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docx" ContentType="application/vnd.openxmlformats-officedocument.wordprocessingml.document"/>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always" codeName="ThisWorkbook"/>
  <mc:AlternateContent xmlns:mc="http://schemas.openxmlformats.org/markup-compatibility/2006">
    <mc:Choice Requires="x15">
      <x15ac:absPath xmlns:x15ac="http://schemas.microsoft.com/office/spreadsheetml/2010/11/ac" url="D:\2020\"/>
    </mc:Choice>
  </mc:AlternateContent>
  <bookViews>
    <workbookView xWindow="120" yWindow="630" windowWidth="15240" windowHeight="7050" tabRatio="455"/>
  </bookViews>
  <sheets>
    <sheet name="数据表" sheetId="1" r:id="rId1"/>
    <sheet name="参数" sheetId="8" r:id="rId2"/>
    <sheet name="结果" sheetId="224" r:id="rId3"/>
    <sheet name="二维舱单" sheetId="116" state="hidden" r:id="rId4"/>
    <sheet name="SQL" sheetId="72" r:id="rId5"/>
    <sheet name="车辆信息" sheetId="124" r:id="rId6"/>
    <sheet name="普货" sheetId="35" r:id="rId7"/>
    <sheet name="进口舱单" sheetId="39" state="hidden" r:id="rId8"/>
    <sheet name="舱单一体" sheetId="128" state="hidden" r:id="rId9"/>
    <sheet name="checkData" sheetId="148" r:id="rId10"/>
    <sheet name="过境面单" sheetId="237" state="hidden" r:id="rId11"/>
    <sheet name="DATA" sheetId="179" state="hidden" r:id="rId12"/>
    <sheet name="KJ1" sheetId="10" state="hidden" r:id="rId13"/>
    <sheet name="KJ2" sheetId="11" state="hidden" r:id="rId14"/>
    <sheet name="国别代码" sheetId="203" state="hidden" r:id="rId15"/>
    <sheet name="HS" sheetId="229" state="hidden" r:id="rId16"/>
    <sheet name="国别" sheetId="211" state="hidden" r:id="rId17"/>
    <sheet name="司机纸" sheetId="9" state="hidden" r:id="rId18"/>
    <sheet name="提单" sheetId="122" state="hidden" r:id="rId19"/>
    <sheet name="舱单" sheetId="7" state="hidden" r:id="rId20"/>
    <sheet name="舱单一体V190430" sheetId="160" state="hidden" r:id="rId21"/>
    <sheet name="委托书" sheetId="38" state="hidden" r:id="rId22"/>
    <sheet name="对货" sheetId="177" state="hidden" r:id="rId23"/>
    <sheet name="流程表" sheetId="95" state="hidden" r:id="rId24"/>
    <sheet name="清单表" sheetId="155" state="hidden" r:id="rId25"/>
    <sheet name="承诺" sheetId="31" state="hidden" r:id="rId26"/>
    <sheet name="统计" sheetId="24" state="hidden" r:id="rId27"/>
  </sheets>
  <functionGroups builtInGroupCount="18"/>
  <externalReferences>
    <externalReference r:id="rId28"/>
  </externalReferences>
  <definedNames>
    <definedName name="_xlnm._FilterDatabase" localSheetId="9" hidden="1">checkData!$A$1:$N$1368</definedName>
    <definedName name="_xlnm._FilterDatabase" localSheetId="15" hidden="1">HS!$A$1:$M$8</definedName>
    <definedName name="_xlnm._FilterDatabase" localSheetId="1" hidden="1">参数!$A$4:$A$17</definedName>
    <definedName name="_xlnm._FilterDatabase" localSheetId="5" hidden="1">车辆信息!$A$1:$N$16</definedName>
    <definedName name="_xlnm._FilterDatabase" localSheetId="22" hidden="1">对货!$A$1:$D$380</definedName>
    <definedName name="_xlnm._FilterDatabase" localSheetId="2" hidden="1">结果!#REF!</definedName>
    <definedName name="_xlnm._FilterDatabase" localSheetId="23" hidden="1">流程表!$A$1:$H$35</definedName>
    <definedName name="_xlnm._FilterDatabase" localSheetId="6" hidden="1">普货!$A$1:$G$23</definedName>
    <definedName name="_xlnm._FilterDatabase" localSheetId="24" hidden="1">清单表!#REF!</definedName>
    <definedName name="_xlnm._FilterDatabase" localSheetId="0" hidden="1">数据表!$A$1:$EB$3487</definedName>
    <definedName name="_xlnm._FilterDatabase" localSheetId="26" hidden="1">统计!#REF!</definedName>
    <definedName name="CODE_TYPE" localSheetId="19">#REF!</definedName>
    <definedName name="CODE_TYPE" localSheetId="7">#REF!</definedName>
    <definedName name="CURRENCY_TYPE" localSheetId="19">#REF!</definedName>
    <definedName name="CURRENCY_TYPE" localSheetId="7">#REF!</definedName>
    <definedName name="dsfs">#REF!</definedName>
    <definedName name="_xlnm.Print_Area" localSheetId="12">'KJ1'!$A$2:$BA$34</definedName>
    <definedName name="_xlnm.Print_Area" localSheetId="13">'KJ2'!$A$1:$BC$36</definedName>
    <definedName name="_xlnm.Print_Area" localSheetId="1">参数!$A$1:$K$15</definedName>
    <definedName name="_xlnm.Print_Area" localSheetId="19">舱单!$A$1:$H$17</definedName>
    <definedName name="_xlnm.Print_Area" localSheetId="25">承诺!$A$1:$F$36</definedName>
    <definedName name="_xlnm.Print_Area" localSheetId="22">对货!$E$1:$M$34</definedName>
    <definedName name="_xlnm.Print_Area" localSheetId="10">过境面单!$A$1:$T$3</definedName>
    <definedName name="_xlnm.Print_Area" localSheetId="2">结果!#REF!</definedName>
    <definedName name="_xlnm.Print_Area" localSheetId="7">进口舱单!$A$1:$H$217</definedName>
    <definedName name="_xlnm.Print_Area" localSheetId="23">流程表!$A$1:$G$35</definedName>
    <definedName name="_xlnm.Print_Area" localSheetId="24">清单表!$A$1:$E$113</definedName>
    <definedName name="_xlnm.Print_Area" localSheetId="17">司机纸!$A$1:$S$27</definedName>
    <definedName name="_xlnm.Print_Area" localSheetId="18">提单!$A$1:$Q$52</definedName>
    <definedName name="_xlnm.Print_Area" localSheetId="21">委托书!$A$1:$G$91</definedName>
    <definedName name="_xlnm.Print_Titles" localSheetId="12">'KJ1'!$2:$7</definedName>
    <definedName name="_xlnm.Print_Titles" localSheetId="13">'KJ2'!$2:$7</definedName>
    <definedName name="_xlnm.Print_Titles" localSheetId="22">对货!$1:$1</definedName>
    <definedName name="_xlnm.Print_Titles" localSheetId="24">清单表!$1:$1</definedName>
    <definedName name="regex_1" localSheetId="2">结果!#REF!</definedName>
    <definedName name="regex_1_1" localSheetId="2">结果!#REF!</definedName>
    <definedName name="regex_1_3" localSheetId="2">结果!#REF!</definedName>
    <definedName name="包装类型" localSheetId="11">#REF!</definedName>
    <definedName name="包装类型" localSheetId="20">[1]PACK_TYPE!$A$1:$A$151</definedName>
    <definedName name="包装类型" localSheetId="22">#REF!</definedName>
    <definedName name="包装类型" localSheetId="14">#REF!</definedName>
    <definedName name="包装类型" localSheetId="2">#REF!</definedName>
    <definedName name="包装类型" localSheetId="24">#REF!</definedName>
    <definedName name="包装类型">#REF!</definedName>
    <definedName name="过境口岸" localSheetId="11">#REF!</definedName>
    <definedName name="过境口岸" localSheetId="20">[1]CUST_ID!$A$1:$A$10</definedName>
    <definedName name="过境口岸" localSheetId="22">#REF!</definedName>
    <definedName name="过境口岸" localSheetId="14">#REF!</definedName>
    <definedName name="过境口岸" localSheetId="2">#REF!</definedName>
    <definedName name="过境口岸" localSheetId="24">#REF!</definedName>
    <definedName name="过境口岸">#REF!</definedName>
    <definedName name="货物通关代码" localSheetId="11">#REF!</definedName>
    <definedName name="货物通关代码" localSheetId="20">[1]CAGO_CUST_TYPE!$A$1:$A$5</definedName>
    <definedName name="货物通关代码" localSheetId="22">#REF!</definedName>
    <definedName name="货物通关代码" localSheetId="14">#REF!</definedName>
    <definedName name="货物通关代码" localSheetId="2">#REF!</definedName>
    <definedName name="货物通关代码" localSheetId="24">#REF!</definedName>
    <definedName name="货物通关代码">#REF!</definedName>
    <definedName name="金额类型" localSheetId="11">#REF!</definedName>
    <definedName name="金额类型" localSheetId="20">[1]CARGO_VAULE_TYPE!$A$1:$A$175</definedName>
    <definedName name="金额类型" localSheetId="22">#REF!</definedName>
    <definedName name="金额类型" localSheetId="14">#REF!</definedName>
    <definedName name="金额类型" localSheetId="2">#REF!</definedName>
    <definedName name="金额类型" localSheetId="24">#REF!</definedName>
    <definedName name="金额类型">#REF!</definedName>
    <definedName name="威威认为" localSheetId="2">#REF!</definedName>
    <definedName name="威威认为">#REF!</definedName>
    <definedName name="运输条款" localSheetId="11">#REF!</definedName>
    <definedName name="运输条款" localSheetId="22">#REF!</definedName>
    <definedName name="运输条款" localSheetId="14">#REF!</definedName>
    <definedName name="运输条款" localSheetId="2">#REF!</definedName>
    <definedName name="运输条款" localSheetId="24">#REF!</definedName>
    <definedName name="运输条款">#REF!</definedName>
  </definedNames>
  <calcPr calcId="162913"/>
  <extLst>
    <ext xmlns:x14="http://schemas.microsoft.com/office/spreadsheetml/2009/9/main" uri="{79F54976-1DA5-4618-B147-4CDE4B953A38}">
      <x14:workbookPr defaultImageDpi="330"/>
    </ext>
  </extLst>
</workbook>
</file>

<file path=xl/calcChain.xml><?xml version="1.0" encoding="utf-8"?>
<calcChain xmlns="http://schemas.openxmlformats.org/spreadsheetml/2006/main">
  <c r="EG3" i="1" l="1"/>
  <c r="EG4" i="1"/>
  <c r="EG5" i="1"/>
  <c r="EG6" i="1"/>
  <c r="EG7" i="1"/>
  <c r="EG8" i="1"/>
  <c r="EG9" i="1"/>
  <c r="EG10" i="1"/>
  <c r="EG11" i="1"/>
  <c r="EG12" i="1"/>
  <c r="EG13" i="1"/>
  <c r="EG14" i="1"/>
  <c r="EG15" i="1"/>
  <c r="EG16" i="1"/>
  <c r="EG17" i="1"/>
  <c r="EG18" i="1"/>
  <c r="EG19" i="1"/>
  <c r="EG20" i="1"/>
  <c r="EG21" i="1"/>
  <c r="EG22" i="1"/>
  <c r="EG23" i="1"/>
  <c r="EG24" i="1"/>
  <c r="EG25" i="1"/>
  <c r="EG26" i="1"/>
  <c r="EG27" i="1"/>
  <c r="EG28" i="1"/>
  <c r="EG29" i="1"/>
  <c r="EG30" i="1"/>
  <c r="EG31" i="1"/>
  <c r="EG32" i="1"/>
  <c r="EG33" i="1"/>
  <c r="EG34" i="1"/>
  <c r="EG35" i="1"/>
  <c r="EG36" i="1"/>
  <c r="EG37" i="1"/>
  <c r="EG38" i="1"/>
  <c r="EG39" i="1"/>
  <c r="EG40" i="1"/>
  <c r="EG41" i="1"/>
  <c r="EG42" i="1"/>
  <c r="EG43" i="1"/>
  <c r="EG44" i="1"/>
  <c r="EG45" i="1"/>
  <c r="EG46" i="1"/>
  <c r="EG47" i="1"/>
  <c r="EG48" i="1"/>
  <c r="EG49" i="1"/>
  <c r="EG50" i="1"/>
  <c r="EG51" i="1"/>
  <c r="EG52" i="1"/>
  <c r="EG53" i="1"/>
  <c r="EG54" i="1"/>
  <c r="EG55" i="1"/>
  <c r="EG56" i="1"/>
  <c r="EG57" i="1"/>
  <c r="EG58" i="1"/>
  <c r="EG59" i="1"/>
  <c r="EG60" i="1"/>
  <c r="EG61" i="1"/>
  <c r="EG62" i="1"/>
  <c r="EG63" i="1"/>
  <c r="EG64" i="1"/>
  <c r="EG65" i="1"/>
  <c r="EG66" i="1"/>
  <c r="EG67" i="1"/>
  <c r="EG68" i="1"/>
  <c r="EG69" i="1"/>
  <c r="EG70" i="1"/>
  <c r="EG71" i="1"/>
  <c r="EG72" i="1"/>
  <c r="EG73" i="1"/>
  <c r="EG74" i="1"/>
  <c r="EG75" i="1"/>
  <c r="EG76" i="1"/>
  <c r="EG77" i="1"/>
  <c r="EG78" i="1"/>
  <c r="EG79" i="1"/>
  <c r="EG80" i="1"/>
  <c r="EG81" i="1"/>
  <c r="EG82" i="1"/>
  <c r="EG83" i="1"/>
  <c r="EG84" i="1"/>
  <c r="EG85" i="1"/>
  <c r="EG86" i="1"/>
  <c r="EG87" i="1"/>
  <c r="EG88" i="1"/>
  <c r="EG89" i="1"/>
  <c r="EG90" i="1"/>
  <c r="EG91" i="1"/>
  <c r="EG92" i="1"/>
  <c r="EG93" i="1"/>
  <c r="EG94" i="1"/>
  <c r="EG95" i="1"/>
  <c r="EG96" i="1"/>
  <c r="EG97" i="1"/>
  <c r="EG98" i="1"/>
  <c r="EG99" i="1"/>
  <c r="EG100" i="1"/>
  <c r="EG101" i="1"/>
  <c r="EG102" i="1"/>
  <c r="EG103" i="1"/>
  <c r="EG104" i="1"/>
  <c r="EG105" i="1"/>
  <c r="EG106" i="1"/>
  <c r="EG107" i="1"/>
  <c r="EG108" i="1"/>
  <c r="EG109" i="1"/>
  <c r="EG110" i="1"/>
  <c r="EG111" i="1"/>
  <c r="EG112" i="1"/>
  <c r="EG113" i="1"/>
  <c r="EG114" i="1"/>
  <c r="EG115" i="1"/>
  <c r="EG116" i="1"/>
  <c r="EG117" i="1"/>
  <c r="EG118" i="1"/>
  <c r="EG119" i="1"/>
  <c r="EG120" i="1"/>
  <c r="EG121" i="1"/>
  <c r="EG122" i="1"/>
  <c r="EG123" i="1"/>
  <c r="EG124" i="1"/>
  <c r="EG125" i="1"/>
  <c r="EG126" i="1"/>
  <c r="EG127" i="1"/>
  <c r="EG128" i="1"/>
  <c r="EG129" i="1"/>
  <c r="EG130" i="1"/>
  <c r="EG131" i="1"/>
  <c r="EG132" i="1"/>
  <c r="EG133" i="1"/>
  <c r="EG134" i="1"/>
  <c r="EG135" i="1"/>
  <c r="EG136" i="1"/>
  <c r="EG137" i="1"/>
  <c r="EG138" i="1"/>
  <c r="EG139" i="1"/>
  <c r="EG140" i="1"/>
  <c r="EG141" i="1"/>
  <c r="EG142" i="1"/>
  <c r="EG143" i="1"/>
  <c r="EG144" i="1"/>
  <c r="EG145" i="1"/>
  <c r="EG146" i="1"/>
  <c r="EG147" i="1"/>
  <c r="EG148" i="1"/>
  <c r="EG149" i="1"/>
  <c r="EG150" i="1"/>
  <c r="EG151" i="1"/>
  <c r="EG152" i="1"/>
  <c r="EG153" i="1"/>
  <c r="EG154" i="1"/>
  <c r="EG155" i="1"/>
  <c r="EG156" i="1"/>
  <c r="EG157" i="1"/>
  <c r="EG158" i="1"/>
  <c r="EG159" i="1"/>
  <c r="EG160" i="1"/>
  <c r="EG161" i="1"/>
  <c r="EG162" i="1"/>
  <c r="EG163" i="1"/>
  <c r="EG164" i="1"/>
  <c r="EG165" i="1"/>
  <c r="EG166" i="1"/>
  <c r="EG167" i="1"/>
  <c r="EG168" i="1"/>
  <c r="EG169" i="1"/>
  <c r="EG170" i="1"/>
  <c r="EG171" i="1"/>
  <c r="EG172" i="1"/>
  <c r="EG173" i="1"/>
  <c r="EG174" i="1"/>
  <c r="EG175" i="1"/>
  <c r="EG176" i="1"/>
  <c r="EG177" i="1"/>
  <c r="EG178" i="1"/>
  <c r="EG179" i="1"/>
  <c r="EG180" i="1"/>
  <c r="EG181" i="1"/>
  <c r="EG182" i="1"/>
  <c r="EG183" i="1"/>
  <c r="EG184" i="1"/>
  <c r="EG185" i="1"/>
  <c r="EG186" i="1"/>
  <c r="EG187" i="1"/>
  <c r="EG188" i="1"/>
  <c r="EG189" i="1"/>
  <c r="EG190" i="1"/>
  <c r="EG191" i="1"/>
  <c r="EG192" i="1"/>
  <c r="EG193" i="1"/>
  <c r="EG194" i="1"/>
  <c r="EG195" i="1"/>
  <c r="EG196" i="1"/>
  <c r="EG197" i="1"/>
  <c r="EG198" i="1"/>
  <c r="EG199" i="1"/>
  <c r="EG200" i="1"/>
  <c r="EG201" i="1"/>
  <c r="EG202" i="1"/>
  <c r="EG203" i="1"/>
  <c r="EG204" i="1"/>
  <c r="EG205" i="1"/>
  <c r="EG206" i="1"/>
  <c r="EG207" i="1"/>
  <c r="EG208" i="1"/>
  <c r="EG209" i="1"/>
  <c r="EG210" i="1"/>
  <c r="EG211" i="1"/>
  <c r="EG212" i="1"/>
  <c r="EG213" i="1"/>
  <c r="EG214" i="1"/>
  <c r="EG215" i="1"/>
  <c r="EG216" i="1"/>
  <c r="EG217" i="1"/>
  <c r="EG218" i="1"/>
  <c r="EG219" i="1"/>
  <c r="EG220" i="1"/>
  <c r="EG221" i="1"/>
  <c r="EG222" i="1"/>
  <c r="EG223" i="1"/>
  <c r="EG224" i="1"/>
  <c r="EG225" i="1"/>
  <c r="EG226" i="1"/>
  <c r="EG227" i="1"/>
  <c r="EG228" i="1"/>
  <c r="EG229" i="1"/>
  <c r="EG230" i="1"/>
  <c r="EG231" i="1"/>
  <c r="EG232" i="1"/>
  <c r="EG233" i="1"/>
  <c r="EG234" i="1"/>
  <c r="EG235" i="1"/>
  <c r="EG236" i="1"/>
  <c r="EG237" i="1"/>
  <c r="EG238" i="1"/>
  <c r="EG239" i="1"/>
  <c r="EG240" i="1"/>
  <c r="EG241" i="1"/>
  <c r="EG242" i="1"/>
  <c r="EG243" i="1"/>
  <c r="EG244" i="1"/>
  <c r="EG245" i="1"/>
  <c r="EG246" i="1"/>
  <c r="EG247" i="1"/>
  <c r="EG248" i="1"/>
  <c r="EG249" i="1"/>
  <c r="EG250" i="1"/>
  <c r="EG251" i="1"/>
  <c r="EG252" i="1"/>
  <c r="EG253" i="1"/>
  <c r="EG254" i="1"/>
  <c r="EG255" i="1"/>
  <c r="EG256" i="1"/>
  <c r="EG257" i="1"/>
  <c r="EG258" i="1"/>
  <c r="EG259" i="1"/>
  <c r="EG260" i="1"/>
  <c r="EG261" i="1"/>
  <c r="EG262" i="1"/>
  <c r="EG263" i="1"/>
  <c r="EG264" i="1"/>
  <c r="EG265" i="1"/>
  <c r="EG266" i="1"/>
  <c r="EG267" i="1"/>
  <c r="EG268" i="1"/>
  <c r="EG269" i="1"/>
  <c r="EG270" i="1"/>
  <c r="EG271" i="1"/>
  <c r="EG272" i="1"/>
  <c r="EG273" i="1"/>
  <c r="EG274" i="1"/>
  <c r="EG275" i="1"/>
  <c r="EG276" i="1"/>
  <c r="EG277" i="1"/>
  <c r="EG278" i="1"/>
  <c r="EG279" i="1"/>
  <c r="EG280" i="1"/>
  <c r="EG281" i="1"/>
  <c r="EG282" i="1"/>
  <c r="EG283" i="1"/>
  <c r="EG284" i="1"/>
  <c r="EG285" i="1"/>
  <c r="EG286" i="1"/>
  <c r="EG287" i="1"/>
  <c r="EG288" i="1"/>
  <c r="EG289" i="1"/>
  <c r="EG290" i="1"/>
  <c r="EG291" i="1"/>
  <c r="EG292" i="1"/>
  <c r="EG293" i="1"/>
  <c r="EG294" i="1"/>
  <c r="EG295" i="1"/>
  <c r="EG296" i="1"/>
  <c r="EG297" i="1"/>
  <c r="EG298" i="1"/>
  <c r="EG299" i="1"/>
  <c r="EG300" i="1"/>
  <c r="EG301" i="1"/>
  <c r="EG302" i="1"/>
  <c r="EG303" i="1"/>
  <c r="EG304" i="1"/>
  <c r="EG305" i="1"/>
  <c r="EG306" i="1"/>
  <c r="EG307" i="1"/>
  <c r="EG308" i="1"/>
  <c r="EG309" i="1"/>
  <c r="EG310" i="1"/>
  <c r="EG311" i="1"/>
  <c r="EG312" i="1"/>
  <c r="EG313" i="1"/>
  <c r="EG314" i="1"/>
  <c r="EG315" i="1"/>
  <c r="EG316" i="1"/>
  <c r="EG317" i="1"/>
  <c r="EG318" i="1"/>
  <c r="EG319" i="1"/>
  <c r="EG320" i="1"/>
  <c r="EG321" i="1"/>
  <c r="EG322" i="1"/>
  <c r="EG323" i="1"/>
  <c r="EG324" i="1"/>
  <c r="EG325" i="1"/>
  <c r="EG326" i="1"/>
  <c r="EG327" i="1"/>
  <c r="EG328" i="1"/>
  <c r="EG329" i="1"/>
  <c r="EG330" i="1"/>
  <c r="EG331" i="1"/>
  <c r="EG332" i="1"/>
  <c r="EG333" i="1"/>
  <c r="EG334" i="1"/>
  <c r="EG335" i="1"/>
  <c r="EG336" i="1"/>
  <c r="EG337" i="1"/>
  <c r="EG338" i="1"/>
  <c r="EG339" i="1"/>
  <c r="EG340" i="1"/>
  <c r="EG341" i="1"/>
  <c r="EG342" i="1"/>
  <c r="EG343" i="1"/>
  <c r="EG344" i="1"/>
  <c r="EG345" i="1"/>
  <c r="EG346" i="1"/>
  <c r="EG347" i="1"/>
  <c r="EG348" i="1"/>
  <c r="EG349" i="1"/>
  <c r="EG350" i="1"/>
  <c r="EG351" i="1"/>
  <c r="EG352" i="1"/>
  <c r="EG353" i="1"/>
  <c r="EG354" i="1"/>
  <c r="EG355" i="1"/>
  <c r="EG356" i="1"/>
  <c r="EG357" i="1"/>
  <c r="EG358" i="1"/>
  <c r="EG359" i="1"/>
  <c r="EG360" i="1"/>
  <c r="EG361" i="1"/>
  <c r="EG362" i="1"/>
  <c r="EG363" i="1"/>
  <c r="EG364" i="1"/>
  <c r="EG365" i="1"/>
  <c r="EG366" i="1"/>
  <c r="EG367" i="1"/>
  <c r="EG368" i="1"/>
  <c r="EG369" i="1"/>
  <c r="EG370" i="1"/>
  <c r="EG371" i="1"/>
  <c r="EG372" i="1"/>
  <c r="EG373" i="1"/>
  <c r="EG374" i="1"/>
  <c r="EG375" i="1"/>
  <c r="EG376" i="1"/>
  <c r="EG377" i="1"/>
  <c r="EG378" i="1"/>
  <c r="EG379" i="1"/>
  <c r="EG380" i="1"/>
  <c r="EG381" i="1"/>
  <c r="EG382" i="1"/>
  <c r="EG383" i="1"/>
  <c r="EG384" i="1"/>
  <c r="EG385" i="1"/>
  <c r="EG386" i="1"/>
  <c r="EG387" i="1"/>
  <c r="EG388" i="1"/>
  <c r="EG389" i="1"/>
  <c r="EG390" i="1"/>
  <c r="EG391" i="1"/>
  <c r="EG392" i="1"/>
  <c r="EG393" i="1"/>
  <c r="EG394" i="1"/>
  <c r="EG395" i="1"/>
  <c r="EG396" i="1"/>
  <c r="EG397" i="1"/>
  <c r="EG398" i="1"/>
  <c r="EG399" i="1"/>
  <c r="EG400" i="1"/>
  <c r="EG401" i="1"/>
  <c r="EG402" i="1"/>
  <c r="EG403" i="1"/>
  <c r="EG404" i="1"/>
  <c r="EG405" i="1"/>
  <c r="EG406" i="1"/>
  <c r="EG407" i="1"/>
  <c r="EG408" i="1"/>
  <c r="EG409" i="1"/>
  <c r="EG410" i="1"/>
  <c r="EG411" i="1"/>
  <c r="EG412" i="1"/>
  <c r="EG413" i="1"/>
  <c r="EG414" i="1"/>
  <c r="EG415" i="1"/>
  <c r="EG416" i="1"/>
  <c r="EG417" i="1"/>
  <c r="EG418" i="1"/>
  <c r="EG419" i="1"/>
  <c r="EG420" i="1"/>
  <c r="EG421" i="1"/>
  <c r="EG422" i="1"/>
  <c r="EG423" i="1"/>
  <c r="EG424" i="1"/>
  <c r="EG425" i="1"/>
  <c r="EG426" i="1"/>
  <c r="EG427" i="1"/>
  <c r="EG428" i="1"/>
  <c r="EG429" i="1"/>
  <c r="EG430" i="1"/>
  <c r="EG431" i="1"/>
  <c r="EG432" i="1"/>
  <c r="EG433" i="1"/>
  <c r="EG434" i="1"/>
  <c r="EG435" i="1"/>
  <c r="EG436" i="1"/>
  <c r="EG437" i="1"/>
  <c r="EG438" i="1"/>
  <c r="EG439" i="1"/>
  <c r="EG440" i="1"/>
  <c r="EG441" i="1"/>
  <c r="EG442" i="1"/>
  <c r="EG443" i="1"/>
  <c r="EG444" i="1"/>
  <c r="EG445" i="1"/>
  <c r="EG446" i="1"/>
  <c r="EG447" i="1"/>
  <c r="EG448" i="1"/>
  <c r="EG449" i="1"/>
  <c r="EG450" i="1"/>
  <c r="EG451" i="1"/>
  <c r="EG452" i="1"/>
  <c r="EG453" i="1"/>
  <c r="EG454" i="1"/>
  <c r="EG455" i="1"/>
  <c r="EG456" i="1"/>
  <c r="EG457" i="1"/>
  <c r="EG458" i="1"/>
  <c r="EG459" i="1"/>
  <c r="EG460" i="1"/>
  <c r="EG461" i="1"/>
  <c r="EG462" i="1"/>
  <c r="EG463" i="1"/>
  <c r="EG464" i="1"/>
  <c r="EG465" i="1"/>
  <c r="EG466" i="1"/>
  <c r="EG467" i="1"/>
  <c r="EG468" i="1"/>
  <c r="EG469" i="1"/>
  <c r="EG470" i="1"/>
  <c r="EG471" i="1"/>
  <c r="EG472" i="1"/>
  <c r="EG473" i="1"/>
  <c r="EG474" i="1"/>
  <c r="EG475" i="1"/>
  <c r="EG476" i="1"/>
  <c r="EG477" i="1"/>
  <c r="EG478" i="1"/>
  <c r="EG479" i="1"/>
  <c r="EG480" i="1"/>
  <c r="EG481" i="1"/>
  <c r="EG482" i="1"/>
  <c r="EG483" i="1"/>
  <c r="EG484" i="1"/>
  <c r="EG485" i="1"/>
  <c r="EG486" i="1"/>
  <c r="EG487" i="1"/>
  <c r="EG488" i="1"/>
  <c r="EG489" i="1"/>
  <c r="EG490" i="1"/>
  <c r="EG491" i="1"/>
  <c r="EG492" i="1"/>
  <c r="EG493" i="1"/>
  <c r="EG494" i="1"/>
  <c r="EG495" i="1"/>
  <c r="EG496" i="1"/>
  <c r="EG497" i="1"/>
  <c r="EG498" i="1"/>
  <c r="EG499" i="1"/>
  <c r="EG500" i="1"/>
  <c r="EG501" i="1"/>
  <c r="EG502" i="1"/>
  <c r="EG503" i="1"/>
  <c r="EG504" i="1"/>
  <c r="EG505" i="1"/>
  <c r="EG506" i="1"/>
  <c r="EG507" i="1"/>
  <c r="EG508" i="1"/>
  <c r="EG509" i="1"/>
  <c r="EG510" i="1"/>
  <c r="EG511" i="1"/>
  <c r="EG512" i="1"/>
  <c r="EG513" i="1"/>
  <c r="EG514" i="1"/>
  <c r="EG515" i="1"/>
  <c r="EG516" i="1"/>
  <c r="EG517" i="1"/>
  <c r="EG518" i="1"/>
  <c r="EG519" i="1"/>
  <c r="EG520" i="1"/>
  <c r="EG521" i="1"/>
  <c r="EG522" i="1"/>
  <c r="EG523" i="1"/>
  <c r="EG524" i="1"/>
  <c r="EG525" i="1"/>
  <c r="EG526" i="1"/>
  <c r="EG527" i="1"/>
  <c r="EG528" i="1"/>
  <c r="EG529" i="1"/>
  <c r="EG530" i="1"/>
  <c r="EG531" i="1"/>
  <c r="EG532" i="1"/>
  <c r="EG533" i="1"/>
  <c r="EG534" i="1"/>
  <c r="EG535" i="1"/>
  <c r="EG536" i="1"/>
  <c r="EG537" i="1"/>
  <c r="EG538" i="1"/>
  <c r="EG539" i="1"/>
  <c r="EG540" i="1"/>
  <c r="EG541" i="1"/>
  <c r="EG542" i="1"/>
  <c r="EG543" i="1"/>
  <c r="EG544" i="1"/>
  <c r="EG545" i="1"/>
  <c r="EG546" i="1"/>
  <c r="EG547" i="1"/>
  <c r="EG548" i="1"/>
  <c r="EG549" i="1"/>
  <c r="EG550" i="1"/>
  <c r="EG551" i="1"/>
  <c r="EG552" i="1"/>
  <c r="EG553" i="1"/>
  <c r="EG554" i="1"/>
  <c r="EG555" i="1"/>
  <c r="EG556" i="1"/>
  <c r="EG557" i="1"/>
  <c r="EG558" i="1"/>
  <c r="EG559" i="1"/>
  <c r="EG560" i="1"/>
  <c r="EG561" i="1"/>
  <c r="EG562" i="1"/>
  <c r="EG563" i="1"/>
  <c r="EG564" i="1"/>
  <c r="EG565" i="1"/>
  <c r="EG566" i="1"/>
  <c r="EG567" i="1"/>
  <c r="EG568" i="1"/>
  <c r="EG569" i="1"/>
  <c r="EG570" i="1"/>
  <c r="EG571" i="1"/>
  <c r="EG572" i="1"/>
  <c r="EG573" i="1"/>
  <c r="EG574" i="1"/>
  <c r="EG575" i="1"/>
  <c r="EG576" i="1"/>
  <c r="EG577" i="1"/>
  <c r="EG578" i="1"/>
  <c r="EG579" i="1"/>
  <c r="EG580" i="1"/>
  <c r="EG581" i="1"/>
  <c r="EG582" i="1"/>
  <c r="EG583" i="1"/>
  <c r="EG584" i="1"/>
  <c r="EG585" i="1"/>
  <c r="EG586" i="1"/>
  <c r="EG587" i="1"/>
  <c r="EG588" i="1"/>
  <c r="EG589" i="1"/>
  <c r="EG590" i="1"/>
  <c r="EG591" i="1"/>
  <c r="EG592" i="1"/>
  <c r="EG593" i="1"/>
  <c r="EG594" i="1"/>
  <c r="EG595" i="1"/>
  <c r="EG596" i="1"/>
  <c r="EG597" i="1"/>
  <c r="EG598" i="1"/>
  <c r="EG599" i="1"/>
  <c r="EG600" i="1"/>
  <c r="EG601" i="1"/>
  <c r="EG602" i="1"/>
  <c r="EG603" i="1"/>
  <c r="EG604" i="1"/>
  <c r="EG605" i="1"/>
  <c r="EG606" i="1"/>
  <c r="EG607" i="1"/>
  <c r="EG608" i="1"/>
  <c r="EG609" i="1"/>
  <c r="EG610" i="1"/>
  <c r="EG611" i="1"/>
  <c r="EG612" i="1"/>
  <c r="EG613" i="1"/>
  <c r="EG614" i="1"/>
  <c r="EG615" i="1"/>
  <c r="EG616" i="1"/>
  <c r="EG617" i="1"/>
  <c r="EG618" i="1"/>
  <c r="EG619" i="1"/>
  <c r="EG620" i="1"/>
  <c r="EG621" i="1"/>
  <c r="EG622" i="1"/>
  <c r="EG623" i="1"/>
  <c r="EG624" i="1"/>
  <c r="EG625" i="1"/>
  <c r="EG626" i="1"/>
  <c r="EG627" i="1"/>
  <c r="EG628" i="1"/>
  <c r="EG629" i="1"/>
  <c r="EG630" i="1"/>
  <c r="EG631" i="1"/>
  <c r="EG632" i="1"/>
  <c r="EG633" i="1"/>
  <c r="EG634" i="1"/>
  <c r="EG635" i="1"/>
  <c r="EG636" i="1"/>
  <c r="EG637" i="1"/>
  <c r="EG638" i="1"/>
  <c r="EG639" i="1"/>
  <c r="EG640" i="1"/>
  <c r="EG641" i="1"/>
  <c r="EG642" i="1"/>
  <c r="EG643" i="1"/>
  <c r="EG644" i="1"/>
  <c r="EG645" i="1"/>
  <c r="EG646" i="1"/>
  <c r="EG647" i="1"/>
  <c r="EG648" i="1"/>
  <c r="EG649" i="1"/>
  <c r="EG650" i="1"/>
  <c r="EG651" i="1"/>
  <c r="EG652" i="1"/>
  <c r="EG653" i="1"/>
  <c r="EG654" i="1"/>
  <c r="EG655" i="1"/>
  <c r="EG656" i="1"/>
  <c r="EG657" i="1"/>
  <c r="EG658" i="1"/>
  <c r="EG659" i="1"/>
  <c r="EG660" i="1"/>
  <c r="EG661" i="1"/>
  <c r="EG662" i="1"/>
  <c r="EG663" i="1"/>
  <c r="EG664" i="1"/>
  <c r="EG665" i="1"/>
  <c r="EG666" i="1"/>
  <c r="EG667" i="1"/>
  <c r="EG668" i="1"/>
  <c r="EG669" i="1"/>
  <c r="EG670" i="1"/>
  <c r="EG671" i="1"/>
  <c r="EG672" i="1"/>
  <c r="EG673" i="1"/>
  <c r="EG674" i="1"/>
  <c r="EG675" i="1"/>
  <c r="EG676" i="1"/>
  <c r="EG677" i="1"/>
  <c r="EG678" i="1"/>
  <c r="EG679" i="1"/>
  <c r="EG680" i="1"/>
  <c r="EG681" i="1"/>
  <c r="EG682" i="1"/>
  <c r="EG683" i="1"/>
  <c r="EG684" i="1"/>
  <c r="EG685" i="1"/>
  <c r="EG686" i="1"/>
  <c r="EG687" i="1"/>
  <c r="EG688" i="1"/>
  <c r="EG689" i="1"/>
  <c r="EG690" i="1"/>
  <c r="EG691" i="1"/>
  <c r="EG692" i="1"/>
  <c r="EG693" i="1"/>
  <c r="EG694" i="1"/>
  <c r="EG695" i="1"/>
  <c r="EG696" i="1"/>
  <c r="EG697" i="1"/>
  <c r="EG698" i="1"/>
  <c r="EG699" i="1"/>
  <c r="EG700" i="1"/>
  <c r="EG701" i="1"/>
  <c r="EG702" i="1"/>
  <c r="EG703" i="1"/>
  <c r="EG704" i="1"/>
  <c r="EG705" i="1"/>
  <c r="EG706" i="1"/>
  <c r="EG707" i="1"/>
  <c r="EG708" i="1"/>
  <c r="EG709" i="1"/>
  <c r="EG710" i="1"/>
  <c r="EG711" i="1"/>
  <c r="EG712" i="1"/>
  <c r="EG713" i="1"/>
  <c r="EG714" i="1"/>
  <c r="EG715" i="1"/>
  <c r="EG716" i="1"/>
  <c r="EG717" i="1"/>
  <c r="EG718" i="1"/>
  <c r="EG719" i="1"/>
  <c r="EG720" i="1"/>
  <c r="EG721" i="1"/>
  <c r="EG722" i="1"/>
  <c r="EG723" i="1"/>
  <c r="EG724" i="1"/>
  <c r="EG725" i="1"/>
  <c r="EG726" i="1"/>
  <c r="EG727" i="1"/>
  <c r="EG728" i="1"/>
  <c r="EG729" i="1"/>
  <c r="EG730" i="1"/>
  <c r="EG731" i="1"/>
  <c r="EG732" i="1"/>
  <c r="EG733" i="1"/>
  <c r="EG734" i="1"/>
  <c r="EG735" i="1"/>
  <c r="EG736" i="1"/>
  <c r="EG737" i="1"/>
  <c r="EG738" i="1"/>
  <c r="EG739" i="1"/>
  <c r="EG740" i="1"/>
  <c r="EG741" i="1"/>
  <c r="EG742" i="1"/>
  <c r="EG743" i="1"/>
  <c r="EG744" i="1"/>
  <c r="EG745" i="1"/>
  <c r="EG746" i="1"/>
  <c r="EG747" i="1"/>
  <c r="EG748" i="1"/>
  <c r="EG749" i="1"/>
  <c r="EG750" i="1"/>
  <c r="EG751" i="1"/>
  <c r="EG752" i="1"/>
  <c r="EG753" i="1"/>
  <c r="EG754" i="1"/>
  <c r="EG755" i="1"/>
  <c r="EG756" i="1"/>
  <c r="EG757" i="1"/>
  <c r="EG758" i="1"/>
  <c r="EG759" i="1"/>
  <c r="EG760" i="1"/>
  <c r="EG761" i="1"/>
  <c r="EG762" i="1"/>
  <c r="EG763" i="1"/>
  <c r="EG764" i="1"/>
  <c r="EG765" i="1"/>
  <c r="EG766" i="1"/>
  <c r="EG767" i="1"/>
  <c r="EG768" i="1"/>
  <c r="EG769" i="1"/>
  <c r="EG770" i="1"/>
  <c r="EG771" i="1"/>
  <c r="EG772" i="1"/>
  <c r="EG773" i="1"/>
  <c r="EG774" i="1"/>
  <c r="EG775" i="1"/>
  <c r="EG776" i="1"/>
  <c r="EG777" i="1"/>
  <c r="EG778" i="1"/>
  <c r="EG779" i="1"/>
  <c r="EG780" i="1"/>
  <c r="EG781" i="1"/>
  <c r="EG782" i="1"/>
  <c r="EG783" i="1"/>
  <c r="EG784" i="1"/>
  <c r="EG785" i="1"/>
  <c r="EG786" i="1"/>
  <c r="EG787" i="1"/>
  <c r="EG788" i="1"/>
  <c r="EG789" i="1"/>
  <c r="EG790" i="1"/>
  <c r="EG791" i="1"/>
  <c r="EG792" i="1"/>
  <c r="EG793" i="1"/>
  <c r="EG794" i="1"/>
  <c r="EG795" i="1"/>
  <c r="EG796" i="1"/>
  <c r="EG797" i="1"/>
  <c r="EG798" i="1"/>
  <c r="EG799" i="1"/>
  <c r="EG800" i="1"/>
  <c r="EG801" i="1"/>
  <c r="EG802" i="1"/>
  <c r="EG803" i="1"/>
  <c r="EG804" i="1"/>
  <c r="EG805" i="1"/>
  <c r="EG806" i="1"/>
  <c r="EG807" i="1"/>
  <c r="EG808" i="1"/>
  <c r="EG809" i="1"/>
  <c r="EG810" i="1"/>
  <c r="EG811" i="1"/>
  <c r="EG812" i="1"/>
  <c r="EG813" i="1"/>
  <c r="EG814" i="1"/>
  <c r="EG815" i="1"/>
  <c r="EG816" i="1"/>
  <c r="EG817" i="1"/>
  <c r="EG818" i="1"/>
  <c r="EG819" i="1"/>
  <c r="EG820" i="1"/>
  <c r="EG821" i="1"/>
  <c r="EG822" i="1"/>
  <c r="EG823" i="1"/>
  <c r="EG824" i="1"/>
  <c r="EG825" i="1"/>
  <c r="EG826" i="1"/>
  <c r="EG827" i="1"/>
  <c r="EG828" i="1"/>
  <c r="EG829" i="1"/>
  <c r="EG830" i="1"/>
  <c r="EG831" i="1"/>
  <c r="EG832" i="1"/>
  <c r="EG833" i="1"/>
  <c r="EG834" i="1"/>
  <c r="EG835" i="1"/>
  <c r="EG836" i="1"/>
  <c r="EG837" i="1"/>
  <c r="EG838" i="1"/>
  <c r="EG839" i="1"/>
  <c r="EG840" i="1"/>
  <c r="EG841" i="1"/>
  <c r="EG842" i="1"/>
  <c r="EG843" i="1"/>
  <c r="EG844" i="1"/>
  <c r="EG845" i="1"/>
  <c r="EG846" i="1"/>
  <c r="EG847" i="1"/>
  <c r="EG848" i="1"/>
  <c r="EG849" i="1"/>
  <c r="EG850" i="1"/>
  <c r="EG851" i="1"/>
  <c r="EG852" i="1"/>
  <c r="EG853" i="1"/>
  <c r="EG854" i="1"/>
  <c r="EG855" i="1"/>
  <c r="EG856" i="1"/>
  <c r="EG857" i="1"/>
  <c r="EG858" i="1"/>
  <c r="EG859" i="1"/>
  <c r="EG860" i="1"/>
  <c r="EG861" i="1"/>
  <c r="EG862" i="1"/>
  <c r="EG863" i="1"/>
  <c r="EG864" i="1"/>
  <c r="EG865" i="1"/>
  <c r="EG866" i="1"/>
  <c r="EG867" i="1"/>
  <c r="EG868" i="1"/>
  <c r="EG869" i="1"/>
  <c r="EG870" i="1"/>
  <c r="EG871" i="1"/>
  <c r="EG872" i="1"/>
  <c r="EG873" i="1"/>
  <c r="EG874" i="1"/>
  <c r="EG875" i="1"/>
  <c r="EG876" i="1"/>
  <c r="EG877" i="1"/>
  <c r="EG878" i="1"/>
  <c r="EG879" i="1"/>
  <c r="EG880" i="1"/>
  <c r="EG881" i="1"/>
  <c r="EG882" i="1"/>
  <c r="EG883" i="1"/>
  <c r="EG884" i="1"/>
  <c r="EG885" i="1"/>
  <c r="EG886" i="1"/>
  <c r="EG887" i="1"/>
  <c r="EG888" i="1"/>
  <c r="EG889" i="1"/>
  <c r="EG890" i="1"/>
  <c r="EG891" i="1"/>
  <c r="EG892" i="1"/>
  <c r="EG893" i="1"/>
  <c r="EG894" i="1"/>
  <c r="EG895" i="1"/>
  <c r="EG896" i="1"/>
  <c r="EG897" i="1"/>
  <c r="EG898" i="1"/>
  <c r="EG899" i="1"/>
  <c r="EG900" i="1"/>
  <c r="EG901" i="1"/>
  <c r="EG902" i="1"/>
  <c r="EG903" i="1"/>
  <c r="EG904" i="1"/>
  <c r="EG905" i="1"/>
  <c r="EG906" i="1"/>
  <c r="EG907" i="1"/>
  <c r="EG908" i="1"/>
  <c r="EG909" i="1"/>
  <c r="EG910" i="1"/>
  <c r="EG911" i="1"/>
  <c r="EG912" i="1"/>
  <c r="EG913" i="1"/>
  <c r="EG914" i="1"/>
  <c r="EG915" i="1"/>
  <c r="EG916" i="1"/>
  <c r="EG917" i="1"/>
  <c r="EG918" i="1"/>
  <c r="EG919" i="1"/>
  <c r="EG920" i="1"/>
  <c r="EG921" i="1"/>
  <c r="EG922" i="1"/>
  <c r="EG923" i="1"/>
  <c r="EG924" i="1"/>
  <c r="EG925" i="1"/>
  <c r="EG926" i="1"/>
  <c r="EG927" i="1"/>
  <c r="EG928" i="1"/>
  <c r="EG929" i="1"/>
  <c r="EG930" i="1"/>
  <c r="EG931" i="1"/>
  <c r="EG932" i="1"/>
  <c r="EG933" i="1"/>
  <c r="EG934" i="1"/>
  <c r="EG935" i="1"/>
  <c r="EG936" i="1"/>
  <c r="EG937" i="1"/>
  <c r="EG938" i="1"/>
  <c r="EG939" i="1"/>
  <c r="EG940" i="1"/>
  <c r="EG941" i="1"/>
  <c r="EG942" i="1"/>
  <c r="EG943" i="1"/>
  <c r="EG944" i="1"/>
  <c r="EG945" i="1"/>
  <c r="EG946" i="1"/>
  <c r="EG947" i="1"/>
  <c r="EG948" i="1"/>
  <c r="EG949" i="1"/>
  <c r="EG950" i="1"/>
  <c r="EG951" i="1"/>
  <c r="EG952" i="1"/>
  <c r="EG953" i="1"/>
  <c r="EG954" i="1"/>
  <c r="EG955" i="1"/>
  <c r="EG956" i="1"/>
  <c r="EG957" i="1"/>
  <c r="EG958" i="1"/>
  <c r="EG959" i="1"/>
  <c r="EG960" i="1"/>
  <c r="EG961" i="1"/>
  <c r="EG962" i="1"/>
  <c r="EG963" i="1"/>
  <c r="EG964" i="1"/>
  <c r="EG965" i="1"/>
  <c r="EG966" i="1"/>
  <c r="EG967" i="1"/>
  <c r="EG968" i="1"/>
  <c r="EG969" i="1"/>
  <c r="EG970" i="1"/>
  <c r="EG971" i="1"/>
  <c r="EG972" i="1"/>
  <c r="EG973" i="1"/>
  <c r="EG974" i="1"/>
  <c r="EG975" i="1"/>
  <c r="EG976" i="1"/>
  <c r="EG977" i="1"/>
  <c r="EG978" i="1"/>
  <c r="EG979" i="1"/>
  <c r="EG980" i="1"/>
  <c r="EG981" i="1"/>
  <c r="EG982" i="1"/>
  <c r="EG983" i="1"/>
  <c r="EG984" i="1"/>
  <c r="EG985" i="1"/>
  <c r="EG986" i="1"/>
  <c r="EG987" i="1"/>
  <c r="EG988" i="1"/>
  <c r="EG989" i="1"/>
  <c r="EG990" i="1"/>
  <c r="EG991" i="1"/>
  <c r="EG992" i="1"/>
  <c r="EG993" i="1"/>
  <c r="EG994" i="1"/>
  <c r="EG995" i="1"/>
  <c r="EG996" i="1"/>
  <c r="EG997" i="1"/>
  <c r="EG998" i="1"/>
  <c r="EG999" i="1"/>
  <c r="EG1000" i="1"/>
  <c r="EG1001" i="1"/>
  <c r="EG1002" i="1"/>
  <c r="EG1003" i="1"/>
  <c r="EG1004" i="1"/>
  <c r="EG1005" i="1"/>
  <c r="EG1006" i="1"/>
  <c r="EG1007" i="1"/>
  <c r="EG1008" i="1"/>
  <c r="EG1009" i="1"/>
  <c r="EG1010" i="1"/>
  <c r="EG1011" i="1"/>
  <c r="EG1012" i="1"/>
  <c r="EG1013" i="1"/>
  <c r="EG1014" i="1"/>
  <c r="EG1015" i="1"/>
  <c r="EG1016" i="1"/>
  <c r="EG1017" i="1"/>
  <c r="EG1018" i="1"/>
  <c r="EG1019" i="1"/>
  <c r="EG1020" i="1"/>
  <c r="EG1021" i="1"/>
  <c r="EG1022" i="1"/>
  <c r="EG1023" i="1"/>
  <c r="EG1024" i="1"/>
  <c r="EG1025" i="1"/>
  <c r="EG1026" i="1"/>
  <c r="EG1027" i="1"/>
  <c r="EG1028" i="1"/>
  <c r="EG1029" i="1"/>
  <c r="EG1030" i="1"/>
  <c r="EG1031" i="1"/>
  <c r="EG1032" i="1"/>
  <c r="EG1033" i="1"/>
  <c r="EG1034" i="1"/>
  <c r="EG1035" i="1"/>
  <c r="EG1036" i="1"/>
  <c r="EG1037" i="1"/>
  <c r="EG1038" i="1"/>
  <c r="EG1039" i="1"/>
  <c r="EG1040" i="1"/>
  <c r="EG1041" i="1"/>
  <c r="EG1042" i="1"/>
  <c r="EG1043" i="1"/>
  <c r="EG1044" i="1"/>
  <c r="EG1045" i="1"/>
  <c r="EG1046" i="1"/>
  <c r="EG1047" i="1"/>
  <c r="EG1048" i="1"/>
  <c r="EG1049" i="1"/>
  <c r="EG1050" i="1"/>
  <c r="EG1051" i="1"/>
  <c r="EG1052" i="1"/>
  <c r="EG1053" i="1"/>
  <c r="EG1054" i="1"/>
  <c r="EG1055" i="1"/>
  <c r="EG1056" i="1"/>
  <c r="EG1057" i="1"/>
  <c r="EG1058" i="1"/>
  <c r="EG1059" i="1"/>
  <c r="EG1060" i="1"/>
  <c r="EG1061" i="1"/>
  <c r="EG1062" i="1"/>
  <c r="EG1063" i="1"/>
  <c r="EG1064" i="1"/>
  <c r="EG1065" i="1"/>
  <c r="EG1066" i="1"/>
  <c r="EG1067" i="1"/>
  <c r="EG1068" i="1"/>
  <c r="EG1069" i="1"/>
  <c r="EG1070" i="1"/>
  <c r="EG1071" i="1"/>
  <c r="EG1072" i="1"/>
  <c r="EG1073" i="1"/>
  <c r="EG1074" i="1"/>
  <c r="EG1075" i="1"/>
  <c r="EG1076" i="1"/>
  <c r="EG1077" i="1"/>
  <c r="EG1078" i="1"/>
  <c r="EG1079" i="1"/>
  <c r="EG1080" i="1"/>
  <c r="EG1081" i="1"/>
  <c r="EG1082" i="1"/>
  <c r="EG1083" i="1"/>
  <c r="EG1084" i="1"/>
  <c r="EG1085" i="1"/>
  <c r="EG1086" i="1"/>
  <c r="EG1087" i="1"/>
  <c r="EG1088" i="1"/>
  <c r="EG1089" i="1"/>
  <c r="EG1090" i="1"/>
  <c r="EG1091" i="1"/>
  <c r="EG1092" i="1"/>
  <c r="EG1093" i="1"/>
  <c r="EG1094" i="1"/>
  <c r="EG1095" i="1"/>
  <c r="EG1096" i="1"/>
  <c r="EG1097" i="1"/>
  <c r="EG1098" i="1"/>
  <c r="EG1099" i="1"/>
  <c r="EG1100" i="1"/>
  <c r="EG1101" i="1"/>
  <c r="EG1102" i="1"/>
  <c r="EG1103" i="1"/>
  <c r="EG1104" i="1"/>
  <c r="EG1105" i="1"/>
  <c r="EG1106" i="1"/>
  <c r="EG1107" i="1"/>
  <c r="EG1108" i="1"/>
  <c r="EG1109" i="1"/>
  <c r="EG1110" i="1"/>
  <c r="EG1111" i="1"/>
  <c r="EG1112" i="1"/>
  <c r="EG1113" i="1"/>
  <c r="EG1114" i="1"/>
  <c r="EG1115" i="1"/>
  <c r="EG1116" i="1"/>
  <c r="EG1117" i="1"/>
  <c r="EG1118" i="1"/>
  <c r="EG1119" i="1"/>
  <c r="EG1120" i="1"/>
  <c r="EG1121" i="1"/>
  <c r="EG1122" i="1"/>
  <c r="EG1123" i="1"/>
  <c r="EG1124" i="1"/>
  <c r="EG1125" i="1"/>
  <c r="EG1126" i="1"/>
  <c r="EG1127" i="1"/>
  <c r="EG1128" i="1"/>
  <c r="EG1129" i="1"/>
  <c r="EG1130" i="1"/>
  <c r="EG1131" i="1"/>
  <c r="EG1132" i="1"/>
  <c r="EG1133" i="1"/>
  <c r="EG1134" i="1"/>
  <c r="EG1135" i="1"/>
  <c r="EG1136" i="1"/>
  <c r="EG1137" i="1"/>
  <c r="EG1138" i="1"/>
  <c r="EG1139" i="1"/>
  <c r="EG1140" i="1"/>
  <c r="EG1141" i="1"/>
  <c r="EG1142" i="1"/>
  <c r="EG1143" i="1"/>
  <c r="EG1144" i="1"/>
  <c r="EG1145" i="1"/>
  <c r="EG1146" i="1"/>
  <c r="EG1147" i="1"/>
  <c r="EG1148" i="1"/>
  <c r="EG1149" i="1"/>
  <c r="EG1150" i="1"/>
  <c r="EG1151" i="1"/>
  <c r="EG1152" i="1"/>
  <c r="EG1153" i="1"/>
  <c r="EG1154" i="1"/>
  <c r="EG1155" i="1"/>
  <c r="EG1156" i="1"/>
  <c r="EG1157" i="1"/>
  <c r="EG1158" i="1"/>
  <c r="EG1159" i="1"/>
  <c r="EG1160" i="1"/>
  <c r="EG1161" i="1"/>
  <c r="EG1162" i="1"/>
  <c r="EG1163" i="1"/>
  <c r="EG1164" i="1"/>
  <c r="EG1165" i="1"/>
  <c r="EG1166" i="1"/>
  <c r="EG1167" i="1"/>
  <c r="EG1168" i="1"/>
  <c r="EG1169" i="1"/>
  <c r="EG1170" i="1"/>
  <c r="EG1171" i="1"/>
  <c r="EG1172" i="1"/>
  <c r="EG1173" i="1"/>
  <c r="EG1174" i="1"/>
  <c r="EG1175" i="1"/>
  <c r="EG1176" i="1"/>
  <c r="EG1177" i="1"/>
  <c r="EG1178" i="1"/>
  <c r="EG1179" i="1"/>
  <c r="EG1180" i="1"/>
  <c r="EG1181" i="1"/>
  <c r="EG1182" i="1"/>
  <c r="EG1183" i="1"/>
  <c r="EG1184" i="1"/>
  <c r="EG1185" i="1"/>
  <c r="EG1186" i="1"/>
  <c r="EG1187" i="1"/>
  <c r="EG1188" i="1"/>
  <c r="EG1189" i="1"/>
  <c r="EG1190" i="1"/>
  <c r="EG1191" i="1"/>
  <c r="EG1192" i="1"/>
  <c r="EG1193" i="1"/>
  <c r="EG1194" i="1"/>
  <c r="EG1195" i="1"/>
  <c r="EG1196" i="1"/>
  <c r="EG1197" i="1"/>
  <c r="EG1198" i="1"/>
  <c r="EG1199" i="1"/>
  <c r="EG1200" i="1"/>
  <c r="EG1201" i="1"/>
  <c r="EG1202" i="1"/>
  <c r="EG1203" i="1"/>
  <c r="EG1204" i="1"/>
  <c r="EG1205" i="1"/>
  <c r="EG1206" i="1"/>
  <c r="EG1207" i="1"/>
  <c r="EG1208" i="1"/>
  <c r="EG1209" i="1"/>
  <c r="EG1210" i="1"/>
  <c r="EG1211" i="1"/>
  <c r="EG1212" i="1"/>
  <c r="EG1213" i="1"/>
  <c r="EG1214" i="1"/>
  <c r="EG1215" i="1"/>
  <c r="EG1216" i="1"/>
  <c r="EG1217" i="1"/>
  <c r="EG1218" i="1"/>
  <c r="EG1219" i="1"/>
  <c r="EG1220" i="1"/>
  <c r="EG1221" i="1"/>
  <c r="EG1222" i="1"/>
  <c r="EG1223" i="1"/>
  <c r="EG1224" i="1"/>
  <c r="EG1225" i="1"/>
  <c r="EG1226" i="1"/>
  <c r="EG1227" i="1"/>
  <c r="EG1228" i="1"/>
  <c r="EG1229" i="1"/>
  <c r="EG1230" i="1"/>
  <c r="EG1231" i="1"/>
  <c r="EG1232" i="1"/>
  <c r="EG1233" i="1"/>
  <c r="EG1234" i="1"/>
  <c r="EG1235" i="1"/>
  <c r="EG1236" i="1"/>
  <c r="EG1237" i="1"/>
  <c r="EG1238" i="1"/>
  <c r="EG1239" i="1"/>
  <c r="EG1240" i="1"/>
  <c r="EG1241" i="1"/>
  <c r="EG1242" i="1"/>
  <c r="EG1243" i="1"/>
  <c r="EG1244" i="1"/>
  <c r="EG1245" i="1"/>
  <c r="EG1246" i="1"/>
  <c r="EG1247" i="1"/>
  <c r="EG1248" i="1"/>
  <c r="EG1249" i="1"/>
  <c r="EG1250" i="1"/>
  <c r="EG1251" i="1"/>
  <c r="EG1252" i="1"/>
  <c r="EG1253" i="1"/>
  <c r="EG1254" i="1"/>
  <c r="EG1255" i="1"/>
  <c r="EG1256" i="1"/>
  <c r="EG1257" i="1"/>
  <c r="EG1258" i="1"/>
  <c r="EG1259" i="1"/>
  <c r="EG1260" i="1"/>
  <c r="EG1261" i="1"/>
  <c r="EG1262" i="1"/>
  <c r="EG1263" i="1"/>
  <c r="EG1264" i="1"/>
  <c r="EG1265" i="1"/>
  <c r="EG1266" i="1"/>
  <c r="EG1267" i="1"/>
  <c r="EG1268" i="1"/>
  <c r="EG1269" i="1"/>
  <c r="EG1270" i="1"/>
  <c r="EG1271" i="1"/>
  <c r="EG1272" i="1"/>
  <c r="EG1273" i="1"/>
  <c r="EG1274" i="1"/>
  <c r="EG1275" i="1"/>
  <c r="EG1276" i="1"/>
  <c r="EG1277" i="1"/>
  <c r="EG1278" i="1"/>
  <c r="EG1279" i="1"/>
  <c r="EG1280" i="1"/>
  <c r="EG1281" i="1"/>
  <c r="EG1282" i="1"/>
  <c r="EG1283" i="1"/>
  <c r="EG1284" i="1"/>
  <c r="EG1285" i="1"/>
  <c r="EG1286" i="1"/>
  <c r="EG1287" i="1"/>
  <c r="EG1288" i="1"/>
  <c r="EG1289" i="1"/>
  <c r="EG1290" i="1"/>
  <c r="EG1291" i="1"/>
  <c r="EG1292" i="1"/>
  <c r="EG1293" i="1"/>
  <c r="EG1294" i="1"/>
  <c r="EG1295" i="1"/>
  <c r="EG1296" i="1"/>
  <c r="EG1297" i="1"/>
  <c r="EG1298" i="1"/>
  <c r="EG1299" i="1"/>
  <c r="EG1300" i="1"/>
  <c r="EG1301" i="1"/>
  <c r="EG1302" i="1"/>
  <c r="EG1303" i="1"/>
  <c r="EG1304" i="1"/>
  <c r="EG1305" i="1"/>
  <c r="EG1306" i="1"/>
  <c r="EG1307" i="1"/>
  <c r="EG1308" i="1"/>
  <c r="EG1309" i="1"/>
  <c r="EG1310" i="1"/>
  <c r="EG1311" i="1"/>
  <c r="EG1312" i="1"/>
  <c r="EG1313" i="1"/>
  <c r="EG1314" i="1"/>
  <c r="EG1315" i="1"/>
  <c r="EG1316" i="1"/>
  <c r="EG1317" i="1"/>
  <c r="EG1318" i="1"/>
  <c r="EG1319" i="1"/>
  <c r="EG1320" i="1"/>
  <c r="EG1321" i="1"/>
  <c r="EG1322" i="1"/>
  <c r="EG1323" i="1"/>
  <c r="EG1324" i="1"/>
  <c r="EG1325" i="1"/>
  <c r="EG1326" i="1"/>
  <c r="EG1327" i="1"/>
  <c r="EG1328" i="1"/>
  <c r="EG1329" i="1"/>
  <c r="EG1330" i="1"/>
  <c r="EG1331" i="1"/>
  <c r="EG1332" i="1"/>
  <c r="EG1333" i="1"/>
  <c r="EG1334" i="1"/>
  <c r="EG1335" i="1"/>
  <c r="EG1336" i="1"/>
  <c r="EG1337" i="1"/>
  <c r="EG1338" i="1"/>
  <c r="EG1339" i="1"/>
  <c r="EG1340" i="1"/>
  <c r="EG1341" i="1"/>
  <c r="EG1342" i="1"/>
  <c r="EG1343" i="1"/>
  <c r="EG1344" i="1"/>
  <c r="EG1345" i="1"/>
  <c r="EG1346" i="1"/>
  <c r="EG1347" i="1"/>
  <c r="EG1348" i="1"/>
  <c r="EG1349" i="1"/>
  <c r="EG1350" i="1"/>
  <c r="EG1351" i="1"/>
  <c r="EG1352" i="1"/>
  <c r="EG1353" i="1"/>
  <c r="EG1354" i="1"/>
  <c r="EG1355" i="1"/>
  <c r="EG1356" i="1"/>
  <c r="EG1357" i="1"/>
  <c r="EG1358" i="1"/>
  <c r="EG1359" i="1"/>
  <c r="EG1360" i="1"/>
  <c r="EG1361" i="1"/>
  <c r="EG1362" i="1"/>
  <c r="EG1363" i="1"/>
  <c r="EG1364" i="1"/>
  <c r="EG1365" i="1"/>
  <c r="EG1366" i="1"/>
  <c r="EG1367" i="1"/>
  <c r="EG1368" i="1"/>
  <c r="EG1369" i="1"/>
  <c r="EG1370" i="1"/>
  <c r="EG1371" i="1"/>
  <c r="EG1372" i="1"/>
  <c r="EG1373" i="1"/>
  <c r="EG1374" i="1"/>
  <c r="EG1375" i="1"/>
  <c r="EG1376" i="1"/>
  <c r="EG1377" i="1"/>
  <c r="EG1378" i="1"/>
  <c r="EG1379" i="1"/>
  <c r="EG1380" i="1"/>
  <c r="EG1381" i="1"/>
  <c r="EG1382" i="1"/>
  <c r="EG1383" i="1"/>
  <c r="EG1384" i="1"/>
  <c r="EG1385" i="1"/>
  <c r="EG1386" i="1"/>
  <c r="EG1387" i="1"/>
  <c r="EG1388" i="1"/>
  <c r="EG1389" i="1"/>
  <c r="EG1390" i="1"/>
  <c r="EG1391" i="1"/>
  <c r="EG1392" i="1"/>
  <c r="EG1393" i="1"/>
  <c r="EG1394" i="1"/>
  <c r="EG1395" i="1"/>
  <c r="EG1396" i="1"/>
  <c r="EG1397" i="1"/>
  <c r="EG1398" i="1"/>
  <c r="EG1399" i="1"/>
  <c r="EG1400" i="1"/>
  <c r="EG1401" i="1"/>
  <c r="EG1402" i="1"/>
  <c r="EG1403" i="1"/>
  <c r="EG1404" i="1"/>
  <c r="EG1405" i="1"/>
  <c r="EG1406" i="1"/>
  <c r="EG1407" i="1"/>
  <c r="EG1408" i="1"/>
  <c r="EG1409" i="1"/>
  <c r="EG1410" i="1"/>
  <c r="EG1411" i="1"/>
  <c r="EG1412" i="1"/>
  <c r="EG1413" i="1"/>
  <c r="EG1414" i="1"/>
  <c r="EG1415" i="1"/>
  <c r="EG1416" i="1"/>
  <c r="EG1417" i="1"/>
  <c r="EG1418" i="1"/>
  <c r="EG1419" i="1"/>
  <c r="EG1420" i="1"/>
  <c r="EG1421" i="1"/>
  <c r="EG1422" i="1"/>
  <c r="EG1423" i="1"/>
  <c r="EG1424" i="1"/>
  <c r="EG1425" i="1"/>
  <c r="EG1426" i="1"/>
  <c r="EG1427" i="1"/>
  <c r="EG1428" i="1"/>
  <c r="EG1429" i="1"/>
  <c r="EG1430" i="1"/>
  <c r="EG1431" i="1"/>
  <c r="EG1432" i="1"/>
  <c r="EG1433" i="1"/>
  <c r="EG1434" i="1"/>
  <c r="EG1435" i="1"/>
  <c r="EG1436" i="1"/>
  <c r="EG1437" i="1"/>
  <c r="EG1438" i="1"/>
  <c r="EG1439" i="1"/>
  <c r="EG1440" i="1"/>
  <c r="EG1441" i="1"/>
  <c r="EG1442" i="1"/>
  <c r="EG1443" i="1"/>
  <c r="EG1444" i="1"/>
  <c r="EG1445" i="1"/>
  <c r="EG1446" i="1"/>
  <c r="EG1447" i="1"/>
  <c r="EG1448" i="1"/>
  <c r="EG1449" i="1"/>
  <c r="EG1450" i="1"/>
  <c r="EG1451" i="1"/>
  <c r="EG1452" i="1"/>
  <c r="EG1453" i="1"/>
  <c r="EG1454" i="1"/>
  <c r="EG1455" i="1"/>
  <c r="EG1456" i="1"/>
  <c r="EG1457" i="1"/>
  <c r="EG1458" i="1"/>
  <c r="EG1459" i="1"/>
  <c r="EG1460" i="1"/>
  <c r="EG1461" i="1"/>
  <c r="EG1462" i="1"/>
  <c r="EG1463" i="1"/>
  <c r="EG1464" i="1"/>
  <c r="EG1465" i="1"/>
  <c r="EG1466" i="1"/>
  <c r="EG1467" i="1"/>
  <c r="EG1468" i="1"/>
  <c r="EG1469" i="1"/>
  <c r="EG1470" i="1"/>
  <c r="EG1471" i="1"/>
  <c r="EG1472" i="1"/>
  <c r="EG1473" i="1"/>
  <c r="EG1474" i="1"/>
  <c r="EG1475" i="1"/>
  <c r="EG1476" i="1"/>
  <c r="EG1477" i="1"/>
  <c r="EG1478" i="1"/>
  <c r="EG1479" i="1"/>
  <c r="EG1480" i="1"/>
  <c r="EG1481" i="1"/>
  <c r="EG1482" i="1"/>
  <c r="EG1483" i="1"/>
  <c r="EG1484" i="1"/>
  <c r="EG1485" i="1"/>
  <c r="EG1486" i="1"/>
  <c r="EG1487" i="1"/>
  <c r="EG1488" i="1"/>
  <c r="EG1489" i="1"/>
  <c r="EG1490" i="1"/>
  <c r="EG1491" i="1"/>
  <c r="EG1492" i="1"/>
  <c r="EG1493" i="1"/>
  <c r="EG1494" i="1"/>
  <c r="EG1495" i="1"/>
  <c r="EG1496" i="1"/>
  <c r="EG1497" i="1"/>
  <c r="EG1498" i="1"/>
  <c r="EG1499" i="1"/>
  <c r="EG1500" i="1"/>
  <c r="EG1501" i="1"/>
  <c r="EG1502" i="1"/>
  <c r="EG1503" i="1"/>
  <c r="EG1504" i="1"/>
  <c r="EG1505" i="1"/>
  <c r="EG1506" i="1"/>
  <c r="EG1507" i="1"/>
  <c r="EG1508" i="1"/>
  <c r="EG1509" i="1"/>
  <c r="EG1510" i="1"/>
  <c r="EG1511" i="1"/>
  <c r="EG1512" i="1"/>
  <c r="EG1513" i="1"/>
  <c r="EG1514" i="1"/>
  <c r="EG1515" i="1"/>
  <c r="EG1516" i="1"/>
  <c r="EG1517" i="1"/>
  <c r="EG1518" i="1"/>
  <c r="EG1519" i="1"/>
  <c r="EG1520" i="1"/>
  <c r="EG1521" i="1"/>
  <c r="EG1522" i="1"/>
  <c r="EG1523" i="1"/>
  <c r="EG1524" i="1"/>
  <c r="EG1525" i="1"/>
  <c r="EG1526" i="1"/>
  <c r="EG1527" i="1"/>
  <c r="EG1528" i="1"/>
  <c r="EG1529" i="1"/>
  <c r="EG1530" i="1"/>
  <c r="EG1531" i="1"/>
  <c r="EG1532" i="1"/>
  <c r="EG1533" i="1"/>
  <c r="EG1534" i="1"/>
  <c r="EG1535" i="1"/>
  <c r="EG1536" i="1"/>
  <c r="EG1537" i="1"/>
  <c r="EG1538" i="1"/>
  <c r="EG1539" i="1"/>
  <c r="EG1540" i="1"/>
  <c r="EG1541" i="1"/>
  <c r="EG1542" i="1"/>
  <c r="EG1543" i="1"/>
  <c r="EG1544" i="1"/>
  <c r="EG1545" i="1"/>
  <c r="EG1546" i="1"/>
  <c r="EG1547" i="1"/>
  <c r="EG1548" i="1"/>
  <c r="EG1549" i="1"/>
  <c r="EG1550" i="1"/>
  <c r="EG1551" i="1"/>
  <c r="EG1552" i="1"/>
  <c r="EG1553" i="1"/>
  <c r="EG1554" i="1"/>
  <c r="EG1555" i="1"/>
  <c r="EG1556" i="1"/>
  <c r="EG1557" i="1"/>
  <c r="EG1558" i="1"/>
  <c r="EG1559" i="1"/>
  <c r="EG1560" i="1"/>
  <c r="EG1561" i="1"/>
  <c r="EG1562" i="1"/>
  <c r="EG1563" i="1"/>
  <c r="EG1564" i="1"/>
  <c r="EG1565" i="1"/>
  <c r="EG1566" i="1"/>
  <c r="EG1567" i="1"/>
  <c r="EG1568" i="1"/>
  <c r="EG1569" i="1"/>
  <c r="EG1570" i="1"/>
  <c r="EG1571" i="1"/>
  <c r="EG1572" i="1"/>
  <c r="EG1573" i="1"/>
  <c r="EG1574" i="1"/>
  <c r="EG1575" i="1"/>
  <c r="EG1576" i="1"/>
  <c r="EG1577" i="1"/>
  <c r="EG1578" i="1"/>
  <c r="EG1579" i="1"/>
  <c r="EG1580" i="1"/>
  <c r="EG1581" i="1"/>
  <c r="EG1582" i="1"/>
  <c r="EG1583" i="1"/>
  <c r="EG1584" i="1"/>
  <c r="EG1585" i="1"/>
  <c r="EG1586" i="1"/>
  <c r="EG1587" i="1"/>
  <c r="EG1588" i="1"/>
  <c r="EG1589" i="1"/>
  <c r="EG1590" i="1"/>
  <c r="EG1591" i="1"/>
  <c r="EG1592" i="1"/>
  <c r="EG1593" i="1"/>
  <c r="EG1594" i="1"/>
  <c r="EG1595" i="1"/>
  <c r="EG1596" i="1"/>
  <c r="EG1597" i="1"/>
  <c r="EG1598" i="1"/>
  <c r="EG1599" i="1"/>
  <c r="EG1600" i="1"/>
  <c r="EG1601" i="1"/>
  <c r="EG1602" i="1"/>
  <c r="EG1603" i="1"/>
  <c r="EG1604" i="1"/>
  <c r="EG1605" i="1"/>
  <c r="EG1606" i="1"/>
  <c r="EG1607" i="1"/>
  <c r="EG1608" i="1"/>
  <c r="EG1609" i="1"/>
  <c r="EG1610" i="1"/>
  <c r="EG1611" i="1"/>
  <c r="EG1612" i="1"/>
  <c r="EG1613" i="1"/>
  <c r="EG1614" i="1"/>
  <c r="EG1615" i="1"/>
  <c r="EG1616" i="1"/>
  <c r="EG1617" i="1"/>
  <c r="EG1618" i="1"/>
  <c r="EG1619" i="1"/>
  <c r="EG1620" i="1"/>
  <c r="EG1621" i="1"/>
  <c r="EG1622" i="1"/>
  <c r="EG1623" i="1"/>
  <c r="EG1624" i="1"/>
  <c r="EG1625" i="1"/>
  <c r="EG1626" i="1"/>
  <c r="EG1627" i="1"/>
  <c r="EG1628" i="1"/>
  <c r="EG1629" i="1"/>
  <c r="EG1630" i="1"/>
  <c r="EG1631" i="1"/>
  <c r="EG1632" i="1"/>
  <c r="EG1633" i="1"/>
  <c r="EG1634" i="1"/>
  <c r="EG1635" i="1"/>
  <c r="EG1636" i="1"/>
  <c r="EG1637" i="1"/>
  <c r="EG1638" i="1"/>
  <c r="EG1639" i="1"/>
  <c r="EG1640" i="1"/>
  <c r="EG1641" i="1"/>
  <c r="EG1642" i="1"/>
  <c r="EG1643" i="1"/>
  <c r="EG1644" i="1"/>
  <c r="EG1645" i="1"/>
  <c r="EG1646" i="1"/>
  <c r="EG1647" i="1"/>
  <c r="EG1648" i="1"/>
  <c r="EG1649" i="1"/>
  <c r="EG1650" i="1"/>
  <c r="EG1651" i="1"/>
  <c r="EG1652" i="1"/>
  <c r="EG1653" i="1"/>
  <c r="EG1654" i="1"/>
  <c r="EG1655" i="1"/>
  <c r="EG1656" i="1"/>
  <c r="EG1657" i="1"/>
  <c r="EG1658" i="1"/>
  <c r="EG1659" i="1"/>
  <c r="EG1660" i="1"/>
  <c r="EG1661" i="1"/>
  <c r="EG1662" i="1"/>
  <c r="EG1663" i="1"/>
  <c r="EG1664" i="1"/>
  <c r="EG1665" i="1"/>
  <c r="EG1666" i="1"/>
  <c r="EG1667" i="1"/>
  <c r="EG1668" i="1"/>
  <c r="EG1669" i="1"/>
  <c r="EG1670" i="1"/>
  <c r="EG1671" i="1"/>
  <c r="EG1672" i="1"/>
  <c r="EG1673" i="1"/>
  <c r="EG1674" i="1"/>
  <c r="EG1675" i="1"/>
  <c r="EG1676" i="1"/>
  <c r="EG1677" i="1"/>
  <c r="EG1678" i="1"/>
  <c r="EG1679" i="1"/>
  <c r="EG1680" i="1"/>
  <c r="EG1681" i="1"/>
  <c r="EG1682" i="1"/>
  <c r="EG1683" i="1"/>
  <c r="EG1684" i="1"/>
  <c r="EG1685" i="1"/>
  <c r="EG1686" i="1"/>
  <c r="EG1687" i="1"/>
  <c r="EG1688" i="1"/>
  <c r="EG1689" i="1"/>
  <c r="EG1690" i="1"/>
  <c r="EG1691" i="1"/>
  <c r="EG1692" i="1"/>
  <c r="EG1693" i="1"/>
  <c r="EG1694" i="1"/>
  <c r="EG1695" i="1"/>
  <c r="EG1696" i="1"/>
  <c r="EG1697" i="1"/>
  <c r="EG1698" i="1"/>
  <c r="EG1699" i="1"/>
  <c r="EG1700" i="1"/>
  <c r="EG1701" i="1"/>
  <c r="EG1702" i="1"/>
  <c r="EG1703" i="1"/>
  <c r="EG1704" i="1"/>
  <c r="EG1705" i="1"/>
  <c r="EG1706" i="1"/>
  <c r="EG1707" i="1"/>
  <c r="EG1708" i="1"/>
  <c r="EG1709" i="1"/>
  <c r="EG1710" i="1"/>
  <c r="EG1711" i="1"/>
  <c r="EG1712" i="1"/>
  <c r="EG1713" i="1"/>
  <c r="EG1714" i="1"/>
  <c r="EG1715" i="1"/>
  <c r="EG1716" i="1"/>
  <c r="EG1717" i="1"/>
  <c r="EG1718" i="1"/>
  <c r="EG1719" i="1"/>
  <c r="EG1720" i="1"/>
  <c r="EG1721" i="1"/>
  <c r="EG1722" i="1"/>
  <c r="EG1723" i="1"/>
  <c r="EG1724" i="1"/>
  <c r="EG1725" i="1"/>
  <c r="EG1726" i="1"/>
  <c r="EG1727" i="1"/>
  <c r="EG1728" i="1"/>
  <c r="EG1729" i="1"/>
  <c r="EG1730" i="1"/>
  <c r="EG1731" i="1"/>
  <c r="EG1732" i="1"/>
  <c r="EG1733" i="1"/>
  <c r="EG1734" i="1"/>
  <c r="EG1735" i="1"/>
  <c r="EG1736" i="1"/>
  <c r="EG1737" i="1"/>
  <c r="EG1738" i="1"/>
  <c r="EG1739" i="1"/>
  <c r="EG1740" i="1"/>
  <c r="EG1741" i="1"/>
  <c r="EG1742" i="1"/>
  <c r="EG1743" i="1"/>
  <c r="EG1744" i="1"/>
  <c r="EG1745" i="1"/>
  <c r="EG1746" i="1"/>
  <c r="EG1747" i="1"/>
  <c r="EG1748" i="1"/>
  <c r="EG1749" i="1"/>
  <c r="EG1750" i="1"/>
  <c r="EG1751" i="1"/>
  <c r="EG1752" i="1"/>
  <c r="EG1753" i="1"/>
  <c r="EG1754" i="1"/>
  <c r="EG1755" i="1"/>
  <c r="EG1756" i="1"/>
  <c r="EG1757" i="1"/>
  <c r="EG1758" i="1"/>
  <c r="EG1759" i="1"/>
  <c r="EG1760" i="1"/>
  <c r="EG1761" i="1"/>
  <c r="EG1762" i="1"/>
  <c r="EG1763" i="1"/>
  <c r="EG1764" i="1"/>
  <c r="EG1765" i="1"/>
  <c r="EG1766" i="1"/>
  <c r="EG1767" i="1"/>
  <c r="EG1768" i="1"/>
  <c r="EG1769" i="1"/>
  <c r="EG1770" i="1"/>
  <c r="EG1771" i="1"/>
  <c r="EG1772" i="1"/>
  <c r="EG1773" i="1"/>
  <c r="EG1774" i="1"/>
  <c r="EG1775" i="1"/>
  <c r="EG1776" i="1"/>
  <c r="EG1777" i="1"/>
  <c r="EG1778" i="1"/>
  <c r="EG1779" i="1"/>
  <c r="EG1780" i="1"/>
  <c r="EG1781" i="1"/>
  <c r="EG1782" i="1"/>
  <c r="EG1783" i="1"/>
  <c r="EG1784" i="1"/>
  <c r="EG1785" i="1"/>
  <c r="EG1786" i="1"/>
  <c r="EG1787" i="1"/>
  <c r="EG1788" i="1"/>
  <c r="EG1789" i="1"/>
  <c r="EG1790" i="1"/>
  <c r="EG1791" i="1"/>
  <c r="EG1792" i="1"/>
  <c r="EG1793" i="1"/>
  <c r="EG1794" i="1"/>
  <c r="EG1795" i="1"/>
  <c r="EG1796" i="1"/>
  <c r="EG1797" i="1"/>
  <c r="EG1798" i="1"/>
  <c r="EG1799" i="1"/>
  <c r="EG1800" i="1"/>
  <c r="EG1801" i="1"/>
  <c r="EG1802" i="1"/>
  <c r="EG1803" i="1"/>
  <c r="EG1804" i="1"/>
  <c r="EG1805" i="1"/>
  <c r="EG1806" i="1"/>
  <c r="EG1807" i="1"/>
  <c r="EG1808" i="1"/>
  <c r="EG1809" i="1"/>
  <c r="EG1810" i="1"/>
  <c r="EG1811" i="1"/>
  <c r="EG1812" i="1"/>
  <c r="EG1813" i="1"/>
  <c r="EG1814" i="1"/>
  <c r="EG1815" i="1"/>
  <c r="EG1816" i="1"/>
  <c r="EG1817" i="1"/>
  <c r="EG1818" i="1"/>
  <c r="EG1819" i="1"/>
  <c r="EG1820" i="1"/>
  <c r="EG1821" i="1"/>
  <c r="EG1822" i="1"/>
  <c r="EG1823" i="1"/>
  <c r="EG1824" i="1"/>
  <c r="EG1825" i="1"/>
  <c r="EG1826" i="1"/>
  <c r="EG1827" i="1"/>
  <c r="EG1828" i="1"/>
  <c r="EG1829" i="1"/>
  <c r="EG1830" i="1"/>
  <c r="EG1831" i="1"/>
  <c r="EG1832" i="1"/>
  <c r="EG1833" i="1"/>
  <c r="EG1834" i="1"/>
  <c r="EG1835" i="1"/>
  <c r="EG1836" i="1"/>
  <c r="EG1837" i="1"/>
  <c r="EG1838" i="1"/>
  <c r="EG1839" i="1"/>
  <c r="EG1840" i="1"/>
  <c r="EG1841" i="1"/>
  <c r="EG1842" i="1"/>
  <c r="EG1843" i="1"/>
  <c r="EG1844" i="1"/>
  <c r="EG1845" i="1"/>
  <c r="EG1846" i="1"/>
  <c r="EG1847" i="1"/>
  <c r="EG1848" i="1"/>
  <c r="EG1849" i="1"/>
  <c r="EG1850" i="1"/>
  <c r="EG1851" i="1"/>
  <c r="EG1852" i="1"/>
  <c r="EG1853" i="1"/>
  <c r="EG1854" i="1"/>
  <c r="EG1855" i="1"/>
  <c r="EG1856" i="1"/>
  <c r="EG1857" i="1"/>
  <c r="EG1858" i="1"/>
  <c r="EG1859" i="1"/>
  <c r="EG1860" i="1"/>
  <c r="EG1861" i="1"/>
  <c r="EG1862" i="1"/>
  <c r="EG1863" i="1"/>
  <c r="EG1864" i="1"/>
  <c r="EG1865" i="1"/>
  <c r="EG1866" i="1"/>
  <c r="EG1867" i="1"/>
  <c r="EG1868" i="1"/>
  <c r="EG1869" i="1"/>
  <c r="EG1870" i="1"/>
  <c r="EG1871" i="1"/>
  <c r="EG1872" i="1"/>
  <c r="EG1873" i="1"/>
  <c r="EG1874" i="1"/>
  <c r="EG1875" i="1"/>
  <c r="EG1876" i="1"/>
  <c r="EG1877" i="1"/>
  <c r="EG1878" i="1"/>
  <c r="EG1879" i="1"/>
  <c r="EG1880" i="1"/>
  <c r="EG1881" i="1"/>
  <c r="EG1882" i="1"/>
  <c r="EG1883" i="1"/>
  <c r="EG1884" i="1"/>
  <c r="EG1885" i="1"/>
  <c r="EG1886" i="1"/>
  <c r="EG1887" i="1"/>
  <c r="EG1888" i="1"/>
  <c r="EG1889" i="1"/>
  <c r="EG1890" i="1"/>
  <c r="EG1891" i="1"/>
  <c r="EG1892" i="1"/>
  <c r="EG1893" i="1"/>
  <c r="EG1894" i="1"/>
  <c r="EG1895" i="1"/>
  <c r="EG1896" i="1"/>
  <c r="EG1897" i="1"/>
  <c r="EG1898" i="1"/>
  <c r="EG1899" i="1"/>
  <c r="EG1900" i="1"/>
  <c r="EG1901" i="1"/>
  <c r="EG1902" i="1"/>
  <c r="EG1903" i="1"/>
  <c r="EG1904" i="1"/>
  <c r="EG1905" i="1"/>
  <c r="EG1906" i="1"/>
  <c r="EG1907" i="1"/>
  <c r="EG1908" i="1"/>
  <c r="EG1909" i="1"/>
  <c r="EG1910" i="1"/>
  <c r="EG1911" i="1"/>
  <c r="EG1912" i="1"/>
  <c r="EG1913" i="1"/>
  <c r="EG1914" i="1"/>
  <c r="EG1915" i="1"/>
  <c r="EG1916" i="1"/>
  <c r="EG1917" i="1"/>
  <c r="EG1918" i="1"/>
  <c r="EG1919" i="1"/>
  <c r="EG1920" i="1"/>
  <c r="EG1921" i="1"/>
  <c r="EG1922" i="1"/>
  <c r="EG1923" i="1"/>
  <c r="EG1924" i="1"/>
  <c r="EG1925" i="1"/>
  <c r="EG1926" i="1"/>
  <c r="EG1927" i="1"/>
  <c r="EG1928" i="1"/>
  <c r="EG1929" i="1"/>
  <c r="EG1930" i="1"/>
  <c r="EG1931" i="1"/>
  <c r="EG1932" i="1"/>
  <c r="EG1933" i="1"/>
  <c r="EG1934" i="1"/>
  <c r="EG1935" i="1"/>
  <c r="EG1936" i="1"/>
  <c r="EG1937" i="1"/>
  <c r="EG1938" i="1"/>
  <c r="EG1939" i="1"/>
  <c r="EG1940" i="1"/>
  <c r="EG1941" i="1"/>
  <c r="EG1942" i="1"/>
  <c r="EG1943" i="1"/>
  <c r="EG1944" i="1"/>
  <c r="EG1945" i="1"/>
  <c r="EG1946" i="1"/>
  <c r="EG1947" i="1"/>
  <c r="EG1948" i="1"/>
  <c r="EG1949" i="1"/>
  <c r="EG1950" i="1"/>
  <c r="EG1951" i="1"/>
  <c r="EG1952" i="1"/>
  <c r="EG1953" i="1"/>
  <c r="EG1954" i="1"/>
  <c r="EG1955" i="1"/>
  <c r="EG1956" i="1"/>
  <c r="EG1957" i="1"/>
  <c r="EG1958" i="1"/>
  <c r="EG1959" i="1"/>
  <c r="EG1960" i="1"/>
  <c r="EG1961" i="1"/>
  <c r="EG1962" i="1"/>
  <c r="EG1963" i="1"/>
  <c r="EG1964" i="1"/>
  <c r="EG1965" i="1"/>
  <c r="EG1966" i="1"/>
  <c r="EG1967" i="1"/>
  <c r="EG1968" i="1"/>
  <c r="EG1969" i="1"/>
  <c r="EG1970" i="1"/>
  <c r="EG1971" i="1"/>
  <c r="EG1972" i="1"/>
  <c r="EG1973" i="1"/>
  <c r="EG1974" i="1"/>
  <c r="EG1975" i="1"/>
  <c r="EG1976" i="1"/>
  <c r="EG1977" i="1"/>
  <c r="EG1978" i="1"/>
  <c r="EG1979" i="1"/>
  <c r="EG1980" i="1"/>
  <c r="EG1981" i="1"/>
  <c r="EG1982" i="1"/>
  <c r="EG1983" i="1"/>
  <c r="EG1984" i="1"/>
  <c r="EG1985" i="1"/>
  <c r="EG1986" i="1"/>
  <c r="EG1987" i="1"/>
  <c r="EG1988" i="1"/>
  <c r="EG1989" i="1"/>
  <c r="EG1990" i="1"/>
  <c r="EG1991" i="1"/>
  <c r="EG1992" i="1"/>
  <c r="EG1993" i="1"/>
  <c r="EG1994" i="1"/>
  <c r="EG1995" i="1"/>
  <c r="EG1996" i="1"/>
  <c r="EG1997" i="1"/>
  <c r="EG1998" i="1"/>
  <c r="EG1999" i="1"/>
  <c r="EG2000" i="1"/>
  <c r="EG2001" i="1"/>
  <c r="EG2002" i="1"/>
  <c r="EG2003" i="1"/>
  <c r="EG2004" i="1"/>
  <c r="EG2005" i="1"/>
  <c r="EG2006" i="1"/>
  <c r="EG2007" i="1"/>
  <c r="EG2008" i="1"/>
  <c r="EG2009" i="1"/>
  <c r="EG2010" i="1"/>
  <c r="EG2011" i="1"/>
  <c r="EG2012" i="1"/>
  <c r="EG2013" i="1"/>
  <c r="EG2014" i="1"/>
  <c r="EG2015" i="1"/>
  <c r="EG2016" i="1"/>
  <c r="EG2017" i="1"/>
  <c r="EG2018" i="1"/>
  <c r="EG2019" i="1"/>
  <c r="EG2020" i="1"/>
  <c r="EG2021" i="1"/>
  <c r="EG2022" i="1"/>
  <c r="EG2023" i="1"/>
  <c r="EG2024" i="1"/>
  <c r="EG2025" i="1"/>
  <c r="EG2026" i="1"/>
  <c r="EG2027" i="1"/>
  <c r="EG2028" i="1"/>
  <c r="EG2029" i="1"/>
  <c r="EG2030" i="1"/>
  <c r="EG2031" i="1"/>
  <c r="EG2032" i="1"/>
  <c r="EG2033" i="1"/>
  <c r="EG2034" i="1"/>
  <c r="EG2035" i="1"/>
  <c r="EG2036" i="1"/>
  <c r="EG2037" i="1"/>
  <c r="EG2038" i="1"/>
  <c r="EG2039" i="1"/>
  <c r="EG2040" i="1"/>
  <c r="EG2041" i="1"/>
  <c r="EG2042" i="1"/>
  <c r="EG2043" i="1"/>
  <c r="EG2044" i="1"/>
  <c r="EG2045" i="1"/>
  <c r="EG2046" i="1"/>
  <c r="EG2047" i="1"/>
  <c r="EG2048" i="1"/>
  <c r="EG2049" i="1"/>
  <c r="EG2050" i="1"/>
  <c r="EG2051" i="1"/>
  <c r="EG2052" i="1"/>
  <c r="EG2053" i="1"/>
  <c r="EG2054" i="1"/>
  <c r="EG2055" i="1"/>
  <c r="EG2056" i="1"/>
  <c r="EG2057" i="1"/>
  <c r="EG2058" i="1"/>
  <c r="EG2059" i="1"/>
  <c r="EG2060" i="1"/>
  <c r="EG2061" i="1"/>
  <c r="EG2062" i="1"/>
  <c r="EG2063" i="1"/>
  <c r="EG2064" i="1"/>
  <c r="EG2065" i="1"/>
  <c r="EG2066" i="1"/>
  <c r="EG2067" i="1"/>
  <c r="EG2068" i="1"/>
  <c r="EG2069" i="1"/>
  <c r="EG2070" i="1"/>
  <c r="EG2071" i="1"/>
  <c r="EG2072" i="1"/>
  <c r="EG2073" i="1"/>
  <c r="EG2074" i="1"/>
  <c r="EG2075" i="1"/>
  <c r="EG2076" i="1"/>
  <c r="EG2077" i="1"/>
  <c r="EG2078" i="1"/>
  <c r="EG2079" i="1"/>
  <c r="EG2080" i="1"/>
  <c r="EG2081" i="1"/>
  <c r="EG2082" i="1"/>
  <c r="EG2083" i="1"/>
  <c r="EG2084" i="1"/>
  <c r="EG2085" i="1"/>
  <c r="EG2086" i="1"/>
  <c r="EG2087" i="1"/>
  <c r="EG2088" i="1"/>
  <c r="EG2089" i="1"/>
  <c r="EG2090" i="1"/>
  <c r="EG2091" i="1"/>
  <c r="EG2092" i="1"/>
  <c r="EG2093" i="1"/>
  <c r="EG2094" i="1"/>
  <c r="EG2095" i="1"/>
  <c r="EG2096" i="1"/>
  <c r="EG2097" i="1"/>
  <c r="EG2098" i="1"/>
  <c r="EG2099" i="1"/>
  <c r="EG2100" i="1"/>
  <c r="EG2101" i="1"/>
  <c r="EG2102" i="1"/>
  <c r="EG2103" i="1"/>
  <c r="EG2104" i="1"/>
  <c r="EG2105" i="1"/>
  <c r="EG2106" i="1"/>
  <c r="EG2107" i="1"/>
  <c r="EG2108" i="1"/>
  <c r="EG2109" i="1"/>
  <c r="EG2110" i="1"/>
  <c r="EG2111" i="1"/>
  <c r="EG2112" i="1"/>
  <c r="EG2113" i="1"/>
  <c r="EG2114" i="1"/>
  <c r="EG2115" i="1"/>
  <c r="EG2116" i="1"/>
  <c r="EG2117" i="1"/>
  <c r="EG2118" i="1"/>
  <c r="EG2119" i="1"/>
  <c r="EG2120" i="1"/>
  <c r="EG2121" i="1"/>
  <c r="EG2122" i="1"/>
  <c r="EG2123" i="1"/>
  <c r="EG2124" i="1"/>
  <c r="EG2125" i="1"/>
  <c r="EG2126" i="1"/>
  <c r="EG2127" i="1"/>
  <c r="EG2128" i="1"/>
  <c r="EG2129" i="1"/>
  <c r="EG2130" i="1"/>
  <c r="EG2131" i="1"/>
  <c r="EG2132" i="1"/>
  <c r="EG2133" i="1"/>
  <c r="EG2134" i="1"/>
  <c r="EG2135" i="1"/>
  <c r="EG2136" i="1"/>
  <c r="EG2137" i="1"/>
  <c r="EG2138" i="1"/>
  <c r="EG2139" i="1"/>
  <c r="EG2140" i="1"/>
  <c r="EG2141" i="1"/>
  <c r="EG2142" i="1"/>
  <c r="EG2143" i="1"/>
  <c r="EG2144" i="1"/>
  <c r="EG2145" i="1"/>
  <c r="EG2146" i="1"/>
  <c r="EG2147" i="1"/>
  <c r="EG2148" i="1"/>
  <c r="EG2149" i="1"/>
  <c r="EG2150" i="1"/>
  <c r="EG2151" i="1"/>
  <c r="EG2152" i="1"/>
  <c r="EG2153" i="1"/>
  <c r="EG2154" i="1"/>
  <c r="EG2155" i="1"/>
  <c r="EG2156" i="1"/>
  <c r="EG2157" i="1"/>
  <c r="EG2158" i="1"/>
  <c r="EG2159" i="1"/>
  <c r="EG2160" i="1"/>
  <c r="EG2161" i="1"/>
  <c r="EG2162" i="1"/>
  <c r="EG2163" i="1"/>
  <c r="EG2164" i="1"/>
  <c r="EG2165" i="1"/>
  <c r="EG2166" i="1"/>
  <c r="EG2167" i="1"/>
  <c r="EG2168" i="1"/>
  <c r="EG2169" i="1"/>
  <c r="EG2170" i="1"/>
  <c r="EG2171" i="1"/>
  <c r="EG2172" i="1"/>
  <c r="EG2173" i="1"/>
  <c r="EG2174" i="1"/>
  <c r="EG2175" i="1"/>
  <c r="EG2176" i="1"/>
  <c r="EG2177" i="1"/>
  <c r="EG2178" i="1"/>
  <c r="EG2179" i="1"/>
  <c r="EG2180" i="1"/>
  <c r="EG2181" i="1"/>
  <c r="EG2182" i="1"/>
  <c r="EG2183" i="1"/>
  <c r="EG2184" i="1"/>
  <c r="EG2185" i="1"/>
  <c r="EG2186" i="1"/>
  <c r="EG2187" i="1"/>
  <c r="EG2188" i="1"/>
  <c r="EG2189" i="1"/>
  <c r="EG2190" i="1"/>
  <c r="EG2191" i="1"/>
  <c r="EG2192" i="1"/>
  <c r="EG2193" i="1"/>
  <c r="EG2194" i="1"/>
  <c r="EG2195" i="1"/>
  <c r="EG2196" i="1"/>
  <c r="EG2197" i="1"/>
  <c r="EG2198" i="1"/>
  <c r="EG2199" i="1"/>
  <c r="EG2200" i="1"/>
  <c r="EG2201" i="1"/>
  <c r="EG2202" i="1"/>
  <c r="EG2203" i="1"/>
  <c r="EG2204" i="1"/>
  <c r="EG2205" i="1"/>
  <c r="EG2206" i="1"/>
  <c r="EG2207" i="1"/>
  <c r="EG2208" i="1"/>
  <c r="EG2209" i="1"/>
  <c r="EG2210" i="1"/>
  <c r="EG2211" i="1"/>
  <c r="EG2212" i="1"/>
  <c r="EG2213" i="1"/>
  <c r="EG2214" i="1"/>
  <c r="EG2215" i="1"/>
  <c r="EG2216" i="1"/>
  <c r="EG2217" i="1"/>
  <c r="EG2218" i="1"/>
  <c r="EG2219" i="1"/>
  <c r="EG2220" i="1"/>
  <c r="EG2221" i="1"/>
  <c r="EG2222" i="1"/>
  <c r="EG2223" i="1"/>
  <c r="EG2224" i="1"/>
  <c r="EG2225" i="1"/>
  <c r="EG2226" i="1"/>
  <c r="EG2227" i="1"/>
  <c r="EG2228" i="1"/>
  <c r="EG2229" i="1"/>
  <c r="EG2230" i="1"/>
  <c r="EG2231" i="1"/>
  <c r="EG2232" i="1"/>
  <c r="EG2233" i="1"/>
  <c r="EG2234" i="1"/>
  <c r="EG2235" i="1"/>
  <c r="EG2236" i="1"/>
  <c r="EG2237" i="1"/>
  <c r="EG2238" i="1"/>
  <c r="EG2239" i="1"/>
  <c r="EG2240" i="1"/>
  <c r="EG2241" i="1"/>
  <c r="EG2242" i="1"/>
  <c r="EG2243" i="1"/>
  <c r="EG2244" i="1"/>
  <c r="EG2245" i="1"/>
  <c r="EG2246" i="1"/>
  <c r="EG2247" i="1"/>
  <c r="EG2248" i="1"/>
  <c r="EG2249" i="1"/>
  <c r="EG2250" i="1"/>
  <c r="EG2251" i="1"/>
  <c r="EG2252" i="1"/>
  <c r="EG2253" i="1"/>
  <c r="EG2254" i="1"/>
  <c r="EG2255" i="1"/>
  <c r="EG2256" i="1"/>
  <c r="EG2257" i="1"/>
  <c r="EG2258" i="1"/>
  <c r="EG2259" i="1"/>
  <c r="EG2260" i="1"/>
  <c r="EG2261" i="1"/>
  <c r="EG2262" i="1"/>
  <c r="EG2263" i="1"/>
  <c r="EG2264" i="1"/>
  <c r="EG2265" i="1"/>
  <c r="EG2266" i="1"/>
  <c r="EG2267" i="1"/>
  <c r="EG2268" i="1"/>
  <c r="EG2269" i="1"/>
  <c r="EG2270" i="1"/>
  <c r="EG2271" i="1"/>
  <c r="EG2272" i="1"/>
  <c r="EG2273" i="1"/>
  <c r="EG2274" i="1"/>
  <c r="EG2275" i="1"/>
  <c r="EG2276" i="1"/>
  <c r="EG2277" i="1"/>
  <c r="EG2278" i="1"/>
  <c r="EG2279" i="1"/>
  <c r="EG2280" i="1"/>
  <c r="EG2281" i="1"/>
  <c r="EG2282" i="1"/>
  <c r="EG2283" i="1"/>
  <c r="EG2284" i="1"/>
  <c r="EG2285" i="1"/>
  <c r="EG2286" i="1"/>
  <c r="EG2287" i="1"/>
  <c r="EG2288" i="1"/>
  <c r="EG2289" i="1"/>
  <c r="EG2290" i="1"/>
  <c r="EG2291" i="1"/>
  <c r="EG2292" i="1"/>
  <c r="EG2293" i="1"/>
  <c r="EG2294" i="1"/>
  <c r="EG2295" i="1"/>
  <c r="EG2296" i="1"/>
  <c r="EG2297" i="1"/>
  <c r="EG2298" i="1"/>
  <c r="EG2299" i="1"/>
  <c r="EG2300" i="1"/>
  <c r="EG2301" i="1"/>
  <c r="EG2302" i="1"/>
  <c r="EG2303" i="1"/>
  <c r="EG2304" i="1"/>
  <c r="EG2305" i="1"/>
  <c r="EG2306" i="1"/>
  <c r="EG2307" i="1"/>
  <c r="EG2308" i="1"/>
  <c r="EG2309" i="1"/>
  <c r="EG2310" i="1"/>
  <c r="EG2311" i="1"/>
  <c r="EG2312" i="1"/>
  <c r="EG2313" i="1"/>
  <c r="EG2314" i="1"/>
  <c r="EG2315" i="1"/>
  <c r="EG2316" i="1"/>
  <c r="EG2317" i="1"/>
  <c r="EG2318" i="1"/>
  <c r="EG2319" i="1"/>
  <c r="EG2320" i="1"/>
  <c r="EG2321" i="1"/>
  <c r="EG2322" i="1"/>
  <c r="EG2323" i="1"/>
  <c r="EG2324" i="1"/>
  <c r="EG2325" i="1"/>
  <c r="EG2326" i="1"/>
  <c r="EG2327" i="1"/>
  <c r="EG2328" i="1"/>
  <c r="EG2329" i="1"/>
  <c r="EG2330" i="1"/>
  <c r="EG2331" i="1"/>
  <c r="EG2332" i="1"/>
  <c r="EG2333" i="1"/>
  <c r="EG2334" i="1"/>
  <c r="EG2335" i="1"/>
  <c r="EG2336" i="1"/>
  <c r="EG2337" i="1"/>
  <c r="EG2338" i="1"/>
  <c r="EG2339" i="1"/>
  <c r="EG2340" i="1"/>
  <c r="EG2341" i="1"/>
  <c r="EG2342" i="1"/>
  <c r="EG2343" i="1"/>
  <c r="EG2344" i="1"/>
  <c r="EG2345" i="1"/>
  <c r="EG2346" i="1"/>
  <c r="EG2347" i="1"/>
  <c r="EG2348" i="1"/>
  <c r="EG2349" i="1"/>
  <c r="EG2350" i="1"/>
  <c r="EG2351" i="1"/>
  <c r="EG2352" i="1"/>
  <c r="EG2353" i="1"/>
  <c r="EG2354" i="1"/>
  <c r="EG2355" i="1"/>
  <c r="EG2356" i="1"/>
  <c r="EG2357" i="1"/>
  <c r="EG2358" i="1"/>
  <c r="EG2359" i="1"/>
  <c r="EG2360" i="1"/>
  <c r="EG2361" i="1"/>
  <c r="EG2362" i="1"/>
  <c r="EG2363" i="1"/>
  <c r="EG2364" i="1"/>
  <c r="EG2365" i="1"/>
  <c r="EG2366" i="1"/>
  <c r="EG2367" i="1"/>
  <c r="EG2368" i="1"/>
  <c r="EG2369" i="1"/>
  <c r="EG2370" i="1"/>
  <c r="EG2371" i="1"/>
  <c r="EG2372" i="1"/>
  <c r="EG2373" i="1"/>
  <c r="EG2374" i="1"/>
  <c r="EG2375" i="1"/>
  <c r="EG2376" i="1"/>
  <c r="EG2377" i="1"/>
  <c r="EG2378" i="1"/>
  <c r="EG2379" i="1"/>
  <c r="EG2380" i="1"/>
  <c r="EG2381" i="1"/>
  <c r="EG2382" i="1"/>
  <c r="EG2383" i="1"/>
  <c r="EG2384" i="1"/>
  <c r="EG2385" i="1"/>
  <c r="EG2386" i="1"/>
  <c r="EG2387" i="1"/>
  <c r="EG2388" i="1"/>
  <c r="EG2389" i="1"/>
  <c r="EG2390" i="1"/>
  <c r="EG2391" i="1"/>
  <c r="EG2392" i="1"/>
  <c r="EG2393" i="1"/>
  <c r="EG2394" i="1"/>
  <c r="EG2395" i="1"/>
  <c r="EG2396" i="1"/>
  <c r="EG2397" i="1"/>
  <c r="EG2398" i="1"/>
  <c r="EG2399" i="1"/>
  <c r="EG2400" i="1"/>
  <c r="EG2401" i="1"/>
  <c r="EG2402" i="1"/>
  <c r="EG2403" i="1"/>
  <c r="EG2404" i="1"/>
  <c r="EG2405" i="1"/>
  <c r="EG2406" i="1"/>
  <c r="EG2407" i="1"/>
  <c r="EG2408" i="1"/>
  <c r="EG2409" i="1"/>
  <c r="EG2410" i="1"/>
  <c r="EG2411" i="1"/>
  <c r="EG2412" i="1"/>
  <c r="EG2413" i="1"/>
  <c r="EG2414" i="1"/>
  <c r="EG2415" i="1"/>
  <c r="EG2416" i="1"/>
  <c r="EG2417" i="1"/>
  <c r="EG2418" i="1"/>
  <c r="EG2419" i="1"/>
  <c r="EG2420" i="1"/>
  <c r="EG2421" i="1"/>
  <c r="EG2422" i="1"/>
  <c r="EG2423" i="1"/>
  <c r="EG2424" i="1"/>
  <c r="EG2425" i="1"/>
  <c r="EG2426" i="1"/>
  <c r="EG2427" i="1"/>
  <c r="EG2428" i="1"/>
  <c r="EG2429" i="1"/>
  <c r="EG2430" i="1"/>
  <c r="EG2431" i="1"/>
  <c r="EG2432" i="1"/>
  <c r="EG2433" i="1"/>
  <c r="EG2434" i="1"/>
  <c r="EG2435" i="1"/>
  <c r="EG2436" i="1"/>
  <c r="EG2437" i="1"/>
  <c r="EG2438" i="1"/>
  <c r="EG2439" i="1"/>
  <c r="EG2440" i="1"/>
  <c r="EG2441" i="1"/>
  <c r="EG2442" i="1"/>
  <c r="EG2443" i="1"/>
  <c r="EG2444" i="1"/>
  <c r="EG2445" i="1"/>
  <c r="EG2446" i="1"/>
  <c r="EG2447" i="1"/>
  <c r="EG2448" i="1"/>
  <c r="EG2449" i="1"/>
  <c r="EG2450" i="1"/>
  <c r="EG2451" i="1"/>
  <c r="EG2452" i="1"/>
  <c r="EG2453" i="1"/>
  <c r="EG2454" i="1"/>
  <c r="EG2455" i="1"/>
  <c r="EG2456" i="1"/>
  <c r="EG2457" i="1"/>
  <c r="EG2458" i="1"/>
  <c r="EG2459" i="1"/>
  <c r="EG2460" i="1"/>
  <c r="EG2461" i="1"/>
  <c r="EG2462" i="1"/>
  <c r="EG2463" i="1"/>
  <c r="EG2464" i="1"/>
  <c r="EG2465" i="1"/>
  <c r="EG2466" i="1"/>
  <c r="EG2467" i="1"/>
  <c r="EG2468" i="1"/>
  <c r="EG2469" i="1"/>
  <c r="EG2470" i="1"/>
  <c r="EG2471" i="1"/>
  <c r="EG2472" i="1"/>
  <c r="EG2473" i="1"/>
  <c r="EG2474" i="1"/>
  <c r="EG2475" i="1"/>
  <c r="EG2476" i="1"/>
  <c r="EG2477" i="1"/>
  <c r="EG2478" i="1"/>
  <c r="EG2479" i="1"/>
  <c r="EG2480" i="1"/>
  <c r="EG2481" i="1"/>
  <c r="EG2482" i="1"/>
  <c r="EG2483" i="1"/>
  <c r="EG2484" i="1"/>
  <c r="EG2485" i="1"/>
  <c r="EG2486" i="1"/>
  <c r="EG2487" i="1"/>
  <c r="EG2488" i="1"/>
  <c r="EG2489" i="1"/>
  <c r="EG2490" i="1"/>
  <c r="EG2491" i="1"/>
  <c r="EG2492" i="1"/>
  <c r="EG2493" i="1"/>
  <c r="EG2494" i="1"/>
  <c r="EG2495" i="1"/>
  <c r="EG2496" i="1"/>
  <c r="EG2497" i="1"/>
  <c r="EG2498" i="1"/>
  <c r="EG2499" i="1"/>
  <c r="EG2500" i="1"/>
  <c r="EG2501" i="1"/>
  <c r="EG2502" i="1"/>
  <c r="EG2503" i="1"/>
  <c r="EG2504" i="1"/>
  <c r="EG2505" i="1"/>
  <c r="EG2506" i="1"/>
  <c r="EG2507" i="1"/>
  <c r="EG2508" i="1"/>
  <c r="EG2509" i="1"/>
  <c r="EG2510" i="1"/>
  <c r="EG2511" i="1"/>
  <c r="EG2512" i="1"/>
  <c r="EG2513" i="1"/>
  <c r="EG2514" i="1"/>
  <c r="EG2515" i="1"/>
  <c r="EG2516" i="1"/>
  <c r="EG2517" i="1"/>
  <c r="EG2518" i="1"/>
  <c r="EG2519" i="1"/>
  <c r="EG2520" i="1"/>
  <c r="EG2521" i="1"/>
  <c r="EG2522" i="1"/>
  <c r="EG2523" i="1"/>
  <c r="EG2524" i="1"/>
  <c r="EG2525" i="1"/>
  <c r="EG2526" i="1"/>
  <c r="EG2527" i="1"/>
  <c r="EG2528" i="1"/>
  <c r="EG2529" i="1"/>
  <c r="EG2530" i="1"/>
  <c r="EG2531" i="1"/>
  <c r="EG2532" i="1"/>
  <c r="EG2533" i="1"/>
  <c r="EG2534" i="1"/>
  <c r="EG2535" i="1"/>
  <c r="EG2536" i="1"/>
  <c r="EG2537" i="1"/>
  <c r="EG2538" i="1"/>
  <c r="EG2539" i="1"/>
  <c r="EG2540" i="1"/>
  <c r="EG2541" i="1"/>
  <c r="EG2542" i="1"/>
  <c r="EG2543" i="1"/>
  <c r="EG2544" i="1"/>
  <c r="EG2545" i="1"/>
  <c r="EG2546" i="1"/>
  <c r="EG2547" i="1"/>
  <c r="EG2548" i="1"/>
  <c r="EG2549" i="1"/>
  <c r="EG2550" i="1"/>
  <c r="EG2551" i="1"/>
  <c r="EG2552" i="1"/>
  <c r="EG2553" i="1"/>
  <c r="EG2554" i="1"/>
  <c r="EG2555" i="1"/>
  <c r="EG2556" i="1"/>
  <c r="EG2557" i="1"/>
  <c r="EG2558" i="1"/>
  <c r="EG2559" i="1"/>
  <c r="EG2560" i="1"/>
  <c r="EG2561" i="1"/>
  <c r="EG2562" i="1"/>
  <c r="EG2563" i="1"/>
  <c r="EG2564" i="1"/>
  <c r="EG2565" i="1"/>
  <c r="EG2566" i="1"/>
  <c r="EG2567" i="1"/>
  <c r="EG2568" i="1"/>
  <c r="EG2569" i="1"/>
  <c r="EG2570" i="1"/>
  <c r="EG2571" i="1"/>
  <c r="EG2572" i="1"/>
  <c r="EG2573" i="1"/>
  <c r="EG2574" i="1"/>
  <c r="EG2575" i="1"/>
  <c r="EG2576" i="1"/>
  <c r="EG2577" i="1"/>
  <c r="EG2578" i="1"/>
  <c r="EG2579" i="1"/>
  <c r="EG2580" i="1"/>
  <c r="EG2581" i="1"/>
  <c r="EG2582" i="1"/>
  <c r="EG2583" i="1"/>
  <c r="EG2584" i="1"/>
  <c r="EG2585" i="1"/>
  <c r="EG2586" i="1"/>
  <c r="EG2587" i="1"/>
  <c r="EG2588" i="1"/>
  <c r="EG2589" i="1"/>
  <c r="EG2590" i="1"/>
  <c r="EG2591" i="1"/>
  <c r="EG2592" i="1"/>
  <c r="EG2593" i="1"/>
  <c r="EG2594" i="1"/>
  <c r="EG2595" i="1"/>
  <c r="EG2596" i="1"/>
  <c r="EG2597" i="1"/>
  <c r="EG2598" i="1"/>
  <c r="EG2599" i="1"/>
  <c r="EG2600" i="1"/>
  <c r="EG2601" i="1"/>
  <c r="EG2602" i="1"/>
  <c r="EG2603" i="1"/>
  <c r="EG2604" i="1"/>
  <c r="EG2605" i="1"/>
  <c r="EG2606" i="1"/>
  <c r="EG2607" i="1"/>
  <c r="EG2608" i="1"/>
  <c r="EG2609" i="1"/>
  <c r="EG2610" i="1"/>
  <c r="EG2611" i="1"/>
  <c r="EG2612" i="1"/>
  <c r="EG2613" i="1"/>
  <c r="EG2614" i="1"/>
  <c r="EG2615" i="1"/>
  <c r="EG2616" i="1"/>
  <c r="EG2617" i="1"/>
  <c r="EG2618" i="1"/>
  <c r="EG2619" i="1"/>
  <c r="EG2620" i="1"/>
  <c r="EG2621" i="1"/>
  <c r="EG2622" i="1"/>
  <c r="EG2623" i="1"/>
  <c r="EG2624" i="1"/>
  <c r="EG2625" i="1"/>
  <c r="EG2626" i="1"/>
  <c r="EG2627" i="1"/>
  <c r="EG2628" i="1"/>
  <c r="EG2629" i="1"/>
  <c r="EG2630" i="1"/>
  <c r="EG2631" i="1"/>
  <c r="EG2632" i="1"/>
  <c r="EG2633" i="1"/>
  <c r="EG2634" i="1"/>
  <c r="EG2635" i="1"/>
  <c r="EG2636" i="1"/>
  <c r="EG2637" i="1"/>
  <c r="EG2638" i="1"/>
  <c r="EG2639" i="1"/>
  <c r="EG2640" i="1"/>
  <c r="EG2641" i="1"/>
  <c r="EG2642" i="1"/>
  <c r="EG2643" i="1"/>
  <c r="EG2644" i="1"/>
  <c r="EG2645" i="1"/>
  <c r="EG2646" i="1"/>
  <c r="EG2647" i="1"/>
  <c r="EG2648" i="1"/>
  <c r="EG2649" i="1"/>
  <c r="EG2650" i="1"/>
  <c r="EG2651" i="1"/>
  <c r="EG2652" i="1"/>
  <c r="EG2653" i="1"/>
  <c r="EG2654" i="1"/>
  <c r="EG2655" i="1"/>
  <c r="EG2656" i="1"/>
  <c r="EG2657" i="1"/>
  <c r="EG2658" i="1"/>
  <c r="EG2659" i="1"/>
  <c r="EG2660" i="1"/>
  <c r="EG2661" i="1"/>
  <c r="EG2662" i="1"/>
  <c r="EG2663" i="1"/>
  <c r="EG2664" i="1"/>
  <c r="EG2665" i="1"/>
  <c r="EG2666" i="1"/>
  <c r="EG2667" i="1"/>
  <c r="EG2668" i="1"/>
  <c r="EG2669" i="1"/>
  <c r="EG2670" i="1"/>
  <c r="EG2671" i="1"/>
  <c r="EG2672" i="1"/>
  <c r="EG2673" i="1"/>
  <c r="EG2674" i="1"/>
  <c r="EG2675" i="1"/>
  <c r="EG2676" i="1"/>
  <c r="EG2677" i="1"/>
  <c r="EG2678" i="1"/>
  <c r="EG2679" i="1"/>
  <c r="EG2680" i="1"/>
  <c r="EG2681" i="1"/>
  <c r="EG2682" i="1"/>
  <c r="EG2683" i="1"/>
  <c r="EG2684" i="1"/>
  <c r="EG2685" i="1"/>
  <c r="EG2686" i="1"/>
  <c r="EG2687" i="1"/>
  <c r="EG2688" i="1"/>
  <c r="EG2689" i="1"/>
  <c r="EG2690" i="1"/>
  <c r="EG2691" i="1"/>
  <c r="EG2692" i="1"/>
  <c r="EG2693" i="1"/>
  <c r="EG2694" i="1"/>
  <c r="EG2695" i="1"/>
  <c r="EG2696" i="1"/>
  <c r="EG2697" i="1"/>
  <c r="EG2698" i="1"/>
  <c r="EG2699" i="1"/>
  <c r="EG2700" i="1"/>
  <c r="EG2701" i="1"/>
  <c r="EG2702" i="1"/>
  <c r="EG2703" i="1"/>
  <c r="EG2704" i="1"/>
  <c r="EG2705" i="1"/>
  <c r="EG2706" i="1"/>
  <c r="EG2707" i="1"/>
  <c r="EG2708" i="1"/>
  <c r="EG2709" i="1"/>
  <c r="EG2710" i="1"/>
  <c r="EG2711" i="1"/>
  <c r="EG2712" i="1"/>
  <c r="EG2713" i="1"/>
  <c r="EG2714" i="1"/>
  <c r="EG2715" i="1"/>
  <c r="EG2716" i="1"/>
  <c r="EG2717" i="1"/>
  <c r="EG2718" i="1"/>
  <c r="EG2719" i="1"/>
  <c r="EG2720" i="1"/>
  <c r="EG2721" i="1"/>
  <c r="EG2722" i="1"/>
  <c r="EG2723" i="1"/>
  <c r="EG2724" i="1"/>
  <c r="EG2725" i="1"/>
  <c r="EG2726" i="1"/>
  <c r="EG2727" i="1"/>
  <c r="EG2728" i="1"/>
  <c r="EG2729" i="1"/>
  <c r="EG2730" i="1"/>
  <c r="EG2731" i="1"/>
  <c r="EG2732" i="1"/>
  <c r="EG2733" i="1"/>
  <c r="EG2734" i="1"/>
  <c r="EG2735" i="1"/>
  <c r="EG2736" i="1"/>
  <c r="EG2737" i="1"/>
  <c r="EG2738" i="1"/>
  <c r="EG2739" i="1"/>
  <c r="EG2740" i="1"/>
  <c r="EG2741" i="1"/>
  <c r="EG2742" i="1"/>
  <c r="EG2743" i="1"/>
  <c r="EG2744" i="1"/>
  <c r="EG2745" i="1"/>
  <c r="EG2746" i="1"/>
  <c r="EG2747" i="1"/>
  <c r="EG2748" i="1"/>
  <c r="EG2749" i="1"/>
  <c r="EG2750" i="1"/>
  <c r="EG2751" i="1"/>
  <c r="EG2752" i="1"/>
  <c r="EG2753" i="1"/>
  <c r="EG2754" i="1"/>
  <c r="EG2755" i="1"/>
  <c r="EG2756" i="1"/>
  <c r="EG2757" i="1"/>
  <c r="EG2758" i="1"/>
  <c r="EG2759" i="1"/>
  <c r="EG2760" i="1"/>
  <c r="EG2761" i="1"/>
  <c r="EG2762" i="1"/>
  <c r="EG2763" i="1"/>
  <c r="EG2764" i="1"/>
  <c r="EG2765" i="1"/>
  <c r="EG2766" i="1"/>
  <c r="EG2767" i="1"/>
  <c r="EG2768" i="1"/>
  <c r="EG2769" i="1"/>
  <c r="EG2770" i="1"/>
  <c r="EG2771" i="1"/>
  <c r="EG2772" i="1"/>
  <c r="EG2773" i="1"/>
  <c r="EG2774" i="1"/>
  <c r="EG2775" i="1"/>
  <c r="EG2776" i="1"/>
  <c r="EG2777" i="1"/>
  <c r="EG2778" i="1"/>
  <c r="EG2779" i="1"/>
  <c r="EG2780" i="1"/>
  <c r="EG2781" i="1"/>
  <c r="EG2782" i="1"/>
  <c r="EG2783" i="1"/>
  <c r="EG2784" i="1"/>
  <c r="EG2785" i="1"/>
  <c r="EG2786" i="1"/>
  <c r="EG2787" i="1"/>
  <c r="EG2788" i="1"/>
  <c r="EG2789" i="1"/>
  <c r="EG2790" i="1"/>
  <c r="EG2791" i="1"/>
  <c r="EG2792" i="1"/>
  <c r="EG2793" i="1"/>
  <c r="EG2794" i="1"/>
  <c r="EG2795" i="1"/>
  <c r="EG2796" i="1"/>
  <c r="EG2797" i="1"/>
  <c r="EG2798" i="1"/>
  <c r="EG2799" i="1"/>
  <c r="EG2800" i="1"/>
  <c r="EG2801" i="1"/>
  <c r="EG2802" i="1"/>
  <c r="EG2803" i="1"/>
  <c r="EG2804" i="1"/>
  <c r="EG2805" i="1"/>
  <c r="EG2806" i="1"/>
  <c r="EG2807" i="1"/>
  <c r="EG2808" i="1"/>
  <c r="EG2809" i="1"/>
  <c r="EG2810" i="1"/>
  <c r="EG2811" i="1"/>
  <c r="EG2812" i="1"/>
  <c r="EG2813" i="1"/>
  <c r="EG2814" i="1"/>
  <c r="EG2815" i="1"/>
  <c r="EG2816" i="1"/>
  <c r="EG2817" i="1"/>
  <c r="EG2818" i="1"/>
  <c r="EG2819" i="1"/>
  <c r="EG2820" i="1"/>
  <c r="EG2821" i="1"/>
  <c r="EG2822" i="1"/>
  <c r="EG2823" i="1"/>
  <c r="EG2824" i="1"/>
  <c r="EG2825" i="1"/>
  <c r="EG2826" i="1"/>
  <c r="EG2827" i="1"/>
  <c r="EG2828" i="1"/>
  <c r="EG2829" i="1"/>
  <c r="EG2830" i="1"/>
  <c r="EG2831" i="1"/>
  <c r="EG2832" i="1"/>
  <c r="EG2833" i="1"/>
  <c r="EG2834" i="1"/>
  <c r="EG2835" i="1"/>
  <c r="EG2836" i="1"/>
  <c r="EG2837" i="1"/>
  <c r="EG2838" i="1"/>
  <c r="EG2839" i="1"/>
  <c r="EG2840" i="1"/>
  <c r="EG2841" i="1"/>
  <c r="EG2842" i="1"/>
  <c r="EG2843" i="1"/>
  <c r="EG2844" i="1"/>
  <c r="EG2845" i="1"/>
  <c r="EG2846" i="1"/>
  <c r="EG2847" i="1"/>
  <c r="EG2848" i="1"/>
  <c r="EG2849" i="1"/>
  <c r="EG2850" i="1"/>
  <c r="EG2851" i="1"/>
  <c r="EG2852" i="1"/>
  <c r="EG2853" i="1"/>
  <c r="EG2854" i="1"/>
  <c r="EG2855" i="1"/>
  <c r="EG2856" i="1"/>
  <c r="EG2857" i="1"/>
  <c r="EG2858" i="1"/>
  <c r="EG2859" i="1"/>
  <c r="EG2860" i="1"/>
  <c r="EG2861" i="1"/>
  <c r="EG2862" i="1"/>
  <c r="EG2863" i="1"/>
  <c r="EG2864" i="1"/>
  <c r="EG2865" i="1"/>
  <c r="EG2866" i="1"/>
  <c r="EG2867" i="1"/>
  <c r="EG2868" i="1"/>
  <c r="EG2869" i="1"/>
  <c r="EG2870" i="1"/>
  <c r="EG2871" i="1"/>
  <c r="EG2872" i="1"/>
  <c r="EG2873" i="1"/>
  <c r="EG2874" i="1"/>
  <c r="EG2875" i="1"/>
  <c r="EG2876" i="1"/>
  <c r="EG2877" i="1"/>
  <c r="EG2878" i="1"/>
  <c r="EG2879" i="1"/>
  <c r="EG2880" i="1"/>
  <c r="EG2881" i="1"/>
  <c r="EG2882" i="1"/>
  <c r="EG2883" i="1"/>
  <c r="EG2884" i="1"/>
  <c r="EG2885" i="1"/>
  <c r="EG2886" i="1"/>
  <c r="EG2887" i="1"/>
  <c r="EG2888" i="1"/>
  <c r="EG2889" i="1"/>
  <c r="EG2890" i="1"/>
  <c r="EG2891" i="1"/>
  <c r="EG2892" i="1"/>
  <c r="EG2893" i="1"/>
  <c r="EG2894" i="1"/>
  <c r="EG2895" i="1"/>
  <c r="EG2896" i="1"/>
  <c r="EG2897" i="1"/>
  <c r="EG2898" i="1"/>
  <c r="EG2899" i="1"/>
  <c r="EG2900" i="1"/>
  <c r="EG2901" i="1"/>
  <c r="EG2902" i="1"/>
  <c r="EG2903" i="1"/>
  <c r="EG2904" i="1"/>
  <c r="EG2905" i="1"/>
  <c r="EG2906" i="1"/>
  <c r="EG2907" i="1"/>
  <c r="EG2908" i="1"/>
  <c r="EG2909" i="1"/>
  <c r="EG2910" i="1"/>
  <c r="EG2911" i="1"/>
  <c r="EG2912" i="1"/>
  <c r="EG2913" i="1"/>
  <c r="EG2914" i="1"/>
  <c r="EG2915" i="1"/>
  <c r="EG2916" i="1"/>
  <c r="EG2917" i="1"/>
  <c r="EG2918" i="1"/>
  <c r="EG2919" i="1"/>
  <c r="EG2920" i="1"/>
  <c r="EG2921" i="1"/>
  <c r="EG2922" i="1"/>
  <c r="EG2923" i="1"/>
  <c r="EG2924" i="1"/>
  <c r="EG2925" i="1"/>
  <c r="EG2926" i="1"/>
  <c r="EG2927" i="1"/>
  <c r="EG2928" i="1"/>
  <c r="EG2929" i="1"/>
  <c r="EG2930" i="1"/>
  <c r="EG2931" i="1"/>
  <c r="EG2932" i="1"/>
  <c r="EG2933" i="1"/>
  <c r="EG2934" i="1"/>
  <c r="EG2935" i="1"/>
  <c r="EG2936" i="1"/>
  <c r="EG2937" i="1"/>
  <c r="EG2938" i="1"/>
  <c r="EG2939" i="1"/>
  <c r="EG2940" i="1"/>
  <c r="EG2941" i="1"/>
  <c r="EG2942" i="1"/>
  <c r="EG2943" i="1"/>
  <c r="EG2944" i="1"/>
  <c r="EG2945" i="1"/>
  <c r="EG2946" i="1"/>
  <c r="EG2947" i="1"/>
  <c r="EG2948" i="1"/>
  <c r="EG2949" i="1"/>
  <c r="EG2950" i="1"/>
  <c r="EG2951" i="1"/>
  <c r="EG2952" i="1"/>
  <c r="EG2953" i="1"/>
  <c r="EG2954" i="1"/>
  <c r="EG2955" i="1"/>
  <c r="EG2956" i="1"/>
  <c r="EG2957" i="1"/>
  <c r="EG2958" i="1"/>
  <c r="EG2959" i="1"/>
  <c r="EG2960" i="1"/>
  <c r="EG2961" i="1"/>
  <c r="EG2962" i="1"/>
  <c r="EG2963" i="1"/>
  <c r="EG2964" i="1"/>
  <c r="EG2965" i="1"/>
  <c r="EG2966" i="1"/>
  <c r="EG2967" i="1"/>
  <c r="EG2968" i="1"/>
  <c r="EG2969" i="1"/>
  <c r="EG2970" i="1"/>
  <c r="EG2971" i="1"/>
  <c r="EG2972" i="1"/>
  <c r="EG2973" i="1"/>
  <c r="EG2974" i="1"/>
  <c r="EG2975" i="1"/>
  <c r="EG2976" i="1"/>
  <c r="EG2977" i="1"/>
  <c r="EG2978" i="1"/>
  <c r="EG2979" i="1"/>
  <c r="EG2980" i="1"/>
  <c r="EG2981" i="1"/>
  <c r="EG2982" i="1"/>
  <c r="EG2983" i="1"/>
  <c r="EG2984" i="1"/>
  <c r="EG2985" i="1"/>
  <c r="EG2986" i="1"/>
  <c r="EG2987" i="1"/>
  <c r="EG2988" i="1"/>
  <c r="EG2989" i="1"/>
  <c r="EG2990" i="1"/>
  <c r="EG2991" i="1"/>
  <c r="EG2992" i="1"/>
  <c r="EG2993" i="1"/>
  <c r="EG2994" i="1"/>
  <c r="EG2995" i="1"/>
  <c r="EG2996" i="1"/>
  <c r="EG2997" i="1"/>
  <c r="EG2998" i="1"/>
  <c r="EG2999" i="1"/>
  <c r="EG3000" i="1"/>
  <c r="EG3001" i="1"/>
  <c r="EG3002" i="1"/>
  <c r="EG3003" i="1"/>
  <c r="EG3004" i="1"/>
  <c r="EG3005" i="1"/>
  <c r="EG3006" i="1"/>
  <c r="EG3007" i="1"/>
  <c r="EG3008" i="1"/>
  <c r="EG3009" i="1"/>
  <c r="EG3010" i="1"/>
  <c r="EG3011" i="1"/>
  <c r="EG3012" i="1"/>
  <c r="EG3013" i="1"/>
  <c r="EG3014" i="1"/>
  <c r="EG3015" i="1"/>
  <c r="EG3016" i="1"/>
  <c r="EG3017" i="1"/>
  <c r="EG3018" i="1"/>
  <c r="EG3019" i="1"/>
  <c r="EG3020" i="1"/>
  <c r="EG3021" i="1"/>
  <c r="EG3022" i="1"/>
  <c r="EG3023" i="1"/>
  <c r="EG3024" i="1"/>
  <c r="EG3025" i="1"/>
  <c r="EG3026" i="1"/>
  <c r="EG3027" i="1"/>
  <c r="EG3028" i="1"/>
  <c r="EG3029" i="1"/>
  <c r="EG3030" i="1"/>
  <c r="EG3031" i="1"/>
  <c r="EG3032" i="1"/>
  <c r="EG3033" i="1"/>
  <c r="EG3034" i="1"/>
  <c r="EG3035" i="1"/>
  <c r="EG3036" i="1"/>
  <c r="EG3037" i="1"/>
  <c r="EG3038" i="1"/>
  <c r="EG3039" i="1"/>
  <c r="EG3040" i="1"/>
  <c r="EG3041" i="1"/>
  <c r="EG3042" i="1"/>
  <c r="EG3043" i="1"/>
  <c r="EG3044" i="1"/>
  <c r="EG3045" i="1"/>
  <c r="EG3046" i="1"/>
  <c r="EG3047" i="1"/>
  <c r="EG3048" i="1"/>
  <c r="EG3049" i="1"/>
  <c r="EG3050" i="1"/>
  <c r="EG3051" i="1"/>
  <c r="EG3052" i="1"/>
  <c r="EG3053" i="1"/>
  <c r="EG3054" i="1"/>
  <c r="EG3055" i="1"/>
  <c r="EG3056" i="1"/>
  <c r="EG3057" i="1"/>
  <c r="EG3058" i="1"/>
  <c r="EG3059" i="1"/>
  <c r="EG3060" i="1"/>
  <c r="EG3061" i="1"/>
  <c r="EG3062" i="1"/>
  <c r="EG3063" i="1"/>
  <c r="EG3064" i="1"/>
  <c r="EG3065" i="1"/>
  <c r="EG3066" i="1"/>
  <c r="EG3067" i="1"/>
  <c r="EG3068" i="1"/>
  <c r="EG3069" i="1"/>
  <c r="EG3070" i="1"/>
  <c r="EG3071" i="1"/>
  <c r="EG3072" i="1"/>
  <c r="EG3073" i="1"/>
  <c r="EG3074" i="1"/>
  <c r="EG3075" i="1"/>
  <c r="EG3076" i="1"/>
  <c r="EG3077" i="1"/>
  <c r="EG3078" i="1"/>
  <c r="EG3079" i="1"/>
  <c r="EG3080" i="1"/>
  <c r="EG3081" i="1"/>
  <c r="EG3082" i="1"/>
  <c r="EG3083" i="1"/>
  <c r="EG3084" i="1"/>
  <c r="EG3085" i="1"/>
  <c r="EG3086" i="1"/>
  <c r="EG3087" i="1"/>
  <c r="EG3088" i="1"/>
  <c r="EG3089" i="1"/>
  <c r="EG3090" i="1"/>
  <c r="EG3091" i="1"/>
  <c r="EG3092" i="1"/>
  <c r="EG3093" i="1"/>
  <c r="EG3094" i="1"/>
  <c r="EG3095" i="1"/>
  <c r="EG3096" i="1"/>
  <c r="EG3097" i="1"/>
  <c r="EG3098" i="1"/>
  <c r="EG3099" i="1"/>
  <c r="EG3100" i="1"/>
  <c r="EG3101" i="1"/>
  <c r="EG3102" i="1"/>
  <c r="EG3103" i="1"/>
  <c r="EG3104" i="1"/>
  <c r="EG3105" i="1"/>
  <c r="EG3106" i="1"/>
  <c r="EG3107" i="1"/>
  <c r="EG3108" i="1"/>
  <c r="EG3109" i="1"/>
  <c r="EG3110" i="1"/>
  <c r="EG3111" i="1"/>
  <c r="EG3112" i="1"/>
  <c r="EG3113" i="1"/>
  <c r="EG3114" i="1"/>
  <c r="EG3115" i="1"/>
  <c r="EG3116" i="1"/>
  <c r="EG3117" i="1"/>
  <c r="EG3118" i="1"/>
  <c r="EG3119" i="1"/>
  <c r="EG3120" i="1"/>
  <c r="EG3121" i="1"/>
  <c r="EG3122" i="1"/>
  <c r="EG3123" i="1"/>
  <c r="EG3124" i="1"/>
  <c r="EG3125" i="1"/>
  <c r="EG3126" i="1"/>
  <c r="EG3127" i="1"/>
  <c r="EG3128" i="1"/>
  <c r="EG3129" i="1"/>
  <c r="EG3130" i="1"/>
  <c r="EG3131" i="1"/>
  <c r="EG3132" i="1"/>
  <c r="EG3133" i="1"/>
  <c r="EG3134" i="1"/>
  <c r="EG3135" i="1"/>
  <c r="EG3136" i="1"/>
  <c r="EG3137" i="1"/>
  <c r="EG3138" i="1"/>
  <c r="EG3139" i="1"/>
  <c r="EG3140" i="1"/>
  <c r="EG3141" i="1"/>
  <c r="EG3142" i="1"/>
  <c r="EG3143" i="1"/>
  <c r="EG3144" i="1"/>
  <c r="EG3145" i="1"/>
  <c r="EG3146" i="1"/>
  <c r="EG3147" i="1"/>
  <c r="EG3148" i="1"/>
  <c r="EG3149" i="1"/>
  <c r="EG3150" i="1"/>
  <c r="EG3151" i="1"/>
  <c r="EG3152" i="1"/>
  <c r="EG3153" i="1"/>
  <c r="EG3154" i="1"/>
  <c r="EG3155" i="1"/>
  <c r="EG3156" i="1"/>
  <c r="EG3157" i="1"/>
  <c r="EG3158" i="1"/>
  <c r="EG3159" i="1"/>
  <c r="EG3160" i="1"/>
  <c r="EG3161" i="1"/>
  <c r="EG3162" i="1"/>
  <c r="EG3163" i="1"/>
  <c r="EG3164" i="1"/>
  <c r="EG3165" i="1"/>
  <c r="EG3166" i="1"/>
  <c r="EG3167" i="1"/>
  <c r="EG3168" i="1"/>
  <c r="EG3169" i="1"/>
  <c r="EG3170" i="1"/>
  <c r="EG3171" i="1"/>
  <c r="EG3172" i="1"/>
  <c r="EG3173" i="1"/>
  <c r="EG3174" i="1"/>
  <c r="EG3175" i="1"/>
  <c r="EG3176" i="1"/>
  <c r="EG3177" i="1"/>
  <c r="EG3178" i="1"/>
  <c r="EG3179" i="1"/>
  <c r="EG3180" i="1"/>
  <c r="EG3181" i="1"/>
  <c r="EG3182" i="1"/>
  <c r="EG3183" i="1"/>
  <c r="EG3184" i="1"/>
  <c r="EG3185" i="1"/>
  <c r="EG3186" i="1"/>
  <c r="EG3187" i="1"/>
  <c r="EG3188" i="1"/>
  <c r="EG3189" i="1"/>
  <c r="EG3190" i="1"/>
  <c r="EG3191" i="1"/>
  <c r="EG3192" i="1"/>
  <c r="EG3193" i="1"/>
  <c r="EG3194" i="1"/>
  <c r="EG3195" i="1"/>
  <c r="EG3196" i="1"/>
  <c r="EG3197" i="1"/>
  <c r="EG3198" i="1"/>
  <c r="EG3199" i="1"/>
  <c r="EG3200" i="1"/>
  <c r="EG3201" i="1"/>
  <c r="EG3202" i="1"/>
  <c r="EG3203" i="1"/>
  <c r="EG3204" i="1"/>
  <c r="EG3205" i="1"/>
  <c r="EG3206" i="1"/>
  <c r="EG3207" i="1"/>
  <c r="EG3208" i="1"/>
  <c r="EG3209" i="1"/>
  <c r="EG3210" i="1"/>
  <c r="EG3211" i="1"/>
  <c r="EG3212" i="1"/>
  <c r="EG3213" i="1"/>
  <c r="EG3214" i="1"/>
  <c r="EG3215" i="1"/>
  <c r="EG3216" i="1"/>
  <c r="EG3217" i="1"/>
  <c r="EG3218" i="1"/>
  <c r="EG3219" i="1"/>
  <c r="EG3220" i="1"/>
  <c r="EG3221" i="1"/>
  <c r="EG3222" i="1"/>
  <c r="EG3223" i="1"/>
  <c r="EG3224" i="1"/>
  <c r="EG3225" i="1"/>
  <c r="EG3226" i="1"/>
  <c r="EG3227" i="1"/>
  <c r="EG3228" i="1"/>
  <c r="EG3229" i="1"/>
  <c r="EG3230" i="1"/>
  <c r="EG3231" i="1"/>
  <c r="EG3232" i="1"/>
  <c r="EG3233" i="1"/>
  <c r="EG3234" i="1"/>
  <c r="EG3235" i="1"/>
  <c r="EG3236" i="1"/>
  <c r="EG3237" i="1"/>
  <c r="EG3238" i="1"/>
  <c r="EG3239" i="1"/>
  <c r="EG3240" i="1"/>
  <c r="EG3241" i="1"/>
  <c r="EG3242" i="1"/>
  <c r="EG3243" i="1"/>
  <c r="EG3244" i="1"/>
  <c r="EG3245" i="1"/>
  <c r="EG3246" i="1"/>
  <c r="EG3247" i="1"/>
  <c r="EG3248" i="1"/>
  <c r="EG3249" i="1"/>
  <c r="EG3250" i="1"/>
  <c r="EG3251" i="1"/>
  <c r="EG3252" i="1"/>
  <c r="EG3253" i="1"/>
  <c r="EG3254" i="1"/>
  <c r="EG3255" i="1"/>
  <c r="EG3256" i="1"/>
  <c r="EG3257" i="1"/>
  <c r="EG3258" i="1"/>
  <c r="EG3259" i="1"/>
  <c r="EG3260" i="1"/>
  <c r="EG3261" i="1"/>
  <c r="EG3262" i="1"/>
  <c r="EG3263" i="1"/>
  <c r="EG3264" i="1"/>
  <c r="EG3265" i="1"/>
  <c r="EG3266" i="1"/>
  <c r="EG3267" i="1"/>
  <c r="EG3268" i="1"/>
  <c r="EG3269" i="1"/>
  <c r="EG3270" i="1"/>
  <c r="EG3271" i="1"/>
  <c r="EG3272" i="1"/>
  <c r="EG3273" i="1"/>
  <c r="EG3274" i="1"/>
  <c r="EG3275" i="1"/>
  <c r="EG3276" i="1"/>
  <c r="EG3277" i="1"/>
  <c r="EG3278" i="1"/>
  <c r="EG3279" i="1"/>
  <c r="EG3280" i="1"/>
  <c r="EG3281" i="1"/>
  <c r="EG3282" i="1"/>
  <c r="EG3283" i="1"/>
  <c r="EG3284" i="1"/>
  <c r="EG3285" i="1"/>
  <c r="EG3286" i="1"/>
  <c r="EG3287" i="1"/>
  <c r="EG3288" i="1"/>
  <c r="EG3289" i="1"/>
  <c r="EG3290" i="1"/>
  <c r="EG3291" i="1"/>
  <c r="EG3292" i="1"/>
  <c r="EG3293" i="1"/>
  <c r="EG3294" i="1"/>
  <c r="EG3295" i="1"/>
  <c r="EG3296" i="1"/>
  <c r="EG3297" i="1"/>
  <c r="EG3298" i="1"/>
  <c r="EG3299" i="1"/>
  <c r="EG3300" i="1"/>
  <c r="EG3301" i="1"/>
  <c r="EG3302" i="1"/>
  <c r="EG3303" i="1"/>
  <c r="EG3304" i="1"/>
  <c r="EG3305" i="1"/>
  <c r="EG3306" i="1"/>
  <c r="EG3307" i="1"/>
  <c r="EG3308" i="1"/>
  <c r="EG3309" i="1"/>
  <c r="EG3310" i="1"/>
  <c r="EG3311" i="1"/>
  <c r="EG3312" i="1"/>
  <c r="EG3313" i="1"/>
  <c r="EG3314" i="1"/>
  <c r="EG3315" i="1"/>
  <c r="EG3316" i="1"/>
  <c r="EG3317" i="1"/>
  <c r="EG3318" i="1"/>
  <c r="EG3319" i="1"/>
  <c r="EG3320" i="1"/>
  <c r="EG3321" i="1"/>
  <c r="EG3322" i="1"/>
  <c r="EG3323" i="1"/>
  <c r="EG3324" i="1"/>
  <c r="EG3325" i="1"/>
  <c r="EG3326" i="1"/>
  <c r="EG3327" i="1"/>
  <c r="EG3328" i="1"/>
  <c r="EG3329" i="1"/>
  <c r="EG3330" i="1"/>
  <c r="EG3331" i="1"/>
  <c r="EG3332" i="1"/>
  <c r="EG3333" i="1"/>
  <c r="EG3334" i="1"/>
  <c r="EG3335" i="1"/>
  <c r="EG3336" i="1"/>
  <c r="EG3337" i="1"/>
  <c r="EG3338" i="1"/>
  <c r="EG3339" i="1"/>
  <c r="EG3340" i="1"/>
  <c r="EG3341" i="1"/>
  <c r="EG3342" i="1"/>
  <c r="EG3343" i="1"/>
  <c r="EG3344" i="1"/>
  <c r="EG3345" i="1"/>
  <c r="EG3346" i="1"/>
  <c r="EG3347" i="1"/>
  <c r="EG3348" i="1"/>
  <c r="EG3349" i="1"/>
  <c r="EG3350" i="1"/>
  <c r="EG3351" i="1"/>
  <c r="EG3352" i="1"/>
  <c r="EG3353" i="1"/>
  <c r="EG3354" i="1"/>
  <c r="EG3355" i="1"/>
  <c r="EG3356" i="1"/>
  <c r="EG3357" i="1"/>
  <c r="EG3358" i="1"/>
  <c r="EG3359" i="1"/>
  <c r="EG3360" i="1"/>
  <c r="EG3361" i="1"/>
  <c r="EG3362" i="1"/>
  <c r="EG3363" i="1"/>
  <c r="EG3364" i="1"/>
  <c r="EG3365" i="1"/>
  <c r="EG3366" i="1"/>
  <c r="EG3367" i="1"/>
  <c r="EG3368" i="1"/>
  <c r="EG3369" i="1"/>
  <c r="EG3370" i="1"/>
  <c r="EG3371" i="1"/>
  <c r="EG3372" i="1"/>
  <c r="EG3373" i="1"/>
  <c r="EG3374" i="1"/>
  <c r="EG3375" i="1"/>
  <c r="EG3376" i="1"/>
  <c r="EG3377" i="1"/>
  <c r="EG3378" i="1"/>
  <c r="EG3379" i="1"/>
  <c r="EG3380" i="1"/>
  <c r="EG3381" i="1"/>
  <c r="EG3382" i="1"/>
  <c r="EG3383" i="1"/>
  <c r="EG3384" i="1"/>
  <c r="EG3385" i="1"/>
  <c r="EG3386" i="1"/>
  <c r="EG3387" i="1"/>
  <c r="EG3388" i="1"/>
  <c r="EG3389" i="1"/>
  <c r="EG3390" i="1"/>
  <c r="EG3391" i="1"/>
  <c r="EG3392" i="1"/>
  <c r="EG3393" i="1"/>
  <c r="EG3394" i="1"/>
  <c r="EG3395" i="1"/>
  <c r="EG3396" i="1"/>
  <c r="EG3397" i="1"/>
  <c r="EG3398" i="1"/>
  <c r="EG3399" i="1"/>
  <c r="EG3400" i="1"/>
  <c r="EG3401" i="1"/>
  <c r="EG3402" i="1"/>
  <c r="EG3403" i="1"/>
  <c r="EG3404" i="1"/>
  <c r="EG3405" i="1"/>
  <c r="EG3406" i="1"/>
  <c r="EG3407" i="1"/>
  <c r="EG3408" i="1"/>
  <c r="EG3409" i="1"/>
  <c r="EG3410" i="1"/>
  <c r="EG3411" i="1"/>
  <c r="EG3412" i="1"/>
  <c r="EG3413" i="1"/>
  <c r="EG3414" i="1"/>
  <c r="EG3415" i="1"/>
  <c r="EG3416" i="1"/>
  <c r="EG3417" i="1"/>
  <c r="EG3418" i="1"/>
  <c r="EG3419" i="1"/>
  <c r="EG3420" i="1"/>
  <c r="EG3421" i="1"/>
  <c r="EG3422" i="1"/>
  <c r="EG3423" i="1"/>
  <c r="EG3424" i="1"/>
  <c r="EG3425" i="1"/>
  <c r="EG3426" i="1"/>
  <c r="EG3427" i="1"/>
  <c r="EG3428" i="1"/>
  <c r="EG3429" i="1"/>
  <c r="EG3430" i="1"/>
  <c r="EG3431" i="1"/>
  <c r="EG3432" i="1"/>
  <c r="EG3433" i="1"/>
  <c r="EG3434" i="1"/>
  <c r="EG3435" i="1"/>
  <c r="EG3436" i="1"/>
  <c r="EG3437" i="1"/>
  <c r="EG3438" i="1"/>
  <c r="EG3439" i="1"/>
  <c r="EG3440" i="1"/>
  <c r="EG3441" i="1"/>
  <c r="EG3442" i="1"/>
  <c r="EG3443" i="1"/>
  <c r="EG3444" i="1"/>
  <c r="EG3445" i="1"/>
  <c r="EG3446" i="1"/>
  <c r="EG3447" i="1"/>
  <c r="EG3448" i="1"/>
  <c r="EG3449" i="1"/>
  <c r="EG3450" i="1"/>
  <c r="EG3451" i="1"/>
  <c r="EG3452" i="1"/>
  <c r="EG3453" i="1"/>
  <c r="EG3454" i="1"/>
  <c r="EG3455" i="1"/>
  <c r="EG3456" i="1"/>
  <c r="EG3457" i="1"/>
  <c r="EG3458" i="1"/>
  <c r="EG3459" i="1"/>
  <c r="EG3460" i="1"/>
  <c r="EG3461" i="1"/>
  <c r="EG3462" i="1"/>
  <c r="EG3463" i="1"/>
  <c r="EG3464" i="1"/>
  <c r="EG3465" i="1"/>
  <c r="EG3466" i="1"/>
  <c r="EG3467" i="1"/>
  <c r="EG3468" i="1"/>
  <c r="EG3469" i="1"/>
  <c r="EG3470" i="1"/>
  <c r="EG3471" i="1"/>
  <c r="EG3472" i="1"/>
  <c r="EG3473" i="1"/>
  <c r="EG3474" i="1"/>
  <c r="EG3475" i="1"/>
  <c r="EG3476" i="1"/>
  <c r="EG3477" i="1"/>
  <c r="EG3478" i="1"/>
  <c r="EG3479" i="1"/>
  <c r="EG3480" i="1"/>
  <c r="EG3481" i="1"/>
  <c r="EG3482" i="1"/>
  <c r="EG3483" i="1"/>
  <c r="EG3484" i="1"/>
  <c r="EG3485" i="1"/>
  <c r="EG3486" i="1"/>
  <c r="EG3487" i="1"/>
  <c r="EG3488" i="1"/>
  <c r="EG3489" i="1"/>
  <c r="EG3490" i="1"/>
  <c r="EG3491" i="1"/>
  <c r="EG3492" i="1"/>
  <c r="EG3493" i="1"/>
  <c r="EG3494" i="1"/>
  <c r="EG3495" i="1"/>
  <c r="EG3496" i="1"/>
  <c r="EG3497" i="1"/>
  <c r="EG3498" i="1"/>
  <c r="EG3499" i="1"/>
  <c r="EG3500" i="1"/>
  <c r="EG3501" i="1"/>
  <c r="EG3502" i="1"/>
  <c r="EG3503" i="1"/>
  <c r="EG3504" i="1"/>
  <c r="EG3505" i="1"/>
  <c r="EG3506" i="1"/>
  <c r="EG3507" i="1"/>
  <c r="EG3508" i="1"/>
  <c r="EG3509" i="1"/>
  <c r="EG3510" i="1"/>
  <c r="EG3511" i="1"/>
  <c r="EG3512" i="1"/>
  <c r="EG3513" i="1"/>
  <c r="EG3514" i="1"/>
  <c r="EG3515" i="1"/>
  <c r="EG3516" i="1"/>
  <c r="EG3517" i="1"/>
  <c r="EG3518" i="1"/>
  <c r="EG3519" i="1"/>
  <c r="EG3520" i="1"/>
  <c r="EG3521" i="1"/>
  <c r="EG3522" i="1"/>
  <c r="EG3523" i="1"/>
  <c r="EG3524" i="1"/>
  <c r="EG3525" i="1"/>
  <c r="EG3526" i="1"/>
  <c r="EG3527" i="1"/>
  <c r="EG3528" i="1"/>
  <c r="EG3529" i="1"/>
  <c r="EG3530" i="1"/>
  <c r="EG3531" i="1"/>
  <c r="EG3532" i="1"/>
  <c r="EG3533" i="1"/>
  <c r="EG3534" i="1"/>
  <c r="EG3535" i="1"/>
  <c r="EG3536" i="1"/>
  <c r="EG3537" i="1"/>
  <c r="EG3538" i="1"/>
  <c r="EG3539" i="1"/>
  <c r="EG3540" i="1"/>
  <c r="EG3541" i="1"/>
  <c r="EG3542" i="1"/>
  <c r="EG3543" i="1"/>
  <c r="EG3544" i="1"/>
  <c r="EG3545" i="1"/>
  <c r="EG3546" i="1"/>
  <c r="EG3547" i="1"/>
  <c r="EG3548" i="1"/>
  <c r="EG3549" i="1"/>
  <c r="EG3550" i="1"/>
  <c r="EG3551" i="1"/>
  <c r="EG3552" i="1"/>
  <c r="EG3553" i="1"/>
  <c r="EG3554" i="1"/>
  <c r="EG3555" i="1"/>
  <c r="EG3556" i="1"/>
  <c r="EG3557" i="1"/>
  <c r="EG3558" i="1"/>
  <c r="EG3559" i="1"/>
  <c r="EG3560" i="1"/>
  <c r="EG3561" i="1"/>
  <c r="EG3562" i="1"/>
  <c r="EG3563" i="1"/>
  <c r="EG3564" i="1"/>
  <c r="EG3565" i="1"/>
  <c r="EG3566" i="1"/>
  <c r="EG3567" i="1"/>
  <c r="EG3568" i="1"/>
  <c r="EG3569" i="1"/>
  <c r="EG3570" i="1"/>
  <c r="EG3571" i="1"/>
  <c r="EG3572" i="1"/>
  <c r="EG3573" i="1"/>
  <c r="EG3574" i="1"/>
  <c r="EG3575" i="1"/>
  <c r="EG3576" i="1"/>
  <c r="EG3577" i="1"/>
  <c r="EG3578" i="1"/>
  <c r="EG3579" i="1"/>
  <c r="EG3580" i="1"/>
  <c r="EG3581" i="1"/>
  <c r="EG3582" i="1"/>
  <c r="EG3583" i="1"/>
  <c r="EG3584" i="1"/>
  <c r="EG3585" i="1"/>
  <c r="EG3586" i="1"/>
  <c r="EG3587" i="1"/>
  <c r="EG3588" i="1"/>
  <c r="EG3589" i="1"/>
  <c r="EG3590" i="1"/>
  <c r="EG3591" i="1"/>
  <c r="EG3592" i="1"/>
  <c r="EG3593" i="1"/>
  <c r="EG3594" i="1"/>
  <c r="EG3595" i="1"/>
  <c r="EG3596" i="1"/>
  <c r="EG3597" i="1"/>
  <c r="EG3598" i="1"/>
  <c r="EG3599" i="1"/>
  <c r="EG3600" i="1"/>
  <c r="EG3601" i="1"/>
  <c r="EG3602" i="1"/>
  <c r="EG3603" i="1"/>
  <c r="EG3604" i="1"/>
  <c r="EG3605" i="1"/>
  <c r="EG3606" i="1"/>
  <c r="EG3607" i="1"/>
  <c r="EG3608" i="1"/>
  <c r="EG3609" i="1"/>
  <c r="EG3610" i="1"/>
  <c r="EG3611" i="1"/>
  <c r="EG3612" i="1"/>
  <c r="EG3613" i="1"/>
  <c r="EG3614" i="1"/>
  <c r="EG3615" i="1"/>
  <c r="EG3616" i="1"/>
  <c r="EG3617" i="1"/>
  <c r="EG3618" i="1"/>
  <c r="EG3619" i="1"/>
  <c r="EG3620" i="1"/>
  <c r="EG3621" i="1"/>
  <c r="EG3622" i="1"/>
  <c r="EG3623" i="1"/>
  <c r="EG3624" i="1"/>
  <c r="EG3625" i="1"/>
  <c r="EG3626" i="1"/>
  <c r="EG3627" i="1"/>
  <c r="EG3628" i="1"/>
  <c r="EG3629" i="1"/>
  <c r="EG3630" i="1"/>
  <c r="EG3631" i="1"/>
  <c r="EG3632" i="1"/>
  <c r="EG3633" i="1"/>
  <c r="EG3634" i="1"/>
  <c r="EG3635" i="1"/>
  <c r="EG3636" i="1"/>
  <c r="EG3637" i="1"/>
  <c r="EG3638" i="1"/>
  <c r="EG3639" i="1"/>
  <c r="EG3640" i="1"/>
  <c r="EG3641" i="1"/>
  <c r="EG3642" i="1"/>
  <c r="EG3643" i="1"/>
  <c r="EG3644" i="1"/>
  <c r="EG3645" i="1"/>
  <c r="EG3646" i="1"/>
  <c r="EG3647" i="1"/>
  <c r="EG3648" i="1"/>
  <c r="EG3649" i="1"/>
  <c r="EG3650" i="1"/>
  <c r="EG3651" i="1"/>
  <c r="EG3652" i="1"/>
  <c r="EG3653" i="1"/>
  <c r="EG3654" i="1"/>
  <c r="EG3655" i="1"/>
  <c r="EG3656" i="1"/>
  <c r="EG3657" i="1"/>
  <c r="EG3658" i="1"/>
  <c r="EG3659" i="1"/>
  <c r="EG3660" i="1"/>
  <c r="EG3661" i="1"/>
  <c r="EG3662" i="1"/>
  <c r="EG3663" i="1"/>
  <c r="EG3664" i="1"/>
  <c r="EG3665" i="1"/>
  <c r="EG3666" i="1"/>
  <c r="EG3667" i="1"/>
  <c r="EG3668" i="1"/>
  <c r="EG3669" i="1"/>
  <c r="EG3670" i="1"/>
  <c r="EG3671" i="1"/>
  <c r="EG3672" i="1"/>
  <c r="EG3673" i="1"/>
  <c r="EG3674" i="1"/>
  <c r="EG3675" i="1"/>
  <c r="EG3676" i="1"/>
  <c r="EG3677" i="1"/>
  <c r="EG3678" i="1"/>
  <c r="EG3679" i="1"/>
  <c r="EG3680" i="1"/>
  <c r="EG3681" i="1"/>
  <c r="EG3682" i="1"/>
  <c r="EG3683" i="1"/>
  <c r="EG3684" i="1"/>
  <c r="EG3685" i="1"/>
  <c r="EG3686" i="1"/>
  <c r="EG3687" i="1"/>
  <c r="EG3688" i="1"/>
  <c r="EG3689" i="1"/>
  <c r="EG3690" i="1"/>
  <c r="EG3691" i="1"/>
  <c r="EG3692" i="1"/>
  <c r="EG3693" i="1"/>
  <c r="EG3694" i="1"/>
  <c r="EG3695" i="1"/>
  <c r="EG3696" i="1"/>
  <c r="EG3697" i="1"/>
  <c r="EG3698" i="1"/>
  <c r="EG3699" i="1"/>
  <c r="EG3700" i="1"/>
  <c r="EG3701" i="1"/>
  <c r="EG3702" i="1"/>
  <c r="EG3703" i="1"/>
  <c r="EG3704" i="1"/>
  <c r="EG3705" i="1"/>
  <c r="EG3706" i="1"/>
  <c r="EG3707" i="1"/>
  <c r="EG3708" i="1"/>
  <c r="EG3709" i="1"/>
  <c r="EG3710" i="1"/>
  <c r="EG3711" i="1"/>
  <c r="EG3712" i="1"/>
  <c r="EG3713" i="1"/>
  <c r="EG3714" i="1"/>
  <c r="EG3715" i="1"/>
  <c r="EG3716" i="1"/>
  <c r="EG3717" i="1"/>
  <c r="EG3718" i="1"/>
  <c r="EG3719" i="1"/>
  <c r="EG3720" i="1"/>
  <c r="EG3721" i="1"/>
  <c r="EG3722" i="1"/>
  <c r="EG3723" i="1"/>
  <c r="EG3724" i="1"/>
  <c r="EG3725" i="1"/>
  <c r="EG3726" i="1"/>
  <c r="EG3727" i="1"/>
  <c r="EG3728" i="1"/>
  <c r="EG3729" i="1"/>
  <c r="EG3730" i="1"/>
  <c r="EG3731" i="1"/>
  <c r="EG3732" i="1"/>
  <c r="EG3733" i="1"/>
  <c r="EG3734" i="1"/>
  <c r="EG3735" i="1"/>
  <c r="EG3736" i="1"/>
  <c r="EG3737" i="1"/>
  <c r="EG3738" i="1"/>
  <c r="EG3739" i="1"/>
  <c r="EG3740" i="1"/>
  <c r="EG3741" i="1"/>
  <c r="EG3742" i="1"/>
  <c r="EG3743" i="1"/>
  <c r="EG3744" i="1"/>
  <c r="EG3745" i="1"/>
  <c r="EG3746" i="1"/>
  <c r="EG3747" i="1"/>
  <c r="EG3748" i="1"/>
  <c r="EG3749" i="1"/>
  <c r="EG3750" i="1"/>
  <c r="EG3751" i="1"/>
  <c r="EG3752" i="1"/>
  <c r="EG3753" i="1"/>
  <c r="EG3754" i="1"/>
  <c r="EG3755" i="1"/>
  <c r="EG3756" i="1"/>
  <c r="EG3757" i="1"/>
  <c r="EG3758" i="1"/>
  <c r="EG3759" i="1"/>
  <c r="EG3760" i="1"/>
  <c r="EG3761" i="1"/>
  <c r="EG3762" i="1"/>
  <c r="EG3763" i="1"/>
  <c r="EG3764" i="1"/>
  <c r="EG3765" i="1"/>
  <c r="EG3766" i="1"/>
  <c r="EG3767" i="1"/>
  <c r="EG3768" i="1"/>
  <c r="EG3769" i="1"/>
  <c r="EG3770" i="1"/>
  <c r="EG3771" i="1"/>
  <c r="EG3772" i="1"/>
  <c r="EG3773" i="1"/>
  <c r="EG3774" i="1"/>
  <c r="EG3775" i="1"/>
  <c r="EG3776" i="1"/>
  <c r="EG3777" i="1"/>
  <c r="EG3778" i="1"/>
  <c r="EG3779" i="1"/>
  <c r="EG3780" i="1"/>
  <c r="EG3781" i="1"/>
  <c r="EG3782" i="1"/>
  <c r="EG3783" i="1"/>
  <c r="EG3784" i="1"/>
  <c r="EG3785" i="1"/>
  <c r="EG3786" i="1"/>
  <c r="EG3787" i="1"/>
  <c r="EG3788" i="1"/>
  <c r="EG3789" i="1"/>
  <c r="EG3790" i="1"/>
  <c r="EG3791" i="1"/>
  <c r="EG3792" i="1"/>
  <c r="EG3793" i="1"/>
  <c r="EG3794" i="1"/>
  <c r="EG3795" i="1"/>
  <c r="EG3796" i="1"/>
  <c r="EG3797" i="1"/>
  <c r="EG3798" i="1"/>
  <c r="EG3799" i="1"/>
  <c r="EG3800" i="1"/>
  <c r="EG3801" i="1"/>
  <c r="EG3802" i="1"/>
  <c r="EG3803" i="1"/>
  <c r="EG3804" i="1"/>
  <c r="EG3805" i="1"/>
  <c r="EG3806" i="1"/>
  <c r="EG3807" i="1"/>
  <c r="EG3808" i="1"/>
  <c r="EG3809" i="1"/>
  <c r="EG3810" i="1"/>
  <c r="EG3811" i="1"/>
  <c r="EG3812" i="1"/>
  <c r="EG3813" i="1"/>
  <c r="EG3814" i="1"/>
  <c r="EG3815" i="1"/>
  <c r="EG3816" i="1"/>
  <c r="EG3817" i="1"/>
  <c r="EG3818" i="1"/>
  <c r="EG3819" i="1"/>
  <c r="EG3820" i="1"/>
  <c r="EG3821" i="1"/>
  <c r="EG3822" i="1"/>
  <c r="EG3823" i="1"/>
  <c r="EG3824" i="1"/>
  <c r="EG3825" i="1"/>
  <c r="EG3826" i="1"/>
  <c r="EG3827" i="1"/>
  <c r="EG3828" i="1"/>
  <c r="EG3829" i="1"/>
  <c r="EG3830" i="1"/>
  <c r="EG3831" i="1"/>
  <c r="EG3832" i="1"/>
  <c r="EG3833" i="1"/>
  <c r="EG3834" i="1"/>
  <c r="EG3835" i="1"/>
  <c r="EG3836" i="1"/>
  <c r="EG3837" i="1"/>
  <c r="EG3838" i="1"/>
  <c r="EG3839" i="1"/>
  <c r="EG3840" i="1"/>
  <c r="EG3841" i="1"/>
  <c r="EG3842" i="1"/>
  <c r="EG3843" i="1"/>
  <c r="EG3844" i="1"/>
  <c r="EG3845" i="1"/>
  <c r="EG3846" i="1"/>
  <c r="EG3847" i="1"/>
  <c r="EG3848" i="1"/>
  <c r="EG3849" i="1"/>
  <c r="EG3850" i="1"/>
  <c r="EG3851" i="1"/>
  <c r="EG3852" i="1"/>
  <c r="EG3853" i="1"/>
  <c r="EG3854" i="1"/>
  <c r="EG3855" i="1"/>
  <c r="EG3856" i="1"/>
  <c r="EG3857" i="1"/>
  <c r="EG3858" i="1"/>
  <c r="EG3859" i="1"/>
  <c r="EG3860" i="1"/>
  <c r="EG3861" i="1"/>
  <c r="EG3862" i="1"/>
  <c r="EG3863" i="1"/>
  <c r="EG3864" i="1"/>
  <c r="EG3865" i="1"/>
  <c r="EG3866" i="1"/>
  <c r="EG3867" i="1"/>
  <c r="EG3868" i="1"/>
  <c r="EG3869" i="1"/>
  <c r="EG3870" i="1"/>
  <c r="EG3871" i="1"/>
  <c r="EG3872" i="1"/>
  <c r="EG3873" i="1"/>
  <c r="EG3874" i="1"/>
  <c r="EG3875" i="1"/>
  <c r="EG3876" i="1"/>
  <c r="EG3877" i="1"/>
  <c r="EG3878" i="1"/>
  <c r="EG3879" i="1"/>
  <c r="EG3880" i="1"/>
  <c r="EG3881" i="1"/>
  <c r="EG3882" i="1"/>
  <c r="EG3883" i="1"/>
  <c r="EG3884" i="1"/>
  <c r="EG3885" i="1"/>
  <c r="EG3886" i="1"/>
  <c r="EG3887" i="1"/>
  <c r="EG3888" i="1"/>
  <c r="EG3889" i="1"/>
  <c r="EG3890" i="1"/>
  <c r="EG3891" i="1"/>
  <c r="EG3892" i="1"/>
  <c r="EG3893" i="1"/>
  <c r="EG3894" i="1"/>
  <c r="EG3895" i="1"/>
  <c r="EG3896" i="1"/>
  <c r="EG3897" i="1"/>
  <c r="EG3898" i="1"/>
  <c r="EG3899" i="1"/>
  <c r="EG3900" i="1"/>
  <c r="EG3901" i="1"/>
  <c r="EG3902" i="1"/>
  <c r="EG3903" i="1"/>
  <c r="EG3904" i="1"/>
  <c r="EG3905" i="1"/>
  <c r="EG3906" i="1"/>
  <c r="EG3907" i="1"/>
  <c r="EG3908" i="1"/>
  <c r="EG3909" i="1"/>
  <c r="EG3910" i="1"/>
  <c r="EG3911" i="1"/>
  <c r="EG3912" i="1"/>
  <c r="EG3913" i="1"/>
  <c r="EG3914" i="1"/>
  <c r="EG3915" i="1"/>
  <c r="EG3916" i="1"/>
  <c r="EG3917" i="1"/>
  <c r="EG3918" i="1"/>
  <c r="EG3919" i="1"/>
  <c r="EG3920" i="1"/>
  <c r="EG3921" i="1"/>
  <c r="EG3922" i="1"/>
  <c r="EG3923" i="1"/>
  <c r="EG3924" i="1"/>
  <c r="EG3925" i="1"/>
  <c r="EG3926" i="1"/>
  <c r="EG3927" i="1"/>
  <c r="EG3928" i="1"/>
  <c r="EG3929" i="1"/>
  <c r="EG3930" i="1"/>
  <c r="EG3931" i="1"/>
  <c r="EG3932" i="1"/>
  <c r="EG3933" i="1"/>
  <c r="EG3934" i="1"/>
  <c r="EG3935" i="1"/>
  <c r="EG3936" i="1"/>
  <c r="EG3937" i="1"/>
  <c r="EG3938" i="1"/>
  <c r="EG3939" i="1"/>
  <c r="EG3940" i="1"/>
  <c r="EG3941" i="1"/>
  <c r="EG3942" i="1"/>
  <c r="EG3943" i="1"/>
  <c r="EG3944" i="1"/>
  <c r="EG3945" i="1"/>
  <c r="EG3946" i="1"/>
  <c r="EG3947" i="1"/>
  <c r="EG3948" i="1"/>
  <c r="EG3949" i="1"/>
  <c r="EG3950" i="1"/>
  <c r="EG3951" i="1"/>
  <c r="EG3952" i="1"/>
  <c r="EG3953" i="1"/>
  <c r="EG3954" i="1"/>
  <c r="EG3955" i="1"/>
  <c r="EG3956" i="1"/>
  <c r="EG3957" i="1"/>
  <c r="EG3958" i="1"/>
  <c r="EG3959" i="1"/>
  <c r="EG3960" i="1"/>
  <c r="EG3961" i="1"/>
  <c r="EG3962" i="1"/>
  <c r="EG3963" i="1"/>
  <c r="EG3964" i="1"/>
  <c r="EG3965" i="1"/>
  <c r="EG3966" i="1"/>
  <c r="EG3967" i="1"/>
  <c r="EG3968" i="1"/>
  <c r="EG3969" i="1"/>
  <c r="EG3970" i="1"/>
  <c r="EG3971" i="1"/>
  <c r="EG3972" i="1"/>
  <c r="EG3973" i="1"/>
  <c r="EG3974" i="1"/>
  <c r="EG3975" i="1"/>
  <c r="EG3976" i="1"/>
  <c r="EG3977" i="1"/>
  <c r="EG3978" i="1"/>
  <c r="EG3979" i="1"/>
  <c r="EG3980" i="1"/>
  <c r="EG3981" i="1"/>
  <c r="EG3982" i="1"/>
  <c r="EG3983" i="1"/>
  <c r="EG3984" i="1"/>
  <c r="EG3985" i="1"/>
  <c r="EG3986" i="1"/>
  <c r="EG3987" i="1"/>
  <c r="EG3988" i="1"/>
  <c r="EG3989" i="1"/>
  <c r="EG3990" i="1"/>
  <c r="EG3991" i="1"/>
  <c r="EG3992" i="1"/>
  <c r="EG3993" i="1"/>
  <c r="EG3994" i="1"/>
  <c r="EG3995" i="1"/>
  <c r="EG3996" i="1"/>
  <c r="EG3997" i="1"/>
  <c r="EG3998" i="1"/>
  <c r="EG3999" i="1"/>
  <c r="EG4000" i="1"/>
  <c r="EG4001" i="1"/>
  <c r="EG4002" i="1"/>
  <c r="EG4003" i="1"/>
  <c r="EG4004" i="1"/>
  <c r="EG4005" i="1"/>
  <c r="EG4006" i="1"/>
  <c r="EG4007" i="1"/>
  <c r="EG4008" i="1"/>
  <c r="EG4009" i="1"/>
  <c r="EG4010" i="1"/>
  <c r="EG4011" i="1"/>
  <c r="EG4012" i="1"/>
  <c r="EG4013" i="1"/>
  <c r="EG4014" i="1"/>
  <c r="EG4015" i="1"/>
  <c r="EG4016" i="1"/>
  <c r="EG4017" i="1"/>
  <c r="EG4018" i="1"/>
  <c r="EG4019" i="1"/>
  <c r="EG4020" i="1"/>
  <c r="EG4021" i="1"/>
  <c r="EG4022" i="1"/>
  <c r="EG4023" i="1"/>
  <c r="EG4024" i="1"/>
  <c r="EG4025" i="1"/>
  <c r="EG4026" i="1"/>
  <c r="EG4027" i="1"/>
  <c r="EG4028" i="1"/>
  <c r="EG4029" i="1"/>
  <c r="EG4030" i="1"/>
  <c r="EG4031" i="1"/>
  <c r="EG4032" i="1"/>
  <c r="EG4033" i="1"/>
  <c r="EG4034" i="1"/>
  <c r="EG4035" i="1"/>
  <c r="EG4036" i="1"/>
  <c r="EG4037" i="1"/>
  <c r="EG4038" i="1"/>
  <c r="EG4039" i="1"/>
  <c r="EG4040" i="1"/>
  <c r="EG4041" i="1"/>
  <c r="EG4042" i="1"/>
  <c r="EG4043" i="1"/>
  <c r="EG4044" i="1"/>
  <c r="EG4045" i="1"/>
  <c r="EG4046" i="1"/>
  <c r="EG4047" i="1"/>
  <c r="EG4048" i="1"/>
  <c r="EG4049" i="1"/>
  <c r="EG4050" i="1"/>
  <c r="EG4051" i="1"/>
  <c r="EG4052" i="1"/>
  <c r="EG4053" i="1"/>
  <c r="EG4054" i="1"/>
  <c r="EG4055" i="1"/>
  <c r="EG4056" i="1"/>
  <c r="EG4057" i="1"/>
  <c r="EG4058" i="1"/>
  <c r="EG4059" i="1"/>
  <c r="EG4060" i="1"/>
  <c r="EG4061" i="1"/>
  <c r="EG4062" i="1"/>
  <c r="EG4063" i="1"/>
  <c r="EG4064" i="1"/>
  <c r="EG4065" i="1"/>
  <c r="EG4066" i="1"/>
  <c r="EG4067" i="1"/>
  <c r="EG4068" i="1"/>
  <c r="EG4069" i="1"/>
  <c r="EG4070" i="1"/>
  <c r="EG4071" i="1"/>
  <c r="EG4072" i="1"/>
  <c r="EG4073" i="1"/>
  <c r="EG4074" i="1"/>
  <c r="EG4075" i="1"/>
  <c r="EG4076" i="1"/>
  <c r="EG4077" i="1"/>
  <c r="EG4078" i="1"/>
  <c r="EG4079" i="1"/>
  <c r="EG4080" i="1"/>
  <c r="EG4081" i="1"/>
  <c r="EG4082" i="1"/>
  <c r="EG4083" i="1"/>
  <c r="EG4084" i="1"/>
  <c r="EG4085" i="1"/>
  <c r="EG4086" i="1"/>
  <c r="EG4087" i="1"/>
  <c r="EG4088" i="1"/>
  <c r="EG4089" i="1"/>
  <c r="EG4090" i="1"/>
  <c r="EG4091" i="1"/>
  <c r="EG4092" i="1"/>
  <c r="EG4093" i="1"/>
  <c r="EG4094" i="1"/>
  <c r="EG4095" i="1"/>
  <c r="EG4096" i="1"/>
  <c r="EG4097" i="1"/>
  <c r="EG4098" i="1"/>
  <c r="EG4099" i="1"/>
  <c r="EG4100" i="1"/>
  <c r="EG4101" i="1"/>
  <c r="EG4102" i="1"/>
  <c r="EG4103" i="1"/>
  <c r="EG4104" i="1"/>
  <c r="EG4105" i="1"/>
  <c r="EG4106" i="1"/>
  <c r="EG4107" i="1"/>
  <c r="EG4108" i="1"/>
  <c r="EG4109" i="1"/>
  <c r="EG4110" i="1"/>
  <c r="EG4111" i="1"/>
  <c r="EG4112" i="1"/>
  <c r="EG4113" i="1"/>
  <c r="EG4114" i="1"/>
  <c r="EG4115" i="1"/>
  <c r="EG4116" i="1"/>
  <c r="EG4117" i="1"/>
  <c r="EG4118" i="1"/>
  <c r="EG4119" i="1"/>
  <c r="EG4120" i="1"/>
  <c r="EG4121" i="1"/>
  <c r="EG4122" i="1"/>
  <c r="EG4123" i="1"/>
  <c r="EG4124" i="1"/>
  <c r="EG4125" i="1"/>
  <c r="EG4126" i="1"/>
  <c r="EG4127" i="1"/>
  <c r="EG4128" i="1"/>
  <c r="EG4129" i="1"/>
  <c r="EG4130" i="1"/>
  <c r="EG4131" i="1"/>
  <c r="EG4132" i="1"/>
  <c r="EG4133" i="1"/>
  <c r="EG4134" i="1"/>
  <c r="EG4135" i="1"/>
  <c r="EG4136" i="1"/>
  <c r="EG4137" i="1"/>
  <c r="EG4138" i="1"/>
  <c r="EG4139" i="1"/>
  <c r="EG4140" i="1"/>
  <c r="EG4141" i="1"/>
  <c r="EG4142" i="1"/>
  <c r="EG4143" i="1"/>
  <c r="EG4144" i="1"/>
  <c r="EG4145" i="1"/>
  <c r="EG4146" i="1"/>
  <c r="EG4147" i="1"/>
  <c r="EG4148" i="1"/>
  <c r="EG4149" i="1"/>
  <c r="EG4150" i="1"/>
  <c r="EG4151" i="1"/>
  <c r="EG4152" i="1"/>
  <c r="EG4153" i="1"/>
  <c r="EG4154" i="1"/>
  <c r="EG4155" i="1"/>
  <c r="EG4156" i="1"/>
  <c r="EG4157" i="1"/>
  <c r="EG4158" i="1"/>
  <c r="EG4159" i="1"/>
  <c r="EG4160" i="1"/>
  <c r="EG4161" i="1"/>
  <c r="EG4162" i="1"/>
  <c r="EG4163" i="1"/>
  <c r="EG4164" i="1"/>
  <c r="EG4165" i="1"/>
  <c r="EG4166" i="1"/>
  <c r="EG4167" i="1"/>
  <c r="EG4168" i="1"/>
  <c r="EG4169" i="1"/>
  <c r="EG4170" i="1"/>
  <c r="EG4171" i="1"/>
  <c r="EG4172" i="1"/>
  <c r="EG4173" i="1"/>
  <c r="EG4174" i="1"/>
  <c r="EG4175" i="1"/>
  <c r="EG4176" i="1"/>
  <c r="EG4177" i="1"/>
  <c r="EG4178" i="1"/>
  <c r="EG4179" i="1"/>
  <c r="EG4180" i="1"/>
  <c r="EG4181" i="1"/>
  <c r="EG4182" i="1"/>
  <c r="EG4183" i="1"/>
  <c r="EG4184" i="1"/>
  <c r="EG4185" i="1"/>
  <c r="EG4186" i="1"/>
  <c r="EG4187" i="1"/>
  <c r="EG4188" i="1"/>
  <c r="EG4189" i="1"/>
  <c r="EG4190" i="1"/>
  <c r="EG4191" i="1"/>
  <c r="EG4192" i="1"/>
  <c r="EG4193" i="1"/>
  <c r="EG4194" i="1"/>
  <c r="EG4195" i="1"/>
  <c r="EG4196" i="1"/>
  <c r="EG4197" i="1"/>
  <c r="EG4198" i="1"/>
  <c r="EG4199" i="1"/>
  <c r="EG4200" i="1"/>
  <c r="EG4201" i="1"/>
  <c r="EG4202" i="1"/>
  <c r="EG4203" i="1"/>
  <c r="EG4204" i="1"/>
  <c r="EG4205" i="1"/>
  <c r="EG4206" i="1"/>
  <c r="EG4207" i="1"/>
  <c r="EG4208" i="1"/>
  <c r="EG4209" i="1"/>
  <c r="EG4210" i="1"/>
  <c r="EG4211" i="1"/>
  <c r="EG4212" i="1"/>
  <c r="EG4213" i="1"/>
  <c r="EG4214" i="1"/>
  <c r="EG4215" i="1"/>
  <c r="EG4216" i="1"/>
  <c r="EG4217" i="1"/>
  <c r="EG4218" i="1"/>
  <c r="EG4219" i="1"/>
  <c r="EG4220" i="1"/>
  <c r="EG4221" i="1"/>
  <c r="EG4222" i="1"/>
  <c r="EG4223" i="1"/>
  <c r="EG4224" i="1"/>
  <c r="EG4225" i="1"/>
  <c r="EG4226" i="1"/>
  <c r="EG4227" i="1"/>
  <c r="EG4228" i="1"/>
  <c r="EG4229" i="1"/>
  <c r="EG4230" i="1"/>
  <c r="EG4231" i="1"/>
  <c r="EG4232" i="1"/>
  <c r="EG4233" i="1"/>
  <c r="EG4234" i="1"/>
  <c r="EG4235" i="1"/>
  <c r="EG4236" i="1"/>
  <c r="EG4237" i="1"/>
  <c r="EG4238" i="1"/>
  <c r="EG4239" i="1"/>
  <c r="EG4240" i="1"/>
  <c r="EG4241" i="1"/>
  <c r="EG4242" i="1"/>
  <c r="EG4243" i="1"/>
  <c r="EG4244" i="1"/>
  <c r="EG4245" i="1"/>
  <c r="EG4246" i="1"/>
  <c r="EG4247" i="1"/>
  <c r="EG4248" i="1"/>
  <c r="EG4249" i="1"/>
  <c r="EG4250" i="1"/>
  <c r="EG4251" i="1"/>
  <c r="EG4252" i="1"/>
  <c r="EG4253" i="1"/>
  <c r="EG4254" i="1"/>
  <c r="EG4255" i="1"/>
  <c r="EG4256" i="1"/>
  <c r="EG4257" i="1"/>
  <c r="EG4258" i="1"/>
  <c r="EG2" i="1"/>
  <c r="EF3" i="1"/>
  <c r="EF4" i="1"/>
  <c r="EF5" i="1"/>
  <c r="EF6" i="1"/>
  <c r="EF7" i="1"/>
  <c r="EF8" i="1"/>
  <c r="EF9" i="1"/>
  <c r="EF10" i="1"/>
  <c r="EF11" i="1"/>
  <c r="EF12" i="1"/>
  <c r="EF13" i="1"/>
  <c r="EF14" i="1"/>
  <c r="EF15" i="1"/>
  <c r="EF16" i="1"/>
  <c r="EF17" i="1"/>
  <c r="EF18" i="1"/>
  <c r="EF19" i="1"/>
  <c r="EF20" i="1"/>
  <c r="EF21" i="1"/>
  <c r="EF22" i="1"/>
  <c r="EF23" i="1"/>
  <c r="EF24" i="1"/>
  <c r="EF25" i="1"/>
  <c r="EF26" i="1"/>
  <c r="EF27" i="1"/>
  <c r="EF28" i="1"/>
  <c r="EF29" i="1"/>
  <c r="EF30" i="1"/>
  <c r="EF31" i="1"/>
  <c r="EF32" i="1"/>
  <c r="EF33" i="1"/>
  <c r="EF34" i="1"/>
  <c r="EF35" i="1"/>
  <c r="EF36" i="1"/>
  <c r="EF37" i="1"/>
  <c r="EF38" i="1"/>
  <c r="EF39" i="1"/>
  <c r="EF40" i="1"/>
  <c r="EF41" i="1"/>
  <c r="EF42" i="1"/>
  <c r="EF43" i="1"/>
  <c r="EF44" i="1"/>
  <c r="EF45" i="1"/>
  <c r="EF46" i="1"/>
  <c r="EF47" i="1"/>
  <c r="EF48" i="1"/>
  <c r="EF49" i="1"/>
  <c r="EF50" i="1"/>
  <c r="EF51" i="1"/>
  <c r="EF52" i="1"/>
  <c r="EF53" i="1"/>
  <c r="EF54" i="1"/>
  <c r="EF55" i="1"/>
  <c r="EF56" i="1"/>
  <c r="EF57" i="1"/>
  <c r="EF58" i="1"/>
  <c r="EF59" i="1"/>
  <c r="EF60" i="1"/>
  <c r="EF61" i="1"/>
  <c r="EF62" i="1"/>
  <c r="EF63" i="1"/>
  <c r="EF64" i="1"/>
  <c r="EF65" i="1"/>
  <c r="EF66" i="1"/>
  <c r="EF67" i="1"/>
  <c r="EF68" i="1"/>
  <c r="EF69" i="1"/>
  <c r="EF70" i="1"/>
  <c r="EF71" i="1"/>
  <c r="EF72" i="1"/>
  <c r="EF73" i="1"/>
  <c r="EF74" i="1"/>
  <c r="EF75" i="1"/>
  <c r="EF76" i="1"/>
  <c r="EF77" i="1"/>
  <c r="EF78" i="1"/>
  <c r="EF79" i="1"/>
  <c r="EF80" i="1"/>
  <c r="EF81" i="1"/>
  <c r="EF82" i="1"/>
  <c r="EF83" i="1"/>
  <c r="EF84" i="1"/>
  <c r="EF85" i="1"/>
  <c r="EF86" i="1"/>
  <c r="EF87" i="1"/>
  <c r="EF88" i="1"/>
  <c r="EF89" i="1"/>
  <c r="EF90" i="1"/>
  <c r="EF91" i="1"/>
  <c r="EF92" i="1"/>
  <c r="EF93" i="1"/>
  <c r="EF94" i="1"/>
  <c r="EF95" i="1"/>
  <c r="EF96" i="1"/>
  <c r="EF97" i="1"/>
  <c r="EF98" i="1"/>
  <c r="EF99" i="1"/>
  <c r="EF100" i="1"/>
  <c r="EF101" i="1"/>
  <c r="EF102" i="1"/>
  <c r="EF103" i="1"/>
  <c r="EF104" i="1"/>
  <c r="EF105" i="1"/>
  <c r="EF106" i="1"/>
  <c r="EF107" i="1"/>
  <c r="EF108" i="1"/>
  <c r="EF109" i="1"/>
  <c r="EF110" i="1"/>
  <c r="EF111" i="1"/>
  <c r="EF112" i="1"/>
  <c r="EF113" i="1"/>
  <c r="EF114" i="1"/>
  <c r="EF115" i="1"/>
  <c r="EF116" i="1"/>
  <c r="EF117" i="1"/>
  <c r="EF118" i="1"/>
  <c r="EF119" i="1"/>
  <c r="EF120" i="1"/>
  <c r="EF121" i="1"/>
  <c r="EF122" i="1"/>
  <c r="EF123" i="1"/>
  <c r="EF124" i="1"/>
  <c r="EF125" i="1"/>
  <c r="EF126" i="1"/>
  <c r="EF127" i="1"/>
  <c r="EF128" i="1"/>
  <c r="EF129" i="1"/>
  <c r="EF130" i="1"/>
  <c r="EF131" i="1"/>
  <c r="EF132" i="1"/>
  <c r="EF133" i="1"/>
  <c r="EF134" i="1"/>
  <c r="EF135" i="1"/>
  <c r="EF136" i="1"/>
  <c r="EF137" i="1"/>
  <c r="EF138" i="1"/>
  <c r="EF139" i="1"/>
  <c r="EF140" i="1"/>
  <c r="EF141" i="1"/>
  <c r="EF142" i="1"/>
  <c r="EF143" i="1"/>
  <c r="EF144" i="1"/>
  <c r="EF145" i="1"/>
  <c r="EF146" i="1"/>
  <c r="EF147" i="1"/>
  <c r="EF148" i="1"/>
  <c r="EF149" i="1"/>
  <c r="EF150" i="1"/>
  <c r="EF151" i="1"/>
  <c r="EF152" i="1"/>
  <c r="EF153" i="1"/>
  <c r="EF154" i="1"/>
  <c r="EF155" i="1"/>
  <c r="EF156" i="1"/>
  <c r="EF157" i="1"/>
  <c r="EF158" i="1"/>
  <c r="EF159" i="1"/>
  <c r="EF160" i="1"/>
  <c r="EF161" i="1"/>
  <c r="EF162" i="1"/>
  <c r="EF163" i="1"/>
  <c r="EF164" i="1"/>
  <c r="EF165" i="1"/>
  <c r="EF166" i="1"/>
  <c r="EF167" i="1"/>
  <c r="EF168" i="1"/>
  <c r="EF169" i="1"/>
  <c r="EF170" i="1"/>
  <c r="EF171" i="1"/>
  <c r="EF172" i="1"/>
  <c r="EF173" i="1"/>
  <c r="EF174" i="1"/>
  <c r="EF175" i="1"/>
  <c r="EF176" i="1"/>
  <c r="EF177" i="1"/>
  <c r="EF178" i="1"/>
  <c r="EF179" i="1"/>
  <c r="EF180" i="1"/>
  <c r="EF181" i="1"/>
  <c r="EF182" i="1"/>
  <c r="EF183" i="1"/>
  <c r="EF184" i="1"/>
  <c r="EF185" i="1"/>
  <c r="EF186" i="1"/>
  <c r="EF187" i="1"/>
  <c r="EF188" i="1"/>
  <c r="EF189" i="1"/>
  <c r="EF190" i="1"/>
  <c r="EF191" i="1"/>
  <c r="EF192" i="1"/>
  <c r="EF193" i="1"/>
  <c r="EF194" i="1"/>
  <c r="EF195" i="1"/>
  <c r="EF196" i="1"/>
  <c r="EF197" i="1"/>
  <c r="EF198" i="1"/>
  <c r="EF199" i="1"/>
  <c r="EF200" i="1"/>
  <c r="EF201" i="1"/>
  <c r="EF202" i="1"/>
  <c r="EF203" i="1"/>
  <c r="EF204" i="1"/>
  <c r="EF205" i="1"/>
  <c r="EF206" i="1"/>
  <c r="EF207" i="1"/>
  <c r="EF208" i="1"/>
  <c r="EF209" i="1"/>
  <c r="EF210" i="1"/>
  <c r="EF211" i="1"/>
  <c r="EF212" i="1"/>
  <c r="EF213" i="1"/>
  <c r="EF214" i="1"/>
  <c r="EF215" i="1"/>
  <c r="EF216" i="1"/>
  <c r="EF217" i="1"/>
  <c r="EF218" i="1"/>
  <c r="EF219" i="1"/>
  <c r="EF220" i="1"/>
  <c r="EF221" i="1"/>
  <c r="EF222" i="1"/>
  <c r="EF223" i="1"/>
  <c r="EF224" i="1"/>
  <c r="EF225" i="1"/>
  <c r="EF226" i="1"/>
  <c r="EF227" i="1"/>
  <c r="EF228" i="1"/>
  <c r="EF229" i="1"/>
  <c r="EF230" i="1"/>
  <c r="EF231" i="1"/>
  <c r="EF232" i="1"/>
  <c r="EF233" i="1"/>
  <c r="EF234" i="1"/>
  <c r="EF235" i="1"/>
  <c r="EF236" i="1"/>
  <c r="EF237" i="1"/>
  <c r="EF238" i="1"/>
  <c r="EF239" i="1"/>
  <c r="EF240" i="1"/>
  <c r="EF241" i="1"/>
  <c r="EF242" i="1"/>
  <c r="EF243" i="1"/>
  <c r="EF244" i="1"/>
  <c r="EF245" i="1"/>
  <c r="EF246" i="1"/>
  <c r="EF247" i="1"/>
  <c r="EF248" i="1"/>
  <c r="EF249" i="1"/>
  <c r="EF250" i="1"/>
  <c r="EF251" i="1"/>
  <c r="EF252" i="1"/>
  <c r="EF253" i="1"/>
  <c r="EF254" i="1"/>
  <c r="EF255" i="1"/>
  <c r="EF256" i="1"/>
  <c r="EF257" i="1"/>
  <c r="EF258" i="1"/>
  <c r="EF259" i="1"/>
  <c r="EF260" i="1"/>
  <c r="EF261" i="1"/>
  <c r="EF262" i="1"/>
  <c r="EF263" i="1"/>
  <c r="EF264" i="1"/>
  <c r="EF265" i="1"/>
  <c r="EF266" i="1"/>
  <c r="EF267" i="1"/>
  <c r="EF268" i="1"/>
  <c r="EF269" i="1"/>
  <c r="EF270" i="1"/>
  <c r="EF271" i="1"/>
  <c r="EF272" i="1"/>
  <c r="EF273" i="1"/>
  <c r="EF274" i="1"/>
  <c r="EF275" i="1"/>
  <c r="EF276" i="1"/>
  <c r="EF277" i="1"/>
  <c r="EF278" i="1"/>
  <c r="EF279" i="1"/>
  <c r="EF280" i="1"/>
  <c r="EF281" i="1"/>
  <c r="EF282" i="1"/>
  <c r="EF283" i="1"/>
  <c r="EF284" i="1"/>
  <c r="EF285" i="1"/>
  <c r="EF286" i="1"/>
  <c r="EF287" i="1"/>
  <c r="EF288" i="1"/>
  <c r="EF289" i="1"/>
  <c r="EF290" i="1"/>
  <c r="EF291" i="1"/>
  <c r="EF292" i="1"/>
  <c r="EF293" i="1"/>
  <c r="EF294" i="1"/>
  <c r="EF295" i="1"/>
  <c r="EF296" i="1"/>
  <c r="EF297" i="1"/>
  <c r="EF298" i="1"/>
  <c r="EF299" i="1"/>
  <c r="EF300" i="1"/>
  <c r="EF301" i="1"/>
  <c r="EF302" i="1"/>
  <c r="EF303" i="1"/>
  <c r="EF304" i="1"/>
  <c r="EF305" i="1"/>
  <c r="EF306" i="1"/>
  <c r="EF307" i="1"/>
  <c r="EF308" i="1"/>
  <c r="EF309" i="1"/>
  <c r="EF310" i="1"/>
  <c r="EF311" i="1"/>
  <c r="EF312" i="1"/>
  <c r="EF313" i="1"/>
  <c r="EF314" i="1"/>
  <c r="EF315" i="1"/>
  <c r="EF316" i="1"/>
  <c r="EF317" i="1"/>
  <c r="EF318" i="1"/>
  <c r="EF319" i="1"/>
  <c r="EF320" i="1"/>
  <c r="EF321" i="1"/>
  <c r="EF322" i="1"/>
  <c r="EF323" i="1"/>
  <c r="EF324" i="1"/>
  <c r="EF325" i="1"/>
  <c r="EF326" i="1"/>
  <c r="EF327" i="1"/>
  <c r="EF328" i="1"/>
  <c r="EF329" i="1"/>
  <c r="EF330" i="1"/>
  <c r="EF331" i="1"/>
  <c r="EF332" i="1"/>
  <c r="EF333" i="1"/>
  <c r="EF334" i="1"/>
  <c r="EF335" i="1"/>
  <c r="EF336" i="1"/>
  <c r="EF337" i="1"/>
  <c r="EF338" i="1"/>
  <c r="EF339" i="1"/>
  <c r="EF340" i="1"/>
  <c r="EF341" i="1"/>
  <c r="EF342" i="1"/>
  <c r="EF343" i="1"/>
  <c r="EF344" i="1"/>
  <c r="EF345" i="1"/>
  <c r="EF346" i="1"/>
  <c r="EF347" i="1"/>
  <c r="EF348" i="1"/>
  <c r="EF349" i="1"/>
  <c r="EF350" i="1"/>
  <c r="EF351" i="1"/>
  <c r="EF352" i="1"/>
  <c r="EF353" i="1"/>
  <c r="EF354" i="1"/>
  <c r="EF355" i="1"/>
  <c r="EF356" i="1"/>
  <c r="EF357" i="1"/>
  <c r="EF358" i="1"/>
  <c r="EF359" i="1"/>
  <c r="EF360" i="1"/>
  <c r="EF361" i="1"/>
  <c r="EF362" i="1"/>
  <c r="EF363" i="1"/>
  <c r="EF364" i="1"/>
  <c r="EF365" i="1"/>
  <c r="EF366" i="1"/>
  <c r="EF367" i="1"/>
  <c r="EF368" i="1"/>
  <c r="EF369" i="1"/>
  <c r="EF370" i="1"/>
  <c r="EF371" i="1"/>
  <c r="EF372" i="1"/>
  <c r="EF373" i="1"/>
  <c r="EF374" i="1"/>
  <c r="EF375" i="1"/>
  <c r="EF376" i="1"/>
  <c r="EF377" i="1"/>
  <c r="EF378" i="1"/>
  <c r="EF379" i="1"/>
  <c r="EF380" i="1"/>
  <c r="EF381" i="1"/>
  <c r="EF382" i="1"/>
  <c r="EF383" i="1"/>
  <c r="EF384" i="1"/>
  <c r="EF385" i="1"/>
  <c r="EF386" i="1"/>
  <c r="EF387" i="1"/>
  <c r="EF388" i="1"/>
  <c r="EF389" i="1"/>
  <c r="EF390" i="1"/>
  <c r="EF391" i="1"/>
  <c r="EF392" i="1"/>
  <c r="EF393" i="1"/>
  <c r="EF394" i="1"/>
  <c r="EF395" i="1"/>
  <c r="EF396" i="1"/>
  <c r="EF397" i="1"/>
  <c r="EF398" i="1"/>
  <c r="EF399" i="1"/>
  <c r="EF400" i="1"/>
  <c r="EF401" i="1"/>
  <c r="EF402" i="1"/>
  <c r="EF403" i="1"/>
  <c r="EF404" i="1"/>
  <c r="EF405" i="1"/>
  <c r="EF406" i="1"/>
  <c r="EF407" i="1"/>
  <c r="EF408" i="1"/>
  <c r="EF409" i="1"/>
  <c r="EF410" i="1"/>
  <c r="EF411" i="1"/>
  <c r="EF412" i="1"/>
  <c r="EF413" i="1"/>
  <c r="EF414" i="1"/>
  <c r="EF415" i="1"/>
  <c r="EF416" i="1"/>
  <c r="EF417" i="1"/>
  <c r="EF418" i="1"/>
  <c r="EF419" i="1"/>
  <c r="EF420" i="1"/>
  <c r="EF421" i="1"/>
  <c r="EF422" i="1"/>
  <c r="EF423" i="1"/>
  <c r="EF424" i="1"/>
  <c r="EF425" i="1"/>
  <c r="EF426" i="1"/>
  <c r="EF427" i="1"/>
  <c r="EF428" i="1"/>
  <c r="EF429" i="1"/>
  <c r="EF430" i="1"/>
  <c r="EF431" i="1"/>
  <c r="EF432" i="1"/>
  <c r="EF433" i="1"/>
  <c r="EF434" i="1"/>
  <c r="EF435" i="1"/>
  <c r="EF436" i="1"/>
  <c r="EF437" i="1"/>
  <c r="EF438" i="1"/>
  <c r="EF439" i="1"/>
  <c r="EF440" i="1"/>
  <c r="EF441" i="1"/>
  <c r="EF442" i="1"/>
  <c r="EF443" i="1"/>
  <c r="EF444" i="1"/>
  <c r="EF445" i="1"/>
  <c r="EF446" i="1"/>
  <c r="EF447" i="1"/>
  <c r="EF448" i="1"/>
  <c r="EF449" i="1"/>
  <c r="EF450" i="1"/>
  <c r="EF451" i="1"/>
  <c r="EF452" i="1"/>
  <c r="EF453" i="1"/>
  <c r="EF454" i="1"/>
  <c r="EF455" i="1"/>
  <c r="EF456" i="1"/>
  <c r="EF457" i="1"/>
  <c r="EF458" i="1"/>
  <c r="EF459" i="1"/>
  <c r="EF460" i="1"/>
  <c r="EF461" i="1"/>
  <c r="EF462" i="1"/>
  <c r="EF463" i="1"/>
  <c r="EF464" i="1"/>
  <c r="EF465" i="1"/>
  <c r="EF466" i="1"/>
  <c r="EF467" i="1"/>
  <c r="EF468" i="1"/>
  <c r="EF469" i="1"/>
  <c r="EF470" i="1"/>
  <c r="EF471" i="1"/>
  <c r="EF472" i="1"/>
  <c r="EF473" i="1"/>
  <c r="EF474" i="1"/>
  <c r="EF475" i="1"/>
  <c r="EF476" i="1"/>
  <c r="EF477" i="1"/>
  <c r="EF478" i="1"/>
  <c r="EF479" i="1"/>
  <c r="EF480" i="1"/>
  <c r="EF481" i="1"/>
  <c r="EF482" i="1"/>
  <c r="EF483" i="1"/>
  <c r="EF484" i="1"/>
  <c r="EF485" i="1"/>
  <c r="EF486" i="1"/>
  <c r="EF487" i="1"/>
  <c r="EF488" i="1"/>
  <c r="EF489" i="1"/>
  <c r="EF490" i="1"/>
  <c r="EF491" i="1"/>
  <c r="EF492" i="1"/>
  <c r="EF493" i="1"/>
  <c r="EF494" i="1"/>
  <c r="EF495" i="1"/>
  <c r="EF496" i="1"/>
  <c r="EF497" i="1"/>
  <c r="EF498" i="1"/>
  <c r="EF499" i="1"/>
  <c r="EF500" i="1"/>
  <c r="EF501" i="1"/>
  <c r="EF502" i="1"/>
  <c r="EF503" i="1"/>
  <c r="EF504" i="1"/>
  <c r="EF505" i="1"/>
  <c r="EF506" i="1"/>
  <c r="EF507" i="1"/>
  <c r="EF508" i="1"/>
  <c r="EF509" i="1"/>
  <c r="EF510" i="1"/>
  <c r="EF511" i="1"/>
  <c r="EF512" i="1"/>
  <c r="EF513" i="1"/>
  <c r="EF514" i="1"/>
  <c r="EF515" i="1"/>
  <c r="EF516" i="1"/>
  <c r="EF517" i="1"/>
  <c r="EF518" i="1"/>
  <c r="EF519" i="1"/>
  <c r="EF520" i="1"/>
  <c r="EF521" i="1"/>
  <c r="EF522" i="1"/>
  <c r="EF523" i="1"/>
  <c r="EF524" i="1"/>
  <c r="EF525" i="1"/>
  <c r="EF526" i="1"/>
  <c r="EF527" i="1"/>
  <c r="EF528" i="1"/>
  <c r="EF529" i="1"/>
  <c r="EF530" i="1"/>
  <c r="EF531" i="1"/>
  <c r="EF532" i="1"/>
  <c r="EF533" i="1"/>
  <c r="EF534" i="1"/>
  <c r="EF535" i="1"/>
  <c r="EF536" i="1"/>
  <c r="EF537" i="1"/>
  <c r="EF538" i="1"/>
  <c r="EF539" i="1"/>
  <c r="EF540" i="1"/>
  <c r="EF541" i="1"/>
  <c r="EF542" i="1"/>
  <c r="EF543" i="1"/>
  <c r="EF544" i="1"/>
  <c r="EF545" i="1"/>
  <c r="EF546" i="1"/>
  <c r="EF547" i="1"/>
  <c r="EF548" i="1"/>
  <c r="EF549" i="1"/>
  <c r="EF550" i="1"/>
  <c r="EF551" i="1"/>
  <c r="EF552" i="1"/>
  <c r="EF553" i="1"/>
  <c r="EF554" i="1"/>
  <c r="EF555" i="1"/>
  <c r="EF556" i="1"/>
  <c r="EF557" i="1"/>
  <c r="EF558" i="1"/>
  <c r="EF559" i="1"/>
  <c r="EF560" i="1"/>
  <c r="EF561" i="1"/>
  <c r="EF562" i="1"/>
  <c r="EF563" i="1"/>
  <c r="EF564" i="1"/>
  <c r="EF565" i="1"/>
  <c r="EF566" i="1"/>
  <c r="EF567" i="1"/>
  <c r="EF568" i="1"/>
  <c r="EF569" i="1"/>
  <c r="EF570" i="1"/>
  <c r="EF571" i="1"/>
  <c r="EF572" i="1"/>
  <c r="EF573" i="1"/>
  <c r="EF574" i="1"/>
  <c r="EF575" i="1"/>
  <c r="EF576" i="1"/>
  <c r="EF577" i="1"/>
  <c r="EF578" i="1"/>
  <c r="EF579" i="1"/>
  <c r="EF580" i="1"/>
  <c r="EF581" i="1"/>
  <c r="EF582" i="1"/>
  <c r="EF583" i="1"/>
  <c r="EF584" i="1"/>
  <c r="EF585" i="1"/>
  <c r="EF586" i="1"/>
  <c r="EF587" i="1"/>
  <c r="EF588" i="1"/>
  <c r="EF589" i="1"/>
  <c r="EF590" i="1"/>
  <c r="EF591" i="1"/>
  <c r="EF592" i="1"/>
  <c r="EF593" i="1"/>
  <c r="EF594" i="1"/>
  <c r="EF595" i="1"/>
  <c r="EF596" i="1"/>
  <c r="EF597" i="1"/>
  <c r="EF598" i="1"/>
  <c r="EF599" i="1"/>
  <c r="EF600" i="1"/>
  <c r="EF601" i="1"/>
  <c r="EF602" i="1"/>
  <c r="EF603" i="1"/>
  <c r="EF604" i="1"/>
  <c r="EF605" i="1"/>
  <c r="EF606" i="1"/>
  <c r="EF607" i="1"/>
  <c r="EF608" i="1"/>
  <c r="EF609" i="1"/>
  <c r="EF610" i="1"/>
  <c r="EF611" i="1"/>
  <c r="EF612" i="1"/>
  <c r="EF613" i="1"/>
  <c r="EF614" i="1"/>
  <c r="EF615" i="1"/>
  <c r="EF616" i="1"/>
  <c r="EF617" i="1"/>
  <c r="EF618" i="1"/>
  <c r="EF619" i="1"/>
  <c r="EF620" i="1"/>
  <c r="EF621" i="1"/>
  <c r="EF622" i="1"/>
  <c r="EF623" i="1"/>
  <c r="EF624" i="1"/>
  <c r="EF625" i="1"/>
  <c r="EF626" i="1"/>
  <c r="EF627" i="1"/>
  <c r="EF628" i="1"/>
  <c r="EF629" i="1"/>
  <c r="EF630" i="1"/>
  <c r="EF631" i="1"/>
  <c r="EF632" i="1"/>
  <c r="EF633" i="1"/>
  <c r="EF634" i="1"/>
  <c r="EF635" i="1"/>
  <c r="EF636" i="1"/>
  <c r="EF637" i="1"/>
  <c r="EF638" i="1"/>
  <c r="EF639" i="1"/>
  <c r="EF640" i="1"/>
  <c r="EF641" i="1"/>
  <c r="EF642" i="1"/>
  <c r="EF643" i="1"/>
  <c r="EF644" i="1"/>
  <c r="EF645" i="1"/>
  <c r="EF646" i="1"/>
  <c r="EF647" i="1"/>
  <c r="EF648" i="1"/>
  <c r="EF649" i="1"/>
  <c r="EF650" i="1"/>
  <c r="EF651" i="1"/>
  <c r="EF652" i="1"/>
  <c r="EF653" i="1"/>
  <c r="EF654" i="1"/>
  <c r="EF655" i="1"/>
  <c r="EF656" i="1"/>
  <c r="EF657" i="1"/>
  <c r="EF658" i="1"/>
  <c r="EF659" i="1"/>
  <c r="EF660" i="1"/>
  <c r="EF661" i="1"/>
  <c r="EF662" i="1"/>
  <c r="EF663" i="1"/>
  <c r="EF664" i="1"/>
  <c r="EF665" i="1"/>
  <c r="EF666" i="1"/>
  <c r="EF667" i="1"/>
  <c r="EF668" i="1"/>
  <c r="EF669" i="1"/>
  <c r="EF670" i="1"/>
  <c r="EF671" i="1"/>
  <c r="EF672" i="1"/>
  <c r="EF673" i="1"/>
  <c r="EF674" i="1"/>
  <c r="EF675" i="1"/>
  <c r="EF676" i="1"/>
  <c r="EF677" i="1"/>
  <c r="EF678" i="1"/>
  <c r="EF679" i="1"/>
  <c r="EF680" i="1"/>
  <c r="EF681" i="1"/>
  <c r="EF682" i="1"/>
  <c r="EF683" i="1"/>
  <c r="EF684" i="1"/>
  <c r="EF685" i="1"/>
  <c r="EF686" i="1"/>
  <c r="EF687" i="1"/>
  <c r="EF688" i="1"/>
  <c r="EF689" i="1"/>
  <c r="EF690" i="1"/>
  <c r="EF691" i="1"/>
  <c r="EF692" i="1"/>
  <c r="EF693" i="1"/>
  <c r="EF694" i="1"/>
  <c r="EF695" i="1"/>
  <c r="EF696" i="1"/>
  <c r="EF697" i="1"/>
  <c r="EF698" i="1"/>
  <c r="EF699" i="1"/>
  <c r="EF700" i="1"/>
  <c r="EF701" i="1"/>
  <c r="EF702" i="1"/>
  <c r="EF703" i="1"/>
  <c r="EF704" i="1"/>
  <c r="EF705" i="1"/>
  <c r="EF706" i="1"/>
  <c r="EF707" i="1"/>
  <c r="EF708" i="1"/>
  <c r="EF709" i="1"/>
  <c r="EF710" i="1"/>
  <c r="EF711" i="1"/>
  <c r="EF712" i="1"/>
  <c r="EF713" i="1"/>
  <c r="EF714" i="1"/>
  <c r="EF715" i="1"/>
  <c r="EF716" i="1"/>
  <c r="EF717" i="1"/>
  <c r="EF718" i="1"/>
  <c r="EF719" i="1"/>
  <c r="EF720" i="1"/>
  <c r="EF721" i="1"/>
  <c r="EF722" i="1"/>
  <c r="EF723" i="1"/>
  <c r="EF724" i="1"/>
  <c r="EF725" i="1"/>
  <c r="EF726" i="1"/>
  <c r="EF727" i="1"/>
  <c r="EF728" i="1"/>
  <c r="EF729" i="1"/>
  <c r="EF730" i="1"/>
  <c r="EF731" i="1"/>
  <c r="EF732" i="1"/>
  <c r="EF733" i="1"/>
  <c r="EF734" i="1"/>
  <c r="EF735" i="1"/>
  <c r="EF736" i="1"/>
  <c r="EF737" i="1"/>
  <c r="EF738" i="1"/>
  <c r="EF739" i="1"/>
  <c r="EF740" i="1"/>
  <c r="EF741" i="1"/>
  <c r="EF742" i="1"/>
  <c r="EF743" i="1"/>
  <c r="EF744" i="1"/>
  <c r="EF745" i="1"/>
  <c r="EF746" i="1"/>
  <c r="EF747" i="1"/>
  <c r="EF748" i="1"/>
  <c r="EF749" i="1"/>
  <c r="EF750" i="1"/>
  <c r="EF751" i="1"/>
  <c r="EF752" i="1"/>
  <c r="EF753" i="1"/>
  <c r="EF754" i="1"/>
  <c r="EF755" i="1"/>
  <c r="EF756" i="1"/>
  <c r="EF757" i="1"/>
  <c r="EF758" i="1"/>
  <c r="EF759" i="1"/>
  <c r="EF760" i="1"/>
  <c r="EF761" i="1"/>
  <c r="EF762" i="1"/>
  <c r="EF763" i="1"/>
  <c r="EF764" i="1"/>
  <c r="EF765" i="1"/>
  <c r="EF766" i="1"/>
  <c r="EF767" i="1"/>
  <c r="EF768" i="1"/>
  <c r="EF769" i="1"/>
  <c r="EF770" i="1"/>
  <c r="EF771" i="1"/>
  <c r="EF772" i="1"/>
  <c r="EF773" i="1"/>
  <c r="EF774" i="1"/>
  <c r="EF775" i="1"/>
  <c r="EF776" i="1"/>
  <c r="EF777" i="1"/>
  <c r="EF778" i="1"/>
  <c r="EF779" i="1"/>
  <c r="EF780" i="1"/>
  <c r="EF781" i="1"/>
  <c r="EF782" i="1"/>
  <c r="EF783" i="1"/>
  <c r="EF784" i="1"/>
  <c r="EF785" i="1"/>
  <c r="EF786" i="1"/>
  <c r="EF787" i="1"/>
  <c r="EF788" i="1"/>
  <c r="EF789" i="1"/>
  <c r="EF790" i="1"/>
  <c r="EF791" i="1"/>
  <c r="EF792" i="1"/>
  <c r="EF793" i="1"/>
  <c r="EF794" i="1"/>
  <c r="EF795" i="1"/>
  <c r="EF796" i="1"/>
  <c r="EF797" i="1"/>
  <c r="EF798" i="1"/>
  <c r="EF799" i="1"/>
  <c r="EF800" i="1"/>
  <c r="EF801" i="1"/>
  <c r="EF802" i="1"/>
  <c r="EF803" i="1"/>
  <c r="EF804" i="1"/>
  <c r="EF805" i="1"/>
  <c r="EF806" i="1"/>
  <c r="EF807" i="1"/>
  <c r="EF808" i="1"/>
  <c r="EF809" i="1"/>
  <c r="EF810" i="1"/>
  <c r="EF811" i="1"/>
  <c r="EF812" i="1"/>
  <c r="EF813" i="1"/>
  <c r="EF814" i="1"/>
  <c r="EF815" i="1"/>
  <c r="EF816" i="1"/>
  <c r="EF817" i="1"/>
  <c r="EF818" i="1"/>
  <c r="EF819" i="1"/>
  <c r="EF820" i="1"/>
  <c r="EF821" i="1"/>
  <c r="EF822" i="1"/>
  <c r="EF823" i="1"/>
  <c r="EF824" i="1"/>
  <c r="EF825" i="1"/>
  <c r="EF826" i="1"/>
  <c r="EF827" i="1"/>
  <c r="EF828" i="1"/>
  <c r="EF829" i="1"/>
  <c r="EF830" i="1"/>
  <c r="EF831" i="1"/>
  <c r="EF832" i="1"/>
  <c r="EF833" i="1"/>
  <c r="EF834" i="1"/>
  <c r="EF835" i="1"/>
  <c r="EF836" i="1"/>
  <c r="EF837" i="1"/>
  <c r="EF838" i="1"/>
  <c r="EF839" i="1"/>
  <c r="EF840" i="1"/>
  <c r="EF841" i="1"/>
  <c r="EF842" i="1"/>
  <c r="EF843" i="1"/>
  <c r="EF844" i="1"/>
  <c r="EF845" i="1"/>
  <c r="EF846" i="1"/>
  <c r="EF847" i="1"/>
  <c r="EF848" i="1"/>
  <c r="EF849" i="1"/>
  <c r="EF850" i="1"/>
  <c r="EF851" i="1"/>
  <c r="EF852" i="1"/>
  <c r="EF853" i="1"/>
  <c r="EF854" i="1"/>
  <c r="EF855" i="1"/>
  <c r="EF856" i="1"/>
  <c r="EF857" i="1"/>
  <c r="EF858" i="1"/>
  <c r="EF859" i="1"/>
  <c r="EF860" i="1"/>
  <c r="EF861" i="1"/>
  <c r="EF862" i="1"/>
  <c r="EF863" i="1"/>
  <c r="EF864" i="1"/>
  <c r="EF865" i="1"/>
  <c r="EF866" i="1"/>
  <c r="EF867" i="1"/>
  <c r="EF868" i="1"/>
  <c r="EF869" i="1"/>
  <c r="EF870" i="1"/>
  <c r="EF871" i="1"/>
  <c r="EF872" i="1"/>
  <c r="EF873" i="1"/>
  <c r="EF874" i="1"/>
  <c r="EF875" i="1"/>
  <c r="EF876" i="1"/>
  <c r="EF877" i="1"/>
  <c r="EF878" i="1"/>
  <c r="EF879" i="1"/>
  <c r="EF880" i="1"/>
  <c r="EF881" i="1"/>
  <c r="EF882" i="1"/>
  <c r="EF883" i="1"/>
  <c r="EF884" i="1"/>
  <c r="EF885" i="1"/>
  <c r="EF886" i="1"/>
  <c r="EF887" i="1"/>
  <c r="EF888" i="1"/>
  <c r="EF889" i="1"/>
  <c r="EF890" i="1"/>
  <c r="EF891" i="1"/>
  <c r="EF892" i="1"/>
  <c r="EF893" i="1"/>
  <c r="EF894" i="1"/>
  <c r="EF895" i="1"/>
  <c r="EF896" i="1"/>
  <c r="EF897" i="1"/>
  <c r="EF898" i="1"/>
  <c r="EF899" i="1"/>
  <c r="EF900" i="1"/>
  <c r="EF901" i="1"/>
  <c r="EF902" i="1"/>
  <c r="EF903" i="1"/>
  <c r="EF904" i="1"/>
  <c r="EF905" i="1"/>
  <c r="EF906" i="1"/>
  <c r="EF907" i="1"/>
  <c r="EF908" i="1"/>
  <c r="EF909" i="1"/>
  <c r="EF910" i="1"/>
  <c r="EF911" i="1"/>
  <c r="EF912" i="1"/>
  <c r="EF913" i="1"/>
  <c r="EF914" i="1"/>
  <c r="EF915" i="1"/>
  <c r="EF916" i="1"/>
  <c r="EF917" i="1"/>
  <c r="EF918" i="1"/>
  <c r="EF919" i="1"/>
  <c r="EF920" i="1"/>
  <c r="EF921" i="1"/>
  <c r="EF922" i="1"/>
  <c r="EF923" i="1"/>
  <c r="EF924" i="1"/>
  <c r="EF925" i="1"/>
  <c r="EF926" i="1"/>
  <c r="EF927" i="1"/>
  <c r="EF928" i="1"/>
  <c r="EF929" i="1"/>
  <c r="EF930" i="1"/>
  <c r="EF931" i="1"/>
  <c r="EF932" i="1"/>
  <c r="EF933" i="1"/>
  <c r="EF934" i="1"/>
  <c r="EF935" i="1"/>
  <c r="EF936" i="1"/>
  <c r="EF937" i="1"/>
  <c r="EF938" i="1"/>
  <c r="EF939" i="1"/>
  <c r="EF940" i="1"/>
  <c r="EF941" i="1"/>
  <c r="EF942" i="1"/>
  <c r="EF943" i="1"/>
  <c r="EF944" i="1"/>
  <c r="EF945" i="1"/>
  <c r="EF946" i="1"/>
  <c r="EF947" i="1"/>
  <c r="EF948" i="1"/>
  <c r="EF949" i="1"/>
  <c r="EF950" i="1"/>
  <c r="EF951" i="1"/>
  <c r="EF952" i="1"/>
  <c r="EF953" i="1"/>
  <c r="EF954" i="1"/>
  <c r="EF955" i="1"/>
  <c r="EF956" i="1"/>
  <c r="EF957" i="1"/>
  <c r="EF958" i="1"/>
  <c r="EF959" i="1"/>
  <c r="EF960" i="1"/>
  <c r="EF961" i="1"/>
  <c r="EF962" i="1"/>
  <c r="EF963" i="1"/>
  <c r="EF964" i="1"/>
  <c r="EF965" i="1"/>
  <c r="EF966" i="1"/>
  <c r="EF967" i="1"/>
  <c r="EF968" i="1"/>
  <c r="EF969" i="1"/>
  <c r="EF970" i="1"/>
  <c r="EF971" i="1"/>
  <c r="EF972" i="1"/>
  <c r="EF973" i="1"/>
  <c r="EF974" i="1"/>
  <c r="EF975" i="1"/>
  <c r="EF976" i="1"/>
  <c r="EF977" i="1"/>
  <c r="EF978" i="1"/>
  <c r="EF979" i="1"/>
  <c r="EF980" i="1"/>
  <c r="EF981" i="1"/>
  <c r="EF982" i="1"/>
  <c r="EF983" i="1"/>
  <c r="EF984" i="1"/>
  <c r="EF985" i="1"/>
  <c r="EF986" i="1"/>
  <c r="EF987" i="1"/>
  <c r="EF988" i="1"/>
  <c r="EF989" i="1"/>
  <c r="EF990" i="1"/>
  <c r="EF991" i="1"/>
  <c r="EF992" i="1"/>
  <c r="EF993" i="1"/>
  <c r="EF994" i="1"/>
  <c r="EF995" i="1"/>
  <c r="EF996" i="1"/>
  <c r="EF997" i="1"/>
  <c r="EF998" i="1"/>
  <c r="EF999" i="1"/>
  <c r="EF1000" i="1"/>
  <c r="EF1001" i="1"/>
  <c r="EF1002" i="1"/>
  <c r="EF1003" i="1"/>
  <c r="EF1004" i="1"/>
  <c r="EF1005" i="1"/>
  <c r="EF1006" i="1"/>
  <c r="EF1007" i="1"/>
  <c r="EF1008" i="1"/>
  <c r="EF1009" i="1"/>
  <c r="EF1010" i="1"/>
  <c r="EF1011" i="1"/>
  <c r="EF1012" i="1"/>
  <c r="EF1013" i="1"/>
  <c r="EF1014" i="1"/>
  <c r="EF1015" i="1"/>
  <c r="EF1016" i="1"/>
  <c r="EF1017" i="1"/>
  <c r="EF1018" i="1"/>
  <c r="EF1019" i="1"/>
  <c r="EF1020" i="1"/>
  <c r="EF1021" i="1"/>
  <c r="EF1022" i="1"/>
  <c r="EF1023" i="1"/>
  <c r="EF1024" i="1"/>
  <c r="EF1025" i="1"/>
  <c r="EF1026" i="1"/>
  <c r="EF1027" i="1"/>
  <c r="EF1028" i="1"/>
  <c r="EF1029" i="1"/>
  <c r="EF1030" i="1"/>
  <c r="EF1031" i="1"/>
  <c r="EF1032" i="1"/>
  <c r="EF1033" i="1"/>
  <c r="EF1034" i="1"/>
  <c r="EF1035" i="1"/>
  <c r="EF1036" i="1"/>
  <c r="EF1037" i="1"/>
  <c r="EF1038" i="1"/>
  <c r="EF1039" i="1"/>
  <c r="EF1040" i="1"/>
  <c r="EF1041" i="1"/>
  <c r="EF1042" i="1"/>
  <c r="EF1043" i="1"/>
  <c r="EF1044" i="1"/>
  <c r="EF1045" i="1"/>
  <c r="EF1046" i="1"/>
  <c r="EF1047" i="1"/>
  <c r="EF1048" i="1"/>
  <c r="EF1049" i="1"/>
  <c r="EF1050" i="1"/>
  <c r="EF1051" i="1"/>
  <c r="EF1052" i="1"/>
  <c r="EF1053" i="1"/>
  <c r="EF1054" i="1"/>
  <c r="EF1055" i="1"/>
  <c r="EF1056" i="1"/>
  <c r="EF1057" i="1"/>
  <c r="EF1058" i="1"/>
  <c r="EF1059" i="1"/>
  <c r="EF1060" i="1"/>
  <c r="EF1061" i="1"/>
  <c r="EF1062" i="1"/>
  <c r="EF1063" i="1"/>
  <c r="EF1064" i="1"/>
  <c r="EF1065" i="1"/>
  <c r="EF1066" i="1"/>
  <c r="EF1067" i="1"/>
  <c r="EF1068" i="1"/>
  <c r="EF1069" i="1"/>
  <c r="EF1070" i="1"/>
  <c r="EF1071" i="1"/>
  <c r="EF1072" i="1"/>
  <c r="EF1073" i="1"/>
  <c r="EF1074" i="1"/>
  <c r="EF1075" i="1"/>
  <c r="EF1076" i="1"/>
  <c r="EF1077" i="1"/>
  <c r="EF1078" i="1"/>
  <c r="EF1079" i="1"/>
  <c r="EF1080" i="1"/>
  <c r="EF1081" i="1"/>
  <c r="EF1082" i="1"/>
  <c r="EF1083" i="1"/>
  <c r="EF1084" i="1"/>
  <c r="EF1085" i="1"/>
  <c r="EF1086" i="1"/>
  <c r="EF1087" i="1"/>
  <c r="EF1088" i="1"/>
  <c r="EF1089" i="1"/>
  <c r="EF1090" i="1"/>
  <c r="EF1091" i="1"/>
  <c r="EF1092" i="1"/>
  <c r="EF1093" i="1"/>
  <c r="EF1094" i="1"/>
  <c r="EF1095" i="1"/>
  <c r="EF1096" i="1"/>
  <c r="EF1097" i="1"/>
  <c r="EF1098" i="1"/>
  <c r="EF1099" i="1"/>
  <c r="EF1100" i="1"/>
  <c r="EF1101" i="1"/>
  <c r="EF1102" i="1"/>
  <c r="EF1103" i="1"/>
  <c r="EF1104" i="1"/>
  <c r="EF1105" i="1"/>
  <c r="EF1106" i="1"/>
  <c r="EF1107" i="1"/>
  <c r="EF1108" i="1"/>
  <c r="EF1109" i="1"/>
  <c r="EF1110" i="1"/>
  <c r="EF1111" i="1"/>
  <c r="EF1112" i="1"/>
  <c r="EF1113" i="1"/>
  <c r="EF1114" i="1"/>
  <c r="EF1115" i="1"/>
  <c r="EF1116" i="1"/>
  <c r="EF1117" i="1"/>
  <c r="EF1118" i="1"/>
  <c r="EF1119" i="1"/>
  <c r="EF1120" i="1"/>
  <c r="EF1121" i="1"/>
  <c r="EF1122" i="1"/>
  <c r="EF1123" i="1"/>
  <c r="EF1124" i="1"/>
  <c r="EF1125" i="1"/>
  <c r="EF1126" i="1"/>
  <c r="EF1127" i="1"/>
  <c r="EF1128" i="1"/>
  <c r="EF1129" i="1"/>
  <c r="EF1130" i="1"/>
  <c r="EF1131" i="1"/>
  <c r="EF1132" i="1"/>
  <c r="EF1133" i="1"/>
  <c r="EF1134" i="1"/>
  <c r="EF1135" i="1"/>
  <c r="EF1136" i="1"/>
  <c r="EF1137" i="1"/>
  <c r="EF1138" i="1"/>
  <c r="EF1139" i="1"/>
  <c r="EF1140" i="1"/>
  <c r="EF1141" i="1"/>
  <c r="EF1142" i="1"/>
  <c r="EF1143" i="1"/>
  <c r="EF1144" i="1"/>
  <c r="EF1145" i="1"/>
  <c r="EF1146" i="1"/>
  <c r="EF1147" i="1"/>
  <c r="EF1148" i="1"/>
  <c r="EF1149" i="1"/>
  <c r="EF1150" i="1"/>
  <c r="EF1151" i="1"/>
  <c r="EF1152" i="1"/>
  <c r="EF1153" i="1"/>
  <c r="EF1154" i="1"/>
  <c r="EF1155" i="1"/>
  <c r="EF1156" i="1"/>
  <c r="EF1157" i="1"/>
  <c r="EF1158" i="1"/>
  <c r="EF1159" i="1"/>
  <c r="EF1160" i="1"/>
  <c r="EF1161" i="1"/>
  <c r="EF1162" i="1"/>
  <c r="EF1163" i="1"/>
  <c r="EF1164" i="1"/>
  <c r="EF1165" i="1"/>
  <c r="EF1166" i="1"/>
  <c r="EF1167" i="1"/>
  <c r="EF1168" i="1"/>
  <c r="EF1169" i="1"/>
  <c r="EF1170" i="1"/>
  <c r="EF1171" i="1"/>
  <c r="EF1172" i="1"/>
  <c r="EF1173" i="1"/>
  <c r="EF1174" i="1"/>
  <c r="EF1175" i="1"/>
  <c r="EF1176" i="1"/>
  <c r="EF1177" i="1"/>
  <c r="EF1178" i="1"/>
  <c r="EF1179" i="1"/>
  <c r="EF1180" i="1"/>
  <c r="EF1181" i="1"/>
  <c r="EF1182" i="1"/>
  <c r="EF1183" i="1"/>
  <c r="EF1184" i="1"/>
  <c r="EF1185" i="1"/>
  <c r="EF1186" i="1"/>
  <c r="EF1187" i="1"/>
  <c r="EF1188" i="1"/>
  <c r="EF1189" i="1"/>
  <c r="EF1190" i="1"/>
  <c r="EF1191" i="1"/>
  <c r="EF1192" i="1"/>
  <c r="EF1193" i="1"/>
  <c r="EF1194" i="1"/>
  <c r="EF1195" i="1"/>
  <c r="EF1196" i="1"/>
  <c r="EF1197" i="1"/>
  <c r="EF1198" i="1"/>
  <c r="EF1199" i="1"/>
  <c r="EF1200" i="1"/>
  <c r="EF1201" i="1"/>
  <c r="EF1202" i="1"/>
  <c r="EF1203" i="1"/>
  <c r="EF1204" i="1"/>
  <c r="EF1205" i="1"/>
  <c r="EF1206" i="1"/>
  <c r="EF1207" i="1"/>
  <c r="EF1208" i="1"/>
  <c r="EF1209" i="1"/>
  <c r="EF1210" i="1"/>
  <c r="EF1211" i="1"/>
  <c r="EF1212" i="1"/>
  <c r="EF1213" i="1"/>
  <c r="EF1214" i="1"/>
  <c r="EF1215" i="1"/>
  <c r="EF1216" i="1"/>
  <c r="EF1217" i="1"/>
  <c r="EF1218" i="1"/>
  <c r="EF1219" i="1"/>
  <c r="EF1220" i="1"/>
  <c r="EF1221" i="1"/>
  <c r="EF1222" i="1"/>
  <c r="EF1223" i="1"/>
  <c r="EF1224" i="1"/>
  <c r="EF1225" i="1"/>
  <c r="EF1226" i="1"/>
  <c r="EF1227" i="1"/>
  <c r="EF1228" i="1"/>
  <c r="EF1229" i="1"/>
  <c r="EF1230" i="1"/>
  <c r="EF1231" i="1"/>
  <c r="EF1232" i="1"/>
  <c r="EF1233" i="1"/>
  <c r="EF1234" i="1"/>
  <c r="EF1235" i="1"/>
  <c r="EF1236" i="1"/>
  <c r="EF1237" i="1"/>
  <c r="EF1238" i="1"/>
  <c r="EF1239" i="1"/>
  <c r="EF1240" i="1"/>
  <c r="EF1241" i="1"/>
  <c r="EF1242" i="1"/>
  <c r="EF1243" i="1"/>
  <c r="EF1244" i="1"/>
  <c r="EF1245" i="1"/>
  <c r="EF1246" i="1"/>
  <c r="EF1247" i="1"/>
  <c r="EF1248" i="1"/>
  <c r="EF1249" i="1"/>
  <c r="EF1250" i="1"/>
  <c r="EF1251" i="1"/>
  <c r="EF1252" i="1"/>
  <c r="EF1253" i="1"/>
  <c r="EF1254" i="1"/>
  <c r="EF1255" i="1"/>
  <c r="EF1256" i="1"/>
  <c r="EF1257" i="1"/>
  <c r="EF1258" i="1"/>
  <c r="EF1259" i="1"/>
  <c r="EF1260" i="1"/>
  <c r="EF1261" i="1"/>
  <c r="EF1262" i="1"/>
  <c r="EF1263" i="1"/>
  <c r="EF1264" i="1"/>
  <c r="EF1265" i="1"/>
  <c r="EF1266" i="1"/>
  <c r="EF1267" i="1"/>
  <c r="EF1268" i="1"/>
  <c r="EF1269" i="1"/>
  <c r="EF1270" i="1"/>
  <c r="EF1271" i="1"/>
  <c r="EF1272" i="1"/>
  <c r="EF1273" i="1"/>
  <c r="EF1274" i="1"/>
  <c r="EF1275" i="1"/>
  <c r="EF1276" i="1"/>
  <c r="EF1277" i="1"/>
  <c r="EF1278" i="1"/>
  <c r="EF1279" i="1"/>
  <c r="EF1280" i="1"/>
  <c r="EF1281" i="1"/>
  <c r="EF1282" i="1"/>
  <c r="EF1283" i="1"/>
  <c r="EF1284" i="1"/>
  <c r="EF1285" i="1"/>
  <c r="EF1286" i="1"/>
  <c r="EF1287" i="1"/>
  <c r="EF1288" i="1"/>
  <c r="EF1289" i="1"/>
  <c r="EF1290" i="1"/>
  <c r="EF1291" i="1"/>
  <c r="EF1292" i="1"/>
  <c r="EF1293" i="1"/>
  <c r="EF1294" i="1"/>
  <c r="EF1295" i="1"/>
  <c r="EF1296" i="1"/>
  <c r="EF1297" i="1"/>
  <c r="EF1298" i="1"/>
  <c r="EF1299" i="1"/>
  <c r="EF1300" i="1"/>
  <c r="EF1301" i="1"/>
  <c r="EF1302" i="1"/>
  <c r="EF1303" i="1"/>
  <c r="EF1304" i="1"/>
  <c r="EF1305" i="1"/>
  <c r="EF1306" i="1"/>
  <c r="EF1307" i="1"/>
  <c r="EF1308" i="1"/>
  <c r="EF1309" i="1"/>
  <c r="EF1310" i="1"/>
  <c r="EF1311" i="1"/>
  <c r="EF1312" i="1"/>
  <c r="EF1313" i="1"/>
  <c r="EF1314" i="1"/>
  <c r="EF1315" i="1"/>
  <c r="EF1316" i="1"/>
  <c r="EF1317" i="1"/>
  <c r="EF1318" i="1"/>
  <c r="EF1319" i="1"/>
  <c r="EF1320" i="1"/>
  <c r="EF1321" i="1"/>
  <c r="EF1322" i="1"/>
  <c r="EF1323" i="1"/>
  <c r="EF1324" i="1"/>
  <c r="EF1325" i="1"/>
  <c r="EF1326" i="1"/>
  <c r="EF1327" i="1"/>
  <c r="EF1328" i="1"/>
  <c r="EF1329" i="1"/>
  <c r="EF1330" i="1"/>
  <c r="EF1331" i="1"/>
  <c r="EF1332" i="1"/>
  <c r="EF1333" i="1"/>
  <c r="EF1334" i="1"/>
  <c r="EF1335" i="1"/>
  <c r="EF1336" i="1"/>
  <c r="EF1337" i="1"/>
  <c r="EF1338" i="1"/>
  <c r="EF1339" i="1"/>
  <c r="EF1340" i="1"/>
  <c r="EF1341" i="1"/>
  <c r="EF1342" i="1"/>
  <c r="EF1343" i="1"/>
  <c r="EF1344" i="1"/>
  <c r="EF1345" i="1"/>
  <c r="EF1346" i="1"/>
  <c r="EF1347" i="1"/>
  <c r="EF1348" i="1"/>
  <c r="EF1349" i="1"/>
  <c r="EF1350" i="1"/>
  <c r="EF1351" i="1"/>
  <c r="EF1352" i="1"/>
  <c r="EF1353" i="1"/>
  <c r="EF1354" i="1"/>
  <c r="EF1355" i="1"/>
  <c r="EF1356" i="1"/>
  <c r="EF1357" i="1"/>
  <c r="EF1358" i="1"/>
  <c r="EF1359" i="1"/>
  <c r="EF1360" i="1"/>
  <c r="EF1361" i="1"/>
  <c r="EF1362" i="1"/>
  <c r="EF1363" i="1"/>
  <c r="EF1364" i="1"/>
  <c r="EF1365" i="1"/>
  <c r="EF1366" i="1"/>
  <c r="EF1367" i="1"/>
  <c r="EF1368" i="1"/>
  <c r="EF1369" i="1"/>
  <c r="EF1370" i="1"/>
  <c r="EF1371" i="1"/>
  <c r="EF1372" i="1"/>
  <c r="EF1373" i="1"/>
  <c r="EF1374" i="1"/>
  <c r="EF1375" i="1"/>
  <c r="EF1376" i="1"/>
  <c r="EF1377" i="1"/>
  <c r="EF1378" i="1"/>
  <c r="EF1379" i="1"/>
  <c r="EF1380" i="1"/>
  <c r="EF1381" i="1"/>
  <c r="EF1382" i="1"/>
  <c r="EF1383" i="1"/>
  <c r="EF1384" i="1"/>
  <c r="EF1385" i="1"/>
  <c r="EF1386" i="1"/>
  <c r="EF1387" i="1"/>
  <c r="EF1388" i="1"/>
  <c r="EF1389" i="1"/>
  <c r="EF1390" i="1"/>
  <c r="EF1391" i="1"/>
  <c r="EF1392" i="1"/>
  <c r="EF1393" i="1"/>
  <c r="EF1394" i="1"/>
  <c r="EF1395" i="1"/>
  <c r="EF1396" i="1"/>
  <c r="EF1397" i="1"/>
  <c r="EF1398" i="1"/>
  <c r="EF1399" i="1"/>
  <c r="EF1400" i="1"/>
  <c r="EF1401" i="1"/>
  <c r="EF1402" i="1"/>
  <c r="EF1403" i="1"/>
  <c r="EF1404" i="1"/>
  <c r="EF1405" i="1"/>
  <c r="EF1406" i="1"/>
  <c r="EF1407" i="1"/>
  <c r="EF1408" i="1"/>
  <c r="EF1409" i="1"/>
  <c r="EF1410" i="1"/>
  <c r="EF1411" i="1"/>
  <c r="EF1412" i="1"/>
  <c r="EF1413" i="1"/>
  <c r="EF1414" i="1"/>
  <c r="EF1415" i="1"/>
  <c r="EF1416" i="1"/>
  <c r="EF1417" i="1"/>
  <c r="EF1418" i="1"/>
  <c r="EF1419" i="1"/>
  <c r="EF1420" i="1"/>
  <c r="EF1421" i="1"/>
  <c r="EF1422" i="1"/>
  <c r="EF1423" i="1"/>
  <c r="EF1424" i="1"/>
  <c r="EF1425" i="1"/>
  <c r="EF1426" i="1"/>
  <c r="EF1427" i="1"/>
  <c r="EF1428" i="1"/>
  <c r="EF1429" i="1"/>
  <c r="EF1430" i="1"/>
  <c r="EF1431" i="1"/>
  <c r="EF1432" i="1"/>
  <c r="EF1433" i="1"/>
  <c r="EF1434" i="1"/>
  <c r="EF1435" i="1"/>
  <c r="EF1436" i="1"/>
  <c r="EF1437" i="1"/>
  <c r="EF1438" i="1"/>
  <c r="EF1439" i="1"/>
  <c r="EF1440" i="1"/>
  <c r="EF1441" i="1"/>
  <c r="EF1442" i="1"/>
  <c r="EF1443" i="1"/>
  <c r="EF1444" i="1"/>
  <c r="EF1445" i="1"/>
  <c r="EF1446" i="1"/>
  <c r="EF1447" i="1"/>
  <c r="EF1448" i="1"/>
  <c r="EF1449" i="1"/>
  <c r="EF1450" i="1"/>
  <c r="EF1451" i="1"/>
  <c r="EF1452" i="1"/>
  <c r="EF1453" i="1"/>
  <c r="EF1454" i="1"/>
  <c r="EF1455" i="1"/>
  <c r="EF1456" i="1"/>
  <c r="EF1457" i="1"/>
  <c r="EF1458" i="1"/>
  <c r="EF1459" i="1"/>
  <c r="EF1460" i="1"/>
  <c r="EF1461" i="1"/>
  <c r="EF1462" i="1"/>
  <c r="EF1463" i="1"/>
  <c r="EF1464" i="1"/>
  <c r="EF1465" i="1"/>
  <c r="EF1466" i="1"/>
  <c r="EF1467" i="1"/>
  <c r="EF1468" i="1"/>
  <c r="EF1469" i="1"/>
  <c r="EF1470" i="1"/>
  <c r="EF1471" i="1"/>
  <c r="EF1472" i="1"/>
  <c r="EF1473" i="1"/>
  <c r="EF1474" i="1"/>
  <c r="EF1475" i="1"/>
  <c r="EF1476" i="1"/>
  <c r="EF1477" i="1"/>
  <c r="EF1478" i="1"/>
  <c r="EF1479" i="1"/>
  <c r="EF1480" i="1"/>
  <c r="EF1481" i="1"/>
  <c r="EF1482" i="1"/>
  <c r="EF1483" i="1"/>
  <c r="EF1484" i="1"/>
  <c r="EF1485" i="1"/>
  <c r="EF1486" i="1"/>
  <c r="EF1487" i="1"/>
  <c r="EF1488" i="1"/>
  <c r="EF1489" i="1"/>
  <c r="EF1490" i="1"/>
  <c r="EF1491" i="1"/>
  <c r="EF1492" i="1"/>
  <c r="EF1493" i="1"/>
  <c r="EF1494" i="1"/>
  <c r="EF1495" i="1"/>
  <c r="EF1496" i="1"/>
  <c r="EF1497" i="1"/>
  <c r="EF1498" i="1"/>
  <c r="EF1499" i="1"/>
  <c r="EF1500" i="1"/>
  <c r="EF1501" i="1"/>
  <c r="EF1502" i="1"/>
  <c r="EF1503" i="1"/>
  <c r="EF1504" i="1"/>
  <c r="EF1505" i="1"/>
  <c r="EF1506" i="1"/>
  <c r="EF1507" i="1"/>
  <c r="EF1508" i="1"/>
  <c r="EF1509" i="1"/>
  <c r="EF1510" i="1"/>
  <c r="EF1511" i="1"/>
  <c r="EF1512" i="1"/>
  <c r="EF1513" i="1"/>
  <c r="EF1514" i="1"/>
  <c r="EF1515" i="1"/>
  <c r="EF1516" i="1"/>
  <c r="EF1517" i="1"/>
  <c r="EF1518" i="1"/>
  <c r="EF1519" i="1"/>
  <c r="EF1520" i="1"/>
  <c r="EF1521" i="1"/>
  <c r="EF1522" i="1"/>
  <c r="EF1523" i="1"/>
  <c r="EF1524" i="1"/>
  <c r="EF1525" i="1"/>
  <c r="EF1526" i="1"/>
  <c r="EF1527" i="1"/>
  <c r="EF1528" i="1"/>
  <c r="EF1529" i="1"/>
  <c r="EF1530" i="1"/>
  <c r="EF1531" i="1"/>
  <c r="EF1532" i="1"/>
  <c r="EF1533" i="1"/>
  <c r="EF1534" i="1"/>
  <c r="EF1535" i="1"/>
  <c r="EF1536" i="1"/>
  <c r="EF1537" i="1"/>
  <c r="EF1538" i="1"/>
  <c r="EF1539" i="1"/>
  <c r="EF1540" i="1"/>
  <c r="EF1541" i="1"/>
  <c r="EF1542" i="1"/>
  <c r="EF1543" i="1"/>
  <c r="EF1544" i="1"/>
  <c r="EF1545" i="1"/>
  <c r="EF1546" i="1"/>
  <c r="EF1547" i="1"/>
  <c r="EF1548" i="1"/>
  <c r="EF1549" i="1"/>
  <c r="EF1550" i="1"/>
  <c r="EF1551" i="1"/>
  <c r="EF1552" i="1"/>
  <c r="EF1553" i="1"/>
  <c r="EF1554" i="1"/>
  <c r="EF1555" i="1"/>
  <c r="EF1556" i="1"/>
  <c r="EF1557" i="1"/>
  <c r="EF1558" i="1"/>
  <c r="EF1559" i="1"/>
  <c r="EF1560" i="1"/>
  <c r="EF1561" i="1"/>
  <c r="EF1562" i="1"/>
  <c r="EF1563" i="1"/>
  <c r="EF1564" i="1"/>
  <c r="EF1565" i="1"/>
  <c r="EF1566" i="1"/>
  <c r="EF1567" i="1"/>
  <c r="EF1568" i="1"/>
  <c r="EF1569" i="1"/>
  <c r="EF1570" i="1"/>
  <c r="EF1571" i="1"/>
  <c r="EF1572" i="1"/>
  <c r="EF1573" i="1"/>
  <c r="EF1574" i="1"/>
  <c r="EF1575" i="1"/>
  <c r="EF1576" i="1"/>
  <c r="EF1577" i="1"/>
  <c r="EF1578" i="1"/>
  <c r="EF1579" i="1"/>
  <c r="EF1580" i="1"/>
  <c r="EF1581" i="1"/>
  <c r="EF1582" i="1"/>
  <c r="EF1583" i="1"/>
  <c r="EF1584" i="1"/>
  <c r="EF1585" i="1"/>
  <c r="EF1586" i="1"/>
  <c r="EF1587" i="1"/>
  <c r="EF1588" i="1"/>
  <c r="EF1589" i="1"/>
  <c r="EF1590" i="1"/>
  <c r="EF1591" i="1"/>
  <c r="EF1592" i="1"/>
  <c r="EF1593" i="1"/>
  <c r="EF1594" i="1"/>
  <c r="EF1595" i="1"/>
  <c r="EF1596" i="1"/>
  <c r="EF1597" i="1"/>
  <c r="EF1598" i="1"/>
  <c r="EF1599" i="1"/>
  <c r="EF1600" i="1"/>
  <c r="EF1601" i="1"/>
  <c r="EF1602" i="1"/>
  <c r="EF1603" i="1"/>
  <c r="EF1604" i="1"/>
  <c r="EF1605" i="1"/>
  <c r="EF1606" i="1"/>
  <c r="EF1607" i="1"/>
  <c r="EF1608" i="1"/>
  <c r="EF1609" i="1"/>
  <c r="EF1610" i="1"/>
  <c r="EF1611" i="1"/>
  <c r="EF1612" i="1"/>
  <c r="EF1613" i="1"/>
  <c r="EF1614" i="1"/>
  <c r="EF1615" i="1"/>
  <c r="EF1616" i="1"/>
  <c r="EF1617" i="1"/>
  <c r="EF1618" i="1"/>
  <c r="EF1619" i="1"/>
  <c r="EF1620" i="1"/>
  <c r="EF1621" i="1"/>
  <c r="EF1622" i="1"/>
  <c r="EF1623" i="1"/>
  <c r="EF1624" i="1"/>
  <c r="EF1625" i="1"/>
  <c r="EF1626" i="1"/>
  <c r="EF1627" i="1"/>
  <c r="EF1628" i="1"/>
  <c r="EF1629" i="1"/>
  <c r="EF1630" i="1"/>
  <c r="EF1631" i="1"/>
  <c r="EF1632" i="1"/>
  <c r="EF1633" i="1"/>
  <c r="EF1634" i="1"/>
  <c r="EF1635" i="1"/>
  <c r="EF1636" i="1"/>
  <c r="EF1637" i="1"/>
  <c r="EF1638" i="1"/>
  <c r="EF1639" i="1"/>
  <c r="EF1640" i="1"/>
  <c r="EF1641" i="1"/>
  <c r="EF1642" i="1"/>
  <c r="EF1643" i="1"/>
  <c r="EF1644" i="1"/>
  <c r="EF1645" i="1"/>
  <c r="EF1646" i="1"/>
  <c r="EF1647" i="1"/>
  <c r="EF1648" i="1"/>
  <c r="EF1649" i="1"/>
  <c r="EF1650" i="1"/>
  <c r="EF1651" i="1"/>
  <c r="EF1652" i="1"/>
  <c r="EF1653" i="1"/>
  <c r="EF1654" i="1"/>
  <c r="EF1655" i="1"/>
  <c r="EF1656" i="1"/>
  <c r="EF1657" i="1"/>
  <c r="EF1658" i="1"/>
  <c r="EF1659" i="1"/>
  <c r="EF1660" i="1"/>
  <c r="EF1661" i="1"/>
  <c r="EF1662" i="1"/>
  <c r="EF1663" i="1"/>
  <c r="EF1664" i="1"/>
  <c r="EF1665" i="1"/>
  <c r="EF1666" i="1"/>
  <c r="EF1667" i="1"/>
  <c r="EF1668" i="1"/>
  <c r="EF1669" i="1"/>
  <c r="EF1670" i="1"/>
  <c r="EF1671" i="1"/>
  <c r="EF1672" i="1"/>
  <c r="EF1673" i="1"/>
  <c r="EF1674" i="1"/>
  <c r="EF1675" i="1"/>
  <c r="EF1676" i="1"/>
  <c r="EF1677" i="1"/>
  <c r="EF1678" i="1"/>
  <c r="EF1679" i="1"/>
  <c r="EF1680" i="1"/>
  <c r="EF1681" i="1"/>
  <c r="EF1682" i="1"/>
  <c r="EF1683" i="1"/>
  <c r="EF1684" i="1"/>
  <c r="EF1685" i="1"/>
  <c r="EF1686" i="1"/>
  <c r="EF1687" i="1"/>
  <c r="EF1688" i="1"/>
  <c r="EF1689" i="1"/>
  <c r="EF1690" i="1"/>
  <c r="EF1691" i="1"/>
  <c r="EF1692" i="1"/>
  <c r="EF1693" i="1"/>
  <c r="EF1694" i="1"/>
  <c r="EF1695" i="1"/>
  <c r="EF1696" i="1"/>
  <c r="EF1697" i="1"/>
  <c r="EF1698" i="1"/>
  <c r="EF1699" i="1"/>
  <c r="EF1700" i="1"/>
  <c r="EF1701" i="1"/>
  <c r="EF1702" i="1"/>
  <c r="EF1703" i="1"/>
  <c r="EF1704" i="1"/>
  <c r="EF1705" i="1"/>
  <c r="EF1706" i="1"/>
  <c r="EF1707" i="1"/>
  <c r="EF1708" i="1"/>
  <c r="EF1709" i="1"/>
  <c r="EF1710" i="1"/>
  <c r="EF1711" i="1"/>
  <c r="EF1712" i="1"/>
  <c r="EF1713" i="1"/>
  <c r="EF1714" i="1"/>
  <c r="EF1715" i="1"/>
  <c r="EF1716" i="1"/>
  <c r="EF1717" i="1"/>
  <c r="EF1718" i="1"/>
  <c r="EF1719" i="1"/>
  <c r="EF1720" i="1"/>
  <c r="EF1721" i="1"/>
  <c r="EF1722" i="1"/>
  <c r="EF1723" i="1"/>
  <c r="EF1724" i="1"/>
  <c r="EF1725" i="1"/>
  <c r="EF1726" i="1"/>
  <c r="EF1727" i="1"/>
  <c r="EF1728" i="1"/>
  <c r="EF1729" i="1"/>
  <c r="EF1730" i="1"/>
  <c r="EF1731" i="1"/>
  <c r="EF1732" i="1"/>
  <c r="EF1733" i="1"/>
  <c r="EF1734" i="1"/>
  <c r="EF1735" i="1"/>
  <c r="EF1736" i="1"/>
  <c r="EF1737" i="1"/>
  <c r="EF1738" i="1"/>
  <c r="EF1739" i="1"/>
  <c r="EF1740" i="1"/>
  <c r="EF1741" i="1"/>
  <c r="EF1742" i="1"/>
  <c r="EF1743" i="1"/>
  <c r="EF1744" i="1"/>
  <c r="EF1745" i="1"/>
  <c r="EF1746" i="1"/>
  <c r="EF1747" i="1"/>
  <c r="EF1748" i="1"/>
  <c r="EF1749" i="1"/>
  <c r="EF1750" i="1"/>
  <c r="EF1751" i="1"/>
  <c r="EF1752" i="1"/>
  <c r="EF1753" i="1"/>
  <c r="EF1754" i="1"/>
  <c r="EF1755" i="1"/>
  <c r="EF1756" i="1"/>
  <c r="EF1757" i="1"/>
  <c r="EF1758" i="1"/>
  <c r="EF1759" i="1"/>
  <c r="EF1760" i="1"/>
  <c r="EF1761" i="1"/>
  <c r="EF1762" i="1"/>
  <c r="EF1763" i="1"/>
  <c r="EF1764" i="1"/>
  <c r="EF1765" i="1"/>
  <c r="EF1766" i="1"/>
  <c r="EF1767" i="1"/>
  <c r="EF1768" i="1"/>
  <c r="EF1769" i="1"/>
  <c r="EF1770" i="1"/>
  <c r="EF1771" i="1"/>
  <c r="EF1772" i="1"/>
  <c r="EF1773" i="1"/>
  <c r="EF1774" i="1"/>
  <c r="EF1775" i="1"/>
  <c r="EF1776" i="1"/>
  <c r="EF1777" i="1"/>
  <c r="EF1778" i="1"/>
  <c r="EF1779" i="1"/>
  <c r="EF1780" i="1"/>
  <c r="EF1781" i="1"/>
  <c r="EF1782" i="1"/>
  <c r="EF1783" i="1"/>
  <c r="EF1784" i="1"/>
  <c r="EF1785" i="1"/>
  <c r="EF1786" i="1"/>
  <c r="EF1787" i="1"/>
  <c r="EF1788" i="1"/>
  <c r="EF1789" i="1"/>
  <c r="EF1790" i="1"/>
  <c r="EF1791" i="1"/>
  <c r="EF1792" i="1"/>
  <c r="EF1793" i="1"/>
  <c r="EF1794" i="1"/>
  <c r="EF1795" i="1"/>
  <c r="EF1796" i="1"/>
  <c r="EF1797" i="1"/>
  <c r="EF1798" i="1"/>
  <c r="EF1799" i="1"/>
  <c r="EF1800" i="1"/>
  <c r="EF1801" i="1"/>
  <c r="EF1802" i="1"/>
  <c r="EF1803" i="1"/>
  <c r="EF1804" i="1"/>
  <c r="EF1805" i="1"/>
  <c r="EF1806" i="1"/>
  <c r="EF1807" i="1"/>
  <c r="EF1808" i="1"/>
  <c r="EF1809" i="1"/>
  <c r="EF1810" i="1"/>
  <c r="EF1811" i="1"/>
  <c r="EF1812" i="1"/>
  <c r="EF1813" i="1"/>
  <c r="EF1814" i="1"/>
  <c r="EF1815" i="1"/>
  <c r="EF1816" i="1"/>
  <c r="EF1817" i="1"/>
  <c r="EF1818" i="1"/>
  <c r="EF1819" i="1"/>
  <c r="EF1820" i="1"/>
  <c r="EF1821" i="1"/>
  <c r="EF1822" i="1"/>
  <c r="EF1823" i="1"/>
  <c r="EF1824" i="1"/>
  <c r="EF1825" i="1"/>
  <c r="EF1826" i="1"/>
  <c r="EF1827" i="1"/>
  <c r="EF1828" i="1"/>
  <c r="EF1829" i="1"/>
  <c r="EF1830" i="1"/>
  <c r="EF1831" i="1"/>
  <c r="EF1832" i="1"/>
  <c r="EF1833" i="1"/>
  <c r="EF1834" i="1"/>
  <c r="EF1835" i="1"/>
  <c r="EF1836" i="1"/>
  <c r="EF1837" i="1"/>
  <c r="EF1838" i="1"/>
  <c r="EF1839" i="1"/>
  <c r="EF1840" i="1"/>
  <c r="EF1841" i="1"/>
  <c r="EF1842" i="1"/>
  <c r="EF1843" i="1"/>
  <c r="EF1844" i="1"/>
  <c r="EF1845" i="1"/>
  <c r="EF1846" i="1"/>
  <c r="EF1847" i="1"/>
  <c r="EF1848" i="1"/>
  <c r="EF1849" i="1"/>
  <c r="EF1850" i="1"/>
  <c r="EF1851" i="1"/>
  <c r="EF1852" i="1"/>
  <c r="EF1853" i="1"/>
  <c r="EF1854" i="1"/>
  <c r="EF1855" i="1"/>
  <c r="EF1856" i="1"/>
  <c r="EF1857" i="1"/>
  <c r="EF1858" i="1"/>
  <c r="EF1859" i="1"/>
  <c r="EF1860" i="1"/>
  <c r="EF1861" i="1"/>
  <c r="EF1862" i="1"/>
  <c r="EF1863" i="1"/>
  <c r="EF1864" i="1"/>
  <c r="EF1865" i="1"/>
  <c r="EF1866" i="1"/>
  <c r="EF1867" i="1"/>
  <c r="EF1868" i="1"/>
  <c r="EF1869" i="1"/>
  <c r="EF1870" i="1"/>
  <c r="EF1871" i="1"/>
  <c r="EF1872" i="1"/>
  <c r="EF1873" i="1"/>
  <c r="EF1874" i="1"/>
  <c r="EF1875" i="1"/>
  <c r="EF1876" i="1"/>
  <c r="EF1877" i="1"/>
  <c r="EF1878" i="1"/>
  <c r="EF1879" i="1"/>
  <c r="EF1880" i="1"/>
  <c r="EF1881" i="1"/>
  <c r="EF1882" i="1"/>
  <c r="EF1883" i="1"/>
  <c r="EF1884" i="1"/>
  <c r="EF1885" i="1"/>
  <c r="EF1886" i="1"/>
  <c r="EF1887" i="1"/>
  <c r="EF1888" i="1"/>
  <c r="EF1889" i="1"/>
  <c r="EF1890" i="1"/>
  <c r="EF1891" i="1"/>
  <c r="EF1892" i="1"/>
  <c r="EF1893" i="1"/>
  <c r="EF1894" i="1"/>
  <c r="EF1895" i="1"/>
  <c r="EF1896" i="1"/>
  <c r="EF1897" i="1"/>
  <c r="EF1898" i="1"/>
  <c r="EF1899" i="1"/>
  <c r="EF1900" i="1"/>
  <c r="EF1901" i="1"/>
  <c r="EF1902" i="1"/>
  <c r="EF1903" i="1"/>
  <c r="EF1904" i="1"/>
  <c r="EF1905" i="1"/>
  <c r="EF1906" i="1"/>
  <c r="EF1907" i="1"/>
  <c r="EF1908" i="1"/>
  <c r="EF1909" i="1"/>
  <c r="EF1910" i="1"/>
  <c r="EF1911" i="1"/>
  <c r="EF1912" i="1"/>
  <c r="EF1913" i="1"/>
  <c r="EF1914" i="1"/>
  <c r="EF1915" i="1"/>
  <c r="EF1916" i="1"/>
  <c r="EF1917" i="1"/>
  <c r="EF1918" i="1"/>
  <c r="EF1919" i="1"/>
  <c r="EF1920" i="1"/>
  <c r="EF1921" i="1"/>
  <c r="EF1922" i="1"/>
  <c r="EF1923" i="1"/>
  <c r="EF1924" i="1"/>
  <c r="EF1925" i="1"/>
  <c r="EF1926" i="1"/>
  <c r="EF1927" i="1"/>
  <c r="EF1928" i="1"/>
  <c r="EF1929" i="1"/>
  <c r="EF1930" i="1"/>
  <c r="EF1931" i="1"/>
  <c r="EF1932" i="1"/>
  <c r="EF1933" i="1"/>
  <c r="EF1934" i="1"/>
  <c r="EF1935" i="1"/>
  <c r="EF1936" i="1"/>
  <c r="EF1937" i="1"/>
  <c r="EF1938" i="1"/>
  <c r="EF1939" i="1"/>
  <c r="EF1940" i="1"/>
  <c r="EF1941" i="1"/>
  <c r="EF1942" i="1"/>
  <c r="EF1943" i="1"/>
  <c r="EF1944" i="1"/>
  <c r="EF1945" i="1"/>
  <c r="EF1946" i="1"/>
  <c r="EF1947" i="1"/>
  <c r="EF1948" i="1"/>
  <c r="EF1949" i="1"/>
  <c r="EF1950" i="1"/>
  <c r="EF1951" i="1"/>
  <c r="EF1952" i="1"/>
  <c r="EF1953" i="1"/>
  <c r="EF1954" i="1"/>
  <c r="EF1955" i="1"/>
  <c r="EF1956" i="1"/>
  <c r="EF1957" i="1"/>
  <c r="EF1958" i="1"/>
  <c r="EF1959" i="1"/>
  <c r="EF1960" i="1"/>
  <c r="EF1961" i="1"/>
  <c r="EF1962" i="1"/>
  <c r="EF1963" i="1"/>
  <c r="EF1964" i="1"/>
  <c r="EF1965" i="1"/>
  <c r="EF1966" i="1"/>
  <c r="EF1967" i="1"/>
  <c r="EF1968" i="1"/>
  <c r="EF1969" i="1"/>
  <c r="EF1970" i="1"/>
  <c r="EF1971" i="1"/>
  <c r="EF1972" i="1"/>
  <c r="EF1973" i="1"/>
  <c r="EF1974" i="1"/>
  <c r="EF1975" i="1"/>
  <c r="EF1976" i="1"/>
  <c r="EF1977" i="1"/>
  <c r="EF1978" i="1"/>
  <c r="EF1979" i="1"/>
  <c r="EF1980" i="1"/>
  <c r="EF1981" i="1"/>
  <c r="EF1982" i="1"/>
  <c r="EF1983" i="1"/>
  <c r="EF1984" i="1"/>
  <c r="EF1985" i="1"/>
  <c r="EF1986" i="1"/>
  <c r="EF1987" i="1"/>
  <c r="EF1988" i="1"/>
  <c r="EF1989" i="1"/>
  <c r="EF1990" i="1"/>
  <c r="EF1991" i="1"/>
  <c r="EF1992" i="1"/>
  <c r="EF1993" i="1"/>
  <c r="EF1994" i="1"/>
  <c r="EF1995" i="1"/>
  <c r="EF1996" i="1"/>
  <c r="EF1997" i="1"/>
  <c r="EF1998" i="1"/>
  <c r="EF1999" i="1"/>
  <c r="EF2000" i="1"/>
  <c r="EF2001" i="1"/>
  <c r="EF2002" i="1"/>
  <c r="EF2003" i="1"/>
  <c r="EF2004" i="1"/>
  <c r="EF2005" i="1"/>
  <c r="EF2006" i="1"/>
  <c r="EF2007" i="1"/>
  <c r="EF2008" i="1"/>
  <c r="EF2009" i="1"/>
  <c r="EF2010" i="1"/>
  <c r="EF2011" i="1"/>
  <c r="EF2012" i="1"/>
  <c r="EF2013" i="1"/>
  <c r="EF2014" i="1"/>
  <c r="EF2015" i="1"/>
  <c r="EF2016" i="1"/>
  <c r="EF2017" i="1"/>
  <c r="EF2018" i="1"/>
  <c r="EF2019" i="1"/>
  <c r="EF2020" i="1"/>
  <c r="EF2021" i="1"/>
  <c r="EF2022" i="1"/>
  <c r="EF2023" i="1"/>
  <c r="EF2024" i="1"/>
  <c r="EF2025" i="1"/>
  <c r="EF2026" i="1"/>
  <c r="EF2027" i="1"/>
  <c r="EF2028" i="1"/>
  <c r="EF2029" i="1"/>
  <c r="EF2030" i="1"/>
  <c r="EF2031" i="1"/>
  <c r="EF2032" i="1"/>
  <c r="EF2033" i="1"/>
  <c r="EF2034" i="1"/>
  <c r="EF2035" i="1"/>
  <c r="EF2036" i="1"/>
  <c r="EF2037" i="1"/>
  <c r="EF2038" i="1"/>
  <c r="EF2039" i="1"/>
  <c r="EF2040" i="1"/>
  <c r="EF2041" i="1"/>
  <c r="EF2042" i="1"/>
  <c r="EF2043" i="1"/>
  <c r="EF2044" i="1"/>
  <c r="EF2045" i="1"/>
  <c r="EF2046" i="1"/>
  <c r="EF2047" i="1"/>
  <c r="EF2048" i="1"/>
  <c r="EF2049" i="1"/>
  <c r="EF2050" i="1"/>
  <c r="EF2051" i="1"/>
  <c r="EF2052" i="1"/>
  <c r="EF2053" i="1"/>
  <c r="EF2054" i="1"/>
  <c r="EF2055" i="1"/>
  <c r="EF2056" i="1"/>
  <c r="EF2057" i="1"/>
  <c r="EF2058" i="1"/>
  <c r="EF2059" i="1"/>
  <c r="EF2060" i="1"/>
  <c r="EF2061" i="1"/>
  <c r="EF2062" i="1"/>
  <c r="EF2063" i="1"/>
  <c r="EF2064" i="1"/>
  <c r="EF2065" i="1"/>
  <c r="EF2066" i="1"/>
  <c r="EF2067" i="1"/>
  <c r="EF2068" i="1"/>
  <c r="EF2069" i="1"/>
  <c r="EF2070" i="1"/>
  <c r="EF2071" i="1"/>
  <c r="EF2072" i="1"/>
  <c r="EF2073" i="1"/>
  <c r="EF2074" i="1"/>
  <c r="EF2075" i="1"/>
  <c r="EF2076" i="1"/>
  <c r="EF2077" i="1"/>
  <c r="EF2078" i="1"/>
  <c r="EF2079" i="1"/>
  <c r="EF2080" i="1"/>
  <c r="EF2081" i="1"/>
  <c r="EF2082" i="1"/>
  <c r="EF2083" i="1"/>
  <c r="EF2084" i="1"/>
  <c r="EF2085" i="1"/>
  <c r="EF2086" i="1"/>
  <c r="EF2087" i="1"/>
  <c r="EF2088" i="1"/>
  <c r="EF2089" i="1"/>
  <c r="EF2090" i="1"/>
  <c r="EF2091" i="1"/>
  <c r="EF2092" i="1"/>
  <c r="EF2093" i="1"/>
  <c r="EF2094" i="1"/>
  <c r="EF2095" i="1"/>
  <c r="EF2096" i="1"/>
  <c r="EF2097" i="1"/>
  <c r="EF2098" i="1"/>
  <c r="EF2099" i="1"/>
  <c r="EF2100" i="1"/>
  <c r="EF2101" i="1"/>
  <c r="EF2102" i="1"/>
  <c r="EF2103" i="1"/>
  <c r="EF2104" i="1"/>
  <c r="EF2105" i="1"/>
  <c r="EF2106" i="1"/>
  <c r="EF2107" i="1"/>
  <c r="EF2108" i="1"/>
  <c r="EF2109" i="1"/>
  <c r="EF2110" i="1"/>
  <c r="EF2111" i="1"/>
  <c r="EF2112" i="1"/>
  <c r="EF2113" i="1"/>
  <c r="EF2114" i="1"/>
  <c r="EF2115" i="1"/>
  <c r="EF2116" i="1"/>
  <c r="EF2117" i="1"/>
  <c r="EF2118" i="1"/>
  <c r="EF2119" i="1"/>
  <c r="EF2120" i="1"/>
  <c r="EF2121" i="1"/>
  <c r="EF2122" i="1"/>
  <c r="EF2123" i="1"/>
  <c r="EF2124" i="1"/>
  <c r="EF2125" i="1"/>
  <c r="EF2126" i="1"/>
  <c r="EF2127" i="1"/>
  <c r="EF2128" i="1"/>
  <c r="EF2129" i="1"/>
  <c r="EF2130" i="1"/>
  <c r="EF2131" i="1"/>
  <c r="EF2132" i="1"/>
  <c r="EF2133" i="1"/>
  <c r="EF2134" i="1"/>
  <c r="EF2135" i="1"/>
  <c r="EF2136" i="1"/>
  <c r="EF2137" i="1"/>
  <c r="EF2138" i="1"/>
  <c r="EF2139" i="1"/>
  <c r="EF2140" i="1"/>
  <c r="EF2141" i="1"/>
  <c r="EF2142" i="1"/>
  <c r="EF2143" i="1"/>
  <c r="EF2144" i="1"/>
  <c r="EF2145" i="1"/>
  <c r="EF2146" i="1"/>
  <c r="EF2147" i="1"/>
  <c r="EF2148" i="1"/>
  <c r="EF2149" i="1"/>
  <c r="EF2150" i="1"/>
  <c r="EF2151" i="1"/>
  <c r="EF2152" i="1"/>
  <c r="EF2153" i="1"/>
  <c r="EF2154" i="1"/>
  <c r="EF2155" i="1"/>
  <c r="EF2156" i="1"/>
  <c r="EF2157" i="1"/>
  <c r="EF2158" i="1"/>
  <c r="EF2159" i="1"/>
  <c r="EF2160" i="1"/>
  <c r="EF2161" i="1"/>
  <c r="EF2162" i="1"/>
  <c r="EF2163" i="1"/>
  <c r="EF2164" i="1"/>
  <c r="EF2165" i="1"/>
  <c r="EF2166" i="1"/>
  <c r="EF2167" i="1"/>
  <c r="EF2168" i="1"/>
  <c r="EF2169" i="1"/>
  <c r="EF2170" i="1"/>
  <c r="EF2171" i="1"/>
  <c r="EF2172" i="1"/>
  <c r="EF2173" i="1"/>
  <c r="EF2174" i="1"/>
  <c r="EF2175" i="1"/>
  <c r="EF2176" i="1"/>
  <c r="EF2177" i="1"/>
  <c r="EF2178" i="1"/>
  <c r="EF2179" i="1"/>
  <c r="EF2180" i="1"/>
  <c r="EF2181" i="1"/>
  <c r="EF2182" i="1"/>
  <c r="EF2183" i="1"/>
  <c r="EF2184" i="1"/>
  <c r="EF2185" i="1"/>
  <c r="EF2186" i="1"/>
  <c r="EF2187" i="1"/>
  <c r="EF2188" i="1"/>
  <c r="EF2189" i="1"/>
  <c r="EF2190" i="1"/>
  <c r="EF2191" i="1"/>
  <c r="EF2192" i="1"/>
  <c r="EF2193" i="1"/>
  <c r="EF2194" i="1"/>
  <c r="EF2195" i="1"/>
  <c r="EF2196" i="1"/>
  <c r="EF2197" i="1"/>
  <c r="EF2198" i="1"/>
  <c r="EF2199" i="1"/>
  <c r="EF2200" i="1"/>
  <c r="EF2201" i="1"/>
  <c r="EF2202" i="1"/>
  <c r="EF2203" i="1"/>
  <c r="EF2204" i="1"/>
  <c r="EF2205" i="1"/>
  <c r="EF2206" i="1"/>
  <c r="EF2207" i="1"/>
  <c r="EF2208" i="1"/>
  <c r="EF2209" i="1"/>
  <c r="EF2210" i="1"/>
  <c r="EF2211" i="1"/>
  <c r="EF2212" i="1"/>
  <c r="EF2213" i="1"/>
  <c r="EF2214" i="1"/>
  <c r="EF2215" i="1"/>
  <c r="EF2216" i="1"/>
  <c r="EF2217" i="1"/>
  <c r="EF2218" i="1"/>
  <c r="EF2219" i="1"/>
  <c r="EF2220" i="1"/>
  <c r="EF2221" i="1"/>
  <c r="EF2222" i="1"/>
  <c r="EF2223" i="1"/>
  <c r="EF2224" i="1"/>
  <c r="EF2225" i="1"/>
  <c r="EF2226" i="1"/>
  <c r="EF2227" i="1"/>
  <c r="EF2228" i="1"/>
  <c r="EF2229" i="1"/>
  <c r="EF2230" i="1"/>
  <c r="EF2231" i="1"/>
  <c r="EF2232" i="1"/>
  <c r="EF2233" i="1"/>
  <c r="EF2234" i="1"/>
  <c r="EF2235" i="1"/>
  <c r="EF2236" i="1"/>
  <c r="EF2237" i="1"/>
  <c r="EF2238" i="1"/>
  <c r="EF2239" i="1"/>
  <c r="EF2240" i="1"/>
  <c r="EF2241" i="1"/>
  <c r="EF2242" i="1"/>
  <c r="EF2243" i="1"/>
  <c r="EF2244" i="1"/>
  <c r="EF2245" i="1"/>
  <c r="EF2246" i="1"/>
  <c r="EF2247" i="1"/>
  <c r="EF2248" i="1"/>
  <c r="EF2249" i="1"/>
  <c r="EF2250" i="1"/>
  <c r="EF2251" i="1"/>
  <c r="EF2252" i="1"/>
  <c r="EF2253" i="1"/>
  <c r="EF2254" i="1"/>
  <c r="EF2255" i="1"/>
  <c r="EF2256" i="1"/>
  <c r="EF2257" i="1"/>
  <c r="EF2258" i="1"/>
  <c r="EF2259" i="1"/>
  <c r="EF2260" i="1"/>
  <c r="EF2261" i="1"/>
  <c r="EF2262" i="1"/>
  <c r="EF2263" i="1"/>
  <c r="EF2264" i="1"/>
  <c r="EF2265" i="1"/>
  <c r="EF2266" i="1"/>
  <c r="EF2267" i="1"/>
  <c r="EF2268" i="1"/>
  <c r="EF2269" i="1"/>
  <c r="EF2270" i="1"/>
  <c r="EF2271" i="1"/>
  <c r="EF2272" i="1"/>
  <c r="EF2273" i="1"/>
  <c r="EF2274" i="1"/>
  <c r="EF2275" i="1"/>
  <c r="EF2276" i="1"/>
  <c r="EF2277" i="1"/>
  <c r="EF2278" i="1"/>
  <c r="EF2279" i="1"/>
  <c r="EF2280" i="1"/>
  <c r="EF2281" i="1"/>
  <c r="EF2282" i="1"/>
  <c r="EF2283" i="1"/>
  <c r="EF2284" i="1"/>
  <c r="EF2285" i="1"/>
  <c r="EF2286" i="1"/>
  <c r="EF2287" i="1"/>
  <c r="EF2288" i="1"/>
  <c r="EF2289" i="1"/>
  <c r="EF2290" i="1"/>
  <c r="EF2291" i="1"/>
  <c r="EF2292" i="1"/>
  <c r="EF2293" i="1"/>
  <c r="EF2294" i="1"/>
  <c r="EF2295" i="1"/>
  <c r="EF2296" i="1"/>
  <c r="EF2297" i="1"/>
  <c r="EF2298" i="1"/>
  <c r="EF2299" i="1"/>
  <c r="EF2300" i="1"/>
  <c r="EF2301" i="1"/>
  <c r="EF2302" i="1"/>
  <c r="EF2303" i="1"/>
  <c r="EF2304" i="1"/>
  <c r="EF2305" i="1"/>
  <c r="EF2306" i="1"/>
  <c r="EF2307" i="1"/>
  <c r="EF2308" i="1"/>
  <c r="EF2309" i="1"/>
  <c r="EF2310" i="1"/>
  <c r="EF2311" i="1"/>
  <c r="EF2312" i="1"/>
  <c r="EF2313" i="1"/>
  <c r="EF2314" i="1"/>
  <c r="EF2315" i="1"/>
  <c r="EF2316" i="1"/>
  <c r="EF2317" i="1"/>
  <c r="EF2318" i="1"/>
  <c r="EF2319" i="1"/>
  <c r="EF2320" i="1"/>
  <c r="EF2321" i="1"/>
  <c r="EF2322" i="1"/>
  <c r="EF2323" i="1"/>
  <c r="EF2324" i="1"/>
  <c r="EF2325" i="1"/>
  <c r="EF2326" i="1"/>
  <c r="EF2327" i="1"/>
  <c r="EF2328" i="1"/>
  <c r="EF2329" i="1"/>
  <c r="EF2330" i="1"/>
  <c r="EF2331" i="1"/>
  <c r="EF2332" i="1"/>
  <c r="EF2333" i="1"/>
  <c r="EF2334" i="1"/>
  <c r="EF2335" i="1"/>
  <c r="EF2336" i="1"/>
  <c r="EF2337" i="1"/>
  <c r="EF2338" i="1"/>
  <c r="EF2339" i="1"/>
  <c r="EF2340" i="1"/>
  <c r="EF2341" i="1"/>
  <c r="EF2342" i="1"/>
  <c r="EF2343" i="1"/>
  <c r="EF2344" i="1"/>
  <c r="EF2345" i="1"/>
  <c r="EF2346" i="1"/>
  <c r="EF2347" i="1"/>
  <c r="EF2348" i="1"/>
  <c r="EF2349" i="1"/>
  <c r="EF2350" i="1"/>
  <c r="EF2351" i="1"/>
  <c r="EF2352" i="1"/>
  <c r="EF2353" i="1"/>
  <c r="EF2354" i="1"/>
  <c r="EF2355" i="1"/>
  <c r="EF2356" i="1"/>
  <c r="EF2357" i="1"/>
  <c r="EF2358" i="1"/>
  <c r="EF2359" i="1"/>
  <c r="EF2360" i="1"/>
  <c r="EF2361" i="1"/>
  <c r="EF2362" i="1"/>
  <c r="EF2363" i="1"/>
  <c r="EF2364" i="1"/>
  <c r="EF2365" i="1"/>
  <c r="EF2366" i="1"/>
  <c r="EF2367" i="1"/>
  <c r="EF2368" i="1"/>
  <c r="EF2369" i="1"/>
  <c r="EF2370" i="1"/>
  <c r="EF2371" i="1"/>
  <c r="EF2372" i="1"/>
  <c r="EF2373" i="1"/>
  <c r="EF2374" i="1"/>
  <c r="EF2375" i="1"/>
  <c r="EF2376" i="1"/>
  <c r="EF2377" i="1"/>
  <c r="EF2378" i="1"/>
  <c r="EF2379" i="1"/>
  <c r="EF2380" i="1"/>
  <c r="EF2381" i="1"/>
  <c r="EF2382" i="1"/>
  <c r="EF2383" i="1"/>
  <c r="EF2384" i="1"/>
  <c r="EF2385" i="1"/>
  <c r="EF2386" i="1"/>
  <c r="EF2387" i="1"/>
  <c r="EF2388" i="1"/>
  <c r="EF2389" i="1"/>
  <c r="EF2390" i="1"/>
  <c r="EF2391" i="1"/>
  <c r="EF2392" i="1"/>
  <c r="EF2393" i="1"/>
  <c r="EF2394" i="1"/>
  <c r="EF2395" i="1"/>
  <c r="EF2396" i="1"/>
  <c r="EF2397" i="1"/>
  <c r="EF2398" i="1"/>
  <c r="EF2399" i="1"/>
  <c r="EF2400" i="1"/>
  <c r="EF2401" i="1"/>
  <c r="EF2402" i="1"/>
  <c r="EF2403" i="1"/>
  <c r="EF2404" i="1"/>
  <c r="EF2405" i="1"/>
  <c r="EF2406" i="1"/>
  <c r="EF2407" i="1"/>
  <c r="EF2408" i="1"/>
  <c r="EF2409" i="1"/>
  <c r="EF2410" i="1"/>
  <c r="EF2411" i="1"/>
  <c r="EF2412" i="1"/>
  <c r="EF2413" i="1"/>
  <c r="EF2414" i="1"/>
  <c r="EF2415" i="1"/>
  <c r="EF2416" i="1"/>
  <c r="EF2417" i="1"/>
  <c r="EF2418" i="1"/>
  <c r="EF2419" i="1"/>
  <c r="EF2420" i="1"/>
  <c r="EF2421" i="1"/>
  <c r="EF2422" i="1"/>
  <c r="EF2423" i="1"/>
  <c r="EF2424" i="1"/>
  <c r="EF2425" i="1"/>
  <c r="EF2426" i="1"/>
  <c r="EF2427" i="1"/>
  <c r="EF2428" i="1"/>
  <c r="EF2429" i="1"/>
  <c r="EF2430" i="1"/>
  <c r="EF2431" i="1"/>
  <c r="EF2432" i="1"/>
  <c r="EF2433" i="1"/>
  <c r="EF2434" i="1"/>
  <c r="EF2435" i="1"/>
  <c r="EF2436" i="1"/>
  <c r="EF2437" i="1"/>
  <c r="EF2438" i="1"/>
  <c r="EF2439" i="1"/>
  <c r="EF2440" i="1"/>
  <c r="EF2441" i="1"/>
  <c r="EF2442" i="1"/>
  <c r="EF2443" i="1"/>
  <c r="EF2444" i="1"/>
  <c r="EF2445" i="1"/>
  <c r="EF2446" i="1"/>
  <c r="EF2447" i="1"/>
  <c r="EF2448" i="1"/>
  <c r="EF2449" i="1"/>
  <c r="EF2450" i="1"/>
  <c r="EF2451" i="1"/>
  <c r="EF2452" i="1"/>
  <c r="EF2453" i="1"/>
  <c r="EF2454" i="1"/>
  <c r="EF2455" i="1"/>
  <c r="EF2456" i="1"/>
  <c r="EF2457" i="1"/>
  <c r="EF2458" i="1"/>
  <c r="EF2459" i="1"/>
  <c r="EF2460" i="1"/>
  <c r="EF2461" i="1"/>
  <c r="EF2462" i="1"/>
  <c r="EF2463" i="1"/>
  <c r="EF2464" i="1"/>
  <c r="EF2465" i="1"/>
  <c r="EF2466" i="1"/>
  <c r="EF2467" i="1"/>
  <c r="EF2468" i="1"/>
  <c r="EF2469" i="1"/>
  <c r="EF2470" i="1"/>
  <c r="EF2471" i="1"/>
  <c r="EF2472" i="1"/>
  <c r="EF2473" i="1"/>
  <c r="EF2474" i="1"/>
  <c r="EF2475" i="1"/>
  <c r="EF2476" i="1"/>
  <c r="EF2477" i="1"/>
  <c r="EF2478" i="1"/>
  <c r="EF2479" i="1"/>
  <c r="EF2480" i="1"/>
  <c r="EF2481" i="1"/>
  <c r="EF2482" i="1"/>
  <c r="EF2483" i="1"/>
  <c r="EF2484" i="1"/>
  <c r="EF2485" i="1"/>
  <c r="EF2486" i="1"/>
  <c r="EF2487" i="1"/>
  <c r="EF2488" i="1"/>
  <c r="EF2489" i="1"/>
  <c r="EF2490" i="1"/>
  <c r="EF2491" i="1"/>
  <c r="EF2492" i="1"/>
  <c r="EF2493" i="1"/>
  <c r="EF2494" i="1"/>
  <c r="EF2495" i="1"/>
  <c r="EF2496" i="1"/>
  <c r="EF2497" i="1"/>
  <c r="EF2498" i="1"/>
  <c r="EF2499" i="1"/>
  <c r="EF2500" i="1"/>
  <c r="EF2501" i="1"/>
  <c r="EF2502" i="1"/>
  <c r="EF2503" i="1"/>
  <c r="EF2504" i="1"/>
  <c r="EF2505" i="1"/>
  <c r="EF2506" i="1"/>
  <c r="EF2507" i="1"/>
  <c r="EF2508" i="1"/>
  <c r="EF2509" i="1"/>
  <c r="EF2510" i="1"/>
  <c r="EF2511" i="1"/>
  <c r="EF2512" i="1"/>
  <c r="EF2513" i="1"/>
  <c r="EF2514" i="1"/>
  <c r="EF2515" i="1"/>
  <c r="EF2516" i="1"/>
  <c r="EF2517" i="1"/>
  <c r="EF2518" i="1"/>
  <c r="EF2519" i="1"/>
  <c r="EF2520" i="1"/>
  <c r="EF2521" i="1"/>
  <c r="EF2522" i="1"/>
  <c r="EF2523" i="1"/>
  <c r="EF2524" i="1"/>
  <c r="EF2525" i="1"/>
  <c r="EF2526" i="1"/>
  <c r="EF2527" i="1"/>
  <c r="EF2528" i="1"/>
  <c r="EF2529" i="1"/>
  <c r="EF2530" i="1"/>
  <c r="EF2531" i="1"/>
  <c r="EF2532" i="1"/>
  <c r="EF2533" i="1"/>
  <c r="EF2534" i="1"/>
  <c r="EF2535" i="1"/>
  <c r="EF2536" i="1"/>
  <c r="EF2537" i="1"/>
  <c r="EF2538" i="1"/>
  <c r="EF2539" i="1"/>
  <c r="EF2540" i="1"/>
  <c r="EF2541" i="1"/>
  <c r="EF2542" i="1"/>
  <c r="EF2543" i="1"/>
  <c r="EF2544" i="1"/>
  <c r="EF2545" i="1"/>
  <c r="EF2546" i="1"/>
  <c r="EF2547" i="1"/>
  <c r="EF2548" i="1"/>
  <c r="EF2549" i="1"/>
  <c r="EF2550" i="1"/>
  <c r="EF2551" i="1"/>
  <c r="EF2552" i="1"/>
  <c r="EF2553" i="1"/>
  <c r="EF2554" i="1"/>
  <c r="EF2555" i="1"/>
  <c r="EF2556" i="1"/>
  <c r="EF2557" i="1"/>
  <c r="EF2558" i="1"/>
  <c r="EF2559" i="1"/>
  <c r="EF2560" i="1"/>
  <c r="EF2561" i="1"/>
  <c r="EF2562" i="1"/>
  <c r="EF2563" i="1"/>
  <c r="EF2564" i="1"/>
  <c r="EF2565" i="1"/>
  <c r="EF2566" i="1"/>
  <c r="EF2567" i="1"/>
  <c r="EF2568" i="1"/>
  <c r="EF2569" i="1"/>
  <c r="EF2570" i="1"/>
  <c r="EF2571" i="1"/>
  <c r="EF2572" i="1"/>
  <c r="EF2573" i="1"/>
  <c r="EF2574" i="1"/>
  <c r="EF2575" i="1"/>
  <c r="EF2576" i="1"/>
  <c r="EF2577" i="1"/>
  <c r="EF2578" i="1"/>
  <c r="EF2579" i="1"/>
  <c r="EF2580" i="1"/>
  <c r="EF2581" i="1"/>
  <c r="EF2582" i="1"/>
  <c r="EF2583" i="1"/>
  <c r="EF2584" i="1"/>
  <c r="EF2585" i="1"/>
  <c r="EF2586" i="1"/>
  <c r="EF2587" i="1"/>
  <c r="EF2588" i="1"/>
  <c r="EF2589" i="1"/>
  <c r="EF2590" i="1"/>
  <c r="EF2591" i="1"/>
  <c r="EF2592" i="1"/>
  <c r="EF2593" i="1"/>
  <c r="EF2594" i="1"/>
  <c r="EF2595" i="1"/>
  <c r="EF2596" i="1"/>
  <c r="EF2597" i="1"/>
  <c r="EF2598" i="1"/>
  <c r="EF2599" i="1"/>
  <c r="EF2600" i="1"/>
  <c r="EF2601" i="1"/>
  <c r="EF2602" i="1"/>
  <c r="EF2603" i="1"/>
  <c r="EF2604" i="1"/>
  <c r="EF2605" i="1"/>
  <c r="EF2606" i="1"/>
  <c r="EF2607" i="1"/>
  <c r="EF2608" i="1"/>
  <c r="EF2609" i="1"/>
  <c r="EF2610" i="1"/>
  <c r="EF2611" i="1"/>
  <c r="EF2612" i="1"/>
  <c r="EF2613" i="1"/>
  <c r="EF2614" i="1"/>
  <c r="EF2615" i="1"/>
  <c r="EF2616" i="1"/>
  <c r="EF2617" i="1"/>
  <c r="EF2618" i="1"/>
  <c r="EF2619" i="1"/>
  <c r="EF2620" i="1"/>
  <c r="EF2621" i="1"/>
  <c r="EF2622" i="1"/>
  <c r="EF2623" i="1"/>
  <c r="EF2624" i="1"/>
  <c r="EF2625" i="1"/>
  <c r="EF2626" i="1"/>
  <c r="EF2627" i="1"/>
  <c r="EF2628" i="1"/>
  <c r="EF2629" i="1"/>
  <c r="EF2630" i="1"/>
  <c r="EF2631" i="1"/>
  <c r="EF2632" i="1"/>
  <c r="EF2633" i="1"/>
  <c r="EF2634" i="1"/>
  <c r="EF2635" i="1"/>
  <c r="EF2636" i="1"/>
  <c r="EF2637" i="1"/>
  <c r="EF2638" i="1"/>
  <c r="EF2639" i="1"/>
  <c r="EF2640" i="1"/>
  <c r="EF2641" i="1"/>
  <c r="EF2642" i="1"/>
  <c r="EF2643" i="1"/>
  <c r="EF2644" i="1"/>
  <c r="EF2645" i="1"/>
  <c r="EF2646" i="1"/>
  <c r="EF2647" i="1"/>
  <c r="EF2648" i="1"/>
  <c r="EF2649" i="1"/>
  <c r="EF2650" i="1"/>
  <c r="EF2651" i="1"/>
  <c r="EF2652" i="1"/>
  <c r="EF2653" i="1"/>
  <c r="EF2654" i="1"/>
  <c r="EF2655" i="1"/>
  <c r="EF2656" i="1"/>
  <c r="EF2657" i="1"/>
  <c r="EF2658" i="1"/>
  <c r="EF2659" i="1"/>
  <c r="EF2660" i="1"/>
  <c r="EF2661" i="1"/>
  <c r="EF2662" i="1"/>
  <c r="EF2663" i="1"/>
  <c r="EF2664" i="1"/>
  <c r="EF2665" i="1"/>
  <c r="EF2666" i="1"/>
  <c r="EF2667" i="1"/>
  <c r="EF2668" i="1"/>
  <c r="EF2669" i="1"/>
  <c r="EF2670" i="1"/>
  <c r="EF2671" i="1"/>
  <c r="EF2672" i="1"/>
  <c r="EF2673" i="1"/>
  <c r="EF2674" i="1"/>
  <c r="EF2675" i="1"/>
  <c r="EF2676" i="1"/>
  <c r="EF2677" i="1"/>
  <c r="EF2678" i="1"/>
  <c r="EF2679" i="1"/>
  <c r="EF2680" i="1"/>
  <c r="EF2681" i="1"/>
  <c r="EF2682" i="1"/>
  <c r="EF2683" i="1"/>
  <c r="EF2684" i="1"/>
  <c r="EF2685" i="1"/>
  <c r="EF2686" i="1"/>
  <c r="EF2687" i="1"/>
  <c r="EF2688" i="1"/>
  <c r="EF2689" i="1"/>
  <c r="EF2690" i="1"/>
  <c r="EF2691" i="1"/>
  <c r="EF2692" i="1"/>
  <c r="EF2693" i="1"/>
  <c r="EF2694" i="1"/>
  <c r="EF2695" i="1"/>
  <c r="EF2696" i="1"/>
  <c r="EF2697" i="1"/>
  <c r="EF2698" i="1"/>
  <c r="EF2699" i="1"/>
  <c r="EF2700" i="1"/>
  <c r="EF2701" i="1"/>
  <c r="EF2702" i="1"/>
  <c r="EF2703" i="1"/>
  <c r="EF2704" i="1"/>
  <c r="EF2705" i="1"/>
  <c r="EF2706" i="1"/>
  <c r="EF2707" i="1"/>
  <c r="EF2708" i="1"/>
  <c r="EF2709" i="1"/>
  <c r="EF2710" i="1"/>
  <c r="EF2711" i="1"/>
  <c r="EF2712" i="1"/>
  <c r="EF2713" i="1"/>
  <c r="EF2714" i="1"/>
  <c r="EF2715" i="1"/>
  <c r="EF2716" i="1"/>
  <c r="EF2717" i="1"/>
  <c r="EF2718" i="1"/>
  <c r="EF2719" i="1"/>
  <c r="EF2720" i="1"/>
  <c r="EF2721" i="1"/>
  <c r="EF2722" i="1"/>
  <c r="EF2723" i="1"/>
  <c r="EF2724" i="1"/>
  <c r="EF2725" i="1"/>
  <c r="EF2726" i="1"/>
  <c r="EF2727" i="1"/>
  <c r="EF2728" i="1"/>
  <c r="EF2729" i="1"/>
  <c r="EF2730" i="1"/>
  <c r="EF2731" i="1"/>
  <c r="EF2732" i="1"/>
  <c r="EF2733" i="1"/>
  <c r="EF2734" i="1"/>
  <c r="EF2735" i="1"/>
  <c r="EF2736" i="1"/>
  <c r="EF2737" i="1"/>
  <c r="EF2738" i="1"/>
  <c r="EF2739" i="1"/>
  <c r="EF2740" i="1"/>
  <c r="EF2741" i="1"/>
  <c r="EF2742" i="1"/>
  <c r="EF2743" i="1"/>
  <c r="EF2744" i="1"/>
  <c r="EF2745" i="1"/>
  <c r="EF2746" i="1"/>
  <c r="EF2747" i="1"/>
  <c r="EF2748" i="1"/>
  <c r="EF2749" i="1"/>
  <c r="EF2750" i="1"/>
  <c r="EF2751" i="1"/>
  <c r="EF2752" i="1"/>
  <c r="EF2753" i="1"/>
  <c r="EF2754" i="1"/>
  <c r="EF2755" i="1"/>
  <c r="EF2756" i="1"/>
  <c r="EF2757" i="1"/>
  <c r="EF2758" i="1"/>
  <c r="EF2759" i="1"/>
  <c r="EF2760" i="1"/>
  <c r="EF2761" i="1"/>
  <c r="EF2762" i="1"/>
  <c r="EF2763" i="1"/>
  <c r="EF2764" i="1"/>
  <c r="EF2765" i="1"/>
  <c r="EF2766" i="1"/>
  <c r="EF2767" i="1"/>
  <c r="EF2768" i="1"/>
  <c r="EF2769" i="1"/>
  <c r="EF2770" i="1"/>
  <c r="EF2771" i="1"/>
  <c r="EF2772" i="1"/>
  <c r="EF2773" i="1"/>
  <c r="EF2774" i="1"/>
  <c r="EF2775" i="1"/>
  <c r="EF2776" i="1"/>
  <c r="EF2777" i="1"/>
  <c r="EF2778" i="1"/>
  <c r="EF2779" i="1"/>
  <c r="EF2780" i="1"/>
  <c r="EF2781" i="1"/>
  <c r="EF2782" i="1"/>
  <c r="EF2783" i="1"/>
  <c r="EF2784" i="1"/>
  <c r="EF2785" i="1"/>
  <c r="EF2786" i="1"/>
  <c r="EF2787" i="1"/>
  <c r="EF2788" i="1"/>
  <c r="EF2789" i="1"/>
  <c r="EF2790" i="1"/>
  <c r="EF2791" i="1"/>
  <c r="EF2792" i="1"/>
  <c r="EF2793" i="1"/>
  <c r="EF2794" i="1"/>
  <c r="EF2795" i="1"/>
  <c r="EF2796" i="1"/>
  <c r="EF2797" i="1"/>
  <c r="EF2798" i="1"/>
  <c r="EF2799" i="1"/>
  <c r="EF2800" i="1"/>
  <c r="EF2801" i="1"/>
  <c r="EF2802" i="1"/>
  <c r="EF2803" i="1"/>
  <c r="EF2804" i="1"/>
  <c r="EF2805" i="1"/>
  <c r="EF2806" i="1"/>
  <c r="EF2807" i="1"/>
  <c r="EF2808" i="1"/>
  <c r="EF2809" i="1"/>
  <c r="EF2810" i="1"/>
  <c r="EF2811" i="1"/>
  <c r="EF2812" i="1"/>
  <c r="EF2813" i="1"/>
  <c r="EF2814" i="1"/>
  <c r="EF2815" i="1"/>
  <c r="EF2816" i="1"/>
  <c r="EF2817" i="1"/>
  <c r="EF2818" i="1"/>
  <c r="EF2819" i="1"/>
  <c r="EF2820" i="1"/>
  <c r="EF2821" i="1"/>
  <c r="EF2822" i="1"/>
  <c r="EF2823" i="1"/>
  <c r="EF2824" i="1"/>
  <c r="EF2825" i="1"/>
  <c r="EF2826" i="1"/>
  <c r="EF2827" i="1"/>
  <c r="EF2828" i="1"/>
  <c r="EF2829" i="1"/>
  <c r="EF2830" i="1"/>
  <c r="EF2831" i="1"/>
  <c r="EF2832" i="1"/>
  <c r="EF2833" i="1"/>
  <c r="EF2834" i="1"/>
  <c r="EF2835" i="1"/>
  <c r="EF2836" i="1"/>
  <c r="EF2837" i="1"/>
  <c r="EF2838" i="1"/>
  <c r="EF2839" i="1"/>
  <c r="EF2840" i="1"/>
  <c r="EF2841" i="1"/>
  <c r="EF2842" i="1"/>
  <c r="EF2843" i="1"/>
  <c r="EF2844" i="1"/>
  <c r="EF2845" i="1"/>
  <c r="EF2846" i="1"/>
  <c r="EF2847" i="1"/>
  <c r="EF2848" i="1"/>
  <c r="EF2849" i="1"/>
  <c r="EF2850" i="1"/>
  <c r="EF2851" i="1"/>
  <c r="EF2852" i="1"/>
  <c r="EF2853" i="1"/>
  <c r="EF2854" i="1"/>
  <c r="EF2855" i="1"/>
  <c r="EF2856" i="1"/>
  <c r="EF2857" i="1"/>
  <c r="EF2858" i="1"/>
  <c r="EF2859" i="1"/>
  <c r="EF2860" i="1"/>
  <c r="EF2861" i="1"/>
  <c r="EF2862" i="1"/>
  <c r="EF2863" i="1"/>
  <c r="EF2864" i="1"/>
  <c r="EF2865" i="1"/>
  <c r="EF2866" i="1"/>
  <c r="EF2867" i="1"/>
  <c r="EF2868" i="1"/>
  <c r="EF2869" i="1"/>
  <c r="EF2870" i="1"/>
  <c r="EF2871" i="1"/>
  <c r="EF2872" i="1"/>
  <c r="EF2873" i="1"/>
  <c r="EF2874" i="1"/>
  <c r="EF2875" i="1"/>
  <c r="EF2876" i="1"/>
  <c r="EF2877" i="1"/>
  <c r="EF2878" i="1"/>
  <c r="EF2879" i="1"/>
  <c r="EF2880" i="1"/>
  <c r="EF2881" i="1"/>
  <c r="EF2882" i="1"/>
  <c r="EF2883" i="1"/>
  <c r="EF2884" i="1"/>
  <c r="EF2885" i="1"/>
  <c r="EF2886" i="1"/>
  <c r="EF2887" i="1"/>
  <c r="EF2888" i="1"/>
  <c r="EF2889" i="1"/>
  <c r="EF2890" i="1"/>
  <c r="EF2891" i="1"/>
  <c r="EF2892" i="1"/>
  <c r="EF2893" i="1"/>
  <c r="EF2894" i="1"/>
  <c r="EF2895" i="1"/>
  <c r="EF2896" i="1"/>
  <c r="EF2897" i="1"/>
  <c r="EF2898" i="1"/>
  <c r="EF2899" i="1"/>
  <c r="EF2900" i="1"/>
  <c r="EF2901" i="1"/>
  <c r="EF2902" i="1"/>
  <c r="EF2903" i="1"/>
  <c r="EF2904" i="1"/>
  <c r="EF2905" i="1"/>
  <c r="EF2906" i="1"/>
  <c r="EF2907" i="1"/>
  <c r="EF2908" i="1"/>
  <c r="EF2909" i="1"/>
  <c r="EF2910" i="1"/>
  <c r="EF2911" i="1"/>
  <c r="EF2912" i="1"/>
  <c r="EF2913" i="1"/>
  <c r="EF2914" i="1"/>
  <c r="EF2915" i="1"/>
  <c r="EF2916" i="1"/>
  <c r="EF2917" i="1"/>
  <c r="EF2918" i="1"/>
  <c r="EF2919" i="1"/>
  <c r="EF2920" i="1"/>
  <c r="EF2921" i="1"/>
  <c r="EF2922" i="1"/>
  <c r="EF2923" i="1"/>
  <c r="EF2924" i="1"/>
  <c r="EF2925" i="1"/>
  <c r="EF2926" i="1"/>
  <c r="EF2927" i="1"/>
  <c r="EF2928" i="1"/>
  <c r="EF2929" i="1"/>
  <c r="EF2930" i="1"/>
  <c r="EF2931" i="1"/>
  <c r="EF2932" i="1"/>
  <c r="EF2933" i="1"/>
  <c r="EF2934" i="1"/>
  <c r="EF2935" i="1"/>
  <c r="EF2936" i="1"/>
  <c r="EF2937" i="1"/>
  <c r="EF2938" i="1"/>
  <c r="EF2939" i="1"/>
  <c r="EF2940" i="1"/>
  <c r="EF2941" i="1"/>
  <c r="EF2942" i="1"/>
  <c r="EF2943" i="1"/>
  <c r="EF2944" i="1"/>
  <c r="EF2945" i="1"/>
  <c r="EF2946" i="1"/>
  <c r="EF2947" i="1"/>
  <c r="EF2948" i="1"/>
  <c r="EF2949" i="1"/>
  <c r="EF2950" i="1"/>
  <c r="EF2951" i="1"/>
  <c r="EF2952" i="1"/>
  <c r="EF2953" i="1"/>
  <c r="EF2954" i="1"/>
  <c r="EF2955" i="1"/>
  <c r="EF2956" i="1"/>
  <c r="EF2957" i="1"/>
  <c r="EF2958" i="1"/>
  <c r="EF2959" i="1"/>
  <c r="EF2960" i="1"/>
  <c r="EF2961" i="1"/>
  <c r="EF2962" i="1"/>
  <c r="EF2963" i="1"/>
  <c r="EF2964" i="1"/>
  <c r="EF2965" i="1"/>
  <c r="EF2966" i="1"/>
  <c r="EF2967" i="1"/>
  <c r="EF2968" i="1"/>
  <c r="EF2969" i="1"/>
  <c r="EF2970" i="1"/>
  <c r="EF2971" i="1"/>
  <c r="EF2972" i="1"/>
  <c r="EF2973" i="1"/>
  <c r="EF2974" i="1"/>
  <c r="EF2975" i="1"/>
  <c r="EF2976" i="1"/>
  <c r="EF2977" i="1"/>
  <c r="EF2978" i="1"/>
  <c r="EF2979" i="1"/>
  <c r="EF2980" i="1"/>
  <c r="EF2981" i="1"/>
  <c r="EF2982" i="1"/>
  <c r="EF2983" i="1"/>
  <c r="EF2984" i="1"/>
  <c r="EF2985" i="1"/>
  <c r="EF2986" i="1"/>
  <c r="EF2987" i="1"/>
  <c r="EF2988" i="1"/>
  <c r="EF2989" i="1"/>
  <c r="EF2990" i="1"/>
  <c r="EF2991" i="1"/>
  <c r="EF2992" i="1"/>
  <c r="EF2993" i="1"/>
  <c r="EF2994" i="1"/>
  <c r="EF2995" i="1"/>
  <c r="EF2996" i="1"/>
  <c r="EF2997" i="1"/>
  <c r="EF2998" i="1"/>
  <c r="EF2999" i="1"/>
  <c r="EF3000" i="1"/>
  <c r="EF3001" i="1"/>
  <c r="EF3002" i="1"/>
  <c r="EF3003" i="1"/>
  <c r="EF3004" i="1"/>
  <c r="EF3005" i="1"/>
  <c r="EF3006" i="1"/>
  <c r="EF3007" i="1"/>
  <c r="EF3008" i="1"/>
  <c r="EF3009" i="1"/>
  <c r="EF3010" i="1"/>
  <c r="EF3011" i="1"/>
  <c r="EF3012" i="1"/>
  <c r="EF3013" i="1"/>
  <c r="EF3014" i="1"/>
  <c r="EF3015" i="1"/>
  <c r="EF3016" i="1"/>
  <c r="EF3017" i="1"/>
  <c r="EF3018" i="1"/>
  <c r="EF3019" i="1"/>
  <c r="EF3020" i="1"/>
  <c r="EF3021" i="1"/>
  <c r="EF3022" i="1"/>
  <c r="EF3023" i="1"/>
  <c r="EF3024" i="1"/>
  <c r="EF3025" i="1"/>
  <c r="EF3026" i="1"/>
  <c r="EF3027" i="1"/>
  <c r="EF3028" i="1"/>
  <c r="EF3029" i="1"/>
  <c r="EF3030" i="1"/>
  <c r="EF3031" i="1"/>
  <c r="EF3032" i="1"/>
  <c r="EF3033" i="1"/>
  <c r="EF3034" i="1"/>
  <c r="EF3035" i="1"/>
  <c r="EF3036" i="1"/>
  <c r="EF3037" i="1"/>
  <c r="EF3038" i="1"/>
  <c r="EF3039" i="1"/>
  <c r="EF3040" i="1"/>
  <c r="EF3041" i="1"/>
  <c r="EF3042" i="1"/>
  <c r="EF3043" i="1"/>
  <c r="EF3044" i="1"/>
  <c r="EF3045" i="1"/>
  <c r="EF3046" i="1"/>
  <c r="EF3047" i="1"/>
  <c r="EF3048" i="1"/>
  <c r="EF3049" i="1"/>
  <c r="EF3050" i="1"/>
  <c r="EF3051" i="1"/>
  <c r="EF3052" i="1"/>
  <c r="EF3053" i="1"/>
  <c r="EF3054" i="1"/>
  <c r="EF3055" i="1"/>
  <c r="EF3056" i="1"/>
  <c r="EF3057" i="1"/>
  <c r="EF3058" i="1"/>
  <c r="EF3059" i="1"/>
  <c r="EF3060" i="1"/>
  <c r="EF3061" i="1"/>
  <c r="EF3062" i="1"/>
  <c r="EF3063" i="1"/>
  <c r="EF3064" i="1"/>
  <c r="EF3065" i="1"/>
  <c r="EF3066" i="1"/>
  <c r="EF3067" i="1"/>
  <c r="EF3068" i="1"/>
  <c r="EF3069" i="1"/>
  <c r="EF3070" i="1"/>
  <c r="EF3071" i="1"/>
  <c r="EF3072" i="1"/>
  <c r="EF3073" i="1"/>
  <c r="EF3074" i="1"/>
  <c r="EF3075" i="1"/>
  <c r="EF3076" i="1"/>
  <c r="EF3077" i="1"/>
  <c r="EF3078" i="1"/>
  <c r="EF3079" i="1"/>
  <c r="EF3080" i="1"/>
  <c r="EF3081" i="1"/>
  <c r="EF3082" i="1"/>
  <c r="EF3083" i="1"/>
  <c r="EF3084" i="1"/>
  <c r="EF3085" i="1"/>
  <c r="EF3086" i="1"/>
  <c r="EF3087" i="1"/>
  <c r="EF3088" i="1"/>
  <c r="EF3089" i="1"/>
  <c r="EF3090" i="1"/>
  <c r="EF3091" i="1"/>
  <c r="EF3092" i="1"/>
  <c r="EF3093" i="1"/>
  <c r="EF3094" i="1"/>
  <c r="EF3095" i="1"/>
  <c r="EF3096" i="1"/>
  <c r="EF3097" i="1"/>
  <c r="EF3098" i="1"/>
  <c r="EF3099" i="1"/>
  <c r="EF3100" i="1"/>
  <c r="EF3101" i="1"/>
  <c r="EF3102" i="1"/>
  <c r="EF3103" i="1"/>
  <c r="EF3104" i="1"/>
  <c r="EF3105" i="1"/>
  <c r="EF3106" i="1"/>
  <c r="EF3107" i="1"/>
  <c r="EF3108" i="1"/>
  <c r="EF3109" i="1"/>
  <c r="EF3110" i="1"/>
  <c r="EF3111" i="1"/>
  <c r="EF3112" i="1"/>
  <c r="EF3113" i="1"/>
  <c r="EF3114" i="1"/>
  <c r="EF3115" i="1"/>
  <c r="EF3116" i="1"/>
  <c r="EF3117" i="1"/>
  <c r="EF3118" i="1"/>
  <c r="EF3119" i="1"/>
  <c r="EF3120" i="1"/>
  <c r="EF3121" i="1"/>
  <c r="EF3122" i="1"/>
  <c r="EF3123" i="1"/>
  <c r="EF3124" i="1"/>
  <c r="EF3125" i="1"/>
  <c r="EF3126" i="1"/>
  <c r="EF3127" i="1"/>
  <c r="EF3128" i="1"/>
  <c r="EF3129" i="1"/>
  <c r="EF3130" i="1"/>
  <c r="EF3131" i="1"/>
  <c r="EF3132" i="1"/>
  <c r="EF3133" i="1"/>
  <c r="EF3134" i="1"/>
  <c r="EF3135" i="1"/>
  <c r="EF3136" i="1"/>
  <c r="EF3137" i="1"/>
  <c r="EF3138" i="1"/>
  <c r="EF3139" i="1"/>
  <c r="EF3140" i="1"/>
  <c r="EF3141" i="1"/>
  <c r="EF3142" i="1"/>
  <c r="EF3143" i="1"/>
  <c r="EF3144" i="1"/>
  <c r="EF3145" i="1"/>
  <c r="EF3146" i="1"/>
  <c r="EF3147" i="1"/>
  <c r="EF3148" i="1"/>
  <c r="EF3149" i="1"/>
  <c r="EF3150" i="1"/>
  <c r="EF3151" i="1"/>
  <c r="EF3152" i="1"/>
  <c r="EF3153" i="1"/>
  <c r="EF3154" i="1"/>
  <c r="EF3155" i="1"/>
  <c r="EF3156" i="1"/>
  <c r="EF3157" i="1"/>
  <c r="EF3158" i="1"/>
  <c r="EF3159" i="1"/>
  <c r="EF3160" i="1"/>
  <c r="EF3161" i="1"/>
  <c r="EF3162" i="1"/>
  <c r="EF3163" i="1"/>
  <c r="EF3164" i="1"/>
  <c r="EF3165" i="1"/>
  <c r="EF3166" i="1"/>
  <c r="EF3167" i="1"/>
  <c r="EF3168" i="1"/>
  <c r="EF3169" i="1"/>
  <c r="EF3170" i="1"/>
  <c r="EF3171" i="1"/>
  <c r="EF3172" i="1"/>
  <c r="EF3173" i="1"/>
  <c r="EF3174" i="1"/>
  <c r="EF3175" i="1"/>
  <c r="EF3176" i="1"/>
  <c r="EF3177" i="1"/>
  <c r="EF3178" i="1"/>
  <c r="EF3179" i="1"/>
  <c r="EF3180" i="1"/>
  <c r="EF3181" i="1"/>
  <c r="EF3182" i="1"/>
  <c r="EF3183" i="1"/>
  <c r="EF3184" i="1"/>
  <c r="EF3185" i="1"/>
  <c r="EF3186" i="1"/>
  <c r="EF3187" i="1"/>
  <c r="EF3188" i="1"/>
  <c r="EF3189" i="1"/>
  <c r="EF3190" i="1"/>
  <c r="EF3191" i="1"/>
  <c r="EF3192" i="1"/>
  <c r="EF3193" i="1"/>
  <c r="EF3194" i="1"/>
  <c r="EF3195" i="1"/>
  <c r="EF3196" i="1"/>
  <c r="EF3197" i="1"/>
  <c r="EF3198" i="1"/>
  <c r="EF3199" i="1"/>
  <c r="EF3200" i="1"/>
  <c r="EF3201" i="1"/>
  <c r="EF3202" i="1"/>
  <c r="EF3203" i="1"/>
  <c r="EF3204" i="1"/>
  <c r="EF3205" i="1"/>
  <c r="EF3206" i="1"/>
  <c r="EF3207" i="1"/>
  <c r="EF3208" i="1"/>
  <c r="EF3209" i="1"/>
  <c r="EF3210" i="1"/>
  <c r="EF3211" i="1"/>
  <c r="EF3212" i="1"/>
  <c r="EF3213" i="1"/>
  <c r="EF3214" i="1"/>
  <c r="EF3215" i="1"/>
  <c r="EF3216" i="1"/>
  <c r="EF3217" i="1"/>
  <c r="EF3218" i="1"/>
  <c r="EF3219" i="1"/>
  <c r="EF3220" i="1"/>
  <c r="EF3221" i="1"/>
  <c r="EF3222" i="1"/>
  <c r="EF3223" i="1"/>
  <c r="EF3224" i="1"/>
  <c r="EF3225" i="1"/>
  <c r="EF3226" i="1"/>
  <c r="EF3227" i="1"/>
  <c r="EF3228" i="1"/>
  <c r="EF3229" i="1"/>
  <c r="EF3230" i="1"/>
  <c r="EF3231" i="1"/>
  <c r="EF3232" i="1"/>
  <c r="EF3233" i="1"/>
  <c r="EF3234" i="1"/>
  <c r="EF3235" i="1"/>
  <c r="EF3236" i="1"/>
  <c r="EF3237" i="1"/>
  <c r="EF3238" i="1"/>
  <c r="EF3239" i="1"/>
  <c r="EF3240" i="1"/>
  <c r="EF3241" i="1"/>
  <c r="EF3242" i="1"/>
  <c r="EF3243" i="1"/>
  <c r="EF3244" i="1"/>
  <c r="EF3245" i="1"/>
  <c r="EF3246" i="1"/>
  <c r="EF3247" i="1"/>
  <c r="EF3248" i="1"/>
  <c r="EF3249" i="1"/>
  <c r="EF3250" i="1"/>
  <c r="EF3251" i="1"/>
  <c r="EF3252" i="1"/>
  <c r="EF3253" i="1"/>
  <c r="EF3254" i="1"/>
  <c r="EF3255" i="1"/>
  <c r="EF3256" i="1"/>
  <c r="EF3257" i="1"/>
  <c r="EF3258" i="1"/>
  <c r="EF3259" i="1"/>
  <c r="EF3260" i="1"/>
  <c r="EF3261" i="1"/>
  <c r="EF3262" i="1"/>
  <c r="EF3263" i="1"/>
  <c r="EF3264" i="1"/>
  <c r="EF3265" i="1"/>
  <c r="EF3266" i="1"/>
  <c r="EF3267" i="1"/>
  <c r="EF3268" i="1"/>
  <c r="EF3269" i="1"/>
  <c r="EF3270" i="1"/>
  <c r="EF3271" i="1"/>
  <c r="EF3272" i="1"/>
  <c r="EF3273" i="1"/>
  <c r="EF3274" i="1"/>
  <c r="EF3275" i="1"/>
  <c r="EF3276" i="1"/>
  <c r="EF3277" i="1"/>
  <c r="EF3278" i="1"/>
  <c r="EF3279" i="1"/>
  <c r="EF3280" i="1"/>
  <c r="EF3281" i="1"/>
  <c r="EF3282" i="1"/>
  <c r="EF3283" i="1"/>
  <c r="EF3284" i="1"/>
  <c r="EF3285" i="1"/>
  <c r="EF3286" i="1"/>
  <c r="EF3287" i="1"/>
  <c r="EF3288" i="1"/>
  <c r="EF3289" i="1"/>
  <c r="EF3290" i="1"/>
  <c r="EF3291" i="1"/>
  <c r="EF3292" i="1"/>
  <c r="EF3293" i="1"/>
  <c r="EF3294" i="1"/>
  <c r="EF3295" i="1"/>
  <c r="EF3296" i="1"/>
  <c r="EF3297" i="1"/>
  <c r="EF3298" i="1"/>
  <c r="EF3299" i="1"/>
  <c r="EF3300" i="1"/>
  <c r="EF3301" i="1"/>
  <c r="EF3302" i="1"/>
  <c r="EF3303" i="1"/>
  <c r="EF3304" i="1"/>
  <c r="EF3305" i="1"/>
  <c r="EF3306" i="1"/>
  <c r="EF3307" i="1"/>
  <c r="EF3308" i="1"/>
  <c r="EF3309" i="1"/>
  <c r="EF3310" i="1"/>
  <c r="EF3311" i="1"/>
  <c r="EF3312" i="1"/>
  <c r="EF3313" i="1"/>
  <c r="EF3314" i="1"/>
  <c r="EF3315" i="1"/>
  <c r="EF3316" i="1"/>
  <c r="EF3317" i="1"/>
  <c r="EF3318" i="1"/>
  <c r="EF3319" i="1"/>
  <c r="EF3320" i="1"/>
  <c r="EF3321" i="1"/>
  <c r="EF3322" i="1"/>
  <c r="EF3323" i="1"/>
  <c r="EF3324" i="1"/>
  <c r="EF3325" i="1"/>
  <c r="EF3326" i="1"/>
  <c r="EF3327" i="1"/>
  <c r="EF3328" i="1"/>
  <c r="EF3329" i="1"/>
  <c r="EF3330" i="1"/>
  <c r="EF3331" i="1"/>
  <c r="EF3332" i="1"/>
  <c r="EF3333" i="1"/>
  <c r="EF3334" i="1"/>
  <c r="EF3335" i="1"/>
  <c r="EF3336" i="1"/>
  <c r="EF3337" i="1"/>
  <c r="EF3338" i="1"/>
  <c r="EF3339" i="1"/>
  <c r="EF3340" i="1"/>
  <c r="EF3341" i="1"/>
  <c r="EF3342" i="1"/>
  <c r="EF3343" i="1"/>
  <c r="EF3344" i="1"/>
  <c r="EF3345" i="1"/>
  <c r="EF3346" i="1"/>
  <c r="EF3347" i="1"/>
  <c r="EF3348" i="1"/>
  <c r="EF3349" i="1"/>
  <c r="EF3350" i="1"/>
  <c r="EF3351" i="1"/>
  <c r="EF3352" i="1"/>
  <c r="EF3353" i="1"/>
  <c r="EF3354" i="1"/>
  <c r="EF3355" i="1"/>
  <c r="EF3356" i="1"/>
  <c r="EF3357" i="1"/>
  <c r="EF3358" i="1"/>
  <c r="EF3359" i="1"/>
  <c r="EF3360" i="1"/>
  <c r="EF3361" i="1"/>
  <c r="EF3362" i="1"/>
  <c r="EF3363" i="1"/>
  <c r="EF3364" i="1"/>
  <c r="EF3365" i="1"/>
  <c r="EF3366" i="1"/>
  <c r="EF3367" i="1"/>
  <c r="EF3368" i="1"/>
  <c r="EF3369" i="1"/>
  <c r="EF3370" i="1"/>
  <c r="EF3371" i="1"/>
  <c r="EF3372" i="1"/>
  <c r="EF3373" i="1"/>
  <c r="EF3374" i="1"/>
  <c r="EF3375" i="1"/>
  <c r="EF3376" i="1"/>
  <c r="EF3377" i="1"/>
  <c r="EF3378" i="1"/>
  <c r="EF3379" i="1"/>
  <c r="EF3380" i="1"/>
  <c r="EF3381" i="1"/>
  <c r="EF3382" i="1"/>
  <c r="EF3383" i="1"/>
  <c r="EF3384" i="1"/>
  <c r="EF3385" i="1"/>
  <c r="EF3386" i="1"/>
  <c r="EF3387" i="1"/>
  <c r="EF3388" i="1"/>
  <c r="EF3389" i="1"/>
  <c r="EF3390" i="1"/>
  <c r="EF3391" i="1"/>
  <c r="EF3392" i="1"/>
  <c r="EF3393" i="1"/>
  <c r="EF3394" i="1"/>
  <c r="EF3395" i="1"/>
  <c r="EF3396" i="1"/>
  <c r="EF3397" i="1"/>
  <c r="EF3398" i="1"/>
  <c r="EF3399" i="1"/>
  <c r="EF3400" i="1"/>
  <c r="EF3401" i="1"/>
  <c r="EF3402" i="1"/>
  <c r="EF3403" i="1"/>
  <c r="EF3404" i="1"/>
  <c r="EF3405" i="1"/>
  <c r="EF3406" i="1"/>
  <c r="EF3407" i="1"/>
  <c r="EF3408" i="1"/>
  <c r="EF3409" i="1"/>
  <c r="EF3410" i="1"/>
  <c r="EF3411" i="1"/>
  <c r="EF3412" i="1"/>
  <c r="EF3413" i="1"/>
  <c r="EF3414" i="1"/>
  <c r="EF3415" i="1"/>
  <c r="EF3416" i="1"/>
  <c r="EF3417" i="1"/>
  <c r="EF3418" i="1"/>
  <c r="EF3419" i="1"/>
  <c r="EF3420" i="1"/>
  <c r="EF3421" i="1"/>
  <c r="EF3422" i="1"/>
  <c r="EF3423" i="1"/>
  <c r="EF3424" i="1"/>
  <c r="EF3425" i="1"/>
  <c r="EF3426" i="1"/>
  <c r="EF3427" i="1"/>
  <c r="EF3428" i="1"/>
  <c r="EF3429" i="1"/>
  <c r="EF3430" i="1"/>
  <c r="EF3431" i="1"/>
  <c r="EF3432" i="1"/>
  <c r="EF3433" i="1"/>
  <c r="EF3434" i="1"/>
  <c r="EF3435" i="1"/>
  <c r="EF3436" i="1"/>
  <c r="EF3437" i="1"/>
  <c r="EF3438" i="1"/>
  <c r="EF3439" i="1"/>
  <c r="EF3440" i="1"/>
  <c r="EF3441" i="1"/>
  <c r="EF3442" i="1"/>
  <c r="EF3443" i="1"/>
  <c r="EF3444" i="1"/>
  <c r="EF3445" i="1"/>
  <c r="EF3446" i="1"/>
  <c r="EF3447" i="1"/>
  <c r="EF3448" i="1"/>
  <c r="EF3449" i="1"/>
  <c r="EF3450" i="1"/>
  <c r="EF3451" i="1"/>
  <c r="EF3452" i="1"/>
  <c r="EF3453" i="1"/>
  <c r="EF3454" i="1"/>
  <c r="EF3455" i="1"/>
  <c r="EF3456" i="1"/>
  <c r="EF3457" i="1"/>
  <c r="EF3458" i="1"/>
  <c r="EF3459" i="1"/>
  <c r="EF3460" i="1"/>
  <c r="EF3461" i="1"/>
  <c r="EF3462" i="1"/>
  <c r="EF3463" i="1"/>
  <c r="EF3464" i="1"/>
  <c r="EF3465" i="1"/>
  <c r="EF3466" i="1"/>
  <c r="EF3467" i="1"/>
  <c r="EF3468" i="1"/>
  <c r="EF3469" i="1"/>
  <c r="EF3470" i="1"/>
  <c r="EF3471" i="1"/>
  <c r="EF3472" i="1"/>
  <c r="EF3473" i="1"/>
  <c r="EF3474" i="1"/>
  <c r="EF3475" i="1"/>
  <c r="EF3476" i="1"/>
  <c r="EF3477" i="1"/>
  <c r="EF3478" i="1"/>
  <c r="EF3479" i="1"/>
  <c r="EF3480" i="1"/>
  <c r="EF3481" i="1"/>
  <c r="EF3482" i="1"/>
  <c r="EF3483" i="1"/>
  <c r="EF3484" i="1"/>
  <c r="EF3485" i="1"/>
  <c r="EF3486" i="1"/>
  <c r="EF3487" i="1"/>
  <c r="EF3488" i="1"/>
  <c r="EF3489" i="1"/>
  <c r="EF3490" i="1"/>
  <c r="EF3491" i="1"/>
  <c r="EF3492" i="1"/>
  <c r="EF3493" i="1"/>
  <c r="EF3494" i="1"/>
  <c r="EF3495" i="1"/>
  <c r="EF3496" i="1"/>
  <c r="EF3497" i="1"/>
  <c r="EF3498" i="1"/>
  <c r="EF3499" i="1"/>
  <c r="EF3500" i="1"/>
  <c r="EF3501" i="1"/>
  <c r="EF3502" i="1"/>
  <c r="EF3503" i="1"/>
  <c r="EF3504" i="1"/>
  <c r="EF3505" i="1"/>
  <c r="EF3506" i="1"/>
  <c r="EF3507" i="1"/>
  <c r="EF3508" i="1"/>
  <c r="EF3509" i="1"/>
  <c r="EF3510" i="1"/>
  <c r="EF3511" i="1"/>
  <c r="EF3512" i="1"/>
  <c r="EF3513" i="1"/>
  <c r="EF3514" i="1"/>
  <c r="EF3515" i="1"/>
  <c r="EF3516" i="1"/>
  <c r="EF3517" i="1"/>
  <c r="EF3518" i="1"/>
  <c r="EF3519" i="1"/>
  <c r="EF3520" i="1"/>
  <c r="EF3521" i="1"/>
  <c r="EF3522" i="1"/>
  <c r="EF3523" i="1"/>
  <c r="EF3524" i="1"/>
  <c r="EF3525" i="1"/>
  <c r="EF3526" i="1"/>
  <c r="EF3527" i="1"/>
  <c r="EF3528" i="1"/>
  <c r="EF3529" i="1"/>
  <c r="EF3530" i="1"/>
  <c r="EF3531" i="1"/>
  <c r="EF3532" i="1"/>
  <c r="EF3533" i="1"/>
  <c r="EF3534" i="1"/>
  <c r="EF3535" i="1"/>
  <c r="EF3536" i="1"/>
  <c r="EF3537" i="1"/>
  <c r="EF3538" i="1"/>
  <c r="EF3539" i="1"/>
  <c r="EF3540" i="1"/>
  <c r="EF3541" i="1"/>
  <c r="EF3542" i="1"/>
  <c r="EF3543" i="1"/>
  <c r="EF3544" i="1"/>
  <c r="EF3545" i="1"/>
  <c r="EF3546" i="1"/>
  <c r="EF3547" i="1"/>
  <c r="EF3548" i="1"/>
  <c r="EF3549" i="1"/>
  <c r="EF3550" i="1"/>
  <c r="EF3551" i="1"/>
  <c r="EF3552" i="1"/>
  <c r="EF3553" i="1"/>
  <c r="EF3554" i="1"/>
  <c r="EF3555" i="1"/>
  <c r="EF3556" i="1"/>
  <c r="EF3557" i="1"/>
  <c r="EF3558" i="1"/>
  <c r="EF3559" i="1"/>
  <c r="EF3560" i="1"/>
  <c r="EF3561" i="1"/>
  <c r="EF3562" i="1"/>
  <c r="EF3563" i="1"/>
  <c r="EF3564" i="1"/>
  <c r="EF3565" i="1"/>
  <c r="EF3566" i="1"/>
  <c r="EF3567" i="1"/>
  <c r="EF3568" i="1"/>
  <c r="EF3569" i="1"/>
  <c r="EF3570" i="1"/>
  <c r="EF3571" i="1"/>
  <c r="EF3572" i="1"/>
  <c r="EF3573" i="1"/>
  <c r="EF3574" i="1"/>
  <c r="EF3575" i="1"/>
  <c r="EF3576" i="1"/>
  <c r="EF3577" i="1"/>
  <c r="EF3578" i="1"/>
  <c r="EF3579" i="1"/>
  <c r="EF3580" i="1"/>
  <c r="EF3581" i="1"/>
  <c r="EF3582" i="1"/>
  <c r="EF3583" i="1"/>
  <c r="EF3584" i="1"/>
  <c r="EF3585" i="1"/>
  <c r="EF3586" i="1"/>
  <c r="EF3587" i="1"/>
  <c r="EF3588" i="1"/>
  <c r="EF3589" i="1"/>
  <c r="EF3590" i="1"/>
  <c r="EF3591" i="1"/>
  <c r="EF3592" i="1"/>
  <c r="EF3593" i="1"/>
  <c r="EF3594" i="1"/>
  <c r="EF3595" i="1"/>
  <c r="EF3596" i="1"/>
  <c r="EF3597" i="1"/>
  <c r="EF3598" i="1"/>
  <c r="EF3599" i="1"/>
  <c r="EF3600" i="1"/>
  <c r="EF3601" i="1"/>
  <c r="EF3602" i="1"/>
  <c r="EF3603" i="1"/>
  <c r="EF3604" i="1"/>
  <c r="EF3605" i="1"/>
  <c r="EF3606" i="1"/>
  <c r="EF3607" i="1"/>
  <c r="EF3608" i="1"/>
  <c r="EF3609" i="1"/>
  <c r="EF3610" i="1"/>
  <c r="EF3611" i="1"/>
  <c r="EF3612" i="1"/>
  <c r="EF3613" i="1"/>
  <c r="EF3614" i="1"/>
  <c r="EF3615" i="1"/>
  <c r="EF3616" i="1"/>
  <c r="EF3617" i="1"/>
  <c r="EF3618" i="1"/>
  <c r="EF3619" i="1"/>
  <c r="EF3620" i="1"/>
  <c r="EF3621" i="1"/>
  <c r="EF3622" i="1"/>
  <c r="EF3623" i="1"/>
  <c r="EF3624" i="1"/>
  <c r="EF3625" i="1"/>
  <c r="EF3626" i="1"/>
  <c r="EF3627" i="1"/>
  <c r="EF3628" i="1"/>
  <c r="EF3629" i="1"/>
  <c r="EF3630" i="1"/>
  <c r="EF3631" i="1"/>
  <c r="EF3632" i="1"/>
  <c r="EF3633" i="1"/>
  <c r="EF3634" i="1"/>
  <c r="EF3635" i="1"/>
  <c r="EF3636" i="1"/>
  <c r="EF3637" i="1"/>
  <c r="EF3638" i="1"/>
  <c r="EF3639" i="1"/>
  <c r="EF3640" i="1"/>
  <c r="EF3641" i="1"/>
  <c r="EF3642" i="1"/>
  <c r="EF3643" i="1"/>
  <c r="EF3644" i="1"/>
  <c r="EF3645" i="1"/>
  <c r="EF3646" i="1"/>
  <c r="EF3647" i="1"/>
  <c r="EF3648" i="1"/>
  <c r="EF3649" i="1"/>
  <c r="EF3650" i="1"/>
  <c r="EF3651" i="1"/>
  <c r="EF3652" i="1"/>
  <c r="EF3653" i="1"/>
  <c r="EF3654" i="1"/>
  <c r="EF3655" i="1"/>
  <c r="EF3656" i="1"/>
  <c r="EF3657" i="1"/>
  <c r="EF3658" i="1"/>
  <c r="EF3659" i="1"/>
  <c r="EF3660" i="1"/>
  <c r="EF3661" i="1"/>
  <c r="EF3662" i="1"/>
  <c r="EF3663" i="1"/>
  <c r="EF3664" i="1"/>
  <c r="EF3665" i="1"/>
  <c r="EF3666" i="1"/>
  <c r="EF3667" i="1"/>
  <c r="EF3668" i="1"/>
  <c r="EF3669" i="1"/>
  <c r="EF3670" i="1"/>
  <c r="EF3671" i="1"/>
  <c r="EF3672" i="1"/>
  <c r="EF3673" i="1"/>
  <c r="EF3674" i="1"/>
  <c r="EF3675" i="1"/>
  <c r="EF3676" i="1"/>
  <c r="EF3677" i="1"/>
  <c r="EF3678" i="1"/>
  <c r="EF3679" i="1"/>
  <c r="EF3680" i="1"/>
  <c r="EF3681" i="1"/>
  <c r="EF3682" i="1"/>
  <c r="EF3683" i="1"/>
  <c r="EF3684" i="1"/>
  <c r="EF3685" i="1"/>
  <c r="EF3686" i="1"/>
  <c r="EF3687" i="1"/>
  <c r="EF3688" i="1"/>
  <c r="EF3689" i="1"/>
  <c r="EF3690" i="1"/>
  <c r="EF3691" i="1"/>
  <c r="EF3692" i="1"/>
  <c r="EF3693" i="1"/>
  <c r="EF3694" i="1"/>
  <c r="EF3695" i="1"/>
  <c r="EF3696" i="1"/>
  <c r="EF3697" i="1"/>
  <c r="EF3698" i="1"/>
  <c r="EF3699" i="1"/>
  <c r="EF3700" i="1"/>
  <c r="EF3701" i="1"/>
  <c r="EF3702" i="1"/>
  <c r="EF3703" i="1"/>
  <c r="EF3704" i="1"/>
  <c r="EF3705" i="1"/>
  <c r="EF3706" i="1"/>
  <c r="EF3707" i="1"/>
  <c r="EF3708" i="1"/>
  <c r="EF3709" i="1"/>
  <c r="EF3710" i="1"/>
  <c r="EF3711" i="1"/>
  <c r="EF3712" i="1"/>
  <c r="EF3713" i="1"/>
  <c r="EF3714" i="1"/>
  <c r="EF3715" i="1"/>
  <c r="EF3716" i="1"/>
  <c r="EF3717" i="1"/>
  <c r="EF3718" i="1"/>
  <c r="EF3719" i="1"/>
  <c r="EF3720" i="1"/>
  <c r="EF3721" i="1"/>
  <c r="EF3722" i="1"/>
  <c r="EF3723" i="1"/>
  <c r="EF3724" i="1"/>
  <c r="EF3725" i="1"/>
  <c r="EF3726" i="1"/>
  <c r="EF3727" i="1"/>
  <c r="EF3728" i="1"/>
  <c r="EF3729" i="1"/>
  <c r="EF3730" i="1"/>
  <c r="EF3731" i="1"/>
  <c r="EF3732" i="1"/>
  <c r="EF3733" i="1"/>
  <c r="EF3734" i="1"/>
  <c r="EF3735" i="1"/>
  <c r="EF3736" i="1"/>
  <c r="EF3737" i="1"/>
  <c r="EF3738" i="1"/>
  <c r="EF3739" i="1"/>
  <c r="EF3740" i="1"/>
  <c r="EF3741" i="1"/>
  <c r="EF3742" i="1"/>
  <c r="EF3743" i="1"/>
  <c r="EF3744" i="1"/>
  <c r="EF3745" i="1"/>
  <c r="EF3746" i="1"/>
  <c r="EF3747" i="1"/>
  <c r="EF3748" i="1"/>
  <c r="EF3749" i="1"/>
  <c r="EF3750" i="1"/>
  <c r="EF3751" i="1"/>
  <c r="EF3752" i="1"/>
  <c r="EF3753" i="1"/>
  <c r="EF3754" i="1"/>
  <c r="EF3755" i="1"/>
  <c r="EF3756" i="1"/>
  <c r="EF3757" i="1"/>
  <c r="EF3758" i="1"/>
  <c r="EF3759" i="1"/>
  <c r="EF3760" i="1"/>
  <c r="EF3761" i="1"/>
  <c r="EF3762" i="1"/>
  <c r="EF3763" i="1"/>
  <c r="EF3764" i="1"/>
  <c r="EF3765" i="1"/>
  <c r="EF3766" i="1"/>
  <c r="EF3767" i="1"/>
  <c r="EF3768" i="1"/>
  <c r="EF3769" i="1"/>
  <c r="EF3770" i="1"/>
  <c r="EF3771" i="1"/>
  <c r="EF3772" i="1"/>
  <c r="EF3773" i="1"/>
  <c r="EF3774" i="1"/>
  <c r="EF3775" i="1"/>
  <c r="EF3776" i="1"/>
  <c r="EF3777" i="1"/>
  <c r="EF3778" i="1"/>
  <c r="EF3779" i="1"/>
  <c r="EF3780" i="1"/>
  <c r="EF3781" i="1"/>
  <c r="EF3782" i="1"/>
  <c r="EF3783" i="1"/>
  <c r="EF3784" i="1"/>
  <c r="EF3785" i="1"/>
  <c r="EF3786" i="1"/>
  <c r="EF3787" i="1"/>
  <c r="EF3788" i="1"/>
  <c r="EF3789" i="1"/>
  <c r="EF3790" i="1"/>
  <c r="EF3791" i="1"/>
  <c r="EF3792" i="1"/>
  <c r="EF3793" i="1"/>
  <c r="EF3794" i="1"/>
  <c r="EF3795" i="1"/>
  <c r="EF3796" i="1"/>
  <c r="EF3797" i="1"/>
  <c r="EF3798" i="1"/>
  <c r="EF3799" i="1"/>
  <c r="EF3800" i="1"/>
  <c r="EF3801" i="1"/>
  <c r="EF3802" i="1"/>
  <c r="EF3803" i="1"/>
  <c r="EF3804" i="1"/>
  <c r="EF3805" i="1"/>
  <c r="EF3806" i="1"/>
  <c r="EF3807" i="1"/>
  <c r="EF3808" i="1"/>
  <c r="EF3809" i="1"/>
  <c r="EF3810" i="1"/>
  <c r="EF3811" i="1"/>
  <c r="EF3812" i="1"/>
  <c r="EF3813" i="1"/>
  <c r="EF3814" i="1"/>
  <c r="EF3815" i="1"/>
  <c r="EF3816" i="1"/>
  <c r="EF3817" i="1"/>
  <c r="EF3818" i="1"/>
  <c r="EF3819" i="1"/>
  <c r="EF3820" i="1"/>
  <c r="EF3821" i="1"/>
  <c r="EF3822" i="1"/>
  <c r="EF3823" i="1"/>
  <c r="EF3824" i="1"/>
  <c r="EF3825" i="1"/>
  <c r="EF3826" i="1"/>
  <c r="EF3827" i="1"/>
  <c r="EF3828" i="1"/>
  <c r="EF3829" i="1"/>
  <c r="EF3830" i="1"/>
  <c r="EF3831" i="1"/>
  <c r="EF3832" i="1"/>
  <c r="EF3833" i="1"/>
  <c r="EF3834" i="1"/>
  <c r="EF3835" i="1"/>
  <c r="EF3836" i="1"/>
  <c r="EF3837" i="1"/>
  <c r="EF3838" i="1"/>
  <c r="EF3839" i="1"/>
  <c r="EF3840" i="1"/>
  <c r="EF3841" i="1"/>
  <c r="EF3842" i="1"/>
  <c r="EF3843" i="1"/>
  <c r="EF3844" i="1"/>
  <c r="EF3845" i="1"/>
  <c r="EF3846" i="1"/>
  <c r="EF3847" i="1"/>
  <c r="EF3848" i="1"/>
  <c r="EF3849" i="1"/>
  <c r="EF3850" i="1"/>
  <c r="EF3851" i="1"/>
  <c r="EF3852" i="1"/>
  <c r="EF3853" i="1"/>
  <c r="EF3854" i="1"/>
  <c r="EF3855" i="1"/>
  <c r="EF3856" i="1"/>
  <c r="EF3857" i="1"/>
  <c r="EF3858" i="1"/>
  <c r="EF3859" i="1"/>
  <c r="EF3860" i="1"/>
  <c r="EF3861" i="1"/>
  <c r="EF3862" i="1"/>
  <c r="EF3863" i="1"/>
  <c r="EF3864" i="1"/>
  <c r="EF3865" i="1"/>
  <c r="EF3866" i="1"/>
  <c r="EF3867" i="1"/>
  <c r="EF3868" i="1"/>
  <c r="EF3869" i="1"/>
  <c r="EF3870" i="1"/>
  <c r="EF3871" i="1"/>
  <c r="EF3872" i="1"/>
  <c r="EF3873" i="1"/>
  <c r="EF3874" i="1"/>
  <c r="EF3875" i="1"/>
  <c r="EF3876" i="1"/>
  <c r="EF3877" i="1"/>
  <c r="EF3878" i="1"/>
  <c r="EF3879" i="1"/>
  <c r="EF3880" i="1"/>
  <c r="EF3881" i="1"/>
  <c r="EF3882" i="1"/>
  <c r="EF3883" i="1"/>
  <c r="EF3884" i="1"/>
  <c r="EF3885" i="1"/>
  <c r="EF3886" i="1"/>
  <c r="EF3887" i="1"/>
  <c r="EF3888" i="1"/>
  <c r="EF3889" i="1"/>
  <c r="EF3890" i="1"/>
  <c r="EF3891" i="1"/>
  <c r="EF3892" i="1"/>
  <c r="EF3893" i="1"/>
  <c r="EF3894" i="1"/>
  <c r="EF3895" i="1"/>
  <c r="EF3896" i="1"/>
  <c r="EF3897" i="1"/>
  <c r="EF3898" i="1"/>
  <c r="EF3899" i="1"/>
  <c r="EF3900" i="1"/>
  <c r="EF3901" i="1"/>
  <c r="EF3902" i="1"/>
  <c r="EF3903" i="1"/>
  <c r="EF3904" i="1"/>
  <c r="EF3905" i="1"/>
  <c r="EF3906" i="1"/>
  <c r="EF3907" i="1"/>
  <c r="EF3908" i="1"/>
  <c r="EF3909" i="1"/>
  <c r="EF3910" i="1"/>
  <c r="EF3911" i="1"/>
  <c r="EF3912" i="1"/>
  <c r="EF3913" i="1"/>
  <c r="EF3914" i="1"/>
  <c r="EF3915" i="1"/>
  <c r="EF3916" i="1"/>
  <c r="EF3917" i="1"/>
  <c r="EF3918" i="1"/>
  <c r="EF3919" i="1"/>
  <c r="EF3920" i="1"/>
  <c r="EF3921" i="1"/>
  <c r="EF3922" i="1"/>
  <c r="EF3923" i="1"/>
  <c r="EF3924" i="1"/>
  <c r="EF3925" i="1"/>
  <c r="EF3926" i="1"/>
  <c r="EF3927" i="1"/>
  <c r="EF3928" i="1"/>
  <c r="EF3929" i="1"/>
  <c r="EF3930" i="1"/>
  <c r="EF3931" i="1"/>
  <c r="EF3932" i="1"/>
  <c r="EF3933" i="1"/>
  <c r="EF3934" i="1"/>
  <c r="EF3935" i="1"/>
  <c r="EF3936" i="1"/>
  <c r="EF3937" i="1"/>
  <c r="EF3938" i="1"/>
  <c r="EF3939" i="1"/>
  <c r="EF3940" i="1"/>
  <c r="EF3941" i="1"/>
  <c r="EF3942" i="1"/>
  <c r="EF3943" i="1"/>
  <c r="EF3944" i="1"/>
  <c r="EF3945" i="1"/>
  <c r="EF3946" i="1"/>
  <c r="EF3947" i="1"/>
  <c r="EF3948" i="1"/>
  <c r="EF3949" i="1"/>
  <c r="EF3950" i="1"/>
  <c r="EF3951" i="1"/>
  <c r="EF3952" i="1"/>
  <c r="EF3953" i="1"/>
  <c r="EF3954" i="1"/>
  <c r="EF3955" i="1"/>
  <c r="EF3956" i="1"/>
  <c r="EF3957" i="1"/>
  <c r="EF3958" i="1"/>
  <c r="EF3959" i="1"/>
  <c r="EF3960" i="1"/>
  <c r="EF3961" i="1"/>
  <c r="EF3962" i="1"/>
  <c r="EF3963" i="1"/>
  <c r="EF3964" i="1"/>
  <c r="EF3965" i="1"/>
  <c r="EF3966" i="1"/>
  <c r="EF3967" i="1"/>
  <c r="EF3968" i="1"/>
  <c r="EF3969" i="1"/>
  <c r="EF3970" i="1"/>
  <c r="EF3971" i="1"/>
  <c r="EF3972" i="1"/>
  <c r="EF3973" i="1"/>
  <c r="EF3974" i="1"/>
  <c r="EF3975" i="1"/>
  <c r="EF3976" i="1"/>
  <c r="EF3977" i="1"/>
  <c r="EF3978" i="1"/>
  <c r="EF3979" i="1"/>
  <c r="EF3980" i="1"/>
  <c r="EF3981" i="1"/>
  <c r="EF3982" i="1"/>
  <c r="EF3983" i="1"/>
  <c r="EF3984" i="1"/>
  <c r="EF3985" i="1"/>
  <c r="EF3986" i="1"/>
  <c r="EF3987" i="1"/>
  <c r="EF3988" i="1"/>
  <c r="EF3989" i="1"/>
  <c r="EF3990" i="1"/>
  <c r="EF3991" i="1"/>
  <c r="EF3992" i="1"/>
  <c r="EF3993" i="1"/>
  <c r="EF3994" i="1"/>
  <c r="EF3995" i="1"/>
  <c r="EF3996" i="1"/>
  <c r="EF3997" i="1"/>
  <c r="EF3998" i="1"/>
  <c r="EF3999" i="1"/>
  <c r="EF4000" i="1"/>
  <c r="EF4001" i="1"/>
  <c r="EF4002" i="1"/>
  <c r="EF4003" i="1"/>
  <c r="EF4004" i="1"/>
  <c r="EF4005" i="1"/>
  <c r="EF4006" i="1"/>
  <c r="EF4007" i="1"/>
  <c r="EF4008" i="1"/>
  <c r="EF4009" i="1"/>
  <c r="EF4010" i="1"/>
  <c r="EF4011" i="1"/>
  <c r="EF4012" i="1"/>
  <c r="EF4013" i="1"/>
  <c r="EF4014" i="1"/>
  <c r="EF4015" i="1"/>
  <c r="EF4016" i="1"/>
  <c r="EF4017" i="1"/>
  <c r="EF4018" i="1"/>
  <c r="EF4019" i="1"/>
  <c r="EF4020" i="1"/>
  <c r="EF4021" i="1"/>
  <c r="EF4022" i="1"/>
  <c r="EF4023" i="1"/>
  <c r="EF4024" i="1"/>
  <c r="EF4025" i="1"/>
  <c r="EF4026" i="1"/>
  <c r="EF4027" i="1"/>
  <c r="EF4028" i="1"/>
  <c r="EF4029" i="1"/>
  <c r="EF4030" i="1"/>
  <c r="EF4031" i="1"/>
  <c r="EF4032" i="1"/>
  <c r="EF4033" i="1"/>
  <c r="EF4034" i="1"/>
  <c r="EF4035" i="1"/>
  <c r="EF4036" i="1"/>
  <c r="EF4037" i="1"/>
  <c r="EF4038" i="1"/>
  <c r="EF4039" i="1"/>
  <c r="EF4040" i="1"/>
  <c r="EF4041" i="1"/>
  <c r="EF4042" i="1"/>
  <c r="EF4043" i="1"/>
  <c r="EF4044" i="1"/>
  <c r="EF4045" i="1"/>
  <c r="EF4046" i="1"/>
  <c r="EF4047" i="1"/>
  <c r="EF4048" i="1"/>
  <c r="EF4049" i="1"/>
  <c r="EF4050" i="1"/>
  <c r="EF4051" i="1"/>
  <c r="EF4052" i="1"/>
  <c r="EF4053" i="1"/>
  <c r="EF4054" i="1"/>
  <c r="EF4055" i="1"/>
  <c r="EF4056" i="1"/>
  <c r="EF4057" i="1"/>
  <c r="EF4058" i="1"/>
  <c r="EF4059" i="1"/>
  <c r="EF4060" i="1"/>
  <c r="EF4061" i="1"/>
  <c r="EF4062" i="1"/>
  <c r="EF4063" i="1"/>
  <c r="EF4064" i="1"/>
  <c r="EF4065" i="1"/>
  <c r="EF4066" i="1"/>
  <c r="EF4067" i="1"/>
  <c r="EF4068" i="1"/>
  <c r="EF4069" i="1"/>
  <c r="EF4070" i="1"/>
  <c r="EF4071" i="1"/>
  <c r="EF4072" i="1"/>
  <c r="EF4073" i="1"/>
  <c r="EF4074" i="1"/>
  <c r="EF4075" i="1"/>
  <c r="EF4076" i="1"/>
  <c r="EF4077" i="1"/>
  <c r="EF4078" i="1"/>
  <c r="EF4079" i="1"/>
  <c r="EF4080" i="1"/>
  <c r="EF4081" i="1"/>
  <c r="EF4082" i="1"/>
  <c r="EF4083" i="1"/>
  <c r="EF4084" i="1"/>
  <c r="EF4085" i="1"/>
  <c r="EF4086" i="1"/>
  <c r="EF4087" i="1"/>
  <c r="EF4088" i="1"/>
  <c r="EF4089" i="1"/>
  <c r="EF4090" i="1"/>
  <c r="EF4091" i="1"/>
  <c r="EF4092" i="1"/>
  <c r="EF4093" i="1"/>
  <c r="EF4094" i="1"/>
  <c r="EF4095" i="1"/>
  <c r="EF4096" i="1"/>
  <c r="EF4097" i="1"/>
  <c r="EF4098" i="1"/>
  <c r="EF4099" i="1"/>
  <c r="EF4100" i="1"/>
  <c r="EF4101" i="1"/>
  <c r="EF4102" i="1"/>
  <c r="EF4103" i="1"/>
  <c r="EF4104" i="1"/>
  <c r="EF4105" i="1"/>
  <c r="EF4106" i="1"/>
  <c r="EF4107" i="1"/>
  <c r="EF4108" i="1"/>
  <c r="EF4109" i="1"/>
  <c r="EF4110" i="1"/>
  <c r="EF4111" i="1"/>
  <c r="EF4112" i="1"/>
  <c r="EF4113" i="1"/>
  <c r="EF4114" i="1"/>
  <c r="EF4115" i="1"/>
  <c r="EF4116" i="1"/>
  <c r="EF4117" i="1"/>
  <c r="EF4118" i="1"/>
  <c r="EF4119" i="1"/>
  <c r="EF4120" i="1"/>
  <c r="EF4121" i="1"/>
  <c r="EF4122" i="1"/>
  <c r="EF4123" i="1"/>
  <c r="EF4124" i="1"/>
  <c r="EF4125" i="1"/>
  <c r="EF4126" i="1"/>
  <c r="EF4127" i="1"/>
  <c r="EF4128" i="1"/>
  <c r="EF4129" i="1"/>
  <c r="EF4130" i="1"/>
  <c r="EF4131" i="1"/>
  <c r="EF4132" i="1"/>
  <c r="EF4133" i="1"/>
  <c r="EF4134" i="1"/>
  <c r="EF4135" i="1"/>
  <c r="EF4136" i="1"/>
  <c r="EF4137" i="1"/>
  <c r="EF4138" i="1"/>
  <c r="EF4139" i="1"/>
  <c r="EF4140" i="1"/>
  <c r="EF4141" i="1"/>
  <c r="EF4142" i="1"/>
  <c r="EF4143" i="1"/>
  <c r="EF4144" i="1"/>
  <c r="EF4145" i="1"/>
  <c r="EF4146" i="1"/>
  <c r="EF4147" i="1"/>
  <c r="EF4148" i="1"/>
  <c r="EF4149" i="1"/>
  <c r="EF4150" i="1"/>
  <c r="EF4151" i="1"/>
  <c r="EF4152" i="1"/>
  <c r="EF4153" i="1"/>
  <c r="EF4154" i="1"/>
  <c r="EF4155" i="1"/>
  <c r="EF4156" i="1"/>
  <c r="EF4157" i="1"/>
  <c r="EF4158" i="1"/>
  <c r="EF4159" i="1"/>
  <c r="EF4160" i="1"/>
  <c r="EF4161" i="1"/>
  <c r="EF4162" i="1"/>
  <c r="EF4163" i="1"/>
  <c r="EF4164" i="1"/>
  <c r="EF4165" i="1"/>
  <c r="EF4166" i="1"/>
  <c r="EF4167" i="1"/>
  <c r="EF4168" i="1"/>
  <c r="EF4169" i="1"/>
  <c r="EF4170" i="1"/>
  <c r="EF4171" i="1"/>
  <c r="EF4172" i="1"/>
  <c r="EF4173" i="1"/>
  <c r="EF4174" i="1"/>
  <c r="EF4175" i="1"/>
  <c r="EF4176" i="1"/>
  <c r="EF4177" i="1"/>
  <c r="EF4178" i="1"/>
  <c r="EF4179" i="1"/>
  <c r="EF4180" i="1"/>
  <c r="EF4181" i="1"/>
  <c r="EF4182" i="1"/>
  <c r="EF4183" i="1"/>
  <c r="EF4184" i="1"/>
  <c r="EF4185" i="1"/>
  <c r="EF4186" i="1"/>
  <c r="EF4187" i="1"/>
  <c r="EF4188" i="1"/>
  <c r="EF4189" i="1"/>
  <c r="EF4190" i="1"/>
  <c r="EF4191" i="1"/>
  <c r="EF4192" i="1"/>
  <c r="EF4193" i="1"/>
  <c r="EF4194" i="1"/>
  <c r="EF4195" i="1"/>
  <c r="EF4196" i="1"/>
  <c r="EF4197" i="1"/>
  <c r="EF4198" i="1"/>
  <c r="EF4199" i="1"/>
  <c r="EF4200" i="1"/>
  <c r="EF4201" i="1"/>
  <c r="EF4202" i="1"/>
  <c r="EF4203" i="1"/>
  <c r="EF4204" i="1"/>
  <c r="EF4205" i="1"/>
  <c r="EF4206" i="1"/>
  <c r="EF4207" i="1"/>
  <c r="EF4208" i="1"/>
  <c r="EF4209" i="1"/>
  <c r="EF4210" i="1"/>
  <c r="EF4211" i="1"/>
  <c r="EF4212" i="1"/>
  <c r="EF4213" i="1"/>
  <c r="EF4214" i="1"/>
  <c r="EF4215" i="1"/>
  <c r="EF4216" i="1"/>
  <c r="EF4217" i="1"/>
  <c r="EF4218" i="1"/>
  <c r="EF4219" i="1"/>
  <c r="EF4220" i="1"/>
  <c r="EF4221" i="1"/>
  <c r="EF4222" i="1"/>
  <c r="EF4223" i="1"/>
  <c r="EF4224" i="1"/>
  <c r="EF4225" i="1"/>
  <c r="EF4226" i="1"/>
  <c r="EF4227" i="1"/>
  <c r="EF4228" i="1"/>
  <c r="EF4229" i="1"/>
  <c r="EF4230" i="1"/>
  <c r="EF4231" i="1"/>
  <c r="EF4232" i="1"/>
  <c r="EF4233" i="1"/>
  <c r="EF4234" i="1"/>
  <c r="EF4235" i="1"/>
  <c r="EF4236" i="1"/>
  <c r="EF4237" i="1"/>
  <c r="EF4238" i="1"/>
  <c r="EF4239" i="1"/>
  <c r="EF4240" i="1"/>
  <c r="EF4241" i="1"/>
  <c r="EF4242" i="1"/>
  <c r="EF4243" i="1"/>
  <c r="EF4244" i="1"/>
  <c r="EF4245" i="1"/>
  <c r="EF4246" i="1"/>
  <c r="EF4247" i="1"/>
  <c r="EF4248" i="1"/>
  <c r="EF4249" i="1"/>
  <c r="EF4250" i="1"/>
  <c r="EF4251" i="1"/>
  <c r="EF4252" i="1"/>
  <c r="EF4253" i="1"/>
  <c r="EF4254" i="1"/>
  <c r="EF4255" i="1"/>
  <c r="EF4256" i="1"/>
  <c r="EF4257" i="1"/>
  <c r="EF4258" i="1"/>
  <c r="EF2" i="1"/>
  <c r="J15" i="8" l="1"/>
  <c r="I15" i="8"/>
  <c r="H15" i="8"/>
  <c r="A102" i="72" l="1"/>
  <c r="A100" i="72"/>
  <c r="A99" i="72"/>
  <c r="A98" i="72"/>
  <c r="A75" i="72"/>
  <c r="A74" i="72"/>
  <c r="A73" i="72"/>
  <c r="A72" i="72"/>
  <c r="A71" i="72"/>
  <c r="A70" i="72"/>
  <c r="E267" i="177" l="1"/>
  <c r="F267" i="177"/>
  <c r="G267" i="177"/>
  <c r="H267" i="177"/>
  <c r="I267" i="177"/>
  <c r="J267" i="177"/>
  <c r="K267" i="177"/>
  <c r="L267" i="177"/>
  <c r="M267" i="177"/>
  <c r="E268" i="177"/>
  <c r="F268" i="177"/>
  <c r="G268" i="177"/>
  <c r="H268" i="177"/>
  <c r="I268" i="177"/>
  <c r="J268" i="177"/>
  <c r="K268" i="177"/>
  <c r="L268" i="177"/>
  <c r="M268" i="177"/>
  <c r="E269" i="177"/>
  <c r="F269" i="177"/>
  <c r="G269" i="177"/>
  <c r="H269" i="177"/>
  <c r="I269" i="177"/>
  <c r="J269" i="177"/>
  <c r="K269" i="177"/>
  <c r="L269" i="177"/>
  <c r="M269" i="177"/>
  <c r="E270" i="177"/>
  <c r="F270" i="177"/>
  <c r="G270" i="177"/>
  <c r="H270" i="177"/>
  <c r="I270" i="177"/>
  <c r="J270" i="177"/>
  <c r="K270" i="177"/>
  <c r="L270" i="177"/>
  <c r="M270" i="177"/>
  <c r="E271" i="177"/>
  <c r="F271" i="177"/>
  <c r="G271" i="177"/>
  <c r="H271" i="177"/>
  <c r="I271" i="177"/>
  <c r="J271" i="177"/>
  <c r="K271" i="177"/>
  <c r="L271" i="177"/>
  <c r="M271" i="177"/>
  <c r="E272" i="177"/>
  <c r="F272" i="177"/>
  <c r="G272" i="177"/>
  <c r="H272" i="177"/>
  <c r="I272" i="177"/>
  <c r="J272" i="177"/>
  <c r="K272" i="177"/>
  <c r="L272" i="177"/>
  <c r="M272" i="177"/>
  <c r="E273" i="177"/>
  <c r="F273" i="177"/>
  <c r="G273" i="177"/>
  <c r="H273" i="177"/>
  <c r="I273" i="177"/>
  <c r="J273" i="177"/>
  <c r="K273" i="177"/>
  <c r="L273" i="177"/>
  <c r="M273" i="177"/>
  <c r="E274" i="177"/>
  <c r="F274" i="177"/>
  <c r="G274" i="177"/>
  <c r="H274" i="177"/>
  <c r="I274" i="177"/>
  <c r="J274" i="177"/>
  <c r="K274" i="177"/>
  <c r="L274" i="177"/>
  <c r="M274" i="177"/>
  <c r="E275" i="177"/>
  <c r="F275" i="177"/>
  <c r="G275" i="177"/>
  <c r="H275" i="177"/>
  <c r="I275" i="177"/>
  <c r="J275" i="177"/>
  <c r="K275" i="177"/>
  <c r="L275" i="177"/>
  <c r="M275" i="177"/>
  <c r="E276" i="177"/>
  <c r="F276" i="177"/>
  <c r="G276" i="177"/>
  <c r="H276" i="177"/>
  <c r="I276" i="177"/>
  <c r="J276" i="177"/>
  <c r="K276" i="177"/>
  <c r="L276" i="177"/>
  <c r="M276" i="177"/>
  <c r="E277" i="177"/>
  <c r="F277" i="177"/>
  <c r="G277" i="177"/>
  <c r="H277" i="177"/>
  <c r="I277" i="177"/>
  <c r="J277" i="177"/>
  <c r="K277" i="177"/>
  <c r="L277" i="177"/>
  <c r="M277" i="177"/>
  <c r="E278" i="177"/>
  <c r="F278" i="177"/>
  <c r="G278" i="177"/>
  <c r="H278" i="177"/>
  <c r="I278" i="177"/>
  <c r="J278" i="177"/>
  <c r="K278" i="177"/>
  <c r="L278" i="177"/>
  <c r="M278" i="177"/>
  <c r="E279" i="177"/>
  <c r="F279" i="177"/>
  <c r="G279" i="177"/>
  <c r="H279" i="177"/>
  <c r="I279" i="177"/>
  <c r="J279" i="177"/>
  <c r="K279" i="177"/>
  <c r="L279" i="177"/>
  <c r="M279" i="177"/>
  <c r="E280" i="177"/>
  <c r="F280" i="177"/>
  <c r="G280" i="177"/>
  <c r="H280" i="177"/>
  <c r="I280" i="177"/>
  <c r="J280" i="177"/>
  <c r="K280" i="177"/>
  <c r="L280" i="177"/>
  <c r="M280" i="177"/>
  <c r="E281" i="177"/>
  <c r="F281" i="177"/>
  <c r="G281" i="177"/>
  <c r="H281" i="177"/>
  <c r="I281" i="177"/>
  <c r="J281" i="177"/>
  <c r="K281" i="177"/>
  <c r="L281" i="177"/>
  <c r="M281" i="177"/>
  <c r="E282" i="177"/>
  <c r="F282" i="177"/>
  <c r="G282" i="177"/>
  <c r="H282" i="177"/>
  <c r="I282" i="177"/>
  <c r="J282" i="177"/>
  <c r="K282" i="177"/>
  <c r="L282" i="177"/>
  <c r="M282" i="177"/>
  <c r="E283" i="177"/>
  <c r="F283" i="177"/>
  <c r="G283" i="177"/>
  <c r="H283" i="177"/>
  <c r="I283" i="177"/>
  <c r="J283" i="177"/>
  <c r="K283" i="177"/>
  <c r="L283" i="177"/>
  <c r="M283" i="177"/>
  <c r="E284" i="177"/>
  <c r="F284" i="177"/>
  <c r="G284" i="177"/>
  <c r="H284" i="177"/>
  <c r="I284" i="177"/>
  <c r="J284" i="177"/>
  <c r="K284" i="177"/>
  <c r="L284" i="177"/>
  <c r="M284" i="177"/>
  <c r="E285" i="177"/>
  <c r="F285" i="177"/>
  <c r="G285" i="177"/>
  <c r="H285" i="177"/>
  <c r="I285" i="177"/>
  <c r="J285" i="177"/>
  <c r="K285" i="177"/>
  <c r="L285" i="177"/>
  <c r="M285" i="177"/>
  <c r="E286" i="177"/>
  <c r="F286" i="177"/>
  <c r="G286" i="177"/>
  <c r="H286" i="177"/>
  <c r="I286" i="177"/>
  <c r="J286" i="177"/>
  <c r="K286" i="177"/>
  <c r="L286" i="177"/>
  <c r="M286" i="177"/>
  <c r="E287" i="177"/>
  <c r="F287" i="177"/>
  <c r="G287" i="177"/>
  <c r="H287" i="177"/>
  <c r="I287" i="177"/>
  <c r="J287" i="177"/>
  <c r="K287" i="177"/>
  <c r="L287" i="177"/>
  <c r="M287" i="177"/>
  <c r="E288" i="177"/>
  <c r="F288" i="177"/>
  <c r="G288" i="177"/>
  <c r="H288" i="177"/>
  <c r="I288" i="177"/>
  <c r="J288" i="177"/>
  <c r="K288" i="177"/>
  <c r="L288" i="177"/>
  <c r="M288" i="177"/>
  <c r="E289" i="177"/>
  <c r="F289" i="177"/>
  <c r="G289" i="177"/>
  <c r="H289" i="177"/>
  <c r="I289" i="177"/>
  <c r="J289" i="177"/>
  <c r="K289" i="177"/>
  <c r="L289" i="177"/>
  <c r="M289" i="177"/>
  <c r="E290" i="177"/>
  <c r="F290" i="177"/>
  <c r="G290" i="177"/>
  <c r="H290" i="177"/>
  <c r="I290" i="177"/>
  <c r="J290" i="177"/>
  <c r="K290" i="177"/>
  <c r="L290" i="177"/>
  <c r="M290" i="177"/>
  <c r="E291" i="177"/>
  <c r="F291" i="177"/>
  <c r="G291" i="177"/>
  <c r="H291" i="177"/>
  <c r="I291" i="177"/>
  <c r="J291" i="177"/>
  <c r="K291" i="177"/>
  <c r="L291" i="177"/>
  <c r="M291" i="177"/>
  <c r="E292" i="177"/>
  <c r="F292" i="177"/>
  <c r="G292" i="177"/>
  <c r="H292" i="177"/>
  <c r="I292" i="177"/>
  <c r="J292" i="177"/>
  <c r="K292" i="177"/>
  <c r="L292" i="177"/>
  <c r="M292" i="177"/>
  <c r="E293" i="177"/>
  <c r="F293" i="177"/>
  <c r="G293" i="177"/>
  <c r="H293" i="177"/>
  <c r="I293" i="177"/>
  <c r="J293" i="177"/>
  <c r="K293" i="177"/>
  <c r="L293" i="177"/>
  <c r="M293" i="177"/>
  <c r="E294" i="177"/>
  <c r="F294" i="177"/>
  <c r="G294" i="177"/>
  <c r="H294" i="177"/>
  <c r="I294" i="177"/>
  <c r="J294" i="177"/>
  <c r="K294" i="177"/>
  <c r="L294" i="177"/>
  <c r="M294" i="177"/>
  <c r="E295" i="177"/>
  <c r="F295" i="177"/>
  <c r="G295" i="177"/>
  <c r="H295" i="177"/>
  <c r="I295" i="177"/>
  <c r="J295" i="177"/>
  <c r="K295" i="177"/>
  <c r="L295" i="177"/>
  <c r="M295" i="177"/>
  <c r="E296" i="177"/>
  <c r="F296" i="177"/>
  <c r="G296" i="177"/>
  <c r="H296" i="177"/>
  <c r="I296" i="177"/>
  <c r="J296" i="177"/>
  <c r="K296" i="177"/>
  <c r="L296" i="177"/>
  <c r="M296" i="177"/>
  <c r="E297" i="177"/>
  <c r="F297" i="177"/>
  <c r="G297" i="177"/>
  <c r="H297" i="177"/>
  <c r="I297" i="177"/>
  <c r="J297" i="177"/>
  <c r="K297" i="177"/>
  <c r="L297" i="177"/>
  <c r="M297" i="177"/>
  <c r="E298" i="177"/>
  <c r="F298" i="177"/>
  <c r="G298" i="177"/>
  <c r="H298" i="177"/>
  <c r="I298" i="177"/>
  <c r="J298" i="177"/>
  <c r="K298" i="177"/>
  <c r="L298" i="177"/>
  <c r="M298" i="177"/>
  <c r="H266" i="177"/>
  <c r="I266" i="177"/>
  <c r="J266" i="177"/>
  <c r="K266" i="177"/>
  <c r="L266" i="177"/>
  <c r="M266" i="177"/>
  <c r="E266" i="177"/>
  <c r="F266" i="177"/>
  <c r="G266" i="177"/>
  <c r="E234" i="177"/>
  <c r="F234" i="177"/>
  <c r="G234" i="177"/>
  <c r="H234" i="177"/>
  <c r="I234" i="177"/>
  <c r="J234" i="177"/>
  <c r="K234" i="177"/>
  <c r="L234" i="177"/>
  <c r="M234" i="177"/>
  <c r="E235" i="177"/>
  <c r="F235" i="177"/>
  <c r="G235" i="177"/>
  <c r="H235" i="177"/>
  <c r="I235" i="177"/>
  <c r="J235" i="177"/>
  <c r="K235" i="177"/>
  <c r="L235" i="177"/>
  <c r="M235" i="177"/>
  <c r="E236" i="177"/>
  <c r="F236" i="177"/>
  <c r="G236" i="177"/>
  <c r="H236" i="177"/>
  <c r="I236" i="177"/>
  <c r="J236" i="177"/>
  <c r="K236" i="177"/>
  <c r="L236" i="177"/>
  <c r="M236" i="177"/>
  <c r="E237" i="177"/>
  <c r="F237" i="177"/>
  <c r="G237" i="177"/>
  <c r="H237" i="177"/>
  <c r="I237" i="177"/>
  <c r="J237" i="177"/>
  <c r="K237" i="177"/>
  <c r="L237" i="177"/>
  <c r="M237" i="177"/>
  <c r="E238" i="177"/>
  <c r="F238" i="177"/>
  <c r="G238" i="177"/>
  <c r="H238" i="177"/>
  <c r="I238" i="177"/>
  <c r="J238" i="177"/>
  <c r="K238" i="177"/>
  <c r="L238" i="177"/>
  <c r="M238" i="177"/>
  <c r="E239" i="177"/>
  <c r="F239" i="177"/>
  <c r="G239" i="177"/>
  <c r="H239" i="177"/>
  <c r="I239" i="177"/>
  <c r="J239" i="177"/>
  <c r="K239" i="177"/>
  <c r="L239" i="177"/>
  <c r="M239" i="177"/>
  <c r="E240" i="177"/>
  <c r="F240" i="177"/>
  <c r="G240" i="177"/>
  <c r="H240" i="177"/>
  <c r="I240" i="177"/>
  <c r="J240" i="177"/>
  <c r="K240" i="177"/>
  <c r="L240" i="177"/>
  <c r="M240" i="177"/>
  <c r="E241" i="177"/>
  <c r="F241" i="177"/>
  <c r="G241" i="177"/>
  <c r="H241" i="177"/>
  <c r="I241" i="177"/>
  <c r="J241" i="177"/>
  <c r="K241" i="177"/>
  <c r="L241" i="177"/>
  <c r="M241" i="177"/>
  <c r="E242" i="177"/>
  <c r="F242" i="177"/>
  <c r="G242" i="177"/>
  <c r="H242" i="177"/>
  <c r="I242" i="177"/>
  <c r="J242" i="177"/>
  <c r="K242" i="177"/>
  <c r="L242" i="177"/>
  <c r="M242" i="177"/>
  <c r="E243" i="177"/>
  <c r="F243" i="177"/>
  <c r="G243" i="177"/>
  <c r="H243" i="177"/>
  <c r="I243" i="177"/>
  <c r="J243" i="177"/>
  <c r="K243" i="177"/>
  <c r="L243" i="177"/>
  <c r="M243" i="177"/>
  <c r="E244" i="177"/>
  <c r="F244" i="177"/>
  <c r="G244" i="177"/>
  <c r="H244" i="177"/>
  <c r="I244" i="177"/>
  <c r="J244" i="177"/>
  <c r="K244" i="177"/>
  <c r="L244" i="177"/>
  <c r="M244" i="177"/>
  <c r="E245" i="177"/>
  <c r="F245" i="177"/>
  <c r="G245" i="177"/>
  <c r="H245" i="177"/>
  <c r="I245" i="177"/>
  <c r="J245" i="177"/>
  <c r="K245" i="177"/>
  <c r="L245" i="177"/>
  <c r="M245" i="177"/>
  <c r="E246" i="177"/>
  <c r="F246" i="177"/>
  <c r="G246" i="177"/>
  <c r="H246" i="177"/>
  <c r="I246" i="177"/>
  <c r="J246" i="177"/>
  <c r="K246" i="177"/>
  <c r="L246" i="177"/>
  <c r="M246" i="177"/>
  <c r="E247" i="177"/>
  <c r="F247" i="177"/>
  <c r="G247" i="177"/>
  <c r="H247" i="177"/>
  <c r="I247" i="177"/>
  <c r="J247" i="177"/>
  <c r="K247" i="177"/>
  <c r="L247" i="177"/>
  <c r="M247" i="177"/>
  <c r="E248" i="177"/>
  <c r="F248" i="177"/>
  <c r="G248" i="177"/>
  <c r="H248" i="177"/>
  <c r="I248" i="177"/>
  <c r="J248" i="177"/>
  <c r="K248" i="177"/>
  <c r="L248" i="177"/>
  <c r="M248" i="177"/>
  <c r="E249" i="177"/>
  <c r="F249" i="177"/>
  <c r="G249" i="177"/>
  <c r="H249" i="177"/>
  <c r="I249" i="177"/>
  <c r="J249" i="177"/>
  <c r="K249" i="177"/>
  <c r="L249" i="177"/>
  <c r="M249" i="177"/>
  <c r="E250" i="177"/>
  <c r="F250" i="177"/>
  <c r="G250" i="177"/>
  <c r="H250" i="177"/>
  <c r="I250" i="177"/>
  <c r="J250" i="177"/>
  <c r="K250" i="177"/>
  <c r="L250" i="177"/>
  <c r="M250" i="177"/>
  <c r="E251" i="177"/>
  <c r="F251" i="177"/>
  <c r="G251" i="177"/>
  <c r="H251" i="177"/>
  <c r="I251" i="177"/>
  <c r="J251" i="177"/>
  <c r="K251" i="177"/>
  <c r="L251" i="177"/>
  <c r="M251" i="177"/>
  <c r="E252" i="177"/>
  <c r="F252" i="177"/>
  <c r="G252" i="177"/>
  <c r="H252" i="177"/>
  <c r="I252" i="177"/>
  <c r="J252" i="177"/>
  <c r="K252" i="177"/>
  <c r="L252" i="177"/>
  <c r="M252" i="177"/>
  <c r="E253" i="177"/>
  <c r="F253" i="177"/>
  <c r="G253" i="177"/>
  <c r="H253" i="177"/>
  <c r="I253" i="177"/>
  <c r="J253" i="177"/>
  <c r="K253" i="177"/>
  <c r="L253" i="177"/>
  <c r="M253" i="177"/>
  <c r="E254" i="177"/>
  <c r="F254" i="177"/>
  <c r="G254" i="177"/>
  <c r="H254" i="177"/>
  <c r="I254" i="177"/>
  <c r="J254" i="177"/>
  <c r="K254" i="177"/>
  <c r="L254" i="177"/>
  <c r="M254" i="177"/>
  <c r="E255" i="177"/>
  <c r="F255" i="177"/>
  <c r="G255" i="177"/>
  <c r="H255" i="177"/>
  <c r="I255" i="177"/>
  <c r="J255" i="177"/>
  <c r="K255" i="177"/>
  <c r="L255" i="177"/>
  <c r="M255" i="177"/>
  <c r="E256" i="177"/>
  <c r="F256" i="177"/>
  <c r="G256" i="177"/>
  <c r="H256" i="177"/>
  <c r="I256" i="177"/>
  <c r="J256" i="177"/>
  <c r="K256" i="177"/>
  <c r="L256" i="177"/>
  <c r="M256" i="177"/>
  <c r="E257" i="177"/>
  <c r="F257" i="177"/>
  <c r="G257" i="177"/>
  <c r="H257" i="177"/>
  <c r="I257" i="177"/>
  <c r="J257" i="177"/>
  <c r="K257" i="177"/>
  <c r="L257" i="177"/>
  <c r="M257" i="177"/>
  <c r="E258" i="177"/>
  <c r="F258" i="177"/>
  <c r="G258" i="177"/>
  <c r="H258" i="177"/>
  <c r="I258" i="177"/>
  <c r="J258" i="177"/>
  <c r="K258" i="177"/>
  <c r="L258" i="177"/>
  <c r="M258" i="177"/>
  <c r="E259" i="177"/>
  <c r="F259" i="177"/>
  <c r="G259" i="177"/>
  <c r="H259" i="177"/>
  <c r="I259" i="177"/>
  <c r="J259" i="177"/>
  <c r="K259" i="177"/>
  <c r="L259" i="177"/>
  <c r="M259" i="177"/>
  <c r="E260" i="177"/>
  <c r="F260" i="177"/>
  <c r="G260" i="177"/>
  <c r="H260" i="177"/>
  <c r="I260" i="177"/>
  <c r="J260" i="177"/>
  <c r="K260" i="177"/>
  <c r="L260" i="177"/>
  <c r="M260" i="177"/>
  <c r="E261" i="177"/>
  <c r="F261" i="177"/>
  <c r="G261" i="177"/>
  <c r="H261" i="177"/>
  <c r="I261" i="177"/>
  <c r="J261" i="177"/>
  <c r="K261" i="177"/>
  <c r="L261" i="177"/>
  <c r="M261" i="177"/>
  <c r="E262" i="177"/>
  <c r="F262" i="177"/>
  <c r="G262" i="177"/>
  <c r="H262" i="177"/>
  <c r="I262" i="177"/>
  <c r="J262" i="177"/>
  <c r="K262" i="177"/>
  <c r="L262" i="177"/>
  <c r="M262" i="177"/>
  <c r="E263" i="177"/>
  <c r="F263" i="177"/>
  <c r="G263" i="177"/>
  <c r="H263" i="177"/>
  <c r="I263" i="177"/>
  <c r="J263" i="177"/>
  <c r="K263" i="177"/>
  <c r="L263" i="177"/>
  <c r="M263" i="177"/>
  <c r="E264" i="177"/>
  <c r="F264" i="177"/>
  <c r="G264" i="177"/>
  <c r="H264" i="177"/>
  <c r="I264" i="177"/>
  <c r="J264" i="177"/>
  <c r="K264" i="177"/>
  <c r="L264" i="177"/>
  <c r="M264" i="177"/>
  <c r="E265" i="177"/>
  <c r="F265" i="177"/>
  <c r="G265" i="177"/>
  <c r="H265" i="177"/>
  <c r="I265" i="177"/>
  <c r="J265" i="177"/>
  <c r="K265" i="177"/>
  <c r="L265" i="177"/>
  <c r="M265" i="177"/>
  <c r="H233" i="177"/>
  <c r="I233" i="177"/>
  <c r="J233" i="177"/>
  <c r="K233" i="177"/>
  <c r="L233" i="177"/>
  <c r="M233" i="177"/>
  <c r="E233" i="177"/>
  <c r="F233" i="177"/>
  <c r="G233" i="177"/>
  <c r="H200" i="177"/>
  <c r="I200" i="177"/>
  <c r="J200" i="177"/>
  <c r="K200" i="177"/>
  <c r="L200" i="177"/>
  <c r="M200" i="177"/>
  <c r="H201" i="177"/>
  <c r="I201" i="177"/>
  <c r="J201" i="177"/>
  <c r="K201" i="177"/>
  <c r="L201" i="177"/>
  <c r="M201" i="177"/>
  <c r="H202" i="177"/>
  <c r="I202" i="177"/>
  <c r="J202" i="177"/>
  <c r="K202" i="177"/>
  <c r="L202" i="177"/>
  <c r="M202" i="177"/>
  <c r="H203" i="177"/>
  <c r="I203" i="177"/>
  <c r="J203" i="177"/>
  <c r="K203" i="177"/>
  <c r="L203" i="177"/>
  <c r="M203" i="177"/>
  <c r="H204" i="177"/>
  <c r="I204" i="177"/>
  <c r="J204" i="177"/>
  <c r="K204" i="177"/>
  <c r="L204" i="177"/>
  <c r="M204" i="177"/>
  <c r="H205" i="177"/>
  <c r="I205" i="177"/>
  <c r="J205" i="177"/>
  <c r="K205" i="177"/>
  <c r="L205" i="177"/>
  <c r="M205" i="177"/>
  <c r="H206" i="177"/>
  <c r="I206" i="177"/>
  <c r="J206" i="177"/>
  <c r="K206" i="177"/>
  <c r="L206" i="177"/>
  <c r="M206" i="177"/>
  <c r="H207" i="177"/>
  <c r="I207" i="177"/>
  <c r="J207" i="177"/>
  <c r="K207" i="177"/>
  <c r="L207" i="177"/>
  <c r="M207" i="177"/>
  <c r="H208" i="177"/>
  <c r="I208" i="177"/>
  <c r="J208" i="177"/>
  <c r="K208" i="177"/>
  <c r="L208" i="177"/>
  <c r="M208" i="177"/>
  <c r="H209" i="177"/>
  <c r="I209" i="177"/>
  <c r="J209" i="177"/>
  <c r="K209" i="177"/>
  <c r="L209" i="177"/>
  <c r="M209" i="177"/>
  <c r="H210" i="177"/>
  <c r="I210" i="177"/>
  <c r="J210" i="177"/>
  <c r="K210" i="177"/>
  <c r="L210" i="177"/>
  <c r="M210" i="177"/>
  <c r="H211" i="177"/>
  <c r="I211" i="177"/>
  <c r="J211" i="177"/>
  <c r="K211" i="177"/>
  <c r="L211" i="177"/>
  <c r="M211" i="177"/>
  <c r="H212" i="177"/>
  <c r="I212" i="177"/>
  <c r="J212" i="177"/>
  <c r="K212" i="177"/>
  <c r="L212" i="177"/>
  <c r="M212" i="177"/>
  <c r="H213" i="177"/>
  <c r="I213" i="177"/>
  <c r="J213" i="177"/>
  <c r="K213" i="177"/>
  <c r="L213" i="177"/>
  <c r="M213" i="177"/>
  <c r="H214" i="177"/>
  <c r="I214" i="177"/>
  <c r="J214" i="177"/>
  <c r="K214" i="177"/>
  <c r="L214" i="177"/>
  <c r="M214" i="177"/>
  <c r="H215" i="177"/>
  <c r="I215" i="177"/>
  <c r="J215" i="177"/>
  <c r="K215" i="177"/>
  <c r="L215" i="177"/>
  <c r="M215" i="177"/>
  <c r="H216" i="177"/>
  <c r="I216" i="177"/>
  <c r="J216" i="177"/>
  <c r="K216" i="177"/>
  <c r="L216" i="177"/>
  <c r="M216" i="177"/>
  <c r="H217" i="177"/>
  <c r="I217" i="177"/>
  <c r="J217" i="177"/>
  <c r="K217" i="177"/>
  <c r="L217" i="177"/>
  <c r="M217" i="177"/>
  <c r="H218" i="177"/>
  <c r="I218" i="177"/>
  <c r="J218" i="177"/>
  <c r="K218" i="177"/>
  <c r="L218" i="177"/>
  <c r="M218" i="177"/>
  <c r="H219" i="177"/>
  <c r="I219" i="177"/>
  <c r="J219" i="177"/>
  <c r="K219" i="177"/>
  <c r="L219" i="177"/>
  <c r="M219" i="177"/>
  <c r="H220" i="177"/>
  <c r="I220" i="177"/>
  <c r="J220" i="177"/>
  <c r="K220" i="177"/>
  <c r="L220" i="177"/>
  <c r="M220" i="177"/>
  <c r="H221" i="177"/>
  <c r="I221" i="177"/>
  <c r="J221" i="177"/>
  <c r="K221" i="177"/>
  <c r="L221" i="177"/>
  <c r="M221" i="177"/>
  <c r="H222" i="177"/>
  <c r="I222" i="177"/>
  <c r="J222" i="177"/>
  <c r="K222" i="177"/>
  <c r="L222" i="177"/>
  <c r="M222" i="177"/>
  <c r="H223" i="177"/>
  <c r="I223" i="177"/>
  <c r="J223" i="177"/>
  <c r="K223" i="177"/>
  <c r="L223" i="177"/>
  <c r="M223" i="177"/>
  <c r="H224" i="177"/>
  <c r="I224" i="177"/>
  <c r="J224" i="177"/>
  <c r="K224" i="177"/>
  <c r="L224" i="177"/>
  <c r="M224" i="177"/>
  <c r="H225" i="177"/>
  <c r="I225" i="177"/>
  <c r="J225" i="177"/>
  <c r="K225" i="177"/>
  <c r="L225" i="177"/>
  <c r="M225" i="177"/>
  <c r="H226" i="177"/>
  <c r="I226" i="177"/>
  <c r="J226" i="177"/>
  <c r="K226" i="177"/>
  <c r="L226" i="177"/>
  <c r="M226" i="177"/>
  <c r="H227" i="177"/>
  <c r="I227" i="177"/>
  <c r="J227" i="177"/>
  <c r="K227" i="177"/>
  <c r="L227" i="177"/>
  <c r="M227" i="177"/>
  <c r="H228" i="177"/>
  <c r="I228" i="177"/>
  <c r="J228" i="177"/>
  <c r="K228" i="177"/>
  <c r="L228" i="177"/>
  <c r="M228" i="177"/>
  <c r="H229" i="177"/>
  <c r="I229" i="177"/>
  <c r="J229" i="177"/>
  <c r="K229" i="177"/>
  <c r="L229" i="177"/>
  <c r="M229" i="177"/>
  <c r="H230" i="177"/>
  <c r="I230" i="177"/>
  <c r="J230" i="177"/>
  <c r="K230" i="177"/>
  <c r="L230" i="177"/>
  <c r="M230" i="177"/>
  <c r="H231" i="177"/>
  <c r="I231" i="177"/>
  <c r="J231" i="177"/>
  <c r="K231" i="177"/>
  <c r="L231" i="177"/>
  <c r="M231" i="177"/>
  <c r="H232" i="177"/>
  <c r="I232" i="177"/>
  <c r="J232" i="177"/>
  <c r="K232" i="177"/>
  <c r="L232" i="177"/>
  <c r="M232" i="177"/>
  <c r="E201" i="177"/>
  <c r="F201" i="177"/>
  <c r="G201" i="177"/>
  <c r="E202" i="177"/>
  <c r="F202" i="177"/>
  <c r="G202" i="177"/>
  <c r="E203" i="177"/>
  <c r="F203" i="177"/>
  <c r="G203" i="177"/>
  <c r="E204" i="177"/>
  <c r="F204" i="177"/>
  <c r="G204" i="177"/>
  <c r="E205" i="177"/>
  <c r="F205" i="177"/>
  <c r="G205" i="177"/>
  <c r="E206" i="177"/>
  <c r="F206" i="177"/>
  <c r="G206" i="177"/>
  <c r="E207" i="177"/>
  <c r="F207" i="177"/>
  <c r="G207" i="177"/>
  <c r="E208" i="177"/>
  <c r="F208" i="177"/>
  <c r="G208" i="177"/>
  <c r="E209" i="177"/>
  <c r="F209" i="177"/>
  <c r="G209" i="177"/>
  <c r="E210" i="177"/>
  <c r="F210" i="177"/>
  <c r="G210" i="177"/>
  <c r="E211" i="177"/>
  <c r="F211" i="177"/>
  <c r="G211" i="177"/>
  <c r="E212" i="177"/>
  <c r="F212" i="177"/>
  <c r="G212" i="177"/>
  <c r="E213" i="177"/>
  <c r="F213" i="177"/>
  <c r="G213" i="177"/>
  <c r="E214" i="177"/>
  <c r="F214" i="177"/>
  <c r="G214" i="177"/>
  <c r="E215" i="177"/>
  <c r="F215" i="177"/>
  <c r="G215" i="177"/>
  <c r="E216" i="177"/>
  <c r="F216" i="177"/>
  <c r="G216" i="177"/>
  <c r="E217" i="177"/>
  <c r="F217" i="177"/>
  <c r="G217" i="177"/>
  <c r="E218" i="177"/>
  <c r="F218" i="177"/>
  <c r="G218" i="177"/>
  <c r="E219" i="177"/>
  <c r="F219" i="177"/>
  <c r="G219" i="177"/>
  <c r="E220" i="177"/>
  <c r="F220" i="177"/>
  <c r="G220" i="177"/>
  <c r="E221" i="177"/>
  <c r="F221" i="177"/>
  <c r="G221" i="177"/>
  <c r="E222" i="177"/>
  <c r="F222" i="177"/>
  <c r="G222" i="177"/>
  <c r="E223" i="177"/>
  <c r="F223" i="177"/>
  <c r="G223" i="177"/>
  <c r="E224" i="177"/>
  <c r="F224" i="177"/>
  <c r="G224" i="177"/>
  <c r="E225" i="177"/>
  <c r="F225" i="177"/>
  <c r="G225" i="177"/>
  <c r="E226" i="177"/>
  <c r="F226" i="177"/>
  <c r="G226" i="177"/>
  <c r="E227" i="177"/>
  <c r="F227" i="177"/>
  <c r="G227" i="177"/>
  <c r="E228" i="177"/>
  <c r="F228" i="177"/>
  <c r="G228" i="177"/>
  <c r="E229" i="177"/>
  <c r="F229" i="177"/>
  <c r="G229" i="177"/>
  <c r="E230" i="177"/>
  <c r="F230" i="177"/>
  <c r="G230" i="177"/>
  <c r="E231" i="177"/>
  <c r="F231" i="177"/>
  <c r="G231" i="177"/>
  <c r="E232" i="177"/>
  <c r="F232" i="177"/>
  <c r="G232" i="177"/>
  <c r="E200" i="177"/>
  <c r="F200" i="177"/>
  <c r="G200" i="177"/>
  <c r="H167" i="177"/>
  <c r="I167" i="177"/>
  <c r="J167" i="177"/>
  <c r="K167" i="177"/>
  <c r="L167" i="177"/>
  <c r="M167" i="177"/>
  <c r="H168" i="177"/>
  <c r="I168" i="177"/>
  <c r="J168" i="177"/>
  <c r="K168" i="177"/>
  <c r="L168" i="177"/>
  <c r="M168" i="177"/>
  <c r="H169" i="177"/>
  <c r="I169" i="177"/>
  <c r="J169" i="177"/>
  <c r="K169" i="177"/>
  <c r="L169" i="177"/>
  <c r="M169" i="177"/>
  <c r="H170" i="177"/>
  <c r="I170" i="177"/>
  <c r="J170" i="177"/>
  <c r="K170" i="177"/>
  <c r="L170" i="177"/>
  <c r="M170" i="177"/>
  <c r="H171" i="177"/>
  <c r="I171" i="177"/>
  <c r="J171" i="177"/>
  <c r="K171" i="177"/>
  <c r="L171" i="177"/>
  <c r="M171" i="177"/>
  <c r="H172" i="177"/>
  <c r="I172" i="177"/>
  <c r="J172" i="177"/>
  <c r="K172" i="177"/>
  <c r="L172" i="177"/>
  <c r="M172" i="177"/>
  <c r="H173" i="177"/>
  <c r="I173" i="177"/>
  <c r="J173" i="177"/>
  <c r="K173" i="177"/>
  <c r="L173" i="177"/>
  <c r="M173" i="177"/>
  <c r="H174" i="177"/>
  <c r="I174" i="177"/>
  <c r="J174" i="177"/>
  <c r="K174" i="177"/>
  <c r="L174" i="177"/>
  <c r="M174" i="177"/>
  <c r="H175" i="177"/>
  <c r="I175" i="177"/>
  <c r="J175" i="177"/>
  <c r="K175" i="177"/>
  <c r="L175" i="177"/>
  <c r="M175" i="177"/>
  <c r="H176" i="177"/>
  <c r="I176" i="177"/>
  <c r="J176" i="177"/>
  <c r="K176" i="177"/>
  <c r="L176" i="177"/>
  <c r="M176" i="177"/>
  <c r="H177" i="177"/>
  <c r="I177" i="177"/>
  <c r="J177" i="177"/>
  <c r="K177" i="177"/>
  <c r="L177" i="177"/>
  <c r="M177" i="177"/>
  <c r="H178" i="177"/>
  <c r="I178" i="177"/>
  <c r="J178" i="177"/>
  <c r="K178" i="177"/>
  <c r="L178" i="177"/>
  <c r="M178" i="177"/>
  <c r="H179" i="177"/>
  <c r="I179" i="177"/>
  <c r="J179" i="177"/>
  <c r="K179" i="177"/>
  <c r="L179" i="177"/>
  <c r="M179" i="177"/>
  <c r="H180" i="177"/>
  <c r="I180" i="177"/>
  <c r="J180" i="177"/>
  <c r="K180" i="177"/>
  <c r="L180" i="177"/>
  <c r="M180" i="177"/>
  <c r="H181" i="177"/>
  <c r="I181" i="177"/>
  <c r="J181" i="177"/>
  <c r="K181" i="177"/>
  <c r="L181" i="177"/>
  <c r="M181" i="177"/>
  <c r="H182" i="177"/>
  <c r="I182" i="177"/>
  <c r="J182" i="177"/>
  <c r="K182" i="177"/>
  <c r="L182" i="177"/>
  <c r="M182" i="177"/>
  <c r="H183" i="177"/>
  <c r="I183" i="177"/>
  <c r="J183" i="177"/>
  <c r="K183" i="177"/>
  <c r="L183" i="177"/>
  <c r="M183" i="177"/>
  <c r="H184" i="177"/>
  <c r="I184" i="177"/>
  <c r="J184" i="177"/>
  <c r="K184" i="177"/>
  <c r="L184" i="177"/>
  <c r="M184" i="177"/>
  <c r="H185" i="177"/>
  <c r="I185" i="177"/>
  <c r="J185" i="177"/>
  <c r="K185" i="177"/>
  <c r="L185" i="177"/>
  <c r="M185" i="177"/>
  <c r="H186" i="177"/>
  <c r="I186" i="177"/>
  <c r="J186" i="177"/>
  <c r="K186" i="177"/>
  <c r="L186" i="177"/>
  <c r="M186" i="177"/>
  <c r="H187" i="177"/>
  <c r="I187" i="177"/>
  <c r="J187" i="177"/>
  <c r="K187" i="177"/>
  <c r="L187" i="177"/>
  <c r="M187" i="177"/>
  <c r="H188" i="177"/>
  <c r="I188" i="177"/>
  <c r="J188" i="177"/>
  <c r="K188" i="177"/>
  <c r="L188" i="177"/>
  <c r="M188" i="177"/>
  <c r="H189" i="177"/>
  <c r="I189" i="177"/>
  <c r="J189" i="177"/>
  <c r="K189" i="177"/>
  <c r="L189" i="177"/>
  <c r="M189" i="177"/>
  <c r="H190" i="177"/>
  <c r="I190" i="177"/>
  <c r="J190" i="177"/>
  <c r="K190" i="177"/>
  <c r="L190" i="177"/>
  <c r="M190" i="177"/>
  <c r="H191" i="177"/>
  <c r="I191" i="177"/>
  <c r="J191" i="177"/>
  <c r="K191" i="177"/>
  <c r="L191" i="177"/>
  <c r="M191" i="177"/>
  <c r="H192" i="177"/>
  <c r="I192" i="177"/>
  <c r="J192" i="177"/>
  <c r="K192" i="177"/>
  <c r="L192" i="177"/>
  <c r="M192" i="177"/>
  <c r="H193" i="177"/>
  <c r="I193" i="177"/>
  <c r="J193" i="177"/>
  <c r="K193" i="177"/>
  <c r="L193" i="177"/>
  <c r="M193" i="177"/>
  <c r="H194" i="177"/>
  <c r="I194" i="177"/>
  <c r="J194" i="177"/>
  <c r="K194" i="177"/>
  <c r="L194" i="177"/>
  <c r="M194" i="177"/>
  <c r="H195" i="177"/>
  <c r="I195" i="177"/>
  <c r="J195" i="177"/>
  <c r="K195" i="177"/>
  <c r="L195" i="177"/>
  <c r="M195" i="177"/>
  <c r="H196" i="177"/>
  <c r="I196" i="177"/>
  <c r="J196" i="177"/>
  <c r="K196" i="177"/>
  <c r="L196" i="177"/>
  <c r="M196" i="177"/>
  <c r="H197" i="177"/>
  <c r="I197" i="177"/>
  <c r="J197" i="177"/>
  <c r="K197" i="177"/>
  <c r="L197" i="177"/>
  <c r="M197" i="177"/>
  <c r="H198" i="177"/>
  <c r="I198" i="177"/>
  <c r="J198" i="177"/>
  <c r="K198" i="177"/>
  <c r="L198" i="177"/>
  <c r="M198" i="177"/>
  <c r="H199" i="177"/>
  <c r="I199" i="177"/>
  <c r="J199" i="177"/>
  <c r="K199" i="177"/>
  <c r="L199" i="177"/>
  <c r="M199" i="177"/>
  <c r="E168" i="177"/>
  <c r="F168" i="177"/>
  <c r="G168" i="177"/>
  <c r="E169" i="177"/>
  <c r="F169" i="177"/>
  <c r="G169" i="177"/>
  <c r="E170" i="177"/>
  <c r="F170" i="177"/>
  <c r="G170" i="177"/>
  <c r="E171" i="177"/>
  <c r="F171" i="177"/>
  <c r="G171" i="177"/>
  <c r="E172" i="177"/>
  <c r="F172" i="177"/>
  <c r="G172" i="177"/>
  <c r="E173" i="177"/>
  <c r="F173" i="177"/>
  <c r="G173" i="177"/>
  <c r="E174" i="177"/>
  <c r="F174" i="177"/>
  <c r="G174" i="177"/>
  <c r="E175" i="177"/>
  <c r="F175" i="177"/>
  <c r="G175" i="177"/>
  <c r="E176" i="177"/>
  <c r="F176" i="177"/>
  <c r="G176" i="177"/>
  <c r="E177" i="177"/>
  <c r="F177" i="177"/>
  <c r="G177" i="177"/>
  <c r="E178" i="177"/>
  <c r="F178" i="177"/>
  <c r="G178" i="177"/>
  <c r="E179" i="177"/>
  <c r="F179" i="177"/>
  <c r="G179" i="177"/>
  <c r="E180" i="177"/>
  <c r="F180" i="177"/>
  <c r="G180" i="177"/>
  <c r="E181" i="177"/>
  <c r="F181" i="177"/>
  <c r="G181" i="177"/>
  <c r="E182" i="177"/>
  <c r="F182" i="177"/>
  <c r="G182" i="177"/>
  <c r="E183" i="177"/>
  <c r="F183" i="177"/>
  <c r="G183" i="177"/>
  <c r="E184" i="177"/>
  <c r="F184" i="177"/>
  <c r="G184" i="177"/>
  <c r="E185" i="177"/>
  <c r="F185" i="177"/>
  <c r="G185" i="177"/>
  <c r="E186" i="177"/>
  <c r="F186" i="177"/>
  <c r="G186" i="177"/>
  <c r="E187" i="177"/>
  <c r="F187" i="177"/>
  <c r="G187" i="177"/>
  <c r="E188" i="177"/>
  <c r="F188" i="177"/>
  <c r="G188" i="177"/>
  <c r="E189" i="177"/>
  <c r="F189" i="177"/>
  <c r="G189" i="177"/>
  <c r="E190" i="177"/>
  <c r="F190" i="177"/>
  <c r="G190" i="177"/>
  <c r="E191" i="177"/>
  <c r="F191" i="177"/>
  <c r="G191" i="177"/>
  <c r="E192" i="177"/>
  <c r="F192" i="177"/>
  <c r="G192" i="177"/>
  <c r="E193" i="177"/>
  <c r="F193" i="177"/>
  <c r="G193" i="177"/>
  <c r="E194" i="177"/>
  <c r="F194" i="177"/>
  <c r="G194" i="177"/>
  <c r="E195" i="177"/>
  <c r="F195" i="177"/>
  <c r="G195" i="177"/>
  <c r="E196" i="177"/>
  <c r="F196" i="177"/>
  <c r="G196" i="177"/>
  <c r="E197" i="177"/>
  <c r="F197" i="177"/>
  <c r="G197" i="177"/>
  <c r="E198" i="177"/>
  <c r="F198" i="177"/>
  <c r="G198" i="177"/>
  <c r="E199" i="177"/>
  <c r="F199" i="177"/>
  <c r="G199" i="177"/>
  <c r="E167" i="177"/>
  <c r="F167" i="177"/>
  <c r="G167" i="177"/>
  <c r="H134" i="177"/>
  <c r="I134" i="177"/>
  <c r="J134" i="177"/>
  <c r="K134" i="177"/>
  <c r="L134" i="177"/>
  <c r="M134" i="177"/>
  <c r="H135" i="177"/>
  <c r="I135" i="177"/>
  <c r="J135" i="177"/>
  <c r="K135" i="177"/>
  <c r="L135" i="177"/>
  <c r="M135" i="177"/>
  <c r="H136" i="177"/>
  <c r="I136" i="177"/>
  <c r="J136" i="177"/>
  <c r="K136" i="177"/>
  <c r="L136" i="177"/>
  <c r="M136" i="177"/>
  <c r="H137" i="177"/>
  <c r="I137" i="177"/>
  <c r="J137" i="177"/>
  <c r="K137" i="177"/>
  <c r="L137" i="177"/>
  <c r="M137" i="177"/>
  <c r="H138" i="177"/>
  <c r="I138" i="177"/>
  <c r="J138" i="177"/>
  <c r="K138" i="177"/>
  <c r="L138" i="177"/>
  <c r="M138" i="177"/>
  <c r="H139" i="177"/>
  <c r="I139" i="177"/>
  <c r="J139" i="177"/>
  <c r="K139" i="177"/>
  <c r="L139" i="177"/>
  <c r="M139" i="177"/>
  <c r="H140" i="177"/>
  <c r="I140" i="177"/>
  <c r="J140" i="177"/>
  <c r="K140" i="177"/>
  <c r="L140" i="177"/>
  <c r="M140" i="177"/>
  <c r="H141" i="177"/>
  <c r="I141" i="177"/>
  <c r="J141" i="177"/>
  <c r="K141" i="177"/>
  <c r="L141" i="177"/>
  <c r="M141" i="177"/>
  <c r="H142" i="177"/>
  <c r="I142" i="177"/>
  <c r="J142" i="177"/>
  <c r="K142" i="177"/>
  <c r="L142" i="177"/>
  <c r="M142" i="177"/>
  <c r="H143" i="177"/>
  <c r="I143" i="177"/>
  <c r="J143" i="177"/>
  <c r="K143" i="177"/>
  <c r="L143" i="177"/>
  <c r="M143" i="177"/>
  <c r="H144" i="177"/>
  <c r="I144" i="177"/>
  <c r="J144" i="177"/>
  <c r="K144" i="177"/>
  <c r="L144" i="177"/>
  <c r="M144" i="177"/>
  <c r="H145" i="177"/>
  <c r="I145" i="177"/>
  <c r="J145" i="177"/>
  <c r="K145" i="177"/>
  <c r="L145" i="177"/>
  <c r="M145" i="177"/>
  <c r="H146" i="177"/>
  <c r="I146" i="177"/>
  <c r="J146" i="177"/>
  <c r="K146" i="177"/>
  <c r="L146" i="177"/>
  <c r="M146" i="177"/>
  <c r="H147" i="177"/>
  <c r="I147" i="177"/>
  <c r="J147" i="177"/>
  <c r="K147" i="177"/>
  <c r="L147" i="177"/>
  <c r="M147" i="177"/>
  <c r="H148" i="177"/>
  <c r="I148" i="177"/>
  <c r="J148" i="177"/>
  <c r="K148" i="177"/>
  <c r="L148" i="177"/>
  <c r="M148" i="177"/>
  <c r="H149" i="177"/>
  <c r="I149" i="177"/>
  <c r="J149" i="177"/>
  <c r="K149" i="177"/>
  <c r="L149" i="177"/>
  <c r="M149" i="177"/>
  <c r="H150" i="177"/>
  <c r="I150" i="177"/>
  <c r="J150" i="177"/>
  <c r="K150" i="177"/>
  <c r="L150" i="177"/>
  <c r="M150" i="177"/>
  <c r="H151" i="177"/>
  <c r="I151" i="177"/>
  <c r="J151" i="177"/>
  <c r="K151" i="177"/>
  <c r="L151" i="177"/>
  <c r="M151" i="177"/>
  <c r="H152" i="177"/>
  <c r="I152" i="177"/>
  <c r="J152" i="177"/>
  <c r="K152" i="177"/>
  <c r="L152" i="177"/>
  <c r="M152" i="177"/>
  <c r="H153" i="177"/>
  <c r="I153" i="177"/>
  <c r="J153" i="177"/>
  <c r="K153" i="177"/>
  <c r="L153" i="177"/>
  <c r="M153" i="177"/>
  <c r="H154" i="177"/>
  <c r="I154" i="177"/>
  <c r="J154" i="177"/>
  <c r="K154" i="177"/>
  <c r="L154" i="177"/>
  <c r="M154" i="177"/>
  <c r="H155" i="177"/>
  <c r="I155" i="177"/>
  <c r="J155" i="177"/>
  <c r="K155" i="177"/>
  <c r="L155" i="177"/>
  <c r="M155" i="177"/>
  <c r="H156" i="177"/>
  <c r="I156" i="177"/>
  <c r="J156" i="177"/>
  <c r="K156" i="177"/>
  <c r="L156" i="177"/>
  <c r="M156" i="177"/>
  <c r="H157" i="177"/>
  <c r="I157" i="177"/>
  <c r="J157" i="177"/>
  <c r="K157" i="177"/>
  <c r="L157" i="177"/>
  <c r="M157" i="177"/>
  <c r="H158" i="177"/>
  <c r="I158" i="177"/>
  <c r="J158" i="177"/>
  <c r="K158" i="177"/>
  <c r="L158" i="177"/>
  <c r="M158" i="177"/>
  <c r="H159" i="177"/>
  <c r="I159" i="177"/>
  <c r="J159" i="177"/>
  <c r="K159" i="177"/>
  <c r="L159" i="177"/>
  <c r="M159" i="177"/>
  <c r="H160" i="177"/>
  <c r="I160" i="177"/>
  <c r="J160" i="177"/>
  <c r="K160" i="177"/>
  <c r="L160" i="177"/>
  <c r="M160" i="177"/>
  <c r="H161" i="177"/>
  <c r="I161" i="177"/>
  <c r="J161" i="177"/>
  <c r="K161" i="177"/>
  <c r="L161" i="177"/>
  <c r="M161" i="177"/>
  <c r="H162" i="177"/>
  <c r="I162" i="177"/>
  <c r="J162" i="177"/>
  <c r="K162" i="177"/>
  <c r="L162" i="177"/>
  <c r="M162" i="177"/>
  <c r="H163" i="177"/>
  <c r="I163" i="177"/>
  <c r="J163" i="177"/>
  <c r="K163" i="177"/>
  <c r="L163" i="177"/>
  <c r="M163" i="177"/>
  <c r="H164" i="177"/>
  <c r="I164" i="177"/>
  <c r="J164" i="177"/>
  <c r="K164" i="177"/>
  <c r="L164" i="177"/>
  <c r="M164" i="177"/>
  <c r="H165" i="177"/>
  <c r="I165" i="177"/>
  <c r="J165" i="177"/>
  <c r="K165" i="177"/>
  <c r="L165" i="177"/>
  <c r="M165" i="177"/>
  <c r="H166" i="177"/>
  <c r="I166" i="177"/>
  <c r="J166" i="177"/>
  <c r="K166" i="177"/>
  <c r="L166" i="177"/>
  <c r="M166" i="177"/>
  <c r="E135" i="177"/>
  <c r="F135" i="177"/>
  <c r="G135" i="177"/>
  <c r="E136" i="177"/>
  <c r="F136" i="177"/>
  <c r="G136" i="177"/>
  <c r="E137" i="177"/>
  <c r="F137" i="177"/>
  <c r="G137" i="177"/>
  <c r="E138" i="177"/>
  <c r="F138" i="177"/>
  <c r="G138" i="177"/>
  <c r="E139" i="177"/>
  <c r="F139" i="177"/>
  <c r="G139" i="177"/>
  <c r="E140" i="177"/>
  <c r="F140" i="177"/>
  <c r="G140" i="177"/>
  <c r="E141" i="177"/>
  <c r="F141" i="177"/>
  <c r="G141" i="177"/>
  <c r="E142" i="177"/>
  <c r="F142" i="177"/>
  <c r="G142" i="177"/>
  <c r="E143" i="177"/>
  <c r="F143" i="177"/>
  <c r="G143" i="177"/>
  <c r="E144" i="177"/>
  <c r="F144" i="177"/>
  <c r="G144" i="177"/>
  <c r="E145" i="177"/>
  <c r="F145" i="177"/>
  <c r="G145" i="177"/>
  <c r="E146" i="177"/>
  <c r="F146" i="177"/>
  <c r="G146" i="177"/>
  <c r="E147" i="177"/>
  <c r="F147" i="177"/>
  <c r="G147" i="177"/>
  <c r="E148" i="177"/>
  <c r="F148" i="177"/>
  <c r="G148" i="177"/>
  <c r="E149" i="177"/>
  <c r="F149" i="177"/>
  <c r="G149" i="177"/>
  <c r="E150" i="177"/>
  <c r="F150" i="177"/>
  <c r="G150" i="177"/>
  <c r="E151" i="177"/>
  <c r="F151" i="177"/>
  <c r="G151" i="177"/>
  <c r="E152" i="177"/>
  <c r="F152" i="177"/>
  <c r="G152" i="177"/>
  <c r="E153" i="177"/>
  <c r="F153" i="177"/>
  <c r="G153" i="177"/>
  <c r="E154" i="177"/>
  <c r="F154" i="177"/>
  <c r="G154" i="177"/>
  <c r="E155" i="177"/>
  <c r="F155" i="177"/>
  <c r="G155" i="177"/>
  <c r="E156" i="177"/>
  <c r="F156" i="177"/>
  <c r="G156" i="177"/>
  <c r="E157" i="177"/>
  <c r="F157" i="177"/>
  <c r="G157" i="177"/>
  <c r="E158" i="177"/>
  <c r="F158" i="177"/>
  <c r="G158" i="177"/>
  <c r="E159" i="177"/>
  <c r="F159" i="177"/>
  <c r="G159" i="177"/>
  <c r="E160" i="177"/>
  <c r="F160" i="177"/>
  <c r="G160" i="177"/>
  <c r="E161" i="177"/>
  <c r="F161" i="177"/>
  <c r="G161" i="177"/>
  <c r="E162" i="177"/>
  <c r="F162" i="177"/>
  <c r="G162" i="177"/>
  <c r="E163" i="177"/>
  <c r="F163" i="177"/>
  <c r="G163" i="177"/>
  <c r="E164" i="177"/>
  <c r="F164" i="177"/>
  <c r="G164" i="177"/>
  <c r="E165" i="177"/>
  <c r="F165" i="177"/>
  <c r="G165" i="177"/>
  <c r="E166" i="177"/>
  <c r="F166" i="177"/>
  <c r="G166" i="177"/>
  <c r="E134" i="177"/>
  <c r="F134" i="177"/>
  <c r="G134" i="177"/>
  <c r="H101" i="177"/>
  <c r="I101" i="177"/>
  <c r="J101" i="177"/>
  <c r="K101" i="177"/>
  <c r="L101" i="177"/>
  <c r="M101" i="177"/>
  <c r="H102" i="177"/>
  <c r="I102" i="177"/>
  <c r="J102" i="177"/>
  <c r="K102" i="177"/>
  <c r="L102" i="177"/>
  <c r="M102" i="177"/>
  <c r="H103" i="177"/>
  <c r="I103" i="177"/>
  <c r="J103" i="177"/>
  <c r="K103" i="177"/>
  <c r="L103" i="177"/>
  <c r="M103" i="177"/>
  <c r="H104" i="177"/>
  <c r="I104" i="177"/>
  <c r="J104" i="177"/>
  <c r="K104" i="177"/>
  <c r="L104" i="177"/>
  <c r="M104" i="177"/>
  <c r="H105" i="177"/>
  <c r="I105" i="177"/>
  <c r="J105" i="177"/>
  <c r="K105" i="177"/>
  <c r="L105" i="177"/>
  <c r="M105" i="177"/>
  <c r="H106" i="177"/>
  <c r="I106" i="177"/>
  <c r="J106" i="177"/>
  <c r="K106" i="177"/>
  <c r="L106" i="177"/>
  <c r="M106" i="177"/>
  <c r="H107" i="177"/>
  <c r="I107" i="177"/>
  <c r="J107" i="177"/>
  <c r="K107" i="177"/>
  <c r="L107" i="177"/>
  <c r="M107" i="177"/>
  <c r="H108" i="177"/>
  <c r="I108" i="177"/>
  <c r="J108" i="177"/>
  <c r="K108" i="177"/>
  <c r="L108" i="177"/>
  <c r="M108" i="177"/>
  <c r="H109" i="177"/>
  <c r="I109" i="177"/>
  <c r="J109" i="177"/>
  <c r="K109" i="177"/>
  <c r="L109" i="177"/>
  <c r="M109" i="177"/>
  <c r="H110" i="177"/>
  <c r="I110" i="177"/>
  <c r="J110" i="177"/>
  <c r="K110" i="177"/>
  <c r="L110" i="177"/>
  <c r="M110" i="177"/>
  <c r="H111" i="177"/>
  <c r="I111" i="177"/>
  <c r="J111" i="177"/>
  <c r="K111" i="177"/>
  <c r="L111" i="177"/>
  <c r="M111" i="177"/>
  <c r="H112" i="177"/>
  <c r="I112" i="177"/>
  <c r="J112" i="177"/>
  <c r="K112" i="177"/>
  <c r="L112" i="177"/>
  <c r="M112" i="177"/>
  <c r="H113" i="177"/>
  <c r="I113" i="177"/>
  <c r="J113" i="177"/>
  <c r="K113" i="177"/>
  <c r="L113" i="177"/>
  <c r="M113" i="177"/>
  <c r="H114" i="177"/>
  <c r="I114" i="177"/>
  <c r="J114" i="177"/>
  <c r="K114" i="177"/>
  <c r="L114" i="177"/>
  <c r="M114" i="177"/>
  <c r="H115" i="177"/>
  <c r="I115" i="177"/>
  <c r="J115" i="177"/>
  <c r="K115" i="177"/>
  <c r="L115" i="177"/>
  <c r="M115" i="177"/>
  <c r="H116" i="177"/>
  <c r="I116" i="177"/>
  <c r="J116" i="177"/>
  <c r="K116" i="177"/>
  <c r="L116" i="177"/>
  <c r="M116" i="177"/>
  <c r="H117" i="177"/>
  <c r="I117" i="177"/>
  <c r="J117" i="177"/>
  <c r="K117" i="177"/>
  <c r="L117" i="177"/>
  <c r="M117" i="177"/>
  <c r="H118" i="177"/>
  <c r="I118" i="177"/>
  <c r="J118" i="177"/>
  <c r="K118" i="177"/>
  <c r="L118" i="177"/>
  <c r="M118" i="177"/>
  <c r="H119" i="177"/>
  <c r="I119" i="177"/>
  <c r="J119" i="177"/>
  <c r="K119" i="177"/>
  <c r="L119" i="177"/>
  <c r="M119" i="177"/>
  <c r="H120" i="177"/>
  <c r="I120" i="177"/>
  <c r="J120" i="177"/>
  <c r="K120" i="177"/>
  <c r="L120" i="177"/>
  <c r="M120" i="177"/>
  <c r="H121" i="177"/>
  <c r="I121" i="177"/>
  <c r="J121" i="177"/>
  <c r="K121" i="177"/>
  <c r="L121" i="177"/>
  <c r="M121" i="177"/>
  <c r="H122" i="177"/>
  <c r="I122" i="177"/>
  <c r="J122" i="177"/>
  <c r="K122" i="177"/>
  <c r="L122" i="177"/>
  <c r="M122" i="177"/>
  <c r="H123" i="177"/>
  <c r="I123" i="177"/>
  <c r="J123" i="177"/>
  <c r="K123" i="177"/>
  <c r="L123" i="177"/>
  <c r="M123" i="177"/>
  <c r="H124" i="177"/>
  <c r="I124" i="177"/>
  <c r="J124" i="177"/>
  <c r="K124" i="177"/>
  <c r="L124" i="177"/>
  <c r="M124" i="177"/>
  <c r="H125" i="177"/>
  <c r="I125" i="177"/>
  <c r="J125" i="177"/>
  <c r="K125" i="177"/>
  <c r="L125" i="177"/>
  <c r="M125" i="177"/>
  <c r="H126" i="177"/>
  <c r="I126" i="177"/>
  <c r="J126" i="177"/>
  <c r="K126" i="177"/>
  <c r="L126" i="177"/>
  <c r="M126" i="177"/>
  <c r="H127" i="177"/>
  <c r="I127" i="177"/>
  <c r="J127" i="177"/>
  <c r="K127" i="177"/>
  <c r="L127" i="177"/>
  <c r="M127" i="177"/>
  <c r="H128" i="177"/>
  <c r="I128" i="177"/>
  <c r="J128" i="177"/>
  <c r="K128" i="177"/>
  <c r="L128" i="177"/>
  <c r="M128" i="177"/>
  <c r="H129" i="177"/>
  <c r="I129" i="177"/>
  <c r="J129" i="177"/>
  <c r="K129" i="177"/>
  <c r="L129" i="177"/>
  <c r="M129" i="177"/>
  <c r="H130" i="177"/>
  <c r="I130" i="177"/>
  <c r="J130" i="177"/>
  <c r="K130" i="177"/>
  <c r="L130" i="177"/>
  <c r="M130" i="177"/>
  <c r="H131" i="177"/>
  <c r="I131" i="177"/>
  <c r="J131" i="177"/>
  <c r="K131" i="177"/>
  <c r="L131" i="177"/>
  <c r="M131" i="177"/>
  <c r="H132" i="177"/>
  <c r="I132" i="177"/>
  <c r="J132" i="177"/>
  <c r="K132" i="177"/>
  <c r="L132" i="177"/>
  <c r="M132" i="177"/>
  <c r="H133" i="177"/>
  <c r="I133" i="177"/>
  <c r="J133" i="177"/>
  <c r="K133" i="177"/>
  <c r="L133" i="177"/>
  <c r="M133" i="177"/>
  <c r="E102" i="177"/>
  <c r="F102" i="177"/>
  <c r="G102" i="177"/>
  <c r="E103" i="177"/>
  <c r="F103" i="177"/>
  <c r="G103" i="177"/>
  <c r="E104" i="177"/>
  <c r="F104" i="177"/>
  <c r="G104" i="177"/>
  <c r="E105" i="177"/>
  <c r="F105" i="177"/>
  <c r="G105" i="177"/>
  <c r="E106" i="177"/>
  <c r="F106" i="177"/>
  <c r="G106" i="177"/>
  <c r="E107" i="177"/>
  <c r="F107" i="177"/>
  <c r="G107" i="177"/>
  <c r="E108" i="177"/>
  <c r="F108" i="177"/>
  <c r="G108" i="177"/>
  <c r="E109" i="177"/>
  <c r="F109" i="177"/>
  <c r="G109" i="177"/>
  <c r="E110" i="177"/>
  <c r="F110" i="177"/>
  <c r="G110" i="177"/>
  <c r="E111" i="177"/>
  <c r="F111" i="177"/>
  <c r="G111" i="177"/>
  <c r="E112" i="177"/>
  <c r="F112" i="177"/>
  <c r="G112" i="177"/>
  <c r="E113" i="177"/>
  <c r="F113" i="177"/>
  <c r="G113" i="177"/>
  <c r="E114" i="177"/>
  <c r="F114" i="177"/>
  <c r="G114" i="177"/>
  <c r="E115" i="177"/>
  <c r="F115" i="177"/>
  <c r="G115" i="177"/>
  <c r="E116" i="177"/>
  <c r="F116" i="177"/>
  <c r="G116" i="177"/>
  <c r="E117" i="177"/>
  <c r="F117" i="177"/>
  <c r="G117" i="177"/>
  <c r="E118" i="177"/>
  <c r="F118" i="177"/>
  <c r="G118" i="177"/>
  <c r="E119" i="177"/>
  <c r="F119" i="177"/>
  <c r="G119" i="177"/>
  <c r="E120" i="177"/>
  <c r="F120" i="177"/>
  <c r="G120" i="177"/>
  <c r="E121" i="177"/>
  <c r="F121" i="177"/>
  <c r="G121" i="177"/>
  <c r="E122" i="177"/>
  <c r="F122" i="177"/>
  <c r="G122" i="177"/>
  <c r="E123" i="177"/>
  <c r="F123" i="177"/>
  <c r="G123" i="177"/>
  <c r="E124" i="177"/>
  <c r="F124" i="177"/>
  <c r="G124" i="177"/>
  <c r="E125" i="177"/>
  <c r="F125" i="177"/>
  <c r="G125" i="177"/>
  <c r="E126" i="177"/>
  <c r="F126" i="177"/>
  <c r="G126" i="177"/>
  <c r="E127" i="177"/>
  <c r="F127" i="177"/>
  <c r="G127" i="177"/>
  <c r="E128" i="177"/>
  <c r="F128" i="177"/>
  <c r="G128" i="177"/>
  <c r="E129" i="177"/>
  <c r="F129" i="177"/>
  <c r="G129" i="177"/>
  <c r="E130" i="177"/>
  <c r="F130" i="177"/>
  <c r="G130" i="177"/>
  <c r="E131" i="177"/>
  <c r="F131" i="177"/>
  <c r="G131" i="177"/>
  <c r="E132" i="177"/>
  <c r="F132" i="177"/>
  <c r="G132" i="177"/>
  <c r="E133" i="177"/>
  <c r="F133" i="177"/>
  <c r="G133" i="177"/>
  <c r="E101" i="177"/>
  <c r="F101" i="177"/>
  <c r="G101" i="177"/>
  <c r="H68" i="177"/>
  <c r="I68" i="177"/>
  <c r="J68" i="177"/>
  <c r="K68" i="177"/>
  <c r="L68" i="177"/>
  <c r="M68" i="177"/>
  <c r="H69" i="177"/>
  <c r="I69" i="177"/>
  <c r="J69" i="177"/>
  <c r="K69" i="177"/>
  <c r="L69" i="177"/>
  <c r="M69" i="177"/>
  <c r="H70" i="177"/>
  <c r="I70" i="177"/>
  <c r="J70" i="177"/>
  <c r="K70" i="177"/>
  <c r="L70" i="177"/>
  <c r="M70" i="177"/>
  <c r="H71" i="177"/>
  <c r="I71" i="177"/>
  <c r="J71" i="177"/>
  <c r="K71" i="177"/>
  <c r="L71" i="177"/>
  <c r="M71" i="177"/>
  <c r="H72" i="177"/>
  <c r="I72" i="177"/>
  <c r="J72" i="177"/>
  <c r="K72" i="177"/>
  <c r="L72" i="177"/>
  <c r="M72" i="177"/>
  <c r="H73" i="177"/>
  <c r="I73" i="177"/>
  <c r="J73" i="177"/>
  <c r="K73" i="177"/>
  <c r="L73" i="177"/>
  <c r="M73" i="177"/>
  <c r="H74" i="177"/>
  <c r="I74" i="177"/>
  <c r="J74" i="177"/>
  <c r="K74" i="177"/>
  <c r="L74" i="177"/>
  <c r="M74" i="177"/>
  <c r="H75" i="177"/>
  <c r="I75" i="177"/>
  <c r="J75" i="177"/>
  <c r="K75" i="177"/>
  <c r="L75" i="177"/>
  <c r="M75" i="177"/>
  <c r="H76" i="177"/>
  <c r="I76" i="177"/>
  <c r="J76" i="177"/>
  <c r="K76" i="177"/>
  <c r="L76" i="177"/>
  <c r="M76" i="177"/>
  <c r="H77" i="177"/>
  <c r="I77" i="177"/>
  <c r="J77" i="177"/>
  <c r="K77" i="177"/>
  <c r="L77" i="177"/>
  <c r="M77" i="177"/>
  <c r="H78" i="177"/>
  <c r="I78" i="177"/>
  <c r="J78" i="177"/>
  <c r="K78" i="177"/>
  <c r="L78" i="177"/>
  <c r="M78" i="177"/>
  <c r="H79" i="177"/>
  <c r="I79" i="177"/>
  <c r="J79" i="177"/>
  <c r="K79" i="177"/>
  <c r="L79" i="177"/>
  <c r="M79" i="177"/>
  <c r="H80" i="177"/>
  <c r="I80" i="177"/>
  <c r="J80" i="177"/>
  <c r="K80" i="177"/>
  <c r="L80" i="177"/>
  <c r="M80" i="177"/>
  <c r="H81" i="177"/>
  <c r="I81" i="177"/>
  <c r="J81" i="177"/>
  <c r="K81" i="177"/>
  <c r="L81" i="177"/>
  <c r="M81" i="177"/>
  <c r="H82" i="177"/>
  <c r="I82" i="177"/>
  <c r="J82" i="177"/>
  <c r="K82" i="177"/>
  <c r="L82" i="177"/>
  <c r="M82" i="177"/>
  <c r="H83" i="177"/>
  <c r="I83" i="177"/>
  <c r="J83" i="177"/>
  <c r="K83" i="177"/>
  <c r="L83" i="177"/>
  <c r="M83" i="177"/>
  <c r="H84" i="177"/>
  <c r="I84" i="177"/>
  <c r="J84" i="177"/>
  <c r="K84" i="177"/>
  <c r="L84" i="177"/>
  <c r="M84" i="177"/>
  <c r="H85" i="177"/>
  <c r="I85" i="177"/>
  <c r="J85" i="177"/>
  <c r="K85" i="177"/>
  <c r="L85" i="177"/>
  <c r="M85" i="177"/>
  <c r="H86" i="177"/>
  <c r="I86" i="177"/>
  <c r="J86" i="177"/>
  <c r="K86" i="177"/>
  <c r="L86" i="177"/>
  <c r="M86" i="177"/>
  <c r="H87" i="177"/>
  <c r="I87" i="177"/>
  <c r="J87" i="177"/>
  <c r="K87" i="177"/>
  <c r="L87" i="177"/>
  <c r="M87" i="177"/>
  <c r="H88" i="177"/>
  <c r="I88" i="177"/>
  <c r="J88" i="177"/>
  <c r="K88" i="177"/>
  <c r="L88" i="177"/>
  <c r="M88" i="177"/>
  <c r="H89" i="177"/>
  <c r="I89" i="177"/>
  <c r="J89" i="177"/>
  <c r="K89" i="177"/>
  <c r="L89" i="177"/>
  <c r="M89" i="177"/>
  <c r="H90" i="177"/>
  <c r="I90" i="177"/>
  <c r="J90" i="177"/>
  <c r="K90" i="177"/>
  <c r="L90" i="177"/>
  <c r="M90" i="177"/>
  <c r="H91" i="177"/>
  <c r="I91" i="177"/>
  <c r="J91" i="177"/>
  <c r="K91" i="177"/>
  <c r="L91" i="177"/>
  <c r="M91" i="177"/>
  <c r="H92" i="177"/>
  <c r="I92" i="177"/>
  <c r="J92" i="177"/>
  <c r="K92" i="177"/>
  <c r="L92" i="177"/>
  <c r="M92" i="177"/>
  <c r="H93" i="177"/>
  <c r="I93" i="177"/>
  <c r="J93" i="177"/>
  <c r="K93" i="177"/>
  <c r="L93" i="177"/>
  <c r="M93" i="177"/>
  <c r="H94" i="177"/>
  <c r="I94" i="177"/>
  <c r="J94" i="177"/>
  <c r="K94" i="177"/>
  <c r="L94" i="177"/>
  <c r="M94" i="177"/>
  <c r="H95" i="177"/>
  <c r="I95" i="177"/>
  <c r="J95" i="177"/>
  <c r="K95" i="177"/>
  <c r="L95" i="177"/>
  <c r="M95" i="177"/>
  <c r="H96" i="177"/>
  <c r="I96" i="177"/>
  <c r="J96" i="177"/>
  <c r="K96" i="177"/>
  <c r="L96" i="177"/>
  <c r="M96" i="177"/>
  <c r="H97" i="177"/>
  <c r="I97" i="177"/>
  <c r="J97" i="177"/>
  <c r="K97" i="177"/>
  <c r="L97" i="177"/>
  <c r="M97" i="177"/>
  <c r="H98" i="177"/>
  <c r="I98" i="177"/>
  <c r="J98" i="177"/>
  <c r="K98" i="177"/>
  <c r="L98" i="177"/>
  <c r="M98" i="177"/>
  <c r="H99" i="177"/>
  <c r="I99" i="177"/>
  <c r="J99" i="177"/>
  <c r="K99" i="177"/>
  <c r="L99" i="177"/>
  <c r="M99" i="177"/>
  <c r="H100" i="177"/>
  <c r="I100" i="177"/>
  <c r="J100" i="177"/>
  <c r="K100" i="177"/>
  <c r="L100" i="177"/>
  <c r="M100" i="177"/>
  <c r="E69" i="177"/>
  <c r="F69" i="177"/>
  <c r="G69" i="177"/>
  <c r="E70" i="177"/>
  <c r="F70" i="177"/>
  <c r="G70" i="177"/>
  <c r="E71" i="177"/>
  <c r="F71" i="177"/>
  <c r="G71" i="177"/>
  <c r="E72" i="177"/>
  <c r="F72" i="177"/>
  <c r="G72" i="177"/>
  <c r="E73" i="177"/>
  <c r="F73" i="177"/>
  <c r="G73" i="177"/>
  <c r="E74" i="177"/>
  <c r="F74" i="177"/>
  <c r="G74" i="177"/>
  <c r="E75" i="177"/>
  <c r="F75" i="177"/>
  <c r="G75" i="177"/>
  <c r="E76" i="177"/>
  <c r="F76" i="177"/>
  <c r="G76" i="177"/>
  <c r="E77" i="177"/>
  <c r="F77" i="177"/>
  <c r="G77" i="177"/>
  <c r="E78" i="177"/>
  <c r="F78" i="177"/>
  <c r="G78" i="177"/>
  <c r="E79" i="177"/>
  <c r="F79" i="177"/>
  <c r="G79" i="177"/>
  <c r="E80" i="177"/>
  <c r="F80" i="177"/>
  <c r="G80" i="177"/>
  <c r="E81" i="177"/>
  <c r="F81" i="177"/>
  <c r="G81" i="177"/>
  <c r="E82" i="177"/>
  <c r="F82" i="177"/>
  <c r="G82" i="177"/>
  <c r="E83" i="177"/>
  <c r="F83" i="177"/>
  <c r="G83" i="177"/>
  <c r="E84" i="177"/>
  <c r="F84" i="177"/>
  <c r="G84" i="177"/>
  <c r="E85" i="177"/>
  <c r="F85" i="177"/>
  <c r="G85" i="177"/>
  <c r="E86" i="177"/>
  <c r="F86" i="177"/>
  <c r="G86" i="177"/>
  <c r="E87" i="177"/>
  <c r="F87" i="177"/>
  <c r="G87" i="177"/>
  <c r="E88" i="177"/>
  <c r="F88" i="177"/>
  <c r="G88" i="177"/>
  <c r="E89" i="177"/>
  <c r="F89" i="177"/>
  <c r="G89" i="177"/>
  <c r="E90" i="177"/>
  <c r="F90" i="177"/>
  <c r="G90" i="177"/>
  <c r="E91" i="177"/>
  <c r="F91" i="177"/>
  <c r="G91" i="177"/>
  <c r="E92" i="177"/>
  <c r="F92" i="177"/>
  <c r="G92" i="177"/>
  <c r="E93" i="177"/>
  <c r="F93" i="177"/>
  <c r="G93" i="177"/>
  <c r="E94" i="177"/>
  <c r="F94" i="177"/>
  <c r="G94" i="177"/>
  <c r="E95" i="177"/>
  <c r="F95" i="177"/>
  <c r="G95" i="177"/>
  <c r="E96" i="177"/>
  <c r="F96" i="177"/>
  <c r="G96" i="177"/>
  <c r="E97" i="177"/>
  <c r="F97" i="177"/>
  <c r="G97" i="177"/>
  <c r="E98" i="177"/>
  <c r="F98" i="177"/>
  <c r="G98" i="177"/>
  <c r="E99" i="177"/>
  <c r="F99" i="177"/>
  <c r="G99" i="177"/>
  <c r="E100" i="177"/>
  <c r="F100" i="177"/>
  <c r="G100" i="177"/>
  <c r="G68" i="177"/>
  <c r="F68" i="177"/>
  <c r="E68" i="177"/>
  <c r="F13" i="38" l="1"/>
  <c r="G1" i="8" l="1"/>
  <c r="F11" i="39" l="1"/>
  <c r="F12" i="39"/>
  <c r="F13" i="39"/>
  <c r="F14" i="39"/>
  <c r="F15" i="39"/>
  <c r="F16" i="39"/>
  <c r="F17" i="39"/>
  <c r="F18" i="39"/>
  <c r="F19" i="39"/>
  <c r="F20" i="39"/>
  <c r="F21" i="39"/>
  <c r="F22" i="39"/>
  <c r="F23" i="39"/>
  <c r="F24" i="39"/>
  <c r="A313" i="39" l="1"/>
  <c r="B313" i="39"/>
  <c r="C313" i="39"/>
  <c r="D313" i="39"/>
  <c r="B294" i="39"/>
  <c r="C294" i="39"/>
  <c r="D294" i="39"/>
  <c r="B295" i="39"/>
  <c r="C295" i="39"/>
  <c r="D295" i="39"/>
  <c r="B296" i="39"/>
  <c r="C296" i="39"/>
  <c r="D296" i="39"/>
  <c r="B297" i="39"/>
  <c r="C297" i="39"/>
  <c r="D297" i="39"/>
  <c r="B298" i="39"/>
  <c r="C298" i="39"/>
  <c r="D298" i="39"/>
  <c r="B299" i="39"/>
  <c r="C299" i="39"/>
  <c r="D299" i="39"/>
  <c r="B300" i="39"/>
  <c r="C300" i="39"/>
  <c r="D300" i="39"/>
  <c r="B301" i="39"/>
  <c r="C301" i="39"/>
  <c r="D301" i="39"/>
  <c r="B302" i="39"/>
  <c r="C302" i="39"/>
  <c r="D302" i="39"/>
  <c r="B303" i="39"/>
  <c r="C303" i="39"/>
  <c r="D303" i="39"/>
  <c r="B304" i="39"/>
  <c r="C304" i="39"/>
  <c r="D304" i="39"/>
  <c r="B305" i="39"/>
  <c r="C305" i="39"/>
  <c r="D305" i="39"/>
  <c r="B306" i="39"/>
  <c r="C306" i="39"/>
  <c r="D306" i="39"/>
  <c r="B307" i="39"/>
  <c r="C307" i="39"/>
  <c r="D307" i="39"/>
  <c r="B308" i="39"/>
  <c r="C308" i="39"/>
  <c r="D308" i="39"/>
  <c r="B309" i="39"/>
  <c r="C309" i="39"/>
  <c r="D309" i="39"/>
  <c r="B310" i="39"/>
  <c r="C310" i="39"/>
  <c r="D310" i="39"/>
  <c r="B311" i="39"/>
  <c r="C311" i="39"/>
  <c r="D311" i="39"/>
  <c r="B312" i="39"/>
  <c r="C312" i="39"/>
  <c r="D312" i="39"/>
  <c r="A294" i="39"/>
  <c r="A295" i="39"/>
  <c r="A296" i="39"/>
  <c r="A297" i="39"/>
  <c r="A298" i="39"/>
  <c r="A299" i="39"/>
  <c r="A300" i="39"/>
  <c r="A301" i="39"/>
  <c r="A302" i="39"/>
  <c r="A303" i="39"/>
  <c r="A304" i="39"/>
  <c r="A305" i="39"/>
  <c r="A306" i="39"/>
  <c r="A307" i="39"/>
  <c r="A308" i="39"/>
  <c r="A309" i="39"/>
  <c r="A310" i="39"/>
  <c r="A311" i="39"/>
  <c r="A312" i="39"/>
  <c r="A191" i="39"/>
  <c r="A192" i="39"/>
  <c r="A193" i="39"/>
  <c r="A194" i="39"/>
  <c r="A195" i="39"/>
  <c r="A196" i="39"/>
  <c r="A197" i="39"/>
  <c r="A198" i="39"/>
  <c r="A199" i="39"/>
  <c r="A200" i="39"/>
  <c r="A201" i="39"/>
  <c r="A202" i="39"/>
  <c r="A203" i="39"/>
  <c r="B203" i="39" s="1"/>
  <c r="A204" i="39"/>
  <c r="B204" i="39" s="1"/>
  <c r="A205" i="39"/>
  <c r="B205" i="39" s="1"/>
  <c r="A206" i="39"/>
  <c r="B206" i="39" s="1"/>
  <c r="A207" i="39"/>
  <c r="B207" i="39" s="1"/>
  <c r="A208" i="39"/>
  <c r="B208" i="39" s="1"/>
  <c r="A209" i="39"/>
  <c r="B209" i="39" s="1"/>
  <c r="A210" i="39"/>
  <c r="B210" i="39" s="1"/>
  <c r="G88" i="39"/>
  <c r="H88" i="39"/>
  <c r="G89" i="39"/>
  <c r="H89" i="39"/>
  <c r="G90" i="39"/>
  <c r="H90" i="39"/>
  <c r="G91" i="39"/>
  <c r="H91" i="39"/>
  <c r="G92" i="39"/>
  <c r="H92" i="39"/>
  <c r="G93" i="39"/>
  <c r="H93" i="39"/>
  <c r="G94" i="39"/>
  <c r="H94" i="39"/>
  <c r="G95" i="39"/>
  <c r="H95" i="39"/>
  <c r="G96" i="39"/>
  <c r="H96" i="39"/>
  <c r="G97" i="39"/>
  <c r="H97" i="39"/>
  <c r="G98" i="39"/>
  <c r="H98" i="39"/>
  <c r="G99" i="39"/>
  <c r="H99" i="39"/>
  <c r="G100" i="39"/>
  <c r="H100" i="39"/>
  <c r="G101" i="39"/>
  <c r="H101" i="39"/>
  <c r="G102" i="39"/>
  <c r="H102" i="39"/>
  <c r="G103" i="39"/>
  <c r="H103" i="39"/>
  <c r="G104" i="39"/>
  <c r="H104" i="39"/>
  <c r="G105" i="39"/>
  <c r="H105" i="39"/>
  <c r="G106" i="39"/>
  <c r="H106" i="39"/>
  <c r="G107" i="39"/>
  <c r="H107" i="39"/>
  <c r="F88" i="39"/>
  <c r="F89" i="39"/>
  <c r="F90" i="39"/>
  <c r="F91" i="39"/>
  <c r="F92" i="39"/>
  <c r="F93" i="39"/>
  <c r="F94" i="39"/>
  <c r="F95" i="39"/>
  <c r="F96" i="39"/>
  <c r="F97" i="39"/>
  <c r="F98" i="39"/>
  <c r="F99" i="39"/>
  <c r="F100" i="39"/>
  <c r="F101" i="39"/>
  <c r="F102" i="39"/>
  <c r="F103" i="39"/>
  <c r="F104" i="39"/>
  <c r="F105" i="39"/>
  <c r="F106" i="39"/>
  <c r="F107" i="39"/>
  <c r="A88" i="39"/>
  <c r="C88" i="39" s="1"/>
  <c r="A89" i="39"/>
  <c r="C89" i="39" s="1"/>
  <c r="A90" i="39"/>
  <c r="C90" i="39" s="1"/>
  <c r="A91" i="39"/>
  <c r="C91" i="39" s="1"/>
  <c r="A92" i="39"/>
  <c r="E92" i="39" s="1"/>
  <c r="A93" i="39"/>
  <c r="E93" i="39" s="1"/>
  <c r="A94" i="39"/>
  <c r="C94" i="39" s="1"/>
  <c r="A95" i="39"/>
  <c r="C95" i="39" s="1"/>
  <c r="A96" i="39"/>
  <c r="C96" i="39" s="1"/>
  <c r="A97" i="39"/>
  <c r="C97" i="39" s="1"/>
  <c r="A98" i="39"/>
  <c r="E98" i="39" s="1"/>
  <c r="A99" i="39"/>
  <c r="E99" i="39" s="1"/>
  <c r="A100" i="39"/>
  <c r="C100" i="39" s="1"/>
  <c r="A101" i="39"/>
  <c r="C101" i="39" s="1"/>
  <c r="A102" i="39"/>
  <c r="C102" i="39" s="1"/>
  <c r="A103" i="39"/>
  <c r="C103" i="39" s="1"/>
  <c r="A104" i="39"/>
  <c r="E104" i="39" s="1"/>
  <c r="A105" i="39"/>
  <c r="E105" i="39" s="1"/>
  <c r="A106" i="39"/>
  <c r="C106" i="39" s="1"/>
  <c r="A107" i="39"/>
  <c r="C107" i="39" s="1"/>
  <c r="D88" i="39"/>
  <c r="D89" i="39"/>
  <c r="D90" i="39"/>
  <c r="D91" i="39"/>
  <c r="D92" i="39"/>
  <c r="D93" i="39"/>
  <c r="D94" i="39"/>
  <c r="D95" i="39"/>
  <c r="D96" i="39"/>
  <c r="D97" i="39"/>
  <c r="D98" i="39"/>
  <c r="D99" i="39"/>
  <c r="D100" i="39"/>
  <c r="D101" i="39"/>
  <c r="D102" i="39"/>
  <c r="D103" i="39"/>
  <c r="D104" i="39"/>
  <c r="D105" i="39"/>
  <c r="D106" i="39"/>
  <c r="D107" i="39"/>
  <c r="B88" i="39"/>
  <c r="B89" i="39"/>
  <c r="B90" i="39"/>
  <c r="B91" i="39"/>
  <c r="B92" i="39"/>
  <c r="B93" i="39"/>
  <c r="B94" i="39"/>
  <c r="B95" i="39"/>
  <c r="B96" i="39"/>
  <c r="B97" i="39"/>
  <c r="B98" i="39"/>
  <c r="B99" i="39"/>
  <c r="B100" i="39"/>
  <c r="B101" i="39"/>
  <c r="B102" i="39"/>
  <c r="B103" i="39"/>
  <c r="B104" i="39"/>
  <c r="B105" i="39"/>
  <c r="B106" i="39"/>
  <c r="B107" i="39"/>
  <c r="C92" i="39" l="1"/>
  <c r="C93" i="39"/>
  <c r="E90" i="39"/>
  <c r="C98" i="39"/>
  <c r="E97" i="39"/>
  <c r="E96" i="39"/>
  <c r="C99" i="39"/>
  <c r="E91" i="39"/>
  <c r="E103" i="39"/>
  <c r="E102" i="39"/>
  <c r="E107" i="39"/>
  <c r="E101" i="39"/>
  <c r="E95" i="39"/>
  <c r="E89" i="39"/>
  <c r="E106" i="39"/>
  <c r="E94" i="39"/>
  <c r="E88" i="39"/>
  <c r="C105" i="39"/>
  <c r="C104" i="39"/>
  <c r="E100" i="39"/>
  <c r="G6" i="95"/>
  <c r="G4" i="95" l="1"/>
  <c r="M1" i="177" l="1"/>
  <c r="K1" i="177"/>
  <c r="J1" i="177"/>
  <c r="H1" i="177"/>
  <c r="G1" i="177"/>
  <c r="E1" i="177"/>
  <c r="E36" i="177"/>
  <c r="F36" i="177"/>
  <c r="G36" i="177"/>
  <c r="H36" i="177"/>
  <c r="I36" i="177"/>
  <c r="J36" i="177"/>
  <c r="K36" i="177"/>
  <c r="L36" i="177"/>
  <c r="M36" i="177"/>
  <c r="E37" i="177"/>
  <c r="F37" i="177"/>
  <c r="G37" i="177"/>
  <c r="H37" i="177"/>
  <c r="I37" i="177"/>
  <c r="J37" i="177"/>
  <c r="K37" i="177"/>
  <c r="L37" i="177"/>
  <c r="M37" i="177"/>
  <c r="E38" i="177"/>
  <c r="F38" i="177"/>
  <c r="G38" i="177"/>
  <c r="H38" i="177"/>
  <c r="I38" i="177"/>
  <c r="J38" i="177"/>
  <c r="K38" i="177"/>
  <c r="L38" i="177"/>
  <c r="M38" i="177"/>
  <c r="E39" i="177"/>
  <c r="F39" i="177"/>
  <c r="G39" i="177"/>
  <c r="H39" i="177"/>
  <c r="I39" i="177"/>
  <c r="J39" i="177"/>
  <c r="K39" i="177"/>
  <c r="L39" i="177"/>
  <c r="M39" i="177"/>
  <c r="E40" i="177"/>
  <c r="F40" i="177"/>
  <c r="G40" i="177"/>
  <c r="H40" i="177"/>
  <c r="I40" i="177"/>
  <c r="J40" i="177"/>
  <c r="K40" i="177"/>
  <c r="L40" i="177"/>
  <c r="M40" i="177"/>
  <c r="E41" i="177"/>
  <c r="F41" i="177"/>
  <c r="G41" i="177"/>
  <c r="H41" i="177"/>
  <c r="I41" i="177"/>
  <c r="J41" i="177"/>
  <c r="K41" i="177"/>
  <c r="L41" i="177"/>
  <c r="M41" i="177"/>
  <c r="E42" i="177"/>
  <c r="F42" i="177"/>
  <c r="G42" i="177"/>
  <c r="H42" i="177"/>
  <c r="I42" i="177"/>
  <c r="J42" i="177"/>
  <c r="K42" i="177"/>
  <c r="L42" i="177"/>
  <c r="M42" i="177"/>
  <c r="E43" i="177"/>
  <c r="F43" i="177"/>
  <c r="G43" i="177"/>
  <c r="H43" i="177"/>
  <c r="I43" i="177"/>
  <c r="J43" i="177"/>
  <c r="K43" i="177"/>
  <c r="L43" i="177"/>
  <c r="M43" i="177"/>
  <c r="E44" i="177"/>
  <c r="F44" i="177"/>
  <c r="G44" i="177"/>
  <c r="H44" i="177"/>
  <c r="I44" i="177"/>
  <c r="J44" i="177"/>
  <c r="K44" i="177"/>
  <c r="L44" i="177"/>
  <c r="M44" i="177"/>
  <c r="E45" i="177"/>
  <c r="F45" i="177"/>
  <c r="G45" i="177"/>
  <c r="H45" i="177"/>
  <c r="I45" i="177"/>
  <c r="J45" i="177"/>
  <c r="K45" i="177"/>
  <c r="L45" i="177"/>
  <c r="M45" i="177"/>
  <c r="E46" i="177"/>
  <c r="F46" i="177"/>
  <c r="G46" i="177"/>
  <c r="H46" i="177"/>
  <c r="I46" i="177"/>
  <c r="J46" i="177"/>
  <c r="K46" i="177"/>
  <c r="L46" i="177"/>
  <c r="M46" i="177"/>
  <c r="E47" i="177"/>
  <c r="F47" i="177"/>
  <c r="G47" i="177"/>
  <c r="H47" i="177"/>
  <c r="I47" i="177"/>
  <c r="J47" i="177"/>
  <c r="K47" i="177"/>
  <c r="L47" i="177"/>
  <c r="M47" i="177"/>
  <c r="E48" i="177"/>
  <c r="F48" i="177"/>
  <c r="G48" i="177"/>
  <c r="H48" i="177"/>
  <c r="I48" i="177"/>
  <c r="J48" i="177"/>
  <c r="K48" i="177"/>
  <c r="L48" i="177"/>
  <c r="M48" i="177"/>
  <c r="E49" i="177"/>
  <c r="F49" i="177"/>
  <c r="G49" i="177"/>
  <c r="H49" i="177"/>
  <c r="I49" i="177"/>
  <c r="J49" i="177"/>
  <c r="K49" i="177"/>
  <c r="L49" i="177"/>
  <c r="M49" i="177"/>
  <c r="E50" i="177"/>
  <c r="F50" i="177"/>
  <c r="G50" i="177"/>
  <c r="H50" i="177"/>
  <c r="I50" i="177"/>
  <c r="J50" i="177"/>
  <c r="K50" i="177"/>
  <c r="L50" i="177"/>
  <c r="M50" i="177"/>
  <c r="E51" i="177"/>
  <c r="F51" i="177"/>
  <c r="G51" i="177"/>
  <c r="H51" i="177"/>
  <c r="I51" i="177"/>
  <c r="J51" i="177"/>
  <c r="K51" i="177"/>
  <c r="L51" i="177"/>
  <c r="M51" i="177"/>
  <c r="E52" i="177"/>
  <c r="F52" i="177"/>
  <c r="G52" i="177"/>
  <c r="H52" i="177"/>
  <c r="I52" i="177"/>
  <c r="J52" i="177"/>
  <c r="K52" i="177"/>
  <c r="L52" i="177"/>
  <c r="M52" i="177"/>
  <c r="E53" i="177"/>
  <c r="F53" i="177"/>
  <c r="G53" i="177"/>
  <c r="H53" i="177"/>
  <c r="I53" i="177"/>
  <c r="J53" i="177"/>
  <c r="K53" i="177"/>
  <c r="L53" i="177"/>
  <c r="M53" i="177"/>
  <c r="E54" i="177"/>
  <c r="F54" i="177"/>
  <c r="G54" i="177"/>
  <c r="H54" i="177"/>
  <c r="I54" i="177"/>
  <c r="J54" i="177"/>
  <c r="K54" i="177"/>
  <c r="L54" i="177"/>
  <c r="M54" i="177"/>
  <c r="E55" i="177"/>
  <c r="F55" i="177"/>
  <c r="G55" i="177"/>
  <c r="H55" i="177"/>
  <c r="I55" i="177"/>
  <c r="J55" i="177"/>
  <c r="K55" i="177"/>
  <c r="L55" i="177"/>
  <c r="M55" i="177"/>
  <c r="E56" i="177"/>
  <c r="F56" i="177"/>
  <c r="G56" i="177"/>
  <c r="H56" i="177"/>
  <c r="I56" i="177"/>
  <c r="J56" i="177"/>
  <c r="K56" i="177"/>
  <c r="L56" i="177"/>
  <c r="M56" i="177"/>
  <c r="E57" i="177"/>
  <c r="F57" i="177"/>
  <c r="G57" i="177"/>
  <c r="H57" i="177"/>
  <c r="I57" i="177"/>
  <c r="J57" i="177"/>
  <c r="K57" i="177"/>
  <c r="L57" i="177"/>
  <c r="M57" i="177"/>
  <c r="E58" i="177"/>
  <c r="F58" i="177"/>
  <c r="G58" i="177"/>
  <c r="H58" i="177"/>
  <c r="I58" i="177"/>
  <c r="J58" i="177"/>
  <c r="K58" i="177"/>
  <c r="L58" i="177"/>
  <c r="M58" i="177"/>
  <c r="E59" i="177"/>
  <c r="F59" i="177"/>
  <c r="G59" i="177"/>
  <c r="H59" i="177"/>
  <c r="I59" i="177"/>
  <c r="J59" i="177"/>
  <c r="K59" i="177"/>
  <c r="L59" i="177"/>
  <c r="M59" i="177"/>
  <c r="E60" i="177"/>
  <c r="F60" i="177"/>
  <c r="G60" i="177"/>
  <c r="H60" i="177"/>
  <c r="I60" i="177"/>
  <c r="J60" i="177"/>
  <c r="K60" i="177"/>
  <c r="L60" i="177"/>
  <c r="M60" i="177"/>
  <c r="E61" i="177"/>
  <c r="F61" i="177"/>
  <c r="G61" i="177"/>
  <c r="H61" i="177"/>
  <c r="I61" i="177"/>
  <c r="J61" i="177"/>
  <c r="K61" i="177"/>
  <c r="L61" i="177"/>
  <c r="M61" i="177"/>
  <c r="E62" i="177"/>
  <c r="F62" i="177"/>
  <c r="G62" i="177"/>
  <c r="H62" i="177"/>
  <c r="I62" i="177"/>
  <c r="J62" i="177"/>
  <c r="K62" i="177"/>
  <c r="L62" i="177"/>
  <c r="M62" i="177"/>
  <c r="E63" i="177"/>
  <c r="F63" i="177"/>
  <c r="G63" i="177"/>
  <c r="H63" i="177"/>
  <c r="I63" i="177"/>
  <c r="J63" i="177"/>
  <c r="K63" i="177"/>
  <c r="L63" i="177"/>
  <c r="M63" i="177"/>
  <c r="E64" i="177"/>
  <c r="F64" i="177"/>
  <c r="G64" i="177"/>
  <c r="H64" i="177"/>
  <c r="I64" i="177"/>
  <c r="J64" i="177"/>
  <c r="K64" i="177"/>
  <c r="L64" i="177"/>
  <c r="M64" i="177"/>
  <c r="E65" i="177"/>
  <c r="F65" i="177"/>
  <c r="G65" i="177"/>
  <c r="H65" i="177"/>
  <c r="I65" i="177"/>
  <c r="J65" i="177"/>
  <c r="K65" i="177"/>
  <c r="L65" i="177"/>
  <c r="M65" i="177"/>
  <c r="E66" i="177"/>
  <c r="F66" i="177"/>
  <c r="G66" i="177"/>
  <c r="H66" i="177"/>
  <c r="I66" i="177"/>
  <c r="J66" i="177"/>
  <c r="K66" i="177"/>
  <c r="L66" i="177"/>
  <c r="M66" i="177"/>
  <c r="E67" i="177"/>
  <c r="F67" i="177"/>
  <c r="G67" i="177"/>
  <c r="H67" i="177"/>
  <c r="I67" i="177"/>
  <c r="J67" i="177"/>
  <c r="K67" i="177"/>
  <c r="L67" i="177"/>
  <c r="M67" i="177"/>
  <c r="F35" i="177"/>
  <c r="G35" i="177"/>
  <c r="H35" i="177"/>
  <c r="I35" i="177"/>
  <c r="J35" i="177"/>
  <c r="K35" i="177"/>
  <c r="L35" i="177"/>
  <c r="M35" i="177"/>
  <c r="E35" i="177"/>
  <c r="E3" i="177" l="1"/>
  <c r="F3" i="177"/>
  <c r="G3" i="177"/>
  <c r="H3" i="177"/>
  <c r="I3" i="177"/>
  <c r="J3" i="177"/>
  <c r="K3" i="177"/>
  <c r="L3" i="177"/>
  <c r="M3" i="177"/>
  <c r="E4" i="177"/>
  <c r="F4" i="177"/>
  <c r="G4" i="177"/>
  <c r="H4" i="177"/>
  <c r="I4" i="177"/>
  <c r="J4" i="177"/>
  <c r="K4" i="177"/>
  <c r="L4" i="177"/>
  <c r="M4" i="177"/>
  <c r="E5" i="177"/>
  <c r="F5" i="177"/>
  <c r="G5" i="177"/>
  <c r="H5" i="177"/>
  <c r="I5" i="177"/>
  <c r="J5" i="177"/>
  <c r="K5" i="177"/>
  <c r="L5" i="177"/>
  <c r="M5" i="177"/>
  <c r="E6" i="177"/>
  <c r="F6" i="177"/>
  <c r="G6" i="177"/>
  <c r="H6" i="177"/>
  <c r="I6" i="177"/>
  <c r="J6" i="177"/>
  <c r="K6" i="177"/>
  <c r="L6" i="177"/>
  <c r="M6" i="177"/>
  <c r="E7" i="177"/>
  <c r="F7" i="177"/>
  <c r="G7" i="177"/>
  <c r="H7" i="177"/>
  <c r="I7" i="177"/>
  <c r="J7" i="177"/>
  <c r="K7" i="177"/>
  <c r="L7" i="177"/>
  <c r="M7" i="177"/>
  <c r="E8" i="177"/>
  <c r="F8" i="177"/>
  <c r="G8" i="177"/>
  <c r="H8" i="177"/>
  <c r="I8" i="177"/>
  <c r="J8" i="177"/>
  <c r="K8" i="177"/>
  <c r="L8" i="177"/>
  <c r="M8" i="177"/>
  <c r="E9" i="177"/>
  <c r="F9" i="177"/>
  <c r="G9" i="177"/>
  <c r="H9" i="177"/>
  <c r="I9" i="177"/>
  <c r="J9" i="177"/>
  <c r="K9" i="177"/>
  <c r="L9" i="177"/>
  <c r="M9" i="177"/>
  <c r="E10" i="177"/>
  <c r="F10" i="177"/>
  <c r="G10" i="177"/>
  <c r="H10" i="177"/>
  <c r="I10" i="177"/>
  <c r="J10" i="177"/>
  <c r="K10" i="177"/>
  <c r="L10" i="177"/>
  <c r="M10" i="177"/>
  <c r="E11" i="177"/>
  <c r="F11" i="177"/>
  <c r="G11" i="177"/>
  <c r="H11" i="177"/>
  <c r="I11" i="177"/>
  <c r="J11" i="177"/>
  <c r="K11" i="177"/>
  <c r="L11" i="177"/>
  <c r="M11" i="177"/>
  <c r="E12" i="177"/>
  <c r="F12" i="177"/>
  <c r="G12" i="177"/>
  <c r="H12" i="177"/>
  <c r="I12" i="177"/>
  <c r="J12" i="177"/>
  <c r="K12" i="177"/>
  <c r="L12" i="177"/>
  <c r="M12" i="177"/>
  <c r="E13" i="177"/>
  <c r="F13" i="177"/>
  <c r="G13" i="177"/>
  <c r="H13" i="177"/>
  <c r="I13" i="177"/>
  <c r="J13" i="177"/>
  <c r="K13" i="177"/>
  <c r="L13" i="177"/>
  <c r="M13" i="177"/>
  <c r="E14" i="177"/>
  <c r="F14" i="177"/>
  <c r="G14" i="177"/>
  <c r="H14" i="177"/>
  <c r="I14" i="177"/>
  <c r="J14" i="177"/>
  <c r="K14" i="177"/>
  <c r="L14" i="177"/>
  <c r="M14" i="177"/>
  <c r="E15" i="177"/>
  <c r="F15" i="177"/>
  <c r="G15" i="177"/>
  <c r="H15" i="177"/>
  <c r="I15" i="177"/>
  <c r="J15" i="177"/>
  <c r="K15" i="177"/>
  <c r="L15" i="177"/>
  <c r="M15" i="177"/>
  <c r="E16" i="177"/>
  <c r="F16" i="177"/>
  <c r="G16" i="177"/>
  <c r="H16" i="177"/>
  <c r="I16" i="177"/>
  <c r="J16" i="177"/>
  <c r="K16" i="177"/>
  <c r="L16" i="177"/>
  <c r="M16" i="177"/>
  <c r="E17" i="177"/>
  <c r="F17" i="177"/>
  <c r="G17" i="177"/>
  <c r="H17" i="177"/>
  <c r="I17" i="177"/>
  <c r="J17" i="177"/>
  <c r="K17" i="177"/>
  <c r="L17" i="177"/>
  <c r="M17" i="177"/>
  <c r="E18" i="177"/>
  <c r="F18" i="177"/>
  <c r="G18" i="177"/>
  <c r="H18" i="177"/>
  <c r="I18" i="177"/>
  <c r="J18" i="177"/>
  <c r="K18" i="177"/>
  <c r="L18" i="177"/>
  <c r="M18" i="177"/>
  <c r="E19" i="177"/>
  <c r="F19" i="177"/>
  <c r="G19" i="177"/>
  <c r="H19" i="177"/>
  <c r="I19" i="177"/>
  <c r="J19" i="177"/>
  <c r="K19" i="177"/>
  <c r="L19" i="177"/>
  <c r="M19" i="177"/>
  <c r="E20" i="177"/>
  <c r="F20" i="177"/>
  <c r="G20" i="177"/>
  <c r="H20" i="177"/>
  <c r="I20" i="177"/>
  <c r="J20" i="177"/>
  <c r="K20" i="177"/>
  <c r="L20" i="177"/>
  <c r="M20" i="177"/>
  <c r="E21" i="177"/>
  <c r="F21" i="177"/>
  <c r="G21" i="177"/>
  <c r="H21" i="177"/>
  <c r="I21" i="177"/>
  <c r="J21" i="177"/>
  <c r="K21" i="177"/>
  <c r="L21" i="177"/>
  <c r="M21" i="177"/>
  <c r="E22" i="177"/>
  <c r="F22" i="177"/>
  <c r="G22" i="177"/>
  <c r="H22" i="177"/>
  <c r="I22" i="177"/>
  <c r="J22" i="177"/>
  <c r="K22" i="177"/>
  <c r="L22" i="177"/>
  <c r="M22" i="177"/>
  <c r="E23" i="177"/>
  <c r="F23" i="177"/>
  <c r="G23" i="177"/>
  <c r="H23" i="177"/>
  <c r="I23" i="177"/>
  <c r="J23" i="177"/>
  <c r="K23" i="177"/>
  <c r="L23" i="177"/>
  <c r="M23" i="177"/>
  <c r="E24" i="177"/>
  <c r="F24" i="177"/>
  <c r="G24" i="177"/>
  <c r="H24" i="177"/>
  <c r="I24" i="177"/>
  <c r="J24" i="177"/>
  <c r="K24" i="177"/>
  <c r="L24" i="177"/>
  <c r="M24" i="177"/>
  <c r="E25" i="177"/>
  <c r="F25" i="177"/>
  <c r="G25" i="177"/>
  <c r="H25" i="177"/>
  <c r="I25" i="177"/>
  <c r="J25" i="177"/>
  <c r="K25" i="177"/>
  <c r="L25" i="177"/>
  <c r="M25" i="177"/>
  <c r="E26" i="177"/>
  <c r="F26" i="177"/>
  <c r="G26" i="177"/>
  <c r="H26" i="177"/>
  <c r="I26" i="177"/>
  <c r="J26" i="177"/>
  <c r="K26" i="177"/>
  <c r="L26" i="177"/>
  <c r="M26" i="177"/>
  <c r="E27" i="177"/>
  <c r="F27" i="177"/>
  <c r="G27" i="177"/>
  <c r="H27" i="177"/>
  <c r="I27" i="177"/>
  <c r="J27" i="177"/>
  <c r="K27" i="177"/>
  <c r="L27" i="177"/>
  <c r="M27" i="177"/>
  <c r="E28" i="177"/>
  <c r="F28" i="177"/>
  <c r="G28" i="177"/>
  <c r="H28" i="177"/>
  <c r="I28" i="177"/>
  <c r="J28" i="177"/>
  <c r="K28" i="177"/>
  <c r="L28" i="177"/>
  <c r="M28" i="177"/>
  <c r="E29" i="177"/>
  <c r="F29" i="177"/>
  <c r="G29" i="177"/>
  <c r="H29" i="177"/>
  <c r="I29" i="177"/>
  <c r="J29" i="177"/>
  <c r="K29" i="177"/>
  <c r="L29" i="177"/>
  <c r="M29" i="177"/>
  <c r="E30" i="177"/>
  <c r="F30" i="177"/>
  <c r="G30" i="177"/>
  <c r="H30" i="177"/>
  <c r="I30" i="177"/>
  <c r="J30" i="177"/>
  <c r="K30" i="177"/>
  <c r="L30" i="177"/>
  <c r="M30" i="177"/>
  <c r="E31" i="177"/>
  <c r="F31" i="177"/>
  <c r="G31" i="177"/>
  <c r="H31" i="177"/>
  <c r="I31" i="177"/>
  <c r="J31" i="177"/>
  <c r="K31" i="177"/>
  <c r="L31" i="177"/>
  <c r="M31" i="177"/>
  <c r="E32" i="177"/>
  <c r="F32" i="177"/>
  <c r="G32" i="177"/>
  <c r="H32" i="177"/>
  <c r="I32" i="177"/>
  <c r="J32" i="177"/>
  <c r="K32" i="177"/>
  <c r="L32" i="177"/>
  <c r="M32" i="177"/>
  <c r="E33" i="177"/>
  <c r="F33" i="177"/>
  <c r="G33" i="177"/>
  <c r="H33" i="177"/>
  <c r="I33" i="177"/>
  <c r="J33" i="177"/>
  <c r="K33" i="177"/>
  <c r="L33" i="177"/>
  <c r="M33" i="177"/>
  <c r="E34" i="177"/>
  <c r="F34" i="177"/>
  <c r="G34" i="177"/>
  <c r="H34" i="177"/>
  <c r="I34" i="177"/>
  <c r="J34" i="177"/>
  <c r="K34" i="177"/>
  <c r="L34" i="177"/>
  <c r="M34" i="177"/>
  <c r="H2" i="177"/>
  <c r="I2" i="177"/>
  <c r="J2" i="177"/>
  <c r="K2" i="177"/>
  <c r="L2" i="177"/>
  <c r="M2" i="177"/>
  <c r="F2" i="177"/>
  <c r="G2" i="177"/>
  <c r="E2" i="177"/>
  <c r="F19" i="95" l="1"/>
  <c r="G28" i="160" l="1"/>
  <c r="A29" i="160"/>
  <c r="B29" i="160"/>
  <c r="D29" i="160"/>
  <c r="J29" i="160" s="1"/>
  <c r="E29" i="160"/>
  <c r="K29" i="160" s="1"/>
  <c r="G29" i="160"/>
  <c r="H29" i="160"/>
  <c r="I29" i="160"/>
  <c r="A30" i="160"/>
  <c r="B30" i="160"/>
  <c r="D30" i="160"/>
  <c r="J30" i="160" s="1"/>
  <c r="E30" i="160"/>
  <c r="K30" i="160" s="1"/>
  <c r="G30" i="160"/>
  <c r="H30" i="160"/>
  <c r="I30" i="160"/>
  <c r="A31" i="160"/>
  <c r="B31" i="160"/>
  <c r="D31" i="160"/>
  <c r="J31" i="160" s="1"/>
  <c r="E31" i="160"/>
  <c r="K31" i="160" s="1"/>
  <c r="G31" i="160"/>
  <c r="H31" i="160"/>
  <c r="I31" i="160"/>
  <c r="A32" i="160"/>
  <c r="B32" i="160"/>
  <c r="D32" i="160"/>
  <c r="J32" i="160" s="1"/>
  <c r="E32" i="160"/>
  <c r="K32" i="160" s="1"/>
  <c r="G32" i="160"/>
  <c r="H32" i="160"/>
  <c r="I32" i="160"/>
  <c r="A33" i="160"/>
  <c r="B33" i="160"/>
  <c r="D33" i="160"/>
  <c r="J33" i="160" s="1"/>
  <c r="E33" i="160"/>
  <c r="K33" i="160" s="1"/>
  <c r="G33" i="160"/>
  <c r="H33" i="160"/>
  <c r="I33" i="160"/>
  <c r="A34" i="160"/>
  <c r="B34" i="160"/>
  <c r="D34" i="160"/>
  <c r="J34" i="160" s="1"/>
  <c r="E34" i="160"/>
  <c r="K34" i="160" s="1"/>
  <c r="G34" i="160"/>
  <c r="H34" i="160"/>
  <c r="I34" i="160"/>
  <c r="A35" i="160"/>
  <c r="B35" i="160"/>
  <c r="D35" i="160"/>
  <c r="J35" i="160" s="1"/>
  <c r="E35" i="160"/>
  <c r="K35" i="160" s="1"/>
  <c r="G35" i="160"/>
  <c r="H35" i="160"/>
  <c r="I35" i="160"/>
  <c r="A36" i="160"/>
  <c r="B36" i="160"/>
  <c r="D36" i="160"/>
  <c r="J36" i="160" s="1"/>
  <c r="E36" i="160"/>
  <c r="K36" i="160" s="1"/>
  <c r="G36" i="160"/>
  <c r="H36" i="160"/>
  <c r="I36" i="160"/>
  <c r="A37" i="160"/>
  <c r="B37" i="160"/>
  <c r="D37" i="160"/>
  <c r="J37" i="160" s="1"/>
  <c r="E37" i="160"/>
  <c r="K37" i="160" s="1"/>
  <c r="G37" i="160"/>
  <c r="H37" i="160"/>
  <c r="I37" i="160"/>
  <c r="A38" i="160"/>
  <c r="B38" i="160"/>
  <c r="D38" i="160"/>
  <c r="J38" i="160" s="1"/>
  <c r="E38" i="160"/>
  <c r="K38" i="160" s="1"/>
  <c r="G38" i="160"/>
  <c r="H38" i="160"/>
  <c r="I38" i="160"/>
  <c r="A39" i="160"/>
  <c r="B39" i="160"/>
  <c r="D39" i="160"/>
  <c r="J39" i="160" s="1"/>
  <c r="E39" i="160"/>
  <c r="K39" i="160" s="1"/>
  <c r="G39" i="160"/>
  <c r="H39" i="160"/>
  <c r="I39" i="160"/>
  <c r="A40" i="160"/>
  <c r="B40" i="160"/>
  <c r="D40" i="160"/>
  <c r="J40" i="160" s="1"/>
  <c r="E40" i="160"/>
  <c r="K40" i="160" s="1"/>
  <c r="G40" i="160"/>
  <c r="H40" i="160"/>
  <c r="I40" i="160"/>
  <c r="A41" i="160"/>
  <c r="B41" i="160"/>
  <c r="D41" i="160"/>
  <c r="J41" i="160" s="1"/>
  <c r="E41" i="160"/>
  <c r="K41" i="160" s="1"/>
  <c r="G41" i="160"/>
  <c r="H41" i="160"/>
  <c r="I41" i="160"/>
  <c r="A42" i="160"/>
  <c r="B42" i="160"/>
  <c r="D42" i="160"/>
  <c r="J42" i="160" s="1"/>
  <c r="E42" i="160"/>
  <c r="K42" i="160" s="1"/>
  <c r="G42" i="160"/>
  <c r="H42" i="160"/>
  <c r="I42" i="160"/>
  <c r="A43" i="160"/>
  <c r="B43" i="160"/>
  <c r="D43" i="160"/>
  <c r="J43" i="160" s="1"/>
  <c r="E43" i="160"/>
  <c r="K43" i="160" s="1"/>
  <c r="G43" i="160"/>
  <c r="H43" i="160"/>
  <c r="I43" i="160"/>
  <c r="A44" i="160"/>
  <c r="B44" i="160"/>
  <c r="D44" i="160"/>
  <c r="J44" i="160" s="1"/>
  <c r="E44" i="160"/>
  <c r="K44" i="160" s="1"/>
  <c r="G44" i="160"/>
  <c r="H44" i="160"/>
  <c r="I44" i="160"/>
  <c r="A45" i="160"/>
  <c r="B45" i="160"/>
  <c r="D45" i="160"/>
  <c r="J45" i="160" s="1"/>
  <c r="E45" i="160"/>
  <c r="K45" i="160" s="1"/>
  <c r="G45" i="160"/>
  <c r="H45" i="160"/>
  <c r="I45" i="160"/>
  <c r="A46" i="160"/>
  <c r="B46" i="160"/>
  <c r="D46" i="160"/>
  <c r="J46" i="160" s="1"/>
  <c r="E46" i="160"/>
  <c r="K46" i="160" s="1"/>
  <c r="G46" i="160"/>
  <c r="H46" i="160"/>
  <c r="I46" i="160"/>
  <c r="A47" i="160"/>
  <c r="B47" i="160"/>
  <c r="D47" i="160"/>
  <c r="J47" i="160" s="1"/>
  <c r="E47" i="160"/>
  <c r="K47" i="160" s="1"/>
  <c r="G47" i="160"/>
  <c r="H47" i="160"/>
  <c r="I47" i="160"/>
  <c r="A48" i="160"/>
  <c r="B48" i="160"/>
  <c r="D48" i="160"/>
  <c r="J48" i="160" s="1"/>
  <c r="E48" i="160"/>
  <c r="K48" i="160" s="1"/>
  <c r="G48" i="160"/>
  <c r="H48" i="160"/>
  <c r="I48" i="160"/>
  <c r="A49" i="160"/>
  <c r="B49" i="160"/>
  <c r="D49" i="160"/>
  <c r="J49" i="160" s="1"/>
  <c r="E49" i="160"/>
  <c r="K49" i="160" s="1"/>
  <c r="G49" i="160"/>
  <c r="H49" i="160"/>
  <c r="I49" i="160"/>
  <c r="A50" i="160"/>
  <c r="B50" i="160"/>
  <c r="D50" i="160"/>
  <c r="J50" i="160" s="1"/>
  <c r="E50" i="160"/>
  <c r="K50" i="160" s="1"/>
  <c r="G50" i="160"/>
  <c r="H50" i="160"/>
  <c r="I50" i="160"/>
  <c r="A51" i="160"/>
  <c r="B51" i="160"/>
  <c r="D51" i="160"/>
  <c r="J51" i="160" s="1"/>
  <c r="E51" i="160"/>
  <c r="K51" i="160" s="1"/>
  <c r="G51" i="160"/>
  <c r="H51" i="160"/>
  <c r="I51" i="160"/>
  <c r="A52" i="160"/>
  <c r="B52" i="160"/>
  <c r="D52" i="160"/>
  <c r="J52" i="160" s="1"/>
  <c r="E52" i="160"/>
  <c r="K52" i="160" s="1"/>
  <c r="G52" i="160"/>
  <c r="H52" i="160"/>
  <c r="I52" i="160"/>
  <c r="A53" i="160"/>
  <c r="B53" i="160"/>
  <c r="D53" i="160"/>
  <c r="J53" i="160" s="1"/>
  <c r="E53" i="160"/>
  <c r="K53" i="160" s="1"/>
  <c r="G53" i="160"/>
  <c r="H53" i="160"/>
  <c r="I53" i="160"/>
  <c r="A54" i="160"/>
  <c r="B54" i="160"/>
  <c r="D54" i="160"/>
  <c r="J54" i="160" s="1"/>
  <c r="E54" i="160"/>
  <c r="K54" i="160" s="1"/>
  <c r="G54" i="160"/>
  <c r="H54" i="160"/>
  <c r="I54" i="160"/>
  <c r="A55" i="160"/>
  <c r="B55" i="160"/>
  <c r="D55" i="160"/>
  <c r="J55" i="160" s="1"/>
  <c r="E55" i="160"/>
  <c r="K55" i="160" s="1"/>
  <c r="G55" i="160"/>
  <c r="H55" i="160"/>
  <c r="I55" i="160"/>
  <c r="A56" i="160"/>
  <c r="B56" i="160"/>
  <c r="D56" i="160"/>
  <c r="J56" i="160" s="1"/>
  <c r="E56" i="160"/>
  <c r="K56" i="160" s="1"/>
  <c r="G56" i="160"/>
  <c r="H56" i="160"/>
  <c r="I56" i="160"/>
  <c r="A57" i="160"/>
  <c r="B57" i="160"/>
  <c r="D57" i="160"/>
  <c r="J57" i="160" s="1"/>
  <c r="E57" i="160"/>
  <c r="K57" i="160" s="1"/>
  <c r="G57" i="160"/>
  <c r="H57" i="160"/>
  <c r="I57" i="160"/>
  <c r="A58" i="160"/>
  <c r="B58" i="160"/>
  <c r="D58" i="160"/>
  <c r="J58" i="160" s="1"/>
  <c r="E58" i="160"/>
  <c r="K58" i="160" s="1"/>
  <c r="G58" i="160"/>
  <c r="H58" i="160"/>
  <c r="I58" i="160"/>
  <c r="A59" i="160"/>
  <c r="B59" i="160"/>
  <c r="D59" i="160"/>
  <c r="J59" i="160" s="1"/>
  <c r="E59" i="160"/>
  <c r="K59" i="160" s="1"/>
  <c r="G59" i="160"/>
  <c r="H59" i="160"/>
  <c r="I59" i="160"/>
  <c r="A60" i="160"/>
  <c r="B60" i="160"/>
  <c r="D60" i="160"/>
  <c r="J60" i="160" s="1"/>
  <c r="E60" i="160"/>
  <c r="K60" i="160" s="1"/>
  <c r="G60" i="160"/>
  <c r="H60" i="160"/>
  <c r="I60" i="160"/>
  <c r="A61" i="160"/>
  <c r="B61" i="160"/>
  <c r="D61" i="160"/>
  <c r="J61" i="160" s="1"/>
  <c r="E61" i="160"/>
  <c r="K61" i="160" s="1"/>
  <c r="G61" i="160"/>
  <c r="H61" i="160"/>
  <c r="I61" i="160"/>
  <c r="A62" i="160"/>
  <c r="B62" i="160"/>
  <c r="D62" i="160"/>
  <c r="J62" i="160" s="1"/>
  <c r="E62" i="160"/>
  <c r="K62" i="160" s="1"/>
  <c r="G62" i="160"/>
  <c r="H62" i="160"/>
  <c r="I62" i="160"/>
  <c r="A63" i="160"/>
  <c r="B63" i="160"/>
  <c r="D63" i="160"/>
  <c r="J63" i="160" s="1"/>
  <c r="E63" i="160"/>
  <c r="K63" i="160" s="1"/>
  <c r="G63" i="160"/>
  <c r="H63" i="160"/>
  <c r="I63" i="160"/>
  <c r="A64" i="160"/>
  <c r="B64" i="160"/>
  <c r="D64" i="160"/>
  <c r="J64" i="160" s="1"/>
  <c r="E64" i="160"/>
  <c r="K64" i="160" s="1"/>
  <c r="G64" i="160"/>
  <c r="H64" i="160"/>
  <c r="I64" i="160"/>
  <c r="A65" i="160"/>
  <c r="B65" i="160"/>
  <c r="D65" i="160"/>
  <c r="J65" i="160" s="1"/>
  <c r="E65" i="160"/>
  <c r="K65" i="160" s="1"/>
  <c r="G65" i="160"/>
  <c r="H65" i="160"/>
  <c r="I65" i="160"/>
  <c r="A66" i="160"/>
  <c r="B66" i="160"/>
  <c r="D66" i="160"/>
  <c r="J66" i="160" s="1"/>
  <c r="E66" i="160"/>
  <c r="K66" i="160" s="1"/>
  <c r="G66" i="160"/>
  <c r="H66" i="160"/>
  <c r="I66" i="160"/>
  <c r="A67" i="160"/>
  <c r="B67" i="160"/>
  <c r="D67" i="160"/>
  <c r="J67" i="160" s="1"/>
  <c r="E67" i="160"/>
  <c r="K67" i="160" s="1"/>
  <c r="G67" i="160"/>
  <c r="H67" i="160"/>
  <c r="I67" i="160"/>
  <c r="A68" i="160"/>
  <c r="B68" i="160"/>
  <c r="D68" i="160"/>
  <c r="J68" i="160" s="1"/>
  <c r="E68" i="160"/>
  <c r="K68" i="160" s="1"/>
  <c r="G68" i="160"/>
  <c r="H68" i="160"/>
  <c r="I68" i="160"/>
  <c r="A69" i="160"/>
  <c r="B69" i="160"/>
  <c r="D69" i="160"/>
  <c r="J69" i="160" s="1"/>
  <c r="E69" i="160"/>
  <c r="K69" i="160" s="1"/>
  <c r="G69" i="160"/>
  <c r="H69" i="160"/>
  <c r="I69" i="160"/>
  <c r="A70" i="160"/>
  <c r="B70" i="160"/>
  <c r="D70" i="160"/>
  <c r="J70" i="160" s="1"/>
  <c r="E70" i="160"/>
  <c r="K70" i="160" s="1"/>
  <c r="G70" i="160"/>
  <c r="H70" i="160"/>
  <c r="I70" i="160"/>
  <c r="A71" i="160"/>
  <c r="B71" i="160"/>
  <c r="D71" i="160"/>
  <c r="J71" i="160" s="1"/>
  <c r="E71" i="160"/>
  <c r="K71" i="160" s="1"/>
  <c r="G71" i="160"/>
  <c r="H71" i="160"/>
  <c r="I71" i="160"/>
  <c r="A72" i="160"/>
  <c r="B72" i="160"/>
  <c r="D72" i="160"/>
  <c r="J72" i="160" s="1"/>
  <c r="E72" i="160"/>
  <c r="K72" i="160" s="1"/>
  <c r="G72" i="160"/>
  <c r="H72" i="160"/>
  <c r="I72" i="160"/>
  <c r="A73" i="160"/>
  <c r="B73" i="160"/>
  <c r="D73" i="160"/>
  <c r="J73" i="160" s="1"/>
  <c r="E73" i="160"/>
  <c r="K73" i="160" s="1"/>
  <c r="G73" i="160"/>
  <c r="H73" i="160"/>
  <c r="I73" i="160"/>
  <c r="A74" i="160"/>
  <c r="B74" i="160"/>
  <c r="D74" i="160"/>
  <c r="J74" i="160" s="1"/>
  <c r="E74" i="160"/>
  <c r="K74" i="160" s="1"/>
  <c r="G74" i="160"/>
  <c r="H74" i="160"/>
  <c r="I74" i="160"/>
  <c r="A75" i="160"/>
  <c r="B75" i="160"/>
  <c r="D75" i="160"/>
  <c r="J75" i="160" s="1"/>
  <c r="E75" i="160"/>
  <c r="K75" i="160" s="1"/>
  <c r="G75" i="160"/>
  <c r="H75" i="160"/>
  <c r="I75" i="160"/>
  <c r="A76" i="160"/>
  <c r="B76" i="160"/>
  <c r="D76" i="160"/>
  <c r="J76" i="160" s="1"/>
  <c r="E76" i="160"/>
  <c r="K76" i="160" s="1"/>
  <c r="G76" i="160"/>
  <c r="H76" i="160"/>
  <c r="I76" i="160"/>
  <c r="A77" i="160"/>
  <c r="B77" i="160"/>
  <c r="D77" i="160"/>
  <c r="J77" i="160" s="1"/>
  <c r="E77" i="160"/>
  <c r="K77" i="160" s="1"/>
  <c r="G77" i="160"/>
  <c r="H77" i="160"/>
  <c r="I77" i="160"/>
  <c r="A78" i="160"/>
  <c r="B78" i="160"/>
  <c r="D78" i="160"/>
  <c r="J78" i="160" s="1"/>
  <c r="E78" i="160"/>
  <c r="K78" i="160" s="1"/>
  <c r="G78" i="160"/>
  <c r="H78" i="160"/>
  <c r="I78" i="160"/>
  <c r="A79" i="160"/>
  <c r="B79" i="160"/>
  <c r="D79" i="160"/>
  <c r="J79" i="160" s="1"/>
  <c r="E79" i="160"/>
  <c r="K79" i="160" s="1"/>
  <c r="G79" i="160"/>
  <c r="H79" i="160"/>
  <c r="I79" i="160"/>
  <c r="A80" i="160"/>
  <c r="B80" i="160"/>
  <c r="D80" i="160"/>
  <c r="J80" i="160" s="1"/>
  <c r="E80" i="160"/>
  <c r="K80" i="160" s="1"/>
  <c r="G80" i="160"/>
  <c r="H80" i="160"/>
  <c r="I80" i="160"/>
  <c r="A81" i="160"/>
  <c r="B81" i="160"/>
  <c r="D81" i="160"/>
  <c r="J81" i="160" s="1"/>
  <c r="E81" i="160"/>
  <c r="K81" i="160" s="1"/>
  <c r="G81" i="160"/>
  <c r="H81" i="160"/>
  <c r="I81" i="160"/>
  <c r="A82" i="160"/>
  <c r="B82" i="160"/>
  <c r="D82" i="160"/>
  <c r="J82" i="160" s="1"/>
  <c r="E82" i="160"/>
  <c r="K82" i="160" s="1"/>
  <c r="G82" i="160"/>
  <c r="H82" i="160"/>
  <c r="I82" i="160"/>
  <c r="A83" i="160"/>
  <c r="B83" i="160"/>
  <c r="D83" i="160"/>
  <c r="J83" i="160" s="1"/>
  <c r="E83" i="160"/>
  <c r="K83" i="160" s="1"/>
  <c r="G83" i="160"/>
  <c r="H83" i="160"/>
  <c r="I83" i="160"/>
  <c r="A84" i="160"/>
  <c r="B84" i="160"/>
  <c r="D84" i="160"/>
  <c r="J84" i="160" s="1"/>
  <c r="E84" i="160"/>
  <c r="K84" i="160" s="1"/>
  <c r="G84" i="160"/>
  <c r="H84" i="160"/>
  <c r="I84" i="160"/>
  <c r="A85" i="160"/>
  <c r="B85" i="160"/>
  <c r="D85" i="160"/>
  <c r="J85" i="160" s="1"/>
  <c r="E85" i="160"/>
  <c r="K85" i="160" s="1"/>
  <c r="G85" i="160"/>
  <c r="H85" i="160"/>
  <c r="I85" i="160"/>
  <c r="A86" i="160"/>
  <c r="B86" i="160"/>
  <c r="D86" i="160"/>
  <c r="J86" i="160" s="1"/>
  <c r="E86" i="160"/>
  <c r="K86" i="160" s="1"/>
  <c r="G86" i="160"/>
  <c r="H86" i="160"/>
  <c r="I86" i="160"/>
  <c r="A87" i="160"/>
  <c r="B87" i="160"/>
  <c r="D87" i="160"/>
  <c r="J87" i="160" s="1"/>
  <c r="E87" i="160"/>
  <c r="K87" i="160" s="1"/>
  <c r="G87" i="160"/>
  <c r="H87" i="160"/>
  <c r="I87" i="160"/>
  <c r="A88" i="160"/>
  <c r="B88" i="160"/>
  <c r="D88" i="160"/>
  <c r="J88" i="160" s="1"/>
  <c r="E88" i="160"/>
  <c r="K88" i="160" s="1"/>
  <c r="G88" i="160"/>
  <c r="H88" i="160"/>
  <c r="I88" i="160"/>
  <c r="A89" i="160"/>
  <c r="B89" i="160"/>
  <c r="D89" i="160"/>
  <c r="J89" i="160" s="1"/>
  <c r="E89" i="160"/>
  <c r="K89" i="160" s="1"/>
  <c r="G89" i="160"/>
  <c r="H89" i="160"/>
  <c r="I89" i="160"/>
  <c r="A90" i="160"/>
  <c r="B90" i="160"/>
  <c r="D90" i="160"/>
  <c r="J90" i="160" s="1"/>
  <c r="E90" i="160"/>
  <c r="K90" i="160" s="1"/>
  <c r="G90" i="160"/>
  <c r="H90" i="160"/>
  <c r="I90" i="160"/>
  <c r="A91" i="160"/>
  <c r="B91" i="160"/>
  <c r="D91" i="160"/>
  <c r="J91" i="160" s="1"/>
  <c r="E91" i="160"/>
  <c r="K91" i="160" s="1"/>
  <c r="G91" i="160"/>
  <c r="H91" i="160"/>
  <c r="I91" i="160"/>
  <c r="A92" i="160"/>
  <c r="B92" i="160"/>
  <c r="D92" i="160"/>
  <c r="J92" i="160" s="1"/>
  <c r="E92" i="160"/>
  <c r="K92" i="160" s="1"/>
  <c r="G92" i="160"/>
  <c r="H92" i="160"/>
  <c r="I92" i="160"/>
  <c r="A93" i="160"/>
  <c r="B93" i="160"/>
  <c r="D93" i="160"/>
  <c r="J93" i="160" s="1"/>
  <c r="E93" i="160"/>
  <c r="K93" i="160" s="1"/>
  <c r="G93" i="160"/>
  <c r="H93" i="160"/>
  <c r="I93" i="160"/>
  <c r="A94" i="160"/>
  <c r="B94" i="160"/>
  <c r="D94" i="160"/>
  <c r="J94" i="160" s="1"/>
  <c r="E94" i="160"/>
  <c r="K94" i="160" s="1"/>
  <c r="G94" i="160"/>
  <c r="H94" i="160"/>
  <c r="I94" i="160"/>
  <c r="A95" i="160"/>
  <c r="B95" i="160"/>
  <c r="D95" i="160"/>
  <c r="J95" i="160" s="1"/>
  <c r="E95" i="160"/>
  <c r="K95" i="160" s="1"/>
  <c r="G95" i="160"/>
  <c r="H95" i="160"/>
  <c r="I95" i="160"/>
  <c r="A96" i="160"/>
  <c r="B96" i="160"/>
  <c r="D96" i="160"/>
  <c r="J96" i="160" s="1"/>
  <c r="E96" i="160"/>
  <c r="K96" i="160" s="1"/>
  <c r="G96" i="160"/>
  <c r="H96" i="160"/>
  <c r="I96" i="160"/>
  <c r="A97" i="160"/>
  <c r="B97" i="160"/>
  <c r="D97" i="160"/>
  <c r="J97" i="160" s="1"/>
  <c r="E97" i="160"/>
  <c r="K97" i="160" s="1"/>
  <c r="G97" i="160"/>
  <c r="H97" i="160"/>
  <c r="I97" i="160"/>
  <c r="A98" i="160"/>
  <c r="B98" i="160"/>
  <c r="D98" i="160"/>
  <c r="J98" i="160" s="1"/>
  <c r="E98" i="160"/>
  <c r="K98" i="160" s="1"/>
  <c r="G98" i="160"/>
  <c r="H98" i="160"/>
  <c r="I98" i="160"/>
  <c r="A99" i="160"/>
  <c r="B99" i="160"/>
  <c r="D99" i="160"/>
  <c r="J99" i="160" s="1"/>
  <c r="E99" i="160"/>
  <c r="K99" i="160" s="1"/>
  <c r="G99" i="160"/>
  <c r="H99" i="160"/>
  <c r="I99" i="160"/>
  <c r="A100" i="160"/>
  <c r="B100" i="160"/>
  <c r="D100" i="160"/>
  <c r="J100" i="160" s="1"/>
  <c r="E100" i="160"/>
  <c r="K100" i="160" s="1"/>
  <c r="G100" i="160"/>
  <c r="H100" i="160"/>
  <c r="I100" i="160"/>
  <c r="A101" i="160"/>
  <c r="B101" i="160"/>
  <c r="D101" i="160"/>
  <c r="J101" i="160" s="1"/>
  <c r="E101" i="160"/>
  <c r="K101" i="160" s="1"/>
  <c r="G101" i="160"/>
  <c r="H101" i="160"/>
  <c r="I101" i="160"/>
  <c r="A102" i="160"/>
  <c r="B102" i="160"/>
  <c r="D102" i="160"/>
  <c r="J102" i="160" s="1"/>
  <c r="E102" i="160"/>
  <c r="K102" i="160" s="1"/>
  <c r="G102" i="160"/>
  <c r="H102" i="160"/>
  <c r="I102" i="160"/>
  <c r="A103" i="160"/>
  <c r="B103" i="160"/>
  <c r="D103" i="160"/>
  <c r="J103" i="160" s="1"/>
  <c r="E103" i="160"/>
  <c r="K103" i="160" s="1"/>
  <c r="G103" i="160"/>
  <c r="H103" i="160"/>
  <c r="I103" i="160"/>
  <c r="A104" i="160"/>
  <c r="B104" i="160"/>
  <c r="D104" i="160"/>
  <c r="J104" i="160" s="1"/>
  <c r="E104" i="160"/>
  <c r="K104" i="160" s="1"/>
  <c r="G104" i="160"/>
  <c r="H104" i="160"/>
  <c r="I104" i="160"/>
  <c r="A105" i="160"/>
  <c r="B105" i="160"/>
  <c r="D105" i="160"/>
  <c r="J105" i="160" s="1"/>
  <c r="E105" i="160"/>
  <c r="K105" i="160" s="1"/>
  <c r="G105" i="160"/>
  <c r="H105" i="160"/>
  <c r="I105" i="160"/>
  <c r="A106" i="160"/>
  <c r="B106" i="160"/>
  <c r="D106" i="160"/>
  <c r="J106" i="160" s="1"/>
  <c r="E106" i="160"/>
  <c r="K106" i="160" s="1"/>
  <c r="G106" i="160"/>
  <c r="H106" i="160"/>
  <c r="I106" i="160"/>
  <c r="A107" i="160"/>
  <c r="B107" i="160"/>
  <c r="D107" i="160"/>
  <c r="J107" i="160" s="1"/>
  <c r="E107" i="160"/>
  <c r="K107" i="160" s="1"/>
  <c r="G107" i="160"/>
  <c r="H107" i="160"/>
  <c r="I107" i="160"/>
  <c r="A108" i="160"/>
  <c r="B108" i="160"/>
  <c r="D108" i="160"/>
  <c r="J108" i="160" s="1"/>
  <c r="E108" i="160"/>
  <c r="K108" i="160" s="1"/>
  <c r="G108" i="160"/>
  <c r="H108" i="160"/>
  <c r="I108" i="160"/>
  <c r="A109" i="160"/>
  <c r="B109" i="160"/>
  <c r="D109" i="160"/>
  <c r="J109" i="160" s="1"/>
  <c r="E109" i="160"/>
  <c r="K109" i="160" s="1"/>
  <c r="G109" i="160"/>
  <c r="H109" i="160"/>
  <c r="I109" i="160"/>
  <c r="A110" i="160"/>
  <c r="B110" i="160"/>
  <c r="D110" i="160"/>
  <c r="J110" i="160" s="1"/>
  <c r="E110" i="160"/>
  <c r="K110" i="160" s="1"/>
  <c r="G110" i="160"/>
  <c r="H110" i="160"/>
  <c r="I110" i="160"/>
  <c r="A111" i="160"/>
  <c r="B111" i="160"/>
  <c r="D111" i="160"/>
  <c r="J111" i="160" s="1"/>
  <c r="E111" i="160"/>
  <c r="K111" i="160" s="1"/>
  <c r="G111" i="160"/>
  <c r="H111" i="160"/>
  <c r="I111" i="160"/>
  <c r="A112" i="160"/>
  <c r="B112" i="160"/>
  <c r="D112" i="160"/>
  <c r="J112" i="160" s="1"/>
  <c r="E112" i="160"/>
  <c r="K112" i="160" s="1"/>
  <c r="G112" i="160"/>
  <c r="H112" i="160"/>
  <c r="I112" i="160"/>
  <c r="A113" i="160"/>
  <c r="B113" i="160"/>
  <c r="D113" i="160"/>
  <c r="J113" i="160" s="1"/>
  <c r="E113" i="160"/>
  <c r="K113" i="160" s="1"/>
  <c r="G113" i="160"/>
  <c r="H113" i="160"/>
  <c r="I113" i="160"/>
  <c r="A114" i="160"/>
  <c r="B114" i="160"/>
  <c r="D114" i="160"/>
  <c r="J114" i="160" s="1"/>
  <c r="E114" i="160"/>
  <c r="K114" i="160" s="1"/>
  <c r="G114" i="160"/>
  <c r="H114" i="160"/>
  <c r="I114" i="160"/>
  <c r="A115" i="160"/>
  <c r="B115" i="160"/>
  <c r="D115" i="160"/>
  <c r="J115" i="160" s="1"/>
  <c r="E115" i="160"/>
  <c r="K115" i="160" s="1"/>
  <c r="G115" i="160"/>
  <c r="H115" i="160"/>
  <c r="I115" i="160"/>
  <c r="A116" i="160"/>
  <c r="B116" i="160"/>
  <c r="D116" i="160"/>
  <c r="J116" i="160" s="1"/>
  <c r="E116" i="160"/>
  <c r="K116" i="160" s="1"/>
  <c r="G116" i="160"/>
  <c r="H116" i="160"/>
  <c r="I116" i="160"/>
  <c r="A117" i="160"/>
  <c r="B117" i="160"/>
  <c r="D117" i="160"/>
  <c r="J117" i="160" s="1"/>
  <c r="E117" i="160"/>
  <c r="K117" i="160" s="1"/>
  <c r="G117" i="160"/>
  <c r="H117" i="160"/>
  <c r="I117" i="160"/>
  <c r="A118" i="160"/>
  <c r="B118" i="160"/>
  <c r="D118" i="160"/>
  <c r="J118" i="160" s="1"/>
  <c r="E118" i="160"/>
  <c r="K118" i="160" s="1"/>
  <c r="G118" i="160"/>
  <c r="H118" i="160"/>
  <c r="I118" i="160"/>
  <c r="A119" i="160"/>
  <c r="B119" i="160"/>
  <c r="D119" i="160"/>
  <c r="J119" i="160" s="1"/>
  <c r="E119" i="160"/>
  <c r="K119" i="160" s="1"/>
  <c r="G119" i="160"/>
  <c r="H119" i="160"/>
  <c r="I119" i="160"/>
  <c r="A120" i="160"/>
  <c r="B120" i="160"/>
  <c r="D120" i="160"/>
  <c r="J120" i="160" s="1"/>
  <c r="E120" i="160"/>
  <c r="K120" i="160" s="1"/>
  <c r="G120" i="160"/>
  <c r="H120" i="160"/>
  <c r="I120" i="160"/>
  <c r="A121" i="160"/>
  <c r="B121" i="160"/>
  <c r="D121" i="160"/>
  <c r="J121" i="160" s="1"/>
  <c r="E121" i="160"/>
  <c r="K121" i="160" s="1"/>
  <c r="G121" i="160"/>
  <c r="H121" i="160"/>
  <c r="I121" i="160"/>
  <c r="A122" i="160"/>
  <c r="B122" i="160"/>
  <c r="D122" i="160"/>
  <c r="J122" i="160" s="1"/>
  <c r="E122" i="160"/>
  <c r="K122" i="160" s="1"/>
  <c r="G122" i="160"/>
  <c r="H122" i="160"/>
  <c r="I122" i="160"/>
  <c r="A123" i="160"/>
  <c r="B123" i="160"/>
  <c r="D123" i="160"/>
  <c r="J123" i="160" s="1"/>
  <c r="E123" i="160"/>
  <c r="K123" i="160" s="1"/>
  <c r="G123" i="160"/>
  <c r="H123" i="160"/>
  <c r="I123" i="160"/>
  <c r="A124" i="160"/>
  <c r="B124" i="160"/>
  <c r="D124" i="160"/>
  <c r="J124" i="160" s="1"/>
  <c r="E124" i="160"/>
  <c r="K124" i="160" s="1"/>
  <c r="G124" i="160"/>
  <c r="H124" i="160"/>
  <c r="I124" i="160"/>
  <c r="A125" i="160"/>
  <c r="B125" i="160"/>
  <c r="D125" i="160"/>
  <c r="J125" i="160" s="1"/>
  <c r="E125" i="160"/>
  <c r="K125" i="160" s="1"/>
  <c r="G125" i="160"/>
  <c r="H125" i="160"/>
  <c r="I125" i="160"/>
  <c r="A126" i="160"/>
  <c r="B126" i="160"/>
  <c r="D126" i="160"/>
  <c r="J126" i="160" s="1"/>
  <c r="E126" i="160"/>
  <c r="K126" i="160" s="1"/>
  <c r="G126" i="160"/>
  <c r="H126" i="160"/>
  <c r="I126" i="160"/>
  <c r="A127" i="160"/>
  <c r="B127" i="160"/>
  <c r="D127" i="160"/>
  <c r="J127" i="160" s="1"/>
  <c r="E127" i="160"/>
  <c r="K127" i="160" s="1"/>
  <c r="G127" i="160"/>
  <c r="H127" i="160"/>
  <c r="I127" i="160"/>
  <c r="A128" i="160"/>
  <c r="B128" i="160"/>
  <c r="D128" i="160"/>
  <c r="J128" i="160" s="1"/>
  <c r="E128" i="160"/>
  <c r="K128" i="160" s="1"/>
  <c r="G128" i="160"/>
  <c r="H128" i="160"/>
  <c r="I128" i="160"/>
  <c r="A129" i="160"/>
  <c r="B129" i="160"/>
  <c r="D129" i="160"/>
  <c r="J129" i="160" s="1"/>
  <c r="E129" i="160"/>
  <c r="K129" i="160" s="1"/>
  <c r="G129" i="160"/>
  <c r="H129" i="160"/>
  <c r="I129" i="160"/>
  <c r="A130" i="160"/>
  <c r="B130" i="160"/>
  <c r="D130" i="160"/>
  <c r="J130" i="160" s="1"/>
  <c r="E130" i="160"/>
  <c r="K130" i="160" s="1"/>
  <c r="G130" i="160"/>
  <c r="H130" i="160"/>
  <c r="I130" i="160"/>
  <c r="A131" i="160"/>
  <c r="B131" i="160"/>
  <c r="D131" i="160"/>
  <c r="J131" i="160" s="1"/>
  <c r="E131" i="160"/>
  <c r="K131" i="160" s="1"/>
  <c r="G131" i="160"/>
  <c r="H131" i="160"/>
  <c r="I131" i="160"/>
  <c r="A132" i="160"/>
  <c r="B132" i="160"/>
  <c r="D132" i="160"/>
  <c r="J132" i="160" s="1"/>
  <c r="E132" i="160"/>
  <c r="K132" i="160" s="1"/>
  <c r="G132" i="160"/>
  <c r="H132" i="160"/>
  <c r="I132" i="160"/>
  <c r="A133" i="160"/>
  <c r="B133" i="160"/>
  <c r="D133" i="160"/>
  <c r="J133" i="160" s="1"/>
  <c r="E133" i="160"/>
  <c r="K133" i="160" s="1"/>
  <c r="G133" i="160"/>
  <c r="H133" i="160"/>
  <c r="I133" i="160"/>
  <c r="A134" i="160"/>
  <c r="B134" i="160"/>
  <c r="D134" i="160"/>
  <c r="J134" i="160" s="1"/>
  <c r="E134" i="160"/>
  <c r="K134" i="160" s="1"/>
  <c r="G134" i="160"/>
  <c r="H134" i="160"/>
  <c r="I134" i="160"/>
  <c r="A135" i="160"/>
  <c r="B135" i="160"/>
  <c r="D135" i="160"/>
  <c r="J135" i="160" s="1"/>
  <c r="E135" i="160"/>
  <c r="K135" i="160" s="1"/>
  <c r="G135" i="160"/>
  <c r="H135" i="160"/>
  <c r="I135" i="160"/>
  <c r="A136" i="160"/>
  <c r="B136" i="160"/>
  <c r="D136" i="160"/>
  <c r="J136" i="160" s="1"/>
  <c r="E136" i="160"/>
  <c r="K136" i="160" s="1"/>
  <c r="G136" i="160"/>
  <c r="H136" i="160"/>
  <c r="I136" i="160"/>
  <c r="A137" i="160"/>
  <c r="B137" i="160"/>
  <c r="D137" i="160"/>
  <c r="J137" i="160" s="1"/>
  <c r="E137" i="160"/>
  <c r="K137" i="160" s="1"/>
  <c r="G137" i="160"/>
  <c r="H137" i="160"/>
  <c r="I137" i="160"/>
  <c r="A138" i="160"/>
  <c r="B138" i="160"/>
  <c r="D138" i="160"/>
  <c r="J138" i="160" s="1"/>
  <c r="E138" i="160"/>
  <c r="K138" i="160" s="1"/>
  <c r="G138" i="160"/>
  <c r="H138" i="160"/>
  <c r="I138" i="160"/>
  <c r="A139" i="160"/>
  <c r="B139" i="160"/>
  <c r="D139" i="160"/>
  <c r="J139" i="160" s="1"/>
  <c r="E139" i="160"/>
  <c r="K139" i="160" s="1"/>
  <c r="G139" i="160"/>
  <c r="H139" i="160"/>
  <c r="I139" i="160"/>
  <c r="A140" i="160"/>
  <c r="B140" i="160"/>
  <c r="D140" i="160"/>
  <c r="J140" i="160" s="1"/>
  <c r="E140" i="160"/>
  <c r="K140" i="160" s="1"/>
  <c r="G140" i="160"/>
  <c r="H140" i="160"/>
  <c r="I140" i="160"/>
  <c r="A141" i="160"/>
  <c r="B141" i="160"/>
  <c r="D141" i="160"/>
  <c r="J141" i="160" s="1"/>
  <c r="E141" i="160"/>
  <c r="K141" i="160" s="1"/>
  <c r="G141" i="160"/>
  <c r="H141" i="160"/>
  <c r="I141" i="160"/>
  <c r="A142" i="160"/>
  <c r="B142" i="160"/>
  <c r="D142" i="160"/>
  <c r="J142" i="160" s="1"/>
  <c r="E142" i="160"/>
  <c r="K142" i="160" s="1"/>
  <c r="G142" i="160"/>
  <c r="H142" i="160"/>
  <c r="I142" i="160"/>
  <c r="A143" i="160"/>
  <c r="B143" i="160"/>
  <c r="D143" i="160"/>
  <c r="J143" i="160" s="1"/>
  <c r="E143" i="160"/>
  <c r="K143" i="160" s="1"/>
  <c r="G143" i="160"/>
  <c r="H143" i="160"/>
  <c r="I143" i="160"/>
  <c r="A144" i="160"/>
  <c r="B144" i="160"/>
  <c r="D144" i="160"/>
  <c r="J144" i="160" s="1"/>
  <c r="E144" i="160"/>
  <c r="K144" i="160" s="1"/>
  <c r="G144" i="160"/>
  <c r="H144" i="160"/>
  <c r="I144" i="160"/>
  <c r="A145" i="160"/>
  <c r="B145" i="160"/>
  <c r="D145" i="160"/>
  <c r="J145" i="160" s="1"/>
  <c r="E145" i="160"/>
  <c r="K145" i="160" s="1"/>
  <c r="G145" i="160"/>
  <c r="H145" i="160"/>
  <c r="I145" i="160"/>
  <c r="A146" i="160"/>
  <c r="B146" i="160"/>
  <c r="D146" i="160"/>
  <c r="J146" i="160" s="1"/>
  <c r="E146" i="160"/>
  <c r="K146" i="160" s="1"/>
  <c r="G146" i="160"/>
  <c r="H146" i="160"/>
  <c r="I146" i="160"/>
  <c r="A147" i="160"/>
  <c r="B147" i="160"/>
  <c r="D147" i="160"/>
  <c r="J147" i="160" s="1"/>
  <c r="E147" i="160"/>
  <c r="K147" i="160" s="1"/>
  <c r="G147" i="160"/>
  <c r="H147" i="160"/>
  <c r="I147" i="160"/>
  <c r="A148" i="160"/>
  <c r="B148" i="160"/>
  <c r="D148" i="160"/>
  <c r="J148" i="160" s="1"/>
  <c r="E148" i="160"/>
  <c r="K148" i="160" s="1"/>
  <c r="G148" i="160"/>
  <c r="H148" i="160"/>
  <c r="I148" i="160"/>
  <c r="A149" i="160"/>
  <c r="B149" i="160"/>
  <c r="D149" i="160"/>
  <c r="J149" i="160" s="1"/>
  <c r="E149" i="160"/>
  <c r="K149" i="160" s="1"/>
  <c r="G149" i="160"/>
  <c r="H149" i="160"/>
  <c r="I149" i="160"/>
  <c r="A150" i="160"/>
  <c r="B150" i="160"/>
  <c r="D150" i="160"/>
  <c r="J150" i="160" s="1"/>
  <c r="E150" i="160"/>
  <c r="K150" i="160" s="1"/>
  <c r="G150" i="160"/>
  <c r="H150" i="160"/>
  <c r="I150" i="160"/>
  <c r="A151" i="160"/>
  <c r="B151" i="160"/>
  <c r="D151" i="160"/>
  <c r="J151" i="160" s="1"/>
  <c r="E151" i="160"/>
  <c r="K151" i="160" s="1"/>
  <c r="G151" i="160"/>
  <c r="H151" i="160"/>
  <c r="I151" i="160"/>
  <c r="A152" i="160"/>
  <c r="B152" i="160"/>
  <c r="D152" i="160"/>
  <c r="J152" i="160" s="1"/>
  <c r="E152" i="160"/>
  <c r="K152" i="160" s="1"/>
  <c r="G152" i="160"/>
  <c r="H152" i="160"/>
  <c r="I152" i="160"/>
  <c r="A153" i="160"/>
  <c r="B153" i="160"/>
  <c r="D153" i="160"/>
  <c r="J153" i="160" s="1"/>
  <c r="E153" i="160"/>
  <c r="K153" i="160" s="1"/>
  <c r="G153" i="160"/>
  <c r="H153" i="160"/>
  <c r="I153" i="160"/>
  <c r="A154" i="160"/>
  <c r="B154" i="160"/>
  <c r="D154" i="160"/>
  <c r="J154" i="160" s="1"/>
  <c r="E154" i="160"/>
  <c r="K154" i="160" s="1"/>
  <c r="G154" i="160"/>
  <c r="H154" i="160"/>
  <c r="I154" i="160"/>
  <c r="A155" i="160"/>
  <c r="B155" i="160"/>
  <c r="D155" i="160"/>
  <c r="J155" i="160" s="1"/>
  <c r="E155" i="160"/>
  <c r="K155" i="160" s="1"/>
  <c r="G155" i="160"/>
  <c r="H155" i="160"/>
  <c r="I155" i="160"/>
  <c r="A156" i="160"/>
  <c r="B156" i="160"/>
  <c r="D156" i="160"/>
  <c r="J156" i="160" s="1"/>
  <c r="E156" i="160"/>
  <c r="K156" i="160" s="1"/>
  <c r="G156" i="160"/>
  <c r="H156" i="160"/>
  <c r="I156" i="160"/>
  <c r="A157" i="160"/>
  <c r="B157" i="160"/>
  <c r="D157" i="160"/>
  <c r="J157" i="160" s="1"/>
  <c r="E157" i="160"/>
  <c r="K157" i="160" s="1"/>
  <c r="G157" i="160"/>
  <c r="H157" i="160"/>
  <c r="I157" i="160"/>
  <c r="A158" i="160"/>
  <c r="B158" i="160"/>
  <c r="D158" i="160"/>
  <c r="J158" i="160" s="1"/>
  <c r="E158" i="160"/>
  <c r="K158" i="160" s="1"/>
  <c r="G158" i="160"/>
  <c r="H158" i="160"/>
  <c r="I158" i="160"/>
  <c r="A159" i="160"/>
  <c r="B159" i="160"/>
  <c r="D159" i="160"/>
  <c r="J159" i="160" s="1"/>
  <c r="E159" i="160"/>
  <c r="K159" i="160" s="1"/>
  <c r="G159" i="160"/>
  <c r="H159" i="160"/>
  <c r="I159" i="160"/>
  <c r="A160" i="160"/>
  <c r="B160" i="160"/>
  <c r="D160" i="160"/>
  <c r="J160" i="160" s="1"/>
  <c r="E160" i="160"/>
  <c r="K160" i="160" s="1"/>
  <c r="G160" i="160"/>
  <c r="H160" i="160"/>
  <c r="I160" i="160"/>
  <c r="A161" i="160"/>
  <c r="B161" i="160"/>
  <c r="D161" i="160"/>
  <c r="J161" i="160" s="1"/>
  <c r="E161" i="160"/>
  <c r="K161" i="160" s="1"/>
  <c r="G161" i="160"/>
  <c r="H161" i="160"/>
  <c r="I161" i="160"/>
  <c r="A162" i="160"/>
  <c r="B162" i="160"/>
  <c r="D162" i="160"/>
  <c r="J162" i="160" s="1"/>
  <c r="E162" i="160"/>
  <c r="K162" i="160" s="1"/>
  <c r="G162" i="160"/>
  <c r="H162" i="160"/>
  <c r="I162" i="160"/>
  <c r="A163" i="160"/>
  <c r="B163" i="160"/>
  <c r="D163" i="160"/>
  <c r="J163" i="160" s="1"/>
  <c r="E163" i="160"/>
  <c r="K163" i="160" s="1"/>
  <c r="G163" i="160"/>
  <c r="H163" i="160"/>
  <c r="I163" i="160"/>
  <c r="A164" i="160"/>
  <c r="B164" i="160"/>
  <c r="D164" i="160"/>
  <c r="J164" i="160" s="1"/>
  <c r="E164" i="160"/>
  <c r="K164" i="160" s="1"/>
  <c r="G164" i="160"/>
  <c r="H164" i="160"/>
  <c r="I164" i="160"/>
  <c r="A165" i="160"/>
  <c r="B165" i="160"/>
  <c r="D165" i="160"/>
  <c r="J165" i="160" s="1"/>
  <c r="E165" i="160"/>
  <c r="K165" i="160" s="1"/>
  <c r="G165" i="160"/>
  <c r="H165" i="160"/>
  <c r="I165" i="160"/>
  <c r="A166" i="160"/>
  <c r="B166" i="160"/>
  <c r="D166" i="160"/>
  <c r="J166" i="160" s="1"/>
  <c r="E166" i="160"/>
  <c r="K166" i="160" s="1"/>
  <c r="G166" i="160"/>
  <c r="H166" i="160"/>
  <c r="I166" i="160"/>
  <c r="A167" i="160"/>
  <c r="B167" i="160"/>
  <c r="D167" i="160"/>
  <c r="J167" i="160" s="1"/>
  <c r="E167" i="160"/>
  <c r="K167" i="160" s="1"/>
  <c r="G167" i="160"/>
  <c r="H167" i="160"/>
  <c r="I167" i="160"/>
  <c r="A168" i="160"/>
  <c r="B168" i="160"/>
  <c r="D168" i="160"/>
  <c r="J168" i="160" s="1"/>
  <c r="E168" i="160"/>
  <c r="K168" i="160" s="1"/>
  <c r="G168" i="160"/>
  <c r="H168" i="160"/>
  <c r="I168" i="160"/>
  <c r="A169" i="160"/>
  <c r="B169" i="160"/>
  <c r="D169" i="160"/>
  <c r="J169" i="160" s="1"/>
  <c r="E169" i="160"/>
  <c r="K169" i="160" s="1"/>
  <c r="G169" i="160"/>
  <c r="H169" i="160"/>
  <c r="I169" i="160"/>
  <c r="A170" i="160"/>
  <c r="B170" i="160"/>
  <c r="D170" i="160"/>
  <c r="J170" i="160" s="1"/>
  <c r="E170" i="160"/>
  <c r="K170" i="160" s="1"/>
  <c r="G170" i="160"/>
  <c r="H170" i="160"/>
  <c r="I170" i="160"/>
  <c r="A171" i="160"/>
  <c r="B171" i="160"/>
  <c r="D171" i="160"/>
  <c r="J171" i="160" s="1"/>
  <c r="E171" i="160"/>
  <c r="K171" i="160" s="1"/>
  <c r="G171" i="160"/>
  <c r="H171" i="160"/>
  <c r="I171" i="160"/>
  <c r="A172" i="160"/>
  <c r="B172" i="160"/>
  <c r="D172" i="160"/>
  <c r="J172" i="160" s="1"/>
  <c r="E172" i="160"/>
  <c r="K172" i="160" s="1"/>
  <c r="G172" i="160"/>
  <c r="H172" i="160"/>
  <c r="I172" i="160"/>
  <c r="A173" i="160"/>
  <c r="B173" i="160"/>
  <c r="D173" i="160"/>
  <c r="J173" i="160" s="1"/>
  <c r="E173" i="160"/>
  <c r="K173" i="160" s="1"/>
  <c r="G173" i="160"/>
  <c r="H173" i="160"/>
  <c r="I173" i="160"/>
  <c r="A174" i="160"/>
  <c r="B174" i="160"/>
  <c r="D174" i="160"/>
  <c r="J174" i="160" s="1"/>
  <c r="E174" i="160"/>
  <c r="K174" i="160" s="1"/>
  <c r="G174" i="160"/>
  <c r="H174" i="160"/>
  <c r="I174" i="160"/>
  <c r="A175" i="160"/>
  <c r="B175" i="160"/>
  <c r="D175" i="160"/>
  <c r="J175" i="160" s="1"/>
  <c r="E175" i="160"/>
  <c r="K175" i="160" s="1"/>
  <c r="G175" i="160"/>
  <c r="H175" i="160"/>
  <c r="I175" i="160"/>
  <c r="A176" i="160"/>
  <c r="B176" i="160"/>
  <c r="D176" i="160"/>
  <c r="J176" i="160" s="1"/>
  <c r="E176" i="160"/>
  <c r="K176" i="160" s="1"/>
  <c r="G176" i="160"/>
  <c r="H176" i="160"/>
  <c r="I176" i="160"/>
  <c r="A177" i="160"/>
  <c r="B177" i="160"/>
  <c r="D177" i="160"/>
  <c r="J177" i="160" s="1"/>
  <c r="E177" i="160"/>
  <c r="K177" i="160" s="1"/>
  <c r="G177" i="160"/>
  <c r="H177" i="160"/>
  <c r="I177" i="160"/>
  <c r="A178" i="160"/>
  <c r="B178" i="160"/>
  <c r="D178" i="160"/>
  <c r="J178" i="160" s="1"/>
  <c r="E178" i="160"/>
  <c r="K178" i="160" s="1"/>
  <c r="G178" i="160"/>
  <c r="H178" i="160"/>
  <c r="I178" i="160"/>
  <c r="A179" i="160"/>
  <c r="B179" i="160"/>
  <c r="D179" i="160"/>
  <c r="J179" i="160" s="1"/>
  <c r="E179" i="160"/>
  <c r="K179" i="160" s="1"/>
  <c r="G179" i="160"/>
  <c r="H179" i="160"/>
  <c r="I179" i="160"/>
  <c r="A180" i="160"/>
  <c r="B180" i="160"/>
  <c r="D180" i="160"/>
  <c r="J180" i="160" s="1"/>
  <c r="E180" i="160"/>
  <c r="K180" i="160" s="1"/>
  <c r="G180" i="160"/>
  <c r="H180" i="160"/>
  <c r="I180" i="160"/>
  <c r="A181" i="160"/>
  <c r="B181" i="160"/>
  <c r="D181" i="160"/>
  <c r="J181" i="160" s="1"/>
  <c r="E181" i="160"/>
  <c r="K181" i="160" s="1"/>
  <c r="G181" i="160"/>
  <c r="H181" i="160"/>
  <c r="I181" i="160"/>
  <c r="A182" i="160"/>
  <c r="B182" i="160"/>
  <c r="D182" i="160"/>
  <c r="J182" i="160" s="1"/>
  <c r="E182" i="160"/>
  <c r="K182" i="160" s="1"/>
  <c r="G182" i="160"/>
  <c r="H182" i="160"/>
  <c r="I182" i="160"/>
  <c r="A183" i="160"/>
  <c r="B183" i="160"/>
  <c r="D183" i="160"/>
  <c r="J183" i="160" s="1"/>
  <c r="E183" i="160"/>
  <c r="K183" i="160" s="1"/>
  <c r="G183" i="160"/>
  <c r="H183" i="160"/>
  <c r="I183" i="160"/>
  <c r="A184" i="160"/>
  <c r="B184" i="160"/>
  <c r="D184" i="160"/>
  <c r="J184" i="160" s="1"/>
  <c r="E184" i="160"/>
  <c r="K184" i="160" s="1"/>
  <c r="G184" i="160"/>
  <c r="H184" i="160"/>
  <c r="I184" i="160"/>
  <c r="A185" i="160"/>
  <c r="B185" i="160"/>
  <c r="D185" i="160"/>
  <c r="J185" i="160" s="1"/>
  <c r="E185" i="160"/>
  <c r="K185" i="160" s="1"/>
  <c r="G185" i="160"/>
  <c r="H185" i="160"/>
  <c r="I185" i="160"/>
  <c r="A186" i="160"/>
  <c r="B186" i="160"/>
  <c r="D186" i="160"/>
  <c r="J186" i="160" s="1"/>
  <c r="E186" i="160"/>
  <c r="K186" i="160" s="1"/>
  <c r="G186" i="160"/>
  <c r="H186" i="160"/>
  <c r="I186" i="160"/>
  <c r="A187" i="160"/>
  <c r="B187" i="160"/>
  <c r="D187" i="160"/>
  <c r="J187" i="160" s="1"/>
  <c r="E187" i="160"/>
  <c r="K187" i="160" s="1"/>
  <c r="G187" i="160"/>
  <c r="H187" i="160"/>
  <c r="I187" i="160"/>
  <c r="A188" i="160"/>
  <c r="B188" i="160"/>
  <c r="D188" i="160"/>
  <c r="J188" i="160" s="1"/>
  <c r="E188" i="160"/>
  <c r="K188" i="160" s="1"/>
  <c r="G188" i="160"/>
  <c r="H188" i="160"/>
  <c r="I188" i="160"/>
  <c r="A189" i="160"/>
  <c r="B189" i="160"/>
  <c r="D189" i="160"/>
  <c r="J189" i="160" s="1"/>
  <c r="E189" i="160"/>
  <c r="K189" i="160" s="1"/>
  <c r="G189" i="160"/>
  <c r="H189" i="160"/>
  <c r="I189" i="160"/>
  <c r="A190" i="160"/>
  <c r="B190" i="160"/>
  <c r="D190" i="160"/>
  <c r="J190" i="160" s="1"/>
  <c r="E190" i="160"/>
  <c r="K190" i="160" s="1"/>
  <c r="G190" i="160"/>
  <c r="H190" i="160"/>
  <c r="I190" i="160"/>
  <c r="A191" i="160"/>
  <c r="B191" i="160"/>
  <c r="D191" i="160"/>
  <c r="J191" i="160" s="1"/>
  <c r="E191" i="160"/>
  <c r="K191" i="160" s="1"/>
  <c r="G191" i="160"/>
  <c r="H191" i="160"/>
  <c r="I191" i="160"/>
  <c r="A192" i="160"/>
  <c r="B192" i="160"/>
  <c r="D192" i="160"/>
  <c r="J192" i="160" s="1"/>
  <c r="E192" i="160"/>
  <c r="K192" i="160" s="1"/>
  <c r="G192" i="160"/>
  <c r="H192" i="160"/>
  <c r="I192" i="160"/>
  <c r="A193" i="160"/>
  <c r="B193" i="160"/>
  <c r="D193" i="160"/>
  <c r="J193" i="160" s="1"/>
  <c r="E193" i="160"/>
  <c r="K193" i="160" s="1"/>
  <c r="G193" i="160"/>
  <c r="H193" i="160"/>
  <c r="I193" i="160"/>
  <c r="A194" i="160"/>
  <c r="B194" i="160"/>
  <c r="D194" i="160"/>
  <c r="J194" i="160" s="1"/>
  <c r="E194" i="160"/>
  <c r="K194" i="160" s="1"/>
  <c r="G194" i="160"/>
  <c r="H194" i="160"/>
  <c r="I194" i="160"/>
  <c r="A195" i="160"/>
  <c r="B195" i="160"/>
  <c r="D195" i="160"/>
  <c r="J195" i="160" s="1"/>
  <c r="E195" i="160"/>
  <c r="K195" i="160" s="1"/>
  <c r="G195" i="160"/>
  <c r="H195" i="160"/>
  <c r="I195" i="160"/>
  <c r="A196" i="160"/>
  <c r="B196" i="160"/>
  <c r="D196" i="160"/>
  <c r="J196" i="160" s="1"/>
  <c r="E196" i="160"/>
  <c r="K196" i="160" s="1"/>
  <c r="G196" i="160"/>
  <c r="H196" i="160"/>
  <c r="I196" i="160"/>
  <c r="A197" i="160"/>
  <c r="B197" i="160"/>
  <c r="D197" i="160"/>
  <c r="J197" i="160" s="1"/>
  <c r="E197" i="160"/>
  <c r="K197" i="160" s="1"/>
  <c r="G197" i="160"/>
  <c r="H197" i="160"/>
  <c r="I197" i="160"/>
  <c r="A198" i="160"/>
  <c r="B198" i="160"/>
  <c r="D198" i="160"/>
  <c r="J198" i="160" s="1"/>
  <c r="E198" i="160"/>
  <c r="K198" i="160" s="1"/>
  <c r="G198" i="160"/>
  <c r="H198" i="160"/>
  <c r="I198" i="160"/>
  <c r="A199" i="160"/>
  <c r="B199" i="160"/>
  <c r="D199" i="160"/>
  <c r="J199" i="160" s="1"/>
  <c r="E199" i="160"/>
  <c r="K199" i="160" s="1"/>
  <c r="G199" i="160"/>
  <c r="H199" i="160"/>
  <c r="I199" i="160"/>
  <c r="A200" i="160"/>
  <c r="B200" i="160"/>
  <c r="D200" i="160"/>
  <c r="J200" i="160" s="1"/>
  <c r="E200" i="160"/>
  <c r="K200" i="160" s="1"/>
  <c r="G200" i="160"/>
  <c r="H200" i="160"/>
  <c r="I200" i="160"/>
  <c r="A201" i="160"/>
  <c r="B201" i="160"/>
  <c r="D201" i="160"/>
  <c r="J201" i="160" s="1"/>
  <c r="E201" i="160"/>
  <c r="K201" i="160" s="1"/>
  <c r="G201" i="160"/>
  <c r="H201" i="160"/>
  <c r="I201" i="160"/>
  <c r="A202" i="160"/>
  <c r="B202" i="160"/>
  <c r="D202" i="160"/>
  <c r="J202" i="160" s="1"/>
  <c r="E202" i="160"/>
  <c r="K202" i="160" s="1"/>
  <c r="G202" i="160"/>
  <c r="H202" i="160"/>
  <c r="I202" i="160"/>
  <c r="A203" i="160"/>
  <c r="B203" i="160"/>
  <c r="D203" i="160"/>
  <c r="J203" i="160" s="1"/>
  <c r="E203" i="160"/>
  <c r="K203" i="160" s="1"/>
  <c r="G203" i="160"/>
  <c r="H203" i="160"/>
  <c r="I203" i="160"/>
  <c r="A204" i="160"/>
  <c r="B204" i="160"/>
  <c r="D204" i="160"/>
  <c r="J204" i="160" s="1"/>
  <c r="E204" i="160"/>
  <c r="K204" i="160" s="1"/>
  <c r="G204" i="160"/>
  <c r="H204" i="160"/>
  <c r="I204" i="160"/>
  <c r="A205" i="160"/>
  <c r="B205" i="160"/>
  <c r="D205" i="160"/>
  <c r="J205" i="160" s="1"/>
  <c r="E205" i="160"/>
  <c r="K205" i="160" s="1"/>
  <c r="G205" i="160"/>
  <c r="H205" i="160"/>
  <c r="I205" i="160"/>
  <c r="A206" i="160"/>
  <c r="B206" i="160"/>
  <c r="D206" i="160"/>
  <c r="J206" i="160" s="1"/>
  <c r="E206" i="160"/>
  <c r="K206" i="160" s="1"/>
  <c r="G206" i="160"/>
  <c r="H206" i="160"/>
  <c r="I206" i="160"/>
  <c r="A207" i="160"/>
  <c r="B207" i="160"/>
  <c r="D207" i="160"/>
  <c r="J207" i="160" s="1"/>
  <c r="E207" i="160"/>
  <c r="K207" i="160" s="1"/>
  <c r="G207" i="160"/>
  <c r="H207" i="160"/>
  <c r="I207" i="160"/>
  <c r="A208" i="160"/>
  <c r="B208" i="160"/>
  <c r="D208" i="160"/>
  <c r="J208" i="160" s="1"/>
  <c r="E208" i="160"/>
  <c r="K208" i="160" s="1"/>
  <c r="G208" i="160"/>
  <c r="H208" i="160"/>
  <c r="I208" i="160"/>
  <c r="A209" i="160"/>
  <c r="B209" i="160"/>
  <c r="D209" i="160"/>
  <c r="J209" i="160" s="1"/>
  <c r="E209" i="160"/>
  <c r="K209" i="160" s="1"/>
  <c r="G209" i="160"/>
  <c r="H209" i="160"/>
  <c r="I209" i="160"/>
  <c r="A210" i="160"/>
  <c r="B210" i="160"/>
  <c r="D210" i="160"/>
  <c r="J210" i="160" s="1"/>
  <c r="E210" i="160"/>
  <c r="K210" i="160" s="1"/>
  <c r="G210" i="160"/>
  <c r="H210" i="160"/>
  <c r="I210" i="160"/>
  <c r="A211" i="160"/>
  <c r="B211" i="160"/>
  <c r="D211" i="160"/>
  <c r="J211" i="160" s="1"/>
  <c r="E211" i="160"/>
  <c r="K211" i="160" s="1"/>
  <c r="G211" i="160"/>
  <c r="H211" i="160"/>
  <c r="I211" i="160"/>
  <c r="A212" i="160"/>
  <c r="B212" i="160"/>
  <c r="D212" i="160"/>
  <c r="J212" i="160" s="1"/>
  <c r="E212" i="160"/>
  <c r="K212" i="160" s="1"/>
  <c r="G212" i="160"/>
  <c r="H212" i="160"/>
  <c r="I212" i="160"/>
  <c r="A213" i="160"/>
  <c r="B213" i="160"/>
  <c r="D213" i="160"/>
  <c r="J213" i="160" s="1"/>
  <c r="E213" i="160"/>
  <c r="K213" i="160" s="1"/>
  <c r="G213" i="160"/>
  <c r="H213" i="160"/>
  <c r="I213" i="160"/>
  <c r="A214" i="160"/>
  <c r="B214" i="160"/>
  <c r="D214" i="160"/>
  <c r="J214" i="160" s="1"/>
  <c r="E214" i="160"/>
  <c r="K214" i="160" s="1"/>
  <c r="G214" i="160"/>
  <c r="H214" i="160"/>
  <c r="I214" i="160"/>
  <c r="A215" i="160"/>
  <c r="B215" i="160"/>
  <c r="D215" i="160"/>
  <c r="J215" i="160" s="1"/>
  <c r="E215" i="160"/>
  <c r="K215" i="160" s="1"/>
  <c r="G215" i="160"/>
  <c r="H215" i="160"/>
  <c r="I215" i="160"/>
  <c r="A216" i="160"/>
  <c r="B216" i="160"/>
  <c r="D216" i="160"/>
  <c r="J216" i="160" s="1"/>
  <c r="E216" i="160"/>
  <c r="K216" i="160" s="1"/>
  <c r="G216" i="160"/>
  <c r="H216" i="160"/>
  <c r="I216" i="160"/>
  <c r="A217" i="160"/>
  <c r="B217" i="160"/>
  <c r="D217" i="160"/>
  <c r="J217" i="160" s="1"/>
  <c r="E217" i="160"/>
  <c r="K217" i="160" s="1"/>
  <c r="G217" i="160"/>
  <c r="H217" i="160"/>
  <c r="I217" i="160"/>
  <c r="A218" i="160"/>
  <c r="B218" i="160"/>
  <c r="D218" i="160"/>
  <c r="J218" i="160" s="1"/>
  <c r="E218" i="160"/>
  <c r="K218" i="160" s="1"/>
  <c r="G218" i="160"/>
  <c r="H218" i="160"/>
  <c r="I218" i="160"/>
  <c r="A219" i="160"/>
  <c r="B219" i="160"/>
  <c r="D219" i="160"/>
  <c r="J219" i="160" s="1"/>
  <c r="E219" i="160"/>
  <c r="K219" i="160" s="1"/>
  <c r="G219" i="160"/>
  <c r="H219" i="160"/>
  <c r="I219" i="160"/>
  <c r="A220" i="160"/>
  <c r="B220" i="160"/>
  <c r="D220" i="160"/>
  <c r="J220" i="160" s="1"/>
  <c r="E220" i="160"/>
  <c r="K220" i="160" s="1"/>
  <c r="G220" i="160"/>
  <c r="H220" i="160"/>
  <c r="I220" i="160"/>
  <c r="A221" i="160"/>
  <c r="B221" i="160"/>
  <c r="D221" i="160"/>
  <c r="J221" i="160" s="1"/>
  <c r="E221" i="160"/>
  <c r="K221" i="160" s="1"/>
  <c r="G221" i="160"/>
  <c r="H221" i="160"/>
  <c r="I221" i="160"/>
  <c r="A222" i="160"/>
  <c r="B222" i="160"/>
  <c r="D222" i="160"/>
  <c r="J222" i="160" s="1"/>
  <c r="E222" i="160"/>
  <c r="K222" i="160" s="1"/>
  <c r="G222" i="160"/>
  <c r="H222" i="160"/>
  <c r="I222" i="160"/>
  <c r="A223" i="160"/>
  <c r="B223" i="160"/>
  <c r="D223" i="160"/>
  <c r="J223" i="160" s="1"/>
  <c r="E223" i="160"/>
  <c r="K223" i="160" s="1"/>
  <c r="G223" i="160"/>
  <c r="H223" i="160"/>
  <c r="I223" i="160"/>
  <c r="A224" i="160"/>
  <c r="B224" i="160"/>
  <c r="D224" i="160"/>
  <c r="J224" i="160" s="1"/>
  <c r="E224" i="160"/>
  <c r="K224" i="160" s="1"/>
  <c r="G224" i="160"/>
  <c r="H224" i="160"/>
  <c r="I224" i="160"/>
  <c r="A225" i="160"/>
  <c r="B225" i="160"/>
  <c r="D225" i="160"/>
  <c r="J225" i="160" s="1"/>
  <c r="E225" i="160"/>
  <c r="K225" i="160" s="1"/>
  <c r="G225" i="160"/>
  <c r="H225" i="160"/>
  <c r="I225" i="160"/>
  <c r="A226" i="160"/>
  <c r="B226" i="160"/>
  <c r="D226" i="160"/>
  <c r="J226" i="160" s="1"/>
  <c r="E226" i="160"/>
  <c r="K226" i="160" s="1"/>
  <c r="G226" i="160"/>
  <c r="H226" i="160"/>
  <c r="I226" i="160"/>
  <c r="A227" i="160"/>
  <c r="B227" i="160"/>
  <c r="D227" i="160"/>
  <c r="J227" i="160" s="1"/>
  <c r="E227" i="160"/>
  <c r="K227" i="160" s="1"/>
  <c r="G227" i="160"/>
  <c r="H227" i="160"/>
  <c r="I227" i="160"/>
  <c r="A228" i="160"/>
  <c r="B228" i="160"/>
  <c r="D228" i="160"/>
  <c r="J228" i="160" s="1"/>
  <c r="E228" i="160"/>
  <c r="K228" i="160" s="1"/>
  <c r="G228" i="160"/>
  <c r="H228" i="160"/>
  <c r="I228" i="160"/>
  <c r="A229" i="160"/>
  <c r="B229" i="160"/>
  <c r="D229" i="160"/>
  <c r="J229" i="160" s="1"/>
  <c r="E229" i="160"/>
  <c r="K229" i="160" s="1"/>
  <c r="G229" i="160"/>
  <c r="H229" i="160"/>
  <c r="I229" i="160"/>
  <c r="A230" i="160"/>
  <c r="B230" i="160"/>
  <c r="D230" i="160"/>
  <c r="J230" i="160" s="1"/>
  <c r="E230" i="160"/>
  <c r="K230" i="160" s="1"/>
  <c r="G230" i="160"/>
  <c r="H230" i="160"/>
  <c r="I230" i="160"/>
  <c r="A231" i="160"/>
  <c r="B231" i="160"/>
  <c r="D231" i="160"/>
  <c r="J231" i="160" s="1"/>
  <c r="E231" i="160"/>
  <c r="K231" i="160" s="1"/>
  <c r="G231" i="160"/>
  <c r="H231" i="160"/>
  <c r="I231" i="160"/>
  <c r="A232" i="160"/>
  <c r="B232" i="160"/>
  <c r="D232" i="160"/>
  <c r="J232" i="160" s="1"/>
  <c r="E232" i="160"/>
  <c r="K232" i="160" s="1"/>
  <c r="G232" i="160"/>
  <c r="H232" i="160"/>
  <c r="I232" i="160"/>
  <c r="A233" i="160"/>
  <c r="B233" i="160"/>
  <c r="D233" i="160"/>
  <c r="J233" i="160" s="1"/>
  <c r="E233" i="160"/>
  <c r="K233" i="160" s="1"/>
  <c r="G233" i="160"/>
  <c r="H233" i="160"/>
  <c r="I233" i="160"/>
  <c r="A234" i="160"/>
  <c r="B234" i="160"/>
  <c r="D234" i="160"/>
  <c r="J234" i="160" s="1"/>
  <c r="E234" i="160"/>
  <c r="K234" i="160" s="1"/>
  <c r="G234" i="160"/>
  <c r="H234" i="160"/>
  <c r="I234" i="160"/>
  <c r="A235" i="160"/>
  <c r="B235" i="160"/>
  <c r="D235" i="160"/>
  <c r="J235" i="160" s="1"/>
  <c r="E235" i="160"/>
  <c r="K235" i="160" s="1"/>
  <c r="G235" i="160"/>
  <c r="H235" i="160"/>
  <c r="I235" i="160"/>
  <c r="A236" i="160"/>
  <c r="B236" i="160"/>
  <c r="D236" i="160"/>
  <c r="J236" i="160" s="1"/>
  <c r="E236" i="160"/>
  <c r="K236" i="160" s="1"/>
  <c r="G236" i="160"/>
  <c r="H236" i="160"/>
  <c r="I236" i="160"/>
  <c r="A237" i="160"/>
  <c r="B237" i="160"/>
  <c r="D237" i="160"/>
  <c r="J237" i="160" s="1"/>
  <c r="E237" i="160"/>
  <c r="K237" i="160" s="1"/>
  <c r="G237" i="160"/>
  <c r="H237" i="160"/>
  <c r="I237" i="160"/>
  <c r="A238" i="160"/>
  <c r="B238" i="160"/>
  <c r="D238" i="160"/>
  <c r="J238" i="160" s="1"/>
  <c r="E238" i="160"/>
  <c r="K238" i="160" s="1"/>
  <c r="G238" i="160"/>
  <c r="H238" i="160"/>
  <c r="I238" i="160"/>
  <c r="A239" i="160"/>
  <c r="B239" i="160"/>
  <c r="D239" i="160"/>
  <c r="J239" i="160" s="1"/>
  <c r="E239" i="160"/>
  <c r="K239" i="160" s="1"/>
  <c r="G239" i="160"/>
  <c r="H239" i="160"/>
  <c r="I239" i="160"/>
  <c r="A240" i="160"/>
  <c r="B240" i="160"/>
  <c r="D240" i="160"/>
  <c r="J240" i="160" s="1"/>
  <c r="E240" i="160"/>
  <c r="K240" i="160" s="1"/>
  <c r="G240" i="160"/>
  <c r="H240" i="160"/>
  <c r="I240" i="160"/>
  <c r="A241" i="160"/>
  <c r="B241" i="160"/>
  <c r="D241" i="160"/>
  <c r="J241" i="160" s="1"/>
  <c r="E241" i="160"/>
  <c r="K241" i="160" s="1"/>
  <c r="G241" i="160"/>
  <c r="H241" i="160"/>
  <c r="I241" i="160"/>
  <c r="A242" i="160"/>
  <c r="B242" i="160"/>
  <c r="D242" i="160"/>
  <c r="J242" i="160" s="1"/>
  <c r="E242" i="160"/>
  <c r="K242" i="160" s="1"/>
  <c r="G242" i="160"/>
  <c r="H242" i="160"/>
  <c r="I242" i="160"/>
  <c r="A243" i="160"/>
  <c r="B243" i="160"/>
  <c r="D243" i="160"/>
  <c r="J243" i="160" s="1"/>
  <c r="E243" i="160"/>
  <c r="K243" i="160" s="1"/>
  <c r="G243" i="160"/>
  <c r="H243" i="160"/>
  <c r="I243" i="160"/>
  <c r="A244" i="160"/>
  <c r="B244" i="160"/>
  <c r="D244" i="160"/>
  <c r="J244" i="160" s="1"/>
  <c r="E244" i="160"/>
  <c r="K244" i="160" s="1"/>
  <c r="G244" i="160"/>
  <c r="H244" i="160"/>
  <c r="I244" i="160"/>
  <c r="A245" i="160"/>
  <c r="B245" i="160"/>
  <c r="D245" i="160"/>
  <c r="J245" i="160" s="1"/>
  <c r="E245" i="160"/>
  <c r="K245" i="160" s="1"/>
  <c r="G245" i="160"/>
  <c r="H245" i="160"/>
  <c r="I245" i="160"/>
  <c r="A246" i="160"/>
  <c r="B246" i="160"/>
  <c r="D246" i="160"/>
  <c r="J246" i="160" s="1"/>
  <c r="E246" i="160"/>
  <c r="K246" i="160" s="1"/>
  <c r="G246" i="160"/>
  <c r="H246" i="160"/>
  <c r="I246" i="160"/>
  <c r="A247" i="160"/>
  <c r="B247" i="160"/>
  <c r="D247" i="160"/>
  <c r="J247" i="160" s="1"/>
  <c r="E247" i="160"/>
  <c r="K247" i="160" s="1"/>
  <c r="G247" i="160"/>
  <c r="H247" i="160"/>
  <c r="I247" i="160"/>
  <c r="A248" i="160"/>
  <c r="B248" i="160"/>
  <c r="D248" i="160"/>
  <c r="J248" i="160" s="1"/>
  <c r="E248" i="160"/>
  <c r="K248" i="160" s="1"/>
  <c r="G248" i="160"/>
  <c r="H248" i="160"/>
  <c r="I248" i="160"/>
  <c r="A249" i="160"/>
  <c r="B249" i="160"/>
  <c r="D249" i="160"/>
  <c r="J249" i="160" s="1"/>
  <c r="E249" i="160"/>
  <c r="K249" i="160" s="1"/>
  <c r="G249" i="160"/>
  <c r="H249" i="160"/>
  <c r="I249" i="160"/>
  <c r="A250" i="160"/>
  <c r="B250" i="160"/>
  <c r="D250" i="160"/>
  <c r="J250" i="160" s="1"/>
  <c r="E250" i="160"/>
  <c r="K250" i="160" s="1"/>
  <c r="G250" i="160"/>
  <c r="H250" i="160"/>
  <c r="I250" i="160"/>
  <c r="A251" i="160"/>
  <c r="B251" i="160"/>
  <c r="D251" i="160"/>
  <c r="J251" i="160" s="1"/>
  <c r="E251" i="160"/>
  <c r="K251" i="160" s="1"/>
  <c r="G251" i="160"/>
  <c r="H251" i="160"/>
  <c r="I251" i="160"/>
  <c r="A252" i="160"/>
  <c r="B252" i="160"/>
  <c r="D252" i="160"/>
  <c r="J252" i="160" s="1"/>
  <c r="E252" i="160"/>
  <c r="K252" i="160" s="1"/>
  <c r="G252" i="160"/>
  <c r="H252" i="160"/>
  <c r="I252" i="160"/>
  <c r="A253" i="160"/>
  <c r="B253" i="160"/>
  <c r="D253" i="160"/>
  <c r="J253" i="160" s="1"/>
  <c r="E253" i="160"/>
  <c r="K253" i="160" s="1"/>
  <c r="G253" i="160"/>
  <c r="H253" i="160"/>
  <c r="I253" i="160"/>
  <c r="A254" i="160"/>
  <c r="B254" i="160"/>
  <c r="D254" i="160"/>
  <c r="J254" i="160" s="1"/>
  <c r="E254" i="160"/>
  <c r="K254" i="160" s="1"/>
  <c r="G254" i="160"/>
  <c r="H254" i="160"/>
  <c r="I254" i="160"/>
  <c r="A255" i="160"/>
  <c r="B255" i="160"/>
  <c r="D255" i="160"/>
  <c r="J255" i="160" s="1"/>
  <c r="E255" i="160"/>
  <c r="K255" i="160" s="1"/>
  <c r="G255" i="160"/>
  <c r="H255" i="160"/>
  <c r="I255" i="160"/>
  <c r="A256" i="160"/>
  <c r="B256" i="160"/>
  <c r="D256" i="160"/>
  <c r="J256" i="160" s="1"/>
  <c r="E256" i="160"/>
  <c r="K256" i="160" s="1"/>
  <c r="G256" i="160"/>
  <c r="H256" i="160"/>
  <c r="I256" i="160"/>
  <c r="A257" i="160"/>
  <c r="B257" i="160"/>
  <c r="D257" i="160"/>
  <c r="J257" i="160" s="1"/>
  <c r="E257" i="160"/>
  <c r="K257" i="160" s="1"/>
  <c r="G257" i="160"/>
  <c r="H257" i="160"/>
  <c r="I257" i="160"/>
  <c r="A258" i="160"/>
  <c r="B258" i="160"/>
  <c r="D258" i="160"/>
  <c r="J258" i="160" s="1"/>
  <c r="E258" i="160"/>
  <c r="K258" i="160" s="1"/>
  <c r="G258" i="160"/>
  <c r="H258" i="160"/>
  <c r="I258" i="160"/>
  <c r="A259" i="160"/>
  <c r="B259" i="160"/>
  <c r="D259" i="160"/>
  <c r="J259" i="160" s="1"/>
  <c r="E259" i="160"/>
  <c r="K259" i="160" s="1"/>
  <c r="G259" i="160"/>
  <c r="H259" i="160"/>
  <c r="I259" i="160"/>
  <c r="A260" i="160"/>
  <c r="B260" i="160"/>
  <c r="D260" i="160"/>
  <c r="J260" i="160" s="1"/>
  <c r="E260" i="160"/>
  <c r="K260" i="160" s="1"/>
  <c r="G260" i="160"/>
  <c r="H260" i="160"/>
  <c r="I260" i="160"/>
  <c r="A261" i="160"/>
  <c r="B261" i="160"/>
  <c r="D261" i="160"/>
  <c r="J261" i="160" s="1"/>
  <c r="E261" i="160"/>
  <c r="K261" i="160" s="1"/>
  <c r="G261" i="160"/>
  <c r="H261" i="160"/>
  <c r="I261" i="160"/>
  <c r="A262" i="160"/>
  <c r="B262" i="160"/>
  <c r="D262" i="160"/>
  <c r="J262" i="160" s="1"/>
  <c r="E262" i="160"/>
  <c r="K262" i="160" s="1"/>
  <c r="G262" i="160"/>
  <c r="H262" i="160"/>
  <c r="I262" i="160"/>
  <c r="A263" i="160"/>
  <c r="B263" i="160"/>
  <c r="D263" i="160"/>
  <c r="J263" i="160" s="1"/>
  <c r="E263" i="160"/>
  <c r="K263" i="160" s="1"/>
  <c r="G263" i="160"/>
  <c r="H263" i="160"/>
  <c r="I263" i="160"/>
  <c r="A264" i="160"/>
  <c r="B264" i="160"/>
  <c r="D264" i="160"/>
  <c r="J264" i="160" s="1"/>
  <c r="E264" i="160"/>
  <c r="K264" i="160" s="1"/>
  <c r="G264" i="160"/>
  <c r="H264" i="160"/>
  <c r="I264" i="160"/>
  <c r="A265" i="160"/>
  <c r="B265" i="160"/>
  <c r="D265" i="160"/>
  <c r="J265" i="160" s="1"/>
  <c r="E265" i="160"/>
  <c r="K265" i="160" s="1"/>
  <c r="G265" i="160"/>
  <c r="H265" i="160"/>
  <c r="I265" i="160"/>
  <c r="A266" i="160"/>
  <c r="B266" i="160"/>
  <c r="D266" i="160"/>
  <c r="J266" i="160" s="1"/>
  <c r="E266" i="160"/>
  <c r="K266" i="160" s="1"/>
  <c r="G266" i="160"/>
  <c r="H266" i="160"/>
  <c r="I266" i="160"/>
  <c r="A267" i="160"/>
  <c r="B267" i="160"/>
  <c r="D267" i="160"/>
  <c r="J267" i="160" s="1"/>
  <c r="E267" i="160"/>
  <c r="K267" i="160" s="1"/>
  <c r="G267" i="160"/>
  <c r="H267" i="160"/>
  <c r="I267" i="160"/>
  <c r="A268" i="160"/>
  <c r="B268" i="160"/>
  <c r="D268" i="160"/>
  <c r="J268" i="160" s="1"/>
  <c r="E268" i="160"/>
  <c r="K268" i="160" s="1"/>
  <c r="G268" i="160"/>
  <c r="H268" i="160"/>
  <c r="I268" i="160"/>
  <c r="A269" i="160"/>
  <c r="B269" i="160"/>
  <c r="D269" i="160"/>
  <c r="J269" i="160" s="1"/>
  <c r="E269" i="160"/>
  <c r="K269" i="160" s="1"/>
  <c r="G269" i="160"/>
  <c r="H269" i="160"/>
  <c r="I269" i="160"/>
  <c r="A270" i="160"/>
  <c r="B270" i="160"/>
  <c r="D270" i="160"/>
  <c r="J270" i="160" s="1"/>
  <c r="E270" i="160"/>
  <c r="K270" i="160" s="1"/>
  <c r="G270" i="160"/>
  <c r="H270" i="160"/>
  <c r="I270" i="160"/>
  <c r="A271" i="160"/>
  <c r="B271" i="160"/>
  <c r="D271" i="160"/>
  <c r="J271" i="160" s="1"/>
  <c r="E271" i="160"/>
  <c r="K271" i="160" s="1"/>
  <c r="G271" i="160"/>
  <c r="H271" i="160"/>
  <c r="I271" i="160"/>
  <c r="A272" i="160"/>
  <c r="B272" i="160"/>
  <c r="D272" i="160"/>
  <c r="J272" i="160" s="1"/>
  <c r="E272" i="160"/>
  <c r="K272" i="160" s="1"/>
  <c r="G272" i="160"/>
  <c r="H272" i="160"/>
  <c r="I272" i="160"/>
  <c r="A273" i="160"/>
  <c r="B273" i="160"/>
  <c r="D273" i="160"/>
  <c r="J273" i="160" s="1"/>
  <c r="E273" i="160"/>
  <c r="K273" i="160" s="1"/>
  <c r="G273" i="160"/>
  <c r="H273" i="160"/>
  <c r="I273" i="160"/>
  <c r="A274" i="160"/>
  <c r="B274" i="160"/>
  <c r="D274" i="160"/>
  <c r="J274" i="160" s="1"/>
  <c r="E274" i="160"/>
  <c r="K274" i="160" s="1"/>
  <c r="G274" i="160"/>
  <c r="H274" i="160"/>
  <c r="I274" i="160"/>
  <c r="A275" i="160"/>
  <c r="B275" i="160"/>
  <c r="D275" i="160"/>
  <c r="J275" i="160" s="1"/>
  <c r="E275" i="160"/>
  <c r="K275" i="160" s="1"/>
  <c r="G275" i="160"/>
  <c r="H275" i="160"/>
  <c r="I275" i="160"/>
  <c r="A276" i="160"/>
  <c r="B276" i="160"/>
  <c r="D276" i="160"/>
  <c r="J276" i="160" s="1"/>
  <c r="E276" i="160"/>
  <c r="K276" i="160" s="1"/>
  <c r="G276" i="160"/>
  <c r="H276" i="160"/>
  <c r="I276" i="160"/>
  <c r="A277" i="160"/>
  <c r="B277" i="160"/>
  <c r="D277" i="160"/>
  <c r="J277" i="160" s="1"/>
  <c r="E277" i="160"/>
  <c r="K277" i="160" s="1"/>
  <c r="G277" i="160"/>
  <c r="H277" i="160"/>
  <c r="I277" i="160"/>
  <c r="A278" i="160"/>
  <c r="B278" i="160"/>
  <c r="D278" i="160"/>
  <c r="J278" i="160" s="1"/>
  <c r="E278" i="160"/>
  <c r="K278" i="160" s="1"/>
  <c r="G278" i="160"/>
  <c r="H278" i="160"/>
  <c r="I278" i="160"/>
  <c r="A279" i="160"/>
  <c r="B279" i="160"/>
  <c r="D279" i="160"/>
  <c r="J279" i="160" s="1"/>
  <c r="E279" i="160"/>
  <c r="K279" i="160" s="1"/>
  <c r="G279" i="160"/>
  <c r="H279" i="160"/>
  <c r="I279" i="160"/>
  <c r="A280" i="160"/>
  <c r="B280" i="160"/>
  <c r="D280" i="160"/>
  <c r="J280" i="160" s="1"/>
  <c r="E280" i="160"/>
  <c r="K280" i="160" s="1"/>
  <c r="G280" i="160"/>
  <c r="H280" i="160"/>
  <c r="I280" i="160"/>
  <c r="A281" i="160"/>
  <c r="B281" i="160"/>
  <c r="D281" i="160"/>
  <c r="J281" i="160" s="1"/>
  <c r="E281" i="160"/>
  <c r="K281" i="160" s="1"/>
  <c r="G281" i="160"/>
  <c r="H281" i="160"/>
  <c r="I281" i="160"/>
  <c r="A282" i="160"/>
  <c r="B282" i="160"/>
  <c r="D282" i="160"/>
  <c r="J282" i="160" s="1"/>
  <c r="E282" i="160"/>
  <c r="K282" i="160" s="1"/>
  <c r="G282" i="160"/>
  <c r="H282" i="160"/>
  <c r="I282" i="160"/>
  <c r="A283" i="160"/>
  <c r="B283" i="160"/>
  <c r="D283" i="160"/>
  <c r="J283" i="160" s="1"/>
  <c r="E283" i="160"/>
  <c r="K283" i="160" s="1"/>
  <c r="G283" i="160"/>
  <c r="H283" i="160"/>
  <c r="I283" i="160"/>
  <c r="A284" i="160"/>
  <c r="B284" i="160"/>
  <c r="D284" i="160"/>
  <c r="J284" i="160" s="1"/>
  <c r="E284" i="160"/>
  <c r="K284" i="160" s="1"/>
  <c r="G284" i="160"/>
  <c r="H284" i="160"/>
  <c r="I284" i="160"/>
  <c r="A285" i="160"/>
  <c r="B285" i="160"/>
  <c r="D285" i="160"/>
  <c r="J285" i="160" s="1"/>
  <c r="E285" i="160"/>
  <c r="K285" i="160" s="1"/>
  <c r="G285" i="160"/>
  <c r="H285" i="160"/>
  <c r="I285" i="160"/>
  <c r="A286" i="160"/>
  <c r="B286" i="160"/>
  <c r="D286" i="160"/>
  <c r="J286" i="160" s="1"/>
  <c r="E286" i="160"/>
  <c r="K286" i="160" s="1"/>
  <c r="G286" i="160"/>
  <c r="H286" i="160"/>
  <c r="I286" i="160"/>
  <c r="A287" i="160"/>
  <c r="B287" i="160"/>
  <c r="D287" i="160"/>
  <c r="J287" i="160" s="1"/>
  <c r="E287" i="160"/>
  <c r="K287" i="160" s="1"/>
  <c r="G287" i="160"/>
  <c r="H287" i="160"/>
  <c r="I287" i="160"/>
  <c r="A288" i="160"/>
  <c r="B288" i="160"/>
  <c r="D288" i="160"/>
  <c r="J288" i="160" s="1"/>
  <c r="E288" i="160"/>
  <c r="K288" i="160" s="1"/>
  <c r="G288" i="160"/>
  <c r="H288" i="160"/>
  <c r="I288" i="160"/>
  <c r="A289" i="160"/>
  <c r="B289" i="160"/>
  <c r="D289" i="160"/>
  <c r="J289" i="160" s="1"/>
  <c r="E289" i="160"/>
  <c r="K289" i="160" s="1"/>
  <c r="G289" i="160"/>
  <c r="H289" i="160"/>
  <c r="I289" i="160"/>
  <c r="A290" i="160"/>
  <c r="B290" i="160"/>
  <c r="D290" i="160"/>
  <c r="J290" i="160" s="1"/>
  <c r="E290" i="160"/>
  <c r="K290" i="160" s="1"/>
  <c r="G290" i="160"/>
  <c r="H290" i="160"/>
  <c r="I290" i="160"/>
  <c r="A291" i="160"/>
  <c r="B291" i="160"/>
  <c r="D291" i="160"/>
  <c r="J291" i="160" s="1"/>
  <c r="E291" i="160"/>
  <c r="K291" i="160" s="1"/>
  <c r="G291" i="160"/>
  <c r="H291" i="160"/>
  <c r="I291" i="160"/>
  <c r="A292" i="160"/>
  <c r="B292" i="160"/>
  <c r="D292" i="160"/>
  <c r="J292" i="160" s="1"/>
  <c r="E292" i="160"/>
  <c r="K292" i="160" s="1"/>
  <c r="G292" i="160"/>
  <c r="H292" i="160"/>
  <c r="I292" i="160"/>
  <c r="A293" i="160"/>
  <c r="B293" i="160"/>
  <c r="D293" i="160"/>
  <c r="J293" i="160" s="1"/>
  <c r="E293" i="160"/>
  <c r="K293" i="160" s="1"/>
  <c r="G293" i="160"/>
  <c r="H293" i="160"/>
  <c r="I293" i="160"/>
  <c r="A294" i="160"/>
  <c r="B294" i="160"/>
  <c r="D294" i="160"/>
  <c r="J294" i="160" s="1"/>
  <c r="E294" i="160"/>
  <c r="K294" i="160" s="1"/>
  <c r="G294" i="160"/>
  <c r="H294" i="160"/>
  <c r="I294" i="160"/>
  <c r="A295" i="160"/>
  <c r="B295" i="160"/>
  <c r="D295" i="160"/>
  <c r="J295" i="160" s="1"/>
  <c r="E295" i="160"/>
  <c r="K295" i="160" s="1"/>
  <c r="G295" i="160"/>
  <c r="H295" i="160"/>
  <c r="I295" i="160"/>
  <c r="A296" i="160"/>
  <c r="B296" i="160"/>
  <c r="D296" i="160"/>
  <c r="J296" i="160" s="1"/>
  <c r="E296" i="160"/>
  <c r="K296" i="160" s="1"/>
  <c r="G296" i="160"/>
  <c r="H296" i="160"/>
  <c r="I296" i="160"/>
  <c r="A297" i="160"/>
  <c r="B297" i="160"/>
  <c r="D297" i="160"/>
  <c r="J297" i="160" s="1"/>
  <c r="E297" i="160"/>
  <c r="K297" i="160" s="1"/>
  <c r="G297" i="160"/>
  <c r="H297" i="160"/>
  <c r="I297" i="160"/>
  <c r="A298" i="160"/>
  <c r="B298" i="160"/>
  <c r="D298" i="160"/>
  <c r="J298" i="160" s="1"/>
  <c r="E298" i="160"/>
  <c r="K298" i="160" s="1"/>
  <c r="G298" i="160"/>
  <c r="H298" i="160"/>
  <c r="I298" i="160"/>
  <c r="A299" i="160"/>
  <c r="B299" i="160"/>
  <c r="D299" i="160"/>
  <c r="J299" i="160" s="1"/>
  <c r="E299" i="160"/>
  <c r="K299" i="160" s="1"/>
  <c r="G299" i="160"/>
  <c r="H299" i="160"/>
  <c r="I299" i="160"/>
  <c r="A300" i="160"/>
  <c r="B300" i="160"/>
  <c r="D300" i="160"/>
  <c r="J300" i="160" s="1"/>
  <c r="E300" i="160"/>
  <c r="K300" i="160" s="1"/>
  <c r="G300" i="160"/>
  <c r="H300" i="160"/>
  <c r="I300" i="160"/>
  <c r="A301" i="160"/>
  <c r="B301" i="160"/>
  <c r="D301" i="160"/>
  <c r="J301" i="160" s="1"/>
  <c r="E301" i="160"/>
  <c r="K301" i="160" s="1"/>
  <c r="G301" i="160"/>
  <c r="H301" i="160"/>
  <c r="I301" i="160"/>
  <c r="A302" i="160"/>
  <c r="B302" i="160"/>
  <c r="D302" i="160"/>
  <c r="J302" i="160" s="1"/>
  <c r="E302" i="160"/>
  <c r="K302" i="160" s="1"/>
  <c r="G302" i="160"/>
  <c r="H302" i="160"/>
  <c r="I302" i="160"/>
  <c r="A303" i="160"/>
  <c r="B303" i="160"/>
  <c r="D303" i="160"/>
  <c r="J303" i="160" s="1"/>
  <c r="E303" i="160"/>
  <c r="K303" i="160" s="1"/>
  <c r="G303" i="160"/>
  <c r="H303" i="160"/>
  <c r="I303" i="160"/>
  <c r="A304" i="160"/>
  <c r="B304" i="160"/>
  <c r="D304" i="160"/>
  <c r="J304" i="160" s="1"/>
  <c r="E304" i="160"/>
  <c r="K304" i="160" s="1"/>
  <c r="G304" i="160"/>
  <c r="H304" i="160"/>
  <c r="I304" i="160"/>
  <c r="A305" i="160"/>
  <c r="B305" i="160"/>
  <c r="D305" i="160"/>
  <c r="J305" i="160" s="1"/>
  <c r="E305" i="160"/>
  <c r="K305" i="160" s="1"/>
  <c r="G305" i="160"/>
  <c r="H305" i="160"/>
  <c r="I305" i="160"/>
  <c r="A306" i="160"/>
  <c r="B306" i="160"/>
  <c r="D306" i="160"/>
  <c r="J306" i="160" s="1"/>
  <c r="E306" i="160"/>
  <c r="K306" i="160" s="1"/>
  <c r="G306" i="160"/>
  <c r="H306" i="160"/>
  <c r="I306" i="160"/>
  <c r="A11" i="160"/>
  <c r="B11" i="160"/>
  <c r="D11" i="160"/>
  <c r="J11" i="160" s="1"/>
  <c r="E11" i="160"/>
  <c r="K11" i="160" s="1"/>
  <c r="G11" i="160"/>
  <c r="H11" i="160"/>
  <c r="I11" i="160"/>
  <c r="A12" i="160"/>
  <c r="B12" i="160"/>
  <c r="D12" i="160"/>
  <c r="J12" i="160" s="1"/>
  <c r="E12" i="160"/>
  <c r="K12" i="160" s="1"/>
  <c r="G12" i="160"/>
  <c r="H12" i="160"/>
  <c r="I12" i="160"/>
  <c r="A13" i="160"/>
  <c r="B13" i="160"/>
  <c r="D13" i="160"/>
  <c r="J13" i="160" s="1"/>
  <c r="E13" i="160"/>
  <c r="K13" i="160" s="1"/>
  <c r="G13" i="160"/>
  <c r="H13" i="160"/>
  <c r="I13" i="160"/>
  <c r="A14" i="160"/>
  <c r="B14" i="160"/>
  <c r="D14" i="160"/>
  <c r="J14" i="160" s="1"/>
  <c r="E14" i="160"/>
  <c r="K14" i="160" s="1"/>
  <c r="G14" i="160"/>
  <c r="H14" i="160"/>
  <c r="I14" i="160"/>
  <c r="A15" i="160"/>
  <c r="B15" i="160"/>
  <c r="D15" i="160"/>
  <c r="J15" i="160" s="1"/>
  <c r="E15" i="160"/>
  <c r="K15" i="160" s="1"/>
  <c r="G15" i="160"/>
  <c r="H15" i="160"/>
  <c r="I15" i="160"/>
  <c r="A16" i="160"/>
  <c r="B16" i="160"/>
  <c r="D16" i="160"/>
  <c r="J16" i="160" s="1"/>
  <c r="E16" i="160"/>
  <c r="K16" i="160" s="1"/>
  <c r="G16" i="160"/>
  <c r="H16" i="160"/>
  <c r="I16" i="160"/>
  <c r="A17" i="160"/>
  <c r="B17" i="160"/>
  <c r="D17" i="160"/>
  <c r="J17" i="160" s="1"/>
  <c r="E17" i="160"/>
  <c r="K17" i="160" s="1"/>
  <c r="G17" i="160"/>
  <c r="H17" i="160"/>
  <c r="I17" i="160"/>
  <c r="A18" i="160"/>
  <c r="B18" i="160"/>
  <c r="D18" i="160"/>
  <c r="J18" i="160" s="1"/>
  <c r="E18" i="160"/>
  <c r="K18" i="160" s="1"/>
  <c r="G18" i="160"/>
  <c r="H18" i="160"/>
  <c r="I18" i="160"/>
  <c r="A19" i="160"/>
  <c r="B19" i="160"/>
  <c r="D19" i="160"/>
  <c r="J19" i="160" s="1"/>
  <c r="E19" i="160"/>
  <c r="K19" i="160" s="1"/>
  <c r="G19" i="160"/>
  <c r="H19" i="160"/>
  <c r="I19" i="160"/>
  <c r="A20" i="160"/>
  <c r="B20" i="160"/>
  <c r="D20" i="160"/>
  <c r="J20" i="160" s="1"/>
  <c r="E20" i="160"/>
  <c r="K20" i="160" s="1"/>
  <c r="G20" i="160"/>
  <c r="H20" i="160"/>
  <c r="I20" i="160"/>
  <c r="A21" i="160"/>
  <c r="B21" i="160"/>
  <c r="D21" i="160"/>
  <c r="J21" i="160" s="1"/>
  <c r="E21" i="160"/>
  <c r="K21" i="160" s="1"/>
  <c r="G21" i="160"/>
  <c r="H21" i="160"/>
  <c r="I21" i="160"/>
  <c r="A22" i="160"/>
  <c r="B22" i="160"/>
  <c r="D22" i="160"/>
  <c r="J22" i="160" s="1"/>
  <c r="E22" i="160"/>
  <c r="K22" i="160" s="1"/>
  <c r="G22" i="160"/>
  <c r="H22" i="160"/>
  <c r="I22" i="160"/>
  <c r="A23" i="160"/>
  <c r="B23" i="160"/>
  <c r="D23" i="160"/>
  <c r="J23" i="160" s="1"/>
  <c r="E23" i="160"/>
  <c r="K23" i="160" s="1"/>
  <c r="G23" i="160"/>
  <c r="H23" i="160"/>
  <c r="I23" i="160"/>
  <c r="A24" i="160"/>
  <c r="B24" i="160"/>
  <c r="D24" i="160"/>
  <c r="J24" i="160" s="1"/>
  <c r="E24" i="160"/>
  <c r="K24" i="160" s="1"/>
  <c r="G24" i="160"/>
  <c r="H24" i="160"/>
  <c r="I24" i="160"/>
  <c r="A25" i="160"/>
  <c r="B25" i="160"/>
  <c r="D25" i="160"/>
  <c r="J25" i="160" s="1"/>
  <c r="E25" i="160"/>
  <c r="K25" i="160" s="1"/>
  <c r="G25" i="160"/>
  <c r="H25" i="160"/>
  <c r="I25" i="160"/>
  <c r="A26" i="160"/>
  <c r="B26" i="160"/>
  <c r="D26" i="160"/>
  <c r="J26" i="160" s="1"/>
  <c r="E26" i="160"/>
  <c r="K26" i="160" s="1"/>
  <c r="G26" i="160"/>
  <c r="H26" i="160"/>
  <c r="I26" i="160"/>
  <c r="A27" i="160"/>
  <c r="B27" i="160"/>
  <c r="D27" i="160"/>
  <c r="J27" i="160" s="1"/>
  <c r="E27" i="160"/>
  <c r="K27" i="160" s="1"/>
  <c r="G27" i="160"/>
  <c r="H27" i="160"/>
  <c r="I27" i="160"/>
  <c r="A28" i="160"/>
  <c r="B28" i="160"/>
  <c r="D28" i="160"/>
  <c r="J28" i="160" s="1"/>
  <c r="E28" i="160"/>
  <c r="K28" i="160" s="1"/>
  <c r="H28" i="160"/>
  <c r="I28" i="160"/>
  <c r="I10" i="160"/>
  <c r="H10" i="160"/>
  <c r="G10" i="160"/>
  <c r="E10" i="160"/>
  <c r="K10" i="160" s="1"/>
  <c r="D10" i="160"/>
  <c r="J10" i="160" s="1"/>
  <c r="B10" i="160"/>
  <c r="A10" i="160"/>
  <c r="B3" i="160"/>
  <c r="F4" i="160"/>
  <c r="H9" i="160"/>
  <c r="G9" i="160"/>
  <c r="A9" i="160"/>
  <c r="A3" i="155"/>
  <c r="B3" i="155"/>
  <c r="C3" i="155"/>
  <c r="D3" i="155"/>
  <c r="E3" i="155"/>
  <c r="A4" i="155"/>
  <c r="B4" i="155"/>
  <c r="C4" i="155"/>
  <c r="D4" i="155"/>
  <c r="E4" i="155"/>
  <c r="A5" i="155"/>
  <c r="B5" i="155"/>
  <c r="C5" i="155"/>
  <c r="D5" i="155"/>
  <c r="E5" i="155"/>
  <c r="A6" i="155"/>
  <c r="B6" i="155"/>
  <c r="C6" i="155"/>
  <c r="D6" i="155"/>
  <c r="E6" i="155"/>
  <c r="A7" i="155"/>
  <c r="B7" i="155"/>
  <c r="C7" i="155"/>
  <c r="D7" i="155"/>
  <c r="E7" i="155"/>
  <c r="A8" i="155"/>
  <c r="B8" i="155"/>
  <c r="C8" i="155"/>
  <c r="D8" i="155"/>
  <c r="E8" i="155"/>
  <c r="A9" i="155"/>
  <c r="B9" i="155"/>
  <c r="C9" i="155"/>
  <c r="D9" i="155"/>
  <c r="E9" i="155"/>
  <c r="A10" i="155"/>
  <c r="B10" i="155"/>
  <c r="C10" i="155"/>
  <c r="D10" i="155"/>
  <c r="E10" i="155"/>
  <c r="A11" i="155"/>
  <c r="B11" i="155"/>
  <c r="C11" i="155"/>
  <c r="D11" i="155"/>
  <c r="E11" i="155"/>
  <c r="A12" i="155"/>
  <c r="B12" i="155"/>
  <c r="C12" i="155"/>
  <c r="D12" i="155"/>
  <c r="E12" i="155"/>
  <c r="A13" i="155"/>
  <c r="B13" i="155"/>
  <c r="C13" i="155"/>
  <c r="D13" i="155"/>
  <c r="E13" i="155"/>
  <c r="A14" i="155"/>
  <c r="B14" i="155"/>
  <c r="C14" i="155"/>
  <c r="D14" i="155"/>
  <c r="E14" i="155"/>
  <c r="A15" i="155"/>
  <c r="B15" i="155"/>
  <c r="C15" i="155"/>
  <c r="D15" i="155"/>
  <c r="E15" i="155"/>
  <c r="A16" i="155"/>
  <c r="B16" i="155"/>
  <c r="C16" i="155"/>
  <c r="D16" i="155"/>
  <c r="E16" i="155"/>
  <c r="A17" i="155"/>
  <c r="B17" i="155"/>
  <c r="C17" i="155"/>
  <c r="D17" i="155"/>
  <c r="E17" i="155"/>
  <c r="A18" i="155"/>
  <c r="B18" i="155"/>
  <c r="C18" i="155"/>
  <c r="D18" i="155"/>
  <c r="E18" i="155"/>
  <c r="A19" i="155"/>
  <c r="B19" i="155"/>
  <c r="C19" i="155"/>
  <c r="D19" i="155"/>
  <c r="E19" i="155"/>
  <c r="A20" i="155"/>
  <c r="B20" i="155"/>
  <c r="C20" i="155"/>
  <c r="D20" i="155"/>
  <c r="E20" i="155"/>
  <c r="A21" i="155"/>
  <c r="B21" i="155"/>
  <c r="C21" i="155"/>
  <c r="D21" i="155"/>
  <c r="E21" i="155"/>
  <c r="A22" i="155"/>
  <c r="B22" i="155"/>
  <c r="C22" i="155"/>
  <c r="D22" i="155"/>
  <c r="E22" i="155"/>
  <c r="A23" i="155"/>
  <c r="B23" i="155"/>
  <c r="C23" i="155"/>
  <c r="D23" i="155"/>
  <c r="E23" i="155"/>
  <c r="A24" i="155"/>
  <c r="B24" i="155"/>
  <c r="C24" i="155"/>
  <c r="D24" i="155"/>
  <c r="E24" i="155"/>
  <c r="A25" i="155"/>
  <c r="B25" i="155"/>
  <c r="C25" i="155"/>
  <c r="D25" i="155"/>
  <c r="E25" i="155"/>
  <c r="A26" i="155"/>
  <c r="B26" i="155"/>
  <c r="C26" i="155"/>
  <c r="D26" i="155"/>
  <c r="E26" i="155"/>
  <c r="A27" i="155"/>
  <c r="B27" i="155"/>
  <c r="C27" i="155"/>
  <c r="D27" i="155"/>
  <c r="E27" i="155"/>
  <c r="A28" i="155"/>
  <c r="B28" i="155"/>
  <c r="C28" i="155"/>
  <c r="D28" i="155"/>
  <c r="E28" i="155"/>
  <c r="A29" i="155"/>
  <c r="B29" i="155"/>
  <c r="C29" i="155"/>
  <c r="D29" i="155"/>
  <c r="E29" i="155"/>
  <c r="A30" i="155"/>
  <c r="B30" i="155"/>
  <c r="C30" i="155"/>
  <c r="D30" i="155"/>
  <c r="E30" i="155"/>
  <c r="A31" i="155"/>
  <c r="B31" i="155"/>
  <c r="C31" i="155"/>
  <c r="D31" i="155"/>
  <c r="E31" i="155"/>
  <c r="A32" i="155"/>
  <c r="B32" i="155"/>
  <c r="C32" i="155"/>
  <c r="D32" i="155"/>
  <c r="E32" i="155"/>
  <c r="A33" i="155"/>
  <c r="B33" i="155"/>
  <c r="C33" i="155"/>
  <c r="D33" i="155"/>
  <c r="E33" i="155"/>
  <c r="A34" i="155"/>
  <c r="B34" i="155"/>
  <c r="C34" i="155"/>
  <c r="D34" i="155"/>
  <c r="E34" i="155"/>
  <c r="A35" i="155"/>
  <c r="B35" i="155"/>
  <c r="C35" i="155"/>
  <c r="D35" i="155"/>
  <c r="E35" i="155"/>
  <c r="A36" i="155"/>
  <c r="B36" i="155"/>
  <c r="C36" i="155"/>
  <c r="D36" i="155"/>
  <c r="E36" i="155"/>
  <c r="A37" i="155"/>
  <c r="B37" i="155"/>
  <c r="C37" i="155"/>
  <c r="D37" i="155"/>
  <c r="E37" i="155"/>
  <c r="A38" i="155"/>
  <c r="B38" i="155"/>
  <c r="C38" i="155"/>
  <c r="D38" i="155"/>
  <c r="E38" i="155"/>
  <c r="A39" i="155"/>
  <c r="B39" i="155"/>
  <c r="C39" i="155"/>
  <c r="D39" i="155"/>
  <c r="E39" i="155"/>
  <c r="A40" i="155"/>
  <c r="B40" i="155"/>
  <c r="C40" i="155"/>
  <c r="D40" i="155"/>
  <c r="E40" i="155"/>
  <c r="A41" i="155"/>
  <c r="B41" i="155"/>
  <c r="C41" i="155"/>
  <c r="D41" i="155"/>
  <c r="E41" i="155"/>
  <c r="A42" i="155"/>
  <c r="B42" i="155"/>
  <c r="C42" i="155"/>
  <c r="D42" i="155"/>
  <c r="E42" i="155"/>
  <c r="A43" i="155"/>
  <c r="B43" i="155"/>
  <c r="C43" i="155"/>
  <c r="D43" i="155"/>
  <c r="E43" i="155"/>
  <c r="A44" i="155"/>
  <c r="B44" i="155"/>
  <c r="C44" i="155"/>
  <c r="D44" i="155"/>
  <c r="E44" i="155"/>
  <c r="A45" i="155"/>
  <c r="B45" i="155"/>
  <c r="C45" i="155"/>
  <c r="D45" i="155"/>
  <c r="E45" i="155"/>
  <c r="A46" i="155"/>
  <c r="B46" i="155"/>
  <c r="C46" i="155"/>
  <c r="D46" i="155"/>
  <c r="E46" i="155"/>
  <c r="A47" i="155"/>
  <c r="B47" i="155"/>
  <c r="C47" i="155"/>
  <c r="D47" i="155"/>
  <c r="E47" i="155"/>
  <c r="A48" i="155"/>
  <c r="B48" i="155"/>
  <c r="C48" i="155"/>
  <c r="D48" i="155"/>
  <c r="E48" i="155"/>
  <c r="A49" i="155"/>
  <c r="B49" i="155"/>
  <c r="C49" i="155"/>
  <c r="D49" i="155"/>
  <c r="E49" i="155"/>
  <c r="A50" i="155"/>
  <c r="B50" i="155"/>
  <c r="C50" i="155"/>
  <c r="D50" i="155"/>
  <c r="E50" i="155"/>
  <c r="A51" i="155"/>
  <c r="B51" i="155"/>
  <c r="C51" i="155"/>
  <c r="D51" i="155"/>
  <c r="E51" i="155"/>
  <c r="A52" i="155"/>
  <c r="B52" i="155"/>
  <c r="C52" i="155"/>
  <c r="D52" i="155"/>
  <c r="E52" i="155"/>
  <c r="A53" i="155"/>
  <c r="B53" i="155"/>
  <c r="C53" i="155"/>
  <c r="D53" i="155"/>
  <c r="E53" i="155"/>
  <c r="A54" i="155"/>
  <c r="B54" i="155"/>
  <c r="C54" i="155"/>
  <c r="D54" i="155"/>
  <c r="E54" i="155"/>
  <c r="A55" i="155"/>
  <c r="B55" i="155"/>
  <c r="C55" i="155"/>
  <c r="D55" i="155"/>
  <c r="E55" i="155"/>
  <c r="A56" i="155"/>
  <c r="B56" i="155"/>
  <c r="C56" i="155"/>
  <c r="D56" i="155"/>
  <c r="E56" i="155"/>
  <c r="A57" i="155"/>
  <c r="B57" i="155"/>
  <c r="C57" i="155"/>
  <c r="D57" i="155"/>
  <c r="E57" i="155"/>
  <c r="A58" i="155"/>
  <c r="B58" i="155"/>
  <c r="C58" i="155"/>
  <c r="D58" i="155"/>
  <c r="E58" i="155"/>
  <c r="A59" i="155"/>
  <c r="B59" i="155"/>
  <c r="C59" i="155"/>
  <c r="D59" i="155"/>
  <c r="E59" i="155"/>
  <c r="A60" i="155"/>
  <c r="B60" i="155"/>
  <c r="C60" i="155"/>
  <c r="D60" i="155"/>
  <c r="E60" i="155"/>
  <c r="A61" i="155"/>
  <c r="B61" i="155"/>
  <c r="C61" i="155"/>
  <c r="D61" i="155"/>
  <c r="E61" i="155"/>
  <c r="A62" i="155"/>
  <c r="B62" i="155"/>
  <c r="C62" i="155"/>
  <c r="D62" i="155"/>
  <c r="E62" i="155"/>
  <c r="A63" i="155"/>
  <c r="B63" i="155"/>
  <c r="C63" i="155"/>
  <c r="D63" i="155"/>
  <c r="E63" i="155"/>
  <c r="A64" i="155"/>
  <c r="B64" i="155"/>
  <c r="C64" i="155"/>
  <c r="D64" i="155"/>
  <c r="E64" i="155"/>
  <c r="A65" i="155"/>
  <c r="B65" i="155"/>
  <c r="C65" i="155"/>
  <c r="D65" i="155"/>
  <c r="E65" i="155"/>
  <c r="A66" i="155"/>
  <c r="B66" i="155"/>
  <c r="C66" i="155"/>
  <c r="D66" i="155"/>
  <c r="E66" i="155"/>
  <c r="A67" i="155"/>
  <c r="B67" i="155"/>
  <c r="C67" i="155"/>
  <c r="D67" i="155"/>
  <c r="E67" i="155"/>
  <c r="A68" i="155"/>
  <c r="B68" i="155"/>
  <c r="C68" i="155"/>
  <c r="D68" i="155"/>
  <c r="E68" i="155"/>
  <c r="A69" i="155"/>
  <c r="B69" i="155"/>
  <c r="C69" i="155"/>
  <c r="D69" i="155"/>
  <c r="E69" i="155"/>
  <c r="A70" i="155"/>
  <c r="B70" i="155"/>
  <c r="C70" i="155"/>
  <c r="D70" i="155"/>
  <c r="E70" i="155"/>
  <c r="A71" i="155"/>
  <c r="B71" i="155"/>
  <c r="C71" i="155"/>
  <c r="D71" i="155"/>
  <c r="E71" i="155"/>
  <c r="A72" i="155"/>
  <c r="B72" i="155"/>
  <c r="C72" i="155"/>
  <c r="D72" i="155"/>
  <c r="E72" i="155"/>
  <c r="A73" i="155"/>
  <c r="B73" i="155"/>
  <c r="C73" i="155"/>
  <c r="D73" i="155"/>
  <c r="E73" i="155"/>
  <c r="A74" i="155"/>
  <c r="B74" i="155"/>
  <c r="C74" i="155"/>
  <c r="D74" i="155"/>
  <c r="E74" i="155"/>
  <c r="A75" i="155"/>
  <c r="B75" i="155"/>
  <c r="C75" i="155"/>
  <c r="D75" i="155"/>
  <c r="E75" i="155"/>
  <c r="A76" i="155"/>
  <c r="B76" i="155"/>
  <c r="C76" i="155"/>
  <c r="D76" i="155"/>
  <c r="E76" i="155"/>
  <c r="A77" i="155"/>
  <c r="B77" i="155"/>
  <c r="C77" i="155"/>
  <c r="D77" i="155"/>
  <c r="E77" i="155"/>
  <c r="A78" i="155"/>
  <c r="B78" i="155"/>
  <c r="C78" i="155"/>
  <c r="D78" i="155"/>
  <c r="E78" i="155"/>
  <c r="A79" i="155"/>
  <c r="B79" i="155"/>
  <c r="C79" i="155"/>
  <c r="D79" i="155"/>
  <c r="E79" i="155"/>
  <c r="A80" i="155"/>
  <c r="B80" i="155"/>
  <c r="C80" i="155"/>
  <c r="D80" i="155"/>
  <c r="E80" i="155"/>
  <c r="A81" i="155"/>
  <c r="B81" i="155"/>
  <c r="C81" i="155"/>
  <c r="D81" i="155"/>
  <c r="E81" i="155"/>
  <c r="A82" i="155"/>
  <c r="B82" i="155"/>
  <c r="C82" i="155"/>
  <c r="D82" i="155"/>
  <c r="E82" i="155"/>
  <c r="A83" i="155"/>
  <c r="B83" i="155"/>
  <c r="C83" i="155"/>
  <c r="D83" i="155"/>
  <c r="E83" i="155"/>
  <c r="A84" i="155"/>
  <c r="B84" i="155"/>
  <c r="C84" i="155"/>
  <c r="D84" i="155"/>
  <c r="E84" i="155"/>
  <c r="A85" i="155"/>
  <c r="B85" i="155"/>
  <c r="C85" i="155"/>
  <c r="D85" i="155"/>
  <c r="E85" i="155"/>
  <c r="A86" i="155"/>
  <c r="B86" i="155"/>
  <c r="C86" i="155"/>
  <c r="D86" i="155"/>
  <c r="E86" i="155"/>
  <c r="A87" i="155"/>
  <c r="B87" i="155"/>
  <c r="C87" i="155"/>
  <c r="D87" i="155"/>
  <c r="E87" i="155"/>
  <c r="A88" i="155"/>
  <c r="B88" i="155"/>
  <c r="C88" i="155"/>
  <c r="D88" i="155"/>
  <c r="E88" i="155"/>
  <c r="A89" i="155"/>
  <c r="B89" i="155"/>
  <c r="C89" i="155"/>
  <c r="D89" i="155"/>
  <c r="E89" i="155"/>
  <c r="A90" i="155"/>
  <c r="B90" i="155"/>
  <c r="C90" i="155"/>
  <c r="D90" i="155"/>
  <c r="E90" i="155"/>
  <c r="A91" i="155"/>
  <c r="B91" i="155"/>
  <c r="C91" i="155"/>
  <c r="D91" i="155"/>
  <c r="E91" i="155"/>
  <c r="A92" i="155"/>
  <c r="B92" i="155"/>
  <c r="C92" i="155"/>
  <c r="D92" i="155"/>
  <c r="E92" i="155"/>
  <c r="A93" i="155"/>
  <c r="B93" i="155"/>
  <c r="C93" i="155"/>
  <c r="D93" i="155"/>
  <c r="E93" i="155"/>
  <c r="A94" i="155"/>
  <c r="B94" i="155"/>
  <c r="C94" i="155"/>
  <c r="D94" i="155"/>
  <c r="E94" i="155"/>
  <c r="A95" i="155"/>
  <c r="B95" i="155"/>
  <c r="C95" i="155"/>
  <c r="D95" i="155"/>
  <c r="E95" i="155"/>
  <c r="A96" i="155"/>
  <c r="B96" i="155"/>
  <c r="C96" i="155"/>
  <c r="D96" i="155"/>
  <c r="E96" i="155"/>
  <c r="A97" i="155"/>
  <c r="B97" i="155"/>
  <c r="C97" i="155"/>
  <c r="D97" i="155"/>
  <c r="E97" i="155"/>
  <c r="A98" i="155"/>
  <c r="B98" i="155"/>
  <c r="C98" i="155"/>
  <c r="D98" i="155"/>
  <c r="E98" i="155"/>
  <c r="A99" i="155"/>
  <c r="B99" i="155"/>
  <c r="C99" i="155"/>
  <c r="D99" i="155"/>
  <c r="E99" i="155"/>
  <c r="A100" i="155"/>
  <c r="B100" i="155"/>
  <c r="C100" i="155"/>
  <c r="D100" i="155"/>
  <c r="E100" i="155"/>
  <c r="A101" i="155"/>
  <c r="B101" i="155"/>
  <c r="C101" i="155"/>
  <c r="D101" i="155"/>
  <c r="E101" i="155"/>
  <c r="A102" i="155"/>
  <c r="B102" i="155"/>
  <c r="C102" i="155"/>
  <c r="D102" i="155"/>
  <c r="E102" i="155"/>
  <c r="A103" i="155"/>
  <c r="B103" i="155"/>
  <c r="C103" i="155"/>
  <c r="D103" i="155"/>
  <c r="E103" i="155"/>
  <c r="A104" i="155"/>
  <c r="B104" i="155"/>
  <c r="C104" i="155"/>
  <c r="D104" i="155"/>
  <c r="E104" i="155"/>
  <c r="A105" i="155"/>
  <c r="B105" i="155"/>
  <c r="C105" i="155"/>
  <c r="D105" i="155"/>
  <c r="E105" i="155"/>
  <c r="A106" i="155"/>
  <c r="B106" i="155"/>
  <c r="C106" i="155"/>
  <c r="D106" i="155"/>
  <c r="E106" i="155"/>
  <c r="A107" i="155"/>
  <c r="B107" i="155"/>
  <c r="C107" i="155"/>
  <c r="D107" i="155"/>
  <c r="E107" i="155"/>
  <c r="A108" i="155"/>
  <c r="B108" i="155"/>
  <c r="C108" i="155"/>
  <c r="D108" i="155"/>
  <c r="E108" i="155"/>
  <c r="A109" i="155"/>
  <c r="B109" i="155"/>
  <c r="C109" i="155"/>
  <c r="D109" i="155"/>
  <c r="E109" i="155"/>
  <c r="A110" i="155"/>
  <c r="B110" i="155"/>
  <c r="C110" i="155"/>
  <c r="D110" i="155"/>
  <c r="E110" i="155"/>
  <c r="A111" i="155"/>
  <c r="B111" i="155"/>
  <c r="C111" i="155"/>
  <c r="D111" i="155"/>
  <c r="E111" i="155"/>
  <c r="A112" i="155"/>
  <c r="B112" i="155"/>
  <c r="C112" i="155"/>
  <c r="D112" i="155"/>
  <c r="E112" i="155"/>
  <c r="A113" i="155"/>
  <c r="B113" i="155"/>
  <c r="C113" i="155"/>
  <c r="D113" i="155"/>
  <c r="E113" i="155"/>
  <c r="A114" i="155"/>
  <c r="B114" i="155"/>
  <c r="C114" i="155"/>
  <c r="D114" i="155"/>
  <c r="E114" i="155"/>
  <c r="A115" i="155"/>
  <c r="B115" i="155"/>
  <c r="C115" i="155"/>
  <c r="D115" i="155"/>
  <c r="E115" i="155"/>
  <c r="A116" i="155"/>
  <c r="B116" i="155"/>
  <c r="C116" i="155"/>
  <c r="D116" i="155"/>
  <c r="E116" i="155"/>
  <c r="A117" i="155"/>
  <c r="B117" i="155"/>
  <c r="C117" i="155"/>
  <c r="D117" i="155"/>
  <c r="E117" i="155"/>
  <c r="A118" i="155"/>
  <c r="B118" i="155"/>
  <c r="C118" i="155"/>
  <c r="D118" i="155"/>
  <c r="E118" i="155"/>
  <c r="A119" i="155"/>
  <c r="B119" i="155"/>
  <c r="C119" i="155"/>
  <c r="D119" i="155"/>
  <c r="E119" i="155"/>
  <c r="A120" i="155"/>
  <c r="B120" i="155"/>
  <c r="C120" i="155"/>
  <c r="D120" i="155"/>
  <c r="E120" i="155"/>
  <c r="A121" i="155"/>
  <c r="B121" i="155"/>
  <c r="C121" i="155"/>
  <c r="D121" i="155"/>
  <c r="E121" i="155"/>
  <c r="A122" i="155"/>
  <c r="B122" i="155"/>
  <c r="C122" i="155"/>
  <c r="D122" i="155"/>
  <c r="E122" i="155"/>
  <c r="A123" i="155"/>
  <c r="B123" i="155"/>
  <c r="C123" i="155"/>
  <c r="D123" i="155"/>
  <c r="E123" i="155"/>
  <c r="A124" i="155"/>
  <c r="B124" i="155"/>
  <c r="C124" i="155"/>
  <c r="D124" i="155"/>
  <c r="E124" i="155"/>
  <c r="A125" i="155"/>
  <c r="B125" i="155"/>
  <c r="C125" i="155"/>
  <c r="D125" i="155"/>
  <c r="E125" i="155"/>
  <c r="A126" i="155"/>
  <c r="B126" i="155"/>
  <c r="C126" i="155"/>
  <c r="D126" i="155"/>
  <c r="E126" i="155"/>
  <c r="A127" i="155"/>
  <c r="B127" i="155"/>
  <c r="C127" i="155"/>
  <c r="D127" i="155"/>
  <c r="E127" i="155"/>
  <c r="A128" i="155"/>
  <c r="B128" i="155"/>
  <c r="C128" i="155"/>
  <c r="D128" i="155"/>
  <c r="E128" i="155"/>
  <c r="A129" i="155"/>
  <c r="B129" i="155"/>
  <c r="C129" i="155"/>
  <c r="D129" i="155"/>
  <c r="E129" i="155"/>
  <c r="A130" i="155"/>
  <c r="B130" i="155"/>
  <c r="C130" i="155"/>
  <c r="D130" i="155"/>
  <c r="E130" i="155"/>
  <c r="A131" i="155"/>
  <c r="B131" i="155"/>
  <c r="C131" i="155"/>
  <c r="D131" i="155"/>
  <c r="E131" i="155"/>
  <c r="A132" i="155"/>
  <c r="B132" i="155"/>
  <c r="C132" i="155"/>
  <c r="D132" i="155"/>
  <c r="E132" i="155"/>
  <c r="A133" i="155"/>
  <c r="B133" i="155"/>
  <c r="C133" i="155"/>
  <c r="D133" i="155"/>
  <c r="E133" i="155"/>
  <c r="A134" i="155"/>
  <c r="B134" i="155"/>
  <c r="C134" i="155"/>
  <c r="D134" i="155"/>
  <c r="E134" i="155"/>
  <c r="A135" i="155"/>
  <c r="B135" i="155"/>
  <c r="C135" i="155"/>
  <c r="D135" i="155"/>
  <c r="E135" i="155"/>
  <c r="A136" i="155"/>
  <c r="B136" i="155"/>
  <c r="C136" i="155"/>
  <c r="D136" i="155"/>
  <c r="E136" i="155"/>
  <c r="A137" i="155"/>
  <c r="B137" i="155"/>
  <c r="C137" i="155"/>
  <c r="D137" i="155"/>
  <c r="E137" i="155"/>
  <c r="A138" i="155"/>
  <c r="B138" i="155"/>
  <c r="C138" i="155"/>
  <c r="D138" i="155"/>
  <c r="E138" i="155"/>
  <c r="A139" i="155"/>
  <c r="B139" i="155"/>
  <c r="C139" i="155"/>
  <c r="D139" i="155"/>
  <c r="E139" i="155"/>
  <c r="A140" i="155"/>
  <c r="B140" i="155"/>
  <c r="C140" i="155"/>
  <c r="D140" i="155"/>
  <c r="E140" i="155"/>
  <c r="A141" i="155"/>
  <c r="B141" i="155"/>
  <c r="C141" i="155"/>
  <c r="D141" i="155"/>
  <c r="E141" i="155"/>
  <c r="A142" i="155"/>
  <c r="B142" i="155"/>
  <c r="C142" i="155"/>
  <c r="D142" i="155"/>
  <c r="E142" i="155"/>
  <c r="A143" i="155"/>
  <c r="B143" i="155"/>
  <c r="C143" i="155"/>
  <c r="D143" i="155"/>
  <c r="E143" i="155"/>
  <c r="A144" i="155"/>
  <c r="B144" i="155"/>
  <c r="C144" i="155"/>
  <c r="D144" i="155"/>
  <c r="E144" i="155"/>
  <c r="A145" i="155"/>
  <c r="B145" i="155"/>
  <c r="C145" i="155"/>
  <c r="D145" i="155"/>
  <c r="E145" i="155"/>
  <c r="A146" i="155"/>
  <c r="B146" i="155"/>
  <c r="C146" i="155"/>
  <c r="D146" i="155"/>
  <c r="E146" i="155"/>
  <c r="A147" i="155"/>
  <c r="B147" i="155"/>
  <c r="C147" i="155"/>
  <c r="D147" i="155"/>
  <c r="E147" i="155"/>
  <c r="A148" i="155"/>
  <c r="B148" i="155"/>
  <c r="C148" i="155"/>
  <c r="D148" i="155"/>
  <c r="E148" i="155"/>
  <c r="A149" i="155"/>
  <c r="B149" i="155"/>
  <c r="C149" i="155"/>
  <c r="D149" i="155"/>
  <c r="E149" i="155"/>
  <c r="A150" i="155"/>
  <c r="B150" i="155"/>
  <c r="C150" i="155"/>
  <c r="D150" i="155"/>
  <c r="E150" i="155"/>
  <c r="A151" i="155"/>
  <c r="B151" i="155"/>
  <c r="C151" i="155"/>
  <c r="D151" i="155"/>
  <c r="E151" i="155"/>
  <c r="A152" i="155"/>
  <c r="B152" i="155"/>
  <c r="C152" i="155"/>
  <c r="D152" i="155"/>
  <c r="E152" i="155"/>
  <c r="A153" i="155"/>
  <c r="B153" i="155"/>
  <c r="C153" i="155"/>
  <c r="D153" i="155"/>
  <c r="E153" i="155"/>
  <c r="A154" i="155"/>
  <c r="B154" i="155"/>
  <c r="C154" i="155"/>
  <c r="D154" i="155"/>
  <c r="E154" i="155"/>
  <c r="A155" i="155"/>
  <c r="B155" i="155"/>
  <c r="C155" i="155"/>
  <c r="D155" i="155"/>
  <c r="E155" i="155"/>
  <c r="A156" i="155"/>
  <c r="B156" i="155"/>
  <c r="C156" i="155"/>
  <c r="D156" i="155"/>
  <c r="E156" i="155"/>
  <c r="A157" i="155"/>
  <c r="B157" i="155"/>
  <c r="C157" i="155"/>
  <c r="D157" i="155"/>
  <c r="E157" i="155"/>
  <c r="A158" i="155"/>
  <c r="B158" i="155"/>
  <c r="C158" i="155"/>
  <c r="D158" i="155"/>
  <c r="E158" i="155"/>
  <c r="A159" i="155"/>
  <c r="B159" i="155"/>
  <c r="C159" i="155"/>
  <c r="D159" i="155"/>
  <c r="E159" i="155"/>
  <c r="A160" i="155"/>
  <c r="B160" i="155"/>
  <c r="C160" i="155"/>
  <c r="D160" i="155"/>
  <c r="E160" i="155"/>
  <c r="A161" i="155"/>
  <c r="B161" i="155"/>
  <c r="C161" i="155"/>
  <c r="D161" i="155"/>
  <c r="E161" i="155"/>
  <c r="A162" i="155"/>
  <c r="B162" i="155"/>
  <c r="C162" i="155"/>
  <c r="D162" i="155"/>
  <c r="E162" i="155"/>
  <c r="A163" i="155"/>
  <c r="B163" i="155"/>
  <c r="C163" i="155"/>
  <c r="D163" i="155"/>
  <c r="E163" i="155"/>
  <c r="A164" i="155"/>
  <c r="B164" i="155"/>
  <c r="C164" i="155"/>
  <c r="D164" i="155"/>
  <c r="E164" i="155"/>
  <c r="A165" i="155"/>
  <c r="B165" i="155"/>
  <c r="C165" i="155"/>
  <c r="D165" i="155"/>
  <c r="E165" i="155"/>
  <c r="A166" i="155"/>
  <c r="B166" i="155"/>
  <c r="C166" i="155"/>
  <c r="D166" i="155"/>
  <c r="E166" i="155"/>
  <c r="A167" i="155"/>
  <c r="B167" i="155"/>
  <c r="C167" i="155"/>
  <c r="D167" i="155"/>
  <c r="E167" i="155"/>
  <c r="A168" i="155"/>
  <c r="B168" i="155"/>
  <c r="C168" i="155"/>
  <c r="D168" i="155"/>
  <c r="E168" i="155"/>
  <c r="A169" i="155"/>
  <c r="B169" i="155"/>
  <c r="C169" i="155"/>
  <c r="D169" i="155"/>
  <c r="E169" i="155"/>
  <c r="A170" i="155"/>
  <c r="B170" i="155"/>
  <c r="C170" i="155"/>
  <c r="D170" i="155"/>
  <c r="E170" i="155"/>
  <c r="A171" i="155"/>
  <c r="B171" i="155"/>
  <c r="C171" i="155"/>
  <c r="D171" i="155"/>
  <c r="E171" i="155"/>
  <c r="A172" i="155"/>
  <c r="B172" i="155"/>
  <c r="C172" i="155"/>
  <c r="D172" i="155"/>
  <c r="E172" i="155"/>
  <c r="A173" i="155"/>
  <c r="B173" i="155"/>
  <c r="C173" i="155"/>
  <c r="D173" i="155"/>
  <c r="E173" i="155"/>
  <c r="A174" i="155"/>
  <c r="B174" i="155"/>
  <c r="C174" i="155"/>
  <c r="D174" i="155"/>
  <c r="E174" i="155"/>
  <c r="A175" i="155"/>
  <c r="B175" i="155"/>
  <c r="C175" i="155"/>
  <c r="D175" i="155"/>
  <c r="E175" i="155"/>
  <c r="A176" i="155"/>
  <c r="B176" i="155"/>
  <c r="C176" i="155"/>
  <c r="D176" i="155"/>
  <c r="E176" i="155"/>
  <c r="A177" i="155"/>
  <c r="B177" i="155"/>
  <c r="C177" i="155"/>
  <c r="D177" i="155"/>
  <c r="E177" i="155"/>
  <c r="A178" i="155"/>
  <c r="B178" i="155"/>
  <c r="C178" i="155"/>
  <c r="D178" i="155"/>
  <c r="E178" i="155"/>
  <c r="A179" i="155"/>
  <c r="B179" i="155"/>
  <c r="C179" i="155"/>
  <c r="D179" i="155"/>
  <c r="E179" i="155"/>
  <c r="A180" i="155"/>
  <c r="B180" i="155"/>
  <c r="C180" i="155"/>
  <c r="D180" i="155"/>
  <c r="E180" i="155"/>
  <c r="A181" i="155"/>
  <c r="B181" i="155"/>
  <c r="C181" i="155"/>
  <c r="D181" i="155"/>
  <c r="E181" i="155"/>
  <c r="A182" i="155"/>
  <c r="B182" i="155"/>
  <c r="C182" i="155"/>
  <c r="D182" i="155"/>
  <c r="E182" i="155"/>
  <c r="A183" i="155"/>
  <c r="B183" i="155"/>
  <c r="C183" i="155"/>
  <c r="D183" i="155"/>
  <c r="E183" i="155"/>
  <c r="A184" i="155"/>
  <c r="B184" i="155"/>
  <c r="C184" i="155"/>
  <c r="D184" i="155"/>
  <c r="E184" i="155"/>
  <c r="A185" i="155"/>
  <c r="B185" i="155"/>
  <c r="C185" i="155"/>
  <c r="D185" i="155"/>
  <c r="E185" i="155"/>
  <c r="A186" i="155"/>
  <c r="B186" i="155"/>
  <c r="C186" i="155"/>
  <c r="D186" i="155"/>
  <c r="E186" i="155"/>
  <c r="A187" i="155"/>
  <c r="B187" i="155"/>
  <c r="C187" i="155"/>
  <c r="D187" i="155"/>
  <c r="E187" i="155"/>
  <c r="A188" i="155"/>
  <c r="B188" i="155"/>
  <c r="C188" i="155"/>
  <c r="D188" i="155"/>
  <c r="E188" i="155"/>
  <c r="A189" i="155"/>
  <c r="B189" i="155"/>
  <c r="C189" i="155"/>
  <c r="D189" i="155"/>
  <c r="E189" i="155"/>
  <c r="A190" i="155"/>
  <c r="B190" i="155"/>
  <c r="C190" i="155"/>
  <c r="D190" i="155"/>
  <c r="E190" i="155"/>
  <c r="A191" i="155"/>
  <c r="B191" i="155"/>
  <c r="C191" i="155"/>
  <c r="D191" i="155"/>
  <c r="E191" i="155"/>
  <c r="A192" i="155"/>
  <c r="B192" i="155"/>
  <c r="C192" i="155"/>
  <c r="D192" i="155"/>
  <c r="E192" i="155"/>
  <c r="A193" i="155"/>
  <c r="B193" i="155"/>
  <c r="C193" i="155"/>
  <c r="D193" i="155"/>
  <c r="E193" i="155"/>
  <c r="A194" i="155"/>
  <c r="B194" i="155"/>
  <c r="C194" i="155"/>
  <c r="D194" i="155"/>
  <c r="E194" i="155"/>
  <c r="A195" i="155"/>
  <c r="B195" i="155"/>
  <c r="C195" i="155"/>
  <c r="D195" i="155"/>
  <c r="E195" i="155"/>
  <c r="A196" i="155"/>
  <c r="B196" i="155"/>
  <c r="C196" i="155"/>
  <c r="D196" i="155"/>
  <c r="E196" i="155"/>
  <c r="A197" i="155"/>
  <c r="B197" i="155"/>
  <c r="C197" i="155"/>
  <c r="D197" i="155"/>
  <c r="E197" i="155"/>
  <c r="A198" i="155"/>
  <c r="B198" i="155"/>
  <c r="C198" i="155"/>
  <c r="D198" i="155"/>
  <c r="E198" i="155"/>
  <c r="A199" i="155"/>
  <c r="B199" i="155"/>
  <c r="C199" i="155"/>
  <c r="D199" i="155"/>
  <c r="E199" i="155"/>
  <c r="A200" i="155"/>
  <c r="B200" i="155"/>
  <c r="C200" i="155"/>
  <c r="D200" i="155"/>
  <c r="E200" i="155"/>
  <c r="A201" i="155"/>
  <c r="B201" i="155"/>
  <c r="C201" i="155"/>
  <c r="D201" i="155"/>
  <c r="E201" i="155"/>
  <c r="A202" i="155"/>
  <c r="B202" i="155"/>
  <c r="C202" i="155"/>
  <c r="D202" i="155"/>
  <c r="E202" i="155"/>
  <c r="A203" i="155"/>
  <c r="B203" i="155"/>
  <c r="C203" i="155"/>
  <c r="D203" i="155"/>
  <c r="E203" i="155"/>
  <c r="A204" i="155"/>
  <c r="B204" i="155"/>
  <c r="C204" i="155"/>
  <c r="D204" i="155"/>
  <c r="E204" i="155"/>
  <c r="A205" i="155"/>
  <c r="B205" i="155"/>
  <c r="C205" i="155"/>
  <c r="D205" i="155"/>
  <c r="E205" i="155"/>
  <c r="A206" i="155"/>
  <c r="B206" i="155"/>
  <c r="C206" i="155"/>
  <c r="D206" i="155"/>
  <c r="E206" i="155"/>
  <c r="A207" i="155"/>
  <c r="B207" i="155"/>
  <c r="C207" i="155"/>
  <c r="D207" i="155"/>
  <c r="E207" i="155"/>
  <c r="A208" i="155"/>
  <c r="B208" i="155"/>
  <c r="C208" i="155"/>
  <c r="D208" i="155"/>
  <c r="E208" i="155"/>
  <c r="A209" i="155"/>
  <c r="B209" i="155"/>
  <c r="C209" i="155"/>
  <c r="D209" i="155"/>
  <c r="E209" i="155"/>
  <c r="A210" i="155"/>
  <c r="B210" i="155"/>
  <c r="C210" i="155"/>
  <c r="D210" i="155"/>
  <c r="E210" i="155"/>
  <c r="A211" i="155"/>
  <c r="B211" i="155"/>
  <c r="C211" i="155"/>
  <c r="D211" i="155"/>
  <c r="E211" i="155"/>
  <c r="A212" i="155"/>
  <c r="B212" i="155"/>
  <c r="C212" i="155"/>
  <c r="D212" i="155"/>
  <c r="E212" i="155"/>
  <c r="A213" i="155"/>
  <c r="B213" i="155"/>
  <c r="C213" i="155"/>
  <c r="D213" i="155"/>
  <c r="E213" i="155"/>
  <c r="A214" i="155"/>
  <c r="B214" i="155"/>
  <c r="C214" i="155"/>
  <c r="D214" i="155"/>
  <c r="E214" i="155"/>
  <c r="A215" i="155"/>
  <c r="B215" i="155"/>
  <c r="C215" i="155"/>
  <c r="D215" i="155"/>
  <c r="E215" i="155"/>
  <c r="A216" i="155"/>
  <c r="B216" i="155"/>
  <c r="C216" i="155"/>
  <c r="D216" i="155"/>
  <c r="E216" i="155"/>
  <c r="A217" i="155"/>
  <c r="B217" i="155"/>
  <c r="C217" i="155"/>
  <c r="D217" i="155"/>
  <c r="E217" i="155"/>
  <c r="A218" i="155"/>
  <c r="B218" i="155"/>
  <c r="C218" i="155"/>
  <c r="D218" i="155"/>
  <c r="E218" i="155"/>
  <c r="A219" i="155"/>
  <c r="B219" i="155"/>
  <c r="C219" i="155"/>
  <c r="D219" i="155"/>
  <c r="E219" i="155"/>
  <c r="A220" i="155"/>
  <c r="B220" i="155"/>
  <c r="C220" i="155"/>
  <c r="D220" i="155"/>
  <c r="E220" i="155"/>
  <c r="A221" i="155"/>
  <c r="B221" i="155"/>
  <c r="C221" i="155"/>
  <c r="D221" i="155"/>
  <c r="E221" i="155"/>
  <c r="A222" i="155"/>
  <c r="B222" i="155"/>
  <c r="C222" i="155"/>
  <c r="D222" i="155"/>
  <c r="E222" i="155"/>
  <c r="A223" i="155"/>
  <c r="B223" i="155"/>
  <c r="C223" i="155"/>
  <c r="D223" i="155"/>
  <c r="E223" i="155"/>
  <c r="A224" i="155"/>
  <c r="B224" i="155"/>
  <c r="C224" i="155"/>
  <c r="D224" i="155"/>
  <c r="E224" i="155"/>
  <c r="A225" i="155"/>
  <c r="B225" i="155"/>
  <c r="C225" i="155"/>
  <c r="D225" i="155"/>
  <c r="E225" i="155"/>
  <c r="A226" i="155"/>
  <c r="B226" i="155"/>
  <c r="C226" i="155"/>
  <c r="D226" i="155"/>
  <c r="E226" i="155"/>
  <c r="A227" i="155"/>
  <c r="B227" i="155"/>
  <c r="C227" i="155"/>
  <c r="D227" i="155"/>
  <c r="E227" i="155"/>
  <c r="A228" i="155"/>
  <c r="B228" i="155"/>
  <c r="C228" i="155"/>
  <c r="D228" i="155"/>
  <c r="E228" i="155"/>
  <c r="A229" i="155"/>
  <c r="B229" i="155"/>
  <c r="C229" i="155"/>
  <c r="D229" i="155"/>
  <c r="E229" i="155"/>
  <c r="A230" i="155"/>
  <c r="B230" i="155"/>
  <c r="C230" i="155"/>
  <c r="D230" i="155"/>
  <c r="E230" i="155"/>
  <c r="A231" i="155"/>
  <c r="B231" i="155"/>
  <c r="C231" i="155"/>
  <c r="D231" i="155"/>
  <c r="E231" i="155"/>
  <c r="A232" i="155"/>
  <c r="B232" i="155"/>
  <c r="C232" i="155"/>
  <c r="D232" i="155"/>
  <c r="E232" i="155"/>
  <c r="A233" i="155"/>
  <c r="B233" i="155"/>
  <c r="C233" i="155"/>
  <c r="D233" i="155"/>
  <c r="E233" i="155"/>
  <c r="A234" i="155"/>
  <c r="B234" i="155"/>
  <c r="C234" i="155"/>
  <c r="D234" i="155"/>
  <c r="E234" i="155"/>
  <c r="A235" i="155"/>
  <c r="B235" i="155"/>
  <c r="C235" i="155"/>
  <c r="D235" i="155"/>
  <c r="E235" i="155"/>
  <c r="A236" i="155"/>
  <c r="B236" i="155"/>
  <c r="C236" i="155"/>
  <c r="D236" i="155"/>
  <c r="E236" i="155"/>
  <c r="A237" i="155"/>
  <c r="B237" i="155"/>
  <c r="C237" i="155"/>
  <c r="D237" i="155"/>
  <c r="E237" i="155"/>
  <c r="A238" i="155"/>
  <c r="B238" i="155"/>
  <c r="C238" i="155"/>
  <c r="D238" i="155"/>
  <c r="E238" i="155"/>
  <c r="A239" i="155"/>
  <c r="B239" i="155"/>
  <c r="C239" i="155"/>
  <c r="D239" i="155"/>
  <c r="E239" i="155"/>
  <c r="A240" i="155"/>
  <c r="B240" i="155"/>
  <c r="C240" i="155"/>
  <c r="D240" i="155"/>
  <c r="E240" i="155"/>
  <c r="A241" i="155"/>
  <c r="B241" i="155"/>
  <c r="C241" i="155"/>
  <c r="D241" i="155"/>
  <c r="E241" i="155"/>
  <c r="A242" i="155"/>
  <c r="B242" i="155"/>
  <c r="C242" i="155"/>
  <c r="D242" i="155"/>
  <c r="E242" i="155"/>
  <c r="A243" i="155"/>
  <c r="B243" i="155"/>
  <c r="C243" i="155"/>
  <c r="D243" i="155"/>
  <c r="E243" i="155"/>
  <c r="A244" i="155"/>
  <c r="B244" i="155"/>
  <c r="C244" i="155"/>
  <c r="D244" i="155"/>
  <c r="E244" i="155"/>
  <c r="A245" i="155"/>
  <c r="B245" i="155"/>
  <c r="C245" i="155"/>
  <c r="D245" i="155"/>
  <c r="E245" i="155"/>
  <c r="A246" i="155"/>
  <c r="B246" i="155"/>
  <c r="C246" i="155"/>
  <c r="D246" i="155"/>
  <c r="E246" i="155"/>
  <c r="A247" i="155"/>
  <c r="B247" i="155"/>
  <c r="C247" i="155"/>
  <c r="D247" i="155"/>
  <c r="E247" i="155"/>
  <c r="A248" i="155"/>
  <c r="B248" i="155"/>
  <c r="C248" i="155"/>
  <c r="D248" i="155"/>
  <c r="E248" i="155"/>
  <c r="A249" i="155"/>
  <c r="B249" i="155"/>
  <c r="C249" i="155"/>
  <c r="D249" i="155"/>
  <c r="E249" i="155"/>
  <c r="A250" i="155"/>
  <c r="B250" i="155"/>
  <c r="C250" i="155"/>
  <c r="D250" i="155"/>
  <c r="E250" i="155"/>
  <c r="A251" i="155"/>
  <c r="B251" i="155"/>
  <c r="C251" i="155"/>
  <c r="D251" i="155"/>
  <c r="E251" i="155"/>
  <c r="A252" i="155"/>
  <c r="B252" i="155"/>
  <c r="C252" i="155"/>
  <c r="D252" i="155"/>
  <c r="E252" i="155"/>
  <c r="A253" i="155"/>
  <c r="B253" i="155"/>
  <c r="C253" i="155"/>
  <c r="D253" i="155"/>
  <c r="E253" i="155"/>
  <c r="A254" i="155"/>
  <c r="B254" i="155"/>
  <c r="C254" i="155"/>
  <c r="D254" i="155"/>
  <c r="E254" i="155"/>
  <c r="A255" i="155"/>
  <c r="B255" i="155"/>
  <c r="C255" i="155"/>
  <c r="D255" i="155"/>
  <c r="E255" i="155"/>
  <c r="A256" i="155"/>
  <c r="B256" i="155"/>
  <c r="C256" i="155"/>
  <c r="D256" i="155"/>
  <c r="E256" i="155"/>
  <c r="A257" i="155"/>
  <c r="B257" i="155"/>
  <c r="C257" i="155"/>
  <c r="D257" i="155"/>
  <c r="E257" i="155"/>
  <c r="A258" i="155"/>
  <c r="B258" i="155"/>
  <c r="C258" i="155"/>
  <c r="D258" i="155"/>
  <c r="E258" i="155"/>
  <c r="A259" i="155"/>
  <c r="B259" i="155"/>
  <c r="C259" i="155"/>
  <c r="D259" i="155"/>
  <c r="E259" i="155"/>
  <c r="A260" i="155"/>
  <c r="B260" i="155"/>
  <c r="C260" i="155"/>
  <c r="D260" i="155"/>
  <c r="E260" i="155"/>
  <c r="A261" i="155"/>
  <c r="B261" i="155"/>
  <c r="C261" i="155"/>
  <c r="D261" i="155"/>
  <c r="E261" i="155"/>
  <c r="A262" i="155"/>
  <c r="B262" i="155"/>
  <c r="C262" i="155"/>
  <c r="D262" i="155"/>
  <c r="E262" i="155"/>
  <c r="A263" i="155"/>
  <c r="B263" i="155"/>
  <c r="C263" i="155"/>
  <c r="D263" i="155"/>
  <c r="E263" i="155"/>
  <c r="A264" i="155"/>
  <c r="B264" i="155"/>
  <c r="C264" i="155"/>
  <c r="D264" i="155"/>
  <c r="E264" i="155"/>
  <c r="A265" i="155"/>
  <c r="B265" i="155"/>
  <c r="C265" i="155"/>
  <c r="D265" i="155"/>
  <c r="E265" i="155"/>
  <c r="A266" i="155"/>
  <c r="B266" i="155"/>
  <c r="C266" i="155"/>
  <c r="D266" i="155"/>
  <c r="E266" i="155"/>
  <c r="A267" i="155"/>
  <c r="B267" i="155"/>
  <c r="C267" i="155"/>
  <c r="D267" i="155"/>
  <c r="E267" i="155"/>
  <c r="A268" i="155"/>
  <c r="B268" i="155"/>
  <c r="C268" i="155"/>
  <c r="D268" i="155"/>
  <c r="E268" i="155"/>
  <c r="A269" i="155"/>
  <c r="B269" i="155"/>
  <c r="C269" i="155"/>
  <c r="D269" i="155"/>
  <c r="E269" i="155"/>
  <c r="A270" i="155"/>
  <c r="B270" i="155"/>
  <c r="C270" i="155"/>
  <c r="D270" i="155"/>
  <c r="E270" i="155"/>
  <c r="A271" i="155"/>
  <c r="B271" i="155"/>
  <c r="C271" i="155"/>
  <c r="D271" i="155"/>
  <c r="E271" i="155"/>
  <c r="A272" i="155"/>
  <c r="B272" i="155"/>
  <c r="C272" i="155"/>
  <c r="D272" i="155"/>
  <c r="E272" i="155"/>
  <c r="A273" i="155"/>
  <c r="B273" i="155"/>
  <c r="C273" i="155"/>
  <c r="D273" i="155"/>
  <c r="E273" i="155"/>
  <c r="A274" i="155"/>
  <c r="B274" i="155"/>
  <c r="C274" i="155"/>
  <c r="D274" i="155"/>
  <c r="E274" i="155"/>
  <c r="A275" i="155"/>
  <c r="B275" i="155"/>
  <c r="C275" i="155"/>
  <c r="D275" i="155"/>
  <c r="E275" i="155"/>
  <c r="A276" i="155"/>
  <c r="B276" i="155"/>
  <c r="C276" i="155"/>
  <c r="D276" i="155"/>
  <c r="E276" i="155"/>
  <c r="A277" i="155"/>
  <c r="B277" i="155"/>
  <c r="C277" i="155"/>
  <c r="D277" i="155"/>
  <c r="E277" i="155"/>
  <c r="A278" i="155"/>
  <c r="B278" i="155"/>
  <c r="C278" i="155"/>
  <c r="D278" i="155"/>
  <c r="E278" i="155"/>
  <c r="A279" i="155"/>
  <c r="B279" i="155"/>
  <c r="C279" i="155"/>
  <c r="D279" i="155"/>
  <c r="E279" i="155"/>
  <c r="A280" i="155"/>
  <c r="B280" i="155"/>
  <c r="C280" i="155"/>
  <c r="D280" i="155"/>
  <c r="E280" i="155"/>
  <c r="A281" i="155"/>
  <c r="B281" i="155"/>
  <c r="C281" i="155"/>
  <c r="D281" i="155"/>
  <c r="E281" i="155"/>
  <c r="A282" i="155"/>
  <c r="B282" i="155"/>
  <c r="C282" i="155"/>
  <c r="D282" i="155"/>
  <c r="E282" i="155"/>
  <c r="A283" i="155"/>
  <c r="B283" i="155"/>
  <c r="C283" i="155"/>
  <c r="D283" i="155"/>
  <c r="E283" i="155"/>
  <c r="A284" i="155"/>
  <c r="B284" i="155"/>
  <c r="C284" i="155"/>
  <c r="D284" i="155"/>
  <c r="E284" i="155"/>
  <c r="A285" i="155"/>
  <c r="B285" i="155"/>
  <c r="C285" i="155"/>
  <c r="D285" i="155"/>
  <c r="E285" i="155"/>
  <c r="A286" i="155"/>
  <c r="B286" i="155"/>
  <c r="C286" i="155"/>
  <c r="D286" i="155"/>
  <c r="E286" i="155"/>
  <c r="A287" i="155"/>
  <c r="B287" i="155"/>
  <c r="C287" i="155"/>
  <c r="D287" i="155"/>
  <c r="E287" i="155"/>
  <c r="A288" i="155"/>
  <c r="B288" i="155"/>
  <c r="C288" i="155"/>
  <c r="D288" i="155"/>
  <c r="E288" i="155"/>
  <c r="A289" i="155"/>
  <c r="B289" i="155"/>
  <c r="C289" i="155"/>
  <c r="D289" i="155"/>
  <c r="E289" i="155"/>
  <c r="A290" i="155"/>
  <c r="B290" i="155"/>
  <c r="C290" i="155"/>
  <c r="D290" i="155"/>
  <c r="E290" i="155"/>
  <c r="A291" i="155"/>
  <c r="B291" i="155"/>
  <c r="C291" i="155"/>
  <c r="D291" i="155"/>
  <c r="E291" i="155"/>
  <c r="A292" i="155"/>
  <c r="B292" i="155"/>
  <c r="C292" i="155"/>
  <c r="D292" i="155"/>
  <c r="E292" i="155"/>
  <c r="A293" i="155"/>
  <c r="B293" i="155"/>
  <c r="C293" i="155"/>
  <c r="D293" i="155"/>
  <c r="E293" i="155"/>
  <c r="A294" i="155"/>
  <c r="B294" i="155"/>
  <c r="C294" i="155"/>
  <c r="D294" i="155"/>
  <c r="E294" i="155"/>
  <c r="A295" i="155"/>
  <c r="B295" i="155"/>
  <c r="C295" i="155"/>
  <c r="D295" i="155"/>
  <c r="E295" i="155"/>
  <c r="A296" i="155"/>
  <c r="B296" i="155"/>
  <c r="C296" i="155"/>
  <c r="D296" i="155"/>
  <c r="E296" i="155"/>
  <c r="A297" i="155"/>
  <c r="B297" i="155"/>
  <c r="C297" i="155"/>
  <c r="D297" i="155"/>
  <c r="E297" i="155"/>
  <c r="A298" i="155"/>
  <c r="B298" i="155"/>
  <c r="C298" i="155"/>
  <c r="D298" i="155"/>
  <c r="E298" i="155"/>
  <c r="A299" i="155"/>
  <c r="B299" i="155"/>
  <c r="C299" i="155"/>
  <c r="D299" i="155"/>
  <c r="E299" i="155"/>
  <c r="A300" i="155"/>
  <c r="B300" i="155"/>
  <c r="C300" i="155"/>
  <c r="D300" i="155"/>
  <c r="E300" i="155"/>
  <c r="A301" i="155"/>
  <c r="B301" i="155"/>
  <c r="C301" i="155"/>
  <c r="D301" i="155"/>
  <c r="E301" i="155"/>
  <c r="A302" i="155"/>
  <c r="B302" i="155"/>
  <c r="C302" i="155"/>
  <c r="D302" i="155"/>
  <c r="E302" i="155"/>
  <c r="A303" i="155"/>
  <c r="B303" i="155"/>
  <c r="C303" i="155"/>
  <c r="D303" i="155"/>
  <c r="E303" i="155"/>
  <c r="A304" i="155"/>
  <c r="B304" i="155"/>
  <c r="C304" i="155"/>
  <c r="D304" i="155"/>
  <c r="E304" i="155"/>
  <c r="A305" i="155"/>
  <c r="B305" i="155"/>
  <c r="C305" i="155"/>
  <c r="D305" i="155"/>
  <c r="E305" i="155"/>
  <c r="A306" i="155"/>
  <c r="B306" i="155"/>
  <c r="C306" i="155"/>
  <c r="D306" i="155"/>
  <c r="E306" i="155"/>
  <c r="A307" i="155"/>
  <c r="B307" i="155"/>
  <c r="C307" i="155"/>
  <c r="D307" i="155"/>
  <c r="E307" i="155"/>
  <c r="A308" i="155"/>
  <c r="B308" i="155"/>
  <c r="C308" i="155"/>
  <c r="D308" i="155"/>
  <c r="E308" i="155"/>
  <c r="A309" i="155"/>
  <c r="B309" i="155"/>
  <c r="C309" i="155"/>
  <c r="D309" i="155"/>
  <c r="E309" i="155"/>
  <c r="A310" i="155"/>
  <c r="B310" i="155"/>
  <c r="C310" i="155"/>
  <c r="D310" i="155"/>
  <c r="E310" i="155"/>
  <c r="A311" i="155"/>
  <c r="B311" i="155"/>
  <c r="C311" i="155"/>
  <c r="D311" i="155"/>
  <c r="E311" i="155"/>
  <c r="A312" i="155"/>
  <c r="B312" i="155"/>
  <c r="C312" i="155"/>
  <c r="D312" i="155"/>
  <c r="E312" i="155"/>
  <c r="A313" i="155"/>
  <c r="B313" i="155"/>
  <c r="C313" i="155"/>
  <c r="D313" i="155"/>
  <c r="E313" i="155"/>
  <c r="A314" i="155"/>
  <c r="B314" i="155"/>
  <c r="C314" i="155"/>
  <c r="D314" i="155"/>
  <c r="E314" i="155"/>
  <c r="A315" i="155"/>
  <c r="B315" i="155"/>
  <c r="C315" i="155"/>
  <c r="D315" i="155"/>
  <c r="E315" i="155"/>
  <c r="A316" i="155"/>
  <c r="B316" i="155"/>
  <c r="C316" i="155"/>
  <c r="D316" i="155"/>
  <c r="E316" i="155"/>
  <c r="A317" i="155"/>
  <c r="B317" i="155"/>
  <c r="C317" i="155"/>
  <c r="D317" i="155"/>
  <c r="E317" i="155"/>
  <c r="A318" i="155"/>
  <c r="B318" i="155"/>
  <c r="C318" i="155"/>
  <c r="D318" i="155"/>
  <c r="E318" i="155"/>
  <c r="A319" i="155"/>
  <c r="B319" i="155"/>
  <c r="C319" i="155"/>
  <c r="D319" i="155"/>
  <c r="E319" i="155"/>
  <c r="A320" i="155"/>
  <c r="B320" i="155"/>
  <c r="C320" i="155"/>
  <c r="D320" i="155"/>
  <c r="E320" i="155"/>
  <c r="A321" i="155"/>
  <c r="B321" i="155"/>
  <c r="C321" i="155"/>
  <c r="D321" i="155"/>
  <c r="E321" i="155"/>
  <c r="A322" i="155"/>
  <c r="B322" i="155"/>
  <c r="C322" i="155"/>
  <c r="D322" i="155"/>
  <c r="E322" i="155"/>
  <c r="A323" i="155"/>
  <c r="B323" i="155"/>
  <c r="C323" i="155"/>
  <c r="D323" i="155"/>
  <c r="E323" i="155"/>
  <c r="A324" i="155"/>
  <c r="B324" i="155"/>
  <c r="C324" i="155"/>
  <c r="D324" i="155"/>
  <c r="E324" i="155"/>
  <c r="A325" i="155"/>
  <c r="B325" i="155"/>
  <c r="C325" i="155"/>
  <c r="D325" i="155"/>
  <c r="E325" i="155"/>
  <c r="A326" i="155"/>
  <c r="B326" i="155"/>
  <c r="C326" i="155"/>
  <c r="D326" i="155"/>
  <c r="E326" i="155"/>
  <c r="A327" i="155"/>
  <c r="B327" i="155"/>
  <c r="C327" i="155"/>
  <c r="D327" i="155"/>
  <c r="E327" i="155"/>
  <c r="A328" i="155"/>
  <c r="B328" i="155"/>
  <c r="C328" i="155"/>
  <c r="D328" i="155"/>
  <c r="E328" i="155"/>
  <c r="A329" i="155"/>
  <c r="B329" i="155"/>
  <c r="C329" i="155"/>
  <c r="D329" i="155"/>
  <c r="E329" i="155"/>
  <c r="A330" i="155"/>
  <c r="B330" i="155"/>
  <c r="C330" i="155"/>
  <c r="D330" i="155"/>
  <c r="E330" i="155"/>
  <c r="A331" i="155"/>
  <c r="B331" i="155"/>
  <c r="C331" i="155"/>
  <c r="D331" i="155"/>
  <c r="E331" i="155"/>
  <c r="A332" i="155"/>
  <c r="B332" i="155"/>
  <c r="C332" i="155"/>
  <c r="D332" i="155"/>
  <c r="E332" i="155"/>
  <c r="A333" i="155"/>
  <c r="B333" i="155"/>
  <c r="C333" i="155"/>
  <c r="D333" i="155"/>
  <c r="E333" i="155"/>
  <c r="A334" i="155"/>
  <c r="B334" i="155"/>
  <c r="C334" i="155"/>
  <c r="D334" i="155"/>
  <c r="E334" i="155"/>
  <c r="A335" i="155"/>
  <c r="B335" i="155"/>
  <c r="C335" i="155"/>
  <c r="D335" i="155"/>
  <c r="E335" i="155"/>
  <c r="A336" i="155"/>
  <c r="B336" i="155"/>
  <c r="C336" i="155"/>
  <c r="D336" i="155"/>
  <c r="E336" i="155"/>
  <c r="A337" i="155"/>
  <c r="B337" i="155"/>
  <c r="C337" i="155"/>
  <c r="D337" i="155"/>
  <c r="E337" i="155"/>
  <c r="A338" i="155"/>
  <c r="B338" i="155"/>
  <c r="C338" i="155"/>
  <c r="D338" i="155"/>
  <c r="E338" i="155"/>
  <c r="A339" i="155"/>
  <c r="B339" i="155"/>
  <c r="C339" i="155"/>
  <c r="D339" i="155"/>
  <c r="E339" i="155"/>
  <c r="A340" i="155"/>
  <c r="B340" i="155"/>
  <c r="C340" i="155"/>
  <c r="D340" i="155"/>
  <c r="E340" i="155"/>
  <c r="A341" i="155"/>
  <c r="B341" i="155"/>
  <c r="C341" i="155"/>
  <c r="D341" i="155"/>
  <c r="E341" i="155"/>
  <c r="A342" i="155"/>
  <c r="B342" i="155"/>
  <c r="C342" i="155"/>
  <c r="D342" i="155"/>
  <c r="E342" i="155"/>
  <c r="A343" i="155"/>
  <c r="B343" i="155"/>
  <c r="C343" i="155"/>
  <c r="D343" i="155"/>
  <c r="E343" i="155"/>
  <c r="A344" i="155"/>
  <c r="B344" i="155"/>
  <c r="C344" i="155"/>
  <c r="D344" i="155"/>
  <c r="E344" i="155"/>
  <c r="A345" i="155"/>
  <c r="B345" i="155"/>
  <c r="C345" i="155"/>
  <c r="D345" i="155"/>
  <c r="E345" i="155"/>
  <c r="A346" i="155"/>
  <c r="B346" i="155"/>
  <c r="C346" i="155"/>
  <c r="D346" i="155"/>
  <c r="E346" i="155"/>
  <c r="A347" i="155"/>
  <c r="B347" i="155"/>
  <c r="C347" i="155"/>
  <c r="D347" i="155"/>
  <c r="E347" i="155"/>
  <c r="A348" i="155"/>
  <c r="B348" i="155"/>
  <c r="C348" i="155"/>
  <c r="D348" i="155"/>
  <c r="E348" i="155"/>
  <c r="A349" i="155"/>
  <c r="B349" i="155"/>
  <c r="C349" i="155"/>
  <c r="D349" i="155"/>
  <c r="E349" i="155"/>
  <c r="A350" i="155"/>
  <c r="B350" i="155"/>
  <c r="C350" i="155"/>
  <c r="D350" i="155"/>
  <c r="E350" i="155"/>
  <c r="A351" i="155"/>
  <c r="B351" i="155"/>
  <c r="C351" i="155"/>
  <c r="D351" i="155"/>
  <c r="E351" i="155"/>
  <c r="A352" i="155"/>
  <c r="B352" i="155"/>
  <c r="C352" i="155"/>
  <c r="D352" i="155"/>
  <c r="E352" i="155"/>
  <c r="A353" i="155"/>
  <c r="B353" i="155"/>
  <c r="C353" i="155"/>
  <c r="D353" i="155"/>
  <c r="E353" i="155"/>
  <c r="A354" i="155"/>
  <c r="B354" i="155"/>
  <c r="C354" i="155"/>
  <c r="D354" i="155"/>
  <c r="E354" i="155"/>
  <c r="A355" i="155"/>
  <c r="B355" i="155"/>
  <c r="C355" i="155"/>
  <c r="D355" i="155"/>
  <c r="E355" i="155"/>
  <c r="A356" i="155"/>
  <c r="B356" i="155"/>
  <c r="C356" i="155"/>
  <c r="D356" i="155"/>
  <c r="E356" i="155"/>
  <c r="A357" i="155"/>
  <c r="B357" i="155"/>
  <c r="C357" i="155"/>
  <c r="D357" i="155"/>
  <c r="E357" i="155"/>
  <c r="A358" i="155"/>
  <c r="B358" i="155"/>
  <c r="C358" i="155"/>
  <c r="D358" i="155"/>
  <c r="E358" i="155"/>
  <c r="A359" i="155"/>
  <c r="B359" i="155"/>
  <c r="C359" i="155"/>
  <c r="D359" i="155"/>
  <c r="E359" i="155"/>
  <c r="A360" i="155"/>
  <c r="B360" i="155"/>
  <c r="C360" i="155"/>
  <c r="D360" i="155"/>
  <c r="E360" i="155"/>
  <c r="A361" i="155"/>
  <c r="B361" i="155"/>
  <c r="C361" i="155"/>
  <c r="D361" i="155"/>
  <c r="E361" i="155"/>
  <c r="A362" i="155"/>
  <c r="B362" i="155"/>
  <c r="C362" i="155"/>
  <c r="D362" i="155"/>
  <c r="E362" i="155"/>
  <c r="A363" i="155"/>
  <c r="B363" i="155"/>
  <c r="C363" i="155"/>
  <c r="D363" i="155"/>
  <c r="E363" i="155"/>
  <c r="A364" i="155"/>
  <c r="B364" i="155"/>
  <c r="C364" i="155"/>
  <c r="D364" i="155"/>
  <c r="E364" i="155"/>
  <c r="A365" i="155"/>
  <c r="B365" i="155"/>
  <c r="C365" i="155"/>
  <c r="D365" i="155"/>
  <c r="E365" i="155"/>
  <c r="A366" i="155"/>
  <c r="B366" i="155"/>
  <c r="C366" i="155"/>
  <c r="D366" i="155"/>
  <c r="E366" i="155"/>
  <c r="A367" i="155"/>
  <c r="B367" i="155"/>
  <c r="C367" i="155"/>
  <c r="D367" i="155"/>
  <c r="E367" i="155"/>
  <c r="A368" i="155"/>
  <c r="B368" i="155"/>
  <c r="C368" i="155"/>
  <c r="D368" i="155"/>
  <c r="E368" i="155"/>
  <c r="A369" i="155"/>
  <c r="B369" i="155"/>
  <c r="C369" i="155"/>
  <c r="D369" i="155"/>
  <c r="E369" i="155"/>
  <c r="A370" i="155"/>
  <c r="B370" i="155"/>
  <c r="C370" i="155"/>
  <c r="D370" i="155"/>
  <c r="E370" i="155"/>
  <c r="A371" i="155"/>
  <c r="B371" i="155"/>
  <c r="C371" i="155"/>
  <c r="D371" i="155"/>
  <c r="E371" i="155"/>
  <c r="A372" i="155"/>
  <c r="B372" i="155"/>
  <c r="C372" i="155"/>
  <c r="D372" i="155"/>
  <c r="E372" i="155"/>
  <c r="A373" i="155"/>
  <c r="B373" i="155"/>
  <c r="C373" i="155"/>
  <c r="D373" i="155"/>
  <c r="E373" i="155"/>
  <c r="A374" i="155"/>
  <c r="B374" i="155"/>
  <c r="C374" i="155"/>
  <c r="D374" i="155"/>
  <c r="E374" i="155"/>
  <c r="A375" i="155"/>
  <c r="B375" i="155"/>
  <c r="C375" i="155"/>
  <c r="D375" i="155"/>
  <c r="E375" i="155"/>
  <c r="A376" i="155"/>
  <c r="B376" i="155"/>
  <c r="C376" i="155"/>
  <c r="D376" i="155"/>
  <c r="E376" i="155"/>
  <c r="A377" i="155"/>
  <c r="B377" i="155"/>
  <c r="C377" i="155"/>
  <c r="D377" i="155"/>
  <c r="E377" i="155"/>
  <c r="A378" i="155"/>
  <c r="B378" i="155"/>
  <c r="C378" i="155"/>
  <c r="D378" i="155"/>
  <c r="E378" i="155"/>
  <c r="A379" i="155"/>
  <c r="B379" i="155"/>
  <c r="C379" i="155"/>
  <c r="D379" i="155"/>
  <c r="E379" i="155"/>
  <c r="A380" i="155"/>
  <c r="B380" i="155"/>
  <c r="C380" i="155"/>
  <c r="D380" i="155"/>
  <c r="E380" i="155"/>
  <c r="A381" i="155"/>
  <c r="B381" i="155"/>
  <c r="C381" i="155"/>
  <c r="D381" i="155"/>
  <c r="E381" i="155"/>
  <c r="A382" i="155"/>
  <c r="B382" i="155"/>
  <c r="C382" i="155"/>
  <c r="D382" i="155"/>
  <c r="E382" i="155"/>
  <c r="A383" i="155"/>
  <c r="B383" i="155"/>
  <c r="C383" i="155"/>
  <c r="D383" i="155"/>
  <c r="E383" i="155"/>
  <c r="A384" i="155"/>
  <c r="B384" i="155"/>
  <c r="C384" i="155"/>
  <c r="D384" i="155"/>
  <c r="E384" i="155"/>
  <c r="A385" i="155"/>
  <c r="B385" i="155"/>
  <c r="C385" i="155"/>
  <c r="D385" i="155"/>
  <c r="E385" i="155"/>
  <c r="A386" i="155"/>
  <c r="B386" i="155"/>
  <c r="C386" i="155"/>
  <c r="D386" i="155"/>
  <c r="E386" i="155"/>
  <c r="A387" i="155"/>
  <c r="B387" i="155"/>
  <c r="C387" i="155"/>
  <c r="D387" i="155"/>
  <c r="E387" i="155"/>
  <c r="A388" i="155"/>
  <c r="B388" i="155"/>
  <c r="C388" i="155"/>
  <c r="D388" i="155"/>
  <c r="E388" i="155"/>
  <c r="A389" i="155"/>
  <c r="B389" i="155"/>
  <c r="C389" i="155"/>
  <c r="D389" i="155"/>
  <c r="E389" i="155"/>
  <c r="A390" i="155"/>
  <c r="B390" i="155"/>
  <c r="C390" i="155"/>
  <c r="D390" i="155"/>
  <c r="E390" i="155"/>
  <c r="A391" i="155"/>
  <c r="B391" i="155"/>
  <c r="C391" i="155"/>
  <c r="D391" i="155"/>
  <c r="E391" i="155"/>
  <c r="A392" i="155"/>
  <c r="B392" i="155"/>
  <c r="C392" i="155"/>
  <c r="D392" i="155"/>
  <c r="E392" i="155"/>
  <c r="A393" i="155"/>
  <c r="B393" i="155"/>
  <c r="C393" i="155"/>
  <c r="D393" i="155"/>
  <c r="E393" i="155"/>
  <c r="A394" i="155"/>
  <c r="B394" i="155"/>
  <c r="C394" i="155"/>
  <c r="D394" i="155"/>
  <c r="E394" i="155"/>
  <c r="A395" i="155"/>
  <c r="B395" i="155"/>
  <c r="C395" i="155"/>
  <c r="D395" i="155"/>
  <c r="E395" i="155"/>
  <c r="A396" i="155"/>
  <c r="B396" i="155"/>
  <c r="C396" i="155"/>
  <c r="D396" i="155"/>
  <c r="E396" i="155"/>
  <c r="A397" i="155"/>
  <c r="B397" i="155"/>
  <c r="C397" i="155"/>
  <c r="D397" i="155"/>
  <c r="E397" i="155"/>
  <c r="A398" i="155"/>
  <c r="B398" i="155"/>
  <c r="C398" i="155"/>
  <c r="D398" i="155"/>
  <c r="E398" i="155"/>
  <c r="A399" i="155"/>
  <c r="B399" i="155"/>
  <c r="C399" i="155"/>
  <c r="D399" i="155"/>
  <c r="E399" i="155"/>
  <c r="A400" i="155"/>
  <c r="B400" i="155"/>
  <c r="C400" i="155"/>
  <c r="D400" i="155"/>
  <c r="E400" i="155"/>
  <c r="A401" i="155"/>
  <c r="B401" i="155"/>
  <c r="C401" i="155"/>
  <c r="D401" i="155"/>
  <c r="E401" i="155"/>
  <c r="A402" i="155"/>
  <c r="B402" i="155"/>
  <c r="C402" i="155"/>
  <c r="D402" i="155"/>
  <c r="E402" i="155"/>
  <c r="A403" i="155"/>
  <c r="B403" i="155"/>
  <c r="C403" i="155"/>
  <c r="D403" i="155"/>
  <c r="E403" i="155"/>
  <c r="A404" i="155"/>
  <c r="B404" i="155"/>
  <c r="C404" i="155"/>
  <c r="D404" i="155"/>
  <c r="E404" i="155"/>
  <c r="A405" i="155"/>
  <c r="B405" i="155"/>
  <c r="C405" i="155"/>
  <c r="D405" i="155"/>
  <c r="E405" i="155"/>
  <c r="A406" i="155"/>
  <c r="B406" i="155"/>
  <c r="C406" i="155"/>
  <c r="D406" i="155"/>
  <c r="E406" i="155"/>
  <c r="A407" i="155"/>
  <c r="B407" i="155"/>
  <c r="C407" i="155"/>
  <c r="D407" i="155"/>
  <c r="E407" i="155"/>
  <c r="A408" i="155"/>
  <c r="B408" i="155"/>
  <c r="C408" i="155"/>
  <c r="D408" i="155"/>
  <c r="E408" i="155"/>
  <c r="A409" i="155"/>
  <c r="B409" i="155"/>
  <c r="C409" i="155"/>
  <c r="D409" i="155"/>
  <c r="E409" i="155"/>
  <c r="A410" i="155"/>
  <c r="B410" i="155"/>
  <c r="C410" i="155"/>
  <c r="D410" i="155"/>
  <c r="E410" i="155"/>
  <c r="A411" i="155"/>
  <c r="B411" i="155"/>
  <c r="C411" i="155"/>
  <c r="D411" i="155"/>
  <c r="E411" i="155"/>
  <c r="A412" i="155"/>
  <c r="B412" i="155"/>
  <c r="C412" i="155"/>
  <c r="D412" i="155"/>
  <c r="E412" i="155"/>
  <c r="A413" i="155"/>
  <c r="B413" i="155"/>
  <c r="C413" i="155"/>
  <c r="D413" i="155"/>
  <c r="E413" i="155"/>
  <c r="A414" i="155"/>
  <c r="B414" i="155"/>
  <c r="C414" i="155"/>
  <c r="D414" i="155"/>
  <c r="E414" i="155"/>
  <c r="A415" i="155"/>
  <c r="B415" i="155"/>
  <c r="C415" i="155"/>
  <c r="D415" i="155"/>
  <c r="E415" i="155"/>
  <c r="A416" i="155"/>
  <c r="B416" i="155"/>
  <c r="C416" i="155"/>
  <c r="D416" i="155"/>
  <c r="E416" i="155"/>
  <c r="A417" i="155"/>
  <c r="B417" i="155"/>
  <c r="C417" i="155"/>
  <c r="D417" i="155"/>
  <c r="E417" i="155"/>
  <c r="A418" i="155"/>
  <c r="B418" i="155"/>
  <c r="C418" i="155"/>
  <c r="D418" i="155"/>
  <c r="E418" i="155"/>
  <c r="A419" i="155"/>
  <c r="B419" i="155"/>
  <c r="C419" i="155"/>
  <c r="D419" i="155"/>
  <c r="E419" i="155"/>
  <c r="A420" i="155"/>
  <c r="B420" i="155"/>
  <c r="C420" i="155"/>
  <c r="D420" i="155"/>
  <c r="E420" i="155"/>
  <c r="A421" i="155"/>
  <c r="B421" i="155"/>
  <c r="C421" i="155"/>
  <c r="D421" i="155"/>
  <c r="E421" i="155"/>
  <c r="A422" i="155"/>
  <c r="B422" i="155"/>
  <c r="C422" i="155"/>
  <c r="D422" i="155"/>
  <c r="E422" i="155"/>
  <c r="A423" i="155"/>
  <c r="B423" i="155"/>
  <c r="C423" i="155"/>
  <c r="D423" i="155"/>
  <c r="E423" i="155"/>
  <c r="A424" i="155"/>
  <c r="B424" i="155"/>
  <c r="C424" i="155"/>
  <c r="D424" i="155"/>
  <c r="E424" i="155"/>
  <c r="A425" i="155"/>
  <c r="B425" i="155"/>
  <c r="C425" i="155"/>
  <c r="D425" i="155"/>
  <c r="E425" i="155"/>
  <c r="A426" i="155"/>
  <c r="B426" i="155"/>
  <c r="C426" i="155"/>
  <c r="D426" i="155"/>
  <c r="E426" i="155"/>
  <c r="A427" i="155"/>
  <c r="B427" i="155"/>
  <c r="C427" i="155"/>
  <c r="D427" i="155"/>
  <c r="E427" i="155"/>
  <c r="A428" i="155"/>
  <c r="B428" i="155"/>
  <c r="C428" i="155"/>
  <c r="D428" i="155"/>
  <c r="E428" i="155"/>
  <c r="A429" i="155"/>
  <c r="B429" i="155"/>
  <c r="C429" i="155"/>
  <c r="D429" i="155"/>
  <c r="E429" i="155"/>
  <c r="A430" i="155"/>
  <c r="B430" i="155"/>
  <c r="C430" i="155"/>
  <c r="D430" i="155"/>
  <c r="E430" i="155"/>
  <c r="A431" i="155"/>
  <c r="B431" i="155"/>
  <c r="C431" i="155"/>
  <c r="D431" i="155"/>
  <c r="E431" i="155"/>
  <c r="A432" i="155"/>
  <c r="B432" i="155"/>
  <c r="C432" i="155"/>
  <c r="D432" i="155"/>
  <c r="E432" i="155"/>
  <c r="A433" i="155"/>
  <c r="B433" i="155"/>
  <c r="C433" i="155"/>
  <c r="D433" i="155"/>
  <c r="E433" i="155"/>
  <c r="A434" i="155"/>
  <c r="B434" i="155"/>
  <c r="C434" i="155"/>
  <c r="D434" i="155"/>
  <c r="E434" i="155"/>
  <c r="A435" i="155"/>
  <c r="B435" i="155"/>
  <c r="C435" i="155"/>
  <c r="D435" i="155"/>
  <c r="E435" i="155"/>
  <c r="A436" i="155"/>
  <c r="B436" i="155"/>
  <c r="C436" i="155"/>
  <c r="D436" i="155"/>
  <c r="E436" i="155"/>
  <c r="A437" i="155"/>
  <c r="B437" i="155"/>
  <c r="C437" i="155"/>
  <c r="D437" i="155"/>
  <c r="E437" i="155"/>
  <c r="A438" i="155"/>
  <c r="B438" i="155"/>
  <c r="C438" i="155"/>
  <c r="D438" i="155"/>
  <c r="E438" i="155"/>
  <c r="A439" i="155"/>
  <c r="B439" i="155"/>
  <c r="C439" i="155"/>
  <c r="D439" i="155"/>
  <c r="E439" i="155"/>
  <c r="A440" i="155"/>
  <c r="B440" i="155"/>
  <c r="C440" i="155"/>
  <c r="D440" i="155"/>
  <c r="E440" i="155"/>
  <c r="A441" i="155"/>
  <c r="B441" i="155"/>
  <c r="C441" i="155"/>
  <c r="D441" i="155"/>
  <c r="E441" i="155"/>
  <c r="A442" i="155"/>
  <c r="B442" i="155"/>
  <c r="C442" i="155"/>
  <c r="D442" i="155"/>
  <c r="E442" i="155"/>
  <c r="A443" i="155"/>
  <c r="B443" i="155"/>
  <c r="C443" i="155"/>
  <c r="D443" i="155"/>
  <c r="E443" i="155"/>
  <c r="A444" i="155"/>
  <c r="B444" i="155"/>
  <c r="C444" i="155"/>
  <c r="D444" i="155"/>
  <c r="E444" i="155"/>
  <c r="A445" i="155"/>
  <c r="B445" i="155"/>
  <c r="C445" i="155"/>
  <c r="D445" i="155"/>
  <c r="E445" i="155"/>
  <c r="A446" i="155"/>
  <c r="B446" i="155"/>
  <c r="C446" i="155"/>
  <c r="D446" i="155"/>
  <c r="E446" i="155"/>
  <c r="A447" i="155"/>
  <c r="B447" i="155"/>
  <c r="C447" i="155"/>
  <c r="D447" i="155"/>
  <c r="E447" i="155"/>
  <c r="A448" i="155"/>
  <c r="B448" i="155"/>
  <c r="C448" i="155"/>
  <c r="D448" i="155"/>
  <c r="E448" i="155"/>
  <c r="A449" i="155"/>
  <c r="B449" i="155"/>
  <c r="C449" i="155"/>
  <c r="D449" i="155"/>
  <c r="E449" i="155"/>
  <c r="A450" i="155"/>
  <c r="B450" i="155"/>
  <c r="C450" i="155"/>
  <c r="D450" i="155"/>
  <c r="E450" i="155"/>
  <c r="A451" i="155"/>
  <c r="B451" i="155"/>
  <c r="C451" i="155"/>
  <c r="D451" i="155"/>
  <c r="E451" i="155"/>
  <c r="A452" i="155"/>
  <c r="B452" i="155"/>
  <c r="C452" i="155"/>
  <c r="D452" i="155"/>
  <c r="E452" i="155"/>
  <c r="A453" i="155"/>
  <c r="B453" i="155"/>
  <c r="C453" i="155"/>
  <c r="D453" i="155"/>
  <c r="E453" i="155"/>
  <c r="A454" i="155"/>
  <c r="B454" i="155"/>
  <c r="C454" i="155"/>
  <c r="D454" i="155"/>
  <c r="E454" i="155"/>
  <c r="A455" i="155"/>
  <c r="B455" i="155"/>
  <c r="C455" i="155"/>
  <c r="D455" i="155"/>
  <c r="E455" i="155"/>
  <c r="A456" i="155"/>
  <c r="B456" i="155"/>
  <c r="C456" i="155"/>
  <c r="D456" i="155"/>
  <c r="E456" i="155"/>
  <c r="A457" i="155"/>
  <c r="B457" i="155"/>
  <c r="C457" i="155"/>
  <c r="D457" i="155"/>
  <c r="E457" i="155"/>
  <c r="A458" i="155"/>
  <c r="B458" i="155"/>
  <c r="C458" i="155"/>
  <c r="D458" i="155"/>
  <c r="E458" i="155"/>
  <c r="A459" i="155"/>
  <c r="B459" i="155"/>
  <c r="C459" i="155"/>
  <c r="D459" i="155"/>
  <c r="E459" i="155"/>
  <c r="A460" i="155"/>
  <c r="B460" i="155"/>
  <c r="C460" i="155"/>
  <c r="D460" i="155"/>
  <c r="E460" i="155"/>
  <c r="A461" i="155"/>
  <c r="B461" i="155"/>
  <c r="C461" i="155"/>
  <c r="D461" i="155"/>
  <c r="E461" i="155"/>
  <c r="A462" i="155"/>
  <c r="B462" i="155"/>
  <c r="C462" i="155"/>
  <c r="D462" i="155"/>
  <c r="E462" i="155"/>
  <c r="A463" i="155"/>
  <c r="B463" i="155"/>
  <c r="C463" i="155"/>
  <c r="D463" i="155"/>
  <c r="E463" i="155"/>
  <c r="A464" i="155"/>
  <c r="B464" i="155"/>
  <c r="C464" i="155"/>
  <c r="D464" i="155"/>
  <c r="E464" i="155"/>
  <c r="A465" i="155"/>
  <c r="B465" i="155"/>
  <c r="C465" i="155"/>
  <c r="D465" i="155"/>
  <c r="E465" i="155"/>
  <c r="A466" i="155"/>
  <c r="B466" i="155"/>
  <c r="C466" i="155"/>
  <c r="D466" i="155"/>
  <c r="E466" i="155"/>
  <c r="A467" i="155"/>
  <c r="B467" i="155"/>
  <c r="C467" i="155"/>
  <c r="D467" i="155"/>
  <c r="E467" i="155"/>
  <c r="A468" i="155"/>
  <c r="B468" i="155"/>
  <c r="C468" i="155"/>
  <c r="D468" i="155"/>
  <c r="E468" i="155"/>
  <c r="A469" i="155"/>
  <c r="B469" i="155"/>
  <c r="C469" i="155"/>
  <c r="D469" i="155"/>
  <c r="E469" i="155"/>
  <c r="A470" i="155"/>
  <c r="B470" i="155"/>
  <c r="C470" i="155"/>
  <c r="D470" i="155"/>
  <c r="E470" i="155"/>
  <c r="A471" i="155"/>
  <c r="B471" i="155"/>
  <c r="C471" i="155"/>
  <c r="D471" i="155"/>
  <c r="E471" i="155"/>
  <c r="A472" i="155"/>
  <c r="B472" i="155"/>
  <c r="C472" i="155"/>
  <c r="D472" i="155"/>
  <c r="E472" i="155"/>
  <c r="A473" i="155"/>
  <c r="B473" i="155"/>
  <c r="C473" i="155"/>
  <c r="D473" i="155"/>
  <c r="E473" i="155"/>
  <c r="A474" i="155"/>
  <c r="B474" i="155"/>
  <c r="C474" i="155"/>
  <c r="D474" i="155"/>
  <c r="E474" i="155"/>
  <c r="A475" i="155"/>
  <c r="B475" i="155"/>
  <c r="C475" i="155"/>
  <c r="D475" i="155"/>
  <c r="E475" i="155"/>
  <c r="A476" i="155"/>
  <c r="B476" i="155"/>
  <c r="C476" i="155"/>
  <c r="D476" i="155"/>
  <c r="E476" i="155"/>
  <c r="A477" i="155"/>
  <c r="B477" i="155"/>
  <c r="C477" i="155"/>
  <c r="D477" i="155"/>
  <c r="E477" i="155"/>
  <c r="A478" i="155"/>
  <c r="B478" i="155"/>
  <c r="C478" i="155"/>
  <c r="D478" i="155"/>
  <c r="E478" i="155"/>
  <c r="A479" i="155"/>
  <c r="B479" i="155"/>
  <c r="C479" i="155"/>
  <c r="D479" i="155"/>
  <c r="E479" i="155"/>
  <c r="A480" i="155"/>
  <c r="B480" i="155"/>
  <c r="C480" i="155"/>
  <c r="D480" i="155"/>
  <c r="E480" i="155"/>
  <c r="A481" i="155"/>
  <c r="B481" i="155"/>
  <c r="C481" i="155"/>
  <c r="D481" i="155"/>
  <c r="E481" i="155"/>
  <c r="A482" i="155"/>
  <c r="B482" i="155"/>
  <c r="C482" i="155"/>
  <c r="D482" i="155"/>
  <c r="E482" i="155"/>
  <c r="A483" i="155"/>
  <c r="B483" i="155"/>
  <c r="C483" i="155"/>
  <c r="D483" i="155"/>
  <c r="E483" i="155"/>
  <c r="A484" i="155"/>
  <c r="B484" i="155"/>
  <c r="C484" i="155"/>
  <c r="D484" i="155"/>
  <c r="E484" i="155"/>
  <c r="A485" i="155"/>
  <c r="B485" i="155"/>
  <c r="C485" i="155"/>
  <c r="D485" i="155"/>
  <c r="E485" i="155"/>
  <c r="A486" i="155"/>
  <c r="B486" i="155"/>
  <c r="C486" i="155"/>
  <c r="D486" i="155"/>
  <c r="E486" i="155"/>
  <c r="A487" i="155"/>
  <c r="B487" i="155"/>
  <c r="C487" i="155"/>
  <c r="D487" i="155"/>
  <c r="E487" i="155"/>
  <c r="A488" i="155"/>
  <c r="B488" i="155"/>
  <c r="C488" i="155"/>
  <c r="D488" i="155"/>
  <c r="E488" i="155"/>
  <c r="A489" i="155"/>
  <c r="B489" i="155"/>
  <c r="C489" i="155"/>
  <c r="D489" i="155"/>
  <c r="E489" i="155"/>
  <c r="A490" i="155"/>
  <c r="B490" i="155"/>
  <c r="C490" i="155"/>
  <c r="D490" i="155"/>
  <c r="E490" i="155"/>
  <c r="A491" i="155"/>
  <c r="B491" i="155"/>
  <c r="C491" i="155"/>
  <c r="D491" i="155"/>
  <c r="E491" i="155"/>
  <c r="A492" i="155"/>
  <c r="B492" i="155"/>
  <c r="C492" i="155"/>
  <c r="D492" i="155"/>
  <c r="E492" i="155"/>
  <c r="A493" i="155"/>
  <c r="B493" i="155"/>
  <c r="C493" i="155"/>
  <c r="D493" i="155"/>
  <c r="E493" i="155"/>
  <c r="A494" i="155"/>
  <c r="B494" i="155"/>
  <c r="C494" i="155"/>
  <c r="D494" i="155"/>
  <c r="E494" i="155"/>
  <c r="A495" i="155"/>
  <c r="B495" i="155"/>
  <c r="C495" i="155"/>
  <c r="D495" i="155"/>
  <c r="E495" i="155"/>
  <c r="A496" i="155"/>
  <c r="B496" i="155"/>
  <c r="C496" i="155"/>
  <c r="D496" i="155"/>
  <c r="E496" i="155"/>
  <c r="A497" i="155"/>
  <c r="B497" i="155"/>
  <c r="C497" i="155"/>
  <c r="D497" i="155"/>
  <c r="E497" i="155"/>
  <c r="A498" i="155"/>
  <c r="B498" i="155"/>
  <c r="C498" i="155"/>
  <c r="D498" i="155"/>
  <c r="E498" i="155"/>
  <c r="A499" i="155"/>
  <c r="B499" i="155"/>
  <c r="C499" i="155"/>
  <c r="D499" i="155"/>
  <c r="E499" i="155"/>
  <c r="A500" i="155"/>
  <c r="B500" i="155"/>
  <c r="C500" i="155"/>
  <c r="D500" i="155"/>
  <c r="E500" i="155"/>
  <c r="E1" i="155"/>
  <c r="B1" i="155"/>
  <c r="B2" i="155"/>
  <c r="C2" i="155"/>
  <c r="D2" i="155"/>
  <c r="E2" i="155"/>
  <c r="A2" i="155"/>
  <c r="N3" i="148" l="1"/>
  <c r="N4" i="148"/>
  <c r="N5" i="148"/>
  <c r="N6" i="148"/>
  <c r="N7" i="148"/>
  <c r="N8" i="148"/>
  <c r="N9" i="148"/>
  <c r="N10" i="148"/>
  <c r="N11" i="148"/>
  <c r="N12" i="148"/>
  <c r="N13" i="148"/>
  <c r="N14" i="148"/>
  <c r="N15" i="148"/>
  <c r="N16" i="148"/>
  <c r="N17" i="148"/>
  <c r="N18" i="148"/>
  <c r="N19" i="148"/>
  <c r="N20" i="148"/>
  <c r="N21" i="148"/>
  <c r="N22" i="148"/>
  <c r="N23" i="148"/>
  <c r="N24" i="148"/>
  <c r="N25" i="148"/>
  <c r="N26" i="148"/>
  <c r="N27" i="148"/>
  <c r="N28" i="148"/>
  <c r="N29" i="148"/>
  <c r="N30" i="148"/>
  <c r="N31" i="148"/>
  <c r="N32" i="148"/>
  <c r="N33" i="148"/>
  <c r="N34" i="148"/>
  <c r="N35" i="148"/>
  <c r="N36" i="148"/>
  <c r="N37" i="148"/>
  <c r="N38" i="148"/>
  <c r="N39" i="148"/>
  <c r="N40" i="148"/>
  <c r="N41" i="148"/>
  <c r="N42" i="148"/>
  <c r="N43" i="148"/>
  <c r="N44" i="148"/>
  <c r="N45" i="148"/>
  <c r="N46" i="148"/>
  <c r="N47" i="148"/>
  <c r="N48" i="148"/>
  <c r="N49" i="148"/>
  <c r="N50" i="148"/>
  <c r="N51" i="148"/>
  <c r="N52" i="148"/>
  <c r="N53" i="148"/>
  <c r="N54" i="148"/>
  <c r="N55" i="148"/>
  <c r="N56" i="148"/>
  <c r="N57" i="148"/>
  <c r="N58" i="148"/>
  <c r="N59" i="148"/>
  <c r="N60" i="148"/>
  <c r="N61" i="148"/>
  <c r="N62" i="148"/>
  <c r="N63" i="148"/>
  <c r="N64" i="148"/>
  <c r="N65" i="148"/>
  <c r="N66" i="148"/>
  <c r="N67" i="148"/>
  <c r="N68" i="148"/>
  <c r="N69" i="148"/>
  <c r="N70" i="148"/>
  <c r="N71" i="148"/>
  <c r="N72" i="148"/>
  <c r="N73" i="148"/>
  <c r="N74" i="148"/>
  <c r="N75" i="148"/>
  <c r="N76" i="148"/>
  <c r="N77" i="148"/>
  <c r="N78" i="148"/>
  <c r="N79" i="148"/>
  <c r="N80" i="148"/>
  <c r="N81" i="148"/>
  <c r="N82" i="148"/>
  <c r="N83" i="148"/>
  <c r="N84" i="148"/>
  <c r="N85" i="148"/>
  <c r="N86" i="148"/>
  <c r="N87" i="148"/>
  <c r="N88" i="148"/>
  <c r="N89" i="148"/>
  <c r="N90" i="148"/>
  <c r="N91" i="148"/>
  <c r="N92" i="148"/>
  <c r="N93" i="148"/>
  <c r="N94" i="148"/>
  <c r="N95" i="148"/>
  <c r="N96" i="148"/>
  <c r="N97" i="148"/>
  <c r="N98" i="148"/>
  <c r="N99" i="148"/>
  <c r="N100" i="148"/>
  <c r="N101" i="148"/>
  <c r="N102" i="148"/>
  <c r="N103" i="148"/>
  <c r="N104" i="148"/>
  <c r="N105" i="148"/>
  <c r="N106" i="148"/>
  <c r="N107" i="148"/>
  <c r="N108" i="148"/>
  <c r="N109" i="148"/>
  <c r="N110" i="148"/>
  <c r="N111" i="148"/>
  <c r="N112" i="148"/>
  <c r="N113" i="148"/>
  <c r="N114" i="148"/>
  <c r="N115" i="148"/>
  <c r="N116" i="148"/>
  <c r="N117" i="148"/>
  <c r="N118" i="148"/>
  <c r="N119" i="148"/>
  <c r="N120" i="148"/>
  <c r="N121" i="148"/>
  <c r="N122" i="148"/>
  <c r="N123" i="148"/>
  <c r="N124" i="148"/>
  <c r="N125" i="148"/>
  <c r="N126" i="148"/>
  <c r="N127" i="148"/>
  <c r="N128" i="148"/>
  <c r="N129" i="148"/>
  <c r="N130" i="148"/>
  <c r="N131" i="148"/>
  <c r="N132" i="148"/>
  <c r="N133" i="148"/>
  <c r="N134" i="148"/>
  <c r="N135" i="148"/>
  <c r="N136" i="148"/>
  <c r="N137" i="148"/>
  <c r="N138" i="148"/>
  <c r="N139" i="148"/>
  <c r="N140" i="148"/>
  <c r="N141" i="148"/>
  <c r="N142" i="148"/>
  <c r="N143" i="148"/>
  <c r="N144" i="148"/>
  <c r="N145" i="148"/>
  <c r="N146" i="148"/>
  <c r="N147" i="148"/>
  <c r="N148" i="148"/>
  <c r="N149" i="148"/>
  <c r="N150" i="148"/>
  <c r="N151" i="148"/>
  <c r="N152" i="148"/>
  <c r="N153" i="148"/>
  <c r="N154" i="148"/>
  <c r="N155" i="148"/>
  <c r="N156" i="148"/>
  <c r="N157" i="148"/>
  <c r="N158" i="148"/>
  <c r="N159" i="148"/>
  <c r="N160" i="148"/>
  <c r="N161" i="148"/>
  <c r="N162" i="148"/>
  <c r="N163" i="148"/>
  <c r="N164" i="148"/>
  <c r="N165" i="148"/>
  <c r="N166" i="148"/>
  <c r="N167" i="148"/>
  <c r="N168" i="148"/>
  <c r="N169" i="148"/>
  <c r="N170" i="148"/>
  <c r="N171" i="148"/>
  <c r="N172" i="148"/>
  <c r="N173" i="148"/>
  <c r="N174" i="148"/>
  <c r="N175" i="148"/>
  <c r="N176" i="148"/>
  <c r="N177" i="148"/>
  <c r="N178" i="148"/>
  <c r="N179" i="148"/>
  <c r="N180" i="148"/>
  <c r="N181" i="148"/>
  <c r="N182" i="148"/>
  <c r="N183" i="148"/>
  <c r="N184" i="148"/>
  <c r="N185" i="148"/>
  <c r="N186" i="148"/>
  <c r="N187" i="148"/>
  <c r="N188" i="148"/>
  <c r="N189" i="148"/>
  <c r="N190" i="148"/>
  <c r="N191" i="148"/>
  <c r="N192" i="148"/>
  <c r="N193" i="148"/>
  <c r="N194" i="148"/>
  <c r="N195" i="148"/>
  <c r="N196" i="148"/>
  <c r="N197" i="148"/>
  <c r="N198" i="148"/>
  <c r="N199" i="148"/>
  <c r="N200" i="148"/>
  <c r="N201" i="148"/>
  <c r="N202" i="148"/>
  <c r="N203" i="148"/>
  <c r="N204" i="148"/>
  <c r="N205" i="148"/>
  <c r="N206" i="148"/>
  <c r="N207" i="148"/>
  <c r="N208" i="148"/>
  <c r="N209" i="148"/>
  <c r="N210" i="148"/>
  <c r="N211" i="148"/>
  <c r="N212" i="148"/>
  <c r="N213" i="148"/>
  <c r="N214" i="148"/>
  <c r="N215" i="148"/>
  <c r="N216" i="148"/>
  <c r="N217" i="148"/>
  <c r="N218" i="148"/>
  <c r="N219" i="148"/>
  <c r="N220" i="148"/>
  <c r="N221" i="148"/>
  <c r="N222" i="148"/>
  <c r="N223" i="148"/>
  <c r="N224" i="148"/>
  <c r="N225" i="148"/>
  <c r="N226" i="148"/>
  <c r="N227" i="148"/>
  <c r="N228" i="148"/>
  <c r="N229" i="148"/>
  <c r="N230" i="148"/>
  <c r="N231" i="148"/>
  <c r="N232" i="148"/>
  <c r="N233" i="148"/>
  <c r="N234" i="148"/>
  <c r="N235" i="148"/>
  <c r="N236" i="148"/>
  <c r="N237" i="148"/>
  <c r="N238" i="148"/>
  <c r="N239" i="148"/>
  <c r="N240" i="148"/>
  <c r="N241" i="148"/>
  <c r="N242" i="148"/>
  <c r="N243" i="148"/>
  <c r="N244" i="148"/>
  <c r="N245" i="148"/>
  <c r="N246" i="148"/>
  <c r="N247" i="148"/>
  <c r="N248" i="148"/>
  <c r="N249" i="148"/>
  <c r="N250" i="148"/>
  <c r="N251" i="148"/>
  <c r="N252" i="148"/>
  <c r="N253" i="148"/>
  <c r="N254" i="148"/>
  <c r="N255" i="148"/>
  <c r="N256" i="148"/>
  <c r="N257" i="148"/>
  <c r="N258" i="148"/>
  <c r="N259" i="148"/>
  <c r="N260" i="148"/>
  <c r="N261" i="148"/>
  <c r="N262" i="148"/>
  <c r="N263" i="148"/>
  <c r="N264" i="148"/>
  <c r="N265" i="148"/>
  <c r="N266" i="148"/>
  <c r="N267" i="148"/>
  <c r="N268" i="148"/>
  <c r="N269" i="148"/>
  <c r="N270" i="148"/>
  <c r="N271" i="148"/>
  <c r="N272" i="148"/>
  <c r="N273" i="148"/>
  <c r="N274" i="148"/>
  <c r="N275" i="148"/>
  <c r="N276" i="148"/>
  <c r="N277" i="148"/>
  <c r="N278" i="148"/>
  <c r="N279" i="148"/>
  <c r="N280" i="148"/>
  <c r="N281" i="148"/>
  <c r="N282" i="148"/>
  <c r="N283" i="148"/>
  <c r="N284" i="148"/>
  <c r="N285" i="148"/>
  <c r="N286" i="148"/>
  <c r="N287" i="148"/>
  <c r="N288" i="148"/>
  <c r="N289" i="148"/>
  <c r="N290" i="148"/>
  <c r="N291" i="148"/>
  <c r="N292" i="148"/>
  <c r="N293" i="148"/>
  <c r="N294" i="148"/>
  <c r="N295" i="148"/>
  <c r="N296" i="148"/>
  <c r="N297" i="148"/>
  <c r="N298" i="148"/>
  <c r="N299" i="148"/>
  <c r="N300" i="148"/>
  <c r="N301" i="148"/>
  <c r="N302" i="148"/>
  <c r="N303" i="148"/>
  <c r="N304" i="148"/>
  <c r="N305" i="148"/>
  <c r="N306" i="148"/>
  <c r="N307" i="148"/>
  <c r="N308" i="148"/>
  <c r="N309" i="148"/>
  <c r="N310" i="148"/>
  <c r="N311" i="148"/>
  <c r="N312" i="148"/>
  <c r="N313" i="148"/>
  <c r="N314" i="148"/>
  <c r="N315" i="148"/>
  <c r="N316" i="148"/>
  <c r="N317" i="148"/>
  <c r="N318" i="148"/>
  <c r="N319" i="148"/>
  <c r="N320" i="148"/>
  <c r="N321" i="148"/>
  <c r="N322" i="148"/>
  <c r="N323" i="148"/>
  <c r="N324" i="148"/>
  <c r="N325" i="148"/>
  <c r="N326" i="148"/>
  <c r="N327" i="148"/>
  <c r="N328" i="148"/>
  <c r="N329" i="148"/>
  <c r="N330" i="148"/>
  <c r="N331" i="148"/>
  <c r="N332" i="148"/>
  <c r="N333" i="148"/>
  <c r="N334" i="148"/>
  <c r="N335" i="148"/>
  <c r="N336" i="148"/>
  <c r="N337" i="148"/>
  <c r="N338" i="148"/>
  <c r="N339" i="148"/>
  <c r="N340" i="148"/>
  <c r="N341" i="148"/>
  <c r="N342" i="148"/>
  <c r="N343" i="148"/>
  <c r="N344" i="148"/>
  <c r="N345" i="148"/>
  <c r="N346" i="148"/>
  <c r="N347" i="148"/>
  <c r="N348" i="148"/>
  <c r="N349" i="148"/>
  <c r="N350" i="148"/>
  <c r="N351" i="148"/>
  <c r="N352" i="148"/>
  <c r="N353" i="148"/>
  <c r="N354" i="148"/>
  <c r="N355" i="148"/>
  <c r="N356" i="148"/>
  <c r="N357" i="148"/>
  <c r="N358" i="148"/>
  <c r="N359" i="148"/>
  <c r="N360" i="148"/>
  <c r="N361" i="148"/>
  <c r="N362" i="148"/>
  <c r="N363" i="148"/>
  <c r="N364" i="148"/>
  <c r="N365" i="148"/>
  <c r="N366" i="148"/>
  <c r="N367" i="148"/>
  <c r="N368" i="148"/>
  <c r="N369" i="148"/>
  <c r="N370" i="148"/>
  <c r="N371" i="148"/>
  <c r="N372" i="148"/>
  <c r="N373" i="148"/>
  <c r="N374" i="148"/>
  <c r="N375" i="148"/>
  <c r="N376" i="148"/>
  <c r="N377" i="148"/>
  <c r="N378" i="148"/>
  <c r="N379" i="148"/>
  <c r="N380" i="148"/>
  <c r="N381" i="148"/>
  <c r="N382" i="148"/>
  <c r="N383" i="148"/>
  <c r="N384" i="148"/>
  <c r="N385" i="148"/>
  <c r="N386" i="148"/>
  <c r="N387" i="148"/>
  <c r="N388" i="148"/>
  <c r="N389" i="148"/>
  <c r="N390" i="148"/>
  <c r="N391" i="148"/>
  <c r="N392" i="148"/>
  <c r="N393" i="148"/>
  <c r="N394" i="148"/>
  <c r="N395" i="148"/>
  <c r="N396" i="148"/>
  <c r="N397" i="148"/>
  <c r="N398" i="148"/>
  <c r="N399" i="148"/>
  <c r="N400" i="148"/>
  <c r="N401" i="148"/>
  <c r="N402" i="148"/>
  <c r="N403" i="148"/>
  <c r="N404" i="148"/>
  <c r="N405" i="148"/>
  <c r="N406" i="148"/>
  <c r="N407" i="148"/>
  <c r="N408" i="148"/>
  <c r="N409" i="148"/>
  <c r="N410" i="148"/>
  <c r="N411" i="148"/>
  <c r="N412" i="148"/>
  <c r="N413" i="148"/>
  <c r="N414" i="148"/>
  <c r="N415" i="148"/>
  <c r="N416" i="148"/>
  <c r="N417" i="148"/>
  <c r="N418" i="148"/>
  <c r="N419" i="148"/>
  <c r="N420" i="148"/>
  <c r="N421" i="148"/>
  <c r="N422" i="148"/>
  <c r="N423" i="148"/>
  <c r="N424" i="148"/>
  <c r="N425" i="148"/>
  <c r="N426" i="148"/>
  <c r="N427" i="148"/>
  <c r="N428" i="148"/>
  <c r="N429" i="148"/>
  <c r="N430" i="148"/>
  <c r="N431" i="148"/>
  <c r="N432" i="148"/>
  <c r="N433" i="148"/>
  <c r="N434" i="148"/>
  <c r="N435" i="148"/>
  <c r="N436" i="148"/>
  <c r="N437" i="148"/>
  <c r="N438" i="148"/>
  <c r="N439" i="148"/>
  <c r="N440" i="148"/>
  <c r="N441" i="148"/>
  <c r="N442" i="148"/>
  <c r="N443" i="148"/>
  <c r="N444" i="148"/>
  <c r="N445" i="148"/>
  <c r="N446" i="148"/>
  <c r="N447" i="148"/>
  <c r="N448" i="148"/>
  <c r="N449" i="148"/>
  <c r="N450" i="148"/>
  <c r="N451" i="148"/>
  <c r="N452" i="148"/>
  <c r="N453" i="148"/>
  <c r="N454" i="148"/>
  <c r="N455" i="148"/>
  <c r="N456" i="148"/>
  <c r="N457" i="148"/>
  <c r="N458" i="148"/>
  <c r="N459" i="148"/>
  <c r="N460" i="148"/>
  <c r="N461" i="148"/>
  <c r="N462" i="148"/>
  <c r="N463" i="148"/>
  <c r="N464" i="148"/>
  <c r="N465" i="148"/>
  <c r="N466" i="148"/>
  <c r="N467" i="148"/>
  <c r="N468" i="148"/>
  <c r="N469" i="148"/>
  <c r="N470" i="148"/>
  <c r="N471" i="148"/>
  <c r="N472" i="148"/>
  <c r="N473" i="148"/>
  <c r="N474" i="148"/>
  <c r="N475" i="148"/>
  <c r="N476" i="148"/>
  <c r="N477" i="148"/>
  <c r="N478" i="148"/>
  <c r="N479" i="148"/>
  <c r="N480" i="148"/>
  <c r="N481" i="148"/>
  <c r="N482" i="148"/>
  <c r="N483" i="148"/>
  <c r="N484" i="148"/>
  <c r="N485" i="148"/>
  <c r="N486" i="148"/>
  <c r="N487" i="148"/>
  <c r="N488" i="148"/>
  <c r="N489" i="148"/>
  <c r="N490" i="148"/>
  <c r="N491" i="148"/>
  <c r="N492" i="148"/>
  <c r="N493" i="148"/>
  <c r="N494" i="148"/>
  <c r="N495" i="148"/>
  <c r="N496" i="148"/>
  <c r="N497" i="148"/>
  <c r="N498" i="148"/>
  <c r="N499" i="148"/>
  <c r="N500" i="148"/>
  <c r="N501" i="148"/>
  <c r="N502" i="148"/>
  <c r="N503" i="148"/>
  <c r="N504" i="148"/>
  <c r="N505" i="148"/>
  <c r="N506" i="148"/>
  <c r="N507" i="148"/>
  <c r="N508" i="148"/>
  <c r="N509" i="148"/>
  <c r="N510" i="148"/>
  <c r="N511" i="148"/>
  <c r="N512" i="148"/>
  <c r="N513" i="148"/>
  <c r="N514" i="148"/>
  <c r="N515" i="148"/>
  <c r="N516" i="148"/>
  <c r="N517" i="148"/>
  <c r="N518" i="148"/>
  <c r="N519" i="148"/>
  <c r="N520" i="148"/>
  <c r="N521" i="148"/>
  <c r="N522" i="148"/>
  <c r="N523" i="148"/>
  <c r="N524" i="148"/>
  <c r="N525" i="148"/>
  <c r="N526" i="148"/>
  <c r="N527" i="148"/>
  <c r="N528" i="148"/>
  <c r="N529" i="148"/>
  <c r="N530" i="148"/>
  <c r="N531" i="148"/>
  <c r="N532" i="148"/>
  <c r="N533" i="148"/>
  <c r="N534" i="148"/>
  <c r="N535" i="148"/>
  <c r="N536" i="148"/>
  <c r="N537" i="148"/>
  <c r="N538" i="148"/>
  <c r="N539" i="148"/>
  <c r="N540" i="148"/>
  <c r="N541" i="148"/>
  <c r="N542" i="148"/>
  <c r="N543" i="148"/>
  <c r="N544" i="148"/>
  <c r="N545" i="148"/>
  <c r="N546" i="148"/>
  <c r="N547" i="148"/>
  <c r="N548" i="148"/>
  <c r="N549" i="148"/>
  <c r="N550" i="148"/>
  <c r="N551" i="148"/>
  <c r="N552" i="148"/>
  <c r="N553" i="148"/>
  <c r="N554" i="148"/>
  <c r="N555" i="148"/>
  <c r="N556" i="148"/>
  <c r="N557" i="148"/>
  <c r="N558" i="148"/>
  <c r="N559" i="148"/>
  <c r="N560" i="148"/>
  <c r="N561" i="148"/>
  <c r="N562" i="148"/>
  <c r="N563" i="148"/>
  <c r="N564" i="148"/>
  <c r="N565" i="148"/>
  <c r="N566" i="148"/>
  <c r="N567" i="148"/>
  <c r="N568" i="148"/>
  <c r="N569" i="148"/>
  <c r="N570" i="148"/>
  <c r="N571" i="148"/>
  <c r="N572" i="148"/>
  <c r="N573" i="148"/>
  <c r="N574" i="148"/>
  <c r="N575" i="148"/>
  <c r="N576" i="148"/>
  <c r="N577" i="148"/>
  <c r="N578" i="148"/>
  <c r="N579" i="148"/>
  <c r="N580" i="148"/>
  <c r="N581" i="148"/>
  <c r="N582" i="148"/>
  <c r="N583" i="148"/>
  <c r="N584" i="148"/>
  <c r="N585" i="148"/>
  <c r="N586" i="148"/>
  <c r="N587" i="148"/>
  <c r="N588" i="148"/>
  <c r="N589" i="148"/>
  <c r="N590" i="148"/>
  <c r="N591" i="148"/>
  <c r="N592" i="148"/>
  <c r="N593" i="148"/>
  <c r="N594" i="148"/>
  <c r="N595" i="148"/>
  <c r="N596" i="148"/>
  <c r="N597" i="148"/>
  <c r="N598" i="148"/>
  <c r="N599" i="148"/>
  <c r="N600" i="148"/>
  <c r="N601" i="148"/>
  <c r="N602" i="148"/>
  <c r="N603" i="148"/>
  <c r="N604" i="148"/>
  <c r="N605" i="148"/>
  <c r="N606" i="148"/>
  <c r="N607" i="148"/>
  <c r="N608" i="148"/>
  <c r="N609" i="148"/>
  <c r="N610" i="148"/>
  <c r="N611" i="148"/>
  <c r="N612" i="148"/>
  <c r="N613" i="148"/>
  <c r="N614" i="148"/>
  <c r="N615" i="148"/>
  <c r="N616" i="148"/>
  <c r="N617" i="148"/>
  <c r="N618" i="148"/>
  <c r="N619" i="148"/>
  <c r="N620" i="148"/>
  <c r="N621" i="148"/>
  <c r="N622" i="148"/>
  <c r="N623" i="148"/>
  <c r="N624" i="148"/>
  <c r="N625" i="148"/>
  <c r="N626" i="148"/>
  <c r="N627" i="148"/>
  <c r="N628" i="148"/>
  <c r="N629" i="148"/>
  <c r="N630" i="148"/>
  <c r="N631" i="148"/>
  <c r="N632" i="148"/>
  <c r="N633" i="148"/>
  <c r="N634" i="148"/>
  <c r="N635" i="148"/>
  <c r="N636" i="148"/>
  <c r="N637" i="148"/>
  <c r="N638" i="148"/>
  <c r="N639" i="148"/>
  <c r="N640" i="148"/>
  <c r="N641" i="148"/>
  <c r="N642" i="148"/>
  <c r="N643" i="148"/>
  <c r="N644" i="148"/>
  <c r="N645" i="148"/>
  <c r="N646" i="148"/>
  <c r="N647" i="148"/>
  <c r="N648" i="148"/>
  <c r="N649" i="148"/>
  <c r="N650" i="148"/>
  <c r="N651" i="148"/>
  <c r="N652" i="148"/>
  <c r="N653" i="148"/>
  <c r="N654" i="148"/>
  <c r="N655" i="148"/>
  <c r="N656" i="148"/>
  <c r="N657" i="148"/>
  <c r="N658" i="148"/>
  <c r="N659" i="148"/>
  <c r="N660" i="148"/>
  <c r="N661" i="148"/>
  <c r="N662" i="148"/>
  <c r="N663" i="148"/>
  <c r="N664" i="148"/>
  <c r="N665" i="148"/>
  <c r="N666" i="148"/>
  <c r="N667" i="148"/>
  <c r="N668" i="148"/>
  <c r="N669" i="148"/>
  <c r="N670" i="148"/>
  <c r="N671" i="148"/>
  <c r="N672" i="148"/>
  <c r="N673" i="148"/>
  <c r="N674" i="148"/>
  <c r="N675" i="148"/>
  <c r="N676" i="148"/>
  <c r="N677" i="148"/>
  <c r="N678" i="148"/>
  <c r="N679" i="148"/>
  <c r="N680" i="148"/>
  <c r="N681" i="148"/>
  <c r="N682" i="148"/>
  <c r="N683" i="148"/>
  <c r="N684" i="148"/>
  <c r="N685" i="148"/>
  <c r="N686" i="148"/>
  <c r="N687" i="148"/>
  <c r="N688" i="148"/>
  <c r="N689" i="148"/>
  <c r="N690" i="148"/>
  <c r="N691" i="148"/>
  <c r="N692" i="148"/>
  <c r="N693" i="148"/>
  <c r="N694" i="148"/>
  <c r="N695" i="148"/>
  <c r="N696" i="148"/>
  <c r="N697" i="148"/>
  <c r="N698" i="148"/>
  <c r="N699" i="148"/>
  <c r="N700" i="148"/>
  <c r="N701" i="148"/>
  <c r="N702" i="148"/>
  <c r="N703" i="148"/>
  <c r="N704" i="148"/>
  <c r="N705" i="148"/>
  <c r="N706" i="148"/>
  <c r="N707" i="148"/>
  <c r="N708" i="148"/>
  <c r="N709" i="148"/>
  <c r="N710" i="148"/>
  <c r="N711" i="148"/>
  <c r="N712" i="148"/>
  <c r="N713" i="148"/>
  <c r="N714" i="148"/>
  <c r="N715" i="148"/>
  <c r="N716" i="148"/>
  <c r="N717" i="148"/>
  <c r="N718" i="148"/>
  <c r="N719" i="148"/>
  <c r="N720" i="148"/>
  <c r="N721" i="148"/>
  <c r="N722" i="148"/>
  <c r="N723" i="148"/>
  <c r="N724" i="148"/>
  <c r="N725" i="148"/>
  <c r="N726" i="148"/>
  <c r="N727" i="148"/>
  <c r="N728" i="148"/>
  <c r="N729" i="148"/>
  <c r="N730" i="148"/>
  <c r="N731" i="148"/>
  <c r="N732" i="148"/>
  <c r="N733" i="148"/>
  <c r="N734" i="148"/>
  <c r="N735" i="148"/>
  <c r="N736" i="148"/>
  <c r="N737" i="148"/>
  <c r="N738" i="148"/>
  <c r="N739" i="148"/>
  <c r="N740" i="148"/>
  <c r="N741" i="148"/>
  <c r="N742" i="148"/>
  <c r="N743" i="148"/>
  <c r="N744" i="148"/>
  <c r="N745" i="148"/>
  <c r="N746" i="148"/>
  <c r="N747" i="148"/>
  <c r="N748" i="148"/>
  <c r="N749" i="148"/>
  <c r="N750" i="148"/>
  <c r="N751" i="148"/>
  <c r="N752" i="148"/>
  <c r="N753" i="148"/>
  <c r="N754" i="148"/>
  <c r="N755" i="148"/>
  <c r="N756" i="148"/>
  <c r="N757" i="148"/>
  <c r="N758" i="148"/>
  <c r="N759" i="148"/>
  <c r="N760" i="148"/>
  <c r="N761" i="148"/>
  <c r="N762" i="148"/>
  <c r="N763" i="148"/>
  <c r="N764" i="148"/>
  <c r="N765" i="148"/>
  <c r="N766" i="148"/>
  <c r="N767" i="148"/>
  <c r="N768" i="148"/>
  <c r="N769" i="148"/>
  <c r="N770" i="148"/>
  <c r="N771" i="148"/>
  <c r="N772" i="148"/>
  <c r="N773" i="148"/>
  <c r="N774" i="148"/>
  <c r="N775" i="148"/>
  <c r="N776" i="148"/>
  <c r="N777" i="148"/>
  <c r="N778" i="148"/>
  <c r="N779" i="148"/>
  <c r="N780" i="148"/>
  <c r="N781" i="148"/>
  <c r="N782" i="148"/>
  <c r="N783" i="148"/>
  <c r="N784" i="148"/>
  <c r="N785" i="148"/>
  <c r="N786" i="148"/>
  <c r="N787" i="148"/>
  <c r="N788" i="148"/>
  <c r="N789" i="148"/>
  <c r="N790" i="148"/>
  <c r="N791" i="148"/>
  <c r="N792" i="148"/>
  <c r="N793" i="148"/>
  <c r="N794" i="148"/>
  <c r="N795" i="148"/>
  <c r="N796" i="148"/>
  <c r="N797" i="148"/>
  <c r="N798" i="148"/>
  <c r="N799" i="148"/>
  <c r="N800" i="148"/>
  <c r="N801" i="148"/>
  <c r="N802" i="148"/>
  <c r="N803" i="148"/>
  <c r="N804" i="148"/>
  <c r="N805" i="148"/>
  <c r="N806" i="148"/>
  <c r="N807" i="148"/>
  <c r="N808" i="148"/>
  <c r="N809" i="148"/>
  <c r="N810" i="148"/>
  <c r="N811" i="148"/>
  <c r="N812" i="148"/>
  <c r="N813" i="148"/>
  <c r="N814" i="148"/>
  <c r="N815" i="148"/>
  <c r="N816" i="148"/>
  <c r="N817" i="148"/>
  <c r="N818" i="148"/>
  <c r="N819" i="148"/>
  <c r="N820" i="148"/>
  <c r="N821" i="148"/>
  <c r="N822" i="148"/>
  <c r="N823" i="148"/>
  <c r="N824" i="148"/>
  <c r="N825" i="148"/>
  <c r="N826" i="148"/>
  <c r="N827" i="148"/>
  <c r="N828" i="148"/>
  <c r="N829" i="148"/>
  <c r="N830" i="148"/>
  <c r="N831" i="148"/>
  <c r="N832" i="148"/>
  <c r="N833" i="148"/>
  <c r="N834" i="148"/>
  <c r="N835" i="148"/>
  <c r="N836" i="148"/>
  <c r="N837" i="148"/>
  <c r="N838" i="148"/>
  <c r="N839" i="148"/>
  <c r="N840" i="148"/>
  <c r="N841" i="148"/>
  <c r="N842" i="148"/>
  <c r="N843" i="148"/>
  <c r="N844" i="148"/>
  <c r="N845" i="148"/>
  <c r="N846" i="148"/>
  <c r="N847" i="148"/>
  <c r="N848" i="148"/>
  <c r="N849" i="148"/>
  <c r="N850" i="148"/>
  <c r="N851" i="148"/>
  <c r="N852" i="148"/>
  <c r="N853" i="148"/>
  <c r="N854" i="148"/>
  <c r="N855" i="148"/>
  <c r="N856" i="148"/>
  <c r="N857" i="148"/>
  <c r="N858" i="148"/>
  <c r="N859" i="148"/>
  <c r="N860" i="148"/>
  <c r="N861" i="148"/>
  <c r="N862" i="148"/>
  <c r="N863" i="148"/>
  <c r="N864" i="148"/>
  <c r="N865" i="148"/>
  <c r="N866" i="148"/>
  <c r="N867" i="148"/>
  <c r="N868" i="148"/>
  <c r="N869" i="148"/>
  <c r="N870" i="148"/>
  <c r="N871" i="148"/>
  <c r="N872" i="148"/>
  <c r="N873" i="148"/>
  <c r="N874" i="148"/>
  <c r="N875" i="148"/>
  <c r="N876" i="148"/>
  <c r="N877" i="148"/>
  <c r="N878" i="148"/>
  <c r="N879" i="148"/>
  <c r="N880" i="148"/>
  <c r="N881" i="148"/>
  <c r="N882" i="148"/>
  <c r="N883" i="148"/>
  <c r="N884" i="148"/>
  <c r="N885" i="148"/>
  <c r="N886" i="148"/>
  <c r="N887" i="148"/>
  <c r="N888" i="148"/>
  <c r="N889" i="148"/>
  <c r="N890" i="148"/>
  <c r="N891" i="148"/>
  <c r="N892" i="148"/>
  <c r="N893" i="148"/>
  <c r="N894" i="148"/>
  <c r="N895" i="148"/>
  <c r="N896" i="148"/>
  <c r="N897" i="148"/>
  <c r="N898" i="148"/>
  <c r="N899" i="148"/>
  <c r="N900" i="148"/>
  <c r="N901" i="148"/>
  <c r="N902" i="148"/>
  <c r="N903" i="148"/>
  <c r="N904" i="148"/>
  <c r="N905" i="148"/>
  <c r="N906" i="148"/>
  <c r="N907" i="148"/>
  <c r="N908" i="148"/>
  <c r="N909" i="148"/>
  <c r="N910" i="148"/>
  <c r="N911" i="148"/>
  <c r="N912" i="148"/>
  <c r="N913" i="148"/>
  <c r="N914" i="148"/>
  <c r="N915" i="148"/>
  <c r="N916" i="148"/>
  <c r="N917" i="148"/>
  <c r="N918" i="148"/>
  <c r="N919" i="148"/>
  <c r="N920" i="148"/>
  <c r="N921" i="148"/>
  <c r="N922" i="148"/>
  <c r="N923" i="148"/>
  <c r="N924" i="148"/>
  <c r="N925" i="148"/>
  <c r="N926" i="148"/>
  <c r="N927" i="148"/>
  <c r="N928" i="148"/>
  <c r="N929" i="148"/>
  <c r="N930" i="148"/>
  <c r="N931" i="148"/>
  <c r="N932" i="148"/>
  <c r="N933" i="148"/>
  <c r="N934" i="148"/>
  <c r="N935" i="148"/>
  <c r="N936" i="148"/>
  <c r="N937" i="148"/>
  <c r="N938" i="148"/>
  <c r="N939" i="148"/>
  <c r="N940" i="148"/>
  <c r="N941" i="148"/>
  <c r="N942" i="148"/>
  <c r="N943" i="148"/>
  <c r="N944" i="148"/>
  <c r="N945" i="148"/>
  <c r="N946" i="148"/>
  <c r="N947" i="148"/>
  <c r="N948" i="148"/>
  <c r="N949" i="148"/>
  <c r="N950" i="148"/>
  <c r="N951" i="148"/>
  <c r="N952" i="148"/>
  <c r="N953" i="148"/>
  <c r="N954" i="148"/>
  <c r="N955" i="148"/>
  <c r="N956" i="148"/>
  <c r="N957" i="148"/>
  <c r="N958" i="148"/>
  <c r="N959" i="148"/>
  <c r="N960" i="148"/>
  <c r="N961" i="148"/>
  <c r="N962" i="148"/>
  <c r="N963" i="148"/>
  <c r="N964" i="148"/>
  <c r="N965" i="148"/>
  <c r="N966" i="148"/>
  <c r="N967" i="148"/>
  <c r="N968" i="148"/>
  <c r="N969" i="148"/>
  <c r="N970" i="148"/>
  <c r="N971" i="148"/>
  <c r="N972" i="148"/>
  <c r="N973" i="148"/>
  <c r="N974" i="148"/>
  <c r="N975" i="148"/>
  <c r="N976" i="148"/>
  <c r="N977" i="148"/>
  <c r="N978" i="148"/>
  <c r="N979" i="148"/>
  <c r="N980" i="148"/>
  <c r="N981" i="148"/>
  <c r="N982" i="148"/>
  <c r="N983" i="148"/>
  <c r="N984" i="148"/>
  <c r="N985" i="148"/>
  <c r="N986" i="148"/>
  <c r="N987" i="148"/>
  <c r="N988" i="148"/>
  <c r="N989" i="148"/>
  <c r="N990" i="148"/>
  <c r="N991" i="148"/>
  <c r="N992" i="148"/>
  <c r="N993" i="148"/>
  <c r="N994" i="148"/>
  <c r="N995" i="148"/>
  <c r="N996" i="148"/>
  <c r="N997" i="148"/>
  <c r="N998" i="148"/>
  <c r="N999" i="148"/>
  <c r="N1000" i="148"/>
  <c r="N1001" i="148"/>
  <c r="N1002" i="148"/>
  <c r="N1003" i="148"/>
  <c r="N1004" i="148"/>
  <c r="N1005" i="148"/>
  <c r="N1006" i="148"/>
  <c r="N1007" i="148"/>
  <c r="N1008" i="148"/>
  <c r="N1009" i="148"/>
  <c r="N1010" i="148"/>
  <c r="N1011" i="148"/>
  <c r="N1012" i="148"/>
  <c r="N1013" i="148"/>
  <c r="N1014" i="148"/>
  <c r="N1015" i="148"/>
  <c r="N1016" i="148"/>
  <c r="N1017" i="148"/>
  <c r="N1018" i="148"/>
  <c r="N1019" i="148"/>
  <c r="N1020" i="148"/>
  <c r="N1021" i="148"/>
  <c r="N1022" i="148"/>
  <c r="N1023" i="148"/>
  <c r="N1024" i="148"/>
  <c r="N1025" i="148"/>
  <c r="N1026" i="148"/>
  <c r="N1027" i="148"/>
  <c r="N1028" i="148"/>
  <c r="N1029" i="148"/>
  <c r="N1030" i="148"/>
  <c r="N1031" i="148"/>
  <c r="N1032" i="148"/>
  <c r="N1033" i="148"/>
  <c r="N1034" i="148"/>
  <c r="N1035" i="148"/>
  <c r="N1036" i="148"/>
  <c r="N1037" i="148"/>
  <c r="N1038" i="148"/>
  <c r="N1039" i="148"/>
  <c r="N1040" i="148"/>
  <c r="N1041" i="148"/>
  <c r="N1042" i="148"/>
  <c r="N1043" i="148"/>
  <c r="N1044" i="148"/>
  <c r="N1045" i="148"/>
  <c r="N1046" i="148"/>
  <c r="N1047" i="148"/>
  <c r="N1048" i="148"/>
  <c r="N1049" i="148"/>
  <c r="N1050" i="148"/>
  <c r="N1051" i="148"/>
  <c r="N1052" i="148"/>
  <c r="N1053" i="148"/>
  <c r="N1054" i="148"/>
  <c r="N1055" i="148"/>
  <c r="N1056" i="148"/>
  <c r="N1057" i="148"/>
  <c r="N1058" i="148"/>
  <c r="N1059" i="148"/>
  <c r="N1060" i="148"/>
  <c r="N1061" i="148"/>
  <c r="N1062" i="148"/>
  <c r="N1063" i="148"/>
  <c r="N1064" i="148"/>
  <c r="N1065" i="148"/>
  <c r="N1066" i="148"/>
  <c r="N1067" i="148"/>
  <c r="N1068" i="148"/>
  <c r="N1069" i="148"/>
  <c r="N1070" i="148"/>
  <c r="N1071" i="148"/>
  <c r="N1072" i="148"/>
  <c r="N1073" i="148"/>
  <c r="N1074" i="148"/>
  <c r="N1075" i="148"/>
  <c r="N1076" i="148"/>
  <c r="N1077" i="148"/>
  <c r="N1078" i="148"/>
  <c r="N1079" i="148"/>
  <c r="N1080" i="148"/>
  <c r="N1081" i="148"/>
  <c r="N1082" i="148"/>
  <c r="N1083" i="148"/>
  <c r="N1084" i="148"/>
  <c r="N1085" i="148"/>
  <c r="N1086" i="148"/>
  <c r="N1087" i="148"/>
  <c r="N1088" i="148"/>
  <c r="N1089" i="148"/>
  <c r="N1090" i="148"/>
  <c r="N1091" i="148"/>
  <c r="N1092" i="148"/>
  <c r="N1093" i="148"/>
  <c r="N1094" i="148"/>
  <c r="N1095" i="148"/>
  <c r="N1096" i="148"/>
  <c r="N1097" i="148"/>
  <c r="N1098" i="148"/>
  <c r="N1099" i="148"/>
  <c r="N1100" i="148"/>
  <c r="N1101" i="148"/>
  <c r="N1102" i="148"/>
  <c r="N1103" i="148"/>
  <c r="N1104" i="148"/>
  <c r="N1105" i="148"/>
  <c r="N1106" i="148"/>
  <c r="N1107" i="148"/>
  <c r="N1108" i="148"/>
  <c r="N1109" i="148"/>
  <c r="N1110" i="148"/>
  <c r="N1111" i="148"/>
  <c r="N1112" i="148"/>
  <c r="N1113" i="148"/>
  <c r="N1114" i="148"/>
  <c r="N1115" i="148"/>
  <c r="N1116" i="148"/>
  <c r="N1117" i="148"/>
  <c r="N1118" i="148"/>
  <c r="N1119" i="148"/>
  <c r="N1120" i="148"/>
  <c r="N1121" i="148"/>
  <c r="N1122" i="148"/>
  <c r="N1123" i="148"/>
  <c r="N1124" i="148"/>
  <c r="N1125" i="148"/>
  <c r="N1126" i="148"/>
  <c r="N1127" i="148"/>
  <c r="N1128" i="148"/>
  <c r="N1129" i="148"/>
  <c r="N1130" i="148"/>
  <c r="N1131" i="148"/>
  <c r="N1132" i="148"/>
  <c r="N1133" i="148"/>
  <c r="N1134" i="148"/>
  <c r="N1135" i="148"/>
  <c r="N1136" i="148"/>
  <c r="N1137" i="148"/>
  <c r="N1138" i="148"/>
  <c r="N1139" i="148"/>
  <c r="N1140" i="148"/>
  <c r="N1141" i="148"/>
  <c r="N1142" i="148"/>
  <c r="N1143" i="148"/>
  <c r="N1144" i="148"/>
  <c r="N1145" i="148"/>
  <c r="N1146" i="148"/>
  <c r="N1147" i="148"/>
  <c r="N1148" i="148"/>
  <c r="N1149" i="148"/>
  <c r="N1150" i="148"/>
  <c r="N1151" i="148"/>
  <c r="N1152" i="148"/>
  <c r="N1153" i="148"/>
  <c r="N1154" i="148"/>
  <c r="N1155" i="148"/>
  <c r="N1156" i="148"/>
  <c r="N1157" i="148"/>
  <c r="N1158" i="148"/>
  <c r="N1159" i="148"/>
  <c r="N1160" i="148"/>
  <c r="N1161" i="148"/>
  <c r="N1162" i="148"/>
  <c r="N1163" i="148"/>
  <c r="N1164" i="148"/>
  <c r="N1165" i="148"/>
  <c r="N1166" i="148"/>
  <c r="N1167" i="148"/>
  <c r="N1168" i="148"/>
  <c r="N1169" i="148"/>
  <c r="N1170" i="148"/>
  <c r="N1171" i="148"/>
  <c r="N1172" i="148"/>
  <c r="N1173" i="148"/>
  <c r="N1174" i="148"/>
  <c r="N1175" i="148"/>
  <c r="N1176" i="148"/>
  <c r="N1177" i="148"/>
  <c r="N1178" i="148"/>
  <c r="N1179" i="148"/>
  <c r="N1180" i="148"/>
  <c r="N1181" i="148"/>
  <c r="N1182" i="148"/>
  <c r="N1183" i="148"/>
  <c r="N1184" i="148"/>
  <c r="N1185" i="148"/>
  <c r="N1186" i="148"/>
  <c r="N1187" i="148"/>
  <c r="N1188" i="148"/>
  <c r="N1189" i="148"/>
  <c r="N1190" i="148"/>
  <c r="N1191" i="148"/>
  <c r="N1192" i="148"/>
  <c r="N1193" i="148"/>
  <c r="N1194" i="148"/>
  <c r="N1195" i="148"/>
  <c r="N1196" i="148"/>
  <c r="N1197" i="148"/>
  <c r="N1198" i="148"/>
  <c r="N1199" i="148"/>
  <c r="N1200" i="148"/>
  <c r="N1201" i="148"/>
  <c r="N1202" i="148"/>
  <c r="N1203" i="148"/>
  <c r="N1204" i="148"/>
  <c r="N1205" i="148"/>
  <c r="N1206" i="148"/>
  <c r="N1207" i="148"/>
  <c r="N1208" i="148"/>
  <c r="N1209" i="148"/>
  <c r="N1210" i="148"/>
  <c r="N1211" i="148"/>
  <c r="N1212" i="148"/>
  <c r="N1213" i="148"/>
  <c r="N1214" i="148"/>
  <c r="N1215" i="148"/>
  <c r="N1216" i="148"/>
  <c r="N1217" i="148"/>
  <c r="N1218" i="148"/>
  <c r="N1219" i="148"/>
  <c r="N1220" i="148"/>
  <c r="N1221" i="148"/>
  <c r="N1222" i="148"/>
  <c r="N1223" i="148"/>
  <c r="N1224" i="148"/>
  <c r="N1225" i="148"/>
  <c r="N1226" i="148"/>
  <c r="N1227" i="148"/>
  <c r="N1228" i="148"/>
  <c r="N1229" i="148"/>
  <c r="N1230" i="148"/>
  <c r="N1231" i="148"/>
  <c r="N1232" i="148"/>
  <c r="N1233" i="148"/>
  <c r="N1234" i="148"/>
  <c r="N1235" i="148"/>
  <c r="N1236" i="148"/>
  <c r="N1237" i="148"/>
  <c r="N1238" i="148"/>
  <c r="N1239" i="148"/>
  <c r="N1240" i="148"/>
  <c r="N1241" i="148"/>
  <c r="N1242" i="148"/>
  <c r="N1243" i="148"/>
  <c r="N1244" i="148"/>
  <c r="N1245" i="148"/>
  <c r="N1246" i="148"/>
  <c r="N1247" i="148"/>
  <c r="N1248" i="148"/>
  <c r="N1249" i="148"/>
  <c r="N1250" i="148"/>
  <c r="N1251" i="148"/>
  <c r="N1252" i="148"/>
  <c r="N1253" i="148"/>
  <c r="N1254" i="148"/>
  <c r="N1255" i="148"/>
  <c r="N1256" i="148"/>
  <c r="N1257" i="148"/>
  <c r="N1258" i="148"/>
  <c r="N1259" i="148"/>
  <c r="N1260" i="148"/>
  <c r="N1261" i="148"/>
  <c r="N1262" i="148"/>
  <c r="N1263" i="148"/>
  <c r="N1264" i="148"/>
  <c r="N1265" i="148"/>
  <c r="N1266" i="148"/>
  <c r="N1267" i="148"/>
  <c r="N1268" i="148"/>
  <c r="N1269" i="148"/>
  <c r="N1270" i="148"/>
  <c r="N1271" i="148"/>
  <c r="N1272" i="148"/>
  <c r="N1273" i="148"/>
  <c r="N1274" i="148"/>
  <c r="N1275" i="148"/>
  <c r="N1276" i="148"/>
  <c r="N1277" i="148"/>
  <c r="N1278" i="148"/>
  <c r="N1279" i="148"/>
  <c r="N1280" i="148"/>
  <c r="N1281" i="148"/>
  <c r="N1282" i="148"/>
  <c r="N1283" i="148"/>
  <c r="N1284" i="148"/>
  <c r="N1285" i="148"/>
  <c r="N1286" i="148"/>
  <c r="N1287" i="148"/>
  <c r="N1288" i="148"/>
  <c r="N1289" i="148"/>
  <c r="N1290" i="148"/>
  <c r="N1291" i="148"/>
  <c r="N1292" i="148"/>
  <c r="N1293" i="148"/>
  <c r="N1294" i="148"/>
  <c r="N1295" i="148"/>
  <c r="N1296" i="148"/>
  <c r="N1297" i="148"/>
  <c r="N1298" i="148"/>
  <c r="N1299" i="148"/>
  <c r="N1300" i="148"/>
  <c r="N1301" i="148"/>
  <c r="N1302" i="148"/>
  <c r="N1303" i="148"/>
  <c r="N1304" i="148"/>
  <c r="N1305" i="148"/>
  <c r="N1306" i="148"/>
  <c r="N1307" i="148"/>
  <c r="N1308" i="148"/>
  <c r="N1309" i="148"/>
  <c r="N1310" i="148"/>
  <c r="N1311" i="148"/>
  <c r="N1312" i="148"/>
  <c r="N1313" i="148"/>
  <c r="N1314" i="148"/>
  <c r="N1315" i="148"/>
  <c r="N1316" i="148"/>
  <c r="N1317" i="148"/>
  <c r="N1318" i="148"/>
  <c r="N1319" i="148"/>
  <c r="N1320" i="148"/>
  <c r="N1321" i="148"/>
  <c r="N1322" i="148"/>
  <c r="N1323" i="148"/>
  <c r="N1324" i="148"/>
  <c r="N1325" i="148"/>
  <c r="N1326" i="148"/>
  <c r="N1327" i="148"/>
  <c r="N1328" i="148"/>
  <c r="N1329" i="148"/>
  <c r="N1330" i="148"/>
  <c r="N1331" i="148"/>
  <c r="N1332" i="148"/>
  <c r="N1333" i="148"/>
  <c r="N1334" i="148"/>
  <c r="N1335" i="148"/>
  <c r="N1336" i="148"/>
  <c r="N1337" i="148"/>
  <c r="N1338" i="148"/>
  <c r="N1339" i="148"/>
  <c r="N1340" i="148"/>
  <c r="N1341" i="148"/>
  <c r="N1342" i="148"/>
  <c r="N1343" i="148"/>
  <c r="N1344" i="148"/>
  <c r="N1345" i="148"/>
  <c r="N1346" i="148"/>
  <c r="N1347" i="148"/>
  <c r="N1348" i="148"/>
  <c r="N1349" i="148"/>
  <c r="N1350" i="148"/>
  <c r="N1351" i="148"/>
  <c r="N1352" i="148"/>
  <c r="N1353" i="148"/>
  <c r="N1354" i="148"/>
  <c r="N1355" i="148"/>
  <c r="N1356" i="148"/>
  <c r="N1357" i="148"/>
  <c r="N1358" i="148"/>
  <c r="N1359" i="148"/>
  <c r="N1360" i="148"/>
  <c r="N1361" i="148"/>
  <c r="N1362" i="148"/>
  <c r="N1363" i="148"/>
  <c r="N1364" i="148"/>
  <c r="N1365" i="148"/>
  <c r="N1366" i="148"/>
  <c r="N1367" i="148"/>
  <c r="N1368" i="148"/>
  <c r="N2" i="148"/>
  <c r="A5" i="128"/>
  <c r="F15" i="8" l="1"/>
  <c r="D15" i="8"/>
  <c r="E15" i="8"/>
  <c r="J11" i="8"/>
  <c r="I11" i="8"/>
  <c r="H11" i="8"/>
  <c r="J10" i="8"/>
  <c r="I10" i="8"/>
  <c r="H10" i="8"/>
  <c r="J9" i="8"/>
  <c r="I9" i="8"/>
  <c r="H9" i="8"/>
  <c r="J8" i="8"/>
  <c r="I8" i="8"/>
  <c r="H8" i="8"/>
  <c r="J7" i="8"/>
  <c r="I7" i="8"/>
  <c r="H7" i="8"/>
  <c r="J6" i="8"/>
  <c r="F6" i="8" s="1"/>
  <c r="J13" i="8" s="1"/>
  <c r="I6" i="8"/>
  <c r="E6" i="8" s="1"/>
  <c r="H6" i="8"/>
  <c r="D6" i="8" s="1"/>
  <c r="H13" i="8" s="1"/>
  <c r="J5" i="8"/>
  <c r="F5" i="8" s="1"/>
  <c r="I5" i="8"/>
  <c r="E5" i="8" s="1"/>
  <c r="H5" i="8"/>
  <c r="D5" i="8" s="1"/>
  <c r="J4" i="8"/>
  <c r="F4" i="8" s="1"/>
  <c r="I4" i="8"/>
  <c r="E4" i="8" s="1"/>
  <c r="H4" i="8"/>
  <c r="B4" i="8"/>
  <c r="J3" i="8"/>
  <c r="F3" i="8" s="1"/>
  <c r="I3" i="8"/>
  <c r="E3" i="8" s="1"/>
  <c r="H3" i="8"/>
  <c r="B3" i="8"/>
  <c r="J2" i="8"/>
  <c r="F2" i="8" s="1"/>
  <c r="I2" i="8"/>
  <c r="E2" i="8" s="1"/>
  <c r="H2" i="8"/>
  <c r="D2" i="8" s="1"/>
  <c r="B2" i="8"/>
  <c r="C1" i="8"/>
  <c r="H3" i="7"/>
  <c r="H3" i="39"/>
  <c r="B10" i="8"/>
  <c r="B4" i="128" l="1"/>
  <c r="A4" i="128" s="1"/>
  <c r="B9" i="160"/>
  <c r="E9" i="160"/>
  <c r="K9" i="160" s="1"/>
  <c r="D9" i="160"/>
  <c r="J9" i="160" s="1"/>
  <c r="G8" i="95"/>
  <c r="D4" i="8"/>
  <c r="G10" i="95" s="1"/>
  <c r="D3" i="8"/>
  <c r="G9" i="95" s="1"/>
  <c r="I13" i="8"/>
  <c r="I12" i="8"/>
  <c r="J12" i="8"/>
  <c r="H12" i="8"/>
  <c r="A6" i="128"/>
  <c r="A7" i="128"/>
  <c r="A8" i="128"/>
  <c r="A9" i="128"/>
  <c r="A10" i="128"/>
  <c r="A11" i="128"/>
  <c r="A12" i="128"/>
  <c r="A13" i="128"/>
  <c r="A14" i="128"/>
  <c r="A15" i="128"/>
  <c r="A16" i="128"/>
  <c r="A17" i="128"/>
  <c r="A18" i="128"/>
  <c r="A19" i="128"/>
  <c r="A20" i="128"/>
  <c r="A21" i="128"/>
  <c r="A22" i="128"/>
  <c r="A23" i="128"/>
  <c r="A24" i="128"/>
  <c r="A25" i="128"/>
  <c r="A26" i="128"/>
  <c r="A27" i="128"/>
  <c r="A28" i="128"/>
  <c r="A29" i="128"/>
  <c r="A30" i="128"/>
  <c r="A31" i="128"/>
  <c r="A32" i="128"/>
  <c r="A33" i="128"/>
  <c r="A34" i="128"/>
  <c r="A35" i="128"/>
  <c r="A36" i="128"/>
  <c r="A37" i="128"/>
  <c r="A38" i="128"/>
  <c r="A39" i="128"/>
  <c r="A40" i="128"/>
  <c r="A41" i="128"/>
  <c r="A42" i="128"/>
  <c r="A43" i="128"/>
  <c r="A44" i="128"/>
  <c r="A45" i="128"/>
  <c r="A46" i="128"/>
  <c r="A47" i="128"/>
  <c r="A48" i="128"/>
  <c r="A49" i="128"/>
  <c r="A50" i="128"/>
  <c r="A51" i="128"/>
  <c r="A52" i="128"/>
  <c r="A53" i="128"/>
  <c r="A54" i="128"/>
  <c r="A55" i="128"/>
  <c r="A56" i="128"/>
  <c r="A57" i="128"/>
  <c r="A58" i="128"/>
  <c r="A59" i="128"/>
  <c r="A60" i="128"/>
  <c r="A61" i="128"/>
  <c r="A62" i="128"/>
  <c r="A63" i="128"/>
  <c r="A64" i="128"/>
  <c r="A65" i="128"/>
  <c r="A66" i="128"/>
  <c r="A67" i="128"/>
  <c r="A68" i="128"/>
  <c r="A69" i="128"/>
  <c r="A70" i="128"/>
  <c r="A71" i="128"/>
  <c r="A72" i="128"/>
  <c r="A73" i="128"/>
  <c r="A74" i="128"/>
  <c r="A75" i="128"/>
  <c r="A76" i="128"/>
  <c r="A77" i="128"/>
  <c r="A78" i="128"/>
  <c r="A79" i="128"/>
  <c r="A80" i="128"/>
  <c r="A81" i="128"/>
  <c r="A82" i="128"/>
  <c r="A83" i="128"/>
  <c r="A84" i="128"/>
  <c r="A85" i="128"/>
  <c r="A86" i="128"/>
  <c r="A87" i="128"/>
  <c r="A88" i="128"/>
  <c r="A89" i="128"/>
  <c r="A90" i="128"/>
  <c r="A91" i="128"/>
  <c r="A92" i="128"/>
  <c r="A93" i="128"/>
  <c r="A94" i="128"/>
  <c r="A95" i="128"/>
  <c r="A96" i="128"/>
  <c r="A97" i="128"/>
  <c r="A98" i="128"/>
  <c r="A99" i="128"/>
  <c r="A100" i="128"/>
  <c r="A101" i="128"/>
  <c r="A102" i="128"/>
  <c r="A103" i="128"/>
  <c r="A104" i="128"/>
  <c r="A105" i="128"/>
  <c r="A106" i="128"/>
  <c r="A107" i="128"/>
  <c r="A108" i="128"/>
  <c r="A109" i="128"/>
  <c r="A110" i="128"/>
  <c r="A111" i="128"/>
  <c r="A112" i="128"/>
  <c r="A113" i="128"/>
  <c r="A114" i="128"/>
  <c r="A115" i="128"/>
  <c r="A116" i="128"/>
  <c r="A117" i="128"/>
  <c r="A118" i="128"/>
  <c r="A119" i="128"/>
  <c r="A120" i="128"/>
  <c r="A121" i="128"/>
  <c r="A122" i="128"/>
  <c r="A123" i="128"/>
  <c r="A124" i="128"/>
  <c r="A125" i="128"/>
  <c r="A126" i="128"/>
  <c r="A127" i="128"/>
  <c r="A128" i="128"/>
  <c r="A129" i="128"/>
  <c r="A130" i="128"/>
  <c r="A131" i="128"/>
  <c r="A132" i="128"/>
  <c r="A133" i="128"/>
  <c r="A134" i="128"/>
  <c r="A135" i="128"/>
  <c r="A136" i="128"/>
  <c r="A137" i="128"/>
  <c r="A138" i="128"/>
  <c r="A139" i="128"/>
  <c r="A140" i="128"/>
  <c r="A141" i="128"/>
  <c r="A142" i="128"/>
  <c r="A143" i="128"/>
  <c r="A144" i="128"/>
  <c r="A145" i="128"/>
  <c r="A146" i="128"/>
  <c r="A147" i="128"/>
  <c r="A148" i="128"/>
  <c r="A149" i="128"/>
  <c r="A150" i="128"/>
  <c r="A151" i="128"/>
  <c r="A152" i="128"/>
  <c r="A153" i="128"/>
  <c r="A154" i="128"/>
  <c r="A155" i="128"/>
  <c r="A156" i="128"/>
  <c r="A157" i="128"/>
  <c r="A158" i="128"/>
  <c r="A159" i="128"/>
  <c r="A160" i="128"/>
  <c r="A161" i="128"/>
  <c r="A162" i="128"/>
  <c r="A163" i="128"/>
  <c r="A164" i="128"/>
  <c r="A165" i="128"/>
  <c r="A166" i="128"/>
  <c r="A167" i="128"/>
  <c r="A168" i="128"/>
  <c r="A169" i="128"/>
  <c r="A170" i="128"/>
  <c r="A171" i="128"/>
  <c r="A172" i="128"/>
  <c r="A173" i="128"/>
  <c r="A174" i="128"/>
  <c r="A175" i="128"/>
  <c r="A176" i="128"/>
  <c r="A177" i="128"/>
  <c r="A178" i="128"/>
  <c r="A179" i="128"/>
  <c r="A180" i="128"/>
  <c r="A181" i="128"/>
  <c r="A182" i="128"/>
  <c r="A183" i="128"/>
  <c r="A184" i="128"/>
  <c r="A185" i="128"/>
  <c r="A186" i="128"/>
  <c r="A187" i="128"/>
  <c r="A188" i="128"/>
  <c r="A189" i="128"/>
  <c r="A190" i="128"/>
  <c r="A191" i="128"/>
  <c r="A192" i="128"/>
  <c r="A193" i="128"/>
  <c r="A194" i="128"/>
  <c r="A195" i="128"/>
  <c r="A196" i="128"/>
  <c r="A197" i="128"/>
  <c r="A198" i="128"/>
  <c r="A199" i="128"/>
  <c r="A200" i="128"/>
  <c r="A201" i="128"/>
  <c r="A202" i="128"/>
  <c r="A203" i="128"/>
  <c r="A204" i="128"/>
  <c r="A205" i="128"/>
  <c r="A206" i="128"/>
  <c r="A207" i="128"/>
  <c r="A208" i="128"/>
  <c r="A209" i="128"/>
  <c r="A210" i="128"/>
  <c r="A211" i="128"/>
  <c r="A212" i="128"/>
  <c r="A213" i="128"/>
  <c r="A214" i="128"/>
  <c r="A215" i="128"/>
  <c r="A216" i="128"/>
  <c r="A217" i="128"/>
  <c r="A218" i="128"/>
  <c r="A219" i="128"/>
  <c r="A220" i="128"/>
  <c r="A221" i="128"/>
  <c r="A222" i="128"/>
  <c r="A223" i="128"/>
  <c r="A224" i="128"/>
  <c r="A225" i="128"/>
  <c r="A226" i="128"/>
  <c r="A227" i="128"/>
  <c r="A228" i="128"/>
  <c r="A229" i="128"/>
  <c r="A230" i="128"/>
  <c r="A231" i="128"/>
  <c r="A232" i="128"/>
  <c r="A233" i="128"/>
  <c r="A234" i="128"/>
  <c r="A235" i="128"/>
  <c r="A236" i="128"/>
  <c r="A237" i="128"/>
  <c r="A238" i="128"/>
  <c r="A239" i="128"/>
  <c r="A240" i="128"/>
  <c r="A241" i="128"/>
  <c r="A242" i="128"/>
  <c r="A243" i="128"/>
  <c r="A244" i="128"/>
  <c r="A245" i="128"/>
  <c r="A246" i="128"/>
  <c r="A247" i="128"/>
  <c r="A248" i="128"/>
  <c r="A249" i="128"/>
  <c r="A250" i="128"/>
  <c r="A251" i="128"/>
  <c r="A252" i="128"/>
  <c r="A253" i="128"/>
  <c r="A254" i="128"/>
  <c r="A255" i="128"/>
  <c r="A256" i="128"/>
  <c r="A257" i="128"/>
  <c r="A258" i="128"/>
  <c r="A259" i="128"/>
  <c r="A260" i="128"/>
  <c r="A261" i="128"/>
  <c r="A262" i="128"/>
  <c r="A263" i="128"/>
  <c r="A264" i="128"/>
  <c r="A265" i="128"/>
  <c r="A266" i="128"/>
  <c r="A267" i="128"/>
  <c r="A268" i="128"/>
  <c r="A269" i="128"/>
  <c r="A270" i="128"/>
  <c r="A271" i="128"/>
  <c r="A272" i="128"/>
  <c r="A273" i="128"/>
  <c r="A274" i="128"/>
  <c r="A275" i="128"/>
  <c r="A276" i="128"/>
  <c r="A277" i="128"/>
  <c r="A278" i="128"/>
  <c r="A279" i="128"/>
  <c r="A280" i="128"/>
  <c r="A281" i="128"/>
  <c r="A282" i="128"/>
  <c r="A283" i="128"/>
  <c r="A284" i="128"/>
  <c r="A285" i="128"/>
  <c r="A286" i="128"/>
  <c r="A287" i="128"/>
  <c r="A288" i="128"/>
  <c r="A289" i="128"/>
  <c r="A290" i="128"/>
  <c r="A291" i="128"/>
  <c r="A292" i="128"/>
  <c r="A293" i="128"/>
  <c r="A294" i="128"/>
  <c r="A295" i="128"/>
  <c r="B6" i="128"/>
  <c r="B7" i="128"/>
  <c r="B8" i="128"/>
  <c r="B9" i="128"/>
  <c r="B10" i="128"/>
  <c r="B11" i="128"/>
  <c r="B12" i="128"/>
  <c r="B13" i="128"/>
  <c r="B14" i="128"/>
  <c r="B15" i="128"/>
  <c r="B16" i="128"/>
  <c r="B17" i="128"/>
  <c r="B18" i="128"/>
  <c r="B19" i="128"/>
  <c r="B20" i="128"/>
  <c r="B21" i="128"/>
  <c r="B22" i="128"/>
  <c r="B23" i="128"/>
  <c r="B24" i="128"/>
  <c r="B25" i="128"/>
  <c r="B26" i="128"/>
  <c r="B27" i="128"/>
  <c r="B28" i="128"/>
  <c r="B29" i="128"/>
  <c r="B30" i="128"/>
  <c r="B31" i="128"/>
  <c r="B32" i="128"/>
  <c r="B33" i="128"/>
  <c r="B34" i="128"/>
  <c r="B35" i="128"/>
  <c r="B36" i="128"/>
  <c r="B37" i="128"/>
  <c r="B38" i="128"/>
  <c r="B39" i="128"/>
  <c r="B40" i="128"/>
  <c r="B41" i="128"/>
  <c r="B42" i="128"/>
  <c r="B43" i="128"/>
  <c r="B44" i="128"/>
  <c r="B45" i="128"/>
  <c r="B46" i="128"/>
  <c r="B47" i="128"/>
  <c r="B48" i="128"/>
  <c r="B49" i="128"/>
  <c r="B50" i="128"/>
  <c r="B51" i="128"/>
  <c r="B52" i="128"/>
  <c r="B53" i="128"/>
  <c r="B54" i="128"/>
  <c r="B55" i="128"/>
  <c r="B56" i="128"/>
  <c r="B57" i="128"/>
  <c r="B58" i="128"/>
  <c r="B59" i="128"/>
  <c r="B60" i="128"/>
  <c r="B61" i="128"/>
  <c r="B62" i="128"/>
  <c r="B63" i="128"/>
  <c r="B64" i="128"/>
  <c r="B65" i="128"/>
  <c r="B66" i="128"/>
  <c r="B67" i="128"/>
  <c r="B68" i="128"/>
  <c r="B69" i="128"/>
  <c r="B70" i="128"/>
  <c r="B71" i="128"/>
  <c r="B72" i="128"/>
  <c r="B73" i="128"/>
  <c r="B74" i="128"/>
  <c r="B75" i="128"/>
  <c r="B76" i="128"/>
  <c r="B77" i="128"/>
  <c r="B78" i="128"/>
  <c r="B79" i="128"/>
  <c r="B80" i="128"/>
  <c r="B81" i="128"/>
  <c r="B82" i="128"/>
  <c r="B83" i="128"/>
  <c r="B84" i="128"/>
  <c r="B85" i="128"/>
  <c r="B86" i="128"/>
  <c r="B87" i="128"/>
  <c r="B88" i="128"/>
  <c r="B89" i="128"/>
  <c r="B90" i="128"/>
  <c r="B91" i="128"/>
  <c r="B92" i="128"/>
  <c r="B93" i="128"/>
  <c r="B94" i="128"/>
  <c r="B95" i="128"/>
  <c r="B96" i="128"/>
  <c r="B97" i="128"/>
  <c r="B98" i="128"/>
  <c r="B99" i="128"/>
  <c r="B100" i="128"/>
  <c r="B101" i="128"/>
  <c r="B102" i="128"/>
  <c r="B103" i="128"/>
  <c r="B104" i="128"/>
  <c r="B105" i="128"/>
  <c r="B106" i="128"/>
  <c r="B107" i="128"/>
  <c r="B108" i="128"/>
  <c r="B109" i="128"/>
  <c r="B110" i="128"/>
  <c r="B111" i="128"/>
  <c r="B112" i="128"/>
  <c r="B113" i="128"/>
  <c r="B114" i="128"/>
  <c r="B115" i="128"/>
  <c r="B116" i="128"/>
  <c r="B117" i="128"/>
  <c r="B118" i="128"/>
  <c r="B119" i="128"/>
  <c r="B120" i="128"/>
  <c r="B121" i="128"/>
  <c r="B122" i="128"/>
  <c r="B123" i="128"/>
  <c r="B124" i="128"/>
  <c r="B125" i="128"/>
  <c r="B126" i="128"/>
  <c r="B127" i="128"/>
  <c r="B128" i="128"/>
  <c r="B129" i="128"/>
  <c r="B130" i="128"/>
  <c r="B131" i="128"/>
  <c r="B132" i="128"/>
  <c r="B133" i="128"/>
  <c r="B134" i="128"/>
  <c r="B135" i="128"/>
  <c r="B136" i="128"/>
  <c r="B137" i="128"/>
  <c r="B138" i="128"/>
  <c r="B139" i="128"/>
  <c r="B140" i="128"/>
  <c r="B141" i="128"/>
  <c r="B142" i="128"/>
  <c r="B143" i="128"/>
  <c r="B144" i="128"/>
  <c r="B145" i="128"/>
  <c r="B146" i="128"/>
  <c r="B147" i="128"/>
  <c r="B148" i="128"/>
  <c r="B149" i="128"/>
  <c r="B150" i="128"/>
  <c r="B151" i="128"/>
  <c r="B152" i="128"/>
  <c r="B153" i="128"/>
  <c r="B154" i="128"/>
  <c r="B155" i="128"/>
  <c r="B156" i="128"/>
  <c r="B157" i="128"/>
  <c r="B158" i="128"/>
  <c r="B159" i="128"/>
  <c r="B160" i="128"/>
  <c r="B161" i="128"/>
  <c r="B162" i="128"/>
  <c r="B163" i="128"/>
  <c r="B164" i="128"/>
  <c r="B165" i="128"/>
  <c r="B166" i="128"/>
  <c r="B167" i="128"/>
  <c r="B168" i="128"/>
  <c r="B169" i="128"/>
  <c r="B170" i="128"/>
  <c r="B171" i="128"/>
  <c r="B172" i="128"/>
  <c r="B173" i="128"/>
  <c r="B174" i="128"/>
  <c r="B175" i="128"/>
  <c r="B176" i="128"/>
  <c r="B177" i="128"/>
  <c r="B178" i="128"/>
  <c r="B179" i="128"/>
  <c r="B180" i="128"/>
  <c r="B181" i="128"/>
  <c r="B182" i="128"/>
  <c r="B183" i="128"/>
  <c r="B184" i="128"/>
  <c r="B185" i="128"/>
  <c r="B186" i="128"/>
  <c r="B187" i="128"/>
  <c r="B188" i="128"/>
  <c r="B189" i="128"/>
  <c r="B190" i="128"/>
  <c r="B191" i="128"/>
  <c r="B192" i="128"/>
  <c r="B193" i="128"/>
  <c r="B194" i="128"/>
  <c r="B195" i="128"/>
  <c r="B196" i="128"/>
  <c r="B197" i="128"/>
  <c r="B198" i="128"/>
  <c r="B199" i="128"/>
  <c r="B200" i="128"/>
  <c r="B201" i="128"/>
  <c r="B202" i="128"/>
  <c r="B203" i="128"/>
  <c r="B204" i="128"/>
  <c r="B205" i="128"/>
  <c r="B206" i="128"/>
  <c r="B207" i="128"/>
  <c r="B208" i="128"/>
  <c r="B209" i="128"/>
  <c r="B210" i="128"/>
  <c r="B211" i="128"/>
  <c r="B212" i="128"/>
  <c r="B213" i="128"/>
  <c r="B214" i="128"/>
  <c r="B215" i="128"/>
  <c r="B216" i="128"/>
  <c r="B217" i="128"/>
  <c r="B218" i="128"/>
  <c r="B219" i="128"/>
  <c r="B220" i="128"/>
  <c r="B221" i="128"/>
  <c r="B222" i="128"/>
  <c r="B223" i="128"/>
  <c r="B224" i="128"/>
  <c r="B225" i="128"/>
  <c r="B226" i="128"/>
  <c r="B227" i="128"/>
  <c r="B228" i="128"/>
  <c r="B229" i="128"/>
  <c r="B230" i="128"/>
  <c r="B231" i="128"/>
  <c r="B232" i="128"/>
  <c r="B233" i="128"/>
  <c r="B234" i="128"/>
  <c r="B235" i="128"/>
  <c r="B236" i="128"/>
  <c r="B237" i="128"/>
  <c r="B238" i="128"/>
  <c r="B239" i="128"/>
  <c r="B240" i="128"/>
  <c r="B241" i="128"/>
  <c r="B242" i="128"/>
  <c r="B243" i="128"/>
  <c r="B244" i="128"/>
  <c r="B245" i="128"/>
  <c r="B246" i="128"/>
  <c r="B247" i="128"/>
  <c r="B248" i="128"/>
  <c r="B249" i="128"/>
  <c r="B250" i="128"/>
  <c r="B251" i="128"/>
  <c r="B252" i="128"/>
  <c r="B253" i="128"/>
  <c r="B254" i="128"/>
  <c r="B255" i="128"/>
  <c r="B256" i="128"/>
  <c r="B257" i="128"/>
  <c r="B258" i="128"/>
  <c r="B259" i="128"/>
  <c r="B260" i="128"/>
  <c r="B261" i="128"/>
  <c r="B262" i="128"/>
  <c r="B263" i="128"/>
  <c r="B264" i="128"/>
  <c r="B265" i="128"/>
  <c r="B266" i="128"/>
  <c r="B267" i="128"/>
  <c r="B268" i="128"/>
  <c r="B269" i="128"/>
  <c r="B270" i="128"/>
  <c r="B271" i="128"/>
  <c r="B272" i="128"/>
  <c r="B273" i="128"/>
  <c r="B274" i="128"/>
  <c r="B275" i="128"/>
  <c r="B276" i="128"/>
  <c r="B277" i="128"/>
  <c r="B278" i="128"/>
  <c r="B279" i="128"/>
  <c r="B280" i="128"/>
  <c r="B281" i="128"/>
  <c r="B282" i="128"/>
  <c r="B283" i="128"/>
  <c r="B284" i="128"/>
  <c r="B285" i="128"/>
  <c r="B286" i="128"/>
  <c r="B287" i="128"/>
  <c r="B288" i="128"/>
  <c r="B289" i="128"/>
  <c r="B290" i="128"/>
  <c r="B291" i="128"/>
  <c r="B292" i="128"/>
  <c r="B293" i="128"/>
  <c r="B294" i="128"/>
  <c r="B295" i="128"/>
  <c r="C6" i="128"/>
  <c r="C7" i="128"/>
  <c r="C8" i="128"/>
  <c r="C9" i="128"/>
  <c r="C10" i="128"/>
  <c r="C11" i="128"/>
  <c r="C12" i="128"/>
  <c r="C13" i="128"/>
  <c r="C14" i="128"/>
  <c r="C15" i="128"/>
  <c r="C16" i="128"/>
  <c r="C17" i="128"/>
  <c r="C18" i="128"/>
  <c r="C19" i="128"/>
  <c r="C20" i="128"/>
  <c r="C21" i="128"/>
  <c r="C22" i="128"/>
  <c r="C23" i="128"/>
  <c r="C24" i="128"/>
  <c r="C25" i="128"/>
  <c r="C26" i="128"/>
  <c r="C27" i="128"/>
  <c r="C28" i="128"/>
  <c r="C29" i="128"/>
  <c r="C30" i="128"/>
  <c r="C31" i="128"/>
  <c r="C32" i="128"/>
  <c r="C33" i="128"/>
  <c r="C34" i="128"/>
  <c r="C35" i="128"/>
  <c r="C36" i="128"/>
  <c r="C37" i="128"/>
  <c r="C38" i="128"/>
  <c r="C39" i="128"/>
  <c r="C40" i="128"/>
  <c r="C41" i="128"/>
  <c r="C42" i="128"/>
  <c r="C43" i="128"/>
  <c r="C44" i="128"/>
  <c r="C45" i="128"/>
  <c r="C46" i="128"/>
  <c r="C47" i="128"/>
  <c r="C48" i="128"/>
  <c r="C49" i="128"/>
  <c r="C50" i="128"/>
  <c r="C51" i="128"/>
  <c r="C52" i="128"/>
  <c r="C53" i="128"/>
  <c r="C54" i="128"/>
  <c r="C55" i="128"/>
  <c r="C56" i="128"/>
  <c r="C57" i="128"/>
  <c r="C58" i="128"/>
  <c r="C59" i="128"/>
  <c r="C60" i="128"/>
  <c r="C61" i="128"/>
  <c r="C62" i="128"/>
  <c r="C63" i="128"/>
  <c r="C64" i="128"/>
  <c r="C65" i="128"/>
  <c r="C66" i="128"/>
  <c r="C67" i="128"/>
  <c r="C68" i="128"/>
  <c r="C69" i="128"/>
  <c r="C70" i="128"/>
  <c r="C71" i="128"/>
  <c r="C72" i="128"/>
  <c r="C73" i="128"/>
  <c r="C74" i="128"/>
  <c r="C75" i="128"/>
  <c r="C76" i="128"/>
  <c r="C77" i="128"/>
  <c r="C78" i="128"/>
  <c r="C79" i="128"/>
  <c r="C80" i="128"/>
  <c r="C81" i="128"/>
  <c r="C82" i="128"/>
  <c r="C83" i="128"/>
  <c r="C84" i="128"/>
  <c r="C85" i="128"/>
  <c r="C86" i="128"/>
  <c r="C87" i="128"/>
  <c r="C88" i="128"/>
  <c r="C89" i="128"/>
  <c r="C90" i="128"/>
  <c r="C91" i="128"/>
  <c r="C92" i="128"/>
  <c r="C93" i="128"/>
  <c r="C94" i="128"/>
  <c r="C95" i="128"/>
  <c r="C96" i="128"/>
  <c r="C97" i="128"/>
  <c r="C98" i="128"/>
  <c r="C99" i="128"/>
  <c r="C100" i="128"/>
  <c r="C101" i="128"/>
  <c r="C102" i="128"/>
  <c r="C103" i="128"/>
  <c r="C104" i="128"/>
  <c r="C105" i="128"/>
  <c r="C106" i="128"/>
  <c r="C107" i="128"/>
  <c r="C108" i="128"/>
  <c r="C109" i="128"/>
  <c r="C110" i="128"/>
  <c r="C111" i="128"/>
  <c r="C112" i="128"/>
  <c r="C113" i="128"/>
  <c r="C114" i="128"/>
  <c r="C115" i="128"/>
  <c r="C116" i="128"/>
  <c r="C117" i="128"/>
  <c r="C118" i="128"/>
  <c r="C119" i="128"/>
  <c r="C120" i="128"/>
  <c r="C121" i="128"/>
  <c r="C122" i="128"/>
  <c r="C123" i="128"/>
  <c r="C124" i="128"/>
  <c r="C125" i="128"/>
  <c r="C126" i="128"/>
  <c r="C127" i="128"/>
  <c r="C128" i="128"/>
  <c r="C129" i="128"/>
  <c r="C130" i="128"/>
  <c r="C131" i="128"/>
  <c r="C132" i="128"/>
  <c r="C133" i="128"/>
  <c r="C134" i="128"/>
  <c r="C135" i="128"/>
  <c r="C136" i="128"/>
  <c r="C137" i="128"/>
  <c r="C138" i="128"/>
  <c r="C139" i="128"/>
  <c r="C140" i="128"/>
  <c r="C141" i="128"/>
  <c r="C142" i="128"/>
  <c r="C143" i="128"/>
  <c r="C144" i="128"/>
  <c r="C145" i="128"/>
  <c r="C146" i="128"/>
  <c r="C147" i="128"/>
  <c r="C148" i="128"/>
  <c r="C149" i="128"/>
  <c r="C150" i="128"/>
  <c r="C151" i="128"/>
  <c r="C152" i="128"/>
  <c r="C153" i="128"/>
  <c r="C154" i="128"/>
  <c r="C155" i="128"/>
  <c r="C156" i="128"/>
  <c r="C157" i="128"/>
  <c r="C158" i="128"/>
  <c r="C159" i="128"/>
  <c r="C160" i="128"/>
  <c r="C161" i="128"/>
  <c r="C162" i="128"/>
  <c r="C163" i="128"/>
  <c r="C164" i="128"/>
  <c r="C165" i="128"/>
  <c r="C166" i="128"/>
  <c r="C167" i="128"/>
  <c r="C168" i="128"/>
  <c r="C169" i="128"/>
  <c r="C170" i="128"/>
  <c r="C171" i="128"/>
  <c r="C172" i="128"/>
  <c r="C173" i="128"/>
  <c r="C174" i="128"/>
  <c r="C175" i="128"/>
  <c r="C176" i="128"/>
  <c r="C177" i="128"/>
  <c r="C178" i="128"/>
  <c r="C179" i="128"/>
  <c r="C180" i="128"/>
  <c r="C181" i="128"/>
  <c r="C182" i="128"/>
  <c r="C183" i="128"/>
  <c r="C184" i="128"/>
  <c r="C185" i="128"/>
  <c r="C186" i="128"/>
  <c r="C187" i="128"/>
  <c r="C188" i="128"/>
  <c r="C189" i="128"/>
  <c r="C190" i="128"/>
  <c r="C191" i="128"/>
  <c r="C192" i="128"/>
  <c r="C193" i="128"/>
  <c r="C194" i="128"/>
  <c r="C195" i="128"/>
  <c r="C196" i="128"/>
  <c r="C197" i="128"/>
  <c r="C198" i="128"/>
  <c r="C199" i="128"/>
  <c r="C200" i="128"/>
  <c r="C201" i="128"/>
  <c r="C202" i="128"/>
  <c r="C203" i="128"/>
  <c r="C204" i="128"/>
  <c r="C205" i="128"/>
  <c r="C206" i="128"/>
  <c r="C207" i="128"/>
  <c r="C208" i="128"/>
  <c r="C209" i="128"/>
  <c r="C210" i="128"/>
  <c r="C211" i="128"/>
  <c r="C212" i="128"/>
  <c r="C213" i="128"/>
  <c r="C214" i="128"/>
  <c r="C215" i="128"/>
  <c r="C216" i="128"/>
  <c r="C217" i="128"/>
  <c r="C218" i="128"/>
  <c r="C219" i="128"/>
  <c r="C220" i="128"/>
  <c r="C221" i="128"/>
  <c r="C222" i="128"/>
  <c r="C223" i="128"/>
  <c r="C224" i="128"/>
  <c r="C225" i="128"/>
  <c r="C226" i="128"/>
  <c r="C227" i="128"/>
  <c r="C228" i="128"/>
  <c r="C229" i="128"/>
  <c r="C230" i="128"/>
  <c r="C231" i="128"/>
  <c r="C232" i="128"/>
  <c r="C233" i="128"/>
  <c r="C234" i="128"/>
  <c r="C235" i="128"/>
  <c r="C236" i="128"/>
  <c r="C237" i="128"/>
  <c r="C238" i="128"/>
  <c r="C239" i="128"/>
  <c r="C240" i="128"/>
  <c r="C241" i="128"/>
  <c r="C242" i="128"/>
  <c r="C243" i="128"/>
  <c r="C244" i="128"/>
  <c r="C245" i="128"/>
  <c r="C246" i="128"/>
  <c r="C247" i="128"/>
  <c r="C248" i="128"/>
  <c r="C249" i="128"/>
  <c r="C250" i="128"/>
  <c r="C251" i="128"/>
  <c r="C252" i="128"/>
  <c r="C253" i="128"/>
  <c r="C254" i="128"/>
  <c r="C255" i="128"/>
  <c r="C256" i="128"/>
  <c r="C257" i="128"/>
  <c r="C258" i="128"/>
  <c r="C259" i="128"/>
  <c r="C260" i="128"/>
  <c r="C261" i="128"/>
  <c r="C262" i="128"/>
  <c r="C263" i="128"/>
  <c r="C264" i="128"/>
  <c r="C265" i="128"/>
  <c r="C266" i="128"/>
  <c r="C267" i="128"/>
  <c r="C268" i="128"/>
  <c r="C269" i="128"/>
  <c r="C270" i="128"/>
  <c r="C271" i="128"/>
  <c r="C272" i="128"/>
  <c r="C273" i="128"/>
  <c r="C274" i="128"/>
  <c r="C275" i="128"/>
  <c r="C276" i="128"/>
  <c r="C277" i="128"/>
  <c r="C278" i="128"/>
  <c r="C279" i="128"/>
  <c r="C280" i="128"/>
  <c r="C281" i="128"/>
  <c r="C282" i="128"/>
  <c r="C283" i="128"/>
  <c r="C284" i="128"/>
  <c r="C285" i="128"/>
  <c r="C286" i="128"/>
  <c r="C287" i="128"/>
  <c r="C288" i="128"/>
  <c r="C289" i="128"/>
  <c r="C290" i="128"/>
  <c r="C291" i="128"/>
  <c r="C292" i="128"/>
  <c r="C293" i="128"/>
  <c r="C294" i="128"/>
  <c r="C295" i="128"/>
  <c r="D6" i="128"/>
  <c r="D7" i="128"/>
  <c r="D8" i="128"/>
  <c r="D9" i="128"/>
  <c r="D10" i="128"/>
  <c r="D11" i="128"/>
  <c r="D12" i="128"/>
  <c r="D13" i="128"/>
  <c r="D14" i="128"/>
  <c r="D15" i="128"/>
  <c r="D16" i="128"/>
  <c r="D17" i="128"/>
  <c r="D18" i="128"/>
  <c r="D19" i="128"/>
  <c r="D20" i="128"/>
  <c r="D21" i="128"/>
  <c r="D22" i="128"/>
  <c r="D23" i="128"/>
  <c r="D24" i="128"/>
  <c r="D25" i="128"/>
  <c r="D26" i="128"/>
  <c r="D27" i="128"/>
  <c r="D28" i="128"/>
  <c r="D29" i="128"/>
  <c r="D30" i="128"/>
  <c r="D31" i="128"/>
  <c r="D32" i="128"/>
  <c r="D33" i="128"/>
  <c r="D34" i="128"/>
  <c r="D35" i="128"/>
  <c r="D36" i="128"/>
  <c r="D37" i="128"/>
  <c r="D38" i="128"/>
  <c r="D39" i="128"/>
  <c r="D40" i="128"/>
  <c r="D41" i="128"/>
  <c r="D42" i="128"/>
  <c r="D43" i="128"/>
  <c r="D44" i="128"/>
  <c r="D45" i="128"/>
  <c r="D46" i="128"/>
  <c r="D47" i="128"/>
  <c r="D48" i="128"/>
  <c r="D49" i="128"/>
  <c r="D50" i="128"/>
  <c r="D51" i="128"/>
  <c r="D52" i="128"/>
  <c r="D53" i="128"/>
  <c r="D54" i="128"/>
  <c r="D55" i="128"/>
  <c r="D56" i="128"/>
  <c r="D57" i="128"/>
  <c r="D58" i="128"/>
  <c r="D59" i="128"/>
  <c r="D60" i="128"/>
  <c r="D61" i="128"/>
  <c r="D62" i="128"/>
  <c r="D63" i="128"/>
  <c r="D64" i="128"/>
  <c r="D65" i="128"/>
  <c r="D66" i="128"/>
  <c r="D67" i="128"/>
  <c r="D68" i="128"/>
  <c r="D69" i="128"/>
  <c r="D70" i="128"/>
  <c r="D71" i="128"/>
  <c r="D72" i="128"/>
  <c r="D73" i="128"/>
  <c r="D74" i="128"/>
  <c r="D75" i="128"/>
  <c r="D76" i="128"/>
  <c r="D77" i="128"/>
  <c r="D78" i="128"/>
  <c r="D79" i="128"/>
  <c r="D80" i="128"/>
  <c r="D81" i="128"/>
  <c r="D82" i="128"/>
  <c r="D83" i="128"/>
  <c r="D84" i="128"/>
  <c r="D85" i="128"/>
  <c r="D86" i="128"/>
  <c r="D87" i="128"/>
  <c r="D88" i="128"/>
  <c r="D89" i="128"/>
  <c r="D90" i="128"/>
  <c r="D91" i="128"/>
  <c r="D92" i="128"/>
  <c r="D93" i="128"/>
  <c r="D94" i="128"/>
  <c r="D95" i="128"/>
  <c r="D96" i="128"/>
  <c r="D97" i="128"/>
  <c r="D98" i="128"/>
  <c r="D99" i="128"/>
  <c r="D100" i="128"/>
  <c r="D101" i="128"/>
  <c r="D102" i="128"/>
  <c r="D103" i="128"/>
  <c r="D104" i="128"/>
  <c r="D105" i="128"/>
  <c r="D106" i="128"/>
  <c r="D107" i="128"/>
  <c r="D108" i="128"/>
  <c r="D109" i="128"/>
  <c r="D110" i="128"/>
  <c r="D111" i="128"/>
  <c r="D112" i="128"/>
  <c r="D113" i="128"/>
  <c r="D114" i="128"/>
  <c r="D115" i="128"/>
  <c r="D116" i="128"/>
  <c r="D117" i="128"/>
  <c r="D118" i="128"/>
  <c r="D119" i="128"/>
  <c r="D120" i="128"/>
  <c r="D121" i="128"/>
  <c r="D122" i="128"/>
  <c r="D123" i="128"/>
  <c r="D124" i="128"/>
  <c r="D125" i="128"/>
  <c r="D126" i="128"/>
  <c r="D127" i="128"/>
  <c r="D128" i="128"/>
  <c r="D129" i="128"/>
  <c r="D130" i="128"/>
  <c r="D131" i="128"/>
  <c r="D132" i="128"/>
  <c r="D133" i="128"/>
  <c r="D134" i="128"/>
  <c r="D135" i="128"/>
  <c r="D136" i="128"/>
  <c r="D137" i="128"/>
  <c r="D138" i="128"/>
  <c r="D139" i="128"/>
  <c r="D140" i="128"/>
  <c r="D141" i="128"/>
  <c r="D142" i="128"/>
  <c r="D143" i="128"/>
  <c r="D144" i="128"/>
  <c r="D145" i="128"/>
  <c r="D146" i="128"/>
  <c r="D147" i="128"/>
  <c r="D148" i="128"/>
  <c r="D149" i="128"/>
  <c r="D150" i="128"/>
  <c r="D151" i="128"/>
  <c r="D152" i="128"/>
  <c r="D153" i="128"/>
  <c r="D154" i="128"/>
  <c r="D155" i="128"/>
  <c r="D156" i="128"/>
  <c r="D157" i="128"/>
  <c r="D158" i="128"/>
  <c r="D159" i="128"/>
  <c r="D160" i="128"/>
  <c r="D161" i="128"/>
  <c r="D162" i="128"/>
  <c r="D163" i="128"/>
  <c r="D164" i="128"/>
  <c r="D165" i="128"/>
  <c r="D166" i="128"/>
  <c r="D167" i="128"/>
  <c r="D168" i="128"/>
  <c r="D169" i="128"/>
  <c r="D170" i="128"/>
  <c r="D171" i="128"/>
  <c r="D172" i="128"/>
  <c r="D173" i="128"/>
  <c r="D174" i="128"/>
  <c r="D175" i="128"/>
  <c r="D176" i="128"/>
  <c r="D177" i="128"/>
  <c r="D178" i="128"/>
  <c r="D179" i="128"/>
  <c r="D180" i="128"/>
  <c r="D181" i="128"/>
  <c r="D182" i="128"/>
  <c r="D183" i="128"/>
  <c r="D184" i="128"/>
  <c r="D185" i="128"/>
  <c r="D186" i="128"/>
  <c r="D187" i="128"/>
  <c r="D188" i="128"/>
  <c r="D189" i="128"/>
  <c r="D190" i="128"/>
  <c r="D191" i="128"/>
  <c r="D192" i="128"/>
  <c r="D193" i="128"/>
  <c r="D194" i="128"/>
  <c r="D195" i="128"/>
  <c r="D196" i="128"/>
  <c r="D197" i="128"/>
  <c r="D198" i="128"/>
  <c r="D199" i="128"/>
  <c r="D200" i="128"/>
  <c r="D201" i="128"/>
  <c r="D202" i="128"/>
  <c r="D203" i="128"/>
  <c r="D204" i="128"/>
  <c r="D205" i="128"/>
  <c r="D206" i="128"/>
  <c r="D207" i="128"/>
  <c r="D208" i="128"/>
  <c r="D209" i="128"/>
  <c r="D210" i="128"/>
  <c r="D211" i="128"/>
  <c r="D212" i="128"/>
  <c r="D213" i="128"/>
  <c r="D214" i="128"/>
  <c r="D215" i="128"/>
  <c r="D216" i="128"/>
  <c r="D217" i="128"/>
  <c r="D218" i="128"/>
  <c r="D219" i="128"/>
  <c r="D220" i="128"/>
  <c r="D221" i="128"/>
  <c r="D222" i="128"/>
  <c r="D223" i="128"/>
  <c r="D224" i="128"/>
  <c r="D225" i="128"/>
  <c r="D226" i="128"/>
  <c r="D227" i="128"/>
  <c r="D228" i="128"/>
  <c r="D229" i="128"/>
  <c r="D230" i="128"/>
  <c r="D231" i="128"/>
  <c r="D232" i="128"/>
  <c r="D233" i="128"/>
  <c r="D234" i="128"/>
  <c r="D235" i="128"/>
  <c r="D236" i="128"/>
  <c r="D237" i="128"/>
  <c r="D238" i="128"/>
  <c r="D239" i="128"/>
  <c r="D240" i="128"/>
  <c r="D241" i="128"/>
  <c r="D242" i="128"/>
  <c r="D243" i="128"/>
  <c r="D244" i="128"/>
  <c r="D245" i="128"/>
  <c r="D246" i="128"/>
  <c r="D247" i="128"/>
  <c r="D248" i="128"/>
  <c r="D249" i="128"/>
  <c r="D250" i="128"/>
  <c r="D251" i="128"/>
  <c r="D252" i="128"/>
  <c r="D253" i="128"/>
  <c r="D254" i="128"/>
  <c r="D255" i="128"/>
  <c r="D256" i="128"/>
  <c r="D257" i="128"/>
  <c r="D258" i="128"/>
  <c r="D259" i="128"/>
  <c r="D260" i="128"/>
  <c r="D261" i="128"/>
  <c r="D262" i="128"/>
  <c r="D263" i="128"/>
  <c r="D264" i="128"/>
  <c r="D265" i="128"/>
  <c r="D266" i="128"/>
  <c r="D267" i="128"/>
  <c r="D268" i="128"/>
  <c r="D269" i="128"/>
  <c r="D270" i="128"/>
  <c r="D271" i="128"/>
  <c r="D272" i="128"/>
  <c r="D273" i="128"/>
  <c r="D274" i="128"/>
  <c r="D275" i="128"/>
  <c r="D276" i="128"/>
  <c r="D277" i="128"/>
  <c r="D278" i="128"/>
  <c r="D279" i="128"/>
  <c r="D280" i="128"/>
  <c r="D281" i="128"/>
  <c r="D282" i="128"/>
  <c r="D283" i="128"/>
  <c r="D284" i="128"/>
  <c r="D285" i="128"/>
  <c r="D286" i="128"/>
  <c r="D287" i="128"/>
  <c r="D288" i="128"/>
  <c r="D289" i="128"/>
  <c r="D290" i="128"/>
  <c r="D291" i="128"/>
  <c r="D292" i="128"/>
  <c r="D293" i="128"/>
  <c r="D294" i="128"/>
  <c r="D295" i="128"/>
  <c r="D5" i="128"/>
  <c r="C5" i="128"/>
  <c r="B5" i="128"/>
  <c r="I4" i="128"/>
  <c r="B1" i="128"/>
  <c r="G295" i="128"/>
  <c r="I295" i="128"/>
  <c r="H295" i="128"/>
  <c r="G294" i="128"/>
  <c r="I294" i="128"/>
  <c r="H294" i="128"/>
  <c r="G293" i="128"/>
  <c r="I293" i="128"/>
  <c r="H293" i="128"/>
  <c r="G292" i="128"/>
  <c r="I292" i="128"/>
  <c r="H292" i="128"/>
  <c r="G291" i="128"/>
  <c r="I291" i="128"/>
  <c r="H291" i="128"/>
  <c r="G290" i="128"/>
  <c r="I290" i="128"/>
  <c r="H290" i="128"/>
  <c r="G289" i="128"/>
  <c r="I289" i="128"/>
  <c r="H289" i="128"/>
  <c r="G288" i="128"/>
  <c r="I288" i="128"/>
  <c r="H288" i="128"/>
  <c r="G287" i="128"/>
  <c r="I287" i="128"/>
  <c r="H287" i="128"/>
  <c r="G286" i="128"/>
  <c r="I286" i="128"/>
  <c r="H286" i="128"/>
  <c r="G285" i="128"/>
  <c r="I285" i="128"/>
  <c r="H285" i="128"/>
  <c r="G284" i="128"/>
  <c r="I284" i="128"/>
  <c r="H284" i="128"/>
  <c r="G283" i="128"/>
  <c r="I283" i="128"/>
  <c r="H283" i="128"/>
  <c r="G282" i="128"/>
  <c r="I282" i="128"/>
  <c r="H282" i="128"/>
  <c r="G281" i="128"/>
  <c r="I281" i="128"/>
  <c r="H281" i="128"/>
  <c r="G280" i="128"/>
  <c r="I280" i="128"/>
  <c r="H280" i="128"/>
  <c r="G279" i="128"/>
  <c r="I279" i="128"/>
  <c r="H279" i="128"/>
  <c r="G278" i="128"/>
  <c r="I278" i="128"/>
  <c r="H278" i="128"/>
  <c r="G277" i="128"/>
  <c r="I277" i="128"/>
  <c r="H277" i="128"/>
  <c r="G276" i="128"/>
  <c r="I276" i="128"/>
  <c r="H276" i="128"/>
  <c r="G275" i="128"/>
  <c r="I275" i="128"/>
  <c r="H275" i="128"/>
  <c r="G274" i="128"/>
  <c r="I274" i="128"/>
  <c r="H274" i="128"/>
  <c r="G273" i="128"/>
  <c r="I273" i="128"/>
  <c r="H273" i="128"/>
  <c r="G272" i="128"/>
  <c r="I272" i="128"/>
  <c r="H272" i="128"/>
  <c r="G271" i="128"/>
  <c r="I271" i="128"/>
  <c r="H271" i="128"/>
  <c r="G270" i="128"/>
  <c r="I270" i="128"/>
  <c r="H270" i="128"/>
  <c r="G269" i="128"/>
  <c r="I269" i="128"/>
  <c r="H269" i="128"/>
  <c r="G268" i="128"/>
  <c r="I268" i="128"/>
  <c r="H268" i="128"/>
  <c r="G267" i="128"/>
  <c r="I267" i="128"/>
  <c r="H267" i="128"/>
  <c r="G266" i="128"/>
  <c r="I266" i="128"/>
  <c r="H266" i="128"/>
  <c r="G265" i="128"/>
  <c r="I265" i="128"/>
  <c r="H265" i="128"/>
  <c r="G264" i="128"/>
  <c r="I264" i="128"/>
  <c r="H264" i="128"/>
  <c r="G263" i="128"/>
  <c r="I263" i="128"/>
  <c r="H263" i="128"/>
  <c r="G262" i="128"/>
  <c r="I262" i="128"/>
  <c r="H262" i="128"/>
  <c r="G261" i="128"/>
  <c r="I261" i="128"/>
  <c r="H261" i="128"/>
  <c r="G260" i="128"/>
  <c r="I260" i="128"/>
  <c r="H260" i="128"/>
  <c r="G259" i="128"/>
  <c r="I259" i="128"/>
  <c r="H259" i="128"/>
  <c r="G258" i="128"/>
  <c r="I258" i="128"/>
  <c r="H258" i="128"/>
  <c r="G257" i="128"/>
  <c r="I257" i="128"/>
  <c r="H257" i="128"/>
  <c r="G256" i="128"/>
  <c r="I256" i="128"/>
  <c r="H256" i="128"/>
  <c r="G255" i="128"/>
  <c r="I255" i="128"/>
  <c r="H255" i="128"/>
  <c r="G254" i="128"/>
  <c r="I254" i="128"/>
  <c r="H254" i="128"/>
  <c r="G253" i="128"/>
  <c r="I253" i="128"/>
  <c r="H253" i="128"/>
  <c r="G252" i="128"/>
  <c r="I252" i="128"/>
  <c r="H252" i="128"/>
  <c r="G251" i="128"/>
  <c r="I251" i="128"/>
  <c r="H251" i="128"/>
  <c r="G250" i="128"/>
  <c r="I250" i="128"/>
  <c r="H250" i="128"/>
  <c r="G249" i="128"/>
  <c r="I249" i="128"/>
  <c r="H249" i="128"/>
  <c r="G248" i="128"/>
  <c r="I248" i="128"/>
  <c r="H248" i="128"/>
  <c r="G247" i="128"/>
  <c r="I247" i="128"/>
  <c r="H247" i="128"/>
  <c r="G246" i="128"/>
  <c r="I246" i="128"/>
  <c r="H246" i="128"/>
  <c r="G245" i="128"/>
  <c r="I245" i="128"/>
  <c r="H245" i="128"/>
  <c r="G244" i="128"/>
  <c r="I244" i="128"/>
  <c r="H244" i="128"/>
  <c r="G243" i="128"/>
  <c r="I243" i="128"/>
  <c r="H243" i="128"/>
  <c r="G242" i="128"/>
  <c r="I242" i="128"/>
  <c r="H242" i="128"/>
  <c r="G241" i="128"/>
  <c r="I241" i="128"/>
  <c r="H241" i="128"/>
  <c r="G240" i="128"/>
  <c r="I240" i="128"/>
  <c r="H240" i="128"/>
  <c r="G239" i="128"/>
  <c r="I239" i="128"/>
  <c r="H239" i="128"/>
  <c r="G238" i="128"/>
  <c r="I238" i="128"/>
  <c r="H238" i="128"/>
  <c r="G237" i="128"/>
  <c r="I237" i="128"/>
  <c r="H237" i="128"/>
  <c r="G236" i="128"/>
  <c r="I236" i="128"/>
  <c r="H236" i="128"/>
  <c r="G235" i="128"/>
  <c r="I235" i="128"/>
  <c r="H235" i="128"/>
  <c r="G234" i="128"/>
  <c r="I234" i="128"/>
  <c r="H234" i="128"/>
  <c r="G233" i="128"/>
  <c r="I233" i="128"/>
  <c r="H233" i="128"/>
  <c r="G232" i="128"/>
  <c r="I232" i="128"/>
  <c r="H232" i="128"/>
  <c r="G231" i="128"/>
  <c r="I231" i="128"/>
  <c r="H231" i="128"/>
  <c r="G230" i="128"/>
  <c r="I230" i="128"/>
  <c r="H230" i="128"/>
  <c r="G229" i="128"/>
  <c r="I229" i="128"/>
  <c r="H229" i="128"/>
  <c r="G228" i="128"/>
  <c r="I228" i="128"/>
  <c r="H228" i="128"/>
  <c r="G227" i="128"/>
  <c r="I227" i="128"/>
  <c r="H227" i="128"/>
  <c r="G226" i="128"/>
  <c r="I226" i="128"/>
  <c r="H226" i="128"/>
  <c r="G225" i="128"/>
  <c r="I225" i="128"/>
  <c r="H225" i="128"/>
  <c r="G224" i="128"/>
  <c r="I224" i="128"/>
  <c r="H224" i="128"/>
  <c r="G223" i="128"/>
  <c r="I223" i="128"/>
  <c r="H223" i="128"/>
  <c r="G222" i="128"/>
  <c r="I222" i="128"/>
  <c r="H222" i="128"/>
  <c r="G221" i="128"/>
  <c r="I221" i="128"/>
  <c r="H221" i="128"/>
  <c r="G220" i="128"/>
  <c r="I220" i="128"/>
  <c r="H220" i="128"/>
  <c r="G219" i="128"/>
  <c r="I219" i="128"/>
  <c r="H219" i="128"/>
  <c r="G218" i="128"/>
  <c r="I218" i="128"/>
  <c r="H218" i="128"/>
  <c r="G217" i="128"/>
  <c r="I217" i="128"/>
  <c r="H217" i="128"/>
  <c r="G216" i="128"/>
  <c r="I216" i="128"/>
  <c r="H216" i="128"/>
  <c r="G215" i="128"/>
  <c r="I215" i="128"/>
  <c r="H215" i="128"/>
  <c r="G214" i="128"/>
  <c r="I214" i="128"/>
  <c r="H214" i="128"/>
  <c r="G213" i="128"/>
  <c r="I213" i="128"/>
  <c r="H213" i="128"/>
  <c r="G212" i="128"/>
  <c r="I212" i="128"/>
  <c r="H212" i="128"/>
  <c r="G211" i="128"/>
  <c r="I211" i="128"/>
  <c r="H211" i="128"/>
  <c r="G210" i="128"/>
  <c r="I210" i="128"/>
  <c r="H210" i="128"/>
  <c r="G209" i="128"/>
  <c r="I209" i="128"/>
  <c r="H209" i="128"/>
  <c r="G208" i="128"/>
  <c r="I208" i="128"/>
  <c r="H208" i="128"/>
  <c r="G207" i="128"/>
  <c r="I207" i="128"/>
  <c r="H207" i="128"/>
  <c r="G206" i="128"/>
  <c r="I206" i="128"/>
  <c r="H206" i="128"/>
  <c r="G205" i="128"/>
  <c r="I205" i="128"/>
  <c r="H205" i="128"/>
  <c r="G204" i="128"/>
  <c r="I204" i="128"/>
  <c r="H204" i="128"/>
  <c r="G203" i="128"/>
  <c r="I203" i="128"/>
  <c r="H203" i="128"/>
  <c r="G202" i="128"/>
  <c r="I202" i="128"/>
  <c r="H202" i="128"/>
  <c r="G201" i="128"/>
  <c r="I201" i="128"/>
  <c r="H201" i="128"/>
  <c r="G200" i="128"/>
  <c r="I200" i="128"/>
  <c r="H200" i="128"/>
  <c r="G199" i="128"/>
  <c r="I199" i="128"/>
  <c r="H199" i="128"/>
  <c r="G198" i="128"/>
  <c r="I198" i="128"/>
  <c r="H198" i="128"/>
  <c r="G197" i="128"/>
  <c r="I197" i="128"/>
  <c r="H197" i="128"/>
  <c r="G196" i="128"/>
  <c r="I196" i="128"/>
  <c r="H196" i="128"/>
  <c r="G195" i="128"/>
  <c r="I195" i="128"/>
  <c r="H195" i="128"/>
  <c r="G194" i="128"/>
  <c r="I194" i="128"/>
  <c r="H194" i="128"/>
  <c r="G193" i="128"/>
  <c r="I193" i="128"/>
  <c r="H193" i="128"/>
  <c r="G192" i="128"/>
  <c r="I192" i="128"/>
  <c r="H192" i="128"/>
  <c r="G191" i="128"/>
  <c r="I191" i="128"/>
  <c r="H191" i="128"/>
  <c r="G190" i="128"/>
  <c r="I190" i="128"/>
  <c r="H190" i="128"/>
  <c r="G189" i="128"/>
  <c r="I189" i="128"/>
  <c r="H189" i="128"/>
  <c r="G188" i="128"/>
  <c r="I188" i="128"/>
  <c r="H188" i="128"/>
  <c r="G187" i="128"/>
  <c r="I187" i="128"/>
  <c r="H187" i="128"/>
  <c r="G186" i="128"/>
  <c r="I186" i="128"/>
  <c r="H186" i="128"/>
  <c r="G185" i="128"/>
  <c r="I185" i="128"/>
  <c r="H185" i="128"/>
  <c r="G184" i="128"/>
  <c r="I184" i="128"/>
  <c r="H184" i="128"/>
  <c r="G183" i="128"/>
  <c r="I183" i="128"/>
  <c r="H183" i="128"/>
  <c r="G182" i="128"/>
  <c r="I182" i="128"/>
  <c r="H182" i="128"/>
  <c r="G181" i="128"/>
  <c r="I181" i="128"/>
  <c r="H181" i="128"/>
  <c r="G180" i="128"/>
  <c r="I180" i="128"/>
  <c r="H180" i="128"/>
  <c r="G179" i="128"/>
  <c r="I179" i="128"/>
  <c r="H179" i="128"/>
  <c r="G178" i="128"/>
  <c r="I178" i="128"/>
  <c r="H178" i="128"/>
  <c r="G177" i="128"/>
  <c r="I177" i="128"/>
  <c r="H177" i="128"/>
  <c r="G176" i="128"/>
  <c r="I176" i="128"/>
  <c r="H176" i="128"/>
  <c r="G175" i="128"/>
  <c r="I175" i="128"/>
  <c r="H175" i="128"/>
  <c r="G174" i="128"/>
  <c r="I174" i="128"/>
  <c r="H174" i="128"/>
  <c r="G173" i="128"/>
  <c r="I173" i="128"/>
  <c r="H173" i="128"/>
  <c r="G172" i="128"/>
  <c r="I172" i="128"/>
  <c r="H172" i="128"/>
  <c r="G171" i="128"/>
  <c r="I171" i="128"/>
  <c r="H171" i="128"/>
  <c r="G170" i="128"/>
  <c r="I170" i="128"/>
  <c r="H170" i="128"/>
  <c r="G169" i="128"/>
  <c r="I169" i="128"/>
  <c r="H169" i="128"/>
  <c r="G168" i="128"/>
  <c r="I168" i="128"/>
  <c r="H168" i="128"/>
  <c r="G167" i="128"/>
  <c r="I167" i="128"/>
  <c r="H167" i="128"/>
  <c r="G166" i="128"/>
  <c r="I166" i="128"/>
  <c r="H166" i="128"/>
  <c r="G165" i="128"/>
  <c r="I165" i="128"/>
  <c r="H165" i="128"/>
  <c r="G164" i="128"/>
  <c r="I164" i="128"/>
  <c r="H164" i="128"/>
  <c r="G163" i="128"/>
  <c r="I163" i="128"/>
  <c r="H163" i="128"/>
  <c r="G162" i="128"/>
  <c r="I162" i="128"/>
  <c r="H162" i="128"/>
  <c r="G161" i="128"/>
  <c r="I161" i="128"/>
  <c r="H161" i="128"/>
  <c r="G160" i="128"/>
  <c r="I160" i="128"/>
  <c r="H160" i="128"/>
  <c r="G159" i="128"/>
  <c r="I159" i="128"/>
  <c r="H159" i="128"/>
  <c r="G158" i="128"/>
  <c r="I158" i="128"/>
  <c r="H158" i="128"/>
  <c r="G157" i="128"/>
  <c r="I157" i="128"/>
  <c r="H157" i="128"/>
  <c r="G156" i="128"/>
  <c r="I156" i="128"/>
  <c r="H156" i="128"/>
  <c r="G155" i="128"/>
  <c r="I155" i="128"/>
  <c r="H155" i="128"/>
  <c r="G154" i="128"/>
  <c r="I154" i="128"/>
  <c r="H154" i="128"/>
  <c r="G153" i="128"/>
  <c r="I153" i="128"/>
  <c r="H153" i="128"/>
  <c r="G152" i="128"/>
  <c r="I152" i="128"/>
  <c r="H152" i="128"/>
  <c r="G151" i="128"/>
  <c r="I151" i="128"/>
  <c r="H151" i="128"/>
  <c r="G150" i="128"/>
  <c r="I150" i="128"/>
  <c r="H150" i="128"/>
  <c r="G149" i="128"/>
  <c r="I149" i="128"/>
  <c r="H149" i="128"/>
  <c r="G148" i="128"/>
  <c r="I148" i="128"/>
  <c r="H148" i="128"/>
  <c r="G147" i="128"/>
  <c r="I147" i="128"/>
  <c r="H147" i="128"/>
  <c r="G146" i="128"/>
  <c r="I146" i="128"/>
  <c r="H146" i="128"/>
  <c r="G145" i="128"/>
  <c r="I145" i="128"/>
  <c r="H145" i="128"/>
  <c r="G144" i="128"/>
  <c r="I144" i="128"/>
  <c r="H144" i="128"/>
  <c r="G143" i="128"/>
  <c r="I143" i="128"/>
  <c r="H143" i="128"/>
  <c r="G142" i="128"/>
  <c r="I142" i="128"/>
  <c r="H142" i="128"/>
  <c r="G141" i="128"/>
  <c r="I141" i="128"/>
  <c r="H141" i="128"/>
  <c r="G140" i="128"/>
  <c r="I140" i="128"/>
  <c r="H140" i="128"/>
  <c r="G139" i="128"/>
  <c r="I139" i="128"/>
  <c r="H139" i="128"/>
  <c r="G138" i="128"/>
  <c r="I138" i="128"/>
  <c r="H138" i="128"/>
  <c r="G137" i="128"/>
  <c r="I137" i="128"/>
  <c r="H137" i="128"/>
  <c r="G136" i="128"/>
  <c r="I136" i="128"/>
  <c r="H136" i="128"/>
  <c r="G135" i="128"/>
  <c r="I135" i="128"/>
  <c r="H135" i="128"/>
  <c r="G134" i="128"/>
  <c r="I134" i="128"/>
  <c r="H134" i="128"/>
  <c r="G133" i="128"/>
  <c r="I133" i="128"/>
  <c r="H133" i="128"/>
  <c r="G132" i="128"/>
  <c r="I132" i="128"/>
  <c r="H132" i="128"/>
  <c r="G131" i="128"/>
  <c r="I131" i="128"/>
  <c r="H131" i="128"/>
  <c r="G130" i="128"/>
  <c r="I130" i="128"/>
  <c r="H130" i="128"/>
  <c r="G129" i="128"/>
  <c r="I129" i="128"/>
  <c r="H129" i="128"/>
  <c r="G128" i="128"/>
  <c r="I128" i="128"/>
  <c r="H128" i="128"/>
  <c r="G127" i="128"/>
  <c r="I127" i="128"/>
  <c r="H127" i="128"/>
  <c r="G126" i="128"/>
  <c r="I126" i="128"/>
  <c r="H126" i="128"/>
  <c r="G125" i="128"/>
  <c r="I125" i="128"/>
  <c r="H125" i="128"/>
  <c r="G124" i="128"/>
  <c r="I124" i="128"/>
  <c r="H124" i="128"/>
  <c r="G123" i="128"/>
  <c r="I123" i="128"/>
  <c r="H123" i="128"/>
  <c r="G122" i="128"/>
  <c r="I122" i="128"/>
  <c r="H122" i="128"/>
  <c r="G121" i="128"/>
  <c r="I121" i="128"/>
  <c r="H121" i="128"/>
  <c r="G120" i="128"/>
  <c r="I120" i="128"/>
  <c r="H120" i="128"/>
  <c r="G119" i="128"/>
  <c r="I119" i="128"/>
  <c r="H119" i="128"/>
  <c r="G118" i="128"/>
  <c r="I118" i="128"/>
  <c r="H118" i="128"/>
  <c r="G117" i="128"/>
  <c r="I117" i="128"/>
  <c r="H117" i="128"/>
  <c r="G116" i="128"/>
  <c r="I116" i="128"/>
  <c r="H116" i="128"/>
  <c r="G115" i="128"/>
  <c r="I115" i="128"/>
  <c r="H115" i="128"/>
  <c r="G114" i="128"/>
  <c r="I114" i="128"/>
  <c r="H114" i="128"/>
  <c r="G113" i="128"/>
  <c r="I113" i="128"/>
  <c r="H113" i="128"/>
  <c r="G112" i="128"/>
  <c r="I112" i="128"/>
  <c r="H112" i="128"/>
  <c r="G111" i="128"/>
  <c r="I111" i="128"/>
  <c r="H111" i="128"/>
  <c r="G110" i="128"/>
  <c r="I110" i="128"/>
  <c r="H110" i="128"/>
  <c r="G109" i="128"/>
  <c r="I109" i="128"/>
  <c r="H109" i="128"/>
  <c r="G108" i="128"/>
  <c r="I108" i="128"/>
  <c r="H108" i="128"/>
  <c r="G107" i="128"/>
  <c r="I107" i="128"/>
  <c r="H107" i="128"/>
  <c r="G106" i="128"/>
  <c r="I106" i="128"/>
  <c r="H106" i="128"/>
  <c r="G105" i="128"/>
  <c r="I105" i="128"/>
  <c r="H105" i="128"/>
  <c r="G104" i="128"/>
  <c r="I104" i="128"/>
  <c r="H104" i="128"/>
  <c r="G103" i="128"/>
  <c r="I103" i="128"/>
  <c r="H103" i="128"/>
  <c r="G102" i="128"/>
  <c r="I102" i="128"/>
  <c r="H102" i="128"/>
  <c r="G101" i="128"/>
  <c r="I101" i="128"/>
  <c r="H101" i="128"/>
  <c r="G100" i="128"/>
  <c r="I100" i="128"/>
  <c r="H100" i="128"/>
  <c r="G99" i="128"/>
  <c r="I99" i="128"/>
  <c r="H99" i="128"/>
  <c r="G98" i="128"/>
  <c r="I98" i="128"/>
  <c r="H98" i="128"/>
  <c r="G97" i="128"/>
  <c r="I97" i="128"/>
  <c r="H97" i="128"/>
  <c r="G96" i="128"/>
  <c r="I96" i="128"/>
  <c r="H96" i="128"/>
  <c r="G95" i="128"/>
  <c r="I95" i="128"/>
  <c r="H95" i="128"/>
  <c r="G94" i="128"/>
  <c r="I94" i="128"/>
  <c r="H94" i="128"/>
  <c r="G93" i="128"/>
  <c r="I93" i="128"/>
  <c r="H93" i="128"/>
  <c r="G92" i="128"/>
  <c r="I92" i="128"/>
  <c r="H92" i="128"/>
  <c r="G91" i="128"/>
  <c r="I91" i="128"/>
  <c r="H91" i="128"/>
  <c r="G90" i="128"/>
  <c r="I90" i="128"/>
  <c r="H90" i="128"/>
  <c r="G89" i="128"/>
  <c r="I89" i="128"/>
  <c r="H89" i="128"/>
  <c r="G88" i="128"/>
  <c r="I88" i="128"/>
  <c r="H88" i="128"/>
  <c r="G87" i="128"/>
  <c r="I87" i="128"/>
  <c r="H87" i="128"/>
  <c r="G86" i="128"/>
  <c r="I86" i="128"/>
  <c r="H86" i="128"/>
  <c r="G85" i="128"/>
  <c r="I85" i="128"/>
  <c r="H85" i="128"/>
  <c r="G84" i="128"/>
  <c r="I84" i="128"/>
  <c r="H84" i="128"/>
  <c r="G83" i="128"/>
  <c r="I83" i="128"/>
  <c r="H83" i="128"/>
  <c r="G82" i="128"/>
  <c r="I82" i="128"/>
  <c r="H82" i="128"/>
  <c r="G81" i="128"/>
  <c r="I81" i="128"/>
  <c r="H81" i="128"/>
  <c r="G80" i="128"/>
  <c r="I80" i="128"/>
  <c r="H80" i="128"/>
  <c r="G79" i="128"/>
  <c r="I79" i="128"/>
  <c r="H79" i="128"/>
  <c r="G78" i="128"/>
  <c r="I78" i="128"/>
  <c r="H78" i="128"/>
  <c r="G77" i="128"/>
  <c r="I77" i="128"/>
  <c r="H77" i="128"/>
  <c r="G76" i="128"/>
  <c r="I76" i="128"/>
  <c r="H76" i="128"/>
  <c r="G75" i="128"/>
  <c r="I75" i="128"/>
  <c r="H75" i="128"/>
  <c r="G74" i="128"/>
  <c r="I74" i="128"/>
  <c r="H74" i="128"/>
  <c r="G73" i="128"/>
  <c r="I73" i="128"/>
  <c r="H73" i="128"/>
  <c r="G72" i="128"/>
  <c r="I72" i="128"/>
  <c r="H72" i="128"/>
  <c r="G71" i="128"/>
  <c r="I71" i="128"/>
  <c r="H71" i="128"/>
  <c r="G70" i="128"/>
  <c r="I70" i="128"/>
  <c r="H70" i="128"/>
  <c r="G69" i="128"/>
  <c r="I69" i="128"/>
  <c r="H69" i="128"/>
  <c r="G68" i="128"/>
  <c r="I68" i="128"/>
  <c r="H68" i="128"/>
  <c r="G67" i="128"/>
  <c r="I67" i="128"/>
  <c r="H67" i="128"/>
  <c r="G66" i="128"/>
  <c r="I66" i="128"/>
  <c r="H66" i="128"/>
  <c r="G65" i="128"/>
  <c r="I65" i="128"/>
  <c r="H65" i="128"/>
  <c r="G64" i="128"/>
  <c r="I64" i="128"/>
  <c r="H64" i="128"/>
  <c r="G63" i="128"/>
  <c r="I63" i="128"/>
  <c r="H63" i="128"/>
  <c r="G62" i="128"/>
  <c r="I62" i="128"/>
  <c r="H62" i="128"/>
  <c r="G61" i="128"/>
  <c r="I61" i="128"/>
  <c r="H61" i="128"/>
  <c r="G60" i="128"/>
  <c r="I60" i="128"/>
  <c r="H60" i="128"/>
  <c r="G59" i="128"/>
  <c r="I59" i="128"/>
  <c r="H59" i="128"/>
  <c r="G58" i="128"/>
  <c r="I58" i="128"/>
  <c r="H58" i="128"/>
  <c r="G57" i="128"/>
  <c r="I57" i="128"/>
  <c r="H57" i="128"/>
  <c r="G56" i="128"/>
  <c r="I56" i="128"/>
  <c r="H56" i="128"/>
  <c r="G55" i="128"/>
  <c r="I55" i="128"/>
  <c r="H55" i="128"/>
  <c r="G54" i="128"/>
  <c r="I54" i="128"/>
  <c r="H54" i="128"/>
  <c r="G53" i="128"/>
  <c r="I53" i="128"/>
  <c r="H53" i="128"/>
  <c r="G52" i="128"/>
  <c r="I52" i="128"/>
  <c r="H52" i="128"/>
  <c r="G51" i="128"/>
  <c r="I51" i="128"/>
  <c r="H51" i="128"/>
  <c r="G50" i="128"/>
  <c r="I50" i="128"/>
  <c r="H50" i="128"/>
  <c r="G49" i="128"/>
  <c r="I49" i="128"/>
  <c r="H49" i="128"/>
  <c r="G48" i="128"/>
  <c r="I48" i="128"/>
  <c r="H48" i="128"/>
  <c r="G47" i="128"/>
  <c r="I47" i="128"/>
  <c r="H47" i="128"/>
  <c r="G46" i="128"/>
  <c r="I46" i="128"/>
  <c r="H46" i="128"/>
  <c r="G45" i="128"/>
  <c r="I45" i="128"/>
  <c r="H45" i="128"/>
  <c r="G44" i="128"/>
  <c r="I44" i="128"/>
  <c r="H44" i="128"/>
  <c r="G43" i="128"/>
  <c r="I43" i="128"/>
  <c r="H43" i="128"/>
  <c r="G42" i="128"/>
  <c r="I42" i="128"/>
  <c r="H42" i="128"/>
  <c r="G41" i="128"/>
  <c r="I41" i="128"/>
  <c r="H41" i="128"/>
  <c r="G40" i="128"/>
  <c r="I40" i="128"/>
  <c r="H40" i="128"/>
  <c r="G39" i="128"/>
  <c r="I39" i="128"/>
  <c r="H39" i="128"/>
  <c r="G38" i="128"/>
  <c r="I38" i="128"/>
  <c r="H38" i="128"/>
  <c r="G37" i="128"/>
  <c r="I37" i="128"/>
  <c r="H37" i="128"/>
  <c r="G36" i="128"/>
  <c r="I36" i="128"/>
  <c r="H36" i="128"/>
  <c r="G35" i="128"/>
  <c r="I35" i="128"/>
  <c r="H35" i="128"/>
  <c r="G34" i="128"/>
  <c r="I34" i="128"/>
  <c r="H34" i="128"/>
  <c r="G33" i="128"/>
  <c r="I33" i="128"/>
  <c r="H33" i="128"/>
  <c r="G32" i="128"/>
  <c r="I32" i="128"/>
  <c r="H32" i="128"/>
  <c r="G31" i="128"/>
  <c r="I31" i="128"/>
  <c r="H31" i="128"/>
  <c r="G30" i="128"/>
  <c r="I30" i="128"/>
  <c r="H30" i="128"/>
  <c r="G29" i="128"/>
  <c r="I29" i="128"/>
  <c r="H29" i="128"/>
  <c r="G28" i="128"/>
  <c r="I28" i="128"/>
  <c r="H28" i="128"/>
  <c r="G27" i="128"/>
  <c r="I27" i="128"/>
  <c r="H27" i="128"/>
  <c r="G26" i="128"/>
  <c r="I26" i="128"/>
  <c r="H26" i="128"/>
  <c r="G25" i="128"/>
  <c r="I25" i="128"/>
  <c r="H25" i="128"/>
  <c r="G24" i="128"/>
  <c r="I24" i="128"/>
  <c r="H24" i="128"/>
  <c r="G23" i="128"/>
  <c r="I23" i="128"/>
  <c r="H23" i="128"/>
  <c r="G22" i="128"/>
  <c r="I22" i="128"/>
  <c r="H22" i="128"/>
  <c r="G21" i="128"/>
  <c r="I21" i="128"/>
  <c r="H21" i="128"/>
  <c r="G20" i="128"/>
  <c r="I20" i="128"/>
  <c r="H20" i="128"/>
  <c r="G19" i="128"/>
  <c r="I19" i="128"/>
  <c r="H19" i="128"/>
  <c r="G18" i="128"/>
  <c r="I18" i="128"/>
  <c r="H18" i="128"/>
  <c r="G17" i="128"/>
  <c r="I17" i="128"/>
  <c r="H17" i="128"/>
  <c r="G16" i="128"/>
  <c r="I16" i="128"/>
  <c r="H16" i="128"/>
  <c r="G15" i="128"/>
  <c r="I15" i="128"/>
  <c r="H15" i="128"/>
  <c r="G14" i="128"/>
  <c r="I14" i="128"/>
  <c r="H14" i="128"/>
  <c r="G13" i="128"/>
  <c r="I13" i="128"/>
  <c r="H13" i="128"/>
  <c r="G12" i="128"/>
  <c r="I12" i="128"/>
  <c r="H12" i="128"/>
  <c r="G11" i="128"/>
  <c r="I11" i="128"/>
  <c r="H11" i="128"/>
  <c r="G10" i="128"/>
  <c r="I10" i="128"/>
  <c r="H10" i="128"/>
  <c r="G9" i="128"/>
  <c r="I9" i="128"/>
  <c r="H9" i="128"/>
  <c r="G8" i="128"/>
  <c r="I8" i="128"/>
  <c r="H8" i="128"/>
  <c r="G7" i="128"/>
  <c r="I7" i="128"/>
  <c r="H7" i="128"/>
  <c r="G6" i="128"/>
  <c r="I6" i="128"/>
  <c r="H6" i="128"/>
  <c r="G5" i="128"/>
  <c r="I5" i="128"/>
  <c r="H5" i="128"/>
  <c r="H4" i="128"/>
  <c r="G11" i="95" l="1"/>
  <c r="B9" i="9"/>
  <c r="C4" i="128" l="1"/>
  <c r="A5" i="24"/>
  <c r="K26" i="122" l="1"/>
  <c r="D4" i="128"/>
  <c r="D5" i="95" l="1"/>
  <c r="B4" i="95"/>
  <c r="D1" i="122" l="1"/>
  <c r="M1" i="122" s="1"/>
  <c r="N5" i="122" s="1"/>
  <c r="F26" i="122"/>
  <c r="E22" i="122"/>
  <c r="B26" i="122"/>
  <c r="H21" i="122"/>
  <c r="J49" i="122" s="1"/>
  <c r="E21" i="122"/>
  <c r="M52" i="122" l="1"/>
  <c r="B215" i="39" l="1"/>
  <c r="B216" i="39"/>
  <c r="B217" i="39"/>
  <c r="B218" i="39"/>
  <c r="B219" i="39"/>
  <c r="B220" i="39"/>
  <c r="B221" i="39"/>
  <c r="B222" i="39"/>
  <c r="B223" i="39"/>
  <c r="B224" i="39"/>
  <c r="B225" i="39"/>
  <c r="B226" i="39"/>
  <c r="B227" i="39"/>
  <c r="B228" i="39"/>
  <c r="B229" i="39"/>
  <c r="B230" i="39"/>
  <c r="B231" i="39"/>
  <c r="B232" i="39"/>
  <c r="B233" i="39"/>
  <c r="B234" i="39"/>
  <c r="B235" i="39"/>
  <c r="B236" i="39"/>
  <c r="B237" i="39"/>
  <c r="B238" i="39"/>
  <c r="B239" i="39"/>
  <c r="B240" i="39"/>
  <c r="B241" i="39"/>
  <c r="B242" i="39"/>
  <c r="B243" i="39"/>
  <c r="B244" i="39"/>
  <c r="B245" i="39"/>
  <c r="B246" i="39"/>
  <c r="B247" i="39"/>
  <c r="B248" i="39"/>
  <c r="B249" i="39"/>
  <c r="B250" i="39"/>
  <c r="B251" i="39"/>
  <c r="B252" i="39"/>
  <c r="B253" i="39"/>
  <c r="B254" i="39"/>
  <c r="B255" i="39"/>
  <c r="B256" i="39"/>
  <c r="B257" i="39"/>
  <c r="B258" i="39"/>
  <c r="B259" i="39"/>
  <c r="B260" i="39"/>
  <c r="B261" i="39"/>
  <c r="B262" i="39"/>
  <c r="B263" i="39"/>
  <c r="B264" i="39"/>
  <c r="B265" i="39"/>
  <c r="B266" i="39"/>
  <c r="B267" i="39"/>
  <c r="B268" i="39"/>
  <c r="B269" i="39"/>
  <c r="B270" i="39"/>
  <c r="B271" i="39"/>
  <c r="B272" i="39"/>
  <c r="B273" i="39"/>
  <c r="B274" i="39"/>
  <c r="B275" i="39"/>
  <c r="B276" i="39"/>
  <c r="B277" i="39"/>
  <c r="B278" i="39"/>
  <c r="B279" i="39"/>
  <c r="B280" i="39"/>
  <c r="B281" i="39"/>
  <c r="B282" i="39"/>
  <c r="B283" i="39"/>
  <c r="B284" i="39"/>
  <c r="B285" i="39"/>
  <c r="B286" i="39"/>
  <c r="B287" i="39"/>
  <c r="B288" i="39"/>
  <c r="B289" i="39"/>
  <c r="B290" i="39"/>
  <c r="B291" i="39"/>
  <c r="B292" i="39"/>
  <c r="B293" i="39"/>
  <c r="B214" i="39"/>
  <c r="H9" i="39" l="1"/>
  <c r="H10" i="39"/>
  <c r="H11" i="39"/>
  <c r="H12" i="39"/>
  <c r="H13" i="39"/>
  <c r="H14" i="39"/>
  <c r="H15" i="39"/>
  <c r="H16" i="39"/>
  <c r="H17" i="39"/>
  <c r="H18" i="39"/>
  <c r="H19" i="39"/>
  <c r="H20" i="39"/>
  <c r="H21" i="39"/>
  <c r="H22" i="39"/>
  <c r="H23" i="39"/>
  <c r="H24" i="39"/>
  <c r="H25" i="39"/>
  <c r="H26" i="39"/>
  <c r="H27" i="39"/>
  <c r="H28" i="39"/>
  <c r="H29" i="39"/>
  <c r="H30" i="39"/>
  <c r="H31" i="39"/>
  <c r="H32" i="39"/>
  <c r="H33" i="39"/>
  <c r="H34" i="39"/>
  <c r="H35" i="39"/>
  <c r="H36" i="39"/>
  <c r="H37" i="39"/>
  <c r="H38" i="39"/>
  <c r="H39" i="39"/>
  <c r="H40" i="39"/>
  <c r="H41" i="39"/>
  <c r="H42" i="39"/>
  <c r="H43" i="39"/>
  <c r="H44" i="39"/>
  <c r="H45" i="39"/>
  <c r="H46" i="39"/>
  <c r="H47" i="39"/>
  <c r="H48" i="39"/>
  <c r="H49" i="39"/>
  <c r="H50" i="39"/>
  <c r="H51" i="39"/>
  <c r="H52" i="39"/>
  <c r="H53" i="39"/>
  <c r="H54" i="39"/>
  <c r="H55" i="39"/>
  <c r="H56" i="39"/>
  <c r="H57" i="39"/>
  <c r="H58" i="39"/>
  <c r="H59" i="39"/>
  <c r="H60" i="39"/>
  <c r="H61" i="39"/>
  <c r="H62" i="39"/>
  <c r="H63" i="39"/>
  <c r="H64" i="39"/>
  <c r="H65" i="39"/>
  <c r="H66" i="39"/>
  <c r="H67" i="39"/>
  <c r="H68" i="39"/>
  <c r="H69" i="39"/>
  <c r="H70" i="39"/>
  <c r="H71" i="39"/>
  <c r="H72" i="39"/>
  <c r="H73" i="39"/>
  <c r="H74" i="39"/>
  <c r="H75" i="39"/>
  <c r="H76" i="39"/>
  <c r="H77" i="39"/>
  <c r="H78" i="39"/>
  <c r="H79" i="39"/>
  <c r="H80" i="39"/>
  <c r="H81" i="39"/>
  <c r="H82" i="39"/>
  <c r="H83" i="39"/>
  <c r="H84" i="39"/>
  <c r="H85" i="39"/>
  <c r="H86" i="39"/>
  <c r="H87" i="39"/>
  <c r="H8" i="39"/>
  <c r="G9" i="39"/>
  <c r="G10" i="39"/>
  <c r="G11" i="39"/>
  <c r="G12" i="39"/>
  <c r="G13" i="39"/>
  <c r="G14" i="39"/>
  <c r="G15" i="39"/>
  <c r="G16" i="39"/>
  <c r="G17" i="39"/>
  <c r="G18" i="39"/>
  <c r="G19" i="39"/>
  <c r="G20" i="39"/>
  <c r="G21" i="39"/>
  <c r="G22" i="39"/>
  <c r="G23" i="39"/>
  <c r="G24" i="39"/>
  <c r="G25" i="39"/>
  <c r="G26" i="39"/>
  <c r="G27" i="39"/>
  <c r="G28" i="39"/>
  <c r="G29" i="39"/>
  <c r="G30" i="39"/>
  <c r="G31" i="39"/>
  <c r="G32" i="39"/>
  <c r="G33" i="39"/>
  <c r="G34" i="39"/>
  <c r="G35" i="39"/>
  <c r="G36" i="39"/>
  <c r="G37" i="39"/>
  <c r="G38" i="39"/>
  <c r="G39" i="39"/>
  <c r="G40" i="39"/>
  <c r="G41" i="39"/>
  <c r="G42" i="39"/>
  <c r="G43" i="39"/>
  <c r="G44" i="39"/>
  <c r="G45" i="39"/>
  <c r="G46" i="39"/>
  <c r="G47" i="39"/>
  <c r="G48" i="39"/>
  <c r="G49" i="39"/>
  <c r="G50" i="39"/>
  <c r="G51" i="39"/>
  <c r="G52" i="39"/>
  <c r="G53" i="39"/>
  <c r="G54" i="39"/>
  <c r="G55" i="39"/>
  <c r="G56" i="39"/>
  <c r="G57" i="39"/>
  <c r="G58" i="39"/>
  <c r="G59" i="39"/>
  <c r="G60" i="39"/>
  <c r="G61" i="39"/>
  <c r="G62" i="39"/>
  <c r="G63" i="39"/>
  <c r="G64" i="39"/>
  <c r="G65" i="39"/>
  <c r="G66" i="39"/>
  <c r="G67" i="39"/>
  <c r="G68" i="39"/>
  <c r="G69" i="39"/>
  <c r="G70" i="39"/>
  <c r="G71" i="39"/>
  <c r="G72" i="39"/>
  <c r="G73" i="39"/>
  <c r="G74" i="39"/>
  <c r="G75" i="39"/>
  <c r="G76" i="39"/>
  <c r="G77" i="39"/>
  <c r="G78" i="39"/>
  <c r="G79" i="39"/>
  <c r="G80" i="39"/>
  <c r="G81" i="39"/>
  <c r="G82" i="39"/>
  <c r="G83" i="39"/>
  <c r="G84" i="39"/>
  <c r="G85" i="39"/>
  <c r="G86" i="39"/>
  <c r="G87" i="39"/>
  <c r="G8" i="39"/>
  <c r="B7" i="8"/>
  <c r="A3" i="24" s="1"/>
  <c r="I14" i="8" l="1"/>
  <c r="J14" i="8"/>
  <c r="H14" i="8"/>
  <c r="C10" i="31" l="1"/>
  <c r="D215" i="39" l="1"/>
  <c r="D216" i="39"/>
  <c r="D217" i="39"/>
  <c r="D218" i="39"/>
  <c r="D219" i="39"/>
  <c r="D220" i="39"/>
  <c r="D221" i="39"/>
  <c r="D222" i="39"/>
  <c r="D223" i="39"/>
  <c r="D224" i="39"/>
  <c r="D225" i="39"/>
  <c r="D226" i="39"/>
  <c r="D227" i="39"/>
  <c r="D228" i="39"/>
  <c r="D229" i="39"/>
  <c r="D230" i="39"/>
  <c r="D231" i="39"/>
  <c r="D232" i="39"/>
  <c r="D233" i="39"/>
  <c r="D234" i="39"/>
  <c r="D235" i="39"/>
  <c r="D236" i="39"/>
  <c r="D237" i="39"/>
  <c r="D238" i="39"/>
  <c r="D239" i="39"/>
  <c r="D240" i="39"/>
  <c r="D241" i="39"/>
  <c r="D242" i="39"/>
  <c r="D243" i="39"/>
  <c r="D244" i="39"/>
  <c r="D245" i="39"/>
  <c r="D246" i="39"/>
  <c r="D247" i="39"/>
  <c r="D248" i="39"/>
  <c r="D249" i="39"/>
  <c r="D250" i="39"/>
  <c r="D251" i="39"/>
  <c r="D252" i="39"/>
  <c r="D253" i="39"/>
  <c r="D254" i="39"/>
  <c r="D255" i="39"/>
  <c r="D256" i="39"/>
  <c r="D257" i="39"/>
  <c r="D258" i="39"/>
  <c r="D259" i="39"/>
  <c r="D260" i="39"/>
  <c r="D261" i="39"/>
  <c r="D262" i="39"/>
  <c r="D263" i="39"/>
  <c r="D264" i="39"/>
  <c r="D265" i="39"/>
  <c r="D266" i="39"/>
  <c r="D267" i="39"/>
  <c r="D268" i="39"/>
  <c r="D269" i="39"/>
  <c r="D270" i="39"/>
  <c r="D271" i="39"/>
  <c r="D272" i="39"/>
  <c r="D273" i="39"/>
  <c r="D274" i="39"/>
  <c r="D275" i="39"/>
  <c r="D276" i="39"/>
  <c r="D277" i="39"/>
  <c r="D278" i="39"/>
  <c r="D279" i="39"/>
  <c r="D280" i="39"/>
  <c r="D281" i="39"/>
  <c r="D282" i="39"/>
  <c r="D283" i="39"/>
  <c r="D284" i="39"/>
  <c r="D285" i="39"/>
  <c r="D286" i="39"/>
  <c r="D287" i="39"/>
  <c r="D288" i="39"/>
  <c r="D289" i="39"/>
  <c r="D290" i="39"/>
  <c r="D291" i="39"/>
  <c r="D292" i="39"/>
  <c r="D293" i="39"/>
  <c r="D214" i="39"/>
  <c r="F9" i="39"/>
  <c r="F10" i="39"/>
  <c r="F25" i="39"/>
  <c r="F26" i="39"/>
  <c r="F27" i="39"/>
  <c r="F28" i="39"/>
  <c r="F29" i="39"/>
  <c r="F30" i="39"/>
  <c r="F31" i="39"/>
  <c r="F32" i="39"/>
  <c r="F33" i="39"/>
  <c r="F34" i="39"/>
  <c r="F35" i="39"/>
  <c r="F36" i="39"/>
  <c r="F37" i="39"/>
  <c r="F38" i="39"/>
  <c r="F39" i="39"/>
  <c r="F40" i="39"/>
  <c r="F41" i="39"/>
  <c r="F42" i="39"/>
  <c r="F43" i="39"/>
  <c r="F44" i="39"/>
  <c r="F45" i="39"/>
  <c r="F46" i="39"/>
  <c r="F47" i="39"/>
  <c r="F48" i="39"/>
  <c r="F49" i="39"/>
  <c r="F50" i="39"/>
  <c r="F51" i="39"/>
  <c r="F52" i="39"/>
  <c r="F53" i="39"/>
  <c r="F54" i="39"/>
  <c r="F55" i="39"/>
  <c r="F56" i="39"/>
  <c r="F57" i="39"/>
  <c r="F58" i="39"/>
  <c r="F59" i="39"/>
  <c r="F60" i="39"/>
  <c r="F61" i="39"/>
  <c r="F62" i="39"/>
  <c r="F63" i="39"/>
  <c r="F64" i="39"/>
  <c r="F65" i="39"/>
  <c r="F66" i="39"/>
  <c r="F67" i="39"/>
  <c r="F68" i="39"/>
  <c r="F69" i="39"/>
  <c r="F70" i="39"/>
  <c r="F71" i="39"/>
  <c r="F72" i="39"/>
  <c r="F73" i="39"/>
  <c r="F74" i="39"/>
  <c r="F75" i="39"/>
  <c r="F76" i="39"/>
  <c r="F77" i="39"/>
  <c r="F78" i="39"/>
  <c r="F79" i="39"/>
  <c r="F80" i="39"/>
  <c r="F81" i="39"/>
  <c r="F82" i="39"/>
  <c r="F83" i="39"/>
  <c r="F84" i="39"/>
  <c r="F85" i="39"/>
  <c r="F86" i="39"/>
  <c r="F87" i="39"/>
  <c r="F8" i="39"/>
  <c r="F7" i="39" l="1"/>
  <c r="F7" i="8"/>
  <c r="C23" i="38" s="1"/>
  <c r="E7" i="8"/>
  <c r="B32" i="38"/>
  <c r="A4" i="24" l="1"/>
  <c r="D7" i="8"/>
  <c r="V10" i="10"/>
  <c r="AR5" i="10" s="1"/>
  <c r="B31" i="38"/>
  <c r="B30" i="38"/>
  <c r="P10" i="10"/>
  <c r="B6" i="8" l="1"/>
  <c r="A1" i="24" s="1"/>
  <c r="L1" i="177" l="1"/>
  <c r="I1" i="177"/>
  <c r="F1" i="177"/>
  <c r="B9" i="8"/>
  <c r="A6" i="24" s="1"/>
  <c r="B8" i="8"/>
  <c r="A2" i="24"/>
  <c r="N28" i="9"/>
  <c r="A20" i="24" l="1"/>
  <c r="B199" i="39"/>
  <c r="B202" i="39"/>
  <c r="B193" i="39"/>
  <c r="B196" i="39"/>
  <c r="B198" i="39"/>
  <c r="B201" i="39"/>
  <c r="B192" i="39"/>
  <c r="B195" i="39"/>
  <c r="B200" i="39"/>
  <c r="B197" i="39"/>
  <c r="B194" i="39"/>
  <c r="B191" i="39"/>
  <c r="M32" i="160"/>
  <c r="M36" i="160"/>
  <c r="M40" i="160"/>
  <c r="M41" i="160"/>
  <c r="M46" i="160"/>
  <c r="M50" i="160"/>
  <c r="M54" i="160"/>
  <c r="M58" i="160"/>
  <c r="M63" i="160"/>
  <c r="M67" i="160"/>
  <c r="M68" i="160"/>
  <c r="M75" i="160"/>
  <c r="M76" i="160"/>
  <c r="M83" i="160"/>
  <c r="M84" i="160"/>
  <c r="M88" i="160"/>
  <c r="M92" i="160"/>
  <c r="M96" i="160"/>
  <c r="M100" i="160"/>
  <c r="M104" i="160"/>
  <c r="M108" i="160"/>
  <c r="M112" i="160"/>
  <c r="M116" i="160"/>
  <c r="M120" i="160"/>
  <c r="M124" i="160"/>
  <c r="M128" i="160"/>
  <c r="M132" i="160"/>
  <c r="M136" i="160"/>
  <c r="M140" i="160"/>
  <c r="M144" i="160"/>
  <c r="M148" i="160"/>
  <c r="M152" i="160"/>
  <c r="M156" i="160"/>
  <c r="M160" i="160"/>
  <c r="M164" i="160"/>
  <c r="M168" i="160"/>
  <c r="M172" i="160"/>
  <c r="M176" i="160"/>
  <c r="M180" i="160"/>
  <c r="M184" i="160"/>
  <c r="M188" i="160"/>
  <c r="M192" i="160"/>
  <c r="M196" i="160"/>
  <c r="M200" i="160"/>
  <c r="M204" i="160"/>
  <c r="M208" i="160"/>
  <c r="M212" i="160"/>
  <c r="M216" i="160"/>
  <c r="M220" i="160"/>
  <c r="M224" i="160"/>
  <c r="M228" i="160"/>
  <c r="M232" i="160"/>
  <c r="M236" i="160"/>
  <c r="M240" i="160"/>
  <c r="M244" i="160"/>
  <c r="M248" i="160"/>
  <c r="M252" i="160"/>
  <c r="M256" i="160"/>
  <c r="M260" i="160"/>
  <c r="M264" i="160"/>
  <c r="M268" i="160"/>
  <c r="M272" i="160"/>
  <c r="M276" i="160"/>
  <c r="M280" i="160"/>
  <c r="M284" i="160"/>
  <c r="M288" i="160"/>
  <c r="M292" i="160"/>
  <c r="M296" i="160"/>
  <c r="M300" i="160"/>
  <c r="M304" i="160"/>
  <c r="M12" i="160"/>
  <c r="M13" i="160"/>
  <c r="M16" i="160"/>
  <c r="M17" i="160"/>
  <c r="M20" i="160"/>
  <c r="M21" i="160"/>
  <c r="M24" i="160"/>
  <c r="M25" i="160"/>
  <c r="M28" i="160"/>
  <c r="M31" i="160"/>
  <c r="M35" i="160"/>
  <c r="M39" i="160"/>
  <c r="M45" i="160"/>
  <c r="M49" i="160"/>
  <c r="M53" i="160"/>
  <c r="M57" i="160"/>
  <c r="M61" i="160"/>
  <c r="M62" i="160"/>
  <c r="M66" i="160"/>
  <c r="M73" i="160"/>
  <c r="M74" i="160"/>
  <c r="M81" i="160"/>
  <c r="M82" i="160"/>
  <c r="M87" i="160"/>
  <c r="M91" i="160"/>
  <c r="M95" i="160"/>
  <c r="M99" i="160"/>
  <c r="M103" i="160"/>
  <c r="M107" i="160"/>
  <c r="M111" i="160"/>
  <c r="M115" i="160"/>
  <c r="M119" i="160"/>
  <c r="M123" i="160"/>
  <c r="M127" i="160"/>
  <c r="M131" i="160"/>
  <c r="M135" i="160"/>
  <c r="M139" i="160"/>
  <c r="M143" i="160"/>
  <c r="M147" i="160"/>
  <c r="M151" i="160"/>
  <c r="M155" i="160"/>
  <c r="M159" i="160"/>
  <c r="M163" i="160"/>
  <c r="M167" i="160"/>
  <c r="M171" i="160"/>
  <c r="M175" i="160"/>
  <c r="M179" i="160"/>
  <c r="M183" i="160"/>
  <c r="M187" i="160"/>
  <c r="M191" i="160"/>
  <c r="M195" i="160"/>
  <c r="M199" i="160"/>
  <c r="M203" i="160"/>
  <c r="M207" i="160"/>
  <c r="M211" i="160"/>
  <c r="M215" i="160"/>
  <c r="M219" i="160"/>
  <c r="M223" i="160"/>
  <c r="M227" i="160"/>
  <c r="M231" i="160"/>
  <c r="M235" i="160"/>
  <c r="M239" i="160"/>
  <c r="M243" i="160"/>
  <c r="M247" i="160"/>
  <c r="M251" i="160"/>
  <c r="M255" i="160"/>
  <c r="M259" i="160"/>
  <c r="M263" i="160"/>
  <c r="M267" i="160"/>
  <c r="M271" i="160"/>
  <c r="M275" i="160"/>
  <c r="M279" i="160"/>
  <c r="M283" i="160"/>
  <c r="M287" i="160"/>
  <c r="M291" i="160"/>
  <c r="M295" i="160"/>
  <c r="M299" i="160"/>
  <c r="M303" i="160"/>
  <c r="M30" i="160"/>
  <c r="M34" i="160"/>
  <c r="M38" i="160"/>
  <c r="M44" i="160"/>
  <c r="M48" i="160"/>
  <c r="M52" i="160"/>
  <c r="M56" i="160"/>
  <c r="M60" i="160"/>
  <c r="M65" i="160"/>
  <c r="M71" i="160"/>
  <c r="M72" i="160"/>
  <c r="M79" i="160"/>
  <c r="M80" i="160"/>
  <c r="M86" i="160"/>
  <c r="M90" i="160"/>
  <c r="M94" i="160"/>
  <c r="M98" i="160"/>
  <c r="M102" i="160"/>
  <c r="M106" i="160"/>
  <c r="M110" i="160"/>
  <c r="M114" i="160"/>
  <c r="M118" i="160"/>
  <c r="M122" i="160"/>
  <c r="M126" i="160"/>
  <c r="M130" i="160"/>
  <c r="M134" i="160"/>
  <c r="M138" i="160"/>
  <c r="M142" i="160"/>
  <c r="M146" i="160"/>
  <c r="M150" i="160"/>
  <c r="M154" i="160"/>
  <c r="M158" i="160"/>
  <c r="M162" i="160"/>
  <c r="M166" i="160"/>
  <c r="M170" i="160"/>
  <c r="M174" i="160"/>
  <c r="M178" i="160"/>
  <c r="M182" i="160"/>
  <c r="M186" i="160"/>
  <c r="M190" i="160"/>
  <c r="M194" i="160"/>
  <c r="M198" i="160"/>
  <c r="M202" i="160"/>
  <c r="M206" i="160"/>
  <c r="M210" i="160"/>
  <c r="M214" i="160"/>
  <c r="M218" i="160"/>
  <c r="M222" i="160"/>
  <c r="M226" i="160"/>
  <c r="M230" i="160"/>
  <c r="M234" i="160"/>
  <c r="M238" i="160"/>
  <c r="M242" i="160"/>
  <c r="M246" i="160"/>
  <c r="M250" i="160"/>
  <c r="M254" i="160"/>
  <c r="M258" i="160"/>
  <c r="M262" i="160"/>
  <c r="M266" i="160"/>
  <c r="M270" i="160"/>
  <c r="M274" i="160"/>
  <c r="M278" i="160"/>
  <c r="M282" i="160"/>
  <c r="M286" i="160"/>
  <c r="M290" i="160"/>
  <c r="M294" i="160"/>
  <c r="M298" i="160"/>
  <c r="M302" i="160"/>
  <c r="M306" i="160"/>
  <c r="M11" i="160"/>
  <c r="M14" i="160"/>
  <c r="M15" i="160"/>
  <c r="M18" i="160"/>
  <c r="M19" i="160"/>
  <c r="M22" i="160"/>
  <c r="M23" i="160"/>
  <c r="M26" i="160"/>
  <c r="M27" i="160"/>
  <c r="M9" i="160"/>
  <c r="M29" i="160"/>
  <c r="M33" i="160"/>
  <c r="M37" i="160"/>
  <c r="M42" i="160"/>
  <c r="M43" i="160"/>
  <c r="M47" i="160"/>
  <c r="M51" i="160"/>
  <c r="M55" i="160"/>
  <c r="M59" i="160"/>
  <c r="M64" i="160"/>
  <c r="M69" i="160"/>
  <c r="M70" i="160"/>
  <c r="M77" i="160"/>
  <c r="M78" i="160"/>
  <c r="M85" i="160"/>
  <c r="M89" i="160"/>
  <c r="M93" i="160"/>
  <c r="M97" i="160"/>
  <c r="M101" i="160"/>
  <c r="M105" i="160"/>
  <c r="M109" i="160"/>
  <c r="M113" i="160"/>
  <c r="M117" i="160"/>
  <c r="M121" i="160"/>
  <c r="M125" i="160"/>
  <c r="M129" i="160"/>
  <c r="M133" i="160"/>
  <c r="M137" i="160"/>
  <c r="M141" i="160"/>
  <c r="M145" i="160"/>
  <c r="M149" i="160"/>
  <c r="M153" i="160"/>
  <c r="M157" i="160"/>
  <c r="M161" i="160"/>
  <c r="M165" i="160"/>
  <c r="M169" i="160"/>
  <c r="M173" i="160"/>
  <c r="M177" i="160"/>
  <c r="M181" i="160"/>
  <c r="M185" i="160"/>
  <c r="M189" i="160"/>
  <c r="M193" i="160"/>
  <c r="M197" i="160"/>
  <c r="M201" i="160"/>
  <c r="M205" i="160"/>
  <c r="M209" i="160"/>
  <c r="M213" i="160"/>
  <c r="M217" i="160"/>
  <c r="M221" i="160"/>
  <c r="M225" i="160"/>
  <c r="M229" i="160"/>
  <c r="M233" i="160"/>
  <c r="M237" i="160"/>
  <c r="M241" i="160"/>
  <c r="M245" i="160"/>
  <c r="M249" i="160"/>
  <c r="M253" i="160"/>
  <c r="M257" i="160"/>
  <c r="M261" i="160"/>
  <c r="M265" i="160"/>
  <c r="M269" i="160"/>
  <c r="M273" i="160"/>
  <c r="M277" i="160"/>
  <c r="M281" i="160"/>
  <c r="M285" i="160"/>
  <c r="M289" i="160"/>
  <c r="M293" i="160"/>
  <c r="M297" i="160"/>
  <c r="M301" i="160"/>
  <c r="M305" i="160"/>
  <c r="M10" i="160"/>
  <c r="H1" i="128"/>
  <c r="A28" i="9"/>
  <c r="E31" i="31" l="1"/>
  <c r="AR4" i="10"/>
  <c r="B2" i="10"/>
  <c r="D10" i="11"/>
  <c r="B2" i="11"/>
  <c r="BB4" i="11"/>
  <c r="C25" i="38"/>
  <c r="C21" i="38"/>
  <c r="B29" i="38" s="1"/>
  <c r="M2" i="122"/>
  <c r="D4" i="95"/>
  <c r="A293" i="39" l="1"/>
  <c r="A190" i="39"/>
  <c r="B190" i="39" s="1"/>
  <c r="C6" i="9" l="1"/>
  <c r="J19" i="9" s="1"/>
  <c r="D5" i="9"/>
  <c r="C19" i="9" l="1"/>
  <c r="J21" i="9"/>
  <c r="I5" i="9"/>
  <c r="C25" i="9"/>
  <c r="B12" i="7" s="1"/>
  <c r="C18" i="9"/>
  <c r="I18" i="9"/>
  <c r="B2" i="39"/>
  <c r="B2" i="7"/>
  <c r="A9" i="39" l="1"/>
  <c r="C9" i="39" s="1"/>
  <c r="B9" i="39"/>
  <c r="D9" i="39"/>
  <c r="A10" i="39"/>
  <c r="C10" i="39" s="1"/>
  <c r="B10" i="39"/>
  <c r="D10" i="39"/>
  <c r="A11" i="39"/>
  <c r="C11" i="39" s="1"/>
  <c r="B11" i="39"/>
  <c r="D11" i="39"/>
  <c r="A12" i="39"/>
  <c r="C12" i="39" s="1"/>
  <c r="B12" i="39"/>
  <c r="D12" i="39"/>
  <c r="A13" i="39"/>
  <c r="C13" i="39" s="1"/>
  <c r="B13" i="39"/>
  <c r="D13" i="39"/>
  <c r="A14" i="39"/>
  <c r="C14" i="39" s="1"/>
  <c r="B14" i="39"/>
  <c r="D14" i="39"/>
  <c r="A15" i="39"/>
  <c r="C15" i="39" s="1"/>
  <c r="B15" i="39"/>
  <c r="D15" i="39"/>
  <c r="A16" i="39"/>
  <c r="C16" i="39" s="1"/>
  <c r="B16" i="39"/>
  <c r="D16" i="39"/>
  <c r="A17" i="39"/>
  <c r="C17" i="39" s="1"/>
  <c r="B17" i="39"/>
  <c r="D17" i="39"/>
  <c r="A18" i="39"/>
  <c r="C18" i="39" s="1"/>
  <c r="B18" i="39"/>
  <c r="D18" i="39"/>
  <c r="A19" i="39"/>
  <c r="C19" i="39" s="1"/>
  <c r="B19" i="39"/>
  <c r="D19" i="39"/>
  <c r="A20" i="39"/>
  <c r="C20" i="39" s="1"/>
  <c r="B20" i="39"/>
  <c r="D20" i="39"/>
  <c r="A21" i="39"/>
  <c r="C21" i="39" s="1"/>
  <c r="B21" i="39"/>
  <c r="D21" i="39"/>
  <c r="A22" i="39"/>
  <c r="C22" i="39" s="1"/>
  <c r="B22" i="39"/>
  <c r="D22" i="39"/>
  <c r="A23" i="39"/>
  <c r="C23" i="39" s="1"/>
  <c r="B23" i="39"/>
  <c r="D23" i="39"/>
  <c r="A24" i="39"/>
  <c r="C24" i="39" s="1"/>
  <c r="B24" i="39"/>
  <c r="D24" i="39"/>
  <c r="A25" i="39"/>
  <c r="C25" i="39" s="1"/>
  <c r="B25" i="39"/>
  <c r="D25" i="39"/>
  <c r="A26" i="39"/>
  <c r="C26" i="39" s="1"/>
  <c r="B26" i="39"/>
  <c r="D26" i="39"/>
  <c r="A27" i="39"/>
  <c r="C27" i="39" s="1"/>
  <c r="B27" i="39"/>
  <c r="D27" i="39"/>
  <c r="A28" i="39"/>
  <c r="C28" i="39" s="1"/>
  <c r="B28" i="39"/>
  <c r="D28" i="39"/>
  <c r="A29" i="39"/>
  <c r="C29" i="39" s="1"/>
  <c r="B29" i="39"/>
  <c r="D29" i="39"/>
  <c r="A30" i="39"/>
  <c r="C30" i="39" s="1"/>
  <c r="B30" i="39"/>
  <c r="D30" i="39"/>
  <c r="A31" i="39"/>
  <c r="C31" i="39" s="1"/>
  <c r="B31" i="39"/>
  <c r="D31" i="39"/>
  <c r="A32" i="39"/>
  <c r="C32" i="39" s="1"/>
  <c r="B32" i="39"/>
  <c r="D32" i="39"/>
  <c r="A33" i="39"/>
  <c r="C33" i="39" s="1"/>
  <c r="B33" i="39"/>
  <c r="D33" i="39"/>
  <c r="A34" i="39"/>
  <c r="C34" i="39" s="1"/>
  <c r="B34" i="39"/>
  <c r="D34" i="39"/>
  <c r="A35" i="39"/>
  <c r="C35" i="39" s="1"/>
  <c r="B35" i="39"/>
  <c r="D35" i="39"/>
  <c r="A36" i="39"/>
  <c r="C36" i="39" s="1"/>
  <c r="B36" i="39"/>
  <c r="D36" i="39"/>
  <c r="A37" i="39"/>
  <c r="C37" i="39" s="1"/>
  <c r="B37" i="39"/>
  <c r="D37" i="39"/>
  <c r="A38" i="39"/>
  <c r="C38" i="39" s="1"/>
  <c r="B38" i="39"/>
  <c r="D38" i="39"/>
  <c r="A39" i="39"/>
  <c r="C39" i="39" s="1"/>
  <c r="B39" i="39"/>
  <c r="D39" i="39"/>
  <c r="A40" i="39"/>
  <c r="C40" i="39" s="1"/>
  <c r="B40" i="39"/>
  <c r="D40" i="39"/>
  <c r="A41" i="39"/>
  <c r="C41" i="39" s="1"/>
  <c r="B41" i="39"/>
  <c r="D41" i="39"/>
  <c r="A42" i="39"/>
  <c r="C42" i="39" s="1"/>
  <c r="B42" i="39"/>
  <c r="D42" i="39"/>
  <c r="A43" i="39"/>
  <c r="C43" i="39" s="1"/>
  <c r="B43" i="39"/>
  <c r="D43" i="39"/>
  <c r="A44" i="39"/>
  <c r="C44" i="39" s="1"/>
  <c r="B44" i="39"/>
  <c r="D44" i="39"/>
  <c r="A45" i="39"/>
  <c r="C45" i="39" s="1"/>
  <c r="B45" i="39"/>
  <c r="D45" i="39"/>
  <c r="A46" i="39"/>
  <c r="C46" i="39" s="1"/>
  <c r="B46" i="39"/>
  <c r="D46" i="39"/>
  <c r="A47" i="39"/>
  <c r="C47" i="39" s="1"/>
  <c r="B47" i="39"/>
  <c r="D47" i="39"/>
  <c r="A48" i="39"/>
  <c r="C48" i="39" s="1"/>
  <c r="B48" i="39"/>
  <c r="D48" i="39"/>
  <c r="A49" i="39"/>
  <c r="C49" i="39" s="1"/>
  <c r="B49" i="39"/>
  <c r="D49" i="39"/>
  <c r="A50" i="39"/>
  <c r="C50" i="39" s="1"/>
  <c r="B50" i="39"/>
  <c r="D50" i="39"/>
  <c r="A51" i="39"/>
  <c r="C51" i="39" s="1"/>
  <c r="B51" i="39"/>
  <c r="D51" i="39"/>
  <c r="A52" i="39"/>
  <c r="C52" i="39" s="1"/>
  <c r="B52" i="39"/>
  <c r="D52" i="39"/>
  <c r="A53" i="39"/>
  <c r="C53" i="39" s="1"/>
  <c r="B53" i="39"/>
  <c r="D53" i="39"/>
  <c r="A54" i="39"/>
  <c r="C54" i="39" s="1"/>
  <c r="B54" i="39"/>
  <c r="D54" i="39"/>
  <c r="A55" i="39"/>
  <c r="C55" i="39" s="1"/>
  <c r="B55" i="39"/>
  <c r="D55" i="39"/>
  <c r="A56" i="39"/>
  <c r="C56" i="39" s="1"/>
  <c r="B56" i="39"/>
  <c r="D56" i="39"/>
  <c r="A57" i="39"/>
  <c r="C57" i="39" s="1"/>
  <c r="B57" i="39"/>
  <c r="D57" i="39"/>
  <c r="A58" i="39"/>
  <c r="C58" i="39" s="1"/>
  <c r="B58" i="39"/>
  <c r="D58" i="39"/>
  <c r="A59" i="39"/>
  <c r="C59" i="39" s="1"/>
  <c r="B59" i="39"/>
  <c r="D59" i="39"/>
  <c r="A60" i="39"/>
  <c r="C60" i="39" s="1"/>
  <c r="B60" i="39"/>
  <c r="D60" i="39"/>
  <c r="A61" i="39"/>
  <c r="C61" i="39" s="1"/>
  <c r="B61" i="39"/>
  <c r="D61" i="39"/>
  <c r="A62" i="39"/>
  <c r="C62" i="39" s="1"/>
  <c r="B62" i="39"/>
  <c r="D62" i="39"/>
  <c r="A63" i="39"/>
  <c r="C63" i="39" s="1"/>
  <c r="B63" i="39"/>
  <c r="D63" i="39"/>
  <c r="A64" i="39"/>
  <c r="C64" i="39" s="1"/>
  <c r="B64" i="39"/>
  <c r="D64" i="39"/>
  <c r="A65" i="39"/>
  <c r="C65" i="39" s="1"/>
  <c r="B65" i="39"/>
  <c r="D65" i="39"/>
  <c r="A66" i="39"/>
  <c r="C66" i="39" s="1"/>
  <c r="B66" i="39"/>
  <c r="D66" i="39"/>
  <c r="A67" i="39"/>
  <c r="C67" i="39" s="1"/>
  <c r="B67" i="39"/>
  <c r="D67" i="39"/>
  <c r="A68" i="39"/>
  <c r="C68" i="39" s="1"/>
  <c r="B68" i="39"/>
  <c r="D68" i="39"/>
  <c r="A69" i="39"/>
  <c r="C69" i="39" s="1"/>
  <c r="B69" i="39"/>
  <c r="D69" i="39"/>
  <c r="A70" i="39"/>
  <c r="C70" i="39" s="1"/>
  <c r="B70" i="39"/>
  <c r="D70" i="39"/>
  <c r="A71" i="39"/>
  <c r="C71" i="39" s="1"/>
  <c r="B71" i="39"/>
  <c r="D71" i="39"/>
  <c r="A72" i="39"/>
  <c r="C72" i="39" s="1"/>
  <c r="B72" i="39"/>
  <c r="D72" i="39"/>
  <c r="A73" i="39"/>
  <c r="C73" i="39" s="1"/>
  <c r="B73" i="39"/>
  <c r="D73" i="39"/>
  <c r="A74" i="39"/>
  <c r="C74" i="39" s="1"/>
  <c r="B74" i="39"/>
  <c r="D74" i="39"/>
  <c r="A75" i="39"/>
  <c r="C75" i="39" s="1"/>
  <c r="B75" i="39"/>
  <c r="D75" i="39"/>
  <c r="A76" i="39"/>
  <c r="C76" i="39" s="1"/>
  <c r="B76" i="39"/>
  <c r="D76" i="39"/>
  <c r="A77" i="39"/>
  <c r="C77" i="39" s="1"/>
  <c r="B77" i="39"/>
  <c r="D77" i="39"/>
  <c r="A78" i="39"/>
  <c r="C78" i="39" s="1"/>
  <c r="B78" i="39"/>
  <c r="D78" i="39"/>
  <c r="A79" i="39"/>
  <c r="C79" i="39" s="1"/>
  <c r="B79" i="39"/>
  <c r="D79" i="39"/>
  <c r="A80" i="39"/>
  <c r="C80" i="39" s="1"/>
  <c r="B80" i="39"/>
  <c r="D80" i="39"/>
  <c r="A81" i="39"/>
  <c r="C81" i="39" s="1"/>
  <c r="B81" i="39"/>
  <c r="D81" i="39"/>
  <c r="A82" i="39"/>
  <c r="C82" i="39" s="1"/>
  <c r="B82" i="39"/>
  <c r="D82" i="39"/>
  <c r="A83" i="39"/>
  <c r="C83" i="39" s="1"/>
  <c r="B83" i="39"/>
  <c r="D83" i="39"/>
  <c r="A84" i="39"/>
  <c r="C84" i="39" s="1"/>
  <c r="B84" i="39"/>
  <c r="D84" i="39"/>
  <c r="A85" i="39"/>
  <c r="C85" i="39" s="1"/>
  <c r="B85" i="39"/>
  <c r="D85" i="39"/>
  <c r="A86" i="39"/>
  <c r="C86" i="39" s="1"/>
  <c r="B86" i="39"/>
  <c r="D86" i="39"/>
  <c r="A87" i="39"/>
  <c r="C87" i="39" s="1"/>
  <c r="B87" i="39"/>
  <c r="D87" i="39"/>
  <c r="A112" i="39"/>
  <c r="B112" i="39" s="1"/>
  <c r="A113" i="39"/>
  <c r="B113" i="39" s="1"/>
  <c r="A114" i="39"/>
  <c r="B114" i="39" s="1"/>
  <c r="A115" i="39"/>
  <c r="B115" i="39" s="1"/>
  <c r="A116" i="39"/>
  <c r="B116" i="39" s="1"/>
  <c r="A117" i="39"/>
  <c r="B117" i="39" s="1"/>
  <c r="A118" i="39"/>
  <c r="B118" i="39" s="1"/>
  <c r="A119" i="39"/>
  <c r="B119" i="39" s="1"/>
  <c r="A120" i="39"/>
  <c r="B120" i="39" s="1"/>
  <c r="A121" i="39"/>
  <c r="B121" i="39" s="1"/>
  <c r="A122" i="39"/>
  <c r="B122" i="39" s="1"/>
  <c r="A123" i="39"/>
  <c r="B123" i="39" s="1"/>
  <c r="A124" i="39"/>
  <c r="B124" i="39" s="1"/>
  <c r="A125" i="39"/>
  <c r="B125" i="39" s="1"/>
  <c r="A126" i="39"/>
  <c r="B126" i="39" s="1"/>
  <c r="A127" i="39"/>
  <c r="B127" i="39" s="1"/>
  <c r="A128" i="39"/>
  <c r="B128" i="39" s="1"/>
  <c r="A129" i="39"/>
  <c r="B129" i="39" s="1"/>
  <c r="A130" i="39"/>
  <c r="B130" i="39" s="1"/>
  <c r="A131" i="39"/>
  <c r="B131" i="39" s="1"/>
  <c r="A132" i="39"/>
  <c r="B132" i="39" s="1"/>
  <c r="A133" i="39"/>
  <c r="B133" i="39" s="1"/>
  <c r="A134" i="39"/>
  <c r="B134" i="39" s="1"/>
  <c r="A135" i="39"/>
  <c r="B135" i="39" s="1"/>
  <c r="A136" i="39"/>
  <c r="B136" i="39" s="1"/>
  <c r="A137" i="39"/>
  <c r="B137" i="39" s="1"/>
  <c r="A138" i="39"/>
  <c r="B138" i="39" s="1"/>
  <c r="A139" i="39"/>
  <c r="B139" i="39" s="1"/>
  <c r="A140" i="39"/>
  <c r="B140" i="39" s="1"/>
  <c r="A141" i="39"/>
  <c r="B141" i="39" s="1"/>
  <c r="A142" i="39"/>
  <c r="B142" i="39" s="1"/>
  <c r="A143" i="39"/>
  <c r="B143" i="39" s="1"/>
  <c r="A144" i="39"/>
  <c r="B144" i="39" s="1"/>
  <c r="A145" i="39"/>
  <c r="B145" i="39" s="1"/>
  <c r="A146" i="39"/>
  <c r="B146" i="39" s="1"/>
  <c r="A147" i="39"/>
  <c r="B147" i="39" s="1"/>
  <c r="A148" i="39"/>
  <c r="B148" i="39" s="1"/>
  <c r="A149" i="39"/>
  <c r="B149" i="39" s="1"/>
  <c r="A150" i="39"/>
  <c r="B150" i="39" s="1"/>
  <c r="A151" i="39"/>
  <c r="B151" i="39" s="1"/>
  <c r="A152" i="39"/>
  <c r="B152" i="39" s="1"/>
  <c r="A153" i="39"/>
  <c r="B153" i="39" s="1"/>
  <c r="A154" i="39"/>
  <c r="B154" i="39" s="1"/>
  <c r="A155" i="39"/>
  <c r="B155" i="39" s="1"/>
  <c r="A156" i="39"/>
  <c r="B156" i="39" s="1"/>
  <c r="A157" i="39"/>
  <c r="B157" i="39" s="1"/>
  <c r="A158" i="39"/>
  <c r="B158" i="39" s="1"/>
  <c r="A159" i="39"/>
  <c r="B159" i="39" s="1"/>
  <c r="A160" i="39"/>
  <c r="B160" i="39" s="1"/>
  <c r="A161" i="39"/>
  <c r="B161" i="39" s="1"/>
  <c r="A162" i="39"/>
  <c r="B162" i="39" s="1"/>
  <c r="A163" i="39"/>
  <c r="B163" i="39" s="1"/>
  <c r="A164" i="39"/>
  <c r="B164" i="39" s="1"/>
  <c r="A165" i="39"/>
  <c r="B165" i="39" s="1"/>
  <c r="A166" i="39"/>
  <c r="B166" i="39" s="1"/>
  <c r="A167" i="39"/>
  <c r="B167" i="39" s="1"/>
  <c r="A168" i="39"/>
  <c r="B168" i="39" s="1"/>
  <c r="A169" i="39"/>
  <c r="B169" i="39" s="1"/>
  <c r="A170" i="39"/>
  <c r="B170" i="39" s="1"/>
  <c r="A171" i="39"/>
  <c r="B171" i="39" s="1"/>
  <c r="A172" i="39"/>
  <c r="B172" i="39" s="1"/>
  <c r="A173" i="39"/>
  <c r="B173" i="39" s="1"/>
  <c r="A174" i="39"/>
  <c r="B174" i="39" s="1"/>
  <c r="A175" i="39"/>
  <c r="B175" i="39" s="1"/>
  <c r="A176" i="39"/>
  <c r="B176" i="39" s="1"/>
  <c r="A177" i="39"/>
  <c r="B177" i="39" s="1"/>
  <c r="A178" i="39"/>
  <c r="B178" i="39" s="1"/>
  <c r="A179" i="39"/>
  <c r="B179" i="39" s="1"/>
  <c r="A180" i="39"/>
  <c r="B180" i="39" s="1"/>
  <c r="A181" i="39"/>
  <c r="B181" i="39" s="1"/>
  <c r="A182" i="39"/>
  <c r="B182" i="39" s="1"/>
  <c r="A183" i="39"/>
  <c r="B183" i="39" s="1"/>
  <c r="A184" i="39"/>
  <c r="B184" i="39" s="1"/>
  <c r="A185" i="39"/>
  <c r="B185" i="39" s="1"/>
  <c r="A186" i="39"/>
  <c r="B186" i="39" s="1"/>
  <c r="A187" i="39"/>
  <c r="B187" i="39" s="1"/>
  <c r="A188" i="39"/>
  <c r="B188" i="39" s="1"/>
  <c r="A189" i="39"/>
  <c r="B189" i="39" s="1"/>
  <c r="A111" i="39"/>
  <c r="B111" i="39" s="1"/>
  <c r="E87" i="39" l="1"/>
  <c r="E52" i="39"/>
  <c r="E59" i="39"/>
  <c r="E36" i="39"/>
  <c r="E68" i="39"/>
  <c r="E9" i="39"/>
  <c r="E16" i="39"/>
  <c r="E21" i="39"/>
  <c r="E24" i="39"/>
  <c r="E57" i="39"/>
  <c r="E17" i="39"/>
  <c r="E44" i="39"/>
  <c r="E32" i="39"/>
  <c r="E25" i="39"/>
  <c r="E62" i="39"/>
  <c r="E41" i="39"/>
  <c r="E29" i="39"/>
  <c r="E49" i="39"/>
  <c r="E33" i="39"/>
  <c r="E13" i="39"/>
  <c r="E79" i="39"/>
  <c r="E66" i="39"/>
  <c r="E63" i="39"/>
  <c r="E60" i="39"/>
  <c r="E64" i="39"/>
  <c r="E82" i="39"/>
  <c r="E74" i="39"/>
  <c r="E71" i="39"/>
  <c r="E83" i="39"/>
  <c r="E75" i="39"/>
  <c r="E72" i="39"/>
  <c r="E86" i="39"/>
  <c r="E78" i="39"/>
  <c r="E85" i="39"/>
  <c r="E81" i="39"/>
  <c r="E77" i="39"/>
  <c r="E70" i="39"/>
  <c r="E67" i="39"/>
  <c r="E84" i="39"/>
  <c r="E80" i="39"/>
  <c r="E76" i="39"/>
  <c r="E73" i="39"/>
  <c r="E69" i="39"/>
  <c r="E65" i="39"/>
  <c r="E61" i="39"/>
  <c r="E56" i="39"/>
  <c r="E53" i="39"/>
  <c r="E45" i="39"/>
  <c r="E37" i="39"/>
  <c r="E48" i="39"/>
  <c r="E40" i="39"/>
  <c r="E28" i="39"/>
  <c r="E20" i="39"/>
  <c r="E12" i="39"/>
  <c r="E58" i="39"/>
  <c r="E54" i="39"/>
  <c r="E50" i="39"/>
  <c r="E46" i="39"/>
  <c r="E42" i="39"/>
  <c r="E38" i="39"/>
  <c r="E34" i="39"/>
  <c r="E30" i="39"/>
  <c r="E26" i="39"/>
  <c r="E22" i="39"/>
  <c r="E18" i="39"/>
  <c r="E14" i="39"/>
  <c r="E10" i="39"/>
  <c r="E55" i="39"/>
  <c r="E51" i="39"/>
  <c r="E47" i="39"/>
  <c r="E43" i="39"/>
  <c r="E39" i="39"/>
  <c r="E35" i="39"/>
  <c r="E31" i="39"/>
  <c r="E27" i="39"/>
  <c r="E23" i="39"/>
  <c r="E19" i="39"/>
  <c r="E15" i="39"/>
  <c r="E11" i="39"/>
  <c r="A290" i="39"/>
  <c r="C290" i="39"/>
  <c r="A291" i="39"/>
  <c r="C291" i="39"/>
  <c r="A292" i="39"/>
  <c r="C292" i="39"/>
  <c r="C293" i="39"/>
  <c r="A251" i="39"/>
  <c r="C251" i="39"/>
  <c r="A252" i="39"/>
  <c r="C252" i="39"/>
  <c r="A253" i="39"/>
  <c r="C253" i="39"/>
  <c r="A254" i="39"/>
  <c r="C254" i="39"/>
  <c r="A255" i="39"/>
  <c r="C255" i="39"/>
  <c r="A256" i="39"/>
  <c r="C256" i="39"/>
  <c r="A257" i="39"/>
  <c r="C257" i="39"/>
  <c r="A258" i="39"/>
  <c r="C258" i="39"/>
  <c r="A259" i="39"/>
  <c r="C259" i="39"/>
  <c r="A260" i="39"/>
  <c r="C260" i="39"/>
  <c r="A261" i="39"/>
  <c r="C261" i="39"/>
  <c r="A262" i="39"/>
  <c r="C262" i="39"/>
  <c r="A263" i="39"/>
  <c r="C263" i="39"/>
  <c r="A264" i="39"/>
  <c r="C264" i="39"/>
  <c r="A265" i="39"/>
  <c r="C265" i="39"/>
  <c r="A266" i="39"/>
  <c r="C266" i="39"/>
  <c r="A267" i="39"/>
  <c r="C267" i="39"/>
  <c r="A268" i="39"/>
  <c r="C268" i="39"/>
  <c r="A269" i="39"/>
  <c r="C269" i="39"/>
  <c r="A270" i="39"/>
  <c r="C270" i="39"/>
  <c r="A271" i="39"/>
  <c r="C271" i="39"/>
  <c r="A272" i="39"/>
  <c r="C272" i="39"/>
  <c r="A273" i="39"/>
  <c r="C273" i="39"/>
  <c r="A274" i="39"/>
  <c r="C274" i="39"/>
  <c r="A275" i="39"/>
  <c r="C275" i="39"/>
  <c r="A276" i="39"/>
  <c r="C276" i="39"/>
  <c r="A277" i="39"/>
  <c r="C277" i="39"/>
  <c r="A278" i="39"/>
  <c r="C278" i="39"/>
  <c r="A279" i="39"/>
  <c r="C279" i="39"/>
  <c r="A280" i="39"/>
  <c r="C280" i="39"/>
  <c r="A281" i="39"/>
  <c r="C281" i="39"/>
  <c r="A282" i="39"/>
  <c r="C282" i="39"/>
  <c r="A283" i="39"/>
  <c r="C283" i="39"/>
  <c r="A284" i="39"/>
  <c r="C284" i="39"/>
  <c r="A285" i="39"/>
  <c r="C285" i="39"/>
  <c r="A286" i="39"/>
  <c r="C286" i="39"/>
  <c r="A287" i="39"/>
  <c r="C287" i="39"/>
  <c r="A288" i="39"/>
  <c r="C288" i="39"/>
  <c r="A289" i="39"/>
  <c r="C289" i="39"/>
  <c r="A215" i="39" l="1"/>
  <c r="C215" i="39"/>
  <c r="A216" i="39"/>
  <c r="C216" i="39"/>
  <c r="A217" i="39"/>
  <c r="C217" i="39"/>
  <c r="A218" i="39"/>
  <c r="C218" i="39"/>
  <c r="A219" i="39"/>
  <c r="C219" i="39"/>
  <c r="A220" i="39"/>
  <c r="C220" i="39"/>
  <c r="A221" i="39"/>
  <c r="C221" i="39"/>
  <c r="A222" i="39"/>
  <c r="C222" i="39"/>
  <c r="A223" i="39"/>
  <c r="C223" i="39"/>
  <c r="A224" i="39"/>
  <c r="C224" i="39"/>
  <c r="A225" i="39"/>
  <c r="C225" i="39"/>
  <c r="A226" i="39"/>
  <c r="C226" i="39"/>
  <c r="A227" i="39"/>
  <c r="C227" i="39"/>
  <c r="A228" i="39"/>
  <c r="C228" i="39"/>
  <c r="A229" i="39"/>
  <c r="C229" i="39"/>
  <c r="A230" i="39"/>
  <c r="C230" i="39"/>
  <c r="A231" i="39"/>
  <c r="C231" i="39"/>
  <c r="A232" i="39"/>
  <c r="C232" i="39"/>
  <c r="A233" i="39"/>
  <c r="C233" i="39"/>
  <c r="A234" i="39"/>
  <c r="C234" i="39"/>
  <c r="A235" i="39"/>
  <c r="C235" i="39"/>
  <c r="A236" i="39"/>
  <c r="C236" i="39"/>
  <c r="A237" i="39"/>
  <c r="C237" i="39"/>
  <c r="A238" i="39"/>
  <c r="C238" i="39"/>
  <c r="A239" i="39"/>
  <c r="C239" i="39"/>
  <c r="A240" i="39"/>
  <c r="C240" i="39"/>
  <c r="A241" i="39"/>
  <c r="C241" i="39"/>
  <c r="A242" i="39"/>
  <c r="C242" i="39"/>
  <c r="A243" i="39"/>
  <c r="C243" i="39"/>
  <c r="A244" i="39"/>
  <c r="C244" i="39"/>
  <c r="A245" i="39"/>
  <c r="C245" i="39"/>
  <c r="A246" i="39"/>
  <c r="C246" i="39"/>
  <c r="A247" i="39"/>
  <c r="C247" i="39"/>
  <c r="A248" i="39"/>
  <c r="C248" i="39"/>
  <c r="A249" i="39"/>
  <c r="C249" i="39"/>
  <c r="A250" i="39"/>
  <c r="C250" i="39"/>
  <c r="C214" i="39"/>
  <c r="A214" i="39"/>
  <c r="D8" i="39"/>
  <c r="B8" i="39"/>
  <c r="B7" i="39" s="1"/>
  <c r="A8" i="39"/>
  <c r="E8" i="39" s="1"/>
  <c r="D213" i="39"/>
  <c r="C40" i="38"/>
  <c r="D7" i="39" l="1"/>
  <c r="C8" i="39"/>
  <c r="F19" i="38"/>
  <c r="G40" i="38"/>
  <c r="C20" i="38"/>
  <c r="A213" i="39" l="1"/>
  <c r="A110" i="39"/>
  <c r="B110" i="39" s="1"/>
  <c r="A7" i="39"/>
  <c r="C213" i="39"/>
  <c r="D10" i="10"/>
  <c r="U2" i="11" l="1"/>
  <c r="AW2" i="11" s="1"/>
  <c r="U2" i="10" l="1"/>
  <c r="AK2" i="10" s="1"/>
  <c r="P10" i="11" l="1"/>
  <c r="R10" i="11"/>
  <c r="L10" i="11" l="1"/>
  <c r="G11" i="9" l="1"/>
  <c r="A7" i="7" l="1"/>
  <c r="K3" i="11"/>
  <c r="A12" i="7"/>
  <c r="A17" i="7"/>
  <c r="BC5" i="11" l="1"/>
  <c r="AQ5" i="11"/>
  <c r="L10" i="10"/>
  <c r="AC5" i="10" l="1"/>
  <c r="B10" i="9" l="1"/>
  <c r="F7" i="7" l="1"/>
  <c r="D17" i="7" s="1"/>
  <c r="I9" i="9"/>
  <c r="I14" i="9" s="1"/>
  <c r="G15" i="9" s="1"/>
  <c r="G9" i="9"/>
  <c r="G14" i="9" s="1"/>
  <c r="B15" i="9" s="1"/>
  <c r="D7" i="7"/>
  <c r="C17" i="7" s="1"/>
  <c r="B7" i="7" l="1"/>
</calcChain>
</file>

<file path=xl/comments1.xml><?xml version="1.0" encoding="utf-8"?>
<comments xmlns="http://schemas.openxmlformats.org/spreadsheetml/2006/main">
  <authors>
    <author>作者</author>
  </authors>
  <commentList>
    <comment ref="B3" authorId="0" shapeId="0">
      <text>
        <r>
          <rPr>
            <b/>
            <sz val="9"/>
            <color indexed="81"/>
            <rFont val="宋体"/>
            <family val="3"/>
            <charset val="134"/>
          </rPr>
          <t>货物运输批次号：由13位数字构成</t>
        </r>
        <r>
          <rPr>
            <b/>
            <sz val="9"/>
            <color indexed="81"/>
            <rFont val="宋体"/>
            <family val="3"/>
            <charset val="134"/>
          </rPr>
          <t>,原始1开头，预配5开头</t>
        </r>
        <r>
          <rPr>
            <sz val="9"/>
            <color indexed="81"/>
            <rFont val="宋体"/>
            <family val="3"/>
            <charset val="134"/>
          </rPr>
          <t xml:space="preserve">
</t>
        </r>
      </text>
    </comment>
    <comment ref="F4" authorId="0" shapeId="0">
      <text>
        <r>
          <rPr>
            <b/>
            <sz val="9"/>
            <color indexed="81"/>
            <rFont val="宋体"/>
            <family val="3"/>
            <charset val="134"/>
          </rPr>
          <t>装载时间：
共计14位长度，例如：201</t>
        </r>
        <r>
          <rPr>
            <b/>
            <sz val="9"/>
            <color indexed="81"/>
            <rFont val="宋体"/>
            <family val="3"/>
            <charset val="134"/>
          </rPr>
          <t>904</t>
        </r>
        <r>
          <rPr>
            <b/>
            <sz val="9"/>
            <color indexed="81"/>
            <rFont val="宋体"/>
            <family val="3"/>
            <charset val="134"/>
          </rPr>
          <t>30123000，表示：201</t>
        </r>
        <r>
          <rPr>
            <b/>
            <sz val="9"/>
            <color indexed="81"/>
            <rFont val="宋体"/>
            <family val="3"/>
            <charset val="134"/>
          </rPr>
          <t>9</t>
        </r>
        <r>
          <rPr>
            <b/>
            <sz val="9"/>
            <color indexed="81"/>
            <rFont val="宋体"/>
            <family val="3"/>
            <charset val="134"/>
          </rPr>
          <t>年</t>
        </r>
        <r>
          <rPr>
            <b/>
            <sz val="9"/>
            <color indexed="81"/>
            <rFont val="宋体"/>
            <family val="3"/>
            <charset val="134"/>
          </rPr>
          <t>04</t>
        </r>
        <r>
          <rPr>
            <b/>
            <sz val="9"/>
            <color indexed="81"/>
            <rFont val="宋体"/>
            <family val="3"/>
            <charset val="134"/>
          </rPr>
          <t>月30日12点30分00秒。</t>
        </r>
      </text>
    </comment>
    <comment ref="F5" authorId="0" shapeId="0">
      <text>
        <r>
          <rPr>
            <b/>
            <sz val="9"/>
            <color indexed="81"/>
            <rFont val="宋体"/>
            <family val="3"/>
            <charset val="134"/>
          </rPr>
          <t>作者:</t>
        </r>
        <r>
          <rPr>
            <sz val="9"/>
            <color indexed="81"/>
            <rFont val="宋体"/>
            <family val="3"/>
            <charset val="134"/>
          </rPr>
          <t xml:space="preserve">
货物通关代码为</t>
        </r>
        <r>
          <rPr>
            <sz val="9"/>
            <color indexed="81"/>
            <rFont val="Tahoma"/>
            <family val="2"/>
          </rPr>
          <t>RD09</t>
        </r>
        <r>
          <rPr>
            <sz val="9"/>
            <color indexed="81"/>
            <rFont val="宋体"/>
            <family val="3"/>
            <charset val="134"/>
          </rPr>
          <t>时，此项必填</t>
        </r>
      </text>
    </comment>
    <comment ref="A8" authorId="0" shapeId="0">
      <text>
        <r>
          <rPr>
            <b/>
            <sz val="9"/>
            <color indexed="81"/>
            <rFont val="宋体"/>
            <family val="3"/>
            <charset val="134"/>
          </rPr>
          <t>作者:</t>
        </r>
        <r>
          <rPr>
            <sz val="9"/>
            <color indexed="81"/>
            <rFont val="宋体"/>
            <family val="3"/>
            <charset val="134"/>
          </rPr>
          <t xml:space="preserve">
提单号请输入</t>
        </r>
        <r>
          <rPr>
            <sz val="9"/>
            <color indexed="81"/>
            <rFont val="Tahoma"/>
            <family val="2"/>
          </rPr>
          <t>3</t>
        </r>
        <r>
          <rPr>
            <sz val="9"/>
            <color indexed="81"/>
            <rFont val="宋体"/>
            <family val="3"/>
            <charset val="134"/>
          </rPr>
          <t>位或以上</t>
        </r>
      </text>
    </comment>
    <comment ref="B8" authorId="0" shapeId="0">
      <text>
        <r>
          <rPr>
            <b/>
            <sz val="9"/>
            <color indexed="81"/>
            <rFont val="宋体"/>
            <family val="3"/>
            <charset val="134"/>
          </rPr>
          <t>作者:</t>
        </r>
        <r>
          <rPr>
            <sz val="9"/>
            <color indexed="81"/>
            <rFont val="宋体"/>
            <family val="3"/>
            <charset val="134"/>
          </rPr>
          <t xml:space="preserve">
最多可填写</t>
        </r>
        <r>
          <rPr>
            <sz val="9"/>
            <color indexed="81"/>
            <rFont val="Tahoma"/>
            <family val="2"/>
          </rPr>
          <t>14</t>
        </r>
        <r>
          <rPr>
            <sz val="9"/>
            <color indexed="81"/>
            <rFont val="宋体"/>
            <family val="3"/>
            <charset val="134"/>
          </rPr>
          <t>位整数和</t>
        </r>
        <r>
          <rPr>
            <sz val="9"/>
            <color indexed="81"/>
            <rFont val="Tahoma"/>
            <family val="2"/>
          </rPr>
          <t>2</t>
        </r>
        <r>
          <rPr>
            <sz val="9"/>
            <color indexed="81"/>
            <rFont val="宋体"/>
            <family val="3"/>
            <charset val="134"/>
          </rPr>
          <t>位小数</t>
        </r>
      </text>
    </comment>
    <comment ref="M8" authorId="0" shapeId="0">
      <text>
        <r>
          <rPr>
            <b/>
            <sz val="9"/>
            <color indexed="81"/>
            <rFont val="Tahoma"/>
            <family val="2"/>
          </rPr>
          <t>Administrator:</t>
        </r>
        <r>
          <rPr>
            <b/>
            <sz val="9"/>
            <color indexed="81"/>
            <rFont val="宋体"/>
            <family val="3"/>
            <charset val="134"/>
          </rPr>
          <t>同一个提单下有多个柜号的情况：复制相同数据行，每行填对应的一个柜号，以提单为对应关系，系统取数根据提单号下对应所有柜号</t>
        </r>
      </text>
    </comment>
  </commentList>
</comments>
</file>

<file path=xl/sharedStrings.xml><?xml version="1.0" encoding="utf-8"?>
<sst xmlns="http://schemas.openxmlformats.org/spreadsheetml/2006/main" count="4469" uniqueCount="1980">
  <si>
    <t>运单号</t>
  </si>
  <si>
    <t>起运站点</t>
  </si>
  <si>
    <t>报关单编号</t>
  </si>
  <si>
    <t>运单进出口类型</t>
  </si>
  <si>
    <t>总运单号</t>
  </si>
  <si>
    <t>航班号</t>
  </si>
  <si>
    <t>舱单申报使用企业代码</t>
  </si>
  <si>
    <t>报关单申报使用企业代码</t>
  </si>
  <si>
    <t>发件人国家</t>
  </si>
  <si>
    <t>收件人公司名</t>
  </si>
  <si>
    <t>收件人电话</t>
  </si>
  <si>
    <t>货品名称</t>
  </si>
  <si>
    <t>重量</t>
  </si>
  <si>
    <t>件数</t>
  </si>
  <si>
    <t>货物价值</t>
  </si>
  <si>
    <t>发件地</t>
  </si>
  <si>
    <t>收件地</t>
  </si>
  <si>
    <t>发件人账号</t>
  </si>
  <si>
    <t>收件人账号</t>
  </si>
  <si>
    <t>发件人地址第一行</t>
  </si>
  <si>
    <t>发件人地址第二行</t>
  </si>
  <si>
    <t>发件人地址第三行</t>
  </si>
  <si>
    <t>发件人城市</t>
  </si>
  <si>
    <t>发件地中文名</t>
  </si>
  <si>
    <t>发件人邮编</t>
  </si>
  <si>
    <t>发件人电话</t>
  </si>
  <si>
    <t>发件人联系人</t>
  </si>
  <si>
    <t>收件人地址第一行</t>
  </si>
  <si>
    <t>收件人地址第二行</t>
  </si>
  <si>
    <t>收件人地址第三行</t>
  </si>
  <si>
    <t>收件人城市</t>
  </si>
  <si>
    <t>收件地中文名</t>
  </si>
  <si>
    <t>收件人邮编</t>
  </si>
  <si>
    <t>收件人联系人</t>
  </si>
  <si>
    <t>是否通过海关备案</t>
  </si>
  <si>
    <t>经营单位编码</t>
  </si>
  <si>
    <t>规格型号</t>
  </si>
  <si>
    <t>商品编号</t>
  </si>
  <si>
    <t>关税</t>
  </si>
  <si>
    <t>增值税</t>
  </si>
  <si>
    <t>消费税</t>
  </si>
  <si>
    <t>总税额</t>
  </si>
  <si>
    <t>小件单位</t>
  </si>
  <si>
    <t>袋号</t>
  </si>
  <si>
    <t>运单用户自定义1</t>
  </si>
  <si>
    <t>运单用户自定义2</t>
  </si>
  <si>
    <t>运单用户自定义3</t>
  </si>
  <si>
    <t>TNT包号</t>
  </si>
  <si>
    <t>内陆航班日期</t>
  </si>
  <si>
    <t>导出币别</t>
  </si>
  <si>
    <t>导出价值</t>
  </si>
  <si>
    <t>打印价值</t>
  </si>
  <si>
    <t>三免数据匹配时间</t>
  </si>
  <si>
    <t>派送指令</t>
  </si>
  <si>
    <t>进口到付标记</t>
  </si>
  <si>
    <t>RAS标记</t>
  </si>
  <si>
    <t>是否海关重点设查</t>
  </si>
  <si>
    <t>是否化工品</t>
  </si>
  <si>
    <t>化工品编号</t>
  </si>
  <si>
    <t>环节</t>
  </si>
  <si>
    <t>签章</t>
  </si>
  <si>
    <t>审结</t>
  </si>
  <si>
    <t>摆台</t>
  </si>
  <si>
    <t>5301皇岗口岸</t>
  </si>
  <si>
    <t>3公路运输</t>
  </si>
  <si>
    <t>到达卸货地时间</t>
  </si>
  <si>
    <t>RD09 跨境快速通关</t>
  </si>
  <si>
    <t>提单信息</t>
    <phoneticPr fontId="3" type="noConversion"/>
  </si>
  <si>
    <t>CNY人民币</t>
  </si>
  <si>
    <t>CT 纸板箱</t>
  </si>
  <si>
    <t>货物信息</t>
    <phoneticPr fontId="3" type="noConversion"/>
  </si>
  <si>
    <r>
      <t>毛重(KG</t>
    </r>
    <r>
      <rPr>
        <sz val="10"/>
        <color indexed="10"/>
        <rFont val="微软雅黑"/>
        <family val="2"/>
        <charset val="134"/>
      </rPr>
      <t>)*</t>
    </r>
    <phoneticPr fontId="3" type="noConversion"/>
  </si>
  <si>
    <t>香港机场</t>
    <phoneticPr fontId="3" type="noConversion"/>
  </si>
  <si>
    <r>
      <t>N</t>
    </r>
    <r>
      <rPr>
        <sz val="11"/>
        <color theme="1"/>
        <rFont val="宋体"/>
        <family val="2"/>
        <charset val="134"/>
        <scheme val="minor"/>
      </rPr>
      <t xml:space="preserve">/M  </t>
    </r>
    <phoneticPr fontId="3" type="noConversion"/>
  </si>
  <si>
    <t>纸箱</t>
    <phoneticPr fontId="3" type="noConversion"/>
  </si>
  <si>
    <t>公斤</t>
    <phoneticPr fontId="3" type="noConversion"/>
  </si>
  <si>
    <r>
      <t>香港</t>
    </r>
    <r>
      <rPr>
        <sz val="10"/>
        <rFont val="Times New Roman"/>
        <family val="1"/>
      </rPr>
      <t>TNT</t>
    </r>
    <r>
      <rPr>
        <sz val="10"/>
        <rFont val="宋体"/>
        <family val="3"/>
        <charset val="134"/>
      </rPr>
      <t>公司</t>
    </r>
    <phoneticPr fontId="3" type="noConversion"/>
  </si>
  <si>
    <t>深圳分公司</t>
    <phoneticPr fontId="3" type="noConversion"/>
  </si>
  <si>
    <t>赤腊角机场超级壹号货运站</t>
    <phoneticPr fontId="3" type="noConversion"/>
  </si>
  <si>
    <t>其他类货物一批</t>
    <phoneticPr fontId="3" type="noConversion"/>
  </si>
  <si>
    <t>公斤</t>
    <phoneticPr fontId="3" type="noConversion"/>
  </si>
  <si>
    <r>
      <t>速递中心壹子楼</t>
    </r>
    <r>
      <rPr>
        <sz val="11"/>
        <rFont val="Times New Roman"/>
        <family val="1"/>
      </rPr>
      <t>9</t>
    </r>
    <r>
      <rPr>
        <sz val="11"/>
        <rFont val="宋体"/>
        <family val="3"/>
        <charset val="134"/>
      </rPr>
      <t>号仓</t>
    </r>
    <phoneticPr fontId="3" type="noConversion"/>
  </si>
  <si>
    <t>深圳机场国际快件监管中心7-10号</t>
    <phoneticPr fontId="3" type="noConversion"/>
  </si>
  <si>
    <r>
      <t>TEL</t>
    </r>
    <r>
      <rPr>
        <sz val="11"/>
        <rFont val="宋体"/>
        <family val="3"/>
        <charset val="134"/>
      </rPr>
      <t>：27685001</t>
    </r>
    <phoneticPr fontId="3" type="noConversion"/>
  </si>
  <si>
    <t xml:space="preserve"> TEL：27344188</t>
    <phoneticPr fontId="3" type="noConversion"/>
  </si>
  <si>
    <t>总计</t>
    <phoneticPr fontId="3" type="noConversion"/>
  </si>
  <si>
    <t>件</t>
    <phoneticPr fontId="3" type="noConversion"/>
  </si>
  <si>
    <t>货样广告品A</t>
    <phoneticPr fontId="3" type="noConversion"/>
  </si>
  <si>
    <t>深圳/香港</t>
    <phoneticPr fontId="3" type="noConversion"/>
  </si>
  <si>
    <t xml:space="preserve">         皇岗口岸</t>
  </si>
  <si>
    <t>汽车运输</t>
  </si>
  <si>
    <t>中国香港</t>
  </si>
  <si>
    <t>运费：0</t>
  </si>
  <si>
    <t>保费：0</t>
  </si>
  <si>
    <t>序号</t>
  </si>
  <si>
    <t>报关单号</t>
  </si>
  <si>
    <t>分运单号</t>
  </si>
  <si>
    <t>品名</t>
  </si>
  <si>
    <t>货值</t>
  </si>
  <si>
    <t>运费</t>
  </si>
  <si>
    <t>保费</t>
  </si>
  <si>
    <t>杂费</t>
  </si>
  <si>
    <t>关税税额</t>
  </si>
  <si>
    <t>增值税税额</t>
  </si>
  <si>
    <t>其他税额</t>
  </si>
  <si>
    <t>发/收件人</t>
  </si>
  <si>
    <t>经营单位</t>
  </si>
  <si>
    <t>海关回执信息</t>
  </si>
  <si>
    <t>客户帐号</t>
  </si>
  <si>
    <t>实征反补贴税款</t>
  </si>
  <si>
    <t>实征废旧基金</t>
  </si>
  <si>
    <r>
      <t>代</t>
    </r>
    <r>
      <rPr>
        <sz val="16"/>
        <rFont val="Times New Roman"/>
        <family val="1"/>
      </rPr>
      <t xml:space="preserve">  </t>
    </r>
    <r>
      <rPr>
        <sz val="16"/>
        <rFont val="宋体"/>
        <family val="3"/>
        <charset val="134"/>
      </rPr>
      <t>理</t>
    </r>
    <r>
      <rPr>
        <sz val="16"/>
        <rFont val="Times New Roman"/>
        <family val="1"/>
      </rPr>
      <t xml:space="preserve">  </t>
    </r>
    <r>
      <rPr>
        <sz val="16"/>
        <rFont val="宋体"/>
        <family val="3"/>
        <charset val="134"/>
      </rPr>
      <t>报</t>
    </r>
    <r>
      <rPr>
        <sz val="16"/>
        <rFont val="Times New Roman"/>
        <family val="1"/>
      </rPr>
      <t xml:space="preserve">  </t>
    </r>
    <r>
      <rPr>
        <sz val="16"/>
        <rFont val="宋体"/>
        <family val="3"/>
        <charset val="134"/>
      </rPr>
      <t>关</t>
    </r>
    <r>
      <rPr>
        <sz val="16"/>
        <rFont val="Times New Roman"/>
        <family val="1"/>
      </rPr>
      <t xml:space="preserve">  </t>
    </r>
    <r>
      <rPr>
        <sz val="16"/>
        <rFont val="宋体"/>
        <family val="3"/>
        <charset val="134"/>
      </rPr>
      <t>委</t>
    </r>
    <r>
      <rPr>
        <sz val="16"/>
        <rFont val="Times New Roman"/>
        <family val="1"/>
      </rPr>
      <t xml:space="preserve">  </t>
    </r>
    <r>
      <rPr>
        <sz val="16"/>
        <rFont val="宋体"/>
        <family val="3"/>
        <charset val="134"/>
      </rPr>
      <t>托</t>
    </r>
    <r>
      <rPr>
        <sz val="16"/>
        <rFont val="Times New Roman"/>
        <family val="1"/>
      </rPr>
      <t xml:space="preserve">  </t>
    </r>
    <r>
      <rPr>
        <sz val="16"/>
        <rFont val="宋体"/>
        <family val="3"/>
        <charset val="134"/>
      </rPr>
      <t>书</t>
    </r>
  </si>
  <si>
    <t>委  托  报  关  协  议</t>
  </si>
  <si>
    <t>为明确委托报关具体事项和各自责任，双方经平等协商签定协议如下：</t>
  </si>
  <si>
    <t>委托方</t>
  </si>
  <si>
    <t>被委托方</t>
  </si>
  <si>
    <t>主要货物名称</t>
  </si>
  <si>
    <t>No.</t>
  </si>
  <si>
    <t>收到单证日期</t>
  </si>
  <si>
    <t>进出口日期</t>
  </si>
  <si>
    <t>收到单证情况</t>
  </si>
  <si>
    <t>合同□</t>
  </si>
  <si>
    <t>装箱清单□</t>
  </si>
  <si>
    <t>贸易方式</t>
  </si>
  <si>
    <t>加工贸易手册□</t>
  </si>
  <si>
    <t>许可证件□</t>
  </si>
  <si>
    <t>其它</t>
  </si>
  <si>
    <t>报关收费</t>
  </si>
  <si>
    <t>人民币：</t>
  </si>
  <si>
    <t>元</t>
  </si>
  <si>
    <t>承诺说明：</t>
  </si>
  <si>
    <t>背面所列通用条款是本协议不可分割的一部分，对本协议的签署</t>
  </si>
  <si>
    <t>构成了对背面通用条款的同意。</t>
  </si>
  <si>
    <t>委托方业务签章：</t>
  </si>
  <si>
    <t>联系电话：</t>
  </si>
  <si>
    <r>
      <t>编号：</t>
    </r>
    <r>
      <rPr>
        <sz val="14"/>
        <color theme="1"/>
        <rFont val="黑体"/>
        <family val="3"/>
        <charset val="134"/>
      </rPr>
      <t>□□□□□□□□□□□□□</t>
    </r>
  </si>
  <si>
    <t>中国报关协会监制</t>
  </si>
  <si>
    <t>备注</t>
  </si>
  <si>
    <t>价值</t>
  </si>
  <si>
    <r>
      <t>货物总毛重(KG)</t>
    </r>
    <r>
      <rPr>
        <sz val="10"/>
        <color indexed="10"/>
        <rFont val="微软雅黑"/>
        <family val="2"/>
        <charset val="134"/>
      </rPr>
      <t>*</t>
    </r>
    <phoneticPr fontId="3" type="noConversion"/>
  </si>
  <si>
    <r>
      <t>商品描述</t>
    </r>
    <r>
      <rPr>
        <sz val="10"/>
        <color indexed="10"/>
        <rFont val="微软雅黑"/>
        <family val="2"/>
        <charset val="134"/>
      </rPr>
      <t>*</t>
    </r>
    <phoneticPr fontId="3" type="noConversion"/>
  </si>
  <si>
    <t>公路舱单批量/单票导入模板（进出口通用）V1608</t>
    <phoneticPr fontId="3" type="noConversion"/>
  </si>
  <si>
    <r>
      <t>货物运输批次号</t>
    </r>
    <r>
      <rPr>
        <sz val="10"/>
        <color indexed="10"/>
        <rFont val="微软雅黑"/>
        <family val="2"/>
        <charset val="134"/>
      </rPr>
      <t>*</t>
    </r>
    <phoneticPr fontId="3" type="noConversion"/>
  </si>
  <si>
    <r>
      <t>运输方式</t>
    </r>
    <r>
      <rPr>
        <sz val="10"/>
        <color indexed="10"/>
        <rFont val="微软雅黑"/>
        <family val="2"/>
        <charset val="134"/>
      </rPr>
      <t>*</t>
    </r>
    <phoneticPr fontId="3" type="noConversion"/>
  </si>
  <si>
    <r>
      <t>装卸地代码</t>
    </r>
    <r>
      <rPr>
        <sz val="10"/>
        <color indexed="10"/>
        <rFont val="微软雅黑"/>
        <family val="2"/>
        <charset val="134"/>
      </rPr>
      <t>*</t>
    </r>
    <phoneticPr fontId="3" type="noConversion"/>
  </si>
  <si>
    <r>
      <t>货物通关代码</t>
    </r>
    <r>
      <rPr>
        <sz val="10"/>
        <color indexed="10"/>
        <rFont val="微软雅黑"/>
        <family val="2"/>
        <charset val="134"/>
      </rPr>
      <t>*</t>
    </r>
    <phoneticPr fontId="3" type="noConversion"/>
  </si>
  <si>
    <r>
      <t>提运单号</t>
    </r>
    <r>
      <rPr>
        <sz val="10"/>
        <color indexed="10"/>
        <rFont val="微软雅黑"/>
        <family val="2"/>
        <charset val="134"/>
      </rPr>
      <t>*</t>
    </r>
    <phoneticPr fontId="3" type="noConversion"/>
  </si>
  <si>
    <r>
      <t>货物价值</t>
    </r>
    <r>
      <rPr>
        <sz val="10"/>
        <color indexed="10"/>
        <rFont val="微软雅黑"/>
        <family val="2"/>
        <charset val="134"/>
      </rPr>
      <t>*</t>
    </r>
    <phoneticPr fontId="3" type="noConversion"/>
  </si>
  <si>
    <r>
      <t>金额类型</t>
    </r>
    <r>
      <rPr>
        <sz val="10"/>
        <color indexed="10"/>
        <rFont val="微软雅黑"/>
        <family val="2"/>
        <charset val="134"/>
      </rPr>
      <t>*</t>
    </r>
    <phoneticPr fontId="3" type="noConversion"/>
  </si>
  <si>
    <r>
      <t>包装类型</t>
    </r>
    <r>
      <rPr>
        <sz val="10"/>
        <color indexed="10"/>
        <rFont val="微软雅黑"/>
        <family val="2"/>
        <charset val="134"/>
      </rPr>
      <t>*</t>
    </r>
    <phoneticPr fontId="3" type="noConversion"/>
  </si>
  <si>
    <r>
      <t>集装箱信息(</t>
    </r>
    <r>
      <rPr>
        <b/>
        <sz val="10"/>
        <color indexed="10"/>
        <rFont val="微软雅黑"/>
        <family val="2"/>
        <charset val="134"/>
      </rPr>
      <t>柜车必填，吨车不填，跨境快通填写车辆海关编号</t>
    </r>
    <r>
      <rPr>
        <b/>
        <sz val="10"/>
        <color indexed="30"/>
        <rFont val="微软雅黑"/>
        <family val="2"/>
        <charset val="134"/>
      </rPr>
      <t>)</t>
    </r>
    <phoneticPr fontId="3" type="noConversion"/>
  </si>
  <si>
    <r>
      <t>货物件数</t>
    </r>
    <r>
      <rPr>
        <sz val="10"/>
        <color indexed="10"/>
        <rFont val="微软雅黑"/>
        <family val="2"/>
        <charset val="134"/>
      </rPr>
      <t>*</t>
    </r>
    <phoneticPr fontId="3" type="noConversion"/>
  </si>
  <si>
    <r>
      <t>N</t>
    </r>
    <r>
      <rPr>
        <sz val="11"/>
        <color theme="0"/>
        <rFont val="宋体"/>
        <family val="3"/>
        <charset val="134"/>
        <scheme val="minor"/>
      </rPr>
      <t xml:space="preserve">/M  </t>
    </r>
    <phoneticPr fontId="3" type="noConversion"/>
  </si>
  <si>
    <t xml:space="preserve">    本司对申报的总运单</t>
    <phoneticPr fontId="1" type="noConversion"/>
  </si>
  <si>
    <t>公司（盖章）</t>
    <phoneticPr fontId="1" type="noConversion"/>
  </si>
  <si>
    <t>收发件人信息已进行过全部核实，相关信息真实、有效，如有虚</t>
    <phoneticPr fontId="1" type="noConversion"/>
  </si>
  <si>
    <t>假，愿承担相关法律责任。</t>
    <phoneticPr fontId="1" type="noConversion"/>
  </si>
  <si>
    <t>项下全部分运单</t>
    <phoneticPr fontId="1" type="noConversion"/>
  </si>
  <si>
    <t>承诺书</t>
    <phoneticPr fontId="1" type="noConversion"/>
  </si>
  <si>
    <t>张令文</t>
  </si>
  <si>
    <t>HKG TNT</t>
  </si>
  <si>
    <t>收货人公司名称</t>
  </si>
  <si>
    <t>发件人公司名称</t>
  </si>
  <si>
    <t>注：带*号为必填字段，全单导入功能需要自编提运单号，另外，批次号、口岸、通关代码、总件数、毛重、柜号需要重点复核。</t>
    <phoneticPr fontId="3" type="noConversion"/>
  </si>
  <si>
    <r>
      <t>过境口岸</t>
    </r>
    <r>
      <rPr>
        <sz val="10"/>
        <color indexed="10"/>
        <rFont val="微软雅黑"/>
        <family val="2"/>
        <charset val="134"/>
      </rPr>
      <t>*</t>
    </r>
    <phoneticPr fontId="3" type="noConversion"/>
  </si>
  <si>
    <r>
      <t>货物装载时间</t>
    </r>
    <r>
      <rPr>
        <sz val="10"/>
        <color indexed="10"/>
        <rFont val="微软雅黑"/>
        <family val="2"/>
        <charset val="134"/>
      </rPr>
      <t>*</t>
    </r>
    <phoneticPr fontId="3" type="noConversion"/>
  </si>
  <si>
    <t>（快件跨通专用）跨境指运或启运地</t>
    <phoneticPr fontId="3" type="noConversion"/>
  </si>
  <si>
    <r>
      <t>货物总件数</t>
    </r>
    <r>
      <rPr>
        <sz val="10"/>
        <color indexed="10"/>
        <rFont val="微软雅黑"/>
        <family val="2"/>
        <charset val="134"/>
      </rPr>
      <t>*</t>
    </r>
    <phoneticPr fontId="3" type="noConversion"/>
  </si>
  <si>
    <r>
      <t>收货人名称</t>
    </r>
    <r>
      <rPr>
        <sz val="10"/>
        <color indexed="10"/>
        <rFont val="微软雅黑"/>
        <family val="2"/>
        <charset val="134"/>
      </rPr>
      <t>*</t>
    </r>
    <phoneticPr fontId="3" type="noConversion"/>
  </si>
  <si>
    <r>
      <t>发货人名称</t>
    </r>
    <r>
      <rPr>
        <sz val="10"/>
        <color indexed="10"/>
        <rFont val="微软雅黑"/>
        <family val="2"/>
        <charset val="134"/>
      </rPr>
      <t>*</t>
    </r>
    <phoneticPr fontId="3" type="noConversion"/>
  </si>
  <si>
    <r>
      <t>箱号</t>
    </r>
    <r>
      <rPr>
        <sz val="10"/>
        <color indexed="10"/>
        <rFont val="微软雅黑"/>
        <family val="2"/>
        <charset val="134"/>
      </rPr>
      <t>*</t>
    </r>
    <phoneticPr fontId="3" type="noConversion"/>
  </si>
  <si>
    <t>方庆华</t>
  </si>
  <si>
    <t>欧伟文</t>
  </si>
  <si>
    <t>严明杰</t>
  </si>
  <si>
    <t>陈志雄</t>
  </si>
  <si>
    <t>周伟中</t>
  </si>
  <si>
    <t>实征行邮税反倾销税额</t>
  </si>
  <si>
    <t>CNY</t>
  </si>
  <si>
    <t>5301 皇岗口岸</t>
  </si>
  <si>
    <t>CNY 人民币</t>
  </si>
  <si>
    <t>CT 纸板箱</t>
    <phoneticPr fontId="68" type="noConversion"/>
  </si>
  <si>
    <t>快件一批</t>
    <phoneticPr fontId="68" type="noConversion"/>
  </si>
  <si>
    <t>CT 纸板箱</t>
    <phoneticPr fontId="79" type="noConversion"/>
  </si>
  <si>
    <t>快件一批</t>
    <phoneticPr fontId="79" type="noConversion"/>
  </si>
  <si>
    <t xml:space="preserve"> 环  节  流  程  表</t>
  </si>
  <si>
    <t>票数</t>
    <phoneticPr fontId="1" type="noConversion"/>
  </si>
  <si>
    <t>件数</t>
    <phoneticPr fontId="1" type="noConversion"/>
  </si>
  <si>
    <t>重量</t>
    <phoneticPr fontId="1" type="noConversion"/>
  </si>
  <si>
    <t>A</t>
    <phoneticPr fontId="1" type="noConversion"/>
  </si>
  <si>
    <t>退单</t>
    <phoneticPr fontId="1" type="noConversion"/>
  </si>
  <si>
    <t>B</t>
    <phoneticPr fontId="1" type="noConversion"/>
  </si>
  <si>
    <t>C1</t>
    <phoneticPr fontId="1" type="noConversion"/>
  </si>
  <si>
    <t>C2</t>
    <phoneticPr fontId="1" type="noConversion"/>
  </si>
  <si>
    <t>车牌</t>
    <phoneticPr fontId="1" type="noConversion"/>
  </si>
  <si>
    <t>D</t>
    <phoneticPr fontId="1" type="noConversion"/>
  </si>
  <si>
    <t>退单</t>
    <phoneticPr fontId="1" type="noConversion"/>
  </si>
  <si>
    <t>总运单</t>
    <phoneticPr fontId="1" type="noConversion"/>
  </si>
  <si>
    <t>接受票数</t>
    <phoneticPr fontId="1" type="noConversion"/>
  </si>
  <si>
    <t>黄本NO.</t>
    <phoneticPr fontId="1" type="noConversion"/>
  </si>
  <si>
    <t>放行</t>
    <phoneticPr fontId="1" type="noConversion"/>
  </si>
  <si>
    <t>E锁NO.</t>
    <phoneticPr fontId="1" type="noConversion"/>
  </si>
  <si>
    <t>转人工审核</t>
    <phoneticPr fontId="1" type="noConversion"/>
  </si>
  <si>
    <t>其他状态</t>
    <phoneticPr fontId="1" type="noConversion"/>
  </si>
  <si>
    <t>中心入库成功</t>
    <phoneticPr fontId="1" type="noConversion"/>
  </si>
  <si>
    <t>中心入库失败</t>
    <phoneticPr fontId="1" type="noConversion"/>
  </si>
  <si>
    <t/>
  </si>
  <si>
    <t>接单</t>
    <phoneticPr fontId="3" type="noConversion"/>
  </si>
  <si>
    <t>上线开始</t>
    <phoneticPr fontId="3" type="noConversion"/>
  </si>
  <si>
    <t>上线结束</t>
    <phoneticPr fontId="3" type="noConversion"/>
  </si>
  <si>
    <t xml:space="preserve">     </t>
    <phoneticPr fontId="3" type="noConversion"/>
  </si>
  <si>
    <t>查验结束时间</t>
    <phoneticPr fontId="3" type="noConversion"/>
  </si>
  <si>
    <t>扣货数</t>
    <phoneticPr fontId="3" type="noConversion"/>
  </si>
  <si>
    <t>扣仓时间</t>
    <phoneticPr fontId="3" type="noConversion"/>
  </si>
  <si>
    <t>海关审核备注</t>
  </si>
  <si>
    <t>货币代码</t>
  </si>
  <si>
    <t>海关接收NewEDI回执状态</t>
  </si>
  <si>
    <t>海关审核NewEDI回执状态</t>
  </si>
  <si>
    <t>海关审核日期</t>
  </si>
  <si>
    <t>海关接收回执状态</t>
  </si>
  <si>
    <t>海关验放指令</t>
  </si>
  <si>
    <t>检验检疫验放指令</t>
  </si>
  <si>
    <t>运单校验状态</t>
  </si>
  <si>
    <t>发件人公司名原</t>
  </si>
  <si>
    <t>发件人省州</t>
  </si>
  <si>
    <t>收件人公司名原</t>
  </si>
  <si>
    <t>收件人省州</t>
  </si>
  <si>
    <t>小件数</t>
  </si>
  <si>
    <t>创建人</t>
  </si>
  <si>
    <t>创建日期</t>
  </si>
  <si>
    <t>内陆航班号</t>
  </si>
  <si>
    <t>三免数据最后发送时间</t>
  </si>
  <si>
    <t>检验检疫类型</t>
  </si>
  <si>
    <t>业务分类</t>
  </si>
  <si>
    <t>收件人代码</t>
  </si>
  <si>
    <t>收件人联系电话</t>
  </si>
  <si>
    <t>收件人国籍</t>
  </si>
  <si>
    <t>收件人国籍代码</t>
  </si>
  <si>
    <t>收件人证件类型</t>
  </si>
  <si>
    <t>收件人证件号</t>
  </si>
  <si>
    <t>发件人代码</t>
  </si>
  <si>
    <t>发件人国籍</t>
  </si>
  <si>
    <t>发件人国籍代码</t>
  </si>
  <si>
    <t>发件人证件类型</t>
  </si>
  <si>
    <t>发件人证件号</t>
  </si>
  <si>
    <t>审查号</t>
  </si>
  <si>
    <t>情况说明</t>
  </si>
  <si>
    <t>证件照片或扫描件</t>
  </si>
  <si>
    <t>退运申请</t>
  </si>
  <si>
    <t>销毁申请</t>
  </si>
  <si>
    <t>其他单证</t>
  </si>
  <si>
    <t>护照通行证</t>
  </si>
  <si>
    <t>出生医学证明</t>
  </si>
  <si>
    <t>许可证证书类</t>
  </si>
  <si>
    <t>其他证明材料</t>
  </si>
  <si>
    <t>声明类</t>
  </si>
  <si>
    <t>报关单</t>
  </si>
  <si>
    <t>分运行李单</t>
  </si>
  <si>
    <t>预留12</t>
  </si>
  <si>
    <t>预留13</t>
  </si>
  <si>
    <t>检验检疫联系单</t>
  </si>
  <si>
    <t>海关图片上传</t>
  </si>
  <si>
    <t>PACS图片获取</t>
  </si>
  <si>
    <t>申报票数</t>
    <phoneticPr fontId="1" type="noConversion"/>
  </si>
  <si>
    <t>票数</t>
    <phoneticPr fontId="1" type="noConversion"/>
  </si>
  <si>
    <t>件数</t>
    <phoneticPr fontId="1" type="noConversion"/>
  </si>
  <si>
    <t>重量</t>
    <phoneticPr fontId="1" type="noConversion"/>
  </si>
  <si>
    <t>总价</t>
    <phoneticPr fontId="1" type="noConversion"/>
  </si>
  <si>
    <t>退港查放</t>
    <phoneticPr fontId="1" type="noConversion"/>
  </si>
  <si>
    <t>进口</t>
    <phoneticPr fontId="1" type="noConversion"/>
  </si>
  <si>
    <t>舱单时间</t>
    <phoneticPr fontId="1" type="noConversion"/>
  </si>
  <si>
    <t>托盘重</t>
    <phoneticPr fontId="1" type="noConversion"/>
  </si>
  <si>
    <t>总件数</t>
    <phoneticPr fontId="1" type="noConversion"/>
  </si>
  <si>
    <t>总重</t>
    <phoneticPr fontId="1" type="noConversion"/>
  </si>
  <si>
    <t>请提交纸面单据</t>
    <phoneticPr fontId="1" type="noConversion"/>
  </si>
  <si>
    <t>转普货报关</t>
    <phoneticPr fontId="1" type="noConversion"/>
  </si>
  <si>
    <t>退港</t>
    <phoneticPr fontId="1" type="noConversion"/>
  </si>
  <si>
    <t>总价</t>
    <phoneticPr fontId="1" type="noConversion"/>
  </si>
  <si>
    <t>改舱</t>
    <phoneticPr fontId="1" type="noConversion"/>
  </si>
  <si>
    <t>皇岗海关/深关邮办</t>
    <phoneticPr fontId="1" type="noConversion"/>
  </si>
  <si>
    <t>深关邮办</t>
    <phoneticPr fontId="3" type="noConversion"/>
  </si>
  <si>
    <t xml:space="preserve">                  皇岗口岸</t>
    <phoneticPr fontId="1" type="noConversion"/>
  </si>
  <si>
    <t>公路舱单批量/单票导入模板（进出口通用）V1608</t>
    <phoneticPr fontId="3" type="noConversion"/>
  </si>
  <si>
    <t>HKG TNT</t>
    <phoneticPr fontId="3" type="noConversion"/>
  </si>
  <si>
    <t>0</t>
    <phoneticPr fontId="1" type="noConversion"/>
  </si>
  <si>
    <t>货物运输批次号*</t>
    <phoneticPr fontId="3" type="noConversion"/>
  </si>
  <si>
    <t>注：带*号为必填字段，全单导入功能需要自编提运单号，另外，批次号、口岸、通关代码、总件数、毛重、柜号需要重点复核。</t>
    <phoneticPr fontId="3" type="noConversion"/>
  </si>
  <si>
    <t>过境口岸*</t>
    <phoneticPr fontId="3" type="noConversion"/>
  </si>
  <si>
    <t>运输方式*</t>
    <phoneticPr fontId="3" type="noConversion"/>
  </si>
  <si>
    <t>装卸地代码*</t>
    <phoneticPr fontId="3" type="noConversion"/>
  </si>
  <si>
    <t>货物装载时间*</t>
    <phoneticPr fontId="3" type="noConversion"/>
  </si>
  <si>
    <t>货物通关代码*</t>
    <phoneticPr fontId="3" type="noConversion"/>
  </si>
  <si>
    <t>（快件跨通专用）跨境指运或启运地</t>
    <phoneticPr fontId="3" type="noConversion"/>
  </si>
  <si>
    <t>提单信息</t>
    <phoneticPr fontId="3" type="noConversion"/>
  </si>
  <si>
    <t>提运单号*</t>
    <phoneticPr fontId="3" type="noConversion"/>
  </si>
  <si>
    <t>货物价值*</t>
    <phoneticPr fontId="3" type="noConversion"/>
  </si>
  <si>
    <t>金额类型*</t>
    <phoneticPr fontId="3" type="noConversion"/>
  </si>
  <si>
    <t>货物总件数*</t>
    <phoneticPr fontId="3" type="noConversion"/>
  </si>
  <si>
    <t>包装类型*</t>
    <phoneticPr fontId="3" type="noConversion"/>
  </si>
  <si>
    <t>货物总毛重(KG)*</t>
    <phoneticPr fontId="3" type="noConversion"/>
  </si>
  <si>
    <t>收货人名称*</t>
    <phoneticPr fontId="3" type="noConversion"/>
  </si>
  <si>
    <t>发货人名称*</t>
    <phoneticPr fontId="3" type="noConversion"/>
  </si>
  <si>
    <t>CT 纸板箱</t>
    <phoneticPr fontId="3" type="noConversion"/>
  </si>
  <si>
    <t>集装箱信息(柜车必填，吨车不填，跨境快通填写车辆海关编号)</t>
    <phoneticPr fontId="3" type="noConversion"/>
  </si>
  <si>
    <t>箱号*</t>
    <phoneticPr fontId="3" type="noConversion"/>
  </si>
  <si>
    <t>货物信息</t>
    <phoneticPr fontId="3" type="noConversion"/>
  </si>
  <si>
    <t>商品描述*</t>
    <phoneticPr fontId="3" type="noConversion"/>
  </si>
  <si>
    <t>货物件数*</t>
    <phoneticPr fontId="3" type="noConversion"/>
  </si>
  <si>
    <t>毛重(KG)*</t>
    <phoneticPr fontId="3" type="noConversion"/>
  </si>
  <si>
    <t>包装类型*</t>
    <phoneticPr fontId="3" type="noConversion"/>
  </si>
  <si>
    <t>快件一批</t>
    <phoneticPr fontId="3" type="noConversion"/>
  </si>
  <si>
    <t xml:space="preserve"> 总运单号</t>
    <phoneticPr fontId="1" type="noConversion"/>
  </si>
  <si>
    <t>货物到场</t>
    <phoneticPr fontId="1" type="noConversion"/>
  </si>
  <si>
    <t>B:</t>
    <phoneticPr fontId="1" type="noConversion"/>
  </si>
  <si>
    <t>C:</t>
    <phoneticPr fontId="1" type="noConversion"/>
  </si>
  <si>
    <t>合计:</t>
    <phoneticPr fontId="1" type="noConversion"/>
  </si>
  <si>
    <t>退单:</t>
    <phoneticPr fontId="1" type="noConversion"/>
  </si>
  <si>
    <t>日期时间</t>
    <phoneticPr fontId="1" type="noConversion"/>
  </si>
  <si>
    <t>A:</t>
    <phoneticPr fontId="1" type="noConversion"/>
  </si>
  <si>
    <t>★9位运单号</t>
    <phoneticPr fontId="1" type="noConversion"/>
  </si>
  <si>
    <t>联邦快递(中国)有限公司</t>
    <phoneticPr fontId="3" type="noConversion"/>
  </si>
  <si>
    <t>联邦快递(中国)有限公司深圳分公司</t>
    <phoneticPr fontId="3" type="noConversion"/>
  </si>
  <si>
    <t>海关编号:4403180400</t>
    <phoneticPr fontId="3" type="noConversion"/>
  </si>
  <si>
    <t>联邦快递(中国)有限公司深圳分公司</t>
    <phoneticPr fontId="1" type="noConversion"/>
  </si>
  <si>
    <t>联邦快递(中国)有限公司深圳分公司</t>
    <phoneticPr fontId="3" type="noConversion"/>
  </si>
  <si>
    <t>SZ FedEx/HK TNT</t>
    <phoneticPr fontId="3" type="noConversion"/>
  </si>
  <si>
    <t>联邦快递(中国)有限公司深圳分公司：</t>
    <phoneticPr fontId="1" type="noConversion"/>
  </si>
  <si>
    <t xml:space="preserve">                    公路舱单批量导入模板</t>
    <phoneticPr fontId="3" type="noConversion"/>
  </si>
  <si>
    <t>舱单主信息</t>
    <phoneticPr fontId="3" type="noConversion"/>
  </si>
  <si>
    <t>提单信息</t>
    <phoneticPr fontId="3" type="noConversion"/>
  </si>
  <si>
    <t>商品信息</t>
    <phoneticPr fontId="3" type="noConversion"/>
  </si>
  <si>
    <t>箱信息</t>
    <phoneticPr fontId="3" type="noConversion"/>
  </si>
  <si>
    <r>
      <t>运输批次号</t>
    </r>
    <r>
      <rPr>
        <b/>
        <sz val="9"/>
        <color indexed="10"/>
        <rFont val="宋体"/>
        <family val="3"/>
        <charset val="134"/>
      </rPr>
      <t>*</t>
    </r>
    <phoneticPr fontId="3" type="noConversion"/>
  </si>
  <si>
    <r>
      <t>过境口岸</t>
    </r>
    <r>
      <rPr>
        <b/>
        <sz val="9"/>
        <color indexed="10"/>
        <rFont val="宋体"/>
        <family val="3"/>
        <charset val="134"/>
      </rPr>
      <t>*</t>
    </r>
    <phoneticPr fontId="3" type="noConversion"/>
  </si>
  <si>
    <r>
      <t>装卸地代码</t>
    </r>
    <r>
      <rPr>
        <b/>
        <sz val="9"/>
        <color indexed="10"/>
        <rFont val="宋体"/>
        <family val="3"/>
        <charset val="134"/>
      </rPr>
      <t>*</t>
    </r>
    <phoneticPr fontId="3" type="noConversion"/>
  </si>
  <si>
    <r>
      <t>货物装载时间</t>
    </r>
    <r>
      <rPr>
        <b/>
        <sz val="9"/>
        <color indexed="10"/>
        <rFont val="宋体"/>
        <family val="3"/>
        <charset val="134"/>
      </rPr>
      <t>*</t>
    </r>
    <phoneticPr fontId="3" type="noConversion"/>
  </si>
  <si>
    <r>
      <t>提运单号</t>
    </r>
    <r>
      <rPr>
        <b/>
        <sz val="9"/>
        <color indexed="10"/>
        <rFont val="宋体"/>
        <family val="3"/>
        <charset val="134"/>
      </rPr>
      <t>*</t>
    </r>
    <phoneticPr fontId="3" type="noConversion"/>
  </si>
  <si>
    <r>
      <t>货物通关代码</t>
    </r>
    <r>
      <rPr>
        <b/>
        <sz val="9"/>
        <color indexed="10"/>
        <rFont val="宋体"/>
        <family val="3"/>
        <charset val="134"/>
      </rPr>
      <t>*</t>
    </r>
    <phoneticPr fontId="3" type="noConversion"/>
  </si>
  <si>
    <t>跨境指运或启运地</t>
    <phoneticPr fontId="3" type="noConversion"/>
  </si>
  <si>
    <t>运输条款</t>
    <phoneticPr fontId="3" type="noConversion"/>
  </si>
  <si>
    <r>
      <t>货物价值</t>
    </r>
    <r>
      <rPr>
        <b/>
        <sz val="9"/>
        <color indexed="10"/>
        <rFont val="宋体"/>
        <family val="3"/>
        <charset val="134"/>
      </rPr>
      <t>*</t>
    </r>
    <phoneticPr fontId="3" type="noConversion"/>
  </si>
  <si>
    <r>
      <t>金额类型</t>
    </r>
    <r>
      <rPr>
        <b/>
        <sz val="9"/>
        <color indexed="10"/>
        <rFont val="宋体"/>
        <family val="3"/>
        <charset val="134"/>
      </rPr>
      <t>*</t>
    </r>
    <phoneticPr fontId="3" type="noConversion"/>
  </si>
  <si>
    <r>
      <t>货物总件数</t>
    </r>
    <r>
      <rPr>
        <b/>
        <sz val="9"/>
        <color indexed="10"/>
        <rFont val="宋体"/>
        <family val="3"/>
        <charset val="134"/>
      </rPr>
      <t>*</t>
    </r>
    <phoneticPr fontId="3" type="noConversion"/>
  </si>
  <si>
    <r>
      <t>货物总毛重</t>
    </r>
    <r>
      <rPr>
        <b/>
        <sz val="9"/>
        <color indexed="10"/>
        <rFont val="宋体"/>
        <family val="3"/>
        <charset val="134"/>
      </rPr>
      <t>*</t>
    </r>
    <phoneticPr fontId="3" type="noConversion"/>
  </si>
  <si>
    <r>
      <t>包装类型</t>
    </r>
    <r>
      <rPr>
        <b/>
        <sz val="9"/>
        <color indexed="10"/>
        <rFont val="宋体"/>
        <family val="3"/>
        <charset val="134"/>
      </rPr>
      <t>*</t>
    </r>
    <phoneticPr fontId="3" type="noConversion"/>
  </si>
  <si>
    <r>
      <t>收货人名称</t>
    </r>
    <r>
      <rPr>
        <b/>
        <sz val="9"/>
        <color indexed="10"/>
        <rFont val="宋体"/>
        <family val="3"/>
        <charset val="134"/>
      </rPr>
      <t>*</t>
    </r>
    <phoneticPr fontId="3" type="noConversion"/>
  </si>
  <si>
    <r>
      <t>发货人名称</t>
    </r>
    <r>
      <rPr>
        <b/>
        <sz val="9"/>
        <color indexed="10"/>
        <rFont val="宋体"/>
        <family val="3"/>
        <charset val="134"/>
      </rPr>
      <t>*</t>
    </r>
    <phoneticPr fontId="3" type="noConversion"/>
  </si>
  <si>
    <r>
      <t>商品描述</t>
    </r>
    <r>
      <rPr>
        <b/>
        <sz val="9"/>
        <color indexed="10"/>
        <rFont val="宋体"/>
        <family val="3"/>
        <charset val="134"/>
      </rPr>
      <t>*</t>
    </r>
    <phoneticPr fontId="3" type="noConversion"/>
  </si>
  <si>
    <r>
      <t>货物件数</t>
    </r>
    <r>
      <rPr>
        <b/>
        <sz val="9"/>
        <color indexed="10"/>
        <rFont val="宋体"/>
        <family val="3"/>
        <charset val="134"/>
      </rPr>
      <t>*</t>
    </r>
    <phoneticPr fontId="3" type="noConversion"/>
  </si>
  <si>
    <r>
      <t>毛重（KG）</t>
    </r>
    <r>
      <rPr>
        <b/>
        <sz val="9"/>
        <color indexed="10"/>
        <rFont val="宋体"/>
        <family val="3"/>
        <charset val="134"/>
      </rPr>
      <t>*</t>
    </r>
    <phoneticPr fontId="3" type="noConversion"/>
  </si>
  <si>
    <t>箱号</t>
    <phoneticPr fontId="3" type="noConversion"/>
  </si>
  <si>
    <t>023</t>
  </si>
  <si>
    <t>SHENZHEN FEDEX EXPRESS</t>
    <phoneticPr fontId="109" type="noConversion"/>
  </si>
  <si>
    <t>FEDEX EXPRESS</t>
    <phoneticPr fontId="109" type="noConversion"/>
  </si>
  <si>
    <t>CARGO TERMINAL, BAO'AN INT'L AIRPORT</t>
    <phoneticPr fontId="109" type="noConversion"/>
  </si>
  <si>
    <t xml:space="preserve"> </t>
  </si>
  <si>
    <t>SEHNZHEN, 518128, CHINA</t>
    <phoneticPr fontId="109" type="noConversion"/>
  </si>
  <si>
    <t>FEDERAL EXPRESS</t>
  </si>
  <si>
    <t>INTL'L CARGO</t>
    <phoneticPr fontId="28" type="noConversion"/>
  </si>
  <si>
    <t>SENSYU</t>
    <phoneticPr fontId="28" type="noConversion"/>
  </si>
  <si>
    <t>KUKO</t>
    <phoneticPr fontId="28" type="noConversion"/>
  </si>
  <si>
    <t xml:space="preserve"> </t>
    <phoneticPr fontId="3" type="noConversion"/>
  </si>
  <si>
    <t>`</t>
    <phoneticPr fontId="3" type="noConversion"/>
  </si>
  <si>
    <t>FREIGHT PREPAID</t>
    <phoneticPr fontId="3" type="noConversion"/>
  </si>
  <si>
    <t>EX150</t>
  </si>
  <si>
    <t>SZX</t>
    <phoneticPr fontId="3" type="noConversion"/>
  </si>
  <si>
    <t>SHENZHEN</t>
    <phoneticPr fontId="3" type="noConversion"/>
  </si>
  <si>
    <t>KIX</t>
    <phoneticPr fontId="3" type="noConversion"/>
  </si>
  <si>
    <t>FX</t>
  </si>
  <si>
    <t>USA</t>
    <phoneticPr fontId="3" type="noConversion"/>
  </si>
  <si>
    <t>P</t>
  </si>
  <si>
    <t>NVD</t>
  </si>
  <si>
    <t xml:space="preserve">  </t>
  </si>
  <si>
    <t>KG</t>
  </si>
  <si>
    <t>RMB</t>
    <phoneticPr fontId="3" type="noConversion"/>
  </si>
  <si>
    <t>EXPRESS</t>
    <phoneticPr fontId="3" type="noConversion"/>
  </si>
  <si>
    <t xml:space="preserve"> AIR/SZX</t>
    <phoneticPr fontId="3" type="noConversion"/>
  </si>
  <si>
    <t>023</t>
    <phoneticPr fontId="3" type="noConversion"/>
  </si>
  <si>
    <t>KIX</t>
    <phoneticPr fontId="3" type="noConversion"/>
  </si>
  <si>
    <t>023-</t>
    <phoneticPr fontId="1" type="noConversion"/>
  </si>
  <si>
    <t>处理结果</t>
  </si>
  <si>
    <t>英文经停城市</t>
  </si>
  <si>
    <t>是否含木质包装</t>
  </si>
  <si>
    <t>是否为旧物品</t>
  </si>
  <si>
    <t>是否为低温运输</t>
  </si>
  <si>
    <t>黎永生</t>
  </si>
  <si>
    <t>SS8318</t>
    <phoneticPr fontId="1" type="noConversion"/>
  </si>
  <si>
    <t>威盛运输企业有限公司广东分公司</t>
    <phoneticPr fontId="1" type="noConversion"/>
  </si>
  <si>
    <t>深圳市福田区皇岗口岸皇舟苑701室</t>
    <phoneticPr fontId="1" type="noConversion"/>
  </si>
  <si>
    <t>粤ZHC39港</t>
    <phoneticPr fontId="1" type="noConversion"/>
  </si>
  <si>
    <t>张朋</t>
    <phoneticPr fontId="1" type="noConversion"/>
  </si>
  <si>
    <t>TB5876</t>
    <phoneticPr fontId="1" type="noConversion"/>
  </si>
  <si>
    <t>CNLS0000843545</t>
    <phoneticPr fontId="1" type="noConversion"/>
  </si>
  <si>
    <t>陆牌1</t>
    <phoneticPr fontId="1" type="noConversion"/>
  </si>
  <si>
    <t>E锁NO2</t>
    <phoneticPr fontId="1" type="noConversion"/>
  </si>
  <si>
    <t>黄本NO3</t>
    <phoneticPr fontId="1" type="noConversion"/>
  </si>
  <si>
    <t>司机4</t>
    <phoneticPr fontId="1" type="noConversion"/>
  </si>
  <si>
    <t>卡号5</t>
    <phoneticPr fontId="1" type="noConversion"/>
  </si>
  <si>
    <t>密码6</t>
    <phoneticPr fontId="1" type="noConversion"/>
  </si>
  <si>
    <t>港牌7</t>
    <phoneticPr fontId="1" type="noConversion"/>
  </si>
  <si>
    <t>公司11</t>
    <phoneticPr fontId="1" type="noConversion"/>
  </si>
  <si>
    <t>地址12</t>
    <phoneticPr fontId="1" type="noConversion"/>
  </si>
  <si>
    <t>粤ZCS21港</t>
    <phoneticPr fontId="1" type="noConversion"/>
  </si>
  <si>
    <t>联邦快递(中国)有限公司深圳分公司</t>
    <phoneticPr fontId="1" type="noConversion"/>
  </si>
  <si>
    <t>六联单号*</t>
    <phoneticPr fontId="3" type="noConversion"/>
  </si>
  <si>
    <t>过境口岸*</t>
    <phoneticPr fontId="3" type="noConversion"/>
  </si>
  <si>
    <t>跨境指/启运地*</t>
    <phoneticPr fontId="3" type="noConversion"/>
  </si>
  <si>
    <t>车辆海关编号或柜号*</t>
    <phoneticPr fontId="3" type="noConversion"/>
  </si>
  <si>
    <r>
      <t>卸货地默认与过境口岸一致，货物装载时间每次默认为第一次导入时间。</t>
    </r>
    <r>
      <rPr>
        <sz val="12"/>
        <color rgb="FFFF0000"/>
        <rFont val="微软雅黑"/>
        <family val="2"/>
        <charset val="134"/>
      </rPr>
      <t>注：请不要改变单元格格式，使用鼠标右键“选择性粘贴”纯文本或数值。</t>
    </r>
    <phoneticPr fontId="3" type="noConversion"/>
  </si>
  <si>
    <r>
      <t>提运单号</t>
    </r>
    <r>
      <rPr>
        <b/>
        <sz val="12"/>
        <color indexed="10"/>
        <rFont val="微软雅黑"/>
        <family val="2"/>
        <charset val="134"/>
      </rPr>
      <t>*</t>
    </r>
    <phoneticPr fontId="3" type="noConversion"/>
  </si>
  <si>
    <r>
      <t>总件数</t>
    </r>
    <r>
      <rPr>
        <b/>
        <sz val="12"/>
        <color indexed="10"/>
        <rFont val="微软雅黑"/>
        <family val="2"/>
        <charset val="134"/>
      </rPr>
      <t>*</t>
    </r>
    <phoneticPr fontId="3" type="noConversion"/>
  </si>
  <si>
    <r>
      <t>总毛重(KG)</t>
    </r>
    <r>
      <rPr>
        <b/>
        <sz val="12"/>
        <color indexed="10"/>
        <rFont val="微软雅黑"/>
        <family val="2"/>
        <charset val="134"/>
      </rPr>
      <t>*</t>
    </r>
    <phoneticPr fontId="3" type="noConversion"/>
  </si>
  <si>
    <r>
      <t>总价值</t>
    </r>
    <r>
      <rPr>
        <b/>
        <sz val="12"/>
        <color indexed="10"/>
        <rFont val="微软雅黑"/>
        <family val="2"/>
        <charset val="134"/>
      </rPr>
      <t>*</t>
    </r>
    <phoneticPr fontId="3" type="noConversion"/>
  </si>
  <si>
    <r>
      <t>币种</t>
    </r>
    <r>
      <rPr>
        <b/>
        <sz val="12"/>
        <color indexed="10"/>
        <rFont val="微软雅黑"/>
        <family val="2"/>
        <charset val="134"/>
      </rPr>
      <t>*</t>
    </r>
    <phoneticPr fontId="3" type="noConversion"/>
  </si>
  <si>
    <r>
      <t>包装</t>
    </r>
    <r>
      <rPr>
        <b/>
        <sz val="12"/>
        <color indexed="10"/>
        <rFont val="微软雅黑"/>
        <family val="2"/>
        <charset val="134"/>
      </rPr>
      <t>*</t>
    </r>
    <phoneticPr fontId="3" type="noConversion"/>
  </si>
  <si>
    <r>
      <t>商品描述</t>
    </r>
    <r>
      <rPr>
        <b/>
        <sz val="12"/>
        <color indexed="10"/>
        <rFont val="微软雅黑"/>
        <family val="2"/>
        <charset val="134"/>
      </rPr>
      <t>*</t>
    </r>
    <phoneticPr fontId="3" type="noConversion"/>
  </si>
  <si>
    <r>
      <t>收货人名称</t>
    </r>
    <r>
      <rPr>
        <b/>
        <sz val="12"/>
        <color indexed="10"/>
        <rFont val="微软雅黑"/>
        <family val="2"/>
        <charset val="134"/>
      </rPr>
      <t>*</t>
    </r>
    <phoneticPr fontId="3" type="noConversion"/>
  </si>
  <si>
    <r>
      <t>发货人名称</t>
    </r>
    <r>
      <rPr>
        <b/>
        <sz val="12"/>
        <color indexed="10"/>
        <rFont val="微软雅黑"/>
        <family val="2"/>
        <charset val="134"/>
      </rPr>
      <t>*</t>
    </r>
    <phoneticPr fontId="3" type="noConversion"/>
  </si>
  <si>
    <t>RD09 跨境</t>
  </si>
  <si>
    <t>单位：</t>
    <phoneticPr fontId="1" type="noConversion"/>
  </si>
  <si>
    <t>检验检疫C、辅助查验D、代缴税款E、设立手册（账册）F、核销手册（账册）G、领取海关相关单证</t>
    <phoneticPr fontId="1" type="noConversion"/>
  </si>
  <si>
    <t>H、其他〕详见《委托报关协议》</t>
  </si>
  <si>
    <t>人知识产权的行为。否则，愿承担相关法律责任。</t>
  </si>
  <si>
    <t xml:space="preserve">    我单位保证遵守海关有关法律、法规、规章，保证所提供的情况真实、完整、单货相符，无侵犯他</t>
    <phoneticPr fontId="1" type="noConversion"/>
  </si>
  <si>
    <t>深圳市汇景鸿贸易有限公司</t>
    <phoneticPr fontId="1" type="noConversion"/>
  </si>
  <si>
    <t>联邦快递(中国)有限公司深圳分公司</t>
    <phoneticPr fontId="1" type="noConversion"/>
  </si>
  <si>
    <t>快件一批</t>
    <phoneticPr fontId="1" type="noConversion"/>
  </si>
  <si>
    <t>发票□√</t>
    <phoneticPr fontId="1" type="noConversion"/>
  </si>
  <si>
    <t>提（运）单号</t>
    <phoneticPr fontId="1" type="noConversion"/>
  </si>
  <si>
    <t>提（运）单□√</t>
    <phoneticPr fontId="1" type="noConversion"/>
  </si>
  <si>
    <t>货样广告品</t>
    <phoneticPr fontId="1" type="noConversion"/>
  </si>
  <si>
    <t>数（重）量</t>
    <phoneticPr fontId="1" type="noConversion"/>
  </si>
  <si>
    <t>包装情况</t>
    <phoneticPr fontId="1" type="noConversion"/>
  </si>
  <si>
    <t>纸箱</t>
    <phoneticPr fontId="1" type="noConversion"/>
  </si>
  <si>
    <t>其它要求:</t>
    <phoneticPr fontId="1" type="noConversion"/>
  </si>
  <si>
    <t xml:space="preserve"> 现委托联邦快递(中国)有限公司深圳分公司</t>
    <phoneticPr fontId="1" type="noConversion"/>
  </si>
  <si>
    <t>0755-27344188</t>
    <phoneticPr fontId="1" type="noConversion"/>
  </si>
  <si>
    <r>
      <rPr>
        <sz val="11"/>
        <rFont val="Times New Roman"/>
        <family val="1"/>
      </rPr>
      <t xml:space="preserve">        </t>
    </r>
    <r>
      <rPr>
        <sz val="11"/>
        <rFont val="宋体"/>
        <family val="3"/>
        <charset val="134"/>
      </rPr>
      <t>我单位现</t>
    </r>
    <r>
      <rPr>
        <sz val="11"/>
        <rFont val="Times New Roman"/>
        <family val="1"/>
      </rPr>
      <t xml:space="preserve">(A </t>
    </r>
    <r>
      <rPr>
        <sz val="11"/>
        <rFont val="宋体"/>
        <family val="3"/>
        <charset val="134"/>
      </rPr>
      <t>逐票、</t>
    </r>
    <r>
      <rPr>
        <sz val="11"/>
        <rFont val="Times New Roman"/>
        <family val="1"/>
      </rPr>
      <t xml:space="preserve">B </t>
    </r>
    <r>
      <rPr>
        <sz val="11"/>
        <rFont val="宋体"/>
        <family val="3"/>
        <charset val="134"/>
      </rPr>
      <t>长期</t>
    </r>
    <r>
      <rPr>
        <sz val="11"/>
        <rFont val="Times New Roman"/>
        <family val="1"/>
      </rPr>
      <t>)</t>
    </r>
    <r>
      <rPr>
        <sz val="11"/>
        <rFont val="宋体"/>
        <family val="3"/>
        <charset val="134"/>
      </rPr>
      <t>委托贵公司代理等通关事宜。〔</t>
    </r>
    <r>
      <rPr>
        <sz val="11"/>
        <rFont val="Times New Roman"/>
        <family val="1"/>
      </rPr>
      <t>A</t>
    </r>
    <r>
      <rPr>
        <sz val="11"/>
        <rFont val="宋体"/>
        <family val="3"/>
        <charset val="134"/>
      </rPr>
      <t>、填单申报</t>
    </r>
    <r>
      <rPr>
        <sz val="11"/>
        <rFont val="Times New Roman"/>
        <family val="1"/>
      </rPr>
      <t>B</t>
    </r>
    <r>
      <rPr>
        <sz val="11"/>
        <rFont val="宋体"/>
        <family val="3"/>
        <charset val="134"/>
      </rPr>
      <t>、申请、联系和配合实施</t>
    </r>
    <phoneticPr fontId="1" type="noConversion"/>
  </si>
  <si>
    <r>
      <t>*</t>
    </r>
    <r>
      <rPr>
        <sz val="11"/>
        <rFont val="宋体"/>
        <family val="3"/>
        <charset val="134"/>
      </rPr>
      <t>报关单编码</t>
    </r>
  </si>
  <si>
    <r>
      <t>HS</t>
    </r>
    <r>
      <rPr>
        <sz val="11"/>
        <rFont val="宋体"/>
        <family val="3"/>
        <charset val="134"/>
      </rPr>
      <t>编码</t>
    </r>
  </si>
  <si>
    <r>
      <t>原产地</t>
    </r>
    <r>
      <rPr>
        <sz val="11"/>
        <rFont val="Times New Roman"/>
        <family val="1"/>
      </rPr>
      <t>/</t>
    </r>
    <r>
      <rPr>
        <sz val="11"/>
        <rFont val="宋体"/>
        <family val="3"/>
        <charset val="134"/>
      </rPr>
      <t>货源地</t>
    </r>
    <phoneticPr fontId="1" type="noConversion"/>
  </si>
  <si>
    <r>
      <t>(</t>
    </r>
    <r>
      <rPr>
        <sz val="11"/>
        <rFont val="宋体"/>
        <family val="3"/>
        <charset val="134"/>
      </rPr>
      <t>一式三联：分别由海关、被委托方、委托方留存）</t>
    </r>
  </si>
  <si>
    <t>法定代表人或其授权签署《代理报关委托书》的人（签字）</t>
    <phoneticPr fontId="1" type="noConversion"/>
  </si>
  <si>
    <r>
      <t xml:space="preserve">            </t>
    </r>
    <r>
      <rPr>
        <sz val="11"/>
        <color theme="1"/>
        <rFont val="宋体"/>
        <family val="2"/>
        <charset val="134"/>
        <scheme val="minor"/>
      </rPr>
      <t>委托方（盖章）</t>
    </r>
    <phoneticPr fontId="1" type="noConversion"/>
  </si>
  <si>
    <t>经办人签字：</t>
  </si>
  <si>
    <t>报关人员签名：</t>
  </si>
  <si>
    <t>联系电话：0755-27770857</t>
    <phoneticPr fontId="1" type="noConversion"/>
  </si>
  <si>
    <t>背面所列通用条款是本协议不可分割的一部分，对本协议的</t>
    <phoneticPr fontId="1" type="noConversion"/>
  </si>
  <si>
    <t>签署构成了对背面通用条款的同意。</t>
    <phoneticPr fontId="1" type="noConversion"/>
  </si>
  <si>
    <t>运单类型</t>
  </si>
  <si>
    <t>海关接收回执日期</t>
  </si>
  <si>
    <t>发件人公司名</t>
  </si>
  <si>
    <t>发件人国家名</t>
  </si>
  <si>
    <t>收件人国家地区</t>
  </si>
  <si>
    <t>货品名称原</t>
  </si>
  <si>
    <t>经营单位名称</t>
  </si>
  <si>
    <t>收发货人统一社会信用代码</t>
  </si>
  <si>
    <t>货主单位统一社会信用代码</t>
  </si>
  <si>
    <t>收件人社会统一信用代码</t>
  </si>
  <si>
    <t>Bagging ID</t>
  </si>
  <si>
    <t>产品代码</t>
  </si>
  <si>
    <t>打印币别</t>
  </si>
  <si>
    <t>微信8</t>
    <phoneticPr fontId="1" type="noConversion"/>
  </si>
  <si>
    <t>@自然</t>
    <phoneticPr fontId="1" type="noConversion"/>
  </si>
  <si>
    <t>@杰仔</t>
    <phoneticPr fontId="1" type="noConversion"/>
  </si>
  <si>
    <t>@中</t>
    <phoneticPr fontId="1" type="noConversion"/>
  </si>
  <si>
    <t>件数</t>
    <phoneticPr fontId="1" type="noConversion"/>
  </si>
  <si>
    <t>重量</t>
    <phoneticPr fontId="1" type="noConversion"/>
  </si>
  <si>
    <t>价值（RMB）</t>
    <phoneticPr fontId="1" type="noConversion"/>
  </si>
  <si>
    <t>粤ZCN49港</t>
    <phoneticPr fontId="1" type="noConversion"/>
  </si>
  <si>
    <t>TG7922</t>
    <phoneticPr fontId="1" type="noConversion"/>
  </si>
  <si>
    <t>威盛运输企业有限公司广东分公司</t>
    <phoneticPr fontId="1" type="noConversion"/>
  </si>
  <si>
    <t>深圳市福田区皇岗口岸皇舟苑701室</t>
    <phoneticPr fontId="1" type="noConversion"/>
  </si>
  <si>
    <t>粤ZCN50港</t>
    <phoneticPr fontId="1" type="noConversion"/>
  </si>
  <si>
    <t>欧伟文</t>
    <phoneticPr fontId="1" type="noConversion"/>
  </si>
  <si>
    <t>MG9729</t>
    <phoneticPr fontId="1" type="noConversion"/>
  </si>
  <si>
    <t>粤ZDF52港</t>
    <phoneticPr fontId="1" type="noConversion"/>
  </si>
  <si>
    <t>RF9270</t>
    <phoneticPr fontId="1" type="noConversion"/>
  </si>
  <si>
    <t>粤ZDF57港</t>
    <phoneticPr fontId="1" type="noConversion"/>
  </si>
  <si>
    <t>李开林</t>
    <phoneticPr fontId="1" type="noConversion"/>
  </si>
  <si>
    <t>RH6951</t>
    <phoneticPr fontId="1" type="noConversion"/>
  </si>
  <si>
    <t>粤ZDF60港</t>
    <phoneticPr fontId="1" type="noConversion"/>
  </si>
  <si>
    <t>MH7530</t>
    <phoneticPr fontId="1" type="noConversion"/>
  </si>
  <si>
    <t>粤ZGS74港</t>
    <phoneticPr fontId="1" type="noConversion"/>
  </si>
  <si>
    <t>李德中</t>
    <phoneticPr fontId="1" type="noConversion"/>
  </si>
  <si>
    <t>SG9975</t>
    <phoneticPr fontId="1" type="noConversion"/>
  </si>
  <si>
    <t>威盛运输企业有限公司广东分公司</t>
    <phoneticPr fontId="1" type="noConversion"/>
  </si>
  <si>
    <t>深圳市福田区皇岗口岸皇舟苑701室</t>
    <phoneticPr fontId="1" type="noConversion"/>
  </si>
  <si>
    <t>粤ZBW77港</t>
    <phoneticPr fontId="1" type="noConversion"/>
  </si>
  <si>
    <t>TR9893</t>
    <phoneticPr fontId="1" type="noConversion"/>
  </si>
  <si>
    <t>粤ZFA60港</t>
    <phoneticPr fontId="1" type="noConversion"/>
  </si>
  <si>
    <t>张阁</t>
    <phoneticPr fontId="1" type="noConversion"/>
  </si>
  <si>
    <t>MY6315</t>
    <phoneticPr fontId="1" type="noConversion"/>
  </si>
  <si>
    <t>深圳市华天利达物流有限公司</t>
    <phoneticPr fontId="1" type="noConversion"/>
  </si>
  <si>
    <t>深圳市福田区皇岗口岸皇城广场1204</t>
    <phoneticPr fontId="1" type="noConversion"/>
  </si>
  <si>
    <t>粤ZED82港</t>
    <phoneticPr fontId="1" type="noConversion"/>
  </si>
  <si>
    <t>KP6978</t>
    <phoneticPr fontId="1" type="noConversion"/>
  </si>
  <si>
    <t>深圳市华天利达物流有限公司</t>
    <phoneticPr fontId="1" type="noConversion"/>
  </si>
  <si>
    <t>粤ZSE11港</t>
    <phoneticPr fontId="1" type="noConversion"/>
  </si>
  <si>
    <t>冯荣忠</t>
    <phoneticPr fontId="1" type="noConversion"/>
  </si>
  <si>
    <t>TC9556</t>
    <phoneticPr fontId="1" type="noConversion"/>
  </si>
  <si>
    <t>威盛运输企业有限公司广东分公司</t>
    <phoneticPr fontId="1" type="noConversion"/>
  </si>
  <si>
    <t>深圳市福田区皇岗口岸皇舟苑701室</t>
    <phoneticPr fontId="1" type="noConversion"/>
  </si>
  <si>
    <t>粤ZDB05港</t>
    <phoneticPr fontId="1" type="noConversion"/>
  </si>
  <si>
    <t>UN2983</t>
    <phoneticPr fontId="1" type="noConversion"/>
  </si>
  <si>
    <t>汕尾永丰运输有限公司</t>
    <phoneticPr fontId="1" type="noConversion"/>
  </si>
  <si>
    <t>粤ZHQ97港</t>
    <phoneticPr fontId="1" type="noConversion"/>
  </si>
  <si>
    <t>凌孟秋</t>
    <phoneticPr fontId="1" type="noConversion"/>
  </si>
  <si>
    <t>LF7223</t>
    <phoneticPr fontId="1" type="noConversion"/>
  </si>
  <si>
    <t>深圳市华大福物流有限公司</t>
    <phoneticPr fontId="1" type="noConversion"/>
  </si>
  <si>
    <t>深圳市宝安区福永街道怀德社区咸田三区一巷一号富德商务大厦525</t>
    <phoneticPr fontId="1" type="noConversion"/>
  </si>
  <si>
    <t>查验</t>
    <phoneticPr fontId="1" type="noConversion"/>
  </si>
  <si>
    <t>货品名称TOTALL</t>
  </si>
  <si>
    <t>货品名称only</t>
  </si>
  <si>
    <t>航班日期</t>
    <phoneticPr fontId="1" type="noConversion"/>
  </si>
  <si>
    <t>union all</t>
  </si>
  <si>
    <t>SELECT 总运单号 as 总运单号, 运单号  as 分运单号,货品名称SIMPLE as 主要货物名称,ROUND(重量*1,2) AS 毛重,件数 as 件数,打印价值 as 价值,"142" as 币制,mid(运单类型,1,1)as 报关类别,发件人公司名 as 发送人,收件人公司名 as 收件人 FROM 数据表 WHERE 运单类型 in ("C1","C2","A","B","D") ORDER by  运单类型 desc,运单号 asc</t>
  </si>
  <si>
    <t>查验时间</t>
  </si>
  <si>
    <t>公司名称</t>
  </si>
  <si>
    <t>总运单</t>
  </si>
  <si>
    <t>分运单</t>
  </si>
  <si>
    <t>进出口</t>
  </si>
  <si>
    <t>快件类别</t>
  </si>
  <si>
    <t>查验结果</t>
  </si>
  <si>
    <t>@CN49</t>
    <phoneticPr fontId="1" type="noConversion"/>
  </si>
  <si>
    <t>1</t>
    <phoneticPr fontId="3" type="noConversion"/>
  </si>
  <si>
    <r>
      <t>货物运输批次号</t>
    </r>
    <r>
      <rPr>
        <sz val="11"/>
        <color indexed="60"/>
        <rFont val="宋体"/>
        <family val="3"/>
        <charset val="134"/>
      </rPr>
      <t>*</t>
    </r>
    <phoneticPr fontId="3" type="noConversion"/>
  </si>
  <si>
    <r>
      <t>过境口岸</t>
    </r>
    <r>
      <rPr>
        <sz val="11"/>
        <color indexed="60"/>
        <rFont val="宋体"/>
        <family val="3"/>
        <charset val="134"/>
      </rPr>
      <t>*</t>
    </r>
    <phoneticPr fontId="3" type="noConversion"/>
  </si>
  <si>
    <t>5301 皇岗口岸</t>
    <phoneticPr fontId="3" type="noConversion"/>
  </si>
  <si>
    <r>
      <t>装卸地代码</t>
    </r>
    <r>
      <rPr>
        <sz val="11"/>
        <color indexed="60"/>
        <rFont val="宋体"/>
        <family val="3"/>
        <charset val="134"/>
      </rPr>
      <t>*</t>
    </r>
    <phoneticPr fontId="3" type="noConversion"/>
  </si>
  <si>
    <r>
      <t>货物装载时间</t>
    </r>
    <r>
      <rPr>
        <sz val="11"/>
        <color indexed="60"/>
        <rFont val="宋体"/>
        <family val="3"/>
        <charset val="134"/>
      </rPr>
      <t>*</t>
    </r>
    <phoneticPr fontId="3" type="noConversion"/>
  </si>
  <si>
    <r>
      <t>货物通关代码</t>
    </r>
    <r>
      <rPr>
        <sz val="11"/>
        <color indexed="60"/>
        <rFont val="宋体"/>
        <family val="3"/>
        <charset val="134"/>
      </rPr>
      <t>*</t>
    </r>
    <phoneticPr fontId="3" type="noConversion"/>
  </si>
  <si>
    <t>提运单信息</t>
    <phoneticPr fontId="3" type="noConversion"/>
  </si>
  <si>
    <r>
      <t>提运单号</t>
    </r>
    <r>
      <rPr>
        <b/>
        <sz val="11"/>
        <color indexed="60"/>
        <rFont val="宋体"/>
        <family val="3"/>
        <charset val="134"/>
      </rPr>
      <t>*</t>
    </r>
    <phoneticPr fontId="3" type="noConversion"/>
  </si>
  <si>
    <r>
      <t>货物价值</t>
    </r>
    <r>
      <rPr>
        <b/>
        <sz val="11"/>
        <color indexed="60"/>
        <rFont val="宋体"/>
        <family val="3"/>
        <charset val="134"/>
      </rPr>
      <t>*</t>
    </r>
    <phoneticPr fontId="3" type="noConversion"/>
  </si>
  <si>
    <r>
      <t>金额类型</t>
    </r>
    <r>
      <rPr>
        <b/>
        <sz val="11"/>
        <color indexed="60"/>
        <rFont val="宋体"/>
        <family val="3"/>
        <charset val="134"/>
      </rPr>
      <t>*</t>
    </r>
    <phoneticPr fontId="3" type="noConversion"/>
  </si>
  <si>
    <r>
      <t>货物总件数</t>
    </r>
    <r>
      <rPr>
        <b/>
        <sz val="11"/>
        <color indexed="60"/>
        <rFont val="宋体"/>
        <family val="3"/>
        <charset val="134"/>
      </rPr>
      <t>*</t>
    </r>
    <phoneticPr fontId="3" type="noConversion"/>
  </si>
  <si>
    <r>
      <t>货物总毛重</t>
    </r>
    <r>
      <rPr>
        <b/>
        <sz val="11"/>
        <color indexed="60"/>
        <rFont val="宋体"/>
        <family val="3"/>
        <charset val="134"/>
      </rPr>
      <t>*</t>
    </r>
    <phoneticPr fontId="3" type="noConversion"/>
  </si>
  <si>
    <r>
      <t>包装类型</t>
    </r>
    <r>
      <rPr>
        <b/>
        <sz val="11"/>
        <color indexed="60"/>
        <rFont val="宋体"/>
        <family val="3"/>
        <charset val="134"/>
      </rPr>
      <t>*</t>
    </r>
    <phoneticPr fontId="3" type="noConversion"/>
  </si>
  <si>
    <r>
      <t>收货人名称</t>
    </r>
    <r>
      <rPr>
        <b/>
        <sz val="11"/>
        <color indexed="60"/>
        <rFont val="宋体"/>
        <family val="3"/>
        <charset val="134"/>
      </rPr>
      <t>*</t>
    </r>
    <phoneticPr fontId="3" type="noConversion"/>
  </si>
  <si>
    <r>
      <t>发货人名称</t>
    </r>
    <r>
      <rPr>
        <b/>
        <sz val="11"/>
        <color indexed="60"/>
        <rFont val="宋体"/>
        <family val="3"/>
        <charset val="134"/>
      </rPr>
      <t>*</t>
    </r>
    <phoneticPr fontId="3" type="noConversion"/>
  </si>
  <si>
    <r>
      <t>商品描述</t>
    </r>
    <r>
      <rPr>
        <b/>
        <sz val="11"/>
        <color indexed="60"/>
        <rFont val="宋体"/>
        <family val="3"/>
        <charset val="134"/>
      </rPr>
      <t>*</t>
    </r>
    <phoneticPr fontId="3" type="noConversion"/>
  </si>
  <si>
    <r>
      <t>货物件数</t>
    </r>
    <r>
      <rPr>
        <b/>
        <sz val="11"/>
        <color indexed="60"/>
        <rFont val="宋体"/>
        <family val="3"/>
        <charset val="134"/>
      </rPr>
      <t>*</t>
    </r>
    <phoneticPr fontId="3" type="noConversion"/>
  </si>
  <si>
    <r>
      <t>毛重（KG）</t>
    </r>
    <r>
      <rPr>
        <b/>
        <sz val="11"/>
        <color indexed="60"/>
        <rFont val="宋体"/>
        <family val="3"/>
        <charset val="134"/>
      </rPr>
      <t>*</t>
    </r>
    <phoneticPr fontId="3" type="noConversion"/>
  </si>
  <si>
    <t>CNY 人民币</t>
    <phoneticPr fontId="1" type="noConversion"/>
  </si>
  <si>
    <t>快件一批</t>
  </si>
  <si>
    <t>公路舱原始/预配导入V190430</t>
    <phoneticPr fontId="3" type="noConversion"/>
  </si>
  <si>
    <t>深关邮办</t>
    <phoneticPr fontId="1" type="noConversion"/>
  </si>
  <si>
    <t>汽车运输</t>
    <phoneticPr fontId="1" type="noConversion"/>
  </si>
  <si>
    <t>CN</t>
  </si>
  <si>
    <t>@张飞</t>
    <phoneticPr fontId="1" type="noConversion"/>
  </si>
  <si>
    <t>1</t>
  </si>
  <si>
    <t>IN</t>
  </si>
  <si>
    <t>印度</t>
  </si>
  <si>
    <t>DE</t>
  </si>
  <si>
    <t>德意志联邦共和国</t>
  </si>
  <si>
    <t>CZ</t>
  </si>
  <si>
    <t>捷克共和国</t>
  </si>
  <si>
    <t>GB</t>
  </si>
  <si>
    <t>英国</t>
  </si>
  <si>
    <t>MY</t>
  </si>
  <si>
    <t>马来西亚</t>
  </si>
  <si>
    <t>JP</t>
  </si>
  <si>
    <t>日本</t>
  </si>
  <si>
    <t>AU</t>
  </si>
  <si>
    <t>澳大利亚</t>
  </si>
  <si>
    <t>5</t>
  </si>
  <si>
    <t>13</t>
  </si>
  <si>
    <t>4</t>
  </si>
  <si>
    <t>6</t>
  </si>
  <si>
    <t>7</t>
  </si>
  <si>
    <t>3</t>
  </si>
  <si>
    <t>2</t>
  </si>
  <si>
    <t>8</t>
  </si>
  <si>
    <t>9</t>
  </si>
  <si>
    <t>10</t>
  </si>
  <si>
    <t>11</t>
  </si>
  <si>
    <t>12</t>
  </si>
  <si>
    <t>14</t>
  </si>
  <si>
    <t>ID</t>
  </si>
  <si>
    <t>印度尼西亚</t>
  </si>
  <si>
    <t>PH</t>
  </si>
  <si>
    <t>菲律宾</t>
  </si>
  <si>
    <t>IT</t>
  </si>
  <si>
    <t>意大利</t>
  </si>
  <si>
    <t>SG</t>
  </si>
  <si>
    <t>新加坡</t>
  </si>
  <si>
    <t>BE</t>
  </si>
  <si>
    <t>比利时</t>
  </si>
  <si>
    <t>SE</t>
  </si>
  <si>
    <t>瑞典</t>
  </si>
  <si>
    <t>TR</t>
  </si>
  <si>
    <t>土耳其</t>
  </si>
  <si>
    <t>PT</t>
  </si>
  <si>
    <t>葡萄牙</t>
  </si>
  <si>
    <t>KR</t>
  </si>
  <si>
    <t>韩国</t>
  </si>
  <si>
    <t>RO</t>
  </si>
  <si>
    <t>罗马尼亚</t>
  </si>
  <si>
    <t>ES</t>
  </si>
  <si>
    <t>西班牙</t>
  </si>
  <si>
    <t>HU</t>
  </si>
  <si>
    <t>匈牙利</t>
  </si>
  <si>
    <t>FR</t>
  </si>
  <si>
    <t>法国</t>
  </si>
  <si>
    <t>NL</t>
  </si>
  <si>
    <t>荷兰</t>
  </si>
  <si>
    <t>PL</t>
  </si>
  <si>
    <t>波兰</t>
  </si>
  <si>
    <t>RU</t>
  </si>
  <si>
    <t>俄罗斯联邦</t>
  </si>
  <si>
    <t>CH</t>
  </si>
  <si>
    <t>瑞士</t>
  </si>
  <si>
    <t>TV</t>
  </si>
  <si>
    <t>南非</t>
  </si>
  <si>
    <t>EE</t>
  </si>
  <si>
    <t>爱沙尼亚</t>
  </si>
  <si>
    <t>AT</t>
  </si>
  <si>
    <t>奥地利</t>
  </si>
  <si>
    <t>AR</t>
  </si>
  <si>
    <t>NO</t>
  </si>
  <si>
    <t>FI</t>
  </si>
  <si>
    <t>芬兰</t>
  </si>
  <si>
    <t>LU</t>
  </si>
  <si>
    <t>DK</t>
  </si>
  <si>
    <t>丹麦</t>
  </si>
  <si>
    <t>GR</t>
  </si>
  <si>
    <t>希腊</t>
  </si>
  <si>
    <t>IE</t>
  </si>
  <si>
    <t>爱尔兰</t>
  </si>
  <si>
    <t>MT</t>
  </si>
  <si>
    <t>TO</t>
  </si>
  <si>
    <t>MO</t>
  </si>
  <si>
    <t>18</t>
  </si>
  <si>
    <t>19</t>
  </si>
  <si>
    <t>25</t>
  </si>
  <si>
    <t>SK</t>
  </si>
  <si>
    <t>斯洛伐克共和国</t>
  </si>
  <si>
    <t>EG</t>
  </si>
  <si>
    <t>埃及</t>
  </si>
  <si>
    <t>LK</t>
  </si>
  <si>
    <t>斯里兰卡</t>
  </si>
  <si>
    <t>BD</t>
  </si>
  <si>
    <t>孟加拉国</t>
  </si>
  <si>
    <t>UA</t>
  </si>
  <si>
    <t>乌克兰</t>
  </si>
  <si>
    <t>CO</t>
  </si>
  <si>
    <t>SA</t>
  </si>
  <si>
    <t>沙特阿拉伯</t>
  </si>
  <si>
    <t>IQ</t>
  </si>
  <si>
    <t>伊拉克</t>
  </si>
  <si>
    <t>KE</t>
  </si>
  <si>
    <t>肯尼亚</t>
  </si>
  <si>
    <t>塞拉利昂</t>
  </si>
  <si>
    <t>GE</t>
  </si>
  <si>
    <t>格鲁吉亚</t>
  </si>
  <si>
    <t>IS</t>
  </si>
  <si>
    <t>冰岛</t>
  </si>
  <si>
    <t>NZ</t>
  </si>
  <si>
    <t>新西兰</t>
  </si>
  <si>
    <t>缅甸</t>
  </si>
  <si>
    <t>ME</t>
  </si>
  <si>
    <t>PE</t>
  </si>
  <si>
    <t>FJ</t>
  </si>
  <si>
    <t>斐济</t>
  </si>
  <si>
    <t>NA</t>
  </si>
  <si>
    <t>MN</t>
  </si>
  <si>
    <t>PR</t>
  </si>
  <si>
    <t>LC</t>
  </si>
  <si>
    <t>SM</t>
  </si>
  <si>
    <t>圣马力诺</t>
  </si>
  <si>
    <t>RS</t>
  </si>
  <si>
    <t>黑山</t>
  </si>
  <si>
    <t>HK</t>
  </si>
  <si>
    <t>BH</t>
  </si>
  <si>
    <t>巴林</t>
  </si>
  <si>
    <t>AE</t>
  </si>
  <si>
    <t>阿拉伯联合酋长国</t>
  </si>
  <si>
    <t>中文名</t>
    <phoneticPr fontId="79" type="noConversion"/>
  </si>
  <si>
    <t>英文名</t>
    <phoneticPr fontId="79" type="noConversion"/>
  </si>
  <si>
    <t>税率</t>
    <phoneticPr fontId="79" type="noConversion"/>
  </si>
  <si>
    <t>阿富汗</t>
  </si>
  <si>
    <t>Afghanistan</t>
  </si>
  <si>
    <t>L</t>
  </si>
  <si>
    <t>AF</t>
  </si>
  <si>
    <t>Bahrian</t>
  </si>
  <si>
    <t>Bangladesh</t>
  </si>
  <si>
    <t>不丹</t>
  </si>
  <si>
    <t>Bhutan</t>
  </si>
  <si>
    <t>H</t>
  </si>
  <si>
    <t>BT</t>
  </si>
  <si>
    <t>文莱</t>
  </si>
  <si>
    <t>Brunei</t>
  </si>
  <si>
    <t>BN</t>
  </si>
  <si>
    <t>Myanmar</t>
  </si>
  <si>
    <t>MM</t>
  </si>
  <si>
    <t>柬埔寨</t>
  </si>
  <si>
    <t>Cambodia</t>
  </si>
  <si>
    <t>KH</t>
  </si>
  <si>
    <t>塞浦路斯</t>
  </si>
  <si>
    <t>Cyprus</t>
  </si>
  <si>
    <t>CY</t>
  </si>
  <si>
    <t>朝鲜</t>
  </si>
  <si>
    <t>Korea,DPR</t>
  </si>
  <si>
    <t>KP</t>
  </si>
  <si>
    <t>Hong Kong</t>
  </si>
  <si>
    <t>India</t>
  </si>
  <si>
    <t>Indonesia</t>
  </si>
  <si>
    <t>伊朗</t>
  </si>
  <si>
    <t>Iran</t>
  </si>
  <si>
    <t>IR</t>
  </si>
  <si>
    <t>Iraq</t>
  </si>
  <si>
    <t>以色列</t>
  </si>
  <si>
    <t>Israel</t>
  </si>
  <si>
    <t>IL</t>
  </si>
  <si>
    <t>Japan</t>
  </si>
  <si>
    <t>约旦</t>
  </si>
  <si>
    <t>Jordan</t>
  </si>
  <si>
    <t>JO</t>
  </si>
  <si>
    <t>科威特</t>
  </si>
  <si>
    <t>Kuwait</t>
  </si>
  <si>
    <t>KW</t>
  </si>
  <si>
    <t>老挝</t>
  </si>
  <si>
    <t>LA</t>
  </si>
  <si>
    <t>黎巴嫩</t>
  </si>
  <si>
    <t>Lebanon</t>
  </si>
  <si>
    <t>LB</t>
  </si>
  <si>
    <t>中国澳门</t>
  </si>
  <si>
    <t>Macau</t>
  </si>
  <si>
    <t>Malaysia</t>
  </si>
  <si>
    <t>马尔代夫</t>
  </si>
  <si>
    <t>Maldives</t>
  </si>
  <si>
    <t>MV</t>
  </si>
  <si>
    <t>蒙古</t>
  </si>
  <si>
    <t>Mongolia</t>
  </si>
  <si>
    <t>尼泊尔</t>
  </si>
  <si>
    <t>NP</t>
  </si>
  <si>
    <t>阿曼</t>
  </si>
  <si>
    <t>Oman</t>
  </si>
  <si>
    <t>OM</t>
  </si>
  <si>
    <t>巴基斯坦</t>
  </si>
  <si>
    <t>Pakistan</t>
  </si>
  <si>
    <t>PK</t>
  </si>
  <si>
    <t>巴勒斯坦</t>
  </si>
  <si>
    <t>Palestine</t>
  </si>
  <si>
    <t>PS</t>
  </si>
  <si>
    <t>Philippines</t>
  </si>
  <si>
    <t>卡塔尔</t>
  </si>
  <si>
    <t>Qatar</t>
  </si>
  <si>
    <t>QA</t>
  </si>
  <si>
    <t>Saudi Arabia</t>
  </si>
  <si>
    <t>Singapore</t>
  </si>
  <si>
    <t>Sri Lanka</t>
  </si>
  <si>
    <t>叙利亚</t>
  </si>
  <si>
    <t>SY</t>
  </si>
  <si>
    <t>泰国</t>
  </si>
  <si>
    <t>Thailand</t>
  </si>
  <si>
    <t>TH</t>
  </si>
  <si>
    <t>Turkey</t>
  </si>
  <si>
    <t>阿联酋</t>
  </si>
  <si>
    <t>United Arab Emirates</t>
  </si>
  <si>
    <t>也门共和国</t>
  </si>
  <si>
    <t>YE</t>
  </si>
  <si>
    <t>越南</t>
  </si>
  <si>
    <t>VN</t>
  </si>
  <si>
    <t>中国</t>
  </si>
  <si>
    <t>China</t>
  </si>
  <si>
    <t>台澎金马关税区</t>
  </si>
  <si>
    <t>东帝汶</t>
  </si>
  <si>
    <t>哈萨克斯坦</t>
  </si>
  <si>
    <t>Kazakhstan</t>
  </si>
  <si>
    <t>KZ</t>
  </si>
  <si>
    <t>吉尔吉斯斯坦</t>
  </si>
  <si>
    <t>Kirghizia</t>
  </si>
  <si>
    <t>塔吉克斯坦</t>
  </si>
  <si>
    <t>TJ</t>
  </si>
  <si>
    <t>土库曼斯坦</t>
  </si>
  <si>
    <t>Turkmenistan</t>
  </si>
  <si>
    <t>TM</t>
  </si>
  <si>
    <t>乌兹别克斯坦</t>
  </si>
  <si>
    <t>UZ</t>
  </si>
  <si>
    <t>亚洲其他国家(地区)</t>
  </si>
  <si>
    <t>Oth. Asia nes</t>
  </si>
  <si>
    <t>阿尔及利亚</t>
  </si>
  <si>
    <t>Algeria</t>
  </si>
  <si>
    <t>DZ</t>
  </si>
  <si>
    <t>安哥拉</t>
  </si>
  <si>
    <t>AO</t>
  </si>
  <si>
    <t>贝宁</t>
  </si>
  <si>
    <t>Benin</t>
  </si>
  <si>
    <t>BJ</t>
  </si>
  <si>
    <t>博茨瓦那</t>
  </si>
  <si>
    <t>Botswana</t>
  </si>
  <si>
    <t>BW</t>
  </si>
  <si>
    <t>布隆迪</t>
  </si>
  <si>
    <t>Burundi</t>
  </si>
  <si>
    <t>BI</t>
  </si>
  <si>
    <t>喀麦隆</t>
  </si>
  <si>
    <t>Cameroon</t>
  </si>
  <si>
    <t>CM</t>
  </si>
  <si>
    <t>佛得角</t>
  </si>
  <si>
    <t>CV</t>
  </si>
  <si>
    <t>中非共和国</t>
  </si>
  <si>
    <t>CF</t>
  </si>
  <si>
    <t>Ceuta</t>
  </si>
  <si>
    <t>乍得</t>
  </si>
  <si>
    <t>Chad</t>
  </si>
  <si>
    <t>TD</t>
  </si>
  <si>
    <t>科摩罗</t>
  </si>
  <si>
    <t>Comoros</t>
  </si>
  <si>
    <t>刚果</t>
  </si>
  <si>
    <t>Congo</t>
  </si>
  <si>
    <t>CG</t>
  </si>
  <si>
    <t>吉布提</t>
  </si>
  <si>
    <t>Djibouti</t>
  </si>
  <si>
    <t>DJ</t>
  </si>
  <si>
    <t>Egypt</t>
  </si>
  <si>
    <t>赤道几内亚</t>
  </si>
  <si>
    <t>GQ</t>
  </si>
  <si>
    <t>埃塞俄比亚</t>
  </si>
  <si>
    <t>Ethiopia</t>
  </si>
  <si>
    <t>ET</t>
  </si>
  <si>
    <t>加蓬</t>
  </si>
  <si>
    <t>Gabon</t>
  </si>
  <si>
    <t>GA</t>
  </si>
  <si>
    <t>冈比亚</t>
  </si>
  <si>
    <t>Gambia</t>
  </si>
  <si>
    <t>GM</t>
  </si>
  <si>
    <t>加纳</t>
  </si>
  <si>
    <t>Ghana</t>
  </si>
  <si>
    <t>GH</t>
  </si>
  <si>
    <t>几内亚</t>
  </si>
  <si>
    <t>Guinea</t>
  </si>
  <si>
    <t>GN</t>
  </si>
  <si>
    <t>几内亚(比绍)</t>
  </si>
  <si>
    <t>GW</t>
  </si>
  <si>
    <t>科特迪瓦</t>
  </si>
  <si>
    <t>Kenya</t>
  </si>
  <si>
    <t>利比里亚</t>
  </si>
  <si>
    <t>Liberia</t>
  </si>
  <si>
    <t>LR</t>
  </si>
  <si>
    <t>利比亚</t>
  </si>
  <si>
    <t>LY</t>
  </si>
  <si>
    <t>马达加斯加</t>
  </si>
  <si>
    <t>Madagascar</t>
  </si>
  <si>
    <t>MG</t>
  </si>
  <si>
    <t>马拉维</t>
  </si>
  <si>
    <t>Malawi</t>
  </si>
  <si>
    <t>MW</t>
  </si>
  <si>
    <t>马里</t>
  </si>
  <si>
    <t>Mali</t>
  </si>
  <si>
    <t>ML</t>
  </si>
  <si>
    <t>毛里塔尼亚</t>
  </si>
  <si>
    <t>Mauritania</t>
  </si>
  <si>
    <t>MR</t>
  </si>
  <si>
    <t>毛里求斯</t>
  </si>
  <si>
    <t>Mauritius</t>
  </si>
  <si>
    <t>MU</t>
  </si>
  <si>
    <t>摩洛哥</t>
  </si>
  <si>
    <t>Morocco</t>
  </si>
  <si>
    <t>MA</t>
  </si>
  <si>
    <t>莫桑比克</t>
  </si>
  <si>
    <t>Mozambique</t>
  </si>
  <si>
    <t>MZ</t>
  </si>
  <si>
    <t>纳米比亚</t>
  </si>
  <si>
    <t>Namibia</t>
  </si>
  <si>
    <t>尼日尔</t>
  </si>
  <si>
    <t>Niger</t>
  </si>
  <si>
    <t>NE</t>
  </si>
  <si>
    <t>尼日利亚</t>
  </si>
  <si>
    <t>Nigeria</t>
  </si>
  <si>
    <t>NG</t>
  </si>
  <si>
    <t>留尼汪</t>
  </si>
  <si>
    <t>Reunion</t>
  </si>
  <si>
    <t>RE</t>
  </si>
  <si>
    <t>卢旺达</t>
  </si>
  <si>
    <t>Rwanda</t>
  </si>
  <si>
    <t>RW</t>
  </si>
  <si>
    <t>圣多美和普林西比</t>
  </si>
  <si>
    <t>塞内加尔</t>
  </si>
  <si>
    <t>Senegal</t>
  </si>
  <si>
    <t>SN</t>
  </si>
  <si>
    <t>塞舌尔</t>
  </si>
  <si>
    <t>Seychelles</t>
  </si>
  <si>
    <t>SC</t>
  </si>
  <si>
    <t>Sierra Leone</t>
  </si>
  <si>
    <t>SL</t>
  </si>
  <si>
    <t>索马里</t>
  </si>
  <si>
    <t>Somalia</t>
  </si>
  <si>
    <t>SO</t>
  </si>
  <si>
    <t>西撒哈拉</t>
  </si>
  <si>
    <t>Western Sahara</t>
  </si>
  <si>
    <t>EH</t>
  </si>
  <si>
    <t>苏丹</t>
  </si>
  <si>
    <t>Sudan</t>
  </si>
  <si>
    <t>SD</t>
  </si>
  <si>
    <t>坦桑尼亚</t>
  </si>
  <si>
    <t>Tanzania</t>
  </si>
  <si>
    <t>TZ</t>
  </si>
  <si>
    <t>多哥</t>
  </si>
  <si>
    <t>Togo</t>
  </si>
  <si>
    <t>TG</t>
  </si>
  <si>
    <t>突尼斯</t>
  </si>
  <si>
    <t>Tunisia</t>
  </si>
  <si>
    <t>TN</t>
  </si>
  <si>
    <t>乌干达</t>
  </si>
  <si>
    <t>Uganda</t>
  </si>
  <si>
    <t>UG</t>
  </si>
  <si>
    <t>布基纳法索</t>
  </si>
  <si>
    <t>Burkina Faso</t>
  </si>
  <si>
    <t>BF</t>
  </si>
  <si>
    <t>Congo,DR</t>
  </si>
  <si>
    <t>赞比亚</t>
  </si>
  <si>
    <t>Zambia</t>
  </si>
  <si>
    <t>ZM</t>
  </si>
  <si>
    <t>津巴布韦</t>
  </si>
  <si>
    <t>Zimbabwe</t>
  </si>
  <si>
    <t>ZW</t>
  </si>
  <si>
    <t>莱索托</t>
  </si>
  <si>
    <t>Lesotho</t>
  </si>
  <si>
    <t>LS</t>
  </si>
  <si>
    <t>Melilla</t>
  </si>
  <si>
    <t>斯威士兰</t>
  </si>
  <si>
    <t>Swaziland</t>
  </si>
  <si>
    <t>SZ</t>
  </si>
  <si>
    <t>厄立特里亚</t>
  </si>
  <si>
    <t>Eritrea</t>
  </si>
  <si>
    <t>ER</t>
  </si>
  <si>
    <t>Mayotte</t>
  </si>
  <si>
    <t>非洲其他国家(地区)</t>
  </si>
  <si>
    <t>Oth. Afr. nes</t>
  </si>
  <si>
    <t>Belgium</t>
  </si>
  <si>
    <t>Denmark</t>
  </si>
  <si>
    <t>United Kingdom</t>
  </si>
  <si>
    <t>德国</t>
  </si>
  <si>
    <t>Germany</t>
  </si>
  <si>
    <t>France</t>
  </si>
  <si>
    <t>Ireland</t>
  </si>
  <si>
    <t>Italy</t>
  </si>
  <si>
    <t>卢森堡</t>
  </si>
  <si>
    <t>Luxembourg</t>
  </si>
  <si>
    <t>Netherlands</t>
  </si>
  <si>
    <t>Greece</t>
  </si>
  <si>
    <t>Portugal</t>
  </si>
  <si>
    <t>Spain</t>
  </si>
  <si>
    <t>阿尔巴尼亚</t>
  </si>
  <si>
    <t>Albania</t>
  </si>
  <si>
    <t>AL</t>
  </si>
  <si>
    <t>安道尔</t>
  </si>
  <si>
    <t>Andorra</t>
  </si>
  <si>
    <t>AD</t>
  </si>
  <si>
    <t>Austria</t>
  </si>
  <si>
    <t>保加利亚</t>
  </si>
  <si>
    <t>Bulgaria</t>
  </si>
  <si>
    <t>BG</t>
  </si>
  <si>
    <t>Finland</t>
  </si>
  <si>
    <t>直布罗陀</t>
  </si>
  <si>
    <t>Gibraltar</t>
  </si>
  <si>
    <t>GI</t>
  </si>
  <si>
    <t>Hungary</t>
  </si>
  <si>
    <t>Iceland</t>
  </si>
  <si>
    <t>列支敦士登</t>
  </si>
  <si>
    <t>Liechtenstein</t>
  </si>
  <si>
    <t>LI</t>
  </si>
  <si>
    <t>马耳他</t>
  </si>
  <si>
    <t>Malta</t>
  </si>
  <si>
    <t>摩纳哥</t>
  </si>
  <si>
    <t>Monaco</t>
  </si>
  <si>
    <t>MC</t>
  </si>
  <si>
    <t>挪威</t>
  </si>
  <si>
    <t>Norway</t>
  </si>
  <si>
    <t>Poland</t>
  </si>
  <si>
    <t>Romania</t>
  </si>
  <si>
    <t>San Marino</t>
  </si>
  <si>
    <t>Sweden</t>
  </si>
  <si>
    <t>Switzerland</t>
  </si>
  <si>
    <t>Estonia</t>
  </si>
  <si>
    <t>拉脱维亚</t>
  </si>
  <si>
    <t>Latvia</t>
  </si>
  <si>
    <t>LV</t>
  </si>
  <si>
    <t>立陶宛</t>
  </si>
  <si>
    <t>Lithuania</t>
  </si>
  <si>
    <t>LT</t>
  </si>
  <si>
    <t>Georgia</t>
  </si>
  <si>
    <t>亚美尼亚</t>
  </si>
  <si>
    <t>Armenia</t>
  </si>
  <si>
    <t>AM</t>
  </si>
  <si>
    <t>阿塞拜疆</t>
  </si>
  <si>
    <t>AZ</t>
  </si>
  <si>
    <t>白俄罗斯</t>
  </si>
  <si>
    <t>Byelorussia</t>
  </si>
  <si>
    <t>BY</t>
  </si>
  <si>
    <t>摩尔多瓦</t>
  </si>
  <si>
    <t>Moldavia</t>
  </si>
  <si>
    <t>MD</t>
  </si>
  <si>
    <t>Ukraine</t>
  </si>
  <si>
    <t>Serbia and Montenegro</t>
  </si>
  <si>
    <t>斯洛文尼亚</t>
  </si>
  <si>
    <t>克罗地亚</t>
  </si>
  <si>
    <t>斯洛伐克</t>
  </si>
  <si>
    <t>马其顿</t>
  </si>
  <si>
    <t>Macedonia Rep</t>
  </si>
  <si>
    <t>MK</t>
  </si>
  <si>
    <t>Vatican City State</t>
  </si>
  <si>
    <t>法罗群岛</t>
  </si>
  <si>
    <t>FO</t>
  </si>
  <si>
    <t>塞尔维亚</t>
  </si>
  <si>
    <t>Montenegro</t>
  </si>
  <si>
    <t>欧洲其他国家(地区)</t>
  </si>
  <si>
    <t>Oth. Eur. nes</t>
  </si>
  <si>
    <t>安提瓜和巴布达</t>
  </si>
  <si>
    <t>Antigua &amp; Barbuda</t>
  </si>
  <si>
    <t>阿根廷</t>
  </si>
  <si>
    <t>Argentina</t>
  </si>
  <si>
    <t>阿鲁巴岛</t>
  </si>
  <si>
    <t>Aruba</t>
  </si>
  <si>
    <t>AW</t>
  </si>
  <si>
    <t>巴哈马</t>
  </si>
  <si>
    <t>Bahamas</t>
  </si>
  <si>
    <t>BS</t>
  </si>
  <si>
    <t>巴巴多斯</t>
  </si>
  <si>
    <t>Barbados</t>
  </si>
  <si>
    <t>BB</t>
  </si>
  <si>
    <t>伯利兹</t>
  </si>
  <si>
    <t>Belize</t>
  </si>
  <si>
    <t>BZ</t>
  </si>
  <si>
    <t>玻利维亚</t>
  </si>
  <si>
    <t>BO</t>
  </si>
  <si>
    <t>博内尔</t>
  </si>
  <si>
    <t>Bonaire</t>
  </si>
  <si>
    <t>巴西</t>
  </si>
  <si>
    <t>Brazil</t>
  </si>
  <si>
    <t>BR</t>
  </si>
  <si>
    <t>开曼群岛</t>
  </si>
  <si>
    <t>KY</t>
  </si>
  <si>
    <t>智利</t>
  </si>
  <si>
    <t>Chile</t>
  </si>
  <si>
    <t>CL</t>
  </si>
  <si>
    <t>哥伦比亚</t>
  </si>
  <si>
    <t>Colombia</t>
  </si>
  <si>
    <t>Dominica</t>
  </si>
  <si>
    <t>哥斯达黎加</t>
  </si>
  <si>
    <t>Costa Rica</t>
  </si>
  <si>
    <t>CR</t>
  </si>
  <si>
    <t>古巴</t>
  </si>
  <si>
    <t>Cuba</t>
  </si>
  <si>
    <t>CU</t>
  </si>
  <si>
    <t>库腊索岛</t>
  </si>
  <si>
    <t>Curacao</t>
  </si>
  <si>
    <t>多米尼加共和国</t>
  </si>
  <si>
    <t>DO</t>
  </si>
  <si>
    <t>厄瓜多尔</t>
  </si>
  <si>
    <t>Ecuador</t>
  </si>
  <si>
    <t>EC</t>
  </si>
  <si>
    <t>法属圭亚那</t>
  </si>
  <si>
    <t>格林纳达</t>
  </si>
  <si>
    <t>Grenada</t>
  </si>
  <si>
    <t>GD</t>
  </si>
  <si>
    <t>瓜德罗普</t>
  </si>
  <si>
    <t>Guadeloupe</t>
  </si>
  <si>
    <t>GP</t>
  </si>
  <si>
    <t>危地马拉</t>
  </si>
  <si>
    <t>Guatemala</t>
  </si>
  <si>
    <t>GT</t>
  </si>
  <si>
    <t>圭亚那</t>
  </si>
  <si>
    <t>Guyana</t>
  </si>
  <si>
    <t>GY</t>
  </si>
  <si>
    <t>海地</t>
  </si>
  <si>
    <t>Haiti</t>
  </si>
  <si>
    <t>HT</t>
  </si>
  <si>
    <t>洪都拉斯</t>
  </si>
  <si>
    <t>Honduras</t>
  </si>
  <si>
    <t>HN</t>
  </si>
  <si>
    <t>牙买加</t>
  </si>
  <si>
    <t>Jamaica</t>
  </si>
  <si>
    <t>JM</t>
  </si>
  <si>
    <t>马提尼克</t>
  </si>
  <si>
    <t>Martinique</t>
  </si>
  <si>
    <t>MQ</t>
  </si>
  <si>
    <t>墨西哥</t>
  </si>
  <si>
    <t>Mexico</t>
  </si>
  <si>
    <t>MX</t>
  </si>
  <si>
    <t>蒙特塞拉特</t>
  </si>
  <si>
    <t>Montserrat</t>
  </si>
  <si>
    <t>MS</t>
  </si>
  <si>
    <t>尼加拉瓜</t>
  </si>
  <si>
    <t>Nicaragua</t>
  </si>
  <si>
    <t>NI</t>
  </si>
  <si>
    <t>巴拿马</t>
  </si>
  <si>
    <t>Panama</t>
  </si>
  <si>
    <t>PA</t>
  </si>
  <si>
    <t>巴拉圭</t>
  </si>
  <si>
    <t>Paraguay</t>
  </si>
  <si>
    <t>PY</t>
  </si>
  <si>
    <t>秘鲁</t>
  </si>
  <si>
    <t>Peru</t>
  </si>
  <si>
    <t>波多黎各</t>
  </si>
  <si>
    <t>Puerto Rico</t>
  </si>
  <si>
    <t>萨巴</t>
  </si>
  <si>
    <t>Saba</t>
  </si>
  <si>
    <t>圣卢西亚</t>
  </si>
  <si>
    <t>Saint Lucia</t>
  </si>
  <si>
    <t>圣马丁岛</t>
  </si>
  <si>
    <t>圣文森特和格林纳丁斯</t>
  </si>
  <si>
    <t>VC</t>
  </si>
  <si>
    <t>萨尔瓦多</t>
  </si>
  <si>
    <t>El Salvador</t>
  </si>
  <si>
    <t>SV</t>
  </si>
  <si>
    <t>苏里南</t>
  </si>
  <si>
    <t>Suriname</t>
  </si>
  <si>
    <t>SR</t>
  </si>
  <si>
    <t>特立尼达和多巴哥</t>
  </si>
  <si>
    <t>TT</t>
  </si>
  <si>
    <t>特克斯和凯科斯群岛</t>
  </si>
  <si>
    <t>TC</t>
  </si>
  <si>
    <t>乌拉圭</t>
  </si>
  <si>
    <t>Uruguay</t>
  </si>
  <si>
    <t>UY</t>
  </si>
  <si>
    <t>委内瑞拉</t>
  </si>
  <si>
    <t>Venezuela</t>
  </si>
  <si>
    <t>VE</t>
  </si>
  <si>
    <t>英属维尔京群岛</t>
  </si>
  <si>
    <t>VG</t>
  </si>
  <si>
    <t>圣皮埃尔和密克隆</t>
  </si>
  <si>
    <t>AN</t>
  </si>
  <si>
    <t>拉丁美洲其他国家(地区)</t>
  </si>
  <si>
    <t>Oth. L.Amer. nes</t>
  </si>
  <si>
    <t>加拿大</t>
  </si>
  <si>
    <t>Canada</t>
  </si>
  <si>
    <t>CA</t>
  </si>
  <si>
    <t>美国</t>
  </si>
  <si>
    <t>United States</t>
  </si>
  <si>
    <t>US</t>
  </si>
  <si>
    <t>格陵兰</t>
  </si>
  <si>
    <t>Greenland</t>
  </si>
  <si>
    <t>GL</t>
  </si>
  <si>
    <t>百慕大</t>
  </si>
  <si>
    <t>Bermuda</t>
  </si>
  <si>
    <t>BM</t>
  </si>
  <si>
    <t>北美洲其他国家(地区)</t>
  </si>
  <si>
    <t>Oth. N.Amer. nes</t>
  </si>
  <si>
    <t>Australia</t>
  </si>
  <si>
    <t>库克群岛</t>
  </si>
  <si>
    <t>CK</t>
  </si>
  <si>
    <t>Fiji</t>
  </si>
  <si>
    <t>盖比群岛</t>
  </si>
  <si>
    <t>瑙鲁</t>
  </si>
  <si>
    <t>Nauru</t>
  </si>
  <si>
    <t>NR</t>
  </si>
  <si>
    <t>新喀里多尼亚</t>
  </si>
  <si>
    <t>New Caledonia</t>
  </si>
  <si>
    <t>NC</t>
  </si>
  <si>
    <t>瓦努阿图</t>
  </si>
  <si>
    <t>Vanuatu</t>
  </si>
  <si>
    <t>VU</t>
  </si>
  <si>
    <t>New Zealand</t>
  </si>
  <si>
    <t>诺福克岛</t>
  </si>
  <si>
    <t>巴布亚新几内亚</t>
  </si>
  <si>
    <t>Papua New Guinea</t>
  </si>
  <si>
    <t>PG</t>
  </si>
  <si>
    <t>社会群岛</t>
  </si>
  <si>
    <t>所罗门群岛</t>
  </si>
  <si>
    <t>SB</t>
  </si>
  <si>
    <t>汤加</t>
  </si>
  <si>
    <t>Tonga</t>
  </si>
  <si>
    <t>土阿莫土群岛</t>
  </si>
  <si>
    <t>土布艾群岛</t>
  </si>
  <si>
    <t>萨摩亚</t>
  </si>
  <si>
    <t>Samoa</t>
  </si>
  <si>
    <t>WS</t>
  </si>
  <si>
    <t>基里巴斯</t>
  </si>
  <si>
    <t>Kiribati</t>
  </si>
  <si>
    <t>KI</t>
  </si>
  <si>
    <t>图瓦卢</t>
  </si>
  <si>
    <t>Tuvalu</t>
  </si>
  <si>
    <t>密克罗尼西亚联邦</t>
  </si>
  <si>
    <t>马绍尔群岛</t>
  </si>
  <si>
    <t>MH</t>
  </si>
  <si>
    <t>帕劳共和国</t>
  </si>
  <si>
    <t>Palau</t>
  </si>
  <si>
    <t>PW</t>
  </si>
  <si>
    <t>法属波利尼西亚</t>
  </si>
  <si>
    <t>French Polynesia</t>
  </si>
  <si>
    <t>PF</t>
  </si>
  <si>
    <t>瓦利斯和浮图纳</t>
  </si>
  <si>
    <t>Wallis and Futuna</t>
  </si>
  <si>
    <t>WF</t>
  </si>
  <si>
    <t>大洋洲其他国家(地区)</t>
  </si>
  <si>
    <t>Oth. Ocean. nes</t>
  </si>
  <si>
    <t>Countries(reg.) unknown</t>
  </si>
  <si>
    <t>联合国及机构和国际组织</t>
  </si>
  <si>
    <t>中性包装原产国别</t>
  </si>
  <si>
    <t>Conutries of Neutral Package</t>
  </si>
  <si>
    <t>国别代码</t>
    <phoneticPr fontId="1" type="noConversion"/>
  </si>
  <si>
    <t>二字码</t>
    <phoneticPr fontId="1" type="noConversion"/>
  </si>
  <si>
    <t>TW</t>
  </si>
  <si>
    <t>中国台湾</t>
  </si>
  <si>
    <t>AI</t>
  </si>
  <si>
    <t>ZA</t>
  </si>
  <si>
    <t>南非(阿扎尼亚)</t>
  </si>
  <si>
    <t>ST</t>
  </si>
  <si>
    <t>VA</t>
  </si>
  <si>
    <t>VI</t>
  </si>
  <si>
    <t>Bahrain</t>
  </si>
  <si>
    <t>Lao PDR</t>
  </si>
  <si>
    <t>尼泊尔联邦民主共和国</t>
  </si>
  <si>
    <t>Nepal, FDR</t>
  </si>
  <si>
    <t>Korea, Rep.</t>
  </si>
  <si>
    <t>Syrian Arab Republic</t>
  </si>
  <si>
    <t>也门</t>
  </si>
  <si>
    <t>Yemen</t>
  </si>
  <si>
    <t>Viet Nam</t>
  </si>
  <si>
    <t>Taiwan, Prov.of China</t>
  </si>
  <si>
    <t>Timor-Leste</t>
  </si>
  <si>
    <t>Kyrgyzstan</t>
  </si>
  <si>
    <t>Tajikistan</t>
  </si>
  <si>
    <t>Uzbekistan</t>
  </si>
  <si>
    <t>Angola</t>
  </si>
  <si>
    <t>博茨瓦纳</t>
  </si>
  <si>
    <t>Cape Verde</t>
  </si>
  <si>
    <t>中非</t>
  </si>
  <si>
    <t>Central African Republic.</t>
  </si>
  <si>
    <t>刚果(布)</t>
  </si>
  <si>
    <t>Equatorial Guinea</t>
  </si>
  <si>
    <t>几内亚比绍</t>
  </si>
  <si>
    <t>Guinea-Bissau</t>
  </si>
  <si>
    <t>Cote d'lvoire</t>
  </si>
  <si>
    <t>Libyan Arab Jamahiriya</t>
  </si>
  <si>
    <t>Sao Tome and Principe</t>
  </si>
  <si>
    <t>South Africa</t>
  </si>
  <si>
    <t>刚果(金)</t>
  </si>
  <si>
    <t>马约特</t>
  </si>
  <si>
    <t>Republic of South Sudan</t>
  </si>
  <si>
    <t>Azerbai jan</t>
  </si>
  <si>
    <t>Belarus</t>
  </si>
  <si>
    <t>Moldova</t>
  </si>
  <si>
    <t>Russian Federation</t>
  </si>
  <si>
    <t>Slovenia</t>
  </si>
  <si>
    <t>Croatia</t>
  </si>
  <si>
    <t>捷克</t>
  </si>
  <si>
    <t>Czech Republic</t>
  </si>
  <si>
    <t>Slovakia</t>
  </si>
  <si>
    <t>前南马其顿</t>
  </si>
  <si>
    <t>Macedonia,FYR</t>
  </si>
  <si>
    <t>波黑</t>
  </si>
  <si>
    <t>Bosnia and Hercegovina</t>
  </si>
  <si>
    <t>Faroe Islands</t>
  </si>
  <si>
    <t>Serbia</t>
  </si>
  <si>
    <t>阿鲁巴</t>
  </si>
  <si>
    <t>Estado Plurinacional de Bolivia</t>
  </si>
  <si>
    <t>Cayman Islands</t>
  </si>
  <si>
    <t>多米尼克</t>
  </si>
  <si>
    <t>Dominican Republic</t>
  </si>
  <si>
    <t>French Guiana</t>
  </si>
  <si>
    <t>Saint Martin Islands</t>
  </si>
  <si>
    <t>Saint Vincent and Grenadines</t>
  </si>
  <si>
    <t>Trinidad and Tobago</t>
  </si>
  <si>
    <t>Turks and Caicos Islands</t>
  </si>
  <si>
    <t>Virgin Islands, British</t>
  </si>
  <si>
    <t>圣其茨和尼维斯</t>
  </si>
  <si>
    <t>Saint Kitts and Nevis</t>
  </si>
  <si>
    <t>Saint.Pierre and Miquelon</t>
  </si>
  <si>
    <t>Netherlands Antilles</t>
  </si>
  <si>
    <t>Cook Islands</t>
  </si>
  <si>
    <t>Norfolk Island</t>
  </si>
  <si>
    <t>Society Islands</t>
  </si>
  <si>
    <t>Solomon Islands</t>
  </si>
  <si>
    <t>Tuamotu Islands</t>
  </si>
  <si>
    <t>Tubai Islands</t>
  </si>
  <si>
    <t>Micronesia, Fs</t>
  </si>
  <si>
    <t>Marshall Islands</t>
  </si>
  <si>
    <t>帕劳</t>
  </si>
  <si>
    <t>亚太</t>
  </si>
  <si>
    <t>36国</t>
  </si>
  <si>
    <t>非洲2国</t>
  </si>
  <si>
    <t>亚太2国</t>
  </si>
  <si>
    <t>最不发达37国</t>
  </si>
  <si>
    <t>最不发达35国</t>
  </si>
  <si>
    <t>zuibufada35guo</t>
  </si>
  <si>
    <t>最不发达4国</t>
  </si>
  <si>
    <t>zuibufada4guo</t>
  </si>
  <si>
    <t>东盟10国</t>
  </si>
  <si>
    <t>dongmen</t>
  </si>
  <si>
    <t>国(地)别不详</t>
  </si>
  <si>
    <t>UN and oth. int'l org.</t>
  </si>
  <si>
    <t>最不发达24国</t>
  </si>
  <si>
    <t>zuibufada</t>
  </si>
  <si>
    <t>最不发达14国</t>
  </si>
  <si>
    <t>zuibuada</t>
  </si>
  <si>
    <t>最不发达2国</t>
  </si>
  <si>
    <t>国别不详</t>
  </si>
  <si>
    <t xml:space="preserve">United Arab Emirates </t>
  </si>
  <si>
    <t xml:space="preserve">Afghanistan </t>
  </si>
  <si>
    <t>AG</t>
  </si>
  <si>
    <t>安提瓜和巴布达群岛</t>
  </si>
  <si>
    <t>Antigua and Barbuda</t>
  </si>
  <si>
    <t>安圭拉岛</t>
  </si>
  <si>
    <t>Anguilla</t>
  </si>
  <si>
    <t xml:space="preserve">Albania </t>
  </si>
  <si>
    <t xml:space="preserve">Armenia </t>
  </si>
  <si>
    <t>安的列斯群岛</t>
  </si>
  <si>
    <t>The Netherlands Antilles</t>
  </si>
  <si>
    <t xml:space="preserve">Angola </t>
  </si>
  <si>
    <t xml:space="preserve">Argentina  </t>
  </si>
  <si>
    <t>AS</t>
  </si>
  <si>
    <t>萨摩亚群岛</t>
  </si>
  <si>
    <t>American Somoa</t>
  </si>
  <si>
    <t xml:space="preserve">Austria </t>
  </si>
  <si>
    <t xml:space="preserve">Australia </t>
  </si>
  <si>
    <t xml:space="preserve">Aruba </t>
  </si>
  <si>
    <t xml:space="preserve">Azerbaijan </t>
  </si>
  <si>
    <t>BA</t>
  </si>
  <si>
    <t>Bosnia and Herzegovina</t>
  </si>
  <si>
    <t xml:space="preserve">Barbados </t>
  </si>
  <si>
    <t xml:space="preserve">Bangladesh </t>
  </si>
  <si>
    <t xml:space="preserve">Belgium </t>
  </si>
  <si>
    <t xml:space="preserve">Burknia  </t>
  </si>
  <si>
    <t xml:space="preserve">Bulgaria </t>
  </si>
  <si>
    <t xml:space="preserve">Benin </t>
  </si>
  <si>
    <t>BL</t>
  </si>
  <si>
    <t>圣巴泰勒米</t>
  </si>
  <si>
    <t>SAINT BARTHELEMY</t>
  </si>
  <si>
    <t xml:space="preserve">Bermuda </t>
  </si>
  <si>
    <t>文莱达鲁萨兰国</t>
  </si>
  <si>
    <t xml:space="preserve">Bolivia </t>
  </si>
  <si>
    <t>BQ</t>
  </si>
  <si>
    <t>博内尔岛圣圣尤斯特歇斯和萨巴</t>
  </si>
  <si>
    <t>BONAIRE,SAINT EUSTATIUS,SABA</t>
  </si>
  <si>
    <t xml:space="preserve">Brazil </t>
  </si>
  <si>
    <t xml:space="preserve">The Bahamas </t>
  </si>
  <si>
    <t xml:space="preserve">Bhudan </t>
  </si>
  <si>
    <t xml:space="preserve">Botswana </t>
  </si>
  <si>
    <t xml:space="preserve">Belize </t>
  </si>
  <si>
    <t xml:space="preserve">Canada </t>
  </si>
  <si>
    <t>CC</t>
  </si>
  <si>
    <t>科科斯(基林)群岛</t>
  </si>
  <si>
    <t>Cocos Keeling Islands</t>
  </si>
  <si>
    <t>CD</t>
  </si>
  <si>
    <t>CONGO DEMOCRATIC REP OF THE</t>
  </si>
  <si>
    <t>Central African Republic</t>
  </si>
  <si>
    <t xml:space="preserve">Congo </t>
  </si>
  <si>
    <t xml:space="preserve">Switzerland </t>
  </si>
  <si>
    <t>CI</t>
  </si>
  <si>
    <t>科特迪瓦共和国</t>
  </si>
  <si>
    <t>Cote D'ivoire</t>
  </si>
  <si>
    <t>Cook Island</t>
  </si>
  <si>
    <t xml:space="preserve">Chile </t>
  </si>
  <si>
    <t xml:space="preserve">Cameroon </t>
  </si>
  <si>
    <t>中华人民共和国</t>
  </si>
  <si>
    <t xml:space="preserve">China  </t>
  </si>
  <si>
    <t xml:space="preserve">Colombia </t>
  </si>
  <si>
    <t xml:space="preserve">Costa Rica </t>
  </si>
  <si>
    <t xml:space="preserve">Cuba </t>
  </si>
  <si>
    <t>CW</t>
  </si>
  <si>
    <t>库拉索</t>
  </si>
  <si>
    <t xml:space="preserve">CURACAO </t>
  </si>
  <si>
    <t>CX</t>
  </si>
  <si>
    <t>圣诞岛</t>
  </si>
  <si>
    <t>Christmas Island</t>
  </si>
  <si>
    <t xml:space="preserve">Cyprus </t>
  </si>
  <si>
    <t xml:space="preserve">Czech Republic </t>
  </si>
  <si>
    <t xml:space="preserve">Germany </t>
  </si>
  <si>
    <t xml:space="preserve">Djibouti </t>
  </si>
  <si>
    <t xml:space="preserve">Danmark </t>
  </si>
  <si>
    <t>DM</t>
  </si>
  <si>
    <t>多米尼加</t>
  </si>
  <si>
    <t xml:space="preserve">Dominica </t>
  </si>
  <si>
    <t xml:space="preserve">Dominican </t>
  </si>
  <si>
    <t xml:space="preserve">Algeria </t>
  </si>
  <si>
    <t xml:space="preserve">Ecuador </t>
  </si>
  <si>
    <t xml:space="preserve">Eethonia </t>
  </si>
  <si>
    <t xml:space="preserve">Egypt </t>
  </si>
  <si>
    <t xml:space="preserve">Western Sahara </t>
  </si>
  <si>
    <t xml:space="preserve">Eritrea </t>
  </si>
  <si>
    <t xml:space="preserve">Spain </t>
  </si>
  <si>
    <t xml:space="preserve">Ethiopia </t>
  </si>
  <si>
    <t xml:space="preserve">Finland </t>
  </si>
  <si>
    <t xml:space="preserve">Fiji </t>
  </si>
  <si>
    <t>FM</t>
  </si>
  <si>
    <t>密克罗尼西亚</t>
  </si>
  <si>
    <t xml:space="preserve">Micronesia Federated States of </t>
  </si>
  <si>
    <t xml:space="preserve">France </t>
  </si>
  <si>
    <t xml:space="preserve">Gabon </t>
  </si>
  <si>
    <t xml:space="preserve">Great Britain </t>
  </si>
  <si>
    <t xml:space="preserve">Grenada </t>
  </si>
  <si>
    <t xml:space="preserve">Georgia </t>
  </si>
  <si>
    <t>GF</t>
  </si>
  <si>
    <t>圭亚那地区</t>
  </si>
  <si>
    <t xml:space="preserve">Ghana </t>
  </si>
  <si>
    <t xml:space="preserve">Gibraltar </t>
  </si>
  <si>
    <t xml:space="preserve">Greenland </t>
  </si>
  <si>
    <t xml:space="preserve">Gambia </t>
  </si>
  <si>
    <t xml:space="preserve">Guinea </t>
  </si>
  <si>
    <t xml:space="preserve">Guadeloupe </t>
  </si>
  <si>
    <t xml:space="preserve">Equatorial Guinea </t>
  </si>
  <si>
    <t xml:space="preserve">Greece </t>
  </si>
  <si>
    <t xml:space="preserve">Guatemala </t>
  </si>
  <si>
    <t>GU</t>
  </si>
  <si>
    <t>关岛</t>
  </si>
  <si>
    <t>Guam</t>
  </si>
  <si>
    <t xml:space="preserve">Guinea-Bissau </t>
  </si>
  <si>
    <t xml:space="preserve">Guyana </t>
  </si>
  <si>
    <t xml:space="preserve">Hong Kong </t>
  </si>
  <si>
    <t xml:space="preserve">Honduras </t>
  </si>
  <si>
    <t>HR</t>
  </si>
  <si>
    <t>克罗地亚共和国</t>
  </si>
  <si>
    <t xml:space="preserve">Croatia </t>
  </si>
  <si>
    <t xml:space="preserve">Haiti </t>
  </si>
  <si>
    <t xml:space="preserve">Hungary </t>
  </si>
  <si>
    <t xml:space="preserve">Indonesia </t>
  </si>
  <si>
    <t xml:space="preserve">Ireland </t>
  </si>
  <si>
    <t xml:space="preserve">Israel </t>
  </si>
  <si>
    <t xml:space="preserve">India </t>
  </si>
  <si>
    <t xml:space="preserve">Iraq </t>
  </si>
  <si>
    <t xml:space="preserve">Iran </t>
  </si>
  <si>
    <t xml:space="preserve">Iceland </t>
  </si>
  <si>
    <t xml:space="preserve">Italy </t>
  </si>
  <si>
    <t xml:space="preserve">Jamaica </t>
  </si>
  <si>
    <t xml:space="preserve">Jordan </t>
  </si>
  <si>
    <t xml:space="preserve">Japan </t>
  </si>
  <si>
    <t xml:space="preserve">Kenya </t>
  </si>
  <si>
    <t xml:space="preserve">Cambodia </t>
  </si>
  <si>
    <t xml:space="preserve">Kiribati </t>
  </si>
  <si>
    <t>KM</t>
  </si>
  <si>
    <t>COMOROS</t>
  </si>
  <si>
    <t>KN</t>
  </si>
  <si>
    <t>圣基茨-内维斯</t>
  </si>
  <si>
    <t>朝鲜民主主义人民共和国</t>
  </si>
  <si>
    <t xml:space="preserve">Korean nationalism and the people of the Republic </t>
  </si>
  <si>
    <t xml:space="preserve">Korea </t>
  </si>
  <si>
    <t xml:space="preserve">Kowait </t>
  </si>
  <si>
    <t xml:space="preserve">Kazakhstan </t>
  </si>
  <si>
    <t xml:space="preserve">Laos </t>
  </si>
  <si>
    <t xml:space="preserve">Lebanon </t>
  </si>
  <si>
    <t xml:space="preserve">St.Lucia </t>
  </si>
  <si>
    <t xml:space="preserve">Liechtenstein </t>
  </si>
  <si>
    <t xml:space="preserve">Sri Lanka </t>
  </si>
  <si>
    <t xml:space="preserve">Liberia </t>
  </si>
  <si>
    <t xml:space="preserve">Lesotho </t>
  </si>
  <si>
    <t xml:space="preserve">Lithuania </t>
  </si>
  <si>
    <t xml:space="preserve">Luxembourg </t>
  </si>
  <si>
    <t xml:space="preserve">Latvia </t>
  </si>
  <si>
    <t xml:space="preserve">Libya </t>
  </si>
  <si>
    <t xml:space="preserve">Morocco </t>
  </si>
  <si>
    <t xml:space="preserve">Monaco </t>
  </si>
  <si>
    <t>MF</t>
  </si>
  <si>
    <t>荷属圣马丁</t>
  </si>
  <si>
    <t>ST MAARTEN</t>
  </si>
  <si>
    <t xml:space="preserve">Madagascar </t>
  </si>
  <si>
    <t xml:space="preserve">Mali </t>
  </si>
  <si>
    <t xml:space="preserve">Myanmar </t>
  </si>
  <si>
    <t xml:space="preserve">Mongolia </t>
  </si>
  <si>
    <t xml:space="preserve">Macao </t>
  </si>
  <si>
    <t>MP</t>
  </si>
  <si>
    <t>北马里亚纳群岛</t>
  </si>
  <si>
    <t>Northern Mariana Islands</t>
  </si>
  <si>
    <t xml:space="preserve">Martinique </t>
  </si>
  <si>
    <t xml:space="preserve">Mauritania </t>
  </si>
  <si>
    <t xml:space="preserve">Montserrat </t>
  </si>
  <si>
    <t xml:space="preserve">Malta </t>
  </si>
  <si>
    <t xml:space="preserve">Mauritius </t>
  </si>
  <si>
    <t xml:space="preserve">Maldives </t>
  </si>
  <si>
    <t xml:space="preserve">Malawi </t>
  </si>
  <si>
    <t xml:space="preserve">Mexico </t>
  </si>
  <si>
    <t xml:space="preserve">Malaysia </t>
  </si>
  <si>
    <t xml:space="preserve">Mozambique </t>
  </si>
  <si>
    <t xml:space="preserve">Namibia </t>
  </si>
  <si>
    <t xml:space="preserve">New Caledonia </t>
  </si>
  <si>
    <t xml:space="preserve">Niger </t>
  </si>
  <si>
    <t>NF</t>
  </si>
  <si>
    <t>诺福克</t>
  </si>
  <si>
    <t xml:space="preserve">Nigeria </t>
  </si>
  <si>
    <t xml:space="preserve">Nicaragua </t>
  </si>
  <si>
    <t xml:space="preserve">Netherlands </t>
  </si>
  <si>
    <t xml:space="preserve">Norway </t>
  </si>
  <si>
    <t xml:space="preserve">Nepal </t>
  </si>
  <si>
    <t xml:space="preserve">Nauru </t>
  </si>
  <si>
    <t xml:space="preserve">New Zealand </t>
  </si>
  <si>
    <t xml:space="preserve">Oman </t>
  </si>
  <si>
    <t xml:space="preserve">Panama </t>
  </si>
  <si>
    <t xml:space="preserve">Peru </t>
  </si>
  <si>
    <t>波利尼西亚</t>
  </si>
  <si>
    <t xml:space="preserve">Papua New Guinea </t>
  </si>
  <si>
    <t xml:space="preserve">The Philippines </t>
  </si>
  <si>
    <t xml:space="preserve">Pakistan </t>
  </si>
  <si>
    <t xml:space="preserve">Poland </t>
  </si>
  <si>
    <t>PM</t>
  </si>
  <si>
    <t>圣皮埃尔岛和密克隆岛</t>
  </si>
  <si>
    <t>Saint Pierre and Miquelon</t>
  </si>
  <si>
    <t xml:space="preserve">Puerto Rico </t>
  </si>
  <si>
    <t xml:space="preserve">Palestine </t>
  </si>
  <si>
    <t xml:space="preserve">Portugal </t>
  </si>
  <si>
    <t xml:space="preserve">Palau </t>
  </si>
  <si>
    <t xml:space="preserve">Paraguay </t>
  </si>
  <si>
    <t xml:space="preserve">Qatar </t>
  </si>
  <si>
    <t xml:space="preserve">Reunion </t>
  </si>
  <si>
    <t xml:space="preserve">Romania </t>
  </si>
  <si>
    <t xml:space="preserve">Russion </t>
  </si>
  <si>
    <t xml:space="preserve">Rwanda </t>
  </si>
  <si>
    <t xml:space="preserve">Saudi Arabia </t>
  </si>
  <si>
    <t>Solomon Island</t>
  </si>
  <si>
    <t xml:space="preserve">Seychelles </t>
  </si>
  <si>
    <t xml:space="preserve">Sudan </t>
  </si>
  <si>
    <t xml:space="preserve">Sweden </t>
  </si>
  <si>
    <t xml:space="preserve">Singapore </t>
  </si>
  <si>
    <t>SI</t>
  </si>
  <si>
    <t>斯洛文尼亚共和国</t>
  </si>
  <si>
    <t xml:space="preserve">Slovenia </t>
  </si>
  <si>
    <t xml:space="preserve">Slovak  </t>
  </si>
  <si>
    <t xml:space="preserve">Sierra Leone </t>
  </si>
  <si>
    <t xml:space="preserve">San Marino </t>
  </si>
  <si>
    <t xml:space="preserve">Senegal </t>
  </si>
  <si>
    <t xml:space="preserve">Somalia  </t>
  </si>
  <si>
    <t xml:space="preserve">Suriname </t>
  </si>
  <si>
    <t>SS</t>
  </si>
  <si>
    <t>南苏丹</t>
  </si>
  <si>
    <t>South Sudan</t>
  </si>
  <si>
    <t>圣多美和普林西</t>
  </si>
  <si>
    <t xml:space="preserve">EI Salvador </t>
  </si>
  <si>
    <t>SX</t>
  </si>
  <si>
    <t>法属圣马丁</t>
  </si>
  <si>
    <t>SAINT MARTIN FR</t>
  </si>
  <si>
    <t xml:space="preserve">Syria </t>
  </si>
  <si>
    <t xml:space="preserve">Swaziland </t>
  </si>
  <si>
    <t>TURKS AND CAICOS ISLANDS</t>
  </si>
  <si>
    <t xml:space="preserve">Chad </t>
  </si>
  <si>
    <t xml:space="preserve">Togo </t>
  </si>
  <si>
    <t xml:space="preserve">Thailand </t>
  </si>
  <si>
    <t>TAJIKISTAN</t>
  </si>
  <si>
    <t>TL</t>
  </si>
  <si>
    <t>東帝汶民主共和國</t>
  </si>
  <si>
    <t>TIMOR-LESTE</t>
  </si>
  <si>
    <t xml:space="preserve">Turkmenistan </t>
  </si>
  <si>
    <t xml:space="preserve">Tunisia </t>
  </si>
  <si>
    <t xml:space="preserve">Tonga </t>
  </si>
  <si>
    <t xml:space="preserve">Turkey </t>
  </si>
  <si>
    <t xml:space="preserve">Trinidad And Tobago </t>
  </si>
  <si>
    <t xml:space="preserve">Tuvalu </t>
  </si>
  <si>
    <t xml:space="preserve">Taiwan </t>
  </si>
  <si>
    <t xml:space="preserve">Tanzania </t>
  </si>
  <si>
    <t xml:space="preserve">Ukraine </t>
  </si>
  <si>
    <t xml:space="preserve">Uganda </t>
  </si>
  <si>
    <t xml:space="preserve">United States </t>
  </si>
  <si>
    <t xml:space="preserve">Uruguay </t>
  </si>
  <si>
    <t xml:space="preserve">Uzbekistan </t>
  </si>
  <si>
    <t>梵蒂冈</t>
  </si>
  <si>
    <t>Holy See Vatican City State</t>
  </si>
  <si>
    <t>ST  VINCENT AND THE GRENADINES</t>
  </si>
  <si>
    <t xml:space="preserve">Venezuela </t>
  </si>
  <si>
    <t>VIRGIN ISLANDS  BRITISH</t>
  </si>
  <si>
    <t>美属维尔京群岛</t>
  </si>
  <si>
    <t>VIRGIN ISLANDS  U S</t>
  </si>
  <si>
    <t xml:space="preserve">Vietnam </t>
  </si>
  <si>
    <t xml:space="preserve">Vanuatu </t>
  </si>
  <si>
    <t>瓦利斯群岛和富图纳群岛</t>
  </si>
  <si>
    <t>WALLIS AND FUTUNA</t>
  </si>
  <si>
    <t xml:space="preserve">Samoa  </t>
  </si>
  <si>
    <t xml:space="preserve">Yemen </t>
  </si>
  <si>
    <t>YK</t>
  </si>
  <si>
    <t>科索沃</t>
  </si>
  <si>
    <t>Kosovo</t>
  </si>
  <si>
    <t>YT</t>
  </si>
  <si>
    <t xml:space="preserve">South Africa </t>
  </si>
  <si>
    <t xml:space="preserve">Zambia </t>
  </si>
  <si>
    <t>ZR</t>
  </si>
  <si>
    <t>扎伊尔</t>
  </si>
  <si>
    <t xml:space="preserve">Zaire </t>
  </si>
  <si>
    <t xml:space="preserve">Zimbabwe </t>
  </si>
  <si>
    <t>LDC1</t>
  </si>
  <si>
    <t>LDC2</t>
  </si>
  <si>
    <t>LDC3</t>
  </si>
  <si>
    <t>IT</t>
    <phoneticPr fontId="1" type="noConversion"/>
  </si>
  <si>
    <t>加那利群岛</t>
    <phoneticPr fontId="1" type="noConversion"/>
  </si>
  <si>
    <t>Canary Islands</t>
    <phoneticPr fontId="1" type="noConversion"/>
  </si>
  <si>
    <t>塞卜泰(休达)</t>
    <phoneticPr fontId="1" type="noConversion"/>
  </si>
  <si>
    <t>梅利利亚</t>
    <phoneticPr fontId="1" type="noConversion"/>
  </si>
  <si>
    <t>南苏丹共和国</t>
    <phoneticPr fontId="1" type="noConversion"/>
  </si>
  <si>
    <t>SS</t>
    <phoneticPr fontId="1" type="noConversion"/>
  </si>
  <si>
    <t>塞尔维亚和黑山</t>
    <phoneticPr fontId="1" type="noConversion"/>
  </si>
  <si>
    <t>梵蒂冈城国</t>
    <phoneticPr fontId="1" type="noConversion"/>
  </si>
  <si>
    <t>VA</t>
    <phoneticPr fontId="1" type="noConversion"/>
  </si>
  <si>
    <t>多民族玻利维亚国</t>
    <phoneticPr fontId="1" type="noConversion"/>
  </si>
  <si>
    <t>荷属安地列斯</t>
    <phoneticPr fontId="1" type="noConversion"/>
  </si>
  <si>
    <t>马克萨斯群岛</t>
    <phoneticPr fontId="1" type="noConversion"/>
  </si>
  <si>
    <t>Gambier Islands</t>
    <phoneticPr fontId="1" type="noConversion"/>
  </si>
  <si>
    <t>Marquesas Islands</t>
    <phoneticPr fontId="1" type="noConversion"/>
  </si>
  <si>
    <t>0</t>
  </si>
  <si>
    <t>SG</t>
    <phoneticPr fontId="1" type="noConversion"/>
  </si>
  <si>
    <t>改良种用濒危野马</t>
  </si>
  <si>
    <t>AFEB</t>
  </si>
  <si>
    <t>DMSADMIN</t>
  </si>
  <si>
    <t>其他改良种用马</t>
  </si>
  <si>
    <t>AB</t>
  </si>
  <si>
    <t>改良种用的濒危野驴</t>
  </si>
  <si>
    <t>改良种用的其他驴</t>
  </si>
  <si>
    <t>非改良种用濒危野马</t>
  </si>
  <si>
    <t>非改良种用马</t>
  </si>
  <si>
    <t>非改良种用濒危野驴</t>
  </si>
  <si>
    <t>0101101010</t>
  </si>
  <si>
    <t>2017-01-15 12:11:08</t>
  </si>
  <si>
    <t>0101101090</t>
  </si>
  <si>
    <t>0101102010</t>
  </si>
  <si>
    <t>0101102090</t>
  </si>
  <si>
    <t>0101901010</t>
  </si>
  <si>
    <t>0101901090</t>
  </si>
  <si>
    <t>0101909010</t>
  </si>
  <si>
    <t>商品名称</t>
  </si>
  <si>
    <t>关税率</t>
  </si>
  <si>
    <t>消费税率</t>
  </si>
  <si>
    <t>增值税率</t>
  </si>
  <si>
    <t>建议计量单位</t>
  </si>
  <si>
    <t>监管条件</t>
  </si>
  <si>
    <t>最后更新日期</t>
  </si>
  <si>
    <t>最后更新人</t>
  </si>
  <si>
    <t>CCC标记</t>
  </si>
  <si>
    <t>商品编号</t>
    <phoneticPr fontId="1" type="noConversion"/>
  </si>
  <si>
    <t>SerialNo.</t>
  </si>
  <si>
    <t>联邦快递(中国)有限公司深圳分公司</t>
  </si>
  <si>
    <t>查验类别</t>
  </si>
  <si>
    <t>查放</t>
    <phoneticPr fontId="1" type="noConversion"/>
  </si>
  <si>
    <t>SELECT 运单号 as 入库单号,"" as 放行出库单号,运单号 as 暂扣运单号, "D" as 运单号数量, 运单类型, ""&amp;"企业自扣" AS 海关审核备注,date()&amp;"_"&amp;time() as [日期 &amp; 时间] FROM [数据表$] WHERE 运单类型 = "D"</t>
  </si>
  <si>
    <t xml:space="preserve">Select 序号,分运单,品名,C.件数,C.重量 FROM (
Select 
(SELECT count(*) AS 分运单  FROM [checkData$] A,[数据表$] B WHERE A.分运单 = B.运单号 and A.进出口="I" AND  A.查验结果="" and len(A.总运单)&lt;=13 AND A.查验类别&lt;&gt;"X光机挑查" AND  A.分运单&lt;=C.分运单 ) as 序号,C.分运单, *  FROM [checkData$] C,[数据表$] D WHERE C.分运单 = D.运单号 and C.进出口="I" AND  C.查验结果="" and len(C.总运单)&lt;=13 AND C.查验类别&lt;&gt;"X光机挑查"
order by C.分运单)
</t>
  </si>
  <si>
    <t xml:space="preserve">(SELECT "" AS 运单号1,运单号 AS 运单号, ""&amp;运单类型 as 运单类型, ""&amp;"SZX入库" as 入库状态 FROM [数据表$] A WHERE 运单类型 =""&amp;"A"  ORDER by  运单类型 asc, ""&amp; 运单号 ASC)
union all
(SELECT  运单号 AS 运单号1, "" AS  运单号, ""&amp;运单类型 as 运单类型, ""&amp;"SZX入库" as 入库状态 FROM [数据表$] A WHERE 运单类型 IN("C2", ""&amp;"C1", ""&amp;"D") ORDER by  运单类型 asc, ""&amp; 运单号 ASC)
</t>
  </si>
  <si>
    <t>SELECT * from (
SELECT ""&amp;运单号 as 分运单号,""&amp;件数&amp;iif(件数*1&gt;1,"★","") as 件数,round(重量*1,1) AS 毛重,"" AS BARCODE  FROM [数据表$] WHERE 运单类型 = "D" ORDER by 运单号*1 desc
union all
SELECT "合计"  as 分运单号,sum(件数*1) as 件数,"" AS 毛重,"" AS BARCODE  FROM [数据表$] WHERE 运单类型 = "D"
) ORDER by 分运单号 asc</t>
  </si>
  <si>
    <t xml:space="preserve">SELECT  运单号   , ""&amp;运单类型 as 运单类型, ""&amp;"SZX入库" as 入库状态 FROM [数据表$] A WHERE 运单类型 IN("A","C2", ""&amp;"C1", ""&amp;"D") ORDER by  运单类型 asc, ""&amp; 运单号 ASC
</t>
  </si>
  <si>
    <t>SELECT 运单号 AS 运单号, ""&amp;运单类型 as 运单类型, ""&amp;"企业自扣" as 入库备注 FROM [数据表$] A WHERE 运单类型 IN("D") ORDER by  运单类型 asc, ""&amp; 运单号 ASC</t>
  </si>
  <si>
    <t>insert into 数据表 SELECT * FROM [Excel 12.0;DATABASE=D:\2019\20191225\粤ZDF57港_1100251821471_20191225174451副本.xls].[数据表$] WHERE LEFT(运单号,6)*1 &gt; 333</t>
  </si>
  <si>
    <t>insert into checkData SELECT * FROM [Excel 12.0;DATABASE=D:\2019\20191225\粤ZDF57港_1100251821471_20191225174451副本.xls].[checkData$] WHERE LEN(分运单) &gt; 3</t>
  </si>
  <si>
    <t>37</t>
  </si>
  <si>
    <r>
      <rPr>
        <b/>
        <sz val="20"/>
        <color theme="1"/>
        <rFont val="宋体"/>
        <family val="3"/>
        <charset val="134"/>
        <scheme val="minor"/>
      </rPr>
      <t>进境/过境面单信息统计表</t>
    </r>
    <r>
      <rPr>
        <sz val="20"/>
        <color theme="1"/>
        <rFont val="宋体"/>
        <family val="3"/>
        <charset val="134"/>
        <scheme val="minor"/>
      </rPr>
      <t xml:space="preserve">
（注：请详细如实填写面单信息，非报关单申报信息，请于每日中午12点前报送前1天数据到邮箱yjhgjkk@163.com）</t>
    </r>
    <phoneticPr fontId="79" type="noConversion"/>
  </si>
  <si>
    <t>序号</t>
    <phoneticPr fontId="79" type="noConversion"/>
  </si>
  <si>
    <t>公司</t>
    <phoneticPr fontId="79" type="noConversion"/>
  </si>
  <si>
    <t>业务类型
（普货、快、邮、跨、过境快件、自扣货）</t>
    <phoneticPr fontId="79" type="noConversion"/>
  </si>
  <si>
    <t>报关类别（A/B/C/D）</t>
    <phoneticPr fontId="79" type="noConversion"/>
  </si>
  <si>
    <t>总运单号</t>
    <phoneticPr fontId="79" type="noConversion"/>
  </si>
  <si>
    <t>分运单号</t>
    <phoneticPr fontId="79" type="noConversion"/>
  </si>
  <si>
    <t>面单品名</t>
    <phoneticPr fontId="79" type="noConversion"/>
  </si>
  <si>
    <t>面单数量</t>
    <phoneticPr fontId="79" type="noConversion"/>
  </si>
  <si>
    <t>面单重量</t>
    <phoneticPr fontId="79" type="noConversion"/>
  </si>
  <si>
    <t>路由（启运城市-中转城市-目的城市）</t>
    <phoneticPr fontId="79" type="noConversion"/>
  </si>
  <si>
    <t>发件公司</t>
    <phoneticPr fontId="79" type="noConversion"/>
  </si>
  <si>
    <t>发件人姓名</t>
    <phoneticPr fontId="79" type="noConversion"/>
  </si>
  <si>
    <t>发件人电话</t>
    <phoneticPr fontId="79" type="noConversion"/>
  </si>
  <si>
    <t>发件人地址</t>
    <phoneticPr fontId="79" type="noConversion"/>
  </si>
  <si>
    <t>收件公司</t>
    <phoneticPr fontId="79" type="noConversion"/>
  </si>
  <si>
    <t>收件人姓名</t>
    <phoneticPr fontId="79" type="noConversion"/>
  </si>
  <si>
    <t>收件人电话</t>
    <phoneticPr fontId="79" type="noConversion"/>
  </si>
  <si>
    <t>收件人地址</t>
    <phoneticPr fontId="79" type="noConversion"/>
  </si>
  <si>
    <t>面单是否手写</t>
    <phoneticPr fontId="79" type="noConversion"/>
  </si>
  <si>
    <t>路由是否异常</t>
    <phoneticPr fontId="79" type="noConversion"/>
  </si>
  <si>
    <t>select "联邦快递"  as  公司, iif(运单类型="D","普货","快件")    as  [业务类型（普货、快、邮、跨、过境快件、自扣货）],left(运单类型,1)  as  [报关类别（A/B/C/D）], 总运单号  as  总运单号, 运单号  as  分运单号, 货品名称  as  面单品名, 件数  as  面单数量, 重量  as  面单重量,发件人国家名&amp;" "&amp;发件地中文名&amp;"- 中国香港 -"&amp; "中国深圳"  as  [路由（启运城市-中转城市-目的城市）], 发件人公司名  as  发件公司, 发件人公司名原  as  发件人姓名, 发件人电话  as  发件人电话, 发件人地址第一行&amp;发件人地址第二行&amp;发件人地址第三行  as  发件人地址, 收件人公司名原  as  收件公司, 收件人公司名原  as  收件人姓名, 收件人电话  as  收件人电话, 收件人地址第一行&amp;收件人地址第二行&amp;收件人地址第三行  as  收件人地址, "否"  as  面单是否手写, "否"  as  路由是否异常  FROM [数据表$] WHERE len(总运单号)=13 ORDER by  总运单号 ,运单类型 DESC,运单号</t>
  </si>
  <si>
    <t>22</t>
  </si>
  <si>
    <t>33</t>
  </si>
  <si>
    <t>36</t>
  </si>
  <si>
    <t>23</t>
  </si>
  <si>
    <t>17</t>
  </si>
  <si>
    <t>34</t>
  </si>
  <si>
    <t>20</t>
  </si>
  <si>
    <r>
      <t xml:space="preserve">        </t>
    </r>
    <r>
      <rPr>
        <sz val="11"/>
        <color theme="1"/>
        <rFont val="宋体"/>
        <family val="2"/>
        <charset val="134"/>
        <scheme val="minor"/>
      </rPr>
      <t>本委托书有效期自签字之日起至</t>
    </r>
    <r>
      <rPr>
        <sz val="11"/>
        <rFont val="Times New Roman"/>
        <family val="1"/>
      </rPr>
      <t xml:space="preserve">     2020</t>
    </r>
    <r>
      <rPr>
        <sz val="11"/>
        <color theme="1"/>
        <rFont val="宋体"/>
        <family val="2"/>
        <charset val="134"/>
        <scheme val="minor"/>
      </rPr>
      <t>年</t>
    </r>
    <r>
      <rPr>
        <sz val="11"/>
        <rFont val="Times New Roman"/>
        <family val="1"/>
      </rPr>
      <t xml:space="preserve">     12  </t>
    </r>
    <r>
      <rPr>
        <sz val="11"/>
        <color theme="1"/>
        <rFont val="宋体"/>
        <family val="2"/>
        <charset val="134"/>
        <scheme val="minor"/>
      </rPr>
      <t>月</t>
    </r>
    <r>
      <rPr>
        <sz val="11"/>
        <rFont val="Times New Roman"/>
        <family val="1"/>
      </rPr>
      <t xml:space="preserve">     30  </t>
    </r>
    <r>
      <rPr>
        <sz val="11"/>
        <color theme="1"/>
        <rFont val="宋体"/>
        <family val="2"/>
        <charset val="134"/>
        <scheme val="minor"/>
      </rPr>
      <t>日止。</t>
    </r>
    <phoneticPr fontId="1" type="noConversion"/>
  </si>
  <si>
    <t>@张飞    请确认以下信息是否正确，请过皇岗口岸，过关后请通知我，可以直接入场。
车牌:  粤ZCS21港
载货清单号:  1100240343193
总件数:  399
总重:  3704
电子关锁号：13800314</t>
  </si>
  <si>
    <t>联邦快递 进境过境面单信息统计表</t>
    <phoneticPr fontId="1" type="noConversion"/>
  </si>
  <si>
    <t>40</t>
  </si>
  <si>
    <t>39</t>
  </si>
  <si>
    <t>30</t>
  </si>
  <si>
    <t>15</t>
  </si>
  <si>
    <t>26</t>
  </si>
  <si>
    <t>38</t>
  </si>
  <si>
    <t>44</t>
  </si>
  <si>
    <t xml:space="preserve">SELECT ""&amp;运单号 as 分运单号, ""&amp;货品名称  as 品名,  ""&amp; ""&amp;件数 as 件数, ""&amp;件数 as 数量, ""&amp;"KG" as 单位, ""&amp;重量 as 重量, ""&amp;打印价值 as 价值, ""&amp;"142" as 币制, ""&amp;"企业自扣" as 入仓原因, ""&amp;"" as 商品编号, ""&amp;收件人公司名原 as 收货人公司, ""&amp;收件人地址第一行&amp;" "&amp;收件人地址第二行&amp;" "&amp;收件人地址第三行 as 收货人地址, ""&amp;"" as 收货人电话, ""&amp;发件人公司名原 as 发货人公司, ""&amp;发件人地址第一行&amp;" "&amp;发件人地址第二行&amp;" "&amp;发件人地址第三行 as 发货人地址, ""&amp;"" as 发货人电话, "'"&amp;"110" as 生产国别, ""&amp;"" as 规格型号 FROM [数据表$] where  运单号 &lt;&gt; "" ORDER by  运单号 ASC
</t>
    <phoneticPr fontId="1" type="noConversion"/>
  </si>
  <si>
    <t>D类舱单 52港.xls_x000D__x000D_品名</t>
    <phoneticPr fontId="1" type="noConversion"/>
  </si>
  <si>
    <t>16</t>
  </si>
  <si>
    <t>21</t>
  </si>
  <si>
    <t>24</t>
  </si>
  <si>
    <t>27</t>
  </si>
  <si>
    <t>28</t>
  </si>
  <si>
    <t>29</t>
  </si>
  <si>
    <t>31</t>
  </si>
  <si>
    <t>32</t>
  </si>
  <si>
    <t>35</t>
  </si>
  <si>
    <t>41</t>
  </si>
  <si>
    <t>42</t>
  </si>
  <si>
    <t>43</t>
  </si>
  <si>
    <t>47</t>
  </si>
  <si>
    <t>SELECT * from (
SELECT 运单号 as 分运单号,件数&amp;iif(件数*1&gt;1,"★","") as 件数,"         " as 司机纸号,round(重量,1) AS 毛重 FROM [数据表$] WHERE 运单类型 &lt;&gt; "" ORDER by  海关审核NewEDI回执状态 DESC,运单号 asc
union all
SELECT ""  as 分运单号,sum(件数*1) as 件数,MAX(总运单号)&amp;MAX(航班号) as 司机纸号,"" AS 毛重 FROM [数据表$] WHERE 运单类型  &lt;&gt; ""
) ORDER by 司机纸号,分运单号</t>
    <phoneticPr fontId="1" type="noConversion"/>
  </si>
  <si>
    <r>
      <rPr>
        <b/>
        <sz val="12"/>
        <rFont val="宋体"/>
        <family val="3"/>
        <charset val="134"/>
      </rPr>
      <t>货品名称</t>
    </r>
    <r>
      <rPr>
        <b/>
        <sz val="12"/>
        <rFont val="Arial"/>
        <family val="2"/>
      </rPr>
      <t>only</t>
    </r>
    <phoneticPr fontId="1" type="noConversion"/>
  </si>
  <si>
    <t>SELECT ""&amp;总运单号 as 总运单号, ""&amp;运单号  as 分运单号,""&amp;iif(LEN(货品名称SIMPLE)&lt;=1,货品名称,货品名称SIMPLE) as 主要货物名称,""&amp;重量 AS 毛重,""&amp;件数 as 件数,""&amp;打印价值 as 价值,"142" as 币制,mid(运单类型,1,1)as 报关类别,发件人公司名 as 发送人,收件人公司名 as 收件人 FROM [数据表$] WHERE  运单类型 in ("C1","C2","A","B","D") ORDER by  运单类型 desc,运单号 asc</t>
    <phoneticPr fontId="1" type="noConversion"/>
  </si>
  <si>
    <t>ABCD装载单</t>
    <phoneticPr fontId="1" type="noConversion"/>
  </si>
  <si>
    <t>SELECT * from (
SELECT 运单号 as 分运单号,件数*1 as 件数,"         " as 司机纸号,round(重量,1) AS 毛重 FROM [数据表$] WHERE 运单类型 = "D" ORDER by  海关审核NewEDI回执状态 DESC,运单号 asc
union all
SELECT ""  as 分运单号,sum(件数*1) as 件数,MAX(总运单号)&amp;MAX(航班号) as 司机纸号,"" AS 毛重 FROM [数据表$] WHERE 运单类型 = "D"
) ORDER by 司机纸号,分运单号</t>
    <phoneticPr fontId="1" type="noConversion"/>
  </si>
  <si>
    <t>D类理货</t>
    <phoneticPr fontId="1" type="noConversion"/>
  </si>
  <si>
    <t>SELECT 运单号 ,"PC" AS 已经向海关申报, 运单类型 FROM [数据表$] WHERE 运单类型 IN("C2","C1") ORDER by  运单号 aSC</t>
    <phoneticPr fontId="1" type="noConversion"/>
  </si>
  <si>
    <t>PC值更新</t>
    <phoneticPr fontId="1" type="noConversion"/>
  </si>
  <si>
    <t>SELECT ""&amp;运单号 as 分运单号, ""&amp;iif(LEN(货品名称SIMPLE)&lt;2,货品名称,货品名称SIMPLE)  as 品名, ""&amp; ""&amp;件数 as 件数, ""&amp;件数 as 数量, ""&amp;"KG" as 单位, ""&amp;重量 as 重量, ""&amp;打印价值 as 价值, ""&amp;"142" as 币制, ""&amp;"企业自扣" as 入仓原因, ""&amp;"" as 商品编号, ""&amp;收件人公司名原 as 收货人公司, ""&amp;收件人地址第一行&amp;" "&amp; 收件人地址第二行&amp;" "&amp; 收件人地址第三行 as 收货人地址, ""&amp;"" as 收货人电话, ""&amp;发件人公司名原 as 发货人公司, ""&amp;发件人地址第一行&amp;" "&amp; 发件人地址第二行&amp;" "&amp; 发件人地址第三行 as 发货人地址, ""&amp;"" as 发货人电话, ""&amp;"110" as 生产国别, ""&amp;"" as 规格型号 FROM [数据表$] WHERE 运单类型 in ("D") ORDER by  运单号 asc</t>
    <phoneticPr fontId="1" type="noConversion"/>
  </si>
  <si>
    <t>D装载单</t>
    <phoneticPr fontId="1" type="noConversion"/>
  </si>
  <si>
    <t>SELECT 运单号 ,iif((len(海关审核备注)&gt;25 or ""&amp;海关接收newedi回执状态="中心入库失败" or ""&amp;海关接收newedi回执状态="") ,"","一科退单：") &amp; 海关审核备注 as 海关审核备注 ,海关审核newedi回执状态  as 审核edi回执 ,航班号 &amp; 运单类型 as 航班号  ,海关接收newedi回执状态 as 接收edi回执 ,date()&amp;"_"&amp;time() as [日期 &amp; 时间],运单类型,"waiting for further instruction from customer" as 入库状态,商品编号,件数,打印价值,总税额,* FROM [数据表$] WHERE ""&amp;海关审核newedi回执状态 IN ("退单","转普货报关","中心入库失败","")  and 运单类型 &lt;&gt;"D" ORDER by  海关审核备注 DESC ,海关接收newedi回执状态 DESC</t>
    <phoneticPr fontId="1" type="noConversion"/>
  </si>
  <si>
    <t>申报失败清单 一科退单</t>
    <phoneticPr fontId="1" type="noConversion"/>
  </si>
  <si>
    <t>SELECT 运单号 ,海关审核备注 as 海关审核备注 ,海关审核newedi回执状态  as 审核edi回执 ,航班号 &amp; 运单类型 as 航班号  ,海关接收newedi回执状态 as 接收edi回执 ,date()&amp;"_"&amp;time() as [日期 &amp; 时间],运单类型,"waiting for further instruction from customer" as 入库状态,商品编号,件数,打印价值,总税额,* FROM [数据表$] WHERE ""&amp;海关审核newedi回执状态 IN ("退单","转普货报关","中心入库失败","")  and 运单类型 &lt;&gt;"D" ORDER by  海关审核备注 DESC ,海关接收newedi回执状态 DESC</t>
    <phoneticPr fontId="1" type="noConversion"/>
  </si>
  <si>
    <t>申报失败清单</t>
    <phoneticPr fontId="1" type="noConversion"/>
  </si>
  <si>
    <t xml:space="preserve">SELECT ""&amp;运单号 as 分运单号, ""&amp;iif(LEN(货品名称SIMPLE)&lt;2,货品名称,货品名称SIMPLE)  as 品名,  ""&amp; ""&amp;件数 as 件数, ""&amp;件数 as 数量, ""&amp;"KG" as 单位, ""&amp;重量 as 重量, ""&amp;打印价值 as 价值, ""&amp;"142" as 币制, ""&amp;"一科退单" as 入仓原因, ""&amp;"" as 商品编号, ""&amp;收件人公司名原 as 收货人公司, ""&amp;收件人地址第一行&amp;" "&amp;收件人地址第二行&amp;" "&amp;收件人地址第三行 as 收货人地址, ""&amp;"" as 收货人电话, ""&amp;发件人公司名原 as 发货人公司, ""&amp;发件人地址第一行&amp;" "&amp;发件人地址第二行&amp;" "&amp;发件人地址第三行 as 发货人地址, ""&amp;"" as 发货人电话, ""&amp;"110" as 生产国别, ""&amp;"" as 规格型号 FROM [数据表$] where ""&amp;海关审核NewEDI回执状态 in ("退单", ""&amp;"转普货报关") ORDER by  运单号 ASC
</t>
    <phoneticPr fontId="1" type="noConversion"/>
  </si>
  <si>
    <t>退单导入 一科退单</t>
    <phoneticPr fontId="1" type="noConversion"/>
  </si>
  <si>
    <t xml:space="preserve">Select * from(
Select 序号*1 AS 序号,分运单,C.件数&amp;iif(c.件数*1&gt;1,"★","") as 件数,C.重量,  LEFT(品名,55) AS 品名,查验类别 AS 查验类别,"2" AS 查验    FROM (
Select 
(SELECT count(*) AS 分运单  FROM [checkData$] A,[数据表$] B WHERE A.分运单 = B.运单号 and A.进出口="I" AND  A.查验结果="" and len(A.总运单)&lt;=13 AND A.查验类别&lt;&gt;"X光机挑查" AND  A.分运单&lt;=C.分运单 )*1 as 序号,C.分运单, *  FROM [checkData$] C,[数据表$] D WHERE C.分运单 = D.运单号 and C.进出口="I" AND  C.查验结果="" and len(C.总运单)&lt;=13 AND C.查验类别&lt;&gt;"X光机挑查"
order by C.分运单*1)
union all
Select "X-"&amp;序号*1 AS 序号,分运单,C.件数&amp;iif(c.件数*1&gt;1,"★","") as 件数 ,C.重量, LEFT(品名,55) AS 品名 ,查验类别 AS 查验类别 ,"1" AS 查验 FROM (
Select 
(SELECT count(*) AS 分运单  FROM [checkData$] A,[数据表$] B WHERE A.分运单 = B.运单号 and A.进出口="I" AND  A.查验结果="" and len(A.总运单)&lt;=13 AND A.查验类别="X光机挑查" AND  A.分运单&lt;=C.分运单 )*1 as 序号,C.分运单, *  FROM [checkData$] C,[数据表$] D WHERE C.分运单 = D.运单号 and C.进出口="I" AND  C.查验结果="" and len(C.总运单)&lt;=13 AND C.查验类别="X光机挑查"
order by C.分运单)
union all
 SELECT "合计" AS 序号,"" as 分运单,sum(G.件数*1) as 件数 , SUM(G.重量*1) as 重量 ,"" AS 品名,"" AS 查验类别,"3" AS 查验  FROM [checkData$] G,[数据表$] H WHERE G.分运单 = H.运单号
) order by 查验,分运单
</t>
    <phoneticPr fontId="1" type="noConversion"/>
  </si>
  <si>
    <t>X光机排序查验单</t>
    <phoneticPr fontId="1" type="noConversion"/>
  </si>
  <si>
    <t>正常排序查验单</t>
    <phoneticPr fontId="1" type="noConversion"/>
  </si>
  <si>
    <t>select *  from(
 select *  from(
SELECT 运单号 AS 入库单号  ,iif(COUNT(运单号)=1,运单号,"") as 放行出库单号,iif(COUNT(运单号)&gt;=2,运单号,"") as 暂扣运单号,COUNT(运单号) AS 运单号数量,max(运单类型) as 运单类型,max(海关审核备注) AS 海关审核备注,date()&amp;"_"&amp;time() as [日期 &amp; 时间]  FROM (
 SELECT B.运单号   , B.运单类型,A.查验类别&amp;"       "&amp;B.海关审核备注&amp;"       "&amp;B.海关审核newedi回执状态 AS 海关审核备注 FROM [checkData$] A,[数据表$] B WHERE A.分运单 = B.运单号 and A.进出口="I" AND  A.查验结果="" and len(A.总运单)&lt;=13  and B.运单类型  IN("C2","C1","A")  
union all
SELECT 运单号   , 运单类型 ,海关审核备注&amp;"       "&amp;海关审核newedi回执状态 AS 海关审核备注 FROM [数据表$] WHERE  海关审核newedi回执状态 IN ("退单","转普货报关","查验","")   AND 运单类型  IN("C2","C1","A")
union all
SELECT 运单号  , 运单类型,海关审核备注&amp;"       "&amp;海关审核newedi回执状态 AS 海关审核备注 FROM [数据表$] WHERE 运单类型 IN("C2","C1","A") 
) GROUP BY 运单号 )
union all
SELECT 运单号 as 入库单号,"" as 放行出库单号,运单号 as 暂扣运单号, "D" as 运单号数量, 运单类型, ""&amp;"企业自扣" AS 海关审核备注,date()&amp;"_"&amp;time() as [日期 &amp; 时间] FROM [数据表$] WHERE 运单类型 = "D"  
 )
A 
 LEFT JOIN
[数据表$] B ON A.入库单号=B.运单号
ORDER BY 运单号数量 ASC,入库单号</t>
    <phoneticPr fontId="1" type="noConversion"/>
  </si>
  <si>
    <t>ABCD统计</t>
    <phoneticPr fontId="1" type="noConversion"/>
  </si>
  <si>
    <t>SELECT A.运单号 ,A.商品编号,A.打印价值,iif(A.总税额*1&lt;40,"★",总税额*1) as 总税额 ,round(A.总税额/A.打印价值,2) as rat,A.运单类型 AS 类型, A.海关审核newedi回执状态 as edi回执,A.货品名称,B.*, A.运单类型,date()&amp;"_"&amp;time() as [日期 &amp; 时间],* FROM [数据表$] A 
 LEFT JOIN
[HS$] B ON A.商品编号=B.商品编号
WHERE A.运单类型 IN ("C2","C1","B") and len(A.总运单号)&lt;=13 ORDER by  A.运单类型 DESC,A.打印价值*1,总税额*1</t>
    <phoneticPr fontId="1" type="noConversion"/>
  </si>
  <si>
    <t>C1C2税费</t>
    <phoneticPr fontId="1" type="noConversion"/>
  </si>
  <si>
    <t xml:space="preserve"> SELECT 分运单,"二科退单,实际为:"&amp;查验备注 as 查验备注,查验时间,总运单,"IC" as IC状态,"waiting for further instruction from customer" as HI状态,查验类别,查验结果,* FROM [checkData$]  WHERE 进出口="I" AND  len(分运单)=9 AND  len(总运单)=13  AND  查验备注&lt;&gt;"" ORDER BY 查验时间 DESC,总运单</t>
    <phoneticPr fontId="1" type="noConversion"/>
  </si>
  <si>
    <t>查扣明细</t>
    <phoneticPr fontId="1" type="noConversion"/>
  </si>
  <si>
    <t>select "联邦快递"  as  公司, iif(运单类型="D","普货","快件")    as  [业务类型（普货、快、邮、跨、过境快件、自扣货）],left(运单类型,1)  as  [报关类别（A/B/C/D）], 总运单号  as  总运单号, 运单号  as  分运单号, 货品名称  as  面单品名, 件数  as  面单数量, 重量  as  面单重量,"德意志联邦共和国 汉堡"&amp;" - 中国香港 - "&amp; "中国深圳"  as  [路由（启运城市-中转城市-目的城市）], 发件人公司名  as  发件公司, 发件人公司名原  as  发件人姓名, 发件人电话  as  发件人电话, 发件人地址第一行&amp;发件人地址第二行&amp;发件人地址第三行  as  发件人地址, 收件人公司名原  as  收件公司, 收件人公司名原  as  收件人姓名, 收件人电话  as  收件人电话, 收件人地址第一行&amp;收件人地址第二行&amp;收件人地址第三行  as  收件人地址, "否"  as  面单是否手写, "否"  as  路由是否异常  FROM [数据表$] WHERE len(总运单号)=13 ORDER by  总运单号 ,运单类型 DESC,运单号</t>
    <phoneticPr fontId="1" type="noConversion"/>
  </si>
  <si>
    <t>自扣导入</t>
    <phoneticPr fontId="1" type="noConversion"/>
  </si>
  <si>
    <t>select "联邦快递"  as  公司, iif(运单类型="D","普货","快件")    as  [业务类型（普货、快、邮、跨、过境快件、自扣货）],left(运单类型,1)  as  [报关类别（A/B/C/D）], 总运单号  as  总运单号, 运单号  as  分运单号, 货品名称  as  面单品名, 件数  as  面单数量, 重量  as  面单重量,"" as  [路由（启运城市-中转城市-目的城市）], 发件人公司名  as  发件公司, 发件人公司名原  as  发件人姓名, 发件人电话  as  发件人电话, 发件人地址第一行&amp;发件人地址第二行&amp;发件人地址第三行  as  发件人地址, 收件人公司名原  as  收件公司, 收件人公司名原  as  收件人姓名, 收件人电话  as  收件人电话, 收件人地址第一行&amp;收件人地址第二行&amp;收件人地址第三行  as  收件人地址, ""  as  面单是否手写, ""  as  路由是否异常  FROM [数据表$] WHERE 运单类型 &lt;&gt; "" ORDER by  运单类型 DESC,运单号</t>
    <phoneticPr fontId="1" type="noConversion"/>
  </si>
  <si>
    <t>进境过境面单信息统计表</t>
    <phoneticPr fontId="1" type="noConversion"/>
  </si>
  <si>
    <t>SELECT * FROM (
SELECT A.分运单  as 分运单,A.件数*1&amp;iif(A.件数*1&gt;1,"★","")&amp;iif(mid( A.查验类别,1,1)="内","","Ⅹ") as 件数 ,A.重量, LEFT(A.品名,99)&amp;"★"&amp;价值&amp;"CNY" AS 品名,A.查验类别,"1" as 分运单1 FROM [checkData$] A,[数据表$] B WHERE A.分运单 = B.运单号 and A.进出口="I" AND  A.查验结果="" and len(A.总运单)&lt;=13  
union all
 SELECT "" as 分运单,sum(G.件数*1) as 件数 , SUM(G.重量*1) as 重量 ,"" AS 品名,  "" AS 查验类别,"合计" as 分运单1  FROM [checkData$] G,[数据表$] H WHERE G.分运单 = H.运单号 
)
ORDER BY  分运单1,分运单</t>
    <phoneticPr fontId="1" type="noConversion"/>
  </si>
  <si>
    <t xml:space="preserve">SELECT * FROM (
SELECT A.分运单  as 分运单,A.件数*1&amp;iif(A.件数*1&gt;1,"★","")&amp;iif(mid( A.查验类别,1,1)="内","","Ⅹ") as 件数 ,A.重量, LEFT(A.品名,99)&amp;"★"&amp;价值&amp;"CNY" AS 品名,A.查验类别,"1" as 分运单1,A.总运单 AS  总运单 FROM [checkData$] A,[数据表$] B WHERE A.分运单 = B.运单号 and A.进出口="I" AND  A.查验结果="" and A.总运单 IN (SELECT A.总运单  FROM [checkData$] A WHERE A.进出口="I" AND  A.查验结果="" and len(A.总运单)&lt;=13 GROUP BY A.总运单)  
union all
 SELECT "" as 分运单,sum(G.件数*1) as 件数 , SUM(G.重量*1) as 重量 ,"" AS 品名,  "" AS 查验类别,"合计" as 分运单1,"" AS  总运单  FROM [checkData$] G,[数据表$] H WHERE G.分运单 = H.运单号 
)
ORDER BY  分运单1,分运单
</t>
    <phoneticPr fontId="1" type="noConversion"/>
  </si>
  <si>
    <t xml:space="preserve">SELECT * FROM (
SELECT A.分运单  as 分运单,A.件数*1&amp;iif(A.件数*1&gt;1,"★","")&amp;iif(mid( A.查验类别,1,1)="内","","Ⅹ") as 件数 ,A.重量, LEFT(A.品名,99)&amp;"★"&amp;价值&amp;"CNY" AS 品名,A.查验类别,"1" as 分运单1,A.总运单 AS  总运单 FROM [checkData$] A WHERE   A.查验结果="" and A.总运单 IN (SELECT A.总运单  FROM [checkData$] A WHERE A.查验结果="" and len(A.总运单)&lt;=13 GROUP BY A.总运单)  
union all
 SELECT "" as 分运单,sum(G.件数*1) as 件数 , SUM(G.重量*1) as 重量 ,"" AS 品名,  "" AS 查验类别,"合计" as 分运单1,G.总运单 AS  总运单  FROM [checkData$] G WHERE G.查验结果=""  GROUP BY G.总运单
)
ORDER BY 总运单, 分运单1,分运单
</t>
    <phoneticPr fontId="1" type="noConversion"/>
  </si>
  <si>
    <t xml:space="preserve">SELECT * FROM (
SELECT 
(SELECT count(*) AS 分运单  FROM [checkData$] A WHERE  A.进出口="I" AND  A.查验结果=""  AND  A.分运单&lt;=C.分运单 )*1 as 序号,C.分运单, *  FROM [checkData$] C WHERE  C.进出口="I" AND  C.查验结果="" and C.总运单 IN (SELECT A.总运单  FROM [checkData$] A WHERE A.查验结果="" and len(A.总运单)&lt;=13 GROUP BY A.总运单) 
order by C.分运单*1)
A.分运单  as 分运单,A.件数*1&amp;iif(A.件数*1&gt;1,"★","")&amp;iif(mid( A.查验类别,1,1)="内","","Ⅹ") as 件数 ,A.重量, LEFT(A.品名,99)&amp;"★"&amp;价值&amp;"CNY" AS 品名,A.查验类别,"1" as 分运单1,A.总运单 AS  总运单 FROM [checkData$] A WHERE   A.查验结果="" and A.总运单 IN (SELECT A.总运单  FROM [checkData$] A WHERE A.查验结果="" and len(A.总运单)&lt;=13 GROUP BY A.总运单)
union all
 SELECT "" as 分运单,sum(G.件数*1) as 件数 , SUM(G.重量*1) as 重量 ,"" AS 品名,  "" AS 查验类别,"合计" as 分运单1,G.总运单 AS  总运单  FROM [checkData$] G WHERE G.查验结果=""  GROUP BY G.总运单
)
ORDER BY 总运单, 分运单1,分运单
</t>
    <phoneticPr fontId="1" type="noConversion"/>
  </si>
  <si>
    <t xml:space="preserve">SELECT count(*) AS 分运单,A.总运单  FROM [checkData$] A WHERE  A.进出口="E" AND A.查验结果=""  and A.总运单 IN (SELECT A.总运单  FROM [checkData$] A WHERE A.查验结果="" and len(A.总运单)&lt;=13 GROUP BY A.总运单)  </t>
    <phoneticPr fontId="1" type="noConversion"/>
  </si>
  <si>
    <t>SELECT ""&amp;运单号 as 分运单号, 收件人电话 as 收货人电话,收件地中文名,""&amp;iif(LEN(货品名称SIMPLE)&lt;2,货品名称,货品名称SIMPLE)  as 品名, ""&amp; ""&amp;件数 as 件数, ""&amp;件数 as 数量, ""&amp;"KG" as 单位, ""&amp;重量 as 重量, ""&amp;打印价值 as 价值,    ""&amp;"110" as 生产国别, ""&amp;"" as 规格型号 FROM [数据表$]  where 运单号&lt;&gt; "" ORDER by  运单号 asc</t>
    <phoneticPr fontId="1" type="noConversion"/>
  </si>
  <si>
    <t xml:space="preserve">Select(
SELECT count(A.总运单) AS 分运单  FROM [checkData$] A WHERE  A.进出口="E" AND A.查验结果=""  AND  A.分运单&lt;=C.分运单
and A.总运单 IN (SELECT A.总运单  FROM [checkData$] A WHERE A.查验结果="" AND  A.进出口="E" and len(A.总运单)&lt;=13 GROUP BY A.总运单)
 )*1 as 序号,C.分运单,c.总运单, *  FROM [checkData$] C WHERE C.查验结果="" and len(C.总运单)&lt;=13 AND  C.进出口="E" 
order by 总运单,C.分运单*1
</t>
    <phoneticPr fontId="1" type="noConversion"/>
  </si>
  <si>
    <t xml:space="preserve">
Select 
(SELECT count(*) AS 分运单  FROM [checkData$] A WHERE     A.分运单&lt;=C.分运单 )*1 as 序号,C.分运单, *  FROM [checkData$] C order by C.分运单*1</t>
    <phoneticPr fontId="1" type="noConversion"/>
  </si>
  <si>
    <t xml:space="preserve">SELECT A.分运单  as 分运单,A.件数*1 as 件数 ,A.重量*1 as 重量 ,mid(B.航班号,5,2)&amp;mid( B.运单进出口类型,1,1)&amp;iif(mid( A.查验类别,1,1)="内","",mid( A.查验类别,1,1))  as 车牌, B.运单类型&amp;B.货品名称only&amp;iif(b.总税额*1&gt;0,b.总税额*1,"") as [名称&amp;总税额类别]  FROM [checkData$] A,[数据表$] B WHERE A.分运单 = B.运单号 and A.进出口="I" AND  A.查验结果="" and len(A.总运单)&lt;=13  ORDER BY  A.分运单  ASC
 </t>
    <phoneticPr fontId="1" type="noConversion"/>
  </si>
  <si>
    <t>Inspect_List Auto check</t>
    <phoneticPr fontId="1" type="noConversion"/>
  </si>
  <si>
    <t xml:space="preserve">
SELECT A.分运单  as 分运单,A.件数*1&amp;iif(A.件数*1&gt;1,"★","")&amp;iif(mid( A.查验类别,1,1)="内","","Ⅹ") as 件数 FROM [checkData$] A,[数据表$] B WHERE A.分运单 = B.运单号 and A.进出口="I" AND  A.查验结果="" and len(A.总运单)&lt;=13 AND A.查验类别&lt;&gt;"X光机挑查"  ORDER BY  A.分运单  ASC
</t>
    <phoneticPr fontId="1" type="noConversion"/>
  </si>
  <si>
    <r>
      <rPr>
        <b/>
        <sz val="22"/>
        <color rgb="FFFF0000"/>
        <rFont val="黑体"/>
        <family val="3"/>
        <charset val="134"/>
      </rPr>
      <t>Inspect_List</t>
    </r>
    <r>
      <rPr>
        <b/>
        <sz val="22"/>
        <rFont val="黑体"/>
        <family val="3"/>
        <charset val="134"/>
      </rPr>
      <t xml:space="preserve"> NOX</t>
    </r>
    <phoneticPr fontId="1" type="noConversion"/>
  </si>
  <si>
    <t>SELECT ""&amp;运单号 as 分运单号, ""&amp;iif(LEN(货品名称SIMPLE)&lt;=1,货品名称,货品名称SIMPLE)  as 品名,  ""&amp; ""&amp;件数 as 件数, ""&amp;件数 as 数量, ""&amp;"KG" as 单位, ""&amp;重量 as 重量, ""&amp;打印价值 as 价值, ""&amp;"142" as 币制, ""&amp;"企业自扣" as 入仓原因, ""&amp;"" as 商品编号, ""&amp;收件人公司名原 as 收货人公司, ""&amp;收件人地址第一行&amp;" "&amp; 收件人地址第二行&amp;" "&amp; 收件人地址第三行 as 收货人地址, ""&amp;"" as 收货人电话, ""&amp;发件人公司名原 as 发货人公司, ""&amp;发件人地址第一行&amp;" "&amp; 发件人地址第二行&amp;" "&amp; 发件人地址第三行 as 发货人地址, ""&amp;"" as 发货人电话, ""&amp;"110" as 生产国别, ""&amp;"" as 规格型号 FROM [数据表$] WHERE ""&amp;海关审核NewEDI回执状态 = "" and 运单类型 &lt;&gt;"D" ORDER by  运单号 asc</t>
    <phoneticPr fontId="1" type="noConversion"/>
  </si>
  <si>
    <r>
      <t xml:space="preserve">Declare failure </t>
    </r>
    <r>
      <rPr>
        <b/>
        <sz val="22"/>
        <color rgb="FFFF0000"/>
        <rFont val="黑体"/>
        <family val="3"/>
        <charset val="134"/>
      </rPr>
      <t>to C</t>
    </r>
    <phoneticPr fontId="1" type="noConversion"/>
  </si>
  <si>
    <t xml:space="preserve">select * from (
SELECT count(运单号),max(运单类型),count(航班号),max(航班日期) as 航班日期 ,max(航班号),max(运单进出口类型) FROM (select distinct 运单号,运单类型,航班号,航班日期,运单进出口类型 FROM [数据表$] WHERE 运单类型="C2" and 运单进出口类型="进口件") group by  航班日期 
union all
SELECT count(运单号),max(运单类型),count(航班号),max(航班日期) as 航班日期,max(航班号),max(运单进出口类型) FROM (select distinct 运单号,运单类型,航班号,航班日期,运单进出口类型 FROM [数据表$] WHERE 运单类型="C2" and 运单进出口类型="出口件") group by  航班日期
union all
SELECT count(运单号),max(运单类型),count(航班号),max(航班日期) as 航班日期,max(航班号),max(运单进出口类型) FROM (select distinct 运单号,运单类型,航班号,航班日期,运单进出口类型 FROM [数据表$] WHERE 运单类型="C1" and 运单进出口类型="进口件") group by  航班日期 
union all
SELECT count(运单号),max(运单类型),count(航班号),max(航班日期) as 航班日期,max(航班号),max(运单进出口类型) FROM (select distinct 运单号,运单类型,航班号,航班日期,运单进出口类型 FROM [数据表$] WHERE 运单类型="C1" and 运单进出口类型="出口件") group by  航班日期
)
ORDER by  航班日期
</t>
    <phoneticPr fontId="1" type="noConversion"/>
  </si>
  <si>
    <t xml:space="preserve">statistics By type </t>
    <phoneticPr fontId="1" type="noConversion"/>
  </si>
  <si>
    <t xml:space="preserve">SELECT  总运单,count(总运单) AS 票数,max(查验时间) as 查验时间  FROM [checkData$] where 查验结果 ="" and 进出口 ="I"group by 总运单 
</t>
    <phoneticPr fontId="1" type="noConversion"/>
  </si>
  <si>
    <t>统计进口未查验</t>
    <phoneticPr fontId="1" type="noConversion"/>
  </si>
  <si>
    <t>SELECT * from (
SELECT A.分运单 as 分运单,A.件数*1 as 件数 ,A.重量*1 as 重量 ,mid(B.航班号,5,2)&amp;iif(mid( A.查验类别,1,1)="内","",mid( A.查验类别,1,1))  as 车牌, LEFT(B.货品名称&amp;iif(b.总税额*1&gt;0,b.总税额*1,""),43) as [名称&amp;总税额类别]  FROM [checkData$] A,[数据表$] B WHERE A.分运单 = B.运单号 and A.进出口="I" AND  A.查验结果="" and len(A.总运单)&lt;=13  ORDER BY  A.分运单  ASC
union all
 SELECT "合计" as 分运单,sum(A.件数*1) as 件数 , SUM(A.重量*1) as 重量 ,"" as 车牌,  "" as [名称&amp;总税额类别]  FROM [checkData$] A,[数据表$] B WHERE A.分运单 = B.运单号 and A.进出口="I" AND  A.查验结果="" and len(A.总运单)&lt;=13 
) ORDER BY  分运单  ASC</t>
    <phoneticPr fontId="1" type="noConversion"/>
  </si>
  <si>
    <r>
      <t xml:space="preserve">Inspect_List </t>
    </r>
    <r>
      <rPr>
        <b/>
        <sz val="22"/>
        <color rgb="FFFF0000"/>
        <rFont val="黑体"/>
        <family val="3"/>
        <charset val="134"/>
      </rPr>
      <t>fullname TD</t>
    </r>
    <phoneticPr fontId="1" type="noConversion"/>
  </si>
  <si>
    <t xml:space="preserve">SELECT ""&amp;运单号 as 分运单号, ""&amp;iif(LEN(货品名称SIMPLE)&lt;2,货品名称,货品名称SIMPLE)  as 品名,  ""&amp; ""&amp;件数 as 件数, ""&amp;件数 as 数量, ""&amp;"KG" as 单位, ""&amp;重量 as 重量, ""&amp;打印价值 as 价值, ""&amp;"142" as 币制, ""&amp;"企业自扣" as 入仓原因, ""&amp;"" as 商品编号, ""&amp;收件人公司名原 as 收货人公司, ""&amp;收件人地址第一行&amp;" "&amp;收件人地址第二行&amp;" "&amp;收件人地址第三行 as 收货人地址, ""&amp;"" as 收货人电话, ""&amp;发件人公司名原 as 发货人公司, ""&amp;发件人地址第一行&amp;" "&amp;发件人地址第二行&amp;" "&amp;发件人地址第三行 as 发货人地址, ""&amp;"" as 发货人电话, ""&amp;"110" as 生产国别, ""&amp;"" as 规格型号 FROM [数据表$] where  运单号 &lt;&gt; "" ORDER by  运单号 ASC
</t>
    <phoneticPr fontId="1" type="noConversion"/>
  </si>
  <si>
    <t>SELECT ""&amp;A.运单号  as 分运单号,""&amp;A.件数 as 件数,""&amp;A.重量*1 AS 重量,""&amp;A.打印价值 as 价值,"142" as 币制,A.货品名称 as 主要货物名称,mid(A.运单类型,1,1) as 报关类别,iif(A.运单进出口类型="进口件","I","E") AS 进出口标识,mid(A.航班号,1,7) as 运输工具名称,mid(A.航班号,1,7) as 运输工具航次班号,"查验" AS 验放指令,""&amp;A.航班日期 AS 验放时间,"5314" AS 申报口岸代码,"5301" AS 进出口口岸代码,""&amp;A.航班日期 AS 进出口日期,""&amp;A.航班日期 AS 申报日期,A.发件人公司名 as 货主单位名称,A.发件人公司名 as 发件人,A.收件人公司名 as 收件人,A.国别代码 AS 发件人国别, iif(A.发件地中文名&amp;""="",A.发件人国家名,A.发件地中文名) as 发件人城市 FROM [数据表$] A</t>
    <phoneticPr fontId="1" type="noConversion"/>
  </si>
  <si>
    <t>EEEEEEEEE</t>
    <phoneticPr fontId="1" type="noConversion"/>
  </si>
  <si>
    <r>
      <rPr>
        <b/>
        <sz val="22"/>
        <color rgb="FFFF0000"/>
        <rFont val="黑体"/>
        <family val="3"/>
        <charset val="134"/>
      </rPr>
      <t>入库</t>
    </r>
    <r>
      <rPr>
        <b/>
        <sz val="22"/>
        <rFont val="黑体"/>
        <family val="3"/>
        <charset val="134"/>
      </rPr>
      <t>CD</t>
    </r>
    <phoneticPr fontId="1" type="noConversion"/>
  </si>
  <si>
    <t>D_list OF Barcode</t>
    <phoneticPr fontId="1" type="noConversion"/>
  </si>
  <si>
    <r>
      <rPr>
        <b/>
        <sz val="22"/>
        <color rgb="FFFF0000"/>
        <rFont val="黑体"/>
        <family val="3"/>
        <charset val="134"/>
      </rPr>
      <t>入库A</t>
    </r>
    <r>
      <rPr>
        <b/>
        <sz val="22"/>
        <rFont val="黑体"/>
        <family val="3"/>
        <charset val="134"/>
      </rPr>
      <t>CD</t>
    </r>
    <phoneticPr fontId="1" type="noConversion"/>
  </si>
  <si>
    <t>D_list HI</t>
    <phoneticPr fontId="1" type="noConversion"/>
  </si>
  <si>
    <t xml:space="preserve">迁移数据表数据 </t>
    <phoneticPr fontId="1" type="noConversion"/>
  </si>
  <si>
    <t xml:space="preserve">迁移checkData数据 </t>
    <phoneticPr fontId="1" type="noConversion"/>
  </si>
  <si>
    <t>ETC_right to E</t>
    <phoneticPr fontId="1" type="noConversion"/>
  </si>
  <si>
    <t>ETC_ALL to E</t>
    <phoneticPr fontId="1" type="noConversion"/>
  </si>
  <si>
    <t>SELECT ""&amp;A.运单号  as 分运单号,""&amp;A.件数 as 件数,""&amp;A.重量*1 AS 重量,""&amp;A.打印价值 as 价值,"142" as 币制,A.货品名称 as 主要货物名称,mid(A.运单类型,1,1) as 报关类别,iif(A.运单进出口类型="进口件","I","E") AS 进出口标识,mid(A.航班号,1,7) as 运输工具名称,mid(A.航班号,1,7) as 运输工具航次班号,"查验" AS 验放指令,""&amp;A.航班日期 AS 验放时间,"5314" AS 申报口岸代码,"5301" AS 进出口口岸代码,""&amp;A.航班日期 AS 进出口日期,""&amp;A.航班日期 AS 申报日期,A.发件人公司名 as 货主单位名称,A.发件人公司名 as 发件人,A.收件人公司名 as 收件人,iif(B.国别代码&amp;""="","110",B.国别代码) AS 发件人国别,iif(A.发件地中文名&amp;""="","中国香港",A.发件地中文名) as 发件人城市 FROM [数据表$] A  
 LEFT JOIN
[国别代码$] B ON A.发件人国家=B.二字码
WHERE ""&amp;A.运单号&lt;&gt;"" and  ""&amp;A.运单号 NOT  IN(SELECT ""&amp;分运单 FROM [checkData$] 
UNION ALL
SELECT 分运单 FROM [数据表$] WHERE 海关审核newedi回执状态 IN ("退单","转普货报关","中心入库失败") OR 海关接收newedi回执状态 IN ("中心入库失败","") )</t>
    <phoneticPr fontId="1" type="noConversion"/>
  </si>
  <si>
    <t>ETCNEW</t>
    <phoneticPr fontId="1" type="noConversion"/>
  </si>
  <si>
    <t>SELECT ""&amp;A.运单号  as 分运单号,""&amp;A.件数 as 件数,""&amp;A.重量*1 AS 重量,""&amp;A.打印价值 as 价值,"142" as 币制,A.货品名称 as 主要货物名称,mid(A.运单类型,1,1) as 报关类别,iif(A.运单进出口类型="进口件","I","E") AS 进出口标识,mid(A.航班号,1,7) as 运输工具名称,mid(A.航班号,1,7) as 运输工具航次班号,"放行" AS 验放指令,""&amp;A.航班日期 AS 验放时间,"5314" AS 申报口岸代码,"5301" AS 进出口口岸代码,""&amp;A.航班日期 AS 进出口日期,""&amp;A.航班日期 AS 申报日期,A.发件人公司名 as 货主单位名称,A.发件人公司名 as 发件人,A.收件人公司名 as 收件人,B.国别代码 AS 发件人国别, iif(A.发件地中文名&amp;""="",A.发件人国家名,A.发件地中文名) as 发件人城市 FROM [数据表$] A  
 LEFT JOIN 
[国别代码$] B ON A.发件人国家=B.二字码
WHERE A.运单号 &lt;&gt; ""</t>
    <phoneticPr fontId="1" type="noConversion"/>
  </si>
  <si>
    <t>ET2020Cok</t>
    <phoneticPr fontId="1" type="noConversion"/>
  </si>
  <si>
    <t>SELECT ""&amp;A.运单号  as 分运单号,""&amp;A.件数 as 件数,""&amp;A.重量*1 AS 重量,""&amp;A.打印价值 as 价值,"142" as 币制,A.货品名称 as 主要货物名称,mid(A.运单类型,1,1) as 报关类别,iif(A.运单进出口类型="进口件","I","E") AS 进出口标识,mid(A.航班号,1,7) as 运输工具名称,mid(A.航班号,1,7) as 运输工具航次班号,"查验" AS 验放指令,""&amp;A.航班日期 AS 验放时间,"5314" AS 申报口岸代码,"5301" AS 进出口口岸代码,""&amp;A.航班日期 AS 进出口日期,""&amp;A.航班日期 AS 申报日期,A.发件人公司名 as 货主单位名称,A.发件人公司名 as 发件人,A.收件人公司名 as 收件人,B.国别代码 AS 发件人国别, iif(A.发件地中文名&amp;""="",A.发件人国家名,A.发件地中文名) as 发件人城市 FROM [数据表$] A  
 LEFT JOIN
[国别代码$] B ON A.发件人国家=B.二字码
WHERE A.海关审核newedi回执状态 NOT IN ("退单","转普货报关","中心入库失败") AND A.海关接收newedi回执状态 NOT IN ("中心入库失败","") and A.运单类型 in ("C1","C2","A","B") AND ""&amp;A.运单号 NOT  IN(SELECT ""&amp;分运单 FROM [checkData$] )</t>
    <phoneticPr fontId="1" type="noConversion"/>
  </si>
  <si>
    <t>SELECT ""&amp;A.运单号  as 分运单号,""&amp;A.件数 as 件数,""&amp;A.重量*1 AS 重量,""&amp;A.打印价值 as 价值,"142" as 币制,A.货品名称 as 主要货物名称,mid(A.运单类型,1,1) as 报关类别,iif(A.运单进出口类型="进口件","I","E") AS 进出口标识,mid(A.航班号,1,7) as 运输工具名称,mid(A.航班号,1,7) as 运输工具航次班号,"查验" AS 验放指令,""&amp;A.航班日期 AS 验放时间,"5314" AS 申报口岸代码,"5301" AS 进出口口岸代码,""&amp;A.航班日期 AS 进出口日期,""&amp;A.航班日期 AS 申报日期,A.发件人公司名 as 货主单位名称,A.发件人公司名 as 发件人,A.收件人公司名 as 收件人,B.国别代码 AS 发件人国别, iif(A.发件地中文名&amp;""="",A.发件人国家名,A.发件地中文名) as 发件人城市 FROM [数据表$] A  
 LEFT JOIN 
[国别代码$] B ON A.发件人国家=B.二字码
WHERE A.海关审核newedi回执状态 NOT IN ("退单","转普货报关","中心入库失败") AND A.海关接收newedi回执状态 NOT IN ("中心入库失败","") and A.运单类型 in ("C1","C2","A","B") AND ""&amp;A.运单号 NOT  IN(SELECT ""&amp;分运单 FROM [checkData$] )</t>
    <phoneticPr fontId="1" type="noConversion"/>
  </si>
  <si>
    <t>ETCok</t>
    <phoneticPr fontId="1" type="noConversion"/>
  </si>
  <si>
    <t>SELECT 运单号 ,件数,ROUND(重量*1,2) AS 毛重,运单类型,"海关退单" as 备注   FROM [数据表$] WHERE 海关审核newedi回执状态 IN ("退单","转普货报关","中心入库失败") OR 海关接收newedi回执状态 IN ("中心入库失败","") ORDER by  运单号</t>
    <phoneticPr fontId="1" type="noConversion"/>
  </si>
  <si>
    <t>退单to理货员</t>
    <phoneticPr fontId="1" type="noConversion"/>
  </si>
  <si>
    <t xml:space="preserve">SELECT count(运单号) AS 票数 ,SUM(件数) as 件数 ,SUM(重量) as 重量,SUM(打印价值) as 价值,month(海关接收回执日期)&amp;"月" as 月份  FROM   [数据表$] group by month(海关接收回执日期)
union all
SELECT  运单号 AS 票数 , 件数  as 件数 , 重量  as 重量, 打印价值 as 价值,收件人公司名 as 收件人 FROM   [数据表$] </t>
    <phoneticPr fontId="1" type="noConversion"/>
  </si>
  <si>
    <t>按运单类型统计</t>
    <phoneticPr fontId="1" type="noConversion"/>
  </si>
  <si>
    <t>SELECT 运单号&amp;"  " as 分运单号,件数 as 件数,重量 AS 毛重,总运单号 as 司机纸号,mid(航班号,2,6) as 车牌 FROM [数据表$] WHERE 运单类型 = "D" ORDER by  海关审核NewEDI回执状态 DESC,运单号 asc</t>
    <phoneticPr fontId="1" type="noConversion"/>
  </si>
  <si>
    <t>D类理单</t>
    <phoneticPr fontId="1" type="noConversion"/>
  </si>
  <si>
    <t>SELECT 运单号 ,货品名称,运单类型,海关审核newedi回执状态,商品编号,发件人国家名 FROM [数据表$] WHERE 1*LEFT(商品编号,2)&lt;25 AND 发件人国家名 LIKE '%澳%' ORDER by 商品编号 desc</t>
    <phoneticPr fontId="1" type="noConversion"/>
  </si>
  <si>
    <t>食品澳洲</t>
    <phoneticPr fontId="1" type="noConversion"/>
  </si>
  <si>
    <t>SELECT 运单号 AS 运单号,收件人电话 as 收件人电话,运单类型 as 运单类型 FROM [数据表$] A WHERE len(收件人电话)&lt;11 and 运单类型 IN("B","A","C2","C1") ORDER by  运单类型 asc, 运单号 ASC</t>
    <phoneticPr fontId="1" type="noConversion"/>
  </si>
  <si>
    <t>收件人电话</t>
    <phoneticPr fontId="1" type="noConversion"/>
  </si>
  <si>
    <t xml:space="preserve">SELECT A.分运单  as 分运单,B.*  FROM [checkData$] A,[数据表$] B WHERE ""&amp;A.分运单 = B.运单号 </t>
    <phoneticPr fontId="1" type="noConversion"/>
  </si>
  <si>
    <r>
      <rPr>
        <b/>
        <sz val="22"/>
        <color theme="2" tint="-0.749992370372631"/>
        <rFont val="黑体"/>
        <family val="3"/>
        <charset val="134"/>
      </rPr>
      <t>查验未完成</t>
    </r>
    <r>
      <rPr>
        <b/>
        <sz val="22"/>
        <color rgb="FFFF0000"/>
        <rFont val="黑体"/>
        <family val="3"/>
        <charset val="134"/>
      </rPr>
      <t>AUTO对货</t>
    </r>
    <phoneticPr fontId="1" type="noConversion"/>
  </si>
  <si>
    <t>SELECT 运单号 ,iif(len(海关审核备注)&gt;25,"","一科退单：") &amp; 海关审核备注 as 海关审核备注 ,海关审核newedi回执状态 ,运单类型,海关接收newedi回执状态 ,商品编号,件数,"waiting for further instruction from customer" as 入库状态,date()&amp;"_"&amp;time() as [日期 &amp; 时间],打印价值,总税额,* FROM [数据表$] WHERE 海关审核newedi回执状态 ="查验" ORDER by  运单号</t>
    <phoneticPr fontId="1" type="noConversion"/>
  </si>
  <si>
    <r>
      <rPr>
        <b/>
        <sz val="22"/>
        <color rgb="FFFF0000"/>
        <rFont val="黑体"/>
        <family val="3"/>
        <charset val="134"/>
      </rPr>
      <t xml:space="preserve">check inquiry </t>
    </r>
    <r>
      <rPr>
        <b/>
        <sz val="22"/>
        <rFont val="黑体"/>
        <family val="3"/>
        <charset val="134"/>
      </rPr>
      <t>HI</t>
    </r>
    <phoneticPr fontId="1" type="noConversion"/>
  </si>
  <si>
    <t>SELECT ""&amp;运单号 as 分运单号, ""&amp;iif(LEN(货品名称SIMPLE)&lt;=1,货品名称,货品名称SIMPLE)  as 品名, ""&amp; ""&amp;件数 as 件数, ""&amp;件数 as 数量, ""&amp;"KG" as 单位, ""&amp;重量 as 重量, iif(打印价值*1&gt;4999,"'4457.23",""&amp;打印价值) as 价值, ""&amp;"142" as 币制, ""&amp;"企业自扣" as 入仓原因, ""&amp;"" as 商品编号, ""&amp;收件人公司名原 as 收货人公司, ""&amp;收件人地址第一行&amp;" "&amp; 收件人地址第二行&amp;" "&amp; 收件人地址第三行 as 收货人地址, ""&amp;"" as 收货人电话, ""&amp;发件人公司名原 as 发货人公司, ""&amp;发件人地址第一行&amp;" "&amp; 发件人地址第二行&amp;" "&amp; 发件人地址第三行 as 发货人地址, ""&amp;"" as 发货人电话, ""&amp;"110" as 生产国别, ""&amp;"" as 规格型号 FROM [数据表$] where 运单号&lt;&gt;"" ORDER by  运单号 asc</t>
    <phoneticPr fontId="1" type="noConversion"/>
  </si>
  <si>
    <t>No declaration to C</t>
    <phoneticPr fontId="1" type="noConversion"/>
  </si>
  <si>
    <t>SELECT ""&amp;运单号 as 分运单号, ""&amp;iif(LEN(货品名称SIMPLE)&lt;=1,货品名称,货品名称SIMPLE)  as 品名, ""&amp; ""&amp;件数 as 件数, ""&amp;件数 as 数量, ""&amp;"KG" as 单位, ""&amp;重量 as 重量,""&amp;打印价值 as 价值, ""&amp;"142" as 币制, ""&amp;"企业自扣" as 入仓原因, ""&amp;"" as 商品编号, ""&amp;收件人公司名原 as 收货人公司, ""&amp;收件人地址第一行&amp;" "&amp; 收件人地址第二行&amp;" "&amp; 收件人地址第三行 as 收货人地址, ""&amp;"" as 收货人电话, ""&amp;发件人公司名原 as 发货人公司, ""&amp;发件人地址第一行&amp;" "&amp; 发件人地址第二行&amp;" "&amp; 发件人地址第三行 as 发货人地址, ""&amp;"" as 发货人电话, ""&amp;"110" as 生产国别, ""&amp;"" as 规格型号 FROM [数据表$] where 运单号&lt;&gt;"" ORDER by  运单号 asc</t>
    <phoneticPr fontId="1" type="noConversion"/>
  </si>
  <si>
    <t>ABCD_hold to C</t>
    <phoneticPr fontId="1" type="noConversion"/>
  </si>
  <si>
    <t>SELECT A.*,B.* FROM [国别代码$] A  LEFT JOIN [Sheet8$] B on A.中文名 = B.中文名 OR  LEFT(A.英文名,10)=LEFT(B.英文名,10) OR  LEFT(A.英文名,5)=LEFT(B.英文名,5)</t>
    <phoneticPr fontId="1" type="noConversion"/>
  </si>
  <si>
    <t>国标</t>
    <phoneticPr fontId="1" type="noConversion"/>
  </si>
  <si>
    <t xml:space="preserve"> SELECT 分运单,"二科退单,实际为:"&amp;查验备注 as 查验备注,查验时间,总运单,查验结果 FROM [checkData$]  WHERE 进出口="I" AND  len(分运单)=9 AND  len(总运单)=13  AND  查验备注&lt;&gt;"" ORDER BY 查验时间 DESC,总运单</t>
    <phoneticPr fontId="1" type="noConversion"/>
  </si>
  <si>
    <r>
      <t>非重报</t>
    </r>
    <r>
      <rPr>
        <b/>
        <sz val="22"/>
        <color rgb="FFFF0000"/>
        <rFont val="黑体"/>
        <family val="3"/>
        <charset val="134"/>
      </rPr>
      <t>查扣</t>
    </r>
    <r>
      <rPr>
        <b/>
        <sz val="22"/>
        <rFont val="黑体"/>
        <family val="3"/>
        <charset val="134"/>
      </rPr>
      <t>交接</t>
    </r>
    <phoneticPr fontId="1" type="noConversion"/>
  </si>
  <si>
    <t>SELECT 运单号 ,"一科退单："&amp;海关审核备注 as 海关审核备注 ,海关审核newedi回执状态 ,海关接收newedi回执状态 ,运单类型,"waiting for further instruction from customer" as 入库状态,date()&amp;"_"&amp;time() as [日期 &amp; 时间],打印价值,* FROM 数据表 WHERE 运单进出口类型="进口件" and (海关审核newedi回执状态 IN ("退单","转普货报关","中心入库失败") OR 海关接收newedi回执状态 IN ("中心入库失败","")) ORDER by  海关审核备注 DESC</t>
    <phoneticPr fontId="1" type="noConversion"/>
  </si>
  <si>
    <t>退单查询HI</t>
    <phoneticPr fontId="1" type="noConversion"/>
  </si>
  <si>
    <t xml:space="preserve">SELECT A.分运单,A.件数*1&amp;" " as 件数 ,"" AS [到 货],A.重量*1 as 重量 ,mid(B.航班号,5,2)&amp;mid( B.运单进出口类型,1,1)&amp;iif(mid( A.查验类别,1,1)="内","",mid( A.查验类别,1,1))  as 车牌,B.运单类型 as 运单类型 ,B.货品名称only&amp;iif(b.总税额&gt;0,b.总税额,"") as [名称&amp;总税额] ,"Fedex"AS 公司,快件类别,查验时间,B.* FROM checkData A,数据表 B WHERE A.分运单 = B.运单号&amp;""  AND  A.查验结果="" and len(A.总运单)&lt;=13  ORDER BY  B.航班号  ASC
 </t>
    <phoneticPr fontId="1" type="noConversion"/>
  </si>
  <si>
    <t>查验未完成 对货</t>
    <phoneticPr fontId="1" type="noConversion"/>
  </si>
  <si>
    <t xml:space="preserve">SELECT A.分运单,A.件数*1 as 件数 ,"" AS [到 货],A.重量*1 as 重量 ,mid(B.航班号,5,2)&amp;mid( B.运单进出口类型,1,1)&amp;iif(mid( A.查验类别,1,1)="内","",mid( A.查验类别,1,1))  as 车牌,B.运单类型 as 运单类型 ,B.货品名称only&amp;iif(b.总税额&gt;0,b.总税额,"") as [名称&amp;总税额] ,"Fedex"AS 公司,快件类别,查验时间,B.* FROM checkData A,数据表 B WHERE A.分运单 = B.运单号&amp;"" and A.进出口="I" AND  A.查验结果="" and len(A.总运单)&lt;=13  ORDER BY  A.分运单  ASC
 </t>
    <phoneticPr fontId="1" type="noConversion"/>
  </si>
  <si>
    <t xml:space="preserve">SELECT 运单号 as 分运单号,货品名称 as 品名, 件数,件数 as 数量,"件" as 单位,重量,打印价值 as 价值,"142" as 币制,"一科退单" as 入仓原因,"" as 商品编号,收件人公司名原 as 收货人公司,收件人地址第一行&amp;" "&amp;收件人地址第二行&amp;" "&amp;收件人地址第三行 as 收货人地址,"" as 收货人电话,发件人公司名原 as 发货人公司,发件人地址第一行&amp;" "&amp;发件人地址第二行&amp;" "&amp;发件人地址第三行 as 发货人地址,"" as 发货人电话,"110" as 生产国别,"" as 规格型号 FROM 数据表 where 海关审核NewEDI回执状态 in ("退单","转普货报关") ORDER by  运单号 ASC
</t>
    <phoneticPr fontId="1" type="noConversion"/>
  </si>
  <si>
    <t>一科退单导入中心</t>
    <phoneticPr fontId="1" type="noConversion"/>
  </si>
  <si>
    <t>SELECT 运单号 AS 运单号,运单类型 as 运单类型,件数 as 件数,重量 as 重量,"SZX入库" as 入库状态 FROM 数据表 A WHERE 运单类型 IN("C2","C1","D") and 运单进出口类型="进口件" ORDER by  运单类型 asc, 运单号 ASC</t>
    <phoneticPr fontId="1" type="noConversion"/>
  </si>
  <si>
    <t>入库CD</t>
    <phoneticPr fontId="1" type="noConversion"/>
  </si>
  <si>
    <t xml:space="preserve">迁移FANGXING数据 </t>
    <phoneticPr fontId="1" type="noConversion"/>
  </si>
  <si>
    <t xml:space="preserve">迁移结果数据 </t>
    <phoneticPr fontId="1" type="noConversion"/>
  </si>
  <si>
    <t>insert批量数据</t>
    <phoneticPr fontId="1" type="noConversion"/>
  </si>
  <si>
    <t>drop table 结果</t>
    <phoneticPr fontId="1" type="noConversion"/>
  </si>
  <si>
    <t>dorp删除数据表</t>
    <phoneticPr fontId="1" type="noConversion"/>
  </si>
  <si>
    <t>drop table checkData</t>
    <phoneticPr fontId="1" type="noConversion"/>
  </si>
  <si>
    <t>dorp删除checkData表</t>
    <phoneticPr fontId="1" type="noConversion"/>
  </si>
  <si>
    <t>update 放行 set 报关单号= "9999"&amp;报关单号</t>
    <phoneticPr fontId="1" type="noConversion"/>
  </si>
  <si>
    <t>update checkData表</t>
    <phoneticPr fontId="1" type="noConversion"/>
  </si>
  <si>
    <t>update 数据表 set 航班号=LEFT(航班号,7)</t>
    <phoneticPr fontId="1" type="noConversion"/>
  </si>
  <si>
    <t>update 数据表</t>
    <phoneticPr fontId="1" type="noConversion"/>
  </si>
  <si>
    <t>delete * from 数据表 where 运单号 = (SELECT A.分运单 FROM checkData A,数据表 B WHERE A.分运单 = B.运单号&amp;""  AND  A.查验结果="" and len(A.总运单)&lt;=13  ORDER BY  B.航班号  ASC)</t>
    <phoneticPr fontId="1" type="noConversion"/>
  </si>
  <si>
    <t>delete数据</t>
    <phoneticPr fontId="1" type="noConversion"/>
  </si>
  <si>
    <t>ALTER table 放行 ALTER COLUMN 品名 MEMO</t>
    <phoneticPr fontId="1" type="noConversion"/>
  </si>
  <si>
    <t>ALTER删除数据表</t>
    <phoneticPr fontId="1" type="noConversion"/>
  </si>
  <si>
    <t>delete * from 放行 where 报关单号 = "9999"</t>
    <phoneticPr fontId="1" type="noConversion"/>
  </si>
  <si>
    <t xml:space="preserve"> delete * from 数据表 where 运单号 in (select 运单号 from 数据表 group by 运单号  having count(运单号) &gt; 1)</t>
    <phoneticPr fontId="1" type="noConversion"/>
  </si>
  <si>
    <t>delete * from 数据表 where 航班号 = "999999"</t>
    <phoneticPr fontId="1" type="noConversion"/>
  </si>
  <si>
    <t>SELECT  * FROM checkData ORDER BY 分运单</t>
    <phoneticPr fontId="1" type="noConversion"/>
  </si>
  <si>
    <t>select查看checkData 数据</t>
    <phoneticPr fontId="1" type="noConversion"/>
  </si>
  <si>
    <t xml:space="preserve">SELECT distinct  运单号 FROM 数据表  </t>
    <phoneticPr fontId="1" type="noConversion"/>
  </si>
  <si>
    <t>select查看 数据表 数据</t>
    <phoneticPr fontId="1" type="noConversion"/>
  </si>
  <si>
    <t>SELECT  *  FROM 数据表 order by 运单号</t>
    <phoneticPr fontId="1" type="noConversion"/>
  </si>
  <si>
    <t>SELECT  distinct A.*, B.* FROM 放行 A, 数据表 B  WHERE A.分运单号=B.运单号</t>
    <phoneticPr fontId="1" type="noConversion"/>
  </si>
  <si>
    <t>select查看 放行 数据</t>
    <phoneticPr fontId="1" type="noConversion"/>
  </si>
  <si>
    <t xml:space="preserve">SELECT sum(毛重*1) as sum_w ,经营人单位名称,count(经营人单位名称) as 票数 FROM 放行 group by 经营人单位名称  </t>
    <phoneticPr fontId="1" type="noConversion"/>
  </si>
  <si>
    <t>SELECT  *,毛重*1 FROM 放行  where 经营人单位名称="深圳市宇轩网络技术有限公司" order by 分运单号</t>
    <phoneticPr fontId="1" type="noConversion"/>
  </si>
  <si>
    <t>SELECT * FROM 数据表 where 运单号 =11111111 order by 运单号</t>
    <phoneticPr fontId="1" type="noConversion"/>
  </si>
  <si>
    <t>select查看数据</t>
    <phoneticPr fontId="1" type="noConversion"/>
  </si>
  <si>
    <t>SELECT distinct * FROM 数据表 where 运单号 like '%831%' order by 运单号</t>
    <phoneticPr fontId="1" type="noConversion"/>
  </si>
  <si>
    <t>Create Table 结果</t>
    <phoneticPr fontId="1" type="noConversion"/>
  </si>
  <si>
    <t>Create Table创建表</t>
    <phoneticPr fontId="1" type="noConversion"/>
  </si>
  <si>
    <t>Create Table 2019081</t>
    <phoneticPr fontId="1" type="noConversion"/>
  </si>
  <si>
    <t>SELECT top 120000  * FROM checkData</t>
    <phoneticPr fontId="1" type="noConversion"/>
  </si>
  <si>
    <t>select查看checkData数据</t>
    <phoneticPr fontId="1" type="noConversion"/>
  </si>
  <si>
    <t>SELECT 运单号 AS 运单号,运单类型 as 运单类型,"waiting for further instruction from customer" as 入库状态,"企业自扣" as 入库备注, 件数 as 件数,重量 as 重量 FROM 数据表 A WHERE 运单类型 IN("D") ORDER by  运单类型 asc, 运单号 ASC</t>
    <phoneticPr fontId="1" type="noConversion"/>
  </si>
  <si>
    <t>D类HI值</t>
    <phoneticPr fontId="1" type="noConversion"/>
  </si>
  <si>
    <t>drop TABLE 2019081让他热</t>
    <phoneticPr fontId="1" type="noConversion"/>
  </si>
  <si>
    <t>dorp删除view</t>
    <phoneticPr fontId="1" type="noConversion"/>
  </si>
  <si>
    <t>SELECTINTO整表放行迁移数据</t>
    <phoneticPr fontId="1" type="noConversion"/>
  </si>
  <si>
    <t>报关单号,总运单号,分运单号,接收日期,进出口类型,运输方式,LEFT(品名,20) AS 品名,件数,毛重,快件公司代码,快件公司,报关方式,经营人单位代码,经营人单位名称,货品名称G,货品名称SIMPLE,货品名称SIMP,货品名称only</t>
    <phoneticPr fontId="1" type="noConversion"/>
  </si>
  <si>
    <t>SELECTINTO整表checkData迁移数据</t>
    <phoneticPr fontId="1" type="noConversion"/>
  </si>
  <si>
    <t>报关单号,总运单号,分运单号,接收日期,进出口类型,运输方式,件数,毛重,快件公司代码,快件公司,报关方式,经营人单位代码,经营人单位名称,货品名称G,货品名称SIMPLE,货品名称SIMP,货品名称only</t>
    <phoneticPr fontId="1" type="noConversion"/>
  </si>
  <si>
    <t>SELECT distinct * INTO checkData FROM checkData1 where len(分运单)&gt;8</t>
    <phoneticPr fontId="1" type="noConversion"/>
  </si>
  <si>
    <t>SELECTINTO整表迁移数据</t>
    <phoneticPr fontId="1" type="noConversion"/>
  </si>
  <si>
    <t>SELECTINTO整表 数据表 迁移数据</t>
    <phoneticPr fontId="1" type="noConversion"/>
  </si>
  <si>
    <t>装载单进口导入中心</t>
    <phoneticPr fontId="1" type="noConversion"/>
  </si>
  <si>
    <t>CREATE VIEW SQMH AS SELECT top 120000  * FROM checkData</t>
    <phoneticPr fontId="1" type="noConversion"/>
  </si>
  <si>
    <t>select查 VIEW 看checkData数据</t>
    <phoneticPr fontId="1" type="noConversion"/>
  </si>
  <si>
    <t xml:space="preserve">CREATE TABLE  my888Table (学号 text(10),姓名 text(6),性别 text(1),班级 text(10),数学 Single,语文 Single,物理 Single,化学 Single ,英语 Single,总分 Single)
</t>
    <phoneticPr fontId="1" type="noConversion"/>
  </si>
  <si>
    <t>查验备注</t>
  </si>
  <si>
    <t>1Ⅹ</t>
  </si>
  <si>
    <t>货品名称SIMPLE</t>
    <phoneticPr fontId="1" type="noConversion"/>
  </si>
  <si>
    <t>45</t>
  </si>
  <si>
    <t>46</t>
  </si>
  <si>
    <t xml:space="preserve">Select 序号 AS 序号,分运单,C.件数&amp;iif(c.件数*1&gt;1,"★","")&amp;iif(mid(C.查验类别,1,1)="内","","Ⅹ") as 件数,C.重量,  LEFT(品名,99) AS 品名,""&amp;查验类别 AS 查验类别 ,分运单 as 分运单1 FROM (
Select 
(SELECT count(*) AS 分运单  FROM [checkData$] A,[数据表$] B WHERE A.分运单 = B.运单号 and A.进出口="I" AND  A.查验结果="" and len(A.总运单)&lt;=13  AND  A.分运单&lt;=C.分运单 ) as 序号,C.分运单, *  FROM [checkData$] C,[数据表$] D WHERE C.分运单 = D.运单号 and C.进出口="I" AND  C.查验结果="" and len(C.总运单)&lt;=13 order by C.分运单)
union all
 SELECT "合计" AS 序号,"'" as 分运单,sum(G.件数*1) as 件数 , SUM(G.重量*1) as 重量 ,"" AS 品名,  "" AS 查验类别 , "合计" as 分运单1 FROM [checkData$] G,[数据表$] H WHERE G.分运单 = H.运单号 
order by  分运单1 </t>
    <phoneticPr fontId="1" type="noConversion"/>
  </si>
  <si>
    <t>SELECT 运单号,总运单号, left(航班号,7) ,航班日期, 运单进出口类型 FROM [数据表$] WHERE len(总运单号)=13 and 运单进出口类型 = "进口件" and 运单类型 in ("C1","C2","A","B","D") ORDER by  运单类型 desc,运单号 asc</t>
    <phoneticPr fontId="1" type="noConversion"/>
  </si>
  <si>
    <t>SELECT * FROM [数据表$] WHERE len(总运单号)=13 and 运单进出口类型 = "进口件" and 运单类型 in ("C1","C2","A","B","D") ORDER by  运单类型 desc,运单号 asc</t>
    <phoneticPr fontId="1" type="noConversion"/>
  </si>
  <si>
    <t>80</t>
  </si>
  <si>
    <t>D</t>
    <phoneticPr fontId="1" type="noConversion"/>
  </si>
  <si>
    <t>T</t>
    <phoneticPr fontId="1" type="noConversion"/>
  </si>
  <si>
    <t>N</t>
    <phoneticPr fontId="1" type="noConversion"/>
  </si>
  <si>
    <t>邮箱数据</t>
    <phoneticPr fontId="1" type="noConversion"/>
  </si>
  <si>
    <t>处理选项</t>
    <phoneticPr fontId="1" type="noConversion"/>
  </si>
  <si>
    <t>邮件附件</t>
    <phoneticPr fontId="1" type="noConversion"/>
  </si>
  <si>
    <t>筛选文件</t>
    <phoneticPr fontId="1" type="noConversion"/>
  </si>
  <si>
    <t>清洗文件</t>
    <phoneticPr fontId="1" type="noConversion"/>
  </si>
  <si>
    <t xml:space="preserve">SELECT ""&amp;运单号 as 分运单号, ""&amp;货品名称  as 品名,  ""&amp; ""&amp;件数 as 件数, ""&amp;件数 as 数量, ""&amp;"KG" as 单位, ""&amp;重量 as 重量, ""&amp;打印价值 as 价值, ""&amp;"142" as 币制, ""&amp;"一科退单" as 入仓原因, ""&amp;"" as 商品编号, ""&amp;收件人公司名原 as 收货人公司, ""&amp;收件人地址第一行&amp;" "&amp;收件人地址第二行&amp;" "&amp;收件人地址第三行 as 收货人地址, ""&amp;"" as 收货人电话, ""&amp;发件人公司名原 as 发货人公司, ""&amp;发件人地址第一行&amp;" "&amp;发件人地址第二行&amp;" "&amp;发件人地址第三行 as 发货人地址, ""&amp;"" as 发货人电话, ""&amp;"110" as 生产国别, ""&amp;"" as 规格型号 FROM [数据表$] where ""&amp;海关审核NewEDI回执状态 in ("退单", ""&amp;"转普货报关") ORDER by  运单号 ASC
</t>
    <phoneticPr fontId="1" type="noConversion"/>
  </si>
  <si>
    <t>D类HI</t>
    <phoneticPr fontId="1" type="noConversion"/>
  </si>
  <si>
    <t>ABCD装载单★★★★★</t>
    <phoneticPr fontId="1" type="noConversion"/>
  </si>
  <si>
    <t>退单导入★★一科退单</t>
    <phoneticPr fontId="1" type="noConversion"/>
  </si>
  <si>
    <t>D装载单★★★</t>
    <phoneticPr fontId="1" type="noConversion"/>
  </si>
  <si>
    <t>分运单1</t>
  </si>
  <si>
    <t>正常排序查验单 总运单分组</t>
    <phoneticPr fontId="1" type="noConversion"/>
  </si>
  <si>
    <t>D:\邮件到20200199999</t>
    <phoneticPr fontId="1" type="noConversion"/>
  </si>
  <si>
    <t>$All</t>
  </si>
  <si>
    <t>D:\清洗的数据202002</t>
    <phoneticPr fontId="1" type="noConversion"/>
  </si>
  <si>
    <t>49</t>
  </si>
  <si>
    <t>表名称</t>
  </si>
  <si>
    <t>表类型</t>
  </si>
  <si>
    <t>checkData</t>
  </si>
  <si>
    <t>TABLE</t>
  </si>
  <si>
    <t>放行</t>
  </si>
  <si>
    <t>数据表</t>
  </si>
  <si>
    <t>结果</t>
  </si>
  <si>
    <t>48</t>
  </si>
  <si>
    <t>55</t>
  </si>
  <si>
    <t>50</t>
  </si>
  <si>
    <t>51</t>
  </si>
  <si>
    <t>52</t>
  </si>
  <si>
    <t>53</t>
  </si>
  <si>
    <t>54</t>
  </si>
  <si>
    <t>56</t>
  </si>
  <si>
    <t>57</t>
  </si>
  <si>
    <t>64</t>
  </si>
  <si>
    <t>pdf,xls,jpg</t>
    <phoneticPr fontId="1" type="noConversion"/>
  </si>
  <si>
    <t>2★</t>
  </si>
  <si>
    <t>SELECT * from (
SELECT A.分运单 AS 分运单1 ,A.件数&amp;iif(A.件数*1&gt;1,"★","")&amp;iif(mid(A.查验类别,1,1)="内","","Ⅹ") as 件数,A.重量 as 重量 ,  LEFT(A.品名,99) AS 品名,right(A.总运单,5) as 总运单,""&amp;A.查验类别 AS 查验类别 ,A.分运单 AS 分运单2  FROM [checkData$] A WHERE A.进出口="I" AND  A.查验结果="" and len(A.总运单)=13 and len(A.分运单)=9 
union all
SELECT "" as 分运单1,sum(A.件数*1) as 件数 , SUM(A.重量*1) as 重量 ,"'" AS 品名,"总运单" as 总运单,  "'" AS 查验类别 , "合计" as 分运单2 FROM [checkData$] A WHERE A.进出口="I" AND  A.查验结果=""  and len(A.总运单)=13 and len(A.分运单)=9 
)
order by  总运单,分运单2</t>
    <phoneticPr fontId="1" type="noConversion"/>
  </si>
  <si>
    <t xml:space="preserve"> [Excel 12.0;DATABASE=D:\2020\import and export OA 20200904.xlsm]</t>
    <phoneticPr fontId="1" type="noConversion"/>
  </si>
  <si>
    <t>D:\2020</t>
  </si>
  <si>
    <t>111881856</t>
  </si>
  <si>
    <t>125084018</t>
  </si>
  <si>
    <t>125229123</t>
  </si>
  <si>
    <t>126785048</t>
  </si>
  <si>
    <t>127874994</t>
  </si>
  <si>
    <t>128136916</t>
  </si>
  <si>
    <t>131126542</t>
  </si>
  <si>
    <t>131156076</t>
  </si>
  <si>
    <t>131517146</t>
  </si>
  <si>
    <t>131735588</t>
  </si>
  <si>
    <t>132389797</t>
  </si>
  <si>
    <t>132635192</t>
  </si>
  <si>
    <t>132652981</t>
  </si>
  <si>
    <t>132661201</t>
  </si>
  <si>
    <t>132939313</t>
  </si>
  <si>
    <t>133231089</t>
  </si>
  <si>
    <t>133261514</t>
  </si>
  <si>
    <t>133514981</t>
  </si>
  <si>
    <t>133634499</t>
  </si>
  <si>
    <t>133680198</t>
  </si>
  <si>
    <t>133702812</t>
  </si>
  <si>
    <t>133730570</t>
  </si>
  <si>
    <t>133800616</t>
  </si>
  <si>
    <t>133821488</t>
  </si>
  <si>
    <t>133953651</t>
  </si>
  <si>
    <t>134031733</t>
  </si>
  <si>
    <t>134075779</t>
  </si>
  <si>
    <t>134112729</t>
  </si>
  <si>
    <t>134291225</t>
  </si>
  <si>
    <t>134299445</t>
  </si>
  <si>
    <t>134441061</t>
  </si>
  <si>
    <t>134524319</t>
  </si>
  <si>
    <t>134779058</t>
  </si>
  <si>
    <t>134847521</t>
  </si>
  <si>
    <t>134957133</t>
  </si>
  <si>
    <t>135091971</t>
  </si>
  <si>
    <t>135423152</t>
  </si>
  <si>
    <t>135480150</t>
  </si>
  <si>
    <t>135538447</t>
  </si>
  <si>
    <t>135849206</t>
  </si>
  <si>
    <t>135870549</t>
  </si>
  <si>
    <t>135909103</t>
  </si>
  <si>
    <t>136024718</t>
  </si>
  <si>
    <t>289531491</t>
  </si>
  <si>
    <t>313981264</t>
  </si>
  <si>
    <t>314007912</t>
  </si>
  <si>
    <t>343724424</t>
  </si>
  <si>
    <t>359312693</t>
  </si>
  <si>
    <t>451882270</t>
  </si>
  <si>
    <t>453344410</t>
  </si>
  <si>
    <t>510233895</t>
  </si>
  <si>
    <t>542812865</t>
  </si>
  <si>
    <t>542813313</t>
  </si>
  <si>
    <t>542813429</t>
  </si>
  <si>
    <t>575887543</t>
  </si>
  <si>
    <t>628879974</t>
  </si>
  <si>
    <t>640375056</t>
  </si>
  <si>
    <t>652994652</t>
  </si>
  <si>
    <t>653165135</t>
  </si>
  <si>
    <t>653378039</t>
  </si>
  <si>
    <t>653561905</t>
  </si>
  <si>
    <t>653770758</t>
  </si>
  <si>
    <t>653772609</t>
  </si>
  <si>
    <t>653903587</t>
  </si>
  <si>
    <t>755074165</t>
  </si>
  <si>
    <t>756702750</t>
  </si>
  <si>
    <t>827656168</t>
  </si>
  <si>
    <t>828103585</t>
  </si>
  <si>
    <t>828236697</t>
  </si>
  <si>
    <t>849295497</t>
  </si>
  <si>
    <t>903432143</t>
  </si>
  <si>
    <t>949132586</t>
  </si>
  <si>
    <t>949380331</t>
  </si>
  <si>
    <t>949420905</t>
  </si>
  <si>
    <t>949432481</t>
  </si>
  <si>
    <t>996616555</t>
  </si>
  <si>
    <t>SELECT 运单号 ,iif((len(海关审核备注)&gt;25  or ""&amp;海关接收newedi回执状态="") ,"","一科退单：") &amp; 海关审核备注 as 海关审核备注 ,海关审核newedi回执状态  as 审核edi回执 ,航班号 &amp; 运单类型 as 航班号  ,海关接收newedi回执状态 as 接收edi回执 ,date()&amp;"_"&amp;time() as [日期 &amp; 时间],运单类型,"waiting for further instruction from customer" as 入库状态,商品编号,件数,打印价值,总税额,* FROM [数据表$] WHERE ""&amp;海关审核newedi回执状态 IN ("退单","转普货报关","")  and 运单类型 &lt;&gt;"D" ORDER by  海关审核备注 DESC ,海关接收newedi回执状态 DESC</t>
    <phoneticPr fontId="1" type="noConversion"/>
  </si>
  <si>
    <t>申报入库失败清单 一科退单</t>
    <phoneticPr fontId="1" type="noConversion"/>
  </si>
  <si>
    <t>58</t>
  </si>
  <si>
    <t>59</t>
  </si>
  <si>
    <t>60</t>
  </si>
  <si>
    <t>61</t>
  </si>
  <si>
    <t>62</t>
  </si>
  <si>
    <t>63</t>
  </si>
  <si>
    <t>65</t>
  </si>
  <si>
    <t>66</t>
  </si>
  <si>
    <t>67</t>
  </si>
  <si>
    <t>68</t>
  </si>
  <si>
    <t>69</t>
  </si>
  <si>
    <t>70</t>
  </si>
  <si>
    <t>71</t>
  </si>
  <si>
    <t>72</t>
  </si>
  <si>
    <t>73</t>
  </si>
  <si>
    <t>74</t>
  </si>
  <si>
    <t>75</t>
  </si>
  <si>
    <t>76</t>
  </si>
  <si>
    <t>SELECT 运单号 AS 运单号, ""&amp;运单类型 as 运单类型,"waiting for further instruction from customer" as 入库状态, ""&amp;"企 业 自 扣" as 入库备注 FROM [数据表$] A WHERE 运单类型 IN("D") ORDER by  运单类型 asc, ""&amp; 运单号 ASC</t>
    <phoneticPr fontId="1" type="noConversion"/>
  </si>
  <si>
    <t>4★</t>
  </si>
  <si>
    <t>粤ZCS21港_1100240343427_ABCD统计</t>
    <phoneticPr fontId="1" type="noConversion"/>
  </si>
  <si>
    <t>Debug.Print SUMSUM1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</si>
</sst>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6">
    <numFmt numFmtId="176" formatCode="_(&quot;¥&quot;* #,##0.00_);_(&quot;¥&quot;* \(#,##0.00\);_(&quot;¥&quot;* &quot;-&quot;??_);_(@_)"/>
    <numFmt numFmtId="177" formatCode="_(* #,##0.00_);_(* \(#,##0.00\);_(* &quot;-&quot;??_);_(@_)"/>
    <numFmt numFmtId="178" formatCode="0_ "/>
    <numFmt numFmtId="179" formatCode="0;[Red]0"/>
    <numFmt numFmtId="180" formatCode="0.00;[Red]0.00"/>
    <numFmt numFmtId="181" formatCode="yyyy/m/d;@"/>
    <numFmt numFmtId="182" formatCode="[=0]&quot;&quot;;General"/>
    <numFmt numFmtId="183" formatCode="0_);[Red]\(0\)"/>
    <numFmt numFmtId="184" formatCode="0_);[Red]\(\1\2\3\4\)"/>
    <numFmt numFmtId="185" formatCode="0.000;[Red]0.000"/>
    <numFmt numFmtId="186" formatCode="0.00_ "/>
    <numFmt numFmtId="187" formatCode="mm/dd/yy"/>
    <numFmt numFmtId="188" formatCode="0.00_);[Red]\(0.00\)"/>
    <numFmt numFmtId="189" formatCode="mm\/dd\/yy"/>
    <numFmt numFmtId="190" formatCode="0;\-0;;@"/>
    <numFmt numFmtId="191" formatCode="yyyy&quot;年&quot;m&quot;月&quot;d&quot;日&quot;;@"/>
  </numFmts>
  <fonts count="197">
    <font>
      <sz val="11"/>
      <color theme="1"/>
      <name val="宋体"/>
      <family val="2"/>
      <charset val="134"/>
      <scheme val="minor"/>
    </font>
    <font>
      <sz val="9"/>
      <name val="宋体"/>
      <family val="2"/>
      <charset val="134"/>
      <scheme val="minor"/>
    </font>
    <font>
      <sz val="12"/>
      <name val="宋体"/>
      <family val="3"/>
      <charset val="134"/>
    </font>
    <font>
      <sz val="9"/>
      <name val="宋体"/>
      <family val="3"/>
      <charset val="134"/>
    </font>
    <font>
      <b/>
      <sz val="12"/>
      <name val="宋体"/>
      <family val="3"/>
      <charset val="134"/>
    </font>
    <font>
      <sz val="10"/>
      <name val="Arial"/>
      <family val="2"/>
    </font>
    <font>
      <sz val="14"/>
      <color rgb="FF000000"/>
      <name val="宋体"/>
      <family val="3"/>
      <charset val="134"/>
    </font>
    <font>
      <sz val="14"/>
      <name val="宋体"/>
      <family val="3"/>
      <charset val="134"/>
    </font>
    <font>
      <b/>
      <sz val="16"/>
      <color rgb="FF000000"/>
      <name val="宋体"/>
      <family val="3"/>
      <charset val="134"/>
    </font>
    <font>
      <sz val="14"/>
      <name val="Arial"/>
      <family val="2"/>
    </font>
    <font>
      <sz val="10"/>
      <color theme="1"/>
      <name val="宋体"/>
      <family val="3"/>
      <charset val="134"/>
      <scheme val="minor"/>
    </font>
    <font>
      <sz val="22"/>
      <color rgb="FF000000"/>
      <name val="宋体"/>
      <family val="3"/>
      <charset val="134"/>
    </font>
    <font>
      <sz val="20"/>
      <color theme="1"/>
      <name val="宋体"/>
      <family val="3"/>
      <charset val="134"/>
      <scheme val="minor"/>
    </font>
    <font>
      <b/>
      <sz val="14"/>
      <color rgb="FF000000"/>
      <name val="宋体"/>
      <family val="3"/>
      <charset val="134"/>
    </font>
    <font>
      <sz val="20"/>
      <color rgb="FF000000"/>
      <name val="宋体"/>
      <family val="3"/>
      <charset val="134"/>
    </font>
    <font>
      <b/>
      <sz val="11"/>
      <color theme="1"/>
      <name val="宋体"/>
      <family val="3"/>
      <charset val="134"/>
      <scheme val="minor"/>
    </font>
    <font>
      <b/>
      <sz val="11"/>
      <color rgb="FF000000"/>
      <name val="宋体"/>
      <family val="3"/>
      <charset val="134"/>
    </font>
    <font>
      <sz val="22"/>
      <color theme="1"/>
      <name val="宋体"/>
      <family val="3"/>
      <charset val="134"/>
    </font>
    <font>
      <b/>
      <sz val="22"/>
      <color theme="1"/>
      <name val="宋体"/>
      <family val="3"/>
      <charset val="134"/>
    </font>
    <font>
      <sz val="11"/>
      <color theme="1"/>
      <name val="宋体"/>
      <family val="3"/>
      <charset val="134"/>
      <scheme val="minor"/>
    </font>
    <font>
      <b/>
      <sz val="24"/>
      <color indexed="8"/>
      <name val="宋体"/>
      <family val="3"/>
      <charset val="134"/>
    </font>
    <font>
      <sz val="10"/>
      <color indexed="8"/>
      <name val="微软雅黑"/>
      <family val="2"/>
      <charset val="134"/>
    </font>
    <font>
      <sz val="10"/>
      <color indexed="10"/>
      <name val="微软雅黑"/>
      <family val="2"/>
      <charset val="134"/>
    </font>
    <font>
      <b/>
      <sz val="10"/>
      <color indexed="10"/>
      <name val="微软雅黑"/>
      <family val="2"/>
      <charset val="134"/>
    </font>
    <font>
      <b/>
      <sz val="10"/>
      <color indexed="30"/>
      <name val="微软雅黑"/>
      <family val="2"/>
      <charset val="134"/>
    </font>
    <font>
      <sz val="20"/>
      <color theme="1"/>
      <name val="宋体"/>
      <family val="2"/>
      <charset val="134"/>
      <scheme val="minor"/>
    </font>
    <font>
      <sz val="8"/>
      <name val="宋体"/>
      <family val="3"/>
      <charset val="134"/>
    </font>
    <font>
      <sz val="11"/>
      <name val="宋体"/>
      <family val="3"/>
      <charset val="134"/>
    </font>
    <font>
      <sz val="10"/>
      <name val="宋体"/>
      <family val="3"/>
      <charset val="134"/>
    </font>
    <font>
      <sz val="10"/>
      <name val="Times New Roman"/>
      <family val="1"/>
    </font>
    <font>
      <sz val="11"/>
      <name val="Times New Roman"/>
      <family val="1"/>
    </font>
    <font>
      <b/>
      <sz val="11"/>
      <name val="宋体"/>
      <family val="3"/>
      <charset val="134"/>
    </font>
    <font>
      <b/>
      <sz val="10"/>
      <name val="宋体"/>
      <family val="3"/>
      <charset val="134"/>
    </font>
    <font>
      <b/>
      <sz val="8"/>
      <name val="宋体"/>
      <family val="3"/>
      <charset val="134"/>
    </font>
    <font>
      <sz val="10"/>
      <color indexed="8"/>
      <name val="Arial"/>
      <family val="2"/>
    </font>
    <font>
      <sz val="9"/>
      <color indexed="8"/>
      <name val="宋体"/>
      <family val="3"/>
      <charset val="134"/>
    </font>
    <font>
      <b/>
      <sz val="20"/>
      <color rgb="FFFF0000"/>
      <name val="微软雅黑"/>
      <family val="2"/>
      <charset val="134"/>
    </font>
    <font>
      <b/>
      <sz val="20"/>
      <color theme="1"/>
      <name val="微软雅黑"/>
      <family val="2"/>
      <charset val="134"/>
    </font>
    <font>
      <sz val="20"/>
      <color theme="1"/>
      <name val="微软雅黑"/>
      <family val="2"/>
      <charset val="134"/>
    </font>
    <font>
      <sz val="18"/>
      <color theme="1"/>
      <name val="宋体"/>
      <family val="3"/>
      <charset val="134"/>
      <scheme val="minor"/>
    </font>
    <font>
      <sz val="16"/>
      <name val="宋体"/>
      <family val="3"/>
      <charset val="134"/>
    </font>
    <font>
      <sz val="16"/>
      <name val="Times New Roman"/>
      <family val="1"/>
    </font>
    <font>
      <sz val="10.5"/>
      <color theme="1"/>
      <name val="黑体"/>
      <family val="3"/>
      <charset val="134"/>
    </font>
    <font>
      <sz val="14"/>
      <color theme="1"/>
      <name val="黑体"/>
      <family val="3"/>
      <charset val="134"/>
    </font>
    <font>
      <b/>
      <sz val="10"/>
      <name val="Arial"/>
      <family val="2"/>
    </font>
    <font>
      <b/>
      <sz val="16"/>
      <color theme="1"/>
      <name val="微软雅黑"/>
      <family val="2"/>
      <charset val="134"/>
    </font>
    <font>
      <sz val="11"/>
      <color theme="0"/>
      <name val="宋体"/>
      <family val="3"/>
      <charset val="134"/>
    </font>
    <font>
      <sz val="12"/>
      <color theme="0"/>
      <name val="宋体"/>
      <family val="3"/>
      <charset val="134"/>
    </font>
    <font>
      <sz val="11"/>
      <color theme="0"/>
      <name val="宋体"/>
      <family val="3"/>
      <charset val="134"/>
      <scheme val="minor"/>
    </font>
    <font>
      <sz val="10"/>
      <color theme="0"/>
      <name val="宋体"/>
      <family val="3"/>
      <charset val="134"/>
    </font>
    <font>
      <b/>
      <sz val="16"/>
      <color rgb="FFFF0000"/>
      <name val="微软雅黑"/>
      <family val="2"/>
      <charset val="134"/>
    </font>
    <font>
      <b/>
      <sz val="20"/>
      <name val="微软雅黑"/>
      <family val="2"/>
      <charset val="134"/>
    </font>
    <font>
      <sz val="14"/>
      <color theme="1"/>
      <name val="宋体"/>
      <family val="2"/>
      <charset val="134"/>
      <scheme val="minor"/>
    </font>
    <font>
      <sz val="18"/>
      <color theme="1"/>
      <name val="宋体"/>
      <family val="2"/>
      <charset val="134"/>
      <scheme val="minor"/>
    </font>
    <font>
      <b/>
      <sz val="28"/>
      <color theme="1"/>
      <name val="宋体"/>
      <family val="3"/>
      <charset val="134"/>
      <scheme val="minor"/>
    </font>
    <font>
      <sz val="11"/>
      <color theme="1"/>
      <name val="宋体"/>
      <family val="2"/>
      <scheme val="minor"/>
    </font>
    <font>
      <b/>
      <sz val="16"/>
      <color theme="1"/>
      <name val="宋体"/>
      <family val="3"/>
      <charset val="134"/>
      <scheme val="minor"/>
    </font>
    <font>
      <b/>
      <sz val="18"/>
      <color theme="1"/>
      <name val="宋体"/>
      <family val="3"/>
      <charset val="134"/>
      <scheme val="minor"/>
    </font>
    <font>
      <b/>
      <sz val="20"/>
      <color rgb="FFFF0000"/>
      <name val="宋体"/>
      <family val="3"/>
      <charset val="134"/>
      <scheme val="minor"/>
    </font>
    <font>
      <b/>
      <sz val="18"/>
      <color rgb="FFFF0000"/>
      <name val="微软雅黑"/>
      <family val="2"/>
      <charset val="134"/>
    </font>
    <font>
      <b/>
      <sz val="20"/>
      <color theme="1"/>
      <name val="宋体"/>
      <family val="3"/>
      <charset val="134"/>
      <scheme val="minor"/>
    </font>
    <font>
      <b/>
      <sz val="24"/>
      <color theme="1"/>
      <name val="宋体"/>
      <family val="3"/>
      <charset val="134"/>
      <scheme val="minor"/>
    </font>
    <font>
      <sz val="12"/>
      <color theme="1"/>
      <name val="宋体"/>
      <family val="3"/>
      <charset val="134"/>
      <scheme val="minor"/>
    </font>
    <font>
      <sz val="12"/>
      <name val="宋体"/>
      <family val="3"/>
      <charset val="134"/>
    </font>
    <font>
      <b/>
      <sz val="28"/>
      <color rgb="FFFF0000"/>
      <name val="宋体"/>
      <family val="3"/>
      <charset val="134"/>
    </font>
    <font>
      <b/>
      <sz val="72"/>
      <color rgb="FFFF0000"/>
      <name val="宋体"/>
      <family val="3"/>
      <charset val="134"/>
    </font>
    <font>
      <b/>
      <sz val="16"/>
      <color rgb="FFFF0000"/>
      <name val="宋体"/>
      <family val="3"/>
      <charset val="134"/>
    </font>
    <font>
      <b/>
      <sz val="26"/>
      <color rgb="FF000000"/>
      <name val="方正黑体_GBK"/>
      <family val="3"/>
      <charset val="134"/>
    </font>
    <font>
      <sz val="9"/>
      <name val="宋体"/>
      <family val="3"/>
      <charset val="134"/>
    </font>
    <font>
      <b/>
      <sz val="12"/>
      <color indexed="8"/>
      <name val="宋体"/>
      <family val="3"/>
      <charset val="134"/>
    </font>
    <font>
      <b/>
      <sz val="14"/>
      <name val="宋体"/>
      <family val="3"/>
      <charset val="134"/>
    </font>
    <font>
      <b/>
      <sz val="11"/>
      <color rgb="FF000000"/>
      <name val="微软雅黑"/>
      <family val="2"/>
      <charset val="134"/>
    </font>
    <font>
      <b/>
      <sz val="11"/>
      <color rgb="FFFF0000"/>
      <name val="微软雅黑"/>
      <family val="2"/>
      <charset val="134"/>
    </font>
    <font>
      <b/>
      <sz val="10"/>
      <color indexed="8"/>
      <name val="微软雅黑"/>
      <family val="2"/>
      <charset val="134"/>
    </font>
    <font>
      <sz val="11"/>
      <color theme="1"/>
      <name val="宋体"/>
      <family val="2"/>
      <charset val="134"/>
      <scheme val="minor"/>
    </font>
    <font>
      <b/>
      <sz val="14"/>
      <color rgb="FFFF0000"/>
      <name val="微软雅黑"/>
      <family val="2"/>
      <charset val="134"/>
    </font>
    <font>
      <b/>
      <sz val="11"/>
      <color indexed="8"/>
      <name val="宋体"/>
      <family val="3"/>
      <charset val="134"/>
    </font>
    <font>
      <b/>
      <sz val="10"/>
      <color indexed="8"/>
      <name val="Arial"/>
      <family val="2"/>
    </font>
    <font>
      <b/>
      <sz val="24"/>
      <color rgb="FFFF0000"/>
      <name val="宋体"/>
      <family val="3"/>
      <charset val="134"/>
    </font>
    <font>
      <sz val="9"/>
      <name val="宋体"/>
      <family val="3"/>
      <charset val="134"/>
      <scheme val="minor"/>
    </font>
    <font>
      <b/>
      <sz val="14"/>
      <color theme="1"/>
      <name val="宋体"/>
      <family val="3"/>
      <charset val="134"/>
      <scheme val="minor"/>
    </font>
    <font>
      <b/>
      <sz val="16"/>
      <color theme="1"/>
      <name val="宋体"/>
      <family val="2"/>
      <scheme val="minor"/>
    </font>
    <font>
      <b/>
      <sz val="16"/>
      <color rgb="FFFF0000"/>
      <name val="宋体"/>
      <family val="2"/>
      <scheme val="minor"/>
    </font>
    <font>
      <b/>
      <sz val="36"/>
      <color rgb="FF000000"/>
      <name val="微软雅黑"/>
      <family val="2"/>
      <charset val="134"/>
    </font>
    <font>
      <sz val="24"/>
      <color rgb="FFFF0000"/>
      <name val="MRV Code128XT"/>
      <family val="3"/>
      <charset val="134"/>
    </font>
    <font>
      <b/>
      <sz val="48"/>
      <color rgb="FFFF0000"/>
      <name val="微软雅黑"/>
      <family val="2"/>
      <charset val="134"/>
    </font>
    <font>
      <b/>
      <sz val="18"/>
      <color rgb="FFFF0000"/>
      <name val="宋体"/>
      <family val="3"/>
      <charset val="134"/>
    </font>
    <font>
      <sz val="22"/>
      <color rgb="FFFF0000"/>
      <name val="宋体"/>
      <family val="3"/>
      <charset val="134"/>
    </font>
    <font>
      <b/>
      <sz val="22"/>
      <color rgb="FFFF0000"/>
      <name val="宋体"/>
      <family val="3"/>
      <charset val="134"/>
    </font>
    <font>
      <b/>
      <sz val="14"/>
      <color rgb="FFFF0000"/>
      <name val="宋体"/>
      <family val="3"/>
      <charset val="134"/>
      <scheme val="minor"/>
    </font>
    <font>
      <b/>
      <sz val="20"/>
      <name val="宋体"/>
      <family val="3"/>
      <charset val="134"/>
      <scheme val="minor"/>
    </font>
    <font>
      <u/>
      <sz val="11"/>
      <color theme="10"/>
      <name val="宋体"/>
      <family val="3"/>
      <charset val="134"/>
    </font>
    <font>
      <b/>
      <sz val="20"/>
      <color theme="0"/>
      <name val="微软雅黑"/>
      <family val="2"/>
      <charset val="134"/>
    </font>
    <font>
      <b/>
      <sz val="11"/>
      <color theme="0"/>
      <name val="宋体"/>
      <family val="3"/>
      <charset val="134"/>
      <scheme val="minor"/>
    </font>
    <font>
      <b/>
      <sz val="16"/>
      <name val="宋体"/>
      <family val="3"/>
      <charset val="134"/>
      <scheme val="minor"/>
    </font>
    <font>
      <sz val="11"/>
      <name val="宋体"/>
      <family val="3"/>
      <charset val="134"/>
      <scheme val="minor"/>
    </font>
    <font>
      <b/>
      <sz val="22"/>
      <name val="微软雅黑"/>
      <family val="2"/>
      <charset val="134"/>
    </font>
    <font>
      <b/>
      <sz val="24"/>
      <color rgb="FFFF00FF"/>
      <name val="微软雅黑"/>
      <family val="2"/>
      <charset val="134"/>
    </font>
    <font>
      <b/>
      <sz val="24"/>
      <color rgb="FFFF0000"/>
      <name val="微软雅黑"/>
      <family val="2"/>
      <charset val="134"/>
    </font>
    <font>
      <b/>
      <sz val="18"/>
      <color rgb="FFFF0000"/>
      <name val="宋体"/>
      <family val="2"/>
      <scheme val="minor"/>
    </font>
    <font>
      <b/>
      <u/>
      <sz val="16"/>
      <color rgb="FFFF0000"/>
      <name val="宋体"/>
      <family val="3"/>
      <charset val="134"/>
      <scheme val="minor"/>
    </font>
    <font>
      <b/>
      <sz val="48"/>
      <color theme="1" tint="4.9989318521683403E-2"/>
      <name val="宋体"/>
      <family val="3"/>
      <charset val="134"/>
    </font>
    <font>
      <b/>
      <sz val="48"/>
      <name val="宋体"/>
      <family val="3"/>
      <charset val="134"/>
    </font>
    <font>
      <sz val="11"/>
      <color rgb="FFFF0000"/>
      <name val="宋体"/>
      <family val="3"/>
      <charset val="134"/>
    </font>
    <font>
      <b/>
      <sz val="18"/>
      <color rgb="FFFFFFFF"/>
      <name val="宋体"/>
      <family val="3"/>
      <charset val="134"/>
    </font>
    <font>
      <sz val="12"/>
      <color rgb="FFFF0000"/>
      <name val="宋体"/>
      <family val="3"/>
      <charset val="134"/>
    </font>
    <font>
      <sz val="8"/>
      <color rgb="FFFF0000"/>
      <name val="宋体"/>
      <family val="3"/>
      <charset val="134"/>
    </font>
    <font>
      <b/>
      <sz val="12"/>
      <color rgb="FFFF0000"/>
      <name val="宋体"/>
      <family val="3"/>
      <charset val="134"/>
    </font>
    <font>
      <b/>
      <sz val="8"/>
      <color rgb="FFFF0000"/>
      <name val="宋体"/>
      <family val="3"/>
      <charset val="134"/>
    </font>
    <font>
      <sz val="12"/>
      <color indexed="8"/>
      <name val="宋体"/>
      <family val="3"/>
      <charset val="134"/>
    </font>
    <font>
      <b/>
      <sz val="11"/>
      <color indexed="8"/>
      <name val="Arial"/>
      <family val="2"/>
    </font>
    <font>
      <b/>
      <sz val="11"/>
      <name val="Arial"/>
      <family val="2"/>
    </font>
    <font>
      <b/>
      <sz val="24"/>
      <name val="宋体"/>
      <family val="3"/>
      <charset val="134"/>
    </font>
    <font>
      <sz val="10"/>
      <name val="微软雅黑"/>
      <family val="2"/>
      <charset val="134"/>
    </font>
    <font>
      <b/>
      <sz val="16"/>
      <name val="宋体"/>
      <family val="3"/>
      <charset val="134"/>
    </font>
    <font>
      <b/>
      <sz val="14"/>
      <name val="宋体"/>
      <family val="3"/>
      <charset val="134"/>
      <scheme val="minor"/>
    </font>
    <font>
      <b/>
      <sz val="9"/>
      <color theme="1"/>
      <name val="宋体"/>
      <family val="3"/>
      <charset val="134"/>
      <scheme val="minor"/>
    </font>
    <font>
      <b/>
      <sz val="9"/>
      <color indexed="10"/>
      <name val="宋体"/>
      <family val="3"/>
      <charset val="134"/>
    </font>
    <font>
      <sz val="9"/>
      <name val="Arial"/>
      <family val="2"/>
    </font>
    <font>
      <sz val="12"/>
      <name val="Arial"/>
      <family val="2"/>
    </font>
    <font>
      <b/>
      <sz val="14"/>
      <name val="Arial"/>
      <family val="2"/>
    </font>
    <font>
      <b/>
      <sz val="18"/>
      <name val="Arial"/>
      <family val="2"/>
    </font>
    <font>
      <b/>
      <sz val="14"/>
      <color indexed="8"/>
      <name val="Arial"/>
      <family val="2"/>
    </font>
    <font>
      <sz val="14"/>
      <color indexed="8"/>
      <name val="Arial"/>
      <family val="2"/>
    </font>
    <font>
      <sz val="22"/>
      <color rgb="FFFF0000"/>
      <name val="MRV Code128XT"/>
      <family val="3"/>
      <charset val="134"/>
    </font>
    <font>
      <b/>
      <sz val="16"/>
      <color rgb="FFFF0000"/>
      <name val="Arial"/>
      <family val="2"/>
    </font>
    <font>
      <sz val="14"/>
      <color rgb="FFFF0000"/>
      <name val="Arial"/>
      <family val="2"/>
    </font>
    <font>
      <b/>
      <sz val="12"/>
      <color rgb="FFFF0000"/>
      <name val="Arial"/>
      <family val="2"/>
    </font>
    <font>
      <sz val="16"/>
      <color rgb="FFFF0000"/>
      <name val="Arial"/>
      <family val="2"/>
    </font>
    <font>
      <sz val="18"/>
      <color rgb="FFFF0000"/>
      <name val="Arial"/>
      <family val="2"/>
    </font>
    <font>
      <sz val="12"/>
      <color rgb="FFFF0000"/>
      <name val="Arial"/>
      <family val="2"/>
    </font>
    <font>
      <sz val="18"/>
      <color rgb="FFFF0000"/>
      <name val="Times New Roman"/>
      <family val="1"/>
    </font>
    <font>
      <b/>
      <sz val="14"/>
      <color rgb="FFFF0000"/>
      <name val="Arial"/>
      <family val="2"/>
    </font>
    <font>
      <b/>
      <sz val="10"/>
      <color rgb="FFFF0000"/>
      <name val="Arial"/>
      <family val="2"/>
    </font>
    <font>
      <b/>
      <sz val="11"/>
      <color theme="1"/>
      <name val="宋体"/>
      <family val="2"/>
      <charset val="134"/>
      <scheme val="minor"/>
    </font>
    <font>
      <b/>
      <sz val="20"/>
      <color theme="1"/>
      <name val="宋体"/>
      <family val="2"/>
      <charset val="134"/>
      <scheme val="minor"/>
    </font>
    <font>
      <b/>
      <sz val="11"/>
      <color theme="0"/>
      <name val="宋体"/>
      <family val="3"/>
      <charset val="134"/>
    </font>
    <font>
      <b/>
      <sz val="12"/>
      <color rgb="FFFF0000"/>
      <name val="微软雅黑"/>
      <family val="2"/>
      <charset val="134"/>
    </font>
    <font>
      <sz val="12"/>
      <color theme="1"/>
      <name val="微软雅黑"/>
      <family val="2"/>
      <charset val="134"/>
    </font>
    <font>
      <b/>
      <sz val="12"/>
      <color theme="1"/>
      <name val="微软雅黑"/>
      <family val="2"/>
      <charset val="134"/>
    </font>
    <font>
      <sz val="12"/>
      <color rgb="FFFF0000"/>
      <name val="微软雅黑"/>
      <family val="2"/>
      <charset val="134"/>
    </font>
    <font>
      <b/>
      <sz val="12"/>
      <color indexed="10"/>
      <name val="微软雅黑"/>
      <family val="2"/>
      <charset val="134"/>
    </font>
    <font>
      <b/>
      <sz val="14"/>
      <color theme="1"/>
      <name val="微软雅黑"/>
      <family val="2"/>
      <charset val="134"/>
    </font>
    <font>
      <sz val="16"/>
      <color rgb="FF000000"/>
      <name val="宋体"/>
      <family val="3"/>
      <charset val="134"/>
    </font>
    <font>
      <b/>
      <sz val="16"/>
      <name val="MRV Code128XT"/>
      <family val="3"/>
      <charset val="134"/>
    </font>
    <font>
      <sz val="11"/>
      <name val="楷体_GB2312"/>
      <family val="3"/>
      <charset val="134"/>
    </font>
    <font>
      <sz val="11"/>
      <name val="黑体"/>
      <family val="3"/>
      <charset val="134"/>
    </font>
    <font>
      <b/>
      <sz val="12"/>
      <color theme="1"/>
      <name val="宋体"/>
      <family val="3"/>
      <charset val="134"/>
      <scheme val="minor"/>
    </font>
    <font>
      <sz val="11"/>
      <name val="宋体"/>
      <family val="2"/>
      <charset val="134"/>
      <scheme val="minor"/>
    </font>
    <font>
      <sz val="11"/>
      <name val="宋体"/>
      <family val="2"/>
      <scheme val="minor"/>
    </font>
    <font>
      <sz val="11"/>
      <name val="宋体"/>
      <family val="1"/>
      <scheme val="minor"/>
    </font>
    <font>
      <sz val="14"/>
      <name val="宋体"/>
      <family val="3"/>
      <charset val="134"/>
      <scheme val="minor"/>
    </font>
    <font>
      <b/>
      <sz val="22"/>
      <name val="黑体"/>
      <family val="3"/>
      <charset val="134"/>
    </font>
    <font>
      <b/>
      <sz val="26"/>
      <color rgb="FFFF0000"/>
      <name val="微软雅黑"/>
      <family val="2"/>
      <charset val="134"/>
    </font>
    <font>
      <b/>
      <sz val="26"/>
      <name val="黑体"/>
      <family val="3"/>
      <charset val="134"/>
    </font>
    <font>
      <sz val="26"/>
      <name val="黑体"/>
      <family val="3"/>
      <charset val="134"/>
    </font>
    <font>
      <sz val="26"/>
      <name val="宋体"/>
      <family val="3"/>
      <charset val="134"/>
      <scheme val="minor"/>
    </font>
    <font>
      <b/>
      <sz val="22"/>
      <color rgb="FFFF0000"/>
      <name val="黑体"/>
      <family val="3"/>
      <charset val="134"/>
    </font>
    <font>
      <b/>
      <sz val="16"/>
      <color theme="0"/>
      <name val="宋体"/>
      <family val="3"/>
      <charset val="134"/>
      <scheme val="minor"/>
    </font>
    <font>
      <sz val="16"/>
      <color theme="0"/>
      <name val="宋体"/>
      <family val="3"/>
      <charset val="134"/>
      <scheme val="minor"/>
    </font>
    <font>
      <sz val="18"/>
      <name val="宋体"/>
      <family val="3"/>
      <charset val="134"/>
    </font>
    <font>
      <b/>
      <sz val="18"/>
      <name val="黑体"/>
      <family val="3"/>
      <charset val="134"/>
    </font>
    <font>
      <b/>
      <sz val="22"/>
      <color rgb="FF00FF00"/>
      <name val="黑体"/>
      <family val="3"/>
      <charset val="134"/>
    </font>
    <font>
      <sz val="11"/>
      <color indexed="60"/>
      <name val="宋体"/>
      <family val="3"/>
      <charset val="134"/>
    </font>
    <font>
      <b/>
      <sz val="11"/>
      <color indexed="60"/>
      <name val="宋体"/>
      <family val="3"/>
      <charset val="134"/>
    </font>
    <font>
      <b/>
      <sz val="9"/>
      <color indexed="81"/>
      <name val="宋体"/>
      <family val="3"/>
      <charset val="134"/>
    </font>
    <font>
      <sz val="9"/>
      <color indexed="81"/>
      <name val="宋体"/>
      <family val="3"/>
      <charset val="134"/>
    </font>
    <font>
      <sz val="9"/>
      <color indexed="81"/>
      <name val="Tahoma"/>
      <family val="2"/>
    </font>
    <font>
      <b/>
      <sz val="9"/>
      <color indexed="81"/>
      <name val="Tahoma"/>
      <family val="2"/>
    </font>
    <font>
      <b/>
      <sz val="9"/>
      <name val="宋体"/>
      <family val="3"/>
      <charset val="134"/>
    </font>
    <font>
      <b/>
      <sz val="12"/>
      <color indexed="8"/>
      <name val="Arial"/>
      <family val="2"/>
    </font>
    <font>
      <b/>
      <sz val="12"/>
      <color theme="0"/>
      <name val="宋体"/>
      <family val="3"/>
      <charset val="134"/>
    </font>
    <font>
      <b/>
      <sz val="12"/>
      <color theme="0"/>
      <name val="Arial"/>
      <family val="2"/>
    </font>
    <font>
      <b/>
      <sz val="9"/>
      <color indexed="8"/>
      <name val="宋体"/>
      <family val="3"/>
      <charset val="134"/>
    </font>
    <font>
      <b/>
      <sz val="11"/>
      <color theme="0"/>
      <name val="Arial"/>
      <family val="2"/>
    </font>
    <font>
      <b/>
      <sz val="22"/>
      <color theme="0"/>
      <name val="黑体"/>
      <family val="3"/>
      <charset val="134"/>
    </font>
    <font>
      <b/>
      <sz val="20"/>
      <color rgb="FFFF0000"/>
      <name val="宋体"/>
      <family val="3"/>
      <charset val="134"/>
    </font>
    <font>
      <b/>
      <sz val="26"/>
      <color theme="0"/>
      <name val="黑体"/>
      <family val="3"/>
      <charset val="134"/>
    </font>
    <font>
      <sz val="20"/>
      <color rgb="FFFF0000"/>
      <name val="宋体"/>
      <family val="3"/>
      <charset val="134"/>
    </font>
    <font>
      <sz val="26"/>
      <color theme="0"/>
      <name val="黑体"/>
      <family val="3"/>
      <charset val="134"/>
    </font>
    <font>
      <sz val="14"/>
      <color theme="0"/>
      <name val="宋体"/>
      <family val="3"/>
      <charset val="134"/>
      <scheme val="minor"/>
    </font>
    <font>
      <b/>
      <sz val="22"/>
      <color theme="1"/>
      <name val="黑体"/>
      <family val="3"/>
      <charset val="134"/>
    </font>
    <font>
      <b/>
      <sz val="26"/>
      <color rgb="FFFF0000"/>
      <name val="黑体"/>
      <family val="3"/>
      <charset val="134"/>
    </font>
    <font>
      <sz val="18"/>
      <color theme="1"/>
      <name val="微软雅黑"/>
      <family val="2"/>
      <charset val="134"/>
    </font>
    <font>
      <b/>
      <sz val="18"/>
      <color theme="1"/>
      <name val="微软雅黑"/>
      <family val="2"/>
      <charset val="134"/>
    </font>
    <font>
      <sz val="10"/>
      <color theme="1"/>
      <name val="微软雅黑"/>
      <family val="2"/>
      <charset val="134"/>
    </font>
    <font>
      <b/>
      <sz val="22"/>
      <color theme="2" tint="-0.749992370372631"/>
      <name val="黑体"/>
      <family val="3"/>
      <charset val="134"/>
    </font>
    <font>
      <b/>
      <sz val="22"/>
      <color rgb="FF00FFFF"/>
      <name val="黑体"/>
      <family val="3"/>
      <charset val="134"/>
    </font>
    <font>
      <b/>
      <sz val="20"/>
      <color rgb="FF00FFFF"/>
      <name val="宋体"/>
      <family val="3"/>
      <charset val="134"/>
    </font>
    <font>
      <sz val="9"/>
      <color rgb="FF000000"/>
      <name val="宋体"/>
      <family val="3"/>
      <charset val="134"/>
    </font>
    <font>
      <b/>
      <sz val="12"/>
      <name val="Arial"/>
      <family val="2"/>
    </font>
    <font>
      <b/>
      <sz val="16"/>
      <name val="微软雅黑"/>
      <family val="2"/>
      <charset val="134"/>
    </font>
    <font>
      <b/>
      <sz val="18"/>
      <color rgb="FFFF0000"/>
      <name val="黑体"/>
      <family val="3"/>
      <charset val="134"/>
    </font>
    <font>
      <sz val="20"/>
      <color theme="3" tint="0.59999389629810485"/>
      <name val="宋体"/>
      <family val="2"/>
      <charset val="134"/>
      <scheme val="minor"/>
    </font>
    <font>
      <b/>
      <sz val="20"/>
      <color theme="3" tint="0.59999389629810485"/>
      <name val="宋体"/>
      <family val="3"/>
      <charset val="134"/>
      <scheme val="minor"/>
    </font>
    <font>
      <b/>
      <sz val="10"/>
      <color theme="3" tint="0.59999389629810485"/>
      <name val="宋体"/>
      <family val="3"/>
      <charset val="134"/>
      <scheme val="minor"/>
    </font>
    <font>
      <sz val="15"/>
      <color theme="1"/>
      <name val="微软雅黑"/>
      <family val="2"/>
      <charset val="134"/>
    </font>
  </fonts>
  <fills count="29">
    <fill>
      <patternFill patternType="none"/>
    </fill>
    <fill>
      <patternFill patternType="gray125"/>
    </fill>
    <fill>
      <patternFill patternType="solid">
        <fgColor indexed="44"/>
        <bgColor indexed="64"/>
      </patternFill>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indexed="42"/>
        <bgColor indexed="64"/>
      </patternFill>
    </fill>
    <fill>
      <patternFill patternType="solid">
        <fgColor theme="0"/>
        <bgColor indexed="64"/>
      </patternFill>
    </fill>
    <fill>
      <patternFill patternType="solid">
        <fgColor theme="9" tint="0.79998168889431442"/>
        <bgColor indexed="64"/>
      </patternFill>
    </fill>
    <fill>
      <patternFill patternType="solid">
        <fgColor rgb="FF00B050"/>
        <bgColor indexed="64"/>
      </patternFill>
    </fill>
    <fill>
      <patternFill patternType="solid">
        <fgColor theme="3" tint="0.79998168889431442"/>
        <bgColor indexed="64"/>
      </patternFill>
    </fill>
    <fill>
      <patternFill patternType="solid">
        <fgColor theme="1"/>
        <bgColor indexed="64"/>
      </patternFill>
    </fill>
    <fill>
      <patternFill patternType="solid">
        <fgColor theme="3" tint="0.39997558519241921"/>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2" tint="-0.249977111117893"/>
        <bgColor indexed="64"/>
      </patternFill>
    </fill>
    <fill>
      <patternFill patternType="solid">
        <fgColor theme="2"/>
        <bgColor indexed="64"/>
      </patternFill>
    </fill>
    <fill>
      <patternFill patternType="solid">
        <fgColor theme="6" tint="0.59999389629810485"/>
        <bgColor indexed="64"/>
      </patternFill>
    </fill>
    <fill>
      <patternFill patternType="solid">
        <fgColor rgb="FFFFFF99"/>
        <bgColor indexed="64"/>
      </patternFill>
    </fill>
    <fill>
      <patternFill patternType="solid">
        <fgColor rgb="FFFFFF00"/>
        <bgColor indexed="64"/>
      </patternFill>
    </fill>
    <fill>
      <patternFill patternType="solid">
        <fgColor theme="4" tint="0.79998168889431442"/>
        <bgColor indexed="64"/>
      </patternFill>
    </fill>
    <fill>
      <patternFill patternType="solid">
        <fgColor theme="3" tint="0.59999389629810485"/>
        <bgColor indexed="64"/>
      </patternFill>
    </fill>
    <fill>
      <patternFill patternType="solid">
        <fgColor rgb="FFE6F5AD"/>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9" tint="0.39997558519241921"/>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medium">
        <color indexed="64"/>
      </left>
      <right/>
      <top style="thin">
        <color indexed="64"/>
      </top>
      <bottom/>
      <diagonal/>
    </border>
    <border>
      <left style="medium">
        <color indexed="64"/>
      </left>
      <right/>
      <top/>
      <bottom/>
      <diagonal/>
    </border>
    <border>
      <left style="thin">
        <color indexed="64"/>
      </left>
      <right style="thin">
        <color indexed="64"/>
      </right>
      <top style="thin">
        <color indexed="64"/>
      </top>
      <bottom/>
      <diagonal/>
    </border>
    <border>
      <left/>
      <right/>
      <top/>
      <bottom style="medium">
        <color indexed="64"/>
      </bottom>
      <diagonal/>
    </border>
    <border>
      <left style="thin">
        <color indexed="64"/>
      </left>
      <right/>
      <top style="medium">
        <color indexed="64"/>
      </top>
      <bottom style="thin">
        <color indexed="64"/>
      </bottom>
      <diagonal/>
    </border>
    <border>
      <left/>
      <right style="medium">
        <color indexed="64"/>
      </right>
      <top style="thin">
        <color indexed="64"/>
      </top>
      <bottom/>
      <diagonal/>
    </border>
    <border>
      <left/>
      <right style="medium">
        <color indexed="64"/>
      </right>
      <top/>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medium">
        <color indexed="64"/>
      </top>
      <bottom style="thin">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8"/>
      </left>
      <right style="thin">
        <color indexed="8"/>
      </right>
      <top style="thin">
        <color indexed="8"/>
      </top>
      <bottom style="thin">
        <color indexed="8"/>
      </bottom>
      <diagonal/>
    </border>
    <border>
      <left/>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bottom/>
      <diagonal/>
    </border>
    <border>
      <left style="thin">
        <color indexed="64"/>
      </left>
      <right style="thick">
        <color indexed="64"/>
      </right>
      <top style="thin">
        <color indexed="64"/>
      </top>
      <bottom style="thin">
        <color indexed="64"/>
      </bottom>
      <diagonal/>
    </border>
    <border>
      <left style="thin">
        <color indexed="8"/>
      </left>
      <right/>
      <top style="thin">
        <color indexed="8"/>
      </top>
      <bottom style="thin">
        <color indexed="8"/>
      </bottom>
      <diagonal/>
    </border>
  </borders>
  <cellStyleXfs count="32">
    <xf numFmtId="0" fontId="0" fillId="0" borderId="0">
      <alignment vertical="center"/>
    </xf>
    <xf numFmtId="0" fontId="2" fillId="0" borderId="0">
      <alignment vertical="center"/>
    </xf>
    <xf numFmtId="0" fontId="5" fillId="0" borderId="0"/>
    <xf numFmtId="0" fontId="19" fillId="0" borderId="0">
      <alignment vertical="center"/>
    </xf>
    <xf numFmtId="0" fontId="2" fillId="0" borderId="0"/>
    <xf numFmtId="0" fontId="5" fillId="0" borderId="0">
      <alignment wrapText="1"/>
    </xf>
    <xf numFmtId="0" fontId="5" fillId="0" borderId="0"/>
    <xf numFmtId="0" fontId="5" fillId="0" borderId="0"/>
    <xf numFmtId="0" fontId="19" fillId="0" borderId="0">
      <alignment vertical="center"/>
    </xf>
    <xf numFmtId="0" fontId="63" fillId="0" borderId="0">
      <alignment vertical="center"/>
    </xf>
    <xf numFmtId="0" fontId="74" fillId="0" borderId="0">
      <alignment vertical="center"/>
    </xf>
    <xf numFmtId="0" fontId="74" fillId="0" borderId="0">
      <alignment vertical="center"/>
    </xf>
    <xf numFmtId="0" fontId="2" fillId="0" borderId="0">
      <alignment vertical="center"/>
    </xf>
    <xf numFmtId="0" fontId="55" fillId="0" borderId="0"/>
    <xf numFmtId="0" fontId="19" fillId="0" borderId="0">
      <alignment vertical="center"/>
    </xf>
    <xf numFmtId="0" fontId="2" fillId="0" borderId="0">
      <alignment vertical="center"/>
    </xf>
    <xf numFmtId="0" fontId="91" fillId="0" borderId="0" applyNumberFormat="0" applyFill="0" applyBorder="0" applyAlignment="0" applyProtection="0">
      <alignment vertical="top"/>
      <protection locked="0"/>
    </xf>
    <xf numFmtId="0" fontId="5" fillId="0" borderId="0" applyNumberFormat="0" applyFont="0" applyFill="0" applyBorder="0" applyAlignment="0" applyProtection="0"/>
    <xf numFmtId="0" fontId="19" fillId="0" borderId="0"/>
    <xf numFmtId="0" fontId="2" fillId="0" borderId="0"/>
    <xf numFmtId="177" fontId="2" fillId="0" borderId="0" applyFont="0" applyFill="0" applyBorder="0" applyAlignment="0" applyProtection="0"/>
    <xf numFmtId="176" fontId="2" fillId="0" borderId="0" applyFont="0" applyFill="0" applyBorder="0" applyAlignment="0" applyProtection="0"/>
    <xf numFmtId="0" fontId="2" fillId="0" borderId="0"/>
    <xf numFmtId="0" fontId="74" fillId="0" borderId="0">
      <alignment vertical="center"/>
    </xf>
    <xf numFmtId="0" fontId="74" fillId="0" borderId="0">
      <alignment vertical="center"/>
    </xf>
    <xf numFmtId="179" fontId="5" fillId="0" borderId="0"/>
    <xf numFmtId="179" fontId="5" fillId="0" borderId="0"/>
    <xf numFmtId="0" fontId="2" fillId="0" borderId="0"/>
    <xf numFmtId="0" fontId="19" fillId="0" borderId="0"/>
    <xf numFmtId="0" fontId="19" fillId="0" borderId="0">
      <alignment vertical="center"/>
    </xf>
    <xf numFmtId="0" fontId="55" fillId="0" borderId="0"/>
    <xf numFmtId="0" fontId="55" fillId="0" borderId="0"/>
  </cellStyleXfs>
  <cellXfs count="789">
    <xf numFmtId="0" fontId="0" fillId="0" borderId="0" xfId="0">
      <alignment vertical="center"/>
    </xf>
    <xf numFmtId="0" fontId="34" fillId="0" borderId="0" xfId="5" applyFont="1" applyFill="1" applyBorder="1" applyAlignment="1">
      <alignment vertical="top" wrapText="1"/>
    </xf>
    <xf numFmtId="0" fontId="5" fillId="0" borderId="0" xfId="5" applyBorder="1">
      <alignment wrapText="1"/>
    </xf>
    <xf numFmtId="0" fontId="5" fillId="0" borderId="0" xfId="5">
      <alignment wrapText="1"/>
    </xf>
    <xf numFmtId="0" fontId="35" fillId="0" borderId="0" xfId="5" applyFont="1" applyFill="1" applyBorder="1" applyAlignment="1">
      <alignment horizontal="right" vertical="center" wrapText="1"/>
    </xf>
    <xf numFmtId="0" fontId="35" fillId="0" borderId="0" xfId="5" applyFont="1" applyFill="1" applyBorder="1" applyAlignment="1">
      <alignment horizontal="left" vertical="center" wrapText="1"/>
    </xf>
    <xf numFmtId="0" fontId="21" fillId="2" borderId="2" xfId="3" applyFont="1" applyFill="1" applyBorder="1" applyAlignment="1" applyProtection="1">
      <alignment horizontal="center" vertical="center"/>
    </xf>
    <xf numFmtId="180" fontId="21" fillId="5" borderId="1" xfId="0" applyNumberFormat="1" applyFont="1" applyFill="1" applyBorder="1" applyAlignment="1" applyProtection="1">
      <alignment horizontal="center" vertical="center"/>
      <protection locked="0"/>
    </xf>
    <xf numFmtId="0" fontId="19" fillId="0" borderId="0" xfId="8" applyFont="1" applyBorder="1" applyAlignment="1" applyProtection="1">
      <alignment vertical="center" wrapText="1"/>
    </xf>
    <xf numFmtId="0" fontId="19" fillId="0" borderId="0" xfId="8" applyProtection="1">
      <alignment vertical="center"/>
    </xf>
    <xf numFmtId="0" fontId="21" fillId="2" borderId="1" xfId="8" applyFont="1" applyFill="1" applyBorder="1" applyAlignment="1" applyProtection="1">
      <alignment horizontal="right" vertical="center" wrapText="1"/>
    </xf>
    <xf numFmtId="0" fontId="19" fillId="0" borderId="0" xfId="8" applyBorder="1" applyAlignment="1" applyProtection="1">
      <alignment vertical="center" wrapText="1"/>
    </xf>
    <xf numFmtId="0" fontId="21" fillId="3" borderId="1" xfId="8" applyFont="1" applyFill="1" applyBorder="1" applyAlignment="1" applyProtection="1">
      <alignment horizontal="center" vertical="center"/>
      <protection locked="0"/>
    </xf>
    <xf numFmtId="0" fontId="21" fillId="4" borderId="1" xfId="8" applyFont="1" applyFill="1" applyBorder="1" applyAlignment="1" applyProtection="1">
      <alignment horizontal="right" vertical="center" wrapText="1"/>
    </xf>
    <xf numFmtId="49" fontId="21" fillId="4" borderId="1" xfId="8" applyNumberFormat="1" applyFont="1" applyFill="1" applyBorder="1" applyAlignment="1" applyProtection="1">
      <alignment horizontal="center" vertical="center"/>
    </xf>
    <xf numFmtId="0" fontId="21" fillId="4" borderId="1" xfId="8" applyFont="1" applyFill="1" applyBorder="1" applyAlignment="1" applyProtection="1">
      <alignment horizontal="left" vertical="center"/>
    </xf>
    <xf numFmtId="0" fontId="21" fillId="5" borderId="1" xfId="8" applyFont="1" applyFill="1" applyBorder="1" applyAlignment="1" applyProtection="1">
      <alignment horizontal="center" vertical="center"/>
      <protection locked="0"/>
    </xf>
    <xf numFmtId="0" fontId="24" fillId="4" borderId="14" xfId="8" applyFont="1" applyFill="1" applyBorder="1" applyAlignment="1" applyProtection="1">
      <alignment vertical="center" wrapText="1"/>
    </xf>
    <xf numFmtId="0" fontId="21" fillId="4" borderId="0" xfId="8" applyFont="1" applyFill="1" applyBorder="1" applyProtection="1">
      <alignment vertical="center"/>
    </xf>
    <xf numFmtId="0" fontId="21" fillId="4" borderId="15" xfId="8" applyFont="1" applyFill="1" applyBorder="1" applyProtection="1">
      <alignment vertical="center"/>
    </xf>
    <xf numFmtId="0" fontId="21" fillId="2" borderId="1" xfId="8" applyFont="1" applyFill="1" applyBorder="1" applyAlignment="1" applyProtection="1">
      <alignment horizontal="center" vertical="center" wrapText="1"/>
    </xf>
    <xf numFmtId="0" fontId="21" fillId="0" borderId="1" xfId="8" applyFont="1" applyBorder="1" applyAlignment="1" applyProtection="1">
      <alignment horizontal="center" vertical="center"/>
    </xf>
    <xf numFmtId="0" fontId="19" fillId="0" borderId="0" xfId="8" applyProtection="1">
      <alignment vertical="center"/>
      <protection locked="0"/>
    </xf>
    <xf numFmtId="0" fontId="24" fillId="4" borderId="1" xfId="8" applyFont="1" applyFill="1" applyBorder="1" applyAlignment="1" applyProtection="1">
      <alignment vertical="center"/>
    </xf>
    <xf numFmtId="0" fontId="21" fillId="4" borderId="1" xfId="8" applyFont="1" applyFill="1" applyBorder="1" applyProtection="1">
      <alignment vertical="center"/>
    </xf>
    <xf numFmtId="0" fontId="21" fillId="4" borderId="1" xfId="8" applyFont="1" applyFill="1" applyBorder="1" applyAlignment="1" applyProtection="1">
      <alignment horizontal="center" vertical="center"/>
    </xf>
    <xf numFmtId="0" fontId="21" fillId="2" borderId="1" xfId="8" applyFont="1" applyFill="1" applyBorder="1" applyAlignment="1" applyProtection="1">
      <alignment horizontal="center" vertical="center"/>
    </xf>
    <xf numFmtId="0" fontId="19" fillId="0" borderId="1" xfId="8" applyBorder="1" applyProtection="1">
      <alignment vertical="center"/>
    </xf>
    <xf numFmtId="0" fontId="21" fillId="5" borderId="1" xfId="8" applyFont="1" applyFill="1" applyBorder="1" applyAlignment="1" applyProtection="1">
      <alignment horizontal="center" vertical="center"/>
    </xf>
    <xf numFmtId="0" fontId="21" fillId="0" borderId="1" xfId="8" applyFont="1" applyBorder="1" applyAlignment="1" applyProtection="1">
      <alignment horizontal="center" vertical="center"/>
      <protection locked="0"/>
    </xf>
    <xf numFmtId="0" fontId="24" fillId="4" borderId="1" xfId="8" applyFont="1" applyFill="1" applyBorder="1" applyAlignment="1" applyProtection="1">
      <alignment vertical="center" wrapText="1"/>
    </xf>
    <xf numFmtId="0" fontId="22" fillId="0" borderId="1" xfId="8" applyFont="1" applyBorder="1" applyAlignment="1" applyProtection="1">
      <alignment horizontal="left" vertical="top"/>
      <protection locked="0"/>
    </xf>
    <xf numFmtId="0" fontId="19" fillId="0" borderId="0" xfId="8" applyAlignment="1" applyProtection="1">
      <alignment vertical="center" wrapText="1"/>
      <protection locked="0"/>
    </xf>
    <xf numFmtId="49" fontId="21" fillId="5" borderId="1" xfId="8" applyNumberFormat="1" applyFont="1" applyFill="1" applyBorder="1" applyAlignment="1" applyProtection="1">
      <alignment horizontal="center" vertical="center"/>
      <protection locked="0"/>
    </xf>
    <xf numFmtId="0" fontId="19" fillId="0" borderId="0" xfId="8" applyAlignment="1" applyProtection="1">
      <alignment vertical="center" wrapText="1"/>
    </xf>
    <xf numFmtId="0" fontId="21" fillId="4" borderId="1" xfId="8" applyFont="1" applyFill="1" applyBorder="1" applyAlignment="1" applyProtection="1">
      <alignment horizontal="left" vertical="justify"/>
    </xf>
    <xf numFmtId="0" fontId="21" fillId="6" borderId="1" xfId="8" applyFont="1" applyFill="1" applyBorder="1" applyAlignment="1" applyProtection="1">
      <alignment horizontal="center" vertical="center"/>
    </xf>
    <xf numFmtId="0" fontId="21" fillId="5" borderId="1" xfId="0" applyFont="1" applyFill="1" applyBorder="1" applyAlignment="1" applyProtection="1">
      <alignment horizontal="center" vertical="center"/>
      <protection locked="0"/>
    </xf>
    <xf numFmtId="0" fontId="0" fillId="0" borderId="0" xfId="0" applyBorder="1" applyAlignment="1" applyProtection="1">
      <alignment vertical="center" wrapText="1"/>
      <protection locked="0"/>
    </xf>
    <xf numFmtId="0" fontId="0" fillId="0" borderId="0" xfId="0" applyProtection="1">
      <alignment vertical="center"/>
      <protection locked="0"/>
    </xf>
    <xf numFmtId="0" fontId="21" fillId="2" borderId="1" xfId="8" applyFont="1" applyFill="1" applyBorder="1" applyAlignment="1" applyProtection="1">
      <alignment horizontal="left" vertical="center" wrapText="1"/>
    </xf>
    <xf numFmtId="0" fontId="21" fillId="5" borderId="1" xfId="0" applyFont="1" applyFill="1" applyBorder="1" applyAlignment="1" applyProtection="1">
      <alignment horizontal="left" vertical="center"/>
      <protection locked="0"/>
    </xf>
    <xf numFmtId="0" fontId="21" fillId="0" borderId="1" xfId="0" applyFont="1" applyBorder="1" applyAlignment="1" applyProtection="1">
      <alignment horizontal="center" vertical="center"/>
      <protection locked="0"/>
    </xf>
    <xf numFmtId="0" fontId="0" fillId="0" borderId="1" xfId="0" applyBorder="1" applyProtection="1">
      <alignment vertical="center"/>
      <protection locked="0"/>
    </xf>
    <xf numFmtId="0" fontId="0" fillId="0" borderId="1" xfId="0" applyBorder="1" applyAlignment="1" applyProtection="1">
      <alignment horizontal="left" vertical="justify"/>
      <protection locked="0"/>
    </xf>
    <xf numFmtId="0" fontId="22" fillId="0" borderId="1" xfId="0" applyFont="1" applyBorder="1" applyAlignment="1" applyProtection="1">
      <alignment horizontal="left" vertical="top"/>
      <protection locked="0"/>
    </xf>
    <xf numFmtId="179" fontId="21" fillId="8" borderId="1" xfId="0" quotePrefix="1" applyNumberFormat="1" applyFont="1" applyFill="1" applyBorder="1" applyAlignment="1" applyProtection="1">
      <alignment horizontal="center" vertical="center"/>
      <protection locked="0"/>
    </xf>
    <xf numFmtId="0" fontId="21" fillId="0" borderId="1" xfId="0" applyFont="1" applyBorder="1" applyAlignment="1" applyProtection="1">
      <alignment horizontal="left" vertical="center"/>
      <protection locked="0"/>
    </xf>
    <xf numFmtId="180" fontId="73" fillId="5" borderId="1" xfId="0" applyNumberFormat="1" applyFont="1" applyFill="1" applyBorder="1" applyAlignment="1" applyProtection="1">
      <alignment horizontal="center" vertical="center"/>
      <protection locked="0"/>
    </xf>
    <xf numFmtId="179" fontId="59" fillId="3" borderId="1" xfId="8" applyNumberFormat="1" applyFont="1" applyFill="1" applyBorder="1" applyAlignment="1" applyProtection="1">
      <alignment horizontal="center" vertical="center"/>
      <protection locked="0"/>
    </xf>
    <xf numFmtId="179" fontId="50" fillId="3" borderId="1" xfId="0" quotePrefix="1" applyNumberFormat="1" applyFont="1" applyFill="1" applyBorder="1" applyAlignment="1" applyProtection="1">
      <alignment horizontal="center" vertical="center"/>
      <protection locked="0"/>
    </xf>
    <xf numFmtId="1" fontId="75" fillId="3" borderId="1" xfId="8" applyNumberFormat="1" applyFont="1" applyFill="1" applyBorder="1" applyAlignment="1" applyProtection="1">
      <alignment horizontal="center" vertical="center"/>
      <protection locked="0"/>
    </xf>
    <xf numFmtId="0" fontId="77" fillId="0" borderId="0" xfId="5" applyFont="1" applyFill="1" applyBorder="1" applyAlignment="1">
      <alignment vertical="top" wrapText="1"/>
    </xf>
    <xf numFmtId="0" fontId="44" fillId="0" borderId="0" xfId="5" applyFont="1">
      <alignment wrapText="1"/>
    </xf>
    <xf numFmtId="179" fontId="75" fillId="3" borderId="1" xfId="0" quotePrefix="1" applyNumberFormat="1" applyFont="1" applyFill="1" applyBorder="1" applyAlignment="1" applyProtection="1">
      <alignment horizontal="center" vertical="center"/>
      <protection locked="0"/>
    </xf>
    <xf numFmtId="49" fontId="55" fillId="0" borderId="0" xfId="13" applyNumberFormat="1" applyProtection="1">
      <protection locked="0"/>
    </xf>
    <xf numFmtId="179" fontId="55" fillId="0" borderId="0" xfId="13" applyNumberFormat="1" applyAlignment="1" applyProtection="1">
      <alignment horizontal="center"/>
      <protection locked="0"/>
    </xf>
    <xf numFmtId="180" fontId="55" fillId="0" borderId="0" xfId="13" applyNumberFormat="1" applyAlignment="1" applyProtection="1">
      <alignment horizontal="left"/>
      <protection locked="0"/>
    </xf>
    <xf numFmtId="49" fontId="81" fillId="0" borderId="0" xfId="13" applyNumberFormat="1" applyFont="1" applyFill="1" applyProtection="1">
      <protection locked="0"/>
    </xf>
    <xf numFmtId="179" fontId="82" fillId="0" borderId="0" xfId="13" applyNumberFormat="1" applyFont="1" applyFill="1" applyAlignment="1" applyProtection="1">
      <alignment horizontal="center"/>
      <protection locked="0"/>
    </xf>
    <xf numFmtId="0" fontId="81" fillId="0" borderId="0" xfId="13" applyFont="1" applyFill="1" applyProtection="1">
      <protection locked="0"/>
    </xf>
    <xf numFmtId="49" fontId="55" fillId="0" borderId="0" xfId="13" applyNumberFormat="1" applyFill="1" applyProtection="1">
      <protection locked="0"/>
    </xf>
    <xf numFmtId="186" fontId="73" fillId="5" borderId="1" xfId="0" applyNumberFormat="1" applyFont="1" applyFill="1" applyBorder="1" applyAlignment="1" applyProtection="1">
      <alignment horizontal="center" vertical="center"/>
      <protection locked="0"/>
    </xf>
    <xf numFmtId="186" fontId="21" fillId="5" borderId="1" xfId="0" applyNumberFormat="1" applyFont="1" applyFill="1" applyBorder="1" applyAlignment="1" applyProtection="1">
      <alignment horizontal="center" vertical="center"/>
      <protection locked="0"/>
    </xf>
    <xf numFmtId="182" fontId="67" fillId="0" borderId="0" xfId="2" applyNumberFormat="1" applyFont="1" applyAlignment="1" applyProtection="1">
      <alignment vertical="center"/>
      <protection hidden="1"/>
    </xf>
    <xf numFmtId="182" fontId="85" fillId="0" borderId="0" xfId="2" applyNumberFormat="1" applyFont="1" applyAlignment="1" applyProtection="1">
      <alignment horizontal="center" vertical="center"/>
      <protection hidden="1"/>
    </xf>
    <xf numFmtId="182" fontId="5" fillId="0" borderId="0" xfId="2" applyNumberFormat="1" applyAlignment="1" applyProtection="1">
      <alignment vertical="center"/>
      <protection hidden="1"/>
    </xf>
    <xf numFmtId="182" fontId="83" fillId="0" borderId="0" xfId="2" applyNumberFormat="1" applyFont="1" applyAlignment="1" applyProtection="1">
      <alignment horizontal="right" vertical="center"/>
      <protection hidden="1"/>
    </xf>
    <xf numFmtId="182" fontId="6" fillId="0" borderId="0" xfId="2" applyNumberFormat="1" applyFont="1" applyBorder="1" applyAlignment="1" applyProtection="1">
      <alignment horizontal="left" vertical="center"/>
      <protection hidden="1"/>
    </xf>
    <xf numFmtId="182" fontId="8" fillId="0" borderId="0" xfId="2" applyNumberFormat="1" applyFont="1" applyBorder="1" applyAlignment="1" applyProtection="1">
      <alignment horizontal="left" vertical="center"/>
      <protection hidden="1"/>
    </xf>
    <xf numFmtId="182" fontId="10" fillId="0" borderId="0" xfId="2" applyNumberFormat="1" applyFont="1" applyBorder="1" applyAlignment="1" applyProtection="1">
      <alignment vertical="center"/>
      <protection hidden="1"/>
    </xf>
    <xf numFmtId="182" fontId="11" fillId="0" borderId="0" xfId="2" applyNumberFormat="1" applyFont="1" applyBorder="1" applyAlignment="1" applyProtection="1">
      <alignment horizontal="center" vertical="center"/>
      <protection hidden="1"/>
    </xf>
    <xf numFmtId="182" fontId="87" fillId="0" borderId="0" xfId="2" applyNumberFormat="1" applyFont="1" applyBorder="1" applyAlignment="1" applyProtection="1">
      <alignment horizontal="center" vertical="center"/>
      <protection hidden="1"/>
    </xf>
    <xf numFmtId="182" fontId="88" fillId="0" borderId="0" xfId="2" applyNumberFormat="1" applyFont="1" applyBorder="1" applyAlignment="1" applyProtection="1">
      <alignment horizontal="right" vertical="center"/>
      <protection hidden="1"/>
    </xf>
    <xf numFmtId="182" fontId="11" fillId="0" borderId="0" xfId="2" applyNumberFormat="1" applyFont="1" applyBorder="1" applyAlignment="1" applyProtection="1">
      <alignment vertical="center"/>
      <protection hidden="1"/>
    </xf>
    <xf numFmtId="182" fontId="65" fillId="0" borderId="0" xfId="2" applyNumberFormat="1" applyFont="1" applyBorder="1" applyAlignment="1" applyProtection="1">
      <alignment horizontal="center" vertical="center"/>
      <protection hidden="1"/>
    </xf>
    <xf numFmtId="182" fontId="16" fillId="0" borderId="0" xfId="2" applyNumberFormat="1" applyFont="1" applyBorder="1" applyAlignment="1" applyProtection="1">
      <alignment horizontal="center" vertical="center"/>
      <protection hidden="1"/>
    </xf>
    <xf numFmtId="182" fontId="15" fillId="0" borderId="0" xfId="2" applyNumberFormat="1" applyFont="1" applyBorder="1" applyAlignment="1" applyProtection="1">
      <alignment horizontal="center" vertical="center"/>
      <protection hidden="1"/>
    </xf>
    <xf numFmtId="0" fontId="28" fillId="0" borderId="0" xfId="4" applyFont="1" applyProtection="1">
      <protection hidden="1"/>
    </xf>
    <xf numFmtId="0" fontId="2" fillId="0" borderId="0" xfId="4" applyFont="1" applyProtection="1">
      <protection hidden="1"/>
    </xf>
    <xf numFmtId="0" fontId="42" fillId="0" borderId="0" xfId="0" applyFont="1" applyProtection="1">
      <alignment vertical="center"/>
      <protection hidden="1"/>
    </xf>
    <xf numFmtId="0" fontId="40" fillId="0" borderId="0" xfId="4" applyFont="1" applyAlignment="1" applyProtection="1">
      <alignment horizontal="right"/>
      <protection hidden="1"/>
    </xf>
    <xf numFmtId="0" fontId="2" fillId="0" borderId="0" xfId="4" applyFont="1" applyAlignment="1" applyProtection="1">
      <alignment horizontal="right"/>
      <protection hidden="1"/>
    </xf>
    <xf numFmtId="0" fontId="3" fillId="0" borderId="0" xfId="4" applyFont="1" applyProtection="1">
      <protection hidden="1"/>
    </xf>
    <xf numFmtId="0" fontId="27" fillId="0" borderId="0" xfId="4" applyFont="1" applyAlignment="1" applyProtection="1">
      <alignment vertical="center"/>
      <protection hidden="1"/>
    </xf>
    <xf numFmtId="0" fontId="28" fillId="0" borderId="14" xfId="4" applyFont="1" applyBorder="1" applyProtection="1">
      <protection hidden="1"/>
    </xf>
    <xf numFmtId="0" fontId="28" fillId="0" borderId="15" xfId="4" applyFont="1" applyBorder="1" applyProtection="1">
      <protection hidden="1"/>
    </xf>
    <xf numFmtId="0" fontId="26" fillId="0" borderId="14" xfId="4" applyFont="1" applyBorder="1" applyProtection="1">
      <protection hidden="1"/>
    </xf>
    <xf numFmtId="0" fontId="99" fillId="0" borderId="0" xfId="13" applyFont="1" applyFill="1" applyProtection="1">
      <protection locked="0"/>
    </xf>
    <xf numFmtId="182" fontId="25" fillId="0" borderId="0" xfId="0" applyNumberFormat="1" applyFont="1" applyAlignment="1" applyProtection="1">
      <alignment horizontal="left" vertical="center"/>
      <protection hidden="1"/>
    </xf>
    <xf numFmtId="182" fontId="56" fillId="0" borderId="18" xfId="0" applyNumberFormat="1" applyFont="1" applyBorder="1" applyAlignment="1" applyProtection="1">
      <alignment horizontal="left" vertical="center"/>
      <protection hidden="1"/>
    </xf>
    <xf numFmtId="182" fontId="56" fillId="0" borderId="18" xfId="0" applyNumberFormat="1" applyFont="1" applyBorder="1" applyAlignment="1" applyProtection="1">
      <alignment horizontal="left" vertical="center"/>
    </xf>
    <xf numFmtId="182" fontId="57" fillId="0" borderId="18" xfId="0" applyNumberFormat="1" applyFont="1" applyFill="1" applyBorder="1" applyAlignment="1" applyProtection="1">
      <alignment horizontal="left" vertical="center"/>
    </xf>
    <xf numFmtId="0" fontId="57" fillId="0" borderId="18" xfId="0" applyFont="1" applyBorder="1" applyAlignment="1" applyProtection="1">
      <alignment horizontal="left" vertical="center"/>
    </xf>
    <xf numFmtId="0" fontId="26" fillId="0" borderId="0" xfId="4" applyFont="1" applyAlignment="1" applyProtection="1">
      <alignment vertical="center"/>
    </xf>
    <xf numFmtId="0" fontId="2" fillId="0" borderId="0" xfId="4" applyAlignment="1" applyProtection="1">
      <alignment vertical="center"/>
    </xf>
    <xf numFmtId="0" fontId="27" fillId="0" borderId="0" xfId="4" applyFont="1" applyFill="1" applyAlignment="1" applyProtection="1">
      <alignment horizontal="right" vertical="center"/>
    </xf>
    <xf numFmtId="0" fontId="26" fillId="0" borderId="0" xfId="4" applyFont="1" applyFill="1" applyAlignment="1" applyProtection="1">
      <alignment vertical="center"/>
    </xf>
    <xf numFmtId="0" fontId="47" fillId="0" borderId="0" xfId="4" applyFont="1" applyFill="1" applyAlignment="1" applyProtection="1">
      <alignment vertical="center"/>
    </xf>
    <xf numFmtId="182" fontId="47" fillId="0" borderId="0" xfId="4" applyNumberFormat="1" applyFont="1" applyFill="1" applyAlignment="1" applyProtection="1">
      <alignment vertical="center"/>
    </xf>
    <xf numFmtId="182" fontId="49" fillId="0" borderId="0" xfId="4" applyNumberFormat="1" applyFont="1" applyFill="1" applyAlignment="1" applyProtection="1">
      <alignment vertical="center"/>
    </xf>
    <xf numFmtId="0" fontId="46" fillId="0" borderId="0" xfId="4" applyFont="1" applyFill="1" applyAlignment="1" applyProtection="1">
      <alignment vertical="center"/>
    </xf>
    <xf numFmtId="0" fontId="3" fillId="0" borderId="0" xfId="4" applyFont="1" applyFill="1" applyAlignment="1" applyProtection="1">
      <alignment horizontal="center" vertical="center"/>
    </xf>
    <xf numFmtId="0" fontId="27" fillId="0" borderId="0" xfId="4" applyFont="1" applyFill="1" applyAlignment="1" applyProtection="1">
      <alignment horizontal="left" vertical="center"/>
    </xf>
    <xf numFmtId="0" fontId="7" fillId="0" borderId="0" xfId="4" applyFont="1" applyFill="1" applyAlignment="1" applyProtection="1">
      <alignment horizontal="left" vertical="center"/>
    </xf>
    <xf numFmtId="0" fontId="33" fillId="0" borderId="0" xfId="4" applyFont="1" applyAlignment="1" applyProtection="1">
      <alignment vertical="center"/>
    </xf>
    <xf numFmtId="14" fontId="27" fillId="0" borderId="0" xfId="4" applyNumberFormat="1" applyFont="1" applyAlignment="1" applyProtection="1">
      <alignment horizontal="left" vertical="center"/>
    </xf>
    <xf numFmtId="0" fontId="27" fillId="0" borderId="0" xfId="4" applyFont="1" applyAlignment="1" applyProtection="1">
      <alignment horizontal="left" vertical="center"/>
    </xf>
    <xf numFmtId="0" fontId="26" fillId="0" borderId="0" xfId="4" applyFont="1" applyAlignment="1" applyProtection="1">
      <alignment horizontal="center" vertical="center"/>
    </xf>
    <xf numFmtId="0" fontId="110" fillId="0" borderId="0" xfId="5" applyFont="1" applyFill="1" applyBorder="1" applyAlignment="1">
      <alignment vertical="top" wrapText="1"/>
    </xf>
    <xf numFmtId="0" fontId="111" fillId="0" borderId="0" xfId="5" applyFont="1">
      <alignment wrapText="1"/>
    </xf>
    <xf numFmtId="1" fontId="70" fillId="0" borderId="0" xfId="5" applyNumberFormat="1" applyFont="1" applyFill="1" applyBorder="1" applyAlignment="1">
      <alignment vertical="center" wrapText="1"/>
    </xf>
    <xf numFmtId="0" fontId="76" fillId="0" borderId="0" xfId="5" applyFont="1" applyFill="1" applyBorder="1" applyAlignment="1">
      <alignment vertical="center" wrapText="1"/>
    </xf>
    <xf numFmtId="0" fontId="112" fillId="0" borderId="11" xfId="3" applyFont="1" applyFill="1" applyBorder="1" applyAlignment="1" applyProtection="1">
      <alignment vertical="center"/>
      <protection locked="0"/>
    </xf>
    <xf numFmtId="0" fontId="112" fillId="0" borderId="12" xfId="3" applyFont="1" applyFill="1" applyBorder="1" applyAlignment="1" applyProtection="1">
      <alignment vertical="center" wrapText="1"/>
      <protection locked="0"/>
    </xf>
    <xf numFmtId="0" fontId="112" fillId="0" borderId="13" xfId="3" applyFont="1" applyFill="1" applyBorder="1" applyAlignment="1" applyProtection="1">
      <alignment vertical="center" wrapText="1"/>
      <protection locked="0"/>
    </xf>
    <xf numFmtId="0" fontId="95" fillId="0" borderId="0" xfId="3" applyFont="1" applyFill="1" applyProtection="1">
      <alignment vertical="center"/>
    </xf>
    <xf numFmtId="0" fontId="113" fillId="0" borderId="1" xfId="3" applyFont="1" applyFill="1" applyBorder="1" applyAlignment="1" applyProtection="1">
      <alignment horizontal="center" vertical="center"/>
      <protection locked="0"/>
    </xf>
    <xf numFmtId="0" fontId="95" fillId="0" borderId="0" xfId="3" applyFont="1" applyFill="1" applyProtection="1">
      <alignment vertical="center"/>
      <protection locked="0"/>
    </xf>
    <xf numFmtId="49" fontId="113" fillId="0" borderId="1" xfId="3" applyNumberFormat="1" applyFont="1" applyFill="1" applyBorder="1" applyAlignment="1" applyProtection="1">
      <alignment horizontal="center" vertical="center"/>
      <protection locked="0"/>
    </xf>
    <xf numFmtId="180" fontId="113" fillId="0" borderId="1" xfId="3" applyNumberFormat="1" applyFont="1" applyFill="1" applyBorder="1" applyAlignment="1" applyProtection="1">
      <alignment horizontal="center" vertical="center"/>
      <protection locked="0"/>
    </xf>
    <xf numFmtId="0" fontId="95" fillId="0" borderId="1" xfId="3" applyFont="1" applyFill="1" applyBorder="1" applyProtection="1">
      <alignment vertical="center"/>
      <protection locked="0"/>
    </xf>
    <xf numFmtId="0" fontId="95" fillId="0" borderId="1" xfId="3" applyFont="1" applyFill="1" applyBorder="1" applyAlignment="1" applyProtection="1">
      <alignment horizontal="left" vertical="justify"/>
      <protection locked="0"/>
    </xf>
    <xf numFmtId="0" fontId="21" fillId="2" borderId="1" xfId="8" applyFont="1" applyFill="1" applyBorder="1" applyAlignment="1" applyProtection="1">
      <alignment horizontal="right" vertical="center" wrapText="1"/>
    </xf>
    <xf numFmtId="0" fontId="21" fillId="3" borderId="1" xfId="8" applyFont="1" applyFill="1" applyBorder="1" applyAlignment="1" applyProtection="1">
      <alignment horizontal="center" vertical="center"/>
      <protection locked="0"/>
    </xf>
    <xf numFmtId="0" fontId="21" fillId="4" borderId="1" xfId="8" applyFont="1" applyFill="1" applyBorder="1" applyAlignment="1" applyProtection="1">
      <alignment horizontal="right" vertical="center" wrapText="1"/>
    </xf>
    <xf numFmtId="0" fontId="21" fillId="4" borderId="1" xfId="8" applyFont="1" applyFill="1" applyBorder="1" applyAlignment="1" applyProtection="1">
      <alignment horizontal="left" vertical="center"/>
    </xf>
    <xf numFmtId="0" fontId="24" fillId="4" borderId="14" xfId="8" applyFont="1" applyFill="1" applyBorder="1" applyAlignment="1" applyProtection="1">
      <alignment vertical="center" wrapText="1"/>
    </xf>
    <xf numFmtId="0" fontId="21" fillId="4" borderId="0" xfId="8" applyFont="1" applyFill="1" applyBorder="1" applyProtection="1">
      <alignment vertical="center"/>
    </xf>
    <xf numFmtId="0" fontId="21" fillId="4" borderId="15" xfId="8" applyFont="1" applyFill="1" applyBorder="1" applyProtection="1">
      <alignment vertical="center"/>
    </xf>
    <xf numFmtId="0" fontId="21" fillId="2" borderId="1" xfId="8" applyFont="1" applyFill="1" applyBorder="1" applyAlignment="1" applyProtection="1">
      <alignment horizontal="center" vertical="center" wrapText="1"/>
    </xf>
    <xf numFmtId="0" fontId="21" fillId="2" borderId="1" xfId="8" applyFont="1" applyFill="1" applyBorder="1" applyAlignment="1" applyProtection="1">
      <alignment horizontal="left" vertical="center" wrapText="1"/>
    </xf>
    <xf numFmtId="0" fontId="24" fillId="4" borderId="1" xfId="8" applyFont="1" applyFill="1" applyBorder="1" applyAlignment="1" applyProtection="1">
      <alignment vertical="center"/>
    </xf>
    <xf numFmtId="0" fontId="21" fillId="4" borderId="1" xfId="8" applyFont="1" applyFill="1" applyBorder="1" applyProtection="1">
      <alignment vertical="center"/>
    </xf>
    <xf numFmtId="0" fontId="21" fillId="4" borderId="1" xfId="8" applyFont="1" applyFill="1" applyBorder="1" applyAlignment="1" applyProtection="1">
      <alignment horizontal="center" vertical="center"/>
    </xf>
    <xf numFmtId="0" fontId="21" fillId="4" borderId="1" xfId="8" applyFont="1" applyFill="1" applyBorder="1" applyAlignment="1" applyProtection="1">
      <alignment horizontal="left" vertical="justify"/>
    </xf>
    <xf numFmtId="0" fontId="21" fillId="2" borderId="1" xfId="8" applyFont="1" applyFill="1" applyBorder="1" applyAlignment="1" applyProtection="1">
      <alignment horizontal="center" vertical="center"/>
    </xf>
    <xf numFmtId="0" fontId="19" fillId="0" borderId="1" xfId="8" applyBorder="1" applyProtection="1">
      <alignment vertical="center"/>
    </xf>
    <xf numFmtId="0" fontId="21" fillId="5" borderId="1" xfId="8" applyFont="1" applyFill="1" applyBorder="1" applyAlignment="1" applyProtection="1">
      <alignment horizontal="center" vertical="center"/>
    </xf>
    <xf numFmtId="0" fontId="21" fillId="0" borderId="1" xfId="8" applyFont="1" applyBorder="1" applyAlignment="1" applyProtection="1">
      <alignment horizontal="center" vertical="center"/>
    </xf>
    <xf numFmtId="0" fontId="24" fillId="4" borderId="1" xfId="8" applyFont="1" applyFill="1" applyBorder="1" applyAlignment="1" applyProtection="1">
      <alignment vertical="center" wrapText="1"/>
    </xf>
    <xf numFmtId="0" fontId="21" fillId="2" borderId="2" xfId="3" applyFont="1" applyFill="1" applyBorder="1" applyAlignment="1" applyProtection="1">
      <alignment horizontal="center" vertical="center"/>
    </xf>
    <xf numFmtId="0" fontId="21" fillId="6" borderId="1" xfId="8" applyFont="1" applyFill="1" applyBorder="1" applyAlignment="1" applyProtection="1">
      <alignment horizontal="center" vertical="center"/>
    </xf>
    <xf numFmtId="182" fontId="104" fillId="0" borderId="0" xfId="0" applyNumberFormat="1" applyFont="1" applyBorder="1" applyAlignment="1" applyProtection="1">
      <alignment horizontal="left" vertical="top"/>
      <protection hidden="1"/>
    </xf>
    <xf numFmtId="182" fontId="64" fillId="0" borderId="0" xfId="2" applyNumberFormat="1" applyFont="1" applyBorder="1" applyAlignment="1" applyProtection="1">
      <alignment horizontal="center" vertical="center"/>
      <protection hidden="1"/>
    </xf>
    <xf numFmtId="182" fontId="107" fillId="0" borderId="0" xfId="0" applyNumberFormat="1" applyFont="1" applyBorder="1" applyAlignment="1" applyProtection="1">
      <alignment horizontal="left" vertical="top"/>
      <protection hidden="1"/>
    </xf>
    <xf numFmtId="182" fontId="64" fillId="0" borderId="0" xfId="2" applyNumberFormat="1" applyFont="1" applyBorder="1" applyAlignment="1" applyProtection="1">
      <alignment vertical="center"/>
      <protection hidden="1"/>
    </xf>
    <xf numFmtId="182" fontId="11" fillId="0" borderId="1" xfId="2" applyNumberFormat="1" applyFont="1" applyBorder="1" applyAlignment="1" applyProtection="1">
      <alignment vertical="center"/>
      <protection hidden="1"/>
    </xf>
    <xf numFmtId="182" fontId="88" fillId="0" borderId="8" xfId="2" applyNumberFormat="1" applyFont="1" applyBorder="1" applyAlignment="1" applyProtection="1">
      <alignment horizontal="right" vertical="center"/>
      <protection hidden="1"/>
    </xf>
    <xf numFmtId="182" fontId="11" fillId="0" borderId="8" xfId="2" applyNumberFormat="1" applyFont="1" applyBorder="1" applyAlignment="1" applyProtection="1">
      <alignment vertical="center"/>
      <protection hidden="1"/>
    </xf>
    <xf numFmtId="182" fontId="87" fillId="0" borderId="1" xfId="2" applyNumberFormat="1" applyFont="1" applyBorder="1" applyAlignment="1" applyProtection="1">
      <alignment vertical="center"/>
      <protection hidden="1"/>
    </xf>
    <xf numFmtId="182" fontId="87" fillId="0" borderId="8" xfId="2" applyNumberFormat="1" applyFont="1" applyBorder="1" applyAlignment="1" applyProtection="1">
      <alignment vertical="center"/>
      <protection hidden="1"/>
    </xf>
    <xf numFmtId="182" fontId="88" fillId="0" borderId="3" xfId="2" applyNumberFormat="1" applyFont="1" applyBorder="1" applyAlignment="1" applyProtection="1">
      <alignment horizontal="center" vertical="center"/>
      <protection hidden="1"/>
    </xf>
    <xf numFmtId="0" fontId="4" fillId="0" borderId="0" xfId="4" applyFont="1" applyAlignment="1" applyProtection="1">
      <alignment horizontal="left"/>
      <protection hidden="1"/>
    </xf>
    <xf numFmtId="49" fontId="19" fillId="0" borderId="1" xfId="18" applyNumberFormat="1" applyBorder="1" applyAlignment="1" applyProtection="1">
      <alignment horizontal="center" vertical="center"/>
    </xf>
    <xf numFmtId="49" fontId="19" fillId="0" borderId="3" xfId="18" applyNumberFormat="1" applyBorder="1" applyAlignment="1" applyProtection="1">
      <alignment horizontal="center" vertical="center"/>
    </xf>
    <xf numFmtId="49" fontId="19" fillId="0" borderId="7" xfId="18" applyNumberFormat="1" applyBorder="1" applyAlignment="1" applyProtection="1">
      <alignment horizontal="center" vertical="center"/>
    </xf>
    <xf numFmtId="49" fontId="19" fillId="0" borderId="1" xfId="18" applyNumberFormat="1" applyBorder="1" applyAlignment="1" applyProtection="1">
      <alignment horizontal="left" vertical="center"/>
    </xf>
    <xf numFmtId="179" fontId="19" fillId="0" borderId="1" xfId="18" applyNumberFormat="1" applyBorder="1" applyAlignment="1" applyProtection="1">
      <alignment horizontal="center" vertical="center"/>
    </xf>
    <xf numFmtId="185" fontId="19" fillId="0" borderId="1" xfId="18" applyNumberFormat="1" applyBorder="1" applyAlignment="1" applyProtection="1">
      <alignment horizontal="center" vertical="center"/>
    </xf>
    <xf numFmtId="185" fontId="19" fillId="0" borderId="1" xfId="18" applyNumberFormat="1" applyBorder="1" applyAlignment="1" applyProtection="1">
      <alignment horizontal="left" vertical="center"/>
    </xf>
    <xf numFmtId="49" fontId="19" fillId="0" borderId="3" xfId="18" applyNumberFormat="1" applyBorder="1" applyAlignment="1" applyProtection="1">
      <alignment horizontal="left" vertical="center"/>
    </xf>
    <xf numFmtId="179" fontId="19" fillId="0" borderId="7" xfId="18" applyNumberFormat="1" applyBorder="1" applyAlignment="1" applyProtection="1">
      <alignment horizontal="left" vertical="center"/>
    </xf>
    <xf numFmtId="49" fontId="19" fillId="0" borderId="7" xfId="18" applyNumberFormat="1" applyBorder="1" applyAlignment="1" applyProtection="1">
      <alignment horizontal="left" vertical="center"/>
    </xf>
    <xf numFmtId="49" fontId="19" fillId="0" borderId="0" xfId="18" applyNumberFormat="1" applyBorder="1" applyAlignment="1" applyProtection="1">
      <alignment horizontal="center" vertical="center"/>
    </xf>
    <xf numFmtId="49" fontId="61" fillId="7" borderId="0" xfId="18" applyNumberFormat="1" applyFont="1" applyFill="1" applyBorder="1" applyAlignment="1" applyProtection="1">
      <alignment vertical="center"/>
    </xf>
    <xf numFmtId="49" fontId="80" fillId="16" borderId="7" xfId="18" applyNumberFormat="1" applyFont="1" applyFill="1" applyBorder="1" applyAlignment="1" applyProtection="1">
      <alignment horizontal="center" vertical="center"/>
    </xf>
    <xf numFmtId="49" fontId="116" fillId="17" borderId="1" xfId="18" applyNumberFormat="1" applyFont="1" applyFill="1" applyBorder="1" applyAlignment="1" applyProtection="1">
      <alignment horizontal="center" vertical="center"/>
    </xf>
    <xf numFmtId="49" fontId="116" fillId="17" borderId="3" xfId="18" applyNumberFormat="1" applyFont="1" applyFill="1" applyBorder="1" applyAlignment="1" applyProtection="1">
      <alignment horizontal="center" vertical="center"/>
    </xf>
    <xf numFmtId="49" fontId="116" fillId="17" borderId="7" xfId="18" applyNumberFormat="1" applyFont="1" applyFill="1" applyBorder="1" applyAlignment="1" applyProtection="1">
      <alignment horizontal="center" vertical="center"/>
    </xf>
    <xf numFmtId="179" fontId="116" fillId="17" borderId="1" xfId="18" applyNumberFormat="1" applyFont="1" applyFill="1" applyBorder="1" applyAlignment="1" applyProtection="1">
      <alignment horizontal="center" vertical="center"/>
    </xf>
    <xf numFmtId="185" fontId="116" fillId="17" borderId="1" xfId="18" applyNumberFormat="1" applyFont="1" applyFill="1" applyBorder="1" applyAlignment="1" applyProtection="1">
      <alignment horizontal="center" vertical="center"/>
    </xf>
    <xf numFmtId="179" fontId="116" fillId="17" borderId="7" xfId="18" applyNumberFormat="1" applyFont="1" applyFill="1" applyBorder="1" applyAlignment="1" applyProtection="1">
      <alignment horizontal="center" vertical="center"/>
    </xf>
    <xf numFmtId="179" fontId="116" fillId="17" borderId="3" xfId="18" applyNumberFormat="1" applyFont="1" applyFill="1" applyBorder="1" applyAlignment="1" applyProtection="1">
      <alignment horizontal="center" vertical="center"/>
    </xf>
    <xf numFmtId="49" fontId="19" fillId="7" borderId="0" xfId="18" applyNumberFormat="1" applyFill="1" applyBorder="1" applyAlignment="1" applyProtection="1">
      <alignment horizontal="center" vertical="center"/>
    </xf>
    <xf numFmtId="49" fontId="19" fillId="0" borderId="1" xfId="18" applyNumberFormat="1" applyBorder="1" applyAlignment="1" applyProtection="1">
      <alignment horizontal="center" vertical="center"/>
      <protection locked="0"/>
    </xf>
    <xf numFmtId="49" fontId="19" fillId="0" borderId="3" xfId="18" applyNumberFormat="1" applyBorder="1" applyAlignment="1" applyProtection="1">
      <alignment horizontal="center" vertical="center"/>
      <protection locked="0"/>
    </xf>
    <xf numFmtId="49" fontId="19" fillId="0" borderId="7" xfId="18" applyNumberFormat="1" applyBorder="1" applyAlignment="1" applyProtection="1">
      <alignment horizontal="center" vertical="center"/>
      <protection locked="0"/>
    </xf>
    <xf numFmtId="49" fontId="19" fillId="0" borderId="1" xfId="18" applyNumberFormat="1" applyBorder="1" applyAlignment="1" applyProtection="1">
      <alignment horizontal="left" vertical="center"/>
      <protection locked="0"/>
    </xf>
    <xf numFmtId="180" fontId="19" fillId="0" borderId="1" xfId="18" applyNumberFormat="1" applyBorder="1" applyAlignment="1" applyProtection="1">
      <alignment horizontal="center" vertical="center"/>
      <protection locked="0"/>
    </xf>
    <xf numFmtId="179" fontId="19" fillId="0" borderId="1" xfId="18" applyNumberFormat="1" applyBorder="1" applyAlignment="1" applyProtection="1">
      <alignment horizontal="center" vertical="center"/>
      <protection locked="0"/>
    </xf>
    <xf numFmtId="185" fontId="19" fillId="0" borderId="1" xfId="18" applyNumberFormat="1" applyBorder="1" applyAlignment="1" applyProtection="1">
      <alignment horizontal="center" vertical="center"/>
      <protection locked="0"/>
    </xf>
    <xf numFmtId="185" fontId="19" fillId="0" borderId="1" xfId="18" applyNumberFormat="1" applyBorder="1" applyAlignment="1" applyProtection="1">
      <alignment horizontal="left" vertical="center"/>
      <protection locked="0"/>
    </xf>
    <xf numFmtId="49" fontId="19" fillId="0" borderId="3" xfId="18" applyNumberFormat="1" applyBorder="1" applyAlignment="1" applyProtection="1">
      <alignment horizontal="left" vertical="center"/>
      <protection locked="0"/>
    </xf>
    <xf numFmtId="179" fontId="19" fillId="0" borderId="7" xfId="18" applyNumberFormat="1" applyBorder="1" applyAlignment="1" applyProtection="1">
      <alignment horizontal="left" vertical="center"/>
      <protection locked="0"/>
    </xf>
    <xf numFmtId="49" fontId="19" fillId="0" borderId="7" xfId="18" applyNumberFormat="1" applyBorder="1" applyAlignment="1" applyProtection="1">
      <alignment horizontal="left" vertical="center"/>
      <protection locked="0"/>
    </xf>
    <xf numFmtId="49" fontId="19" fillId="0" borderId="0" xfId="18" applyNumberFormat="1" applyBorder="1" applyAlignment="1" applyProtection="1">
      <alignment horizontal="center" vertical="center"/>
      <protection locked="0"/>
    </xf>
    <xf numFmtId="49" fontId="19" fillId="0" borderId="1" xfId="18" applyNumberFormat="1" applyFont="1" applyBorder="1" applyAlignment="1" applyProtection="1">
      <alignment horizontal="center" vertical="center"/>
      <protection locked="0"/>
    </xf>
    <xf numFmtId="0" fontId="19" fillId="0" borderId="0" xfId="18"/>
    <xf numFmtId="49" fontId="9" fillId="0" borderId="0" xfId="19" applyNumberFormat="1" applyFont="1" applyBorder="1" applyProtection="1"/>
    <xf numFmtId="49" fontId="9" fillId="0" borderId="0" xfId="19" applyNumberFormat="1" applyFont="1" applyBorder="1"/>
    <xf numFmtId="49" fontId="5" fillId="0" borderId="0" xfId="19" applyNumberFormat="1" applyFont="1" applyBorder="1" applyProtection="1"/>
    <xf numFmtId="49" fontId="5" fillId="0" borderId="0" xfId="19" applyNumberFormat="1" applyFont="1" applyBorder="1"/>
    <xf numFmtId="49" fontId="118" fillId="0" borderId="0" xfId="19" applyNumberFormat="1" applyFont="1" applyBorder="1" applyProtection="1"/>
    <xf numFmtId="49" fontId="5" fillId="0" borderId="0" xfId="19" applyNumberFormat="1" applyFont="1" applyBorder="1" applyAlignment="1" applyProtection="1">
      <alignment horizontal="center"/>
    </xf>
    <xf numFmtId="187" fontId="119" fillId="0" borderId="0" xfId="19" applyNumberFormat="1" applyFont="1" applyBorder="1" applyAlignment="1" applyProtection="1">
      <alignment horizontal="center"/>
    </xf>
    <xf numFmtId="49" fontId="28" fillId="0" borderId="0" xfId="19" applyNumberFormat="1" applyFont="1" applyBorder="1" applyProtection="1"/>
    <xf numFmtId="49" fontId="120" fillId="0" borderId="0" xfId="19" applyNumberFormat="1" applyFont="1" applyBorder="1" applyProtection="1"/>
    <xf numFmtId="49" fontId="121" fillId="0" borderId="0" xfId="19" applyNumberFormat="1" applyFont="1" applyBorder="1" applyProtection="1"/>
    <xf numFmtId="49" fontId="119" fillId="0" borderId="0" xfId="19" applyNumberFormat="1" applyFont="1" applyBorder="1" applyProtection="1"/>
    <xf numFmtId="49" fontId="44" fillId="0" borderId="0" xfId="19" applyNumberFormat="1" applyFont="1" applyBorder="1"/>
    <xf numFmtId="49" fontId="44" fillId="0" borderId="0" xfId="19" applyNumberFormat="1" applyFont="1" applyBorder="1" applyProtection="1"/>
    <xf numFmtId="186" fontId="5" fillId="0" borderId="0" xfId="19" applyNumberFormat="1" applyFont="1" applyBorder="1" applyProtection="1"/>
    <xf numFmtId="49" fontId="123" fillId="0" borderId="0" xfId="19" applyNumberFormat="1" applyFont="1" applyFill="1" applyBorder="1" applyProtection="1"/>
    <xf numFmtId="49" fontId="5" fillId="0" borderId="0" xfId="19" applyNumberFormat="1" applyFont="1" applyBorder="1" applyAlignment="1" applyProtection="1">
      <alignment horizontal="right"/>
    </xf>
    <xf numFmtId="176" fontId="5" fillId="0" borderId="0" xfId="21" applyFont="1" applyBorder="1" applyProtection="1"/>
    <xf numFmtId="49" fontId="119" fillId="0" borderId="0" xfId="19" applyNumberFormat="1" applyFont="1" applyBorder="1"/>
    <xf numFmtId="49" fontId="126" fillId="0" borderId="0" xfId="19" applyNumberFormat="1" applyFont="1" applyBorder="1" applyProtection="1"/>
    <xf numFmtId="182" fontId="124" fillId="0" borderId="0" xfId="2" applyNumberFormat="1" applyFont="1" applyBorder="1" applyAlignment="1" applyProtection="1">
      <alignment vertical="top"/>
      <protection hidden="1"/>
    </xf>
    <xf numFmtId="182" fontId="89" fillId="0" borderId="0" xfId="2" applyNumberFormat="1" applyFont="1" applyBorder="1" applyAlignment="1" applyProtection="1">
      <alignment vertical="top"/>
      <protection hidden="1"/>
    </xf>
    <xf numFmtId="49" fontId="129" fillId="0" borderId="0" xfId="19" applyNumberFormat="1" applyFont="1" applyBorder="1" applyAlignment="1" applyProtection="1">
      <alignment horizontal="center" vertical="center"/>
    </xf>
    <xf numFmtId="189" fontId="130" fillId="0" borderId="0" xfId="19" applyNumberFormat="1" applyFont="1" applyBorder="1" applyAlignment="1" applyProtection="1">
      <alignment horizontal="center"/>
    </xf>
    <xf numFmtId="49" fontId="9" fillId="0" borderId="0" xfId="19" applyNumberFormat="1" applyFont="1" applyFill="1" applyBorder="1" applyProtection="1"/>
    <xf numFmtId="0" fontId="44" fillId="0" borderId="0" xfId="19" applyFont="1" applyFill="1" applyAlignment="1"/>
    <xf numFmtId="0" fontId="120" fillId="0" borderId="0" xfId="19" applyFont="1" applyFill="1"/>
    <xf numFmtId="49" fontId="5" fillId="0" borderId="0" xfId="19" applyNumberFormat="1" applyFont="1" applyFill="1" applyBorder="1" applyAlignment="1" applyProtection="1">
      <alignment horizontal="left"/>
    </xf>
    <xf numFmtId="49" fontId="5" fillId="0" borderId="0" xfId="19" applyNumberFormat="1" applyFont="1" applyFill="1" applyBorder="1" applyProtection="1"/>
    <xf numFmtId="49" fontId="5" fillId="0" borderId="0" xfId="19" applyNumberFormat="1" applyFont="1" applyFill="1" applyBorder="1"/>
    <xf numFmtId="182" fontId="134" fillId="0" borderId="0" xfId="0" applyNumberFormat="1" applyFont="1" applyProtection="1">
      <alignment vertical="center"/>
      <protection hidden="1"/>
    </xf>
    <xf numFmtId="182" fontId="57" fillId="0" borderId="0" xfId="0" applyNumberFormat="1" applyFont="1" applyAlignment="1" applyProtection="1">
      <alignment horizontal="left" vertical="center"/>
      <protection hidden="1"/>
    </xf>
    <xf numFmtId="182" fontId="80" fillId="0" borderId="18" xfId="0" applyNumberFormat="1" applyFont="1" applyFill="1" applyBorder="1" applyAlignment="1" applyProtection="1">
      <alignment horizontal="left" vertical="center"/>
    </xf>
    <xf numFmtId="182" fontId="80" fillId="0" borderId="18" xfId="0" applyNumberFormat="1" applyFont="1" applyFill="1" applyBorder="1" applyAlignment="1" applyProtection="1">
      <alignment horizontal="left" vertical="center"/>
      <protection hidden="1"/>
    </xf>
    <xf numFmtId="182" fontId="135" fillId="0" borderId="0" xfId="0" applyNumberFormat="1" applyFont="1" applyAlignment="1" applyProtection="1">
      <alignment horizontal="left" vertical="center"/>
      <protection hidden="1"/>
    </xf>
    <xf numFmtId="0" fontId="134" fillId="0" borderId="0" xfId="0" applyFont="1">
      <alignment vertical="center"/>
    </xf>
    <xf numFmtId="1" fontId="137" fillId="10" borderId="34" xfId="0" applyNumberFormat="1" applyFont="1" applyFill="1" applyBorder="1" applyAlignment="1" applyProtection="1">
      <alignment horizontal="center" vertical="center" wrapText="1"/>
    </xf>
    <xf numFmtId="0" fontId="139" fillId="10" borderId="35" xfId="0" applyFont="1" applyFill="1" applyBorder="1" applyAlignment="1" applyProtection="1">
      <alignment horizontal="center" vertical="center" wrapText="1"/>
    </xf>
    <xf numFmtId="0" fontId="62" fillId="0" borderId="0" xfId="0" applyFont="1" applyAlignment="1" applyProtection="1">
      <alignment horizontal="center" vertical="center"/>
      <protection locked="0"/>
    </xf>
    <xf numFmtId="1" fontId="138" fillId="10" borderId="2" xfId="0" applyNumberFormat="1" applyFont="1" applyFill="1" applyBorder="1" applyAlignment="1" applyProtection="1">
      <alignment horizontal="center" vertical="center" wrapText="1"/>
    </xf>
    <xf numFmtId="0" fontId="138" fillId="10" borderId="2" xfId="0" applyFont="1" applyFill="1" applyBorder="1" applyAlignment="1" applyProtection="1">
      <alignment horizontal="center" vertical="center" wrapText="1"/>
    </xf>
    <xf numFmtId="0" fontId="138" fillId="10" borderId="2" xfId="0" applyFont="1" applyFill="1" applyBorder="1" applyAlignment="1" applyProtection="1">
      <alignment horizontal="center" vertical="center"/>
    </xf>
    <xf numFmtId="0" fontId="36" fillId="10" borderId="1" xfId="0" applyFont="1" applyFill="1" applyBorder="1" applyAlignment="1" applyProtection="1">
      <alignment horizontal="center" vertical="center"/>
      <protection locked="0"/>
    </xf>
    <xf numFmtId="0" fontId="142" fillId="18" borderId="35" xfId="0" applyFont="1" applyFill="1" applyBorder="1" applyAlignment="1" applyProtection="1">
      <alignment horizontal="center" vertical="center"/>
      <protection locked="0"/>
    </xf>
    <xf numFmtId="179" fontId="139" fillId="18" borderId="35" xfId="0" applyNumberFormat="1" applyFont="1" applyFill="1" applyBorder="1" applyAlignment="1" applyProtection="1">
      <alignment horizontal="center" vertical="center"/>
      <protection locked="0"/>
    </xf>
    <xf numFmtId="179" fontId="94" fillId="0" borderId="0" xfId="13" applyNumberFormat="1" applyFont="1" applyAlignment="1" applyProtection="1">
      <alignment horizontal="center"/>
      <protection locked="0"/>
    </xf>
    <xf numFmtId="49" fontId="94" fillId="0" borderId="0" xfId="13" applyNumberFormat="1" applyFont="1" applyProtection="1">
      <protection locked="0"/>
    </xf>
    <xf numFmtId="0" fontId="94" fillId="0" borderId="0" xfId="13" applyFont="1" applyProtection="1">
      <protection locked="0"/>
    </xf>
    <xf numFmtId="49" fontId="95" fillId="0" borderId="0" xfId="13" applyNumberFormat="1" applyFont="1" applyProtection="1">
      <protection locked="0"/>
    </xf>
    <xf numFmtId="182" fontId="56" fillId="0" borderId="22" xfId="2" applyNumberFormat="1" applyFont="1" applyBorder="1" applyAlignment="1" applyProtection="1">
      <alignment vertical="center"/>
      <protection hidden="1"/>
    </xf>
    <xf numFmtId="182" fontId="144" fillId="0" borderId="0" xfId="2" applyNumberFormat="1" applyFont="1" applyBorder="1" applyAlignment="1" applyProtection="1">
      <alignment horizontal="right" vertical="center"/>
      <protection hidden="1"/>
    </xf>
    <xf numFmtId="0" fontId="27" fillId="0" borderId="0" xfId="4" applyFont="1" applyProtection="1">
      <protection hidden="1"/>
    </xf>
    <xf numFmtId="0" fontId="145" fillId="0" borderId="0" xfId="4" applyFont="1" applyProtection="1">
      <protection hidden="1"/>
    </xf>
    <xf numFmtId="0" fontId="30" fillId="0" borderId="0" xfId="4" applyFont="1" applyProtection="1">
      <protection hidden="1"/>
    </xf>
    <xf numFmtId="0" fontId="30" fillId="0" borderId="0" xfId="4" applyFont="1" applyAlignment="1" applyProtection="1">
      <alignment horizontal="left"/>
      <protection hidden="1"/>
    </xf>
    <xf numFmtId="0" fontId="31" fillId="0" borderId="1" xfId="4" applyFont="1" applyBorder="1" applyAlignment="1" applyProtection="1">
      <alignment horizontal="center" vertical="center"/>
      <protection hidden="1"/>
    </xf>
    <xf numFmtId="0" fontId="31" fillId="0" borderId="3" xfId="4" applyFont="1" applyBorder="1" applyAlignment="1" applyProtection="1">
      <alignment vertical="center"/>
      <protection hidden="1"/>
    </xf>
    <xf numFmtId="0" fontId="27" fillId="0" borderId="5" xfId="4" applyFont="1" applyBorder="1" applyAlignment="1" applyProtection="1">
      <alignment vertical="center"/>
      <protection hidden="1"/>
    </xf>
    <xf numFmtId="0" fontId="30" fillId="0" borderId="1" xfId="4" applyFont="1" applyBorder="1" applyAlignment="1" applyProtection="1">
      <alignment horizontal="center" vertical="center"/>
      <protection hidden="1"/>
    </xf>
    <xf numFmtId="0" fontId="30" fillId="0" borderId="3" xfId="4" applyFont="1" applyBorder="1" applyAlignment="1" applyProtection="1">
      <alignment vertical="center"/>
      <protection hidden="1"/>
    </xf>
    <xf numFmtId="178" fontId="31" fillId="0" borderId="1" xfId="4" applyNumberFormat="1" applyFont="1" applyBorder="1" applyAlignment="1" applyProtection="1">
      <alignment horizontal="center" vertical="center"/>
      <protection hidden="1"/>
    </xf>
    <xf numFmtId="0" fontId="27" fillId="0" borderId="1" xfId="4" applyFont="1" applyBorder="1" applyAlignment="1" applyProtection="1">
      <alignment vertical="center"/>
      <protection hidden="1"/>
    </xf>
    <xf numFmtId="0" fontId="27" fillId="0" borderId="1" xfId="4" applyFont="1" applyFill="1" applyBorder="1" applyAlignment="1" applyProtection="1">
      <alignment horizontal="center" vertical="center"/>
      <protection hidden="1"/>
    </xf>
    <xf numFmtId="0" fontId="27" fillId="0" borderId="3" xfId="4" applyFont="1" applyBorder="1" applyAlignment="1" applyProtection="1">
      <alignment vertical="center"/>
      <protection hidden="1"/>
    </xf>
    <xf numFmtId="0" fontId="27" fillId="0" borderId="5" xfId="4" applyFont="1" applyBorder="1" applyAlignment="1" applyProtection="1">
      <alignment horizontal="center" vertical="center"/>
      <protection hidden="1"/>
    </xf>
    <xf numFmtId="0" fontId="27" fillId="0" borderId="14" xfId="4" applyFont="1" applyBorder="1" applyProtection="1">
      <protection hidden="1"/>
    </xf>
    <xf numFmtId="0" fontId="27" fillId="0" borderId="15" xfId="4" applyFont="1" applyBorder="1" applyProtection="1">
      <protection hidden="1"/>
    </xf>
    <xf numFmtId="0" fontId="27" fillId="0" borderId="11" xfId="4" applyFont="1" applyBorder="1" applyAlignment="1" applyProtection="1">
      <alignment vertical="center"/>
      <protection hidden="1"/>
    </xf>
    <xf numFmtId="0" fontId="27" fillId="0" borderId="12" xfId="4" applyFont="1" applyBorder="1" applyAlignment="1" applyProtection="1">
      <alignment vertical="center"/>
      <protection hidden="1"/>
    </xf>
    <xf numFmtId="0" fontId="27" fillId="0" borderId="13" xfId="4" applyFont="1" applyBorder="1" applyAlignment="1" applyProtection="1">
      <alignment vertical="center"/>
      <protection hidden="1"/>
    </xf>
    <xf numFmtId="0" fontId="46" fillId="0" borderId="14" xfId="4" applyFont="1" applyBorder="1" applyProtection="1">
      <protection hidden="1"/>
    </xf>
    <xf numFmtId="0" fontId="46" fillId="0" borderId="15" xfId="4" applyFont="1" applyBorder="1" applyProtection="1">
      <protection hidden="1"/>
    </xf>
    <xf numFmtId="0" fontId="27" fillId="0" borderId="0" xfId="4" applyFont="1" applyBorder="1" applyProtection="1">
      <protection hidden="1"/>
    </xf>
    <xf numFmtId="0" fontId="93" fillId="0" borderId="14" xfId="0" applyFont="1" applyBorder="1" applyProtection="1">
      <alignment vertical="center"/>
      <protection hidden="1"/>
    </xf>
    <xf numFmtId="0" fontId="136" fillId="0" borderId="15" xfId="4" applyFont="1" applyBorder="1" applyProtection="1">
      <protection hidden="1"/>
    </xf>
    <xf numFmtId="0" fontId="27" fillId="0" borderId="16" xfId="4" applyFont="1" applyBorder="1" applyProtection="1">
      <protection hidden="1"/>
    </xf>
    <xf numFmtId="0" fontId="27" fillId="0" borderId="18" xfId="4" applyFont="1" applyBorder="1" applyProtection="1">
      <protection hidden="1"/>
    </xf>
    <xf numFmtId="0" fontId="27" fillId="0" borderId="17" xfId="4" applyFont="1" applyBorder="1" applyProtection="1">
      <protection hidden="1"/>
    </xf>
    <xf numFmtId="0" fontId="27" fillId="0" borderId="11" xfId="4" applyFont="1" applyBorder="1" applyProtection="1">
      <protection hidden="1"/>
    </xf>
    <xf numFmtId="0" fontId="27" fillId="0" borderId="13" xfId="4" applyFont="1" applyBorder="1" applyProtection="1">
      <protection hidden="1"/>
    </xf>
    <xf numFmtId="0" fontId="27" fillId="0" borderId="12" xfId="4" applyFont="1" applyBorder="1" applyProtection="1">
      <protection hidden="1"/>
    </xf>
    <xf numFmtId="0" fontId="30" fillId="0" borderId="0" xfId="4" applyFont="1" applyAlignment="1" applyProtection="1">
      <alignment horizontal="center"/>
      <protection hidden="1"/>
    </xf>
    <xf numFmtId="0" fontId="19" fillId="0" borderId="0" xfId="0" applyFont="1" applyProtection="1">
      <alignment vertical="center"/>
      <protection hidden="1"/>
    </xf>
    <xf numFmtId="0" fontId="28" fillId="0" borderId="11" xfId="4" applyFont="1" applyBorder="1" applyProtection="1">
      <protection hidden="1"/>
    </xf>
    <xf numFmtId="0" fontId="28" fillId="0" borderId="13" xfId="4" applyFont="1" applyBorder="1" applyProtection="1">
      <protection hidden="1"/>
    </xf>
    <xf numFmtId="49" fontId="56" fillId="0" borderId="18" xfId="0" applyNumberFormat="1" applyFont="1" applyBorder="1" applyAlignment="1" applyProtection="1">
      <alignment horizontal="left" vertical="center"/>
    </xf>
    <xf numFmtId="49" fontId="80" fillId="0" borderId="18" xfId="0" applyNumberFormat="1" applyFont="1" applyFill="1" applyBorder="1" applyAlignment="1" applyProtection="1">
      <alignment horizontal="left" vertical="center"/>
    </xf>
    <xf numFmtId="49" fontId="135" fillId="0" borderId="0" xfId="0" applyNumberFormat="1" applyFont="1" applyAlignment="1" applyProtection="1">
      <alignment horizontal="left" vertical="center"/>
      <protection hidden="1"/>
    </xf>
    <xf numFmtId="49" fontId="134" fillId="0" borderId="0" xfId="0" applyNumberFormat="1" applyFont="1">
      <alignment vertical="center"/>
    </xf>
    <xf numFmtId="0" fontId="0" fillId="0" borderId="0" xfId="0" applyFill="1" applyProtection="1">
      <alignment vertical="center"/>
      <protection locked="0"/>
    </xf>
    <xf numFmtId="0" fontId="48" fillId="0" borderId="0" xfId="0" applyFont="1" applyFill="1" applyProtection="1">
      <alignment vertical="center"/>
      <protection locked="0"/>
    </xf>
    <xf numFmtId="0" fontId="48" fillId="0" borderId="0" xfId="0" applyFont="1" applyFill="1" applyAlignment="1" applyProtection="1">
      <alignment horizontal="center" vertical="center"/>
      <protection locked="0"/>
    </xf>
    <xf numFmtId="0" fontId="48" fillId="0" borderId="0" xfId="0" applyFont="1" applyFill="1" applyAlignment="1" applyProtection="1">
      <alignment vertical="center"/>
      <protection locked="0"/>
    </xf>
    <xf numFmtId="0" fontId="48" fillId="0" borderId="0" xfId="0" applyFont="1" applyFill="1" applyAlignment="1" applyProtection="1">
      <alignment horizontal="left" vertical="center"/>
      <protection locked="0"/>
    </xf>
    <xf numFmtId="49" fontId="95" fillId="0" borderId="0" xfId="11" applyNumberFormat="1" applyFont="1" applyFill="1" applyBorder="1" applyAlignment="1" applyProtection="1">
      <alignment horizontal="left" vertical="center"/>
      <protection locked="0"/>
    </xf>
    <xf numFmtId="49" fontId="149" fillId="0" borderId="0" xfId="11" applyNumberFormat="1" applyFont="1" applyFill="1" applyBorder="1" applyAlignment="1" applyProtection="1">
      <alignment horizontal="left" vertical="center"/>
      <protection locked="0"/>
    </xf>
    <xf numFmtId="0" fontId="2" fillId="0" borderId="0" xfId="1" applyFont="1" applyFill="1" applyBorder="1" applyAlignment="1" applyProtection="1">
      <alignment horizontal="center" vertical="center"/>
      <protection locked="0"/>
    </xf>
    <xf numFmtId="0" fontId="2" fillId="0" borderId="0" xfId="1" applyFont="1" applyFill="1" applyBorder="1" applyAlignment="1" applyProtection="1">
      <alignment horizontal="left" vertical="center"/>
      <protection locked="0"/>
    </xf>
    <xf numFmtId="49" fontId="95" fillId="0" borderId="0" xfId="11" quotePrefix="1" applyNumberFormat="1" applyFont="1" applyFill="1" applyBorder="1" applyAlignment="1" applyProtection="1">
      <alignment horizontal="left" vertical="center"/>
      <protection locked="0"/>
    </xf>
    <xf numFmtId="49" fontId="148" fillId="0" borderId="0" xfId="0" applyNumberFormat="1" applyFont="1" applyFill="1" applyAlignment="1" applyProtection="1">
      <alignment horizontal="left" vertical="center"/>
      <protection locked="0"/>
    </xf>
    <xf numFmtId="182" fontId="60" fillId="0" borderId="0" xfId="0" applyNumberFormat="1" applyFont="1" applyBorder="1" applyAlignment="1" applyProtection="1">
      <alignment horizontal="left" vertical="center"/>
      <protection hidden="1"/>
    </xf>
    <xf numFmtId="182" fontId="38" fillId="0" borderId="0" xfId="0" applyNumberFormat="1" applyFont="1" applyBorder="1" applyAlignment="1" applyProtection="1">
      <alignment horizontal="left" vertical="center"/>
      <protection hidden="1"/>
    </xf>
    <xf numFmtId="182" fontId="37" fillId="0" borderId="0" xfId="0" applyNumberFormat="1" applyFont="1" applyBorder="1" applyAlignment="1" applyProtection="1">
      <alignment vertical="center"/>
      <protection hidden="1"/>
    </xf>
    <xf numFmtId="182" fontId="36" fillId="0" borderId="0" xfId="0" applyNumberFormat="1" applyFont="1" applyBorder="1" applyAlignment="1" applyProtection="1">
      <alignment horizontal="left" vertical="center"/>
      <protection hidden="1"/>
    </xf>
    <xf numFmtId="182" fontId="37" fillId="0" borderId="0" xfId="0" applyNumberFormat="1" applyFont="1" applyBorder="1" applyAlignment="1" applyProtection="1">
      <alignment horizontal="left" vertical="center"/>
      <protection hidden="1"/>
    </xf>
    <xf numFmtId="182" fontId="51" fillId="0" borderId="0" xfId="0" applyNumberFormat="1" applyFont="1" applyBorder="1" applyAlignment="1" applyProtection="1">
      <alignment horizontal="left" vertical="center"/>
      <protection hidden="1"/>
    </xf>
    <xf numFmtId="182" fontId="51" fillId="0" borderId="0" xfId="0" applyNumberFormat="1" applyFont="1" applyFill="1" applyBorder="1" applyAlignment="1" applyProtection="1">
      <alignment vertical="center"/>
      <protection hidden="1"/>
    </xf>
    <xf numFmtId="182" fontId="36" fillId="0" borderId="0" xfId="0" applyNumberFormat="1" applyFont="1" applyFill="1" applyBorder="1" applyAlignment="1" applyProtection="1">
      <alignment horizontal="left" vertical="center"/>
      <protection hidden="1"/>
    </xf>
    <xf numFmtId="182" fontId="51" fillId="0" borderId="0" xfId="0" applyNumberFormat="1" applyFont="1" applyFill="1" applyBorder="1" applyAlignment="1" applyProtection="1">
      <alignment horizontal="left" vertical="center"/>
      <protection hidden="1"/>
    </xf>
    <xf numFmtId="182" fontId="60" fillId="0" borderId="0" xfId="0" applyNumberFormat="1" applyFont="1" applyAlignment="1" applyProtection="1">
      <alignment horizontal="left" vertical="center"/>
      <protection hidden="1"/>
    </xf>
    <xf numFmtId="184" fontId="36" fillId="0" borderId="0" xfId="0" applyNumberFormat="1" applyFont="1" applyFill="1" applyBorder="1" applyAlignment="1" applyProtection="1">
      <alignment horizontal="left" vertical="center"/>
      <protection hidden="1"/>
    </xf>
    <xf numFmtId="182" fontId="12" fillId="0" borderId="0" xfId="0" applyNumberFormat="1" applyFont="1" applyBorder="1" applyAlignment="1" applyProtection="1">
      <alignment horizontal="left" vertical="center"/>
      <protection hidden="1"/>
    </xf>
    <xf numFmtId="182" fontId="36" fillId="0" borderId="0" xfId="0" applyNumberFormat="1" applyFont="1" applyFill="1" applyBorder="1" applyAlignment="1" applyProtection="1">
      <alignment vertical="center"/>
      <protection hidden="1"/>
    </xf>
    <xf numFmtId="184" fontId="51" fillId="0" borderId="0" xfId="0" applyNumberFormat="1" applyFont="1" applyFill="1" applyBorder="1" applyAlignment="1" applyProtection="1">
      <alignment horizontal="left" vertical="center"/>
      <protection hidden="1"/>
    </xf>
    <xf numFmtId="182" fontId="90" fillId="0" borderId="0" xfId="0" applyNumberFormat="1" applyFont="1" applyFill="1" applyBorder="1" applyAlignment="1" applyProtection="1">
      <alignment vertical="center"/>
      <protection hidden="1"/>
    </xf>
    <xf numFmtId="182" fontId="50" fillId="0" borderId="0" xfId="0" applyNumberFormat="1" applyFont="1" applyBorder="1" applyAlignment="1" applyProtection="1">
      <alignment horizontal="center" vertical="center"/>
      <protection hidden="1"/>
    </xf>
    <xf numFmtId="182" fontId="51" fillId="0" borderId="0" xfId="0" applyNumberFormat="1" applyFont="1" applyFill="1" applyBorder="1" applyAlignment="1" applyProtection="1">
      <alignment horizontal="right" vertical="center"/>
      <protection hidden="1"/>
    </xf>
    <xf numFmtId="182" fontId="50" fillId="0" borderId="0" xfId="0" applyNumberFormat="1" applyFont="1" applyBorder="1" applyAlignment="1" applyProtection="1">
      <alignment horizontal="left" vertical="center"/>
      <protection hidden="1"/>
    </xf>
    <xf numFmtId="182" fontId="45" fillId="0" borderId="0" xfId="0" applyNumberFormat="1" applyFont="1" applyBorder="1" applyAlignment="1" applyProtection="1">
      <alignment horizontal="left" vertical="center"/>
      <protection hidden="1"/>
    </xf>
    <xf numFmtId="182" fontId="96" fillId="0" borderId="0" xfId="0" applyNumberFormat="1" applyFont="1" applyFill="1" applyBorder="1" applyAlignment="1" applyProtection="1">
      <alignment horizontal="left" vertical="center"/>
      <protection hidden="1"/>
    </xf>
    <xf numFmtId="179" fontId="5" fillId="0" borderId="0" xfId="26" applyProtection="1">
      <protection locked="0"/>
    </xf>
    <xf numFmtId="0" fontId="0" fillId="0" borderId="0" xfId="0" applyAlignment="1" applyProtection="1">
      <protection locked="0"/>
    </xf>
    <xf numFmtId="49" fontId="148" fillId="0" borderId="0" xfId="11" applyNumberFormat="1" applyFont="1" applyFill="1" applyBorder="1" applyAlignment="1" applyProtection="1">
      <alignment horizontal="left" vertical="center"/>
      <protection locked="0"/>
    </xf>
    <xf numFmtId="49" fontId="95" fillId="0" borderId="0" xfId="0" applyNumberFormat="1" applyFont="1" applyFill="1" applyAlignment="1" applyProtection="1">
      <alignment horizontal="left" vertical="center"/>
      <protection locked="0"/>
    </xf>
    <xf numFmtId="49" fontId="149" fillId="0" borderId="0" xfId="11" quotePrefix="1" applyNumberFormat="1" applyFont="1" applyFill="1" applyBorder="1" applyAlignment="1" applyProtection="1">
      <alignment horizontal="left" vertical="center"/>
      <protection locked="0"/>
    </xf>
    <xf numFmtId="49" fontId="148" fillId="0" borderId="0" xfId="11" quotePrefix="1" applyNumberFormat="1" applyFont="1" applyFill="1" applyBorder="1" applyAlignment="1" applyProtection="1">
      <alignment horizontal="left" vertical="center"/>
      <protection locked="0"/>
    </xf>
    <xf numFmtId="0" fontId="160" fillId="0" borderId="0" xfId="1" applyFont="1" applyAlignment="1" applyProtection="1">
      <alignment horizontal="center" vertical="center"/>
      <protection hidden="1"/>
    </xf>
    <xf numFmtId="0" fontId="40" fillId="0" borderId="0" xfId="1" applyFont="1" applyAlignment="1" applyProtection="1">
      <alignment horizontal="center" vertical="center"/>
      <protection hidden="1"/>
    </xf>
    <xf numFmtId="0" fontId="2" fillId="0" borderId="0" xfId="1" applyAlignment="1" applyProtection="1">
      <alignment horizontal="center" vertical="center"/>
      <protection hidden="1"/>
    </xf>
    <xf numFmtId="190" fontId="161" fillId="0" borderId="0" xfId="1" applyNumberFormat="1" applyFont="1" applyBorder="1" applyAlignment="1" applyProtection="1">
      <alignment horizontal="right" vertical="center"/>
      <protection hidden="1"/>
    </xf>
    <xf numFmtId="190" fontId="161" fillId="0" borderId="0" xfId="1" applyNumberFormat="1" applyFont="1" applyBorder="1" applyAlignment="1" applyProtection="1">
      <alignment vertical="center"/>
      <protection hidden="1"/>
    </xf>
    <xf numFmtId="190" fontId="160" fillId="0" borderId="1" xfId="1" applyNumberFormat="1" applyFont="1" applyBorder="1" applyAlignment="1" applyProtection="1">
      <alignment horizontal="center" vertical="center"/>
      <protection hidden="1"/>
    </xf>
    <xf numFmtId="49" fontId="19" fillId="0" borderId="22" xfId="28" applyNumberFormat="1" applyBorder="1" applyAlignment="1" applyProtection="1">
      <alignment horizontal="left"/>
    </xf>
    <xf numFmtId="179" fontId="19" fillId="0" borderId="22" xfId="28" applyNumberFormat="1" applyBorder="1" applyAlignment="1" applyProtection="1">
      <alignment horizontal="left"/>
    </xf>
    <xf numFmtId="185" fontId="19" fillId="0" borderId="22" xfId="28" applyNumberFormat="1" applyBorder="1" applyAlignment="1" applyProtection="1">
      <alignment horizontal="left"/>
    </xf>
    <xf numFmtId="49" fontId="19" fillId="0" borderId="0" xfId="28" applyNumberFormat="1" applyAlignment="1" applyProtection="1">
      <alignment horizontal="left"/>
    </xf>
    <xf numFmtId="49" fontId="19" fillId="0" borderId="0" xfId="28" applyNumberFormat="1" applyAlignment="1" applyProtection="1">
      <alignment horizontal="left"/>
      <protection locked="0"/>
    </xf>
    <xf numFmtId="49" fontId="19" fillId="0" borderId="0" xfId="28" applyNumberFormat="1" applyFont="1" applyAlignment="1" applyProtection="1">
      <alignment horizontal="left"/>
      <protection locked="0"/>
    </xf>
    <xf numFmtId="188" fontId="19" fillId="0" borderId="0" xfId="28" applyNumberFormat="1" applyAlignment="1" applyProtection="1">
      <alignment horizontal="left"/>
      <protection locked="0"/>
    </xf>
    <xf numFmtId="179" fontId="19" fillId="0" borderId="0" xfId="28" applyNumberFormat="1" applyAlignment="1" applyProtection="1">
      <alignment horizontal="left"/>
      <protection locked="0"/>
    </xf>
    <xf numFmtId="185" fontId="19" fillId="0" borderId="0" xfId="28" applyNumberFormat="1" applyAlignment="1" applyProtection="1">
      <alignment horizontal="left"/>
      <protection locked="0"/>
    </xf>
    <xf numFmtId="179" fontId="19" fillId="0" borderId="14" xfId="28" applyNumberFormat="1" applyBorder="1" applyAlignment="1" applyProtection="1">
      <alignment horizontal="left"/>
      <protection locked="0"/>
    </xf>
    <xf numFmtId="49" fontId="19" fillId="0" borderId="51" xfId="28" applyNumberFormat="1" applyBorder="1" applyAlignment="1" applyProtection="1">
      <alignment horizontal="left"/>
      <protection locked="0"/>
    </xf>
    <xf numFmtId="180" fontId="19" fillId="0" borderId="0" xfId="28" applyNumberFormat="1" applyAlignment="1" applyProtection="1">
      <alignment horizontal="left"/>
      <protection locked="0"/>
    </xf>
    <xf numFmtId="49" fontId="0" fillId="0" borderId="0" xfId="0" applyNumberFormat="1" applyAlignment="1" applyProtection="1"/>
    <xf numFmtId="49" fontId="0" fillId="21" borderId="1" xfId="0" applyNumberFormat="1" applyFill="1" applyBorder="1" applyAlignment="1" applyProtection="1">
      <alignment horizontal="right"/>
    </xf>
    <xf numFmtId="179" fontId="0" fillId="22" borderId="3" xfId="0" applyNumberFormat="1" applyFill="1" applyBorder="1" applyAlignment="1" applyProtection="1">
      <alignment horizontal="left"/>
      <protection locked="0"/>
    </xf>
    <xf numFmtId="49" fontId="0" fillId="23" borderId="12" xfId="0" applyNumberFormat="1" applyFill="1" applyBorder="1" applyAlignment="1" applyProtection="1"/>
    <xf numFmtId="179" fontId="0" fillId="23" borderId="12" xfId="0" applyNumberFormat="1" applyFill="1" applyBorder="1" applyAlignment="1" applyProtection="1"/>
    <xf numFmtId="185" fontId="0" fillId="23" borderId="12" xfId="0" applyNumberFormat="1" applyFill="1" applyBorder="1" applyAlignment="1" applyProtection="1"/>
    <xf numFmtId="49" fontId="0" fillId="23" borderId="24" xfId="0" applyNumberFormat="1" applyFill="1" applyBorder="1" applyAlignment="1" applyProtection="1"/>
    <xf numFmtId="49" fontId="0" fillId="0" borderId="0" xfId="0" applyNumberFormat="1" applyAlignment="1" applyProtection="1">
      <protection locked="0"/>
    </xf>
    <xf numFmtId="49" fontId="0" fillId="22" borderId="1" xfId="0" applyNumberFormat="1" applyFill="1" applyBorder="1" applyAlignment="1" applyProtection="1">
      <protection locked="0"/>
    </xf>
    <xf numFmtId="49" fontId="0" fillId="21" borderId="2" xfId="0" applyNumberFormat="1" applyFill="1" applyBorder="1" applyAlignment="1" applyProtection="1">
      <alignment horizontal="right"/>
    </xf>
    <xf numFmtId="179" fontId="0" fillId="22" borderId="2" xfId="0" applyNumberFormat="1" applyFill="1" applyBorder="1" applyAlignment="1" applyProtection="1">
      <alignment horizontal="left"/>
      <protection locked="0"/>
    </xf>
    <xf numFmtId="185" fontId="0" fillId="21" borderId="2" xfId="0" applyNumberFormat="1" applyFill="1" applyBorder="1" applyAlignment="1" applyProtection="1">
      <alignment horizontal="right"/>
    </xf>
    <xf numFmtId="49" fontId="0" fillId="23" borderId="0" xfId="0" applyNumberFormat="1" applyFill="1" applyAlignment="1" applyProtection="1"/>
    <xf numFmtId="179" fontId="0" fillId="23" borderId="0" xfId="0" applyNumberFormat="1" applyFill="1" applyBorder="1" applyAlignment="1" applyProtection="1"/>
    <xf numFmtId="179" fontId="0" fillId="23" borderId="0" xfId="0" applyNumberFormat="1" applyFill="1" applyAlignment="1" applyProtection="1"/>
    <xf numFmtId="185" fontId="0" fillId="23" borderId="0" xfId="0" applyNumberFormat="1" applyFill="1" applyAlignment="1" applyProtection="1"/>
    <xf numFmtId="49" fontId="0" fillId="23" borderId="0" xfId="0" applyNumberFormat="1" applyFill="1" applyBorder="1" applyAlignment="1" applyProtection="1"/>
    <xf numFmtId="49" fontId="0" fillId="23" borderId="25" xfId="0" applyNumberFormat="1" applyFill="1" applyBorder="1" applyAlignment="1" applyProtection="1"/>
    <xf numFmtId="49" fontId="0" fillId="21" borderId="21" xfId="0" applyNumberFormat="1" applyFill="1" applyBorder="1" applyAlignment="1" applyProtection="1">
      <alignment horizontal="right"/>
    </xf>
    <xf numFmtId="49" fontId="0" fillId="22" borderId="21" xfId="0" applyNumberFormat="1" applyFill="1" applyBorder="1" applyAlignment="1" applyProtection="1">
      <alignment horizontal="left"/>
      <protection locked="0"/>
    </xf>
    <xf numFmtId="49" fontId="60" fillId="24" borderId="22" xfId="0" applyNumberFormat="1" applyFont="1" applyFill="1" applyBorder="1" applyAlignment="1" applyProtection="1">
      <alignment horizontal="center" vertical="center"/>
    </xf>
    <xf numFmtId="179" fontId="60" fillId="24" borderId="22" xfId="0" applyNumberFormat="1" applyFont="1" applyFill="1" applyBorder="1" applyAlignment="1" applyProtection="1">
      <alignment horizontal="center" vertical="center"/>
    </xf>
    <xf numFmtId="185" fontId="60" fillId="24" borderId="22" xfId="0" applyNumberFormat="1" applyFont="1" applyFill="1" applyBorder="1" applyAlignment="1" applyProtection="1">
      <alignment horizontal="center" vertical="center"/>
    </xf>
    <xf numFmtId="49" fontId="80" fillId="10" borderId="47" xfId="0" applyNumberFormat="1" applyFont="1" applyFill="1" applyBorder="1" applyAlignment="1" applyProtection="1">
      <alignment horizontal="center" vertical="center"/>
    </xf>
    <xf numFmtId="49" fontId="15" fillId="26" borderId="48" xfId="0" applyNumberFormat="1" applyFont="1" applyFill="1" applyBorder="1" applyAlignment="1" applyProtection="1">
      <alignment horizontal="left" vertical="center"/>
    </xf>
    <xf numFmtId="49" fontId="15" fillId="26" borderId="49" xfId="0" applyNumberFormat="1" applyFont="1" applyFill="1" applyBorder="1" applyAlignment="1" applyProtection="1">
      <alignment horizontal="left" vertical="center"/>
    </xf>
    <xf numFmtId="179" fontId="15" fillId="26" borderId="49" xfId="0" applyNumberFormat="1" applyFont="1" applyFill="1" applyBorder="1" applyAlignment="1" applyProtection="1">
      <alignment horizontal="left" vertical="center"/>
    </xf>
    <xf numFmtId="185" fontId="15" fillId="26" borderId="49" xfId="0" applyNumberFormat="1" applyFont="1" applyFill="1" applyBorder="1" applyAlignment="1" applyProtection="1">
      <alignment horizontal="left" vertical="center"/>
    </xf>
    <xf numFmtId="49" fontId="15" fillId="26" borderId="27" xfId="0" applyNumberFormat="1" applyFont="1" applyFill="1" applyBorder="1" applyAlignment="1" applyProtection="1">
      <alignment horizontal="left" vertical="center"/>
    </xf>
    <xf numFmtId="179" fontId="15" fillId="26" borderId="35" xfId="0" applyNumberFormat="1" applyFont="1" applyFill="1" applyBorder="1" applyAlignment="1" applyProtection="1">
      <alignment horizontal="left" vertical="center"/>
    </xf>
    <xf numFmtId="49" fontId="15" fillId="26" borderId="50" xfId="0" applyNumberFormat="1" applyFont="1" applyFill="1" applyBorder="1" applyAlignment="1" applyProtection="1">
      <alignment horizontal="left" vertical="center"/>
    </xf>
    <xf numFmtId="49" fontId="0" fillId="0" borderId="0" xfId="0" applyNumberFormat="1" applyAlignment="1" applyProtection="1">
      <alignment horizontal="left" vertical="center"/>
    </xf>
    <xf numFmtId="49" fontId="0" fillId="0" borderId="0" xfId="0" applyNumberFormat="1" applyAlignment="1" applyProtection="1">
      <alignment horizontal="left" vertical="center"/>
      <protection locked="0"/>
    </xf>
    <xf numFmtId="188" fontId="0" fillId="0" borderId="0" xfId="0" applyNumberFormat="1" applyAlignment="1" applyProtection="1">
      <alignment horizontal="left" vertical="center"/>
      <protection locked="0"/>
    </xf>
    <xf numFmtId="179" fontId="0" fillId="0" borderId="0" xfId="0" applyNumberFormat="1" applyAlignment="1" applyProtection="1">
      <alignment horizontal="left" vertical="center"/>
      <protection locked="0"/>
    </xf>
    <xf numFmtId="185" fontId="0" fillId="0" borderId="0" xfId="0" applyNumberFormat="1" applyAlignment="1" applyProtection="1">
      <alignment horizontal="left" vertical="center"/>
      <protection locked="0"/>
    </xf>
    <xf numFmtId="0" fontId="0" fillId="0" borderId="0" xfId="0" applyAlignment="1" applyProtection="1">
      <alignment horizontal="left" vertical="center"/>
      <protection locked="0"/>
    </xf>
    <xf numFmtId="49" fontId="0" fillId="0" borderId="51" xfId="0" applyNumberFormat="1" applyBorder="1" applyAlignment="1" applyProtection="1">
      <alignment horizontal="left" vertical="center"/>
      <protection locked="0"/>
    </xf>
    <xf numFmtId="0" fontId="169" fillId="0" borderId="0" xfId="5" applyFont="1" applyFill="1" applyBorder="1" applyAlignment="1">
      <alignment vertical="center" wrapText="1"/>
    </xf>
    <xf numFmtId="0" fontId="69" fillId="0" borderId="0" xfId="5" applyFont="1" applyFill="1" applyBorder="1" applyAlignment="1">
      <alignment vertical="center" wrapText="1"/>
    </xf>
    <xf numFmtId="0" fontId="170" fillId="0" borderId="0" xfId="5" applyFont="1" applyFill="1" applyBorder="1" applyAlignment="1">
      <alignment vertical="top" wrapText="1"/>
    </xf>
    <xf numFmtId="0" fontId="170" fillId="0" borderId="0" xfId="5" applyFont="1" applyFill="1" applyBorder="1" applyAlignment="1">
      <alignment vertical="center" wrapText="1"/>
    </xf>
    <xf numFmtId="183" fontId="69" fillId="0" borderId="0" xfId="5" applyNumberFormat="1" applyFont="1" applyFill="1" applyBorder="1" applyAlignment="1">
      <alignment vertical="center" wrapText="1"/>
    </xf>
    <xf numFmtId="0" fontId="172" fillId="0" borderId="0" xfId="5" applyFont="1" applyFill="1" applyBorder="1" applyAlignment="1">
      <alignment vertical="top" wrapText="1"/>
    </xf>
    <xf numFmtId="0" fontId="171" fillId="0" borderId="0" xfId="5" applyFont="1" applyFill="1" applyBorder="1" applyAlignment="1">
      <alignment horizontal="center" wrapText="1"/>
    </xf>
    <xf numFmtId="0" fontId="69" fillId="0" borderId="0" xfId="5" applyFont="1" applyFill="1" applyBorder="1" applyAlignment="1">
      <alignment vertical="top" wrapText="1"/>
    </xf>
    <xf numFmtId="0" fontId="173" fillId="0" borderId="0" xfId="5" applyFont="1" applyFill="1" applyBorder="1" applyAlignment="1">
      <alignment horizontal="left" vertical="center" wrapText="1"/>
    </xf>
    <xf numFmtId="0" fontId="173" fillId="0" borderId="0" xfId="5" applyFont="1" applyFill="1" applyBorder="1" applyAlignment="1">
      <alignment horizontal="right" vertical="center" wrapText="1"/>
    </xf>
    <xf numFmtId="181" fontId="31" fillId="0" borderId="0" xfId="5" applyNumberFormat="1" applyFont="1" applyFill="1" applyBorder="1" applyAlignment="1">
      <alignment vertical="center" wrapText="1"/>
    </xf>
    <xf numFmtId="0" fontId="77" fillId="0" borderId="0" xfId="5" applyFont="1" applyFill="1" applyAlignment="1">
      <alignment vertical="top" wrapText="1"/>
    </xf>
    <xf numFmtId="0" fontId="110" fillId="0" borderId="0" xfId="5" applyFont="1" applyFill="1" applyBorder="1" applyAlignment="1">
      <alignment vertical="center" wrapText="1"/>
    </xf>
    <xf numFmtId="0" fontId="174" fillId="0" borderId="0" xfId="5" applyFont="1" applyFill="1" applyBorder="1" applyAlignment="1">
      <alignment vertical="top" wrapText="1"/>
    </xf>
    <xf numFmtId="0" fontId="110" fillId="0" borderId="0" xfId="5" applyFont="1" applyFill="1" applyAlignment="1">
      <alignment vertical="top" wrapText="1"/>
    </xf>
    <xf numFmtId="0" fontId="136" fillId="0" borderId="0" xfId="5" applyFont="1" applyFill="1" applyBorder="1" applyAlignment="1">
      <alignment horizontal="center" wrapText="1"/>
    </xf>
    <xf numFmtId="0" fontId="76" fillId="0" borderId="0" xfId="5" applyFont="1" applyFill="1" applyBorder="1" applyAlignment="1">
      <alignment vertical="top" wrapText="1"/>
    </xf>
    <xf numFmtId="0" fontId="183" fillId="0" borderId="1" xfId="0" applyFont="1" applyBorder="1" applyProtection="1">
      <alignment vertical="center"/>
      <protection locked="0"/>
    </xf>
    <xf numFmtId="0" fontId="183" fillId="0" borderId="1" xfId="0" quotePrefix="1" applyFont="1" applyBorder="1" applyProtection="1">
      <alignment vertical="center"/>
      <protection locked="0"/>
    </xf>
    <xf numFmtId="182" fontId="183" fillId="0" borderId="1" xfId="0" applyNumberFormat="1" applyFont="1" applyBorder="1" applyProtection="1">
      <alignment vertical="center"/>
      <protection locked="0"/>
    </xf>
    <xf numFmtId="182" fontId="183" fillId="0" borderId="1" xfId="0" applyNumberFormat="1" applyFont="1" applyBorder="1" applyAlignment="1" applyProtection="1">
      <alignment horizontal="left" vertical="center"/>
      <protection locked="0"/>
    </xf>
    <xf numFmtId="182" fontId="184" fillId="0" borderId="1" xfId="0" applyNumberFormat="1" applyFont="1" applyBorder="1" applyProtection="1">
      <alignment vertical="center"/>
      <protection hidden="1"/>
    </xf>
    <xf numFmtId="182" fontId="183" fillId="0" borderId="1" xfId="0" applyNumberFormat="1" applyFont="1" applyBorder="1" applyProtection="1">
      <alignment vertical="center"/>
      <protection hidden="1"/>
    </xf>
    <xf numFmtId="0" fontId="185" fillId="0" borderId="1" xfId="0" applyFont="1" applyBorder="1" applyProtection="1">
      <alignment vertical="center"/>
      <protection locked="0"/>
    </xf>
    <xf numFmtId="0" fontId="185" fillId="0" borderId="1" xfId="0" applyFont="1" applyBorder="1" applyAlignment="1" applyProtection="1">
      <alignment horizontal="left" vertical="center"/>
      <protection locked="0"/>
    </xf>
    <xf numFmtId="0" fontId="185" fillId="0" borderId="1" xfId="0" quotePrefix="1" applyFont="1" applyBorder="1" applyProtection="1">
      <alignment vertical="center"/>
      <protection locked="0"/>
    </xf>
    <xf numFmtId="182" fontId="184" fillId="0" borderId="5" xfId="0" applyNumberFormat="1" applyFont="1" applyBorder="1" applyProtection="1">
      <alignment vertical="center"/>
      <protection hidden="1"/>
    </xf>
    <xf numFmtId="182" fontId="183" fillId="0" borderId="5" xfId="0" applyNumberFormat="1" applyFont="1" applyBorder="1" applyProtection="1">
      <alignment vertical="center"/>
      <protection hidden="1"/>
    </xf>
    <xf numFmtId="182" fontId="184" fillId="0" borderId="52" xfId="0" applyNumberFormat="1" applyFont="1" applyBorder="1" applyAlignment="1" applyProtection="1">
      <alignment horizontal="center" vertical="center"/>
      <protection hidden="1"/>
    </xf>
    <xf numFmtId="182" fontId="184" fillId="0" borderId="1" xfId="0" applyNumberFormat="1" applyFont="1" applyBorder="1" applyAlignment="1" applyProtection="1">
      <alignment horizontal="center" vertical="center"/>
      <protection hidden="1"/>
    </xf>
    <xf numFmtId="0" fontId="19" fillId="0" borderId="0" xfId="14">
      <alignment vertical="center"/>
    </xf>
    <xf numFmtId="49" fontId="150" fillId="0" borderId="0" xfId="11" quotePrefix="1" applyNumberFormat="1" applyFont="1" applyFill="1" applyBorder="1" applyAlignment="1" applyProtection="1">
      <alignment horizontal="left" vertical="center"/>
      <protection locked="0"/>
    </xf>
    <xf numFmtId="49" fontId="150" fillId="0" borderId="0" xfId="11" applyNumberFormat="1" applyFont="1" applyFill="1" applyBorder="1" applyAlignment="1" applyProtection="1">
      <alignment horizontal="left" vertical="center"/>
      <protection locked="0"/>
    </xf>
    <xf numFmtId="49" fontId="148" fillId="0" borderId="0" xfId="11" applyNumberFormat="1" applyFont="1" applyFill="1" applyBorder="1" applyAlignment="1" applyProtection="1">
      <alignment horizontal="left" vertical="center" wrapText="1"/>
      <protection locked="0"/>
    </xf>
    <xf numFmtId="0" fontId="148" fillId="0" borderId="0" xfId="0" applyFont="1" applyFill="1" applyAlignment="1" applyProtection="1">
      <alignment horizontal="left" vertical="center"/>
      <protection locked="0"/>
    </xf>
    <xf numFmtId="0" fontId="19" fillId="0" borderId="0" xfId="14" applyAlignment="1">
      <alignment horizontal="left" vertical="center"/>
    </xf>
    <xf numFmtId="49" fontId="0" fillId="0" borderId="0" xfId="0" applyNumberFormat="1">
      <alignment vertical="center"/>
    </xf>
    <xf numFmtId="0" fontId="19" fillId="0" borderId="0" xfId="0" applyFont="1" applyFill="1" applyAlignment="1" applyProtection="1">
      <alignment horizontal="left"/>
      <protection locked="0"/>
    </xf>
    <xf numFmtId="182" fontId="36" fillId="0" borderId="0" xfId="0" applyNumberFormat="1" applyFont="1" applyBorder="1" applyAlignment="1" applyProtection="1">
      <alignment vertical="center"/>
      <protection hidden="1"/>
    </xf>
    <xf numFmtId="0" fontId="137" fillId="10" borderId="35" xfId="0" applyFont="1" applyFill="1" applyBorder="1" applyAlignment="1" applyProtection="1">
      <alignment horizontal="left" vertical="center" wrapText="1"/>
    </xf>
    <xf numFmtId="0" fontId="138" fillId="10" borderId="2" xfId="0" applyFont="1" applyFill="1" applyBorder="1" applyAlignment="1" applyProtection="1">
      <alignment horizontal="left" vertical="center" wrapText="1"/>
    </xf>
    <xf numFmtId="180" fontId="82" fillId="0" borderId="0" xfId="13" applyNumberFormat="1" applyFont="1" applyFill="1" applyAlignment="1" applyProtection="1">
      <alignment horizontal="left"/>
      <protection locked="0"/>
    </xf>
    <xf numFmtId="180" fontId="94" fillId="0" borderId="0" xfId="13" applyNumberFormat="1" applyFont="1" applyAlignment="1" applyProtection="1">
      <alignment horizontal="left"/>
      <protection locked="0"/>
    </xf>
    <xf numFmtId="185" fontId="55" fillId="0" borderId="0" xfId="13" applyNumberFormat="1" applyAlignment="1" applyProtection="1">
      <alignment horizontal="left"/>
      <protection locked="0"/>
    </xf>
    <xf numFmtId="49" fontId="36" fillId="27" borderId="0" xfId="11" quotePrefix="1" applyNumberFormat="1" applyFont="1" applyFill="1" applyBorder="1" applyAlignment="1" applyProtection="1">
      <alignment horizontal="left" vertical="center"/>
      <protection locked="0"/>
    </xf>
    <xf numFmtId="0" fontId="55" fillId="0" borderId="0" xfId="31"/>
    <xf numFmtId="0" fontId="15" fillId="0" borderId="1" xfId="31" applyFont="1" applyBorder="1" applyAlignment="1">
      <alignment horizontal="center" vertical="center" wrapText="1"/>
    </xf>
    <xf numFmtId="0" fontId="55" fillId="0" borderId="0" xfId="31" applyAlignment="1">
      <alignment wrapText="1"/>
    </xf>
    <xf numFmtId="0" fontId="55" fillId="0" borderId="1" xfId="31" applyBorder="1" applyAlignment="1">
      <alignment wrapText="1"/>
    </xf>
    <xf numFmtId="0" fontId="36" fillId="0" borderId="0" xfId="0" applyNumberFormat="1" applyFont="1" applyFill="1" applyBorder="1" applyAlignment="1" applyProtection="1">
      <alignment horizontal="left" vertical="center"/>
      <protection hidden="1"/>
    </xf>
    <xf numFmtId="0" fontId="148" fillId="0" borderId="0" xfId="11" quotePrefix="1" applyNumberFormat="1" applyFont="1" applyFill="1" applyBorder="1" applyAlignment="1" applyProtection="1">
      <alignment horizontal="left" vertical="center"/>
      <protection locked="0"/>
    </xf>
    <xf numFmtId="0" fontId="148" fillId="0" borderId="0" xfId="11" applyNumberFormat="1" applyFont="1" applyFill="1" applyBorder="1" applyAlignment="1" applyProtection="1">
      <alignment horizontal="left" vertical="center"/>
      <protection locked="0"/>
    </xf>
    <xf numFmtId="0" fontId="148" fillId="0" borderId="0" xfId="0" applyNumberFormat="1" applyFont="1" applyFill="1" applyAlignment="1" applyProtection="1">
      <alignment horizontal="left" vertical="center"/>
      <protection locked="0"/>
    </xf>
    <xf numFmtId="0" fontId="95" fillId="0" borderId="0" xfId="11" quotePrefix="1" applyNumberFormat="1" applyFont="1" applyFill="1" applyBorder="1" applyAlignment="1" applyProtection="1">
      <alignment horizontal="left" vertical="center"/>
      <protection locked="0"/>
    </xf>
    <xf numFmtId="0" fontId="95" fillId="0" borderId="0" xfId="11" applyNumberFormat="1" applyFont="1" applyFill="1" applyBorder="1" applyAlignment="1" applyProtection="1">
      <alignment horizontal="left" vertical="center"/>
      <protection locked="0"/>
    </xf>
    <xf numFmtId="0" fontId="95" fillId="0" borderId="0" xfId="0" applyNumberFormat="1" applyFont="1" applyFill="1" applyAlignment="1" applyProtection="1">
      <alignment horizontal="left" vertical="center"/>
      <protection locked="0"/>
    </xf>
    <xf numFmtId="0" fontId="149" fillId="0" borderId="0" xfId="11" quotePrefix="1" applyNumberFormat="1" applyFont="1" applyFill="1" applyBorder="1" applyAlignment="1" applyProtection="1">
      <alignment horizontal="left" vertical="center"/>
      <protection locked="0"/>
    </xf>
    <xf numFmtId="0" fontId="149" fillId="0" borderId="0" xfId="11" applyNumberFormat="1" applyFont="1" applyFill="1" applyBorder="1" applyAlignment="1" applyProtection="1">
      <alignment horizontal="left" vertical="center"/>
      <protection locked="0"/>
    </xf>
    <xf numFmtId="0" fontId="0" fillId="0" borderId="0" xfId="0" applyNumberFormat="1" applyAlignment="1" applyProtection="1">
      <protection locked="0"/>
    </xf>
    <xf numFmtId="0" fontId="0" fillId="0" borderId="0" xfId="0" applyNumberFormat="1" applyProtection="1">
      <alignment vertical="center"/>
      <protection locked="0"/>
    </xf>
    <xf numFmtId="0" fontId="0" fillId="0" borderId="0" xfId="0" applyNumberFormat="1" applyFill="1" applyProtection="1">
      <alignment vertical="center"/>
      <protection locked="0"/>
    </xf>
    <xf numFmtId="0" fontId="48" fillId="0" borderId="0" xfId="0" applyNumberFormat="1" applyFont="1" applyFill="1" applyAlignment="1" applyProtection="1">
      <alignment horizontal="center" vertical="center"/>
      <protection locked="0"/>
    </xf>
    <xf numFmtId="0" fontId="48" fillId="0" borderId="0" xfId="0" applyNumberFormat="1" applyFont="1" applyFill="1" applyAlignment="1" applyProtection="1">
      <alignment vertical="center"/>
      <protection locked="0"/>
    </xf>
    <xf numFmtId="0" fontId="48" fillId="0" borderId="0" xfId="0" applyNumberFormat="1" applyFont="1" applyFill="1" applyProtection="1">
      <alignment vertical="center"/>
      <protection locked="0"/>
    </xf>
    <xf numFmtId="0" fontId="48" fillId="0" borderId="0" xfId="0" applyNumberFormat="1" applyFont="1" applyFill="1" applyAlignment="1" applyProtection="1">
      <alignment horizontal="left" vertical="center"/>
      <protection locked="0"/>
    </xf>
    <xf numFmtId="0" fontId="73" fillId="5" borderId="1" xfId="0" applyNumberFormat="1" applyFont="1" applyFill="1" applyBorder="1" applyAlignment="1" applyProtection="1">
      <alignment horizontal="center" vertical="center"/>
      <protection locked="0"/>
    </xf>
    <xf numFmtId="0" fontId="21" fillId="5" borderId="1" xfId="0" applyNumberFormat="1" applyFont="1" applyFill="1" applyBorder="1" applyAlignment="1" applyProtection="1">
      <alignment horizontal="center" vertical="center"/>
      <protection locked="0"/>
    </xf>
    <xf numFmtId="0" fontId="21" fillId="0" borderId="1" xfId="0" applyNumberFormat="1" applyFont="1" applyBorder="1" applyAlignment="1" applyProtection="1">
      <alignment horizontal="center" vertical="center"/>
      <protection locked="0"/>
    </xf>
    <xf numFmtId="0" fontId="50" fillId="3" borderId="1" xfId="8" applyNumberFormat="1" applyFont="1" applyFill="1" applyBorder="1" applyAlignment="1" applyProtection="1">
      <alignment horizontal="center" vertical="center"/>
      <protection locked="0"/>
    </xf>
    <xf numFmtId="0" fontId="50" fillId="5" borderId="1" xfId="8" applyNumberFormat="1" applyFont="1" applyFill="1" applyBorder="1" applyAlignment="1" applyProtection="1">
      <alignment horizontal="center" vertical="center"/>
      <protection locked="0"/>
    </xf>
    <xf numFmtId="0" fontId="50" fillId="0" borderId="1" xfId="0" quotePrefix="1" applyNumberFormat="1" applyFont="1" applyFill="1" applyBorder="1" applyAlignment="1" applyProtection="1">
      <alignment horizontal="center" vertical="center"/>
      <protection locked="0"/>
    </xf>
    <xf numFmtId="0" fontId="94" fillId="0" borderId="0" xfId="13" applyNumberFormat="1" applyFont="1" applyAlignment="1" applyProtection="1">
      <alignment horizontal="left"/>
      <protection locked="0"/>
    </xf>
    <xf numFmtId="0" fontId="34" fillId="0" borderId="0" xfId="5" applyNumberFormat="1" applyFont="1" applyFill="1" applyBorder="1" applyAlignment="1">
      <alignment vertical="top" wrapText="1"/>
    </xf>
    <xf numFmtId="0" fontId="76" fillId="0" borderId="0" xfId="5" applyNumberFormat="1" applyFont="1" applyFill="1" applyBorder="1" applyAlignment="1">
      <alignment vertical="center" wrapText="1"/>
    </xf>
    <xf numFmtId="0" fontId="170" fillId="0" borderId="0" xfId="5" applyNumberFormat="1" applyFont="1" applyFill="1" applyBorder="1" applyAlignment="1">
      <alignment vertical="top" wrapText="1"/>
    </xf>
    <xf numFmtId="0" fontId="77" fillId="0" borderId="0" xfId="5" applyNumberFormat="1" applyFont="1" applyFill="1" applyBorder="1" applyAlignment="1">
      <alignment vertical="top" wrapText="1"/>
    </xf>
    <xf numFmtId="0" fontId="5" fillId="0" borderId="0" xfId="5" applyNumberFormat="1" applyFont="1" applyBorder="1">
      <alignment wrapText="1"/>
    </xf>
    <xf numFmtId="0" fontId="76" fillId="0" borderId="0" xfId="5" applyNumberFormat="1" applyFont="1" applyFill="1" applyBorder="1" applyAlignment="1">
      <alignment horizontal="right" vertical="center" wrapText="1"/>
    </xf>
    <xf numFmtId="0" fontId="110" fillId="0" borderId="0" xfId="5" applyNumberFormat="1" applyFont="1" applyFill="1" applyBorder="1" applyAlignment="1">
      <alignment vertical="top" wrapText="1"/>
    </xf>
    <xf numFmtId="0" fontId="111" fillId="0" borderId="0" xfId="5" applyNumberFormat="1" applyFont="1">
      <alignment wrapText="1"/>
    </xf>
    <xf numFmtId="0" fontId="44" fillId="0" borderId="0" xfId="5" applyNumberFormat="1" applyFont="1">
      <alignment wrapText="1"/>
    </xf>
    <xf numFmtId="0" fontId="31" fillId="0" borderId="1" xfId="4" applyNumberFormat="1" applyFont="1" applyBorder="1" applyAlignment="1" applyProtection="1">
      <alignment horizontal="center" vertical="center"/>
      <protection hidden="1"/>
    </xf>
    <xf numFmtId="0" fontId="26" fillId="0" borderId="0" xfId="4" applyNumberFormat="1" applyFont="1" applyFill="1" applyAlignment="1" applyProtection="1">
      <alignment vertical="center"/>
    </xf>
    <xf numFmtId="0" fontId="27" fillId="0" borderId="0" xfId="4" applyNumberFormat="1" applyFont="1" applyFill="1" applyAlignment="1" applyProtection="1">
      <alignment horizontal="left" vertical="center"/>
    </xf>
    <xf numFmtId="0" fontId="26" fillId="0" borderId="0" xfId="4" applyNumberFormat="1" applyFont="1" applyAlignment="1" applyProtection="1">
      <alignment vertical="center"/>
    </xf>
    <xf numFmtId="0" fontId="2" fillId="0" borderId="0" xfId="4" applyNumberFormat="1" applyAlignment="1" applyProtection="1">
      <alignment vertical="center"/>
    </xf>
    <xf numFmtId="0" fontId="31" fillId="0" borderId="0" xfId="4" applyNumberFormat="1" applyFont="1" applyAlignment="1" applyProtection="1">
      <alignment vertical="center"/>
    </xf>
    <xf numFmtId="0" fontId="66" fillId="0" borderId="0" xfId="4" applyNumberFormat="1" applyFont="1" applyFill="1" applyAlignment="1" applyProtection="1">
      <alignment horizontal="left" vertical="center"/>
    </xf>
    <xf numFmtId="0" fontId="4" fillId="0" borderId="0" xfId="4" applyNumberFormat="1" applyFont="1" applyFill="1" applyAlignment="1" applyProtection="1">
      <alignment vertical="center"/>
    </xf>
    <xf numFmtId="0" fontId="32" fillId="0" borderId="0" xfId="4" applyNumberFormat="1" applyFont="1" applyAlignment="1" applyProtection="1">
      <alignment vertical="center"/>
    </xf>
    <xf numFmtId="0" fontId="2" fillId="0" borderId="0" xfId="4" applyNumberFormat="1" applyFont="1" applyFill="1" applyAlignment="1" applyProtection="1">
      <alignment vertical="center"/>
    </xf>
    <xf numFmtId="0" fontId="66" fillId="0" borderId="0" xfId="4" applyNumberFormat="1" applyFont="1" applyFill="1" applyAlignment="1" applyProtection="1">
      <alignment horizontal="center" vertical="center"/>
    </xf>
    <xf numFmtId="0" fontId="27" fillId="0" borderId="0" xfId="4" applyNumberFormat="1" applyFont="1" applyFill="1" applyAlignment="1" applyProtection="1">
      <alignment vertical="center"/>
    </xf>
    <xf numFmtId="0" fontId="27" fillId="0" borderId="0" xfId="4" applyNumberFormat="1" applyFont="1" applyFill="1" applyAlignment="1" applyProtection="1">
      <alignment horizontal="right" vertical="center"/>
    </xf>
    <xf numFmtId="0" fontId="3" fillId="0" borderId="0" xfId="4" applyNumberFormat="1" applyFont="1" applyFill="1" applyAlignment="1" applyProtection="1">
      <alignment horizontal="center" vertical="center"/>
    </xf>
    <xf numFmtId="0" fontId="132" fillId="0" borderId="0" xfId="19" applyNumberFormat="1" applyFont="1" applyFill="1" applyBorder="1" applyAlignment="1" applyProtection="1">
      <alignment horizontal="left"/>
    </xf>
    <xf numFmtId="0" fontId="19" fillId="0" borderId="0" xfId="14" applyNumberFormat="1" applyAlignment="1">
      <alignment horizontal="left" vertical="center"/>
    </xf>
    <xf numFmtId="0" fontId="37" fillId="18" borderId="35" xfId="0" applyNumberFormat="1" applyFont="1" applyFill="1" applyBorder="1" applyAlignment="1" applyProtection="1">
      <alignment horizontal="center" vertical="center"/>
      <protection locked="0"/>
    </xf>
    <xf numFmtId="0" fontId="5" fillId="0" borderId="38" xfId="0" applyFont="1" applyFill="1" applyBorder="1" applyAlignment="1" applyProtection="1">
      <alignment horizontal="center" vertical="center"/>
      <protection locked="0"/>
    </xf>
    <xf numFmtId="179" fontId="5" fillId="0" borderId="0" xfId="26" applyFill="1" applyProtection="1">
      <protection locked="0"/>
    </xf>
    <xf numFmtId="179" fontId="5" fillId="0" borderId="0" xfId="26" applyFill="1" applyAlignment="1" applyProtection="1">
      <alignment horizontal="left"/>
      <protection locked="0"/>
    </xf>
    <xf numFmtId="0" fontId="5" fillId="0" borderId="38" xfId="0" applyFont="1" applyFill="1" applyBorder="1" applyAlignment="1" applyProtection="1">
      <alignment horizontal="left" vertical="center"/>
      <protection locked="0"/>
    </xf>
    <xf numFmtId="179" fontId="5" fillId="0" borderId="0" xfId="26" applyFill="1" applyAlignment="1" applyProtection="1">
      <alignment horizontal="left" vertical="center"/>
      <protection locked="0"/>
    </xf>
    <xf numFmtId="0" fontId="0" fillId="0" borderId="0" xfId="0" applyNumberFormat="1" applyAlignment="1" applyProtection="1">
      <alignment horizontal="center"/>
      <protection locked="0"/>
    </xf>
    <xf numFmtId="0" fontId="0" fillId="0" borderId="0" xfId="0" applyNumberFormat="1" applyAlignment="1" applyProtection="1">
      <alignment horizontal="center" vertical="center"/>
      <protection locked="0"/>
    </xf>
    <xf numFmtId="0" fontId="0" fillId="0" borderId="0" xfId="0" applyNumberFormat="1" applyFill="1" applyAlignment="1" applyProtection="1">
      <alignment horizontal="center" vertical="center"/>
      <protection locked="0"/>
    </xf>
    <xf numFmtId="0" fontId="2" fillId="0" borderId="0" xfId="1" applyNumberFormat="1" applyFont="1" applyFill="1" applyBorder="1" applyAlignment="1" applyProtection="1">
      <alignment horizontal="left" vertical="center" wrapText="1"/>
      <protection locked="0"/>
    </xf>
    <xf numFmtId="31" fontId="2" fillId="0" borderId="0" xfId="1" applyNumberFormat="1" applyAlignment="1" applyProtection="1">
      <alignment horizontal="center" vertical="center"/>
      <protection hidden="1"/>
    </xf>
    <xf numFmtId="191" fontId="36" fillId="0" borderId="0" xfId="11" quotePrefix="1" applyNumberFormat="1" applyFont="1" applyFill="1" applyBorder="1" applyAlignment="1" applyProtection="1">
      <alignment horizontal="left" vertical="center"/>
      <protection locked="0"/>
    </xf>
    <xf numFmtId="191" fontId="148" fillId="0" borderId="0" xfId="11" applyNumberFormat="1" applyFont="1" applyFill="1" applyBorder="1" applyAlignment="1" applyProtection="1">
      <alignment horizontal="left" vertical="center"/>
      <protection locked="0"/>
    </xf>
    <xf numFmtId="191" fontId="148" fillId="0" borderId="0" xfId="0" applyNumberFormat="1" applyFont="1" applyFill="1" applyAlignment="1" applyProtection="1">
      <alignment horizontal="left" vertical="center"/>
      <protection locked="0"/>
    </xf>
    <xf numFmtId="191" fontId="31" fillId="0" borderId="1" xfId="4" applyNumberFormat="1" applyFont="1" applyBorder="1" applyAlignment="1" applyProtection="1">
      <alignment horizontal="center" vertical="center"/>
      <protection hidden="1"/>
    </xf>
    <xf numFmtId="191" fontId="27" fillId="0" borderId="15" xfId="4" applyNumberFormat="1" applyFont="1" applyBorder="1" applyAlignment="1" applyProtection="1">
      <alignment horizontal="center"/>
      <protection hidden="1"/>
    </xf>
    <xf numFmtId="0" fontId="27" fillId="0" borderId="1" xfId="4" applyFont="1" applyBorder="1" applyAlignment="1" applyProtection="1">
      <alignment horizontal="center" vertical="center"/>
      <protection hidden="1"/>
    </xf>
    <xf numFmtId="182" fontId="86" fillId="0" borderId="0" xfId="0" applyNumberFormat="1" applyFont="1" applyBorder="1" applyAlignment="1" applyProtection="1">
      <alignment horizontal="left" vertical="top"/>
      <protection hidden="1"/>
    </xf>
    <xf numFmtId="0" fontId="190" fillId="0" borderId="38" xfId="0" applyFont="1" applyFill="1" applyBorder="1" applyAlignment="1" applyProtection="1">
      <alignment horizontal="center"/>
      <protection locked="0"/>
    </xf>
    <xf numFmtId="179" fontId="5" fillId="0" borderId="0" xfId="26" applyFont="1" applyFill="1" applyProtection="1">
      <protection locked="0"/>
    </xf>
    <xf numFmtId="182" fontId="57" fillId="28" borderId="18" xfId="0" applyNumberFormat="1" applyFont="1" applyFill="1" applyBorder="1" applyAlignment="1" applyProtection="1">
      <alignment horizontal="left" vertical="center"/>
    </xf>
    <xf numFmtId="182" fontId="80" fillId="28" borderId="18" xfId="0" applyNumberFormat="1" applyFont="1" applyFill="1" applyBorder="1" applyAlignment="1" applyProtection="1">
      <alignment horizontal="left" vertical="center"/>
    </xf>
    <xf numFmtId="49" fontId="80" fillId="28" borderId="18" xfId="0" applyNumberFormat="1" applyFont="1" applyFill="1" applyBorder="1" applyAlignment="1" applyProtection="1">
      <alignment horizontal="left" vertical="center"/>
    </xf>
    <xf numFmtId="182" fontId="80" fillId="28" borderId="18" xfId="0" applyNumberFormat="1" applyFont="1" applyFill="1" applyBorder="1" applyAlignment="1" applyProtection="1">
      <alignment horizontal="left" vertical="center"/>
      <protection hidden="1"/>
    </xf>
    <xf numFmtId="182" fontId="57" fillId="28" borderId="0" xfId="0" applyNumberFormat="1" applyFont="1" applyFill="1" applyAlignment="1" applyProtection="1">
      <alignment horizontal="left" vertical="center"/>
      <protection hidden="1"/>
    </xf>
    <xf numFmtId="49" fontId="189" fillId="0" borderId="0" xfId="0" quotePrefix="1" applyNumberFormat="1" applyFont="1" applyProtection="1">
      <alignment vertical="center"/>
      <protection locked="0"/>
    </xf>
    <xf numFmtId="0" fontId="191" fillId="0" borderId="0" xfId="0" applyFont="1" applyFill="1" applyBorder="1" applyAlignment="1" applyProtection="1">
      <alignment horizontal="left" vertical="top" wrapText="1"/>
      <protection locked="0"/>
    </xf>
    <xf numFmtId="0" fontId="191" fillId="0" borderId="0" xfId="0" applyNumberFormat="1" applyFont="1" applyFill="1" applyBorder="1" applyAlignment="1" applyProtection="1">
      <alignment horizontal="left" vertical="top" wrapText="1"/>
      <protection hidden="1"/>
    </xf>
    <xf numFmtId="0" fontId="148" fillId="0" borderId="0" xfId="11" applyNumberFormat="1" applyFont="1" applyFill="1" applyBorder="1" applyAlignment="1" applyProtection="1">
      <alignment horizontal="left" vertical="center"/>
      <protection hidden="1"/>
    </xf>
    <xf numFmtId="49" fontId="191" fillId="0" borderId="0" xfId="0" applyNumberFormat="1" applyFont="1" applyFill="1" applyBorder="1" applyAlignment="1" applyProtection="1">
      <alignment horizontal="center" wrapText="1"/>
      <protection hidden="1"/>
    </xf>
    <xf numFmtId="0" fontId="191" fillId="0" borderId="0" xfId="0" applyFont="1" applyFill="1" applyBorder="1" applyAlignment="1" applyProtection="1">
      <alignment horizontal="center" wrapText="1"/>
      <protection hidden="1"/>
    </xf>
    <xf numFmtId="49" fontId="191" fillId="0" borderId="0" xfId="0" applyNumberFormat="1" applyFont="1" applyFill="1" applyBorder="1" applyAlignment="1" applyProtection="1">
      <alignment horizontal="left" vertical="top" wrapText="1"/>
      <protection hidden="1"/>
    </xf>
    <xf numFmtId="0" fontId="191" fillId="0" borderId="0" xfId="0" applyNumberFormat="1" applyFont="1" applyFill="1" applyBorder="1" applyAlignment="1" applyProtection="1">
      <alignment horizontal="left" wrapText="1"/>
      <protection hidden="1"/>
    </xf>
    <xf numFmtId="0" fontId="191" fillId="0" borderId="0" xfId="0" applyFont="1" applyFill="1" applyBorder="1" applyAlignment="1" applyProtection="1">
      <alignment horizontal="left" vertical="top" wrapText="1"/>
      <protection hidden="1"/>
    </xf>
    <xf numFmtId="182" fontId="92" fillId="9" borderId="0" xfId="0" applyNumberFormat="1" applyFont="1" applyFill="1" applyBorder="1" applyAlignment="1" applyProtection="1">
      <alignment horizontal="left" vertical="center"/>
      <protection locked="0"/>
    </xf>
    <xf numFmtId="182" fontId="25" fillId="0" borderId="0" xfId="0" applyNumberFormat="1" applyFont="1" applyAlignment="1" applyProtection="1">
      <alignment horizontal="left" vertical="center"/>
      <protection locked="0"/>
    </xf>
    <xf numFmtId="182" fontId="92" fillId="9" borderId="0" xfId="0" applyNumberFormat="1" applyFont="1" applyFill="1" applyBorder="1" applyAlignment="1" applyProtection="1">
      <alignment horizontal="center" vertical="center"/>
      <protection locked="0"/>
    </xf>
    <xf numFmtId="182" fontId="92" fillId="9" borderId="1" xfId="0" applyNumberFormat="1" applyFont="1" applyFill="1" applyBorder="1" applyAlignment="1" applyProtection="1">
      <alignment horizontal="left" vertical="center"/>
      <protection locked="0"/>
    </xf>
    <xf numFmtId="182" fontId="25" fillId="0" borderId="0" xfId="0" applyNumberFormat="1" applyFont="1" applyAlignment="1" applyProtection="1">
      <alignment vertical="center"/>
      <protection locked="0"/>
    </xf>
    <xf numFmtId="182" fontId="36" fillId="0" borderId="0" xfId="0" applyNumberFormat="1" applyFont="1" applyBorder="1" applyAlignment="1" applyProtection="1">
      <alignment horizontal="center" vertical="center"/>
      <protection hidden="1"/>
    </xf>
    <xf numFmtId="0" fontId="147" fillId="0" borderId="0" xfId="0" applyFont="1" applyFill="1" applyAlignment="1" applyProtection="1">
      <alignment horizontal="center"/>
      <protection hidden="1"/>
    </xf>
    <xf numFmtId="0" fontId="58" fillId="0" borderId="0" xfId="0" applyFont="1" applyFill="1" applyAlignment="1" applyProtection="1">
      <alignment horizontal="right" vertical="top" wrapText="1"/>
      <protection hidden="1"/>
    </xf>
    <xf numFmtId="0" fontId="56" fillId="0" borderId="0" xfId="0" applyFont="1" applyFill="1" applyAlignment="1" applyProtection="1">
      <alignment horizontal="left"/>
      <protection hidden="1"/>
    </xf>
    <xf numFmtId="0" fontId="147" fillId="0" borderId="0" xfId="0" applyFont="1" applyFill="1" applyAlignment="1" applyProtection="1">
      <protection hidden="1"/>
    </xf>
    <xf numFmtId="0" fontId="19" fillId="0" borderId="0" xfId="0" applyFont="1" applyFill="1" applyAlignment="1" applyProtection="1">
      <alignment horizontal="left"/>
      <protection hidden="1"/>
    </xf>
    <xf numFmtId="0" fontId="4" fillId="0" borderId="38" xfId="0" applyFont="1" applyFill="1" applyBorder="1" applyAlignment="1" applyProtection="1">
      <alignment horizontal="center"/>
      <protection locked="0"/>
    </xf>
    <xf numFmtId="0" fontId="190" fillId="0" borderId="53" xfId="0" applyFont="1" applyFill="1" applyBorder="1" applyAlignment="1" applyProtection="1">
      <alignment horizontal="center"/>
      <protection locked="0"/>
    </xf>
    <xf numFmtId="0" fontId="5" fillId="0" borderId="53" xfId="0" applyFont="1" applyFill="1" applyBorder="1" applyAlignment="1" applyProtection="1">
      <alignment horizontal="center" vertical="center"/>
      <protection locked="0"/>
    </xf>
    <xf numFmtId="0" fontId="190" fillId="0" borderId="1" xfId="0" applyFont="1" applyFill="1" applyBorder="1" applyAlignment="1" applyProtection="1">
      <alignment horizontal="center"/>
      <protection locked="0"/>
    </xf>
    <xf numFmtId="0" fontId="5" fillId="0" borderId="1" xfId="0" applyFont="1" applyFill="1" applyBorder="1" applyAlignment="1" applyProtection="1">
      <alignment horizontal="center" vertical="center"/>
      <protection locked="0"/>
    </xf>
    <xf numFmtId="0" fontId="0" fillId="0" borderId="1" xfId="0" applyBorder="1" applyAlignment="1" applyProtection="1">
      <protection hidden="1"/>
    </xf>
    <xf numFmtId="0" fontId="52" fillId="0" borderId="0" xfId="0" applyFont="1" applyProtection="1">
      <alignment vertical="center"/>
      <protection hidden="1"/>
    </xf>
    <xf numFmtId="0" fontId="0" fillId="0" borderId="0" xfId="0" applyProtection="1">
      <alignment vertical="center"/>
      <protection hidden="1"/>
    </xf>
    <xf numFmtId="0" fontId="54" fillId="0" borderId="0" xfId="0" applyFont="1" applyAlignment="1" applyProtection="1">
      <alignment vertical="center"/>
      <protection hidden="1"/>
    </xf>
    <xf numFmtId="0" fontId="53" fillId="0" borderId="0" xfId="0" applyFont="1" applyProtection="1">
      <alignment vertical="center"/>
      <protection hidden="1"/>
    </xf>
    <xf numFmtId="183" fontId="100" fillId="0" borderId="0" xfId="0" applyNumberFormat="1" applyFont="1" applyAlignment="1" applyProtection="1">
      <alignment horizontal="center" vertical="center"/>
      <protection hidden="1"/>
    </xf>
    <xf numFmtId="0" fontId="39" fillId="0" borderId="0" xfId="0" applyFont="1" applyProtection="1">
      <alignment vertical="center"/>
      <protection hidden="1"/>
    </xf>
    <xf numFmtId="0" fontId="62" fillId="0" borderId="0" xfId="0" applyFont="1" applyAlignment="1" applyProtection="1">
      <alignment horizontal="right" vertical="center"/>
      <protection hidden="1"/>
    </xf>
    <xf numFmtId="0" fontId="62" fillId="0" borderId="0" xfId="0" applyFont="1" applyAlignment="1" applyProtection="1">
      <alignment horizontal="center" vertical="center"/>
      <protection hidden="1"/>
    </xf>
    <xf numFmtId="191" fontId="56" fillId="0" borderId="0" xfId="2" applyNumberFormat="1" applyFont="1" applyBorder="1" applyAlignment="1" applyProtection="1">
      <alignment horizontal="right" vertical="center"/>
      <protection hidden="1"/>
    </xf>
    <xf numFmtId="191" fontId="62" fillId="0" borderId="0" xfId="0" applyNumberFormat="1" applyFont="1" applyAlignment="1" applyProtection="1">
      <alignment horizontal="center" vertical="center"/>
      <protection hidden="1"/>
    </xf>
    <xf numFmtId="182" fontId="184" fillId="0" borderId="52" xfId="0" applyNumberFormat="1" applyFont="1" applyBorder="1" applyAlignment="1" applyProtection="1">
      <alignment horizontal="center" vertical="center"/>
      <protection locked="0"/>
    </xf>
    <xf numFmtId="182" fontId="184" fillId="0" borderId="1" xfId="0" applyNumberFormat="1" applyFont="1" applyBorder="1" applyAlignment="1" applyProtection="1">
      <alignment horizontal="center" vertical="center"/>
      <protection locked="0"/>
    </xf>
    <xf numFmtId="182" fontId="183" fillId="0" borderId="5" xfId="0" applyNumberFormat="1" applyFont="1" applyBorder="1" applyProtection="1">
      <alignment vertical="center"/>
      <protection locked="0"/>
    </xf>
    <xf numFmtId="0" fontId="151" fillId="0" borderId="0" xfId="0" applyFont="1" applyFill="1" applyBorder="1" applyAlignment="1" applyProtection="1">
      <alignment horizontal="left"/>
      <protection locked="0"/>
    </xf>
    <xf numFmtId="0" fontId="158" fillId="0" borderId="0" xfId="0" applyFont="1" applyFill="1" applyBorder="1" applyAlignment="1" applyProtection="1">
      <alignment horizontal="left" vertical="top" wrapText="1"/>
      <protection locked="0"/>
    </xf>
    <xf numFmtId="0" fontId="152" fillId="0" borderId="0" xfId="0" applyFont="1" applyFill="1" applyBorder="1" applyAlignment="1" applyProtection="1">
      <alignment horizontal="left" vertical="center" wrapText="1"/>
      <protection locked="0"/>
    </xf>
    <xf numFmtId="0" fontId="154" fillId="0" borderId="0" xfId="10" applyNumberFormat="1" applyFont="1" applyFill="1" applyBorder="1" applyAlignment="1" applyProtection="1">
      <alignment horizontal="center" vertical="center" wrapText="1"/>
      <protection locked="0"/>
    </xf>
    <xf numFmtId="0" fontId="151" fillId="0" borderId="0" xfId="0" applyFont="1" applyFill="1" applyBorder="1" applyProtection="1">
      <alignment vertical="center"/>
      <protection locked="0"/>
    </xf>
    <xf numFmtId="0" fontId="152" fillId="0" borderId="0" xfId="10" applyFont="1" applyFill="1" applyBorder="1" applyAlignment="1" applyProtection="1">
      <alignment horizontal="left" vertical="center" wrapText="1"/>
      <protection locked="0"/>
    </xf>
    <xf numFmtId="0" fontId="157" fillId="0" borderId="0" xfId="10" applyFont="1" applyFill="1" applyBorder="1" applyAlignment="1" applyProtection="1">
      <alignment horizontal="left" vertical="center" wrapText="1"/>
      <protection locked="0"/>
    </xf>
    <xf numFmtId="0" fontId="151" fillId="0" borderId="0" xfId="10" applyFont="1" applyFill="1" applyBorder="1" applyProtection="1">
      <alignment vertical="center"/>
      <protection locked="0"/>
    </xf>
    <xf numFmtId="0" fontId="157" fillId="0" borderId="0" xfId="0" applyFont="1" applyFill="1" applyBorder="1" applyAlignment="1" applyProtection="1">
      <alignment horizontal="left" vertical="center" wrapText="1"/>
      <protection locked="0"/>
    </xf>
    <xf numFmtId="0" fontId="152" fillId="0" borderId="0" xfId="0" applyFont="1" applyFill="1" applyBorder="1" applyAlignment="1" applyProtection="1">
      <alignment horizontal="right" vertical="center" wrapText="1"/>
      <protection locked="0"/>
    </xf>
    <xf numFmtId="0" fontId="158" fillId="0" borderId="0" xfId="1" applyFont="1" applyFill="1" applyBorder="1" applyAlignment="1" applyProtection="1">
      <alignment horizontal="left" vertical="top" wrapText="1"/>
      <protection locked="0"/>
    </xf>
    <xf numFmtId="0" fontId="161" fillId="0" borderId="0" xfId="0" applyFont="1" applyFill="1" applyBorder="1" applyAlignment="1" applyProtection="1">
      <alignment horizontal="left" vertical="center" wrapText="1"/>
      <protection locked="0"/>
    </xf>
    <xf numFmtId="0" fontId="158" fillId="19" borderId="0" xfId="0" applyFont="1" applyFill="1" applyBorder="1" applyAlignment="1" applyProtection="1">
      <alignment horizontal="left" vertical="top" wrapText="1"/>
      <protection locked="0"/>
    </xf>
    <xf numFmtId="0" fontId="152" fillId="19" borderId="0" xfId="0" applyFont="1" applyFill="1" applyBorder="1" applyAlignment="1" applyProtection="1">
      <alignment horizontal="left" vertical="center" wrapText="1"/>
      <protection locked="0"/>
    </xf>
    <xf numFmtId="0" fontId="154" fillId="19" borderId="0" xfId="10" applyNumberFormat="1" applyFont="1" applyFill="1" applyBorder="1" applyAlignment="1" applyProtection="1">
      <alignment horizontal="center" vertical="center" wrapText="1"/>
      <protection locked="0"/>
    </xf>
    <xf numFmtId="0" fontId="187" fillId="0" borderId="0" xfId="0" applyFont="1" applyFill="1" applyBorder="1" applyAlignment="1" applyProtection="1">
      <alignment horizontal="left" vertical="center" wrapText="1"/>
      <protection locked="0"/>
    </xf>
    <xf numFmtId="0" fontId="187" fillId="19" borderId="0" xfId="0" applyFont="1" applyFill="1" applyBorder="1" applyAlignment="1" applyProtection="1">
      <alignment horizontal="left" vertical="center" wrapText="1"/>
      <protection locked="0"/>
    </xf>
    <xf numFmtId="0" fontId="182" fillId="0" borderId="0" xfId="10" applyNumberFormat="1" applyFont="1" applyFill="1" applyBorder="1" applyAlignment="1" applyProtection="1">
      <alignment horizontal="center" vertical="center" wrapText="1"/>
      <protection locked="0"/>
    </xf>
    <xf numFmtId="0" fontId="162" fillId="0" borderId="0" xfId="0" applyFont="1" applyFill="1" applyBorder="1" applyAlignment="1" applyProtection="1">
      <alignment horizontal="left" vertical="center" wrapText="1"/>
      <protection locked="0"/>
    </xf>
    <xf numFmtId="0" fontId="162" fillId="19" borderId="0" xfId="0" applyFont="1" applyFill="1" applyBorder="1" applyAlignment="1" applyProtection="1">
      <alignment horizontal="left" vertical="center" wrapText="1"/>
      <protection locked="0"/>
    </xf>
    <xf numFmtId="0" fontId="151" fillId="19" borderId="0" xfId="0" applyFont="1" applyFill="1" applyBorder="1" applyProtection="1">
      <alignment vertical="center"/>
      <protection locked="0"/>
    </xf>
    <xf numFmtId="0" fontId="181" fillId="0" borderId="0" xfId="0" applyFont="1" applyFill="1" applyBorder="1" applyAlignment="1" applyProtection="1">
      <alignment horizontal="left" vertical="center" wrapText="1"/>
      <protection locked="0"/>
    </xf>
    <xf numFmtId="0" fontId="177" fillId="0" borderId="0" xfId="10" applyNumberFormat="1" applyFont="1" applyFill="1" applyBorder="1" applyAlignment="1" applyProtection="1">
      <alignment horizontal="center" vertical="center" wrapText="1"/>
      <protection locked="0"/>
    </xf>
    <xf numFmtId="0" fontId="180" fillId="0" borderId="0" xfId="0" applyFont="1" applyFill="1" applyBorder="1" applyProtection="1">
      <alignment vertical="center"/>
      <protection locked="0"/>
    </xf>
    <xf numFmtId="0" fontId="181" fillId="19" borderId="0" xfId="0" applyFont="1" applyFill="1" applyBorder="1" applyAlignment="1" applyProtection="1">
      <alignment horizontal="left" vertical="center" wrapText="1"/>
      <protection locked="0"/>
    </xf>
    <xf numFmtId="0" fontId="181" fillId="0" borderId="0" xfId="10" applyFont="1" applyFill="1" applyBorder="1" applyAlignment="1" applyProtection="1">
      <alignment horizontal="left" vertical="center" wrapText="1"/>
      <protection locked="0"/>
    </xf>
    <xf numFmtId="0" fontId="175" fillId="0" borderId="0" xfId="0" applyFont="1" applyFill="1" applyBorder="1" applyAlignment="1" applyProtection="1">
      <alignment horizontal="left" vertical="center" wrapText="1"/>
      <protection locked="0"/>
    </xf>
    <xf numFmtId="0" fontId="159" fillId="0" borderId="0" xfId="10" applyFont="1" applyFill="1" applyBorder="1" applyAlignment="1" applyProtection="1">
      <alignment vertical="center" wrapText="1"/>
      <protection locked="0"/>
    </xf>
    <xf numFmtId="0" fontId="156" fillId="0" borderId="0" xfId="10" applyNumberFormat="1" applyFont="1" applyFill="1" applyBorder="1" applyAlignment="1" applyProtection="1">
      <alignment horizontal="center" vertical="center" wrapText="1"/>
      <protection locked="0"/>
    </xf>
    <xf numFmtId="0" fontId="94" fillId="0" borderId="0" xfId="10" applyFont="1" applyFill="1" applyBorder="1" applyProtection="1">
      <alignment vertical="center"/>
      <protection locked="0"/>
    </xf>
    <xf numFmtId="0" fontId="15" fillId="0" borderId="0" xfId="0" applyFont="1" applyFill="1" applyBorder="1" applyAlignment="1" applyProtection="1">
      <alignment horizontal="left" wrapText="1" shrinkToFit="1"/>
    </xf>
    <xf numFmtId="0" fontId="175" fillId="7" borderId="0" xfId="0" applyFont="1" applyFill="1" applyBorder="1" applyAlignment="1" applyProtection="1">
      <alignment horizontal="center" wrapText="1"/>
    </xf>
    <xf numFmtId="0" fontId="154" fillId="0" borderId="0" xfId="0" applyNumberFormat="1" applyFont="1" applyFill="1" applyBorder="1" applyAlignment="1" applyProtection="1">
      <alignment horizontal="center" wrapText="1"/>
    </xf>
    <xf numFmtId="0" fontId="177" fillId="0" borderId="0" xfId="10" applyFont="1" applyFill="1" applyBorder="1" applyAlignment="1" applyProtection="1">
      <alignment horizontal="center" wrapText="1"/>
    </xf>
    <xf numFmtId="0" fontId="151" fillId="0" borderId="0" xfId="0" applyFont="1" applyFill="1" applyBorder="1" applyAlignment="1" applyProtection="1">
      <alignment wrapText="1"/>
    </xf>
    <xf numFmtId="0" fontId="151" fillId="0" borderId="0" xfId="0" applyFont="1" applyFill="1" applyBorder="1" applyAlignment="1" applyProtection="1"/>
    <xf numFmtId="0" fontId="151" fillId="0" borderId="0" xfId="0" applyFont="1" applyFill="1" applyBorder="1" applyAlignment="1" applyProtection="1">
      <alignment horizontal="left"/>
    </xf>
    <xf numFmtId="0" fontId="4" fillId="0" borderId="1" xfId="0" applyFont="1" applyFill="1" applyBorder="1" applyAlignment="1" applyProtection="1">
      <alignment horizontal="center"/>
      <protection locked="0"/>
    </xf>
    <xf numFmtId="182" fontId="0" fillId="0" borderId="0" xfId="0" applyNumberFormat="1" applyProtection="1">
      <alignment vertical="center"/>
      <protection hidden="1"/>
    </xf>
    <xf numFmtId="182" fontId="25" fillId="0" borderId="0" xfId="0" applyNumberFormat="1" applyFont="1" applyAlignment="1" applyProtection="1">
      <alignment vertical="center"/>
      <protection hidden="1"/>
    </xf>
    <xf numFmtId="0" fontId="192" fillId="0" borderId="0" xfId="0" applyFont="1" applyFill="1" applyBorder="1" applyAlignment="1" applyProtection="1">
      <alignment horizontal="left" vertical="center" wrapText="1"/>
      <protection locked="0"/>
    </xf>
    <xf numFmtId="0" fontId="155" fillId="0" borderId="0" xfId="0" applyFont="1" applyFill="1" applyBorder="1" applyAlignment="1" applyProtection="1">
      <alignment horizontal="center" vertical="center"/>
      <protection locked="0"/>
    </xf>
    <xf numFmtId="0" fontId="155" fillId="19" borderId="0" xfId="0" applyFont="1" applyFill="1" applyBorder="1" applyAlignment="1" applyProtection="1">
      <alignment horizontal="center" vertical="center"/>
      <protection locked="0"/>
    </xf>
    <xf numFmtId="0" fontId="179" fillId="0" borderId="0" xfId="0" applyFont="1" applyFill="1" applyBorder="1" applyAlignment="1" applyProtection="1">
      <alignment horizontal="center" vertical="center"/>
      <protection locked="0"/>
    </xf>
    <xf numFmtId="0" fontId="151" fillId="0" borderId="0" xfId="10" applyFont="1" applyFill="1" applyBorder="1" applyAlignment="1" applyProtection="1">
      <alignment horizontal="center" vertical="center"/>
      <protection locked="0"/>
    </xf>
    <xf numFmtId="22" fontId="148" fillId="0" borderId="0" xfId="0" applyNumberFormat="1" applyFont="1" applyFill="1" applyAlignment="1" applyProtection="1">
      <alignment horizontal="left" vertical="center"/>
      <protection locked="0"/>
    </xf>
    <xf numFmtId="182" fontId="193" fillId="0" borderId="0" xfId="0" applyNumberFormat="1" applyFont="1" applyAlignment="1" applyProtection="1">
      <alignment horizontal="left" vertical="center"/>
      <protection hidden="1"/>
    </xf>
    <xf numFmtId="14" fontId="194" fillId="0" borderId="0" xfId="0" applyNumberFormat="1" applyFont="1" applyAlignment="1" applyProtection="1">
      <alignment horizontal="left" vertical="center"/>
      <protection locked="0"/>
    </xf>
    <xf numFmtId="0" fontId="194" fillId="0" borderId="0" xfId="0" applyNumberFormat="1" applyFont="1" applyAlignment="1" applyProtection="1">
      <alignment horizontal="left" vertical="center"/>
      <protection locked="0"/>
    </xf>
    <xf numFmtId="0" fontId="195" fillId="0" borderId="0" xfId="0" applyNumberFormat="1" applyFont="1" applyAlignment="1" applyProtection="1">
      <alignment horizontal="left" vertical="center"/>
      <protection locked="0"/>
    </xf>
    <xf numFmtId="0" fontId="152" fillId="19" borderId="0" xfId="0" applyFont="1" applyFill="1" applyBorder="1" applyAlignment="1" applyProtection="1">
      <alignment horizontal="right" vertical="center" wrapText="1"/>
      <protection locked="0"/>
    </xf>
    <xf numFmtId="0" fontId="28" fillId="0" borderId="38" xfId="0" applyFont="1" applyFill="1" applyBorder="1" applyAlignment="1" applyProtection="1">
      <alignment horizontal="center" vertical="center"/>
      <protection locked="0"/>
    </xf>
    <xf numFmtId="20" fontId="194" fillId="0" borderId="0" xfId="0" quotePrefix="1" applyNumberFormat="1" applyFont="1" applyAlignment="1" applyProtection="1">
      <alignment horizontal="left" vertical="center"/>
      <protection locked="0"/>
    </xf>
    <xf numFmtId="0" fontId="196" fillId="0" borderId="1" xfId="0" applyNumberFormat="1" applyFont="1" applyBorder="1" applyAlignment="1">
      <alignment horizontal="left" vertical="center"/>
    </xf>
    <xf numFmtId="0" fontId="196" fillId="0" borderId="1" xfId="0" applyNumberFormat="1" applyFont="1" applyBorder="1" applyAlignment="1">
      <alignment horizontal="center" vertical="center"/>
    </xf>
    <xf numFmtId="49" fontId="196" fillId="0" borderId="1" xfId="0" applyNumberFormat="1" applyFont="1" applyBorder="1" applyAlignment="1">
      <alignment horizontal="left" vertical="center"/>
    </xf>
    <xf numFmtId="49" fontId="60" fillId="12" borderId="4" xfId="18" applyNumberFormat="1" applyFont="1" applyFill="1" applyBorder="1" applyAlignment="1" applyProtection="1">
      <alignment horizontal="left" vertical="center"/>
    </xf>
    <xf numFmtId="49" fontId="115" fillId="13" borderId="1" xfId="18" applyNumberFormat="1" applyFont="1" applyFill="1" applyBorder="1" applyAlignment="1" applyProtection="1">
      <alignment horizontal="center" vertical="center"/>
    </xf>
    <xf numFmtId="49" fontId="80" fillId="14" borderId="1" xfId="18" applyNumberFormat="1" applyFont="1" applyFill="1" applyBorder="1" applyAlignment="1" applyProtection="1">
      <alignment horizontal="center" vertical="center"/>
    </xf>
    <xf numFmtId="49" fontId="80" fillId="14" borderId="8" xfId="18" applyNumberFormat="1" applyFont="1" applyFill="1" applyBorder="1" applyAlignment="1" applyProtection="1">
      <alignment horizontal="center" vertical="center"/>
    </xf>
    <xf numFmtId="49" fontId="80" fillId="15" borderId="5" xfId="18" applyNumberFormat="1" applyFont="1" applyFill="1" applyBorder="1" applyAlignment="1" applyProtection="1">
      <alignment horizontal="center" vertical="center"/>
    </xf>
    <xf numFmtId="49" fontId="80" fillId="15" borderId="1" xfId="18" applyNumberFormat="1" applyFont="1" applyFill="1" applyBorder="1" applyAlignment="1" applyProtection="1">
      <alignment horizontal="center" vertical="center"/>
    </xf>
    <xf numFmtId="0" fontId="20" fillId="0" borderId="11" xfId="8" applyFont="1" applyBorder="1" applyAlignment="1" applyProtection="1">
      <alignment horizontal="center" vertical="center" wrapText="1"/>
      <protection locked="0"/>
    </xf>
    <xf numFmtId="0" fontId="20" fillId="0" borderId="12" xfId="8" applyFont="1" applyBorder="1" applyAlignment="1" applyProtection="1">
      <alignment horizontal="center" vertical="center" wrapText="1"/>
      <protection locked="0"/>
    </xf>
    <xf numFmtId="0" fontId="20" fillId="0" borderId="13" xfId="8" applyFont="1" applyBorder="1" applyAlignment="1" applyProtection="1">
      <alignment horizontal="center" vertical="center" wrapText="1"/>
      <protection locked="0"/>
    </xf>
    <xf numFmtId="0" fontId="23" fillId="0" borderId="3" xfId="8" applyFont="1" applyBorder="1" applyAlignment="1" applyProtection="1">
      <alignment horizontal="right" vertical="center"/>
    </xf>
    <xf numFmtId="0" fontId="21" fillId="0" borderId="4" xfId="8" applyFont="1" applyBorder="1" applyAlignment="1" applyProtection="1">
      <alignment horizontal="right" vertical="center"/>
    </xf>
    <xf numFmtId="0" fontId="21" fillId="0" borderId="5" xfId="8" applyFont="1" applyBorder="1" applyAlignment="1" applyProtection="1">
      <alignment horizontal="right" vertical="center"/>
    </xf>
    <xf numFmtId="1" fontId="138" fillId="4" borderId="36" xfId="0" applyNumberFormat="1" applyFont="1" applyFill="1" applyBorder="1" applyAlignment="1" applyProtection="1">
      <alignment horizontal="center" vertical="center"/>
    </xf>
    <xf numFmtId="1" fontId="138" fillId="4" borderId="26" xfId="0" applyNumberFormat="1" applyFont="1" applyFill="1" applyBorder="1" applyAlignment="1" applyProtection="1">
      <alignment horizontal="center" vertical="center"/>
    </xf>
    <xf numFmtId="1" fontId="138" fillId="4" borderId="37" xfId="0" applyNumberFormat="1" applyFont="1" applyFill="1" applyBorder="1" applyAlignment="1" applyProtection="1">
      <alignment horizontal="center" vertical="center"/>
    </xf>
    <xf numFmtId="0" fontId="12" fillId="0" borderId="18" xfId="31" applyFont="1" applyBorder="1" applyAlignment="1">
      <alignment horizontal="center" wrapText="1"/>
    </xf>
    <xf numFmtId="0" fontId="55" fillId="0" borderId="18" xfId="31" applyBorder="1" applyAlignment="1">
      <alignment horizontal="center"/>
    </xf>
    <xf numFmtId="0" fontId="171" fillId="0" borderId="0" xfId="5" applyFont="1" applyFill="1" applyBorder="1" applyAlignment="1">
      <alignment vertical="center" wrapText="1"/>
    </xf>
    <xf numFmtId="0" fontId="171" fillId="0" borderId="0" xfId="5" applyFont="1" applyFill="1" applyBorder="1" applyAlignment="1">
      <alignment horizontal="center" wrapText="1"/>
    </xf>
    <xf numFmtId="0" fontId="69" fillId="0" borderId="0" xfId="5" applyNumberFormat="1" applyFont="1" applyFill="1" applyBorder="1" applyAlignment="1">
      <alignment horizontal="center" vertical="center" wrapText="1"/>
    </xf>
    <xf numFmtId="0" fontId="69" fillId="0" borderId="0" xfId="5" applyFont="1" applyFill="1" applyBorder="1" applyAlignment="1">
      <alignment vertical="center" wrapText="1"/>
    </xf>
    <xf numFmtId="191" fontId="4" fillId="0" borderId="0" xfId="5" applyNumberFormat="1" applyFont="1" applyFill="1" applyBorder="1" applyAlignment="1">
      <alignment horizontal="right" vertical="center" wrapText="1"/>
    </xf>
    <xf numFmtId="0" fontId="69" fillId="0" borderId="0" xfId="5" applyFont="1" applyFill="1" applyBorder="1" applyAlignment="1">
      <alignment horizontal="center" vertical="center" wrapText="1"/>
    </xf>
    <xf numFmtId="2" fontId="69" fillId="0" borderId="0" xfId="5" applyNumberFormat="1" applyFont="1" applyFill="1" applyBorder="1" applyAlignment="1">
      <alignment horizontal="right" vertical="center" wrapText="1"/>
    </xf>
    <xf numFmtId="0" fontId="170" fillId="0" borderId="0" xfId="5" applyFont="1" applyFill="1" applyBorder="1" applyAlignment="1">
      <alignment horizontal="right" vertical="center" wrapText="1"/>
    </xf>
    <xf numFmtId="1" fontId="114" fillId="0" borderId="0" xfId="5" applyNumberFormat="1" applyFont="1" applyFill="1" applyBorder="1" applyAlignment="1">
      <alignment horizontal="right" vertical="center" wrapText="1"/>
    </xf>
    <xf numFmtId="0" fontId="69" fillId="0" borderId="0" xfId="5" applyFont="1" applyFill="1" applyBorder="1" applyAlignment="1">
      <alignment horizontal="right" vertical="center" wrapText="1"/>
    </xf>
    <xf numFmtId="0" fontId="35" fillId="0" borderId="0" xfId="5" applyFont="1" applyFill="1" applyBorder="1" applyAlignment="1">
      <alignment horizontal="center" vertical="center" wrapText="1"/>
    </xf>
    <xf numFmtId="0" fontId="35" fillId="0" borderId="0" xfId="5" applyFont="1" applyFill="1" applyBorder="1" applyAlignment="1">
      <alignment horizontal="left" vertical="center" wrapText="1"/>
    </xf>
    <xf numFmtId="0" fontId="35" fillId="0" borderId="0" xfId="5" applyFont="1" applyFill="1" applyBorder="1" applyAlignment="1">
      <alignment horizontal="right" vertical="center" wrapText="1"/>
    </xf>
    <xf numFmtId="0" fontId="69" fillId="0" borderId="0" xfId="5" applyFont="1" applyFill="1" applyBorder="1" applyAlignment="1">
      <alignment vertical="top" wrapText="1"/>
    </xf>
    <xf numFmtId="0" fontId="76" fillId="0" borderId="0" xfId="5" applyNumberFormat="1" applyFont="1" applyFill="1" applyBorder="1" applyAlignment="1">
      <alignment horizontal="right" vertical="center" wrapText="1"/>
    </xf>
    <xf numFmtId="0" fontId="76" fillId="0" borderId="0" xfId="5" applyNumberFormat="1" applyFont="1" applyFill="1" applyBorder="1" applyAlignment="1">
      <alignment horizontal="center" vertical="center" wrapText="1"/>
    </xf>
    <xf numFmtId="0" fontId="173" fillId="0" borderId="0" xfId="5" applyFont="1" applyFill="1" applyBorder="1" applyAlignment="1">
      <alignment horizontal="right" vertical="center" wrapText="1"/>
    </xf>
    <xf numFmtId="0" fontId="173" fillId="0" borderId="0" xfId="5" applyFont="1" applyFill="1" applyBorder="1" applyAlignment="1">
      <alignment horizontal="left" vertical="center" wrapText="1"/>
    </xf>
    <xf numFmtId="0" fontId="34" fillId="0" borderId="0" xfId="5" applyFont="1" applyFill="1" applyBorder="1" applyAlignment="1">
      <alignment vertical="top" wrapText="1"/>
    </xf>
    <xf numFmtId="0" fontId="35" fillId="0" borderId="0" xfId="5" applyFont="1" applyFill="1" applyBorder="1" applyAlignment="1">
      <alignment vertical="top" wrapText="1"/>
    </xf>
    <xf numFmtId="183" fontId="35" fillId="0" borderId="0" xfId="5" applyNumberFormat="1" applyFont="1" applyFill="1" applyBorder="1" applyAlignment="1">
      <alignment horizontal="center" vertical="center" wrapText="1"/>
    </xf>
    <xf numFmtId="0" fontId="69" fillId="0" borderId="0" xfId="5" applyNumberFormat="1" applyFont="1" applyFill="1" applyBorder="1" applyAlignment="1">
      <alignment horizontal="left" vertical="center" wrapText="1"/>
    </xf>
    <xf numFmtId="0" fontId="173" fillId="0" borderId="0" xfId="5" applyFont="1" applyFill="1" applyBorder="1" applyAlignment="1">
      <alignment horizontal="center" vertical="center" wrapText="1"/>
    </xf>
    <xf numFmtId="0" fontId="76" fillId="0" borderId="0" xfId="5" applyFont="1" applyFill="1" applyBorder="1" applyAlignment="1">
      <alignment horizontal="right" vertical="center" wrapText="1"/>
    </xf>
    <xf numFmtId="191" fontId="31" fillId="0" borderId="0" xfId="5" applyNumberFormat="1" applyFont="1" applyFill="1" applyBorder="1" applyAlignment="1">
      <alignment horizontal="right" vertical="center" wrapText="1"/>
    </xf>
    <xf numFmtId="0" fontId="76" fillId="0" borderId="0" xfId="5" applyFont="1" applyFill="1" applyBorder="1" applyAlignment="1">
      <alignment horizontal="center" vertical="center" wrapText="1"/>
    </xf>
    <xf numFmtId="0" fontId="136" fillId="0" borderId="0" xfId="5" applyFont="1" applyFill="1" applyBorder="1" applyAlignment="1">
      <alignment vertical="center" wrapText="1"/>
    </xf>
    <xf numFmtId="0" fontId="76" fillId="0" borderId="0" xfId="5" applyNumberFormat="1" applyFont="1" applyFill="1" applyBorder="1" applyAlignment="1">
      <alignment vertical="center" wrapText="1"/>
    </xf>
    <xf numFmtId="0" fontId="76" fillId="0" borderId="0" xfId="5" applyFont="1" applyFill="1" applyBorder="1" applyAlignment="1">
      <alignment vertical="center" wrapText="1"/>
    </xf>
    <xf numFmtId="0" fontId="110" fillId="0" borderId="0" xfId="5" applyFont="1" applyFill="1" applyBorder="1" applyAlignment="1">
      <alignment horizontal="right" vertical="center" wrapText="1"/>
    </xf>
    <xf numFmtId="0" fontId="76" fillId="0" borderId="0" xfId="5" applyFont="1" applyFill="1" applyBorder="1" applyAlignment="1">
      <alignment vertical="top" wrapText="1"/>
    </xf>
    <xf numFmtId="0" fontId="136" fillId="0" borderId="0" xfId="5" applyFont="1" applyFill="1" applyBorder="1" applyAlignment="1">
      <alignment horizontal="center" wrapText="1"/>
    </xf>
    <xf numFmtId="0" fontId="77" fillId="0" borderId="0" xfId="5" applyFont="1" applyFill="1" applyBorder="1" applyAlignment="1">
      <alignment vertical="top" wrapText="1"/>
    </xf>
    <xf numFmtId="0" fontId="173" fillId="0" borderId="0" xfId="5" applyFont="1" applyFill="1" applyBorder="1" applyAlignment="1">
      <alignment vertical="top" wrapText="1"/>
    </xf>
    <xf numFmtId="0" fontId="76" fillId="0" borderId="0" xfId="5" applyNumberFormat="1" applyFont="1" applyFill="1" applyBorder="1" applyAlignment="1">
      <alignment horizontal="left" vertical="center" wrapText="1"/>
    </xf>
    <xf numFmtId="0" fontId="66" fillId="0" borderId="0" xfId="4" applyFont="1" applyAlignment="1" applyProtection="1">
      <alignment horizontal="center" vertical="center"/>
    </xf>
    <xf numFmtId="0" fontId="26" fillId="0" borderId="0" xfId="4" applyFont="1" applyFill="1" applyAlignment="1" applyProtection="1">
      <alignment horizontal="center" vertical="center"/>
    </xf>
    <xf numFmtId="0" fontId="105" fillId="0" borderId="0" xfId="4" applyFont="1" applyFill="1" applyAlignment="1" applyProtection="1">
      <alignment horizontal="center" vertical="center"/>
    </xf>
    <xf numFmtId="0" fontId="106" fillId="0" borderId="0" xfId="4" applyFont="1" applyFill="1" applyAlignment="1" applyProtection="1">
      <alignment horizontal="center" vertical="center"/>
    </xf>
    <xf numFmtId="0" fontId="2" fillId="0" borderId="0" xfId="4" applyFont="1" applyFill="1" applyAlignment="1" applyProtection="1">
      <alignment horizontal="left" vertical="center"/>
    </xf>
    <xf numFmtId="0" fontId="2" fillId="0" borderId="0" xfId="4" applyFont="1" applyFill="1" applyAlignment="1" applyProtection="1">
      <alignment horizontal="center" vertical="center"/>
    </xf>
    <xf numFmtId="0" fontId="2" fillId="0" borderId="0" xfId="4" applyNumberFormat="1" applyFont="1" applyFill="1" applyAlignment="1" applyProtection="1">
      <alignment horizontal="center" vertical="center"/>
    </xf>
    <xf numFmtId="0" fontId="2" fillId="0" borderId="0" xfId="4" applyNumberFormat="1" applyFont="1" applyFill="1" applyAlignment="1" applyProtection="1">
      <alignment horizontal="left" vertical="center"/>
    </xf>
    <xf numFmtId="0" fontId="3" fillId="0" borderId="0" xfId="4" applyNumberFormat="1" applyFont="1" applyFill="1" applyAlignment="1" applyProtection="1">
      <alignment horizontal="left" vertical="center"/>
    </xf>
    <xf numFmtId="0" fontId="28" fillId="0" borderId="0" xfId="4" applyNumberFormat="1" applyFont="1" applyFill="1" applyAlignment="1" applyProtection="1">
      <alignment horizontal="left" vertical="center"/>
    </xf>
    <xf numFmtId="0" fontId="46" fillId="0" borderId="0" xfId="4" applyFont="1" applyFill="1" applyAlignment="1" applyProtection="1">
      <alignment horizontal="center" vertical="center"/>
    </xf>
    <xf numFmtId="0" fontId="28" fillId="0" borderId="0" xfId="4" applyFont="1" applyFill="1" applyAlignment="1" applyProtection="1">
      <alignment horizontal="left" vertical="center"/>
    </xf>
    <xf numFmtId="0" fontId="2" fillId="0" borderId="0" xfId="4" applyFill="1" applyAlignment="1" applyProtection="1">
      <alignment horizontal="center" vertical="center"/>
    </xf>
    <xf numFmtId="0" fontId="27" fillId="0" borderId="0" xfId="4" applyFont="1" applyFill="1" applyAlignment="1" applyProtection="1">
      <alignment horizontal="center" vertical="center"/>
    </xf>
    <xf numFmtId="0" fontId="27" fillId="0" borderId="0" xfId="4" applyFont="1" applyFill="1" applyAlignment="1" applyProtection="1">
      <alignment horizontal="left" vertical="center"/>
    </xf>
    <xf numFmtId="0" fontId="28" fillId="0" borderId="0" xfId="4" applyFont="1" applyFill="1" applyAlignment="1" applyProtection="1">
      <alignment horizontal="center" vertical="center"/>
    </xf>
    <xf numFmtId="0" fontId="47" fillId="0" borderId="0" xfId="4" applyFont="1" applyFill="1" applyAlignment="1" applyProtection="1">
      <alignment horizontal="center" vertical="center"/>
    </xf>
    <xf numFmtId="0" fontId="47" fillId="0" borderId="0" xfId="4" applyFont="1" applyFill="1" applyAlignment="1" applyProtection="1">
      <alignment horizontal="left" vertical="center"/>
    </xf>
    <xf numFmtId="0" fontId="26" fillId="0" borderId="0" xfId="4" applyNumberFormat="1" applyFont="1" applyFill="1" applyAlignment="1" applyProtection="1">
      <alignment horizontal="left" vertical="center"/>
    </xf>
    <xf numFmtId="0" fontId="3" fillId="0" borderId="0" xfId="4" applyFont="1" applyFill="1" applyAlignment="1" applyProtection="1">
      <alignment horizontal="left" vertical="center"/>
    </xf>
    <xf numFmtId="0" fontId="30" fillId="0" borderId="0" xfId="4" applyFont="1" applyFill="1" applyAlignment="1" applyProtection="1">
      <alignment horizontal="left" vertical="center"/>
    </xf>
    <xf numFmtId="0" fontId="26" fillId="0" borderId="0" xfId="4" applyFont="1" applyFill="1" applyAlignment="1" applyProtection="1">
      <alignment horizontal="left" vertical="center"/>
    </xf>
    <xf numFmtId="0" fontId="7" fillId="0" borderId="0" xfId="4" applyFont="1" applyFill="1" applyAlignment="1" applyProtection="1">
      <alignment horizontal="left" vertical="center"/>
    </xf>
    <xf numFmtId="0" fontId="2" fillId="0" borderId="0" xfId="4" applyFill="1" applyAlignment="1" applyProtection="1">
      <alignment horizontal="left" vertical="center"/>
    </xf>
    <xf numFmtId="0" fontId="66" fillId="0" borderId="0" xfId="4" applyNumberFormat="1" applyFont="1" applyFill="1" applyAlignment="1" applyProtection="1">
      <alignment horizontal="left" vertical="center"/>
    </xf>
    <xf numFmtId="0" fontId="27" fillId="0" borderId="0" xfId="4" applyNumberFormat="1" applyFont="1" applyFill="1" applyAlignment="1" applyProtection="1">
      <alignment horizontal="center" vertical="center"/>
    </xf>
    <xf numFmtId="0" fontId="66" fillId="0" borderId="0" xfId="4" applyNumberFormat="1" applyFont="1" applyFill="1" applyAlignment="1" applyProtection="1">
      <alignment horizontal="center" vertical="center"/>
    </xf>
    <xf numFmtId="0" fontId="28" fillId="0" borderId="0" xfId="4" applyFont="1" applyFill="1" applyAlignment="1" applyProtection="1">
      <alignment horizontal="right" vertical="top"/>
    </xf>
    <xf numFmtId="0" fontId="26" fillId="0" borderId="0" xfId="4" applyFont="1" applyAlignment="1" applyProtection="1">
      <alignment horizontal="center" vertical="center"/>
    </xf>
    <xf numFmtId="0" fontId="26" fillId="0" borderId="0" xfId="4" applyFont="1" applyFill="1" applyAlignment="1" applyProtection="1">
      <alignment horizontal="right" vertical="center"/>
    </xf>
    <xf numFmtId="0" fontId="28" fillId="0" borderId="0" xfId="4" applyFont="1" applyFill="1" applyAlignment="1" applyProtection="1">
      <alignment horizontal="right" vertical="center"/>
    </xf>
    <xf numFmtId="0" fontId="33" fillId="0" borderId="0" xfId="4" applyFont="1" applyAlignment="1" applyProtection="1">
      <alignment horizontal="center" vertical="center"/>
    </xf>
    <xf numFmtId="0" fontId="103" fillId="0" borderId="0" xfId="4" applyFont="1" applyAlignment="1" applyProtection="1">
      <alignment horizontal="right" vertical="center"/>
    </xf>
    <xf numFmtId="0" fontId="107" fillId="0" borderId="0" xfId="4" applyFont="1" applyFill="1" applyAlignment="1" applyProtection="1">
      <alignment horizontal="center" vertical="center"/>
    </xf>
    <xf numFmtId="0" fontId="108" fillId="0" borderId="0" xfId="4" applyFont="1" applyFill="1" applyAlignment="1" applyProtection="1">
      <alignment horizontal="center" vertical="center"/>
    </xf>
    <xf numFmtId="0" fontId="66" fillId="0" borderId="0" xfId="4" applyNumberFormat="1" applyFont="1" applyFill="1" applyAlignment="1" applyProtection="1">
      <alignment horizontal="left"/>
    </xf>
    <xf numFmtId="183" fontId="101" fillId="11" borderId="0" xfId="4" applyNumberFormat="1" applyFont="1" applyFill="1" applyAlignment="1" applyProtection="1">
      <alignment horizontal="center" vertical="center"/>
    </xf>
    <xf numFmtId="0" fontId="102" fillId="0" borderId="0" xfId="4" applyFont="1" applyAlignment="1" applyProtection="1">
      <alignment horizontal="center" vertical="center"/>
    </xf>
    <xf numFmtId="0" fontId="3" fillId="0" borderId="0" xfId="4" applyFont="1" applyAlignment="1" applyProtection="1">
      <alignment horizontal="left" vertical="center"/>
    </xf>
    <xf numFmtId="0" fontId="66" fillId="0" borderId="0" xfId="4" applyNumberFormat="1" applyFont="1" applyAlignment="1" applyProtection="1">
      <alignment horizontal="right" vertical="center"/>
    </xf>
    <xf numFmtId="186" fontId="5" fillId="0" borderId="0" xfId="19" applyNumberFormat="1" applyFont="1" applyBorder="1" applyAlignment="1" applyProtection="1">
      <alignment horizontal="left"/>
    </xf>
    <xf numFmtId="49" fontId="5" fillId="0" borderId="0" xfId="19" applyNumberFormat="1" applyFont="1" applyBorder="1" applyAlignment="1" applyProtection="1">
      <alignment horizontal="center"/>
    </xf>
    <xf numFmtId="188" fontId="5" fillId="0" borderId="0" xfId="19" applyNumberFormat="1" applyFont="1" applyBorder="1" applyAlignment="1" applyProtection="1">
      <alignment horizontal="left"/>
    </xf>
    <xf numFmtId="188" fontId="2" fillId="0" borderId="0" xfId="19" applyNumberFormat="1" applyAlignment="1" applyProtection="1">
      <alignment horizontal="left"/>
    </xf>
    <xf numFmtId="189" fontId="130" fillId="0" borderId="0" xfId="19" applyNumberFormat="1" applyFont="1" applyBorder="1" applyAlignment="1" applyProtection="1">
      <alignment horizontal="center"/>
    </xf>
    <xf numFmtId="1" fontId="128" fillId="0" borderId="0" xfId="19" applyNumberFormat="1" applyFont="1" applyBorder="1" applyAlignment="1" applyProtection="1">
      <alignment horizontal="center"/>
    </xf>
    <xf numFmtId="49" fontId="126" fillId="0" borderId="0" xfId="19" applyNumberFormat="1" applyFont="1" applyBorder="1" applyAlignment="1" applyProtection="1">
      <alignment horizontal="center"/>
    </xf>
    <xf numFmtId="182" fontId="89" fillId="0" borderId="0" xfId="2" applyNumberFormat="1" applyFont="1" applyBorder="1" applyAlignment="1" applyProtection="1">
      <alignment horizontal="left" vertical="top"/>
      <protection hidden="1"/>
    </xf>
    <xf numFmtId="0" fontId="127" fillId="0" borderId="0" xfId="19" applyFont="1" applyBorder="1" applyAlignment="1" applyProtection="1">
      <alignment horizontal="right"/>
    </xf>
    <xf numFmtId="49" fontId="126" fillId="0" borderId="0" xfId="19" applyNumberFormat="1" applyFont="1" applyBorder="1" applyAlignment="1" applyProtection="1">
      <alignment horizontal="left"/>
    </xf>
    <xf numFmtId="1" fontId="128" fillId="0" borderId="0" xfId="19" applyNumberFormat="1" applyFont="1" applyBorder="1" applyAlignment="1" applyProtection="1">
      <alignment horizontal="left"/>
    </xf>
    <xf numFmtId="182" fontId="124" fillId="0" borderId="0" xfId="2" applyNumberFormat="1" applyFont="1" applyBorder="1" applyAlignment="1" applyProtection="1">
      <alignment horizontal="center" vertical="top"/>
      <protection hidden="1"/>
    </xf>
    <xf numFmtId="186" fontId="125" fillId="0" borderId="0" xfId="19" applyNumberFormat="1" applyFont="1" applyFill="1" applyBorder="1" applyAlignment="1" applyProtection="1">
      <alignment horizontal="left"/>
    </xf>
    <xf numFmtId="177" fontId="131" fillId="0" borderId="0" xfId="20" applyFont="1" applyFill="1" applyBorder="1" applyAlignment="1" applyProtection="1">
      <alignment horizontal="center" vertical="center" wrapText="1"/>
    </xf>
    <xf numFmtId="49" fontId="122" fillId="0" borderId="0" xfId="19" applyNumberFormat="1" applyFont="1" applyFill="1" applyBorder="1" applyAlignment="1" applyProtection="1">
      <alignment horizontal="left"/>
    </xf>
    <xf numFmtId="0" fontId="133" fillId="0" borderId="0" xfId="19" applyNumberFormat="1" applyFont="1" applyFill="1" applyAlignment="1">
      <alignment horizontal="right"/>
    </xf>
    <xf numFmtId="0" fontId="133" fillId="0" borderId="0" xfId="19" applyNumberFormat="1" applyFont="1" applyFill="1" applyAlignment="1">
      <alignment horizontal="center"/>
    </xf>
    <xf numFmtId="49" fontId="80" fillId="25" borderId="45" xfId="0" applyNumberFormat="1" applyFont="1" applyFill="1" applyBorder="1" applyAlignment="1" applyProtection="1">
      <alignment horizontal="center" vertical="center"/>
    </xf>
    <xf numFmtId="49" fontId="80" fillId="25" borderId="26" xfId="0" applyNumberFormat="1" applyFont="1" applyFill="1" applyBorder="1" applyAlignment="1" applyProtection="1">
      <alignment horizontal="center" vertical="center"/>
    </xf>
    <xf numFmtId="49" fontId="80" fillId="25" borderId="46" xfId="0" applyNumberFormat="1" applyFont="1" applyFill="1" applyBorder="1" applyAlignment="1" applyProtection="1">
      <alignment horizontal="center" vertical="center"/>
    </xf>
    <xf numFmtId="49" fontId="61" fillId="20" borderId="23" xfId="0" applyNumberFormat="1" applyFont="1" applyFill="1" applyBorder="1" applyAlignment="1" applyProtection="1">
      <alignment horizontal="center"/>
    </xf>
    <xf numFmtId="49" fontId="61" fillId="20" borderId="39" xfId="0" applyNumberFormat="1" applyFont="1" applyFill="1" applyBorder="1" applyAlignment="1" applyProtection="1">
      <alignment horizontal="center"/>
    </xf>
    <xf numFmtId="49" fontId="61" fillId="20" borderId="32" xfId="0" applyNumberFormat="1" applyFont="1" applyFill="1" applyBorder="1" applyAlignment="1" applyProtection="1">
      <alignment horizontal="center"/>
    </xf>
    <xf numFmtId="49" fontId="0" fillId="23" borderId="3" xfId="0" applyNumberFormat="1" applyFill="1" applyBorder="1" applyAlignment="1" applyProtection="1">
      <alignment horizontal="center"/>
    </xf>
    <xf numFmtId="49" fontId="0" fillId="23" borderId="4" xfId="0" applyNumberFormat="1" applyFill="1" applyBorder="1" applyAlignment="1" applyProtection="1">
      <alignment horizontal="center"/>
    </xf>
    <xf numFmtId="179" fontId="19" fillId="22" borderId="16" xfId="28" applyNumberFormat="1" applyFont="1" applyFill="1" applyBorder="1" applyAlignment="1" applyProtection="1">
      <alignment horizontal="left"/>
      <protection locked="0"/>
    </xf>
    <xf numFmtId="179" fontId="19" fillId="22" borderId="17" xfId="28" applyNumberFormat="1" applyFill="1" applyBorder="1" applyAlignment="1" applyProtection="1">
      <alignment horizontal="left"/>
      <protection locked="0"/>
    </xf>
    <xf numFmtId="49" fontId="0" fillId="21" borderId="40" xfId="0" applyNumberFormat="1" applyFill="1" applyBorder="1" applyAlignment="1" applyProtection="1">
      <alignment horizontal="right"/>
    </xf>
    <xf numFmtId="49" fontId="0" fillId="21" borderId="41" xfId="0" applyNumberFormat="1" applyFill="1" applyBorder="1" applyAlignment="1" applyProtection="1">
      <alignment horizontal="right"/>
    </xf>
    <xf numFmtId="49" fontId="0" fillId="21" borderId="42" xfId="0" applyNumberFormat="1" applyFill="1" applyBorder="1" applyAlignment="1" applyProtection="1">
      <alignment horizontal="right"/>
    </xf>
    <xf numFmtId="179" fontId="0" fillId="22" borderId="40" xfId="0" applyNumberFormat="1" applyFill="1" applyBorder="1" applyAlignment="1" applyProtection="1">
      <alignment horizontal="left"/>
      <protection locked="0"/>
    </xf>
    <xf numFmtId="179" fontId="0" fillId="22" borderId="42" xfId="0" applyNumberFormat="1" applyFill="1" applyBorder="1" applyAlignment="1" applyProtection="1">
      <alignment horizontal="left"/>
      <protection locked="0"/>
    </xf>
    <xf numFmtId="49" fontId="56" fillId="24" borderId="43" xfId="0" applyNumberFormat="1" applyFont="1" applyFill="1" applyBorder="1" applyAlignment="1" applyProtection="1">
      <alignment horizontal="center" vertical="center"/>
    </xf>
    <xf numFmtId="49" fontId="56" fillId="24" borderId="44" xfId="0" applyNumberFormat="1" applyFont="1" applyFill="1" applyBorder="1" applyAlignment="1" applyProtection="1">
      <alignment horizontal="center" vertical="center"/>
    </xf>
    <xf numFmtId="0" fontId="136" fillId="0" borderId="14" xfId="4" applyFont="1" applyBorder="1" applyAlignment="1" applyProtection="1">
      <alignment horizontal="left"/>
      <protection hidden="1"/>
    </xf>
    <xf numFmtId="0" fontId="136" fillId="0" borderId="15" xfId="4" applyFont="1" applyBorder="1" applyAlignment="1" applyProtection="1">
      <alignment horizontal="left"/>
      <protection hidden="1"/>
    </xf>
    <xf numFmtId="0" fontId="136" fillId="0" borderId="14" xfId="4" applyFont="1" applyBorder="1" applyAlignment="1" applyProtection="1">
      <alignment horizontal="left" vertical="top"/>
      <protection hidden="1"/>
    </xf>
    <xf numFmtId="0" fontId="136" fillId="0" borderId="15" xfId="4" applyFont="1" applyBorder="1" applyAlignment="1" applyProtection="1">
      <alignment horizontal="left" vertical="top"/>
      <protection hidden="1"/>
    </xf>
    <xf numFmtId="0" fontId="136" fillId="0" borderId="16" xfId="4" applyFont="1" applyBorder="1" applyAlignment="1" applyProtection="1">
      <alignment horizontal="left" vertical="top"/>
      <protection hidden="1"/>
    </xf>
    <xf numFmtId="0" fontId="136" fillId="0" borderId="17" xfId="4" applyFont="1" applyBorder="1" applyAlignment="1" applyProtection="1">
      <alignment horizontal="left" vertical="top"/>
      <protection hidden="1"/>
    </xf>
    <xf numFmtId="0" fontId="40" fillId="0" borderId="0" xfId="4" applyFont="1" applyAlignment="1" applyProtection="1">
      <alignment horizontal="center"/>
      <protection hidden="1"/>
    </xf>
    <xf numFmtId="0" fontId="27" fillId="0" borderId="0" xfId="4" applyFont="1" applyAlignment="1" applyProtection="1">
      <alignment horizontal="center"/>
      <protection hidden="1"/>
    </xf>
    <xf numFmtId="191" fontId="27" fillId="0" borderId="0" xfId="4" applyNumberFormat="1" applyFont="1" applyAlignment="1" applyProtection="1">
      <alignment horizontal="center"/>
      <protection hidden="1"/>
    </xf>
    <xf numFmtId="0" fontId="146" fillId="0" borderId="0" xfId="4" applyFont="1" applyAlignment="1" applyProtection="1">
      <alignment horizontal="center"/>
      <protection hidden="1"/>
    </xf>
    <xf numFmtId="191" fontId="31" fillId="0" borderId="3" xfId="4" applyNumberFormat="1" applyFont="1" applyBorder="1" applyAlignment="1" applyProtection="1">
      <alignment horizontal="center" vertical="center"/>
      <protection hidden="1"/>
    </xf>
    <xf numFmtId="191" fontId="31" fillId="0" borderId="5" xfId="4" applyNumberFormat="1" applyFont="1" applyBorder="1" applyAlignment="1" applyProtection="1">
      <alignment horizontal="center" vertical="center"/>
      <protection hidden="1"/>
    </xf>
    <xf numFmtId="0" fontId="27" fillId="0" borderId="1" xfId="4" applyFont="1" applyBorder="1" applyAlignment="1" applyProtection="1">
      <alignment horizontal="center" vertical="center"/>
      <protection hidden="1"/>
    </xf>
    <xf numFmtId="0" fontId="27" fillId="0" borderId="11" xfId="4" applyFont="1" applyBorder="1" applyAlignment="1" applyProtection="1">
      <alignment horizontal="left" vertical="top"/>
      <protection hidden="1"/>
    </xf>
    <xf numFmtId="0" fontId="27" fillId="0" borderId="13" xfId="4" applyFont="1" applyBorder="1" applyAlignment="1" applyProtection="1">
      <alignment horizontal="left" vertical="top"/>
      <protection hidden="1"/>
    </xf>
    <xf numFmtId="0" fontId="27" fillId="0" borderId="14" xfId="4" applyFont="1" applyBorder="1" applyAlignment="1" applyProtection="1">
      <alignment horizontal="left" vertical="top"/>
      <protection hidden="1"/>
    </xf>
    <xf numFmtId="0" fontId="27" fillId="0" borderId="15" xfId="4" applyFont="1" applyBorder="1" applyAlignment="1" applyProtection="1">
      <alignment horizontal="left" vertical="top"/>
      <protection hidden="1"/>
    </xf>
    <xf numFmtId="0" fontId="27" fillId="0" borderId="16" xfId="4" applyFont="1" applyBorder="1" applyAlignment="1" applyProtection="1">
      <alignment horizontal="left" vertical="top"/>
      <protection hidden="1"/>
    </xf>
    <xf numFmtId="0" fontId="27" fillId="0" borderId="17" xfId="4" applyFont="1" applyBorder="1" applyAlignment="1" applyProtection="1">
      <alignment horizontal="left" vertical="top"/>
      <protection hidden="1"/>
    </xf>
    <xf numFmtId="182" fontId="65" fillId="0" borderId="11" xfId="2" applyNumberFormat="1" applyFont="1" applyBorder="1" applyAlignment="1" applyProtection="1">
      <alignment horizontal="center" vertical="center"/>
      <protection hidden="1"/>
    </xf>
    <xf numFmtId="182" fontId="65" fillId="0" borderId="24" xfId="2" applyNumberFormat="1" applyFont="1" applyBorder="1" applyAlignment="1" applyProtection="1">
      <alignment horizontal="center" vertical="center"/>
      <protection hidden="1"/>
    </xf>
    <xf numFmtId="182" fontId="65" fillId="0" borderId="14" xfId="2" applyNumberFormat="1" applyFont="1" applyBorder="1" applyAlignment="1" applyProtection="1">
      <alignment horizontal="center" vertical="center"/>
      <protection hidden="1"/>
    </xf>
    <xf numFmtId="182" fontId="65" fillId="0" borderId="25" xfId="2" applyNumberFormat="1" applyFont="1" applyBorder="1" applyAlignment="1" applyProtection="1">
      <alignment horizontal="center" vertical="center"/>
      <protection hidden="1"/>
    </xf>
    <xf numFmtId="182" fontId="65" fillId="0" borderId="16" xfId="2" applyNumberFormat="1" applyFont="1" applyBorder="1" applyAlignment="1" applyProtection="1">
      <alignment horizontal="center" vertical="center"/>
      <protection hidden="1"/>
    </xf>
    <xf numFmtId="182" fontId="65" fillId="0" borderId="30" xfId="2" applyNumberFormat="1" applyFont="1" applyBorder="1" applyAlignment="1" applyProtection="1">
      <alignment horizontal="center" vertical="center"/>
      <protection hidden="1"/>
    </xf>
    <xf numFmtId="182" fontId="11" fillId="0" borderId="11" xfId="2" applyNumberFormat="1" applyFont="1" applyBorder="1" applyAlignment="1" applyProtection="1">
      <alignment horizontal="center" vertical="center"/>
      <protection hidden="1"/>
    </xf>
    <xf numFmtId="182" fontId="11" fillId="0" borderId="24" xfId="2" applyNumberFormat="1" applyFont="1" applyBorder="1" applyAlignment="1" applyProtection="1">
      <alignment horizontal="center" vertical="center"/>
      <protection hidden="1"/>
    </xf>
    <xf numFmtId="182" fontId="11" fillId="0" borderId="16" xfId="2" applyNumberFormat="1" applyFont="1" applyBorder="1" applyAlignment="1" applyProtection="1">
      <alignment horizontal="center" vertical="center"/>
      <protection hidden="1"/>
    </xf>
    <xf numFmtId="182" fontId="11" fillId="0" borderId="30" xfId="2" applyNumberFormat="1" applyFont="1" applyBorder="1" applyAlignment="1" applyProtection="1">
      <alignment horizontal="center" vertical="center"/>
      <protection hidden="1"/>
    </xf>
    <xf numFmtId="182" fontId="11" fillId="0" borderId="3" xfId="2" applyNumberFormat="1" applyFont="1" applyBorder="1" applyAlignment="1" applyProtection="1">
      <alignment horizontal="center" vertical="center"/>
      <protection hidden="1"/>
    </xf>
    <xf numFmtId="182" fontId="11" fillId="0" borderId="31" xfId="2" applyNumberFormat="1" applyFont="1" applyBorder="1" applyAlignment="1" applyProtection="1">
      <alignment horizontal="center" vertical="center"/>
      <protection hidden="1"/>
    </xf>
    <xf numFmtId="182" fontId="17" fillId="0" borderId="7" xfId="2" applyNumberFormat="1" applyFont="1" applyBorder="1" applyAlignment="1" applyProtection="1">
      <alignment horizontal="center" vertical="center"/>
      <protection hidden="1"/>
    </xf>
    <xf numFmtId="182" fontId="17" fillId="0" borderId="1" xfId="2" applyNumberFormat="1" applyFont="1" applyBorder="1" applyAlignment="1" applyProtection="1">
      <alignment horizontal="center" vertical="center"/>
      <protection hidden="1"/>
    </xf>
    <xf numFmtId="182" fontId="17" fillId="0" borderId="9" xfId="2" applyNumberFormat="1" applyFont="1" applyBorder="1" applyAlignment="1" applyProtection="1">
      <alignment horizontal="center" vertical="center"/>
      <protection hidden="1"/>
    </xf>
    <xf numFmtId="182" fontId="17" fillId="0" borderId="10" xfId="2" applyNumberFormat="1" applyFont="1" applyBorder="1" applyAlignment="1" applyProtection="1">
      <alignment horizontal="center" vertical="center"/>
      <protection hidden="1"/>
    </xf>
    <xf numFmtId="182" fontId="18" fillId="0" borderId="1" xfId="2" applyNumberFormat="1" applyFont="1" applyBorder="1" applyAlignment="1" applyProtection="1">
      <alignment horizontal="center" vertical="center"/>
      <protection hidden="1"/>
    </xf>
    <xf numFmtId="182" fontId="18" fillId="0" borderId="10" xfId="2" applyNumberFormat="1" applyFont="1" applyBorder="1" applyAlignment="1" applyProtection="1">
      <alignment horizontal="center" vertical="center"/>
      <protection hidden="1"/>
    </xf>
    <xf numFmtId="182" fontId="11" fillId="0" borderId="7" xfId="2" applyNumberFormat="1" applyFont="1" applyBorder="1" applyAlignment="1" applyProtection="1">
      <alignment horizontal="center" vertical="center"/>
      <protection hidden="1"/>
    </xf>
    <xf numFmtId="182" fontId="11" fillId="0" borderId="1" xfId="2" applyNumberFormat="1" applyFont="1" applyBorder="1" applyAlignment="1" applyProtection="1">
      <alignment horizontal="center" vertical="center"/>
      <protection hidden="1"/>
    </xf>
    <xf numFmtId="182" fontId="12" fillId="0" borderId="7" xfId="2" applyNumberFormat="1" applyFont="1" applyBorder="1" applyAlignment="1" applyProtection="1">
      <alignment horizontal="center" vertical="center" wrapText="1"/>
      <protection hidden="1"/>
    </xf>
    <xf numFmtId="182" fontId="13" fillId="0" borderId="1" xfId="2" applyNumberFormat="1" applyFont="1" applyBorder="1" applyAlignment="1" applyProtection="1">
      <alignment horizontal="center" vertical="center"/>
      <protection hidden="1"/>
    </xf>
    <xf numFmtId="182" fontId="14" fillId="0" borderId="1" xfId="2" applyNumberFormat="1" applyFont="1" applyBorder="1" applyAlignment="1" applyProtection="1">
      <alignment horizontal="center" vertical="center"/>
      <protection hidden="1"/>
    </xf>
    <xf numFmtId="182" fontId="15" fillId="0" borderId="1" xfId="2" applyNumberFormat="1" applyFont="1" applyBorder="1" applyAlignment="1" applyProtection="1">
      <alignment horizontal="center" vertical="center"/>
      <protection hidden="1"/>
    </xf>
    <xf numFmtId="182" fontId="11" fillId="0" borderId="1" xfId="2" applyNumberFormat="1" applyFont="1" applyBorder="1" applyAlignment="1" applyProtection="1">
      <alignment horizontal="center" vertical="center" wrapText="1"/>
      <protection hidden="1"/>
    </xf>
    <xf numFmtId="182" fontId="87" fillId="0" borderId="23" xfId="2" applyNumberFormat="1" applyFont="1" applyBorder="1" applyAlignment="1" applyProtection="1">
      <alignment horizontal="center" vertical="center"/>
      <protection hidden="1"/>
    </xf>
    <xf numFmtId="182" fontId="87" fillId="0" borderId="32" xfId="2" applyNumberFormat="1" applyFont="1" applyBorder="1" applyAlignment="1" applyProtection="1">
      <alignment horizontal="center" vertical="center"/>
      <protection hidden="1"/>
    </xf>
    <xf numFmtId="182" fontId="11" fillId="0" borderId="14" xfId="2" applyNumberFormat="1" applyFont="1" applyBorder="1" applyAlignment="1" applyProtection="1">
      <alignment horizontal="center" vertical="center"/>
      <protection hidden="1"/>
    </xf>
    <xf numFmtId="182" fontId="11" fillId="0" borderId="25" xfId="2" applyNumberFormat="1" applyFont="1" applyBorder="1" applyAlignment="1" applyProtection="1">
      <alignment horizontal="center" vertical="center"/>
      <protection hidden="1"/>
    </xf>
    <xf numFmtId="182" fontId="16" fillId="0" borderId="11" xfId="2" applyNumberFormat="1" applyFont="1" applyBorder="1" applyAlignment="1" applyProtection="1">
      <alignment horizontal="center" vertical="center"/>
      <protection hidden="1"/>
    </xf>
    <xf numFmtId="182" fontId="16" fillId="0" borderId="24" xfId="2" applyNumberFormat="1" applyFont="1" applyBorder="1" applyAlignment="1" applyProtection="1">
      <alignment horizontal="center" vertical="center"/>
      <protection hidden="1"/>
    </xf>
    <xf numFmtId="182" fontId="16" fillId="0" borderId="16" xfId="2" applyNumberFormat="1" applyFont="1" applyBorder="1" applyAlignment="1" applyProtection="1">
      <alignment horizontal="center" vertical="center"/>
      <protection hidden="1"/>
    </xf>
    <xf numFmtId="182" fontId="16" fillId="0" borderId="30" xfId="2" applyNumberFormat="1" applyFont="1" applyBorder="1" applyAlignment="1" applyProtection="1">
      <alignment horizontal="center" vertical="center"/>
      <protection hidden="1"/>
    </xf>
    <xf numFmtId="182" fontId="15" fillId="0" borderId="11" xfId="2" applyNumberFormat="1" applyFont="1" applyBorder="1" applyAlignment="1" applyProtection="1">
      <alignment horizontal="center" vertical="center"/>
      <protection hidden="1"/>
    </xf>
    <xf numFmtId="182" fontId="15" fillId="0" borderId="24" xfId="2" applyNumberFormat="1" applyFont="1" applyBorder="1" applyAlignment="1" applyProtection="1">
      <alignment horizontal="center" vertical="center"/>
      <protection hidden="1"/>
    </xf>
    <xf numFmtId="182" fontId="15" fillId="0" borderId="14" xfId="2" applyNumberFormat="1" applyFont="1" applyBorder="1" applyAlignment="1" applyProtection="1">
      <alignment horizontal="center" vertical="center"/>
      <protection hidden="1"/>
    </xf>
    <xf numFmtId="182" fontId="15" fillId="0" borderId="25" xfId="2" applyNumberFormat="1" applyFont="1" applyBorder="1" applyAlignment="1" applyProtection="1">
      <alignment horizontal="center" vertical="center"/>
      <protection hidden="1"/>
    </xf>
    <xf numFmtId="182" fontId="15" fillId="0" borderId="27" xfId="2" applyNumberFormat="1" applyFont="1" applyBorder="1" applyAlignment="1" applyProtection="1">
      <alignment horizontal="center" vertical="center"/>
      <protection hidden="1"/>
    </xf>
    <xf numFmtId="182" fontId="15" fillId="0" borderId="33" xfId="2" applyNumberFormat="1" applyFont="1" applyBorder="1" applyAlignment="1" applyProtection="1">
      <alignment horizontal="center" vertical="center"/>
      <protection hidden="1"/>
    </xf>
    <xf numFmtId="182" fontId="84" fillId="0" borderId="0" xfId="2" applyNumberFormat="1" applyFont="1" applyAlignment="1" applyProtection="1">
      <alignment horizontal="left" vertical="top"/>
      <protection hidden="1"/>
    </xf>
    <xf numFmtId="182" fontId="86" fillId="0" borderId="0" xfId="0" applyNumberFormat="1" applyFont="1" applyBorder="1" applyAlignment="1" applyProtection="1">
      <alignment horizontal="left" vertical="top"/>
      <protection hidden="1"/>
    </xf>
    <xf numFmtId="182" fontId="143" fillId="0" borderId="0" xfId="2" applyNumberFormat="1" applyFont="1" applyBorder="1" applyAlignment="1" applyProtection="1">
      <alignment horizontal="left" vertical="top"/>
      <protection hidden="1"/>
    </xf>
    <xf numFmtId="182" fontId="84" fillId="0" borderId="0" xfId="2" applyNumberFormat="1" applyFont="1" applyAlignment="1" applyProtection="1">
      <alignment horizontal="center" vertical="top"/>
      <protection hidden="1"/>
    </xf>
    <xf numFmtId="49" fontId="86" fillId="0" borderId="0" xfId="0" applyNumberFormat="1" applyFont="1" applyBorder="1" applyAlignment="1" applyProtection="1">
      <alignment horizontal="center" vertical="center"/>
      <protection hidden="1"/>
    </xf>
    <xf numFmtId="0" fontId="86" fillId="0" borderId="0" xfId="0" applyFont="1" applyBorder="1" applyAlignment="1" applyProtection="1">
      <alignment horizontal="center" vertical="center"/>
      <protection hidden="1"/>
    </xf>
    <xf numFmtId="182" fontId="11" fillId="0" borderId="28" xfId="2" applyNumberFormat="1" applyFont="1" applyBorder="1" applyAlignment="1" applyProtection="1">
      <alignment horizontal="center" vertical="center"/>
      <protection hidden="1"/>
    </xf>
    <xf numFmtId="182" fontId="11" fillId="0" borderId="6" xfId="2" applyNumberFormat="1" applyFont="1" applyBorder="1" applyAlignment="1" applyProtection="1">
      <alignment horizontal="center" vertical="center"/>
      <protection hidden="1"/>
    </xf>
    <xf numFmtId="182" fontId="87" fillId="0" borderId="6" xfId="2" applyNumberFormat="1" applyFont="1" applyBorder="1" applyAlignment="1" applyProtection="1">
      <alignment horizontal="center" vertical="center"/>
      <protection hidden="1"/>
    </xf>
    <xf numFmtId="0" fontId="78" fillId="0" borderId="1" xfId="2" applyFont="1" applyBorder="1" applyAlignment="1" applyProtection="1">
      <alignment horizontal="right"/>
      <protection hidden="1"/>
    </xf>
    <xf numFmtId="182" fontId="11" fillId="0" borderId="19" xfId="2" applyNumberFormat="1" applyFont="1" applyBorder="1" applyAlignment="1" applyProtection="1">
      <alignment horizontal="center" vertical="center"/>
      <protection hidden="1"/>
    </xf>
    <xf numFmtId="182" fontId="11" fillId="0" borderId="13" xfId="2" applyNumberFormat="1" applyFont="1" applyBorder="1" applyAlignment="1" applyProtection="1">
      <alignment horizontal="center" vertical="center"/>
      <protection hidden="1"/>
    </xf>
    <xf numFmtId="182" fontId="11" fillId="0" borderId="20" xfId="2" applyNumberFormat="1" applyFont="1" applyBorder="1" applyAlignment="1" applyProtection="1">
      <alignment horizontal="center" vertical="center"/>
      <protection hidden="1"/>
    </xf>
    <xf numFmtId="182" fontId="11" fillId="0" borderId="15" xfId="2" applyNumberFormat="1" applyFont="1" applyBorder="1" applyAlignment="1" applyProtection="1">
      <alignment horizontal="center" vertical="center"/>
      <protection hidden="1"/>
    </xf>
    <xf numFmtId="182" fontId="11" fillId="0" borderId="29" xfId="2" applyNumberFormat="1" applyFont="1" applyBorder="1" applyAlignment="1" applyProtection="1">
      <alignment horizontal="center" vertical="center"/>
      <protection hidden="1"/>
    </xf>
    <xf numFmtId="182" fontId="11" fillId="0" borderId="17" xfId="2" applyNumberFormat="1" applyFont="1" applyBorder="1" applyAlignment="1" applyProtection="1">
      <alignment horizontal="center" vertical="center"/>
      <protection hidden="1"/>
    </xf>
    <xf numFmtId="182" fontId="11" fillId="0" borderId="7" xfId="2" applyNumberFormat="1" applyFont="1" applyBorder="1" applyAlignment="1" applyProtection="1">
      <alignment horizontal="center" vertical="center" wrapText="1"/>
      <protection hidden="1"/>
    </xf>
    <xf numFmtId="190" fontId="161" fillId="0" borderId="0" xfId="1" applyNumberFormat="1" applyFont="1" applyBorder="1" applyAlignment="1" applyProtection="1">
      <alignment horizontal="left" vertical="center"/>
      <protection hidden="1"/>
    </xf>
  </cellXfs>
  <cellStyles count="32">
    <cellStyle name="Style 1" xfId="6"/>
    <cellStyle name="常规" xfId="0" builtinId="0"/>
    <cellStyle name="常规 10" xfId="13"/>
    <cellStyle name="常规 11" xfId="14"/>
    <cellStyle name="常规 12" xfId="17"/>
    <cellStyle name="常规 13" xfId="18"/>
    <cellStyle name="常规 13 2" xfId="25"/>
    <cellStyle name="常规 13 3" xfId="26"/>
    <cellStyle name="常规 14" xfId="19"/>
    <cellStyle name="常规 15" xfId="22"/>
    <cellStyle name="常规 16" xfId="23"/>
    <cellStyle name="常规 17" xfId="24"/>
    <cellStyle name="常规 18" xfId="27"/>
    <cellStyle name="常规 19" xfId="28"/>
    <cellStyle name="常规 2" xfId="1"/>
    <cellStyle name="常规 2 2" xfId="2"/>
    <cellStyle name="常规 20" xfId="31"/>
    <cellStyle name="常规 3" xfId="3"/>
    <cellStyle name="常规 3 2" xfId="11"/>
    <cellStyle name="常规 4" xfId="4"/>
    <cellStyle name="常规 5" xfId="5"/>
    <cellStyle name="常规 6" xfId="8"/>
    <cellStyle name="常规 6 2" xfId="29"/>
    <cellStyle name="常规 7" xfId="9"/>
    <cellStyle name="常规 8" xfId="10"/>
    <cellStyle name="常规 9" xfId="12"/>
    <cellStyle name="常规 9 2" xfId="15"/>
    <cellStyle name="常规 9 3" xfId="30"/>
    <cellStyle name="超链接 2" xfId="16"/>
    <cellStyle name="货币 2" xfId="21"/>
    <cellStyle name="千位分隔 2" xfId="20"/>
    <cellStyle name="样式 1" xfId="7"/>
  </cellStyles>
  <dxfs count="21">
    <dxf>
      <fill>
        <patternFill>
          <bgColor rgb="FFFFFF66"/>
        </patternFill>
      </fill>
    </dxf>
    <dxf>
      <fill>
        <patternFill>
          <bgColor rgb="FF99FF99"/>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ill>
        <patternFill>
          <bgColor rgb="FFFFFF66"/>
        </patternFill>
      </fill>
    </dxf>
    <dxf>
      <fill>
        <patternFill>
          <bgColor rgb="FF99FF99"/>
        </patternFill>
      </fill>
    </dxf>
    <dxf>
      <font>
        <color rgb="FF9C0006"/>
      </font>
      <fill>
        <patternFill>
          <bgColor rgb="FFFFC7CE"/>
        </patternFill>
      </fill>
    </dxf>
  </dxfs>
  <tableStyles count="1" defaultTableStyle="TableStyleMedium2" defaultPivotStyle="PivotStyleLight16">
    <tableStyle name="MySqlDefault" pivot="0" table="0" count="0"/>
  </tableStyles>
  <colors>
    <mruColors>
      <color rgb="FF00FFFF"/>
      <color rgb="FF00FF00"/>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drawings/_rels/drawing9.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6.vml.rels><?xml version="1.0" encoding="UTF-8" standalone="yes"?>
<Relationships xmlns="http://schemas.openxmlformats.org/package/2006/relationships"><Relationship Id="rId3" Type="http://schemas.openxmlformats.org/officeDocument/2006/relationships/image" Target="../media/image6.emf"/><Relationship Id="rId7" Type="http://schemas.openxmlformats.org/officeDocument/2006/relationships/image" Target="../media/image1.emf"/><Relationship Id="rId2" Type="http://schemas.openxmlformats.org/officeDocument/2006/relationships/image" Target="../media/image5.emf"/><Relationship Id="rId1" Type="http://schemas.openxmlformats.org/officeDocument/2006/relationships/image" Target="../media/image4.emf"/><Relationship Id="rId6" Type="http://schemas.openxmlformats.org/officeDocument/2006/relationships/image" Target="../media/image7.emf"/><Relationship Id="rId5" Type="http://schemas.openxmlformats.org/officeDocument/2006/relationships/image" Target="../media/image2.emf"/><Relationship Id="rId4" Type="http://schemas.openxmlformats.org/officeDocument/2006/relationships/image" Target="../media/image3.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390525</xdr:colOff>
          <xdr:row>0</xdr:row>
          <xdr:rowOff>428625</xdr:rowOff>
        </xdr:to>
        <xdr:sp macro="" textlink="">
          <xdr:nvSpPr>
            <xdr:cNvPr id="12289" name="Button 1" descr="另存为" hidden="1">
              <a:extLst>
                <a:ext uri="{63B3BB69-23CF-44E3-9099-C40C66FF867C}">
                  <a14:compatExt spid="_x0000_s1228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微软雅黑"/>
                  <a:ea typeface="微软雅黑"/>
                </a:rPr>
                <a:t>另存为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0</xdr:row>
          <xdr:rowOff>0</xdr:rowOff>
        </xdr:from>
        <xdr:to>
          <xdr:col>2</xdr:col>
          <xdr:colOff>1276350</xdr:colOff>
          <xdr:row>0</xdr:row>
          <xdr:rowOff>428625</xdr:rowOff>
        </xdr:to>
        <xdr:sp macro="" textlink="">
          <xdr:nvSpPr>
            <xdr:cNvPr id="12296" name="Button 8" descr="另存为" hidden="1">
              <a:extLst>
                <a:ext uri="{63B3BB69-23CF-44E3-9099-C40C66FF867C}">
                  <a14:compatExt spid="_x0000_s1229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0" u="none" strike="noStrike" baseline="0">
                  <a:solidFill>
                    <a:srgbClr val="FF0000"/>
                  </a:solidFill>
                  <a:latin typeface="微软雅黑"/>
                  <a:ea typeface="微软雅黑"/>
                </a:rPr>
                <a:t>清除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514350</xdr:colOff>
          <xdr:row>0</xdr:row>
          <xdr:rowOff>0</xdr:rowOff>
        </xdr:from>
        <xdr:to>
          <xdr:col>4</xdr:col>
          <xdr:colOff>0</xdr:colOff>
          <xdr:row>0</xdr:row>
          <xdr:rowOff>428625</xdr:rowOff>
        </xdr:to>
        <xdr:sp macro="" textlink="">
          <xdr:nvSpPr>
            <xdr:cNvPr id="12297" name="Button 9" descr="另存为" hidden="1">
              <a:extLst>
                <a:ext uri="{63B3BB69-23CF-44E3-9099-C40C66FF867C}">
                  <a14:compatExt spid="_x0000_s122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0" u="none" strike="noStrike" baseline="0">
                  <a:solidFill>
                    <a:srgbClr val="FF0000"/>
                  </a:solidFill>
                  <a:latin typeface="微软雅黑"/>
                  <a:ea typeface="微软雅黑"/>
                </a:rPr>
                <a:t>追加</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28575</xdr:colOff>
          <xdr:row>0</xdr:row>
          <xdr:rowOff>0</xdr:rowOff>
        </xdr:from>
        <xdr:to>
          <xdr:col>11</xdr:col>
          <xdr:colOff>1466850</xdr:colOff>
          <xdr:row>1</xdr:row>
          <xdr:rowOff>171450</xdr:rowOff>
        </xdr:to>
        <xdr:sp macro="" textlink="">
          <xdr:nvSpPr>
            <xdr:cNvPr id="65537" name="Button 1" descr="另存为" hidden="1">
              <a:extLst>
                <a:ext uri="{63B3BB69-23CF-44E3-9099-C40C66FF867C}">
                  <a14:compatExt spid="_x0000_s65537"/>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2000" b="1" i="0" u="none" strike="noStrike" baseline="0">
                  <a:solidFill>
                    <a:srgbClr val="FF0000"/>
                  </a:solidFill>
                  <a:latin typeface="宋体"/>
                  <a:ea typeface="宋体"/>
                </a:rPr>
                <a:t>O 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1733550</xdr:colOff>
          <xdr:row>15</xdr:row>
          <xdr:rowOff>114300</xdr:rowOff>
        </xdr:from>
        <xdr:to>
          <xdr:col>8</xdr:col>
          <xdr:colOff>0</xdr:colOff>
          <xdr:row>17</xdr:row>
          <xdr:rowOff>0</xdr:rowOff>
        </xdr:to>
        <xdr:sp macro="" textlink="">
          <xdr:nvSpPr>
            <xdr:cNvPr id="65538" name="Button 2" hidden="1">
              <a:extLst>
                <a:ext uri="{63B3BB69-23CF-44E3-9099-C40C66FF867C}">
                  <a14:compatExt spid="_x0000_s65538"/>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zh-CN" altLang="en-US" sz="2400" b="1" i="0" u="none" strike="noStrike" baseline="0">
                  <a:solidFill>
                    <a:srgbClr val="FF0000"/>
                  </a:solidFill>
                  <a:latin typeface="微软雅黑"/>
                  <a:ea typeface="微软雅黑"/>
                </a:rPr>
                <a:t>微信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15</xdr:row>
          <xdr:rowOff>114300</xdr:rowOff>
        </xdr:from>
        <xdr:to>
          <xdr:col>5</xdr:col>
          <xdr:colOff>1447800</xdr:colOff>
          <xdr:row>17</xdr:row>
          <xdr:rowOff>0</xdr:rowOff>
        </xdr:to>
        <xdr:sp macro="" textlink="">
          <xdr:nvSpPr>
            <xdr:cNvPr id="65541" name="Button 5" hidden="1">
              <a:extLst>
                <a:ext uri="{63B3BB69-23CF-44E3-9099-C40C66FF867C}">
                  <a14:compatExt spid="_x0000_s65541"/>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zh-CN" altLang="en-US" sz="2400" b="1" i="0" u="none" strike="noStrike" baseline="0">
                  <a:solidFill>
                    <a:srgbClr val="FF0000"/>
                  </a:solidFill>
                  <a:latin typeface="微软雅黑"/>
                  <a:ea typeface="微软雅黑"/>
                </a:rPr>
                <a:t>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904875</xdr:colOff>
          <xdr:row>15</xdr:row>
          <xdr:rowOff>114300</xdr:rowOff>
        </xdr:from>
        <xdr:to>
          <xdr:col>10</xdr:col>
          <xdr:colOff>685800</xdr:colOff>
          <xdr:row>17</xdr:row>
          <xdr:rowOff>0</xdr:rowOff>
        </xdr:to>
        <xdr:sp macro="" textlink="">
          <xdr:nvSpPr>
            <xdr:cNvPr id="65542" name="Button 6" hidden="1">
              <a:extLst>
                <a:ext uri="{63B3BB69-23CF-44E3-9099-C40C66FF867C}">
                  <a14:compatExt spid="_x0000_s65542"/>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zh-CN" altLang="en-US" sz="2400" b="1" i="0" u="none" strike="noStrike" baseline="0">
                  <a:solidFill>
                    <a:srgbClr val="FF0000"/>
                  </a:solidFill>
                  <a:latin typeface="微软雅黑"/>
                  <a:ea typeface="微软雅黑"/>
                </a:rPr>
                <a:t>打印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6</xdr:row>
          <xdr:rowOff>57150</xdr:rowOff>
        </xdr:from>
        <xdr:to>
          <xdr:col>11</xdr:col>
          <xdr:colOff>1466850</xdr:colOff>
          <xdr:row>7</xdr:row>
          <xdr:rowOff>228600</xdr:rowOff>
        </xdr:to>
        <xdr:sp macro="" textlink="">
          <xdr:nvSpPr>
            <xdr:cNvPr id="65544" name="Button 8" hidden="1">
              <a:extLst>
                <a:ext uri="{63B3BB69-23CF-44E3-9099-C40C66FF867C}">
                  <a14:compatExt spid="_x0000_s65544"/>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zh-CN" altLang="en-US" sz="2400" b="1" i="0" u="none" strike="noStrike" baseline="0">
                  <a:solidFill>
                    <a:srgbClr val="FF0000"/>
                  </a:solidFill>
                  <a:latin typeface="宋体"/>
                  <a:ea typeface="宋体"/>
                </a:rPr>
                <a:t>Re Arch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3</xdr:row>
          <xdr:rowOff>123825</xdr:rowOff>
        </xdr:from>
        <xdr:to>
          <xdr:col>11</xdr:col>
          <xdr:colOff>1447800</xdr:colOff>
          <xdr:row>4</xdr:row>
          <xdr:rowOff>295275</xdr:rowOff>
        </xdr:to>
        <xdr:sp macro="" textlink="">
          <xdr:nvSpPr>
            <xdr:cNvPr id="65550" name="Button 14" hidden="1">
              <a:extLst>
                <a:ext uri="{63B3BB69-23CF-44E3-9099-C40C66FF867C}">
                  <a14:compatExt spid="_x0000_s6555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zh-CN" altLang="en-US" sz="2400" b="1" i="0" u="none" strike="noStrike" baseline="0">
                  <a:solidFill>
                    <a:srgbClr val="FF0000"/>
                  </a:solidFill>
                  <a:latin typeface="微软雅黑"/>
                  <a:ea typeface="微软雅黑"/>
                </a:rPr>
                <a:t>KJ12</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0</xdr:colOff>
      <xdr:row>17</xdr:row>
      <xdr:rowOff>0</xdr:rowOff>
    </xdr:from>
    <xdr:to>
      <xdr:col>1</xdr:col>
      <xdr:colOff>152400</xdr:colOff>
      <xdr:row>18</xdr:row>
      <xdr:rowOff>133350</xdr:rowOff>
    </xdr:to>
    <xdr:sp macro="" textlink="">
      <xdr:nvSpPr>
        <xdr:cNvPr id="2" name="AutoShape 518" descr="https://wx2.qq.com/cgi-bin/mmwebwx-bin/webwxgetmsgimg?&amp;MsgID=7195616003167783508&amp;skey=%40crypt_df9928e6_23716d3e78a45e68cdd83043f945e50a"/>
        <xdr:cNvSpPr>
          <a:spLocks noChangeAspect="1" noChangeArrowheads="1"/>
        </xdr:cNvSpPr>
      </xdr:nvSpPr>
      <xdr:spPr bwMode="auto">
        <a:xfrm>
          <a:off x="971550" y="3057525"/>
          <a:ext cx="152400" cy="304800"/>
        </a:xfrm>
        <a:prstGeom prst="rect">
          <a:avLst/>
        </a:prstGeom>
        <a:noFill/>
      </xdr:spPr>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4714875</xdr:colOff>
          <xdr:row>0</xdr:row>
          <xdr:rowOff>0</xdr:rowOff>
        </xdr:from>
        <xdr:to>
          <xdr:col>0</xdr:col>
          <xdr:colOff>5953125</xdr:colOff>
          <xdr:row>0</xdr:row>
          <xdr:rowOff>542925</xdr:rowOff>
        </xdr:to>
        <xdr:sp macro="" textlink="">
          <xdr:nvSpPr>
            <xdr:cNvPr id="39951" name="Button 15" hidden="1">
              <a:extLst>
                <a:ext uri="{63B3BB69-23CF-44E3-9099-C40C66FF867C}">
                  <a14:compatExt spid="_x0000_s39951"/>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zh-CN" altLang="en-US" sz="2000" b="1" i="0" u="none" strike="noStrike" baseline="0">
                  <a:solidFill>
                    <a:srgbClr val="FF0000"/>
                  </a:solidFill>
                  <a:latin typeface="微软雅黑"/>
                  <a:ea typeface="微软雅黑"/>
                </a:rPr>
                <a:t>查&amp;存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1238250</xdr:colOff>
          <xdr:row>0</xdr:row>
          <xdr:rowOff>542925</xdr:rowOff>
        </xdr:to>
        <xdr:sp macro="" textlink="">
          <xdr:nvSpPr>
            <xdr:cNvPr id="39952" name="Button 16" hidden="1">
              <a:extLst>
                <a:ext uri="{63B3BB69-23CF-44E3-9099-C40C66FF867C}">
                  <a14:compatExt spid="_x0000_s39952"/>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zh-CN" altLang="en-US" sz="2000" b="1" i="0" u="none" strike="noStrike" baseline="0">
                  <a:solidFill>
                    <a:srgbClr val="FF0000"/>
                  </a:solidFill>
                  <a:latin typeface="微软雅黑"/>
                  <a:ea typeface="微软雅黑"/>
                </a:rPr>
                <a:t>存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7077075</xdr:colOff>
          <xdr:row>0</xdr:row>
          <xdr:rowOff>0</xdr:rowOff>
        </xdr:from>
        <xdr:to>
          <xdr:col>1</xdr:col>
          <xdr:colOff>381000</xdr:colOff>
          <xdr:row>0</xdr:row>
          <xdr:rowOff>542925</xdr:rowOff>
        </xdr:to>
        <xdr:sp macro="" textlink="">
          <xdr:nvSpPr>
            <xdr:cNvPr id="39953" name="Button 17" hidden="1">
              <a:extLst>
                <a:ext uri="{63B3BB69-23CF-44E3-9099-C40C66FF867C}">
                  <a14:compatExt spid="_x0000_s39953"/>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zh-CN" altLang="en-US" sz="2000" b="1" i="0" u="none" strike="noStrike" baseline="0">
                  <a:solidFill>
                    <a:srgbClr val="FF0000"/>
                  </a:solidFill>
                  <a:latin typeface="微软雅黑"/>
                  <a:ea typeface="微软雅黑"/>
                </a:rPr>
                <a:t>查存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552450</xdr:colOff>
          <xdr:row>0</xdr:row>
          <xdr:rowOff>0</xdr:rowOff>
        </xdr:from>
        <xdr:to>
          <xdr:col>4</xdr:col>
          <xdr:colOff>2476500</xdr:colOff>
          <xdr:row>0</xdr:row>
          <xdr:rowOff>542925</xdr:rowOff>
        </xdr:to>
        <xdr:sp macro="" textlink="">
          <xdr:nvSpPr>
            <xdr:cNvPr id="39954" name="Button 18" hidden="1">
              <a:extLst>
                <a:ext uri="{63B3BB69-23CF-44E3-9099-C40C66FF867C}">
                  <a14:compatExt spid="_x0000_s39954"/>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2000" b="0" i="0" u="none" strike="noStrike" baseline="0">
                  <a:solidFill>
                    <a:srgbClr val="FF0000"/>
                  </a:solidFill>
                  <a:latin typeface="宋体"/>
                  <a:ea typeface="宋体"/>
                </a:rPr>
                <a:t>运行access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4200525</xdr:colOff>
          <xdr:row>0</xdr:row>
          <xdr:rowOff>0</xdr:rowOff>
        </xdr:from>
        <xdr:to>
          <xdr:col>3</xdr:col>
          <xdr:colOff>38100</xdr:colOff>
          <xdr:row>0</xdr:row>
          <xdr:rowOff>542925</xdr:rowOff>
        </xdr:to>
        <xdr:sp macro="" textlink="">
          <xdr:nvSpPr>
            <xdr:cNvPr id="39958" name="Button 22" hidden="1">
              <a:extLst>
                <a:ext uri="{63B3BB69-23CF-44E3-9099-C40C66FF867C}">
                  <a14:compatExt spid="_x0000_s39958"/>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zh-CN" altLang="en-US" sz="2000" b="1" i="0" u="none" strike="noStrike" baseline="0">
                  <a:solidFill>
                    <a:srgbClr val="FF0000"/>
                  </a:solidFill>
                  <a:latin typeface="微软雅黑"/>
                  <a:ea typeface="微软雅黑"/>
                </a:rPr>
                <a:t>对货</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2362200</xdr:colOff>
          <xdr:row>0</xdr:row>
          <xdr:rowOff>0</xdr:rowOff>
        </xdr:from>
        <xdr:to>
          <xdr:col>0</xdr:col>
          <xdr:colOff>3600450</xdr:colOff>
          <xdr:row>0</xdr:row>
          <xdr:rowOff>542925</xdr:rowOff>
        </xdr:to>
        <xdr:sp macro="" textlink="">
          <xdr:nvSpPr>
            <xdr:cNvPr id="39959" name="Button 23" hidden="1">
              <a:extLst>
                <a:ext uri="{63B3BB69-23CF-44E3-9099-C40C66FF867C}">
                  <a14:compatExt spid="_x0000_s39959"/>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zh-CN" altLang="en-US" sz="2000" b="1" i="0" u="none" strike="noStrike" baseline="0">
                  <a:solidFill>
                    <a:srgbClr val="FF0000"/>
                  </a:solidFill>
                  <a:latin typeface="微软雅黑"/>
                  <a:ea typeface="微软雅黑"/>
                </a:rPr>
                <a:t>存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76200</xdr:colOff>
          <xdr:row>0</xdr:row>
          <xdr:rowOff>0</xdr:rowOff>
        </xdr:from>
        <xdr:to>
          <xdr:col>8</xdr:col>
          <xdr:colOff>495300</xdr:colOff>
          <xdr:row>0</xdr:row>
          <xdr:rowOff>542925</xdr:rowOff>
        </xdr:to>
        <xdr:sp macro="" textlink="">
          <xdr:nvSpPr>
            <xdr:cNvPr id="39960" name="Button 24" hidden="1">
              <a:extLst>
                <a:ext uri="{63B3BB69-23CF-44E3-9099-C40C66FF867C}">
                  <a14:compatExt spid="_x0000_s3996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2000" b="1" i="0" u="none" strike="noStrike" baseline="0">
                  <a:solidFill>
                    <a:srgbClr val="00FFFF"/>
                  </a:solidFill>
                  <a:latin typeface="宋体"/>
                  <a:ea typeface="宋体"/>
                </a:rPr>
                <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0</xdr:row>
          <xdr:rowOff>0</xdr:rowOff>
        </xdr:from>
        <xdr:to>
          <xdr:col>3</xdr:col>
          <xdr:colOff>1714500</xdr:colOff>
          <xdr:row>0</xdr:row>
          <xdr:rowOff>542925</xdr:rowOff>
        </xdr:to>
        <xdr:sp macro="" textlink="">
          <xdr:nvSpPr>
            <xdr:cNvPr id="39962" name="Button 26" hidden="1">
              <a:extLst>
                <a:ext uri="{63B3BB69-23CF-44E3-9099-C40C66FF867C}">
                  <a14:compatExt spid="_x0000_s39962"/>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2000" b="1" i="0" u="none" strike="noStrike" baseline="0">
                  <a:solidFill>
                    <a:srgbClr val="00FFFF"/>
                  </a:solidFill>
                  <a:latin typeface="宋体"/>
                  <a:ea typeface="宋体"/>
                </a:rPr>
                <a:t>统计表</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9525</xdr:colOff>
          <xdr:row>0</xdr:row>
          <xdr:rowOff>495300</xdr:rowOff>
        </xdr:to>
        <xdr:sp macro="" textlink="">
          <xdr:nvSpPr>
            <xdr:cNvPr id="16385" name="Button 1" descr="另存为"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0" u="none" strike="noStrike" baseline="0">
                  <a:solidFill>
                    <a:srgbClr val="FF0000"/>
                  </a:solidFill>
                  <a:latin typeface="微软雅黑"/>
                  <a:ea typeface="微软雅黑"/>
                </a:rPr>
                <a:t>旧格式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0</xdr:row>
          <xdr:rowOff>9525</xdr:rowOff>
        </xdr:from>
        <xdr:to>
          <xdr:col>3</xdr:col>
          <xdr:colOff>1228725</xdr:colOff>
          <xdr:row>0</xdr:row>
          <xdr:rowOff>504825</xdr:rowOff>
        </xdr:to>
        <xdr:sp macro="" textlink="">
          <xdr:nvSpPr>
            <xdr:cNvPr id="16386" name="Button 2" descr="另存为"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0" u="none" strike="noStrike" baseline="0">
                  <a:solidFill>
                    <a:srgbClr val="FF0000"/>
                  </a:solidFill>
                  <a:latin typeface="微软雅黑"/>
                  <a:ea typeface="微软雅黑"/>
                </a:rPr>
                <a:t>舱单数据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352425</xdr:colOff>
          <xdr:row>0</xdr:row>
          <xdr:rowOff>0</xdr:rowOff>
        </xdr:from>
        <xdr:to>
          <xdr:col>6</xdr:col>
          <xdr:colOff>1866900</xdr:colOff>
          <xdr:row>0</xdr:row>
          <xdr:rowOff>485775</xdr:rowOff>
        </xdr:to>
        <xdr:sp macro="" textlink="">
          <xdr:nvSpPr>
            <xdr:cNvPr id="16387" name="Button 3" descr="另存为" hidden="1">
              <a:extLst>
                <a:ext uri="{63B3BB69-23CF-44E3-9099-C40C66FF867C}">
                  <a14:compatExt spid="_x0000_s16387"/>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zh-CN" altLang="en-US" sz="2400" b="1" i="0" u="none" strike="noStrike" baseline="0">
                  <a:solidFill>
                    <a:srgbClr val="FF00FF"/>
                  </a:solidFill>
                  <a:latin typeface="微软雅黑"/>
                  <a:ea typeface="微软雅黑"/>
                </a:rPr>
                <a:t>新格式</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866775</xdr:colOff>
          <xdr:row>0</xdr:row>
          <xdr:rowOff>0</xdr:rowOff>
        </xdr:from>
        <xdr:to>
          <xdr:col>2</xdr:col>
          <xdr:colOff>323850</xdr:colOff>
          <xdr:row>0</xdr:row>
          <xdr:rowOff>438150</xdr:rowOff>
        </xdr:to>
        <xdr:sp macro="" textlink="">
          <xdr:nvSpPr>
            <xdr:cNvPr id="73729" name="Button 1" descr="另存为" hidden="1">
              <a:extLst>
                <a:ext uri="{63B3BB69-23CF-44E3-9099-C40C66FF867C}">
                  <a14:compatExt spid="_x0000_s73729"/>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zh-CN" altLang="en-US" sz="2600" b="1" i="0" u="none" strike="noStrike" baseline="0">
                  <a:solidFill>
                    <a:srgbClr val="FF0000"/>
                  </a:solidFill>
                  <a:latin typeface="微软雅黑"/>
                  <a:ea typeface="微软雅黑"/>
                </a:rPr>
                <a:t>查验数据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400050</xdr:colOff>
          <xdr:row>0</xdr:row>
          <xdr:rowOff>0</xdr:rowOff>
        </xdr:from>
        <xdr:to>
          <xdr:col>5</xdr:col>
          <xdr:colOff>1800225</xdr:colOff>
          <xdr:row>0</xdr:row>
          <xdr:rowOff>466725</xdr:rowOff>
        </xdr:to>
        <xdr:sp macro="" textlink="">
          <xdr:nvSpPr>
            <xdr:cNvPr id="73730" name="Button 2" descr="另存为" hidden="1">
              <a:extLst>
                <a:ext uri="{63B3BB69-23CF-44E3-9099-C40C66FF867C}">
                  <a14:compatExt spid="_x0000_s7373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zh-CN" altLang="en-US" sz="2600" b="1" i="0" u="none" strike="noStrike" baseline="0">
                  <a:solidFill>
                    <a:srgbClr val="FF0000"/>
                  </a:solidFill>
                  <a:latin typeface="微软雅黑"/>
                  <a:ea typeface="微软雅黑"/>
                </a:rPr>
                <a:t>ExportR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1828800</xdr:colOff>
          <xdr:row>0</xdr:row>
          <xdr:rowOff>0</xdr:rowOff>
        </xdr:from>
        <xdr:to>
          <xdr:col>20</xdr:col>
          <xdr:colOff>304800</xdr:colOff>
          <xdr:row>0</xdr:row>
          <xdr:rowOff>1266825</xdr:rowOff>
        </xdr:to>
        <xdr:sp macro="" textlink="">
          <xdr:nvSpPr>
            <xdr:cNvPr id="102401" name="TextBox1" hidden="1">
              <a:extLst>
                <a:ext uri="{63B3BB69-23CF-44E3-9099-C40C66FF867C}">
                  <a14:compatExt spid="_x0000_s1024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1257300</xdr:rowOff>
        </xdr:from>
        <xdr:to>
          <xdr:col>18</xdr:col>
          <xdr:colOff>619125</xdr:colOff>
          <xdr:row>22</xdr:row>
          <xdr:rowOff>123825</xdr:rowOff>
        </xdr:to>
        <xdr:sp macro="" textlink="">
          <xdr:nvSpPr>
            <xdr:cNvPr id="102402" name="Label1" hidden="1">
              <a:extLst>
                <a:ext uri="{63B3BB69-23CF-44E3-9099-C40C66FF867C}">
                  <a14:compatExt spid="_x0000_s1024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923925</xdr:colOff>
          <xdr:row>0</xdr:row>
          <xdr:rowOff>0</xdr:rowOff>
        </xdr:from>
        <xdr:to>
          <xdr:col>0</xdr:col>
          <xdr:colOff>1847850</xdr:colOff>
          <xdr:row>0</xdr:row>
          <xdr:rowOff>428625</xdr:rowOff>
        </xdr:to>
        <xdr:sp macro="" textlink="">
          <xdr:nvSpPr>
            <xdr:cNvPr id="102403" name="CheckBox1" hidden="1">
              <a:extLst>
                <a:ext uri="{63B3BB69-23CF-44E3-9099-C40C66FF867C}">
                  <a14:compatExt spid="_x0000_s1024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400050</xdr:rowOff>
        </xdr:from>
        <xdr:to>
          <xdr:col>0</xdr:col>
          <xdr:colOff>866775</xdr:colOff>
          <xdr:row>0</xdr:row>
          <xdr:rowOff>1285875</xdr:rowOff>
        </xdr:to>
        <xdr:sp macro="" textlink="">
          <xdr:nvSpPr>
            <xdr:cNvPr id="102405" name="TextBox2" hidden="1">
              <a:extLst>
                <a:ext uri="{63B3BB69-23CF-44E3-9099-C40C66FF867C}">
                  <a14:compatExt spid="_x0000_s1024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914400</xdr:colOff>
          <xdr:row>0</xdr:row>
          <xdr:rowOff>409575</xdr:rowOff>
        </xdr:from>
        <xdr:to>
          <xdr:col>0</xdr:col>
          <xdr:colOff>1866900</xdr:colOff>
          <xdr:row>0</xdr:row>
          <xdr:rowOff>1238250</xdr:rowOff>
        </xdr:to>
        <xdr:sp macro="" textlink="">
          <xdr:nvSpPr>
            <xdr:cNvPr id="102409" name="TextBox3" hidden="1">
              <a:extLst>
                <a:ext uri="{63B3BB69-23CF-44E3-9099-C40C66FF867C}">
                  <a14:compatExt spid="_x0000_s102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9525</xdr:rowOff>
        </xdr:from>
        <xdr:to>
          <xdr:col>18</xdr:col>
          <xdr:colOff>466725</xdr:colOff>
          <xdr:row>49</xdr:row>
          <xdr:rowOff>142875</xdr:rowOff>
        </xdr:to>
        <xdr:sp macro="" textlink="">
          <xdr:nvSpPr>
            <xdr:cNvPr id="102410" name="TextBox4" hidden="1">
              <a:extLst>
                <a:ext uri="{63B3BB69-23CF-44E3-9099-C40C66FF867C}">
                  <a14:compatExt spid="_x0000_s102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914400</xdr:colOff>
          <xdr:row>0</xdr:row>
          <xdr:rowOff>419100</xdr:rowOff>
        </xdr:to>
        <xdr:sp macro="" textlink="">
          <xdr:nvSpPr>
            <xdr:cNvPr id="102412" name="clean" hidden="1">
              <a:extLst>
                <a:ext uri="{63B3BB69-23CF-44E3-9099-C40C66FF867C}">
                  <a14:compatExt spid="_x0000_s1024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104775</xdr:colOff>
          <xdr:row>46</xdr:row>
          <xdr:rowOff>171450</xdr:rowOff>
        </xdr:from>
        <xdr:to>
          <xdr:col>6</xdr:col>
          <xdr:colOff>1028700</xdr:colOff>
          <xdr:row>90</xdr:row>
          <xdr:rowOff>38100</xdr:rowOff>
        </xdr:to>
        <xdr:sp macro="" textlink="">
          <xdr:nvSpPr>
            <xdr:cNvPr id="18433" name="Object 1" hidden="1">
              <a:extLst>
                <a:ext uri="{63B3BB69-23CF-44E3-9099-C40C66FF867C}">
                  <a14:compatExt spid="_x0000_s18433"/>
                </a:ext>
              </a:extLst>
            </xdr:cNvPr>
            <xdr:cNvSpPr/>
          </xdr:nvSpPr>
          <xdr:spPr bwMode="auto">
            <a:xfrm>
              <a:off x="0" y="0"/>
              <a:ext cx="0" cy="0"/>
            </a:xfrm>
            <a:prstGeom prst="rect">
              <a:avLst/>
            </a:prstGeom>
            <a:solidFill>
              <a:srgbClr val="FFFFFF" mc:Ignorable="a14" a14:legacySpreadsheetColorIndex="65"/>
            </a:solidFill>
            <a:ln w="9525">
              <a:solidFill>
                <a:srgbClr val="FFFFFF" mc:Ignorable="a14" a14:legacySpreadsheetColorIndex="9"/>
              </a:solidFill>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2</xdr:col>
      <xdr:colOff>870858</xdr:colOff>
      <xdr:row>1</xdr:row>
      <xdr:rowOff>430892</xdr:rowOff>
    </xdr:to>
    <xdr:pic>
      <xdr:nvPicPr>
        <xdr:cNvPr id="2" name="图片 1"/>
        <xdr:cNvPicPr>
          <a:picLocks noChangeAspect="1"/>
        </xdr:cNvPicPr>
      </xdr:nvPicPr>
      <xdr:blipFill rotWithShape="1">
        <a:blip xmlns:r="http://schemas.openxmlformats.org/officeDocument/2006/relationships" r:embed="rId1"/>
        <a:srcRect r="7538"/>
        <a:stretch/>
      </xdr:blipFill>
      <xdr:spPr>
        <a:xfrm>
          <a:off x="1" y="0"/>
          <a:ext cx="2503714" cy="117928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121NMO/Desktop/MF_IMPORT_BATCH.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陆运通同一货物运输批次号多单导入模板2"/>
      <sheetName val="CARGO_VAULE_TYPE"/>
      <sheetName val="PACK_TYPE"/>
      <sheetName val="CAGO_CUST_TYPE"/>
      <sheetName val="CUST_ID"/>
    </sheetNames>
    <sheetDataSet>
      <sheetData sheetId="0" refreshError="1"/>
      <sheetData sheetId="1">
        <row r="1">
          <cell r="A1" t="str">
            <v>USD 美元</v>
          </cell>
        </row>
        <row r="2">
          <cell r="A2" t="str">
            <v>HKD 港元</v>
          </cell>
        </row>
        <row r="3">
          <cell r="A3" t="str">
            <v>EUR 欧元</v>
          </cell>
        </row>
        <row r="4">
          <cell r="A4" t="str">
            <v>CNY 人民币</v>
          </cell>
        </row>
        <row r="5">
          <cell r="A5" t="str">
            <v>SGD 新加坡币</v>
          </cell>
        </row>
        <row r="6">
          <cell r="A6" t="str">
            <v>JPY 日元</v>
          </cell>
        </row>
        <row r="7">
          <cell r="A7" t="str">
            <v>GBP 英镑</v>
          </cell>
        </row>
        <row r="8">
          <cell r="A8" t="str">
            <v>TWD 新台币</v>
          </cell>
        </row>
        <row r="9">
          <cell r="A9" t="str">
            <v>INR 印度卢比</v>
          </cell>
        </row>
        <row r="10">
          <cell r="A10" t="str">
            <v>KRW 韩元</v>
          </cell>
        </row>
        <row r="11">
          <cell r="A11" t="str">
            <v>MOP 澳门元</v>
          </cell>
        </row>
        <row r="12">
          <cell r="A12" t="str">
            <v>RUB 卢布</v>
          </cell>
        </row>
        <row r="13">
          <cell r="A13" t="str">
            <v>AUD 澳大利亚元</v>
          </cell>
        </row>
        <row r="14">
          <cell r="A14" t="str">
            <v>CAD 加拿大元</v>
          </cell>
        </row>
        <row r="15">
          <cell r="A15" t="str">
            <v>CHF 瑞士法郎</v>
          </cell>
        </row>
        <row r="16">
          <cell r="A16" t="str">
            <v>DKK 丹麦克朗</v>
          </cell>
        </row>
        <row r="17">
          <cell r="A17" t="str">
            <v>NOK 挪威克朗</v>
          </cell>
        </row>
        <row r="18">
          <cell r="A18" t="str">
            <v>NZD 新西兰元（纽元）</v>
          </cell>
        </row>
        <row r="19">
          <cell r="A19" t="str">
            <v>AED 阿拉伯联合酋长国迪尔汗 / 迪拉姆</v>
          </cell>
        </row>
        <row r="20">
          <cell r="A20" t="str">
            <v>AFN 阿富汗阿富汗尼</v>
          </cell>
        </row>
        <row r="21">
          <cell r="A21" t="str">
            <v>ALL 阿尔巴尼亚列克</v>
          </cell>
        </row>
        <row r="22">
          <cell r="A22" t="str">
            <v xml:space="preserve">AMD 亚美尼亚德拉姆 </v>
          </cell>
        </row>
        <row r="23">
          <cell r="A23" t="str">
            <v>ANG 荷属安的列斯盾 / 弗罗林</v>
          </cell>
        </row>
        <row r="24">
          <cell r="A24" t="str">
            <v>AOA 安哥拉宽扎</v>
          </cell>
        </row>
        <row r="25">
          <cell r="A25" t="str">
            <v>ARS 阿根廷比索</v>
          </cell>
        </row>
        <row r="26">
          <cell r="A26" t="str">
            <v>AUD 澳大利亚元（澳元）</v>
          </cell>
        </row>
        <row r="27">
          <cell r="A27" t="str">
            <v>AWG 阿鲁巴弗罗林 / 基尔德</v>
          </cell>
        </row>
        <row r="28">
          <cell r="A28" t="str">
            <v>AZM 阿塞拜疆马纳特</v>
          </cell>
        </row>
        <row r="29">
          <cell r="A29" t="str">
            <v>BAM 波斯尼亚和黑塞哥维那可兑换马克</v>
          </cell>
        </row>
        <row r="30">
          <cell r="A30" t="str">
            <v>BBD 巴巴多斯元</v>
          </cell>
        </row>
        <row r="31">
          <cell r="A31" t="str">
            <v>BDT 孟加拉塔卡</v>
          </cell>
        </row>
        <row r="32">
          <cell r="A32" t="str">
            <v>BGN 保加利亚列弗</v>
          </cell>
        </row>
        <row r="33">
          <cell r="A33" t="str">
            <v>BHD 巴林第纳尔</v>
          </cell>
        </row>
        <row r="34">
          <cell r="A34" t="str">
            <v>BIF 布隆迪法郎</v>
          </cell>
        </row>
        <row r="35">
          <cell r="A35" t="str">
            <v>BMD 百慕大元</v>
          </cell>
        </row>
        <row r="36">
          <cell r="A36" t="str">
            <v>BND 文莱元</v>
          </cell>
        </row>
        <row r="37">
          <cell r="A37" t="str">
            <v>BOB 玻利维亚玻利维亚诺</v>
          </cell>
        </row>
        <row r="38">
          <cell r="A38" t="str">
            <v>BOV 玻利维亚 mvdol（资金）（基金）</v>
          </cell>
        </row>
        <row r="39">
          <cell r="A39" t="str">
            <v>BRL 巴西雷亚尔</v>
          </cell>
        </row>
        <row r="40">
          <cell r="A40" t="str">
            <v>BSD 巴哈马元</v>
          </cell>
        </row>
        <row r="41">
          <cell r="A41" t="str">
            <v>BTN 不丹努扎姆</v>
          </cell>
        </row>
        <row r="42">
          <cell r="A42" t="str">
            <v>BWP 博茨瓦纳普拉</v>
          </cell>
        </row>
        <row r="43">
          <cell r="A43" t="str">
            <v>BYR 白俄罗斯卢布</v>
          </cell>
        </row>
        <row r="44">
          <cell r="A44" t="str">
            <v>BZD 伯利兹元</v>
          </cell>
        </row>
        <row r="45">
          <cell r="A45" t="str">
            <v xml:space="preserve">CAD 加拿大元 </v>
          </cell>
        </row>
        <row r="46">
          <cell r="A46" t="str">
            <v>CDF 刚果民主共和国刚果法郎</v>
          </cell>
        </row>
        <row r="47">
          <cell r="A47" t="str">
            <v>CLF 智利比索</v>
          </cell>
        </row>
        <row r="48">
          <cell r="A48" t="str">
            <v>CLP 智利比索</v>
          </cell>
        </row>
        <row r="49">
          <cell r="A49" t="str">
            <v>CNY 中国人民币元</v>
          </cell>
        </row>
        <row r="50">
          <cell r="A50" t="str">
            <v>COP 哥伦比亚比索</v>
          </cell>
        </row>
        <row r="51">
          <cell r="A51" t="str">
            <v>COU 哥伦比亚unidad de valor real</v>
          </cell>
        </row>
        <row r="52">
          <cell r="A52" t="str">
            <v>CRC 哥斯达黎加科朗</v>
          </cell>
        </row>
        <row r="53">
          <cell r="A53" t="str">
            <v>CSD 塞尔维亚第纳尔</v>
          </cell>
        </row>
        <row r="54">
          <cell r="A54" t="str">
            <v>CUP 古巴比索</v>
          </cell>
        </row>
        <row r="55">
          <cell r="A55" t="str">
            <v>CVE 佛得角埃斯库多</v>
          </cell>
        </row>
        <row r="56">
          <cell r="A56" t="str">
            <v>CYP 塞浦路斯镑</v>
          </cell>
        </row>
        <row r="57">
          <cell r="A57" t="str">
            <v>CZK 捷克克朗</v>
          </cell>
        </row>
        <row r="58">
          <cell r="A58" t="str">
            <v>DJF 吉布提法郎</v>
          </cell>
        </row>
        <row r="59">
          <cell r="A59" t="str">
            <v xml:space="preserve">DKK 丹麦克朗 </v>
          </cell>
        </row>
        <row r="60">
          <cell r="A60" t="str">
            <v>DOP 多米尼加比索</v>
          </cell>
        </row>
        <row r="61">
          <cell r="A61" t="str">
            <v>DZD 阿尔及利亚第纳尔</v>
          </cell>
        </row>
        <row r="62">
          <cell r="A62" t="str">
            <v>EEK 爱沙尼亚克朗</v>
          </cell>
        </row>
        <row r="63">
          <cell r="A63" t="str">
            <v>EGP 埃及镑</v>
          </cell>
        </row>
        <row r="64">
          <cell r="A64" t="str">
            <v>ERN 厄立特里亚纳克法</v>
          </cell>
        </row>
        <row r="65">
          <cell r="A65" t="str">
            <v>ETB 埃塞俄比亚比尔</v>
          </cell>
        </row>
        <row r="66">
          <cell r="A66" t="str">
            <v>FJD 斐济元</v>
          </cell>
        </row>
        <row r="67">
          <cell r="A67" t="str">
            <v>FKP 福克兰镑</v>
          </cell>
        </row>
        <row r="68">
          <cell r="A68" t="str">
            <v>GEL 格鲁吉亚拉里</v>
          </cell>
        </row>
        <row r="69">
          <cell r="A69" t="str">
            <v>GHC 加纳塞地</v>
          </cell>
        </row>
        <row r="70">
          <cell r="A70" t="str">
            <v>GIP 直布罗陀镑</v>
          </cell>
        </row>
        <row r="71">
          <cell r="A71" t="str">
            <v>GMD 冈比亚达拉西</v>
          </cell>
        </row>
        <row r="72">
          <cell r="A72" t="str">
            <v>GNF 几内亚法郎</v>
          </cell>
        </row>
        <row r="73">
          <cell r="A73" t="str">
            <v>GTQ 危地马拉格查尔</v>
          </cell>
        </row>
        <row r="74">
          <cell r="A74" t="str">
            <v>GYD 圭亚那元</v>
          </cell>
        </row>
        <row r="75">
          <cell r="A75" t="str">
            <v>HNL 洪都拉斯伦皮拉</v>
          </cell>
        </row>
        <row r="76">
          <cell r="A76" t="str">
            <v xml:space="preserve">HRK 克罗地亚库纳 </v>
          </cell>
        </row>
        <row r="77">
          <cell r="A77" t="str">
            <v>HTG 海地古德</v>
          </cell>
        </row>
        <row r="78">
          <cell r="A78" t="str">
            <v>HUF 匈牙利 福林</v>
          </cell>
        </row>
        <row r="79">
          <cell r="A79" t="str">
            <v>IDR 印度尼西亚盾 / 卢比</v>
          </cell>
        </row>
        <row r="80">
          <cell r="A80" t="str">
            <v>ILS 以色列新谢克尔哈萨克斯坦坚戈</v>
          </cell>
        </row>
        <row r="81">
          <cell r="A81" t="str">
            <v>LAK 老挝基普</v>
          </cell>
        </row>
        <row r="82">
          <cell r="A82" t="str">
            <v>LBP 黎巴嫩镑</v>
          </cell>
        </row>
        <row r="83">
          <cell r="A83" t="str">
            <v>LKR 斯里兰卡卢比</v>
          </cell>
        </row>
        <row r="84">
          <cell r="A84" t="str">
            <v>LRD 利比里亚元</v>
          </cell>
        </row>
        <row r="85">
          <cell r="A85" t="str">
            <v>LSL 莱索托洛蒂</v>
          </cell>
        </row>
        <row r="86">
          <cell r="A86" t="str">
            <v>LTL 立陶宛立特</v>
          </cell>
        </row>
        <row r="87">
          <cell r="A87" t="str">
            <v>LVL 拉脱维亚拉特</v>
          </cell>
        </row>
        <row r="88">
          <cell r="A88" t="str">
            <v>LYD 利比亚第纳尔</v>
          </cell>
        </row>
        <row r="89">
          <cell r="A89" t="str">
            <v>MAD 摩洛哥迪拉姆</v>
          </cell>
        </row>
        <row r="90">
          <cell r="A90" t="str">
            <v>MDL 摩尔多瓦列伊/摩列伊</v>
          </cell>
        </row>
        <row r="91">
          <cell r="A91" t="str">
            <v>MGA 马达加斯加阿里亚里</v>
          </cell>
        </row>
        <row r="92">
          <cell r="A92" t="str">
            <v>MKD 前南马其顿代纳尔</v>
          </cell>
        </row>
        <row r="93">
          <cell r="A93" t="str">
            <v>MMK 缅甸元（缅元）</v>
          </cell>
        </row>
        <row r="94">
          <cell r="A94" t="str">
            <v>MNT 蒙古图格里克</v>
          </cell>
        </row>
        <row r="95">
          <cell r="A95" t="str">
            <v xml:space="preserve">MOP 澳门元 </v>
          </cell>
        </row>
        <row r="96">
          <cell r="A96" t="str">
            <v>MRO 毛里塔尼亚乌吉亚</v>
          </cell>
        </row>
        <row r="97">
          <cell r="A97" t="str">
            <v>MTL 马耳他里拉</v>
          </cell>
        </row>
        <row r="98">
          <cell r="A98" t="str">
            <v>MUR 毛里求斯卢比</v>
          </cell>
        </row>
        <row r="99">
          <cell r="A99" t="str">
            <v>MVR 马尔代夫拉菲亚</v>
          </cell>
        </row>
        <row r="100">
          <cell r="A100" t="str">
            <v>MWK 马拉维克瓦查</v>
          </cell>
        </row>
        <row r="101">
          <cell r="A101" t="str">
            <v>MXN 墨西哥比索</v>
          </cell>
        </row>
        <row r="102">
          <cell r="A102" t="str">
            <v>MXV 墨西哥Unidad de Inversion (UDI)（资金）（基金）</v>
          </cell>
        </row>
        <row r="103">
          <cell r="A103" t="str">
            <v>MYR 马来西亚林吉特</v>
          </cell>
        </row>
        <row r="104">
          <cell r="A104" t="str">
            <v>MZM 莫桑比克梅蒂卡尔</v>
          </cell>
        </row>
        <row r="105">
          <cell r="A105" t="str">
            <v>NAD 纳米比亚元</v>
          </cell>
        </row>
        <row r="106">
          <cell r="A106" t="str">
            <v>NGN 尼日利亚奈拉</v>
          </cell>
        </row>
        <row r="107">
          <cell r="A107" t="str">
            <v>NIO 尼加拉瓜科多巴</v>
          </cell>
        </row>
        <row r="108">
          <cell r="A108" t="str">
            <v>NPR 尼泊尔卢比</v>
          </cell>
        </row>
        <row r="109">
          <cell r="A109" t="str">
            <v>OMR 阿曼里亚尔</v>
          </cell>
        </row>
        <row r="110">
          <cell r="A110" t="str">
            <v>PAB 巴拿马巴波亚</v>
          </cell>
        </row>
        <row r="111">
          <cell r="A111" t="str">
            <v>PEN 秘鲁新索尔</v>
          </cell>
        </row>
        <row r="112">
          <cell r="A112" t="str">
            <v>PGK 巴布亚新几内亚基那</v>
          </cell>
        </row>
        <row r="113">
          <cell r="A113" t="str">
            <v>PHP 菲律宾比索</v>
          </cell>
        </row>
        <row r="114">
          <cell r="A114" t="str">
            <v>PKR 巴基斯坦卢比</v>
          </cell>
        </row>
        <row r="115">
          <cell r="A115" t="str">
            <v>PLN 波兰兹罗提</v>
          </cell>
        </row>
        <row r="116">
          <cell r="A116" t="str">
            <v>PYG 巴拉圭瓜拉尼</v>
          </cell>
        </row>
        <row r="117">
          <cell r="A117" t="str">
            <v>QAR 卡塔尔里亚尔</v>
          </cell>
        </row>
        <row r="118">
          <cell r="A118" t="str">
            <v>ROL 罗马尼亚列伊</v>
          </cell>
        </row>
        <row r="119">
          <cell r="A119" t="str">
            <v>RUB 俄罗斯卢布</v>
          </cell>
        </row>
        <row r="120">
          <cell r="A120" t="str">
            <v>RWF 卢旺达法郎</v>
          </cell>
        </row>
        <row r="121">
          <cell r="A121" t="str">
            <v>SAR 沙特里亚尔</v>
          </cell>
        </row>
        <row r="122">
          <cell r="A122" t="str">
            <v>SBD 所罗门群岛元</v>
          </cell>
        </row>
        <row r="123">
          <cell r="A123" t="str">
            <v>SCR 塞舌尔卢比</v>
          </cell>
        </row>
        <row r="124">
          <cell r="A124" t="str">
            <v>SDD 苏丹第纳尔</v>
          </cell>
        </row>
        <row r="125">
          <cell r="A125" t="str">
            <v xml:space="preserve">SEK 瑞典克朗 </v>
          </cell>
        </row>
        <row r="126">
          <cell r="A126" t="str">
            <v>SGD 新加坡元</v>
          </cell>
        </row>
        <row r="127">
          <cell r="A127" t="str">
            <v>SHP 圣赫勒拿镑</v>
          </cell>
        </row>
        <row r="128">
          <cell r="A128" t="str">
            <v>SIT 斯洛文尼亚托拉尔</v>
          </cell>
        </row>
        <row r="129">
          <cell r="A129" t="str">
            <v>SKK 斯洛伐克克朗</v>
          </cell>
        </row>
        <row r="130">
          <cell r="A130" t="str">
            <v>SLL 塞拉利昂利昂</v>
          </cell>
        </row>
        <row r="131">
          <cell r="A131" t="str">
            <v>SOS 索马里先令</v>
          </cell>
        </row>
        <row r="132">
          <cell r="A132" t="str">
            <v>SRD 苏里南元</v>
          </cell>
        </row>
        <row r="133">
          <cell r="A133" t="str">
            <v>STD 圣多美和普林西比多布拉</v>
          </cell>
        </row>
        <row r="134">
          <cell r="A134" t="str">
            <v>SVC 萨尔瓦多科朗</v>
          </cell>
        </row>
        <row r="135">
          <cell r="A135" t="str">
            <v>SYP 叙利亚镑</v>
          </cell>
        </row>
        <row r="136">
          <cell r="A136" t="str">
            <v>SZL 斯威士兰里兰吉尼（复数：埃马兰吉尼 emalangeni)</v>
          </cell>
        </row>
        <row r="137">
          <cell r="A137" t="str">
            <v>THB 泰铢</v>
          </cell>
        </row>
        <row r="138">
          <cell r="A138" t="str">
            <v>TJS 塔吉克斯坦索莫尼</v>
          </cell>
        </row>
        <row r="139">
          <cell r="A139" t="str">
            <v>TMM 土库曼斯坦马纳特</v>
          </cell>
        </row>
        <row r="140">
          <cell r="A140" t="str">
            <v>TND 突尼斯第纳尔</v>
          </cell>
        </row>
        <row r="141">
          <cell r="A141" t="str">
            <v>TOP 汤加潘加</v>
          </cell>
        </row>
        <row r="142">
          <cell r="A142" t="str">
            <v>TRL 土耳其里拉</v>
          </cell>
        </row>
        <row r="143">
          <cell r="A143" t="str">
            <v>TRY 新土耳其里拉 (2005年1月1日起用)</v>
          </cell>
        </row>
        <row r="144">
          <cell r="A144" t="str">
            <v>TTD 特立尼达和多巴哥元</v>
          </cell>
        </row>
        <row r="145">
          <cell r="A145" t="str">
            <v>TWD 新台币元</v>
          </cell>
        </row>
        <row r="146">
          <cell r="A146" t="str">
            <v>TZS 坦桑尼亚先令</v>
          </cell>
        </row>
        <row r="147">
          <cell r="A147" t="str">
            <v>UAH 乌克兰格里夫尼亚</v>
          </cell>
        </row>
        <row r="148">
          <cell r="A148" t="str">
            <v>UGX 乌干达先令</v>
          </cell>
        </row>
        <row r="149">
          <cell r="A149" t="str">
            <v>USN 美元（次日）（资金）（第二天）（基金）</v>
          </cell>
        </row>
        <row r="150">
          <cell r="A150" t="str">
            <v>USS 美元（当日）（资金）（同一天）（基金）</v>
          </cell>
        </row>
        <row r="151">
          <cell r="A151" t="str">
            <v>UYU 乌拉圭比索</v>
          </cell>
        </row>
        <row r="152">
          <cell r="A152" t="str">
            <v>UZS 乌兹别克斯坦苏姆</v>
          </cell>
        </row>
        <row r="153">
          <cell r="A153" t="str">
            <v>VEB 委内瑞拉博利瓦</v>
          </cell>
        </row>
        <row r="154">
          <cell r="A154" t="str">
            <v>VND 越南盾</v>
          </cell>
        </row>
        <row r="155">
          <cell r="A155" t="str">
            <v>VUV 瓦努阿图瓦图</v>
          </cell>
        </row>
        <row r="156">
          <cell r="A156" t="str">
            <v>WST 萨摩亚塔拉</v>
          </cell>
        </row>
        <row r="157">
          <cell r="A157" t="str">
            <v>XAF 中非金融合作法郎（中非法郎）</v>
          </cell>
        </row>
        <row r="158">
          <cell r="A158" t="str">
            <v>XAG 银</v>
          </cell>
        </row>
        <row r="159">
          <cell r="A159" t="str">
            <v>XAU 金</v>
          </cell>
        </row>
        <row r="160">
          <cell r="A160" t="str">
            <v>XBA 欧洲复合单位 (EURCO) / 欧洲混合单位</v>
          </cell>
        </row>
        <row r="161">
          <cell r="A161" t="str">
            <v>XBB 欧洲货币联盟 (E.M.U.-6)</v>
          </cell>
        </row>
        <row r="162">
          <cell r="A162" t="str">
            <v>XCD 东加勒比元</v>
          </cell>
        </row>
        <row r="163">
          <cell r="A163" t="str">
            <v>XDR 特别提款权（国际货币基金）</v>
          </cell>
        </row>
        <row r="164">
          <cell r="A164" t="str">
            <v>XFO 金法郎（特殊协定货币）</v>
          </cell>
        </row>
        <row r="165">
          <cell r="A165" t="str">
            <v>XFU UIC-法郎（特殊协定货币）</v>
          </cell>
        </row>
        <row r="166">
          <cell r="A166" t="str">
            <v>XOF 非洲金融共同体法郎（西非法郎）</v>
          </cell>
        </row>
        <row r="167">
          <cell r="A167" t="str">
            <v>XPD 钯</v>
          </cell>
        </row>
        <row r="168">
          <cell r="A168" t="str">
            <v>XPF 太平洋法郎（CFP法郎）</v>
          </cell>
        </row>
        <row r="169">
          <cell r="A169" t="str">
            <v>XPT 铂</v>
          </cell>
        </row>
        <row r="170">
          <cell r="A170" t="str">
            <v>XTS 为测试保留的代码</v>
          </cell>
        </row>
        <row r="171">
          <cell r="A171" t="str">
            <v>XXX 没有货币的交换</v>
          </cell>
        </row>
        <row r="172">
          <cell r="A172" t="str">
            <v>YER 也门里亚尔</v>
          </cell>
        </row>
        <row r="173">
          <cell r="A173" t="str">
            <v>ZAR 南非兰特</v>
          </cell>
        </row>
        <row r="174">
          <cell r="A174" t="str">
            <v>ZMK 赞比亚克瓦查</v>
          </cell>
        </row>
        <row r="175">
          <cell r="A175" t="str">
            <v>ZWD 津巴布韦元</v>
          </cell>
        </row>
      </sheetData>
      <sheetData sheetId="2">
        <row r="1">
          <cell r="A1" t="str">
            <v>CT 纸板箱</v>
          </cell>
        </row>
        <row r="2">
          <cell r="A2" t="str">
            <v>CH 箱, 柜</v>
          </cell>
        </row>
        <row r="3">
          <cell r="A3" t="str">
            <v>CS 箱</v>
          </cell>
        </row>
        <row r="4">
          <cell r="A4" t="str">
            <v>PU 托盘</v>
          </cell>
        </row>
        <row r="5">
          <cell r="A5" t="str">
            <v>BG 袋</v>
          </cell>
        </row>
        <row r="6">
          <cell r="A6" t="str">
            <v>AE 按扭式喷雾器瓶</v>
          </cell>
        </row>
        <row r="7">
          <cell r="A7" t="str">
            <v>AM 未加保护玻璃瓶</v>
          </cell>
        </row>
        <row r="8">
          <cell r="A8" t="str">
            <v>AP 加保护玻璃瓶</v>
          </cell>
        </row>
        <row r="9">
          <cell r="A9" t="str">
            <v>AT 喷雾器</v>
          </cell>
        </row>
        <row r="10">
          <cell r="A10" t="str">
            <v>BA 桶</v>
          </cell>
        </row>
        <row r="11">
          <cell r="A11" t="str">
            <v>BA 大桶</v>
          </cell>
        </row>
        <row r="12">
          <cell r="A12" t="str">
            <v>BB 细绳</v>
          </cell>
        </row>
        <row r="13">
          <cell r="A13" t="str">
            <v>BC 带有瓶架的板条箱</v>
          </cell>
        </row>
        <row r="14">
          <cell r="A14" t="str">
            <v>BD 板</v>
          </cell>
        </row>
        <row r="15">
          <cell r="A15" t="str">
            <v>BE 捆扎</v>
          </cell>
        </row>
        <row r="16">
          <cell r="A16" t="str">
            <v>BF 未加保护球形瓶</v>
          </cell>
        </row>
        <row r="17">
          <cell r="A17" t="str">
            <v>BH 线束</v>
          </cell>
        </row>
        <row r="18">
          <cell r="A18" t="str">
            <v>BI 料箱</v>
          </cell>
        </row>
        <row r="19">
          <cell r="A19" t="str">
            <v>BJ 吊桶</v>
          </cell>
        </row>
        <row r="20">
          <cell r="A20" t="str">
            <v>BK 筐</v>
          </cell>
        </row>
        <row r="21">
          <cell r="A21" t="str">
            <v>BL 已压缩包</v>
          </cell>
        </row>
        <row r="22">
          <cell r="A22" t="str">
            <v>BN 未压缩包</v>
          </cell>
        </row>
        <row r="23">
          <cell r="A23" t="str">
            <v>BO 未加保护圆柱形瓶</v>
          </cell>
        </row>
        <row r="24">
          <cell r="A24" t="str">
            <v>BP 加保护球形瓶</v>
          </cell>
        </row>
        <row r="25">
          <cell r="A25" t="str">
            <v>BQ 加保护圆柱形瓶</v>
          </cell>
        </row>
        <row r="26">
          <cell r="A26" t="str">
            <v>BR 棒</v>
          </cell>
        </row>
        <row r="27">
          <cell r="A27" t="str">
            <v>BS 未加保护球形瓶</v>
          </cell>
        </row>
        <row r="28">
          <cell r="A28" t="str">
            <v>BT 纸卷</v>
          </cell>
        </row>
        <row r="29">
          <cell r="A29" t="str">
            <v>BU 散装</v>
          </cell>
        </row>
        <row r="30">
          <cell r="A30" t="str">
            <v>BV 加保护球形瓶</v>
          </cell>
        </row>
        <row r="31">
          <cell r="A31" t="str">
            <v>BX 盒</v>
          </cell>
        </row>
        <row r="32">
          <cell r="A32" t="str">
            <v>BY 以堆/束/捆形式的板</v>
          </cell>
        </row>
        <row r="33">
          <cell r="A33" t="str">
            <v>BZ 以堆/束/捆形式的钢条</v>
          </cell>
        </row>
        <row r="34">
          <cell r="A34" t="str">
            <v>CA 矩形罐</v>
          </cell>
        </row>
        <row r="35">
          <cell r="A35" t="str">
            <v>CB 装啤酒板条箱</v>
          </cell>
        </row>
        <row r="36">
          <cell r="A36" t="str">
            <v>CC 盛奶器</v>
          </cell>
        </row>
        <row r="37">
          <cell r="A37" t="str">
            <v>CE 柳条鱼篮</v>
          </cell>
        </row>
        <row r="38">
          <cell r="A38" t="str">
            <v>CF 保险箱</v>
          </cell>
        </row>
        <row r="39">
          <cell r="A39" t="str">
            <v>CG 笼</v>
          </cell>
        </row>
        <row r="40">
          <cell r="A40" t="str">
            <v>CI 金属罐</v>
          </cell>
        </row>
        <row r="41">
          <cell r="A41" t="str">
            <v>CJ 屏蔽容器</v>
          </cell>
        </row>
        <row r="42">
          <cell r="A42" t="str">
            <v>CK 木桶</v>
          </cell>
        </row>
        <row r="43">
          <cell r="A43" t="str">
            <v>CL 圈</v>
          </cell>
        </row>
        <row r="44">
          <cell r="A44" t="str">
            <v>CN Cones</v>
          </cell>
        </row>
        <row r="45">
          <cell r="A45" t="str">
            <v>CO 未加保护的坛</v>
          </cell>
        </row>
        <row r="46">
          <cell r="A46" t="str">
            <v>CP 加保护的坛</v>
          </cell>
        </row>
        <row r="47">
          <cell r="A47" t="str">
            <v>CQ 罐头</v>
          </cell>
        </row>
        <row r="48">
          <cell r="A48" t="str">
            <v>CR 板条箱</v>
          </cell>
        </row>
        <row r="49">
          <cell r="A49" t="str">
            <v>CU 杯</v>
          </cell>
        </row>
        <row r="50">
          <cell r="A50" t="str">
            <v>CV 包裹</v>
          </cell>
        </row>
        <row r="51">
          <cell r="A51" t="str">
            <v>CX 圆柱形罐</v>
          </cell>
        </row>
        <row r="52">
          <cell r="A52" t="str">
            <v>CY 圆筒</v>
          </cell>
        </row>
        <row r="53">
          <cell r="A53" t="str">
            <v>CZ 帆布</v>
          </cell>
        </row>
        <row r="54">
          <cell r="A54" t="str">
            <v>DJ 未加保护细颈坛</v>
          </cell>
        </row>
        <row r="55">
          <cell r="A55" t="str">
            <v>DP 加保护细颈坛</v>
          </cell>
        </row>
        <row r="56">
          <cell r="A56" t="str">
            <v>DR 金属桶</v>
          </cell>
        </row>
        <row r="57">
          <cell r="A57" t="str">
            <v>EN 包, 封</v>
          </cell>
        </row>
        <row r="58">
          <cell r="A58" t="str">
            <v>FC 装水果板条箱</v>
          </cell>
        </row>
        <row r="59">
          <cell r="A59" t="str">
            <v>FD 框架板条箱</v>
          </cell>
        </row>
        <row r="60">
          <cell r="A60" t="str">
            <v>FI 小桶</v>
          </cell>
        </row>
        <row r="61">
          <cell r="A61" t="str">
            <v>FL 细颈瓶</v>
          </cell>
        </row>
        <row r="62">
          <cell r="A62" t="str">
            <v>FO 底箱</v>
          </cell>
        </row>
        <row r="63">
          <cell r="A63" t="str">
            <v>FP 薄膜包装</v>
          </cell>
        </row>
        <row r="64">
          <cell r="A64" t="str">
            <v>FR 框架</v>
          </cell>
        </row>
        <row r="65">
          <cell r="A65" t="str">
            <v>GB 气瓶</v>
          </cell>
        </row>
        <row r="66">
          <cell r="A66" t="str">
            <v>GG 粗麻袋</v>
          </cell>
        </row>
        <row r="67">
          <cell r="A67" t="str">
            <v>GI (支)袈</v>
          </cell>
        </row>
        <row r="68">
          <cell r="A68" t="str">
            <v>GL 粗麻包</v>
          </cell>
        </row>
        <row r="69">
          <cell r="A69" t="str">
            <v>GZ 以堆/束/捆形式的(支柱)架</v>
          </cell>
        </row>
        <row r="70">
          <cell r="A70" t="str">
            <v>HG 大啤酒桶</v>
          </cell>
        </row>
        <row r="71">
          <cell r="A71" t="str">
            <v>HR 带盖的篮</v>
          </cell>
        </row>
        <row r="72">
          <cell r="A72" t="str">
            <v>ID 铁桶</v>
          </cell>
        </row>
        <row r="73">
          <cell r="A73" t="str">
            <v>IN 锭</v>
          </cell>
        </row>
        <row r="74">
          <cell r="A74" t="str">
            <v>IZ 以堆/束/捆形式的锭</v>
          </cell>
        </row>
        <row r="75">
          <cell r="A75" t="str">
            <v>JC 矩形五加仑液体罐</v>
          </cell>
        </row>
        <row r="76">
          <cell r="A76" t="str">
            <v>JG 带柄的水罐</v>
          </cell>
        </row>
        <row r="77">
          <cell r="A77" t="str">
            <v>JR 大口瓶</v>
          </cell>
        </row>
        <row r="78">
          <cell r="A78" t="str">
            <v>JT 黄麻包</v>
          </cell>
        </row>
        <row r="79">
          <cell r="A79" t="str">
            <v>JY 圆柱形五加仑液体罐</v>
          </cell>
        </row>
        <row r="80">
          <cell r="A80" t="str">
            <v>KG 小桶(小于30加仑)</v>
          </cell>
        </row>
        <row r="81">
          <cell r="A81" t="str">
            <v>LG 木材</v>
          </cell>
        </row>
        <row r="82">
          <cell r="A82" t="str">
            <v>LV 吊装货箱</v>
          </cell>
        </row>
        <row r="83">
          <cell r="A83" t="str">
            <v>LZ 以堆/束/捆形式的木材</v>
          </cell>
        </row>
        <row r="84">
          <cell r="A84" t="str">
            <v>MB 多用包</v>
          </cell>
        </row>
        <row r="85">
          <cell r="A85" t="str">
            <v>MC 装奶板条箱</v>
          </cell>
        </row>
        <row r="86">
          <cell r="A86" t="str">
            <v>MS 多层包</v>
          </cell>
        </row>
        <row r="87">
          <cell r="A87" t="str">
            <v>MT 麻袋</v>
          </cell>
        </row>
        <row r="88">
          <cell r="A88" t="str">
            <v>MX 火柴盒</v>
          </cell>
        </row>
        <row r="89">
          <cell r="A89" t="str">
            <v>NE 无包装</v>
          </cell>
        </row>
        <row r="90">
          <cell r="A90" t="str">
            <v>NS 成套器具</v>
          </cell>
        </row>
        <row r="91">
          <cell r="A91" t="str">
            <v>NT 网</v>
          </cell>
        </row>
        <row r="92">
          <cell r="A92" t="str">
            <v>NT 集装箱</v>
          </cell>
        </row>
        <row r="93">
          <cell r="A93" t="str">
            <v>PA 小包裹</v>
          </cell>
        </row>
        <row r="94">
          <cell r="A94" t="str">
            <v>PB 纸袋</v>
          </cell>
        </row>
        <row r="95">
          <cell r="A95" t="str">
            <v>PC 包裹</v>
          </cell>
        </row>
        <row r="96">
          <cell r="A96" t="str">
            <v>PE 托盘</v>
          </cell>
        </row>
        <row r="97">
          <cell r="A97" t="str">
            <v>PG 金属板</v>
          </cell>
        </row>
        <row r="98">
          <cell r="A98" t="str">
            <v>PH 大水瓶</v>
          </cell>
        </row>
        <row r="99">
          <cell r="A99" t="str">
            <v>PI 管子</v>
          </cell>
        </row>
        <row r="100">
          <cell r="A100" t="str">
            <v>PK 包</v>
          </cell>
        </row>
        <row r="101">
          <cell r="A101" t="str">
            <v>PL 桶</v>
          </cell>
        </row>
        <row r="102">
          <cell r="A102" t="str">
            <v>PN 厚木板</v>
          </cell>
        </row>
        <row r="103">
          <cell r="A103" t="str">
            <v>PO 袋装</v>
          </cell>
        </row>
        <row r="104">
          <cell r="A104" t="str">
            <v>PS Pieces</v>
          </cell>
        </row>
        <row r="105">
          <cell r="A105" t="str">
            <v>PT 罐</v>
          </cell>
        </row>
        <row r="106">
          <cell r="A106" t="str">
            <v>PY 以堆/束/捆形式的金属板</v>
          </cell>
        </row>
        <row r="107">
          <cell r="A107" t="str">
            <v>PZ 以堆/束/捆形式的管子</v>
          </cell>
        </row>
        <row r="108">
          <cell r="A108" t="str">
            <v>PZ 以堆/束/捆形式的厚木板</v>
          </cell>
        </row>
        <row r="109">
          <cell r="A109" t="str">
            <v>RD 钢筋</v>
          </cell>
        </row>
        <row r="110">
          <cell r="A110" t="str">
            <v>RG 环</v>
          </cell>
        </row>
        <row r="111">
          <cell r="A111" t="str">
            <v>RL 卷筒</v>
          </cell>
        </row>
        <row r="112">
          <cell r="A112" t="str">
            <v>RO 卷钢</v>
          </cell>
        </row>
        <row r="113">
          <cell r="A113" t="str">
            <v>RT 红色网</v>
          </cell>
        </row>
        <row r="114">
          <cell r="A114" t="str">
            <v>RZ 以堆/束/捆形式的钢筋</v>
          </cell>
        </row>
        <row r="115">
          <cell r="A115" t="str">
            <v>SA 袋</v>
          </cell>
        </row>
        <row r="116">
          <cell r="A116" t="str">
            <v>SC 薄板条箱</v>
          </cell>
        </row>
        <row r="117">
          <cell r="A117" t="str">
            <v>SD 轴</v>
          </cell>
        </row>
        <row r="118">
          <cell r="A118" t="str">
            <v>SE 海运箱</v>
          </cell>
        </row>
        <row r="119">
          <cell r="A119" t="str">
            <v>SH 小包装袋</v>
          </cell>
        </row>
        <row r="120">
          <cell r="A120" t="str">
            <v>SI Skid</v>
          </cell>
        </row>
        <row r="121">
          <cell r="A121" t="str">
            <v>SK 箱</v>
          </cell>
        </row>
        <row r="122">
          <cell r="A122" t="str">
            <v>SL 薄衬纸</v>
          </cell>
        </row>
        <row r="123">
          <cell r="A123" t="str">
            <v>SM 薄板金属</v>
          </cell>
        </row>
        <row r="124">
          <cell r="A124" t="str">
            <v>ST 薄板</v>
          </cell>
        </row>
        <row r="125">
          <cell r="A125" t="str">
            <v>SU 手提箱</v>
          </cell>
        </row>
        <row r="126">
          <cell r="A126" t="str">
            <v>SW 收缩包装</v>
          </cell>
        </row>
        <row r="127">
          <cell r="A127" t="str">
            <v>SZ 以堆/束/捆形式的薄板</v>
          </cell>
        </row>
        <row r="128">
          <cell r="A128" t="str">
            <v>TB 盆</v>
          </cell>
        </row>
        <row r="129">
          <cell r="A129" t="str">
            <v>TC 茶叶箱</v>
          </cell>
        </row>
        <row r="130">
          <cell r="A130" t="str">
            <v>TD 收缩管</v>
          </cell>
        </row>
        <row r="131">
          <cell r="A131" t="str">
            <v>TD 管, 可拆(收缩)</v>
          </cell>
        </row>
        <row r="132">
          <cell r="A132" t="str">
            <v>TK 矩形油箱</v>
          </cell>
        </row>
        <row r="133">
          <cell r="A133" t="str">
            <v>TN 马口铁</v>
          </cell>
        </row>
        <row r="134">
          <cell r="A134" t="str">
            <v>TO 大桶</v>
          </cell>
        </row>
        <row r="135">
          <cell r="A135" t="str">
            <v>TR 衣箱</v>
          </cell>
        </row>
        <row r="136">
          <cell r="A136" t="str">
            <v>TS 捆</v>
          </cell>
        </row>
        <row r="137">
          <cell r="A137" t="str">
            <v>TU 管</v>
          </cell>
        </row>
        <row r="138">
          <cell r="A138" t="str">
            <v>TY 圆柱形油箱</v>
          </cell>
        </row>
        <row r="139">
          <cell r="A139" t="str">
            <v>TZ 以堆/束/捆形式的管</v>
          </cell>
        </row>
        <row r="140">
          <cell r="A140" t="str">
            <v>UN Unit</v>
          </cell>
        </row>
        <row r="141">
          <cell r="A141" t="str">
            <v>VA 桶</v>
          </cell>
        </row>
        <row r="142">
          <cell r="A142" t="str">
            <v>VG 散装气体(1031毫巴, 15/C)</v>
          </cell>
        </row>
        <row r="143">
          <cell r="A143" t="str">
            <v>VI 小玻璃瓶</v>
          </cell>
        </row>
        <row r="144">
          <cell r="A144" t="str">
            <v>VL 散装液体</v>
          </cell>
        </row>
        <row r="145">
          <cell r="A145" t="str">
            <v>VO 散装大粒子(颗粒)固体</v>
          </cell>
        </row>
        <row r="146">
          <cell r="A146" t="str">
            <v>VP 真空包装</v>
          </cell>
        </row>
        <row r="147">
          <cell r="A147" t="str">
            <v>VQ 散装液化汽(在非正常温度/压力)</v>
          </cell>
        </row>
        <row r="148">
          <cell r="A148" t="str">
            <v>VR 散装粗粒子(粉状)固体</v>
          </cell>
        </row>
        <row r="149">
          <cell r="A149" t="str">
            <v>VY 散装微粒子(粉状)固体</v>
          </cell>
        </row>
        <row r="150">
          <cell r="A150" t="str">
            <v>WB 柳条包</v>
          </cell>
        </row>
        <row r="151">
          <cell r="A151" t="str">
            <v>WG 编织袋</v>
          </cell>
        </row>
      </sheetData>
      <sheetData sheetId="3">
        <row r="1">
          <cell r="A1" t="str">
            <v>RD01 进出境直通</v>
          </cell>
        </row>
        <row r="2">
          <cell r="A2" t="str">
            <v>RD02 进出境直通转关</v>
          </cell>
        </row>
        <row r="3">
          <cell r="A3" t="str">
            <v>RD09 跨境快速通关</v>
          </cell>
        </row>
        <row r="4">
          <cell r="A4" t="str">
            <v>RD13 非贸进出境口岸直通</v>
          </cell>
        </row>
        <row r="5">
          <cell r="A5" t="str">
            <v>RD16 过境货物快速通关</v>
          </cell>
        </row>
      </sheetData>
      <sheetData sheetId="4">
        <row r="1">
          <cell r="A1" t="str">
            <v>5301 皇岗口岸</v>
          </cell>
        </row>
        <row r="2">
          <cell r="A2" t="str">
            <v>5320 文锦渡口岸</v>
          </cell>
        </row>
        <row r="3">
          <cell r="A3" t="str">
            <v>5345 深圳湾口岸</v>
          </cell>
        </row>
        <row r="4">
          <cell r="A4" t="str">
            <v>5303 沙头角口岸</v>
          </cell>
        </row>
        <row r="5">
          <cell r="A5" t="str">
            <v>5321 福田海关</v>
          </cell>
        </row>
        <row r="6">
          <cell r="A6" t="str">
            <v>5795 横琴口岸</v>
          </cell>
        </row>
        <row r="7">
          <cell r="A7" t="str">
            <v>5788 港珠澳大桥海关</v>
          </cell>
        </row>
        <row r="8">
          <cell r="A8" t="str">
            <v>5322 沙头角保税区</v>
          </cell>
        </row>
        <row r="9">
          <cell r="A9" t="str">
            <v>0707 额济纳海关</v>
          </cell>
        </row>
        <row r="10">
          <cell r="A10" t="str">
            <v>5791 跨境工业区口岸</v>
          </cell>
        </row>
      </sheetData>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3.vml"/><Relationship Id="rId7" Type="http://schemas.openxmlformats.org/officeDocument/2006/relationships/ctrlProp" Target="../ctrlProps/ctrlProp13.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11" Type="http://schemas.openxmlformats.org/officeDocument/2006/relationships/ctrlProp" Target="../ctrlProps/ctrlProp17.xml"/><Relationship Id="rId5" Type="http://schemas.openxmlformats.org/officeDocument/2006/relationships/ctrlProp" Target="../ctrlProps/ctrlProp11.xml"/><Relationship Id="rId10" Type="http://schemas.openxmlformats.org/officeDocument/2006/relationships/ctrlProp" Target="../ctrlProps/ctrlProp16.xml"/><Relationship Id="rId4" Type="http://schemas.openxmlformats.org/officeDocument/2006/relationships/ctrlProp" Target="../ctrlProps/ctrlProp10.xml"/><Relationship Id="rId9" Type="http://schemas.openxmlformats.org/officeDocument/2006/relationships/ctrlProp" Target="../ctrlProps/ctrlProp1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6.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7.xml"/><Relationship Id="rId16" Type="http://schemas.openxmlformats.org/officeDocument/2006/relationships/control" Target="../activeX/activeX7.xml"/><Relationship Id="rId1" Type="http://schemas.openxmlformats.org/officeDocument/2006/relationships/printerSettings" Target="../printerSettings/printerSettings1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7.v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20.bin"/><Relationship Id="rId5" Type="http://schemas.openxmlformats.org/officeDocument/2006/relationships/image" Target="../media/image8.emf"/><Relationship Id="rId4" Type="http://schemas.openxmlformats.org/officeDocument/2006/relationships/package" Target="../embeddings/Microsoft_Word_Document.docx"/></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EH47642"/>
  <sheetViews>
    <sheetView tabSelected="1" zoomScaleNormal="100" workbookViewId="0">
      <pane xSplit="11" ySplit="3" topLeftCell="L47616" activePane="bottomRight" state="frozen"/>
      <selection pane="topRight" activeCell="K1" sqref="K1"/>
      <selection pane="bottomLeft" activeCell="A4" sqref="A4"/>
      <selection pane="bottomRight" activeCell="D47623" sqref="D47623"/>
    </sheetView>
  </sheetViews>
  <sheetFormatPr defaultRowHeight="12" customHeight="1"/>
  <cols>
    <col min="1" max="1" width="9" style="287"/>
    <col min="2" max="2" width="23.375" style="287" customWidth="1"/>
    <col min="3" max="3" width="30.75" style="287" bestFit="1" customWidth="1"/>
    <col min="4" max="4" width="20.875" style="287" customWidth="1"/>
    <col min="5" max="5" width="29.25" style="404" bestFit="1" customWidth="1"/>
    <col min="6" max="6" width="11.5" style="287" customWidth="1"/>
    <col min="7" max="7" width="7.625" style="287" customWidth="1"/>
    <col min="8" max="8" width="6.625" style="422" customWidth="1"/>
    <col min="9" max="9" width="7.375" style="422" customWidth="1"/>
    <col min="10" max="10" width="7" style="287" customWidth="1"/>
    <col min="11" max="11" width="9.25" style="422" customWidth="1"/>
    <col min="12" max="12" width="14.5" style="287" customWidth="1"/>
    <col min="13" max="13" width="18.875" style="287" bestFit="1" customWidth="1"/>
    <col min="14" max="14" width="14.5" style="311" customWidth="1"/>
    <col min="15" max="15" width="17.75" style="287" customWidth="1"/>
    <col min="16" max="16" width="14" style="287" customWidth="1"/>
    <col min="17" max="17" width="12.875" style="287" customWidth="1"/>
    <col min="18" max="18" width="17" style="287" customWidth="1"/>
    <col min="19" max="19" width="17.125" style="287" customWidth="1"/>
    <col min="20" max="21" width="12.875" style="287" bestFit="1" customWidth="1"/>
    <col min="22" max="22" width="16.125" style="287" bestFit="1" customWidth="1"/>
    <col min="23" max="24" width="19.25" style="287" bestFit="1" customWidth="1"/>
    <col min="25" max="25" width="25" style="311" customWidth="1"/>
    <col min="26" max="26" width="24.875" style="311" customWidth="1"/>
    <col min="27" max="27" width="12.25" style="287" customWidth="1"/>
    <col min="28" max="28" width="18.25" style="287" customWidth="1"/>
    <col min="29" max="29" width="33.875" style="311" customWidth="1"/>
    <col min="30" max="30" width="22.25" style="311" customWidth="1"/>
    <col min="31" max="31" width="20" style="311" customWidth="1"/>
    <col min="32" max="32" width="21.625" style="287" bestFit="1" customWidth="1"/>
    <col min="33" max="33" width="22.5" style="287" bestFit="1" customWidth="1"/>
    <col min="34" max="36" width="19.25" style="287" bestFit="1" customWidth="1"/>
    <col min="37" max="37" width="22.5" style="287" bestFit="1" customWidth="1"/>
    <col min="38" max="38" width="19.25" style="287" bestFit="1" customWidth="1"/>
    <col min="39" max="39" width="23.25" style="311" customWidth="1"/>
    <col min="40" max="40" width="25.25" style="311" customWidth="1"/>
    <col min="41" max="43" width="33.875" style="311" customWidth="1"/>
    <col min="44" max="44" width="32.75" style="311" bestFit="1" customWidth="1"/>
    <col min="45" max="45" width="22.5" style="287" bestFit="1" customWidth="1"/>
    <col min="46" max="46" width="23.875" style="287" bestFit="1" customWidth="1"/>
    <col min="47" max="48" width="19.25" style="287" bestFit="1" customWidth="1"/>
    <col min="49" max="49" width="25" style="287" customWidth="1"/>
    <col min="50" max="50" width="29" style="287" bestFit="1" customWidth="1"/>
    <col min="51" max="51" width="33.875" style="287" bestFit="1" customWidth="1"/>
    <col min="52" max="52" width="48.625" style="311" bestFit="1" customWidth="1"/>
    <col min="53" max="53" width="22.5" style="287" bestFit="1" customWidth="1"/>
    <col min="54" max="54" width="25.5" style="287" bestFit="1" customWidth="1"/>
    <col min="55" max="55" width="16.125" style="287" bestFit="1" customWidth="1"/>
    <col min="56" max="56" width="16.125" style="311" bestFit="1" customWidth="1"/>
    <col min="57" max="57" width="16.625" style="287" customWidth="1"/>
    <col min="58" max="58" width="12" style="287" customWidth="1"/>
    <col min="59" max="59" width="12.75" style="311" bestFit="1" customWidth="1"/>
    <col min="60" max="61" width="12.875" style="311" bestFit="1" customWidth="1"/>
    <col min="62" max="62" width="15.25" style="287" customWidth="1"/>
    <col min="63" max="63" width="15" style="287" customWidth="1"/>
    <col min="64" max="64" width="22.5" style="422" bestFit="1" customWidth="1"/>
    <col min="65" max="65" width="12.875" style="425" bestFit="1" customWidth="1"/>
    <col min="66" max="66" width="22.5" style="425" bestFit="1" customWidth="1"/>
    <col min="67" max="67" width="12.875" style="422" bestFit="1" customWidth="1"/>
    <col min="68" max="68" width="16.125" style="422" bestFit="1" customWidth="1"/>
    <col min="69" max="69" width="10" style="422" bestFit="1" customWidth="1"/>
    <col min="70" max="70" width="27.375" style="422" bestFit="1" customWidth="1"/>
    <col min="71" max="71" width="27.375" style="287" bestFit="1" customWidth="1"/>
    <col min="72" max="72" width="27.375" style="404" bestFit="1" customWidth="1"/>
    <col min="73" max="73" width="14.625" style="287" bestFit="1" customWidth="1"/>
    <col min="74" max="74" width="19.25" style="311" bestFit="1" customWidth="1"/>
    <col min="75" max="75" width="12.875" style="287" bestFit="1" customWidth="1"/>
    <col min="76" max="76" width="17.25" style="287" customWidth="1"/>
    <col min="77" max="77" width="19.25" style="287" bestFit="1" customWidth="1"/>
    <col min="78" max="78" width="22.5" style="287" bestFit="1" customWidth="1"/>
    <col min="79" max="79" width="16.125" style="287" bestFit="1" customWidth="1"/>
    <col min="80" max="82" width="16.125" style="311" bestFit="1" customWidth="1"/>
    <col min="83" max="83" width="35.25" style="287" bestFit="1" customWidth="1"/>
    <col min="84" max="84" width="29" style="287" bestFit="1" customWidth="1"/>
    <col min="85" max="85" width="16.125" style="422" bestFit="1" customWidth="1"/>
    <col min="86" max="86" width="22.5" style="287" bestFit="1" customWidth="1"/>
    <col min="87" max="87" width="14.625" style="422" bestFit="1" customWidth="1"/>
    <col min="88" max="88" width="29" style="287" bestFit="1" customWidth="1"/>
    <col min="89" max="90" width="19.25" style="287" bestFit="1" customWidth="1"/>
    <col min="91" max="91" width="16.125" style="287" bestFit="1" customWidth="1"/>
    <col min="92" max="92" width="22.5" style="287" bestFit="1" customWidth="1"/>
    <col min="93" max="94" width="16.125" style="287" bestFit="1" customWidth="1"/>
    <col min="95" max="95" width="19.25" style="287" bestFit="1" customWidth="1"/>
    <col min="96" max="96" width="25.75" style="287" bestFit="1" customWidth="1"/>
    <col min="97" max="97" width="19.25" style="287" bestFit="1" customWidth="1"/>
    <col min="98" max="99" width="25.75" style="287" bestFit="1" customWidth="1"/>
    <col min="100" max="100" width="22.5" style="287" bestFit="1" customWidth="1"/>
    <col min="101" max="102" width="19.25" style="287" bestFit="1" customWidth="1"/>
    <col min="103" max="104" width="25.75" style="287" bestFit="1" customWidth="1"/>
    <col min="105" max="105" width="22.5" style="287" bestFit="1" customWidth="1"/>
    <col min="106" max="106" width="12.875" style="287" bestFit="1" customWidth="1"/>
    <col min="107" max="107" width="16.125" style="287" bestFit="1" customWidth="1"/>
    <col min="108" max="108" width="29" style="287" bestFit="1" customWidth="1"/>
    <col min="109" max="111" width="16.125" style="287" bestFit="1" customWidth="1"/>
    <col min="112" max="112" width="19.25" style="287" bestFit="1" customWidth="1"/>
    <col min="113" max="115" width="22.5" style="287" bestFit="1" customWidth="1"/>
    <col min="116" max="117" width="10.625" style="287" bestFit="1" customWidth="1"/>
    <col min="118" max="118" width="16.875" style="287" bestFit="1" customWidth="1"/>
    <col min="119" max="120" width="10.75" style="287" bestFit="1" customWidth="1"/>
    <col min="121" max="121" width="23.375" style="287" bestFit="1" customWidth="1"/>
    <col min="122" max="122" width="20.125" style="287" bestFit="1" customWidth="1"/>
    <col min="123" max="123" width="20.375" style="287" bestFit="1" customWidth="1"/>
    <col min="124" max="124" width="7.625" style="287" bestFit="1" customWidth="1"/>
    <col min="125" max="134" width="9" style="287"/>
    <col min="135" max="135" width="9" style="404"/>
    <col min="136" max="136" width="34.875" style="422" customWidth="1"/>
    <col min="137" max="137" width="22.625" style="422" customWidth="1"/>
    <col min="138" max="16384" width="9" style="404"/>
  </cols>
  <sheetData>
    <row r="1" spans="1:138" s="493" customFormat="1" ht="66.75" customHeight="1">
      <c r="A1" s="496"/>
      <c r="B1" s="496" t="s">
        <v>0</v>
      </c>
      <c r="C1" s="496" t="s">
        <v>4</v>
      </c>
      <c r="D1" s="496" t="s">
        <v>5</v>
      </c>
      <c r="E1" s="497" t="s">
        <v>513</v>
      </c>
      <c r="F1" s="498" t="s">
        <v>3</v>
      </c>
      <c r="G1" s="498" t="s">
        <v>448</v>
      </c>
      <c r="H1" s="499" t="s">
        <v>13</v>
      </c>
      <c r="I1" s="499" t="s">
        <v>12</v>
      </c>
      <c r="J1" s="498" t="s">
        <v>214</v>
      </c>
      <c r="K1" s="494" t="s">
        <v>14</v>
      </c>
      <c r="L1" s="498" t="s">
        <v>215</v>
      </c>
      <c r="M1" s="498" t="s">
        <v>449</v>
      </c>
      <c r="N1" s="498" t="s">
        <v>216</v>
      </c>
      <c r="O1" s="498" t="s">
        <v>217</v>
      </c>
      <c r="P1" s="498" t="s">
        <v>218</v>
      </c>
      <c r="Q1" s="498" t="s">
        <v>219</v>
      </c>
      <c r="R1" s="498" t="s">
        <v>220</v>
      </c>
      <c r="S1" s="498" t="s">
        <v>221</v>
      </c>
      <c r="T1" s="498" t="s">
        <v>15</v>
      </c>
      <c r="U1" s="498" t="s">
        <v>16</v>
      </c>
      <c r="V1" s="498" t="s">
        <v>108</v>
      </c>
      <c r="W1" s="498" t="s">
        <v>17</v>
      </c>
      <c r="X1" s="498" t="s">
        <v>18</v>
      </c>
      <c r="Y1" s="498" t="s">
        <v>450</v>
      </c>
      <c r="Z1" s="498" t="s">
        <v>222</v>
      </c>
      <c r="AA1" s="498" t="s">
        <v>8</v>
      </c>
      <c r="AB1" s="498" t="s">
        <v>451</v>
      </c>
      <c r="AC1" s="498" t="s">
        <v>19</v>
      </c>
      <c r="AD1" s="498" t="s">
        <v>20</v>
      </c>
      <c r="AE1" s="498" t="s">
        <v>21</v>
      </c>
      <c r="AF1" s="498" t="s">
        <v>22</v>
      </c>
      <c r="AG1" s="498" t="s">
        <v>23</v>
      </c>
      <c r="AH1" s="498" t="s">
        <v>223</v>
      </c>
      <c r="AI1" s="498" t="s">
        <v>24</v>
      </c>
      <c r="AJ1" s="498" t="s">
        <v>25</v>
      </c>
      <c r="AK1" s="498" t="s">
        <v>26</v>
      </c>
      <c r="AL1" s="498" t="s">
        <v>452</v>
      </c>
      <c r="AM1" s="498" t="s">
        <v>9</v>
      </c>
      <c r="AN1" s="498" t="s">
        <v>224</v>
      </c>
      <c r="AO1" s="498" t="s">
        <v>27</v>
      </c>
      <c r="AP1" s="498" t="s">
        <v>28</v>
      </c>
      <c r="AQ1" s="498" t="s">
        <v>29</v>
      </c>
      <c r="AR1" s="498" t="s">
        <v>30</v>
      </c>
      <c r="AS1" s="498" t="s">
        <v>31</v>
      </c>
      <c r="AT1" s="498" t="s">
        <v>225</v>
      </c>
      <c r="AU1" s="498" t="s">
        <v>32</v>
      </c>
      <c r="AV1" s="498" t="s">
        <v>10</v>
      </c>
      <c r="AW1" s="498" t="s">
        <v>33</v>
      </c>
      <c r="AX1" s="498" t="s">
        <v>34</v>
      </c>
      <c r="AY1" s="498" t="s">
        <v>453</v>
      </c>
      <c r="AZ1" s="498" t="s">
        <v>11</v>
      </c>
      <c r="BA1" s="498" t="s">
        <v>35</v>
      </c>
      <c r="BB1" s="498" t="s">
        <v>454</v>
      </c>
      <c r="BC1" s="498" t="s">
        <v>455</v>
      </c>
      <c r="BD1" s="498" t="s">
        <v>456</v>
      </c>
      <c r="BE1" s="498" t="s">
        <v>457</v>
      </c>
      <c r="BF1" s="498" t="s">
        <v>36</v>
      </c>
      <c r="BG1" s="498" t="s">
        <v>37</v>
      </c>
      <c r="BH1" s="498" t="s">
        <v>458</v>
      </c>
      <c r="BI1" s="498" t="s">
        <v>459</v>
      </c>
      <c r="BJ1" s="498" t="s">
        <v>6</v>
      </c>
      <c r="BK1" s="498" t="s">
        <v>7</v>
      </c>
      <c r="BL1" s="494" t="s">
        <v>38</v>
      </c>
      <c r="BM1" s="494" t="s">
        <v>39</v>
      </c>
      <c r="BN1" s="494" t="s">
        <v>40</v>
      </c>
      <c r="BO1" s="494" t="s">
        <v>176</v>
      </c>
      <c r="BP1" s="494" t="s">
        <v>109</v>
      </c>
      <c r="BQ1" s="494" t="s">
        <v>110</v>
      </c>
      <c r="BR1" s="494" t="s">
        <v>41</v>
      </c>
      <c r="BS1" s="498" t="s">
        <v>213</v>
      </c>
      <c r="BT1" s="500" t="s">
        <v>226</v>
      </c>
      <c r="BU1" s="498" t="s">
        <v>42</v>
      </c>
      <c r="BV1" s="498" t="s">
        <v>43</v>
      </c>
      <c r="BW1" s="498" t="s">
        <v>44</v>
      </c>
      <c r="BX1" s="498" t="s">
        <v>45</v>
      </c>
      <c r="BY1" s="498" t="s">
        <v>46</v>
      </c>
      <c r="BZ1" s="498" t="s">
        <v>47</v>
      </c>
      <c r="CA1" s="498" t="s">
        <v>2</v>
      </c>
      <c r="CB1" s="498" t="s">
        <v>227</v>
      </c>
      <c r="CC1" s="498" t="s">
        <v>228</v>
      </c>
      <c r="CD1" s="498" t="s">
        <v>229</v>
      </c>
      <c r="CE1" s="498" t="s">
        <v>48</v>
      </c>
      <c r="CF1" s="498" t="s">
        <v>49</v>
      </c>
      <c r="CG1" s="494" t="s">
        <v>50</v>
      </c>
      <c r="CH1" s="498" t="s">
        <v>460</v>
      </c>
      <c r="CI1" s="494" t="s">
        <v>51</v>
      </c>
      <c r="CJ1" s="498" t="s">
        <v>230</v>
      </c>
      <c r="CK1" s="498" t="s">
        <v>52</v>
      </c>
      <c r="CL1" s="498" t="s">
        <v>53</v>
      </c>
      <c r="CM1" s="498" t="s">
        <v>54</v>
      </c>
      <c r="CN1" s="498" t="s">
        <v>55</v>
      </c>
      <c r="CO1" s="498" t="s">
        <v>56</v>
      </c>
      <c r="CP1" s="498" t="s">
        <v>57</v>
      </c>
      <c r="CQ1" s="498" t="s">
        <v>58</v>
      </c>
      <c r="CR1" s="498" t="s">
        <v>1</v>
      </c>
      <c r="CS1" s="498" t="s">
        <v>231</v>
      </c>
      <c r="CT1" s="498" t="s">
        <v>232</v>
      </c>
      <c r="CU1" s="498" t="s">
        <v>123</v>
      </c>
      <c r="CV1" s="498" t="s">
        <v>233</v>
      </c>
      <c r="CW1" s="498" t="s">
        <v>234</v>
      </c>
      <c r="CX1" s="498" t="s">
        <v>235</v>
      </c>
      <c r="CY1" s="498" t="s">
        <v>236</v>
      </c>
      <c r="CZ1" s="498" t="s">
        <v>237</v>
      </c>
      <c r="DA1" s="498" t="s">
        <v>238</v>
      </c>
      <c r="DB1" s="498" t="s">
        <v>239</v>
      </c>
      <c r="DC1" s="498" t="s">
        <v>240</v>
      </c>
      <c r="DD1" s="498" t="s">
        <v>241</v>
      </c>
      <c r="DE1" s="498" t="s">
        <v>242</v>
      </c>
      <c r="DF1" s="498" t="s">
        <v>243</v>
      </c>
      <c r="DG1" s="498" t="s">
        <v>244</v>
      </c>
      <c r="DH1" s="498" t="s">
        <v>245</v>
      </c>
      <c r="DI1" s="498" t="s">
        <v>246</v>
      </c>
      <c r="DJ1" s="498" t="s">
        <v>247</v>
      </c>
      <c r="DK1" s="498" t="s">
        <v>248</v>
      </c>
      <c r="DL1" s="498" t="s">
        <v>249</v>
      </c>
      <c r="DM1" s="498" t="s">
        <v>250</v>
      </c>
      <c r="DN1" s="498" t="s">
        <v>251</v>
      </c>
      <c r="DO1" s="498" t="s">
        <v>252</v>
      </c>
      <c r="DP1" s="498" t="s">
        <v>253</v>
      </c>
      <c r="DQ1" s="498" t="s">
        <v>254</v>
      </c>
      <c r="DR1" s="498" t="s">
        <v>255</v>
      </c>
      <c r="DS1" s="498" t="s">
        <v>256</v>
      </c>
      <c r="DT1" s="498" t="s">
        <v>257</v>
      </c>
      <c r="DU1" s="498" t="s">
        <v>258</v>
      </c>
      <c r="DV1" s="498" t="s">
        <v>259</v>
      </c>
      <c r="DW1" s="498" t="s">
        <v>260</v>
      </c>
      <c r="DX1" s="498" t="s">
        <v>261</v>
      </c>
      <c r="DY1" s="498" t="s">
        <v>137</v>
      </c>
      <c r="DZ1" s="498" t="s">
        <v>379</v>
      </c>
      <c r="EA1" s="498" t="s">
        <v>380</v>
      </c>
      <c r="EB1" s="498" t="s">
        <v>381</v>
      </c>
      <c r="EC1" s="498" t="s">
        <v>382</v>
      </c>
      <c r="ED1" s="498" t="s">
        <v>383</v>
      </c>
      <c r="EE1" s="500" t="s">
        <v>511</v>
      </c>
      <c r="EF1" s="494" t="s">
        <v>1832</v>
      </c>
      <c r="EG1" s="494" t="s">
        <v>512</v>
      </c>
    </row>
    <row r="2" spans="1:138" s="310" customFormat="1" ht="29.25" customHeight="1">
      <c r="A2" s="492" t="s">
        <v>1979</v>
      </c>
      <c r="B2" s="286"/>
      <c r="C2" s="414"/>
      <c r="D2" s="414"/>
      <c r="E2" s="478"/>
      <c r="F2" s="286"/>
      <c r="G2" s="312"/>
      <c r="H2" s="420"/>
      <c r="I2" s="420"/>
      <c r="J2" s="312"/>
      <c r="K2" s="420"/>
      <c r="L2" s="286"/>
      <c r="M2" s="313"/>
      <c r="N2" s="286"/>
      <c r="O2" s="313"/>
      <c r="P2" s="313"/>
      <c r="Q2" s="313"/>
      <c r="R2" s="313"/>
      <c r="S2" s="286"/>
      <c r="T2" s="312"/>
      <c r="U2" s="312"/>
      <c r="V2" s="312"/>
      <c r="W2" s="312"/>
      <c r="X2" s="312"/>
      <c r="Y2" s="286"/>
      <c r="Z2" s="286"/>
      <c r="AA2" s="312"/>
      <c r="AB2" s="286"/>
      <c r="AC2" s="286"/>
      <c r="AD2" s="286"/>
      <c r="AE2" s="286"/>
      <c r="AF2" s="312"/>
      <c r="AG2" s="401"/>
      <c r="AH2" s="312"/>
      <c r="AI2" s="312"/>
      <c r="AJ2" s="312"/>
      <c r="AK2" s="312"/>
      <c r="AL2" s="312"/>
      <c r="AM2" s="286"/>
      <c r="AN2" s="286"/>
      <c r="AO2" s="286"/>
      <c r="AP2" s="286"/>
      <c r="AQ2" s="286"/>
      <c r="AR2" s="286"/>
      <c r="AS2" s="313"/>
      <c r="AT2" s="312"/>
      <c r="AU2" s="312"/>
      <c r="AV2" s="312"/>
      <c r="AW2" s="312"/>
      <c r="AX2" s="313"/>
      <c r="AY2" s="312"/>
      <c r="AZ2" s="286"/>
      <c r="BA2" s="312"/>
      <c r="BB2" s="286"/>
      <c r="BC2" s="286"/>
      <c r="BD2" s="286"/>
      <c r="BE2" s="312"/>
      <c r="BF2" s="313"/>
      <c r="BG2" s="286"/>
      <c r="BH2" s="286"/>
      <c r="BI2" s="286"/>
      <c r="BJ2" s="313"/>
      <c r="BK2" s="313"/>
      <c r="BL2" s="420"/>
      <c r="BM2" s="423"/>
      <c r="BN2" s="423"/>
      <c r="BO2" s="423"/>
      <c r="BP2" s="423"/>
      <c r="BQ2" s="420"/>
      <c r="BR2" s="420"/>
      <c r="BS2" s="313"/>
      <c r="BT2" s="313"/>
      <c r="BU2" s="313"/>
      <c r="BV2" s="286"/>
      <c r="BW2" s="312"/>
      <c r="BX2" s="313"/>
      <c r="BY2" s="312"/>
      <c r="BZ2" s="312"/>
      <c r="CA2" s="312"/>
      <c r="CB2" s="286"/>
      <c r="CC2" s="286"/>
      <c r="CD2" s="286"/>
      <c r="CE2" s="286"/>
      <c r="CF2" s="313"/>
      <c r="CG2" s="426"/>
      <c r="CH2" s="401"/>
      <c r="CI2" s="423"/>
      <c r="CJ2" s="286"/>
      <c r="CK2" s="286"/>
      <c r="CL2" s="312"/>
      <c r="CM2" s="312"/>
      <c r="CN2" s="313"/>
      <c r="CO2" s="313"/>
      <c r="CP2" s="286"/>
      <c r="CQ2" s="313"/>
      <c r="CR2" s="313"/>
      <c r="CS2" s="313"/>
      <c r="CT2" s="313"/>
      <c r="CU2" s="313"/>
      <c r="CV2" s="313"/>
      <c r="CW2" s="313"/>
      <c r="CX2" s="313"/>
      <c r="CY2" s="313"/>
      <c r="CZ2" s="313"/>
      <c r="DA2" s="313"/>
      <c r="DB2" s="313"/>
      <c r="DC2" s="286"/>
      <c r="DD2" s="286"/>
      <c r="DE2" s="286"/>
      <c r="DF2" s="286"/>
      <c r="DG2" s="286"/>
      <c r="DH2" s="286"/>
      <c r="DI2" s="286"/>
      <c r="DJ2" s="286"/>
      <c r="DK2" s="313"/>
      <c r="DL2" s="313"/>
      <c r="DM2" s="313"/>
      <c r="DN2" s="313"/>
      <c r="DO2" s="313"/>
      <c r="DP2" s="313"/>
      <c r="DQ2" s="313"/>
      <c r="DR2" s="313"/>
      <c r="DS2" s="313"/>
      <c r="DT2" s="313"/>
      <c r="DU2" s="313"/>
      <c r="DV2" s="313"/>
      <c r="DW2" s="313"/>
      <c r="DX2" s="313"/>
      <c r="DY2" s="313"/>
      <c r="DZ2" s="313"/>
      <c r="EA2" s="313"/>
      <c r="EB2" s="313"/>
      <c r="EC2" s="313"/>
      <c r="ED2" s="313"/>
      <c r="EE2" s="313" t="s">
        <v>205</v>
      </c>
      <c r="EF2" s="495" t="str">
        <f>""&amp;(MID(数据表!AZ2,1,MIN(FIND({"(";"（"},数据表!AZ2&amp;"(（",1)-1)))&amp;""</f>
        <v/>
      </c>
      <c r="EG2" s="495" t="str">
        <f>""&amp;(MID(数据表!AZ2,1,MIN(FIND({0;1;2;3;4;5;6;7;8;9},数据表!AZ2&amp;"1234567890",1)-1)))&amp;""</f>
        <v/>
      </c>
      <c r="EH2" s="313" t="s">
        <v>205</v>
      </c>
    </row>
    <row r="3" spans="1:138" s="310" customFormat="1" ht="29.25" customHeight="1">
      <c r="B3" s="286"/>
      <c r="C3" s="286"/>
      <c r="D3" s="286"/>
      <c r="E3" s="479"/>
      <c r="F3" s="282"/>
      <c r="G3" s="283"/>
      <c r="H3" s="421"/>
      <c r="I3" s="421"/>
      <c r="J3" s="283"/>
      <c r="K3" s="421"/>
      <c r="L3" s="282"/>
      <c r="N3" s="282"/>
      <c r="S3" s="282"/>
      <c r="T3" s="283"/>
      <c r="U3" s="283"/>
      <c r="V3" s="283"/>
      <c r="W3" s="283"/>
      <c r="X3" s="283"/>
      <c r="Y3" s="282"/>
      <c r="Z3" s="282"/>
      <c r="AA3" s="283"/>
      <c r="AB3" s="282"/>
      <c r="AC3" s="282"/>
      <c r="AD3" s="282"/>
      <c r="AE3" s="282"/>
      <c r="AF3" s="283"/>
      <c r="AG3" s="402"/>
      <c r="AH3" s="283"/>
      <c r="AI3" s="283"/>
      <c r="AJ3" s="283"/>
      <c r="AK3" s="283"/>
      <c r="AL3" s="283"/>
      <c r="AM3" s="282"/>
      <c r="AN3" s="282"/>
      <c r="AO3" s="282"/>
      <c r="AP3" s="282"/>
      <c r="AQ3" s="282"/>
      <c r="AR3" s="282"/>
      <c r="AT3" s="283"/>
      <c r="AU3" s="283"/>
      <c r="AV3" s="283"/>
      <c r="AW3" s="283"/>
      <c r="AY3" s="283"/>
      <c r="AZ3" s="282"/>
      <c r="BA3" s="283"/>
      <c r="BB3" s="282"/>
      <c r="BC3" s="282"/>
      <c r="BD3" s="282"/>
      <c r="BE3" s="283"/>
      <c r="BG3" s="282"/>
      <c r="BH3" s="282"/>
      <c r="BI3" s="282"/>
      <c r="BL3" s="421"/>
      <c r="BM3" s="424"/>
      <c r="BN3" s="424"/>
      <c r="BO3" s="424"/>
      <c r="BP3" s="424"/>
      <c r="BQ3" s="421"/>
      <c r="BR3" s="421"/>
      <c r="BV3" s="282"/>
      <c r="BW3" s="283"/>
      <c r="BY3" s="283"/>
      <c r="BZ3" s="283"/>
      <c r="CA3" s="283"/>
      <c r="CB3" s="282"/>
      <c r="CC3" s="282"/>
      <c r="CD3" s="282"/>
      <c r="CE3" s="282"/>
      <c r="CG3" s="427"/>
      <c r="CH3" s="402"/>
      <c r="CI3" s="424"/>
      <c r="CJ3" s="282"/>
      <c r="CK3" s="282"/>
      <c r="CL3" s="283"/>
      <c r="CM3" s="283"/>
      <c r="CP3" s="282"/>
      <c r="DC3" s="282"/>
      <c r="DD3" s="282"/>
      <c r="DE3" s="282"/>
      <c r="DF3" s="282"/>
      <c r="DG3" s="282"/>
      <c r="DH3" s="282"/>
      <c r="DI3" s="282"/>
      <c r="DJ3" s="282"/>
      <c r="EF3" s="495" t="str">
        <f>""&amp;(MID(数据表!AZ3,1,MIN(FIND({"(";"（"},数据表!AZ3&amp;"(（",1)-1)))&amp;""</f>
        <v/>
      </c>
      <c r="EG3" s="495" t="str">
        <f>""&amp;(MID(数据表!AZ3,1,MIN(FIND({0;1;2;3;4;5;6;7;8;9},数据表!AZ3&amp;"1234567890",1)-1)))&amp;""</f>
        <v/>
      </c>
    </row>
    <row r="4" spans="1:138" s="310" customFormat="1" ht="29.25" customHeight="1">
      <c r="B4" s="286"/>
      <c r="C4" s="286"/>
      <c r="D4" s="286"/>
      <c r="E4" s="479"/>
      <c r="F4" s="282"/>
      <c r="G4" s="283"/>
      <c r="H4" s="421"/>
      <c r="I4" s="421"/>
      <c r="J4" s="283"/>
      <c r="K4" s="421"/>
      <c r="L4" s="282"/>
      <c r="N4" s="282"/>
      <c r="S4" s="282"/>
      <c r="T4" s="283"/>
      <c r="U4" s="283"/>
      <c r="V4" s="283"/>
      <c r="W4" s="283"/>
      <c r="X4" s="283"/>
      <c r="Y4" s="282"/>
      <c r="Z4" s="282"/>
      <c r="AA4" s="283"/>
      <c r="AB4" s="282"/>
      <c r="AC4" s="282"/>
      <c r="AD4" s="282"/>
      <c r="AE4" s="282"/>
      <c r="AF4" s="283"/>
      <c r="AG4" s="402"/>
      <c r="AH4" s="283"/>
      <c r="AI4" s="283"/>
      <c r="AJ4" s="283"/>
      <c r="AK4" s="283"/>
      <c r="AL4" s="283"/>
      <c r="AM4" s="282"/>
      <c r="AN4" s="282"/>
      <c r="AO4" s="282"/>
      <c r="AP4" s="282"/>
      <c r="AQ4" s="282"/>
      <c r="AR4" s="282"/>
      <c r="AT4" s="283"/>
      <c r="AU4" s="283"/>
      <c r="AV4" s="283"/>
      <c r="AW4" s="283"/>
      <c r="AY4" s="283"/>
      <c r="AZ4" s="282"/>
      <c r="BA4" s="283"/>
      <c r="BB4" s="282"/>
      <c r="BC4" s="282"/>
      <c r="BD4" s="282"/>
      <c r="BE4" s="283"/>
      <c r="BG4" s="282"/>
      <c r="BH4" s="282"/>
      <c r="BI4" s="282"/>
      <c r="BL4" s="421"/>
      <c r="BM4" s="424"/>
      <c r="BN4" s="424"/>
      <c r="BO4" s="424"/>
      <c r="BP4" s="424"/>
      <c r="BQ4" s="421"/>
      <c r="BR4" s="421"/>
      <c r="BV4" s="282"/>
      <c r="BW4" s="283"/>
      <c r="BY4" s="283"/>
      <c r="BZ4" s="283"/>
      <c r="CA4" s="283"/>
      <c r="CB4" s="282"/>
      <c r="CC4" s="282"/>
      <c r="CD4" s="282"/>
      <c r="CE4" s="282"/>
      <c r="CG4" s="427"/>
      <c r="CH4" s="402"/>
      <c r="CI4" s="424"/>
      <c r="CJ4" s="282"/>
      <c r="CK4" s="282"/>
      <c r="CL4" s="283"/>
      <c r="CM4" s="283"/>
      <c r="CP4" s="282"/>
      <c r="DC4" s="282"/>
      <c r="DD4" s="282"/>
      <c r="DE4" s="282"/>
      <c r="DF4" s="282"/>
      <c r="DG4" s="282"/>
      <c r="DH4" s="282"/>
      <c r="DI4" s="282"/>
      <c r="DJ4" s="282"/>
      <c r="EF4" s="495" t="str">
        <f>""&amp;(MID(数据表!AZ4,1,MIN(FIND({"(";"（"},数据表!AZ4&amp;"(（",1)-1)))&amp;""</f>
        <v/>
      </c>
      <c r="EG4" s="495" t="str">
        <f>""&amp;(MID(数据表!AZ4,1,MIN(FIND({0;1;2;3;4;5;6;7;8;9},数据表!AZ4&amp;"1234567890",1)-1)))&amp;""</f>
        <v/>
      </c>
    </row>
    <row r="5" spans="1:138" s="310" customFormat="1" ht="29.25" customHeight="1">
      <c r="B5" s="286"/>
      <c r="C5" s="286"/>
      <c r="D5" s="286"/>
      <c r="E5" s="479"/>
      <c r="F5" s="282"/>
      <c r="G5" s="283"/>
      <c r="H5" s="421"/>
      <c r="I5" s="421"/>
      <c r="J5" s="283"/>
      <c r="K5" s="421"/>
      <c r="L5" s="282"/>
      <c r="N5" s="282"/>
      <c r="S5" s="282"/>
      <c r="T5" s="283"/>
      <c r="U5" s="283"/>
      <c r="V5" s="283"/>
      <c r="W5" s="283"/>
      <c r="X5" s="283"/>
      <c r="Y5" s="282"/>
      <c r="Z5" s="282"/>
      <c r="AA5" s="283"/>
      <c r="AB5" s="282"/>
      <c r="AC5" s="282"/>
      <c r="AD5" s="282"/>
      <c r="AE5" s="282"/>
      <c r="AF5" s="283"/>
      <c r="AG5" s="402"/>
      <c r="AH5" s="283"/>
      <c r="AI5" s="283"/>
      <c r="AJ5" s="283"/>
      <c r="AK5" s="283"/>
      <c r="AL5" s="283"/>
      <c r="AM5" s="282"/>
      <c r="AN5" s="282"/>
      <c r="AO5" s="282"/>
      <c r="AP5" s="282"/>
      <c r="AQ5" s="282"/>
      <c r="AR5" s="282"/>
      <c r="AT5" s="283"/>
      <c r="AU5" s="283"/>
      <c r="AV5" s="283"/>
      <c r="AW5" s="283"/>
      <c r="AY5" s="283"/>
      <c r="AZ5" s="282"/>
      <c r="BA5" s="283"/>
      <c r="BB5" s="282"/>
      <c r="BC5" s="282"/>
      <c r="BD5" s="282"/>
      <c r="BE5" s="283"/>
      <c r="BG5" s="282"/>
      <c r="BH5" s="282"/>
      <c r="BI5" s="282"/>
      <c r="BL5" s="421"/>
      <c r="BM5" s="424"/>
      <c r="BN5" s="424"/>
      <c r="BO5" s="424"/>
      <c r="BP5" s="424"/>
      <c r="BQ5" s="421"/>
      <c r="BR5" s="421"/>
      <c r="BS5" s="403"/>
      <c r="BV5" s="282"/>
      <c r="BW5" s="283"/>
      <c r="BY5" s="283"/>
      <c r="BZ5" s="283"/>
      <c r="CA5" s="283"/>
      <c r="CB5" s="282"/>
      <c r="CC5" s="282"/>
      <c r="CD5" s="282"/>
      <c r="CE5" s="282"/>
      <c r="CG5" s="427"/>
      <c r="CH5" s="402"/>
      <c r="CI5" s="424"/>
      <c r="CJ5" s="282"/>
      <c r="CK5" s="282"/>
      <c r="CL5" s="283"/>
      <c r="CM5" s="283"/>
      <c r="CP5" s="282"/>
      <c r="DC5" s="282"/>
      <c r="DD5" s="282"/>
      <c r="DE5" s="282"/>
      <c r="DF5" s="282"/>
      <c r="DG5" s="282"/>
      <c r="DH5" s="282"/>
      <c r="DI5" s="282"/>
      <c r="DJ5" s="282"/>
      <c r="EF5" s="495" t="str">
        <f>""&amp;(MID(数据表!AZ5,1,MIN(FIND({"(";"（"},数据表!AZ5&amp;"(（",1)-1)))&amp;""</f>
        <v/>
      </c>
      <c r="EG5" s="495" t="str">
        <f>""&amp;(MID(数据表!AZ5,1,MIN(FIND({0;1;2;3;4;5;6;7;8;9},数据表!AZ5&amp;"1234567890",1)-1)))&amp;""</f>
        <v/>
      </c>
    </row>
    <row r="6" spans="1:138" s="310" customFormat="1" ht="29.25" customHeight="1">
      <c r="B6" s="286"/>
      <c r="C6" s="286"/>
      <c r="D6" s="286"/>
      <c r="E6" s="479"/>
      <c r="F6" s="282"/>
      <c r="G6" s="283"/>
      <c r="H6" s="421"/>
      <c r="I6" s="421"/>
      <c r="J6" s="283"/>
      <c r="K6" s="421"/>
      <c r="L6" s="282"/>
      <c r="N6" s="282"/>
      <c r="S6" s="282"/>
      <c r="T6" s="283"/>
      <c r="U6" s="283"/>
      <c r="V6" s="283"/>
      <c r="W6" s="283"/>
      <c r="X6" s="283"/>
      <c r="Y6" s="282"/>
      <c r="Z6" s="282"/>
      <c r="AA6" s="283"/>
      <c r="AB6" s="282"/>
      <c r="AC6" s="282"/>
      <c r="AD6" s="282"/>
      <c r="AE6" s="282"/>
      <c r="AF6" s="283"/>
      <c r="AG6" s="402"/>
      <c r="AH6" s="283"/>
      <c r="AI6" s="283"/>
      <c r="AJ6" s="283"/>
      <c r="AK6" s="283"/>
      <c r="AL6" s="283"/>
      <c r="AM6" s="282"/>
      <c r="AN6" s="282"/>
      <c r="AO6" s="282"/>
      <c r="AP6" s="282"/>
      <c r="AQ6" s="282"/>
      <c r="AR6" s="282"/>
      <c r="AT6" s="283"/>
      <c r="AU6" s="283"/>
      <c r="AV6" s="283"/>
      <c r="AW6" s="283"/>
      <c r="AY6" s="283"/>
      <c r="AZ6" s="282"/>
      <c r="BA6" s="283"/>
      <c r="BB6" s="282"/>
      <c r="BC6" s="282"/>
      <c r="BD6" s="282"/>
      <c r="BE6" s="283"/>
      <c r="BG6" s="282"/>
      <c r="BH6" s="282"/>
      <c r="BI6" s="282"/>
      <c r="BL6" s="421"/>
      <c r="BM6" s="424"/>
      <c r="BN6" s="424"/>
      <c r="BO6" s="424"/>
      <c r="BP6" s="424"/>
      <c r="BQ6" s="421"/>
      <c r="BR6" s="421"/>
      <c r="BV6" s="282"/>
      <c r="BW6" s="283"/>
      <c r="BY6" s="283"/>
      <c r="BZ6" s="283"/>
      <c r="CA6" s="283"/>
      <c r="CB6" s="282"/>
      <c r="CC6" s="282"/>
      <c r="CD6" s="282"/>
      <c r="CE6" s="282"/>
      <c r="CG6" s="427"/>
      <c r="CH6" s="402"/>
      <c r="CI6" s="424"/>
      <c r="CJ6" s="282"/>
      <c r="CK6" s="282"/>
      <c r="CL6" s="283"/>
      <c r="CM6" s="283"/>
      <c r="CP6" s="282"/>
      <c r="DC6" s="282"/>
      <c r="DD6" s="282"/>
      <c r="DE6" s="282"/>
      <c r="DF6" s="282"/>
      <c r="DG6" s="282"/>
      <c r="DH6" s="282"/>
      <c r="DI6" s="282"/>
      <c r="DJ6" s="282"/>
      <c r="EF6" s="495" t="str">
        <f>""&amp;(MID(数据表!AZ6,1,MIN(FIND({"(";"（"},数据表!AZ6&amp;"(（",1)-1)))&amp;""</f>
        <v/>
      </c>
      <c r="EG6" s="495" t="str">
        <f>""&amp;(MID(数据表!AZ6,1,MIN(FIND({0;1;2;3;4;5;6;7;8;9},数据表!AZ6&amp;"1234567890",1)-1)))&amp;""</f>
        <v/>
      </c>
    </row>
    <row r="7" spans="1:138" s="310" customFormat="1" ht="29.25" customHeight="1">
      <c r="B7" s="286"/>
      <c r="C7" s="286"/>
      <c r="D7" s="286"/>
      <c r="E7" s="479"/>
      <c r="F7" s="282"/>
      <c r="G7" s="283"/>
      <c r="H7" s="421"/>
      <c r="I7" s="421"/>
      <c r="J7" s="283"/>
      <c r="K7" s="421"/>
      <c r="L7" s="282"/>
      <c r="N7" s="282"/>
      <c r="S7" s="282"/>
      <c r="T7" s="283"/>
      <c r="U7" s="283"/>
      <c r="V7" s="283"/>
      <c r="W7" s="283"/>
      <c r="X7" s="283"/>
      <c r="Y7" s="282"/>
      <c r="Z7" s="282"/>
      <c r="AA7" s="283"/>
      <c r="AB7" s="282"/>
      <c r="AC7" s="282"/>
      <c r="AD7" s="282"/>
      <c r="AE7" s="282"/>
      <c r="AF7" s="283"/>
      <c r="AG7" s="402"/>
      <c r="AH7" s="283"/>
      <c r="AI7" s="283"/>
      <c r="AJ7" s="283"/>
      <c r="AK7" s="283"/>
      <c r="AL7" s="283"/>
      <c r="AM7" s="282"/>
      <c r="AN7" s="282"/>
      <c r="AO7" s="282"/>
      <c r="AP7" s="282"/>
      <c r="AQ7" s="282"/>
      <c r="AR7" s="282"/>
      <c r="AT7" s="283"/>
      <c r="AU7" s="283"/>
      <c r="AV7" s="283"/>
      <c r="AW7" s="283"/>
      <c r="AY7" s="283"/>
      <c r="AZ7" s="282"/>
      <c r="BA7" s="283"/>
      <c r="BB7" s="282"/>
      <c r="BC7" s="282"/>
      <c r="BD7" s="282"/>
      <c r="BE7" s="283"/>
      <c r="BG7" s="282"/>
      <c r="BH7" s="282"/>
      <c r="BI7" s="282"/>
      <c r="BL7" s="421"/>
      <c r="BM7" s="424"/>
      <c r="BN7" s="424"/>
      <c r="BO7" s="424"/>
      <c r="BP7" s="424"/>
      <c r="BQ7" s="421"/>
      <c r="BR7" s="421"/>
      <c r="BV7" s="282"/>
      <c r="BW7" s="283"/>
      <c r="BY7" s="283"/>
      <c r="BZ7" s="283"/>
      <c r="CA7" s="283"/>
      <c r="CB7" s="282"/>
      <c r="CC7" s="282"/>
      <c r="CD7" s="282"/>
      <c r="CE7" s="282"/>
      <c r="CG7" s="427"/>
      <c r="CH7" s="402"/>
      <c r="CI7" s="424"/>
      <c r="CJ7" s="282"/>
      <c r="CK7" s="282"/>
      <c r="CL7" s="283"/>
      <c r="CM7" s="283"/>
      <c r="CP7" s="282"/>
      <c r="DC7" s="282"/>
      <c r="DD7" s="282"/>
      <c r="DE7" s="282"/>
      <c r="DF7" s="282"/>
      <c r="DG7" s="282"/>
      <c r="DH7" s="282"/>
      <c r="DI7" s="282"/>
      <c r="DJ7" s="282"/>
      <c r="EF7" s="495" t="str">
        <f>""&amp;(MID(数据表!AZ7,1,MIN(FIND({"(";"（"},数据表!AZ7&amp;"(（",1)-1)))&amp;""</f>
        <v/>
      </c>
      <c r="EG7" s="495" t="str">
        <f>""&amp;(MID(数据表!AZ7,1,MIN(FIND({0;1;2;3;4;5;6;7;8;9},数据表!AZ7&amp;"1234567890",1)-1)))&amp;""</f>
        <v/>
      </c>
    </row>
    <row r="8" spans="1:138" s="310" customFormat="1" ht="29.25" customHeight="1">
      <c r="B8" s="286"/>
      <c r="C8" s="286"/>
      <c r="D8" s="286"/>
      <c r="E8" s="479"/>
      <c r="F8" s="282"/>
      <c r="G8" s="283"/>
      <c r="H8" s="421"/>
      <c r="I8" s="421"/>
      <c r="J8" s="283"/>
      <c r="K8" s="421"/>
      <c r="L8" s="282"/>
      <c r="N8" s="282"/>
      <c r="S8" s="282"/>
      <c r="T8" s="283"/>
      <c r="U8" s="283"/>
      <c r="V8" s="283"/>
      <c r="W8" s="283"/>
      <c r="X8" s="283"/>
      <c r="Y8" s="282"/>
      <c r="Z8" s="282"/>
      <c r="AA8" s="283"/>
      <c r="AB8" s="282"/>
      <c r="AC8" s="282"/>
      <c r="AD8" s="282"/>
      <c r="AE8" s="282"/>
      <c r="AF8" s="283"/>
      <c r="AG8" s="402"/>
      <c r="AH8" s="283"/>
      <c r="AI8" s="283"/>
      <c r="AJ8" s="283"/>
      <c r="AK8" s="283"/>
      <c r="AL8" s="283"/>
      <c r="AM8" s="282"/>
      <c r="AN8" s="282"/>
      <c r="AO8" s="282"/>
      <c r="AP8" s="282"/>
      <c r="AQ8" s="282"/>
      <c r="AR8" s="282"/>
      <c r="AT8" s="283"/>
      <c r="AU8" s="283"/>
      <c r="AV8" s="283"/>
      <c r="AW8" s="283"/>
      <c r="AY8" s="283"/>
      <c r="AZ8" s="282"/>
      <c r="BA8" s="283"/>
      <c r="BB8" s="282"/>
      <c r="BC8" s="282"/>
      <c r="BD8" s="282"/>
      <c r="BE8" s="283"/>
      <c r="BG8" s="282"/>
      <c r="BH8" s="282"/>
      <c r="BI8" s="282"/>
      <c r="BL8" s="421"/>
      <c r="BM8" s="424"/>
      <c r="BN8" s="424"/>
      <c r="BO8" s="424"/>
      <c r="BP8" s="424"/>
      <c r="BQ8" s="421"/>
      <c r="BR8" s="421"/>
      <c r="BS8" s="403"/>
      <c r="BV8" s="282"/>
      <c r="BW8" s="283"/>
      <c r="BY8" s="283"/>
      <c r="BZ8" s="283"/>
      <c r="CA8" s="283"/>
      <c r="CB8" s="282"/>
      <c r="CC8" s="282"/>
      <c r="CD8" s="282"/>
      <c r="CE8" s="282"/>
      <c r="CG8" s="427"/>
      <c r="CH8" s="402"/>
      <c r="CI8" s="424"/>
      <c r="CJ8" s="282"/>
      <c r="CK8" s="282"/>
      <c r="CL8" s="283"/>
      <c r="CM8" s="283"/>
      <c r="CP8" s="282"/>
      <c r="DC8" s="282"/>
      <c r="DD8" s="282"/>
      <c r="DE8" s="282"/>
      <c r="DF8" s="282"/>
      <c r="DG8" s="282"/>
      <c r="DH8" s="282"/>
      <c r="DI8" s="282"/>
      <c r="DJ8" s="282"/>
      <c r="EF8" s="495" t="str">
        <f>""&amp;(MID(数据表!AZ8,1,MIN(FIND({"(";"（"},数据表!AZ8&amp;"(（",1)-1)))&amp;""</f>
        <v/>
      </c>
      <c r="EG8" s="495" t="str">
        <f>""&amp;(MID(数据表!AZ8,1,MIN(FIND({0;1;2;3;4;5;6;7;8;9},数据表!AZ8&amp;"1234567890",1)-1)))&amp;""</f>
        <v/>
      </c>
    </row>
    <row r="9" spans="1:138" s="310" customFormat="1" ht="29.25" customHeight="1">
      <c r="B9" s="286"/>
      <c r="C9" s="286"/>
      <c r="D9" s="286"/>
      <c r="E9" s="479"/>
      <c r="F9" s="282"/>
      <c r="G9" s="283"/>
      <c r="H9" s="421"/>
      <c r="I9" s="421"/>
      <c r="J9" s="283"/>
      <c r="K9" s="421"/>
      <c r="L9" s="282"/>
      <c r="N9" s="282"/>
      <c r="S9" s="282"/>
      <c r="T9" s="283"/>
      <c r="U9" s="283"/>
      <c r="V9" s="283"/>
      <c r="W9" s="283"/>
      <c r="X9" s="283"/>
      <c r="Y9" s="282"/>
      <c r="Z9" s="282"/>
      <c r="AA9" s="283"/>
      <c r="AB9" s="282"/>
      <c r="AC9" s="282"/>
      <c r="AD9" s="282"/>
      <c r="AE9" s="282"/>
      <c r="AF9" s="283"/>
      <c r="AG9" s="402"/>
      <c r="AH9" s="283"/>
      <c r="AI9" s="283"/>
      <c r="AJ9" s="283"/>
      <c r="AK9" s="283"/>
      <c r="AL9" s="283"/>
      <c r="AM9" s="282"/>
      <c r="AN9" s="282"/>
      <c r="AO9" s="282"/>
      <c r="AP9" s="282"/>
      <c r="AQ9" s="282"/>
      <c r="AR9" s="282"/>
      <c r="AT9" s="283"/>
      <c r="AU9" s="283"/>
      <c r="AV9" s="283"/>
      <c r="AW9" s="283"/>
      <c r="AY9" s="283"/>
      <c r="AZ9" s="282"/>
      <c r="BA9" s="283"/>
      <c r="BB9" s="282"/>
      <c r="BC9" s="282"/>
      <c r="BD9" s="282"/>
      <c r="BE9" s="283"/>
      <c r="BG9" s="282"/>
      <c r="BH9" s="282"/>
      <c r="BI9" s="282"/>
      <c r="BL9" s="421"/>
      <c r="BM9" s="424"/>
      <c r="BN9" s="424"/>
      <c r="BO9" s="424"/>
      <c r="BP9" s="424"/>
      <c r="BQ9" s="421"/>
      <c r="BR9" s="421"/>
      <c r="BV9" s="282"/>
      <c r="BW9" s="283"/>
      <c r="BY9" s="283"/>
      <c r="BZ9" s="283"/>
      <c r="CA9" s="283"/>
      <c r="CB9" s="282"/>
      <c r="CC9" s="282"/>
      <c r="CD9" s="282"/>
      <c r="CE9" s="282"/>
      <c r="CG9" s="427"/>
      <c r="CH9" s="402"/>
      <c r="CI9" s="424"/>
      <c r="CJ9" s="282"/>
      <c r="CK9" s="282"/>
      <c r="CL9" s="283"/>
      <c r="CM9" s="283"/>
      <c r="CP9" s="282"/>
      <c r="DC9" s="282"/>
      <c r="DD9" s="282"/>
      <c r="DE9" s="282"/>
      <c r="DF9" s="282"/>
      <c r="DG9" s="282"/>
      <c r="DH9" s="282"/>
      <c r="DI9" s="282"/>
      <c r="DJ9" s="282"/>
      <c r="EF9" s="495" t="str">
        <f>""&amp;(MID(数据表!AZ9,1,MIN(FIND({"(";"（"},数据表!AZ9&amp;"(（",1)-1)))&amp;""</f>
        <v/>
      </c>
      <c r="EG9" s="495" t="str">
        <f>""&amp;(MID(数据表!AZ9,1,MIN(FIND({0;1;2;3;4;5;6;7;8;9},数据表!AZ9&amp;"1234567890",1)-1)))&amp;""</f>
        <v/>
      </c>
    </row>
    <row r="10" spans="1:138" s="310" customFormat="1" ht="29.25" customHeight="1">
      <c r="B10" s="286"/>
      <c r="C10" s="286"/>
      <c r="D10" s="286"/>
      <c r="E10" s="479"/>
      <c r="F10" s="282"/>
      <c r="G10" s="283"/>
      <c r="H10" s="421"/>
      <c r="I10" s="421"/>
      <c r="J10" s="283"/>
      <c r="K10" s="421"/>
      <c r="L10" s="282"/>
      <c r="N10" s="282"/>
      <c r="S10" s="282"/>
      <c r="T10" s="283"/>
      <c r="U10" s="283"/>
      <c r="V10" s="283"/>
      <c r="W10" s="283"/>
      <c r="X10" s="283"/>
      <c r="Y10" s="282"/>
      <c r="Z10" s="282"/>
      <c r="AA10" s="283"/>
      <c r="AB10" s="282"/>
      <c r="AC10" s="282"/>
      <c r="AD10" s="282"/>
      <c r="AE10" s="282"/>
      <c r="AF10" s="283"/>
      <c r="AG10" s="402"/>
      <c r="AH10" s="283"/>
      <c r="AI10" s="283"/>
      <c r="AJ10" s="283"/>
      <c r="AK10" s="283"/>
      <c r="AL10" s="283"/>
      <c r="AM10" s="282"/>
      <c r="AN10" s="282"/>
      <c r="AO10" s="282"/>
      <c r="AP10" s="282"/>
      <c r="AQ10" s="282"/>
      <c r="AR10" s="282"/>
      <c r="AT10" s="283"/>
      <c r="AU10" s="283"/>
      <c r="AV10" s="283"/>
      <c r="AW10" s="283"/>
      <c r="AY10" s="283"/>
      <c r="AZ10" s="282"/>
      <c r="BA10" s="283"/>
      <c r="BB10" s="282"/>
      <c r="BC10" s="282"/>
      <c r="BD10" s="282"/>
      <c r="BE10" s="283"/>
      <c r="BG10" s="282"/>
      <c r="BH10" s="282"/>
      <c r="BI10" s="282"/>
      <c r="BL10" s="421"/>
      <c r="BM10" s="424"/>
      <c r="BN10" s="424"/>
      <c r="BO10" s="424"/>
      <c r="BP10" s="424"/>
      <c r="BQ10" s="421"/>
      <c r="BR10" s="421"/>
      <c r="BV10" s="282"/>
      <c r="BW10" s="283"/>
      <c r="BY10" s="283"/>
      <c r="BZ10" s="283"/>
      <c r="CA10" s="283"/>
      <c r="CB10" s="282"/>
      <c r="CC10" s="282"/>
      <c r="CD10" s="282"/>
      <c r="CE10" s="282"/>
      <c r="CG10" s="427"/>
      <c r="CH10" s="402"/>
      <c r="CI10" s="424"/>
      <c r="CJ10" s="282"/>
      <c r="CK10" s="282"/>
      <c r="CL10" s="283"/>
      <c r="CM10" s="283"/>
      <c r="CP10" s="282"/>
      <c r="DC10" s="282"/>
      <c r="DD10" s="282"/>
      <c r="DE10" s="282"/>
      <c r="DF10" s="282"/>
      <c r="DG10" s="282"/>
      <c r="DH10" s="282"/>
      <c r="DI10" s="282"/>
      <c r="DJ10" s="282"/>
      <c r="EF10" s="495" t="str">
        <f>""&amp;(MID(数据表!AZ10,1,MIN(FIND({"(";"（"},数据表!AZ10&amp;"(（",1)-1)))&amp;""</f>
        <v/>
      </c>
      <c r="EG10" s="495" t="str">
        <f>""&amp;(MID(数据表!AZ10,1,MIN(FIND({0;1;2;3;4;5;6;7;8;9},数据表!AZ10&amp;"1234567890",1)-1)))&amp;""</f>
        <v/>
      </c>
    </row>
    <row r="11" spans="1:138" s="310" customFormat="1" ht="29.25" customHeight="1">
      <c r="B11" s="286"/>
      <c r="C11" s="286"/>
      <c r="D11" s="286"/>
      <c r="E11" s="479"/>
      <c r="F11" s="282"/>
      <c r="G11" s="283"/>
      <c r="H11" s="421"/>
      <c r="I11" s="421"/>
      <c r="J11" s="283"/>
      <c r="K11" s="421"/>
      <c r="L11" s="282"/>
      <c r="N11" s="282"/>
      <c r="S11" s="282"/>
      <c r="T11" s="283"/>
      <c r="U11" s="283"/>
      <c r="V11" s="283"/>
      <c r="W11" s="283"/>
      <c r="X11" s="283"/>
      <c r="Y11" s="282"/>
      <c r="Z11" s="282"/>
      <c r="AA11" s="283"/>
      <c r="AB11" s="282"/>
      <c r="AC11" s="282"/>
      <c r="AD11" s="282"/>
      <c r="AE11" s="282"/>
      <c r="AF11" s="283"/>
      <c r="AG11" s="402"/>
      <c r="AH11" s="283"/>
      <c r="AI11" s="283"/>
      <c r="AJ11" s="283"/>
      <c r="AK11" s="283"/>
      <c r="AL11" s="283"/>
      <c r="AM11" s="282"/>
      <c r="AN11" s="282"/>
      <c r="AO11" s="282"/>
      <c r="AP11" s="282"/>
      <c r="AQ11" s="282"/>
      <c r="AR11" s="282"/>
      <c r="AT11" s="283"/>
      <c r="AU11" s="283"/>
      <c r="AV11" s="283"/>
      <c r="AW11" s="283"/>
      <c r="AY11" s="283"/>
      <c r="AZ11" s="282"/>
      <c r="BA11" s="283"/>
      <c r="BB11" s="282"/>
      <c r="BC11" s="282"/>
      <c r="BD11" s="282"/>
      <c r="BE11" s="283"/>
      <c r="BG11" s="282"/>
      <c r="BH11" s="282"/>
      <c r="BI11" s="282"/>
      <c r="BL11" s="421"/>
      <c r="BM11" s="424"/>
      <c r="BN11" s="424"/>
      <c r="BO11" s="424"/>
      <c r="BP11" s="424"/>
      <c r="BQ11" s="421"/>
      <c r="BR11" s="421"/>
      <c r="BS11" s="403"/>
      <c r="BV11" s="282"/>
      <c r="BW11" s="283"/>
      <c r="BY11" s="283"/>
      <c r="BZ11" s="283"/>
      <c r="CA11" s="283"/>
      <c r="CB11" s="282"/>
      <c r="CC11" s="282"/>
      <c r="CD11" s="282"/>
      <c r="CE11" s="282"/>
      <c r="CG11" s="427"/>
      <c r="CH11" s="402"/>
      <c r="CI11" s="424"/>
      <c r="CJ11" s="282"/>
      <c r="CK11" s="282"/>
      <c r="CL11" s="283"/>
      <c r="CM11" s="283"/>
      <c r="CP11" s="282"/>
      <c r="DC11" s="282"/>
      <c r="DD11" s="282"/>
      <c r="DE11" s="282"/>
      <c r="DF11" s="282"/>
      <c r="DG11" s="282"/>
      <c r="DH11" s="282"/>
      <c r="DI11" s="282"/>
      <c r="DJ11" s="282"/>
      <c r="EF11" s="495" t="str">
        <f>""&amp;(MID(数据表!AZ11,1,MIN(FIND({"(";"（"},数据表!AZ11&amp;"(（",1)-1)))&amp;""</f>
        <v/>
      </c>
      <c r="EG11" s="495" t="str">
        <f>""&amp;(MID(数据表!AZ11,1,MIN(FIND({0;1;2;3;4;5;6;7;8;9},数据表!AZ11&amp;"1234567890",1)-1)))&amp;""</f>
        <v/>
      </c>
    </row>
    <row r="12" spans="1:138" s="310" customFormat="1" ht="29.25" customHeight="1">
      <c r="B12" s="286"/>
      <c r="C12" s="286"/>
      <c r="D12" s="286"/>
      <c r="E12" s="479"/>
      <c r="F12" s="282"/>
      <c r="G12" s="283"/>
      <c r="H12" s="421"/>
      <c r="I12" s="421"/>
      <c r="J12" s="283"/>
      <c r="K12" s="421"/>
      <c r="L12" s="282"/>
      <c r="N12" s="282"/>
      <c r="S12" s="282"/>
      <c r="T12" s="283"/>
      <c r="U12" s="283"/>
      <c r="V12" s="283"/>
      <c r="W12" s="283"/>
      <c r="X12" s="283"/>
      <c r="Y12" s="282"/>
      <c r="Z12" s="282"/>
      <c r="AA12" s="283"/>
      <c r="AB12" s="282"/>
      <c r="AC12" s="282"/>
      <c r="AD12" s="282"/>
      <c r="AE12" s="282"/>
      <c r="AF12" s="283"/>
      <c r="AG12" s="402"/>
      <c r="AH12" s="283"/>
      <c r="AI12" s="283"/>
      <c r="AJ12" s="283"/>
      <c r="AK12" s="283"/>
      <c r="AL12" s="283"/>
      <c r="AM12" s="282"/>
      <c r="AN12" s="282"/>
      <c r="AO12" s="282"/>
      <c r="AP12" s="282"/>
      <c r="AQ12" s="282"/>
      <c r="AR12" s="282"/>
      <c r="AT12" s="283"/>
      <c r="AU12" s="283"/>
      <c r="AV12" s="283"/>
      <c r="AW12" s="283"/>
      <c r="AY12" s="283"/>
      <c r="AZ12" s="282"/>
      <c r="BA12" s="283"/>
      <c r="BB12" s="282"/>
      <c r="BC12" s="282"/>
      <c r="BD12" s="282"/>
      <c r="BE12" s="283"/>
      <c r="BG12" s="282"/>
      <c r="BH12" s="282"/>
      <c r="BI12" s="282"/>
      <c r="BL12" s="421"/>
      <c r="BM12" s="424"/>
      <c r="BN12" s="424"/>
      <c r="BO12" s="424"/>
      <c r="BP12" s="424"/>
      <c r="BQ12" s="421"/>
      <c r="BR12" s="421"/>
      <c r="BV12" s="282"/>
      <c r="BW12" s="283"/>
      <c r="BY12" s="283"/>
      <c r="BZ12" s="283"/>
      <c r="CA12" s="283"/>
      <c r="CB12" s="282"/>
      <c r="CC12" s="282"/>
      <c r="CD12" s="282"/>
      <c r="CE12" s="282"/>
      <c r="CG12" s="427"/>
      <c r="CH12" s="402"/>
      <c r="CI12" s="424"/>
      <c r="CJ12" s="282"/>
      <c r="CK12" s="282"/>
      <c r="CL12" s="283"/>
      <c r="CM12" s="283"/>
      <c r="CP12" s="282"/>
      <c r="DC12" s="282"/>
      <c r="DD12" s="282"/>
      <c r="DE12" s="282"/>
      <c r="DF12" s="282"/>
      <c r="DG12" s="282"/>
      <c r="DH12" s="282"/>
      <c r="DI12" s="282"/>
      <c r="DJ12" s="282"/>
      <c r="EF12" s="495" t="str">
        <f>""&amp;(MID(数据表!AZ12,1,MIN(FIND({"(";"（"},数据表!AZ12&amp;"(（",1)-1)))&amp;""</f>
        <v/>
      </c>
      <c r="EG12" s="495" t="str">
        <f>""&amp;(MID(数据表!AZ12,1,MIN(FIND({0;1;2;3;4;5;6;7;8;9},数据表!AZ12&amp;"1234567890",1)-1)))&amp;""</f>
        <v/>
      </c>
    </row>
    <row r="13" spans="1:138" s="310" customFormat="1" ht="29.25" customHeight="1">
      <c r="B13" s="286"/>
      <c r="C13" s="286"/>
      <c r="D13" s="286"/>
      <c r="E13" s="479"/>
      <c r="F13" s="282"/>
      <c r="G13" s="283"/>
      <c r="H13" s="421"/>
      <c r="I13" s="421"/>
      <c r="J13" s="283"/>
      <c r="K13" s="421"/>
      <c r="L13" s="282"/>
      <c r="N13" s="282"/>
      <c r="S13" s="282"/>
      <c r="T13" s="283"/>
      <c r="U13" s="283"/>
      <c r="V13" s="283"/>
      <c r="W13" s="283"/>
      <c r="X13" s="283"/>
      <c r="Y13" s="282"/>
      <c r="Z13" s="282"/>
      <c r="AA13" s="283"/>
      <c r="AB13" s="282"/>
      <c r="AC13" s="282"/>
      <c r="AD13" s="282"/>
      <c r="AE13" s="282"/>
      <c r="AF13" s="283"/>
      <c r="AG13" s="402"/>
      <c r="AH13" s="283"/>
      <c r="AI13" s="283"/>
      <c r="AJ13" s="283"/>
      <c r="AK13" s="283"/>
      <c r="AL13" s="283"/>
      <c r="AM13" s="282"/>
      <c r="AN13" s="282"/>
      <c r="AO13" s="282"/>
      <c r="AP13" s="282"/>
      <c r="AQ13" s="282"/>
      <c r="AR13" s="282"/>
      <c r="AT13" s="283"/>
      <c r="AU13" s="283"/>
      <c r="AV13" s="283"/>
      <c r="AW13" s="283"/>
      <c r="AY13" s="283"/>
      <c r="AZ13" s="282"/>
      <c r="BA13" s="283"/>
      <c r="BB13" s="282"/>
      <c r="BC13" s="282"/>
      <c r="BD13" s="282"/>
      <c r="BE13" s="283"/>
      <c r="BG13" s="282"/>
      <c r="BH13" s="282"/>
      <c r="BI13" s="282"/>
      <c r="BL13" s="421"/>
      <c r="BM13" s="424"/>
      <c r="BN13" s="424"/>
      <c r="BO13" s="424"/>
      <c r="BP13" s="424"/>
      <c r="BQ13" s="421"/>
      <c r="BR13" s="421"/>
      <c r="BV13" s="282"/>
      <c r="BW13" s="283"/>
      <c r="BY13" s="283"/>
      <c r="BZ13" s="283"/>
      <c r="CA13" s="283"/>
      <c r="CB13" s="282"/>
      <c r="CC13" s="282"/>
      <c r="CD13" s="282"/>
      <c r="CE13" s="282"/>
      <c r="CG13" s="427"/>
      <c r="CH13" s="402"/>
      <c r="CI13" s="424"/>
      <c r="CJ13" s="282"/>
      <c r="CK13" s="282"/>
      <c r="CL13" s="283"/>
      <c r="CM13" s="283"/>
      <c r="CP13" s="282"/>
      <c r="DC13" s="282"/>
      <c r="DD13" s="282"/>
      <c r="DE13" s="282"/>
      <c r="DF13" s="282"/>
      <c r="DG13" s="282"/>
      <c r="DH13" s="282"/>
      <c r="DI13" s="282"/>
      <c r="DJ13" s="282"/>
      <c r="EF13" s="495" t="str">
        <f>""&amp;(MID(数据表!AZ13,1,MIN(FIND({"(";"（"},数据表!AZ13&amp;"(（",1)-1)))&amp;""</f>
        <v/>
      </c>
      <c r="EG13" s="495" t="str">
        <f>""&amp;(MID(数据表!AZ13,1,MIN(FIND({0;1;2;3;4;5;6;7;8;9},数据表!AZ13&amp;"1234567890",1)-1)))&amp;""</f>
        <v/>
      </c>
    </row>
    <row r="14" spans="1:138" s="310" customFormat="1" ht="29.25" customHeight="1">
      <c r="B14" s="286"/>
      <c r="C14" s="286"/>
      <c r="D14" s="286"/>
      <c r="E14" s="479"/>
      <c r="F14" s="282"/>
      <c r="G14" s="283"/>
      <c r="H14" s="421"/>
      <c r="I14" s="421"/>
      <c r="J14" s="283"/>
      <c r="K14" s="421"/>
      <c r="L14" s="282"/>
      <c r="N14" s="282"/>
      <c r="S14" s="282"/>
      <c r="T14" s="283"/>
      <c r="U14" s="283"/>
      <c r="V14" s="283"/>
      <c r="W14" s="283"/>
      <c r="X14" s="283"/>
      <c r="Y14" s="282"/>
      <c r="Z14" s="282"/>
      <c r="AA14" s="283"/>
      <c r="AB14" s="282"/>
      <c r="AC14" s="282"/>
      <c r="AD14" s="282"/>
      <c r="AE14" s="282"/>
      <c r="AF14" s="283"/>
      <c r="AG14" s="402"/>
      <c r="AH14" s="283"/>
      <c r="AI14" s="283"/>
      <c r="AJ14" s="283"/>
      <c r="AK14" s="283"/>
      <c r="AL14" s="283"/>
      <c r="AM14" s="282"/>
      <c r="AN14" s="282"/>
      <c r="AO14" s="282"/>
      <c r="AP14" s="282"/>
      <c r="AQ14" s="282"/>
      <c r="AR14" s="282"/>
      <c r="AT14" s="283"/>
      <c r="AU14" s="283"/>
      <c r="AV14" s="283"/>
      <c r="AW14" s="283"/>
      <c r="AY14" s="283"/>
      <c r="AZ14" s="282"/>
      <c r="BA14" s="283"/>
      <c r="BB14" s="282"/>
      <c r="BC14" s="282"/>
      <c r="BD14" s="282"/>
      <c r="BE14" s="283"/>
      <c r="BG14" s="282"/>
      <c r="BH14" s="282"/>
      <c r="BI14" s="282"/>
      <c r="BL14" s="421"/>
      <c r="BM14" s="424"/>
      <c r="BN14" s="424"/>
      <c r="BO14" s="424"/>
      <c r="BP14" s="424"/>
      <c r="BQ14" s="421"/>
      <c r="BR14" s="421"/>
      <c r="BV14" s="282"/>
      <c r="BW14" s="283"/>
      <c r="BY14" s="283"/>
      <c r="BZ14" s="283"/>
      <c r="CA14" s="283"/>
      <c r="CB14" s="282"/>
      <c r="CC14" s="282"/>
      <c r="CD14" s="282"/>
      <c r="CE14" s="282"/>
      <c r="CG14" s="427"/>
      <c r="CH14" s="402"/>
      <c r="CI14" s="424"/>
      <c r="CJ14" s="282"/>
      <c r="CK14" s="282"/>
      <c r="CL14" s="283"/>
      <c r="CM14" s="283"/>
      <c r="CP14" s="282"/>
      <c r="DC14" s="282"/>
      <c r="DD14" s="282"/>
      <c r="DE14" s="282"/>
      <c r="DF14" s="282"/>
      <c r="DG14" s="282"/>
      <c r="DH14" s="282"/>
      <c r="DI14" s="282"/>
      <c r="DJ14" s="282"/>
      <c r="EF14" s="495" t="str">
        <f>""&amp;(MID(数据表!AZ14,1,MIN(FIND({"(";"（"},数据表!AZ14&amp;"(（",1)-1)))&amp;""</f>
        <v/>
      </c>
      <c r="EG14" s="495" t="str">
        <f>""&amp;(MID(数据表!AZ14,1,MIN(FIND({0;1;2;3;4;5;6;7;8;9},数据表!AZ14&amp;"1234567890",1)-1)))&amp;""</f>
        <v/>
      </c>
    </row>
    <row r="15" spans="1:138" s="310" customFormat="1" ht="29.25" customHeight="1">
      <c r="B15" s="286"/>
      <c r="C15" s="286"/>
      <c r="D15" s="286"/>
      <c r="E15" s="479"/>
      <c r="F15" s="282"/>
      <c r="G15" s="283"/>
      <c r="H15" s="421"/>
      <c r="I15" s="421"/>
      <c r="J15" s="283"/>
      <c r="K15" s="421"/>
      <c r="L15" s="282"/>
      <c r="N15" s="282"/>
      <c r="S15" s="282"/>
      <c r="T15" s="283"/>
      <c r="U15" s="283"/>
      <c r="V15" s="283"/>
      <c r="W15" s="283"/>
      <c r="X15" s="283"/>
      <c r="Y15" s="282"/>
      <c r="Z15" s="282"/>
      <c r="AA15" s="283"/>
      <c r="AB15" s="282"/>
      <c r="AC15" s="282"/>
      <c r="AD15" s="282"/>
      <c r="AE15" s="282"/>
      <c r="AF15" s="283"/>
      <c r="AG15" s="402"/>
      <c r="AH15" s="283"/>
      <c r="AI15" s="283"/>
      <c r="AJ15" s="283"/>
      <c r="AK15" s="283"/>
      <c r="AL15" s="283"/>
      <c r="AM15" s="282"/>
      <c r="AN15" s="282"/>
      <c r="AO15" s="282"/>
      <c r="AP15" s="282"/>
      <c r="AQ15" s="282"/>
      <c r="AR15" s="282"/>
      <c r="AT15" s="283"/>
      <c r="AU15" s="283"/>
      <c r="AV15" s="283"/>
      <c r="AW15" s="283"/>
      <c r="AY15" s="283"/>
      <c r="AZ15" s="282"/>
      <c r="BA15" s="283"/>
      <c r="BB15" s="282"/>
      <c r="BC15" s="282"/>
      <c r="BD15" s="282"/>
      <c r="BE15" s="283"/>
      <c r="BG15" s="282"/>
      <c r="BH15" s="282"/>
      <c r="BI15" s="282"/>
      <c r="BL15" s="421"/>
      <c r="BM15" s="424"/>
      <c r="BN15" s="424"/>
      <c r="BO15" s="424"/>
      <c r="BP15" s="424"/>
      <c r="BQ15" s="421"/>
      <c r="BR15" s="421"/>
      <c r="BV15" s="282"/>
      <c r="BW15" s="283"/>
      <c r="BY15" s="283"/>
      <c r="BZ15" s="283"/>
      <c r="CA15" s="283"/>
      <c r="CB15" s="282"/>
      <c r="CC15" s="282"/>
      <c r="CD15" s="282"/>
      <c r="CE15" s="282"/>
      <c r="CG15" s="427"/>
      <c r="CH15" s="402"/>
      <c r="CI15" s="424"/>
      <c r="CJ15" s="282"/>
      <c r="CK15" s="282"/>
      <c r="CL15" s="283"/>
      <c r="CM15" s="283"/>
      <c r="CP15" s="282"/>
      <c r="DC15" s="282"/>
      <c r="DD15" s="282"/>
      <c r="DE15" s="282"/>
      <c r="DF15" s="282"/>
      <c r="DG15" s="282"/>
      <c r="DH15" s="282"/>
      <c r="DI15" s="282"/>
      <c r="DJ15" s="282"/>
      <c r="EF15" s="495" t="str">
        <f>""&amp;(MID(数据表!AZ15,1,MIN(FIND({"(";"（"},数据表!AZ15&amp;"(（",1)-1)))&amp;""</f>
        <v/>
      </c>
      <c r="EG15" s="495" t="str">
        <f>""&amp;(MID(数据表!AZ15,1,MIN(FIND({0;1;2;3;4;5;6;7;8;9},数据表!AZ15&amp;"1234567890",1)-1)))&amp;""</f>
        <v/>
      </c>
    </row>
    <row r="16" spans="1:138" s="310" customFormat="1" ht="29.25" customHeight="1">
      <c r="B16" s="286"/>
      <c r="C16" s="286"/>
      <c r="D16" s="286"/>
      <c r="E16" s="479"/>
      <c r="F16" s="282"/>
      <c r="G16" s="283"/>
      <c r="H16" s="421"/>
      <c r="I16" s="421"/>
      <c r="J16" s="283"/>
      <c r="K16" s="421"/>
      <c r="L16" s="282"/>
      <c r="N16" s="282"/>
      <c r="S16" s="282"/>
      <c r="T16" s="283"/>
      <c r="U16" s="283"/>
      <c r="V16" s="283"/>
      <c r="W16" s="283"/>
      <c r="X16" s="283"/>
      <c r="Y16" s="282"/>
      <c r="Z16" s="282"/>
      <c r="AA16" s="283"/>
      <c r="AB16" s="282"/>
      <c r="AC16" s="282"/>
      <c r="AD16" s="282"/>
      <c r="AE16" s="282"/>
      <c r="AF16" s="283"/>
      <c r="AG16" s="402"/>
      <c r="AH16" s="283"/>
      <c r="AI16" s="283"/>
      <c r="AJ16" s="283"/>
      <c r="AK16" s="283"/>
      <c r="AL16" s="283"/>
      <c r="AM16" s="282"/>
      <c r="AN16" s="282"/>
      <c r="AO16" s="282"/>
      <c r="AP16" s="282"/>
      <c r="AQ16" s="282"/>
      <c r="AR16" s="282"/>
      <c r="AT16" s="283"/>
      <c r="AU16" s="283"/>
      <c r="AV16" s="283"/>
      <c r="AW16" s="283"/>
      <c r="AY16" s="283"/>
      <c r="AZ16" s="282"/>
      <c r="BA16" s="283"/>
      <c r="BB16" s="282"/>
      <c r="BC16" s="282"/>
      <c r="BD16" s="282"/>
      <c r="BE16" s="283"/>
      <c r="BG16" s="282"/>
      <c r="BH16" s="282"/>
      <c r="BI16" s="282"/>
      <c r="BL16" s="421"/>
      <c r="BM16" s="424"/>
      <c r="BN16" s="424"/>
      <c r="BO16" s="424"/>
      <c r="BP16" s="424"/>
      <c r="BQ16" s="421"/>
      <c r="BR16" s="421"/>
      <c r="BV16" s="282"/>
      <c r="BW16" s="283"/>
      <c r="BY16" s="283"/>
      <c r="BZ16" s="283"/>
      <c r="CA16" s="283"/>
      <c r="CB16" s="282"/>
      <c r="CC16" s="282"/>
      <c r="CD16" s="282"/>
      <c r="CE16" s="282"/>
      <c r="CG16" s="427"/>
      <c r="CH16" s="402"/>
      <c r="CI16" s="424"/>
      <c r="CJ16" s="282"/>
      <c r="CK16" s="282"/>
      <c r="CL16" s="283"/>
      <c r="CM16" s="283"/>
      <c r="CP16" s="282"/>
      <c r="DC16" s="282"/>
      <c r="DD16" s="282"/>
      <c r="DE16" s="282"/>
      <c r="DF16" s="282"/>
      <c r="DG16" s="282"/>
      <c r="DH16" s="282"/>
      <c r="DI16" s="282"/>
      <c r="DJ16" s="282"/>
      <c r="EF16" s="495" t="str">
        <f>""&amp;(MID(数据表!AZ16,1,MIN(FIND({"(";"（"},数据表!AZ16&amp;"(（",1)-1)))&amp;""</f>
        <v/>
      </c>
      <c r="EG16" s="495" t="str">
        <f>""&amp;(MID(数据表!AZ16,1,MIN(FIND({0;1;2;3;4;5;6;7;8;9},数据表!AZ16&amp;"1234567890",1)-1)))&amp;""</f>
        <v/>
      </c>
    </row>
    <row r="17" spans="2:137" s="310" customFormat="1" ht="29.25" customHeight="1">
      <c r="B17" s="286"/>
      <c r="C17" s="286"/>
      <c r="D17" s="286"/>
      <c r="E17" s="479"/>
      <c r="F17" s="282"/>
      <c r="G17" s="283"/>
      <c r="H17" s="421"/>
      <c r="I17" s="421"/>
      <c r="J17" s="283"/>
      <c r="K17" s="421"/>
      <c r="L17" s="282"/>
      <c r="N17" s="282"/>
      <c r="S17" s="282"/>
      <c r="T17" s="283"/>
      <c r="U17" s="283"/>
      <c r="V17" s="283"/>
      <c r="W17" s="283"/>
      <c r="X17" s="283"/>
      <c r="Y17" s="282"/>
      <c r="Z17" s="282"/>
      <c r="AA17" s="283"/>
      <c r="AB17" s="282"/>
      <c r="AC17" s="282"/>
      <c r="AD17" s="282"/>
      <c r="AE17" s="282"/>
      <c r="AF17" s="283"/>
      <c r="AG17" s="402"/>
      <c r="AH17" s="283"/>
      <c r="AI17" s="283"/>
      <c r="AJ17" s="283"/>
      <c r="AK17" s="283"/>
      <c r="AL17" s="283"/>
      <c r="AM17" s="282"/>
      <c r="AN17" s="282"/>
      <c r="AO17" s="282"/>
      <c r="AP17" s="282"/>
      <c r="AQ17" s="282"/>
      <c r="AR17" s="282"/>
      <c r="AT17" s="283"/>
      <c r="AU17" s="283"/>
      <c r="AV17" s="283"/>
      <c r="AW17" s="283"/>
      <c r="AY17" s="283"/>
      <c r="AZ17" s="282"/>
      <c r="BA17" s="283"/>
      <c r="BB17" s="282"/>
      <c r="BC17" s="282"/>
      <c r="BD17" s="282"/>
      <c r="BE17" s="283"/>
      <c r="BG17" s="282"/>
      <c r="BH17" s="282"/>
      <c r="BI17" s="282"/>
      <c r="BL17" s="421"/>
      <c r="BM17" s="424"/>
      <c r="BN17" s="424"/>
      <c r="BO17" s="424"/>
      <c r="BP17" s="424"/>
      <c r="BQ17" s="421"/>
      <c r="BR17" s="421"/>
      <c r="BS17" s="403"/>
      <c r="BV17" s="282"/>
      <c r="BW17" s="283"/>
      <c r="BY17" s="283"/>
      <c r="BZ17" s="283"/>
      <c r="CA17" s="283"/>
      <c r="CB17" s="282"/>
      <c r="CC17" s="282"/>
      <c r="CD17" s="282"/>
      <c r="CE17" s="282"/>
      <c r="CG17" s="427"/>
      <c r="CH17" s="402"/>
      <c r="CI17" s="424"/>
      <c r="CJ17" s="282"/>
      <c r="CK17" s="282"/>
      <c r="CL17" s="283"/>
      <c r="CM17" s="283"/>
      <c r="CP17" s="282"/>
      <c r="DC17" s="282"/>
      <c r="DD17" s="282"/>
      <c r="DE17" s="282"/>
      <c r="DF17" s="282"/>
      <c r="DG17" s="282"/>
      <c r="DH17" s="282"/>
      <c r="DI17" s="282"/>
      <c r="DJ17" s="282"/>
      <c r="EF17" s="495" t="str">
        <f>""&amp;(MID(数据表!AZ17,1,MIN(FIND({"(";"（"},数据表!AZ17&amp;"(（",1)-1)))&amp;""</f>
        <v/>
      </c>
      <c r="EG17" s="495" t="str">
        <f>""&amp;(MID(数据表!AZ17,1,MIN(FIND({0;1;2;3;4;5;6;7;8;9},数据表!AZ17&amp;"1234567890",1)-1)))&amp;""</f>
        <v/>
      </c>
    </row>
    <row r="18" spans="2:137" s="310" customFormat="1" ht="29.25" customHeight="1">
      <c r="B18" s="286"/>
      <c r="C18" s="286"/>
      <c r="D18" s="286"/>
      <c r="E18" s="479"/>
      <c r="F18" s="282"/>
      <c r="G18" s="283"/>
      <c r="H18" s="421"/>
      <c r="I18" s="421"/>
      <c r="J18" s="283"/>
      <c r="K18" s="421"/>
      <c r="L18" s="282"/>
      <c r="N18" s="282"/>
      <c r="S18" s="282"/>
      <c r="T18" s="283"/>
      <c r="U18" s="283"/>
      <c r="V18" s="283"/>
      <c r="W18" s="283"/>
      <c r="X18" s="283"/>
      <c r="Y18" s="282"/>
      <c r="Z18" s="282"/>
      <c r="AA18" s="283"/>
      <c r="AB18" s="282"/>
      <c r="AC18" s="282"/>
      <c r="AD18" s="282"/>
      <c r="AE18" s="282"/>
      <c r="AF18" s="283"/>
      <c r="AG18" s="402"/>
      <c r="AH18" s="283"/>
      <c r="AI18" s="283"/>
      <c r="AJ18" s="283"/>
      <c r="AK18" s="283"/>
      <c r="AL18" s="283"/>
      <c r="AM18" s="282"/>
      <c r="AN18" s="282"/>
      <c r="AO18" s="282"/>
      <c r="AP18" s="282"/>
      <c r="AQ18" s="282"/>
      <c r="AR18" s="282"/>
      <c r="AT18" s="283"/>
      <c r="AU18" s="283"/>
      <c r="AV18" s="283"/>
      <c r="AW18" s="283"/>
      <c r="AY18" s="283"/>
      <c r="AZ18" s="282"/>
      <c r="BA18" s="283"/>
      <c r="BB18" s="282"/>
      <c r="BC18" s="282"/>
      <c r="BD18" s="282"/>
      <c r="BE18" s="283"/>
      <c r="BG18" s="282"/>
      <c r="BH18" s="282"/>
      <c r="BI18" s="282"/>
      <c r="BL18" s="421"/>
      <c r="BM18" s="424"/>
      <c r="BN18" s="424"/>
      <c r="BO18" s="424"/>
      <c r="BP18" s="424"/>
      <c r="BQ18" s="421"/>
      <c r="BR18" s="421"/>
      <c r="BV18" s="282"/>
      <c r="BW18" s="283"/>
      <c r="BY18" s="283"/>
      <c r="BZ18" s="283"/>
      <c r="CA18" s="283"/>
      <c r="CB18" s="282"/>
      <c r="CC18" s="282"/>
      <c r="CD18" s="282"/>
      <c r="CE18" s="282"/>
      <c r="CG18" s="427"/>
      <c r="CH18" s="402"/>
      <c r="CI18" s="424"/>
      <c r="CJ18" s="282"/>
      <c r="CK18" s="282"/>
      <c r="CL18" s="283"/>
      <c r="CM18" s="283"/>
      <c r="CP18" s="282"/>
      <c r="DC18" s="282"/>
      <c r="DD18" s="282"/>
      <c r="DE18" s="282"/>
      <c r="DF18" s="282"/>
      <c r="DG18" s="282"/>
      <c r="DH18" s="282"/>
      <c r="DI18" s="282"/>
      <c r="DJ18" s="282"/>
      <c r="EF18" s="495" t="str">
        <f>""&amp;(MID(数据表!AZ18,1,MIN(FIND({"(";"（"},数据表!AZ18&amp;"(（",1)-1)))&amp;""</f>
        <v/>
      </c>
      <c r="EG18" s="495" t="str">
        <f>""&amp;(MID(数据表!AZ18,1,MIN(FIND({0;1;2;3;4;5;6;7;8;9},数据表!AZ18&amp;"1234567890",1)-1)))&amp;""</f>
        <v/>
      </c>
    </row>
    <row r="19" spans="2:137" s="310" customFormat="1" ht="29.25" customHeight="1">
      <c r="B19" s="286"/>
      <c r="C19" s="286"/>
      <c r="D19" s="286"/>
      <c r="E19" s="479"/>
      <c r="F19" s="282"/>
      <c r="G19" s="283"/>
      <c r="H19" s="421"/>
      <c r="I19" s="421"/>
      <c r="J19" s="283"/>
      <c r="K19" s="421"/>
      <c r="L19" s="282"/>
      <c r="N19" s="282"/>
      <c r="S19" s="282"/>
      <c r="T19" s="283"/>
      <c r="U19" s="283"/>
      <c r="V19" s="283"/>
      <c r="W19" s="283"/>
      <c r="X19" s="283"/>
      <c r="Y19" s="282"/>
      <c r="Z19" s="282"/>
      <c r="AA19" s="283"/>
      <c r="AB19" s="282"/>
      <c r="AC19" s="282"/>
      <c r="AD19" s="282"/>
      <c r="AE19" s="282"/>
      <c r="AF19" s="283"/>
      <c r="AG19" s="402"/>
      <c r="AH19" s="283"/>
      <c r="AI19" s="283"/>
      <c r="AJ19" s="283"/>
      <c r="AK19" s="283"/>
      <c r="AL19" s="283"/>
      <c r="AM19" s="282"/>
      <c r="AN19" s="282"/>
      <c r="AO19" s="282"/>
      <c r="AP19" s="282"/>
      <c r="AQ19" s="282"/>
      <c r="AR19" s="282"/>
      <c r="AT19" s="283"/>
      <c r="AU19" s="283"/>
      <c r="AV19" s="283"/>
      <c r="AW19" s="283"/>
      <c r="AY19" s="283"/>
      <c r="AZ19" s="282"/>
      <c r="BA19" s="283"/>
      <c r="BB19" s="282"/>
      <c r="BC19" s="282"/>
      <c r="BD19" s="282"/>
      <c r="BE19" s="283"/>
      <c r="BG19" s="282"/>
      <c r="BH19" s="282"/>
      <c r="BI19" s="282"/>
      <c r="BL19" s="421"/>
      <c r="BM19" s="424"/>
      <c r="BN19" s="424"/>
      <c r="BO19" s="424"/>
      <c r="BP19" s="424"/>
      <c r="BQ19" s="421"/>
      <c r="BR19" s="421"/>
      <c r="BV19" s="282"/>
      <c r="BW19" s="283"/>
      <c r="BY19" s="283"/>
      <c r="BZ19" s="283"/>
      <c r="CA19" s="283"/>
      <c r="CB19" s="282"/>
      <c r="CC19" s="282"/>
      <c r="CD19" s="282"/>
      <c r="CE19" s="282"/>
      <c r="CG19" s="427"/>
      <c r="CH19" s="402"/>
      <c r="CI19" s="424"/>
      <c r="CJ19" s="282"/>
      <c r="CK19" s="282"/>
      <c r="CL19" s="283"/>
      <c r="CM19" s="283"/>
      <c r="CP19" s="282"/>
      <c r="DC19" s="282"/>
      <c r="DD19" s="282"/>
      <c r="DE19" s="282"/>
      <c r="DF19" s="282"/>
      <c r="DG19" s="282"/>
      <c r="DH19" s="282"/>
      <c r="DI19" s="282"/>
      <c r="DJ19" s="282"/>
      <c r="EF19" s="495" t="str">
        <f>""&amp;(MID(数据表!AZ19,1,MIN(FIND({"(";"（"},数据表!AZ19&amp;"(（",1)-1)))&amp;""</f>
        <v/>
      </c>
      <c r="EG19" s="495" t="str">
        <f>""&amp;(MID(数据表!AZ19,1,MIN(FIND({0;1;2;3;4;5;6;7;8;9},数据表!AZ19&amp;"1234567890",1)-1)))&amp;""</f>
        <v/>
      </c>
    </row>
    <row r="20" spans="2:137" s="310" customFormat="1" ht="29.25" customHeight="1">
      <c r="B20" s="286"/>
      <c r="C20" s="286"/>
      <c r="D20" s="286"/>
      <c r="E20" s="479"/>
      <c r="F20" s="282"/>
      <c r="G20" s="283"/>
      <c r="H20" s="421"/>
      <c r="I20" s="421"/>
      <c r="J20" s="283"/>
      <c r="K20" s="421"/>
      <c r="L20" s="282"/>
      <c r="N20" s="282"/>
      <c r="S20" s="282"/>
      <c r="T20" s="283"/>
      <c r="U20" s="283"/>
      <c r="V20" s="283"/>
      <c r="W20" s="283"/>
      <c r="X20" s="283"/>
      <c r="Y20" s="282"/>
      <c r="Z20" s="282"/>
      <c r="AA20" s="283"/>
      <c r="AB20" s="282"/>
      <c r="AC20" s="282"/>
      <c r="AD20" s="282"/>
      <c r="AE20" s="282"/>
      <c r="AF20" s="283"/>
      <c r="AG20" s="402"/>
      <c r="AH20" s="283"/>
      <c r="AI20" s="283"/>
      <c r="AJ20" s="283"/>
      <c r="AK20" s="283"/>
      <c r="AL20" s="283"/>
      <c r="AM20" s="282"/>
      <c r="AN20" s="282"/>
      <c r="AO20" s="282"/>
      <c r="AP20" s="282"/>
      <c r="AQ20" s="282"/>
      <c r="AR20" s="282"/>
      <c r="AT20" s="283"/>
      <c r="AU20" s="283"/>
      <c r="AV20" s="283"/>
      <c r="AW20" s="283"/>
      <c r="AY20" s="283"/>
      <c r="AZ20" s="282"/>
      <c r="BA20" s="283"/>
      <c r="BB20" s="282"/>
      <c r="BC20" s="282"/>
      <c r="BD20" s="282"/>
      <c r="BE20" s="283"/>
      <c r="BG20" s="282"/>
      <c r="BH20" s="282"/>
      <c r="BI20" s="282"/>
      <c r="BL20" s="421"/>
      <c r="BM20" s="424"/>
      <c r="BN20" s="424"/>
      <c r="BO20" s="424"/>
      <c r="BP20" s="424"/>
      <c r="BQ20" s="421"/>
      <c r="BR20" s="421"/>
      <c r="BV20" s="282"/>
      <c r="BW20" s="283"/>
      <c r="BY20" s="283"/>
      <c r="BZ20" s="283"/>
      <c r="CA20" s="283"/>
      <c r="CB20" s="282"/>
      <c r="CC20" s="282"/>
      <c r="CD20" s="282"/>
      <c r="CE20" s="282"/>
      <c r="CG20" s="427"/>
      <c r="CH20" s="402"/>
      <c r="CI20" s="424"/>
      <c r="CJ20" s="282"/>
      <c r="CK20" s="282"/>
      <c r="CL20" s="283"/>
      <c r="CM20" s="283"/>
      <c r="CP20" s="282"/>
      <c r="DC20" s="282"/>
      <c r="DD20" s="282"/>
      <c r="DE20" s="282"/>
      <c r="DF20" s="282"/>
      <c r="DG20" s="282"/>
      <c r="DH20" s="282"/>
      <c r="DI20" s="282"/>
      <c r="DJ20" s="282"/>
      <c r="EF20" s="495" t="str">
        <f>""&amp;(MID(数据表!AZ20,1,MIN(FIND({"(";"（"},数据表!AZ20&amp;"(（",1)-1)))&amp;""</f>
        <v/>
      </c>
      <c r="EG20" s="495" t="str">
        <f>""&amp;(MID(数据表!AZ20,1,MIN(FIND({0;1;2;3;4;5;6;7;8;9},数据表!AZ20&amp;"1234567890",1)-1)))&amp;""</f>
        <v/>
      </c>
    </row>
    <row r="21" spans="2:137" s="310" customFormat="1" ht="29.25" customHeight="1">
      <c r="B21" s="286"/>
      <c r="C21" s="286"/>
      <c r="D21" s="286"/>
      <c r="E21" s="479"/>
      <c r="F21" s="282"/>
      <c r="G21" s="283"/>
      <c r="H21" s="421"/>
      <c r="I21" s="421"/>
      <c r="J21" s="283"/>
      <c r="K21" s="421"/>
      <c r="L21" s="282"/>
      <c r="N21" s="282"/>
      <c r="S21" s="282"/>
      <c r="T21" s="283"/>
      <c r="U21" s="283"/>
      <c r="V21" s="283"/>
      <c r="W21" s="283"/>
      <c r="X21" s="283"/>
      <c r="Y21" s="282"/>
      <c r="Z21" s="282"/>
      <c r="AA21" s="283"/>
      <c r="AB21" s="282"/>
      <c r="AC21" s="282"/>
      <c r="AD21" s="282"/>
      <c r="AE21" s="282"/>
      <c r="AF21" s="283"/>
      <c r="AG21" s="402"/>
      <c r="AH21" s="283"/>
      <c r="AI21" s="283"/>
      <c r="AJ21" s="283"/>
      <c r="AK21" s="283"/>
      <c r="AL21" s="283"/>
      <c r="AM21" s="282"/>
      <c r="AN21" s="282"/>
      <c r="AO21" s="282"/>
      <c r="AP21" s="282"/>
      <c r="AQ21" s="282"/>
      <c r="AR21" s="282"/>
      <c r="AT21" s="283"/>
      <c r="AU21" s="283"/>
      <c r="AV21" s="283"/>
      <c r="AW21" s="283"/>
      <c r="AY21" s="283"/>
      <c r="AZ21" s="282"/>
      <c r="BA21" s="283"/>
      <c r="BB21" s="282"/>
      <c r="BC21" s="282"/>
      <c r="BD21" s="282"/>
      <c r="BE21" s="283"/>
      <c r="BG21" s="282"/>
      <c r="BH21" s="282"/>
      <c r="BI21" s="282"/>
      <c r="BL21" s="421"/>
      <c r="BM21" s="424"/>
      <c r="BN21" s="424"/>
      <c r="BO21" s="424"/>
      <c r="BP21" s="424"/>
      <c r="BQ21" s="421"/>
      <c r="BR21" s="421"/>
      <c r="BV21" s="282"/>
      <c r="BW21" s="283"/>
      <c r="BY21" s="283"/>
      <c r="BZ21" s="283"/>
      <c r="CA21" s="283"/>
      <c r="CB21" s="282"/>
      <c r="CC21" s="282"/>
      <c r="CD21" s="282"/>
      <c r="CE21" s="282"/>
      <c r="CG21" s="427"/>
      <c r="CH21" s="402"/>
      <c r="CI21" s="424"/>
      <c r="CJ21" s="282"/>
      <c r="CK21" s="282"/>
      <c r="CL21" s="283"/>
      <c r="CM21" s="283"/>
      <c r="CP21" s="282"/>
      <c r="DC21" s="282"/>
      <c r="DD21" s="282"/>
      <c r="DE21" s="282"/>
      <c r="DF21" s="282"/>
      <c r="DG21" s="282"/>
      <c r="DH21" s="282"/>
      <c r="DI21" s="282"/>
      <c r="DJ21" s="282"/>
      <c r="EF21" s="495" t="str">
        <f>""&amp;(MID(数据表!AZ21,1,MIN(FIND({"(";"（"},数据表!AZ21&amp;"(（",1)-1)))&amp;""</f>
        <v/>
      </c>
      <c r="EG21" s="495" t="str">
        <f>""&amp;(MID(数据表!AZ21,1,MIN(FIND({0;1;2;3;4;5;6;7;8;9},数据表!AZ21&amp;"1234567890",1)-1)))&amp;""</f>
        <v/>
      </c>
    </row>
    <row r="22" spans="2:137" s="310" customFormat="1" ht="29.25" customHeight="1">
      <c r="B22" s="286"/>
      <c r="C22" s="286"/>
      <c r="D22" s="286"/>
      <c r="E22" s="479"/>
      <c r="F22" s="282"/>
      <c r="G22" s="283"/>
      <c r="H22" s="421"/>
      <c r="I22" s="421"/>
      <c r="J22" s="283"/>
      <c r="K22" s="421"/>
      <c r="L22" s="282"/>
      <c r="N22" s="282"/>
      <c r="S22" s="282"/>
      <c r="T22" s="283"/>
      <c r="U22" s="283"/>
      <c r="V22" s="283"/>
      <c r="W22" s="283"/>
      <c r="X22" s="283"/>
      <c r="Y22" s="282"/>
      <c r="Z22" s="282"/>
      <c r="AA22" s="283"/>
      <c r="AB22" s="282"/>
      <c r="AC22" s="282"/>
      <c r="AD22" s="282"/>
      <c r="AE22" s="282"/>
      <c r="AF22" s="283"/>
      <c r="AG22" s="402"/>
      <c r="AH22" s="283"/>
      <c r="AI22" s="283"/>
      <c r="AJ22" s="283"/>
      <c r="AK22" s="283"/>
      <c r="AL22" s="283"/>
      <c r="AM22" s="282"/>
      <c r="AN22" s="282"/>
      <c r="AO22" s="282"/>
      <c r="AP22" s="282"/>
      <c r="AQ22" s="282"/>
      <c r="AR22" s="282"/>
      <c r="AT22" s="283"/>
      <c r="AU22" s="283"/>
      <c r="AV22" s="283"/>
      <c r="AW22" s="283"/>
      <c r="AY22" s="283"/>
      <c r="AZ22" s="282"/>
      <c r="BA22" s="283"/>
      <c r="BB22" s="282"/>
      <c r="BC22" s="282"/>
      <c r="BD22" s="282"/>
      <c r="BE22" s="283"/>
      <c r="BG22" s="282"/>
      <c r="BH22" s="282"/>
      <c r="BI22" s="282"/>
      <c r="BL22" s="421"/>
      <c r="BM22" s="424"/>
      <c r="BN22" s="424"/>
      <c r="BO22" s="424"/>
      <c r="BP22" s="424"/>
      <c r="BQ22" s="421"/>
      <c r="BR22" s="421"/>
      <c r="BV22" s="282"/>
      <c r="BW22" s="283"/>
      <c r="BY22" s="283"/>
      <c r="BZ22" s="283"/>
      <c r="CA22" s="283"/>
      <c r="CB22" s="282"/>
      <c r="CC22" s="282"/>
      <c r="CD22" s="282"/>
      <c r="CE22" s="282"/>
      <c r="CG22" s="427"/>
      <c r="CH22" s="402"/>
      <c r="CI22" s="424"/>
      <c r="CJ22" s="282"/>
      <c r="CK22" s="282"/>
      <c r="CL22" s="283"/>
      <c r="CM22" s="283"/>
      <c r="CP22" s="282"/>
      <c r="DC22" s="282"/>
      <c r="DD22" s="282"/>
      <c r="DE22" s="282"/>
      <c r="DF22" s="282"/>
      <c r="DG22" s="282"/>
      <c r="DH22" s="282"/>
      <c r="DI22" s="282"/>
      <c r="DJ22" s="282"/>
      <c r="EF22" s="495" t="str">
        <f>""&amp;(MID(数据表!AZ22,1,MIN(FIND({"(";"（"},数据表!AZ22&amp;"(（",1)-1)))&amp;""</f>
        <v/>
      </c>
      <c r="EG22" s="495" t="str">
        <f>""&amp;(MID(数据表!AZ22,1,MIN(FIND({0;1;2;3;4;5;6;7;8;9},数据表!AZ22&amp;"1234567890",1)-1)))&amp;""</f>
        <v/>
      </c>
    </row>
    <row r="23" spans="2:137" s="310" customFormat="1" ht="29.25" customHeight="1">
      <c r="B23" s="286"/>
      <c r="C23" s="286"/>
      <c r="D23" s="286"/>
      <c r="E23" s="479"/>
      <c r="F23" s="282"/>
      <c r="G23" s="283"/>
      <c r="H23" s="421"/>
      <c r="I23" s="421"/>
      <c r="J23" s="283"/>
      <c r="K23" s="421"/>
      <c r="L23" s="282"/>
      <c r="N23" s="282"/>
      <c r="S23" s="282"/>
      <c r="T23" s="283"/>
      <c r="U23" s="283"/>
      <c r="V23" s="283"/>
      <c r="W23" s="283"/>
      <c r="X23" s="283"/>
      <c r="Y23" s="282"/>
      <c r="Z23" s="282"/>
      <c r="AA23" s="283"/>
      <c r="AB23" s="282"/>
      <c r="AC23" s="282"/>
      <c r="AD23" s="282"/>
      <c r="AE23" s="282"/>
      <c r="AF23" s="283"/>
      <c r="AG23" s="402"/>
      <c r="AH23" s="283"/>
      <c r="AI23" s="283"/>
      <c r="AJ23" s="283"/>
      <c r="AK23" s="283"/>
      <c r="AL23" s="283"/>
      <c r="AM23" s="282"/>
      <c r="AN23" s="282"/>
      <c r="AO23" s="282"/>
      <c r="AP23" s="282"/>
      <c r="AQ23" s="282"/>
      <c r="AR23" s="282"/>
      <c r="AT23" s="283"/>
      <c r="AU23" s="283"/>
      <c r="AV23" s="283"/>
      <c r="AW23" s="283"/>
      <c r="AY23" s="283"/>
      <c r="AZ23" s="282"/>
      <c r="BA23" s="283"/>
      <c r="BB23" s="282"/>
      <c r="BC23" s="282"/>
      <c r="BD23" s="282"/>
      <c r="BE23" s="283"/>
      <c r="BG23" s="282"/>
      <c r="BH23" s="282"/>
      <c r="BI23" s="282"/>
      <c r="BL23" s="421"/>
      <c r="BM23" s="424"/>
      <c r="BN23" s="424"/>
      <c r="BO23" s="424"/>
      <c r="BP23" s="424"/>
      <c r="BQ23" s="421"/>
      <c r="BR23" s="421"/>
      <c r="BV23" s="282"/>
      <c r="BW23" s="283"/>
      <c r="BY23" s="283"/>
      <c r="BZ23" s="283"/>
      <c r="CA23" s="283"/>
      <c r="CB23" s="282"/>
      <c r="CC23" s="282"/>
      <c r="CD23" s="282"/>
      <c r="CE23" s="282"/>
      <c r="CG23" s="427"/>
      <c r="CH23" s="402"/>
      <c r="CI23" s="424"/>
      <c r="CJ23" s="282"/>
      <c r="CK23" s="282"/>
      <c r="CL23" s="283"/>
      <c r="CM23" s="283"/>
      <c r="CP23" s="282"/>
      <c r="DC23" s="282"/>
      <c r="DD23" s="282"/>
      <c r="DE23" s="282"/>
      <c r="DF23" s="282"/>
      <c r="DG23" s="282"/>
      <c r="DH23" s="282"/>
      <c r="DI23" s="282"/>
      <c r="DJ23" s="282"/>
      <c r="EF23" s="495" t="str">
        <f>""&amp;(MID(数据表!AZ23,1,MIN(FIND({"(";"（"},数据表!AZ23&amp;"(（",1)-1)))&amp;""</f>
        <v/>
      </c>
      <c r="EG23" s="495" t="str">
        <f>""&amp;(MID(数据表!AZ23,1,MIN(FIND({0;1;2;3;4;5;6;7;8;9},数据表!AZ23&amp;"1234567890",1)-1)))&amp;""</f>
        <v/>
      </c>
    </row>
    <row r="24" spans="2:137" s="310" customFormat="1" ht="12" customHeight="1">
      <c r="B24" s="286"/>
      <c r="C24" s="286"/>
      <c r="D24" s="286"/>
      <c r="E24" s="479"/>
      <c r="F24" s="282"/>
      <c r="G24" s="283"/>
      <c r="H24" s="421"/>
      <c r="I24" s="421"/>
      <c r="J24" s="283"/>
      <c r="K24" s="421"/>
      <c r="L24" s="282"/>
      <c r="N24" s="282"/>
      <c r="S24" s="282"/>
      <c r="T24" s="283"/>
      <c r="U24" s="283"/>
      <c r="V24" s="283"/>
      <c r="W24" s="283"/>
      <c r="X24" s="283"/>
      <c r="Y24" s="282"/>
      <c r="Z24" s="282"/>
      <c r="AA24" s="283"/>
      <c r="AB24" s="282"/>
      <c r="AC24" s="282"/>
      <c r="AD24" s="282"/>
      <c r="AE24" s="282"/>
      <c r="AF24" s="283"/>
      <c r="AG24" s="402"/>
      <c r="AH24" s="283"/>
      <c r="AI24" s="283"/>
      <c r="AJ24" s="283"/>
      <c r="AK24" s="283"/>
      <c r="AL24" s="283"/>
      <c r="AM24" s="282"/>
      <c r="AN24" s="282"/>
      <c r="AO24" s="282"/>
      <c r="AP24" s="282"/>
      <c r="AQ24" s="282"/>
      <c r="AR24" s="282"/>
      <c r="AT24" s="283"/>
      <c r="AU24" s="283"/>
      <c r="AV24" s="283"/>
      <c r="AW24" s="283"/>
      <c r="AY24" s="283"/>
      <c r="AZ24" s="282"/>
      <c r="BA24" s="283"/>
      <c r="BB24" s="282"/>
      <c r="BC24" s="282"/>
      <c r="BD24" s="282"/>
      <c r="BE24" s="283"/>
      <c r="BG24" s="282"/>
      <c r="BH24" s="282"/>
      <c r="BI24" s="282"/>
      <c r="BL24" s="421"/>
      <c r="BM24" s="424"/>
      <c r="BN24" s="424"/>
      <c r="BO24" s="424"/>
      <c r="BP24" s="424"/>
      <c r="BQ24" s="421"/>
      <c r="BR24" s="421"/>
      <c r="BV24" s="282"/>
      <c r="BW24" s="283"/>
      <c r="BY24" s="283"/>
      <c r="BZ24" s="283"/>
      <c r="CA24" s="283"/>
      <c r="CB24" s="282"/>
      <c r="CC24" s="282"/>
      <c r="CD24" s="282"/>
      <c r="CE24" s="282"/>
      <c r="CG24" s="427"/>
      <c r="CH24" s="402"/>
      <c r="CI24" s="424"/>
      <c r="CJ24" s="282"/>
      <c r="CK24" s="282"/>
      <c r="CL24" s="283"/>
      <c r="CM24" s="283"/>
      <c r="CP24" s="282"/>
      <c r="DC24" s="282"/>
      <c r="DD24" s="282"/>
      <c r="DE24" s="282"/>
      <c r="DF24" s="282"/>
      <c r="DG24" s="282"/>
      <c r="DH24" s="282"/>
      <c r="DI24" s="282"/>
      <c r="DJ24" s="282"/>
      <c r="EF24" s="495" t="str">
        <f>""&amp;(MID(数据表!AZ24,1,MIN(FIND({"(";"（"},数据表!AZ24&amp;"(（",1)-1)))&amp;""</f>
        <v/>
      </c>
      <c r="EG24" s="495" t="str">
        <f>""&amp;(MID(数据表!AZ24,1,MIN(FIND({0;1;2;3;4;5;6;7;8;9},数据表!AZ24&amp;"1234567890",1)-1)))&amp;""</f>
        <v/>
      </c>
    </row>
    <row r="25" spans="2:137" s="310" customFormat="1" ht="12" customHeight="1">
      <c r="B25" s="286"/>
      <c r="C25" s="286"/>
      <c r="D25" s="286"/>
      <c r="E25" s="479"/>
      <c r="F25" s="282"/>
      <c r="G25" s="283"/>
      <c r="H25" s="421"/>
      <c r="I25" s="421"/>
      <c r="J25" s="283"/>
      <c r="K25" s="421"/>
      <c r="L25" s="282"/>
      <c r="N25" s="282"/>
      <c r="S25" s="282"/>
      <c r="T25" s="283"/>
      <c r="U25" s="283"/>
      <c r="V25" s="283"/>
      <c r="W25" s="283"/>
      <c r="X25" s="283"/>
      <c r="Y25" s="282"/>
      <c r="Z25" s="282"/>
      <c r="AA25" s="283"/>
      <c r="AB25" s="282"/>
      <c r="AC25" s="282"/>
      <c r="AD25" s="282"/>
      <c r="AE25" s="282"/>
      <c r="AF25" s="283"/>
      <c r="AG25" s="402"/>
      <c r="AH25" s="283"/>
      <c r="AI25" s="283"/>
      <c r="AJ25" s="283"/>
      <c r="AK25" s="283"/>
      <c r="AL25" s="283"/>
      <c r="AM25" s="282"/>
      <c r="AN25" s="282"/>
      <c r="AO25" s="282"/>
      <c r="AP25" s="282"/>
      <c r="AQ25" s="282"/>
      <c r="AR25" s="282"/>
      <c r="AT25" s="283"/>
      <c r="AU25" s="283"/>
      <c r="AV25" s="283"/>
      <c r="AW25" s="283"/>
      <c r="AY25" s="283"/>
      <c r="AZ25" s="282"/>
      <c r="BA25" s="283"/>
      <c r="BB25" s="282"/>
      <c r="BC25" s="282"/>
      <c r="BD25" s="282"/>
      <c r="BE25" s="283"/>
      <c r="BG25" s="282"/>
      <c r="BH25" s="282"/>
      <c r="BI25" s="282"/>
      <c r="BL25" s="421"/>
      <c r="BM25" s="424"/>
      <c r="BN25" s="424"/>
      <c r="BO25" s="424"/>
      <c r="BP25" s="424"/>
      <c r="BQ25" s="421"/>
      <c r="BR25" s="421"/>
      <c r="BV25" s="282"/>
      <c r="BW25" s="283"/>
      <c r="BY25" s="283"/>
      <c r="BZ25" s="283"/>
      <c r="CA25" s="283"/>
      <c r="CB25" s="282"/>
      <c r="CC25" s="282"/>
      <c r="CD25" s="282"/>
      <c r="CE25" s="282"/>
      <c r="CG25" s="427"/>
      <c r="CH25" s="402"/>
      <c r="CI25" s="424"/>
      <c r="CJ25" s="282"/>
      <c r="CK25" s="282"/>
      <c r="CL25" s="283"/>
      <c r="CM25" s="283"/>
      <c r="CP25" s="282"/>
      <c r="DC25" s="282"/>
      <c r="DD25" s="282"/>
      <c r="DE25" s="282"/>
      <c r="DF25" s="282"/>
      <c r="DG25" s="282"/>
      <c r="DH25" s="282"/>
      <c r="DI25" s="282"/>
      <c r="DJ25" s="282"/>
      <c r="EF25" s="495" t="str">
        <f>""&amp;(MID(数据表!AZ25,1,MIN(FIND({"(";"（"},数据表!AZ25&amp;"(（",1)-1)))&amp;""</f>
        <v/>
      </c>
      <c r="EG25" s="495" t="str">
        <f>""&amp;(MID(数据表!AZ25,1,MIN(FIND({0;1;2;3;4;5;6;7;8;9},数据表!AZ25&amp;"1234567890",1)-1)))&amp;""</f>
        <v/>
      </c>
    </row>
    <row r="26" spans="2:137" s="310" customFormat="1" ht="12" customHeight="1">
      <c r="B26" s="286"/>
      <c r="C26" s="286"/>
      <c r="D26" s="286"/>
      <c r="E26" s="479"/>
      <c r="F26" s="282"/>
      <c r="G26" s="283"/>
      <c r="H26" s="421"/>
      <c r="I26" s="421"/>
      <c r="J26" s="283"/>
      <c r="K26" s="421"/>
      <c r="L26" s="282"/>
      <c r="N26" s="282"/>
      <c r="S26" s="282"/>
      <c r="T26" s="283"/>
      <c r="U26" s="283"/>
      <c r="V26" s="283"/>
      <c r="W26" s="283"/>
      <c r="X26" s="283"/>
      <c r="Y26" s="282"/>
      <c r="Z26" s="282"/>
      <c r="AA26" s="283"/>
      <c r="AB26" s="282"/>
      <c r="AC26" s="282"/>
      <c r="AD26" s="282"/>
      <c r="AE26" s="282"/>
      <c r="AF26" s="283"/>
      <c r="AG26" s="402"/>
      <c r="AH26" s="283"/>
      <c r="AI26" s="283"/>
      <c r="AJ26" s="283"/>
      <c r="AK26" s="283"/>
      <c r="AL26" s="283"/>
      <c r="AM26" s="282"/>
      <c r="AN26" s="282"/>
      <c r="AO26" s="282"/>
      <c r="AP26" s="282"/>
      <c r="AQ26" s="282"/>
      <c r="AR26" s="282"/>
      <c r="AT26" s="283"/>
      <c r="AU26" s="283"/>
      <c r="AV26" s="283"/>
      <c r="AW26" s="283"/>
      <c r="AY26" s="283"/>
      <c r="AZ26" s="282"/>
      <c r="BA26" s="283"/>
      <c r="BB26" s="282"/>
      <c r="BC26" s="282"/>
      <c r="BD26" s="282"/>
      <c r="BE26" s="283"/>
      <c r="BG26" s="282"/>
      <c r="BH26" s="282"/>
      <c r="BI26" s="282"/>
      <c r="BL26" s="421"/>
      <c r="BM26" s="424"/>
      <c r="BN26" s="424"/>
      <c r="BO26" s="424"/>
      <c r="BP26" s="424"/>
      <c r="BQ26" s="421"/>
      <c r="BR26" s="421"/>
      <c r="BV26" s="282"/>
      <c r="BW26" s="283"/>
      <c r="BY26" s="283"/>
      <c r="BZ26" s="283"/>
      <c r="CA26" s="283"/>
      <c r="CB26" s="282"/>
      <c r="CC26" s="282"/>
      <c r="CD26" s="282"/>
      <c r="CE26" s="282"/>
      <c r="CG26" s="427"/>
      <c r="CH26" s="402"/>
      <c r="CI26" s="424"/>
      <c r="CJ26" s="282"/>
      <c r="CK26" s="282"/>
      <c r="CL26" s="283"/>
      <c r="CM26" s="283"/>
      <c r="CP26" s="282"/>
      <c r="DC26" s="282"/>
      <c r="DD26" s="282"/>
      <c r="DE26" s="282"/>
      <c r="DF26" s="282"/>
      <c r="DG26" s="282"/>
      <c r="DH26" s="282"/>
      <c r="DI26" s="282"/>
      <c r="DJ26" s="282"/>
      <c r="EF26" s="495" t="str">
        <f>""&amp;(MID(数据表!AZ26,1,MIN(FIND({"(";"（"},数据表!AZ26&amp;"(（",1)-1)))&amp;""</f>
        <v/>
      </c>
      <c r="EG26" s="495" t="str">
        <f>""&amp;(MID(数据表!AZ26,1,MIN(FIND({0;1;2;3;4;5;6;7;8;9},数据表!AZ26&amp;"1234567890",1)-1)))&amp;""</f>
        <v/>
      </c>
    </row>
    <row r="27" spans="2:137" s="310" customFormat="1" ht="12" customHeight="1">
      <c r="B27" s="286"/>
      <c r="C27" s="286"/>
      <c r="D27" s="286"/>
      <c r="E27" s="479"/>
      <c r="F27" s="282"/>
      <c r="G27" s="283"/>
      <c r="H27" s="421"/>
      <c r="I27" s="421"/>
      <c r="J27" s="283"/>
      <c r="K27" s="421"/>
      <c r="L27" s="282"/>
      <c r="N27" s="282"/>
      <c r="S27" s="282"/>
      <c r="T27" s="283"/>
      <c r="U27" s="283"/>
      <c r="V27" s="283"/>
      <c r="W27" s="283"/>
      <c r="X27" s="283"/>
      <c r="Y27" s="282"/>
      <c r="Z27" s="282"/>
      <c r="AA27" s="283"/>
      <c r="AB27" s="282"/>
      <c r="AC27" s="282"/>
      <c r="AD27" s="282"/>
      <c r="AE27" s="282"/>
      <c r="AF27" s="283"/>
      <c r="AG27" s="402"/>
      <c r="AH27" s="283"/>
      <c r="AI27" s="283"/>
      <c r="AJ27" s="283"/>
      <c r="AK27" s="283"/>
      <c r="AL27" s="283"/>
      <c r="AM27" s="282"/>
      <c r="AN27" s="282"/>
      <c r="AO27" s="282"/>
      <c r="AP27" s="282"/>
      <c r="AQ27" s="282"/>
      <c r="AR27" s="282"/>
      <c r="AT27" s="283"/>
      <c r="AU27" s="283"/>
      <c r="AV27" s="283"/>
      <c r="AW27" s="283"/>
      <c r="AY27" s="283"/>
      <c r="AZ27" s="282"/>
      <c r="BA27" s="283"/>
      <c r="BB27" s="282"/>
      <c r="BC27" s="282"/>
      <c r="BD27" s="282"/>
      <c r="BE27" s="283"/>
      <c r="BG27" s="282"/>
      <c r="BH27" s="282"/>
      <c r="BI27" s="282"/>
      <c r="BL27" s="421"/>
      <c r="BM27" s="424"/>
      <c r="BN27" s="424"/>
      <c r="BO27" s="424"/>
      <c r="BP27" s="424"/>
      <c r="BQ27" s="421"/>
      <c r="BR27" s="421"/>
      <c r="BV27" s="282"/>
      <c r="BW27" s="283"/>
      <c r="BY27" s="283"/>
      <c r="BZ27" s="283"/>
      <c r="CA27" s="283"/>
      <c r="CB27" s="282"/>
      <c r="CC27" s="282"/>
      <c r="CD27" s="282"/>
      <c r="CE27" s="282"/>
      <c r="CG27" s="427"/>
      <c r="CH27" s="402"/>
      <c r="CI27" s="424"/>
      <c r="CJ27" s="282"/>
      <c r="CK27" s="282"/>
      <c r="CL27" s="283"/>
      <c r="CM27" s="283"/>
      <c r="CP27" s="282"/>
      <c r="DC27" s="282"/>
      <c r="DD27" s="282"/>
      <c r="DE27" s="282"/>
      <c r="DF27" s="282"/>
      <c r="DG27" s="282"/>
      <c r="DH27" s="282"/>
      <c r="DI27" s="282"/>
      <c r="DJ27" s="282"/>
      <c r="EF27" s="495" t="str">
        <f>""&amp;(MID(数据表!AZ27,1,MIN(FIND({"(";"（"},数据表!AZ27&amp;"(（",1)-1)))&amp;""</f>
        <v/>
      </c>
      <c r="EG27" s="495" t="str">
        <f>""&amp;(MID(数据表!AZ27,1,MIN(FIND({0;1;2;3;4;5;6;7;8;9},数据表!AZ27&amp;"1234567890",1)-1)))&amp;""</f>
        <v/>
      </c>
    </row>
    <row r="28" spans="2:137" s="310" customFormat="1" ht="12" customHeight="1">
      <c r="B28" s="286"/>
      <c r="C28" s="286"/>
      <c r="D28" s="286"/>
      <c r="E28" s="479"/>
      <c r="F28" s="282"/>
      <c r="G28" s="283"/>
      <c r="H28" s="421"/>
      <c r="I28" s="421"/>
      <c r="J28" s="283"/>
      <c r="K28" s="421"/>
      <c r="L28" s="282"/>
      <c r="N28" s="282"/>
      <c r="S28" s="282"/>
      <c r="T28" s="283"/>
      <c r="U28" s="283"/>
      <c r="V28" s="283"/>
      <c r="W28" s="283"/>
      <c r="X28" s="283"/>
      <c r="Y28" s="282"/>
      <c r="Z28" s="282"/>
      <c r="AA28" s="283"/>
      <c r="AB28" s="282"/>
      <c r="AC28" s="282"/>
      <c r="AD28" s="282"/>
      <c r="AE28" s="282"/>
      <c r="AF28" s="283"/>
      <c r="AG28" s="402"/>
      <c r="AH28" s="283"/>
      <c r="AI28" s="283"/>
      <c r="AJ28" s="283"/>
      <c r="AK28" s="283"/>
      <c r="AL28" s="283"/>
      <c r="AM28" s="282"/>
      <c r="AN28" s="282"/>
      <c r="AO28" s="282"/>
      <c r="AP28" s="282"/>
      <c r="AQ28" s="282"/>
      <c r="AR28" s="282"/>
      <c r="AT28" s="283"/>
      <c r="AU28" s="283"/>
      <c r="AV28" s="283"/>
      <c r="AW28" s="283"/>
      <c r="AY28" s="283"/>
      <c r="AZ28" s="282"/>
      <c r="BA28" s="283"/>
      <c r="BB28" s="282"/>
      <c r="BC28" s="282"/>
      <c r="BD28" s="282"/>
      <c r="BE28" s="283"/>
      <c r="BG28" s="282"/>
      <c r="BH28" s="282"/>
      <c r="BI28" s="282"/>
      <c r="BL28" s="421"/>
      <c r="BM28" s="424"/>
      <c r="BN28" s="424"/>
      <c r="BO28" s="424"/>
      <c r="BP28" s="424"/>
      <c r="BQ28" s="421"/>
      <c r="BR28" s="421"/>
      <c r="BV28" s="282"/>
      <c r="BW28" s="283"/>
      <c r="BY28" s="283"/>
      <c r="BZ28" s="283"/>
      <c r="CA28" s="283"/>
      <c r="CB28" s="282"/>
      <c r="CC28" s="282"/>
      <c r="CD28" s="282"/>
      <c r="CE28" s="282"/>
      <c r="CG28" s="427"/>
      <c r="CH28" s="402"/>
      <c r="CI28" s="424"/>
      <c r="CJ28" s="282"/>
      <c r="CK28" s="282"/>
      <c r="CL28" s="283"/>
      <c r="CM28" s="283"/>
      <c r="CP28" s="282"/>
      <c r="DC28" s="282"/>
      <c r="DD28" s="282"/>
      <c r="DE28" s="282"/>
      <c r="DF28" s="282"/>
      <c r="DG28" s="282"/>
      <c r="DH28" s="282"/>
      <c r="DI28" s="282"/>
      <c r="DJ28" s="282"/>
      <c r="EF28" s="495" t="str">
        <f>""&amp;(MID(数据表!AZ28,1,MIN(FIND({"(";"（"},数据表!AZ28&amp;"(（",1)-1)))&amp;""</f>
        <v/>
      </c>
      <c r="EG28" s="495" t="str">
        <f>""&amp;(MID(数据表!AZ28,1,MIN(FIND({0;1;2;3;4;5;6;7;8;9},数据表!AZ28&amp;"1234567890",1)-1)))&amp;""</f>
        <v/>
      </c>
    </row>
    <row r="29" spans="2:137" s="310" customFormat="1" ht="12" customHeight="1">
      <c r="B29" s="286"/>
      <c r="C29" s="286"/>
      <c r="D29" s="286"/>
      <c r="E29" s="479"/>
      <c r="F29" s="282"/>
      <c r="G29" s="283"/>
      <c r="H29" s="421"/>
      <c r="I29" s="421"/>
      <c r="J29" s="283"/>
      <c r="K29" s="421"/>
      <c r="L29" s="282"/>
      <c r="N29" s="282"/>
      <c r="S29" s="282"/>
      <c r="T29" s="283"/>
      <c r="U29" s="283"/>
      <c r="V29" s="283"/>
      <c r="W29" s="283"/>
      <c r="X29" s="283"/>
      <c r="Y29" s="282"/>
      <c r="Z29" s="282"/>
      <c r="AA29" s="283"/>
      <c r="AB29" s="282"/>
      <c r="AC29" s="282"/>
      <c r="AD29" s="282"/>
      <c r="AE29" s="282"/>
      <c r="AF29" s="283"/>
      <c r="AG29" s="402"/>
      <c r="AH29" s="283"/>
      <c r="AI29" s="283"/>
      <c r="AJ29" s="283"/>
      <c r="AK29" s="283"/>
      <c r="AL29" s="283"/>
      <c r="AM29" s="282"/>
      <c r="AN29" s="282"/>
      <c r="AO29" s="282"/>
      <c r="AP29" s="282"/>
      <c r="AQ29" s="282"/>
      <c r="AR29" s="282"/>
      <c r="AT29" s="283"/>
      <c r="AU29" s="283"/>
      <c r="AV29" s="283"/>
      <c r="AW29" s="283"/>
      <c r="AY29" s="283"/>
      <c r="AZ29" s="282"/>
      <c r="BA29" s="283"/>
      <c r="BB29" s="282"/>
      <c r="BC29" s="282"/>
      <c r="BD29" s="282"/>
      <c r="BE29" s="283"/>
      <c r="BG29" s="282"/>
      <c r="BH29" s="282"/>
      <c r="BI29" s="282"/>
      <c r="BL29" s="421"/>
      <c r="BM29" s="424"/>
      <c r="BN29" s="424"/>
      <c r="BO29" s="424"/>
      <c r="BP29" s="424"/>
      <c r="BQ29" s="421"/>
      <c r="BR29" s="421"/>
      <c r="BV29" s="282"/>
      <c r="BW29" s="283"/>
      <c r="BY29" s="283"/>
      <c r="BZ29" s="283"/>
      <c r="CA29" s="283"/>
      <c r="CB29" s="282"/>
      <c r="CC29" s="282"/>
      <c r="CD29" s="282"/>
      <c r="CE29" s="282"/>
      <c r="CG29" s="427"/>
      <c r="CH29" s="402"/>
      <c r="CI29" s="424"/>
      <c r="CJ29" s="282"/>
      <c r="CK29" s="282"/>
      <c r="CL29" s="283"/>
      <c r="CM29" s="283"/>
      <c r="CP29" s="282"/>
      <c r="DC29" s="282"/>
      <c r="DD29" s="282"/>
      <c r="DE29" s="282"/>
      <c r="DF29" s="282"/>
      <c r="DG29" s="282"/>
      <c r="DH29" s="282"/>
      <c r="DI29" s="282"/>
      <c r="DJ29" s="282"/>
      <c r="EF29" s="495" t="str">
        <f>""&amp;(MID(数据表!AZ29,1,MIN(FIND({"(";"（"},数据表!AZ29&amp;"(（",1)-1)))&amp;""</f>
        <v/>
      </c>
      <c r="EG29" s="495" t="str">
        <f>""&amp;(MID(数据表!AZ29,1,MIN(FIND({0;1;2;3;4;5;6;7;8;9},数据表!AZ29&amp;"1234567890",1)-1)))&amp;""</f>
        <v/>
      </c>
    </row>
    <row r="30" spans="2:137" s="310" customFormat="1" ht="12" customHeight="1">
      <c r="B30" s="286"/>
      <c r="C30" s="286"/>
      <c r="D30" s="286"/>
      <c r="E30" s="479"/>
      <c r="F30" s="282"/>
      <c r="G30" s="283"/>
      <c r="H30" s="421"/>
      <c r="I30" s="421"/>
      <c r="J30" s="283"/>
      <c r="K30" s="421"/>
      <c r="L30" s="282"/>
      <c r="N30" s="282"/>
      <c r="S30" s="282"/>
      <c r="T30" s="283"/>
      <c r="U30" s="283"/>
      <c r="V30" s="283"/>
      <c r="W30" s="283"/>
      <c r="X30" s="283"/>
      <c r="Y30" s="282"/>
      <c r="Z30" s="282"/>
      <c r="AA30" s="283"/>
      <c r="AB30" s="282"/>
      <c r="AC30" s="282"/>
      <c r="AD30" s="282"/>
      <c r="AE30" s="282"/>
      <c r="AF30" s="283"/>
      <c r="AG30" s="402"/>
      <c r="AH30" s="283"/>
      <c r="AI30" s="283"/>
      <c r="AJ30" s="283"/>
      <c r="AK30" s="283"/>
      <c r="AL30" s="283"/>
      <c r="AM30" s="282"/>
      <c r="AN30" s="282"/>
      <c r="AO30" s="282"/>
      <c r="AP30" s="282"/>
      <c r="AQ30" s="282"/>
      <c r="AR30" s="282"/>
      <c r="AT30" s="283"/>
      <c r="AU30" s="283"/>
      <c r="AV30" s="283"/>
      <c r="AW30" s="283"/>
      <c r="AY30" s="283"/>
      <c r="AZ30" s="282"/>
      <c r="BA30" s="283"/>
      <c r="BB30" s="282"/>
      <c r="BC30" s="282"/>
      <c r="BD30" s="282"/>
      <c r="BE30" s="283"/>
      <c r="BG30" s="282"/>
      <c r="BH30" s="282"/>
      <c r="BI30" s="282"/>
      <c r="BL30" s="421"/>
      <c r="BM30" s="424"/>
      <c r="BN30" s="424"/>
      <c r="BO30" s="424"/>
      <c r="BP30" s="424"/>
      <c r="BQ30" s="421"/>
      <c r="BR30" s="421"/>
      <c r="BV30" s="282"/>
      <c r="BW30" s="283"/>
      <c r="BY30" s="283"/>
      <c r="BZ30" s="283"/>
      <c r="CA30" s="283"/>
      <c r="CB30" s="282"/>
      <c r="CC30" s="282"/>
      <c r="CD30" s="282"/>
      <c r="CE30" s="282"/>
      <c r="CG30" s="427"/>
      <c r="CH30" s="402"/>
      <c r="CI30" s="424"/>
      <c r="CJ30" s="282"/>
      <c r="CK30" s="282"/>
      <c r="CL30" s="283"/>
      <c r="CM30" s="283"/>
      <c r="CP30" s="282"/>
      <c r="DC30" s="282"/>
      <c r="DD30" s="282"/>
      <c r="DE30" s="282"/>
      <c r="DF30" s="282"/>
      <c r="DG30" s="282"/>
      <c r="DH30" s="282"/>
      <c r="DI30" s="282"/>
      <c r="DJ30" s="282"/>
      <c r="EF30" s="495" t="str">
        <f>""&amp;(MID(数据表!AZ30,1,MIN(FIND({"(";"（"},数据表!AZ30&amp;"(（",1)-1)))&amp;""</f>
        <v/>
      </c>
      <c r="EG30" s="495" t="str">
        <f>""&amp;(MID(数据表!AZ30,1,MIN(FIND({0;1;2;3;4;5;6;7;8;9},数据表!AZ30&amp;"1234567890",1)-1)))&amp;""</f>
        <v/>
      </c>
    </row>
    <row r="31" spans="2:137" s="310" customFormat="1" ht="12" customHeight="1">
      <c r="B31" s="286"/>
      <c r="C31" s="286"/>
      <c r="D31" s="286"/>
      <c r="E31" s="479"/>
      <c r="F31" s="282"/>
      <c r="G31" s="283"/>
      <c r="H31" s="421"/>
      <c r="I31" s="421"/>
      <c r="J31" s="283"/>
      <c r="K31" s="421"/>
      <c r="L31" s="282"/>
      <c r="N31" s="282"/>
      <c r="S31" s="282"/>
      <c r="T31" s="283"/>
      <c r="U31" s="283"/>
      <c r="V31" s="283"/>
      <c r="W31" s="283"/>
      <c r="X31" s="283"/>
      <c r="Y31" s="282"/>
      <c r="Z31" s="282"/>
      <c r="AA31" s="283"/>
      <c r="AB31" s="282"/>
      <c r="AC31" s="282"/>
      <c r="AD31" s="282"/>
      <c r="AE31" s="282"/>
      <c r="AF31" s="283"/>
      <c r="AG31" s="402"/>
      <c r="AH31" s="283"/>
      <c r="AI31" s="283"/>
      <c r="AJ31" s="283"/>
      <c r="AK31" s="283"/>
      <c r="AL31" s="283"/>
      <c r="AM31" s="282"/>
      <c r="AN31" s="282"/>
      <c r="AO31" s="282"/>
      <c r="AP31" s="282"/>
      <c r="AQ31" s="282"/>
      <c r="AR31" s="282"/>
      <c r="AT31" s="283"/>
      <c r="AU31" s="283"/>
      <c r="AV31" s="283"/>
      <c r="AW31" s="283"/>
      <c r="AY31" s="283"/>
      <c r="AZ31" s="282"/>
      <c r="BA31" s="283"/>
      <c r="BB31" s="282"/>
      <c r="BC31" s="282"/>
      <c r="BD31" s="282"/>
      <c r="BE31" s="283"/>
      <c r="BG31" s="282"/>
      <c r="BH31" s="282"/>
      <c r="BI31" s="282"/>
      <c r="BL31" s="421"/>
      <c r="BM31" s="424"/>
      <c r="BN31" s="424"/>
      <c r="BO31" s="424"/>
      <c r="BP31" s="424"/>
      <c r="BQ31" s="421"/>
      <c r="BR31" s="421"/>
      <c r="BV31" s="282"/>
      <c r="BW31" s="283"/>
      <c r="BY31" s="283"/>
      <c r="BZ31" s="283"/>
      <c r="CA31" s="283"/>
      <c r="CB31" s="282"/>
      <c r="CC31" s="282"/>
      <c r="CD31" s="282"/>
      <c r="CE31" s="282"/>
      <c r="CG31" s="427"/>
      <c r="CH31" s="402"/>
      <c r="CI31" s="424"/>
      <c r="CJ31" s="282"/>
      <c r="CK31" s="282"/>
      <c r="CL31" s="283"/>
      <c r="CM31" s="283"/>
      <c r="CP31" s="282"/>
      <c r="DC31" s="282"/>
      <c r="DD31" s="282"/>
      <c r="DE31" s="282"/>
      <c r="DF31" s="282"/>
      <c r="DG31" s="282"/>
      <c r="DH31" s="282"/>
      <c r="DI31" s="282"/>
      <c r="DJ31" s="282"/>
      <c r="EF31" s="495" t="str">
        <f>""&amp;(MID(数据表!AZ31,1,MIN(FIND({"(";"（"},数据表!AZ31&amp;"(（",1)-1)))&amp;""</f>
        <v/>
      </c>
      <c r="EG31" s="495" t="str">
        <f>""&amp;(MID(数据表!AZ31,1,MIN(FIND({0;1;2;3;4;5;6;7;8;9},数据表!AZ31&amp;"1234567890",1)-1)))&amp;""</f>
        <v/>
      </c>
    </row>
    <row r="32" spans="2:137" s="310" customFormat="1" ht="12" customHeight="1">
      <c r="B32" s="286"/>
      <c r="C32" s="286"/>
      <c r="D32" s="286"/>
      <c r="E32" s="479"/>
      <c r="F32" s="282"/>
      <c r="G32" s="283"/>
      <c r="H32" s="421"/>
      <c r="I32" s="421"/>
      <c r="J32" s="283"/>
      <c r="K32" s="421"/>
      <c r="L32" s="282"/>
      <c r="N32" s="282"/>
      <c r="S32" s="282"/>
      <c r="T32" s="283"/>
      <c r="U32" s="283"/>
      <c r="V32" s="283"/>
      <c r="W32" s="283"/>
      <c r="X32" s="283"/>
      <c r="Y32" s="282"/>
      <c r="Z32" s="282"/>
      <c r="AA32" s="283"/>
      <c r="AB32" s="282"/>
      <c r="AC32" s="282"/>
      <c r="AD32" s="282"/>
      <c r="AE32" s="282"/>
      <c r="AF32" s="283"/>
      <c r="AG32" s="402"/>
      <c r="AH32" s="283"/>
      <c r="AI32" s="283"/>
      <c r="AJ32" s="283"/>
      <c r="AK32" s="283"/>
      <c r="AL32" s="283"/>
      <c r="AM32" s="282"/>
      <c r="AN32" s="282"/>
      <c r="AO32" s="282"/>
      <c r="AP32" s="282"/>
      <c r="AQ32" s="282"/>
      <c r="AR32" s="282"/>
      <c r="AT32" s="283"/>
      <c r="AU32" s="283"/>
      <c r="AV32" s="283"/>
      <c r="AW32" s="283"/>
      <c r="AY32" s="283"/>
      <c r="AZ32" s="282"/>
      <c r="BA32" s="283"/>
      <c r="BB32" s="282"/>
      <c r="BC32" s="282"/>
      <c r="BD32" s="282"/>
      <c r="BE32" s="283"/>
      <c r="BG32" s="282"/>
      <c r="BH32" s="282"/>
      <c r="BI32" s="282"/>
      <c r="BL32" s="421"/>
      <c r="BM32" s="424"/>
      <c r="BN32" s="424"/>
      <c r="BO32" s="424"/>
      <c r="BP32" s="424"/>
      <c r="BQ32" s="421"/>
      <c r="BR32" s="421"/>
      <c r="BV32" s="282"/>
      <c r="BW32" s="283"/>
      <c r="BY32" s="283"/>
      <c r="BZ32" s="283"/>
      <c r="CA32" s="283"/>
      <c r="CB32" s="282"/>
      <c r="CC32" s="282"/>
      <c r="CD32" s="282"/>
      <c r="CE32" s="282"/>
      <c r="CG32" s="427"/>
      <c r="CH32" s="402"/>
      <c r="CI32" s="424"/>
      <c r="CJ32" s="282"/>
      <c r="CK32" s="282"/>
      <c r="CL32" s="283"/>
      <c r="CM32" s="283"/>
      <c r="CP32" s="282"/>
      <c r="DC32" s="282"/>
      <c r="DD32" s="282"/>
      <c r="DE32" s="282"/>
      <c r="DF32" s="282"/>
      <c r="DG32" s="282"/>
      <c r="DH32" s="282"/>
      <c r="DI32" s="282"/>
      <c r="DJ32" s="282"/>
      <c r="EF32" s="495" t="str">
        <f>""&amp;(MID(数据表!AZ32,1,MIN(FIND({"(";"（"},数据表!AZ32&amp;"(（",1)-1)))&amp;""</f>
        <v/>
      </c>
      <c r="EG32" s="495" t="str">
        <f>""&amp;(MID(数据表!AZ32,1,MIN(FIND({0;1;2;3;4;5;6;7;8;9},数据表!AZ32&amp;"1234567890",1)-1)))&amp;""</f>
        <v/>
      </c>
    </row>
    <row r="33" spans="2:137" s="310" customFormat="1" ht="12" customHeight="1">
      <c r="B33" s="286"/>
      <c r="C33" s="286"/>
      <c r="D33" s="286"/>
      <c r="E33" s="479"/>
      <c r="F33" s="282"/>
      <c r="G33" s="283"/>
      <c r="H33" s="421"/>
      <c r="I33" s="421"/>
      <c r="J33" s="283"/>
      <c r="K33" s="421"/>
      <c r="L33" s="282"/>
      <c r="N33" s="282"/>
      <c r="S33" s="282"/>
      <c r="T33" s="283"/>
      <c r="U33" s="283"/>
      <c r="V33" s="283"/>
      <c r="W33" s="283"/>
      <c r="X33" s="283"/>
      <c r="Y33" s="282"/>
      <c r="Z33" s="282"/>
      <c r="AA33" s="283"/>
      <c r="AB33" s="282"/>
      <c r="AC33" s="282"/>
      <c r="AD33" s="282"/>
      <c r="AE33" s="282"/>
      <c r="AF33" s="283"/>
      <c r="AG33" s="402"/>
      <c r="AH33" s="283"/>
      <c r="AI33" s="283"/>
      <c r="AJ33" s="283"/>
      <c r="AK33" s="283"/>
      <c r="AL33" s="283"/>
      <c r="AM33" s="282"/>
      <c r="AN33" s="282"/>
      <c r="AO33" s="282"/>
      <c r="AP33" s="282"/>
      <c r="AQ33" s="282"/>
      <c r="AR33" s="282"/>
      <c r="AT33" s="283"/>
      <c r="AU33" s="283"/>
      <c r="AV33" s="283"/>
      <c r="AW33" s="283"/>
      <c r="AY33" s="283"/>
      <c r="AZ33" s="282"/>
      <c r="BA33" s="283"/>
      <c r="BB33" s="282"/>
      <c r="BC33" s="282"/>
      <c r="BD33" s="282"/>
      <c r="BE33" s="283"/>
      <c r="BG33" s="282"/>
      <c r="BH33" s="282"/>
      <c r="BI33" s="282"/>
      <c r="BL33" s="421"/>
      <c r="BM33" s="424"/>
      <c r="BN33" s="424"/>
      <c r="BO33" s="424"/>
      <c r="BP33" s="424"/>
      <c r="BQ33" s="421"/>
      <c r="BR33" s="421"/>
      <c r="BV33" s="282"/>
      <c r="BW33" s="283"/>
      <c r="BY33" s="283"/>
      <c r="BZ33" s="283"/>
      <c r="CA33" s="283"/>
      <c r="CB33" s="282"/>
      <c r="CC33" s="282"/>
      <c r="CD33" s="282"/>
      <c r="CE33" s="282"/>
      <c r="CG33" s="427"/>
      <c r="CH33" s="402"/>
      <c r="CI33" s="424"/>
      <c r="CJ33" s="282"/>
      <c r="CK33" s="282"/>
      <c r="CL33" s="283"/>
      <c r="CM33" s="283"/>
      <c r="CP33" s="282"/>
      <c r="DC33" s="282"/>
      <c r="DD33" s="282"/>
      <c r="DE33" s="282"/>
      <c r="DF33" s="282"/>
      <c r="DG33" s="282"/>
      <c r="DH33" s="282"/>
      <c r="DI33" s="282"/>
      <c r="DJ33" s="282"/>
      <c r="EF33" s="495" t="str">
        <f>""&amp;(MID(数据表!AZ33,1,MIN(FIND({"(";"（"},数据表!AZ33&amp;"(（",1)-1)))&amp;""</f>
        <v/>
      </c>
      <c r="EG33" s="495" t="str">
        <f>""&amp;(MID(数据表!AZ33,1,MIN(FIND({0;1;2;3;4;5;6;7;8;9},数据表!AZ33&amp;"1234567890",1)-1)))&amp;""</f>
        <v/>
      </c>
    </row>
    <row r="34" spans="2:137" s="310" customFormat="1" ht="12" customHeight="1">
      <c r="B34" s="286"/>
      <c r="C34" s="286"/>
      <c r="D34" s="286"/>
      <c r="E34" s="479"/>
      <c r="F34" s="282"/>
      <c r="G34" s="283"/>
      <c r="H34" s="421"/>
      <c r="I34" s="421"/>
      <c r="J34" s="283"/>
      <c r="K34" s="421"/>
      <c r="L34" s="282"/>
      <c r="N34" s="282"/>
      <c r="S34" s="282"/>
      <c r="T34" s="283"/>
      <c r="U34" s="283"/>
      <c r="V34" s="283"/>
      <c r="W34" s="283"/>
      <c r="X34" s="283"/>
      <c r="Y34" s="282"/>
      <c r="Z34" s="282"/>
      <c r="AA34" s="283"/>
      <c r="AB34" s="282"/>
      <c r="AC34" s="282"/>
      <c r="AD34" s="282"/>
      <c r="AE34" s="282"/>
      <c r="AF34" s="283"/>
      <c r="AG34" s="402"/>
      <c r="AH34" s="283"/>
      <c r="AI34" s="283"/>
      <c r="AJ34" s="283"/>
      <c r="AK34" s="283"/>
      <c r="AL34" s="283"/>
      <c r="AM34" s="282"/>
      <c r="AN34" s="282"/>
      <c r="AO34" s="282"/>
      <c r="AP34" s="282"/>
      <c r="AQ34" s="282"/>
      <c r="AR34" s="282"/>
      <c r="AT34" s="283"/>
      <c r="AU34" s="283"/>
      <c r="AV34" s="283"/>
      <c r="AW34" s="283"/>
      <c r="AY34" s="283"/>
      <c r="AZ34" s="282"/>
      <c r="BA34" s="283"/>
      <c r="BB34" s="282"/>
      <c r="BC34" s="282"/>
      <c r="BD34" s="282"/>
      <c r="BE34" s="283"/>
      <c r="BG34" s="282"/>
      <c r="BH34" s="282"/>
      <c r="BI34" s="282"/>
      <c r="BL34" s="421"/>
      <c r="BM34" s="424"/>
      <c r="BN34" s="424"/>
      <c r="BO34" s="424"/>
      <c r="BP34" s="424"/>
      <c r="BQ34" s="421"/>
      <c r="BR34" s="421"/>
      <c r="BV34" s="282"/>
      <c r="BW34" s="283"/>
      <c r="BY34" s="283"/>
      <c r="BZ34" s="283"/>
      <c r="CA34" s="283"/>
      <c r="CB34" s="282"/>
      <c r="CC34" s="282"/>
      <c r="CD34" s="282"/>
      <c r="CE34" s="282"/>
      <c r="CG34" s="427"/>
      <c r="CH34" s="402"/>
      <c r="CI34" s="424"/>
      <c r="CJ34" s="282"/>
      <c r="CK34" s="282"/>
      <c r="CL34" s="283"/>
      <c r="CM34" s="283"/>
      <c r="CP34" s="282"/>
      <c r="DC34" s="282"/>
      <c r="DD34" s="282"/>
      <c r="DE34" s="282"/>
      <c r="DF34" s="282"/>
      <c r="DG34" s="282"/>
      <c r="DH34" s="282"/>
      <c r="DI34" s="282"/>
      <c r="DJ34" s="282"/>
      <c r="EF34" s="495" t="str">
        <f>""&amp;(MID(数据表!AZ34,1,MIN(FIND({"(";"（"},数据表!AZ34&amp;"(（",1)-1)))&amp;""</f>
        <v/>
      </c>
      <c r="EG34" s="495" t="str">
        <f>""&amp;(MID(数据表!AZ34,1,MIN(FIND({0;1;2;3;4;5;6;7;8;9},数据表!AZ34&amp;"1234567890",1)-1)))&amp;""</f>
        <v/>
      </c>
    </row>
    <row r="35" spans="2:137" s="310" customFormat="1" ht="12" customHeight="1">
      <c r="B35" s="286"/>
      <c r="C35" s="286"/>
      <c r="D35" s="286"/>
      <c r="E35" s="479"/>
      <c r="F35" s="282"/>
      <c r="G35" s="283"/>
      <c r="H35" s="421"/>
      <c r="I35" s="421"/>
      <c r="J35" s="283"/>
      <c r="K35" s="421"/>
      <c r="L35" s="282"/>
      <c r="N35" s="282"/>
      <c r="S35" s="282"/>
      <c r="T35" s="283"/>
      <c r="U35" s="283"/>
      <c r="V35" s="283"/>
      <c r="W35" s="283"/>
      <c r="X35" s="283"/>
      <c r="Y35" s="282"/>
      <c r="Z35" s="282"/>
      <c r="AA35" s="283"/>
      <c r="AB35" s="282"/>
      <c r="AC35" s="282"/>
      <c r="AD35" s="282"/>
      <c r="AE35" s="282"/>
      <c r="AF35" s="283"/>
      <c r="AG35" s="402"/>
      <c r="AH35" s="283"/>
      <c r="AI35" s="283"/>
      <c r="AJ35" s="283"/>
      <c r="AK35" s="283"/>
      <c r="AL35" s="283"/>
      <c r="AM35" s="282"/>
      <c r="AN35" s="282"/>
      <c r="AO35" s="282"/>
      <c r="AP35" s="282"/>
      <c r="AQ35" s="282"/>
      <c r="AR35" s="282"/>
      <c r="AT35" s="283"/>
      <c r="AU35" s="283"/>
      <c r="AV35" s="283"/>
      <c r="AW35" s="283"/>
      <c r="AY35" s="283"/>
      <c r="AZ35" s="282"/>
      <c r="BA35" s="283"/>
      <c r="BB35" s="282"/>
      <c r="BC35" s="282"/>
      <c r="BD35" s="282"/>
      <c r="BE35" s="283"/>
      <c r="BG35" s="282"/>
      <c r="BH35" s="282"/>
      <c r="BI35" s="282"/>
      <c r="BL35" s="421"/>
      <c r="BM35" s="424"/>
      <c r="BN35" s="424"/>
      <c r="BO35" s="424"/>
      <c r="BP35" s="424"/>
      <c r="BQ35" s="421"/>
      <c r="BR35" s="421"/>
      <c r="BV35" s="282"/>
      <c r="BW35" s="283"/>
      <c r="BY35" s="283"/>
      <c r="BZ35" s="283"/>
      <c r="CA35" s="283"/>
      <c r="CB35" s="282"/>
      <c r="CC35" s="282"/>
      <c r="CD35" s="282"/>
      <c r="CE35" s="282"/>
      <c r="CG35" s="427"/>
      <c r="CH35" s="402"/>
      <c r="CI35" s="424"/>
      <c r="CJ35" s="282"/>
      <c r="CK35" s="282"/>
      <c r="CL35" s="283"/>
      <c r="CM35" s="283"/>
      <c r="CP35" s="282"/>
      <c r="DC35" s="282"/>
      <c r="DD35" s="282"/>
      <c r="DE35" s="282"/>
      <c r="DF35" s="282"/>
      <c r="DG35" s="282"/>
      <c r="DH35" s="282"/>
      <c r="DI35" s="282"/>
      <c r="DJ35" s="282"/>
      <c r="EF35" s="495" t="str">
        <f>""&amp;(MID(数据表!AZ35,1,MIN(FIND({"(";"（"},数据表!AZ35&amp;"(（",1)-1)))&amp;""</f>
        <v/>
      </c>
      <c r="EG35" s="495" t="str">
        <f>""&amp;(MID(数据表!AZ35,1,MIN(FIND({0;1;2;3;4;5;6;7;8;9},数据表!AZ35&amp;"1234567890",1)-1)))&amp;""</f>
        <v/>
      </c>
    </row>
    <row r="36" spans="2:137" s="310" customFormat="1" ht="12" customHeight="1">
      <c r="B36" s="286"/>
      <c r="C36" s="286"/>
      <c r="D36" s="286"/>
      <c r="E36" s="479"/>
      <c r="F36" s="282"/>
      <c r="G36" s="283"/>
      <c r="H36" s="421"/>
      <c r="I36" s="421"/>
      <c r="J36" s="283"/>
      <c r="K36" s="421"/>
      <c r="L36" s="282"/>
      <c r="N36" s="282"/>
      <c r="S36" s="282"/>
      <c r="T36" s="283"/>
      <c r="U36" s="283"/>
      <c r="V36" s="283"/>
      <c r="W36" s="283"/>
      <c r="X36" s="283"/>
      <c r="Y36" s="282"/>
      <c r="Z36" s="282"/>
      <c r="AA36" s="283"/>
      <c r="AB36" s="282"/>
      <c r="AC36" s="282"/>
      <c r="AD36" s="282"/>
      <c r="AE36" s="282"/>
      <c r="AF36" s="283"/>
      <c r="AG36" s="402"/>
      <c r="AH36" s="283"/>
      <c r="AI36" s="283"/>
      <c r="AJ36" s="283"/>
      <c r="AK36" s="283"/>
      <c r="AL36" s="283"/>
      <c r="AM36" s="282"/>
      <c r="AN36" s="282"/>
      <c r="AO36" s="282"/>
      <c r="AP36" s="282"/>
      <c r="AQ36" s="282"/>
      <c r="AR36" s="282"/>
      <c r="AT36" s="283"/>
      <c r="AU36" s="283"/>
      <c r="AV36" s="283"/>
      <c r="AW36" s="283"/>
      <c r="AY36" s="283"/>
      <c r="AZ36" s="282"/>
      <c r="BA36" s="283"/>
      <c r="BB36" s="282"/>
      <c r="BC36" s="282"/>
      <c r="BD36" s="282"/>
      <c r="BE36" s="283"/>
      <c r="BG36" s="282"/>
      <c r="BH36" s="282"/>
      <c r="BI36" s="282"/>
      <c r="BL36" s="421"/>
      <c r="BM36" s="424"/>
      <c r="BN36" s="424"/>
      <c r="BO36" s="424"/>
      <c r="BP36" s="424"/>
      <c r="BQ36" s="421"/>
      <c r="BR36" s="421"/>
      <c r="BV36" s="282"/>
      <c r="BW36" s="283"/>
      <c r="BY36" s="283"/>
      <c r="BZ36" s="283"/>
      <c r="CA36" s="283"/>
      <c r="CB36" s="282"/>
      <c r="CC36" s="282"/>
      <c r="CD36" s="282"/>
      <c r="CE36" s="282"/>
      <c r="CG36" s="427"/>
      <c r="CH36" s="402"/>
      <c r="CI36" s="424"/>
      <c r="CJ36" s="282"/>
      <c r="CK36" s="282"/>
      <c r="CL36" s="283"/>
      <c r="CM36" s="283"/>
      <c r="CP36" s="282"/>
      <c r="DC36" s="282"/>
      <c r="DD36" s="282"/>
      <c r="DE36" s="282"/>
      <c r="DF36" s="282"/>
      <c r="DG36" s="282"/>
      <c r="DH36" s="282"/>
      <c r="DI36" s="282"/>
      <c r="DJ36" s="282"/>
      <c r="EF36" s="495" t="str">
        <f>""&amp;(MID(数据表!AZ36,1,MIN(FIND({"(";"（"},数据表!AZ36&amp;"(（",1)-1)))&amp;""</f>
        <v/>
      </c>
      <c r="EG36" s="495" t="str">
        <f>""&amp;(MID(数据表!AZ36,1,MIN(FIND({0;1;2;3;4;5;6;7;8;9},数据表!AZ36&amp;"1234567890",1)-1)))&amp;""</f>
        <v/>
      </c>
    </row>
    <row r="37" spans="2:137" s="310" customFormat="1" ht="12" customHeight="1">
      <c r="B37" s="286"/>
      <c r="C37" s="286"/>
      <c r="D37" s="286"/>
      <c r="E37" s="479"/>
      <c r="F37" s="282"/>
      <c r="G37" s="283"/>
      <c r="H37" s="421"/>
      <c r="I37" s="421"/>
      <c r="J37" s="283"/>
      <c r="K37" s="421"/>
      <c r="L37" s="282"/>
      <c r="N37" s="282"/>
      <c r="S37" s="282"/>
      <c r="T37" s="283"/>
      <c r="U37" s="283"/>
      <c r="V37" s="283"/>
      <c r="W37" s="283"/>
      <c r="X37" s="283"/>
      <c r="Y37" s="282"/>
      <c r="Z37" s="282"/>
      <c r="AA37" s="283"/>
      <c r="AB37" s="282"/>
      <c r="AC37" s="282"/>
      <c r="AD37" s="282"/>
      <c r="AE37" s="282"/>
      <c r="AF37" s="283"/>
      <c r="AG37" s="402"/>
      <c r="AH37" s="283"/>
      <c r="AI37" s="283"/>
      <c r="AJ37" s="283"/>
      <c r="AK37" s="283"/>
      <c r="AL37" s="283"/>
      <c r="AM37" s="282"/>
      <c r="AN37" s="282"/>
      <c r="AO37" s="282"/>
      <c r="AP37" s="282"/>
      <c r="AQ37" s="282"/>
      <c r="AR37" s="282"/>
      <c r="AT37" s="283"/>
      <c r="AU37" s="283"/>
      <c r="AV37" s="283"/>
      <c r="AW37" s="283"/>
      <c r="AY37" s="283"/>
      <c r="AZ37" s="282"/>
      <c r="BA37" s="283"/>
      <c r="BB37" s="282"/>
      <c r="BC37" s="282"/>
      <c r="BD37" s="282"/>
      <c r="BE37" s="283"/>
      <c r="BG37" s="282"/>
      <c r="BH37" s="282"/>
      <c r="BI37" s="282"/>
      <c r="BL37" s="421"/>
      <c r="BM37" s="424"/>
      <c r="BN37" s="424"/>
      <c r="BO37" s="424"/>
      <c r="BP37" s="424"/>
      <c r="BQ37" s="421"/>
      <c r="BR37" s="421"/>
      <c r="BV37" s="282"/>
      <c r="BW37" s="283"/>
      <c r="BY37" s="283"/>
      <c r="BZ37" s="283"/>
      <c r="CA37" s="283"/>
      <c r="CB37" s="282"/>
      <c r="CC37" s="282"/>
      <c r="CD37" s="282"/>
      <c r="CE37" s="282"/>
      <c r="CG37" s="427"/>
      <c r="CH37" s="402"/>
      <c r="CI37" s="424"/>
      <c r="CJ37" s="282"/>
      <c r="CK37" s="282"/>
      <c r="CL37" s="283"/>
      <c r="CM37" s="283"/>
      <c r="CP37" s="282"/>
      <c r="DC37" s="282"/>
      <c r="DD37" s="282"/>
      <c r="DE37" s="282"/>
      <c r="DF37" s="282"/>
      <c r="DG37" s="282"/>
      <c r="DH37" s="282"/>
      <c r="DI37" s="282"/>
      <c r="DJ37" s="282"/>
      <c r="EF37" s="495" t="str">
        <f>""&amp;(MID(数据表!AZ37,1,MIN(FIND({"(";"（"},数据表!AZ37&amp;"(（",1)-1)))&amp;""</f>
        <v/>
      </c>
      <c r="EG37" s="495" t="str">
        <f>""&amp;(MID(数据表!AZ37,1,MIN(FIND({0;1;2;3;4;5;6;7;8;9},数据表!AZ37&amp;"1234567890",1)-1)))&amp;""</f>
        <v/>
      </c>
    </row>
    <row r="38" spans="2:137" s="310" customFormat="1" ht="12" customHeight="1">
      <c r="B38" s="286"/>
      <c r="C38" s="286"/>
      <c r="D38" s="286"/>
      <c r="E38" s="479"/>
      <c r="F38" s="282"/>
      <c r="G38" s="283"/>
      <c r="H38" s="421"/>
      <c r="I38" s="421"/>
      <c r="J38" s="283"/>
      <c r="K38" s="421"/>
      <c r="L38" s="282"/>
      <c r="N38" s="282"/>
      <c r="S38" s="282"/>
      <c r="T38" s="283"/>
      <c r="U38" s="283"/>
      <c r="V38" s="283"/>
      <c r="W38" s="283"/>
      <c r="X38" s="283"/>
      <c r="Y38" s="282"/>
      <c r="Z38" s="282"/>
      <c r="AA38" s="283"/>
      <c r="AB38" s="282"/>
      <c r="AC38" s="282"/>
      <c r="AD38" s="282"/>
      <c r="AE38" s="282"/>
      <c r="AF38" s="283"/>
      <c r="AG38" s="402"/>
      <c r="AH38" s="283"/>
      <c r="AI38" s="283"/>
      <c r="AJ38" s="283"/>
      <c r="AK38" s="283"/>
      <c r="AL38" s="283"/>
      <c r="AM38" s="282"/>
      <c r="AN38" s="282"/>
      <c r="AO38" s="282"/>
      <c r="AP38" s="282"/>
      <c r="AQ38" s="282"/>
      <c r="AR38" s="282"/>
      <c r="AT38" s="283"/>
      <c r="AU38" s="283"/>
      <c r="AV38" s="283"/>
      <c r="AW38" s="283"/>
      <c r="AY38" s="283"/>
      <c r="AZ38" s="282"/>
      <c r="BA38" s="283"/>
      <c r="BB38" s="282"/>
      <c r="BC38" s="282"/>
      <c r="BD38" s="282"/>
      <c r="BE38" s="283"/>
      <c r="BG38" s="282"/>
      <c r="BH38" s="282"/>
      <c r="BI38" s="282"/>
      <c r="BL38" s="421"/>
      <c r="BM38" s="424"/>
      <c r="BN38" s="424"/>
      <c r="BO38" s="424"/>
      <c r="BP38" s="424"/>
      <c r="BQ38" s="421"/>
      <c r="BR38" s="421"/>
      <c r="BV38" s="282"/>
      <c r="BW38" s="283"/>
      <c r="BY38" s="283"/>
      <c r="BZ38" s="283"/>
      <c r="CA38" s="283"/>
      <c r="CB38" s="282"/>
      <c r="CC38" s="282"/>
      <c r="CD38" s="282"/>
      <c r="CE38" s="282"/>
      <c r="CG38" s="427"/>
      <c r="CH38" s="402"/>
      <c r="CI38" s="424"/>
      <c r="CJ38" s="282"/>
      <c r="CK38" s="282"/>
      <c r="CL38" s="283"/>
      <c r="CM38" s="283"/>
      <c r="CP38" s="282"/>
      <c r="DC38" s="282"/>
      <c r="DD38" s="282"/>
      <c r="DE38" s="282"/>
      <c r="DF38" s="282"/>
      <c r="DG38" s="282"/>
      <c r="DH38" s="282"/>
      <c r="DI38" s="282"/>
      <c r="DJ38" s="282"/>
      <c r="EF38" s="495" t="str">
        <f>""&amp;(MID(数据表!AZ38,1,MIN(FIND({"(";"（"},数据表!AZ38&amp;"(（",1)-1)))&amp;""</f>
        <v/>
      </c>
      <c r="EG38" s="495" t="str">
        <f>""&amp;(MID(数据表!AZ38,1,MIN(FIND({0;1;2;3;4;5;6;7;8;9},数据表!AZ38&amp;"1234567890",1)-1)))&amp;""</f>
        <v/>
      </c>
    </row>
    <row r="39" spans="2:137" s="310" customFormat="1" ht="12" customHeight="1">
      <c r="B39" s="286"/>
      <c r="C39" s="286"/>
      <c r="D39" s="286"/>
      <c r="E39" s="479"/>
      <c r="F39" s="282"/>
      <c r="G39" s="283"/>
      <c r="H39" s="421"/>
      <c r="I39" s="421"/>
      <c r="J39" s="283"/>
      <c r="K39" s="421"/>
      <c r="L39" s="282"/>
      <c r="N39" s="282"/>
      <c r="S39" s="282"/>
      <c r="T39" s="283"/>
      <c r="U39" s="283"/>
      <c r="V39" s="283"/>
      <c r="W39" s="283"/>
      <c r="X39" s="283"/>
      <c r="Y39" s="282"/>
      <c r="Z39" s="282"/>
      <c r="AA39" s="283"/>
      <c r="AB39" s="282"/>
      <c r="AC39" s="282"/>
      <c r="AD39" s="282"/>
      <c r="AE39" s="282"/>
      <c r="AF39" s="283"/>
      <c r="AG39" s="402"/>
      <c r="AH39" s="283"/>
      <c r="AI39" s="283"/>
      <c r="AJ39" s="283"/>
      <c r="AK39" s="283"/>
      <c r="AL39" s="283"/>
      <c r="AM39" s="282"/>
      <c r="AN39" s="282"/>
      <c r="AO39" s="282"/>
      <c r="AP39" s="282"/>
      <c r="AQ39" s="282"/>
      <c r="AR39" s="282"/>
      <c r="AT39" s="283"/>
      <c r="AU39" s="283"/>
      <c r="AV39" s="283"/>
      <c r="AW39" s="283"/>
      <c r="AY39" s="283"/>
      <c r="AZ39" s="282"/>
      <c r="BA39" s="283"/>
      <c r="BB39" s="282"/>
      <c r="BC39" s="282"/>
      <c r="BD39" s="282"/>
      <c r="BE39" s="283"/>
      <c r="BG39" s="282"/>
      <c r="BH39" s="282"/>
      <c r="BI39" s="282"/>
      <c r="BL39" s="421"/>
      <c r="BM39" s="424"/>
      <c r="BN39" s="424"/>
      <c r="BO39" s="424"/>
      <c r="BP39" s="424"/>
      <c r="BQ39" s="421"/>
      <c r="BR39" s="421"/>
      <c r="BV39" s="282"/>
      <c r="BW39" s="283"/>
      <c r="BY39" s="283"/>
      <c r="BZ39" s="283"/>
      <c r="CA39" s="283"/>
      <c r="CB39" s="282"/>
      <c r="CC39" s="282"/>
      <c r="CD39" s="282"/>
      <c r="CE39" s="282"/>
      <c r="CG39" s="427"/>
      <c r="CH39" s="402"/>
      <c r="CI39" s="424"/>
      <c r="CJ39" s="282"/>
      <c r="CK39" s="282"/>
      <c r="CL39" s="283"/>
      <c r="CM39" s="283"/>
      <c r="CP39" s="282"/>
      <c r="DC39" s="282"/>
      <c r="DD39" s="282"/>
      <c r="DE39" s="282"/>
      <c r="DF39" s="282"/>
      <c r="DG39" s="282"/>
      <c r="DH39" s="282"/>
      <c r="DI39" s="282"/>
      <c r="DJ39" s="282"/>
      <c r="EF39" s="495" t="str">
        <f>""&amp;(MID(数据表!AZ39,1,MIN(FIND({"(";"（"},数据表!AZ39&amp;"(（",1)-1)))&amp;""</f>
        <v/>
      </c>
      <c r="EG39" s="495" t="str">
        <f>""&amp;(MID(数据表!AZ39,1,MIN(FIND({0;1;2;3;4;5;6;7;8;9},数据表!AZ39&amp;"1234567890",1)-1)))&amp;""</f>
        <v/>
      </c>
    </row>
    <row r="40" spans="2:137" s="310" customFormat="1" ht="12" customHeight="1">
      <c r="B40" s="286"/>
      <c r="C40" s="286"/>
      <c r="D40" s="286"/>
      <c r="E40" s="479"/>
      <c r="F40" s="282"/>
      <c r="G40" s="283"/>
      <c r="H40" s="421"/>
      <c r="I40" s="421"/>
      <c r="J40" s="283"/>
      <c r="K40" s="421"/>
      <c r="L40" s="282"/>
      <c r="N40" s="282"/>
      <c r="S40" s="282"/>
      <c r="T40" s="283"/>
      <c r="U40" s="283"/>
      <c r="V40" s="283"/>
      <c r="W40" s="283"/>
      <c r="X40" s="283"/>
      <c r="Y40" s="282"/>
      <c r="Z40" s="282"/>
      <c r="AA40" s="283"/>
      <c r="AB40" s="282"/>
      <c r="AC40" s="282"/>
      <c r="AD40" s="282"/>
      <c r="AE40" s="282"/>
      <c r="AF40" s="283"/>
      <c r="AG40" s="402"/>
      <c r="AH40" s="283"/>
      <c r="AI40" s="283"/>
      <c r="AJ40" s="283"/>
      <c r="AK40" s="283"/>
      <c r="AL40" s="283"/>
      <c r="AM40" s="282"/>
      <c r="AN40" s="282"/>
      <c r="AO40" s="282"/>
      <c r="AP40" s="282"/>
      <c r="AQ40" s="282"/>
      <c r="AR40" s="282"/>
      <c r="AT40" s="283"/>
      <c r="AU40" s="283"/>
      <c r="AV40" s="283"/>
      <c r="AW40" s="283"/>
      <c r="AY40" s="283"/>
      <c r="AZ40" s="282"/>
      <c r="BA40" s="283"/>
      <c r="BB40" s="282"/>
      <c r="BC40" s="282"/>
      <c r="BD40" s="282"/>
      <c r="BE40" s="283"/>
      <c r="BG40" s="282"/>
      <c r="BH40" s="282"/>
      <c r="BI40" s="282"/>
      <c r="BL40" s="421"/>
      <c r="BM40" s="424"/>
      <c r="BN40" s="424"/>
      <c r="BO40" s="424"/>
      <c r="BP40" s="424"/>
      <c r="BQ40" s="421"/>
      <c r="BR40" s="421"/>
      <c r="BV40" s="282"/>
      <c r="BW40" s="283"/>
      <c r="BY40" s="283"/>
      <c r="BZ40" s="283"/>
      <c r="CA40" s="283"/>
      <c r="CB40" s="282"/>
      <c r="CC40" s="282"/>
      <c r="CD40" s="282"/>
      <c r="CE40" s="282"/>
      <c r="CG40" s="427"/>
      <c r="CH40" s="402"/>
      <c r="CI40" s="424"/>
      <c r="CJ40" s="282"/>
      <c r="CK40" s="282"/>
      <c r="CL40" s="283"/>
      <c r="CM40" s="283"/>
      <c r="CP40" s="282"/>
      <c r="DC40" s="282"/>
      <c r="DD40" s="282"/>
      <c r="DE40" s="282"/>
      <c r="DF40" s="282"/>
      <c r="DG40" s="282"/>
      <c r="DH40" s="282"/>
      <c r="DI40" s="282"/>
      <c r="DJ40" s="282"/>
      <c r="EF40" s="495" t="str">
        <f>""&amp;(MID(数据表!AZ40,1,MIN(FIND({"(";"（"},数据表!AZ40&amp;"(（",1)-1)))&amp;""</f>
        <v/>
      </c>
      <c r="EG40" s="495" t="str">
        <f>""&amp;(MID(数据表!AZ40,1,MIN(FIND({0;1;2;3;4;5;6;7;8;9},数据表!AZ40&amp;"1234567890",1)-1)))&amp;""</f>
        <v/>
      </c>
    </row>
    <row r="41" spans="2:137" s="310" customFormat="1" ht="12" customHeight="1">
      <c r="B41" s="286"/>
      <c r="C41" s="286"/>
      <c r="D41" s="286"/>
      <c r="E41" s="479"/>
      <c r="F41" s="282"/>
      <c r="G41" s="283"/>
      <c r="H41" s="421"/>
      <c r="I41" s="421"/>
      <c r="J41" s="283"/>
      <c r="K41" s="421"/>
      <c r="L41" s="282"/>
      <c r="N41" s="282"/>
      <c r="S41" s="282"/>
      <c r="T41" s="283"/>
      <c r="U41" s="283"/>
      <c r="V41" s="283"/>
      <c r="W41" s="283"/>
      <c r="X41" s="283"/>
      <c r="Y41" s="282"/>
      <c r="Z41" s="282"/>
      <c r="AA41" s="283"/>
      <c r="AB41" s="282"/>
      <c r="AC41" s="282"/>
      <c r="AD41" s="282"/>
      <c r="AE41" s="282"/>
      <c r="AF41" s="283"/>
      <c r="AG41" s="402"/>
      <c r="AH41" s="283"/>
      <c r="AI41" s="283"/>
      <c r="AJ41" s="283"/>
      <c r="AK41" s="283"/>
      <c r="AL41" s="283"/>
      <c r="AM41" s="282"/>
      <c r="AN41" s="282"/>
      <c r="AO41" s="282"/>
      <c r="AP41" s="282"/>
      <c r="AQ41" s="282"/>
      <c r="AR41" s="282"/>
      <c r="AT41" s="283"/>
      <c r="AU41" s="283"/>
      <c r="AV41" s="283"/>
      <c r="AW41" s="283"/>
      <c r="AY41" s="283"/>
      <c r="AZ41" s="282"/>
      <c r="BA41" s="283"/>
      <c r="BB41" s="282"/>
      <c r="BC41" s="282"/>
      <c r="BD41" s="282"/>
      <c r="BE41" s="283"/>
      <c r="BG41" s="282"/>
      <c r="BH41" s="282"/>
      <c r="BI41" s="282"/>
      <c r="BL41" s="421"/>
      <c r="BM41" s="424"/>
      <c r="BN41" s="424"/>
      <c r="BO41" s="424"/>
      <c r="BP41" s="424"/>
      <c r="BQ41" s="421"/>
      <c r="BR41" s="421"/>
      <c r="BV41" s="282"/>
      <c r="BW41" s="283"/>
      <c r="BY41" s="283"/>
      <c r="BZ41" s="283"/>
      <c r="CA41" s="283"/>
      <c r="CB41" s="282"/>
      <c r="CC41" s="282"/>
      <c r="CD41" s="282"/>
      <c r="CE41" s="282"/>
      <c r="CG41" s="427"/>
      <c r="CH41" s="402"/>
      <c r="CI41" s="424"/>
      <c r="CJ41" s="282"/>
      <c r="CK41" s="282"/>
      <c r="CL41" s="283"/>
      <c r="CM41" s="283"/>
      <c r="CP41" s="282"/>
      <c r="DC41" s="282"/>
      <c r="DD41" s="282"/>
      <c r="DE41" s="282"/>
      <c r="DF41" s="282"/>
      <c r="DG41" s="282"/>
      <c r="DH41" s="282"/>
      <c r="DI41" s="282"/>
      <c r="DJ41" s="282"/>
      <c r="EF41" s="495" t="str">
        <f>""&amp;(MID(数据表!AZ41,1,MIN(FIND({"(";"（"},数据表!AZ41&amp;"(（",1)-1)))&amp;""</f>
        <v/>
      </c>
      <c r="EG41" s="495" t="str">
        <f>""&amp;(MID(数据表!AZ41,1,MIN(FIND({0;1;2;3;4;5;6;7;8;9},数据表!AZ41&amp;"1234567890",1)-1)))&amp;""</f>
        <v/>
      </c>
    </row>
    <row r="42" spans="2:137" s="310" customFormat="1" ht="12" customHeight="1">
      <c r="B42" s="286"/>
      <c r="C42" s="286"/>
      <c r="D42" s="286"/>
      <c r="E42" s="479"/>
      <c r="F42" s="282"/>
      <c r="G42" s="283"/>
      <c r="H42" s="421"/>
      <c r="I42" s="421"/>
      <c r="J42" s="283"/>
      <c r="K42" s="421"/>
      <c r="L42" s="282"/>
      <c r="N42" s="282"/>
      <c r="S42" s="282"/>
      <c r="T42" s="283"/>
      <c r="U42" s="283"/>
      <c r="V42" s="283"/>
      <c r="W42" s="283"/>
      <c r="X42" s="283"/>
      <c r="Y42" s="282"/>
      <c r="Z42" s="282"/>
      <c r="AA42" s="283"/>
      <c r="AB42" s="282"/>
      <c r="AC42" s="282"/>
      <c r="AD42" s="282"/>
      <c r="AE42" s="282"/>
      <c r="AF42" s="283"/>
      <c r="AG42" s="402"/>
      <c r="AH42" s="283"/>
      <c r="AI42" s="283"/>
      <c r="AJ42" s="283"/>
      <c r="AK42" s="283"/>
      <c r="AL42" s="283"/>
      <c r="AM42" s="282"/>
      <c r="AN42" s="282"/>
      <c r="AO42" s="282"/>
      <c r="AP42" s="282"/>
      <c r="AQ42" s="282"/>
      <c r="AR42" s="282"/>
      <c r="AT42" s="283"/>
      <c r="AU42" s="283"/>
      <c r="AV42" s="283"/>
      <c r="AW42" s="283"/>
      <c r="AY42" s="283"/>
      <c r="AZ42" s="282"/>
      <c r="BA42" s="283"/>
      <c r="BB42" s="282"/>
      <c r="BC42" s="282"/>
      <c r="BD42" s="282"/>
      <c r="BE42" s="283"/>
      <c r="BG42" s="282"/>
      <c r="BH42" s="282"/>
      <c r="BI42" s="282"/>
      <c r="BL42" s="421"/>
      <c r="BM42" s="424"/>
      <c r="BN42" s="424"/>
      <c r="BO42" s="424"/>
      <c r="BP42" s="424"/>
      <c r="BQ42" s="421"/>
      <c r="BR42" s="421"/>
      <c r="BV42" s="282"/>
      <c r="BW42" s="283"/>
      <c r="BY42" s="283"/>
      <c r="BZ42" s="283"/>
      <c r="CA42" s="283"/>
      <c r="CB42" s="282"/>
      <c r="CC42" s="282"/>
      <c r="CD42" s="282"/>
      <c r="CE42" s="282"/>
      <c r="CG42" s="427"/>
      <c r="CH42" s="402"/>
      <c r="CI42" s="424"/>
      <c r="CJ42" s="282"/>
      <c r="CK42" s="282"/>
      <c r="CL42" s="283"/>
      <c r="CM42" s="283"/>
      <c r="CP42" s="282"/>
      <c r="DC42" s="282"/>
      <c r="DD42" s="282"/>
      <c r="DE42" s="282"/>
      <c r="DF42" s="282"/>
      <c r="DG42" s="282"/>
      <c r="DH42" s="282"/>
      <c r="DI42" s="282"/>
      <c r="DJ42" s="282"/>
      <c r="EF42" s="495" t="str">
        <f>""&amp;(MID(数据表!AZ42,1,MIN(FIND({"(";"（"},数据表!AZ42&amp;"(（",1)-1)))&amp;""</f>
        <v/>
      </c>
      <c r="EG42" s="495" t="str">
        <f>""&amp;(MID(数据表!AZ42,1,MIN(FIND({0;1;2;3;4;5;6;7;8;9},数据表!AZ42&amp;"1234567890",1)-1)))&amp;""</f>
        <v/>
      </c>
    </row>
    <row r="43" spans="2:137" s="310" customFormat="1" ht="12" customHeight="1">
      <c r="B43" s="286"/>
      <c r="C43" s="286"/>
      <c r="D43" s="286"/>
      <c r="E43" s="479"/>
      <c r="F43" s="282"/>
      <c r="G43" s="283"/>
      <c r="H43" s="421"/>
      <c r="I43" s="421"/>
      <c r="J43" s="283"/>
      <c r="K43" s="421"/>
      <c r="L43" s="282"/>
      <c r="N43" s="282"/>
      <c r="S43" s="282"/>
      <c r="T43" s="283"/>
      <c r="U43" s="283"/>
      <c r="V43" s="283"/>
      <c r="W43" s="283"/>
      <c r="X43" s="283"/>
      <c r="Y43" s="282"/>
      <c r="Z43" s="282"/>
      <c r="AA43" s="283"/>
      <c r="AB43" s="282"/>
      <c r="AC43" s="282"/>
      <c r="AD43" s="282"/>
      <c r="AE43" s="282"/>
      <c r="AF43" s="283"/>
      <c r="AG43" s="402"/>
      <c r="AH43" s="283"/>
      <c r="AI43" s="283"/>
      <c r="AJ43" s="283"/>
      <c r="AK43" s="283"/>
      <c r="AL43" s="283"/>
      <c r="AM43" s="282"/>
      <c r="AN43" s="282"/>
      <c r="AO43" s="282"/>
      <c r="AP43" s="282"/>
      <c r="AQ43" s="282"/>
      <c r="AR43" s="282"/>
      <c r="AT43" s="283"/>
      <c r="AU43" s="283"/>
      <c r="AV43" s="283"/>
      <c r="AW43" s="283"/>
      <c r="AY43" s="283"/>
      <c r="AZ43" s="282"/>
      <c r="BA43" s="283"/>
      <c r="BB43" s="282"/>
      <c r="BC43" s="282"/>
      <c r="BD43" s="282"/>
      <c r="BE43" s="283"/>
      <c r="BG43" s="282"/>
      <c r="BH43" s="282"/>
      <c r="BI43" s="282"/>
      <c r="BL43" s="421"/>
      <c r="BM43" s="424"/>
      <c r="BN43" s="424"/>
      <c r="BO43" s="424"/>
      <c r="BP43" s="424"/>
      <c r="BQ43" s="421"/>
      <c r="BR43" s="421"/>
      <c r="BV43" s="282"/>
      <c r="BW43" s="283"/>
      <c r="BY43" s="283"/>
      <c r="BZ43" s="283"/>
      <c r="CA43" s="283"/>
      <c r="CB43" s="282"/>
      <c r="CC43" s="282"/>
      <c r="CD43" s="282"/>
      <c r="CE43" s="282"/>
      <c r="CG43" s="427"/>
      <c r="CH43" s="402"/>
      <c r="CI43" s="424"/>
      <c r="CJ43" s="282"/>
      <c r="CK43" s="282"/>
      <c r="CL43" s="283"/>
      <c r="CM43" s="283"/>
      <c r="CP43" s="282"/>
      <c r="DC43" s="282"/>
      <c r="DD43" s="282"/>
      <c r="DE43" s="282"/>
      <c r="DF43" s="282"/>
      <c r="DG43" s="282"/>
      <c r="DH43" s="282"/>
      <c r="DI43" s="282"/>
      <c r="DJ43" s="282"/>
      <c r="EF43" s="495" t="str">
        <f>""&amp;(MID(数据表!AZ43,1,MIN(FIND({"(";"（"},数据表!AZ43&amp;"(（",1)-1)))&amp;""</f>
        <v/>
      </c>
      <c r="EG43" s="495" t="str">
        <f>""&amp;(MID(数据表!AZ43,1,MIN(FIND({0;1;2;3;4;5;6;7;8;9},数据表!AZ43&amp;"1234567890",1)-1)))&amp;""</f>
        <v/>
      </c>
    </row>
    <row r="44" spans="2:137" s="310" customFormat="1" ht="12" customHeight="1">
      <c r="B44" s="286"/>
      <c r="C44" s="286"/>
      <c r="D44" s="286"/>
      <c r="E44" s="479"/>
      <c r="F44" s="282"/>
      <c r="G44" s="283"/>
      <c r="H44" s="421"/>
      <c r="I44" s="421"/>
      <c r="J44" s="283"/>
      <c r="K44" s="421"/>
      <c r="L44" s="282"/>
      <c r="N44" s="282"/>
      <c r="S44" s="282"/>
      <c r="T44" s="283"/>
      <c r="U44" s="283"/>
      <c r="V44" s="283"/>
      <c r="W44" s="283"/>
      <c r="X44" s="283"/>
      <c r="Y44" s="282"/>
      <c r="Z44" s="282"/>
      <c r="AA44" s="283"/>
      <c r="AB44" s="282"/>
      <c r="AC44" s="282"/>
      <c r="AD44" s="282"/>
      <c r="AE44" s="282"/>
      <c r="AF44" s="283"/>
      <c r="AG44" s="402"/>
      <c r="AH44" s="283"/>
      <c r="AI44" s="283"/>
      <c r="AJ44" s="283"/>
      <c r="AK44" s="283"/>
      <c r="AL44" s="283"/>
      <c r="AM44" s="282"/>
      <c r="AN44" s="282"/>
      <c r="AO44" s="282"/>
      <c r="AP44" s="282"/>
      <c r="AQ44" s="282"/>
      <c r="AR44" s="282"/>
      <c r="AT44" s="283"/>
      <c r="AU44" s="283"/>
      <c r="AV44" s="283"/>
      <c r="AW44" s="283"/>
      <c r="AY44" s="283"/>
      <c r="AZ44" s="282"/>
      <c r="BA44" s="283"/>
      <c r="BB44" s="282"/>
      <c r="BC44" s="282"/>
      <c r="BD44" s="282"/>
      <c r="BE44" s="283"/>
      <c r="BG44" s="282"/>
      <c r="BH44" s="282"/>
      <c r="BI44" s="282"/>
      <c r="BL44" s="421"/>
      <c r="BM44" s="424"/>
      <c r="BN44" s="424"/>
      <c r="BO44" s="424"/>
      <c r="BP44" s="424"/>
      <c r="BQ44" s="421"/>
      <c r="BR44" s="421"/>
      <c r="BV44" s="282"/>
      <c r="BW44" s="283"/>
      <c r="BY44" s="283"/>
      <c r="BZ44" s="283"/>
      <c r="CA44" s="283"/>
      <c r="CB44" s="282"/>
      <c r="CC44" s="282"/>
      <c r="CD44" s="282"/>
      <c r="CE44" s="282"/>
      <c r="CG44" s="427"/>
      <c r="CH44" s="402"/>
      <c r="CI44" s="424"/>
      <c r="CJ44" s="282"/>
      <c r="CK44" s="282"/>
      <c r="CL44" s="283"/>
      <c r="CM44" s="283"/>
      <c r="CP44" s="282"/>
      <c r="DC44" s="282"/>
      <c r="DD44" s="282"/>
      <c r="DE44" s="282"/>
      <c r="DF44" s="282"/>
      <c r="DG44" s="282"/>
      <c r="DH44" s="282"/>
      <c r="DI44" s="282"/>
      <c r="DJ44" s="282"/>
      <c r="EF44" s="495" t="str">
        <f>""&amp;(MID(数据表!AZ44,1,MIN(FIND({"(";"（"},数据表!AZ44&amp;"(（",1)-1)))&amp;""</f>
        <v/>
      </c>
      <c r="EG44" s="495" t="str">
        <f>""&amp;(MID(数据表!AZ44,1,MIN(FIND({0;1;2;3;4;5;6;7;8;9},数据表!AZ44&amp;"1234567890",1)-1)))&amp;""</f>
        <v/>
      </c>
    </row>
    <row r="45" spans="2:137" s="310" customFormat="1" ht="12" customHeight="1">
      <c r="B45" s="286"/>
      <c r="C45" s="286"/>
      <c r="D45" s="286"/>
      <c r="E45" s="479"/>
      <c r="F45" s="282"/>
      <c r="G45" s="283"/>
      <c r="H45" s="421"/>
      <c r="I45" s="421"/>
      <c r="J45" s="283"/>
      <c r="K45" s="421"/>
      <c r="L45" s="282"/>
      <c r="N45" s="282"/>
      <c r="S45" s="282"/>
      <c r="T45" s="283"/>
      <c r="U45" s="283"/>
      <c r="V45" s="283"/>
      <c r="W45" s="283"/>
      <c r="X45" s="283"/>
      <c r="Y45" s="282"/>
      <c r="Z45" s="282"/>
      <c r="AA45" s="283"/>
      <c r="AB45" s="282"/>
      <c r="AC45" s="282"/>
      <c r="AD45" s="282"/>
      <c r="AE45" s="282"/>
      <c r="AF45" s="283"/>
      <c r="AG45" s="402"/>
      <c r="AH45" s="283"/>
      <c r="AI45" s="283"/>
      <c r="AJ45" s="283"/>
      <c r="AK45" s="283"/>
      <c r="AL45" s="283"/>
      <c r="AM45" s="282"/>
      <c r="AN45" s="282"/>
      <c r="AO45" s="282"/>
      <c r="AP45" s="282"/>
      <c r="AQ45" s="282"/>
      <c r="AR45" s="282"/>
      <c r="AT45" s="283"/>
      <c r="AU45" s="283"/>
      <c r="AV45" s="283"/>
      <c r="AW45" s="283"/>
      <c r="AY45" s="283"/>
      <c r="AZ45" s="282"/>
      <c r="BA45" s="283"/>
      <c r="BB45" s="282"/>
      <c r="BC45" s="282"/>
      <c r="BD45" s="282"/>
      <c r="BE45" s="283"/>
      <c r="BG45" s="282"/>
      <c r="BH45" s="282"/>
      <c r="BI45" s="282"/>
      <c r="BL45" s="421"/>
      <c r="BM45" s="424"/>
      <c r="BN45" s="424"/>
      <c r="BO45" s="424"/>
      <c r="BP45" s="424"/>
      <c r="BQ45" s="421"/>
      <c r="BR45" s="421"/>
      <c r="BV45" s="282"/>
      <c r="BW45" s="283"/>
      <c r="BY45" s="283"/>
      <c r="BZ45" s="283"/>
      <c r="CA45" s="283"/>
      <c r="CB45" s="282"/>
      <c r="CC45" s="282"/>
      <c r="CD45" s="282"/>
      <c r="CE45" s="282"/>
      <c r="CG45" s="427"/>
      <c r="CH45" s="402"/>
      <c r="CI45" s="424"/>
      <c r="CJ45" s="282"/>
      <c r="CK45" s="282"/>
      <c r="CL45" s="283"/>
      <c r="CM45" s="283"/>
      <c r="CP45" s="282"/>
      <c r="DC45" s="282"/>
      <c r="DD45" s="282"/>
      <c r="DE45" s="282"/>
      <c r="DF45" s="282"/>
      <c r="DG45" s="282"/>
      <c r="DH45" s="282"/>
      <c r="DI45" s="282"/>
      <c r="DJ45" s="282"/>
      <c r="EF45" s="495" t="str">
        <f>""&amp;(MID(数据表!AZ45,1,MIN(FIND({"(";"（"},数据表!AZ45&amp;"(（",1)-1)))&amp;""</f>
        <v/>
      </c>
      <c r="EG45" s="495" t="str">
        <f>""&amp;(MID(数据表!AZ45,1,MIN(FIND({0;1;2;3;4;5;6;7;8;9},数据表!AZ45&amp;"1234567890",1)-1)))&amp;""</f>
        <v/>
      </c>
    </row>
    <row r="46" spans="2:137" s="310" customFormat="1" ht="12" customHeight="1">
      <c r="B46" s="286"/>
      <c r="C46" s="286"/>
      <c r="D46" s="286"/>
      <c r="E46" s="479"/>
      <c r="F46" s="282"/>
      <c r="G46" s="283"/>
      <c r="H46" s="421"/>
      <c r="I46" s="421"/>
      <c r="J46" s="283"/>
      <c r="K46" s="421"/>
      <c r="L46" s="282"/>
      <c r="N46" s="282"/>
      <c r="S46" s="282"/>
      <c r="T46" s="283"/>
      <c r="U46" s="283"/>
      <c r="V46" s="283"/>
      <c r="W46" s="283"/>
      <c r="X46" s="283"/>
      <c r="Y46" s="282"/>
      <c r="Z46" s="282"/>
      <c r="AA46" s="283"/>
      <c r="AB46" s="282"/>
      <c r="AC46" s="282"/>
      <c r="AD46" s="282"/>
      <c r="AE46" s="282"/>
      <c r="AF46" s="283"/>
      <c r="AG46" s="402"/>
      <c r="AH46" s="283"/>
      <c r="AI46" s="283"/>
      <c r="AJ46" s="283"/>
      <c r="AK46" s="283"/>
      <c r="AL46" s="283"/>
      <c r="AM46" s="282"/>
      <c r="AN46" s="282"/>
      <c r="AO46" s="282"/>
      <c r="AP46" s="282"/>
      <c r="AQ46" s="282"/>
      <c r="AR46" s="282"/>
      <c r="AT46" s="283"/>
      <c r="AU46" s="283"/>
      <c r="AV46" s="283"/>
      <c r="AW46" s="283"/>
      <c r="AY46" s="283"/>
      <c r="AZ46" s="282"/>
      <c r="BA46" s="283"/>
      <c r="BB46" s="282"/>
      <c r="BC46" s="282"/>
      <c r="BD46" s="282"/>
      <c r="BE46" s="283"/>
      <c r="BG46" s="282"/>
      <c r="BH46" s="282"/>
      <c r="BI46" s="282"/>
      <c r="BL46" s="421"/>
      <c r="BM46" s="424"/>
      <c r="BN46" s="424"/>
      <c r="BO46" s="424"/>
      <c r="BP46" s="424"/>
      <c r="BQ46" s="421"/>
      <c r="BR46" s="421"/>
      <c r="BV46" s="282"/>
      <c r="BW46" s="283"/>
      <c r="BY46" s="283"/>
      <c r="BZ46" s="283"/>
      <c r="CA46" s="283"/>
      <c r="CB46" s="282"/>
      <c r="CC46" s="282"/>
      <c r="CD46" s="282"/>
      <c r="CE46" s="282"/>
      <c r="CG46" s="427"/>
      <c r="CH46" s="402"/>
      <c r="CI46" s="424"/>
      <c r="CJ46" s="282"/>
      <c r="CK46" s="282"/>
      <c r="CL46" s="283"/>
      <c r="CM46" s="283"/>
      <c r="CP46" s="282"/>
      <c r="DC46" s="282"/>
      <c r="DD46" s="282"/>
      <c r="DE46" s="282"/>
      <c r="DF46" s="282"/>
      <c r="DG46" s="282"/>
      <c r="DH46" s="282"/>
      <c r="DI46" s="282"/>
      <c r="DJ46" s="282"/>
      <c r="EF46" s="495" t="str">
        <f>""&amp;(MID(数据表!AZ46,1,MIN(FIND({"(";"（"},数据表!AZ46&amp;"(（",1)-1)))&amp;""</f>
        <v/>
      </c>
      <c r="EG46" s="495" t="str">
        <f>""&amp;(MID(数据表!AZ46,1,MIN(FIND({0;1;2;3;4;5;6;7;8;9},数据表!AZ46&amp;"1234567890",1)-1)))&amp;""</f>
        <v/>
      </c>
    </row>
    <row r="47" spans="2:137" s="310" customFormat="1" ht="12" customHeight="1">
      <c r="B47" s="286"/>
      <c r="C47" s="286"/>
      <c r="D47" s="286"/>
      <c r="E47" s="479"/>
      <c r="F47" s="282"/>
      <c r="G47" s="283"/>
      <c r="H47" s="421"/>
      <c r="I47" s="421"/>
      <c r="J47" s="283"/>
      <c r="K47" s="421"/>
      <c r="L47" s="282"/>
      <c r="N47" s="282"/>
      <c r="S47" s="282"/>
      <c r="T47" s="283"/>
      <c r="U47" s="283"/>
      <c r="V47" s="283"/>
      <c r="W47" s="283"/>
      <c r="X47" s="283"/>
      <c r="Y47" s="282"/>
      <c r="Z47" s="282"/>
      <c r="AA47" s="283"/>
      <c r="AB47" s="282"/>
      <c r="AC47" s="282"/>
      <c r="AD47" s="282"/>
      <c r="AE47" s="282"/>
      <c r="AF47" s="283"/>
      <c r="AG47" s="402"/>
      <c r="AH47" s="283"/>
      <c r="AI47" s="283"/>
      <c r="AJ47" s="283"/>
      <c r="AK47" s="283"/>
      <c r="AL47" s="283"/>
      <c r="AM47" s="282"/>
      <c r="AN47" s="282"/>
      <c r="AO47" s="282"/>
      <c r="AP47" s="282"/>
      <c r="AQ47" s="282"/>
      <c r="AR47" s="282"/>
      <c r="AT47" s="283"/>
      <c r="AU47" s="283"/>
      <c r="AV47" s="283"/>
      <c r="AW47" s="283"/>
      <c r="AY47" s="283"/>
      <c r="AZ47" s="282"/>
      <c r="BA47" s="283"/>
      <c r="BB47" s="282"/>
      <c r="BC47" s="282"/>
      <c r="BD47" s="282"/>
      <c r="BE47" s="283"/>
      <c r="BG47" s="282"/>
      <c r="BH47" s="282"/>
      <c r="BI47" s="282"/>
      <c r="BL47" s="421"/>
      <c r="BM47" s="424"/>
      <c r="BN47" s="424"/>
      <c r="BO47" s="424"/>
      <c r="BP47" s="424"/>
      <c r="BQ47" s="421"/>
      <c r="BR47" s="421"/>
      <c r="BV47" s="282"/>
      <c r="BW47" s="283"/>
      <c r="BY47" s="283"/>
      <c r="BZ47" s="283"/>
      <c r="CA47" s="283"/>
      <c r="CB47" s="282"/>
      <c r="CC47" s="282"/>
      <c r="CD47" s="282"/>
      <c r="CE47" s="282"/>
      <c r="CG47" s="427"/>
      <c r="CH47" s="402"/>
      <c r="CI47" s="424"/>
      <c r="CJ47" s="282"/>
      <c r="CK47" s="282"/>
      <c r="CL47" s="283"/>
      <c r="CM47" s="283"/>
      <c r="CP47" s="282"/>
      <c r="DC47" s="282"/>
      <c r="DD47" s="282"/>
      <c r="DE47" s="282"/>
      <c r="DF47" s="282"/>
      <c r="DG47" s="282"/>
      <c r="DH47" s="282"/>
      <c r="DI47" s="282"/>
      <c r="DJ47" s="282"/>
      <c r="EF47" s="495" t="str">
        <f>""&amp;(MID(数据表!AZ47,1,MIN(FIND({"(";"（"},数据表!AZ47&amp;"(（",1)-1)))&amp;""</f>
        <v/>
      </c>
      <c r="EG47" s="495" t="str">
        <f>""&amp;(MID(数据表!AZ47,1,MIN(FIND({0;1;2;3;4;5;6;7;8;9},数据表!AZ47&amp;"1234567890",1)-1)))&amp;""</f>
        <v/>
      </c>
    </row>
    <row r="48" spans="2:137" s="310" customFormat="1" ht="12" customHeight="1">
      <c r="B48" s="286"/>
      <c r="C48" s="286"/>
      <c r="D48" s="286"/>
      <c r="E48" s="479"/>
      <c r="F48" s="282"/>
      <c r="G48" s="283"/>
      <c r="H48" s="421"/>
      <c r="I48" s="421"/>
      <c r="J48" s="283"/>
      <c r="K48" s="421"/>
      <c r="L48" s="282"/>
      <c r="N48" s="282"/>
      <c r="S48" s="282"/>
      <c r="T48" s="283"/>
      <c r="U48" s="283"/>
      <c r="V48" s="283"/>
      <c r="W48" s="283"/>
      <c r="X48" s="283"/>
      <c r="Y48" s="282"/>
      <c r="Z48" s="282"/>
      <c r="AA48" s="283"/>
      <c r="AB48" s="282"/>
      <c r="AC48" s="282"/>
      <c r="AD48" s="282"/>
      <c r="AE48" s="282"/>
      <c r="AF48" s="283"/>
      <c r="AG48" s="402"/>
      <c r="AH48" s="283"/>
      <c r="AI48" s="283"/>
      <c r="AJ48" s="283"/>
      <c r="AK48" s="283"/>
      <c r="AL48" s="283"/>
      <c r="AM48" s="282"/>
      <c r="AN48" s="282"/>
      <c r="AO48" s="282"/>
      <c r="AP48" s="282"/>
      <c r="AQ48" s="282"/>
      <c r="AR48" s="282"/>
      <c r="AT48" s="283"/>
      <c r="AU48" s="283"/>
      <c r="AV48" s="283"/>
      <c r="AW48" s="283"/>
      <c r="AY48" s="283"/>
      <c r="AZ48" s="282"/>
      <c r="BA48" s="283"/>
      <c r="BB48" s="282"/>
      <c r="BC48" s="282"/>
      <c r="BD48" s="282"/>
      <c r="BE48" s="283"/>
      <c r="BG48" s="282"/>
      <c r="BH48" s="282"/>
      <c r="BI48" s="282"/>
      <c r="BL48" s="421"/>
      <c r="BM48" s="424"/>
      <c r="BN48" s="424"/>
      <c r="BO48" s="424"/>
      <c r="BP48" s="424"/>
      <c r="BQ48" s="421"/>
      <c r="BR48" s="421"/>
      <c r="BV48" s="282"/>
      <c r="BW48" s="283"/>
      <c r="BY48" s="283"/>
      <c r="BZ48" s="283"/>
      <c r="CA48" s="283"/>
      <c r="CB48" s="282"/>
      <c r="CC48" s="282"/>
      <c r="CD48" s="282"/>
      <c r="CE48" s="282"/>
      <c r="CG48" s="427"/>
      <c r="CH48" s="402"/>
      <c r="CI48" s="424"/>
      <c r="CJ48" s="282"/>
      <c r="CK48" s="282"/>
      <c r="CL48" s="283"/>
      <c r="CM48" s="283"/>
      <c r="CP48" s="282"/>
      <c r="DC48" s="282"/>
      <c r="DD48" s="282"/>
      <c r="DE48" s="282"/>
      <c r="DF48" s="282"/>
      <c r="DG48" s="282"/>
      <c r="DH48" s="282"/>
      <c r="DI48" s="282"/>
      <c r="DJ48" s="282"/>
      <c r="EF48" s="495" t="str">
        <f>""&amp;(MID(数据表!AZ48,1,MIN(FIND({"(";"（"},数据表!AZ48&amp;"(（",1)-1)))&amp;""</f>
        <v/>
      </c>
      <c r="EG48" s="495" t="str">
        <f>""&amp;(MID(数据表!AZ48,1,MIN(FIND({0;1;2;3;4;5;6;7;8;9},数据表!AZ48&amp;"1234567890",1)-1)))&amp;""</f>
        <v/>
      </c>
    </row>
    <row r="49" spans="2:137" s="310" customFormat="1" ht="12" customHeight="1">
      <c r="B49" s="286"/>
      <c r="C49" s="286"/>
      <c r="D49" s="286"/>
      <c r="E49" s="479"/>
      <c r="F49" s="282"/>
      <c r="G49" s="283"/>
      <c r="H49" s="421"/>
      <c r="I49" s="421"/>
      <c r="J49" s="283"/>
      <c r="K49" s="421"/>
      <c r="L49" s="282"/>
      <c r="N49" s="282"/>
      <c r="S49" s="282"/>
      <c r="T49" s="283"/>
      <c r="U49" s="283"/>
      <c r="V49" s="283"/>
      <c r="W49" s="283"/>
      <c r="X49" s="283"/>
      <c r="Y49" s="282"/>
      <c r="Z49" s="282"/>
      <c r="AA49" s="283"/>
      <c r="AB49" s="282"/>
      <c r="AC49" s="282"/>
      <c r="AD49" s="282"/>
      <c r="AE49" s="282"/>
      <c r="AF49" s="283"/>
      <c r="AG49" s="402"/>
      <c r="AH49" s="283"/>
      <c r="AI49" s="283"/>
      <c r="AJ49" s="283"/>
      <c r="AK49" s="283"/>
      <c r="AL49" s="283"/>
      <c r="AM49" s="282"/>
      <c r="AN49" s="282"/>
      <c r="AO49" s="282"/>
      <c r="AP49" s="282"/>
      <c r="AQ49" s="282"/>
      <c r="AR49" s="282"/>
      <c r="AT49" s="283"/>
      <c r="AU49" s="283"/>
      <c r="AV49" s="283"/>
      <c r="AW49" s="283"/>
      <c r="AY49" s="283"/>
      <c r="AZ49" s="282"/>
      <c r="BA49" s="283"/>
      <c r="BB49" s="282"/>
      <c r="BC49" s="282"/>
      <c r="BD49" s="282"/>
      <c r="BE49" s="283"/>
      <c r="BG49" s="282"/>
      <c r="BH49" s="282"/>
      <c r="BI49" s="282"/>
      <c r="BL49" s="421"/>
      <c r="BM49" s="424"/>
      <c r="BN49" s="424"/>
      <c r="BO49" s="424"/>
      <c r="BP49" s="424"/>
      <c r="BQ49" s="421"/>
      <c r="BR49" s="421"/>
      <c r="BV49" s="282"/>
      <c r="BW49" s="283"/>
      <c r="BY49" s="283"/>
      <c r="BZ49" s="283"/>
      <c r="CA49" s="283"/>
      <c r="CB49" s="282"/>
      <c r="CC49" s="282"/>
      <c r="CD49" s="282"/>
      <c r="CE49" s="282"/>
      <c r="CG49" s="427"/>
      <c r="CH49" s="402"/>
      <c r="CI49" s="424"/>
      <c r="CJ49" s="282"/>
      <c r="CK49" s="282"/>
      <c r="CL49" s="283"/>
      <c r="CM49" s="283"/>
      <c r="CP49" s="282"/>
      <c r="DC49" s="282"/>
      <c r="DD49" s="282"/>
      <c r="DE49" s="282"/>
      <c r="DF49" s="282"/>
      <c r="DG49" s="282"/>
      <c r="DH49" s="282"/>
      <c r="DI49" s="282"/>
      <c r="DJ49" s="282"/>
      <c r="EF49" s="495" t="str">
        <f>""&amp;(MID(数据表!AZ49,1,MIN(FIND({"(";"（"},数据表!AZ49&amp;"(（",1)-1)))&amp;""</f>
        <v/>
      </c>
      <c r="EG49" s="495" t="str">
        <f>""&amp;(MID(数据表!AZ49,1,MIN(FIND({0;1;2;3;4;5;6;7;8;9},数据表!AZ49&amp;"1234567890",1)-1)))&amp;""</f>
        <v/>
      </c>
    </row>
    <row r="50" spans="2:137" s="310" customFormat="1" ht="12" customHeight="1">
      <c r="B50" s="286"/>
      <c r="C50" s="286"/>
      <c r="D50" s="286"/>
      <c r="E50" s="479"/>
      <c r="F50" s="282"/>
      <c r="G50" s="283"/>
      <c r="H50" s="421"/>
      <c r="I50" s="421"/>
      <c r="J50" s="283"/>
      <c r="K50" s="421"/>
      <c r="L50" s="282"/>
      <c r="N50" s="282"/>
      <c r="S50" s="282"/>
      <c r="T50" s="283"/>
      <c r="U50" s="283"/>
      <c r="V50" s="283"/>
      <c r="W50" s="283"/>
      <c r="X50" s="283"/>
      <c r="Y50" s="282"/>
      <c r="Z50" s="282"/>
      <c r="AA50" s="283"/>
      <c r="AB50" s="282"/>
      <c r="AC50" s="282"/>
      <c r="AD50" s="282"/>
      <c r="AE50" s="282"/>
      <c r="AF50" s="283"/>
      <c r="AG50" s="402"/>
      <c r="AH50" s="283"/>
      <c r="AI50" s="283"/>
      <c r="AJ50" s="283"/>
      <c r="AK50" s="283"/>
      <c r="AL50" s="283"/>
      <c r="AM50" s="282"/>
      <c r="AN50" s="282"/>
      <c r="AO50" s="282"/>
      <c r="AP50" s="282"/>
      <c r="AQ50" s="282"/>
      <c r="AR50" s="282"/>
      <c r="AT50" s="283"/>
      <c r="AU50" s="283"/>
      <c r="AV50" s="283"/>
      <c r="AW50" s="283"/>
      <c r="AY50" s="283"/>
      <c r="AZ50" s="282"/>
      <c r="BA50" s="283"/>
      <c r="BB50" s="282"/>
      <c r="BC50" s="282"/>
      <c r="BD50" s="282"/>
      <c r="BE50" s="283"/>
      <c r="BG50" s="282"/>
      <c r="BH50" s="282"/>
      <c r="BI50" s="282"/>
      <c r="BL50" s="421"/>
      <c r="BM50" s="424"/>
      <c r="BN50" s="424"/>
      <c r="BO50" s="424"/>
      <c r="BP50" s="424"/>
      <c r="BQ50" s="421"/>
      <c r="BR50" s="421"/>
      <c r="BV50" s="282"/>
      <c r="BW50" s="283"/>
      <c r="BY50" s="283"/>
      <c r="BZ50" s="283"/>
      <c r="CA50" s="283"/>
      <c r="CB50" s="282"/>
      <c r="CC50" s="282"/>
      <c r="CD50" s="282"/>
      <c r="CE50" s="282"/>
      <c r="CG50" s="427"/>
      <c r="CH50" s="402"/>
      <c r="CI50" s="424"/>
      <c r="CJ50" s="282"/>
      <c r="CK50" s="282"/>
      <c r="CL50" s="283"/>
      <c r="CM50" s="283"/>
      <c r="CP50" s="282"/>
      <c r="DC50" s="282"/>
      <c r="DD50" s="282"/>
      <c r="DE50" s="282"/>
      <c r="DF50" s="282"/>
      <c r="DG50" s="282"/>
      <c r="DH50" s="282"/>
      <c r="DI50" s="282"/>
      <c r="DJ50" s="282"/>
      <c r="EF50" s="495" t="str">
        <f>""&amp;(MID(数据表!AZ50,1,MIN(FIND({"(";"（"},数据表!AZ50&amp;"(（",1)-1)))&amp;""</f>
        <v/>
      </c>
      <c r="EG50" s="495" t="str">
        <f>""&amp;(MID(数据表!AZ50,1,MIN(FIND({0;1;2;3;4;5;6;7;8;9},数据表!AZ50&amp;"1234567890",1)-1)))&amp;""</f>
        <v/>
      </c>
    </row>
    <row r="51" spans="2:137" s="310" customFormat="1" ht="12" customHeight="1">
      <c r="B51" s="286"/>
      <c r="C51" s="286"/>
      <c r="D51" s="286"/>
      <c r="E51" s="479"/>
      <c r="F51" s="282"/>
      <c r="G51" s="283"/>
      <c r="H51" s="421"/>
      <c r="I51" s="421"/>
      <c r="J51" s="283"/>
      <c r="K51" s="421"/>
      <c r="L51" s="282"/>
      <c r="N51" s="282"/>
      <c r="S51" s="282"/>
      <c r="T51" s="283"/>
      <c r="U51" s="283"/>
      <c r="V51" s="283"/>
      <c r="W51" s="283"/>
      <c r="X51" s="283"/>
      <c r="Y51" s="282"/>
      <c r="Z51" s="282"/>
      <c r="AA51" s="283"/>
      <c r="AB51" s="282"/>
      <c r="AC51" s="282"/>
      <c r="AD51" s="282"/>
      <c r="AE51" s="282"/>
      <c r="AF51" s="283"/>
      <c r="AG51" s="402"/>
      <c r="AH51" s="283"/>
      <c r="AI51" s="283"/>
      <c r="AJ51" s="283"/>
      <c r="AK51" s="283"/>
      <c r="AL51" s="283"/>
      <c r="AM51" s="282"/>
      <c r="AN51" s="282"/>
      <c r="AO51" s="282"/>
      <c r="AP51" s="282"/>
      <c r="AQ51" s="282"/>
      <c r="AR51" s="282"/>
      <c r="AT51" s="283"/>
      <c r="AU51" s="283"/>
      <c r="AV51" s="283"/>
      <c r="AW51" s="283"/>
      <c r="AY51" s="283"/>
      <c r="AZ51" s="282"/>
      <c r="BA51" s="283"/>
      <c r="BB51" s="282"/>
      <c r="BC51" s="282"/>
      <c r="BD51" s="282"/>
      <c r="BE51" s="283"/>
      <c r="BG51" s="282"/>
      <c r="BH51" s="282"/>
      <c r="BI51" s="282"/>
      <c r="BL51" s="421"/>
      <c r="BM51" s="424"/>
      <c r="BN51" s="424"/>
      <c r="BO51" s="424"/>
      <c r="BP51" s="424"/>
      <c r="BQ51" s="421"/>
      <c r="BR51" s="421"/>
      <c r="BS51" s="403"/>
      <c r="BV51" s="282"/>
      <c r="BW51" s="283"/>
      <c r="BY51" s="283"/>
      <c r="BZ51" s="283"/>
      <c r="CA51" s="283"/>
      <c r="CB51" s="282"/>
      <c r="CC51" s="282"/>
      <c r="CD51" s="282"/>
      <c r="CE51" s="282"/>
      <c r="CG51" s="427"/>
      <c r="CH51" s="402"/>
      <c r="CI51" s="424"/>
      <c r="CJ51" s="282"/>
      <c r="CK51" s="282"/>
      <c r="CL51" s="283"/>
      <c r="CM51" s="283"/>
      <c r="CP51" s="282"/>
      <c r="DC51" s="282"/>
      <c r="DD51" s="282"/>
      <c r="DE51" s="282"/>
      <c r="DF51" s="282"/>
      <c r="DG51" s="282"/>
      <c r="DH51" s="282"/>
      <c r="DI51" s="282"/>
      <c r="DJ51" s="282"/>
      <c r="EF51" s="495" t="str">
        <f>""&amp;(MID(数据表!AZ51,1,MIN(FIND({"(";"（"},数据表!AZ51&amp;"(（",1)-1)))&amp;""</f>
        <v/>
      </c>
      <c r="EG51" s="495" t="str">
        <f>""&amp;(MID(数据表!AZ51,1,MIN(FIND({0;1;2;3;4;5;6;7;8;9},数据表!AZ51&amp;"1234567890",1)-1)))&amp;""</f>
        <v/>
      </c>
    </row>
    <row r="52" spans="2:137" s="310" customFormat="1" ht="12" customHeight="1">
      <c r="B52" s="286"/>
      <c r="C52" s="286"/>
      <c r="D52" s="286"/>
      <c r="E52" s="479"/>
      <c r="F52" s="282"/>
      <c r="G52" s="283"/>
      <c r="H52" s="421"/>
      <c r="I52" s="421"/>
      <c r="J52" s="283"/>
      <c r="K52" s="421"/>
      <c r="L52" s="282"/>
      <c r="N52" s="282"/>
      <c r="S52" s="282"/>
      <c r="T52" s="283"/>
      <c r="U52" s="283"/>
      <c r="V52" s="283"/>
      <c r="W52" s="283"/>
      <c r="X52" s="283"/>
      <c r="Y52" s="282"/>
      <c r="Z52" s="282"/>
      <c r="AA52" s="283"/>
      <c r="AB52" s="282"/>
      <c r="AC52" s="282"/>
      <c r="AD52" s="282"/>
      <c r="AE52" s="282"/>
      <c r="AF52" s="283"/>
      <c r="AG52" s="402"/>
      <c r="AH52" s="283"/>
      <c r="AI52" s="283"/>
      <c r="AJ52" s="283"/>
      <c r="AK52" s="283"/>
      <c r="AL52" s="283"/>
      <c r="AM52" s="282"/>
      <c r="AN52" s="282"/>
      <c r="AO52" s="282"/>
      <c r="AP52" s="282"/>
      <c r="AQ52" s="282"/>
      <c r="AR52" s="282"/>
      <c r="AT52" s="283"/>
      <c r="AU52" s="283"/>
      <c r="AV52" s="283"/>
      <c r="AW52" s="283"/>
      <c r="AY52" s="283"/>
      <c r="AZ52" s="282"/>
      <c r="BA52" s="283"/>
      <c r="BB52" s="282"/>
      <c r="BC52" s="282"/>
      <c r="BD52" s="282"/>
      <c r="BE52" s="283"/>
      <c r="BG52" s="282"/>
      <c r="BH52" s="282"/>
      <c r="BI52" s="282"/>
      <c r="BL52" s="421"/>
      <c r="BM52" s="424"/>
      <c r="BN52" s="424"/>
      <c r="BO52" s="424"/>
      <c r="BP52" s="424"/>
      <c r="BQ52" s="421"/>
      <c r="BR52" s="421"/>
      <c r="BV52" s="282"/>
      <c r="BW52" s="283"/>
      <c r="BY52" s="283"/>
      <c r="BZ52" s="283"/>
      <c r="CA52" s="283"/>
      <c r="CB52" s="282"/>
      <c r="CC52" s="282"/>
      <c r="CD52" s="282"/>
      <c r="CE52" s="282"/>
      <c r="CG52" s="427"/>
      <c r="CH52" s="402"/>
      <c r="CI52" s="424"/>
      <c r="CJ52" s="282"/>
      <c r="CK52" s="282"/>
      <c r="CL52" s="283"/>
      <c r="CM52" s="283"/>
      <c r="CP52" s="282"/>
      <c r="DC52" s="282"/>
      <c r="DD52" s="282"/>
      <c r="DE52" s="282"/>
      <c r="DF52" s="282"/>
      <c r="DG52" s="282"/>
      <c r="DH52" s="282"/>
      <c r="DI52" s="282"/>
      <c r="DJ52" s="282"/>
      <c r="EF52" s="495" t="str">
        <f>""&amp;(MID(数据表!AZ52,1,MIN(FIND({"(";"（"},数据表!AZ52&amp;"(（",1)-1)))&amp;""</f>
        <v/>
      </c>
      <c r="EG52" s="495" t="str">
        <f>""&amp;(MID(数据表!AZ52,1,MIN(FIND({0;1;2;3;4;5;6;7;8;9},数据表!AZ52&amp;"1234567890",1)-1)))&amp;""</f>
        <v/>
      </c>
    </row>
    <row r="53" spans="2:137" s="310" customFormat="1" ht="12" customHeight="1">
      <c r="B53" s="286"/>
      <c r="C53" s="286"/>
      <c r="D53" s="286"/>
      <c r="E53" s="479"/>
      <c r="F53" s="282"/>
      <c r="G53" s="283"/>
      <c r="H53" s="421"/>
      <c r="I53" s="421"/>
      <c r="J53" s="283"/>
      <c r="K53" s="421"/>
      <c r="L53" s="282"/>
      <c r="N53" s="282"/>
      <c r="S53" s="282"/>
      <c r="T53" s="283"/>
      <c r="U53" s="283"/>
      <c r="V53" s="283"/>
      <c r="W53" s="283"/>
      <c r="X53" s="283"/>
      <c r="Y53" s="282"/>
      <c r="Z53" s="282"/>
      <c r="AA53" s="283"/>
      <c r="AB53" s="282"/>
      <c r="AC53" s="282"/>
      <c r="AD53" s="282"/>
      <c r="AE53" s="282"/>
      <c r="AF53" s="283"/>
      <c r="AG53" s="402"/>
      <c r="AH53" s="283"/>
      <c r="AI53" s="283"/>
      <c r="AJ53" s="283"/>
      <c r="AK53" s="283"/>
      <c r="AL53" s="283"/>
      <c r="AM53" s="282"/>
      <c r="AN53" s="282"/>
      <c r="AO53" s="282"/>
      <c r="AP53" s="282"/>
      <c r="AQ53" s="282"/>
      <c r="AR53" s="282"/>
      <c r="AT53" s="283"/>
      <c r="AU53" s="283"/>
      <c r="AV53" s="283"/>
      <c r="AW53" s="283"/>
      <c r="AY53" s="283"/>
      <c r="AZ53" s="282"/>
      <c r="BA53" s="283"/>
      <c r="BB53" s="282"/>
      <c r="BC53" s="282"/>
      <c r="BD53" s="282"/>
      <c r="BE53" s="283"/>
      <c r="BG53" s="282"/>
      <c r="BH53" s="282"/>
      <c r="BI53" s="282"/>
      <c r="BL53" s="421"/>
      <c r="BM53" s="424"/>
      <c r="BN53" s="424"/>
      <c r="BO53" s="424"/>
      <c r="BP53" s="424"/>
      <c r="BQ53" s="421"/>
      <c r="BR53" s="421"/>
      <c r="BV53" s="282"/>
      <c r="BW53" s="283"/>
      <c r="BY53" s="283"/>
      <c r="BZ53" s="283"/>
      <c r="CA53" s="283"/>
      <c r="CB53" s="282"/>
      <c r="CC53" s="282"/>
      <c r="CD53" s="282"/>
      <c r="CE53" s="282"/>
      <c r="CG53" s="427"/>
      <c r="CH53" s="402"/>
      <c r="CI53" s="424"/>
      <c r="CJ53" s="282"/>
      <c r="CK53" s="282"/>
      <c r="CL53" s="283"/>
      <c r="CM53" s="283"/>
      <c r="CP53" s="282"/>
      <c r="DC53" s="282"/>
      <c r="DD53" s="282"/>
      <c r="DE53" s="282"/>
      <c r="DF53" s="282"/>
      <c r="DG53" s="282"/>
      <c r="DH53" s="282"/>
      <c r="DI53" s="282"/>
      <c r="DJ53" s="282"/>
      <c r="EF53" s="495" t="str">
        <f>""&amp;(MID(数据表!AZ53,1,MIN(FIND({"(";"（"},数据表!AZ53&amp;"(（",1)-1)))&amp;""</f>
        <v/>
      </c>
      <c r="EG53" s="495" t="str">
        <f>""&amp;(MID(数据表!AZ53,1,MIN(FIND({0;1;2;3;4;5;6;7;8;9},数据表!AZ53&amp;"1234567890",1)-1)))&amp;""</f>
        <v/>
      </c>
    </row>
    <row r="54" spans="2:137" s="310" customFormat="1" ht="12" customHeight="1">
      <c r="B54" s="286"/>
      <c r="C54" s="286"/>
      <c r="D54" s="286"/>
      <c r="E54" s="479"/>
      <c r="F54" s="282"/>
      <c r="G54" s="283"/>
      <c r="H54" s="421"/>
      <c r="I54" s="421"/>
      <c r="J54" s="283"/>
      <c r="K54" s="421"/>
      <c r="L54" s="282"/>
      <c r="N54" s="282"/>
      <c r="S54" s="282"/>
      <c r="T54" s="283"/>
      <c r="U54" s="283"/>
      <c r="V54" s="283"/>
      <c r="W54" s="283"/>
      <c r="X54" s="283"/>
      <c r="Y54" s="282"/>
      <c r="Z54" s="282"/>
      <c r="AA54" s="283"/>
      <c r="AB54" s="282"/>
      <c r="AC54" s="282"/>
      <c r="AD54" s="282"/>
      <c r="AE54" s="282"/>
      <c r="AF54" s="283"/>
      <c r="AG54" s="402"/>
      <c r="AH54" s="283"/>
      <c r="AI54" s="283"/>
      <c r="AJ54" s="283"/>
      <c r="AK54" s="283"/>
      <c r="AL54" s="283"/>
      <c r="AM54" s="282"/>
      <c r="AN54" s="282"/>
      <c r="AO54" s="282"/>
      <c r="AP54" s="282"/>
      <c r="AQ54" s="282"/>
      <c r="AR54" s="282"/>
      <c r="AT54" s="283"/>
      <c r="AU54" s="283"/>
      <c r="AV54" s="283"/>
      <c r="AW54" s="283"/>
      <c r="AY54" s="283"/>
      <c r="AZ54" s="282"/>
      <c r="BA54" s="283"/>
      <c r="BB54" s="282"/>
      <c r="BC54" s="282"/>
      <c r="BD54" s="282"/>
      <c r="BE54" s="283"/>
      <c r="BG54" s="282"/>
      <c r="BH54" s="282"/>
      <c r="BI54" s="282"/>
      <c r="BL54" s="421"/>
      <c r="BM54" s="424"/>
      <c r="BN54" s="424"/>
      <c r="BO54" s="424"/>
      <c r="BP54" s="424"/>
      <c r="BQ54" s="421"/>
      <c r="BR54" s="421"/>
      <c r="BV54" s="282"/>
      <c r="BW54" s="283"/>
      <c r="BY54" s="283"/>
      <c r="BZ54" s="283"/>
      <c r="CA54" s="283"/>
      <c r="CB54" s="282"/>
      <c r="CC54" s="282"/>
      <c r="CD54" s="282"/>
      <c r="CE54" s="282"/>
      <c r="CG54" s="427"/>
      <c r="CH54" s="402"/>
      <c r="CI54" s="424"/>
      <c r="CJ54" s="282"/>
      <c r="CK54" s="282"/>
      <c r="CL54" s="283"/>
      <c r="CM54" s="283"/>
      <c r="CP54" s="282"/>
      <c r="DC54" s="282"/>
      <c r="DD54" s="282"/>
      <c r="DE54" s="282"/>
      <c r="DF54" s="282"/>
      <c r="DG54" s="282"/>
      <c r="DH54" s="282"/>
      <c r="DI54" s="282"/>
      <c r="DJ54" s="282"/>
      <c r="EF54" s="495" t="str">
        <f>""&amp;(MID(数据表!AZ54,1,MIN(FIND({"(";"（"},数据表!AZ54&amp;"(（",1)-1)))&amp;""</f>
        <v/>
      </c>
      <c r="EG54" s="495" t="str">
        <f>""&amp;(MID(数据表!AZ54,1,MIN(FIND({0;1;2;3;4;5;6;7;8;9},数据表!AZ54&amp;"1234567890",1)-1)))&amp;""</f>
        <v/>
      </c>
    </row>
    <row r="55" spans="2:137" s="310" customFormat="1" ht="12" customHeight="1">
      <c r="B55" s="286"/>
      <c r="C55" s="286"/>
      <c r="D55" s="286"/>
      <c r="E55" s="479"/>
      <c r="F55" s="282"/>
      <c r="G55" s="283"/>
      <c r="H55" s="421"/>
      <c r="I55" s="421"/>
      <c r="J55" s="283"/>
      <c r="K55" s="421"/>
      <c r="L55" s="282"/>
      <c r="N55" s="282"/>
      <c r="S55" s="282"/>
      <c r="T55" s="283"/>
      <c r="U55" s="283"/>
      <c r="V55" s="283"/>
      <c r="W55" s="283"/>
      <c r="X55" s="283"/>
      <c r="Y55" s="282"/>
      <c r="Z55" s="282"/>
      <c r="AA55" s="283"/>
      <c r="AB55" s="282"/>
      <c r="AC55" s="282"/>
      <c r="AD55" s="282"/>
      <c r="AE55" s="282"/>
      <c r="AF55" s="283"/>
      <c r="AG55" s="402"/>
      <c r="AH55" s="283"/>
      <c r="AI55" s="283"/>
      <c r="AJ55" s="283"/>
      <c r="AK55" s="283"/>
      <c r="AL55" s="283"/>
      <c r="AM55" s="282"/>
      <c r="AN55" s="282"/>
      <c r="AO55" s="282"/>
      <c r="AP55" s="282"/>
      <c r="AQ55" s="282"/>
      <c r="AR55" s="282"/>
      <c r="AT55" s="283"/>
      <c r="AU55" s="283"/>
      <c r="AV55" s="283"/>
      <c r="AW55" s="283"/>
      <c r="AY55" s="283"/>
      <c r="AZ55" s="282"/>
      <c r="BA55" s="283"/>
      <c r="BB55" s="282"/>
      <c r="BC55" s="282"/>
      <c r="BD55" s="282"/>
      <c r="BE55" s="283"/>
      <c r="BG55" s="282"/>
      <c r="BH55" s="282"/>
      <c r="BI55" s="282"/>
      <c r="BL55" s="421"/>
      <c r="BM55" s="424"/>
      <c r="BN55" s="424"/>
      <c r="BO55" s="424"/>
      <c r="BP55" s="424"/>
      <c r="BQ55" s="421"/>
      <c r="BR55" s="421"/>
      <c r="BV55" s="282"/>
      <c r="BW55" s="283"/>
      <c r="BY55" s="283"/>
      <c r="BZ55" s="283"/>
      <c r="CA55" s="283"/>
      <c r="CB55" s="282"/>
      <c r="CC55" s="282"/>
      <c r="CD55" s="282"/>
      <c r="CE55" s="282"/>
      <c r="CG55" s="427"/>
      <c r="CH55" s="402"/>
      <c r="CI55" s="424"/>
      <c r="CJ55" s="282"/>
      <c r="CK55" s="282"/>
      <c r="CL55" s="283"/>
      <c r="CM55" s="283"/>
      <c r="CP55" s="282"/>
      <c r="DC55" s="282"/>
      <c r="DD55" s="282"/>
      <c r="DE55" s="282"/>
      <c r="DF55" s="282"/>
      <c r="DG55" s="282"/>
      <c r="DH55" s="282"/>
      <c r="DI55" s="282"/>
      <c r="DJ55" s="282"/>
      <c r="EF55" s="495" t="str">
        <f>""&amp;(MID(数据表!AZ55,1,MIN(FIND({"(";"（"},数据表!AZ55&amp;"(（",1)-1)))&amp;""</f>
        <v/>
      </c>
      <c r="EG55" s="495" t="str">
        <f>""&amp;(MID(数据表!AZ55,1,MIN(FIND({0;1;2;3;4;5;6;7;8;9},数据表!AZ55&amp;"1234567890",1)-1)))&amp;""</f>
        <v/>
      </c>
    </row>
    <row r="56" spans="2:137" s="310" customFormat="1" ht="12" customHeight="1">
      <c r="B56" s="286"/>
      <c r="C56" s="286"/>
      <c r="D56" s="286"/>
      <c r="E56" s="479"/>
      <c r="F56" s="282"/>
      <c r="G56" s="283"/>
      <c r="H56" s="421"/>
      <c r="I56" s="421"/>
      <c r="J56" s="283"/>
      <c r="K56" s="421"/>
      <c r="L56" s="282"/>
      <c r="N56" s="282"/>
      <c r="S56" s="282"/>
      <c r="T56" s="283"/>
      <c r="U56" s="283"/>
      <c r="V56" s="283"/>
      <c r="W56" s="283"/>
      <c r="X56" s="283"/>
      <c r="Y56" s="282"/>
      <c r="Z56" s="282"/>
      <c r="AA56" s="283"/>
      <c r="AB56" s="282"/>
      <c r="AC56" s="282"/>
      <c r="AD56" s="282"/>
      <c r="AE56" s="282"/>
      <c r="AF56" s="283"/>
      <c r="AG56" s="402"/>
      <c r="AH56" s="283"/>
      <c r="AI56" s="283"/>
      <c r="AJ56" s="283"/>
      <c r="AK56" s="283"/>
      <c r="AL56" s="283"/>
      <c r="AM56" s="282"/>
      <c r="AN56" s="282"/>
      <c r="AO56" s="282"/>
      <c r="AP56" s="282"/>
      <c r="AQ56" s="282"/>
      <c r="AR56" s="282"/>
      <c r="AT56" s="283"/>
      <c r="AU56" s="283"/>
      <c r="AV56" s="283"/>
      <c r="AW56" s="283"/>
      <c r="AY56" s="283"/>
      <c r="AZ56" s="282"/>
      <c r="BA56" s="283"/>
      <c r="BB56" s="282"/>
      <c r="BC56" s="282"/>
      <c r="BD56" s="282"/>
      <c r="BE56" s="283"/>
      <c r="BG56" s="282"/>
      <c r="BH56" s="282"/>
      <c r="BI56" s="282"/>
      <c r="BL56" s="421"/>
      <c r="BM56" s="424"/>
      <c r="BN56" s="424"/>
      <c r="BO56" s="424"/>
      <c r="BP56" s="424"/>
      <c r="BQ56" s="421"/>
      <c r="BR56" s="421"/>
      <c r="BV56" s="282"/>
      <c r="BW56" s="283"/>
      <c r="BY56" s="283"/>
      <c r="BZ56" s="283"/>
      <c r="CA56" s="283"/>
      <c r="CB56" s="282"/>
      <c r="CC56" s="282"/>
      <c r="CD56" s="282"/>
      <c r="CE56" s="282"/>
      <c r="CG56" s="427"/>
      <c r="CH56" s="402"/>
      <c r="CI56" s="424"/>
      <c r="CJ56" s="282"/>
      <c r="CK56" s="282"/>
      <c r="CL56" s="283"/>
      <c r="CM56" s="283"/>
      <c r="CP56" s="282"/>
      <c r="DC56" s="282"/>
      <c r="DD56" s="282"/>
      <c r="DE56" s="282"/>
      <c r="DF56" s="282"/>
      <c r="DG56" s="282"/>
      <c r="DH56" s="282"/>
      <c r="DI56" s="282"/>
      <c r="DJ56" s="282"/>
      <c r="EF56" s="495" t="str">
        <f>""&amp;(MID(数据表!AZ56,1,MIN(FIND({"(";"（"},数据表!AZ56&amp;"(（",1)-1)))&amp;""</f>
        <v/>
      </c>
      <c r="EG56" s="495" t="str">
        <f>""&amp;(MID(数据表!AZ56,1,MIN(FIND({0;1;2;3;4;5;6;7;8;9},数据表!AZ56&amp;"1234567890",1)-1)))&amp;""</f>
        <v/>
      </c>
    </row>
    <row r="57" spans="2:137" s="310" customFormat="1" ht="12" customHeight="1">
      <c r="B57" s="286"/>
      <c r="C57" s="286"/>
      <c r="D57" s="286"/>
      <c r="E57" s="479"/>
      <c r="F57" s="282"/>
      <c r="G57" s="283"/>
      <c r="H57" s="421"/>
      <c r="I57" s="421"/>
      <c r="J57" s="283"/>
      <c r="K57" s="421"/>
      <c r="L57" s="282"/>
      <c r="N57" s="282"/>
      <c r="S57" s="282"/>
      <c r="T57" s="283"/>
      <c r="U57" s="283"/>
      <c r="V57" s="283"/>
      <c r="W57" s="283"/>
      <c r="X57" s="283"/>
      <c r="Y57" s="282"/>
      <c r="Z57" s="282"/>
      <c r="AA57" s="283"/>
      <c r="AB57" s="282"/>
      <c r="AC57" s="282"/>
      <c r="AD57" s="282"/>
      <c r="AE57" s="282"/>
      <c r="AF57" s="283"/>
      <c r="AG57" s="402"/>
      <c r="AH57" s="283"/>
      <c r="AI57" s="283"/>
      <c r="AJ57" s="283"/>
      <c r="AK57" s="283"/>
      <c r="AL57" s="283"/>
      <c r="AM57" s="282"/>
      <c r="AN57" s="282"/>
      <c r="AO57" s="282"/>
      <c r="AP57" s="282"/>
      <c r="AQ57" s="282"/>
      <c r="AR57" s="282"/>
      <c r="AT57" s="283"/>
      <c r="AU57" s="283"/>
      <c r="AV57" s="283"/>
      <c r="AW57" s="283"/>
      <c r="AY57" s="283"/>
      <c r="AZ57" s="282"/>
      <c r="BA57" s="283"/>
      <c r="BB57" s="282"/>
      <c r="BC57" s="282"/>
      <c r="BD57" s="282"/>
      <c r="BE57" s="283"/>
      <c r="BG57" s="282"/>
      <c r="BH57" s="282"/>
      <c r="BI57" s="282"/>
      <c r="BL57" s="421"/>
      <c r="BM57" s="424"/>
      <c r="BN57" s="424"/>
      <c r="BO57" s="424"/>
      <c r="BP57" s="424"/>
      <c r="BQ57" s="421"/>
      <c r="BR57" s="421"/>
      <c r="BV57" s="282"/>
      <c r="BW57" s="283"/>
      <c r="BY57" s="283"/>
      <c r="BZ57" s="283"/>
      <c r="CA57" s="283"/>
      <c r="CB57" s="282"/>
      <c r="CC57" s="282"/>
      <c r="CD57" s="282"/>
      <c r="CE57" s="282"/>
      <c r="CG57" s="427"/>
      <c r="CH57" s="402"/>
      <c r="CI57" s="424"/>
      <c r="CJ57" s="282"/>
      <c r="CK57" s="282"/>
      <c r="CL57" s="283"/>
      <c r="CM57" s="283"/>
      <c r="CP57" s="282"/>
      <c r="DC57" s="282"/>
      <c r="DD57" s="282"/>
      <c r="DE57" s="282"/>
      <c r="DF57" s="282"/>
      <c r="DG57" s="282"/>
      <c r="DH57" s="282"/>
      <c r="DI57" s="282"/>
      <c r="DJ57" s="282"/>
      <c r="EF57" s="495" t="str">
        <f>""&amp;(MID(数据表!AZ57,1,MIN(FIND({"(";"（"},数据表!AZ57&amp;"(（",1)-1)))&amp;""</f>
        <v/>
      </c>
      <c r="EG57" s="495" t="str">
        <f>""&amp;(MID(数据表!AZ57,1,MIN(FIND({0;1;2;3;4;5;6;7;8;9},数据表!AZ57&amp;"1234567890",1)-1)))&amp;""</f>
        <v/>
      </c>
    </row>
    <row r="58" spans="2:137" s="310" customFormat="1" ht="12" customHeight="1">
      <c r="B58" s="286"/>
      <c r="C58" s="286"/>
      <c r="D58" s="286"/>
      <c r="E58" s="479"/>
      <c r="F58" s="282"/>
      <c r="G58" s="283"/>
      <c r="H58" s="421"/>
      <c r="I58" s="421"/>
      <c r="J58" s="283"/>
      <c r="K58" s="421"/>
      <c r="L58" s="282"/>
      <c r="N58" s="282"/>
      <c r="S58" s="282"/>
      <c r="T58" s="283"/>
      <c r="U58" s="283"/>
      <c r="V58" s="283"/>
      <c r="W58" s="283"/>
      <c r="X58" s="283"/>
      <c r="Y58" s="282"/>
      <c r="Z58" s="282"/>
      <c r="AA58" s="283"/>
      <c r="AB58" s="282"/>
      <c r="AC58" s="282"/>
      <c r="AD58" s="282"/>
      <c r="AE58" s="282"/>
      <c r="AF58" s="283"/>
      <c r="AG58" s="402"/>
      <c r="AH58" s="283"/>
      <c r="AI58" s="283"/>
      <c r="AJ58" s="283"/>
      <c r="AK58" s="283"/>
      <c r="AL58" s="283"/>
      <c r="AM58" s="282"/>
      <c r="AN58" s="282"/>
      <c r="AO58" s="282"/>
      <c r="AP58" s="282"/>
      <c r="AQ58" s="282"/>
      <c r="AR58" s="282"/>
      <c r="AT58" s="283"/>
      <c r="AU58" s="283"/>
      <c r="AV58" s="283"/>
      <c r="AW58" s="283"/>
      <c r="AY58" s="283"/>
      <c r="AZ58" s="282"/>
      <c r="BA58" s="283"/>
      <c r="BB58" s="282"/>
      <c r="BC58" s="282"/>
      <c r="BD58" s="282"/>
      <c r="BE58" s="283"/>
      <c r="BG58" s="282"/>
      <c r="BH58" s="282"/>
      <c r="BI58" s="282"/>
      <c r="BL58" s="421"/>
      <c r="BM58" s="424"/>
      <c r="BN58" s="424"/>
      <c r="BO58" s="424"/>
      <c r="BP58" s="424"/>
      <c r="BQ58" s="421"/>
      <c r="BR58" s="421"/>
      <c r="BV58" s="282"/>
      <c r="BW58" s="283"/>
      <c r="BY58" s="283"/>
      <c r="BZ58" s="283"/>
      <c r="CA58" s="283"/>
      <c r="CB58" s="282"/>
      <c r="CC58" s="282"/>
      <c r="CD58" s="282"/>
      <c r="CE58" s="282"/>
      <c r="CG58" s="427"/>
      <c r="CH58" s="402"/>
      <c r="CI58" s="424"/>
      <c r="CJ58" s="282"/>
      <c r="CK58" s="282"/>
      <c r="CL58" s="283"/>
      <c r="CM58" s="283"/>
      <c r="CP58" s="282"/>
      <c r="DC58" s="282"/>
      <c r="DD58" s="282"/>
      <c r="DE58" s="282"/>
      <c r="DF58" s="282"/>
      <c r="DG58" s="282"/>
      <c r="DH58" s="282"/>
      <c r="DI58" s="282"/>
      <c r="DJ58" s="282"/>
      <c r="EF58" s="495" t="str">
        <f>""&amp;(MID(数据表!AZ58,1,MIN(FIND({"(";"（"},数据表!AZ58&amp;"(（",1)-1)))&amp;""</f>
        <v/>
      </c>
      <c r="EG58" s="495" t="str">
        <f>""&amp;(MID(数据表!AZ58,1,MIN(FIND({0;1;2;3;4;5;6;7;8;9},数据表!AZ58&amp;"1234567890",1)-1)))&amp;""</f>
        <v/>
      </c>
    </row>
    <row r="59" spans="2:137" s="310" customFormat="1" ht="12" customHeight="1">
      <c r="B59" s="286"/>
      <c r="C59" s="286"/>
      <c r="D59" s="286"/>
      <c r="E59" s="479"/>
      <c r="F59" s="282"/>
      <c r="G59" s="283"/>
      <c r="H59" s="421"/>
      <c r="I59" s="421"/>
      <c r="J59" s="283"/>
      <c r="K59" s="421"/>
      <c r="L59" s="282"/>
      <c r="N59" s="282"/>
      <c r="S59" s="282"/>
      <c r="T59" s="283"/>
      <c r="U59" s="283"/>
      <c r="V59" s="283"/>
      <c r="W59" s="283"/>
      <c r="X59" s="283"/>
      <c r="Y59" s="282"/>
      <c r="Z59" s="282"/>
      <c r="AA59" s="283"/>
      <c r="AB59" s="282"/>
      <c r="AC59" s="282"/>
      <c r="AD59" s="282"/>
      <c r="AE59" s="282"/>
      <c r="AF59" s="283"/>
      <c r="AG59" s="402"/>
      <c r="AH59" s="283"/>
      <c r="AI59" s="283"/>
      <c r="AJ59" s="283"/>
      <c r="AK59" s="283"/>
      <c r="AL59" s="283"/>
      <c r="AM59" s="282"/>
      <c r="AN59" s="282"/>
      <c r="AO59" s="282"/>
      <c r="AP59" s="282"/>
      <c r="AQ59" s="282"/>
      <c r="AR59" s="282"/>
      <c r="AT59" s="283"/>
      <c r="AU59" s="283"/>
      <c r="AV59" s="283"/>
      <c r="AW59" s="283"/>
      <c r="AY59" s="283"/>
      <c r="AZ59" s="282"/>
      <c r="BA59" s="283"/>
      <c r="BB59" s="282"/>
      <c r="BC59" s="282"/>
      <c r="BD59" s="282"/>
      <c r="BE59" s="283"/>
      <c r="BG59" s="282"/>
      <c r="BH59" s="282"/>
      <c r="BI59" s="282"/>
      <c r="BL59" s="421"/>
      <c r="BM59" s="424"/>
      <c r="BN59" s="424"/>
      <c r="BO59" s="424"/>
      <c r="BP59" s="424"/>
      <c r="BQ59" s="421"/>
      <c r="BR59" s="421"/>
      <c r="BV59" s="282"/>
      <c r="BW59" s="283"/>
      <c r="BY59" s="283"/>
      <c r="BZ59" s="283"/>
      <c r="CA59" s="283"/>
      <c r="CB59" s="282"/>
      <c r="CC59" s="282"/>
      <c r="CD59" s="282"/>
      <c r="CE59" s="282"/>
      <c r="CG59" s="427"/>
      <c r="CH59" s="402"/>
      <c r="CI59" s="424"/>
      <c r="CJ59" s="282"/>
      <c r="CK59" s="282"/>
      <c r="CL59" s="283"/>
      <c r="CM59" s="283"/>
      <c r="CP59" s="282"/>
      <c r="DC59" s="282"/>
      <c r="DD59" s="282"/>
      <c r="DE59" s="282"/>
      <c r="DF59" s="282"/>
      <c r="DG59" s="282"/>
      <c r="DH59" s="282"/>
      <c r="DI59" s="282"/>
      <c r="DJ59" s="282"/>
      <c r="EF59" s="495" t="str">
        <f>""&amp;(MID(数据表!AZ59,1,MIN(FIND({"(";"（"},数据表!AZ59&amp;"(（",1)-1)))&amp;""</f>
        <v/>
      </c>
      <c r="EG59" s="495" t="str">
        <f>""&amp;(MID(数据表!AZ59,1,MIN(FIND({0;1;2;3;4;5;6;7;8;9},数据表!AZ59&amp;"1234567890",1)-1)))&amp;""</f>
        <v/>
      </c>
    </row>
    <row r="60" spans="2:137" s="310" customFormat="1" ht="12" customHeight="1">
      <c r="B60" s="286"/>
      <c r="C60" s="286"/>
      <c r="D60" s="286"/>
      <c r="E60" s="479"/>
      <c r="F60" s="282"/>
      <c r="G60" s="283"/>
      <c r="H60" s="421"/>
      <c r="I60" s="421"/>
      <c r="J60" s="283"/>
      <c r="K60" s="421"/>
      <c r="L60" s="282"/>
      <c r="N60" s="282"/>
      <c r="S60" s="282"/>
      <c r="T60" s="283"/>
      <c r="U60" s="283"/>
      <c r="V60" s="283"/>
      <c r="W60" s="283"/>
      <c r="X60" s="283"/>
      <c r="Y60" s="282"/>
      <c r="Z60" s="282"/>
      <c r="AA60" s="283"/>
      <c r="AB60" s="282"/>
      <c r="AC60" s="282"/>
      <c r="AD60" s="282"/>
      <c r="AE60" s="282"/>
      <c r="AF60" s="283"/>
      <c r="AG60" s="402"/>
      <c r="AH60" s="283"/>
      <c r="AI60" s="283"/>
      <c r="AJ60" s="283"/>
      <c r="AK60" s="283"/>
      <c r="AL60" s="283"/>
      <c r="AM60" s="282"/>
      <c r="AN60" s="282"/>
      <c r="AO60" s="282"/>
      <c r="AP60" s="282"/>
      <c r="AQ60" s="282"/>
      <c r="AR60" s="282"/>
      <c r="AT60" s="283"/>
      <c r="AU60" s="283"/>
      <c r="AV60" s="283"/>
      <c r="AW60" s="283"/>
      <c r="AY60" s="283"/>
      <c r="AZ60" s="282"/>
      <c r="BA60" s="283"/>
      <c r="BB60" s="282"/>
      <c r="BC60" s="282"/>
      <c r="BD60" s="282"/>
      <c r="BE60" s="283"/>
      <c r="BG60" s="282"/>
      <c r="BH60" s="282"/>
      <c r="BI60" s="282"/>
      <c r="BL60" s="421"/>
      <c r="BM60" s="424"/>
      <c r="BN60" s="424"/>
      <c r="BO60" s="424"/>
      <c r="BP60" s="424"/>
      <c r="BQ60" s="421"/>
      <c r="BR60" s="421"/>
      <c r="BV60" s="282"/>
      <c r="BW60" s="283"/>
      <c r="BY60" s="283"/>
      <c r="BZ60" s="283"/>
      <c r="CA60" s="283"/>
      <c r="CB60" s="282"/>
      <c r="CC60" s="282"/>
      <c r="CD60" s="282"/>
      <c r="CE60" s="282"/>
      <c r="CG60" s="427"/>
      <c r="CH60" s="402"/>
      <c r="CI60" s="424"/>
      <c r="CJ60" s="282"/>
      <c r="CK60" s="282"/>
      <c r="CL60" s="283"/>
      <c r="CM60" s="283"/>
      <c r="CP60" s="282"/>
      <c r="DC60" s="282"/>
      <c r="DD60" s="282"/>
      <c r="DE60" s="282"/>
      <c r="DF60" s="282"/>
      <c r="DG60" s="282"/>
      <c r="DH60" s="282"/>
      <c r="DI60" s="282"/>
      <c r="DJ60" s="282"/>
      <c r="EF60" s="495" t="str">
        <f>""&amp;(MID(数据表!AZ60,1,MIN(FIND({"(";"（"},数据表!AZ60&amp;"(（",1)-1)))&amp;""</f>
        <v/>
      </c>
      <c r="EG60" s="495" t="str">
        <f>""&amp;(MID(数据表!AZ60,1,MIN(FIND({0;1;2;3;4;5;6;7;8;9},数据表!AZ60&amp;"1234567890",1)-1)))&amp;""</f>
        <v/>
      </c>
    </row>
    <row r="61" spans="2:137" s="310" customFormat="1" ht="12" customHeight="1">
      <c r="B61" s="286"/>
      <c r="C61" s="286"/>
      <c r="D61" s="286"/>
      <c r="E61" s="479"/>
      <c r="F61" s="282"/>
      <c r="G61" s="283"/>
      <c r="H61" s="421"/>
      <c r="I61" s="421"/>
      <c r="J61" s="283"/>
      <c r="K61" s="421"/>
      <c r="L61" s="282"/>
      <c r="N61" s="282"/>
      <c r="S61" s="282"/>
      <c r="T61" s="283"/>
      <c r="U61" s="283"/>
      <c r="V61" s="283"/>
      <c r="W61" s="283"/>
      <c r="X61" s="283"/>
      <c r="Y61" s="282"/>
      <c r="Z61" s="282"/>
      <c r="AA61" s="283"/>
      <c r="AB61" s="282"/>
      <c r="AC61" s="282"/>
      <c r="AD61" s="282"/>
      <c r="AE61" s="282"/>
      <c r="AF61" s="283"/>
      <c r="AG61" s="402"/>
      <c r="AH61" s="283"/>
      <c r="AI61" s="283"/>
      <c r="AJ61" s="283"/>
      <c r="AK61" s="283"/>
      <c r="AL61" s="283"/>
      <c r="AM61" s="282"/>
      <c r="AN61" s="282"/>
      <c r="AO61" s="282"/>
      <c r="AP61" s="282"/>
      <c r="AQ61" s="282"/>
      <c r="AR61" s="282"/>
      <c r="AT61" s="283"/>
      <c r="AU61" s="283"/>
      <c r="AV61" s="283"/>
      <c r="AW61" s="283"/>
      <c r="AY61" s="283"/>
      <c r="AZ61" s="282"/>
      <c r="BA61" s="283"/>
      <c r="BB61" s="282"/>
      <c r="BC61" s="282"/>
      <c r="BD61" s="282"/>
      <c r="BE61" s="283"/>
      <c r="BG61" s="282"/>
      <c r="BH61" s="282"/>
      <c r="BI61" s="282"/>
      <c r="BL61" s="421"/>
      <c r="BM61" s="424"/>
      <c r="BN61" s="424"/>
      <c r="BO61" s="424"/>
      <c r="BP61" s="424"/>
      <c r="BQ61" s="421"/>
      <c r="BR61" s="421"/>
      <c r="BV61" s="282"/>
      <c r="BW61" s="283"/>
      <c r="BY61" s="283"/>
      <c r="BZ61" s="283"/>
      <c r="CA61" s="283"/>
      <c r="CB61" s="282"/>
      <c r="CC61" s="282"/>
      <c r="CD61" s="282"/>
      <c r="CE61" s="282"/>
      <c r="CG61" s="427"/>
      <c r="CH61" s="402"/>
      <c r="CI61" s="424"/>
      <c r="CJ61" s="282"/>
      <c r="CK61" s="282"/>
      <c r="CL61" s="283"/>
      <c r="CM61" s="283"/>
      <c r="CP61" s="282"/>
      <c r="DC61" s="282"/>
      <c r="DD61" s="282"/>
      <c r="DE61" s="282"/>
      <c r="DF61" s="282"/>
      <c r="DG61" s="282"/>
      <c r="DH61" s="282"/>
      <c r="DI61" s="282"/>
      <c r="DJ61" s="282"/>
      <c r="EF61" s="495" t="str">
        <f>""&amp;(MID(数据表!AZ61,1,MIN(FIND({"(";"（"},数据表!AZ61&amp;"(（",1)-1)))&amp;""</f>
        <v/>
      </c>
      <c r="EG61" s="495" t="str">
        <f>""&amp;(MID(数据表!AZ61,1,MIN(FIND({0;1;2;3;4;5;6;7;8;9},数据表!AZ61&amp;"1234567890",1)-1)))&amp;""</f>
        <v/>
      </c>
    </row>
    <row r="62" spans="2:137" s="310" customFormat="1" ht="12" customHeight="1">
      <c r="B62" s="286"/>
      <c r="C62" s="286"/>
      <c r="D62" s="286"/>
      <c r="E62" s="479"/>
      <c r="F62" s="282"/>
      <c r="G62" s="283"/>
      <c r="H62" s="421"/>
      <c r="I62" s="421"/>
      <c r="J62" s="283"/>
      <c r="K62" s="421"/>
      <c r="L62" s="282"/>
      <c r="N62" s="282"/>
      <c r="S62" s="282"/>
      <c r="T62" s="283"/>
      <c r="U62" s="283"/>
      <c r="V62" s="283"/>
      <c r="W62" s="283"/>
      <c r="X62" s="283"/>
      <c r="Y62" s="282"/>
      <c r="Z62" s="282"/>
      <c r="AA62" s="283"/>
      <c r="AB62" s="282"/>
      <c r="AC62" s="282"/>
      <c r="AD62" s="282"/>
      <c r="AE62" s="282"/>
      <c r="AF62" s="283"/>
      <c r="AG62" s="402"/>
      <c r="AH62" s="283"/>
      <c r="AI62" s="283"/>
      <c r="AJ62" s="283"/>
      <c r="AK62" s="283"/>
      <c r="AL62" s="283"/>
      <c r="AM62" s="282"/>
      <c r="AN62" s="282"/>
      <c r="AO62" s="282"/>
      <c r="AP62" s="282"/>
      <c r="AQ62" s="282"/>
      <c r="AR62" s="282"/>
      <c r="AT62" s="283"/>
      <c r="AU62" s="283"/>
      <c r="AV62" s="283"/>
      <c r="AW62" s="283"/>
      <c r="AY62" s="283"/>
      <c r="AZ62" s="282"/>
      <c r="BA62" s="283"/>
      <c r="BB62" s="282"/>
      <c r="BC62" s="282"/>
      <c r="BD62" s="282"/>
      <c r="BE62" s="283"/>
      <c r="BG62" s="282"/>
      <c r="BH62" s="282"/>
      <c r="BI62" s="282"/>
      <c r="BL62" s="421"/>
      <c r="BM62" s="424"/>
      <c r="BN62" s="424"/>
      <c r="BO62" s="424"/>
      <c r="BP62" s="424"/>
      <c r="BQ62" s="421"/>
      <c r="BR62" s="421"/>
      <c r="BS62" s="403"/>
      <c r="BV62" s="282"/>
      <c r="BW62" s="283"/>
      <c r="BY62" s="283"/>
      <c r="BZ62" s="283"/>
      <c r="CA62" s="283"/>
      <c r="CB62" s="282"/>
      <c r="CC62" s="282"/>
      <c r="CD62" s="282"/>
      <c r="CE62" s="282"/>
      <c r="CG62" s="427"/>
      <c r="CH62" s="402"/>
      <c r="CI62" s="424"/>
      <c r="CJ62" s="282"/>
      <c r="CK62" s="282"/>
      <c r="CL62" s="283"/>
      <c r="CM62" s="283"/>
      <c r="CP62" s="282"/>
      <c r="DC62" s="282"/>
      <c r="DD62" s="282"/>
      <c r="DE62" s="282"/>
      <c r="DF62" s="282"/>
      <c r="DG62" s="282"/>
      <c r="DH62" s="282"/>
      <c r="DI62" s="282"/>
      <c r="DJ62" s="282"/>
      <c r="EF62" s="495" t="str">
        <f>""&amp;(MID(数据表!AZ62,1,MIN(FIND({"(";"（"},数据表!AZ62&amp;"(（",1)-1)))&amp;""</f>
        <v/>
      </c>
      <c r="EG62" s="495" t="str">
        <f>""&amp;(MID(数据表!AZ62,1,MIN(FIND({0;1;2;3;4;5;6;7;8;9},数据表!AZ62&amp;"1234567890",1)-1)))&amp;""</f>
        <v/>
      </c>
    </row>
    <row r="63" spans="2:137" s="310" customFormat="1" ht="12" customHeight="1">
      <c r="B63" s="286"/>
      <c r="C63" s="286"/>
      <c r="D63" s="286"/>
      <c r="E63" s="479"/>
      <c r="F63" s="282"/>
      <c r="G63" s="283"/>
      <c r="H63" s="421"/>
      <c r="I63" s="421"/>
      <c r="J63" s="283"/>
      <c r="K63" s="421"/>
      <c r="L63" s="282"/>
      <c r="N63" s="282"/>
      <c r="S63" s="282"/>
      <c r="T63" s="283"/>
      <c r="U63" s="283"/>
      <c r="V63" s="283"/>
      <c r="W63" s="283"/>
      <c r="X63" s="283"/>
      <c r="Y63" s="282"/>
      <c r="Z63" s="282"/>
      <c r="AA63" s="283"/>
      <c r="AB63" s="282"/>
      <c r="AC63" s="282"/>
      <c r="AD63" s="282"/>
      <c r="AE63" s="282"/>
      <c r="AF63" s="283"/>
      <c r="AG63" s="402"/>
      <c r="AH63" s="283"/>
      <c r="AI63" s="283"/>
      <c r="AJ63" s="283"/>
      <c r="AK63" s="283"/>
      <c r="AL63" s="283"/>
      <c r="AM63" s="282"/>
      <c r="AN63" s="282"/>
      <c r="AO63" s="282"/>
      <c r="AP63" s="282"/>
      <c r="AQ63" s="282"/>
      <c r="AR63" s="282"/>
      <c r="AT63" s="283"/>
      <c r="AU63" s="283"/>
      <c r="AV63" s="283"/>
      <c r="AW63" s="283"/>
      <c r="AY63" s="283"/>
      <c r="AZ63" s="282"/>
      <c r="BA63" s="283"/>
      <c r="BB63" s="282"/>
      <c r="BC63" s="282"/>
      <c r="BD63" s="282"/>
      <c r="BE63" s="283"/>
      <c r="BG63" s="282"/>
      <c r="BH63" s="282"/>
      <c r="BI63" s="282"/>
      <c r="BL63" s="421"/>
      <c r="BM63" s="424"/>
      <c r="BN63" s="424"/>
      <c r="BO63" s="424"/>
      <c r="BP63" s="424"/>
      <c r="BQ63" s="421"/>
      <c r="BR63" s="421"/>
      <c r="BV63" s="282"/>
      <c r="BW63" s="283"/>
      <c r="BY63" s="283"/>
      <c r="BZ63" s="283"/>
      <c r="CA63" s="283"/>
      <c r="CB63" s="282"/>
      <c r="CC63" s="282"/>
      <c r="CD63" s="282"/>
      <c r="CE63" s="282"/>
      <c r="CG63" s="427"/>
      <c r="CH63" s="402"/>
      <c r="CI63" s="424"/>
      <c r="CJ63" s="282"/>
      <c r="CK63" s="282"/>
      <c r="CL63" s="283"/>
      <c r="CM63" s="283"/>
      <c r="CP63" s="282"/>
      <c r="DC63" s="282"/>
      <c r="DD63" s="282"/>
      <c r="DE63" s="282"/>
      <c r="DF63" s="282"/>
      <c r="DG63" s="282"/>
      <c r="DH63" s="282"/>
      <c r="DI63" s="282"/>
      <c r="DJ63" s="282"/>
      <c r="EF63" s="495" t="str">
        <f>""&amp;(MID(数据表!AZ63,1,MIN(FIND({"(";"（"},数据表!AZ63&amp;"(（",1)-1)))&amp;""</f>
        <v/>
      </c>
      <c r="EG63" s="495" t="str">
        <f>""&amp;(MID(数据表!AZ63,1,MIN(FIND({0;1;2;3;4;5;6;7;8;9},数据表!AZ63&amp;"1234567890",1)-1)))&amp;""</f>
        <v/>
      </c>
    </row>
    <row r="64" spans="2:137" s="310" customFormat="1" ht="12" customHeight="1">
      <c r="B64" s="286"/>
      <c r="C64" s="286"/>
      <c r="D64" s="286"/>
      <c r="E64" s="479"/>
      <c r="F64" s="282"/>
      <c r="G64" s="283"/>
      <c r="H64" s="421"/>
      <c r="I64" s="421"/>
      <c r="J64" s="283"/>
      <c r="K64" s="421"/>
      <c r="L64" s="282"/>
      <c r="N64" s="282"/>
      <c r="S64" s="282"/>
      <c r="T64" s="283"/>
      <c r="U64" s="283"/>
      <c r="V64" s="283"/>
      <c r="W64" s="283"/>
      <c r="X64" s="283"/>
      <c r="Y64" s="282"/>
      <c r="Z64" s="282"/>
      <c r="AA64" s="283"/>
      <c r="AB64" s="282"/>
      <c r="AC64" s="282"/>
      <c r="AD64" s="282"/>
      <c r="AE64" s="282"/>
      <c r="AF64" s="283"/>
      <c r="AG64" s="402"/>
      <c r="AH64" s="283"/>
      <c r="AI64" s="283"/>
      <c r="AJ64" s="283"/>
      <c r="AK64" s="283"/>
      <c r="AL64" s="283"/>
      <c r="AM64" s="282"/>
      <c r="AN64" s="282"/>
      <c r="AO64" s="282"/>
      <c r="AP64" s="282"/>
      <c r="AQ64" s="282"/>
      <c r="AR64" s="282"/>
      <c r="AT64" s="283"/>
      <c r="AU64" s="283"/>
      <c r="AV64" s="283"/>
      <c r="AW64" s="283"/>
      <c r="AY64" s="283"/>
      <c r="AZ64" s="282"/>
      <c r="BA64" s="283"/>
      <c r="BB64" s="282"/>
      <c r="BC64" s="282"/>
      <c r="BD64" s="282"/>
      <c r="BE64" s="283"/>
      <c r="BG64" s="282"/>
      <c r="BH64" s="282"/>
      <c r="BI64" s="282"/>
      <c r="BL64" s="421"/>
      <c r="BM64" s="424"/>
      <c r="BN64" s="424"/>
      <c r="BO64" s="424"/>
      <c r="BP64" s="424"/>
      <c r="BQ64" s="421"/>
      <c r="BR64" s="421"/>
      <c r="BV64" s="282"/>
      <c r="BW64" s="283"/>
      <c r="BY64" s="283"/>
      <c r="BZ64" s="283"/>
      <c r="CA64" s="283"/>
      <c r="CB64" s="282"/>
      <c r="CC64" s="282"/>
      <c r="CD64" s="282"/>
      <c r="CE64" s="282"/>
      <c r="CG64" s="427"/>
      <c r="CH64" s="402"/>
      <c r="CI64" s="424"/>
      <c r="CJ64" s="282"/>
      <c r="CK64" s="282"/>
      <c r="CL64" s="283"/>
      <c r="CM64" s="283"/>
      <c r="CP64" s="282"/>
      <c r="DC64" s="282"/>
      <c r="DD64" s="282"/>
      <c r="DE64" s="282"/>
      <c r="DF64" s="282"/>
      <c r="DG64" s="282"/>
      <c r="DH64" s="282"/>
      <c r="DI64" s="282"/>
      <c r="DJ64" s="282"/>
      <c r="EF64" s="495" t="str">
        <f>""&amp;(MID(数据表!AZ64,1,MIN(FIND({"(";"（"},数据表!AZ64&amp;"(（",1)-1)))&amp;""</f>
        <v/>
      </c>
      <c r="EG64" s="495" t="str">
        <f>""&amp;(MID(数据表!AZ64,1,MIN(FIND({0;1;2;3;4;5;6;7;8;9},数据表!AZ64&amp;"1234567890",1)-1)))&amp;""</f>
        <v/>
      </c>
    </row>
    <row r="65" spans="2:137" s="310" customFormat="1" ht="12" customHeight="1">
      <c r="B65" s="286"/>
      <c r="C65" s="286"/>
      <c r="D65" s="286"/>
      <c r="E65" s="479"/>
      <c r="F65" s="282"/>
      <c r="G65" s="283"/>
      <c r="H65" s="421"/>
      <c r="I65" s="421"/>
      <c r="J65" s="283"/>
      <c r="K65" s="421"/>
      <c r="L65" s="282"/>
      <c r="N65" s="282"/>
      <c r="S65" s="282"/>
      <c r="T65" s="283"/>
      <c r="U65" s="283"/>
      <c r="V65" s="283"/>
      <c r="W65" s="283"/>
      <c r="X65" s="283"/>
      <c r="Y65" s="282"/>
      <c r="Z65" s="282"/>
      <c r="AA65" s="283"/>
      <c r="AB65" s="282"/>
      <c r="AC65" s="282"/>
      <c r="AD65" s="282"/>
      <c r="AE65" s="282"/>
      <c r="AF65" s="283"/>
      <c r="AG65" s="402"/>
      <c r="AH65" s="283"/>
      <c r="AI65" s="283"/>
      <c r="AJ65" s="283"/>
      <c r="AK65" s="283"/>
      <c r="AL65" s="283"/>
      <c r="AM65" s="282"/>
      <c r="AN65" s="282"/>
      <c r="AO65" s="282"/>
      <c r="AP65" s="282"/>
      <c r="AQ65" s="282"/>
      <c r="AR65" s="282"/>
      <c r="AT65" s="283"/>
      <c r="AU65" s="283"/>
      <c r="AV65" s="283"/>
      <c r="AW65" s="283"/>
      <c r="AY65" s="283"/>
      <c r="AZ65" s="282"/>
      <c r="BA65" s="283"/>
      <c r="BB65" s="282"/>
      <c r="BC65" s="282"/>
      <c r="BD65" s="282"/>
      <c r="BE65" s="283"/>
      <c r="BG65" s="282"/>
      <c r="BH65" s="282"/>
      <c r="BI65" s="282"/>
      <c r="BL65" s="421"/>
      <c r="BM65" s="424"/>
      <c r="BN65" s="424"/>
      <c r="BO65" s="424"/>
      <c r="BP65" s="424"/>
      <c r="BQ65" s="421"/>
      <c r="BR65" s="421"/>
      <c r="BV65" s="282"/>
      <c r="BW65" s="283"/>
      <c r="BY65" s="283"/>
      <c r="BZ65" s="283"/>
      <c r="CA65" s="283"/>
      <c r="CB65" s="282"/>
      <c r="CC65" s="282"/>
      <c r="CD65" s="282"/>
      <c r="CE65" s="282"/>
      <c r="CG65" s="427"/>
      <c r="CH65" s="402"/>
      <c r="CI65" s="424"/>
      <c r="CJ65" s="282"/>
      <c r="CK65" s="282"/>
      <c r="CL65" s="283"/>
      <c r="CM65" s="283"/>
      <c r="CP65" s="282"/>
      <c r="DC65" s="282"/>
      <c r="DD65" s="282"/>
      <c r="DE65" s="282"/>
      <c r="DF65" s="282"/>
      <c r="DG65" s="282"/>
      <c r="DH65" s="282"/>
      <c r="DI65" s="282"/>
      <c r="DJ65" s="282"/>
      <c r="EF65" s="495" t="str">
        <f>""&amp;(MID(数据表!AZ65,1,MIN(FIND({"(";"（"},数据表!AZ65&amp;"(（",1)-1)))&amp;""</f>
        <v/>
      </c>
      <c r="EG65" s="495" t="str">
        <f>""&amp;(MID(数据表!AZ65,1,MIN(FIND({0;1;2;3;4;5;6;7;8;9},数据表!AZ65&amp;"1234567890",1)-1)))&amp;""</f>
        <v/>
      </c>
    </row>
    <row r="66" spans="2:137" s="310" customFormat="1" ht="12" customHeight="1">
      <c r="B66" s="286"/>
      <c r="C66" s="286"/>
      <c r="D66" s="286"/>
      <c r="E66" s="479"/>
      <c r="F66" s="282"/>
      <c r="G66" s="283"/>
      <c r="H66" s="421"/>
      <c r="I66" s="421"/>
      <c r="J66" s="283"/>
      <c r="K66" s="421"/>
      <c r="L66" s="282"/>
      <c r="N66" s="282"/>
      <c r="S66" s="282"/>
      <c r="T66" s="283"/>
      <c r="U66" s="283"/>
      <c r="V66" s="283"/>
      <c r="W66" s="283"/>
      <c r="X66" s="283"/>
      <c r="Y66" s="282"/>
      <c r="Z66" s="282"/>
      <c r="AA66" s="283"/>
      <c r="AB66" s="282"/>
      <c r="AC66" s="282"/>
      <c r="AD66" s="282"/>
      <c r="AE66" s="282"/>
      <c r="AF66" s="283"/>
      <c r="AG66" s="402"/>
      <c r="AH66" s="283"/>
      <c r="AI66" s="283"/>
      <c r="AJ66" s="283"/>
      <c r="AK66" s="283"/>
      <c r="AL66" s="283"/>
      <c r="AM66" s="282"/>
      <c r="AN66" s="282"/>
      <c r="AO66" s="282"/>
      <c r="AP66" s="282"/>
      <c r="AQ66" s="282"/>
      <c r="AR66" s="282"/>
      <c r="AT66" s="283"/>
      <c r="AU66" s="283"/>
      <c r="AV66" s="283"/>
      <c r="AW66" s="283"/>
      <c r="AY66" s="283"/>
      <c r="AZ66" s="282"/>
      <c r="BA66" s="283"/>
      <c r="BB66" s="282"/>
      <c r="BC66" s="282"/>
      <c r="BD66" s="282"/>
      <c r="BE66" s="283"/>
      <c r="BG66" s="282"/>
      <c r="BH66" s="282"/>
      <c r="BI66" s="282"/>
      <c r="BL66" s="421"/>
      <c r="BM66" s="424"/>
      <c r="BN66" s="424"/>
      <c r="BO66" s="424"/>
      <c r="BP66" s="424"/>
      <c r="BQ66" s="421"/>
      <c r="BR66" s="421"/>
      <c r="BV66" s="282"/>
      <c r="BW66" s="283"/>
      <c r="BY66" s="283"/>
      <c r="BZ66" s="283"/>
      <c r="CA66" s="283"/>
      <c r="CB66" s="282"/>
      <c r="CC66" s="282"/>
      <c r="CD66" s="282"/>
      <c r="CE66" s="282"/>
      <c r="CG66" s="427"/>
      <c r="CH66" s="402"/>
      <c r="CI66" s="424"/>
      <c r="CJ66" s="282"/>
      <c r="CK66" s="282"/>
      <c r="CL66" s="283"/>
      <c r="CM66" s="283"/>
      <c r="CP66" s="282"/>
      <c r="DC66" s="282"/>
      <c r="DD66" s="282"/>
      <c r="DE66" s="282"/>
      <c r="DF66" s="282"/>
      <c r="DG66" s="282"/>
      <c r="DH66" s="282"/>
      <c r="DI66" s="282"/>
      <c r="DJ66" s="282"/>
      <c r="EF66" s="495" t="str">
        <f>""&amp;(MID(数据表!AZ66,1,MIN(FIND({"(";"（"},数据表!AZ66&amp;"(（",1)-1)))&amp;""</f>
        <v/>
      </c>
      <c r="EG66" s="495" t="str">
        <f>""&amp;(MID(数据表!AZ66,1,MIN(FIND({0;1;2;3;4;5;6;7;8;9},数据表!AZ66&amp;"1234567890",1)-1)))&amp;""</f>
        <v/>
      </c>
    </row>
    <row r="67" spans="2:137" s="310" customFormat="1" ht="12" customHeight="1">
      <c r="B67" s="286"/>
      <c r="C67" s="286"/>
      <c r="D67" s="286"/>
      <c r="E67" s="479"/>
      <c r="F67" s="282"/>
      <c r="G67" s="283"/>
      <c r="H67" s="421"/>
      <c r="I67" s="421"/>
      <c r="J67" s="283"/>
      <c r="K67" s="421"/>
      <c r="L67" s="282"/>
      <c r="N67" s="282"/>
      <c r="S67" s="282"/>
      <c r="T67" s="283"/>
      <c r="U67" s="283"/>
      <c r="V67" s="283"/>
      <c r="W67" s="283"/>
      <c r="X67" s="283"/>
      <c r="Y67" s="282"/>
      <c r="Z67" s="282"/>
      <c r="AA67" s="283"/>
      <c r="AB67" s="282"/>
      <c r="AC67" s="282"/>
      <c r="AD67" s="282"/>
      <c r="AE67" s="282"/>
      <c r="AF67" s="283"/>
      <c r="AG67" s="402"/>
      <c r="AH67" s="283"/>
      <c r="AI67" s="283"/>
      <c r="AJ67" s="283"/>
      <c r="AK67" s="283"/>
      <c r="AL67" s="283"/>
      <c r="AM67" s="282"/>
      <c r="AN67" s="282"/>
      <c r="AO67" s="282"/>
      <c r="AP67" s="282"/>
      <c r="AQ67" s="282"/>
      <c r="AR67" s="282"/>
      <c r="AT67" s="283"/>
      <c r="AU67" s="283"/>
      <c r="AV67" s="283"/>
      <c r="AW67" s="283"/>
      <c r="AY67" s="283"/>
      <c r="AZ67" s="282"/>
      <c r="BA67" s="283"/>
      <c r="BB67" s="282"/>
      <c r="BC67" s="282"/>
      <c r="BD67" s="282"/>
      <c r="BE67" s="283"/>
      <c r="BG67" s="282"/>
      <c r="BH67" s="282"/>
      <c r="BI67" s="282"/>
      <c r="BL67" s="421"/>
      <c r="BM67" s="424"/>
      <c r="BN67" s="424"/>
      <c r="BO67" s="424"/>
      <c r="BP67" s="424"/>
      <c r="BQ67" s="421"/>
      <c r="BR67" s="421"/>
      <c r="BV67" s="282"/>
      <c r="BW67" s="283"/>
      <c r="BY67" s="283"/>
      <c r="BZ67" s="283"/>
      <c r="CA67" s="283"/>
      <c r="CB67" s="282"/>
      <c r="CC67" s="282"/>
      <c r="CD67" s="282"/>
      <c r="CE67" s="282"/>
      <c r="CG67" s="427"/>
      <c r="CH67" s="402"/>
      <c r="CI67" s="424"/>
      <c r="CJ67" s="282"/>
      <c r="CK67" s="282"/>
      <c r="CL67" s="283"/>
      <c r="CM67" s="283"/>
      <c r="CP67" s="282"/>
      <c r="DC67" s="282"/>
      <c r="DD67" s="282"/>
      <c r="DE67" s="282"/>
      <c r="DF67" s="282"/>
      <c r="DG67" s="282"/>
      <c r="DH67" s="282"/>
      <c r="DI67" s="282"/>
      <c r="DJ67" s="282"/>
      <c r="EF67" s="495" t="str">
        <f>""&amp;(MID(数据表!AZ67,1,MIN(FIND({"(";"（"},数据表!AZ67&amp;"(（",1)-1)))&amp;""</f>
        <v/>
      </c>
      <c r="EG67" s="495" t="str">
        <f>""&amp;(MID(数据表!AZ67,1,MIN(FIND({0;1;2;3;4;5;6;7;8;9},数据表!AZ67&amp;"1234567890",1)-1)))&amp;""</f>
        <v/>
      </c>
    </row>
    <row r="68" spans="2:137" s="310" customFormat="1" ht="12" customHeight="1">
      <c r="B68" s="286"/>
      <c r="C68" s="286"/>
      <c r="D68" s="286"/>
      <c r="E68" s="479"/>
      <c r="F68" s="282"/>
      <c r="G68" s="283"/>
      <c r="H68" s="421"/>
      <c r="I68" s="421"/>
      <c r="J68" s="283"/>
      <c r="K68" s="421"/>
      <c r="L68" s="282"/>
      <c r="N68" s="282"/>
      <c r="S68" s="282"/>
      <c r="T68" s="283"/>
      <c r="U68" s="283"/>
      <c r="V68" s="283"/>
      <c r="W68" s="283"/>
      <c r="X68" s="283"/>
      <c r="Y68" s="282"/>
      <c r="Z68" s="282"/>
      <c r="AA68" s="283"/>
      <c r="AB68" s="282"/>
      <c r="AC68" s="282"/>
      <c r="AD68" s="282"/>
      <c r="AE68" s="282"/>
      <c r="AF68" s="283"/>
      <c r="AG68" s="402"/>
      <c r="AH68" s="283"/>
      <c r="AI68" s="283"/>
      <c r="AJ68" s="283"/>
      <c r="AK68" s="283"/>
      <c r="AL68" s="283"/>
      <c r="AM68" s="282"/>
      <c r="AN68" s="282"/>
      <c r="AO68" s="282"/>
      <c r="AP68" s="282"/>
      <c r="AQ68" s="282"/>
      <c r="AR68" s="282"/>
      <c r="AT68" s="283"/>
      <c r="AU68" s="283"/>
      <c r="AV68" s="283"/>
      <c r="AW68" s="283"/>
      <c r="AY68" s="283"/>
      <c r="AZ68" s="282"/>
      <c r="BA68" s="283"/>
      <c r="BB68" s="282"/>
      <c r="BC68" s="282"/>
      <c r="BD68" s="282"/>
      <c r="BE68" s="283"/>
      <c r="BG68" s="282"/>
      <c r="BH68" s="282"/>
      <c r="BI68" s="282"/>
      <c r="BL68" s="421"/>
      <c r="BM68" s="424"/>
      <c r="BN68" s="424"/>
      <c r="BO68" s="424"/>
      <c r="BP68" s="424"/>
      <c r="BQ68" s="421"/>
      <c r="BR68" s="421"/>
      <c r="BV68" s="282"/>
      <c r="BW68" s="283"/>
      <c r="BY68" s="283"/>
      <c r="BZ68" s="283"/>
      <c r="CA68" s="283"/>
      <c r="CB68" s="282"/>
      <c r="CC68" s="282"/>
      <c r="CD68" s="282"/>
      <c r="CE68" s="282"/>
      <c r="CG68" s="427"/>
      <c r="CH68" s="402"/>
      <c r="CI68" s="424"/>
      <c r="CJ68" s="282"/>
      <c r="CK68" s="282"/>
      <c r="CL68" s="283"/>
      <c r="CM68" s="283"/>
      <c r="CP68" s="282"/>
      <c r="DC68" s="282"/>
      <c r="DD68" s="282"/>
      <c r="DE68" s="282"/>
      <c r="DF68" s="282"/>
      <c r="DG68" s="282"/>
      <c r="DH68" s="282"/>
      <c r="DI68" s="282"/>
      <c r="DJ68" s="282"/>
      <c r="EF68" s="495" t="str">
        <f>""&amp;(MID(数据表!AZ68,1,MIN(FIND({"(";"（"},数据表!AZ68&amp;"(（",1)-1)))&amp;""</f>
        <v/>
      </c>
      <c r="EG68" s="495" t="str">
        <f>""&amp;(MID(数据表!AZ68,1,MIN(FIND({0;1;2;3;4;5;6;7;8;9},数据表!AZ68&amp;"1234567890",1)-1)))&amp;""</f>
        <v/>
      </c>
    </row>
    <row r="69" spans="2:137" s="310" customFormat="1" ht="12" customHeight="1">
      <c r="B69" s="286"/>
      <c r="C69" s="286"/>
      <c r="D69" s="286"/>
      <c r="E69" s="479"/>
      <c r="F69" s="282"/>
      <c r="G69" s="283"/>
      <c r="H69" s="421"/>
      <c r="I69" s="421"/>
      <c r="J69" s="283"/>
      <c r="K69" s="421"/>
      <c r="L69" s="282"/>
      <c r="N69" s="282"/>
      <c r="S69" s="282"/>
      <c r="T69" s="283"/>
      <c r="U69" s="283"/>
      <c r="V69" s="283"/>
      <c r="W69" s="283"/>
      <c r="X69" s="283"/>
      <c r="Y69" s="282"/>
      <c r="Z69" s="282"/>
      <c r="AA69" s="283"/>
      <c r="AB69" s="282"/>
      <c r="AC69" s="282"/>
      <c r="AD69" s="282"/>
      <c r="AE69" s="282"/>
      <c r="AF69" s="283"/>
      <c r="AG69" s="402"/>
      <c r="AH69" s="283"/>
      <c r="AI69" s="283"/>
      <c r="AJ69" s="283"/>
      <c r="AK69" s="283"/>
      <c r="AL69" s="283"/>
      <c r="AM69" s="282"/>
      <c r="AN69" s="282"/>
      <c r="AO69" s="282"/>
      <c r="AP69" s="282"/>
      <c r="AQ69" s="282"/>
      <c r="AR69" s="282"/>
      <c r="AT69" s="283"/>
      <c r="AU69" s="283"/>
      <c r="AV69" s="283"/>
      <c r="AW69" s="283"/>
      <c r="AY69" s="283"/>
      <c r="AZ69" s="282"/>
      <c r="BA69" s="283"/>
      <c r="BB69" s="282"/>
      <c r="BC69" s="282"/>
      <c r="BD69" s="282"/>
      <c r="BE69" s="283"/>
      <c r="BG69" s="282"/>
      <c r="BH69" s="282"/>
      <c r="BI69" s="282"/>
      <c r="BL69" s="421"/>
      <c r="BM69" s="424"/>
      <c r="BN69" s="424"/>
      <c r="BO69" s="424"/>
      <c r="BP69" s="424"/>
      <c r="BQ69" s="421"/>
      <c r="BR69" s="421"/>
      <c r="BV69" s="282"/>
      <c r="BW69" s="283"/>
      <c r="BY69" s="283"/>
      <c r="BZ69" s="283"/>
      <c r="CA69" s="283"/>
      <c r="CB69" s="282"/>
      <c r="CC69" s="282"/>
      <c r="CD69" s="282"/>
      <c r="CE69" s="282"/>
      <c r="CG69" s="427"/>
      <c r="CH69" s="402"/>
      <c r="CI69" s="424"/>
      <c r="CJ69" s="282"/>
      <c r="CK69" s="282"/>
      <c r="CL69" s="283"/>
      <c r="CM69" s="283"/>
      <c r="CP69" s="282"/>
      <c r="DC69" s="282"/>
      <c r="DD69" s="282"/>
      <c r="DE69" s="282"/>
      <c r="DF69" s="282"/>
      <c r="DG69" s="282"/>
      <c r="DH69" s="282"/>
      <c r="DI69" s="282"/>
      <c r="DJ69" s="282"/>
      <c r="EF69" s="495" t="str">
        <f>""&amp;(MID(数据表!AZ69,1,MIN(FIND({"(";"（"},数据表!AZ69&amp;"(（",1)-1)))&amp;""</f>
        <v/>
      </c>
      <c r="EG69" s="495" t="str">
        <f>""&amp;(MID(数据表!AZ69,1,MIN(FIND({0;1;2;3;4;5;6;7;8;9},数据表!AZ69&amp;"1234567890",1)-1)))&amp;""</f>
        <v/>
      </c>
    </row>
    <row r="70" spans="2:137" s="310" customFormat="1" ht="12" customHeight="1">
      <c r="B70" s="286"/>
      <c r="C70" s="286"/>
      <c r="D70" s="286"/>
      <c r="E70" s="479"/>
      <c r="F70" s="282"/>
      <c r="G70" s="283"/>
      <c r="H70" s="421"/>
      <c r="I70" s="421"/>
      <c r="J70" s="283"/>
      <c r="K70" s="421"/>
      <c r="L70" s="282"/>
      <c r="N70" s="282"/>
      <c r="S70" s="282"/>
      <c r="T70" s="283"/>
      <c r="U70" s="283"/>
      <c r="V70" s="283"/>
      <c r="W70" s="283"/>
      <c r="X70" s="283"/>
      <c r="Y70" s="282"/>
      <c r="Z70" s="282"/>
      <c r="AA70" s="283"/>
      <c r="AB70" s="282"/>
      <c r="AC70" s="282"/>
      <c r="AD70" s="282"/>
      <c r="AE70" s="282"/>
      <c r="AF70" s="283"/>
      <c r="AG70" s="402"/>
      <c r="AH70" s="283"/>
      <c r="AI70" s="283"/>
      <c r="AJ70" s="283"/>
      <c r="AK70" s="283"/>
      <c r="AL70" s="283"/>
      <c r="AM70" s="282"/>
      <c r="AN70" s="282"/>
      <c r="AO70" s="282"/>
      <c r="AP70" s="282"/>
      <c r="AQ70" s="282"/>
      <c r="AR70" s="282"/>
      <c r="AT70" s="283"/>
      <c r="AU70" s="283"/>
      <c r="AV70" s="283"/>
      <c r="AW70" s="283"/>
      <c r="AY70" s="283"/>
      <c r="AZ70" s="282"/>
      <c r="BA70" s="283"/>
      <c r="BB70" s="282"/>
      <c r="BC70" s="282"/>
      <c r="BD70" s="282"/>
      <c r="BE70" s="283"/>
      <c r="BG70" s="282"/>
      <c r="BH70" s="282"/>
      <c r="BI70" s="282"/>
      <c r="BL70" s="421"/>
      <c r="BM70" s="424"/>
      <c r="BN70" s="424"/>
      <c r="BO70" s="424"/>
      <c r="BP70" s="424"/>
      <c r="BQ70" s="421"/>
      <c r="BR70" s="421"/>
      <c r="BV70" s="282"/>
      <c r="BW70" s="283"/>
      <c r="BY70" s="283"/>
      <c r="BZ70" s="283"/>
      <c r="CA70" s="283"/>
      <c r="CB70" s="282"/>
      <c r="CC70" s="282"/>
      <c r="CD70" s="282"/>
      <c r="CE70" s="282"/>
      <c r="CG70" s="427"/>
      <c r="CH70" s="402"/>
      <c r="CI70" s="424"/>
      <c r="CJ70" s="282"/>
      <c r="CK70" s="282"/>
      <c r="CL70" s="283"/>
      <c r="CM70" s="283"/>
      <c r="CP70" s="282"/>
      <c r="DC70" s="282"/>
      <c r="DD70" s="282"/>
      <c r="DE70" s="282"/>
      <c r="DF70" s="282"/>
      <c r="DG70" s="282"/>
      <c r="DH70" s="282"/>
      <c r="DI70" s="282"/>
      <c r="DJ70" s="282"/>
      <c r="EF70" s="495" t="str">
        <f>""&amp;(MID(数据表!AZ70,1,MIN(FIND({"(";"（"},数据表!AZ70&amp;"(（",1)-1)))&amp;""</f>
        <v/>
      </c>
      <c r="EG70" s="495" t="str">
        <f>""&amp;(MID(数据表!AZ70,1,MIN(FIND({0;1;2;3;4;5;6;7;8;9},数据表!AZ70&amp;"1234567890",1)-1)))&amp;""</f>
        <v/>
      </c>
    </row>
    <row r="71" spans="2:137" s="310" customFormat="1" ht="12" customHeight="1">
      <c r="B71" s="286"/>
      <c r="C71" s="286"/>
      <c r="D71" s="286"/>
      <c r="E71" s="479"/>
      <c r="F71" s="282"/>
      <c r="G71" s="283"/>
      <c r="H71" s="421"/>
      <c r="I71" s="421"/>
      <c r="J71" s="283"/>
      <c r="K71" s="421"/>
      <c r="L71" s="282"/>
      <c r="N71" s="282"/>
      <c r="S71" s="282"/>
      <c r="T71" s="283"/>
      <c r="U71" s="283"/>
      <c r="V71" s="283"/>
      <c r="W71" s="283"/>
      <c r="X71" s="283"/>
      <c r="Y71" s="282"/>
      <c r="Z71" s="282"/>
      <c r="AA71" s="283"/>
      <c r="AB71" s="282"/>
      <c r="AC71" s="282"/>
      <c r="AD71" s="282"/>
      <c r="AE71" s="282"/>
      <c r="AF71" s="283"/>
      <c r="AG71" s="402"/>
      <c r="AH71" s="283"/>
      <c r="AI71" s="283"/>
      <c r="AJ71" s="283"/>
      <c r="AK71" s="283"/>
      <c r="AL71" s="283"/>
      <c r="AM71" s="282"/>
      <c r="AN71" s="282"/>
      <c r="AO71" s="282"/>
      <c r="AP71" s="282"/>
      <c r="AQ71" s="282"/>
      <c r="AR71" s="282"/>
      <c r="AT71" s="283"/>
      <c r="AU71" s="283"/>
      <c r="AV71" s="283"/>
      <c r="AW71" s="283"/>
      <c r="AY71" s="283"/>
      <c r="AZ71" s="282"/>
      <c r="BA71" s="283"/>
      <c r="BB71" s="282"/>
      <c r="BC71" s="282"/>
      <c r="BD71" s="282"/>
      <c r="BE71" s="283"/>
      <c r="BG71" s="282"/>
      <c r="BH71" s="282"/>
      <c r="BI71" s="282"/>
      <c r="BL71" s="421"/>
      <c r="BM71" s="424"/>
      <c r="BN71" s="424"/>
      <c r="BO71" s="424"/>
      <c r="BP71" s="424"/>
      <c r="BQ71" s="421"/>
      <c r="BR71" s="421"/>
      <c r="BV71" s="282"/>
      <c r="BW71" s="283"/>
      <c r="BY71" s="283"/>
      <c r="BZ71" s="283"/>
      <c r="CA71" s="283"/>
      <c r="CB71" s="282"/>
      <c r="CC71" s="282"/>
      <c r="CD71" s="282"/>
      <c r="CE71" s="282"/>
      <c r="CG71" s="427"/>
      <c r="CH71" s="402"/>
      <c r="CI71" s="424"/>
      <c r="CJ71" s="282"/>
      <c r="CK71" s="282"/>
      <c r="CL71" s="283"/>
      <c r="CM71" s="283"/>
      <c r="CP71" s="282"/>
      <c r="DC71" s="282"/>
      <c r="DD71" s="282"/>
      <c r="DE71" s="282"/>
      <c r="DF71" s="282"/>
      <c r="DG71" s="282"/>
      <c r="DH71" s="282"/>
      <c r="DI71" s="282"/>
      <c r="DJ71" s="282"/>
      <c r="EF71" s="495" t="str">
        <f>""&amp;(MID(数据表!AZ71,1,MIN(FIND({"(";"（"},数据表!AZ71&amp;"(（",1)-1)))&amp;""</f>
        <v/>
      </c>
      <c r="EG71" s="495" t="str">
        <f>""&amp;(MID(数据表!AZ71,1,MIN(FIND({0;1;2;3;4;5;6;7;8;9},数据表!AZ71&amp;"1234567890",1)-1)))&amp;""</f>
        <v/>
      </c>
    </row>
    <row r="72" spans="2:137" s="310" customFormat="1" ht="12" customHeight="1">
      <c r="B72" s="286"/>
      <c r="C72" s="286"/>
      <c r="D72" s="286"/>
      <c r="E72" s="479"/>
      <c r="F72" s="282"/>
      <c r="G72" s="283"/>
      <c r="H72" s="421"/>
      <c r="I72" s="421"/>
      <c r="J72" s="283"/>
      <c r="K72" s="421"/>
      <c r="L72" s="282"/>
      <c r="N72" s="282"/>
      <c r="S72" s="282"/>
      <c r="T72" s="283"/>
      <c r="U72" s="283"/>
      <c r="V72" s="283"/>
      <c r="W72" s="283"/>
      <c r="X72" s="283"/>
      <c r="Y72" s="282"/>
      <c r="Z72" s="282"/>
      <c r="AA72" s="283"/>
      <c r="AB72" s="282"/>
      <c r="AC72" s="282"/>
      <c r="AD72" s="282"/>
      <c r="AE72" s="282"/>
      <c r="AF72" s="283"/>
      <c r="AG72" s="402"/>
      <c r="AH72" s="283"/>
      <c r="AI72" s="283"/>
      <c r="AJ72" s="283"/>
      <c r="AK72" s="283"/>
      <c r="AL72" s="283"/>
      <c r="AM72" s="282"/>
      <c r="AN72" s="282"/>
      <c r="AO72" s="282"/>
      <c r="AP72" s="282"/>
      <c r="AQ72" s="282"/>
      <c r="AR72" s="282"/>
      <c r="AT72" s="283"/>
      <c r="AU72" s="283"/>
      <c r="AV72" s="283"/>
      <c r="AW72" s="283"/>
      <c r="AY72" s="283"/>
      <c r="AZ72" s="282"/>
      <c r="BA72" s="283"/>
      <c r="BB72" s="282"/>
      <c r="BC72" s="282"/>
      <c r="BD72" s="282"/>
      <c r="BE72" s="283"/>
      <c r="BG72" s="282"/>
      <c r="BH72" s="282"/>
      <c r="BI72" s="282"/>
      <c r="BL72" s="421"/>
      <c r="BM72" s="424"/>
      <c r="BN72" s="424"/>
      <c r="BO72" s="424"/>
      <c r="BP72" s="424"/>
      <c r="BQ72" s="421"/>
      <c r="BR72" s="421"/>
      <c r="BV72" s="282"/>
      <c r="BW72" s="283"/>
      <c r="BY72" s="283"/>
      <c r="BZ72" s="283"/>
      <c r="CA72" s="283"/>
      <c r="CB72" s="282"/>
      <c r="CC72" s="282"/>
      <c r="CD72" s="282"/>
      <c r="CE72" s="282"/>
      <c r="CG72" s="427"/>
      <c r="CH72" s="402"/>
      <c r="CI72" s="424"/>
      <c r="CJ72" s="282"/>
      <c r="CK72" s="282"/>
      <c r="CL72" s="283"/>
      <c r="CM72" s="283"/>
      <c r="CP72" s="282"/>
      <c r="DC72" s="282"/>
      <c r="DD72" s="282"/>
      <c r="DE72" s="282"/>
      <c r="DF72" s="282"/>
      <c r="DG72" s="282"/>
      <c r="DH72" s="282"/>
      <c r="DI72" s="282"/>
      <c r="DJ72" s="282"/>
      <c r="EF72" s="495" t="str">
        <f>""&amp;(MID(数据表!AZ72,1,MIN(FIND({"(";"（"},数据表!AZ72&amp;"(（",1)-1)))&amp;""</f>
        <v/>
      </c>
      <c r="EG72" s="495" t="str">
        <f>""&amp;(MID(数据表!AZ72,1,MIN(FIND({0;1;2;3;4;5;6;7;8;9},数据表!AZ72&amp;"1234567890",1)-1)))&amp;""</f>
        <v/>
      </c>
    </row>
    <row r="73" spans="2:137" s="310" customFormat="1" ht="12" customHeight="1">
      <c r="B73" s="286"/>
      <c r="C73" s="286"/>
      <c r="D73" s="286"/>
      <c r="E73" s="479"/>
      <c r="F73" s="282"/>
      <c r="G73" s="283"/>
      <c r="H73" s="421"/>
      <c r="I73" s="421"/>
      <c r="J73" s="283"/>
      <c r="K73" s="421"/>
      <c r="L73" s="282"/>
      <c r="N73" s="282"/>
      <c r="S73" s="282"/>
      <c r="T73" s="283"/>
      <c r="U73" s="283"/>
      <c r="V73" s="283"/>
      <c r="W73" s="283"/>
      <c r="X73" s="283"/>
      <c r="Y73" s="282"/>
      <c r="Z73" s="282"/>
      <c r="AA73" s="283"/>
      <c r="AB73" s="282"/>
      <c r="AC73" s="282"/>
      <c r="AD73" s="282"/>
      <c r="AE73" s="282"/>
      <c r="AF73" s="283"/>
      <c r="AG73" s="402"/>
      <c r="AH73" s="283"/>
      <c r="AI73" s="283"/>
      <c r="AJ73" s="283"/>
      <c r="AK73" s="283"/>
      <c r="AL73" s="283"/>
      <c r="AM73" s="282"/>
      <c r="AN73" s="282"/>
      <c r="AO73" s="282"/>
      <c r="AP73" s="282"/>
      <c r="AQ73" s="282"/>
      <c r="AR73" s="282"/>
      <c r="AT73" s="283"/>
      <c r="AU73" s="283"/>
      <c r="AV73" s="283"/>
      <c r="AW73" s="283"/>
      <c r="AY73" s="283"/>
      <c r="AZ73" s="282"/>
      <c r="BA73" s="283"/>
      <c r="BB73" s="282"/>
      <c r="BC73" s="282"/>
      <c r="BD73" s="282"/>
      <c r="BE73" s="283"/>
      <c r="BG73" s="282"/>
      <c r="BH73" s="282"/>
      <c r="BI73" s="282"/>
      <c r="BL73" s="421"/>
      <c r="BM73" s="424"/>
      <c r="BN73" s="424"/>
      <c r="BO73" s="424"/>
      <c r="BP73" s="424"/>
      <c r="BQ73" s="421"/>
      <c r="BR73" s="421"/>
      <c r="BV73" s="282"/>
      <c r="BW73" s="283"/>
      <c r="BY73" s="283"/>
      <c r="BZ73" s="283"/>
      <c r="CA73" s="283"/>
      <c r="CB73" s="282"/>
      <c r="CC73" s="282"/>
      <c r="CD73" s="282"/>
      <c r="CE73" s="282"/>
      <c r="CG73" s="427"/>
      <c r="CH73" s="402"/>
      <c r="CI73" s="424"/>
      <c r="CJ73" s="282"/>
      <c r="CK73" s="282"/>
      <c r="CL73" s="283"/>
      <c r="CM73" s="283"/>
      <c r="CP73" s="282"/>
      <c r="DC73" s="282"/>
      <c r="DD73" s="282"/>
      <c r="DE73" s="282"/>
      <c r="DF73" s="282"/>
      <c r="DG73" s="282"/>
      <c r="DH73" s="282"/>
      <c r="DI73" s="282"/>
      <c r="DJ73" s="282"/>
      <c r="EF73" s="495" t="str">
        <f>""&amp;(MID(数据表!AZ73,1,MIN(FIND({"(";"（"},数据表!AZ73&amp;"(（",1)-1)))&amp;""</f>
        <v/>
      </c>
      <c r="EG73" s="495" t="str">
        <f>""&amp;(MID(数据表!AZ73,1,MIN(FIND({0;1;2;3;4;5;6;7;8;9},数据表!AZ73&amp;"1234567890",1)-1)))&amp;""</f>
        <v/>
      </c>
    </row>
    <row r="74" spans="2:137" s="310" customFormat="1" ht="12" customHeight="1">
      <c r="B74" s="286"/>
      <c r="C74" s="286"/>
      <c r="D74" s="286"/>
      <c r="E74" s="479"/>
      <c r="F74" s="282"/>
      <c r="G74" s="283"/>
      <c r="H74" s="421"/>
      <c r="I74" s="421"/>
      <c r="J74" s="283"/>
      <c r="K74" s="421"/>
      <c r="L74" s="282"/>
      <c r="N74" s="282"/>
      <c r="S74" s="282"/>
      <c r="T74" s="283"/>
      <c r="U74" s="283"/>
      <c r="V74" s="283"/>
      <c r="W74" s="283"/>
      <c r="X74" s="283"/>
      <c r="Y74" s="282"/>
      <c r="Z74" s="282"/>
      <c r="AA74" s="283"/>
      <c r="AB74" s="282"/>
      <c r="AC74" s="282"/>
      <c r="AD74" s="282"/>
      <c r="AE74" s="282"/>
      <c r="AF74" s="283"/>
      <c r="AG74" s="402"/>
      <c r="AH74" s="283"/>
      <c r="AI74" s="283"/>
      <c r="AJ74" s="283"/>
      <c r="AK74" s="283"/>
      <c r="AL74" s="283"/>
      <c r="AM74" s="282"/>
      <c r="AN74" s="282"/>
      <c r="AO74" s="282"/>
      <c r="AP74" s="282"/>
      <c r="AQ74" s="282"/>
      <c r="AR74" s="282"/>
      <c r="AT74" s="283"/>
      <c r="AU74" s="283"/>
      <c r="AV74" s="283"/>
      <c r="AW74" s="283"/>
      <c r="AY74" s="283"/>
      <c r="AZ74" s="282"/>
      <c r="BA74" s="283"/>
      <c r="BB74" s="282"/>
      <c r="BC74" s="282"/>
      <c r="BD74" s="282"/>
      <c r="BE74" s="283"/>
      <c r="BG74" s="282"/>
      <c r="BH74" s="282"/>
      <c r="BI74" s="282"/>
      <c r="BL74" s="421"/>
      <c r="BM74" s="424"/>
      <c r="BN74" s="424"/>
      <c r="BO74" s="424"/>
      <c r="BP74" s="424"/>
      <c r="BQ74" s="421"/>
      <c r="BR74" s="421"/>
      <c r="BV74" s="282"/>
      <c r="BW74" s="283"/>
      <c r="BY74" s="283"/>
      <c r="BZ74" s="283"/>
      <c r="CA74" s="283"/>
      <c r="CB74" s="282"/>
      <c r="CC74" s="282"/>
      <c r="CD74" s="282"/>
      <c r="CE74" s="282"/>
      <c r="CG74" s="427"/>
      <c r="CH74" s="402"/>
      <c r="CI74" s="424"/>
      <c r="CJ74" s="282"/>
      <c r="CK74" s="282"/>
      <c r="CL74" s="283"/>
      <c r="CM74" s="283"/>
      <c r="CP74" s="282"/>
      <c r="DC74" s="282"/>
      <c r="DD74" s="282"/>
      <c r="DE74" s="282"/>
      <c r="DF74" s="282"/>
      <c r="DG74" s="282"/>
      <c r="DH74" s="282"/>
      <c r="DI74" s="282"/>
      <c r="DJ74" s="282"/>
      <c r="EF74" s="495" t="str">
        <f>""&amp;(MID(数据表!AZ74,1,MIN(FIND({"(";"（"},数据表!AZ74&amp;"(（",1)-1)))&amp;""</f>
        <v/>
      </c>
      <c r="EG74" s="495" t="str">
        <f>""&amp;(MID(数据表!AZ74,1,MIN(FIND({0;1;2;3;4;5;6;7;8;9},数据表!AZ74&amp;"1234567890",1)-1)))&amp;""</f>
        <v/>
      </c>
    </row>
    <row r="75" spans="2:137" s="310" customFormat="1" ht="12" customHeight="1">
      <c r="B75" s="286"/>
      <c r="C75" s="286"/>
      <c r="D75" s="286"/>
      <c r="E75" s="479"/>
      <c r="F75" s="282"/>
      <c r="G75" s="283"/>
      <c r="H75" s="421"/>
      <c r="I75" s="421"/>
      <c r="J75" s="283"/>
      <c r="K75" s="421"/>
      <c r="L75" s="282"/>
      <c r="N75" s="282"/>
      <c r="S75" s="282"/>
      <c r="T75" s="283"/>
      <c r="U75" s="283"/>
      <c r="V75" s="283"/>
      <c r="W75" s="283"/>
      <c r="X75" s="283"/>
      <c r="Y75" s="282"/>
      <c r="Z75" s="282"/>
      <c r="AA75" s="283"/>
      <c r="AB75" s="282"/>
      <c r="AC75" s="282"/>
      <c r="AD75" s="282"/>
      <c r="AE75" s="282"/>
      <c r="AF75" s="283"/>
      <c r="AG75" s="402"/>
      <c r="AH75" s="283"/>
      <c r="AI75" s="283"/>
      <c r="AJ75" s="283"/>
      <c r="AK75" s="283"/>
      <c r="AL75" s="283"/>
      <c r="AM75" s="282"/>
      <c r="AN75" s="282"/>
      <c r="AO75" s="282"/>
      <c r="AP75" s="282"/>
      <c r="AQ75" s="282"/>
      <c r="AR75" s="282"/>
      <c r="AT75" s="283"/>
      <c r="AU75" s="283"/>
      <c r="AV75" s="283"/>
      <c r="AW75" s="283"/>
      <c r="AY75" s="283"/>
      <c r="AZ75" s="282"/>
      <c r="BA75" s="283"/>
      <c r="BB75" s="282"/>
      <c r="BC75" s="282"/>
      <c r="BD75" s="282"/>
      <c r="BE75" s="283"/>
      <c r="BG75" s="282"/>
      <c r="BH75" s="282"/>
      <c r="BI75" s="282"/>
      <c r="BL75" s="421"/>
      <c r="BM75" s="424"/>
      <c r="BN75" s="424"/>
      <c r="BO75" s="424"/>
      <c r="BP75" s="424"/>
      <c r="BQ75" s="421"/>
      <c r="BR75" s="421"/>
      <c r="BV75" s="282"/>
      <c r="BW75" s="283"/>
      <c r="BY75" s="283"/>
      <c r="BZ75" s="283"/>
      <c r="CA75" s="283"/>
      <c r="CB75" s="282"/>
      <c r="CC75" s="282"/>
      <c r="CD75" s="282"/>
      <c r="CE75" s="282"/>
      <c r="CG75" s="427"/>
      <c r="CH75" s="402"/>
      <c r="CI75" s="424"/>
      <c r="CJ75" s="282"/>
      <c r="CK75" s="282"/>
      <c r="CL75" s="283"/>
      <c r="CM75" s="283"/>
      <c r="CP75" s="282"/>
      <c r="DC75" s="282"/>
      <c r="DD75" s="282"/>
      <c r="DE75" s="282"/>
      <c r="DF75" s="282"/>
      <c r="DG75" s="282"/>
      <c r="DH75" s="282"/>
      <c r="DI75" s="282"/>
      <c r="DJ75" s="282"/>
      <c r="EF75" s="495" t="str">
        <f>""&amp;(MID(数据表!AZ75,1,MIN(FIND({"(";"（"},数据表!AZ75&amp;"(（",1)-1)))&amp;""</f>
        <v/>
      </c>
      <c r="EG75" s="495" t="str">
        <f>""&amp;(MID(数据表!AZ75,1,MIN(FIND({0;1;2;3;4;5;6;7;8;9},数据表!AZ75&amp;"1234567890",1)-1)))&amp;""</f>
        <v/>
      </c>
    </row>
    <row r="76" spans="2:137" s="310" customFormat="1" ht="12" customHeight="1">
      <c r="B76" s="286"/>
      <c r="C76" s="286"/>
      <c r="D76" s="286"/>
      <c r="E76" s="479"/>
      <c r="F76" s="282"/>
      <c r="G76" s="283"/>
      <c r="H76" s="421"/>
      <c r="I76" s="421"/>
      <c r="J76" s="283"/>
      <c r="K76" s="421"/>
      <c r="L76" s="282"/>
      <c r="N76" s="282"/>
      <c r="S76" s="282"/>
      <c r="T76" s="283"/>
      <c r="U76" s="283"/>
      <c r="V76" s="283"/>
      <c r="W76" s="283"/>
      <c r="X76" s="283"/>
      <c r="Y76" s="282"/>
      <c r="Z76" s="282"/>
      <c r="AA76" s="283"/>
      <c r="AB76" s="282"/>
      <c r="AC76" s="282"/>
      <c r="AD76" s="282"/>
      <c r="AE76" s="282"/>
      <c r="AF76" s="283"/>
      <c r="AG76" s="402"/>
      <c r="AH76" s="283"/>
      <c r="AI76" s="283"/>
      <c r="AJ76" s="283"/>
      <c r="AK76" s="283"/>
      <c r="AL76" s="283"/>
      <c r="AM76" s="282"/>
      <c r="AN76" s="282"/>
      <c r="AO76" s="282"/>
      <c r="AP76" s="282"/>
      <c r="AQ76" s="282"/>
      <c r="AR76" s="282"/>
      <c r="AT76" s="283"/>
      <c r="AU76" s="283"/>
      <c r="AV76" s="283"/>
      <c r="AW76" s="283"/>
      <c r="AY76" s="283"/>
      <c r="AZ76" s="282"/>
      <c r="BA76" s="283"/>
      <c r="BB76" s="282"/>
      <c r="BC76" s="282"/>
      <c r="BD76" s="282"/>
      <c r="BE76" s="283"/>
      <c r="BG76" s="282"/>
      <c r="BH76" s="282"/>
      <c r="BI76" s="282"/>
      <c r="BL76" s="421"/>
      <c r="BM76" s="424"/>
      <c r="BN76" s="424"/>
      <c r="BO76" s="424"/>
      <c r="BP76" s="424"/>
      <c r="BQ76" s="421"/>
      <c r="BR76" s="421"/>
      <c r="BV76" s="282"/>
      <c r="BW76" s="283"/>
      <c r="BY76" s="283"/>
      <c r="BZ76" s="283"/>
      <c r="CA76" s="283"/>
      <c r="CB76" s="282"/>
      <c r="CC76" s="282"/>
      <c r="CD76" s="282"/>
      <c r="CE76" s="282"/>
      <c r="CG76" s="427"/>
      <c r="CH76" s="402"/>
      <c r="CI76" s="424"/>
      <c r="CJ76" s="282"/>
      <c r="CK76" s="282"/>
      <c r="CL76" s="283"/>
      <c r="CM76" s="283"/>
      <c r="CP76" s="282"/>
      <c r="DC76" s="282"/>
      <c r="DD76" s="282"/>
      <c r="DE76" s="282"/>
      <c r="DF76" s="282"/>
      <c r="DG76" s="282"/>
      <c r="DH76" s="282"/>
      <c r="DI76" s="282"/>
      <c r="DJ76" s="282"/>
      <c r="EF76" s="495" t="str">
        <f>""&amp;(MID(数据表!AZ76,1,MIN(FIND({"(";"（"},数据表!AZ76&amp;"(（",1)-1)))&amp;""</f>
        <v/>
      </c>
      <c r="EG76" s="495" t="str">
        <f>""&amp;(MID(数据表!AZ76,1,MIN(FIND({0;1;2;3;4;5;6;7;8;9},数据表!AZ76&amp;"1234567890",1)-1)))&amp;""</f>
        <v/>
      </c>
    </row>
    <row r="77" spans="2:137" s="310" customFormat="1" ht="12" customHeight="1">
      <c r="B77" s="286"/>
      <c r="C77" s="286"/>
      <c r="D77" s="286"/>
      <c r="E77" s="479"/>
      <c r="F77" s="282"/>
      <c r="G77" s="283"/>
      <c r="H77" s="421"/>
      <c r="I77" s="421"/>
      <c r="J77" s="283"/>
      <c r="K77" s="421"/>
      <c r="L77" s="282"/>
      <c r="N77" s="282"/>
      <c r="S77" s="282"/>
      <c r="T77" s="283"/>
      <c r="U77" s="283"/>
      <c r="V77" s="283"/>
      <c r="W77" s="283"/>
      <c r="X77" s="283"/>
      <c r="Y77" s="282"/>
      <c r="Z77" s="282"/>
      <c r="AA77" s="283"/>
      <c r="AB77" s="282"/>
      <c r="AC77" s="282"/>
      <c r="AD77" s="282"/>
      <c r="AE77" s="282"/>
      <c r="AF77" s="283"/>
      <c r="AG77" s="402"/>
      <c r="AH77" s="283"/>
      <c r="AI77" s="283"/>
      <c r="AJ77" s="283"/>
      <c r="AK77" s="283"/>
      <c r="AL77" s="283"/>
      <c r="AM77" s="282"/>
      <c r="AN77" s="282"/>
      <c r="AO77" s="282"/>
      <c r="AP77" s="282"/>
      <c r="AQ77" s="282"/>
      <c r="AR77" s="282"/>
      <c r="AT77" s="283"/>
      <c r="AU77" s="283"/>
      <c r="AV77" s="283"/>
      <c r="AW77" s="283"/>
      <c r="AY77" s="283"/>
      <c r="AZ77" s="282"/>
      <c r="BA77" s="283"/>
      <c r="BB77" s="282"/>
      <c r="BC77" s="282"/>
      <c r="BD77" s="282"/>
      <c r="BE77" s="283"/>
      <c r="BG77" s="282"/>
      <c r="BH77" s="282"/>
      <c r="BI77" s="282"/>
      <c r="BL77" s="421"/>
      <c r="BM77" s="424"/>
      <c r="BN77" s="424"/>
      <c r="BO77" s="424"/>
      <c r="BP77" s="424"/>
      <c r="BQ77" s="421"/>
      <c r="BR77" s="421"/>
      <c r="BV77" s="282"/>
      <c r="BW77" s="283"/>
      <c r="BY77" s="283"/>
      <c r="BZ77" s="283"/>
      <c r="CA77" s="283"/>
      <c r="CB77" s="282"/>
      <c r="CC77" s="282"/>
      <c r="CD77" s="282"/>
      <c r="CE77" s="282"/>
      <c r="CG77" s="427"/>
      <c r="CH77" s="402"/>
      <c r="CI77" s="424"/>
      <c r="CJ77" s="282"/>
      <c r="CK77" s="282"/>
      <c r="CL77" s="283"/>
      <c r="CM77" s="283"/>
      <c r="CP77" s="282"/>
      <c r="DC77" s="282"/>
      <c r="DD77" s="282"/>
      <c r="DE77" s="282"/>
      <c r="DF77" s="282"/>
      <c r="DG77" s="282"/>
      <c r="DH77" s="282"/>
      <c r="DI77" s="282"/>
      <c r="DJ77" s="282"/>
      <c r="EF77" s="495" t="str">
        <f>""&amp;(MID(数据表!AZ77,1,MIN(FIND({"(";"（"},数据表!AZ77&amp;"(（",1)-1)))&amp;""</f>
        <v/>
      </c>
      <c r="EG77" s="495" t="str">
        <f>""&amp;(MID(数据表!AZ77,1,MIN(FIND({0;1;2;3;4;5;6;7;8;9},数据表!AZ77&amp;"1234567890",1)-1)))&amp;""</f>
        <v/>
      </c>
    </row>
    <row r="78" spans="2:137" s="310" customFormat="1" ht="12" customHeight="1">
      <c r="B78" s="286"/>
      <c r="C78" s="286"/>
      <c r="D78" s="286"/>
      <c r="E78" s="479"/>
      <c r="F78" s="282"/>
      <c r="G78" s="283"/>
      <c r="H78" s="421"/>
      <c r="I78" s="421"/>
      <c r="J78" s="283"/>
      <c r="K78" s="421"/>
      <c r="L78" s="282"/>
      <c r="N78" s="282"/>
      <c r="S78" s="282"/>
      <c r="T78" s="283"/>
      <c r="U78" s="283"/>
      <c r="V78" s="283"/>
      <c r="W78" s="283"/>
      <c r="X78" s="283"/>
      <c r="Y78" s="282"/>
      <c r="Z78" s="282"/>
      <c r="AA78" s="283"/>
      <c r="AB78" s="282"/>
      <c r="AC78" s="282"/>
      <c r="AD78" s="282"/>
      <c r="AE78" s="282"/>
      <c r="AF78" s="283"/>
      <c r="AG78" s="402"/>
      <c r="AH78" s="283"/>
      <c r="AI78" s="283"/>
      <c r="AJ78" s="283"/>
      <c r="AK78" s="283"/>
      <c r="AL78" s="283"/>
      <c r="AM78" s="282"/>
      <c r="AN78" s="282"/>
      <c r="AO78" s="282"/>
      <c r="AP78" s="282"/>
      <c r="AQ78" s="282"/>
      <c r="AR78" s="282"/>
      <c r="AT78" s="283"/>
      <c r="AU78" s="283"/>
      <c r="AV78" s="283"/>
      <c r="AW78" s="283"/>
      <c r="AY78" s="283"/>
      <c r="AZ78" s="282"/>
      <c r="BA78" s="283"/>
      <c r="BB78" s="282"/>
      <c r="BC78" s="282"/>
      <c r="BD78" s="282"/>
      <c r="BE78" s="283"/>
      <c r="BG78" s="282"/>
      <c r="BH78" s="282"/>
      <c r="BI78" s="282"/>
      <c r="BL78" s="421"/>
      <c r="BM78" s="424"/>
      <c r="BN78" s="424"/>
      <c r="BO78" s="424"/>
      <c r="BP78" s="424"/>
      <c r="BQ78" s="421"/>
      <c r="BR78" s="421"/>
      <c r="BV78" s="282"/>
      <c r="BW78" s="283"/>
      <c r="BY78" s="283"/>
      <c r="BZ78" s="283"/>
      <c r="CA78" s="283"/>
      <c r="CB78" s="282"/>
      <c r="CC78" s="282"/>
      <c r="CD78" s="282"/>
      <c r="CE78" s="282"/>
      <c r="CG78" s="427"/>
      <c r="CH78" s="402"/>
      <c r="CI78" s="424"/>
      <c r="CJ78" s="282"/>
      <c r="CK78" s="282"/>
      <c r="CL78" s="283"/>
      <c r="CM78" s="283"/>
      <c r="CP78" s="282"/>
      <c r="DC78" s="282"/>
      <c r="DD78" s="282"/>
      <c r="DE78" s="282"/>
      <c r="DF78" s="282"/>
      <c r="DG78" s="282"/>
      <c r="DH78" s="282"/>
      <c r="DI78" s="282"/>
      <c r="DJ78" s="282"/>
      <c r="EF78" s="495" t="str">
        <f>""&amp;(MID(数据表!AZ78,1,MIN(FIND({"(";"（"},数据表!AZ78&amp;"(（",1)-1)))&amp;""</f>
        <v/>
      </c>
      <c r="EG78" s="495" t="str">
        <f>""&amp;(MID(数据表!AZ78,1,MIN(FIND({0;1;2;3;4;5;6;7;8;9},数据表!AZ78&amp;"1234567890",1)-1)))&amp;""</f>
        <v/>
      </c>
    </row>
    <row r="79" spans="2:137" s="310" customFormat="1" ht="12" customHeight="1">
      <c r="B79" s="286"/>
      <c r="C79" s="286"/>
      <c r="D79" s="286"/>
      <c r="E79" s="479"/>
      <c r="F79" s="282"/>
      <c r="G79" s="283"/>
      <c r="H79" s="421"/>
      <c r="I79" s="421"/>
      <c r="J79" s="283"/>
      <c r="K79" s="421"/>
      <c r="L79" s="282"/>
      <c r="N79" s="282"/>
      <c r="S79" s="282"/>
      <c r="T79" s="283"/>
      <c r="U79" s="283"/>
      <c r="V79" s="283"/>
      <c r="W79" s="283"/>
      <c r="X79" s="283"/>
      <c r="Y79" s="282"/>
      <c r="Z79" s="282"/>
      <c r="AA79" s="283"/>
      <c r="AB79" s="282"/>
      <c r="AC79" s="282"/>
      <c r="AD79" s="282"/>
      <c r="AE79" s="282"/>
      <c r="AF79" s="283"/>
      <c r="AG79" s="402"/>
      <c r="AH79" s="283"/>
      <c r="AI79" s="283"/>
      <c r="AJ79" s="283"/>
      <c r="AK79" s="283"/>
      <c r="AL79" s="283"/>
      <c r="AM79" s="282"/>
      <c r="AN79" s="282"/>
      <c r="AO79" s="282"/>
      <c r="AP79" s="282"/>
      <c r="AQ79" s="282"/>
      <c r="AR79" s="282"/>
      <c r="AT79" s="283"/>
      <c r="AU79" s="283"/>
      <c r="AV79" s="283"/>
      <c r="AW79" s="283"/>
      <c r="AY79" s="283"/>
      <c r="AZ79" s="282"/>
      <c r="BA79" s="283"/>
      <c r="BB79" s="282"/>
      <c r="BC79" s="282"/>
      <c r="BD79" s="282"/>
      <c r="BE79" s="283"/>
      <c r="BG79" s="282"/>
      <c r="BH79" s="282"/>
      <c r="BI79" s="282"/>
      <c r="BL79" s="421"/>
      <c r="BM79" s="424"/>
      <c r="BN79" s="424"/>
      <c r="BO79" s="424"/>
      <c r="BP79" s="424"/>
      <c r="BQ79" s="421"/>
      <c r="BR79" s="421"/>
      <c r="BV79" s="282"/>
      <c r="BW79" s="283"/>
      <c r="BY79" s="283"/>
      <c r="BZ79" s="283"/>
      <c r="CA79" s="283"/>
      <c r="CB79" s="282"/>
      <c r="CC79" s="282"/>
      <c r="CD79" s="282"/>
      <c r="CE79" s="282"/>
      <c r="CG79" s="427"/>
      <c r="CH79" s="402"/>
      <c r="CI79" s="424"/>
      <c r="CJ79" s="282"/>
      <c r="CK79" s="282"/>
      <c r="CL79" s="283"/>
      <c r="CM79" s="283"/>
      <c r="CP79" s="282"/>
      <c r="DC79" s="282"/>
      <c r="DD79" s="282"/>
      <c r="DE79" s="282"/>
      <c r="DF79" s="282"/>
      <c r="DG79" s="282"/>
      <c r="DH79" s="282"/>
      <c r="DI79" s="282"/>
      <c r="DJ79" s="282"/>
      <c r="EF79" s="495" t="str">
        <f>""&amp;(MID(数据表!AZ79,1,MIN(FIND({"(";"（"},数据表!AZ79&amp;"(（",1)-1)))&amp;""</f>
        <v/>
      </c>
      <c r="EG79" s="495" t="str">
        <f>""&amp;(MID(数据表!AZ79,1,MIN(FIND({0;1;2;3;4;5;6;7;8;9},数据表!AZ79&amp;"1234567890",1)-1)))&amp;""</f>
        <v/>
      </c>
    </row>
    <row r="80" spans="2:137" s="310" customFormat="1" ht="12" customHeight="1">
      <c r="B80" s="286"/>
      <c r="C80" s="286"/>
      <c r="D80" s="286"/>
      <c r="E80" s="479"/>
      <c r="F80" s="282"/>
      <c r="G80" s="283"/>
      <c r="H80" s="421"/>
      <c r="I80" s="421"/>
      <c r="J80" s="283"/>
      <c r="K80" s="421"/>
      <c r="L80" s="282"/>
      <c r="N80" s="282"/>
      <c r="S80" s="282"/>
      <c r="T80" s="283"/>
      <c r="U80" s="283"/>
      <c r="V80" s="283"/>
      <c r="W80" s="283"/>
      <c r="X80" s="283"/>
      <c r="Y80" s="282"/>
      <c r="Z80" s="282"/>
      <c r="AA80" s="283"/>
      <c r="AB80" s="282"/>
      <c r="AC80" s="282"/>
      <c r="AD80" s="282"/>
      <c r="AE80" s="282"/>
      <c r="AF80" s="283"/>
      <c r="AG80" s="402"/>
      <c r="AH80" s="283"/>
      <c r="AI80" s="283"/>
      <c r="AJ80" s="283"/>
      <c r="AK80" s="283"/>
      <c r="AL80" s="283"/>
      <c r="AM80" s="282"/>
      <c r="AN80" s="282"/>
      <c r="AO80" s="282"/>
      <c r="AP80" s="282"/>
      <c r="AQ80" s="282"/>
      <c r="AR80" s="282"/>
      <c r="AT80" s="283"/>
      <c r="AU80" s="283"/>
      <c r="AV80" s="283"/>
      <c r="AW80" s="283"/>
      <c r="AY80" s="283"/>
      <c r="AZ80" s="282"/>
      <c r="BA80" s="283"/>
      <c r="BB80" s="282"/>
      <c r="BC80" s="282"/>
      <c r="BD80" s="282"/>
      <c r="BE80" s="283"/>
      <c r="BG80" s="282"/>
      <c r="BH80" s="282"/>
      <c r="BI80" s="282"/>
      <c r="BL80" s="421"/>
      <c r="BM80" s="424"/>
      <c r="BN80" s="424"/>
      <c r="BO80" s="424"/>
      <c r="BP80" s="424"/>
      <c r="BQ80" s="421"/>
      <c r="BR80" s="421"/>
      <c r="BV80" s="282"/>
      <c r="BW80" s="283"/>
      <c r="BY80" s="283"/>
      <c r="BZ80" s="283"/>
      <c r="CA80" s="283"/>
      <c r="CB80" s="282"/>
      <c r="CC80" s="282"/>
      <c r="CD80" s="282"/>
      <c r="CE80" s="282"/>
      <c r="CG80" s="427"/>
      <c r="CH80" s="402"/>
      <c r="CI80" s="424"/>
      <c r="CJ80" s="282"/>
      <c r="CK80" s="282"/>
      <c r="CL80" s="283"/>
      <c r="CM80" s="283"/>
      <c r="CP80" s="282"/>
      <c r="DC80" s="282"/>
      <c r="DD80" s="282"/>
      <c r="DE80" s="282"/>
      <c r="DF80" s="282"/>
      <c r="DG80" s="282"/>
      <c r="DH80" s="282"/>
      <c r="DI80" s="282"/>
      <c r="DJ80" s="282"/>
      <c r="EF80" s="495" t="str">
        <f>""&amp;(MID(数据表!AZ80,1,MIN(FIND({"(";"（"},数据表!AZ80&amp;"(（",1)-1)))&amp;""</f>
        <v/>
      </c>
      <c r="EG80" s="495" t="str">
        <f>""&amp;(MID(数据表!AZ80,1,MIN(FIND({0;1;2;3;4;5;6;7;8;9},数据表!AZ80&amp;"1234567890",1)-1)))&amp;""</f>
        <v/>
      </c>
    </row>
    <row r="81" spans="2:137" s="310" customFormat="1" ht="12" customHeight="1">
      <c r="B81" s="286"/>
      <c r="C81" s="286"/>
      <c r="D81" s="286"/>
      <c r="E81" s="479"/>
      <c r="F81" s="282"/>
      <c r="G81" s="283"/>
      <c r="H81" s="421"/>
      <c r="I81" s="421"/>
      <c r="J81" s="283"/>
      <c r="K81" s="421"/>
      <c r="L81" s="282"/>
      <c r="N81" s="282"/>
      <c r="S81" s="282"/>
      <c r="T81" s="283"/>
      <c r="U81" s="283"/>
      <c r="V81" s="283"/>
      <c r="W81" s="283"/>
      <c r="X81" s="283"/>
      <c r="Y81" s="282"/>
      <c r="Z81" s="282"/>
      <c r="AA81" s="283"/>
      <c r="AB81" s="282"/>
      <c r="AC81" s="282"/>
      <c r="AD81" s="282"/>
      <c r="AE81" s="282"/>
      <c r="AF81" s="283"/>
      <c r="AG81" s="402"/>
      <c r="AH81" s="283"/>
      <c r="AI81" s="283"/>
      <c r="AJ81" s="283"/>
      <c r="AK81" s="283"/>
      <c r="AL81" s="283"/>
      <c r="AM81" s="282"/>
      <c r="AN81" s="282"/>
      <c r="AO81" s="282"/>
      <c r="AP81" s="282"/>
      <c r="AQ81" s="282"/>
      <c r="AR81" s="282"/>
      <c r="AT81" s="283"/>
      <c r="AU81" s="283"/>
      <c r="AV81" s="283"/>
      <c r="AW81" s="283"/>
      <c r="AY81" s="283"/>
      <c r="AZ81" s="282"/>
      <c r="BA81" s="283"/>
      <c r="BB81" s="282"/>
      <c r="BC81" s="282"/>
      <c r="BD81" s="282"/>
      <c r="BE81" s="283"/>
      <c r="BG81" s="282"/>
      <c r="BH81" s="282"/>
      <c r="BI81" s="282"/>
      <c r="BL81" s="421"/>
      <c r="BM81" s="424"/>
      <c r="BN81" s="424"/>
      <c r="BO81" s="424"/>
      <c r="BP81" s="424"/>
      <c r="BQ81" s="421"/>
      <c r="BR81" s="421"/>
      <c r="BS81" s="403"/>
      <c r="BV81" s="282"/>
      <c r="BW81" s="283"/>
      <c r="BY81" s="283"/>
      <c r="BZ81" s="283"/>
      <c r="CA81" s="283"/>
      <c r="CB81" s="282"/>
      <c r="CC81" s="282"/>
      <c r="CD81" s="282"/>
      <c r="CE81" s="282"/>
      <c r="CG81" s="427"/>
      <c r="CH81" s="402"/>
      <c r="CI81" s="424"/>
      <c r="CJ81" s="282"/>
      <c r="CK81" s="282"/>
      <c r="CL81" s="283"/>
      <c r="CM81" s="283"/>
      <c r="CP81" s="282"/>
      <c r="DC81" s="282"/>
      <c r="DD81" s="282"/>
      <c r="DE81" s="282"/>
      <c r="DF81" s="282"/>
      <c r="DG81" s="282"/>
      <c r="DH81" s="282"/>
      <c r="DI81" s="282"/>
      <c r="DJ81" s="282"/>
      <c r="EF81" s="495" t="str">
        <f>""&amp;(MID(数据表!AZ81,1,MIN(FIND({"(";"（"},数据表!AZ81&amp;"(（",1)-1)))&amp;""</f>
        <v/>
      </c>
      <c r="EG81" s="495" t="str">
        <f>""&amp;(MID(数据表!AZ81,1,MIN(FIND({0;1;2;3;4;5;6;7;8;9},数据表!AZ81&amp;"1234567890",1)-1)))&amp;""</f>
        <v/>
      </c>
    </row>
    <row r="82" spans="2:137" s="310" customFormat="1" ht="12" customHeight="1">
      <c r="B82" s="286"/>
      <c r="C82" s="286"/>
      <c r="D82" s="286"/>
      <c r="E82" s="479"/>
      <c r="F82" s="282"/>
      <c r="G82" s="283"/>
      <c r="H82" s="421"/>
      <c r="I82" s="421"/>
      <c r="J82" s="283"/>
      <c r="K82" s="421"/>
      <c r="L82" s="282"/>
      <c r="N82" s="282"/>
      <c r="S82" s="282"/>
      <c r="T82" s="283"/>
      <c r="U82" s="283"/>
      <c r="V82" s="283"/>
      <c r="W82" s="283"/>
      <c r="X82" s="283"/>
      <c r="Y82" s="282"/>
      <c r="Z82" s="282"/>
      <c r="AA82" s="283"/>
      <c r="AB82" s="282"/>
      <c r="AC82" s="282"/>
      <c r="AD82" s="282"/>
      <c r="AE82" s="282"/>
      <c r="AF82" s="283"/>
      <c r="AG82" s="402"/>
      <c r="AH82" s="283"/>
      <c r="AI82" s="283"/>
      <c r="AJ82" s="283"/>
      <c r="AK82" s="283"/>
      <c r="AL82" s="283"/>
      <c r="AM82" s="282"/>
      <c r="AN82" s="282"/>
      <c r="AO82" s="282"/>
      <c r="AP82" s="282"/>
      <c r="AQ82" s="282"/>
      <c r="AR82" s="282"/>
      <c r="AT82" s="283"/>
      <c r="AU82" s="283"/>
      <c r="AV82" s="283"/>
      <c r="AW82" s="283"/>
      <c r="AY82" s="283"/>
      <c r="AZ82" s="282"/>
      <c r="BA82" s="283"/>
      <c r="BB82" s="282"/>
      <c r="BC82" s="282"/>
      <c r="BD82" s="282"/>
      <c r="BE82" s="283"/>
      <c r="BG82" s="282"/>
      <c r="BH82" s="282"/>
      <c r="BI82" s="282"/>
      <c r="BL82" s="421"/>
      <c r="BM82" s="424"/>
      <c r="BN82" s="424"/>
      <c r="BO82" s="424"/>
      <c r="BP82" s="424"/>
      <c r="BQ82" s="421"/>
      <c r="BR82" s="421"/>
      <c r="BV82" s="282"/>
      <c r="BW82" s="283"/>
      <c r="BY82" s="283"/>
      <c r="BZ82" s="283"/>
      <c r="CA82" s="283"/>
      <c r="CB82" s="282"/>
      <c r="CC82" s="282"/>
      <c r="CD82" s="282"/>
      <c r="CE82" s="282"/>
      <c r="CG82" s="427"/>
      <c r="CH82" s="402"/>
      <c r="CI82" s="424"/>
      <c r="CJ82" s="282"/>
      <c r="CK82" s="282"/>
      <c r="CL82" s="283"/>
      <c r="CM82" s="283"/>
      <c r="CP82" s="282"/>
      <c r="DC82" s="282"/>
      <c r="DD82" s="282"/>
      <c r="DE82" s="282"/>
      <c r="DF82" s="282"/>
      <c r="DG82" s="282"/>
      <c r="DH82" s="282"/>
      <c r="DI82" s="282"/>
      <c r="DJ82" s="282"/>
      <c r="EF82" s="495" t="str">
        <f>""&amp;(MID(数据表!AZ82,1,MIN(FIND({"(";"（"},数据表!AZ82&amp;"(（",1)-1)))&amp;""</f>
        <v/>
      </c>
      <c r="EG82" s="495" t="str">
        <f>""&amp;(MID(数据表!AZ82,1,MIN(FIND({0;1;2;3;4;5;6;7;8;9},数据表!AZ82&amp;"1234567890",1)-1)))&amp;""</f>
        <v/>
      </c>
    </row>
    <row r="83" spans="2:137" s="310" customFormat="1" ht="12" customHeight="1">
      <c r="B83" s="286"/>
      <c r="C83" s="286"/>
      <c r="D83" s="286"/>
      <c r="E83" s="479"/>
      <c r="F83" s="282"/>
      <c r="G83" s="283"/>
      <c r="H83" s="421"/>
      <c r="I83" s="421"/>
      <c r="J83" s="283"/>
      <c r="K83" s="421"/>
      <c r="L83" s="282"/>
      <c r="N83" s="282"/>
      <c r="S83" s="282"/>
      <c r="T83" s="283"/>
      <c r="U83" s="283"/>
      <c r="V83" s="283"/>
      <c r="W83" s="283"/>
      <c r="X83" s="283"/>
      <c r="Y83" s="282"/>
      <c r="Z83" s="282"/>
      <c r="AA83" s="283"/>
      <c r="AB83" s="282"/>
      <c r="AC83" s="282"/>
      <c r="AD83" s="282"/>
      <c r="AE83" s="282"/>
      <c r="AF83" s="283"/>
      <c r="AG83" s="402"/>
      <c r="AH83" s="283"/>
      <c r="AI83" s="283"/>
      <c r="AJ83" s="283"/>
      <c r="AK83" s="283"/>
      <c r="AL83" s="283"/>
      <c r="AM83" s="282"/>
      <c r="AN83" s="282"/>
      <c r="AO83" s="282"/>
      <c r="AP83" s="282"/>
      <c r="AQ83" s="282"/>
      <c r="AR83" s="282"/>
      <c r="AT83" s="283"/>
      <c r="AU83" s="283"/>
      <c r="AV83" s="283"/>
      <c r="AW83" s="283"/>
      <c r="AY83" s="283"/>
      <c r="AZ83" s="282"/>
      <c r="BA83" s="283"/>
      <c r="BB83" s="282"/>
      <c r="BC83" s="282"/>
      <c r="BD83" s="282"/>
      <c r="BE83" s="283"/>
      <c r="BG83" s="282"/>
      <c r="BH83" s="282"/>
      <c r="BI83" s="282"/>
      <c r="BL83" s="421"/>
      <c r="BM83" s="424"/>
      <c r="BN83" s="424"/>
      <c r="BO83" s="424"/>
      <c r="BP83" s="424"/>
      <c r="BQ83" s="421"/>
      <c r="BR83" s="421"/>
      <c r="BV83" s="282"/>
      <c r="BW83" s="283"/>
      <c r="BY83" s="283"/>
      <c r="BZ83" s="283"/>
      <c r="CA83" s="283"/>
      <c r="CB83" s="282"/>
      <c r="CC83" s="282"/>
      <c r="CD83" s="282"/>
      <c r="CE83" s="282"/>
      <c r="CG83" s="427"/>
      <c r="CH83" s="402"/>
      <c r="CI83" s="424"/>
      <c r="CJ83" s="282"/>
      <c r="CK83" s="282"/>
      <c r="CL83" s="283"/>
      <c r="CM83" s="283"/>
      <c r="CP83" s="282"/>
      <c r="DC83" s="282"/>
      <c r="DD83" s="282"/>
      <c r="DE83" s="282"/>
      <c r="DF83" s="282"/>
      <c r="DG83" s="282"/>
      <c r="DH83" s="282"/>
      <c r="DI83" s="282"/>
      <c r="DJ83" s="282"/>
      <c r="EF83" s="495" t="str">
        <f>""&amp;(MID(数据表!AZ83,1,MIN(FIND({"(";"（"},数据表!AZ83&amp;"(（",1)-1)))&amp;""</f>
        <v/>
      </c>
      <c r="EG83" s="495" t="str">
        <f>""&amp;(MID(数据表!AZ83,1,MIN(FIND({0;1;2;3;4;5;6;7;8;9},数据表!AZ83&amp;"1234567890",1)-1)))&amp;""</f>
        <v/>
      </c>
    </row>
    <row r="84" spans="2:137" s="310" customFormat="1" ht="12" customHeight="1">
      <c r="B84" s="286"/>
      <c r="C84" s="286"/>
      <c r="D84" s="286"/>
      <c r="E84" s="479"/>
      <c r="F84" s="282"/>
      <c r="G84" s="283"/>
      <c r="H84" s="421"/>
      <c r="I84" s="421"/>
      <c r="J84" s="283"/>
      <c r="K84" s="421"/>
      <c r="L84" s="282"/>
      <c r="N84" s="282"/>
      <c r="S84" s="282"/>
      <c r="T84" s="283"/>
      <c r="U84" s="283"/>
      <c r="V84" s="283"/>
      <c r="W84" s="283"/>
      <c r="X84" s="283"/>
      <c r="Y84" s="282"/>
      <c r="Z84" s="282"/>
      <c r="AA84" s="283"/>
      <c r="AB84" s="282"/>
      <c r="AC84" s="282"/>
      <c r="AD84" s="282"/>
      <c r="AE84" s="282"/>
      <c r="AF84" s="283"/>
      <c r="AG84" s="402"/>
      <c r="AH84" s="283"/>
      <c r="AI84" s="283"/>
      <c r="AJ84" s="283"/>
      <c r="AK84" s="283"/>
      <c r="AL84" s="283"/>
      <c r="AM84" s="282"/>
      <c r="AN84" s="282"/>
      <c r="AO84" s="282"/>
      <c r="AP84" s="282"/>
      <c r="AQ84" s="282"/>
      <c r="AR84" s="282"/>
      <c r="AT84" s="283"/>
      <c r="AU84" s="283"/>
      <c r="AV84" s="283"/>
      <c r="AW84" s="283"/>
      <c r="AY84" s="283"/>
      <c r="AZ84" s="282"/>
      <c r="BA84" s="283"/>
      <c r="BB84" s="282"/>
      <c r="BC84" s="282"/>
      <c r="BD84" s="282"/>
      <c r="BE84" s="283"/>
      <c r="BG84" s="282"/>
      <c r="BH84" s="282"/>
      <c r="BI84" s="282"/>
      <c r="BL84" s="421"/>
      <c r="BM84" s="424"/>
      <c r="BN84" s="424"/>
      <c r="BO84" s="424"/>
      <c r="BP84" s="424"/>
      <c r="BQ84" s="421"/>
      <c r="BR84" s="421"/>
      <c r="BV84" s="282"/>
      <c r="BW84" s="283"/>
      <c r="BY84" s="283"/>
      <c r="BZ84" s="283"/>
      <c r="CA84" s="283"/>
      <c r="CB84" s="282"/>
      <c r="CC84" s="282"/>
      <c r="CD84" s="282"/>
      <c r="CE84" s="282"/>
      <c r="CG84" s="427"/>
      <c r="CH84" s="402"/>
      <c r="CI84" s="424"/>
      <c r="CJ84" s="282"/>
      <c r="CK84" s="282"/>
      <c r="CL84" s="283"/>
      <c r="CM84" s="283"/>
      <c r="CP84" s="282"/>
      <c r="DC84" s="282"/>
      <c r="DD84" s="282"/>
      <c r="DE84" s="282"/>
      <c r="DF84" s="282"/>
      <c r="DG84" s="282"/>
      <c r="DH84" s="282"/>
      <c r="DI84" s="282"/>
      <c r="DJ84" s="282"/>
      <c r="EF84" s="495" t="str">
        <f>""&amp;(MID(数据表!AZ84,1,MIN(FIND({"(";"（"},数据表!AZ84&amp;"(（",1)-1)))&amp;""</f>
        <v/>
      </c>
      <c r="EG84" s="495" t="str">
        <f>""&amp;(MID(数据表!AZ84,1,MIN(FIND({0;1;2;3;4;5;6;7;8;9},数据表!AZ84&amp;"1234567890",1)-1)))&amp;""</f>
        <v/>
      </c>
    </row>
    <row r="85" spans="2:137" s="310" customFormat="1" ht="12" customHeight="1">
      <c r="B85" s="286"/>
      <c r="C85" s="286"/>
      <c r="D85" s="286"/>
      <c r="E85" s="479"/>
      <c r="F85" s="282"/>
      <c r="G85" s="283"/>
      <c r="H85" s="421"/>
      <c r="I85" s="421"/>
      <c r="J85" s="283"/>
      <c r="K85" s="421"/>
      <c r="L85" s="282"/>
      <c r="N85" s="282"/>
      <c r="S85" s="282"/>
      <c r="T85" s="283"/>
      <c r="U85" s="283"/>
      <c r="V85" s="283"/>
      <c r="W85" s="283"/>
      <c r="X85" s="283"/>
      <c r="Y85" s="282"/>
      <c r="Z85" s="282"/>
      <c r="AA85" s="283"/>
      <c r="AB85" s="282"/>
      <c r="AC85" s="282"/>
      <c r="AD85" s="282"/>
      <c r="AE85" s="282"/>
      <c r="AF85" s="283"/>
      <c r="AG85" s="402"/>
      <c r="AH85" s="283"/>
      <c r="AI85" s="283"/>
      <c r="AJ85" s="283"/>
      <c r="AK85" s="283"/>
      <c r="AL85" s="283"/>
      <c r="AM85" s="282"/>
      <c r="AN85" s="282"/>
      <c r="AO85" s="282"/>
      <c r="AP85" s="282"/>
      <c r="AQ85" s="282"/>
      <c r="AR85" s="282"/>
      <c r="AT85" s="283"/>
      <c r="AU85" s="283"/>
      <c r="AV85" s="283"/>
      <c r="AW85" s="283"/>
      <c r="AY85" s="283"/>
      <c r="AZ85" s="282"/>
      <c r="BA85" s="283"/>
      <c r="BB85" s="282"/>
      <c r="BC85" s="282"/>
      <c r="BD85" s="282"/>
      <c r="BE85" s="283"/>
      <c r="BG85" s="282"/>
      <c r="BH85" s="282"/>
      <c r="BI85" s="282"/>
      <c r="BL85" s="421"/>
      <c r="BM85" s="424"/>
      <c r="BN85" s="424"/>
      <c r="BO85" s="424"/>
      <c r="BP85" s="424"/>
      <c r="BQ85" s="421"/>
      <c r="BR85" s="421"/>
      <c r="BV85" s="282"/>
      <c r="BW85" s="283"/>
      <c r="BY85" s="283"/>
      <c r="BZ85" s="283"/>
      <c r="CA85" s="283"/>
      <c r="CB85" s="282"/>
      <c r="CC85" s="282"/>
      <c r="CD85" s="282"/>
      <c r="CE85" s="282"/>
      <c r="CG85" s="427"/>
      <c r="CH85" s="402"/>
      <c r="CI85" s="424"/>
      <c r="CJ85" s="282"/>
      <c r="CK85" s="282"/>
      <c r="CL85" s="283"/>
      <c r="CM85" s="283"/>
      <c r="CP85" s="282"/>
      <c r="DC85" s="282"/>
      <c r="DD85" s="282"/>
      <c r="DE85" s="282"/>
      <c r="DF85" s="282"/>
      <c r="DG85" s="282"/>
      <c r="DH85" s="282"/>
      <c r="DI85" s="282"/>
      <c r="DJ85" s="282"/>
      <c r="EF85" s="495" t="str">
        <f>""&amp;(MID(数据表!AZ85,1,MIN(FIND({"(";"（"},数据表!AZ85&amp;"(（",1)-1)))&amp;""</f>
        <v/>
      </c>
      <c r="EG85" s="495" t="str">
        <f>""&amp;(MID(数据表!AZ85,1,MIN(FIND({0;1;2;3;4;5;6;7;8;9},数据表!AZ85&amp;"1234567890",1)-1)))&amp;""</f>
        <v/>
      </c>
    </row>
    <row r="86" spans="2:137" s="310" customFormat="1" ht="12" customHeight="1">
      <c r="B86" s="286"/>
      <c r="C86" s="286"/>
      <c r="D86" s="286"/>
      <c r="E86" s="479"/>
      <c r="F86" s="282"/>
      <c r="G86" s="283"/>
      <c r="H86" s="421"/>
      <c r="I86" s="421"/>
      <c r="J86" s="283"/>
      <c r="K86" s="421"/>
      <c r="L86" s="282"/>
      <c r="N86" s="282"/>
      <c r="S86" s="282"/>
      <c r="T86" s="283"/>
      <c r="U86" s="283"/>
      <c r="V86" s="283"/>
      <c r="W86" s="283"/>
      <c r="X86" s="283"/>
      <c r="Y86" s="282"/>
      <c r="Z86" s="282"/>
      <c r="AA86" s="283"/>
      <c r="AB86" s="282"/>
      <c r="AC86" s="282"/>
      <c r="AD86" s="282"/>
      <c r="AE86" s="282"/>
      <c r="AF86" s="283"/>
      <c r="AG86" s="402"/>
      <c r="AH86" s="283"/>
      <c r="AI86" s="283"/>
      <c r="AJ86" s="283"/>
      <c r="AK86" s="283"/>
      <c r="AL86" s="283"/>
      <c r="AM86" s="282"/>
      <c r="AN86" s="282"/>
      <c r="AO86" s="282"/>
      <c r="AP86" s="282"/>
      <c r="AQ86" s="282"/>
      <c r="AR86" s="282"/>
      <c r="AT86" s="283"/>
      <c r="AU86" s="283"/>
      <c r="AV86" s="283"/>
      <c r="AW86" s="283"/>
      <c r="AY86" s="283"/>
      <c r="AZ86" s="282"/>
      <c r="BA86" s="283"/>
      <c r="BB86" s="282"/>
      <c r="BC86" s="282"/>
      <c r="BD86" s="282"/>
      <c r="BE86" s="283"/>
      <c r="BG86" s="282"/>
      <c r="BH86" s="282"/>
      <c r="BI86" s="282"/>
      <c r="BL86" s="421"/>
      <c r="BM86" s="424"/>
      <c r="BN86" s="424"/>
      <c r="BO86" s="424"/>
      <c r="BP86" s="424"/>
      <c r="BQ86" s="421"/>
      <c r="BR86" s="421"/>
      <c r="BV86" s="282"/>
      <c r="BW86" s="283"/>
      <c r="BY86" s="283"/>
      <c r="BZ86" s="283"/>
      <c r="CA86" s="283"/>
      <c r="CB86" s="282"/>
      <c r="CC86" s="282"/>
      <c r="CD86" s="282"/>
      <c r="CE86" s="282"/>
      <c r="CG86" s="427"/>
      <c r="CH86" s="402"/>
      <c r="CI86" s="424"/>
      <c r="CJ86" s="282"/>
      <c r="CK86" s="282"/>
      <c r="CL86" s="283"/>
      <c r="CM86" s="283"/>
      <c r="CP86" s="282"/>
      <c r="DC86" s="282"/>
      <c r="DD86" s="282"/>
      <c r="DE86" s="282"/>
      <c r="DF86" s="282"/>
      <c r="DG86" s="282"/>
      <c r="DH86" s="282"/>
      <c r="DI86" s="282"/>
      <c r="DJ86" s="282"/>
      <c r="EF86" s="495" t="str">
        <f>""&amp;(MID(数据表!AZ86,1,MIN(FIND({"(";"（"},数据表!AZ86&amp;"(（",1)-1)))&amp;""</f>
        <v/>
      </c>
      <c r="EG86" s="495" t="str">
        <f>""&amp;(MID(数据表!AZ86,1,MIN(FIND({0;1;2;3;4;5;6;7;8;9},数据表!AZ86&amp;"1234567890",1)-1)))&amp;""</f>
        <v/>
      </c>
    </row>
    <row r="87" spans="2:137" s="310" customFormat="1" ht="12" customHeight="1">
      <c r="B87" s="286"/>
      <c r="C87" s="286"/>
      <c r="D87" s="286"/>
      <c r="E87" s="479"/>
      <c r="F87" s="282"/>
      <c r="G87" s="283"/>
      <c r="H87" s="421"/>
      <c r="I87" s="421"/>
      <c r="J87" s="283"/>
      <c r="K87" s="421"/>
      <c r="L87" s="282"/>
      <c r="N87" s="282"/>
      <c r="S87" s="282"/>
      <c r="T87" s="283"/>
      <c r="U87" s="283"/>
      <c r="V87" s="283"/>
      <c r="W87" s="283"/>
      <c r="X87" s="283"/>
      <c r="Y87" s="282"/>
      <c r="Z87" s="282"/>
      <c r="AA87" s="283"/>
      <c r="AB87" s="282"/>
      <c r="AC87" s="282"/>
      <c r="AD87" s="282"/>
      <c r="AE87" s="282"/>
      <c r="AF87" s="283"/>
      <c r="AG87" s="402"/>
      <c r="AH87" s="283"/>
      <c r="AI87" s="283"/>
      <c r="AJ87" s="283"/>
      <c r="AK87" s="283"/>
      <c r="AL87" s="283"/>
      <c r="AM87" s="282"/>
      <c r="AN87" s="282"/>
      <c r="AO87" s="282"/>
      <c r="AP87" s="282"/>
      <c r="AQ87" s="282"/>
      <c r="AR87" s="282"/>
      <c r="AT87" s="283"/>
      <c r="AU87" s="283"/>
      <c r="AV87" s="283"/>
      <c r="AW87" s="283"/>
      <c r="AY87" s="283"/>
      <c r="AZ87" s="282"/>
      <c r="BA87" s="283"/>
      <c r="BB87" s="282"/>
      <c r="BC87" s="282"/>
      <c r="BD87" s="282"/>
      <c r="BE87" s="283"/>
      <c r="BG87" s="282"/>
      <c r="BH87" s="282"/>
      <c r="BI87" s="282"/>
      <c r="BL87" s="421"/>
      <c r="BM87" s="424"/>
      <c r="BN87" s="424"/>
      <c r="BO87" s="424"/>
      <c r="BP87" s="424"/>
      <c r="BQ87" s="421"/>
      <c r="BR87" s="421"/>
      <c r="BS87" s="403"/>
      <c r="BV87" s="282"/>
      <c r="BW87" s="283"/>
      <c r="BY87" s="283"/>
      <c r="BZ87" s="283"/>
      <c r="CA87" s="283"/>
      <c r="CB87" s="282"/>
      <c r="CC87" s="282"/>
      <c r="CD87" s="282"/>
      <c r="CE87" s="282"/>
      <c r="CG87" s="427"/>
      <c r="CH87" s="402"/>
      <c r="CI87" s="424"/>
      <c r="CJ87" s="282"/>
      <c r="CK87" s="282"/>
      <c r="CL87" s="283"/>
      <c r="CM87" s="283"/>
      <c r="CP87" s="282"/>
      <c r="DC87" s="282"/>
      <c r="DD87" s="282"/>
      <c r="DE87" s="282"/>
      <c r="DF87" s="282"/>
      <c r="DG87" s="282"/>
      <c r="DH87" s="282"/>
      <c r="DI87" s="282"/>
      <c r="DJ87" s="282"/>
      <c r="EF87" s="495" t="str">
        <f>""&amp;(MID(数据表!AZ87,1,MIN(FIND({"(";"（"},数据表!AZ87&amp;"(（",1)-1)))&amp;""</f>
        <v/>
      </c>
      <c r="EG87" s="495" t="str">
        <f>""&amp;(MID(数据表!AZ87,1,MIN(FIND({0;1;2;3;4;5;6;7;8;9},数据表!AZ87&amp;"1234567890",1)-1)))&amp;""</f>
        <v/>
      </c>
    </row>
    <row r="88" spans="2:137" s="310" customFormat="1" ht="12" customHeight="1">
      <c r="B88" s="286"/>
      <c r="C88" s="286"/>
      <c r="D88" s="286"/>
      <c r="E88" s="479"/>
      <c r="F88" s="282"/>
      <c r="G88" s="283"/>
      <c r="H88" s="421"/>
      <c r="I88" s="421"/>
      <c r="J88" s="283"/>
      <c r="K88" s="421"/>
      <c r="L88" s="282"/>
      <c r="N88" s="282"/>
      <c r="S88" s="282"/>
      <c r="T88" s="283"/>
      <c r="U88" s="283"/>
      <c r="V88" s="283"/>
      <c r="W88" s="283"/>
      <c r="X88" s="283"/>
      <c r="Y88" s="282"/>
      <c r="Z88" s="282"/>
      <c r="AA88" s="283"/>
      <c r="AB88" s="282"/>
      <c r="AC88" s="282"/>
      <c r="AD88" s="282"/>
      <c r="AE88" s="282"/>
      <c r="AF88" s="283"/>
      <c r="AG88" s="402"/>
      <c r="AH88" s="283"/>
      <c r="AI88" s="283"/>
      <c r="AJ88" s="283"/>
      <c r="AK88" s="283"/>
      <c r="AL88" s="283"/>
      <c r="AM88" s="282"/>
      <c r="AN88" s="282"/>
      <c r="AO88" s="282"/>
      <c r="AP88" s="282"/>
      <c r="AQ88" s="282"/>
      <c r="AR88" s="282"/>
      <c r="AT88" s="283"/>
      <c r="AU88" s="283"/>
      <c r="AV88" s="283"/>
      <c r="AW88" s="283"/>
      <c r="AY88" s="283"/>
      <c r="AZ88" s="282"/>
      <c r="BA88" s="283"/>
      <c r="BB88" s="282"/>
      <c r="BC88" s="282"/>
      <c r="BD88" s="282"/>
      <c r="BE88" s="283"/>
      <c r="BG88" s="282"/>
      <c r="BH88" s="282"/>
      <c r="BI88" s="282"/>
      <c r="BL88" s="421"/>
      <c r="BM88" s="424"/>
      <c r="BN88" s="424"/>
      <c r="BO88" s="424"/>
      <c r="BP88" s="424"/>
      <c r="BQ88" s="421"/>
      <c r="BR88" s="421"/>
      <c r="BV88" s="282"/>
      <c r="BW88" s="283"/>
      <c r="BY88" s="283"/>
      <c r="BZ88" s="283"/>
      <c r="CA88" s="283"/>
      <c r="CB88" s="282"/>
      <c r="CC88" s="282"/>
      <c r="CD88" s="282"/>
      <c r="CE88" s="282"/>
      <c r="CG88" s="427"/>
      <c r="CH88" s="402"/>
      <c r="CI88" s="424"/>
      <c r="CJ88" s="282"/>
      <c r="CK88" s="282"/>
      <c r="CL88" s="283"/>
      <c r="CM88" s="283"/>
      <c r="CP88" s="282"/>
      <c r="DC88" s="282"/>
      <c r="DD88" s="282"/>
      <c r="DE88" s="282"/>
      <c r="DF88" s="282"/>
      <c r="DG88" s="282"/>
      <c r="DH88" s="282"/>
      <c r="DI88" s="282"/>
      <c r="DJ88" s="282"/>
      <c r="EF88" s="495" t="str">
        <f>""&amp;(MID(数据表!AZ88,1,MIN(FIND({"(";"（"},数据表!AZ88&amp;"(（",1)-1)))&amp;""</f>
        <v/>
      </c>
      <c r="EG88" s="495" t="str">
        <f>""&amp;(MID(数据表!AZ88,1,MIN(FIND({0;1;2;3;4;5;6;7;8;9},数据表!AZ88&amp;"1234567890",1)-1)))&amp;""</f>
        <v/>
      </c>
    </row>
    <row r="89" spans="2:137" s="310" customFormat="1" ht="12" customHeight="1">
      <c r="B89" s="286"/>
      <c r="C89" s="286"/>
      <c r="D89" s="286"/>
      <c r="E89" s="479"/>
      <c r="F89" s="282"/>
      <c r="G89" s="283"/>
      <c r="H89" s="421"/>
      <c r="I89" s="421"/>
      <c r="J89" s="283"/>
      <c r="K89" s="421"/>
      <c r="L89" s="282"/>
      <c r="N89" s="282"/>
      <c r="S89" s="282"/>
      <c r="T89" s="283"/>
      <c r="U89" s="283"/>
      <c r="V89" s="283"/>
      <c r="W89" s="283"/>
      <c r="X89" s="283"/>
      <c r="Y89" s="282"/>
      <c r="Z89" s="282"/>
      <c r="AA89" s="283"/>
      <c r="AB89" s="282"/>
      <c r="AC89" s="282"/>
      <c r="AD89" s="282"/>
      <c r="AE89" s="282"/>
      <c r="AF89" s="283"/>
      <c r="AG89" s="402"/>
      <c r="AH89" s="283"/>
      <c r="AI89" s="283"/>
      <c r="AJ89" s="283"/>
      <c r="AK89" s="283"/>
      <c r="AL89" s="283"/>
      <c r="AM89" s="282"/>
      <c r="AN89" s="282"/>
      <c r="AO89" s="282"/>
      <c r="AP89" s="282"/>
      <c r="AQ89" s="282"/>
      <c r="AR89" s="282"/>
      <c r="AT89" s="283"/>
      <c r="AU89" s="283"/>
      <c r="AV89" s="283"/>
      <c r="AW89" s="283"/>
      <c r="AY89" s="283"/>
      <c r="AZ89" s="282"/>
      <c r="BA89" s="283"/>
      <c r="BB89" s="282"/>
      <c r="BC89" s="282"/>
      <c r="BD89" s="282"/>
      <c r="BE89" s="283"/>
      <c r="BG89" s="282"/>
      <c r="BH89" s="282"/>
      <c r="BI89" s="282"/>
      <c r="BL89" s="421"/>
      <c r="BM89" s="424"/>
      <c r="BN89" s="424"/>
      <c r="BO89" s="424"/>
      <c r="BP89" s="424"/>
      <c r="BQ89" s="421"/>
      <c r="BR89" s="421"/>
      <c r="BV89" s="282"/>
      <c r="BW89" s="283"/>
      <c r="BY89" s="283"/>
      <c r="BZ89" s="283"/>
      <c r="CA89" s="283"/>
      <c r="CB89" s="282"/>
      <c r="CC89" s="282"/>
      <c r="CD89" s="282"/>
      <c r="CE89" s="282"/>
      <c r="CG89" s="427"/>
      <c r="CH89" s="402"/>
      <c r="CI89" s="424"/>
      <c r="CJ89" s="282"/>
      <c r="CK89" s="282"/>
      <c r="CL89" s="283"/>
      <c r="CM89" s="283"/>
      <c r="CP89" s="282"/>
      <c r="DC89" s="282"/>
      <c r="DD89" s="282"/>
      <c r="DE89" s="282"/>
      <c r="DF89" s="282"/>
      <c r="DG89" s="282"/>
      <c r="DH89" s="282"/>
      <c r="DI89" s="282"/>
      <c r="DJ89" s="282"/>
      <c r="EF89" s="495" t="str">
        <f>""&amp;(MID(数据表!AZ89,1,MIN(FIND({"(";"（"},数据表!AZ89&amp;"(（",1)-1)))&amp;""</f>
        <v/>
      </c>
      <c r="EG89" s="495" t="str">
        <f>""&amp;(MID(数据表!AZ89,1,MIN(FIND({0;1;2;3;4;5;6;7;8;9},数据表!AZ89&amp;"1234567890",1)-1)))&amp;""</f>
        <v/>
      </c>
    </row>
    <row r="90" spans="2:137" s="310" customFormat="1" ht="12" customHeight="1">
      <c r="B90" s="286"/>
      <c r="C90" s="286"/>
      <c r="D90" s="286"/>
      <c r="E90" s="479"/>
      <c r="F90" s="282"/>
      <c r="G90" s="283"/>
      <c r="H90" s="421"/>
      <c r="I90" s="421"/>
      <c r="J90" s="283"/>
      <c r="K90" s="421"/>
      <c r="L90" s="282"/>
      <c r="N90" s="282"/>
      <c r="S90" s="282"/>
      <c r="T90" s="283"/>
      <c r="U90" s="283"/>
      <c r="V90" s="283"/>
      <c r="W90" s="283"/>
      <c r="X90" s="283"/>
      <c r="Y90" s="282"/>
      <c r="Z90" s="282"/>
      <c r="AA90" s="283"/>
      <c r="AB90" s="282"/>
      <c r="AC90" s="282"/>
      <c r="AD90" s="282"/>
      <c r="AE90" s="282"/>
      <c r="AF90" s="283"/>
      <c r="AG90" s="402"/>
      <c r="AH90" s="283"/>
      <c r="AI90" s="283"/>
      <c r="AJ90" s="283"/>
      <c r="AK90" s="283"/>
      <c r="AL90" s="283"/>
      <c r="AM90" s="282"/>
      <c r="AN90" s="282"/>
      <c r="AO90" s="282"/>
      <c r="AP90" s="282"/>
      <c r="AQ90" s="282"/>
      <c r="AR90" s="282"/>
      <c r="AT90" s="283"/>
      <c r="AU90" s="283"/>
      <c r="AV90" s="283"/>
      <c r="AW90" s="283"/>
      <c r="AY90" s="283"/>
      <c r="AZ90" s="282"/>
      <c r="BA90" s="283"/>
      <c r="BB90" s="282"/>
      <c r="BC90" s="282"/>
      <c r="BD90" s="282"/>
      <c r="BE90" s="283"/>
      <c r="BG90" s="282"/>
      <c r="BH90" s="282"/>
      <c r="BI90" s="282"/>
      <c r="BL90" s="421"/>
      <c r="BM90" s="424"/>
      <c r="BN90" s="424"/>
      <c r="BO90" s="424"/>
      <c r="BP90" s="424"/>
      <c r="BQ90" s="421"/>
      <c r="BR90" s="421"/>
      <c r="BV90" s="282"/>
      <c r="BW90" s="283"/>
      <c r="BY90" s="283"/>
      <c r="BZ90" s="283"/>
      <c r="CA90" s="283"/>
      <c r="CB90" s="282"/>
      <c r="CC90" s="282"/>
      <c r="CD90" s="282"/>
      <c r="CE90" s="282"/>
      <c r="CG90" s="427"/>
      <c r="CH90" s="402"/>
      <c r="CI90" s="424"/>
      <c r="CJ90" s="282"/>
      <c r="CK90" s="282"/>
      <c r="CL90" s="283"/>
      <c r="CM90" s="283"/>
      <c r="CP90" s="282"/>
      <c r="DC90" s="282"/>
      <c r="DD90" s="282"/>
      <c r="DE90" s="282"/>
      <c r="DF90" s="282"/>
      <c r="DG90" s="282"/>
      <c r="DH90" s="282"/>
      <c r="DI90" s="282"/>
      <c r="DJ90" s="282"/>
      <c r="EF90" s="495" t="str">
        <f>""&amp;(MID(数据表!AZ90,1,MIN(FIND({"(";"（"},数据表!AZ90&amp;"(（",1)-1)))&amp;""</f>
        <v/>
      </c>
      <c r="EG90" s="495" t="str">
        <f>""&amp;(MID(数据表!AZ90,1,MIN(FIND({0;1;2;3;4;5;6;7;8;9},数据表!AZ90&amp;"1234567890",1)-1)))&amp;""</f>
        <v/>
      </c>
    </row>
    <row r="91" spans="2:137" s="310" customFormat="1" ht="12" customHeight="1">
      <c r="B91" s="286"/>
      <c r="C91" s="286"/>
      <c r="D91" s="286"/>
      <c r="E91" s="479"/>
      <c r="F91" s="282"/>
      <c r="G91" s="283"/>
      <c r="H91" s="421"/>
      <c r="I91" s="421"/>
      <c r="J91" s="283"/>
      <c r="K91" s="421"/>
      <c r="L91" s="282"/>
      <c r="N91" s="282"/>
      <c r="S91" s="282"/>
      <c r="T91" s="283"/>
      <c r="U91" s="283"/>
      <c r="V91" s="283"/>
      <c r="W91" s="283"/>
      <c r="X91" s="283"/>
      <c r="Y91" s="282"/>
      <c r="Z91" s="282"/>
      <c r="AA91" s="283"/>
      <c r="AB91" s="282"/>
      <c r="AC91" s="282"/>
      <c r="AD91" s="282"/>
      <c r="AE91" s="282"/>
      <c r="AF91" s="283"/>
      <c r="AG91" s="402"/>
      <c r="AH91" s="283"/>
      <c r="AI91" s="283"/>
      <c r="AJ91" s="283"/>
      <c r="AK91" s="283"/>
      <c r="AL91" s="283"/>
      <c r="AM91" s="282"/>
      <c r="AN91" s="282"/>
      <c r="AO91" s="282"/>
      <c r="AP91" s="282"/>
      <c r="AQ91" s="282"/>
      <c r="AR91" s="282"/>
      <c r="AT91" s="283"/>
      <c r="AU91" s="283"/>
      <c r="AV91" s="283"/>
      <c r="AW91" s="283"/>
      <c r="AY91" s="283"/>
      <c r="AZ91" s="282"/>
      <c r="BA91" s="283"/>
      <c r="BB91" s="282"/>
      <c r="BC91" s="282"/>
      <c r="BD91" s="282"/>
      <c r="BE91" s="283"/>
      <c r="BG91" s="282"/>
      <c r="BH91" s="282"/>
      <c r="BI91" s="282"/>
      <c r="BL91" s="421"/>
      <c r="BM91" s="424"/>
      <c r="BN91" s="424"/>
      <c r="BO91" s="424"/>
      <c r="BP91" s="424"/>
      <c r="BQ91" s="421"/>
      <c r="BR91" s="421"/>
      <c r="BV91" s="282"/>
      <c r="BW91" s="283"/>
      <c r="BY91" s="283"/>
      <c r="BZ91" s="283"/>
      <c r="CA91" s="283"/>
      <c r="CB91" s="282"/>
      <c r="CC91" s="282"/>
      <c r="CD91" s="282"/>
      <c r="CE91" s="282"/>
      <c r="CG91" s="427"/>
      <c r="CH91" s="402"/>
      <c r="CI91" s="424"/>
      <c r="CJ91" s="282"/>
      <c r="CK91" s="282"/>
      <c r="CL91" s="283"/>
      <c r="CM91" s="283"/>
      <c r="CP91" s="282"/>
      <c r="DC91" s="282"/>
      <c r="DD91" s="282"/>
      <c r="DE91" s="282"/>
      <c r="DF91" s="282"/>
      <c r="DG91" s="282"/>
      <c r="DH91" s="282"/>
      <c r="DI91" s="282"/>
      <c r="DJ91" s="282"/>
      <c r="EF91" s="495" t="str">
        <f>""&amp;(MID(数据表!AZ91,1,MIN(FIND({"(";"（"},数据表!AZ91&amp;"(（",1)-1)))&amp;""</f>
        <v/>
      </c>
      <c r="EG91" s="495" t="str">
        <f>""&amp;(MID(数据表!AZ91,1,MIN(FIND({0;1;2;3;4;5;6;7;8;9},数据表!AZ91&amp;"1234567890",1)-1)))&amp;""</f>
        <v/>
      </c>
    </row>
    <row r="92" spans="2:137" s="310" customFormat="1" ht="12" customHeight="1">
      <c r="B92" s="286"/>
      <c r="C92" s="286"/>
      <c r="D92" s="286"/>
      <c r="E92" s="479"/>
      <c r="F92" s="282"/>
      <c r="G92" s="283"/>
      <c r="H92" s="421"/>
      <c r="I92" s="421"/>
      <c r="J92" s="283"/>
      <c r="K92" s="421"/>
      <c r="L92" s="282"/>
      <c r="N92" s="282"/>
      <c r="S92" s="282"/>
      <c r="T92" s="283"/>
      <c r="U92" s="283"/>
      <c r="V92" s="283"/>
      <c r="W92" s="283"/>
      <c r="X92" s="283"/>
      <c r="Y92" s="282"/>
      <c r="Z92" s="282"/>
      <c r="AA92" s="283"/>
      <c r="AB92" s="282"/>
      <c r="AC92" s="282"/>
      <c r="AD92" s="282"/>
      <c r="AE92" s="282"/>
      <c r="AF92" s="283"/>
      <c r="AG92" s="402"/>
      <c r="AH92" s="283"/>
      <c r="AI92" s="283"/>
      <c r="AJ92" s="283"/>
      <c r="AK92" s="283"/>
      <c r="AL92" s="283"/>
      <c r="AM92" s="282"/>
      <c r="AN92" s="282"/>
      <c r="AO92" s="282"/>
      <c r="AP92" s="282"/>
      <c r="AQ92" s="282"/>
      <c r="AR92" s="282"/>
      <c r="AT92" s="283"/>
      <c r="AU92" s="283"/>
      <c r="AV92" s="283"/>
      <c r="AW92" s="283"/>
      <c r="AY92" s="283"/>
      <c r="AZ92" s="282"/>
      <c r="BA92" s="283"/>
      <c r="BB92" s="282"/>
      <c r="BC92" s="282"/>
      <c r="BD92" s="282"/>
      <c r="BE92" s="283"/>
      <c r="BG92" s="282"/>
      <c r="BH92" s="282"/>
      <c r="BI92" s="282"/>
      <c r="BL92" s="421"/>
      <c r="BM92" s="424"/>
      <c r="BN92" s="424"/>
      <c r="BO92" s="424"/>
      <c r="BP92" s="424"/>
      <c r="BQ92" s="421"/>
      <c r="BR92" s="421"/>
      <c r="BV92" s="282"/>
      <c r="BW92" s="283"/>
      <c r="BY92" s="283"/>
      <c r="BZ92" s="283"/>
      <c r="CA92" s="283"/>
      <c r="CB92" s="282"/>
      <c r="CC92" s="282"/>
      <c r="CD92" s="282"/>
      <c r="CE92" s="282"/>
      <c r="CG92" s="427"/>
      <c r="CH92" s="402"/>
      <c r="CI92" s="424"/>
      <c r="CJ92" s="282"/>
      <c r="CK92" s="282"/>
      <c r="CL92" s="283"/>
      <c r="CM92" s="283"/>
      <c r="CP92" s="282"/>
      <c r="DC92" s="282"/>
      <c r="DD92" s="282"/>
      <c r="DE92" s="282"/>
      <c r="DF92" s="282"/>
      <c r="DG92" s="282"/>
      <c r="DH92" s="282"/>
      <c r="DI92" s="282"/>
      <c r="DJ92" s="282"/>
      <c r="EF92" s="495" t="str">
        <f>""&amp;(MID(数据表!AZ92,1,MIN(FIND({"(";"（"},数据表!AZ92&amp;"(（",1)-1)))&amp;""</f>
        <v/>
      </c>
      <c r="EG92" s="495" t="str">
        <f>""&amp;(MID(数据表!AZ92,1,MIN(FIND({0;1;2;3;4;5;6;7;8;9},数据表!AZ92&amp;"1234567890",1)-1)))&amp;""</f>
        <v/>
      </c>
    </row>
    <row r="93" spans="2:137" s="310" customFormat="1" ht="12" customHeight="1">
      <c r="B93" s="286"/>
      <c r="C93" s="286"/>
      <c r="D93" s="286"/>
      <c r="E93" s="479"/>
      <c r="F93" s="282"/>
      <c r="G93" s="283"/>
      <c r="H93" s="421"/>
      <c r="I93" s="421"/>
      <c r="J93" s="283"/>
      <c r="K93" s="421"/>
      <c r="L93" s="282"/>
      <c r="N93" s="282"/>
      <c r="S93" s="282"/>
      <c r="T93" s="283"/>
      <c r="U93" s="283"/>
      <c r="V93" s="283"/>
      <c r="W93" s="283"/>
      <c r="X93" s="283"/>
      <c r="Y93" s="282"/>
      <c r="Z93" s="282"/>
      <c r="AA93" s="283"/>
      <c r="AB93" s="282"/>
      <c r="AC93" s="282"/>
      <c r="AD93" s="282"/>
      <c r="AE93" s="282"/>
      <c r="AF93" s="283"/>
      <c r="AG93" s="402"/>
      <c r="AH93" s="283"/>
      <c r="AI93" s="283"/>
      <c r="AJ93" s="283"/>
      <c r="AK93" s="283"/>
      <c r="AL93" s="283"/>
      <c r="AM93" s="282"/>
      <c r="AN93" s="282"/>
      <c r="AO93" s="282"/>
      <c r="AP93" s="282"/>
      <c r="AQ93" s="282"/>
      <c r="AR93" s="282"/>
      <c r="AT93" s="283"/>
      <c r="AU93" s="283"/>
      <c r="AV93" s="283"/>
      <c r="AW93" s="283"/>
      <c r="AY93" s="283"/>
      <c r="AZ93" s="282"/>
      <c r="BA93" s="283"/>
      <c r="BB93" s="282"/>
      <c r="BC93" s="282"/>
      <c r="BD93" s="282"/>
      <c r="BE93" s="283"/>
      <c r="BG93" s="282"/>
      <c r="BH93" s="282"/>
      <c r="BI93" s="282"/>
      <c r="BL93" s="421"/>
      <c r="BM93" s="424"/>
      <c r="BN93" s="424"/>
      <c r="BO93" s="424"/>
      <c r="BP93" s="424"/>
      <c r="BQ93" s="421"/>
      <c r="BR93" s="421"/>
      <c r="BV93" s="282"/>
      <c r="BW93" s="283"/>
      <c r="BY93" s="283"/>
      <c r="BZ93" s="283"/>
      <c r="CA93" s="283"/>
      <c r="CB93" s="282"/>
      <c r="CC93" s="282"/>
      <c r="CD93" s="282"/>
      <c r="CE93" s="282"/>
      <c r="CG93" s="427"/>
      <c r="CH93" s="402"/>
      <c r="CI93" s="424"/>
      <c r="CJ93" s="282"/>
      <c r="CK93" s="282"/>
      <c r="CL93" s="283"/>
      <c r="CM93" s="283"/>
      <c r="CP93" s="282"/>
      <c r="DC93" s="282"/>
      <c r="DD93" s="282"/>
      <c r="DE93" s="282"/>
      <c r="DF93" s="282"/>
      <c r="DG93" s="282"/>
      <c r="DH93" s="282"/>
      <c r="DI93" s="282"/>
      <c r="DJ93" s="282"/>
      <c r="EF93" s="495" t="str">
        <f>""&amp;(MID(数据表!AZ93,1,MIN(FIND({"(";"（"},数据表!AZ93&amp;"(（",1)-1)))&amp;""</f>
        <v/>
      </c>
      <c r="EG93" s="495" t="str">
        <f>""&amp;(MID(数据表!AZ93,1,MIN(FIND({0;1;2;3;4;5;6;7;8;9},数据表!AZ93&amp;"1234567890",1)-1)))&amp;""</f>
        <v/>
      </c>
    </row>
    <row r="94" spans="2:137" s="310" customFormat="1" ht="12" customHeight="1">
      <c r="B94" s="286"/>
      <c r="C94" s="286"/>
      <c r="D94" s="286"/>
      <c r="E94" s="479"/>
      <c r="F94" s="282"/>
      <c r="G94" s="283"/>
      <c r="H94" s="421"/>
      <c r="I94" s="421"/>
      <c r="J94" s="283"/>
      <c r="K94" s="421"/>
      <c r="L94" s="282"/>
      <c r="N94" s="282"/>
      <c r="S94" s="282"/>
      <c r="T94" s="283"/>
      <c r="U94" s="283"/>
      <c r="V94" s="283"/>
      <c r="W94" s="283"/>
      <c r="X94" s="283"/>
      <c r="Y94" s="282"/>
      <c r="Z94" s="282"/>
      <c r="AA94" s="283"/>
      <c r="AB94" s="282"/>
      <c r="AC94" s="282"/>
      <c r="AD94" s="282"/>
      <c r="AE94" s="282"/>
      <c r="AF94" s="283"/>
      <c r="AG94" s="402"/>
      <c r="AH94" s="283"/>
      <c r="AI94" s="283"/>
      <c r="AJ94" s="283"/>
      <c r="AK94" s="283"/>
      <c r="AL94" s="283"/>
      <c r="AM94" s="282"/>
      <c r="AN94" s="282"/>
      <c r="AO94" s="282"/>
      <c r="AP94" s="282"/>
      <c r="AQ94" s="282"/>
      <c r="AR94" s="282"/>
      <c r="AT94" s="283"/>
      <c r="AU94" s="283"/>
      <c r="AV94" s="283"/>
      <c r="AW94" s="283"/>
      <c r="AY94" s="283"/>
      <c r="AZ94" s="282"/>
      <c r="BA94" s="283"/>
      <c r="BB94" s="282"/>
      <c r="BC94" s="282"/>
      <c r="BD94" s="282"/>
      <c r="BE94" s="283"/>
      <c r="BG94" s="282"/>
      <c r="BH94" s="282"/>
      <c r="BI94" s="282"/>
      <c r="BL94" s="421"/>
      <c r="BM94" s="424"/>
      <c r="BN94" s="424"/>
      <c r="BO94" s="424"/>
      <c r="BP94" s="424"/>
      <c r="BQ94" s="421"/>
      <c r="BR94" s="421"/>
      <c r="BV94" s="282"/>
      <c r="BW94" s="283"/>
      <c r="BY94" s="283"/>
      <c r="BZ94" s="283"/>
      <c r="CA94" s="283"/>
      <c r="CB94" s="282"/>
      <c r="CC94" s="282"/>
      <c r="CD94" s="282"/>
      <c r="CE94" s="282"/>
      <c r="CG94" s="427"/>
      <c r="CH94" s="402"/>
      <c r="CI94" s="424"/>
      <c r="CJ94" s="282"/>
      <c r="CK94" s="282"/>
      <c r="CL94" s="283"/>
      <c r="CM94" s="283"/>
      <c r="CP94" s="282"/>
      <c r="DC94" s="282"/>
      <c r="DD94" s="282"/>
      <c r="DE94" s="282"/>
      <c r="DF94" s="282"/>
      <c r="DG94" s="282"/>
      <c r="DH94" s="282"/>
      <c r="DI94" s="282"/>
      <c r="DJ94" s="282"/>
      <c r="EF94" s="495" t="str">
        <f>""&amp;(MID(数据表!AZ94,1,MIN(FIND({"(";"（"},数据表!AZ94&amp;"(（",1)-1)))&amp;""</f>
        <v/>
      </c>
      <c r="EG94" s="495" t="str">
        <f>""&amp;(MID(数据表!AZ94,1,MIN(FIND({0;1;2;3;4;5;6;7;8;9},数据表!AZ94&amp;"1234567890",1)-1)))&amp;""</f>
        <v/>
      </c>
    </row>
    <row r="95" spans="2:137" s="310" customFormat="1" ht="12" customHeight="1">
      <c r="B95" s="286"/>
      <c r="C95" s="286"/>
      <c r="D95" s="286"/>
      <c r="E95" s="479"/>
      <c r="F95" s="282"/>
      <c r="G95" s="283"/>
      <c r="H95" s="421"/>
      <c r="I95" s="421"/>
      <c r="J95" s="283"/>
      <c r="K95" s="421"/>
      <c r="L95" s="282"/>
      <c r="N95" s="282"/>
      <c r="S95" s="282"/>
      <c r="T95" s="283"/>
      <c r="U95" s="283"/>
      <c r="V95" s="283"/>
      <c r="W95" s="283"/>
      <c r="X95" s="283"/>
      <c r="Y95" s="282"/>
      <c r="Z95" s="282"/>
      <c r="AA95" s="283"/>
      <c r="AB95" s="282"/>
      <c r="AC95" s="282"/>
      <c r="AD95" s="282"/>
      <c r="AE95" s="282"/>
      <c r="AF95" s="283"/>
      <c r="AG95" s="402"/>
      <c r="AH95" s="283"/>
      <c r="AI95" s="283"/>
      <c r="AJ95" s="283"/>
      <c r="AK95" s="283"/>
      <c r="AL95" s="283"/>
      <c r="AM95" s="282"/>
      <c r="AN95" s="282"/>
      <c r="AO95" s="282"/>
      <c r="AP95" s="282"/>
      <c r="AQ95" s="282"/>
      <c r="AR95" s="282"/>
      <c r="AT95" s="283"/>
      <c r="AU95" s="283"/>
      <c r="AV95" s="283"/>
      <c r="AW95" s="283"/>
      <c r="AY95" s="283"/>
      <c r="AZ95" s="282"/>
      <c r="BA95" s="283"/>
      <c r="BB95" s="282"/>
      <c r="BC95" s="282"/>
      <c r="BD95" s="282"/>
      <c r="BE95" s="283"/>
      <c r="BG95" s="282"/>
      <c r="BH95" s="282"/>
      <c r="BI95" s="282"/>
      <c r="BL95" s="421"/>
      <c r="BM95" s="424"/>
      <c r="BN95" s="424"/>
      <c r="BO95" s="424"/>
      <c r="BP95" s="424"/>
      <c r="BQ95" s="421"/>
      <c r="BR95" s="421"/>
      <c r="BV95" s="282"/>
      <c r="BW95" s="283"/>
      <c r="BY95" s="283"/>
      <c r="BZ95" s="283"/>
      <c r="CA95" s="283"/>
      <c r="CB95" s="282"/>
      <c r="CC95" s="282"/>
      <c r="CD95" s="282"/>
      <c r="CE95" s="282"/>
      <c r="CG95" s="427"/>
      <c r="CH95" s="402"/>
      <c r="CI95" s="424"/>
      <c r="CJ95" s="282"/>
      <c r="CK95" s="282"/>
      <c r="CL95" s="283"/>
      <c r="CM95" s="283"/>
      <c r="CP95" s="282"/>
      <c r="DC95" s="282"/>
      <c r="DD95" s="282"/>
      <c r="DE95" s="282"/>
      <c r="DF95" s="282"/>
      <c r="DG95" s="282"/>
      <c r="DH95" s="282"/>
      <c r="DI95" s="282"/>
      <c r="DJ95" s="282"/>
      <c r="EF95" s="495" t="str">
        <f>""&amp;(MID(数据表!AZ95,1,MIN(FIND({"(";"（"},数据表!AZ95&amp;"(（",1)-1)))&amp;""</f>
        <v/>
      </c>
      <c r="EG95" s="495" t="str">
        <f>""&amp;(MID(数据表!AZ95,1,MIN(FIND({0;1;2;3;4;5;6;7;8;9},数据表!AZ95&amp;"1234567890",1)-1)))&amp;""</f>
        <v/>
      </c>
    </row>
    <row r="96" spans="2:137" s="310" customFormat="1" ht="12" customHeight="1">
      <c r="B96" s="286"/>
      <c r="C96" s="286"/>
      <c r="D96" s="286"/>
      <c r="E96" s="479"/>
      <c r="F96" s="282"/>
      <c r="G96" s="283"/>
      <c r="H96" s="421"/>
      <c r="I96" s="421"/>
      <c r="J96" s="283"/>
      <c r="K96" s="421"/>
      <c r="L96" s="282"/>
      <c r="N96" s="282"/>
      <c r="S96" s="282"/>
      <c r="T96" s="283"/>
      <c r="U96" s="283"/>
      <c r="V96" s="283"/>
      <c r="W96" s="283"/>
      <c r="X96" s="283"/>
      <c r="Y96" s="282"/>
      <c r="Z96" s="282"/>
      <c r="AA96" s="283"/>
      <c r="AB96" s="282"/>
      <c r="AC96" s="282"/>
      <c r="AD96" s="282"/>
      <c r="AE96" s="282"/>
      <c r="AF96" s="283"/>
      <c r="AG96" s="402"/>
      <c r="AH96" s="283"/>
      <c r="AI96" s="283"/>
      <c r="AJ96" s="283"/>
      <c r="AK96" s="283"/>
      <c r="AL96" s="283"/>
      <c r="AM96" s="282"/>
      <c r="AN96" s="282"/>
      <c r="AO96" s="282"/>
      <c r="AP96" s="282"/>
      <c r="AQ96" s="282"/>
      <c r="AR96" s="282"/>
      <c r="AT96" s="283"/>
      <c r="AU96" s="283"/>
      <c r="AV96" s="283"/>
      <c r="AW96" s="283"/>
      <c r="AY96" s="283"/>
      <c r="AZ96" s="282"/>
      <c r="BA96" s="283"/>
      <c r="BB96" s="282"/>
      <c r="BC96" s="282"/>
      <c r="BD96" s="282"/>
      <c r="BE96" s="283"/>
      <c r="BG96" s="282"/>
      <c r="BH96" s="282"/>
      <c r="BI96" s="282"/>
      <c r="BL96" s="421"/>
      <c r="BM96" s="424"/>
      <c r="BN96" s="424"/>
      <c r="BO96" s="424"/>
      <c r="BP96" s="424"/>
      <c r="BQ96" s="421"/>
      <c r="BR96" s="421"/>
      <c r="BV96" s="282"/>
      <c r="BW96" s="283"/>
      <c r="BY96" s="283"/>
      <c r="BZ96" s="283"/>
      <c r="CA96" s="283"/>
      <c r="CB96" s="282"/>
      <c r="CC96" s="282"/>
      <c r="CD96" s="282"/>
      <c r="CE96" s="282"/>
      <c r="CG96" s="427"/>
      <c r="CH96" s="402"/>
      <c r="CI96" s="424"/>
      <c r="CJ96" s="282"/>
      <c r="CK96" s="282"/>
      <c r="CL96" s="283"/>
      <c r="CM96" s="283"/>
      <c r="CP96" s="282"/>
      <c r="DC96" s="282"/>
      <c r="DD96" s="282"/>
      <c r="DE96" s="282"/>
      <c r="DF96" s="282"/>
      <c r="DG96" s="282"/>
      <c r="DH96" s="282"/>
      <c r="DI96" s="282"/>
      <c r="DJ96" s="282"/>
      <c r="EF96" s="495" t="str">
        <f>""&amp;(MID(数据表!AZ96,1,MIN(FIND({"(";"（"},数据表!AZ96&amp;"(（",1)-1)))&amp;""</f>
        <v/>
      </c>
      <c r="EG96" s="495" t="str">
        <f>""&amp;(MID(数据表!AZ96,1,MIN(FIND({0;1;2;3;4;5;6;7;8;9},数据表!AZ96&amp;"1234567890",1)-1)))&amp;""</f>
        <v/>
      </c>
    </row>
    <row r="97" spans="2:137" s="310" customFormat="1" ht="12" customHeight="1">
      <c r="B97" s="286"/>
      <c r="C97" s="286"/>
      <c r="D97" s="286"/>
      <c r="E97" s="479"/>
      <c r="F97" s="282"/>
      <c r="G97" s="283"/>
      <c r="H97" s="421"/>
      <c r="I97" s="421"/>
      <c r="J97" s="283"/>
      <c r="K97" s="421"/>
      <c r="L97" s="282"/>
      <c r="N97" s="282"/>
      <c r="S97" s="282"/>
      <c r="T97" s="283"/>
      <c r="U97" s="283"/>
      <c r="V97" s="283"/>
      <c r="W97" s="283"/>
      <c r="X97" s="283"/>
      <c r="Y97" s="282"/>
      <c r="Z97" s="282"/>
      <c r="AA97" s="283"/>
      <c r="AB97" s="282"/>
      <c r="AC97" s="282"/>
      <c r="AD97" s="282"/>
      <c r="AE97" s="282"/>
      <c r="AF97" s="283"/>
      <c r="AG97" s="402"/>
      <c r="AH97" s="283"/>
      <c r="AI97" s="283"/>
      <c r="AJ97" s="283"/>
      <c r="AK97" s="283"/>
      <c r="AL97" s="283"/>
      <c r="AM97" s="282"/>
      <c r="AN97" s="282"/>
      <c r="AO97" s="282"/>
      <c r="AP97" s="282"/>
      <c r="AQ97" s="282"/>
      <c r="AR97" s="282"/>
      <c r="AT97" s="283"/>
      <c r="AU97" s="283"/>
      <c r="AV97" s="283"/>
      <c r="AW97" s="283"/>
      <c r="AY97" s="283"/>
      <c r="AZ97" s="282"/>
      <c r="BA97" s="283"/>
      <c r="BB97" s="282"/>
      <c r="BC97" s="282"/>
      <c r="BD97" s="282"/>
      <c r="BE97" s="283"/>
      <c r="BG97" s="282"/>
      <c r="BH97" s="282"/>
      <c r="BI97" s="282"/>
      <c r="BL97" s="421"/>
      <c r="BM97" s="424"/>
      <c r="BN97" s="424"/>
      <c r="BO97" s="424"/>
      <c r="BP97" s="424"/>
      <c r="BQ97" s="421"/>
      <c r="BR97" s="421"/>
      <c r="BV97" s="282"/>
      <c r="BW97" s="283"/>
      <c r="BY97" s="283"/>
      <c r="BZ97" s="283"/>
      <c r="CA97" s="283"/>
      <c r="CB97" s="282"/>
      <c r="CC97" s="282"/>
      <c r="CD97" s="282"/>
      <c r="CE97" s="282"/>
      <c r="CG97" s="427"/>
      <c r="CH97" s="402"/>
      <c r="CI97" s="424"/>
      <c r="CJ97" s="282"/>
      <c r="CK97" s="282"/>
      <c r="CL97" s="283"/>
      <c r="CM97" s="283"/>
      <c r="CP97" s="282"/>
      <c r="DC97" s="282"/>
      <c r="DD97" s="282"/>
      <c r="DE97" s="282"/>
      <c r="DF97" s="282"/>
      <c r="DG97" s="282"/>
      <c r="DH97" s="282"/>
      <c r="DI97" s="282"/>
      <c r="DJ97" s="282"/>
      <c r="EF97" s="495" t="str">
        <f>""&amp;(MID(数据表!AZ97,1,MIN(FIND({"(";"（"},数据表!AZ97&amp;"(（",1)-1)))&amp;""</f>
        <v/>
      </c>
      <c r="EG97" s="495" t="str">
        <f>""&amp;(MID(数据表!AZ97,1,MIN(FIND({0;1;2;3;4;5;6;7;8;9},数据表!AZ97&amp;"1234567890",1)-1)))&amp;""</f>
        <v/>
      </c>
    </row>
    <row r="98" spans="2:137" s="310" customFormat="1" ht="12" customHeight="1">
      <c r="B98" s="286"/>
      <c r="C98" s="286"/>
      <c r="D98" s="286"/>
      <c r="E98" s="479"/>
      <c r="F98" s="282"/>
      <c r="G98" s="283"/>
      <c r="H98" s="421"/>
      <c r="I98" s="421"/>
      <c r="J98" s="283"/>
      <c r="K98" s="421"/>
      <c r="L98" s="282"/>
      <c r="N98" s="282"/>
      <c r="S98" s="282"/>
      <c r="T98" s="283"/>
      <c r="U98" s="283"/>
      <c r="V98" s="283"/>
      <c r="W98" s="283"/>
      <c r="X98" s="283"/>
      <c r="Y98" s="282"/>
      <c r="Z98" s="282"/>
      <c r="AA98" s="283"/>
      <c r="AB98" s="282"/>
      <c r="AC98" s="282"/>
      <c r="AD98" s="282"/>
      <c r="AE98" s="282"/>
      <c r="AF98" s="283"/>
      <c r="AG98" s="402"/>
      <c r="AH98" s="283"/>
      <c r="AI98" s="283"/>
      <c r="AJ98" s="283"/>
      <c r="AK98" s="283"/>
      <c r="AL98" s="283"/>
      <c r="AM98" s="282"/>
      <c r="AN98" s="282"/>
      <c r="AO98" s="282"/>
      <c r="AP98" s="282"/>
      <c r="AQ98" s="282"/>
      <c r="AR98" s="282"/>
      <c r="AT98" s="283"/>
      <c r="AU98" s="283"/>
      <c r="AV98" s="283"/>
      <c r="AW98" s="283"/>
      <c r="AY98" s="283"/>
      <c r="AZ98" s="282"/>
      <c r="BA98" s="283"/>
      <c r="BB98" s="282"/>
      <c r="BC98" s="282"/>
      <c r="BD98" s="282"/>
      <c r="BE98" s="283"/>
      <c r="BG98" s="282"/>
      <c r="BH98" s="282"/>
      <c r="BI98" s="282"/>
      <c r="BL98" s="421"/>
      <c r="BM98" s="424"/>
      <c r="BN98" s="424"/>
      <c r="BO98" s="424"/>
      <c r="BP98" s="424"/>
      <c r="BQ98" s="421"/>
      <c r="BR98" s="421"/>
      <c r="BV98" s="282"/>
      <c r="BW98" s="283"/>
      <c r="BY98" s="283"/>
      <c r="BZ98" s="283"/>
      <c r="CA98" s="283"/>
      <c r="CB98" s="282"/>
      <c r="CC98" s="282"/>
      <c r="CD98" s="282"/>
      <c r="CE98" s="282"/>
      <c r="CG98" s="427"/>
      <c r="CH98" s="402"/>
      <c r="CI98" s="424"/>
      <c r="CJ98" s="282"/>
      <c r="CK98" s="282"/>
      <c r="CL98" s="283"/>
      <c r="CM98" s="283"/>
      <c r="CP98" s="282"/>
      <c r="DC98" s="282"/>
      <c r="DD98" s="282"/>
      <c r="DE98" s="282"/>
      <c r="DF98" s="282"/>
      <c r="DG98" s="282"/>
      <c r="DH98" s="282"/>
      <c r="DI98" s="282"/>
      <c r="DJ98" s="282"/>
      <c r="EF98" s="495" t="str">
        <f>""&amp;(MID(数据表!AZ98,1,MIN(FIND({"(";"（"},数据表!AZ98&amp;"(（",1)-1)))&amp;""</f>
        <v/>
      </c>
      <c r="EG98" s="495" t="str">
        <f>""&amp;(MID(数据表!AZ98,1,MIN(FIND({0;1;2;3;4;5;6;7;8;9},数据表!AZ98&amp;"1234567890",1)-1)))&amp;""</f>
        <v/>
      </c>
    </row>
    <row r="99" spans="2:137" s="310" customFormat="1" ht="12" customHeight="1">
      <c r="B99" s="286"/>
      <c r="C99" s="286"/>
      <c r="D99" s="286"/>
      <c r="E99" s="479"/>
      <c r="F99" s="282"/>
      <c r="G99" s="283"/>
      <c r="H99" s="421"/>
      <c r="I99" s="421"/>
      <c r="J99" s="283"/>
      <c r="K99" s="421"/>
      <c r="L99" s="282"/>
      <c r="N99" s="282"/>
      <c r="S99" s="282"/>
      <c r="T99" s="283"/>
      <c r="U99" s="283"/>
      <c r="V99" s="283"/>
      <c r="W99" s="283"/>
      <c r="X99" s="283"/>
      <c r="Y99" s="282"/>
      <c r="Z99" s="282"/>
      <c r="AA99" s="283"/>
      <c r="AB99" s="282"/>
      <c r="AC99" s="282"/>
      <c r="AD99" s="282"/>
      <c r="AE99" s="282"/>
      <c r="AF99" s="283"/>
      <c r="AG99" s="402"/>
      <c r="AH99" s="283"/>
      <c r="AI99" s="283"/>
      <c r="AJ99" s="283"/>
      <c r="AK99" s="283"/>
      <c r="AL99" s="283"/>
      <c r="AM99" s="282"/>
      <c r="AN99" s="282"/>
      <c r="AO99" s="282"/>
      <c r="AP99" s="282"/>
      <c r="AQ99" s="282"/>
      <c r="AR99" s="282"/>
      <c r="AT99" s="283"/>
      <c r="AU99" s="283"/>
      <c r="AV99" s="283"/>
      <c r="AW99" s="283"/>
      <c r="AY99" s="283"/>
      <c r="AZ99" s="282"/>
      <c r="BA99" s="283"/>
      <c r="BB99" s="282"/>
      <c r="BC99" s="282"/>
      <c r="BD99" s="282"/>
      <c r="BE99" s="283"/>
      <c r="BG99" s="282"/>
      <c r="BH99" s="282"/>
      <c r="BI99" s="282"/>
      <c r="BL99" s="421"/>
      <c r="BM99" s="424"/>
      <c r="BN99" s="424"/>
      <c r="BO99" s="424"/>
      <c r="BP99" s="424"/>
      <c r="BQ99" s="421"/>
      <c r="BR99" s="421"/>
      <c r="BV99" s="282"/>
      <c r="BW99" s="283"/>
      <c r="BY99" s="283"/>
      <c r="BZ99" s="283"/>
      <c r="CA99" s="283"/>
      <c r="CB99" s="282"/>
      <c r="CC99" s="282"/>
      <c r="CD99" s="282"/>
      <c r="CE99" s="282"/>
      <c r="CG99" s="427"/>
      <c r="CH99" s="402"/>
      <c r="CI99" s="424"/>
      <c r="CJ99" s="282"/>
      <c r="CK99" s="282"/>
      <c r="CL99" s="283"/>
      <c r="CM99" s="283"/>
      <c r="CP99" s="282"/>
      <c r="DC99" s="282"/>
      <c r="DD99" s="282"/>
      <c r="DE99" s="282"/>
      <c r="DF99" s="282"/>
      <c r="DG99" s="282"/>
      <c r="DH99" s="282"/>
      <c r="DI99" s="282"/>
      <c r="DJ99" s="282"/>
      <c r="EF99" s="495" t="str">
        <f>""&amp;(MID(数据表!AZ99,1,MIN(FIND({"(";"（"},数据表!AZ99&amp;"(（",1)-1)))&amp;""</f>
        <v/>
      </c>
      <c r="EG99" s="495" t="str">
        <f>""&amp;(MID(数据表!AZ99,1,MIN(FIND({0;1;2;3;4;5;6;7;8;9},数据表!AZ99&amp;"1234567890",1)-1)))&amp;""</f>
        <v/>
      </c>
    </row>
    <row r="100" spans="2:137" s="310" customFormat="1" ht="12" customHeight="1">
      <c r="B100" s="286"/>
      <c r="C100" s="286"/>
      <c r="D100" s="286"/>
      <c r="E100" s="479"/>
      <c r="F100" s="282"/>
      <c r="G100" s="283"/>
      <c r="H100" s="421"/>
      <c r="I100" s="421"/>
      <c r="J100" s="283"/>
      <c r="K100" s="421"/>
      <c r="L100" s="282"/>
      <c r="N100" s="282"/>
      <c r="S100" s="282"/>
      <c r="T100" s="283"/>
      <c r="U100" s="283"/>
      <c r="V100" s="283"/>
      <c r="W100" s="283"/>
      <c r="X100" s="283"/>
      <c r="Y100" s="282"/>
      <c r="Z100" s="282"/>
      <c r="AA100" s="283"/>
      <c r="AB100" s="282"/>
      <c r="AC100" s="282"/>
      <c r="AD100" s="282"/>
      <c r="AE100" s="282"/>
      <c r="AF100" s="283"/>
      <c r="AG100" s="402"/>
      <c r="AH100" s="283"/>
      <c r="AI100" s="283"/>
      <c r="AJ100" s="283"/>
      <c r="AK100" s="283"/>
      <c r="AL100" s="283"/>
      <c r="AM100" s="282"/>
      <c r="AN100" s="282"/>
      <c r="AO100" s="282"/>
      <c r="AP100" s="282"/>
      <c r="AQ100" s="282"/>
      <c r="AR100" s="282"/>
      <c r="AT100" s="283"/>
      <c r="AU100" s="283"/>
      <c r="AV100" s="283"/>
      <c r="AW100" s="283"/>
      <c r="AY100" s="283"/>
      <c r="AZ100" s="282"/>
      <c r="BA100" s="283"/>
      <c r="BB100" s="282"/>
      <c r="BC100" s="282"/>
      <c r="BD100" s="282"/>
      <c r="BE100" s="283"/>
      <c r="BG100" s="282"/>
      <c r="BH100" s="282"/>
      <c r="BI100" s="282"/>
      <c r="BL100" s="421"/>
      <c r="BM100" s="424"/>
      <c r="BN100" s="424"/>
      <c r="BO100" s="424"/>
      <c r="BP100" s="424"/>
      <c r="BQ100" s="421"/>
      <c r="BR100" s="421"/>
      <c r="BV100" s="282"/>
      <c r="BW100" s="283"/>
      <c r="BY100" s="283"/>
      <c r="BZ100" s="283"/>
      <c r="CA100" s="283"/>
      <c r="CB100" s="282"/>
      <c r="CC100" s="282"/>
      <c r="CD100" s="282"/>
      <c r="CE100" s="282"/>
      <c r="CG100" s="427"/>
      <c r="CH100" s="402"/>
      <c r="CI100" s="424"/>
      <c r="CJ100" s="282"/>
      <c r="CK100" s="282"/>
      <c r="CL100" s="283"/>
      <c r="CM100" s="283"/>
      <c r="CP100" s="282"/>
      <c r="DC100" s="282"/>
      <c r="DD100" s="282"/>
      <c r="DE100" s="282"/>
      <c r="DF100" s="282"/>
      <c r="DG100" s="282"/>
      <c r="DH100" s="282"/>
      <c r="DI100" s="282"/>
      <c r="DJ100" s="282"/>
      <c r="EF100" s="495" t="str">
        <f>""&amp;(MID(数据表!AZ100,1,MIN(FIND({"(";"（"},数据表!AZ100&amp;"(（",1)-1)))&amp;""</f>
        <v/>
      </c>
      <c r="EG100" s="495" t="str">
        <f>""&amp;(MID(数据表!AZ100,1,MIN(FIND({0;1;2;3;4;5;6;7;8;9},数据表!AZ100&amp;"1234567890",1)-1)))&amp;""</f>
        <v/>
      </c>
    </row>
    <row r="101" spans="2:137" s="310" customFormat="1" ht="12" customHeight="1">
      <c r="B101" s="286"/>
      <c r="C101" s="286"/>
      <c r="D101" s="286"/>
      <c r="E101" s="479"/>
      <c r="F101" s="282"/>
      <c r="G101" s="283"/>
      <c r="H101" s="421"/>
      <c r="I101" s="421"/>
      <c r="J101" s="283"/>
      <c r="K101" s="421"/>
      <c r="L101" s="282"/>
      <c r="N101" s="282"/>
      <c r="S101" s="282"/>
      <c r="T101" s="283"/>
      <c r="U101" s="283"/>
      <c r="V101" s="283"/>
      <c r="W101" s="283"/>
      <c r="X101" s="283"/>
      <c r="Y101" s="282"/>
      <c r="Z101" s="282"/>
      <c r="AA101" s="283"/>
      <c r="AB101" s="282"/>
      <c r="AC101" s="282"/>
      <c r="AD101" s="282"/>
      <c r="AE101" s="282"/>
      <c r="AF101" s="283"/>
      <c r="AG101" s="402"/>
      <c r="AH101" s="283"/>
      <c r="AI101" s="283"/>
      <c r="AJ101" s="283"/>
      <c r="AK101" s="283"/>
      <c r="AL101" s="283"/>
      <c r="AM101" s="282"/>
      <c r="AN101" s="282"/>
      <c r="AO101" s="282"/>
      <c r="AP101" s="282"/>
      <c r="AQ101" s="282"/>
      <c r="AR101" s="282"/>
      <c r="AT101" s="283"/>
      <c r="AU101" s="283"/>
      <c r="AV101" s="283"/>
      <c r="AW101" s="283"/>
      <c r="AY101" s="283"/>
      <c r="AZ101" s="282"/>
      <c r="BA101" s="283"/>
      <c r="BB101" s="282"/>
      <c r="BC101" s="282"/>
      <c r="BD101" s="282"/>
      <c r="BE101" s="283"/>
      <c r="BG101" s="282"/>
      <c r="BH101" s="282"/>
      <c r="BI101" s="282"/>
      <c r="BL101" s="421"/>
      <c r="BM101" s="424"/>
      <c r="BN101" s="424"/>
      <c r="BO101" s="424"/>
      <c r="BP101" s="424"/>
      <c r="BQ101" s="421"/>
      <c r="BR101" s="421"/>
      <c r="BV101" s="282"/>
      <c r="BW101" s="283"/>
      <c r="BY101" s="283"/>
      <c r="BZ101" s="283"/>
      <c r="CA101" s="283"/>
      <c r="CB101" s="282"/>
      <c r="CC101" s="282"/>
      <c r="CD101" s="282"/>
      <c r="CE101" s="282"/>
      <c r="CG101" s="427"/>
      <c r="CH101" s="402"/>
      <c r="CI101" s="424"/>
      <c r="CJ101" s="282"/>
      <c r="CK101" s="282"/>
      <c r="CL101" s="283"/>
      <c r="CM101" s="283"/>
      <c r="CP101" s="282"/>
      <c r="DC101" s="282"/>
      <c r="DD101" s="282"/>
      <c r="DE101" s="282"/>
      <c r="DF101" s="282"/>
      <c r="DG101" s="282"/>
      <c r="DH101" s="282"/>
      <c r="DI101" s="282"/>
      <c r="DJ101" s="282"/>
      <c r="EF101" s="495" t="str">
        <f>""&amp;(MID(数据表!AZ101,1,MIN(FIND({"(";"（"},数据表!AZ101&amp;"(（",1)-1)))&amp;""</f>
        <v/>
      </c>
      <c r="EG101" s="495" t="str">
        <f>""&amp;(MID(数据表!AZ101,1,MIN(FIND({0;1;2;3;4;5;6;7;8;9},数据表!AZ101&amp;"1234567890",1)-1)))&amp;""</f>
        <v/>
      </c>
    </row>
    <row r="102" spans="2:137" s="310" customFormat="1" ht="12" customHeight="1">
      <c r="B102" s="286"/>
      <c r="C102" s="286"/>
      <c r="D102" s="286"/>
      <c r="E102" s="479"/>
      <c r="F102" s="282"/>
      <c r="G102" s="283"/>
      <c r="H102" s="421"/>
      <c r="I102" s="421"/>
      <c r="J102" s="283"/>
      <c r="K102" s="421"/>
      <c r="L102" s="282"/>
      <c r="N102" s="282"/>
      <c r="S102" s="282"/>
      <c r="T102" s="283"/>
      <c r="U102" s="283"/>
      <c r="V102" s="283"/>
      <c r="W102" s="283"/>
      <c r="X102" s="283"/>
      <c r="Y102" s="282"/>
      <c r="Z102" s="282"/>
      <c r="AA102" s="283"/>
      <c r="AB102" s="282"/>
      <c r="AC102" s="282"/>
      <c r="AD102" s="282"/>
      <c r="AE102" s="282"/>
      <c r="AF102" s="283"/>
      <c r="AG102" s="402"/>
      <c r="AH102" s="283"/>
      <c r="AI102" s="283"/>
      <c r="AJ102" s="283"/>
      <c r="AK102" s="283"/>
      <c r="AL102" s="283"/>
      <c r="AM102" s="282"/>
      <c r="AN102" s="282"/>
      <c r="AO102" s="282"/>
      <c r="AP102" s="282"/>
      <c r="AQ102" s="282"/>
      <c r="AR102" s="282"/>
      <c r="AT102" s="283"/>
      <c r="AU102" s="283"/>
      <c r="AV102" s="283"/>
      <c r="AW102" s="283"/>
      <c r="AY102" s="283"/>
      <c r="AZ102" s="282"/>
      <c r="BA102" s="283"/>
      <c r="BB102" s="282"/>
      <c r="BC102" s="282"/>
      <c r="BD102" s="282"/>
      <c r="BE102" s="283"/>
      <c r="BG102" s="282"/>
      <c r="BH102" s="282"/>
      <c r="BI102" s="282"/>
      <c r="BL102" s="421"/>
      <c r="BM102" s="424"/>
      <c r="BN102" s="424"/>
      <c r="BO102" s="424"/>
      <c r="BP102" s="424"/>
      <c r="BQ102" s="421"/>
      <c r="BR102" s="421"/>
      <c r="BS102" s="403"/>
      <c r="BV102" s="282"/>
      <c r="BW102" s="283"/>
      <c r="BY102" s="283"/>
      <c r="BZ102" s="283"/>
      <c r="CA102" s="283"/>
      <c r="CB102" s="282"/>
      <c r="CC102" s="282"/>
      <c r="CD102" s="282"/>
      <c r="CE102" s="282"/>
      <c r="CG102" s="427"/>
      <c r="CH102" s="402"/>
      <c r="CI102" s="424"/>
      <c r="CJ102" s="282"/>
      <c r="CK102" s="282"/>
      <c r="CL102" s="283"/>
      <c r="CM102" s="283"/>
      <c r="CP102" s="282"/>
      <c r="DC102" s="282"/>
      <c r="DD102" s="282"/>
      <c r="DE102" s="282"/>
      <c r="DF102" s="282"/>
      <c r="DG102" s="282"/>
      <c r="DH102" s="282"/>
      <c r="DI102" s="282"/>
      <c r="DJ102" s="282"/>
      <c r="EF102" s="495" t="str">
        <f>""&amp;(MID(数据表!AZ102,1,MIN(FIND({"(";"（"},数据表!AZ102&amp;"(（",1)-1)))&amp;""</f>
        <v/>
      </c>
      <c r="EG102" s="495" t="str">
        <f>""&amp;(MID(数据表!AZ102,1,MIN(FIND({0;1;2;3;4;5;6;7;8;9},数据表!AZ102&amp;"1234567890",1)-1)))&amp;""</f>
        <v/>
      </c>
    </row>
    <row r="103" spans="2:137" s="310" customFormat="1" ht="12" customHeight="1">
      <c r="B103" s="286"/>
      <c r="C103" s="286"/>
      <c r="D103" s="286"/>
      <c r="E103" s="479"/>
      <c r="F103" s="282"/>
      <c r="G103" s="283"/>
      <c r="H103" s="421"/>
      <c r="I103" s="421"/>
      <c r="J103" s="283"/>
      <c r="K103" s="421"/>
      <c r="L103" s="282"/>
      <c r="N103" s="282"/>
      <c r="S103" s="282"/>
      <c r="T103" s="283"/>
      <c r="U103" s="283"/>
      <c r="V103" s="283"/>
      <c r="W103" s="283"/>
      <c r="X103" s="283"/>
      <c r="Y103" s="282"/>
      <c r="Z103" s="282"/>
      <c r="AA103" s="283"/>
      <c r="AB103" s="282"/>
      <c r="AC103" s="282"/>
      <c r="AD103" s="282"/>
      <c r="AE103" s="282"/>
      <c r="AF103" s="283"/>
      <c r="AG103" s="402"/>
      <c r="AH103" s="283"/>
      <c r="AI103" s="283"/>
      <c r="AJ103" s="283"/>
      <c r="AK103" s="283"/>
      <c r="AL103" s="283"/>
      <c r="AM103" s="282"/>
      <c r="AN103" s="282"/>
      <c r="AO103" s="282"/>
      <c r="AP103" s="282"/>
      <c r="AQ103" s="282"/>
      <c r="AR103" s="282"/>
      <c r="AT103" s="283"/>
      <c r="AU103" s="283"/>
      <c r="AV103" s="283"/>
      <c r="AW103" s="283"/>
      <c r="AY103" s="283"/>
      <c r="AZ103" s="282"/>
      <c r="BA103" s="283"/>
      <c r="BB103" s="282"/>
      <c r="BC103" s="282"/>
      <c r="BD103" s="282"/>
      <c r="BE103" s="283"/>
      <c r="BG103" s="282"/>
      <c r="BH103" s="282"/>
      <c r="BI103" s="282"/>
      <c r="BL103" s="421"/>
      <c r="BM103" s="424"/>
      <c r="BN103" s="424"/>
      <c r="BO103" s="424"/>
      <c r="BP103" s="424"/>
      <c r="BQ103" s="421"/>
      <c r="BR103" s="421"/>
      <c r="BV103" s="282"/>
      <c r="BW103" s="283"/>
      <c r="BY103" s="283"/>
      <c r="BZ103" s="283"/>
      <c r="CA103" s="283"/>
      <c r="CB103" s="282"/>
      <c r="CC103" s="282"/>
      <c r="CD103" s="282"/>
      <c r="CE103" s="282"/>
      <c r="CG103" s="427"/>
      <c r="CH103" s="402"/>
      <c r="CI103" s="424"/>
      <c r="CJ103" s="282"/>
      <c r="CK103" s="282"/>
      <c r="CL103" s="283"/>
      <c r="CM103" s="283"/>
      <c r="CP103" s="282"/>
      <c r="DC103" s="282"/>
      <c r="DD103" s="282"/>
      <c r="DE103" s="282"/>
      <c r="DF103" s="282"/>
      <c r="DG103" s="282"/>
      <c r="DH103" s="282"/>
      <c r="DI103" s="282"/>
      <c r="DJ103" s="282"/>
      <c r="EF103" s="495" t="str">
        <f>""&amp;(MID(数据表!AZ103,1,MIN(FIND({"(";"（"},数据表!AZ103&amp;"(（",1)-1)))&amp;""</f>
        <v/>
      </c>
      <c r="EG103" s="495" t="str">
        <f>""&amp;(MID(数据表!AZ103,1,MIN(FIND({0;1;2;3;4;5;6;7;8;9},数据表!AZ103&amp;"1234567890",1)-1)))&amp;""</f>
        <v/>
      </c>
    </row>
    <row r="104" spans="2:137" s="310" customFormat="1" ht="12" customHeight="1">
      <c r="B104" s="286"/>
      <c r="C104" s="286"/>
      <c r="D104" s="286"/>
      <c r="E104" s="479"/>
      <c r="F104" s="282"/>
      <c r="G104" s="283"/>
      <c r="H104" s="421"/>
      <c r="I104" s="421"/>
      <c r="J104" s="283"/>
      <c r="K104" s="421"/>
      <c r="L104" s="282"/>
      <c r="N104" s="282"/>
      <c r="S104" s="282"/>
      <c r="T104" s="283"/>
      <c r="U104" s="283"/>
      <c r="V104" s="283"/>
      <c r="W104" s="283"/>
      <c r="X104" s="283"/>
      <c r="Y104" s="282"/>
      <c r="Z104" s="282"/>
      <c r="AA104" s="283"/>
      <c r="AB104" s="282"/>
      <c r="AC104" s="282"/>
      <c r="AD104" s="282"/>
      <c r="AE104" s="282"/>
      <c r="AF104" s="283"/>
      <c r="AG104" s="402"/>
      <c r="AH104" s="283"/>
      <c r="AI104" s="283"/>
      <c r="AJ104" s="283"/>
      <c r="AK104" s="283"/>
      <c r="AL104" s="283"/>
      <c r="AM104" s="282"/>
      <c r="AN104" s="282"/>
      <c r="AO104" s="282"/>
      <c r="AP104" s="282"/>
      <c r="AQ104" s="282"/>
      <c r="AR104" s="282"/>
      <c r="AT104" s="283"/>
      <c r="AU104" s="283"/>
      <c r="AV104" s="283"/>
      <c r="AW104" s="283"/>
      <c r="AY104" s="283"/>
      <c r="AZ104" s="282"/>
      <c r="BA104" s="283"/>
      <c r="BB104" s="282"/>
      <c r="BC104" s="282"/>
      <c r="BD104" s="282"/>
      <c r="BE104" s="283"/>
      <c r="BG104" s="282"/>
      <c r="BH104" s="282"/>
      <c r="BI104" s="282"/>
      <c r="BL104" s="421"/>
      <c r="BM104" s="424"/>
      <c r="BN104" s="424"/>
      <c r="BO104" s="424"/>
      <c r="BP104" s="424"/>
      <c r="BQ104" s="421"/>
      <c r="BR104" s="421"/>
      <c r="BV104" s="282"/>
      <c r="BW104" s="283"/>
      <c r="BY104" s="283"/>
      <c r="BZ104" s="283"/>
      <c r="CA104" s="283"/>
      <c r="CB104" s="282"/>
      <c r="CC104" s="282"/>
      <c r="CD104" s="282"/>
      <c r="CE104" s="282"/>
      <c r="CG104" s="427"/>
      <c r="CH104" s="402"/>
      <c r="CI104" s="424"/>
      <c r="CJ104" s="282"/>
      <c r="CK104" s="282"/>
      <c r="CL104" s="283"/>
      <c r="CM104" s="283"/>
      <c r="CP104" s="282"/>
      <c r="DC104" s="282"/>
      <c r="DD104" s="282"/>
      <c r="DE104" s="282"/>
      <c r="DF104" s="282"/>
      <c r="DG104" s="282"/>
      <c r="DH104" s="282"/>
      <c r="DI104" s="282"/>
      <c r="DJ104" s="282"/>
      <c r="EF104" s="495" t="str">
        <f>""&amp;(MID(数据表!AZ104,1,MIN(FIND({"(";"（"},数据表!AZ104&amp;"(（",1)-1)))&amp;""</f>
        <v/>
      </c>
      <c r="EG104" s="495" t="str">
        <f>""&amp;(MID(数据表!AZ104,1,MIN(FIND({0;1;2;3;4;5;6;7;8;9},数据表!AZ104&amp;"1234567890",1)-1)))&amp;""</f>
        <v/>
      </c>
    </row>
    <row r="105" spans="2:137" s="310" customFormat="1" ht="12" customHeight="1">
      <c r="B105" s="286"/>
      <c r="C105" s="286"/>
      <c r="D105" s="286"/>
      <c r="E105" s="479"/>
      <c r="F105" s="282"/>
      <c r="G105" s="283"/>
      <c r="H105" s="421"/>
      <c r="I105" s="421"/>
      <c r="J105" s="283"/>
      <c r="K105" s="421"/>
      <c r="L105" s="282"/>
      <c r="N105" s="282"/>
      <c r="S105" s="282"/>
      <c r="T105" s="283"/>
      <c r="U105" s="283"/>
      <c r="V105" s="283"/>
      <c r="W105" s="283"/>
      <c r="X105" s="283"/>
      <c r="Y105" s="282"/>
      <c r="Z105" s="282"/>
      <c r="AA105" s="283"/>
      <c r="AB105" s="282"/>
      <c r="AC105" s="282"/>
      <c r="AD105" s="282"/>
      <c r="AE105" s="282"/>
      <c r="AF105" s="283"/>
      <c r="AG105" s="402"/>
      <c r="AH105" s="283"/>
      <c r="AI105" s="283"/>
      <c r="AJ105" s="283"/>
      <c r="AK105" s="283"/>
      <c r="AL105" s="283"/>
      <c r="AM105" s="282"/>
      <c r="AN105" s="282"/>
      <c r="AO105" s="282"/>
      <c r="AP105" s="282"/>
      <c r="AQ105" s="282"/>
      <c r="AR105" s="282"/>
      <c r="AT105" s="283"/>
      <c r="AU105" s="283"/>
      <c r="AV105" s="283"/>
      <c r="AW105" s="283"/>
      <c r="AY105" s="283"/>
      <c r="AZ105" s="282"/>
      <c r="BA105" s="283"/>
      <c r="BB105" s="282"/>
      <c r="BC105" s="282"/>
      <c r="BD105" s="282"/>
      <c r="BE105" s="283"/>
      <c r="BG105" s="282"/>
      <c r="BH105" s="282"/>
      <c r="BI105" s="282"/>
      <c r="BL105" s="421"/>
      <c r="BM105" s="424"/>
      <c r="BN105" s="424"/>
      <c r="BO105" s="424"/>
      <c r="BP105" s="424"/>
      <c r="BQ105" s="421"/>
      <c r="BR105" s="421"/>
      <c r="BV105" s="282"/>
      <c r="BW105" s="283"/>
      <c r="BY105" s="283"/>
      <c r="BZ105" s="283"/>
      <c r="CA105" s="283"/>
      <c r="CB105" s="282"/>
      <c r="CC105" s="282"/>
      <c r="CD105" s="282"/>
      <c r="CE105" s="282"/>
      <c r="CG105" s="427"/>
      <c r="CH105" s="402"/>
      <c r="CI105" s="424"/>
      <c r="CJ105" s="282"/>
      <c r="CK105" s="282"/>
      <c r="CL105" s="283"/>
      <c r="CM105" s="283"/>
      <c r="CP105" s="282"/>
      <c r="DC105" s="282"/>
      <c r="DD105" s="282"/>
      <c r="DE105" s="282"/>
      <c r="DF105" s="282"/>
      <c r="DG105" s="282"/>
      <c r="DH105" s="282"/>
      <c r="DI105" s="282"/>
      <c r="DJ105" s="282"/>
      <c r="EF105" s="495" t="str">
        <f>""&amp;(MID(数据表!AZ105,1,MIN(FIND({"(";"（"},数据表!AZ105&amp;"(（",1)-1)))&amp;""</f>
        <v/>
      </c>
      <c r="EG105" s="495" t="str">
        <f>""&amp;(MID(数据表!AZ105,1,MIN(FIND({0;1;2;3;4;5;6;7;8;9},数据表!AZ105&amp;"1234567890",1)-1)))&amp;""</f>
        <v/>
      </c>
    </row>
    <row r="106" spans="2:137" s="310" customFormat="1" ht="12" customHeight="1">
      <c r="B106" s="286"/>
      <c r="C106" s="286"/>
      <c r="D106" s="286"/>
      <c r="E106" s="479"/>
      <c r="F106" s="282"/>
      <c r="G106" s="283"/>
      <c r="H106" s="421"/>
      <c r="I106" s="421"/>
      <c r="J106" s="283"/>
      <c r="K106" s="421"/>
      <c r="L106" s="282"/>
      <c r="N106" s="282"/>
      <c r="S106" s="282"/>
      <c r="T106" s="283"/>
      <c r="U106" s="283"/>
      <c r="V106" s="283"/>
      <c r="W106" s="283"/>
      <c r="X106" s="283"/>
      <c r="Y106" s="282"/>
      <c r="Z106" s="282"/>
      <c r="AA106" s="283"/>
      <c r="AB106" s="282"/>
      <c r="AC106" s="282"/>
      <c r="AD106" s="282"/>
      <c r="AE106" s="282"/>
      <c r="AF106" s="283"/>
      <c r="AG106" s="402"/>
      <c r="AH106" s="283"/>
      <c r="AI106" s="283"/>
      <c r="AJ106" s="283"/>
      <c r="AK106" s="283"/>
      <c r="AL106" s="283"/>
      <c r="AM106" s="282"/>
      <c r="AN106" s="282"/>
      <c r="AO106" s="282"/>
      <c r="AP106" s="282"/>
      <c r="AQ106" s="282"/>
      <c r="AR106" s="282"/>
      <c r="AT106" s="283"/>
      <c r="AU106" s="283"/>
      <c r="AV106" s="283"/>
      <c r="AW106" s="283"/>
      <c r="AY106" s="283"/>
      <c r="AZ106" s="282"/>
      <c r="BA106" s="283"/>
      <c r="BB106" s="282"/>
      <c r="BC106" s="282"/>
      <c r="BD106" s="282"/>
      <c r="BE106" s="283"/>
      <c r="BG106" s="282"/>
      <c r="BH106" s="282"/>
      <c r="BI106" s="282"/>
      <c r="BL106" s="421"/>
      <c r="BM106" s="424"/>
      <c r="BN106" s="424"/>
      <c r="BO106" s="424"/>
      <c r="BP106" s="424"/>
      <c r="BQ106" s="421"/>
      <c r="BR106" s="421"/>
      <c r="BV106" s="282"/>
      <c r="BW106" s="283"/>
      <c r="BY106" s="283"/>
      <c r="BZ106" s="283"/>
      <c r="CA106" s="283"/>
      <c r="CB106" s="282"/>
      <c r="CC106" s="282"/>
      <c r="CD106" s="282"/>
      <c r="CE106" s="282"/>
      <c r="CG106" s="427"/>
      <c r="CH106" s="402"/>
      <c r="CI106" s="424"/>
      <c r="CJ106" s="282"/>
      <c r="CK106" s="282"/>
      <c r="CL106" s="283"/>
      <c r="CM106" s="283"/>
      <c r="CP106" s="282"/>
      <c r="DC106" s="282"/>
      <c r="DD106" s="282"/>
      <c r="DE106" s="282"/>
      <c r="DF106" s="282"/>
      <c r="DG106" s="282"/>
      <c r="DH106" s="282"/>
      <c r="DI106" s="282"/>
      <c r="DJ106" s="282"/>
      <c r="EF106" s="495" t="str">
        <f>""&amp;(MID(数据表!AZ106,1,MIN(FIND({"(";"（"},数据表!AZ106&amp;"(（",1)-1)))&amp;""</f>
        <v/>
      </c>
      <c r="EG106" s="495" t="str">
        <f>""&amp;(MID(数据表!AZ106,1,MIN(FIND({0;1;2;3;4;5;6;7;8;9},数据表!AZ106&amp;"1234567890",1)-1)))&amp;""</f>
        <v/>
      </c>
    </row>
    <row r="107" spans="2:137" s="310" customFormat="1" ht="12" customHeight="1">
      <c r="B107" s="286"/>
      <c r="C107" s="286"/>
      <c r="D107" s="286"/>
      <c r="E107" s="479"/>
      <c r="F107" s="282"/>
      <c r="G107" s="283"/>
      <c r="H107" s="421"/>
      <c r="I107" s="421"/>
      <c r="J107" s="283"/>
      <c r="K107" s="421"/>
      <c r="L107" s="282"/>
      <c r="N107" s="282"/>
      <c r="S107" s="282"/>
      <c r="T107" s="283"/>
      <c r="U107" s="283"/>
      <c r="V107" s="283"/>
      <c r="W107" s="283"/>
      <c r="X107" s="283"/>
      <c r="Y107" s="282"/>
      <c r="Z107" s="282"/>
      <c r="AA107" s="283"/>
      <c r="AB107" s="282"/>
      <c r="AC107" s="282"/>
      <c r="AD107" s="282"/>
      <c r="AE107" s="282"/>
      <c r="AF107" s="283"/>
      <c r="AG107" s="402"/>
      <c r="AH107" s="283"/>
      <c r="AI107" s="283"/>
      <c r="AJ107" s="283"/>
      <c r="AK107" s="283"/>
      <c r="AL107" s="283"/>
      <c r="AM107" s="282"/>
      <c r="AN107" s="282"/>
      <c r="AO107" s="282"/>
      <c r="AP107" s="282"/>
      <c r="AQ107" s="282"/>
      <c r="AR107" s="282"/>
      <c r="AT107" s="283"/>
      <c r="AU107" s="283"/>
      <c r="AV107" s="283"/>
      <c r="AW107" s="283"/>
      <c r="AY107" s="283"/>
      <c r="AZ107" s="282"/>
      <c r="BA107" s="283"/>
      <c r="BB107" s="282"/>
      <c r="BC107" s="282"/>
      <c r="BD107" s="282"/>
      <c r="BE107" s="283"/>
      <c r="BG107" s="282"/>
      <c r="BH107" s="282"/>
      <c r="BI107" s="282"/>
      <c r="BL107" s="421"/>
      <c r="BM107" s="424"/>
      <c r="BN107" s="424"/>
      <c r="BO107" s="424"/>
      <c r="BP107" s="424"/>
      <c r="BQ107" s="421"/>
      <c r="BR107" s="421"/>
      <c r="BV107" s="282"/>
      <c r="BW107" s="283"/>
      <c r="BY107" s="283"/>
      <c r="BZ107" s="283"/>
      <c r="CA107" s="283"/>
      <c r="CB107" s="282"/>
      <c r="CC107" s="282"/>
      <c r="CD107" s="282"/>
      <c r="CE107" s="282"/>
      <c r="CG107" s="427"/>
      <c r="CH107" s="402"/>
      <c r="CI107" s="424"/>
      <c r="CJ107" s="282"/>
      <c r="CK107" s="282"/>
      <c r="CL107" s="283"/>
      <c r="CM107" s="283"/>
      <c r="CP107" s="282"/>
      <c r="DC107" s="282"/>
      <c r="DD107" s="282"/>
      <c r="DE107" s="282"/>
      <c r="DF107" s="282"/>
      <c r="DG107" s="282"/>
      <c r="DH107" s="282"/>
      <c r="DI107" s="282"/>
      <c r="DJ107" s="282"/>
      <c r="EF107" s="495" t="str">
        <f>""&amp;(MID(数据表!AZ107,1,MIN(FIND({"(";"（"},数据表!AZ107&amp;"(（",1)-1)))&amp;""</f>
        <v/>
      </c>
      <c r="EG107" s="495" t="str">
        <f>""&amp;(MID(数据表!AZ107,1,MIN(FIND({0;1;2;3;4;5;6;7;8;9},数据表!AZ107&amp;"1234567890",1)-1)))&amp;""</f>
        <v/>
      </c>
    </row>
    <row r="108" spans="2:137" s="310" customFormat="1" ht="12" customHeight="1">
      <c r="B108" s="286"/>
      <c r="C108" s="286"/>
      <c r="D108" s="286"/>
      <c r="E108" s="479"/>
      <c r="F108" s="282"/>
      <c r="G108" s="283"/>
      <c r="H108" s="421"/>
      <c r="I108" s="421"/>
      <c r="J108" s="283"/>
      <c r="K108" s="421"/>
      <c r="L108" s="282"/>
      <c r="N108" s="282"/>
      <c r="S108" s="282"/>
      <c r="T108" s="283"/>
      <c r="U108" s="283"/>
      <c r="V108" s="283"/>
      <c r="W108" s="283"/>
      <c r="X108" s="283"/>
      <c r="Y108" s="282"/>
      <c r="Z108" s="282"/>
      <c r="AA108" s="283"/>
      <c r="AB108" s="282"/>
      <c r="AC108" s="282"/>
      <c r="AD108" s="282"/>
      <c r="AE108" s="282"/>
      <c r="AF108" s="283"/>
      <c r="AG108" s="402"/>
      <c r="AH108" s="283"/>
      <c r="AI108" s="283"/>
      <c r="AJ108" s="283"/>
      <c r="AK108" s="283"/>
      <c r="AL108" s="283"/>
      <c r="AM108" s="282"/>
      <c r="AN108" s="282"/>
      <c r="AO108" s="282"/>
      <c r="AP108" s="282"/>
      <c r="AQ108" s="282"/>
      <c r="AR108" s="282"/>
      <c r="AT108" s="283"/>
      <c r="AU108" s="283"/>
      <c r="AV108" s="283"/>
      <c r="AW108" s="283"/>
      <c r="AY108" s="283"/>
      <c r="AZ108" s="282"/>
      <c r="BA108" s="283"/>
      <c r="BB108" s="282"/>
      <c r="BC108" s="282"/>
      <c r="BD108" s="282"/>
      <c r="BE108" s="283"/>
      <c r="BG108" s="282"/>
      <c r="BH108" s="282"/>
      <c r="BI108" s="282"/>
      <c r="BL108" s="421"/>
      <c r="BM108" s="424"/>
      <c r="BN108" s="424"/>
      <c r="BO108" s="424"/>
      <c r="BP108" s="424"/>
      <c r="BQ108" s="421"/>
      <c r="BR108" s="421"/>
      <c r="BV108" s="282"/>
      <c r="BW108" s="283"/>
      <c r="BY108" s="283"/>
      <c r="BZ108" s="283"/>
      <c r="CA108" s="283"/>
      <c r="CB108" s="282"/>
      <c r="CC108" s="282"/>
      <c r="CD108" s="282"/>
      <c r="CE108" s="282"/>
      <c r="CG108" s="427"/>
      <c r="CH108" s="402"/>
      <c r="CI108" s="424"/>
      <c r="CJ108" s="282"/>
      <c r="CK108" s="282"/>
      <c r="CL108" s="283"/>
      <c r="CM108" s="283"/>
      <c r="CP108" s="282"/>
      <c r="DC108" s="282"/>
      <c r="DD108" s="282"/>
      <c r="DE108" s="282"/>
      <c r="DF108" s="282"/>
      <c r="DG108" s="282"/>
      <c r="DH108" s="282"/>
      <c r="DI108" s="282"/>
      <c r="DJ108" s="282"/>
      <c r="EF108" s="495" t="str">
        <f>""&amp;(MID(数据表!AZ108,1,MIN(FIND({"(";"（"},数据表!AZ108&amp;"(（",1)-1)))&amp;""</f>
        <v/>
      </c>
      <c r="EG108" s="495" t="str">
        <f>""&amp;(MID(数据表!AZ108,1,MIN(FIND({0;1;2;3;4;5;6;7;8;9},数据表!AZ108&amp;"1234567890",1)-1)))&amp;""</f>
        <v/>
      </c>
    </row>
    <row r="109" spans="2:137" s="310" customFormat="1" ht="12" customHeight="1">
      <c r="B109" s="286"/>
      <c r="C109" s="286"/>
      <c r="D109" s="286"/>
      <c r="E109" s="479"/>
      <c r="F109" s="282"/>
      <c r="G109" s="283"/>
      <c r="H109" s="421"/>
      <c r="I109" s="421"/>
      <c r="J109" s="283"/>
      <c r="K109" s="421"/>
      <c r="L109" s="282"/>
      <c r="N109" s="282"/>
      <c r="S109" s="282"/>
      <c r="T109" s="283"/>
      <c r="U109" s="283"/>
      <c r="V109" s="283"/>
      <c r="W109" s="283"/>
      <c r="X109" s="283"/>
      <c r="Y109" s="282"/>
      <c r="Z109" s="282"/>
      <c r="AA109" s="283"/>
      <c r="AB109" s="282"/>
      <c r="AC109" s="282"/>
      <c r="AD109" s="282"/>
      <c r="AE109" s="282"/>
      <c r="AF109" s="283"/>
      <c r="AG109" s="402"/>
      <c r="AH109" s="283"/>
      <c r="AI109" s="283"/>
      <c r="AJ109" s="283"/>
      <c r="AK109" s="283"/>
      <c r="AL109" s="283"/>
      <c r="AM109" s="282"/>
      <c r="AN109" s="282"/>
      <c r="AO109" s="282"/>
      <c r="AP109" s="282"/>
      <c r="AQ109" s="282"/>
      <c r="AR109" s="282"/>
      <c r="AT109" s="283"/>
      <c r="AU109" s="283"/>
      <c r="AV109" s="283"/>
      <c r="AW109" s="283"/>
      <c r="AY109" s="283"/>
      <c r="AZ109" s="282"/>
      <c r="BA109" s="283"/>
      <c r="BB109" s="282"/>
      <c r="BC109" s="282"/>
      <c r="BD109" s="282"/>
      <c r="BE109" s="283"/>
      <c r="BG109" s="282"/>
      <c r="BH109" s="282"/>
      <c r="BI109" s="282"/>
      <c r="BL109" s="421"/>
      <c r="BM109" s="424"/>
      <c r="BN109" s="424"/>
      <c r="BO109" s="424"/>
      <c r="BP109" s="424"/>
      <c r="BQ109" s="421"/>
      <c r="BR109" s="421"/>
      <c r="BV109" s="282"/>
      <c r="BW109" s="283"/>
      <c r="BY109" s="283"/>
      <c r="BZ109" s="283"/>
      <c r="CA109" s="283"/>
      <c r="CB109" s="282"/>
      <c r="CC109" s="282"/>
      <c r="CD109" s="282"/>
      <c r="CE109" s="282"/>
      <c r="CG109" s="427"/>
      <c r="CH109" s="402"/>
      <c r="CI109" s="424"/>
      <c r="CJ109" s="282"/>
      <c r="CK109" s="282"/>
      <c r="CL109" s="283"/>
      <c r="CM109" s="283"/>
      <c r="CP109" s="282"/>
      <c r="DC109" s="282"/>
      <c r="DD109" s="282"/>
      <c r="DE109" s="282"/>
      <c r="DF109" s="282"/>
      <c r="DG109" s="282"/>
      <c r="DH109" s="282"/>
      <c r="DI109" s="282"/>
      <c r="DJ109" s="282"/>
      <c r="EF109" s="495" t="str">
        <f>""&amp;(MID(数据表!AZ109,1,MIN(FIND({"(";"（"},数据表!AZ109&amp;"(（",1)-1)))&amp;""</f>
        <v/>
      </c>
      <c r="EG109" s="495" t="str">
        <f>""&amp;(MID(数据表!AZ109,1,MIN(FIND({0;1;2;3;4;5;6;7;8;9},数据表!AZ109&amp;"1234567890",1)-1)))&amp;""</f>
        <v/>
      </c>
    </row>
    <row r="110" spans="2:137" s="310" customFormat="1" ht="12" customHeight="1">
      <c r="B110" s="286"/>
      <c r="C110" s="286"/>
      <c r="D110" s="286"/>
      <c r="E110" s="479"/>
      <c r="F110" s="282"/>
      <c r="G110" s="283"/>
      <c r="H110" s="421"/>
      <c r="I110" s="421"/>
      <c r="J110" s="283"/>
      <c r="K110" s="421"/>
      <c r="L110" s="282"/>
      <c r="N110" s="282"/>
      <c r="S110" s="282"/>
      <c r="T110" s="283"/>
      <c r="U110" s="283"/>
      <c r="V110" s="283"/>
      <c r="W110" s="283"/>
      <c r="X110" s="283"/>
      <c r="Y110" s="282"/>
      <c r="Z110" s="282"/>
      <c r="AA110" s="283"/>
      <c r="AB110" s="282"/>
      <c r="AC110" s="282"/>
      <c r="AD110" s="282"/>
      <c r="AE110" s="282"/>
      <c r="AF110" s="283"/>
      <c r="AG110" s="402"/>
      <c r="AH110" s="283"/>
      <c r="AI110" s="283"/>
      <c r="AJ110" s="283"/>
      <c r="AK110" s="283"/>
      <c r="AL110" s="283"/>
      <c r="AM110" s="282"/>
      <c r="AN110" s="282"/>
      <c r="AO110" s="282"/>
      <c r="AP110" s="282"/>
      <c r="AQ110" s="282"/>
      <c r="AR110" s="282"/>
      <c r="AT110" s="283"/>
      <c r="AU110" s="283"/>
      <c r="AV110" s="283"/>
      <c r="AW110" s="283"/>
      <c r="AY110" s="283"/>
      <c r="AZ110" s="282"/>
      <c r="BA110" s="283"/>
      <c r="BB110" s="282"/>
      <c r="BC110" s="282"/>
      <c r="BD110" s="282"/>
      <c r="BE110" s="283"/>
      <c r="BG110" s="282"/>
      <c r="BH110" s="282"/>
      <c r="BI110" s="282"/>
      <c r="BL110" s="421"/>
      <c r="BM110" s="424"/>
      <c r="BN110" s="424"/>
      <c r="BO110" s="424"/>
      <c r="BP110" s="424"/>
      <c r="BQ110" s="421"/>
      <c r="BR110" s="421"/>
      <c r="BV110" s="282"/>
      <c r="BW110" s="283"/>
      <c r="BY110" s="283"/>
      <c r="BZ110" s="283"/>
      <c r="CA110" s="283"/>
      <c r="CB110" s="282"/>
      <c r="CC110" s="282"/>
      <c r="CD110" s="282"/>
      <c r="CE110" s="282"/>
      <c r="CG110" s="427"/>
      <c r="CH110" s="402"/>
      <c r="CI110" s="424"/>
      <c r="CJ110" s="282"/>
      <c r="CK110" s="282"/>
      <c r="CL110" s="283"/>
      <c r="CM110" s="283"/>
      <c r="CP110" s="282"/>
      <c r="DC110" s="282"/>
      <c r="DD110" s="282"/>
      <c r="DE110" s="282"/>
      <c r="DF110" s="282"/>
      <c r="DG110" s="282"/>
      <c r="DH110" s="282"/>
      <c r="DI110" s="282"/>
      <c r="DJ110" s="282"/>
      <c r="EF110" s="495" t="str">
        <f>""&amp;(MID(数据表!AZ110,1,MIN(FIND({"(";"（"},数据表!AZ110&amp;"(（",1)-1)))&amp;""</f>
        <v/>
      </c>
      <c r="EG110" s="495" t="str">
        <f>""&amp;(MID(数据表!AZ110,1,MIN(FIND({0;1;2;3;4;5;6;7;8;9},数据表!AZ110&amp;"1234567890",1)-1)))&amp;""</f>
        <v/>
      </c>
    </row>
    <row r="111" spans="2:137" s="310" customFormat="1" ht="12" customHeight="1">
      <c r="B111" s="286"/>
      <c r="C111" s="286"/>
      <c r="D111" s="286"/>
      <c r="E111" s="479"/>
      <c r="F111" s="282"/>
      <c r="G111" s="283"/>
      <c r="H111" s="421"/>
      <c r="I111" s="421"/>
      <c r="J111" s="283"/>
      <c r="K111" s="421"/>
      <c r="L111" s="282"/>
      <c r="N111" s="282"/>
      <c r="S111" s="282"/>
      <c r="T111" s="283"/>
      <c r="U111" s="283"/>
      <c r="V111" s="283"/>
      <c r="W111" s="283"/>
      <c r="X111" s="283"/>
      <c r="Y111" s="282"/>
      <c r="Z111" s="282"/>
      <c r="AA111" s="283"/>
      <c r="AB111" s="282"/>
      <c r="AC111" s="282"/>
      <c r="AD111" s="282"/>
      <c r="AE111" s="282"/>
      <c r="AF111" s="283"/>
      <c r="AG111" s="402"/>
      <c r="AH111" s="283"/>
      <c r="AI111" s="283"/>
      <c r="AJ111" s="283"/>
      <c r="AK111" s="283"/>
      <c r="AL111" s="283"/>
      <c r="AM111" s="282"/>
      <c r="AN111" s="282"/>
      <c r="AO111" s="282"/>
      <c r="AP111" s="282"/>
      <c r="AQ111" s="282"/>
      <c r="AR111" s="282"/>
      <c r="AT111" s="283"/>
      <c r="AU111" s="283"/>
      <c r="AV111" s="283"/>
      <c r="AW111" s="283"/>
      <c r="AY111" s="283"/>
      <c r="AZ111" s="282"/>
      <c r="BA111" s="283"/>
      <c r="BB111" s="282"/>
      <c r="BC111" s="282"/>
      <c r="BD111" s="282"/>
      <c r="BE111" s="283"/>
      <c r="BG111" s="282"/>
      <c r="BH111" s="282"/>
      <c r="BI111" s="282"/>
      <c r="BL111" s="421"/>
      <c r="BM111" s="424"/>
      <c r="BN111" s="424"/>
      <c r="BO111" s="424"/>
      <c r="BP111" s="424"/>
      <c r="BQ111" s="421"/>
      <c r="BR111" s="421"/>
      <c r="BV111" s="282"/>
      <c r="BW111" s="283"/>
      <c r="BY111" s="283"/>
      <c r="BZ111" s="283"/>
      <c r="CA111" s="283"/>
      <c r="CB111" s="282"/>
      <c r="CC111" s="282"/>
      <c r="CD111" s="282"/>
      <c r="CE111" s="282"/>
      <c r="CG111" s="427"/>
      <c r="CH111" s="402"/>
      <c r="CI111" s="424"/>
      <c r="CJ111" s="282"/>
      <c r="CK111" s="282"/>
      <c r="CL111" s="283"/>
      <c r="CM111" s="283"/>
      <c r="CP111" s="282"/>
      <c r="DC111" s="282"/>
      <c r="DD111" s="282"/>
      <c r="DE111" s="282"/>
      <c r="DF111" s="282"/>
      <c r="DG111" s="282"/>
      <c r="DH111" s="282"/>
      <c r="DI111" s="282"/>
      <c r="DJ111" s="282"/>
      <c r="EF111" s="495" t="str">
        <f>""&amp;(MID(数据表!AZ111,1,MIN(FIND({"(";"（"},数据表!AZ111&amp;"(（",1)-1)))&amp;""</f>
        <v/>
      </c>
      <c r="EG111" s="495" t="str">
        <f>""&amp;(MID(数据表!AZ111,1,MIN(FIND({0;1;2;3;4;5;6;7;8;9},数据表!AZ111&amp;"1234567890",1)-1)))&amp;""</f>
        <v/>
      </c>
    </row>
    <row r="112" spans="2:137" s="310" customFormat="1" ht="12" customHeight="1">
      <c r="B112" s="286"/>
      <c r="C112" s="286"/>
      <c r="D112" s="286"/>
      <c r="E112" s="479"/>
      <c r="F112" s="282"/>
      <c r="G112" s="283"/>
      <c r="H112" s="421"/>
      <c r="I112" s="421"/>
      <c r="J112" s="283"/>
      <c r="K112" s="421"/>
      <c r="L112" s="282"/>
      <c r="N112" s="282"/>
      <c r="S112" s="282"/>
      <c r="T112" s="283"/>
      <c r="U112" s="283"/>
      <c r="V112" s="283"/>
      <c r="W112" s="283"/>
      <c r="X112" s="283"/>
      <c r="Y112" s="282"/>
      <c r="Z112" s="282"/>
      <c r="AA112" s="283"/>
      <c r="AB112" s="282"/>
      <c r="AC112" s="282"/>
      <c r="AD112" s="282"/>
      <c r="AE112" s="282"/>
      <c r="AF112" s="283"/>
      <c r="AG112" s="402"/>
      <c r="AH112" s="283"/>
      <c r="AI112" s="283"/>
      <c r="AJ112" s="283"/>
      <c r="AK112" s="283"/>
      <c r="AL112" s="283"/>
      <c r="AM112" s="282"/>
      <c r="AN112" s="282"/>
      <c r="AO112" s="282"/>
      <c r="AP112" s="282"/>
      <c r="AQ112" s="282"/>
      <c r="AR112" s="282"/>
      <c r="AT112" s="283"/>
      <c r="AU112" s="283"/>
      <c r="AV112" s="283"/>
      <c r="AW112" s="283"/>
      <c r="AY112" s="283"/>
      <c r="AZ112" s="282"/>
      <c r="BA112" s="283"/>
      <c r="BB112" s="282"/>
      <c r="BC112" s="282"/>
      <c r="BD112" s="282"/>
      <c r="BE112" s="283"/>
      <c r="BG112" s="282"/>
      <c r="BH112" s="282"/>
      <c r="BI112" s="282"/>
      <c r="BL112" s="421"/>
      <c r="BM112" s="424"/>
      <c r="BN112" s="424"/>
      <c r="BO112" s="424"/>
      <c r="BP112" s="424"/>
      <c r="BQ112" s="421"/>
      <c r="BR112" s="421"/>
      <c r="BV112" s="282"/>
      <c r="BW112" s="283"/>
      <c r="BY112" s="283"/>
      <c r="BZ112" s="283"/>
      <c r="CA112" s="283"/>
      <c r="CB112" s="282"/>
      <c r="CC112" s="282"/>
      <c r="CD112" s="282"/>
      <c r="CE112" s="282"/>
      <c r="CG112" s="427"/>
      <c r="CH112" s="402"/>
      <c r="CI112" s="424"/>
      <c r="CJ112" s="282"/>
      <c r="CK112" s="282"/>
      <c r="CL112" s="283"/>
      <c r="CM112" s="283"/>
      <c r="CP112" s="282"/>
      <c r="DC112" s="282"/>
      <c r="DD112" s="282"/>
      <c r="DE112" s="282"/>
      <c r="DF112" s="282"/>
      <c r="DG112" s="282"/>
      <c r="DH112" s="282"/>
      <c r="DI112" s="282"/>
      <c r="DJ112" s="282"/>
      <c r="EF112" s="495" t="str">
        <f>""&amp;(MID(数据表!AZ112,1,MIN(FIND({"(";"（"},数据表!AZ112&amp;"(（",1)-1)))&amp;""</f>
        <v/>
      </c>
      <c r="EG112" s="495" t="str">
        <f>""&amp;(MID(数据表!AZ112,1,MIN(FIND({0;1;2;3;4;5;6;7;8;9},数据表!AZ112&amp;"1234567890",1)-1)))&amp;""</f>
        <v/>
      </c>
    </row>
    <row r="113" spans="2:137" s="310" customFormat="1" ht="12" customHeight="1">
      <c r="B113" s="286"/>
      <c r="C113" s="286"/>
      <c r="D113" s="286"/>
      <c r="E113" s="479"/>
      <c r="F113" s="282"/>
      <c r="G113" s="283"/>
      <c r="H113" s="421"/>
      <c r="I113" s="421"/>
      <c r="J113" s="283"/>
      <c r="K113" s="421"/>
      <c r="L113" s="282"/>
      <c r="N113" s="282"/>
      <c r="S113" s="282"/>
      <c r="T113" s="283"/>
      <c r="U113" s="283"/>
      <c r="V113" s="283"/>
      <c r="W113" s="283"/>
      <c r="X113" s="283"/>
      <c r="Y113" s="282"/>
      <c r="Z113" s="282"/>
      <c r="AA113" s="283"/>
      <c r="AB113" s="282"/>
      <c r="AC113" s="282"/>
      <c r="AD113" s="282"/>
      <c r="AE113" s="282"/>
      <c r="AF113" s="283"/>
      <c r="AG113" s="402"/>
      <c r="AH113" s="283"/>
      <c r="AI113" s="283"/>
      <c r="AJ113" s="283"/>
      <c r="AK113" s="283"/>
      <c r="AL113" s="283"/>
      <c r="AM113" s="282"/>
      <c r="AN113" s="282"/>
      <c r="AO113" s="282"/>
      <c r="AP113" s="282"/>
      <c r="AQ113" s="282"/>
      <c r="AR113" s="282"/>
      <c r="AT113" s="283"/>
      <c r="AU113" s="283"/>
      <c r="AV113" s="283"/>
      <c r="AW113" s="283"/>
      <c r="AY113" s="283"/>
      <c r="AZ113" s="282"/>
      <c r="BA113" s="283"/>
      <c r="BB113" s="282"/>
      <c r="BC113" s="282"/>
      <c r="BD113" s="282"/>
      <c r="BE113" s="283"/>
      <c r="BG113" s="282"/>
      <c r="BH113" s="282"/>
      <c r="BI113" s="282"/>
      <c r="BL113" s="421"/>
      <c r="BM113" s="424"/>
      <c r="BN113" s="424"/>
      <c r="BO113" s="424"/>
      <c r="BP113" s="424"/>
      <c r="BQ113" s="421"/>
      <c r="BR113" s="421"/>
      <c r="BV113" s="282"/>
      <c r="BW113" s="283"/>
      <c r="BY113" s="283"/>
      <c r="BZ113" s="283"/>
      <c r="CA113" s="283"/>
      <c r="CB113" s="282"/>
      <c r="CC113" s="282"/>
      <c r="CD113" s="282"/>
      <c r="CE113" s="282"/>
      <c r="CG113" s="427"/>
      <c r="CH113" s="402"/>
      <c r="CI113" s="424"/>
      <c r="CJ113" s="282"/>
      <c r="CK113" s="282"/>
      <c r="CL113" s="283"/>
      <c r="CM113" s="283"/>
      <c r="CP113" s="282"/>
      <c r="DC113" s="282"/>
      <c r="DD113" s="282"/>
      <c r="DE113" s="282"/>
      <c r="DF113" s="282"/>
      <c r="DG113" s="282"/>
      <c r="DH113" s="282"/>
      <c r="DI113" s="282"/>
      <c r="DJ113" s="282"/>
      <c r="EF113" s="495" t="str">
        <f>""&amp;(MID(数据表!AZ113,1,MIN(FIND({"(";"（"},数据表!AZ113&amp;"(（",1)-1)))&amp;""</f>
        <v/>
      </c>
      <c r="EG113" s="495" t="str">
        <f>""&amp;(MID(数据表!AZ113,1,MIN(FIND({0;1;2;3;4;5;6;7;8;9},数据表!AZ113&amp;"1234567890",1)-1)))&amp;""</f>
        <v/>
      </c>
    </row>
    <row r="114" spans="2:137" s="310" customFormat="1" ht="12" customHeight="1">
      <c r="B114" s="286"/>
      <c r="C114" s="286"/>
      <c r="D114" s="286"/>
      <c r="E114" s="479"/>
      <c r="F114" s="282"/>
      <c r="G114" s="283"/>
      <c r="H114" s="421"/>
      <c r="I114" s="421"/>
      <c r="J114" s="283"/>
      <c r="K114" s="421"/>
      <c r="L114" s="282"/>
      <c r="N114" s="282"/>
      <c r="S114" s="282"/>
      <c r="T114" s="283"/>
      <c r="U114" s="283"/>
      <c r="V114" s="283"/>
      <c r="W114" s="283"/>
      <c r="X114" s="283"/>
      <c r="Y114" s="282"/>
      <c r="Z114" s="282"/>
      <c r="AA114" s="283"/>
      <c r="AB114" s="282"/>
      <c r="AC114" s="282"/>
      <c r="AD114" s="282"/>
      <c r="AE114" s="282"/>
      <c r="AF114" s="283"/>
      <c r="AG114" s="402"/>
      <c r="AH114" s="283"/>
      <c r="AI114" s="283"/>
      <c r="AJ114" s="283"/>
      <c r="AK114" s="283"/>
      <c r="AL114" s="283"/>
      <c r="AM114" s="282"/>
      <c r="AN114" s="282"/>
      <c r="AO114" s="282"/>
      <c r="AP114" s="282"/>
      <c r="AQ114" s="282"/>
      <c r="AR114" s="282"/>
      <c r="AT114" s="283"/>
      <c r="AU114" s="283"/>
      <c r="AV114" s="283"/>
      <c r="AW114" s="283"/>
      <c r="AY114" s="283"/>
      <c r="AZ114" s="282"/>
      <c r="BA114" s="283"/>
      <c r="BB114" s="282"/>
      <c r="BC114" s="282"/>
      <c r="BD114" s="282"/>
      <c r="BE114" s="283"/>
      <c r="BG114" s="282"/>
      <c r="BH114" s="282"/>
      <c r="BI114" s="282"/>
      <c r="BL114" s="421"/>
      <c r="BM114" s="424"/>
      <c r="BN114" s="424"/>
      <c r="BO114" s="424"/>
      <c r="BP114" s="424"/>
      <c r="BQ114" s="421"/>
      <c r="BR114" s="421"/>
      <c r="BV114" s="282"/>
      <c r="BW114" s="283"/>
      <c r="BY114" s="283"/>
      <c r="BZ114" s="283"/>
      <c r="CA114" s="283"/>
      <c r="CB114" s="282"/>
      <c r="CC114" s="282"/>
      <c r="CD114" s="282"/>
      <c r="CE114" s="282"/>
      <c r="CG114" s="427"/>
      <c r="CH114" s="402"/>
      <c r="CI114" s="424"/>
      <c r="CJ114" s="282"/>
      <c r="CK114" s="282"/>
      <c r="CL114" s="283"/>
      <c r="CM114" s="283"/>
      <c r="CP114" s="282"/>
      <c r="DC114" s="282"/>
      <c r="DD114" s="282"/>
      <c r="DE114" s="282"/>
      <c r="DF114" s="282"/>
      <c r="DG114" s="282"/>
      <c r="DH114" s="282"/>
      <c r="DI114" s="282"/>
      <c r="DJ114" s="282"/>
      <c r="EF114" s="495" t="str">
        <f>""&amp;(MID(数据表!AZ114,1,MIN(FIND({"(";"（"},数据表!AZ114&amp;"(（",1)-1)))&amp;""</f>
        <v/>
      </c>
      <c r="EG114" s="495" t="str">
        <f>""&amp;(MID(数据表!AZ114,1,MIN(FIND({0;1;2;3;4;5;6;7;8;9},数据表!AZ114&amp;"1234567890",1)-1)))&amp;""</f>
        <v/>
      </c>
    </row>
    <row r="115" spans="2:137" s="310" customFormat="1" ht="12" customHeight="1">
      <c r="B115" s="286"/>
      <c r="C115" s="286"/>
      <c r="D115" s="286"/>
      <c r="E115" s="479"/>
      <c r="F115" s="282"/>
      <c r="G115" s="283"/>
      <c r="H115" s="421"/>
      <c r="I115" s="421"/>
      <c r="J115" s="283"/>
      <c r="K115" s="421"/>
      <c r="L115" s="282"/>
      <c r="N115" s="282"/>
      <c r="S115" s="282"/>
      <c r="T115" s="283"/>
      <c r="U115" s="283"/>
      <c r="V115" s="283"/>
      <c r="W115" s="283"/>
      <c r="X115" s="283"/>
      <c r="Y115" s="282"/>
      <c r="Z115" s="282"/>
      <c r="AA115" s="283"/>
      <c r="AB115" s="282"/>
      <c r="AC115" s="282"/>
      <c r="AD115" s="282"/>
      <c r="AE115" s="282"/>
      <c r="AF115" s="283"/>
      <c r="AG115" s="402"/>
      <c r="AH115" s="283"/>
      <c r="AI115" s="283"/>
      <c r="AJ115" s="283"/>
      <c r="AK115" s="283"/>
      <c r="AL115" s="283"/>
      <c r="AM115" s="282"/>
      <c r="AN115" s="282"/>
      <c r="AO115" s="282"/>
      <c r="AP115" s="282"/>
      <c r="AQ115" s="282"/>
      <c r="AR115" s="282"/>
      <c r="AT115" s="283"/>
      <c r="AU115" s="283"/>
      <c r="AV115" s="283"/>
      <c r="AW115" s="283"/>
      <c r="AY115" s="283"/>
      <c r="AZ115" s="282"/>
      <c r="BA115" s="283"/>
      <c r="BB115" s="282"/>
      <c r="BC115" s="282"/>
      <c r="BD115" s="282"/>
      <c r="BE115" s="283"/>
      <c r="BG115" s="282"/>
      <c r="BH115" s="282"/>
      <c r="BI115" s="282"/>
      <c r="BL115" s="421"/>
      <c r="BM115" s="424"/>
      <c r="BN115" s="424"/>
      <c r="BO115" s="424"/>
      <c r="BP115" s="424"/>
      <c r="BQ115" s="421"/>
      <c r="BR115" s="421"/>
      <c r="BV115" s="282"/>
      <c r="BW115" s="283"/>
      <c r="BY115" s="283"/>
      <c r="BZ115" s="283"/>
      <c r="CA115" s="283"/>
      <c r="CB115" s="282"/>
      <c r="CC115" s="282"/>
      <c r="CD115" s="282"/>
      <c r="CE115" s="282"/>
      <c r="CG115" s="427"/>
      <c r="CH115" s="402"/>
      <c r="CI115" s="424"/>
      <c r="CJ115" s="282"/>
      <c r="CK115" s="282"/>
      <c r="CL115" s="283"/>
      <c r="CM115" s="283"/>
      <c r="CP115" s="282"/>
      <c r="DC115" s="282"/>
      <c r="DD115" s="282"/>
      <c r="DE115" s="282"/>
      <c r="DF115" s="282"/>
      <c r="DG115" s="282"/>
      <c r="DH115" s="282"/>
      <c r="DI115" s="282"/>
      <c r="DJ115" s="282"/>
      <c r="EF115" s="495" t="str">
        <f>""&amp;(MID(数据表!AZ115,1,MIN(FIND({"(";"（"},数据表!AZ115&amp;"(（",1)-1)))&amp;""</f>
        <v/>
      </c>
      <c r="EG115" s="495" t="str">
        <f>""&amp;(MID(数据表!AZ115,1,MIN(FIND({0;1;2;3;4;5;6;7;8;9},数据表!AZ115&amp;"1234567890",1)-1)))&amp;""</f>
        <v/>
      </c>
    </row>
    <row r="116" spans="2:137" s="310" customFormat="1" ht="12" customHeight="1">
      <c r="B116" s="286"/>
      <c r="C116" s="286"/>
      <c r="D116" s="286"/>
      <c r="E116" s="479"/>
      <c r="F116" s="282"/>
      <c r="G116" s="283"/>
      <c r="H116" s="421"/>
      <c r="I116" s="421"/>
      <c r="J116" s="283"/>
      <c r="K116" s="421"/>
      <c r="L116" s="282"/>
      <c r="N116" s="282"/>
      <c r="S116" s="282"/>
      <c r="T116" s="283"/>
      <c r="U116" s="283"/>
      <c r="V116" s="283"/>
      <c r="W116" s="283"/>
      <c r="X116" s="283"/>
      <c r="Y116" s="282"/>
      <c r="Z116" s="282"/>
      <c r="AA116" s="283"/>
      <c r="AB116" s="282"/>
      <c r="AC116" s="282"/>
      <c r="AD116" s="282"/>
      <c r="AE116" s="282"/>
      <c r="AF116" s="283"/>
      <c r="AG116" s="402"/>
      <c r="AH116" s="283"/>
      <c r="AI116" s="283"/>
      <c r="AJ116" s="283"/>
      <c r="AK116" s="283"/>
      <c r="AL116" s="283"/>
      <c r="AM116" s="282"/>
      <c r="AN116" s="282"/>
      <c r="AO116" s="282"/>
      <c r="AP116" s="282"/>
      <c r="AQ116" s="282"/>
      <c r="AR116" s="282"/>
      <c r="AT116" s="283"/>
      <c r="AU116" s="283"/>
      <c r="AV116" s="283"/>
      <c r="AW116" s="283"/>
      <c r="AY116" s="283"/>
      <c r="AZ116" s="282"/>
      <c r="BA116" s="283"/>
      <c r="BB116" s="282"/>
      <c r="BC116" s="282"/>
      <c r="BD116" s="282"/>
      <c r="BE116" s="283"/>
      <c r="BG116" s="282"/>
      <c r="BH116" s="282"/>
      <c r="BI116" s="282"/>
      <c r="BL116" s="421"/>
      <c r="BM116" s="424"/>
      <c r="BN116" s="424"/>
      <c r="BO116" s="424"/>
      <c r="BP116" s="424"/>
      <c r="BQ116" s="421"/>
      <c r="BR116" s="421"/>
      <c r="BV116" s="282"/>
      <c r="BW116" s="283"/>
      <c r="BY116" s="283"/>
      <c r="BZ116" s="283"/>
      <c r="CA116" s="283"/>
      <c r="CB116" s="282"/>
      <c r="CC116" s="282"/>
      <c r="CD116" s="282"/>
      <c r="CE116" s="282"/>
      <c r="CG116" s="427"/>
      <c r="CH116" s="402"/>
      <c r="CI116" s="424"/>
      <c r="CJ116" s="282"/>
      <c r="CK116" s="282"/>
      <c r="CL116" s="283"/>
      <c r="CM116" s="283"/>
      <c r="CP116" s="282"/>
      <c r="DC116" s="282"/>
      <c r="DD116" s="282"/>
      <c r="DE116" s="282"/>
      <c r="DF116" s="282"/>
      <c r="DG116" s="282"/>
      <c r="DH116" s="282"/>
      <c r="DI116" s="282"/>
      <c r="DJ116" s="282"/>
      <c r="EF116" s="495" t="str">
        <f>""&amp;(MID(数据表!AZ116,1,MIN(FIND({"(";"（"},数据表!AZ116&amp;"(（",1)-1)))&amp;""</f>
        <v/>
      </c>
      <c r="EG116" s="495" t="str">
        <f>""&amp;(MID(数据表!AZ116,1,MIN(FIND({0;1;2;3;4;5;6;7;8;9},数据表!AZ116&amp;"1234567890",1)-1)))&amp;""</f>
        <v/>
      </c>
    </row>
    <row r="117" spans="2:137" s="310" customFormat="1" ht="12" customHeight="1">
      <c r="B117" s="286"/>
      <c r="C117" s="286"/>
      <c r="D117" s="286"/>
      <c r="E117" s="479"/>
      <c r="F117" s="282"/>
      <c r="G117" s="283"/>
      <c r="H117" s="421"/>
      <c r="I117" s="421"/>
      <c r="J117" s="283"/>
      <c r="K117" s="421"/>
      <c r="L117" s="282"/>
      <c r="N117" s="282"/>
      <c r="S117" s="282"/>
      <c r="T117" s="283"/>
      <c r="U117" s="283"/>
      <c r="V117" s="283"/>
      <c r="W117" s="283"/>
      <c r="X117" s="283"/>
      <c r="Y117" s="282"/>
      <c r="Z117" s="282"/>
      <c r="AA117" s="283"/>
      <c r="AB117" s="282"/>
      <c r="AC117" s="282"/>
      <c r="AD117" s="282"/>
      <c r="AE117" s="282"/>
      <c r="AF117" s="283"/>
      <c r="AG117" s="402"/>
      <c r="AH117" s="283"/>
      <c r="AI117" s="283"/>
      <c r="AJ117" s="283"/>
      <c r="AK117" s="283"/>
      <c r="AL117" s="283"/>
      <c r="AM117" s="282"/>
      <c r="AN117" s="282"/>
      <c r="AO117" s="282"/>
      <c r="AP117" s="282"/>
      <c r="AQ117" s="282"/>
      <c r="AR117" s="282"/>
      <c r="AT117" s="283"/>
      <c r="AU117" s="283"/>
      <c r="AV117" s="283"/>
      <c r="AW117" s="283"/>
      <c r="AY117" s="283"/>
      <c r="AZ117" s="282"/>
      <c r="BA117" s="283"/>
      <c r="BB117" s="282"/>
      <c r="BC117" s="282"/>
      <c r="BD117" s="282"/>
      <c r="BE117" s="283"/>
      <c r="BG117" s="282"/>
      <c r="BH117" s="282"/>
      <c r="BI117" s="282"/>
      <c r="BL117" s="421"/>
      <c r="BM117" s="424"/>
      <c r="BN117" s="424"/>
      <c r="BO117" s="424"/>
      <c r="BP117" s="424"/>
      <c r="BQ117" s="421"/>
      <c r="BR117" s="421"/>
      <c r="BV117" s="282"/>
      <c r="BW117" s="283"/>
      <c r="BY117" s="283"/>
      <c r="BZ117" s="283"/>
      <c r="CA117" s="283"/>
      <c r="CB117" s="282"/>
      <c r="CC117" s="282"/>
      <c r="CD117" s="282"/>
      <c r="CE117" s="282"/>
      <c r="CG117" s="427"/>
      <c r="CH117" s="402"/>
      <c r="CI117" s="424"/>
      <c r="CJ117" s="282"/>
      <c r="CK117" s="282"/>
      <c r="CL117" s="283"/>
      <c r="CM117" s="283"/>
      <c r="CP117" s="282"/>
      <c r="DC117" s="282"/>
      <c r="DD117" s="282"/>
      <c r="DE117" s="282"/>
      <c r="DF117" s="282"/>
      <c r="DG117" s="282"/>
      <c r="DH117" s="282"/>
      <c r="DI117" s="282"/>
      <c r="DJ117" s="282"/>
      <c r="EF117" s="495" t="str">
        <f>""&amp;(MID(数据表!AZ117,1,MIN(FIND({"(";"（"},数据表!AZ117&amp;"(（",1)-1)))&amp;""</f>
        <v/>
      </c>
      <c r="EG117" s="495" t="str">
        <f>""&amp;(MID(数据表!AZ117,1,MIN(FIND({0;1;2;3;4;5;6;7;8;9},数据表!AZ117&amp;"1234567890",1)-1)))&amp;""</f>
        <v/>
      </c>
    </row>
    <row r="118" spans="2:137" s="310" customFormat="1" ht="12" customHeight="1">
      <c r="B118" s="286"/>
      <c r="C118" s="286"/>
      <c r="D118" s="286"/>
      <c r="E118" s="479"/>
      <c r="F118" s="282"/>
      <c r="G118" s="283"/>
      <c r="H118" s="421"/>
      <c r="I118" s="421"/>
      <c r="J118" s="283"/>
      <c r="K118" s="421"/>
      <c r="L118" s="282"/>
      <c r="N118" s="282"/>
      <c r="S118" s="282"/>
      <c r="T118" s="283"/>
      <c r="U118" s="283"/>
      <c r="V118" s="283"/>
      <c r="W118" s="283"/>
      <c r="X118" s="283"/>
      <c r="Y118" s="282"/>
      <c r="Z118" s="282"/>
      <c r="AA118" s="283"/>
      <c r="AB118" s="282"/>
      <c r="AC118" s="282"/>
      <c r="AD118" s="282"/>
      <c r="AE118" s="282"/>
      <c r="AF118" s="283"/>
      <c r="AG118" s="402"/>
      <c r="AH118" s="283"/>
      <c r="AI118" s="283"/>
      <c r="AJ118" s="283"/>
      <c r="AK118" s="283"/>
      <c r="AL118" s="283"/>
      <c r="AM118" s="282"/>
      <c r="AN118" s="282"/>
      <c r="AO118" s="282"/>
      <c r="AP118" s="282"/>
      <c r="AQ118" s="282"/>
      <c r="AR118" s="282"/>
      <c r="AT118" s="283"/>
      <c r="AU118" s="283"/>
      <c r="AV118" s="283"/>
      <c r="AW118" s="283"/>
      <c r="AY118" s="283"/>
      <c r="AZ118" s="282"/>
      <c r="BA118" s="283"/>
      <c r="BB118" s="282"/>
      <c r="BC118" s="282"/>
      <c r="BD118" s="282"/>
      <c r="BE118" s="283"/>
      <c r="BG118" s="282"/>
      <c r="BH118" s="282"/>
      <c r="BI118" s="282"/>
      <c r="BL118" s="421"/>
      <c r="BM118" s="424"/>
      <c r="BN118" s="424"/>
      <c r="BO118" s="424"/>
      <c r="BP118" s="424"/>
      <c r="BQ118" s="421"/>
      <c r="BR118" s="421"/>
      <c r="BV118" s="282"/>
      <c r="BW118" s="283"/>
      <c r="BY118" s="283"/>
      <c r="BZ118" s="283"/>
      <c r="CA118" s="283"/>
      <c r="CB118" s="282"/>
      <c r="CC118" s="282"/>
      <c r="CD118" s="282"/>
      <c r="CE118" s="282"/>
      <c r="CG118" s="427"/>
      <c r="CH118" s="402"/>
      <c r="CI118" s="424"/>
      <c r="CJ118" s="282"/>
      <c r="CK118" s="282"/>
      <c r="CL118" s="283"/>
      <c r="CM118" s="283"/>
      <c r="CP118" s="282"/>
      <c r="DC118" s="282"/>
      <c r="DD118" s="282"/>
      <c r="DE118" s="282"/>
      <c r="DF118" s="282"/>
      <c r="DG118" s="282"/>
      <c r="DH118" s="282"/>
      <c r="DI118" s="282"/>
      <c r="DJ118" s="282"/>
      <c r="EF118" s="495" t="str">
        <f>""&amp;(MID(数据表!AZ118,1,MIN(FIND({"(";"（"},数据表!AZ118&amp;"(（",1)-1)))&amp;""</f>
        <v/>
      </c>
      <c r="EG118" s="495" t="str">
        <f>""&amp;(MID(数据表!AZ118,1,MIN(FIND({0;1;2;3;4;5;6;7;8;9},数据表!AZ118&amp;"1234567890",1)-1)))&amp;""</f>
        <v/>
      </c>
    </row>
    <row r="119" spans="2:137" s="310" customFormat="1" ht="12" customHeight="1">
      <c r="B119" s="286"/>
      <c r="C119" s="286"/>
      <c r="D119" s="286"/>
      <c r="E119" s="479"/>
      <c r="F119" s="282"/>
      <c r="G119" s="283"/>
      <c r="H119" s="421"/>
      <c r="I119" s="421"/>
      <c r="J119" s="283"/>
      <c r="K119" s="421"/>
      <c r="L119" s="282"/>
      <c r="N119" s="282"/>
      <c r="S119" s="282"/>
      <c r="T119" s="283"/>
      <c r="U119" s="283"/>
      <c r="V119" s="283"/>
      <c r="W119" s="283"/>
      <c r="X119" s="283"/>
      <c r="Y119" s="282"/>
      <c r="Z119" s="282"/>
      <c r="AA119" s="283"/>
      <c r="AB119" s="282"/>
      <c r="AC119" s="282"/>
      <c r="AD119" s="282"/>
      <c r="AE119" s="282"/>
      <c r="AF119" s="283"/>
      <c r="AG119" s="402"/>
      <c r="AH119" s="283"/>
      <c r="AI119" s="283"/>
      <c r="AJ119" s="283"/>
      <c r="AK119" s="283"/>
      <c r="AL119" s="283"/>
      <c r="AM119" s="282"/>
      <c r="AN119" s="282"/>
      <c r="AO119" s="282"/>
      <c r="AP119" s="282"/>
      <c r="AQ119" s="282"/>
      <c r="AR119" s="282"/>
      <c r="AT119" s="283"/>
      <c r="AU119" s="283"/>
      <c r="AV119" s="283"/>
      <c r="AW119" s="283"/>
      <c r="AY119" s="283"/>
      <c r="AZ119" s="282"/>
      <c r="BA119" s="283"/>
      <c r="BB119" s="282"/>
      <c r="BC119" s="282"/>
      <c r="BD119" s="282"/>
      <c r="BE119" s="283"/>
      <c r="BG119" s="282"/>
      <c r="BH119" s="282"/>
      <c r="BI119" s="282"/>
      <c r="BL119" s="421"/>
      <c r="BM119" s="424"/>
      <c r="BN119" s="424"/>
      <c r="BO119" s="424"/>
      <c r="BP119" s="424"/>
      <c r="BQ119" s="421"/>
      <c r="BR119" s="421"/>
      <c r="BV119" s="282"/>
      <c r="BW119" s="283"/>
      <c r="BY119" s="283"/>
      <c r="BZ119" s="283"/>
      <c r="CA119" s="283"/>
      <c r="CB119" s="282"/>
      <c r="CC119" s="282"/>
      <c r="CD119" s="282"/>
      <c r="CE119" s="282"/>
      <c r="CG119" s="427"/>
      <c r="CH119" s="402"/>
      <c r="CI119" s="424"/>
      <c r="CJ119" s="282"/>
      <c r="CK119" s="282"/>
      <c r="CL119" s="283"/>
      <c r="CM119" s="283"/>
      <c r="CP119" s="282"/>
      <c r="DC119" s="282"/>
      <c r="DD119" s="282"/>
      <c r="DE119" s="282"/>
      <c r="DF119" s="282"/>
      <c r="DG119" s="282"/>
      <c r="DH119" s="282"/>
      <c r="DI119" s="282"/>
      <c r="DJ119" s="282"/>
      <c r="EF119" s="495" t="str">
        <f>""&amp;(MID(数据表!AZ119,1,MIN(FIND({"(";"（"},数据表!AZ119&amp;"(（",1)-1)))&amp;""</f>
        <v/>
      </c>
      <c r="EG119" s="495" t="str">
        <f>""&amp;(MID(数据表!AZ119,1,MIN(FIND({0;1;2;3;4;5;6;7;8;9},数据表!AZ119&amp;"1234567890",1)-1)))&amp;""</f>
        <v/>
      </c>
    </row>
    <row r="120" spans="2:137" s="310" customFormat="1" ht="12" customHeight="1">
      <c r="B120" s="286"/>
      <c r="C120" s="286"/>
      <c r="D120" s="286"/>
      <c r="E120" s="479"/>
      <c r="F120" s="282"/>
      <c r="G120" s="283"/>
      <c r="H120" s="421"/>
      <c r="I120" s="421"/>
      <c r="J120" s="283"/>
      <c r="K120" s="421"/>
      <c r="L120" s="282"/>
      <c r="N120" s="282"/>
      <c r="S120" s="282"/>
      <c r="T120" s="283"/>
      <c r="U120" s="283"/>
      <c r="V120" s="283"/>
      <c r="W120" s="283"/>
      <c r="X120" s="283"/>
      <c r="Y120" s="282"/>
      <c r="Z120" s="282"/>
      <c r="AA120" s="283"/>
      <c r="AB120" s="282"/>
      <c r="AC120" s="282"/>
      <c r="AD120" s="282"/>
      <c r="AE120" s="282"/>
      <c r="AF120" s="283"/>
      <c r="AG120" s="402"/>
      <c r="AH120" s="283"/>
      <c r="AI120" s="283"/>
      <c r="AJ120" s="283"/>
      <c r="AK120" s="283"/>
      <c r="AL120" s="283"/>
      <c r="AM120" s="282"/>
      <c r="AN120" s="282"/>
      <c r="AO120" s="282"/>
      <c r="AP120" s="282"/>
      <c r="AQ120" s="282"/>
      <c r="AR120" s="282"/>
      <c r="AT120" s="283"/>
      <c r="AU120" s="283"/>
      <c r="AV120" s="283"/>
      <c r="AW120" s="283"/>
      <c r="AY120" s="283"/>
      <c r="AZ120" s="282"/>
      <c r="BA120" s="283"/>
      <c r="BB120" s="282"/>
      <c r="BC120" s="282"/>
      <c r="BD120" s="282"/>
      <c r="BE120" s="283"/>
      <c r="BG120" s="282"/>
      <c r="BH120" s="282"/>
      <c r="BI120" s="282"/>
      <c r="BL120" s="421"/>
      <c r="BM120" s="424"/>
      <c r="BN120" s="424"/>
      <c r="BO120" s="424"/>
      <c r="BP120" s="424"/>
      <c r="BQ120" s="421"/>
      <c r="BR120" s="421"/>
      <c r="BV120" s="282"/>
      <c r="BW120" s="283"/>
      <c r="BY120" s="283"/>
      <c r="BZ120" s="283"/>
      <c r="CA120" s="283"/>
      <c r="CB120" s="282"/>
      <c r="CC120" s="282"/>
      <c r="CD120" s="282"/>
      <c r="CE120" s="282"/>
      <c r="CG120" s="427"/>
      <c r="CH120" s="402"/>
      <c r="CI120" s="424"/>
      <c r="CJ120" s="282"/>
      <c r="CK120" s="282"/>
      <c r="CL120" s="283"/>
      <c r="CM120" s="283"/>
      <c r="CP120" s="282"/>
      <c r="DC120" s="282"/>
      <c r="DD120" s="282"/>
      <c r="DE120" s="282"/>
      <c r="DF120" s="282"/>
      <c r="DG120" s="282"/>
      <c r="DH120" s="282"/>
      <c r="DI120" s="282"/>
      <c r="DJ120" s="282"/>
      <c r="EF120" s="495" t="str">
        <f>""&amp;(MID(数据表!AZ120,1,MIN(FIND({"(";"（"},数据表!AZ120&amp;"(（",1)-1)))&amp;""</f>
        <v/>
      </c>
      <c r="EG120" s="495" t="str">
        <f>""&amp;(MID(数据表!AZ120,1,MIN(FIND({0;1;2;3;4;5;6;7;8;9},数据表!AZ120&amp;"1234567890",1)-1)))&amp;""</f>
        <v/>
      </c>
    </row>
    <row r="121" spans="2:137" s="310" customFormat="1" ht="12" customHeight="1">
      <c r="B121" s="286"/>
      <c r="C121" s="286"/>
      <c r="D121" s="286"/>
      <c r="E121" s="479"/>
      <c r="F121" s="282"/>
      <c r="G121" s="283"/>
      <c r="H121" s="421"/>
      <c r="I121" s="421"/>
      <c r="J121" s="283"/>
      <c r="K121" s="421"/>
      <c r="L121" s="282"/>
      <c r="N121" s="282"/>
      <c r="S121" s="282"/>
      <c r="T121" s="283"/>
      <c r="U121" s="283"/>
      <c r="V121" s="283"/>
      <c r="W121" s="283"/>
      <c r="X121" s="283"/>
      <c r="Y121" s="282"/>
      <c r="Z121" s="282"/>
      <c r="AA121" s="283"/>
      <c r="AB121" s="282"/>
      <c r="AC121" s="282"/>
      <c r="AD121" s="282"/>
      <c r="AE121" s="282"/>
      <c r="AF121" s="283"/>
      <c r="AG121" s="402"/>
      <c r="AH121" s="283"/>
      <c r="AI121" s="283"/>
      <c r="AJ121" s="283"/>
      <c r="AK121" s="283"/>
      <c r="AL121" s="283"/>
      <c r="AM121" s="282"/>
      <c r="AN121" s="282"/>
      <c r="AO121" s="282"/>
      <c r="AP121" s="282"/>
      <c r="AQ121" s="282"/>
      <c r="AR121" s="282"/>
      <c r="AT121" s="283"/>
      <c r="AU121" s="283"/>
      <c r="AV121" s="283"/>
      <c r="AW121" s="283"/>
      <c r="AY121" s="283"/>
      <c r="AZ121" s="282"/>
      <c r="BA121" s="283"/>
      <c r="BB121" s="282"/>
      <c r="BC121" s="282"/>
      <c r="BD121" s="282"/>
      <c r="BE121" s="283"/>
      <c r="BG121" s="282"/>
      <c r="BH121" s="282"/>
      <c r="BI121" s="282"/>
      <c r="BL121" s="421"/>
      <c r="BM121" s="424"/>
      <c r="BN121" s="424"/>
      <c r="BO121" s="424"/>
      <c r="BP121" s="424"/>
      <c r="BQ121" s="421"/>
      <c r="BR121" s="421"/>
      <c r="BV121" s="282"/>
      <c r="BW121" s="283"/>
      <c r="BY121" s="283"/>
      <c r="BZ121" s="283"/>
      <c r="CA121" s="283"/>
      <c r="CB121" s="282"/>
      <c r="CC121" s="282"/>
      <c r="CD121" s="282"/>
      <c r="CE121" s="282"/>
      <c r="CG121" s="427"/>
      <c r="CH121" s="402"/>
      <c r="CI121" s="424"/>
      <c r="CJ121" s="282"/>
      <c r="CK121" s="282"/>
      <c r="CL121" s="283"/>
      <c r="CM121" s="283"/>
      <c r="CP121" s="282"/>
      <c r="DC121" s="282"/>
      <c r="DD121" s="282"/>
      <c r="DE121" s="282"/>
      <c r="DF121" s="282"/>
      <c r="DG121" s="282"/>
      <c r="DH121" s="282"/>
      <c r="DI121" s="282"/>
      <c r="DJ121" s="282"/>
      <c r="EF121" s="495" t="str">
        <f>""&amp;(MID(数据表!AZ121,1,MIN(FIND({"(";"（"},数据表!AZ121&amp;"(（",1)-1)))&amp;""</f>
        <v/>
      </c>
      <c r="EG121" s="495" t="str">
        <f>""&amp;(MID(数据表!AZ121,1,MIN(FIND({0;1;2;3;4;5;6;7;8;9},数据表!AZ121&amp;"1234567890",1)-1)))&amp;""</f>
        <v/>
      </c>
    </row>
    <row r="122" spans="2:137" s="310" customFormat="1" ht="12" customHeight="1">
      <c r="B122" s="286"/>
      <c r="C122" s="286"/>
      <c r="D122" s="286"/>
      <c r="E122" s="479"/>
      <c r="F122" s="282"/>
      <c r="G122" s="283"/>
      <c r="H122" s="421"/>
      <c r="I122" s="421"/>
      <c r="J122" s="283"/>
      <c r="K122" s="421"/>
      <c r="L122" s="282"/>
      <c r="N122" s="282"/>
      <c r="S122" s="282"/>
      <c r="T122" s="283"/>
      <c r="U122" s="283"/>
      <c r="V122" s="283"/>
      <c r="W122" s="283"/>
      <c r="X122" s="283"/>
      <c r="Y122" s="282"/>
      <c r="Z122" s="282"/>
      <c r="AA122" s="283"/>
      <c r="AB122" s="282"/>
      <c r="AC122" s="282"/>
      <c r="AD122" s="282"/>
      <c r="AE122" s="282"/>
      <c r="AF122" s="283"/>
      <c r="AG122" s="402"/>
      <c r="AH122" s="283"/>
      <c r="AI122" s="283"/>
      <c r="AJ122" s="283"/>
      <c r="AK122" s="283"/>
      <c r="AL122" s="283"/>
      <c r="AM122" s="282"/>
      <c r="AN122" s="282"/>
      <c r="AO122" s="282"/>
      <c r="AP122" s="282"/>
      <c r="AQ122" s="282"/>
      <c r="AR122" s="282"/>
      <c r="AT122" s="283"/>
      <c r="AU122" s="283"/>
      <c r="AV122" s="283"/>
      <c r="AW122" s="283"/>
      <c r="AY122" s="283"/>
      <c r="AZ122" s="282"/>
      <c r="BA122" s="283"/>
      <c r="BB122" s="282"/>
      <c r="BC122" s="282"/>
      <c r="BD122" s="282"/>
      <c r="BE122" s="283"/>
      <c r="BG122" s="282"/>
      <c r="BH122" s="282"/>
      <c r="BI122" s="282"/>
      <c r="BL122" s="421"/>
      <c r="BM122" s="424"/>
      <c r="BN122" s="424"/>
      <c r="BO122" s="424"/>
      <c r="BP122" s="424"/>
      <c r="BQ122" s="421"/>
      <c r="BR122" s="421"/>
      <c r="BS122" s="403"/>
      <c r="BV122" s="282"/>
      <c r="BW122" s="283"/>
      <c r="BY122" s="283"/>
      <c r="BZ122" s="283"/>
      <c r="CA122" s="283"/>
      <c r="CB122" s="282"/>
      <c r="CC122" s="282"/>
      <c r="CD122" s="282"/>
      <c r="CE122" s="282"/>
      <c r="CG122" s="427"/>
      <c r="CH122" s="402"/>
      <c r="CI122" s="424"/>
      <c r="CJ122" s="282"/>
      <c r="CK122" s="282"/>
      <c r="CL122" s="283"/>
      <c r="CM122" s="283"/>
      <c r="CP122" s="282"/>
      <c r="DC122" s="282"/>
      <c r="DD122" s="282"/>
      <c r="DE122" s="282"/>
      <c r="DF122" s="282"/>
      <c r="DG122" s="282"/>
      <c r="DH122" s="282"/>
      <c r="DI122" s="282"/>
      <c r="DJ122" s="282"/>
      <c r="EF122" s="495" t="str">
        <f>""&amp;(MID(数据表!AZ122,1,MIN(FIND({"(";"（"},数据表!AZ122&amp;"(（",1)-1)))&amp;""</f>
        <v/>
      </c>
      <c r="EG122" s="495" t="str">
        <f>""&amp;(MID(数据表!AZ122,1,MIN(FIND({0;1;2;3;4;5;6;7;8;9},数据表!AZ122&amp;"1234567890",1)-1)))&amp;""</f>
        <v/>
      </c>
    </row>
    <row r="123" spans="2:137" s="310" customFormat="1" ht="12" customHeight="1">
      <c r="B123" s="286"/>
      <c r="C123" s="286"/>
      <c r="D123" s="286"/>
      <c r="E123" s="479"/>
      <c r="F123" s="282"/>
      <c r="G123" s="283"/>
      <c r="H123" s="421"/>
      <c r="I123" s="421"/>
      <c r="J123" s="283"/>
      <c r="K123" s="421"/>
      <c r="L123" s="282"/>
      <c r="N123" s="282"/>
      <c r="S123" s="282"/>
      <c r="T123" s="283"/>
      <c r="U123" s="283"/>
      <c r="V123" s="283"/>
      <c r="W123" s="283"/>
      <c r="X123" s="283"/>
      <c r="Y123" s="282"/>
      <c r="Z123" s="282"/>
      <c r="AA123" s="283"/>
      <c r="AB123" s="282"/>
      <c r="AC123" s="282"/>
      <c r="AD123" s="282"/>
      <c r="AE123" s="282"/>
      <c r="AF123" s="283"/>
      <c r="AG123" s="402"/>
      <c r="AH123" s="283"/>
      <c r="AI123" s="283"/>
      <c r="AJ123" s="283"/>
      <c r="AK123" s="283"/>
      <c r="AL123" s="283"/>
      <c r="AM123" s="282"/>
      <c r="AN123" s="282"/>
      <c r="AO123" s="282"/>
      <c r="AP123" s="282"/>
      <c r="AQ123" s="282"/>
      <c r="AR123" s="282"/>
      <c r="AT123" s="283"/>
      <c r="AU123" s="283"/>
      <c r="AV123" s="283"/>
      <c r="AW123" s="283"/>
      <c r="AY123" s="283"/>
      <c r="AZ123" s="282"/>
      <c r="BA123" s="283"/>
      <c r="BB123" s="282"/>
      <c r="BC123" s="282"/>
      <c r="BD123" s="282"/>
      <c r="BE123" s="283"/>
      <c r="BG123" s="282"/>
      <c r="BH123" s="282"/>
      <c r="BI123" s="282"/>
      <c r="BL123" s="421"/>
      <c r="BM123" s="424"/>
      <c r="BN123" s="424"/>
      <c r="BO123" s="424"/>
      <c r="BP123" s="424"/>
      <c r="BQ123" s="421"/>
      <c r="BR123" s="421"/>
      <c r="BS123" s="403"/>
      <c r="BV123" s="282"/>
      <c r="BW123" s="283"/>
      <c r="BY123" s="283"/>
      <c r="BZ123" s="283"/>
      <c r="CA123" s="283"/>
      <c r="CB123" s="282"/>
      <c r="CC123" s="282"/>
      <c r="CD123" s="282"/>
      <c r="CE123" s="282"/>
      <c r="CG123" s="427"/>
      <c r="CH123" s="402"/>
      <c r="CI123" s="424"/>
      <c r="CJ123" s="282"/>
      <c r="CK123" s="282"/>
      <c r="CL123" s="283"/>
      <c r="CM123" s="283"/>
      <c r="CP123" s="282"/>
      <c r="DC123" s="282"/>
      <c r="DD123" s="282"/>
      <c r="DE123" s="282"/>
      <c r="DF123" s="282"/>
      <c r="DG123" s="282"/>
      <c r="DH123" s="282"/>
      <c r="DI123" s="282"/>
      <c r="DJ123" s="282"/>
      <c r="EF123" s="495" t="str">
        <f>""&amp;(MID(数据表!AZ123,1,MIN(FIND({"(";"（"},数据表!AZ123&amp;"(（",1)-1)))&amp;""</f>
        <v/>
      </c>
      <c r="EG123" s="495" t="str">
        <f>""&amp;(MID(数据表!AZ123,1,MIN(FIND({0;1;2;3;4;5;6;7;8;9},数据表!AZ123&amp;"1234567890",1)-1)))&amp;""</f>
        <v/>
      </c>
    </row>
    <row r="124" spans="2:137" s="310" customFormat="1" ht="12" customHeight="1">
      <c r="B124" s="286"/>
      <c r="C124" s="286"/>
      <c r="D124" s="286"/>
      <c r="E124" s="479"/>
      <c r="F124" s="282"/>
      <c r="G124" s="283"/>
      <c r="H124" s="421"/>
      <c r="I124" s="421"/>
      <c r="J124" s="283"/>
      <c r="K124" s="421"/>
      <c r="L124" s="282"/>
      <c r="N124" s="282"/>
      <c r="S124" s="282"/>
      <c r="T124" s="283"/>
      <c r="U124" s="283"/>
      <c r="V124" s="283"/>
      <c r="W124" s="283"/>
      <c r="X124" s="283"/>
      <c r="Y124" s="282"/>
      <c r="Z124" s="282"/>
      <c r="AA124" s="283"/>
      <c r="AB124" s="282"/>
      <c r="AC124" s="282"/>
      <c r="AD124" s="282"/>
      <c r="AE124" s="282"/>
      <c r="AF124" s="283"/>
      <c r="AG124" s="402"/>
      <c r="AH124" s="283"/>
      <c r="AI124" s="283"/>
      <c r="AJ124" s="283"/>
      <c r="AK124" s="283"/>
      <c r="AL124" s="283"/>
      <c r="AM124" s="282"/>
      <c r="AN124" s="282"/>
      <c r="AO124" s="282"/>
      <c r="AP124" s="282"/>
      <c r="AQ124" s="282"/>
      <c r="AR124" s="282"/>
      <c r="AT124" s="283"/>
      <c r="AU124" s="283"/>
      <c r="AV124" s="283"/>
      <c r="AW124" s="283"/>
      <c r="AY124" s="283"/>
      <c r="AZ124" s="282"/>
      <c r="BA124" s="283"/>
      <c r="BB124" s="282"/>
      <c r="BC124" s="282"/>
      <c r="BD124" s="282"/>
      <c r="BE124" s="283"/>
      <c r="BG124" s="282"/>
      <c r="BH124" s="282"/>
      <c r="BI124" s="282"/>
      <c r="BL124" s="421"/>
      <c r="BM124" s="424"/>
      <c r="BN124" s="424"/>
      <c r="BO124" s="424"/>
      <c r="BP124" s="424"/>
      <c r="BQ124" s="421"/>
      <c r="BR124" s="421"/>
      <c r="BV124" s="282"/>
      <c r="BW124" s="283"/>
      <c r="BY124" s="283"/>
      <c r="BZ124" s="283"/>
      <c r="CA124" s="283"/>
      <c r="CB124" s="282"/>
      <c r="CC124" s="282"/>
      <c r="CD124" s="282"/>
      <c r="CE124" s="282"/>
      <c r="CG124" s="427"/>
      <c r="CH124" s="402"/>
      <c r="CI124" s="424"/>
      <c r="CJ124" s="282"/>
      <c r="CK124" s="282"/>
      <c r="CL124" s="283"/>
      <c r="CM124" s="283"/>
      <c r="CP124" s="282"/>
      <c r="DC124" s="282"/>
      <c r="DD124" s="282"/>
      <c r="DE124" s="282"/>
      <c r="DF124" s="282"/>
      <c r="DG124" s="282"/>
      <c r="DH124" s="282"/>
      <c r="DI124" s="282"/>
      <c r="DJ124" s="282"/>
      <c r="EF124" s="495" t="str">
        <f>""&amp;(MID(数据表!AZ124,1,MIN(FIND({"(";"（"},数据表!AZ124&amp;"(（",1)-1)))&amp;""</f>
        <v/>
      </c>
      <c r="EG124" s="495" t="str">
        <f>""&amp;(MID(数据表!AZ124,1,MIN(FIND({0;1;2;3;4;5;6;7;8;9},数据表!AZ124&amp;"1234567890",1)-1)))&amp;""</f>
        <v/>
      </c>
    </row>
    <row r="125" spans="2:137" s="310" customFormat="1" ht="12" customHeight="1">
      <c r="B125" s="286"/>
      <c r="C125" s="286"/>
      <c r="D125" s="286"/>
      <c r="E125" s="479"/>
      <c r="F125" s="282"/>
      <c r="G125" s="283"/>
      <c r="H125" s="421"/>
      <c r="I125" s="421"/>
      <c r="J125" s="283"/>
      <c r="K125" s="421"/>
      <c r="L125" s="282"/>
      <c r="N125" s="282"/>
      <c r="S125" s="282"/>
      <c r="T125" s="283"/>
      <c r="U125" s="283"/>
      <c r="V125" s="283"/>
      <c r="W125" s="283"/>
      <c r="X125" s="283"/>
      <c r="Y125" s="282"/>
      <c r="Z125" s="282"/>
      <c r="AA125" s="283"/>
      <c r="AB125" s="282"/>
      <c r="AC125" s="282"/>
      <c r="AD125" s="282"/>
      <c r="AE125" s="282"/>
      <c r="AF125" s="283"/>
      <c r="AG125" s="402"/>
      <c r="AH125" s="283"/>
      <c r="AI125" s="283"/>
      <c r="AJ125" s="283"/>
      <c r="AK125" s="283"/>
      <c r="AL125" s="283"/>
      <c r="AM125" s="282"/>
      <c r="AN125" s="282"/>
      <c r="AO125" s="282"/>
      <c r="AP125" s="282"/>
      <c r="AQ125" s="282"/>
      <c r="AR125" s="282"/>
      <c r="AT125" s="283"/>
      <c r="AU125" s="283"/>
      <c r="AV125" s="283"/>
      <c r="AW125" s="283"/>
      <c r="AY125" s="283"/>
      <c r="AZ125" s="282"/>
      <c r="BA125" s="283"/>
      <c r="BB125" s="282"/>
      <c r="BC125" s="282"/>
      <c r="BD125" s="282"/>
      <c r="BE125" s="283"/>
      <c r="BG125" s="282"/>
      <c r="BH125" s="282"/>
      <c r="BI125" s="282"/>
      <c r="BL125" s="421"/>
      <c r="BM125" s="424"/>
      <c r="BN125" s="424"/>
      <c r="BO125" s="424"/>
      <c r="BP125" s="424"/>
      <c r="BQ125" s="421"/>
      <c r="BR125" s="421"/>
      <c r="BV125" s="282"/>
      <c r="BW125" s="283"/>
      <c r="BY125" s="283"/>
      <c r="BZ125" s="283"/>
      <c r="CA125" s="283"/>
      <c r="CB125" s="282"/>
      <c r="CC125" s="282"/>
      <c r="CD125" s="282"/>
      <c r="CE125" s="282"/>
      <c r="CG125" s="427"/>
      <c r="CH125" s="402"/>
      <c r="CI125" s="424"/>
      <c r="CJ125" s="282"/>
      <c r="CK125" s="282"/>
      <c r="CL125" s="283"/>
      <c r="CM125" s="283"/>
      <c r="CP125" s="282"/>
      <c r="DC125" s="282"/>
      <c r="DD125" s="282"/>
      <c r="DE125" s="282"/>
      <c r="DF125" s="282"/>
      <c r="DG125" s="282"/>
      <c r="DH125" s="282"/>
      <c r="DI125" s="282"/>
      <c r="DJ125" s="282"/>
      <c r="EF125" s="495" t="str">
        <f>""&amp;(MID(数据表!AZ125,1,MIN(FIND({"(";"（"},数据表!AZ125&amp;"(（",1)-1)))&amp;""</f>
        <v/>
      </c>
      <c r="EG125" s="495" t="str">
        <f>""&amp;(MID(数据表!AZ125,1,MIN(FIND({0;1;2;3;4;5;6;7;8;9},数据表!AZ125&amp;"1234567890",1)-1)))&amp;""</f>
        <v/>
      </c>
    </row>
    <row r="126" spans="2:137" s="310" customFormat="1" ht="12" customHeight="1">
      <c r="B126" s="286"/>
      <c r="C126" s="286"/>
      <c r="D126" s="286"/>
      <c r="E126" s="479"/>
      <c r="F126" s="282"/>
      <c r="G126" s="283"/>
      <c r="H126" s="421"/>
      <c r="I126" s="421"/>
      <c r="J126" s="283"/>
      <c r="K126" s="421"/>
      <c r="L126" s="282"/>
      <c r="N126" s="282"/>
      <c r="S126" s="282"/>
      <c r="T126" s="283"/>
      <c r="U126" s="283"/>
      <c r="V126" s="283"/>
      <c r="W126" s="283"/>
      <c r="X126" s="283"/>
      <c r="Y126" s="282"/>
      <c r="Z126" s="282"/>
      <c r="AA126" s="283"/>
      <c r="AB126" s="282"/>
      <c r="AC126" s="282"/>
      <c r="AD126" s="282"/>
      <c r="AE126" s="282"/>
      <c r="AF126" s="283"/>
      <c r="AG126" s="402"/>
      <c r="AH126" s="283"/>
      <c r="AI126" s="283"/>
      <c r="AJ126" s="283"/>
      <c r="AK126" s="283"/>
      <c r="AL126" s="283"/>
      <c r="AM126" s="282"/>
      <c r="AN126" s="282"/>
      <c r="AO126" s="282"/>
      <c r="AP126" s="282"/>
      <c r="AQ126" s="282"/>
      <c r="AR126" s="282"/>
      <c r="AT126" s="283"/>
      <c r="AU126" s="283"/>
      <c r="AV126" s="283"/>
      <c r="AW126" s="283"/>
      <c r="AY126" s="283"/>
      <c r="AZ126" s="282"/>
      <c r="BA126" s="283"/>
      <c r="BB126" s="282"/>
      <c r="BC126" s="282"/>
      <c r="BD126" s="282"/>
      <c r="BE126" s="283"/>
      <c r="BG126" s="282"/>
      <c r="BH126" s="282"/>
      <c r="BI126" s="282"/>
      <c r="BL126" s="421"/>
      <c r="BM126" s="424"/>
      <c r="BN126" s="424"/>
      <c r="BO126" s="424"/>
      <c r="BP126" s="424"/>
      <c r="BQ126" s="421"/>
      <c r="BR126" s="421"/>
      <c r="BV126" s="282"/>
      <c r="BW126" s="283"/>
      <c r="BY126" s="283"/>
      <c r="BZ126" s="283"/>
      <c r="CA126" s="283"/>
      <c r="CB126" s="282"/>
      <c r="CC126" s="282"/>
      <c r="CD126" s="282"/>
      <c r="CE126" s="282"/>
      <c r="CG126" s="427"/>
      <c r="CH126" s="402"/>
      <c r="CI126" s="424"/>
      <c r="CJ126" s="282"/>
      <c r="CK126" s="282"/>
      <c r="CL126" s="283"/>
      <c r="CM126" s="283"/>
      <c r="CP126" s="282"/>
      <c r="DC126" s="282"/>
      <c r="DD126" s="282"/>
      <c r="DE126" s="282"/>
      <c r="DF126" s="282"/>
      <c r="DG126" s="282"/>
      <c r="DH126" s="282"/>
      <c r="DI126" s="282"/>
      <c r="DJ126" s="282"/>
      <c r="EF126" s="495" t="str">
        <f>""&amp;(MID(数据表!AZ126,1,MIN(FIND({"(";"（"},数据表!AZ126&amp;"(（",1)-1)))&amp;""</f>
        <v/>
      </c>
      <c r="EG126" s="495" t="str">
        <f>""&amp;(MID(数据表!AZ126,1,MIN(FIND({0;1;2;3;4;5;6;7;8;9},数据表!AZ126&amp;"1234567890",1)-1)))&amp;""</f>
        <v/>
      </c>
    </row>
    <row r="127" spans="2:137" s="310" customFormat="1" ht="12" customHeight="1">
      <c r="B127" s="286"/>
      <c r="C127" s="286"/>
      <c r="D127" s="286"/>
      <c r="E127" s="479"/>
      <c r="F127" s="282"/>
      <c r="G127" s="283"/>
      <c r="H127" s="421"/>
      <c r="I127" s="421"/>
      <c r="J127" s="283"/>
      <c r="K127" s="421"/>
      <c r="L127" s="282"/>
      <c r="N127" s="282"/>
      <c r="S127" s="282"/>
      <c r="T127" s="283"/>
      <c r="U127" s="283"/>
      <c r="V127" s="283"/>
      <c r="W127" s="283"/>
      <c r="X127" s="283"/>
      <c r="Y127" s="282"/>
      <c r="Z127" s="282"/>
      <c r="AA127" s="283"/>
      <c r="AB127" s="282"/>
      <c r="AC127" s="282"/>
      <c r="AD127" s="282"/>
      <c r="AE127" s="282"/>
      <c r="AF127" s="283"/>
      <c r="AG127" s="402"/>
      <c r="AH127" s="283"/>
      <c r="AI127" s="283"/>
      <c r="AJ127" s="283"/>
      <c r="AK127" s="283"/>
      <c r="AL127" s="283"/>
      <c r="AM127" s="282"/>
      <c r="AN127" s="282"/>
      <c r="AO127" s="282"/>
      <c r="AP127" s="282"/>
      <c r="AQ127" s="282"/>
      <c r="AR127" s="282"/>
      <c r="AT127" s="283"/>
      <c r="AU127" s="283"/>
      <c r="AV127" s="283"/>
      <c r="AW127" s="283"/>
      <c r="AY127" s="283"/>
      <c r="AZ127" s="282"/>
      <c r="BA127" s="283"/>
      <c r="BB127" s="282"/>
      <c r="BC127" s="282"/>
      <c r="BD127" s="282"/>
      <c r="BE127" s="283"/>
      <c r="BG127" s="282"/>
      <c r="BH127" s="282"/>
      <c r="BI127" s="282"/>
      <c r="BL127" s="421"/>
      <c r="BM127" s="424"/>
      <c r="BN127" s="424"/>
      <c r="BO127" s="424"/>
      <c r="BP127" s="424"/>
      <c r="BQ127" s="421"/>
      <c r="BR127" s="421"/>
      <c r="BV127" s="282"/>
      <c r="BW127" s="283"/>
      <c r="BY127" s="283"/>
      <c r="BZ127" s="283"/>
      <c r="CA127" s="283"/>
      <c r="CB127" s="282"/>
      <c r="CC127" s="282"/>
      <c r="CD127" s="282"/>
      <c r="CE127" s="282"/>
      <c r="CG127" s="427"/>
      <c r="CH127" s="402"/>
      <c r="CI127" s="424"/>
      <c r="CJ127" s="282"/>
      <c r="CK127" s="282"/>
      <c r="CL127" s="283"/>
      <c r="CM127" s="283"/>
      <c r="CP127" s="282"/>
      <c r="DC127" s="282"/>
      <c r="DD127" s="282"/>
      <c r="DE127" s="282"/>
      <c r="DF127" s="282"/>
      <c r="DG127" s="282"/>
      <c r="DH127" s="282"/>
      <c r="DI127" s="282"/>
      <c r="DJ127" s="282"/>
      <c r="EF127" s="495" t="str">
        <f>""&amp;(MID(数据表!AZ127,1,MIN(FIND({"(";"（"},数据表!AZ127&amp;"(（",1)-1)))&amp;""</f>
        <v/>
      </c>
      <c r="EG127" s="495" t="str">
        <f>""&amp;(MID(数据表!AZ127,1,MIN(FIND({0;1;2;3;4;5;6;7;8;9},数据表!AZ127&amp;"1234567890",1)-1)))&amp;""</f>
        <v/>
      </c>
    </row>
    <row r="128" spans="2:137" s="310" customFormat="1" ht="12" customHeight="1">
      <c r="B128" s="286"/>
      <c r="C128" s="286"/>
      <c r="D128" s="286"/>
      <c r="E128" s="479"/>
      <c r="F128" s="282"/>
      <c r="G128" s="283"/>
      <c r="H128" s="421"/>
      <c r="I128" s="421"/>
      <c r="J128" s="283"/>
      <c r="K128" s="421"/>
      <c r="L128" s="282"/>
      <c r="N128" s="282"/>
      <c r="S128" s="282"/>
      <c r="T128" s="283"/>
      <c r="U128" s="283"/>
      <c r="V128" s="283"/>
      <c r="W128" s="283"/>
      <c r="X128" s="283"/>
      <c r="Y128" s="282"/>
      <c r="Z128" s="282"/>
      <c r="AA128" s="283"/>
      <c r="AB128" s="282"/>
      <c r="AC128" s="282"/>
      <c r="AD128" s="282"/>
      <c r="AE128" s="282"/>
      <c r="AF128" s="283"/>
      <c r="AG128" s="402"/>
      <c r="AH128" s="283"/>
      <c r="AI128" s="283"/>
      <c r="AJ128" s="283"/>
      <c r="AK128" s="283"/>
      <c r="AL128" s="283"/>
      <c r="AM128" s="282"/>
      <c r="AN128" s="282"/>
      <c r="AO128" s="282"/>
      <c r="AP128" s="282"/>
      <c r="AQ128" s="282"/>
      <c r="AR128" s="282"/>
      <c r="AT128" s="283"/>
      <c r="AU128" s="283"/>
      <c r="AV128" s="283"/>
      <c r="AW128" s="283"/>
      <c r="AY128" s="283"/>
      <c r="AZ128" s="282"/>
      <c r="BA128" s="283"/>
      <c r="BB128" s="282"/>
      <c r="BC128" s="282"/>
      <c r="BD128" s="282"/>
      <c r="BE128" s="283"/>
      <c r="BG128" s="282"/>
      <c r="BH128" s="282"/>
      <c r="BI128" s="282"/>
      <c r="BL128" s="421"/>
      <c r="BM128" s="424"/>
      <c r="BN128" s="424"/>
      <c r="BO128" s="424"/>
      <c r="BP128" s="424"/>
      <c r="BQ128" s="421"/>
      <c r="BR128" s="421"/>
      <c r="BV128" s="282"/>
      <c r="BW128" s="283"/>
      <c r="BY128" s="283"/>
      <c r="BZ128" s="283"/>
      <c r="CA128" s="283"/>
      <c r="CB128" s="282"/>
      <c r="CC128" s="282"/>
      <c r="CD128" s="282"/>
      <c r="CE128" s="282"/>
      <c r="CG128" s="427"/>
      <c r="CH128" s="402"/>
      <c r="CI128" s="424"/>
      <c r="CJ128" s="282"/>
      <c r="CK128" s="282"/>
      <c r="CL128" s="283"/>
      <c r="CM128" s="283"/>
      <c r="CP128" s="282"/>
      <c r="DC128" s="282"/>
      <c r="DD128" s="282"/>
      <c r="DE128" s="282"/>
      <c r="DF128" s="282"/>
      <c r="DG128" s="282"/>
      <c r="DH128" s="282"/>
      <c r="DI128" s="282"/>
      <c r="DJ128" s="282"/>
      <c r="EF128" s="495" t="str">
        <f>""&amp;(MID(数据表!AZ128,1,MIN(FIND({"(";"（"},数据表!AZ128&amp;"(（",1)-1)))&amp;""</f>
        <v/>
      </c>
      <c r="EG128" s="495" t="str">
        <f>""&amp;(MID(数据表!AZ128,1,MIN(FIND({0;1;2;3;4;5;6;7;8;9},数据表!AZ128&amp;"1234567890",1)-1)))&amp;""</f>
        <v/>
      </c>
    </row>
    <row r="129" spans="2:137" s="310" customFormat="1" ht="12" customHeight="1">
      <c r="B129" s="286"/>
      <c r="C129" s="286"/>
      <c r="D129" s="286"/>
      <c r="E129" s="479"/>
      <c r="F129" s="282"/>
      <c r="G129" s="283"/>
      <c r="H129" s="421"/>
      <c r="I129" s="421"/>
      <c r="J129" s="283"/>
      <c r="K129" s="421"/>
      <c r="L129" s="282"/>
      <c r="N129" s="282"/>
      <c r="S129" s="282"/>
      <c r="T129" s="283"/>
      <c r="U129" s="283"/>
      <c r="V129" s="283"/>
      <c r="W129" s="283"/>
      <c r="X129" s="283"/>
      <c r="Y129" s="282"/>
      <c r="Z129" s="282"/>
      <c r="AA129" s="283"/>
      <c r="AB129" s="282"/>
      <c r="AC129" s="282"/>
      <c r="AD129" s="282"/>
      <c r="AE129" s="282"/>
      <c r="AF129" s="283"/>
      <c r="AG129" s="402"/>
      <c r="AH129" s="283"/>
      <c r="AI129" s="283"/>
      <c r="AJ129" s="283"/>
      <c r="AK129" s="283"/>
      <c r="AL129" s="283"/>
      <c r="AM129" s="282"/>
      <c r="AN129" s="282"/>
      <c r="AO129" s="282"/>
      <c r="AP129" s="282"/>
      <c r="AQ129" s="282"/>
      <c r="AR129" s="282"/>
      <c r="AT129" s="283"/>
      <c r="AU129" s="283"/>
      <c r="AV129" s="283"/>
      <c r="AW129" s="283"/>
      <c r="AY129" s="283"/>
      <c r="AZ129" s="282"/>
      <c r="BA129" s="283"/>
      <c r="BB129" s="282"/>
      <c r="BC129" s="282"/>
      <c r="BD129" s="282"/>
      <c r="BE129" s="283"/>
      <c r="BG129" s="282"/>
      <c r="BH129" s="282"/>
      <c r="BI129" s="282"/>
      <c r="BL129" s="421"/>
      <c r="BM129" s="424"/>
      <c r="BN129" s="424"/>
      <c r="BO129" s="424"/>
      <c r="BP129" s="424"/>
      <c r="BQ129" s="421"/>
      <c r="BR129" s="421"/>
      <c r="BV129" s="282"/>
      <c r="BW129" s="283"/>
      <c r="BY129" s="283"/>
      <c r="BZ129" s="283"/>
      <c r="CA129" s="283"/>
      <c r="CB129" s="282"/>
      <c r="CC129" s="282"/>
      <c r="CD129" s="282"/>
      <c r="CE129" s="282"/>
      <c r="CG129" s="427"/>
      <c r="CH129" s="402"/>
      <c r="CI129" s="424"/>
      <c r="CJ129" s="282"/>
      <c r="CK129" s="282"/>
      <c r="CL129" s="283"/>
      <c r="CM129" s="283"/>
      <c r="CP129" s="282"/>
      <c r="DC129" s="282"/>
      <c r="DD129" s="282"/>
      <c r="DE129" s="282"/>
      <c r="DF129" s="282"/>
      <c r="DG129" s="282"/>
      <c r="DH129" s="282"/>
      <c r="DI129" s="282"/>
      <c r="DJ129" s="282"/>
      <c r="EF129" s="495" t="str">
        <f>""&amp;(MID(数据表!AZ129,1,MIN(FIND({"(";"（"},数据表!AZ129&amp;"(（",1)-1)))&amp;""</f>
        <v/>
      </c>
      <c r="EG129" s="495" t="str">
        <f>""&amp;(MID(数据表!AZ129,1,MIN(FIND({0;1;2;3;4;5;6;7;8;9},数据表!AZ129&amp;"1234567890",1)-1)))&amp;""</f>
        <v/>
      </c>
    </row>
    <row r="130" spans="2:137" s="310" customFormat="1" ht="12" customHeight="1">
      <c r="B130" s="286"/>
      <c r="C130" s="286"/>
      <c r="D130" s="286"/>
      <c r="E130" s="479"/>
      <c r="F130" s="282"/>
      <c r="G130" s="283"/>
      <c r="H130" s="421"/>
      <c r="I130" s="421"/>
      <c r="J130" s="283"/>
      <c r="K130" s="421"/>
      <c r="L130" s="282"/>
      <c r="N130" s="282"/>
      <c r="S130" s="282"/>
      <c r="T130" s="283"/>
      <c r="U130" s="283"/>
      <c r="V130" s="283"/>
      <c r="W130" s="283"/>
      <c r="X130" s="283"/>
      <c r="Y130" s="282"/>
      <c r="Z130" s="282"/>
      <c r="AA130" s="283"/>
      <c r="AB130" s="282"/>
      <c r="AC130" s="282"/>
      <c r="AD130" s="282"/>
      <c r="AE130" s="282"/>
      <c r="AF130" s="283"/>
      <c r="AG130" s="402"/>
      <c r="AH130" s="283"/>
      <c r="AI130" s="283"/>
      <c r="AJ130" s="283"/>
      <c r="AK130" s="283"/>
      <c r="AL130" s="283"/>
      <c r="AM130" s="282"/>
      <c r="AN130" s="282"/>
      <c r="AO130" s="282"/>
      <c r="AP130" s="282"/>
      <c r="AQ130" s="282"/>
      <c r="AR130" s="282"/>
      <c r="AT130" s="283"/>
      <c r="AU130" s="283"/>
      <c r="AV130" s="283"/>
      <c r="AW130" s="283"/>
      <c r="AY130" s="283"/>
      <c r="AZ130" s="282"/>
      <c r="BA130" s="283"/>
      <c r="BB130" s="282"/>
      <c r="BC130" s="282"/>
      <c r="BD130" s="282"/>
      <c r="BE130" s="283"/>
      <c r="BG130" s="282"/>
      <c r="BH130" s="282"/>
      <c r="BI130" s="282"/>
      <c r="BL130" s="421"/>
      <c r="BM130" s="424"/>
      <c r="BN130" s="424"/>
      <c r="BO130" s="424"/>
      <c r="BP130" s="424"/>
      <c r="BQ130" s="421"/>
      <c r="BR130" s="421"/>
      <c r="BV130" s="282"/>
      <c r="BW130" s="283"/>
      <c r="BY130" s="283"/>
      <c r="BZ130" s="283"/>
      <c r="CA130" s="283"/>
      <c r="CB130" s="282"/>
      <c r="CC130" s="282"/>
      <c r="CD130" s="282"/>
      <c r="CE130" s="282"/>
      <c r="CG130" s="427"/>
      <c r="CH130" s="402"/>
      <c r="CI130" s="424"/>
      <c r="CJ130" s="282"/>
      <c r="CK130" s="282"/>
      <c r="CL130" s="283"/>
      <c r="CM130" s="283"/>
      <c r="CP130" s="282"/>
      <c r="DC130" s="282"/>
      <c r="DD130" s="282"/>
      <c r="DE130" s="282"/>
      <c r="DF130" s="282"/>
      <c r="DG130" s="282"/>
      <c r="DH130" s="282"/>
      <c r="DI130" s="282"/>
      <c r="DJ130" s="282"/>
      <c r="EF130" s="495" t="str">
        <f>""&amp;(MID(数据表!AZ130,1,MIN(FIND({"(";"（"},数据表!AZ130&amp;"(（",1)-1)))&amp;""</f>
        <v/>
      </c>
      <c r="EG130" s="495" t="str">
        <f>""&amp;(MID(数据表!AZ130,1,MIN(FIND({0;1;2;3;4;5;6;7;8;9},数据表!AZ130&amp;"1234567890",1)-1)))&amp;""</f>
        <v/>
      </c>
    </row>
    <row r="131" spans="2:137" s="310" customFormat="1" ht="12" customHeight="1">
      <c r="B131" s="286"/>
      <c r="C131" s="286"/>
      <c r="D131" s="286"/>
      <c r="E131" s="479"/>
      <c r="F131" s="282"/>
      <c r="G131" s="283"/>
      <c r="H131" s="421"/>
      <c r="I131" s="421"/>
      <c r="J131" s="283"/>
      <c r="K131" s="421"/>
      <c r="L131" s="282"/>
      <c r="N131" s="282"/>
      <c r="S131" s="282"/>
      <c r="T131" s="283"/>
      <c r="U131" s="283"/>
      <c r="V131" s="283"/>
      <c r="W131" s="283"/>
      <c r="X131" s="283"/>
      <c r="Y131" s="282"/>
      <c r="Z131" s="282"/>
      <c r="AA131" s="283"/>
      <c r="AB131" s="282"/>
      <c r="AC131" s="282"/>
      <c r="AD131" s="282"/>
      <c r="AE131" s="282"/>
      <c r="AF131" s="283"/>
      <c r="AG131" s="402"/>
      <c r="AH131" s="283"/>
      <c r="AI131" s="283"/>
      <c r="AJ131" s="283"/>
      <c r="AK131" s="283"/>
      <c r="AL131" s="283"/>
      <c r="AM131" s="282"/>
      <c r="AN131" s="282"/>
      <c r="AO131" s="282"/>
      <c r="AP131" s="282"/>
      <c r="AQ131" s="282"/>
      <c r="AR131" s="282"/>
      <c r="AT131" s="283"/>
      <c r="AU131" s="283"/>
      <c r="AV131" s="283"/>
      <c r="AW131" s="283"/>
      <c r="AY131" s="283"/>
      <c r="AZ131" s="282"/>
      <c r="BA131" s="283"/>
      <c r="BB131" s="282"/>
      <c r="BC131" s="282"/>
      <c r="BD131" s="282"/>
      <c r="BE131" s="283"/>
      <c r="BG131" s="282"/>
      <c r="BH131" s="282"/>
      <c r="BI131" s="282"/>
      <c r="BL131" s="421"/>
      <c r="BM131" s="424"/>
      <c r="BN131" s="424"/>
      <c r="BO131" s="424"/>
      <c r="BP131" s="424"/>
      <c r="BQ131" s="421"/>
      <c r="BR131" s="421"/>
      <c r="BV131" s="282"/>
      <c r="BW131" s="283"/>
      <c r="BY131" s="283"/>
      <c r="BZ131" s="283"/>
      <c r="CA131" s="283"/>
      <c r="CB131" s="282"/>
      <c r="CC131" s="282"/>
      <c r="CD131" s="282"/>
      <c r="CE131" s="282"/>
      <c r="CG131" s="427"/>
      <c r="CH131" s="402"/>
      <c r="CI131" s="424"/>
      <c r="CJ131" s="282"/>
      <c r="CK131" s="282"/>
      <c r="CL131" s="283"/>
      <c r="CM131" s="283"/>
      <c r="CP131" s="282"/>
      <c r="DC131" s="282"/>
      <c r="DD131" s="282"/>
      <c r="DE131" s="282"/>
      <c r="DF131" s="282"/>
      <c r="DG131" s="282"/>
      <c r="DH131" s="282"/>
      <c r="DI131" s="282"/>
      <c r="DJ131" s="282"/>
      <c r="EF131" s="495" t="str">
        <f>""&amp;(MID(数据表!AZ131,1,MIN(FIND({"(";"（"},数据表!AZ131&amp;"(（",1)-1)))&amp;""</f>
        <v/>
      </c>
      <c r="EG131" s="495" t="str">
        <f>""&amp;(MID(数据表!AZ131,1,MIN(FIND({0;1;2;3;4;5;6;7;8;9},数据表!AZ131&amp;"1234567890",1)-1)))&amp;""</f>
        <v/>
      </c>
    </row>
    <row r="132" spans="2:137" s="310" customFormat="1" ht="12" customHeight="1">
      <c r="B132" s="286"/>
      <c r="C132" s="286"/>
      <c r="D132" s="286"/>
      <c r="E132" s="479"/>
      <c r="F132" s="282"/>
      <c r="G132" s="283"/>
      <c r="H132" s="421"/>
      <c r="I132" s="421"/>
      <c r="J132" s="283"/>
      <c r="K132" s="421"/>
      <c r="L132" s="282"/>
      <c r="N132" s="282"/>
      <c r="S132" s="282"/>
      <c r="T132" s="283"/>
      <c r="U132" s="283"/>
      <c r="V132" s="283"/>
      <c r="W132" s="283"/>
      <c r="X132" s="283"/>
      <c r="Y132" s="282"/>
      <c r="Z132" s="282"/>
      <c r="AA132" s="283"/>
      <c r="AB132" s="282"/>
      <c r="AC132" s="282"/>
      <c r="AD132" s="282"/>
      <c r="AE132" s="282"/>
      <c r="AF132" s="283"/>
      <c r="AG132" s="402"/>
      <c r="AH132" s="283"/>
      <c r="AI132" s="283"/>
      <c r="AJ132" s="283"/>
      <c r="AK132" s="283"/>
      <c r="AL132" s="283"/>
      <c r="AM132" s="282"/>
      <c r="AN132" s="282"/>
      <c r="AO132" s="282"/>
      <c r="AP132" s="282"/>
      <c r="AQ132" s="282"/>
      <c r="AR132" s="282"/>
      <c r="AT132" s="283"/>
      <c r="AU132" s="283"/>
      <c r="AV132" s="283"/>
      <c r="AW132" s="283"/>
      <c r="AY132" s="283"/>
      <c r="AZ132" s="282"/>
      <c r="BA132" s="283"/>
      <c r="BB132" s="282"/>
      <c r="BC132" s="282"/>
      <c r="BD132" s="282"/>
      <c r="BE132" s="283"/>
      <c r="BG132" s="282"/>
      <c r="BH132" s="282"/>
      <c r="BI132" s="282"/>
      <c r="BL132" s="421"/>
      <c r="BM132" s="424"/>
      <c r="BN132" s="424"/>
      <c r="BO132" s="424"/>
      <c r="BP132" s="424"/>
      <c r="BQ132" s="421"/>
      <c r="BR132" s="421"/>
      <c r="BV132" s="282"/>
      <c r="BW132" s="283"/>
      <c r="BY132" s="283"/>
      <c r="BZ132" s="283"/>
      <c r="CA132" s="283"/>
      <c r="CB132" s="282"/>
      <c r="CC132" s="282"/>
      <c r="CD132" s="282"/>
      <c r="CE132" s="282"/>
      <c r="CG132" s="427"/>
      <c r="CH132" s="402"/>
      <c r="CI132" s="424"/>
      <c r="CJ132" s="282"/>
      <c r="CK132" s="282"/>
      <c r="CL132" s="283"/>
      <c r="CM132" s="283"/>
      <c r="CP132" s="282"/>
      <c r="DC132" s="282"/>
      <c r="DD132" s="282"/>
      <c r="DE132" s="282"/>
      <c r="DF132" s="282"/>
      <c r="DG132" s="282"/>
      <c r="DH132" s="282"/>
      <c r="DI132" s="282"/>
      <c r="DJ132" s="282"/>
      <c r="EF132" s="495" t="str">
        <f>""&amp;(MID(数据表!AZ132,1,MIN(FIND({"(";"（"},数据表!AZ132&amp;"(（",1)-1)))&amp;""</f>
        <v/>
      </c>
      <c r="EG132" s="495" t="str">
        <f>""&amp;(MID(数据表!AZ132,1,MIN(FIND({0;1;2;3;4;5;6;7;8;9},数据表!AZ132&amp;"1234567890",1)-1)))&amp;""</f>
        <v/>
      </c>
    </row>
    <row r="133" spans="2:137" s="310" customFormat="1" ht="12" customHeight="1">
      <c r="B133" s="286"/>
      <c r="C133" s="286"/>
      <c r="D133" s="286"/>
      <c r="E133" s="479"/>
      <c r="F133" s="282"/>
      <c r="G133" s="283"/>
      <c r="H133" s="421"/>
      <c r="I133" s="421"/>
      <c r="J133" s="283"/>
      <c r="K133" s="421"/>
      <c r="L133" s="282"/>
      <c r="N133" s="282"/>
      <c r="S133" s="282"/>
      <c r="T133" s="283"/>
      <c r="U133" s="283"/>
      <c r="V133" s="283"/>
      <c r="W133" s="283"/>
      <c r="X133" s="283"/>
      <c r="Y133" s="282"/>
      <c r="Z133" s="282"/>
      <c r="AA133" s="283"/>
      <c r="AB133" s="282"/>
      <c r="AC133" s="282"/>
      <c r="AD133" s="282"/>
      <c r="AE133" s="282"/>
      <c r="AF133" s="283"/>
      <c r="AG133" s="402"/>
      <c r="AH133" s="283"/>
      <c r="AI133" s="283"/>
      <c r="AJ133" s="283"/>
      <c r="AK133" s="283"/>
      <c r="AL133" s="283"/>
      <c r="AM133" s="282"/>
      <c r="AN133" s="282"/>
      <c r="AO133" s="282"/>
      <c r="AP133" s="282"/>
      <c r="AQ133" s="282"/>
      <c r="AR133" s="282"/>
      <c r="AT133" s="283"/>
      <c r="AU133" s="283"/>
      <c r="AV133" s="283"/>
      <c r="AW133" s="283"/>
      <c r="AY133" s="283"/>
      <c r="AZ133" s="282"/>
      <c r="BA133" s="283"/>
      <c r="BB133" s="282"/>
      <c r="BC133" s="282"/>
      <c r="BD133" s="282"/>
      <c r="BE133" s="283"/>
      <c r="BG133" s="282"/>
      <c r="BH133" s="282"/>
      <c r="BI133" s="282"/>
      <c r="BL133" s="421"/>
      <c r="BM133" s="424"/>
      <c r="BN133" s="424"/>
      <c r="BO133" s="424"/>
      <c r="BP133" s="424"/>
      <c r="BQ133" s="421"/>
      <c r="BR133" s="421"/>
      <c r="BV133" s="282"/>
      <c r="BW133" s="283"/>
      <c r="BY133" s="283"/>
      <c r="BZ133" s="283"/>
      <c r="CA133" s="283"/>
      <c r="CB133" s="282"/>
      <c r="CC133" s="282"/>
      <c r="CD133" s="282"/>
      <c r="CE133" s="282"/>
      <c r="CG133" s="427"/>
      <c r="CH133" s="402"/>
      <c r="CI133" s="424"/>
      <c r="CJ133" s="282"/>
      <c r="CK133" s="282"/>
      <c r="CL133" s="283"/>
      <c r="CM133" s="283"/>
      <c r="CP133" s="282"/>
      <c r="DC133" s="282"/>
      <c r="DD133" s="282"/>
      <c r="DE133" s="282"/>
      <c r="DF133" s="282"/>
      <c r="DG133" s="282"/>
      <c r="DH133" s="282"/>
      <c r="DI133" s="282"/>
      <c r="DJ133" s="282"/>
      <c r="EF133" s="495" t="str">
        <f>""&amp;(MID(数据表!AZ133,1,MIN(FIND({"(";"（"},数据表!AZ133&amp;"(（",1)-1)))&amp;""</f>
        <v/>
      </c>
      <c r="EG133" s="495" t="str">
        <f>""&amp;(MID(数据表!AZ133,1,MIN(FIND({0;1;2;3;4;5;6;7;8;9},数据表!AZ133&amp;"1234567890",1)-1)))&amp;""</f>
        <v/>
      </c>
    </row>
    <row r="134" spans="2:137" s="310" customFormat="1" ht="12" customHeight="1">
      <c r="B134" s="286"/>
      <c r="C134" s="286"/>
      <c r="D134" s="286"/>
      <c r="E134" s="479"/>
      <c r="F134" s="282"/>
      <c r="G134" s="283"/>
      <c r="H134" s="421"/>
      <c r="I134" s="421"/>
      <c r="J134" s="283"/>
      <c r="K134" s="421"/>
      <c r="L134" s="282"/>
      <c r="N134" s="282"/>
      <c r="S134" s="282"/>
      <c r="T134" s="283"/>
      <c r="U134" s="283"/>
      <c r="V134" s="283"/>
      <c r="W134" s="283"/>
      <c r="X134" s="283"/>
      <c r="Y134" s="282"/>
      <c r="Z134" s="282"/>
      <c r="AA134" s="283"/>
      <c r="AB134" s="282"/>
      <c r="AC134" s="282"/>
      <c r="AD134" s="282"/>
      <c r="AE134" s="282"/>
      <c r="AF134" s="283"/>
      <c r="AG134" s="402"/>
      <c r="AH134" s="283"/>
      <c r="AI134" s="283"/>
      <c r="AJ134" s="283"/>
      <c r="AK134" s="283"/>
      <c r="AL134" s="283"/>
      <c r="AM134" s="282"/>
      <c r="AN134" s="282"/>
      <c r="AO134" s="282"/>
      <c r="AP134" s="282"/>
      <c r="AQ134" s="282"/>
      <c r="AR134" s="282"/>
      <c r="AT134" s="283"/>
      <c r="AU134" s="283"/>
      <c r="AV134" s="283"/>
      <c r="AW134" s="283"/>
      <c r="AY134" s="283"/>
      <c r="AZ134" s="282"/>
      <c r="BA134" s="283"/>
      <c r="BB134" s="282"/>
      <c r="BC134" s="282"/>
      <c r="BD134" s="282"/>
      <c r="BE134" s="283"/>
      <c r="BG134" s="282"/>
      <c r="BH134" s="282"/>
      <c r="BI134" s="282"/>
      <c r="BL134" s="421"/>
      <c r="BM134" s="424"/>
      <c r="BN134" s="424"/>
      <c r="BO134" s="424"/>
      <c r="BP134" s="424"/>
      <c r="BQ134" s="421"/>
      <c r="BR134" s="421"/>
      <c r="BV134" s="282"/>
      <c r="BW134" s="283"/>
      <c r="BY134" s="283"/>
      <c r="BZ134" s="283"/>
      <c r="CA134" s="283"/>
      <c r="CB134" s="282"/>
      <c r="CC134" s="282"/>
      <c r="CD134" s="282"/>
      <c r="CE134" s="282"/>
      <c r="CG134" s="427"/>
      <c r="CH134" s="402"/>
      <c r="CI134" s="424"/>
      <c r="CJ134" s="282"/>
      <c r="CK134" s="282"/>
      <c r="CL134" s="283"/>
      <c r="CM134" s="283"/>
      <c r="CP134" s="282"/>
      <c r="DC134" s="282"/>
      <c r="DD134" s="282"/>
      <c r="DE134" s="282"/>
      <c r="DF134" s="282"/>
      <c r="DG134" s="282"/>
      <c r="DH134" s="282"/>
      <c r="DI134" s="282"/>
      <c r="DJ134" s="282"/>
      <c r="EF134" s="495" t="str">
        <f>""&amp;(MID(数据表!AZ134,1,MIN(FIND({"(";"（"},数据表!AZ134&amp;"(（",1)-1)))&amp;""</f>
        <v/>
      </c>
      <c r="EG134" s="495" t="str">
        <f>""&amp;(MID(数据表!AZ134,1,MIN(FIND({0;1;2;3;4;5;6;7;8;9},数据表!AZ134&amp;"1234567890",1)-1)))&amp;""</f>
        <v/>
      </c>
    </row>
    <row r="135" spans="2:137" s="310" customFormat="1" ht="12" customHeight="1">
      <c r="B135" s="286"/>
      <c r="C135" s="286"/>
      <c r="D135" s="286"/>
      <c r="E135" s="479"/>
      <c r="F135" s="282"/>
      <c r="G135" s="283"/>
      <c r="H135" s="421"/>
      <c r="I135" s="421"/>
      <c r="J135" s="283"/>
      <c r="K135" s="421"/>
      <c r="L135" s="282"/>
      <c r="N135" s="282"/>
      <c r="S135" s="282"/>
      <c r="T135" s="283"/>
      <c r="U135" s="283"/>
      <c r="V135" s="283"/>
      <c r="W135" s="283"/>
      <c r="X135" s="283"/>
      <c r="Y135" s="282"/>
      <c r="Z135" s="282"/>
      <c r="AA135" s="283"/>
      <c r="AB135" s="282"/>
      <c r="AC135" s="282"/>
      <c r="AD135" s="282"/>
      <c r="AE135" s="282"/>
      <c r="AF135" s="283"/>
      <c r="AG135" s="402"/>
      <c r="AH135" s="283"/>
      <c r="AI135" s="283"/>
      <c r="AJ135" s="283"/>
      <c r="AK135" s="283"/>
      <c r="AL135" s="283"/>
      <c r="AM135" s="282"/>
      <c r="AN135" s="282"/>
      <c r="AO135" s="282"/>
      <c r="AP135" s="282"/>
      <c r="AQ135" s="282"/>
      <c r="AR135" s="282"/>
      <c r="AT135" s="283"/>
      <c r="AU135" s="283"/>
      <c r="AV135" s="283"/>
      <c r="AW135" s="283"/>
      <c r="AY135" s="283"/>
      <c r="AZ135" s="282"/>
      <c r="BA135" s="283"/>
      <c r="BB135" s="282"/>
      <c r="BC135" s="282"/>
      <c r="BD135" s="282"/>
      <c r="BE135" s="283"/>
      <c r="BG135" s="282"/>
      <c r="BH135" s="282"/>
      <c r="BI135" s="282"/>
      <c r="BL135" s="421"/>
      <c r="BM135" s="424"/>
      <c r="BN135" s="424"/>
      <c r="BO135" s="424"/>
      <c r="BP135" s="424"/>
      <c r="BQ135" s="421"/>
      <c r="BR135" s="421"/>
      <c r="BV135" s="282"/>
      <c r="BW135" s="283"/>
      <c r="BY135" s="283"/>
      <c r="BZ135" s="283"/>
      <c r="CA135" s="283"/>
      <c r="CB135" s="282"/>
      <c r="CC135" s="282"/>
      <c r="CD135" s="282"/>
      <c r="CE135" s="282"/>
      <c r="CG135" s="427"/>
      <c r="CH135" s="402"/>
      <c r="CI135" s="424"/>
      <c r="CJ135" s="282"/>
      <c r="CK135" s="282"/>
      <c r="CL135" s="283"/>
      <c r="CM135" s="283"/>
      <c r="CP135" s="282"/>
      <c r="DC135" s="282"/>
      <c r="DD135" s="282"/>
      <c r="DE135" s="282"/>
      <c r="DF135" s="282"/>
      <c r="DG135" s="282"/>
      <c r="DH135" s="282"/>
      <c r="DI135" s="282"/>
      <c r="DJ135" s="282"/>
      <c r="EF135" s="495" t="str">
        <f>""&amp;(MID(数据表!AZ135,1,MIN(FIND({"(";"（"},数据表!AZ135&amp;"(（",1)-1)))&amp;""</f>
        <v/>
      </c>
      <c r="EG135" s="495" t="str">
        <f>""&amp;(MID(数据表!AZ135,1,MIN(FIND({0;1;2;3;4;5;6;7;8;9},数据表!AZ135&amp;"1234567890",1)-1)))&amp;""</f>
        <v/>
      </c>
    </row>
    <row r="136" spans="2:137" s="310" customFormat="1" ht="12" customHeight="1">
      <c r="B136" s="286"/>
      <c r="C136" s="286"/>
      <c r="D136" s="286"/>
      <c r="E136" s="479"/>
      <c r="F136" s="282"/>
      <c r="G136" s="283"/>
      <c r="H136" s="421"/>
      <c r="I136" s="421"/>
      <c r="J136" s="283"/>
      <c r="K136" s="421"/>
      <c r="L136" s="282"/>
      <c r="N136" s="282"/>
      <c r="S136" s="282"/>
      <c r="T136" s="283"/>
      <c r="U136" s="283"/>
      <c r="V136" s="283"/>
      <c r="W136" s="283"/>
      <c r="X136" s="283"/>
      <c r="Y136" s="282"/>
      <c r="Z136" s="282"/>
      <c r="AA136" s="283"/>
      <c r="AB136" s="282"/>
      <c r="AC136" s="282"/>
      <c r="AD136" s="282"/>
      <c r="AE136" s="282"/>
      <c r="AF136" s="283"/>
      <c r="AG136" s="402"/>
      <c r="AH136" s="283"/>
      <c r="AI136" s="283"/>
      <c r="AJ136" s="283"/>
      <c r="AK136" s="283"/>
      <c r="AL136" s="283"/>
      <c r="AM136" s="282"/>
      <c r="AN136" s="282"/>
      <c r="AO136" s="282"/>
      <c r="AP136" s="282"/>
      <c r="AQ136" s="282"/>
      <c r="AR136" s="282"/>
      <c r="AT136" s="283"/>
      <c r="AU136" s="283"/>
      <c r="AV136" s="283"/>
      <c r="AW136" s="283"/>
      <c r="AY136" s="283"/>
      <c r="AZ136" s="282"/>
      <c r="BA136" s="283"/>
      <c r="BB136" s="282"/>
      <c r="BC136" s="282"/>
      <c r="BD136" s="282"/>
      <c r="BE136" s="283"/>
      <c r="BG136" s="282"/>
      <c r="BH136" s="282"/>
      <c r="BI136" s="282"/>
      <c r="BL136" s="421"/>
      <c r="BM136" s="424"/>
      <c r="BN136" s="424"/>
      <c r="BO136" s="424"/>
      <c r="BP136" s="424"/>
      <c r="BQ136" s="421"/>
      <c r="BR136" s="421"/>
      <c r="BV136" s="282"/>
      <c r="BW136" s="283"/>
      <c r="BY136" s="283"/>
      <c r="BZ136" s="283"/>
      <c r="CA136" s="283"/>
      <c r="CB136" s="282"/>
      <c r="CC136" s="282"/>
      <c r="CD136" s="282"/>
      <c r="CE136" s="282"/>
      <c r="CG136" s="427"/>
      <c r="CH136" s="402"/>
      <c r="CI136" s="424"/>
      <c r="CJ136" s="282"/>
      <c r="CK136" s="282"/>
      <c r="CL136" s="283"/>
      <c r="CM136" s="283"/>
      <c r="CP136" s="282"/>
      <c r="DC136" s="282"/>
      <c r="DD136" s="282"/>
      <c r="DE136" s="282"/>
      <c r="DF136" s="282"/>
      <c r="DG136" s="282"/>
      <c r="DH136" s="282"/>
      <c r="DI136" s="282"/>
      <c r="DJ136" s="282"/>
      <c r="EF136" s="495" t="str">
        <f>""&amp;(MID(数据表!AZ136,1,MIN(FIND({"(";"（"},数据表!AZ136&amp;"(（",1)-1)))&amp;""</f>
        <v/>
      </c>
      <c r="EG136" s="495" t="str">
        <f>""&amp;(MID(数据表!AZ136,1,MIN(FIND({0;1;2;3;4;5;6;7;8;9},数据表!AZ136&amp;"1234567890",1)-1)))&amp;""</f>
        <v/>
      </c>
    </row>
    <row r="137" spans="2:137" s="310" customFormat="1" ht="12" customHeight="1">
      <c r="B137" s="286"/>
      <c r="C137" s="286"/>
      <c r="D137" s="286"/>
      <c r="E137" s="479"/>
      <c r="F137" s="282"/>
      <c r="G137" s="283"/>
      <c r="H137" s="421"/>
      <c r="I137" s="421"/>
      <c r="J137" s="283"/>
      <c r="K137" s="421"/>
      <c r="L137" s="282"/>
      <c r="N137" s="282"/>
      <c r="S137" s="282"/>
      <c r="T137" s="283"/>
      <c r="U137" s="283"/>
      <c r="V137" s="283"/>
      <c r="W137" s="283"/>
      <c r="X137" s="283"/>
      <c r="Y137" s="282"/>
      <c r="Z137" s="282"/>
      <c r="AA137" s="283"/>
      <c r="AB137" s="282"/>
      <c r="AC137" s="282"/>
      <c r="AD137" s="282"/>
      <c r="AE137" s="282"/>
      <c r="AF137" s="283"/>
      <c r="AG137" s="402"/>
      <c r="AH137" s="283"/>
      <c r="AI137" s="283"/>
      <c r="AJ137" s="283"/>
      <c r="AK137" s="283"/>
      <c r="AL137" s="283"/>
      <c r="AM137" s="282"/>
      <c r="AN137" s="282"/>
      <c r="AO137" s="282"/>
      <c r="AP137" s="282"/>
      <c r="AQ137" s="282"/>
      <c r="AR137" s="282"/>
      <c r="AT137" s="283"/>
      <c r="AU137" s="283"/>
      <c r="AV137" s="283"/>
      <c r="AW137" s="283"/>
      <c r="AY137" s="283"/>
      <c r="AZ137" s="282"/>
      <c r="BA137" s="283"/>
      <c r="BB137" s="282"/>
      <c r="BC137" s="282"/>
      <c r="BD137" s="282"/>
      <c r="BE137" s="283"/>
      <c r="BG137" s="282"/>
      <c r="BH137" s="282"/>
      <c r="BI137" s="282"/>
      <c r="BL137" s="421"/>
      <c r="BM137" s="424"/>
      <c r="BN137" s="424"/>
      <c r="BO137" s="424"/>
      <c r="BP137" s="424"/>
      <c r="BQ137" s="421"/>
      <c r="BR137" s="421"/>
      <c r="BV137" s="282"/>
      <c r="BW137" s="283"/>
      <c r="BY137" s="283"/>
      <c r="BZ137" s="283"/>
      <c r="CA137" s="283"/>
      <c r="CB137" s="282"/>
      <c r="CC137" s="282"/>
      <c r="CD137" s="282"/>
      <c r="CE137" s="282"/>
      <c r="CG137" s="427"/>
      <c r="CH137" s="402"/>
      <c r="CI137" s="424"/>
      <c r="CJ137" s="282"/>
      <c r="CK137" s="282"/>
      <c r="CL137" s="283"/>
      <c r="CM137" s="283"/>
      <c r="CP137" s="282"/>
      <c r="DC137" s="282"/>
      <c r="DD137" s="282"/>
      <c r="DE137" s="282"/>
      <c r="DF137" s="282"/>
      <c r="DG137" s="282"/>
      <c r="DH137" s="282"/>
      <c r="DI137" s="282"/>
      <c r="DJ137" s="282"/>
      <c r="EF137" s="495" t="str">
        <f>""&amp;(MID(数据表!AZ137,1,MIN(FIND({"(";"（"},数据表!AZ137&amp;"(（",1)-1)))&amp;""</f>
        <v/>
      </c>
      <c r="EG137" s="495" t="str">
        <f>""&amp;(MID(数据表!AZ137,1,MIN(FIND({0;1;2;3;4;5;6;7;8;9},数据表!AZ137&amp;"1234567890",1)-1)))&amp;""</f>
        <v/>
      </c>
    </row>
    <row r="138" spans="2:137" s="310" customFormat="1" ht="12" customHeight="1">
      <c r="B138" s="286"/>
      <c r="C138" s="286"/>
      <c r="D138" s="286"/>
      <c r="E138" s="479"/>
      <c r="F138" s="282"/>
      <c r="G138" s="283"/>
      <c r="H138" s="421"/>
      <c r="I138" s="421"/>
      <c r="J138" s="283"/>
      <c r="K138" s="421"/>
      <c r="L138" s="282"/>
      <c r="N138" s="282"/>
      <c r="S138" s="282"/>
      <c r="T138" s="283"/>
      <c r="U138" s="283"/>
      <c r="V138" s="283"/>
      <c r="W138" s="283"/>
      <c r="X138" s="283"/>
      <c r="Y138" s="282"/>
      <c r="Z138" s="282"/>
      <c r="AA138" s="283"/>
      <c r="AB138" s="282"/>
      <c r="AC138" s="282"/>
      <c r="AD138" s="282"/>
      <c r="AE138" s="282"/>
      <c r="AF138" s="283"/>
      <c r="AG138" s="402"/>
      <c r="AH138" s="283"/>
      <c r="AI138" s="283"/>
      <c r="AJ138" s="283"/>
      <c r="AK138" s="283"/>
      <c r="AL138" s="283"/>
      <c r="AM138" s="282"/>
      <c r="AN138" s="282"/>
      <c r="AO138" s="282"/>
      <c r="AP138" s="282"/>
      <c r="AQ138" s="282"/>
      <c r="AR138" s="282"/>
      <c r="AT138" s="283"/>
      <c r="AU138" s="283"/>
      <c r="AV138" s="283"/>
      <c r="AW138" s="283"/>
      <c r="AY138" s="283"/>
      <c r="AZ138" s="282"/>
      <c r="BA138" s="283"/>
      <c r="BB138" s="282"/>
      <c r="BC138" s="282"/>
      <c r="BD138" s="282"/>
      <c r="BE138" s="283"/>
      <c r="BG138" s="282"/>
      <c r="BH138" s="282"/>
      <c r="BI138" s="282"/>
      <c r="BL138" s="421"/>
      <c r="BM138" s="424"/>
      <c r="BN138" s="424"/>
      <c r="BO138" s="424"/>
      <c r="BP138" s="424"/>
      <c r="BQ138" s="421"/>
      <c r="BR138" s="421"/>
      <c r="BV138" s="282"/>
      <c r="BW138" s="283"/>
      <c r="BY138" s="283"/>
      <c r="BZ138" s="283"/>
      <c r="CA138" s="283"/>
      <c r="CB138" s="282"/>
      <c r="CC138" s="282"/>
      <c r="CD138" s="282"/>
      <c r="CE138" s="282"/>
      <c r="CG138" s="427"/>
      <c r="CH138" s="402"/>
      <c r="CI138" s="424"/>
      <c r="CJ138" s="282"/>
      <c r="CK138" s="282"/>
      <c r="CL138" s="283"/>
      <c r="CM138" s="283"/>
      <c r="CP138" s="282"/>
      <c r="DC138" s="282"/>
      <c r="DD138" s="282"/>
      <c r="DE138" s="282"/>
      <c r="DF138" s="282"/>
      <c r="DG138" s="282"/>
      <c r="DH138" s="282"/>
      <c r="DI138" s="282"/>
      <c r="DJ138" s="282"/>
      <c r="EF138" s="495" t="str">
        <f>""&amp;(MID(数据表!AZ138,1,MIN(FIND({"(";"（"},数据表!AZ138&amp;"(（",1)-1)))&amp;""</f>
        <v/>
      </c>
      <c r="EG138" s="495" t="str">
        <f>""&amp;(MID(数据表!AZ138,1,MIN(FIND({0;1;2;3;4;5;6;7;8;9},数据表!AZ138&amp;"1234567890",1)-1)))&amp;""</f>
        <v/>
      </c>
    </row>
    <row r="139" spans="2:137" s="310" customFormat="1" ht="12" customHeight="1">
      <c r="B139" s="286"/>
      <c r="C139" s="286"/>
      <c r="D139" s="286"/>
      <c r="E139" s="479"/>
      <c r="F139" s="282"/>
      <c r="G139" s="283"/>
      <c r="H139" s="421"/>
      <c r="I139" s="421"/>
      <c r="J139" s="283"/>
      <c r="K139" s="421"/>
      <c r="L139" s="282"/>
      <c r="N139" s="282"/>
      <c r="S139" s="282"/>
      <c r="T139" s="283"/>
      <c r="U139" s="283"/>
      <c r="V139" s="283"/>
      <c r="W139" s="283"/>
      <c r="X139" s="283"/>
      <c r="Y139" s="282"/>
      <c r="Z139" s="282"/>
      <c r="AA139" s="283"/>
      <c r="AB139" s="282"/>
      <c r="AC139" s="282"/>
      <c r="AD139" s="282"/>
      <c r="AE139" s="282"/>
      <c r="AF139" s="283"/>
      <c r="AG139" s="402"/>
      <c r="AH139" s="283"/>
      <c r="AI139" s="283"/>
      <c r="AJ139" s="283"/>
      <c r="AK139" s="283"/>
      <c r="AL139" s="283"/>
      <c r="AM139" s="282"/>
      <c r="AN139" s="282"/>
      <c r="AO139" s="282"/>
      <c r="AP139" s="282"/>
      <c r="AQ139" s="282"/>
      <c r="AR139" s="282"/>
      <c r="AT139" s="283"/>
      <c r="AU139" s="283"/>
      <c r="AV139" s="283"/>
      <c r="AW139" s="283"/>
      <c r="AY139" s="283"/>
      <c r="AZ139" s="282"/>
      <c r="BA139" s="283"/>
      <c r="BB139" s="282"/>
      <c r="BC139" s="282"/>
      <c r="BD139" s="282"/>
      <c r="BE139" s="283"/>
      <c r="BG139" s="282"/>
      <c r="BH139" s="282"/>
      <c r="BI139" s="282"/>
      <c r="BL139" s="421"/>
      <c r="BM139" s="424"/>
      <c r="BN139" s="424"/>
      <c r="BO139" s="424"/>
      <c r="BP139" s="424"/>
      <c r="BQ139" s="421"/>
      <c r="BR139" s="421"/>
      <c r="BV139" s="282"/>
      <c r="BW139" s="283"/>
      <c r="BY139" s="283"/>
      <c r="BZ139" s="283"/>
      <c r="CA139" s="283"/>
      <c r="CB139" s="282"/>
      <c r="CC139" s="282"/>
      <c r="CD139" s="282"/>
      <c r="CE139" s="282"/>
      <c r="CG139" s="427"/>
      <c r="CH139" s="402"/>
      <c r="CI139" s="424"/>
      <c r="CJ139" s="282"/>
      <c r="CK139" s="282"/>
      <c r="CL139" s="283"/>
      <c r="CM139" s="283"/>
      <c r="CP139" s="282"/>
      <c r="DC139" s="282"/>
      <c r="DD139" s="282"/>
      <c r="DE139" s="282"/>
      <c r="DF139" s="282"/>
      <c r="DG139" s="282"/>
      <c r="DH139" s="282"/>
      <c r="DI139" s="282"/>
      <c r="DJ139" s="282"/>
      <c r="EF139" s="495" t="str">
        <f>""&amp;(MID(数据表!AZ139,1,MIN(FIND({"(";"（"},数据表!AZ139&amp;"(（",1)-1)))&amp;""</f>
        <v/>
      </c>
      <c r="EG139" s="495" t="str">
        <f>""&amp;(MID(数据表!AZ139,1,MIN(FIND({0;1;2;3;4;5;6;7;8;9},数据表!AZ139&amp;"1234567890",1)-1)))&amp;""</f>
        <v/>
      </c>
    </row>
    <row r="140" spans="2:137" s="310" customFormat="1" ht="12" customHeight="1">
      <c r="B140" s="286"/>
      <c r="C140" s="286"/>
      <c r="D140" s="286"/>
      <c r="E140" s="479"/>
      <c r="F140" s="282"/>
      <c r="G140" s="283"/>
      <c r="H140" s="421"/>
      <c r="I140" s="421"/>
      <c r="J140" s="283"/>
      <c r="K140" s="421"/>
      <c r="L140" s="282"/>
      <c r="N140" s="282"/>
      <c r="S140" s="282"/>
      <c r="T140" s="283"/>
      <c r="U140" s="283"/>
      <c r="V140" s="283"/>
      <c r="W140" s="283"/>
      <c r="X140" s="283"/>
      <c r="Y140" s="282"/>
      <c r="Z140" s="282"/>
      <c r="AA140" s="283"/>
      <c r="AB140" s="282"/>
      <c r="AC140" s="282"/>
      <c r="AD140" s="282"/>
      <c r="AE140" s="282"/>
      <c r="AF140" s="283"/>
      <c r="AG140" s="402"/>
      <c r="AH140" s="283"/>
      <c r="AI140" s="283"/>
      <c r="AJ140" s="283"/>
      <c r="AK140" s="283"/>
      <c r="AL140" s="283"/>
      <c r="AM140" s="282"/>
      <c r="AN140" s="282"/>
      <c r="AO140" s="282"/>
      <c r="AP140" s="282"/>
      <c r="AQ140" s="282"/>
      <c r="AR140" s="282"/>
      <c r="AT140" s="283"/>
      <c r="AU140" s="283"/>
      <c r="AV140" s="283"/>
      <c r="AW140" s="283"/>
      <c r="AY140" s="283"/>
      <c r="AZ140" s="282"/>
      <c r="BA140" s="283"/>
      <c r="BB140" s="282"/>
      <c r="BC140" s="282"/>
      <c r="BD140" s="282"/>
      <c r="BE140" s="283"/>
      <c r="BG140" s="282"/>
      <c r="BH140" s="282"/>
      <c r="BI140" s="282"/>
      <c r="BL140" s="421"/>
      <c r="BM140" s="424"/>
      <c r="BN140" s="424"/>
      <c r="BO140" s="424"/>
      <c r="BP140" s="424"/>
      <c r="BQ140" s="421"/>
      <c r="BR140" s="421"/>
      <c r="BV140" s="282"/>
      <c r="BW140" s="283"/>
      <c r="BY140" s="283"/>
      <c r="BZ140" s="283"/>
      <c r="CA140" s="283"/>
      <c r="CB140" s="282"/>
      <c r="CC140" s="282"/>
      <c r="CD140" s="282"/>
      <c r="CE140" s="282"/>
      <c r="CG140" s="427"/>
      <c r="CH140" s="402"/>
      <c r="CI140" s="424"/>
      <c r="CJ140" s="282"/>
      <c r="CK140" s="282"/>
      <c r="CL140" s="283"/>
      <c r="CM140" s="283"/>
      <c r="CP140" s="282"/>
      <c r="DC140" s="282"/>
      <c r="DD140" s="282"/>
      <c r="DE140" s="282"/>
      <c r="DF140" s="282"/>
      <c r="DG140" s="282"/>
      <c r="DH140" s="282"/>
      <c r="DI140" s="282"/>
      <c r="DJ140" s="282"/>
      <c r="EF140" s="495" t="str">
        <f>""&amp;(MID(数据表!AZ140,1,MIN(FIND({"(";"（"},数据表!AZ140&amp;"(（",1)-1)))&amp;""</f>
        <v/>
      </c>
      <c r="EG140" s="495" t="str">
        <f>""&amp;(MID(数据表!AZ140,1,MIN(FIND({0;1;2;3;4;5;6;7;8;9},数据表!AZ140&amp;"1234567890",1)-1)))&amp;""</f>
        <v/>
      </c>
    </row>
    <row r="141" spans="2:137" s="310" customFormat="1" ht="12" customHeight="1">
      <c r="B141" s="286"/>
      <c r="C141" s="286"/>
      <c r="D141" s="286"/>
      <c r="E141" s="479"/>
      <c r="F141" s="282"/>
      <c r="G141" s="283"/>
      <c r="H141" s="421"/>
      <c r="I141" s="421"/>
      <c r="J141" s="283"/>
      <c r="K141" s="421"/>
      <c r="L141" s="282"/>
      <c r="N141" s="282"/>
      <c r="S141" s="282"/>
      <c r="T141" s="283"/>
      <c r="U141" s="283"/>
      <c r="V141" s="283"/>
      <c r="W141" s="283"/>
      <c r="X141" s="283"/>
      <c r="Y141" s="282"/>
      <c r="Z141" s="282"/>
      <c r="AA141" s="283"/>
      <c r="AB141" s="282"/>
      <c r="AC141" s="282"/>
      <c r="AD141" s="282"/>
      <c r="AE141" s="282"/>
      <c r="AF141" s="283"/>
      <c r="AG141" s="402"/>
      <c r="AH141" s="283"/>
      <c r="AI141" s="283"/>
      <c r="AJ141" s="283"/>
      <c r="AK141" s="283"/>
      <c r="AL141" s="283"/>
      <c r="AM141" s="282"/>
      <c r="AN141" s="282"/>
      <c r="AO141" s="282"/>
      <c r="AP141" s="282"/>
      <c r="AQ141" s="282"/>
      <c r="AR141" s="282"/>
      <c r="AT141" s="283"/>
      <c r="AU141" s="283"/>
      <c r="AV141" s="283"/>
      <c r="AW141" s="283"/>
      <c r="AY141" s="283"/>
      <c r="AZ141" s="282"/>
      <c r="BA141" s="283"/>
      <c r="BB141" s="282"/>
      <c r="BC141" s="282"/>
      <c r="BD141" s="282"/>
      <c r="BE141" s="283"/>
      <c r="BG141" s="282"/>
      <c r="BH141" s="282"/>
      <c r="BI141" s="282"/>
      <c r="BL141" s="421"/>
      <c r="BM141" s="424"/>
      <c r="BN141" s="424"/>
      <c r="BO141" s="424"/>
      <c r="BP141" s="424"/>
      <c r="BQ141" s="421"/>
      <c r="BR141" s="421"/>
      <c r="BV141" s="282"/>
      <c r="BW141" s="283"/>
      <c r="BY141" s="283"/>
      <c r="BZ141" s="283"/>
      <c r="CA141" s="283"/>
      <c r="CB141" s="282"/>
      <c r="CC141" s="282"/>
      <c r="CD141" s="282"/>
      <c r="CE141" s="282"/>
      <c r="CG141" s="427"/>
      <c r="CH141" s="402"/>
      <c r="CI141" s="424"/>
      <c r="CJ141" s="282"/>
      <c r="CK141" s="282"/>
      <c r="CL141" s="283"/>
      <c r="CM141" s="283"/>
      <c r="CP141" s="282"/>
      <c r="DC141" s="282"/>
      <c r="DD141" s="282"/>
      <c r="DE141" s="282"/>
      <c r="DF141" s="282"/>
      <c r="DG141" s="282"/>
      <c r="DH141" s="282"/>
      <c r="DI141" s="282"/>
      <c r="DJ141" s="282"/>
      <c r="EF141" s="495" t="str">
        <f>""&amp;(MID(数据表!AZ141,1,MIN(FIND({"(";"（"},数据表!AZ141&amp;"(（",1)-1)))&amp;""</f>
        <v/>
      </c>
      <c r="EG141" s="495" t="str">
        <f>""&amp;(MID(数据表!AZ141,1,MIN(FIND({0;1;2;3;4;5;6;7;8;9},数据表!AZ141&amp;"1234567890",1)-1)))&amp;""</f>
        <v/>
      </c>
    </row>
    <row r="142" spans="2:137" s="310" customFormat="1" ht="12" customHeight="1">
      <c r="B142" s="286"/>
      <c r="C142" s="286"/>
      <c r="D142" s="286"/>
      <c r="E142" s="479"/>
      <c r="F142" s="282"/>
      <c r="G142" s="283"/>
      <c r="H142" s="421"/>
      <c r="I142" s="421"/>
      <c r="J142" s="283"/>
      <c r="K142" s="421"/>
      <c r="L142" s="282"/>
      <c r="N142" s="282"/>
      <c r="S142" s="282"/>
      <c r="T142" s="283"/>
      <c r="U142" s="283"/>
      <c r="V142" s="283"/>
      <c r="W142" s="283"/>
      <c r="X142" s="283"/>
      <c r="Y142" s="282"/>
      <c r="Z142" s="282"/>
      <c r="AA142" s="283"/>
      <c r="AB142" s="282"/>
      <c r="AC142" s="282"/>
      <c r="AD142" s="282"/>
      <c r="AE142" s="282"/>
      <c r="AF142" s="283"/>
      <c r="AG142" s="402"/>
      <c r="AH142" s="283"/>
      <c r="AI142" s="283"/>
      <c r="AJ142" s="283"/>
      <c r="AK142" s="283"/>
      <c r="AL142" s="283"/>
      <c r="AM142" s="282"/>
      <c r="AN142" s="282"/>
      <c r="AO142" s="282"/>
      <c r="AP142" s="282"/>
      <c r="AQ142" s="282"/>
      <c r="AR142" s="282"/>
      <c r="AT142" s="283"/>
      <c r="AU142" s="283"/>
      <c r="AV142" s="283"/>
      <c r="AW142" s="283"/>
      <c r="AY142" s="283"/>
      <c r="AZ142" s="282"/>
      <c r="BA142" s="283"/>
      <c r="BB142" s="282"/>
      <c r="BC142" s="282"/>
      <c r="BD142" s="282"/>
      <c r="BE142" s="283"/>
      <c r="BG142" s="282"/>
      <c r="BH142" s="282"/>
      <c r="BI142" s="282"/>
      <c r="BL142" s="421"/>
      <c r="BM142" s="424"/>
      <c r="BN142" s="424"/>
      <c r="BO142" s="424"/>
      <c r="BP142" s="424"/>
      <c r="BQ142" s="421"/>
      <c r="BR142" s="421"/>
      <c r="BV142" s="282"/>
      <c r="BW142" s="283"/>
      <c r="BY142" s="283"/>
      <c r="BZ142" s="283"/>
      <c r="CA142" s="283"/>
      <c r="CB142" s="282"/>
      <c r="CC142" s="282"/>
      <c r="CD142" s="282"/>
      <c r="CE142" s="282"/>
      <c r="CG142" s="427"/>
      <c r="CH142" s="402"/>
      <c r="CI142" s="424"/>
      <c r="CJ142" s="282"/>
      <c r="CK142" s="282"/>
      <c r="CL142" s="283"/>
      <c r="CM142" s="283"/>
      <c r="CP142" s="282"/>
      <c r="DC142" s="282"/>
      <c r="DD142" s="282"/>
      <c r="DE142" s="282"/>
      <c r="DF142" s="282"/>
      <c r="DG142" s="282"/>
      <c r="DH142" s="282"/>
      <c r="DI142" s="282"/>
      <c r="DJ142" s="282"/>
      <c r="EF142" s="495" t="str">
        <f>""&amp;(MID(数据表!AZ142,1,MIN(FIND({"(";"（"},数据表!AZ142&amp;"(（",1)-1)))&amp;""</f>
        <v/>
      </c>
      <c r="EG142" s="495" t="str">
        <f>""&amp;(MID(数据表!AZ142,1,MIN(FIND({0;1;2;3;4;5;6;7;8;9},数据表!AZ142&amp;"1234567890",1)-1)))&amp;""</f>
        <v/>
      </c>
    </row>
    <row r="143" spans="2:137" s="310" customFormat="1" ht="12" customHeight="1">
      <c r="B143" s="286"/>
      <c r="C143" s="286"/>
      <c r="D143" s="286"/>
      <c r="E143" s="479"/>
      <c r="F143" s="282"/>
      <c r="G143" s="283"/>
      <c r="H143" s="421"/>
      <c r="I143" s="421"/>
      <c r="J143" s="283"/>
      <c r="K143" s="421"/>
      <c r="L143" s="282"/>
      <c r="N143" s="282"/>
      <c r="S143" s="282"/>
      <c r="T143" s="283"/>
      <c r="U143" s="283"/>
      <c r="V143" s="283"/>
      <c r="W143" s="283"/>
      <c r="X143" s="283"/>
      <c r="Y143" s="282"/>
      <c r="Z143" s="282"/>
      <c r="AA143" s="283"/>
      <c r="AB143" s="282"/>
      <c r="AC143" s="282"/>
      <c r="AD143" s="282"/>
      <c r="AE143" s="282"/>
      <c r="AF143" s="283"/>
      <c r="AG143" s="402"/>
      <c r="AH143" s="283"/>
      <c r="AI143" s="283"/>
      <c r="AJ143" s="283"/>
      <c r="AK143" s="283"/>
      <c r="AL143" s="283"/>
      <c r="AM143" s="282"/>
      <c r="AN143" s="282"/>
      <c r="AO143" s="282"/>
      <c r="AP143" s="282"/>
      <c r="AQ143" s="282"/>
      <c r="AR143" s="282"/>
      <c r="AT143" s="283"/>
      <c r="AU143" s="283"/>
      <c r="AV143" s="283"/>
      <c r="AW143" s="283"/>
      <c r="AY143" s="283"/>
      <c r="AZ143" s="282"/>
      <c r="BA143" s="283"/>
      <c r="BB143" s="282"/>
      <c r="BC143" s="282"/>
      <c r="BD143" s="282"/>
      <c r="BE143" s="283"/>
      <c r="BG143" s="282"/>
      <c r="BH143" s="282"/>
      <c r="BI143" s="282"/>
      <c r="BL143" s="421"/>
      <c r="BM143" s="424"/>
      <c r="BN143" s="424"/>
      <c r="BO143" s="424"/>
      <c r="BP143" s="424"/>
      <c r="BQ143" s="421"/>
      <c r="BR143" s="421"/>
      <c r="BV143" s="282"/>
      <c r="BW143" s="283"/>
      <c r="BY143" s="283"/>
      <c r="BZ143" s="283"/>
      <c r="CA143" s="283"/>
      <c r="CB143" s="282"/>
      <c r="CC143" s="282"/>
      <c r="CD143" s="282"/>
      <c r="CE143" s="282"/>
      <c r="CG143" s="427"/>
      <c r="CH143" s="402"/>
      <c r="CI143" s="424"/>
      <c r="CJ143" s="282"/>
      <c r="CK143" s="282"/>
      <c r="CL143" s="283"/>
      <c r="CM143" s="283"/>
      <c r="CP143" s="282"/>
      <c r="DC143" s="282"/>
      <c r="DD143" s="282"/>
      <c r="DE143" s="282"/>
      <c r="DF143" s="282"/>
      <c r="DG143" s="282"/>
      <c r="DH143" s="282"/>
      <c r="DI143" s="282"/>
      <c r="DJ143" s="282"/>
      <c r="EF143" s="495" t="str">
        <f>""&amp;(MID(数据表!AZ143,1,MIN(FIND({"(";"（"},数据表!AZ143&amp;"(（",1)-1)))&amp;""</f>
        <v/>
      </c>
      <c r="EG143" s="495" t="str">
        <f>""&amp;(MID(数据表!AZ143,1,MIN(FIND({0;1;2;3;4;5;6;7;8;9},数据表!AZ143&amp;"1234567890",1)-1)))&amp;""</f>
        <v/>
      </c>
    </row>
    <row r="144" spans="2:137" s="310" customFormat="1" ht="12" customHeight="1">
      <c r="B144" s="286"/>
      <c r="C144" s="286"/>
      <c r="D144" s="286"/>
      <c r="E144" s="479"/>
      <c r="F144" s="282"/>
      <c r="G144" s="283"/>
      <c r="H144" s="421"/>
      <c r="I144" s="421"/>
      <c r="J144" s="283"/>
      <c r="K144" s="421"/>
      <c r="L144" s="282"/>
      <c r="N144" s="282"/>
      <c r="S144" s="282"/>
      <c r="T144" s="283"/>
      <c r="U144" s="283"/>
      <c r="V144" s="283"/>
      <c r="W144" s="283"/>
      <c r="X144" s="283"/>
      <c r="Y144" s="282"/>
      <c r="Z144" s="282"/>
      <c r="AA144" s="283"/>
      <c r="AB144" s="282"/>
      <c r="AC144" s="282"/>
      <c r="AD144" s="282"/>
      <c r="AE144" s="282"/>
      <c r="AF144" s="283"/>
      <c r="AG144" s="402"/>
      <c r="AH144" s="283"/>
      <c r="AI144" s="283"/>
      <c r="AJ144" s="283"/>
      <c r="AK144" s="283"/>
      <c r="AL144" s="283"/>
      <c r="AM144" s="282"/>
      <c r="AN144" s="282"/>
      <c r="AO144" s="282"/>
      <c r="AP144" s="282"/>
      <c r="AQ144" s="282"/>
      <c r="AR144" s="282"/>
      <c r="AT144" s="283"/>
      <c r="AU144" s="283"/>
      <c r="AV144" s="283"/>
      <c r="AW144" s="283"/>
      <c r="AY144" s="283"/>
      <c r="AZ144" s="282"/>
      <c r="BA144" s="283"/>
      <c r="BB144" s="282"/>
      <c r="BC144" s="282"/>
      <c r="BD144" s="282"/>
      <c r="BE144" s="283"/>
      <c r="BG144" s="282"/>
      <c r="BH144" s="282"/>
      <c r="BI144" s="282"/>
      <c r="BL144" s="421"/>
      <c r="BM144" s="424"/>
      <c r="BN144" s="424"/>
      <c r="BO144" s="424"/>
      <c r="BP144" s="424"/>
      <c r="BQ144" s="421"/>
      <c r="BR144" s="421"/>
      <c r="BS144" s="403"/>
      <c r="BV144" s="282"/>
      <c r="BW144" s="283"/>
      <c r="BY144" s="283"/>
      <c r="BZ144" s="283"/>
      <c r="CA144" s="283"/>
      <c r="CB144" s="282"/>
      <c r="CC144" s="282"/>
      <c r="CD144" s="282"/>
      <c r="CE144" s="282"/>
      <c r="CG144" s="427"/>
      <c r="CH144" s="402"/>
      <c r="CI144" s="424"/>
      <c r="CJ144" s="282"/>
      <c r="CK144" s="282"/>
      <c r="CL144" s="283"/>
      <c r="CM144" s="283"/>
      <c r="CP144" s="282"/>
      <c r="DC144" s="282"/>
      <c r="DD144" s="282"/>
      <c r="DE144" s="282"/>
      <c r="DF144" s="282"/>
      <c r="DG144" s="282"/>
      <c r="DH144" s="282"/>
      <c r="DI144" s="282"/>
      <c r="DJ144" s="282"/>
      <c r="EF144" s="495" t="str">
        <f>""&amp;(MID(数据表!AZ144,1,MIN(FIND({"(";"（"},数据表!AZ144&amp;"(（",1)-1)))&amp;""</f>
        <v/>
      </c>
      <c r="EG144" s="495" t="str">
        <f>""&amp;(MID(数据表!AZ144,1,MIN(FIND({0;1;2;3;4;5;6;7;8;9},数据表!AZ144&amp;"1234567890",1)-1)))&amp;""</f>
        <v/>
      </c>
    </row>
    <row r="145" spans="2:137" s="310" customFormat="1" ht="12" customHeight="1">
      <c r="B145" s="286"/>
      <c r="C145" s="286"/>
      <c r="D145" s="286"/>
      <c r="E145" s="479"/>
      <c r="F145" s="282"/>
      <c r="G145" s="283"/>
      <c r="H145" s="421"/>
      <c r="I145" s="421"/>
      <c r="J145" s="283"/>
      <c r="K145" s="421"/>
      <c r="L145" s="282"/>
      <c r="N145" s="282"/>
      <c r="S145" s="282"/>
      <c r="T145" s="283"/>
      <c r="U145" s="283"/>
      <c r="V145" s="283"/>
      <c r="W145" s="283"/>
      <c r="X145" s="283"/>
      <c r="Y145" s="282"/>
      <c r="Z145" s="282"/>
      <c r="AA145" s="283"/>
      <c r="AB145" s="282"/>
      <c r="AC145" s="282"/>
      <c r="AD145" s="282"/>
      <c r="AE145" s="282"/>
      <c r="AF145" s="283"/>
      <c r="AG145" s="402"/>
      <c r="AH145" s="283"/>
      <c r="AI145" s="283"/>
      <c r="AJ145" s="283"/>
      <c r="AK145" s="283"/>
      <c r="AL145" s="283"/>
      <c r="AM145" s="282"/>
      <c r="AN145" s="282"/>
      <c r="AO145" s="282"/>
      <c r="AP145" s="282"/>
      <c r="AQ145" s="282"/>
      <c r="AR145" s="282"/>
      <c r="AT145" s="283"/>
      <c r="AU145" s="283"/>
      <c r="AV145" s="283"/>
      <c r="AW145" s="283"/>
      <c r="AY145" s="283"/>
      <c r="AZ145" s="282"/>
      <c r="BA145" s="283"/>
      <c r="BB145" s="282"/>
      <c r="BC145" s="282"/>
      <c r="BD145" s="282"/>
      <c r="BE145" s="283"/>
      <c r="BG145" s="282"/>
      <c r="BH145" s="282"/>
      <c r="BI145" s="282"/>
      <c r="BL145" s="421"/>
      <c r="BM145" s="424"/>
      <c r="BN145" s="424"/>
      <c r="BO145" s="424"/>
      <c r="BP145" s="424"/>
      <c r="BQ145" s="421"/>
      <c r="BR145" s="421"/>
      <c r="BV145" s="282"/>
      <c r="BW145" s="283"/>
      <c r="BY145" s="283"/>
      <c r="BZ145" s="283"/>
      <c r="CA145" s="283"/>
      <c r="CB145" s="282"/>
      <c r="CC145" s="282"/>
      <c r="CD145" s="282"/>
      <c r="CE145" s="282"/>
      <c r="CG145" s="427"/>
      <c r="CH145" s="402"/>
      <c r="CI145" s="424"/>
      <c r="CJ145" s="282"/>
      <c r="CK145" s="282"/>
      <c r="CL145" s="283"/>
      <c r="CM145" s="283"/>
      <c r="CP145" s="282"/>
      <c r="DC145" s="282"/>
      <c r="DD145" s="282"/>
      <c r="DE145" s="282"/>
      <c r="DF145" s="282"/>
      <c r="DG145" s="282"/>
      <c r="DH145" s="282"/>
      <c r="DI145" s="282"/>
      <c r="DJ145" s="282"/>
      <c r="EF145" s="495" t="str">
        <f>""&amp;(MID(数据表!AZ145,1,MIN(FIND({"(";"（"},数据表!AZ145&amp;"(（",1)-1)))&amp;""</f>
        <v/>
      </c>
      <c r="EG145" s="495" t="str">
        <f>""&amp;(MID(数据表!AZ145,1,MIN(FIND({0;1;2;3;4;5;6;7;8;9},数据表!AZ145&amp;"1234567890",1)-1)))&amp;""</f>
        <v/>
      </c>
    </row>
    <row r="146" spans="2:137" s="310" customFormat="1" ht="12" customHeight="1">
      <c r="B146" s="286"/>
      <c r="C146" s="286"/>
      <c r="D146" s="286"/>
      <c r="E146" s="479"/>
      <c r="F146" s="282"/>
      <c r="G146" s="283"/>
      <c r="H146" s="421"/>
      <c r="I146" s="421"/>
      <c r="J146" s="283"/>
      <c r="K146" s="421"/>
      <c r="L146" s="282"/>
      <c r="N146" s="282"/>
      <c r="S146" s="282"/>
      <c r="T146" s="283"/>
      <c r="U146" s="283"/>
      <c r="V146" s="283"/>
      <c r="W146" s="283"/>
      <c r="X146" s="283"/>
      <c r="Y146" s="282"/>
      <c r="Z146" s="282"/>
      <c r="AA146" s="283"/>
      <c r="AB146" s="282"/>
      <c r="AC146" s="282"/>
      <c r="AD146" s="282"/>
      <c r="AE146" s="282"/>
      <c r="AF146" s="283"/>
      <c r="AG146" s="402"/>
      <c r="AH146" s="283"/>
      <c r="AI146" s="283"/>
      <c r="AJ146" s="283"/>
      <c r="AK146" s="283"/>
      <c r="AL146" s="283"/>
      <c r="AM146" s="282"/>
      <c r="AN146" s="282"/>
      <c r="AO146" s="282"/>
      <c r="AP146" s="282"/>
      <c r="AQ146" s="282"/>
      <c r="AR146" s="282"/>
      <c r="AT146" s="283"/>
      <c r="AU146" s="283"/>
      <c r="AV146" s="283"/>
      <c r="AW146" s="283"/>
      <c r="AY146" s="283"/>
      <c r="AZ146" s="282"/>
      <c r="BA146" s="283"/>
      <c r="BB146" s="282"/>
      <c r="BC146" s="282"/>
      <c r="BD146" s="282"/>
      <c r="BE146" s="283"/>
      <c r="BG146" s="282"/>
      <c r="BH146" s="282"/>
      <c r="BI146" s="282"/>
      <c r="BL146" s="421"/>
      <c r="BM146" s="424"/>
      <c r="BN146" s="424"/>
      <c r="BO146" s="424"/>
      <c r="BP146" s="424"/>
      <c r="BQ146" s="421"/>
      <c r="BR146" s="421"/>
      <c r="BV146" s="282"/>
      <c r="BW146" s="283"/>
      <c r="BY146" s="283"/>
      <c r="BZ146" s="283"/>
      <c r="CA146" s="283"/>
      <c r="CB146" s="282"/>
      <c r="CC146" s="282"/>
      <c r="CD146" s="282"/>
      <c r="CE146" s="282"/>
      <c r="CG146" s="427"/>
      <c r="CH146" s="402"/>
      <c r="CI146" s="424"/>
      <c r="CJ146" s="282"/>
      <c r="CK146" s="282"/>
      <c r="CL146" s="283"/>
      <c r="CM146" s="283"/>
      <c r="CP146" s="282"/>
      <c r="DC146" s="282"/>
      <c r="DD146" s="282"/>
      <c r="DE146" s="282"/>
      <c r="DF146" s="282"/>
      <c r="DG146" s="282"/>
      <c r="DH146" s="282"/>
      <c r="DI146" s="282"/>
      <c r="DJ146" s="282"/>
      <c r="EF146" s="495" t="str">
        <f>""&amp;(MID(数据表!AZ146,1,MIN(FIND({"(";"（"},数据表!AZ146&amp;"(（",1)-1)))&amp;""</f>
        <v/>
      </c>
      <c r="EG146" s="495" t="str">
        <f>""&amp;(MID(数据表!AZ146,1,MIN(FIND({0;1;2;3;4;5;6;7;8;9},数据表!AZ146&amp;"1234567890",1)-1)))&amp;""</f>
        <v/>
      </c>
    </row>
    <row r="147" spans="2:137" s="310" customFormat="1" ht="12" customHeight="1">
      <c r="B147" s="286"/>
      <c r="C147" s="286"/>
      <c r="D147" s="286"/>
      <c r="E147" s="479"/>
      <c r="F147" s="282"/>
      <c r="G147" s="283"/>
      <c r="H147" s="421"/>
      <c r="I147" s="421"/>
      <c r="J147" s="283"/>
      <c r="K147" s="421"/>
      <c r="L147" s="282"/>
      <c r="N147" s="282"/>
      <c r="S147" s="282"/>
      <c r="T147" s="283"/>
      <c r="U147" s="283"/>
      <c r="V147" s="283"/>
      <c r="W147" s="283"/>
      <c r="X147" s="283"/>
      <c r="Y147" s="282"/>
      <c r="Z147" s="282"/>
      <c r="AA147" s="283"/>
      <c r="AB147" s="282"/>
      <c r="AC147" s="282"/>
      <c r="AD147" s="282"/>
      <c r="AE147" s="282"/>
      <c r="AF147" s="283"/>
      <c r="AG147" s="402"/>
      <c r="AH147" s="283"/>
      <c r="AI147" s="283"/>
      <c r="AJ147" s="283"/>
      <c r="AK147" s="283"/>
      <c r="AL147" s="283"/>
      <c r="AM147" s="282"/>
      <c r="AN147" s="282"/>
      <c r="AO147" s="282"/>
      <c r="AP147" s="282"/>
      <c r="AQ147" s="282"/>
      <c r="AR147" s="282"/>
      <c r="AT147" s="283"/>
      <c r="AU147" s="283"/>
      <c r="AV147" s="283"/>
      <c r="AW147" s="283"/>
      <c r="AY147" s="283"/>
      <c r="AZ147" s="282"/>
      <c r="BA147" s="283"/>
      <c r="BB147" s="282"/>
      <c r="BC147" s="282"/>
      <c r="BD147" s="282"/>
      <c r="BE147" s="283"/>
      <c r="BG147" s="282"/>
      <c r="BH147" s="282"/>
      <c r="BI147" s="282"/>
      <c r="BL147" s="421"/>
      <c r="BM147" s="424"/>
      <c r="BN147" s="424"/>
      <c r="BO147" s="424"/>
      <c r="BP147" s="424"/>
      <c r="BQ147" s="421"/>
      <c r="BR147" s="421"/>
      <c r="BV147" s="282"/>
      <c r="BW147" s="283"/>
      <c r="BY147" s="283"/>
      <c r="BZ147" s="283"/>
      <c r="CA147" s="283"/>
      <c r="CB147" s="282"/>
      <c r="CC147" s="282"/>
      <c r="CD147" s="282"/>
      <c r="CE147" s="282"/>
      <c r="CG147" s="427"/>
      <c r="CH147" s="402"/>
      <c r="CI147" s="424"/>
      <c r="CJ147" s="282"/>
      <c r="CK147" s="282"/>
      <c r="CL147" s="283"/>
      <c r="CM147" s="283"/>
      <c r="CP147" s="282"/>
      <c r="DC147" s="282"/>
      <c r="DD147" s="282"/>
      <c r="DE147" s="282"/>
      <c r="DF147" s="282"/>
      <c r="DG147" s="282"/>
      <c r="DH147" s="282"/>
      <c r="DI147" s="282"/>
      <c r="DJ147" s="282"/>
      <c r="EF147" s="495" t="str">
        <f>""&amp;(MID(数据表!AZ147,1,MIN(FIND({"(";"（"},数据表!AZ147&amp;"(（",1)-1)))&amp;""</f>
        <v/>
      </c>
      <c r="EG147" s="495" t="str">
        <f>""&amp;(MID(数据表!AZ147,1,MIN(FIND({0;1;2;3;4;5;6;7;8;9},数据表!AZ147&amp;"1234567890",1)-1)))&amp;""</f>
        <v/>
      </c>
    </row>
    <row r="148" spans="2:137" s="310" customFormat="1" ht="12" customHeight="1">
      <c r="B148" s="286"/>
      <c r="C148" s="286"/>
      <c r="D148" s="286"/>
      <c r="E148" s="479"/>
      <c r="F148" s="282"/>
      <c r="G148" s="283"/>
      <c r="H148" s="421"/>
      <c r="I148" s="421"/>
      <c r="J148" s="283"/>
      <c r="K148" s="421"/>
      <c r="L148" s="282"/>
      <c r="N148" s="282"/>
      <c r="S148" s="282"/>
      <c r="T148" s="283"/>
      <c r="U148" s="283"/>
      <c r="V148" s="283"/>
      <c r="W148" s="283"/>
      <c r="X148" s="283"/>
      <c r="Y148" s="282"/>
      <c r="Z148" s="282"/>
      <c r="AA148" s="283"/>
      <c r="AB148" s="282"/>
      <c r="AC148" s="282"/>
      <c r="AD148" s="282"/>
      <c r="AE148" s="282"/>
      <c r="AF148" s="283"/>
      <c r="AG148" s="402"/>
      <c r="AH148" s="283"/>
      <c r="AI148" s="283"/>
      <c r="AJ148" s="283"/>
      <c r="AK148" s="283"/>
      <c r="AL148" s="283"/>
      <c r="AM148" s="282"/>
      <c r="AN148" s="282"/>
      <c r="AO148" s="282"/>
      <c r="AP148" s="282"/>
      <c r="AQ148" s="282"/>
      <c r="AR148" s="282"/>
      <c r="AT148" s="283"/>
      <c r="AU148" s="283"/>
      <c r="AV148" s="283"/>
      <c r="AW148" s="283"/>
      <c r="AY148" s="283"/>
      <c r="AZ148" s="282"/>
      <c r="BA148" s="283"/>
      <c r="BB148" s="282"/>
      <c r="BC148" s="282"/>
      <c r="BD148" s="282"/>
      <c r="BE148" s="283"/>
      <c r="BG148" s="282"/>
      <c r="BH148" s="282"/>
      <c r="BI148" s="282"/>
      <c r="BL148" s="421"/>
      <c r="BM148" s="424"/>
      <c r="BN148" s="424"/>
      <c r="BO148" s="424"/>
      <c r="BP148" s="424"/>
      <c r="BQ148" s="421"/>
      <c r="BR148" s="421"/>
      <c r="BV148" s="282"/>
      <c r="BW148" s="283"/>
      <c r="BY148" s="283"/>
      <c r="BZ148" s="283"/>
      <c r="CA148" s="283"/>
      <c r="CB148" s="282"/>
      <c r="CC148" s="282"/>
      <c r="CD148" s="282"/>
      <c r="CE148" s="282"/>
      <c r="CG148" s="427"/>
      <c r="CH148" s="402"/>
      <c r="CI148" s="424"/>
      <c r="CJ148" s="282"/>
      <c r="CK148" s="282"/>
      <c r="CL148" s="283"/>
      <c r="CM148" s="283"/>
      <c r="CP148" s="282"/>
      <c r="DC148" s="282"/>
      <c r="DD148" s="282"/>
      <c r="DE148" s="282"/>
      <c r="DF148" s="282"/>
      <c r="DG148" s="282"/>
      <c r="DH148" s="282"/>
      <c r="DI148" s="282"/>
      <c r="DJ148" s="282"/>
      <c r="EF148" s="495" t="str">
        <f>""&amp;(MID(数据表!AZ148,1,MIN(FIND({"(";"（"},数据表!AZ148&amp;"(（",1)-1)))&amp;""</f>
        <v/>
      </c>
      <c r="EG148" s="495" t="str">
        <f>""&amp;(MID(数据表!AZ148,1,MIN(FIND({0;1;2;3;4;5;6;7;8;9},数据表!AZ148&amp;"1234567890",1)-1)))&amp;""</f>
        <v/>
      </c>
    </row>
    <row r="149" spans="2:137" s="310" customFormat="1" ht="12" customHeight="1">
      <c r="B149" s="286"/>
      <c r="C149" s="286"/>
      <c r="D149" s="286"/>
      <c r="E149" s="479"/>
      <c r="F149" s="282"/>
      <c r="G149" s="283"/>
      <c r="H149" s="421"/>
      <c r="I149" s="421"/>
      <c r="J149" s="283"/>
      <c r="K149" s="421"/>
      <c r="L149" s="282"/>
      <c r="N149" s="282"/>
      <c r="S149" s="282"/>
      <c r="T149" s="283"/>
      <c r="U149" s="283"/>
      <c r="V149" s="283"/>
      <c r="W149" s="283"/>
      <c r="X149" s="283"/>
      <c r="Y149" s="282"/>
      <c r="Z149" s="282"/>
      <c r="AA149" s="283"/>
      <c r="AB149" s="282"/>
      <c r="AC149" s="282"/>
      <c r="AD149" s="282"/>
      <c r="AE149" s="282"/>
      <c r="AF149" s="283"/>
      <c r="AG149" s="402"/>
      <c r="AH149" s="283"/>
      <c r="AI149" s="283"/>
      <c r="AJ149" s="283"/>
      <c r="AK149" s="283"/>
      <c r="AL149" s="283"/>
      <c r="AM149" s="282"/>
      <c r="AN149" s="282"/>
      <c r="AO149" s="282"/>
      <c r="AP149" s="282"/>
      <c r="AQ149" s="282"/>
      <c r="AR149" s="282"/>
      <c r="AT149" s="283"/>
      <c r="AU149" s="283"/>
      <c r="AV149" s="283"/>
      <c r="AW149" s="283"/>
      <c r="AY149" s="283"/>
      <c r="AZ149" s="282"/>
      <c r="BA149" s="283"/>
      <c r="BB149" s="282"/>
      <c r="BC149" s="282"/>
      <c r="BD149" s="282"/>
      <c r="BE149" s="283"/>
      <c r="BG149" s="282"/>
      <c r="BH149" s="282"/>
      <c r="BI149" s="282"/>
      <c r="BL149" s="421"/>
      <c r="BM149" s="424"/>
      <c r="BN149" s="424"/>
      <c r="BO149" s="424"/>
      <c r="BP149" s="424"/>
      <c r="BQ149" s="421"/>
      <c r="BR149" s="421"/>
      <c r="BV149" s="282"/>
      <c r="BW149" s="283"/>
      <c r="BY149" s="283"/>
      <c r="BZ149" s="283"/>
      <c r="CA149" s="283"/>
      <c r="CB149" s="282"/>
      <c r="CC149" s="282"/>
      <c r="CD149" s="282"/>
      <c r="CE149" s="282"/>
      <c r="CG149" s="427"/>
      <c r="CH149" s="402"/>
      <c r="CI149" s="424"/>
      <c r="CJ149" s="282"/>
      <c r="CK149" s="282"/>
      <c r="CL149" s="283"/>
      <c r="CM149" s="283"/>
      <c r="CP149" s="282"/>
      <c r="DC149" s="282"/>
      <c r="DD149" s="282"/>
      <c r="DE149" s="282"/>
      <c r="DF149" s="282"/>
      <c r="DG149" s="282"/>
      <c r="DH149" s="282"/>
      <c r="DI149" s="282"/>
      <c r="DJ149" s="282"/>
      <c r="EF149" s="495" t="str">
        <f>""&amp;(MID(数据表!AZ149,1,MIN(FIND({"(";"（"},数据表!AZ149&amp;"(（",1)-1)))&amp;""</f>
        <v/>
      </c>
      <c r="EG149" s="495" t="str">
        <f>""&amp;(MID(数据表!AZ149,1,MIN(FIND({0;1;2;3;4;5;6;7;8;9},数据表!AZ149&amp;"1234567890",1)-1)))&amp;""</f>
        <v/>
      </c>
    </row>
    <row r="150" spans="2:137" s="310" customFormat="1" ht="12" customHeight="1">
      <c r="B150" s="286"/>
      <c r="C150" s="286"/>
      <c r="D150" s="286"/>
      <c r="E150" s="479"/>
      <c r="F150" s="282"/>
      <c r="G150" s="283"/>
      <c r="H150" s="421"/>
      <c r="I150" s="421"/>
      <c r="J150" s="283"/>
      <c r="K150" s="421"/>
      <c r="L150" s="282"/>
      <c r="N150" s="282"/>
      <c r="S150" s="282"/>
      <c r="T150" s="283"/>
      <c r="U150" s="283"/>
      <c r="V150" s="283"/>
      <c r="W150" s="283"/>
      <c r="X150" s="283"/>
      <c r="Y150" s="282"/>
      <c r="Z150" s="282"/>
      <c r="AA150" s="283"/>
      <c r="AB150" s="282"/>
      <c r="AC150" s="282"/>
      <c r="AD150" s="282"/>
      <c r="AE150" s="282"/>
      <c r="AF150" s="283"/>
      <c r="AG150" s="402"/>
      <c r="AH150" s="283"/>
      <c r="AI150" s="283"/>
      <c r="AJ150" s="283"/>
      <c r="AK150" s="283"/>
      <c r="AL150" s="283"/>
      <c r="AM150" s="282"/>
      <c r="AN150" s="282"/>
      <c r="AO150" s="282"/>
      <c r="AP150" s="282"/>
      <c r="AQ150" s="282"/>
      <c r="AR150" s="282"/>
      <c r="AT150" s="283"/>
      <c r="AU150" s="283"/>
      <c r="AV150" s="283"/>
      <c r="AW150" s="283"/>
      <c r="AY150" s="283"/>
      <c r="AZ150" s="282"/>
      <c r="BA150" s="283"/>
      <c r="BB150" s="282"/>
      <c r="BC150" s="282"/>
      <c r="BD150" s="282"/>
      <c r="BE150" s="283"/>
      <c r="BG150" s="282"/>
      <c r="BH150" s="282"/>
      <c r="BI150" s="282"/>
      <c r="BL150" s="421"/>
      <c r="BM150" s="424"/>
      <c r="BN150" s="424"/>
      <c r="BO150" s="424"/>
      <c r="BP150" s="424"/>
      <c r="BQ150" s="421"/>
      <c r="BR150" s="421"/>
      <c r="BV150" s="282"/>
      <c r="BW150" s="283"/>
      <c r="BY150" s="283"/>
      <c r="BZ150" s="283"/>
      <c r="CA150" s="283"/>
      <c r="CB150" s="282"/>
      <c r="CC150" s="282"/>
      <c r="CD150" s="282"/>
      <c r="CE150" s="282"/>
      <c r="CG150" s="427"/>
      <c r="CH150" s="402"/>
      <c r="CI150" s="424"/>
      <c r="CJ150" s="282"/>
      <c r="CK150" s="282"/>
      <c r="CL150" s="283"/>
      <c r="CM150" s="283"/>
      <c r="CP150" s="282"/>
      <c r="DC150" s="282"/>
      <c r="DD150" s="282"/>
      <c r="DE150" s="282"/>
      <c r="DF150" s="282"/>
      <c r="DG150" s="282"/>
      <c r="DH150" s="282"/>
      <c r="DI150" s="282"/>
      <c r="DJ150" s="282"/>
      <c r="EF150" s="495" t="str">
        <f>""&amp;(MID(数据表!AZ150,1,MIN(FIND({"(";"（"},数据表!AZ150&amp;"(（",1)-1)))&amp;""</f>
        <v/>
      </c>
      <c r="EG150" s="495" t="str">
        <f>""&amp;(MID(数据表!AZ150,1,MIN(FIND({0;1;2;3;4;5;6;7;8;9},数据表!AZ150&amp;"1234567890",1)-1)))&amp;""</f>
        <v/>
      </c>
    </row>
    <row r="151" spans="2:137" s="310" customFormat="1" ht="12" customHeight="1">
      <c r="B151" s="286"/>
      <c r="C151" s="286"/>
      <c r="D151" s="286"/>
      <c r="E151" s="479"/>
      <c r="F151" s="282"/>
      <c r="G151" s="283"/>
      <c r="H151" s="421"/>
      <c r="I151" s="421"/>
      <c r="J151" s="283"/>
      <c r="K151" s="421"/>
      <c r="L151" s="282"/>
      <c r="N151" s="282"/>
      <c r="S151" s="282"/>
      <c r="T151" s="283"/>
      <c r="U151" s="283"/>
      <c r="V151" s="283"/>
      <c r="W151" s="283"/>
      <c r="X151" s="283"/>
      <c r="Y151" s="282"/>
      <c r="Z151" s="282"/>
      <c r="AA151" s="283"/>
      <c r="AB151" s="282"/>
      <c r="AC151" s="282"/>
      <c r="AD151" s="282"/>
      <c r="AE151" s="282"/>
      <c r="AF151" s="283"/>
      <c r="AG151" s="402"/>
      <c r="AH151" s="283"/>
      <c r="AI151" s="283"/>
      <c r="AJ151" s="283"/>
      <c r="AK151" s="283"/>
      <c r="AL151" s="283"/>
      <c r="AM151" s="282"/>
      <c r="AN151" s="282"/>
      <c r="AO151" s="282"/>
      <c r="AP151" s="282"/>
      <c r="AQ151" s="282"/>
      <c r="AR151" s="282"/>
      <c r="AT151" s="283"/>
      <c r="AU151" s="283"/>
      <c r="AV151" s="283"/>
      <c r="AW151" s="283"/>
      <c r="AY151" s="283"/>
      <c r="AZ151" s="282"/>
      <c r="BA151" s="283"/>
      <c r="BB151" s="282"/>
      <c r="BC151" s="282"/>
      <c r="BD151" s="282"/>
      <c r="BE151" s="283"/>
      <c r="BG151" s="282"/>
      <c r="BH151" s="282"/>
      <c r="BI151" s="282"/>
      <c r="BL151" s="421"/>
      <c r="BM151" s="424"/>
      <c r="BN151" s="424"/>
      <c r="BO151" s="424"/>
      <c r="BP151" s="424"/>
      <c r="BQ151" s="421"/>
      <c r="BR151" s="421"/>
      <c r="BV151" s="282"/>
      <c r="BW151" s="283"/>
      <c r="BY151" s="283"/>
      <c r="BZ151" s="283"/>
      <c r="CA151" s="283"/>
      <c r="CB151" s="282"/>
      <c r="CC151" s="282"/>
      <c r="CD151" s="282"/>
      <c r="CE151" s="282"/>
      <c r="CG151" s="427"/>
      <c r="CH151" s="402"/>
      <c r="CI151" s="424"/>
      <c r="CJ151" s="282"/>
      <c r="CK151" s="282"/>
      <c r="CL151" s="283"/>
      <c r="CM151" s="283"/>
      <c r="CP151" s="282"/>
      <c r="DC151" s="282"/>
      <c r="DD151" s="282"/>
      <c r="DE151" s="282"/>
      <c r="DF151" s="282"/>
      <c r="DG151" s="282"/>
      <c r="DH151" s="282"/>
      <c r="DI151" s="282"/>
      <c r="DJ151" s="282"/>
      <c r="EF151" s="495" t="str">
        <f>""&amp;(MID(数据表!AZ151,1,MIN(FIND({"(";"（"},数据表!AZ151&amp;"(（",1)-1)))&amp;""</f>
        <v/>
      </c>
      <c r="EG151" s="495" t="str">
        <f>""&amp;(MID(数据表!AZ151,1,MIN(FIND({0;1;2;3;4;5;6;7;8;9},数据表!AZ151&amp;"1234567890",1)-1)))&amp;""</f>
        <v/>
      </c>
    </row>
    <row r="152" spans="2:137" s="310" customFormat="1" ht="12" customHeight="1">
      <c r="B152" s="286"/>
      <c r="C152" s="286"/>
      <c r="D152" s="286"/>
      <c r="E152" s="479"/>
      <c r="F152" s="282"/>
      <c r="G152" s="283"/>
      <c r="H152" s="421"/>
      <c r="I152" s="421"/>
      <c r="J152" s="283"/>
      <c r="K152" s="421"/>
      <c r="L152" s="282"/>
      <c r="N152" s="282"/>
      <c r="S152" s="282"/>
      <c r="T152" s="283"/>
      <c r="U152" s="283"/>
      <c r="V152" s="283"/>
      <c r="W152" s="283"/>
      <c r="X152" s="283"/>
      <c r="Y152" s="282"/>
      <c r="Z152" s="282"/>
      <c r="AA152" s="283"/>
      <c r="AB152" s="282"/>
      <c r="AC152" s="282"/>
      <c r="AD152" s="282"/>
      <c r="AE152" s="282"/>
      <c r="AF152" s="283"/>
      <c r="AG152" s="402"/>
      <c r="AH152" s="283"/>
      <c r="AI152" s="283"/>
      <c r="AJ152" s="283"/>
      <c r="AK152" s="283"/>
      <c r="AL152" s="283"/>
      <c r="AM152" s="282"/>
      <c r="AN152" s="282"/>
      <c r="AO152" s="282"/>
      <c r="AP152" s="282"/>
      <c r="AQ152" s="282"/>
      <c r="AR152" s="282"/>
      <c r="AT152" s="283"/>
      <c r="AU152" s="283"/>
      <c r="AV152" s="283"/>
      <c r="AW152" s="283"/>
      <c r="AY152" s="283"/>
      <c r="AZ152" s="282"/>
      <c r="BA152" s="283"/>
      <c r="BB152" s="282"/>
      <c r="BC152" s="282"/>
      <c r="BD152" s="282"/>
      <c r="BE152" s="283"/>
      <c r="BG152" s="282"/>
      <c r="BH152" s="282"/>
      <c r="BI152" s="282"/>
      <c r="BL152" s="421"/>
      <c r="BM152" s="424"/>
      <c r="BN152" s="424"/>
      <c r="BO152" s="424"/>
      <c r="BP152" s="424"/>
      <c r="BQ152" s="421"/>
      <c r="BR152" s="421"/>
      <c r="BV152" s="282"/>
      <c r="BW152" s="283"/>
      <c r="BY152" s="283"/>
      <c r="BZ152" s="283"/>
      <c r="CA152" s="283"/>
      <c r="CB152" s="282"/>
      <c r="CC152" s="282"/>
      <c r="CD152" s="282"/>
      <c r="CE152" s="282"/>
      <c r="CG152" s="427"/>
      <c r="CH152" s="402"/>
      <c r="CI152" s="424"/>
      <c r="CJ152" s="282"/>
      <c r="CK152" s="282"/>
      <c r="CL152" s="283"/>
      <c r="CM152" s="283"/>
      <c r="CP152" s="282"/>
      <c r="DC152" s="282"/>
      <c r="DD152" s="282"/>
      <c r="DE152" s="282"/>
      <c r="DF152" s="282"/>
      <c r="DG152" s="282"/>
      <c r="DH152" s="282"/>
      <c r="DI152" s="282"/>
      <c r="DJ152" s="282"/>
      <c r="EF152" s="495" t="str">
        <f>""&amp;(MID(数据表!AZ152,1,MIN(FIND({"(";"（"},数据表!AZ152&amp;"(（",1)-1)))&amp;""</f>
        <v/>
      </c>
      <c r="EG152" s="495" t="str">
        <f>""&amp;(MID(数据表!AZ152,1,MIN(FIND({0;1;2;3;4;5;6;7;8;9},数据表!AZ152&amp;"1234567890",1)-1)))&amp;""</f>
        <v/>
      </c>
    </row>
    <row r="153" spans="2:137" s="310" customFormat="1" ht="12" customHeight="1">
      <c r="B153" s="286"/>
      <c r="C153" s="286"/>
      <c r="D153" s="286"/>
      <c r="E153" s="479"/>
      <c r="F153" s="282"/>
      <c r="G153" s="283"/>
      <c r="H153" s="421"/>
      <c r="I153" s="421"/>
      <c r="J153" s="283"/>
      <c r="K153" s="421"/>
      <c r="L153" s="282"/>
      <c r="N153" s="282"/>
      <c r="S153" s="282"/>
      <c r="T153" s="283"/>
      <c r="U153" s="283"/>
      <c r="V153" s="283"/>
      <c r="W153" s="283"/>
      <c r="X153" s="283"/>
      <c r="Y153" s="282"/>
      <c r="Z153" s="282"/>
      <c r="AA153" s="283"/>
      <c r="AB153" s="282"/>
      <c r="AC153" s="282"/>
      <c r="AD153" s="282"/>
      <c r="AE153" s="282"/>
      <c r="AF153" s="283"/>
      <c r="AG153" s="402"/>
      <c r="AH153" s="283"/>
      <c r="AI153" s="283"/>
      <c r="AJ153" s="283"/>
      <c r="AK153" s="283"/>
      <c r="AL153" s="283"/>
      <c r="AM153" s="282"/>
      <c r="AN153" s="282"/>
      <c r="AO153" s="282"/>
      <c r="AP153" s="282"/>
      <c r="AQ153" s="282"/>
      <c r="AR153" s="282"/>
      <c r="AT153" s="283"/>
      <c r="AU153" s="283"/>
      <c r="AV153" s="283"/>
      <c r="AW153" s="283"/>
      <c r="AY153" s="283"/>
      <c r="AZ153" s="282"/>
      <c r="BA153" s="283"/>
      <c r="BB153" s="282"/>
      <c r="BC153" s="282"/>
      <c r="BD153" s="282"/>
      <c r="BE153" s="283"/>
      <c r="BG153" s="282"/>
      <c r="BH153" s="282"/>
      <c r="BI153" s="282"/>
      <c r="BL153" s="421"/>
      <c r="BM153" s="424"/>
      <c r="BN153" s="424"/>
      <c r="BO153" s="424"/>
      <c r="BP153" s="424"/>
      <c r="BQ153" s="421"/>
      <c r="BR153" s="421"/>
      <c r="BV153" s="282"/>
      <c r="BW153" s="283"/>
      <c r="BY153" s="283"/>
      <c r="BZ153" s="283"/>
      <c r="CA153" s="283"/>
      <c r="CB153" s="282"/>
      <c r="CC153" s="282"/>
      <c r="CD153" s="282"/>
      <c r="CE153" s="282"/>
      <c r="CG153" s="427"/>
      <c r="CH153" s="402"/>
      <c r="CI153" s="424"/>
      <c r="CJ153" s="282"/>
      <c r="CK153" s="282"/>
      <c r="CL153" s="283"/>
      <c r="CM153" s="283"/>
      <c r="CP153" s="282"/>
      <c r="DC153" s="282"/>
      <c r="DD153" s="282"/>
      <c r="DE153" s="282"/>
      <c r="DF153" s="282"/>
      <c r="DG153" s="282"/>
      <c r="DH153" s="282"/>
      <c r="DI153" s="282"/>
      <c r="DJ153" s="282"/>
      <c r="EF153" s="495" t="str">
        <f>""&amp;(MID(数据表!AZ153,1,MIN(FIND({"(";"（"},数据表!AZ153&amp;"(（",1)-1)))&amp;""</f>
        <v/>
      </c>
      <c r="EG153" s="495" t="str">
        <f>""&amp;(MID(数据表!AZ153,1,MIN(FIND({0;1;2;3;4;5;6;7;8;9},数据表!AZ153&amp;"1234567890",1)-1)))&amp;""</f>
        <v/>
      </c>
    </row>
    <row r="154" spans="2:137" s="310" customFormat="1" ht="12" customHeight="1">
      <c r="B154" s="286"/>
      <c r="C154" s="286"/>
      <c r="D154" s="286"/>
      <c r="E154" s="479"/>
      <c r="F154" s="282"/>
      <c r="G154" s="283"/>
      <c r="H154" s="421"/>
      <c r="I154" s="421"/>
      <c r="J154" s="283"/>
      <c r="K154" s="421"/>
      <c r="L154" s="282"/>
      <c r="N154" s="282"/>
      <c r="S154" s="282"/>
      <c r="T154" s="283"/>
      <c r="U154" s="283"/>
      <c r="V154" s="283"/>
      <c r="W154" s="283"/>
      <c r="X154" s="283"/>
      <c r="Y154" s="282"/>
      <c r="Z154" s="282"/>
      <c r="AA154" s="283"/>
      <c r="AB154" s="282"/>
      <c r="AC154" s="282"/>
      <c r="AD154" s="282"/>
      <c r="AE154" s="282"/>
      <c r="AF154" s="283"/>
      <c r="AG154" s="402"/>
      <c r="AH154" s="283"/>
      <c r="AI154" s="283"/>
      <c r="AJ154" s="283"/>
      <c r="AK154" s="283"/>
      <c r="AL154" s="283"/>
      <c r="AM154" s="282"/>
      <c r="AN154" s="282"/>
      <c r="AO154" s="282"/>
      <c r="AP154" s="282"/>
      <c r="AQ154" s="282"/>
      <c r="AR154" s="282"/>
      <c r="AT154" s="283"/>
      <c r="AU154" s="283"/>
      <c r="AV154" s="283"/>
      <c r="AW154" s="283"/>
      <c r="AY154" s="283"/>
      <c r="AZ154" s="282"/>
      <c r="BA154" s="283"/>
      <c r="BB154" s="282"/>
      <c r="BC154" s="282"/>
      <c r="BD154" s="282"/>
      <c r="BE154" s="283"/>
      <c r="BG154" s="282"/>
      <c r="BH154" s="282"/>
      <c r="BI154" s="282"/>
      <c r="BL154" s="421"/>
      <c r="BM154" s="424"/>
      <c r="BN154" s="424"/>
      <c r="BO154" s="424"/>
      <c r="BP154" s="424"/>
      <c r="BQ154" s="421"/>
      <c r="BR154" s="421"/>
      <c r="BV154" s="282"/>
      <c r="BW154" s="283"/>
      <c r="BY154" s="283"/>
      <c r="BZ154" s="283"/>
      <c r="CA154" s="283"/>
      <c r="CB154" s="282"/>
      <c r="CC154" s="282"/>
      <c r="CD154" s="282"/>
      <c r="CE154" s="282"/>
      <c r="CG154" s="427"/>
      <c r="CH154" s="402"/>
      <c r="CI154" s="424"/>
      <c r="CJ154" s="282"/>
      <c r="CK154" s="282"/>
      <c r="CL154" s="283"/>
      <c r="CM154" s="283"/>
      <c r="CP154" s="282"/>
      <c r="DC154" s="282"/>
      <c r="DD154" s="282"/>
      <c r="DE154" s="282"/>
      <c r="DF154" s="282"/>
      <c r="DG154" s="282"/>
      <c r="DH154" s="282"/>
      <c r="DI154" s="282"/>
      <c r="DJ154" s="282"/>
      <c r="EF154" s="495" t="str">
        <f>""&amp;(MID(数据表!AZ154,1,MIN(FIND({"(";"（"},数据表!AZ154&amp;"(（",1)-1)))&amp;""</f>
        <v/>
      </c>
      <c r="EG154" s="495" t="str">
        <f>""&amp;(MID(数据表!AZ154,1,MIN(FIND({0;1;2;3;4;5;6;7;8;9},数据表!AZ154&amp;"1234567890",1)-1)))&amp;""</f>
        <v/>
      </c>
    </row>
    <row r="155" spans="2:137" s="310" customFormat="1" ht="12" customHeight="1">
      <c r="B155" s="286"/>
      <c r="C155" s="286"/>
      <c r="D155" s="286"/>
      <c r="E155" s="479"/>
      <c r="F155" s="282"/>
      <c r="G155" s="283"/>
      <c r="H155" s="421"/>
      <c r="I155" s="421"/>
      <c r="J155" s="283"/>
      <c r="K155" s="421"/>
      <c r="L155" s="282"/>
      <c r="N155" s="282"/>
      <c r="S155" s="282"/>
      <c r="T155" s="283"/>
      <c r="U155" s="283"/>
      <c r="V155" s="283"/>
      <c r="W155" s="283"/>
      <c r="X155" s="283"/>
      <c r="Y155" s="282"/>
      <c r="Z155" s="282"/>
      <c r="AA155" s="283"/>
      <c r="AB155" s="282"/>
      <c r="AC155" s="282"/>
      <c r="AD155" s="282"/>
      <c r="AE155" s="282"/>
      <c r="AF155" s="283"/>
      <c r="AG155" s="402"/>
      <c r="AH155" s="283"/>
      <c r="AI155" s="283"/>
      <c r="AJ155" s="283"/>
      <c r="AK155" s="283"/>
      <c r="AL155" s="283"/>
      <c r="AM155" s="282"/>
      <c r="AN155" s="282"/>
      <c r="AO155" s="282"/>
      <c r="AP155" s="282"/>
      <c r="AQ155" s="282"/>
      <c r="AR155" s="282"/>
      <c r="AT155" s="283"/>
      <c r="AU155" s="283"/>
      <c r="AV155" s="283"/>
      <c r="AW155" s="283"/>
      <c r="AY155" s="283"/>
      <c r="AZ155" s="282"/>
      <c r="BA155" s="283"/>
      <c r="BB155" s="282"/>
      <c r="BC155" s="282"/>
      <c r="BD155" s="282"/>
      <c r="BE155" s="283"/>
      <c r="BG155" s="282"/>
      <c r="BH155" s="282"/>
      <c r="BI155" s="282"/>
      <c r="BL155" s="421"/>
      <c r="BM155" s="424"/>
      <c r="BN155" s="424"/>
      <c r="BO155" s="424"/>
      <c r="BP155" s="424"/>
      <c r="BQ155" s="421"/>
      <c r="BR155" s="421"/>
      <c r="BV155" s="282"/>
      <c r="BW155" s="283"/>
      <c r="BY155" s="283"/>
      <c r="BZ155" s="283"/>
      <c r="CA155" s="283"/>
      <c r="CB155" s="282"/>
      <c r="CC155" s="282"/>
      <c r="CD155" s="282"/>
      <c r="CE155" s="282"/>
      <c r="CG155" s="427"/>
      <c r="CH155" s="402"/>
      <c r="CI155" s="424"/>
      <c r="CJ155" s="282"/>
      <c r="CK155" s="282"/>
      <c r="CL155" s="283"/>
      <c r="CM155" s="283"/>
      <c r="CP155" s="282"/>
      <c r="DC155" s="282"/>
      <c r="DD155" s="282"/>
      <c r="DE155" s="282"/>
      <c r="DF155" s="282"/>
      <c r="DG155" s="282"/>
      <c r="DH155" s="282"/>
      <c r="DI155" s="282"/>
      <c r="DJ155" s="282"/>
      <c r="EF155" s="495" t="str">
        <f>""&amp;(MID(数据表!AZ155,1,MIN(FIND({"(";"（"},数据表!AZ155&amp;"(（",1)-1)))&amp;""</f>
        <v/>
      </c>
      <c r="EG155" s="495" t="str">
        <f>""&amp;(MID(数据表!AZ155,1,MIN(FIND({0;1;2;3;4;5;6;7;8;9},数据表!AZ155&amp;"1234567890",1)-1)))&amp;""</f>
        <v/>
      </c>
    </row>
    <row r="156" spans="2:137" s="310" customFormat="1" ht="12" customHeight="1">
      <c r="B156" s="286"/>
      <c r="C156" s="286"/>
      <c r="D156" s="286"/>
      <c r="E156" s="479"/>
      <c r="F156" s="282"/>
      <c r="G156" s="283"/>
      <c r="H156" s="421"/>
      <c r="I156" s="421"/>
      <c r="J156" s="283"/>
      <c r="K156" s="421"/>
      <c r="L156" s="282"/>
      <c r="N156" s="282"/>
      <c r="S156" s="282"/>
      <c r="T156" s="283"/>
      <c r="U156" s="283"/>
      <c r="V156" s="283"/>
      <c r="W156" s="283"/>
      <c r="X156" s="283"/>
      <c r="Y156" s="282"/>
      <c r="Z156" s="282"/>
      <c r="AA156" s="283"/>
      <c r="AB156" s="282"/>
      <c r="AC156" s="282"/>
      <c r="AD156" s="282"/>
      <c r="AE156" s="282"/>
      <c r="AF156" s="283"/>
      <c r="AG156" s="402"/>
      <c r="AH156" s="283"/>
      <c r="AI156" s="283"/>
      <c r="AJ156" s="283"/>
      <c r="AK156" s="283"/>
      <c r="AL156" s="283"/>
      <c r="AM156" s="282"/>
      <c r="AN156" s="282"/>
      <c r="AO156" s="282"/>
      <c r="AP156" s="282"/>
      <c r="AQ156" s="282"/>
      <c r="AR156" s="282"/>
      <c r="AT156" s="283"/>
      <c r="AU156" s="283"/>
      <c r="AV156" s="283"/>
      <c r="AW156" s="283"/>
      <c r="AY156" s="283"/>
      <c r="AZ156" s="282"/>
      <c r="BA156" s="283"/>
      <c r="BB156" s="282"/>
      <c r="BC156" s="282"/>
      <c r="BD156" s="282"/>
      <c r="BE156" s="283"/>
      <c r="BG156" s="282"/>
      <c r="BH156" s="282"/>
      <c r="BI156" s="282"/>
      <c r="BL156" s="421"/>
      <c r="BM156" s="424"/>
      <c r="BN156" s="424"/>
      <c r="BO156" s="424"/>
      <c r="BP156" s="424"/>
      <c r="BQ156" s="421"/>
      <c r="BR156" s="421"/>
      <c r="BV156" s="282"/>
      <c r="BW156" s="283"/>
      <c r="BY156" s="283"/>
      <c r="BZ156" s="283"/>
      <c r="CA156" s="283"/>
      <c r="CB156" s="282"/>
      <c r="CC156" s="282"/>
      <c r="CD156" s="282"/>
      <c r="CE156" s="282"/>
      <c r="CG156" s="427"/>
      <c r="CH156" s="402"/>
      <c r="CI156" s="424"/>
      <c r="CJ156" s="282"/>
      <c r="CK156" s="282"/>
      <c r="CL156" s="283"/>
      <c r="CM156" s="283"/>
      <c r="CP156" s="282"/>
      <c r="DC156" s="282"/>
      <c r="DD156" s="282"/>
      <c r="DE156" s="282"/>
      <c r="DF156" s="282"/>
      <c r="DG156" s="282"/>
      <c r="DH156" s="282"/>
      <c r="DI156" s="282"/>
      <c r="DJ156" s="282"/>
      <c r="EF156" s="495" t="str">
        <f>""&amp;(MID(数据表!AZ156,1,MIN(FIND({"(";"（"},数据表!AZ156&amp;"(（",1)-1)))&amp;""</f>
        <v/>
      </c>
      <c r="EG156" s="495" t="str">
        <f>""&amp;(MID(数据表!AZ156,1,MIN(FIND({0;1;2;3;4;5;6;7;8;9},数据表!AZ156&amp;"1234567890",1)-1)))&amp;""</f>
        <v/>
      </c>
    </row>
    <row r="157" spans="2:137" s="310" customFormat="1" ht="12" customHeight="1">
      <c r="B157" s="286"/>
      <c r="C157" s="286"/>
      <c r="D157" s="286"/>
      <c r="E157" s="479"/>
      <c r="F157" s="282"/>
      <c r="G157" s="283"/>
      <c r="H157" s="421"/>
      <c r="I157" s="421"/>
      <c r="J157" s="283"/>
      <c r="K157" s="421"/>
      <c r="L157" s="282"/>
      <c r="N157" s="282"/>
      <c r="S157" s="282"/>
      <c r="T157" s="283"/>
      <c r="U157" s="283"/>
      <c r="V157" s="283"/>
      <c r="W157" s="283"/>
      <c r="X157" s="283"/>
      <c r="Y157" s="282"/>
      <c r="Z157" s="282"/>
      <c r="AA157" s="283"/>
      <c r="AB157" s="282"/>
      <c r="AC157" s="282"/>
      <c r="AD157" s="282"/>
      <c r="AE157" s="282"/>
      <c r="AF157" s="283"/>
      <c r="AG157" s="402"/>
      <c r="AH157" s="283"/>
      <c r="AI157" s="283"/>
      <c r="AJ157" s="283"/>
      <c r="AK157" s="283"/>
      <c r="AL157" s="283"/>
      <c r="AM157" s="282"/>
      <c r="AN157" s="282"/>
      <c r="AO157" s="282"/>
      <c r="AP157" s="282"/>
      <c r="AQ157" s="282"/>
      <c r="AR157" s="282"/>
      <c r="AT157" s="283"/>
      <c r="AU157" s="283"/>
      <c r="AV157" s="283"/>
      <c r="AW157" s="283"/>
      <c r="AY157" s="283"/>
      <c r="AZ157" s="282"/>
      <c r="BA157" s="283"/>
      <c r="BB157" s="282"/>
      <c r="BC157" s="282"/>
      <c r="BD157" s="282"/>
      <c r="BE157" s="283"/>
      <c r="BG157" s="282"/>
      <c r="BH157" s="282"/>
      <c r="BI157" s="282"/>
      <c r="BL157" s="421"/>
      <c r="BM157" s="424"/>
      <c r="BN157" s="424"/>
      <c r="BO157" s="424"/>
      <c r="BP157" s="424"/>
      <c r="BQ157" s="421"/>
      <c r="BR157" s="421"/>
      <c r="BS157" s="403"/>
      <c r="BV157" s="282"/>
      <c r="BW157" s="283"/>
      <c r="BY157" s="283"/>
      <c r="BZ157" s="283"/>
      <c r="CA157" s="283"/>
      <c r="CB157" s="282"/>
      <c r="CC157" s="282"/>
      <c r="CD157" s="282"/>
      <c r="CE157" s="282"/>
      <c r="CG157" s="427"/>
      <c r="CH157" s="402"/>
      <c r="CI157" s="424"/>
      <c r="CJ157" s="282"/>
      <c r="CK157" s="282"/>
      <c r="CL157" s="283"/>
      <c r="CM157" s="283"/>
      <c r="CP157" s="282"/>
      <c r="DC157" s="282"/>
      <c r="DD157" s="282"/>
      <c r="DE157" s="282"/>
      <c r="DF157" s="282"/>
      <c r="DG157" s="282"/>
      <c r="DH157" s="282"/>
      <c r="DI157" s="282"/>
      <c r="DJ157" s="282"/>
      <c r="EF157" s="495" t="str">
        <f>""&amp;(MID(数据表!AZ157,1,MIN(FIND({"(";"（"},数据表!AZ157&amp;"(（",1)-1)))&amp;""</f>
        <v/>
      </c>
      <c r="EG157" s="495" t="str">
        <f>""&amp;(MID(数据表!AZ157,1,MIN(FIND({0;1;2;3;4;5;6;7;8;9},数据表!AZ157&amp;"1234567890",1)-1)))&amp;""</f>
        <v/>
      </c>
    </row>
    <row r="158" spans="2:137" s="310" customFormat="1" ht="12" customHeight="1">
      <c r="B158" s="286"/>
      <c r="C158" s="286"/>
      <c r="D158" s="286"/>
      <c r="E158" s="479"/>
      <c r="F158" s="282"/>
      <c r="G158" s="283"/>
      <c r="H158" s="421"/>
      <c r="I158" s="421"/>
      <c r="J158" s="283"/>
      <c r="K158" s="421"/>
      <c r="L158" s="282"/>
      <c r="N158" s="282"/>
      <c r="S158" s="282"/>
      <c r="T158" s="283"/>
      <c r="U158" s="283"/>
      <c r="V158" s="283"/>
      <c r="W158" s="283"/>
      <c r="X158" s="283"/>
      <c r="Y158" s="282"/>
      <c r="Z158" s="282"/>
      <c r="AA158" s="283"/>
      <c r="AB158" s="282"/>
      <c r="AC158" s="282"/>
      <c r="AD158" s="282"/>
      <c r="AE158" s="282"/>
      <c r="AF158" s="283"/>
      <c r="AG158" s="402"/>
      <c r="AH158" s="283"/>
      <c r="AI158" s="283"/>
      <c r="AJ158" s="283"/>
      <c r="AK158" s="283"/>
      <c r="AL158" s="283"/>
      <c r="AM158" s="282"/>
      <c r="AN158" s="282"/>
      <c r="AO158" s="282"/>
      <c r="AP158" s="282"/>
      <c r="AQ158" s="282"/>
      <c r="AR158" s="282"/>
      <c r="AT158" s="283"/>
      <c r="AU158" s="283"/>
      <c r="AV158" s="283"/>
      <c r="AW158" s="283"/>
      <c r="AY158" s="283"/>
      <c r="AZ158" s="282"/>
      <c r="BA158" s="283"/>
      <c r="BB158" s="282"/>
      <c r="BC158" s="282"/>
      <c r="BD158" s="282"/>
      <c r="BE158" s="283"/>
      <c r="BG158" s="282"/>
      <c r="BH158" s="282"/>
      <c r="BI158" s="282"/>
      <c r="BL158" s="421"/>
      <c r="BM158" s="424"/>
      <c r="BN158" s="424"/>
      <c r="BO158" s="424"/>
      <c r="BP158" s="424"/>
      <c r="BQ158" s="421"/>
      <c r="BR158" s="421"/>
      <c r="BV158" s="282"/>
      <c r="BW158" s="283"/>
      <c r="BY158" s="283"/>
      <c r="BZ158" s="283"/>
      <c r="CA158" s="283"/>
      <c r="CB158" s="282"/>
      <c r="CC158" s="282"/>
      <c r="CD158" s="282"/>
      <c r="CE158" s="282"/>
      <c r="CG158" s="427"/>
      <c r="CH158" s="402"/>
      <c r="CI158" s="424"/>
      <c r="CJ158" s="282"/>
      <c r="CK158" s="282"/>
      <c r="CL158" s="283"/>
      <c r="CM158" s="283"/>
      <c r="CP158" s="282"/>
      <c r="DC158" s="282"/>
      <c r="DD158" s="282"/>
      <c r="DE158" s="282"/>
      <c r="DF158" s="282"/>
      <c r="DG158" s="282"/>
      <c r="DH158" s="282"/>
      <c r="DI158" s="282"/>
      <c r="DJ158" s="282"/>
      <c r="EF158" s="495" t="str">
        <f>""&amp;(MID(数据表!AZ158,1,MIN(FIND({"(";"（"},数据表!AZ158&amp;"(（",1)-1)))&amp;""</f>
        <v/>
      </c>
      <c r="EG158" s="495" t="str">
        <f>""&amp;(MID(数据表!AZ158,1,MIN(FIND({0;1;2;3;4;5;6;7;8;9},数据表!AZ158&amp;"1234567890",1)-1)))&amp;""</f>
        <v/>
      </c>
    </row>
    <row r="159" spans="2:137" s="310" customFormat="1" ht="12" customHeight="1">
      <c r="B159" s="286"/>
      <c r="C159" s="286"/>
      <c r="D159" s="286"/>
      <c r="E159" s="479"/>
      <c r="F159" s="282"/>
      <c r="G159" s="283"/>
      <c r="H159" s="421"/>
      <c r="I159" s="421"/>
      <c r="J159" s="283"/>
      <c r="K159" s="421"/>
      <c r="L159" s="282"/>
      <c r="N159" s="282"/>
      <c r="S159" s="282"/>
      <c r="T159" s="283"/>
      <c r="U159" s="283"/>
      <c r="V159" s="283"/>
      <c r="W159" s="283"/>
      <c r="X159" s="283"/>
      <c r="Y159" s="282"/>
      <c r="Z159" s="282"/>
      <c r="AA159" s="283"/>
      <c r="AB159" s="282"/>
      <c r="AC159" s="282"/>
      <c r="AD159" s="282"/>
      <c r="AE159" s="282"/>
      <c r="AF159" s="283"/>
      <c r="AG159" s="402"/>
      <c r="AH159" s="283"/>
      <c r="AI159" s="283"/>
      <c r="AJ159" s="283"/>
      <c r="AK159" s="283"/>
      <c r="AL159" s="283"/>
      <c r="AM159" s="282"/>
      <c r="AN159" s="282"/>
      <c r="AO159" s="282"/>
      <c r="AP159" s="282"/>
      <c r="AQ159" s="282"/>
      <c r="AR159" s="282"/>
      <c r="AT159" s="283"/>
      <c r="AU159" s="283"/>
      <c r="AV159" s="283"/>
      <c r="AW159" s="283"/>
      <c r="AY159" s="283"/>
      <c r="AZ159" s="282"/>
      <c r="BA159" s="283"/>
      <c r="BB159" s="282"/>
      <c r="BC159" s="282"/>
      <c r="BD159" s="282"/>
      <c r="BE159" s="283"/>
      <c r="BG159" s="282"/>
      <c r="BH159" s="282"/>
      <c r="BI159" s="282"/>
      <c r="BL159" s="421"/>
      <c r="BM159" s="424"/>
      <c r="BN159" s="424"/>
      <c r="BO159" s="424"/>
      <c r="BP159" s="424"/>
      <c r="BQ159" s="421"/>
      <c r="BR159" s="421"/>
      <c r="BV159" s="282"/>
      <c r="BW159" s="283"/>
      <c r="BY159" s="283"/>
      <c r="BZ159" s="283"/>
      <c r="CA159" s="283"/>
      <c r="CB159" s="282"/>
      <c r="CC159" s="282"/>
      <c r="CD159" s="282"/>
      <c r="CE159" s="282"/>
      <c r="CG159" s="427"/>
      <c r="CH159" s="402"/>
      <c r="CI159" s="424"/>
      <c r="CJ159" s="282"/>
      <c r="CK159" s="282"/>
      <c r="CL159" s="283"/>
      <c r="CM159" s="283"/>
      <c r="CP159" s="282"/>
      <c r="DC159" s="282"/>
      <c r="DD159" s="282"/>
      <c r="DE159" s="282"/>
      <c r="DF159" s="282"/>
      <c r="DG159" s="282"/>
      <c r="DH159" s="282"/>
      <c r="DI159" s="282"/>
      <c r="DJ159" s="282"/>
      <c r="EF159" s="495" t="str">
        <f>""&amp;(MID(数据表!AZ159,1,MIN(FIND({"(";"（"},数据表!AZ159&amp;"(（",1)-1)))&amp;""</f>
        <v/>
      </c>
      <c r="EG159" s="495" t="str">
        <f>""&amp;(MID(数据表!AZ159,1,MIN(FIND({0;1;2;3;4;5;6;7;8;9},数据表!AZ159&amp;"1234567890",1)-1)))&amp;""</f>
        <v/>
      </c>
    </row>
    <row r="160" spans="2:137" s="310" customFormat="1" ht="12" customHeight="1">
      <c r="B160" s="286"/>
      <c r="C160" s="286"/>
      <c r="D160" s="286"/>
      <c r="E160" s="479"/>
      <c r="F160" s="282"/>
      <c r="G160" s="283"/>
      <c r="H160" s="421"/>
      <c r="I160" s="421"/>
      <c r="J160" s="283"/>
      <c r="K160" s="421"/>
      <c r="L160" s="282"/>
      <c r="N160" s="282"/>
      <c r="S160" s="282"/>
      <c r="T160" s="283"/>
      <c r="U160" s="283"/>
      <c r="V160" s="283"/>
      <c r="W160" s="283"/>
      <c r="X160" s="283"/>
      <c r="Y160" s="282"/>
      <c r="Z160" s="282"/>
      <c r="AA160" s="283"/>
      <c r="AB160" s="282"/>
      <c r="AC160" s="282"/>
      <c r="AD160" s="282"/>
      <c r="AE160" s="282"/>
      <c r="AF160" s="283"/>
      <c r="AG160" s="402"/>
      <c r="AH160" s="283"/>
      <c r="AI160" s="283"/>
      <c r="AJ160" s="283"/>
      <c r="AK160" s="283"/>
      <c r="AL160" s="283"/>
      <c r="AM160" s="282"/>
      <c r="AN160" s="282"/>
      <c r="AO160" s="282"/>
      <c r="AP160" s="282"/>
      <c r="AQ160" s="282"/>
      <c r="AR160" s="282"/>
      <c r="AT160" s="283"/>
      <c r="AU160" s="283"/>
      <c r="AV160" s="283"/>
      <c r="AW160" s="283"/>
      <c r="AY160" s="283"/>
      <c r="AZ160" s="282"/>
      <c r="BA160" s="283"/>
      <c r="BB160" s="282"/>
      <c r="BC160" s="282"/>
      <c r="BD160" s="282"/>
      <c r="BE160" s="283"/>
      <c r="BG160" s="282"/>
      <c r="BH160" s="282"/>
      <c r="BI160" s="282"/>
      <c r="BL160" s="421"/>
      <c r="BM160" s="424"/>
      <c r="BN160" s="424"/>
      <c r="BO160" s="424"/>
      <c r="BP160" s="424"/>
      <c r="BQ160" s="421"/>
      <c r="BR160" s="421"/>
      <c r="BS160" s="403"/>
      <c r="BV160" s="282"/>
      <c r="BW160" s="283"/>
      <c r="BY160" s="283"/>
      <c r="BZ160" s="283"/>
      <c r="CA160" s="283"/>
      <c r="CB160" s="282"/>
      <c r="CC160" s="282"/>
      <c r="CD160" s="282"/>
      <c r="CE160" s="282"/>
      <c r="CG160" s="427"/>
      <c r="CH160" s="402"/>
      <c r="CI160" s="424"/>
      <c r="CJ160" s="282"/>
      <c r="CK160" s="282"/>
      <c r="CL160" s="283"/>
      <c r="CM160" s="283"/>
      <c r="CP160" s="282"/>
      <c r="DC160" s="282"/>
      <c r="DD160" s="282"/>
      <c r="DE160" s="282"/>
      <c r="DF160" s="282"/>
      <c r="DG160" s="282"/>
      <c r="DH160" s="282"/>
      <c r="DI160" s="282"/>
      <c r="DJ160" s="282"/>
      <c r="EF160" s="495" t="str">
        <f>""&amp;(MID(数据表!AZ160,1,MIN(FIND({"(";"（"},数据表!AZ160&amp;"(（",1)-1)))&amp;""</f>
        <v/>
      </c>
      <c r="EG160" s="495" t="str">
        <f>""&amp;(MID(数据表!AZ160,1,MIN(FIND({0;1;2;3;4;5;6;7;8;9},数据表!AZ160&amp;"1234567890",1)-1)))&amp;""</f>
        <v/>
      </c>
    </row>
    <row r="161" spans="2:137" s="310" customFormat="1" ht="12" customHeight="1">
      <c r="B161" s="286"/>
      <c r="C161" s="286"/>
      <c r="D161" s="286"/>
      <c r="E161" s="479"/>
      <c r="F161" s="282"/>
      <c r="G161" s="283"/>
      <c r="H161" s="421"/>
      <c r="I161" s="421"/>
      <c r="J161" s="283"/>
      <c r="K161" s="421"/>
      <c r="L161" s="282"/>
      <c r="N161" s="282"/>
      <c r="S161" s="282"/>
      <c r="T161" s="283"/>
      <c r="U161" s="283"/>
      <c r="V161" s="283"/>
      <c r="W161" s="283"/>
      <c r="X161" s="283"/>
      <c r="Y161" s="282"/>
      <c r="Z161" s="282"/>
      <c r="AA161" s="283"/>
      <c r="AB161" s="282"/>
      <c r="AC161" s="282"/>
      <c r="AD161" s="282"/>
      <c r="AE161" s="282"/>
      <c r="AF161" s="283"/>
      <c r="AG161" s="402"/>
      <c r="AH161" s="283"/>
      <c r="AI161" s="283"/>
      <c r="AJ161" s="283"/>
      <c r="AK161" s="283"/>
      <c r="AL161" s="283"/>
      <c r="AM161" s="282"/>
      <c r="AN161" s="282"/>
      <c r="AO161" s="282"/>
      <c r="AP161" s="282"/>
      <c r="AQ161" s="282"/>
      <c r="AR161" s="282"/>
      <c r="AT161" s="283"/>
      <c r="AU161" s="283"/>
      <c r="AV161" s="283"/>
      <c r="AW161" s="283"/>
      <c r="AY161" s="283"/>
      <c r="AZ161" s="282"/>
      <c r="BA161" s="283"/>
      <c r="BB161" s="282"/>
      <c r="BC161" s="282"/>
      <c r="BD161" s="282"/>
      <c r="BE161" s="283"/>
      <c r="BG161" s="282"/>
      <c r="BH161" s="282"/>
      <c r="BI161" s="282"/>
      <c r="BL161" s="421"/>
      <c r="BM161" s="424"/>
      <c r="BN161" s="424"/>
      <c r="BO161" s="424"/>
      <c r="BP161" s="424"/>
      <c r="BQ161" s="421"/>
      <c r="BR161" s="421"/>
      <c r="BV161" s="282"/>
      <c r="BW161" s="283"/>
      <c r="BY161" s="283"/>
      <c r="BZ161" s="283"/>
      <c r="CA161" s="283"/>
      <c r="CB161" s="282"/>
      <c r="CC161" s="282"/>
      <c r="CD161" s="282"/>
      <c r="CE161" s="282"/>
      <c r="CG161" s="427"/>
      <c r="CH161" s="402"/>
      <c r="CI161" s="424"/>
      <c r="CJ161" s="282"/>
      <c r="CK161" s="282"/>
      <c r="CL161" s="283"/>
      <c r="CM161" s="283"/>
      <c r="CP161" s="282"/>
      <c r="DC161" s="282"/>
      <c r="DD161" s="282"/>
      <c r="DE161" s="282"/>
      <c r="DF161" s="282"/>
      <c r="DG161" s="282"/>
      <c r="DH161" s="282"/>
      <c r="DI161" s="282"/>
      <c r="DJ161" s="282"/>
      <c r="EF161" s="495" t="str">
        <f>""&amp;(MID(数据表!AZ161,1,MIN(FIND({"(";"（"},数据表!AZ161&amp;"(（",1)-1)))&amp;""</f>
        <v/>
      </c>
      <c r="EG161" s="495" t="str">
        <f>""&amp;(MID(数据表!AZ161,1,MIN(FIND({0;1;2;3;4;5;6;7;8;9},数据表!AZ161&amp;"1234567890",1)-1)))&amp;""</f>
        <v/>
      </c>
    </row>
    <row r="162" spans="2:137" s="310" customFormat="1" ht="12" customHeight="1">
      <c r="B162" s="286"/>
      <c r="C162" s="286"/>
      <c r="D162" s="286"/>
      <c r="E162" s="479"/>
      <c r="F162" s="282"/>
      <c r="G162" s="283"/>
      <c r="H162" s="421"/>
      <c r="I162" s="421"/>
      <c r="J162" s="283"/>
      <c r="K162" s="421"/>
      <c r="L162" s="282"/>
      <c r="N162" s="282"/>
      <c r="S162" s="282"/>
      <c r="T162" s="283"/>
      <c r="U162" s="283"/>
      <c r="V162" s="283"/>
      <c r="W162" s="283"/>
      <c r="X162" s="283"/>
      <c r="Y162" s="282"/>
      <c r="Z162" s="282"/>
      <c r="AA162" s="283"/>
      <c r="AB162" s="282"/>
      <c r="AC162" s="282"/>
      <c r="AD162" s="282"/>
      <c r="AE162" s="282"/>
      <c r="AF162" s="283"/>
      <c r="AG162" s="402"/>
      <c r="AH162" s="283"/>
      <c r="AI162" s="283"/>
      <c r="AJ162" s="283"/>
      <c r="AK162" s="283"/>
      <c r="AL162" s="283"/>
      <c r="AM162" s="282"/>
      <c r="AN162" s="282"/>
      <c r="AO162" s="282"/>
      <c r="AP162" s="282"/>
      <c r="AQ162" s="282"/>
      <c r="AR162" s="282"/>
      <c r="AT162" s="283"/>
      <c r="AU162" s="283"/>
      <c r="AV162" s="283"/>
      <c r="AW162" s="283"/>
      <c r="AY162" s="283"/>
      <c r="AZ162" s="282"/>
      <c r="BA162" s="283"/>
      <c r="BB162" s="282"/>
      <c r="BC162" s="282"/>
      <c r="BD162" s="282"/>
      <c r="BE162" s="283"/>
      <c r="BG162" s="282"/>
      <c r="BH162" s="282"/>
      <c r="BI162" s="282"/>
      <c r="BL162" s="421"/>
      <c r="BM162" s="424"/>
      <c r="BN162" s="424"/>
      <c r="BO162" s="424"/>
      <c r="BP162" s="424"/>
      <c r="BQ162" s="421"/>
      <c r="BR162" s="421"/>
      <c r="BV162" s="282"/>
      <c r="BW162" s="283"/>
      <c r="BY162" s="283"/>
      <c r="BZ162" s="283"/>
      <c r="CA162" s="283"/>
      <c r="CB162" s="282"/>
      <c r="CC162" s="282"/>
      <c r="CD162" s="282"/>
      <c r="CE162" s="282"/>
      <c r="CG162" s="427"/>
      <c r="CH162" s="402"/>
      <c r="CI162" s="424"/>
      <c r="CJ162" s="282"/>
      <c r="CK162" s="282"/>
      <c r="CL162" s="283"/>
      <c r="CM162" s="283"/>
      <c r="CP162" s="282"/>
      <c r="DC162" s="282"/>
      <c r="DD162" s="282"/>
      <c r="DE162" s="282"/>
      <c r="DF162" s="282"/>
      <c r="DG162" s="282"/>
      <c r="DH162" s="282"/>
      <c r="DI162" s="282"/>
      <c r="DJ162" s="282"/>
      <c r="EF162" s="495" t="str">
        <f>""&amp;(MID(数据表!AZ162,1,MIN(FIND({"(";"（"},数据表!AZ162&amp;"(（",1)-1)))&amp;""</f>
        <v/>
      </c>
      <c r="EG162" s="495" t="str">
        <f>""&amp;(MID(数据表!AZ162,1,MIN(FIND({0;1;2;3;4;5;6;7;8;9},数据表!AZ162&amp;"1234567890",1)-1)))&amp;""</f>
        <v/>
      </c>
    </row>
    <row r="163" spans="2:137" s="310" customFormat="1" ht="12" customHeight="1">
      <c r="B163" s="286"/>
      <c r="C163" s="286"/>
      <c r="D163" s="286"/>
      <c r="E163" s="479"/>
      <c r="F163" s="282"/>
      <c r="G163" s="283"/>
      <c r="H163" s="421"/>
      <c r="I163" s="421"/>
      <c r="J163" s="283"/>
      <c r="K163" s="421"/>
      <c r="L163" s="282"/>
      <c r="N163" s="282"/>
      <c r="S163" s="282"/>
      <c r="T163" s="283"/>
      <c r="U163" s="283"/>
      <c r="V163" s="283"/>
      <c r="W163" s="283"/>
      <c r="X163" s="283"/>
      <c r="Y163" s="282"/>
      <c r="Z163" s="282"/>
      <c r="AA163" s="283"/>
      <c r="AB163" s="282"/>
      <c r="AC163" s="282"/>
      <c r="AD163" s="282"/>
      <c r="AE163" s="282"/>
      <c r="AF163" s="283"/>
      <c r="AG163" s="402"/>
      <c r="AH163" s="283"/>
      <c r="AI163" s="283"/>
      <c r="AJ163" s="283"/>
      <c r="AK163" s="283"/>
      <c r="AL163" s="283"/>
      <c r="AM163" s="282"/>
      <c r="AN163" s="282"/>
      <c r="AO163" s="282"/>
      <c r="AP163" s="282"/>
      <c r="AQ163" s="282"/>
      <c r="AR163" s="282"/>
      <c r="AT163" s="283"/>
      <c r="AU163" s="283"/>
      <c r="AV163" s="283"/>
      <c r="AW163" s="283"/>
      <c r="AY163" s="283"/>
      <c r="AZ163" s="282"/>
      <c r="BA163" s="283"/>
      <c r="BB163" s="282"/>
      <c r="BC163" s="282"/>
      <c r="BD163" s="282"/>
      <c r="BE163" s="283"/>
      <c r="BG163" s="282"/>
      <c r="BH163" s="282"/>
      <c r="BI163" s="282"/>
      <c r="BL163" s="421"/>
      <c r="BM163" s="424"/>
      <c r="BN163" s="424"/>
      <c r="BO163" s="424"/>
      <c r="BP163" s="424"/>
      <c r="BQ163" s="421"/>
      <c r="BR163" s="421"/>
      <c r="BV163" s="282"/>
      <c r="BW163" s="283"/>
      <c r="BY163" s="283"/>
      <c r="BZ163" s="283"/>
      <c r="CA163" s="283"/>
      <c r="CB163" s="282"/>
      <c r="CC163" s="282"/>
      <c r="CD163" s="282"/>
      <c r="CE163" s="282"/>
      <c r="CG163" s="427"/>
      <c r="CH163" s="402"/>
      <c r="CI163" s="424"/>
      <c r="CJ163" s="282"/>
      <c r="CK163" s="282"/>
      <c r="CL163" s="283"/>
      <c r="CM163" s="283"/>
      <c r="CP163" s="282"/>
      <c r="DC163" s="282"/>
      <c r="DD163" s="282"/>
      <c r="DE163" s="282"/>
      <c r="DF163" s="282"/>
      <c r="DG163" s="282"/>
      <c r="DH163" s="282"/>
      <c r="DI163" s="282"/>
      <c r="DJ163" s="282"/>
      <c r="EF163" s="495" t="str">
        <f>""&amp;(MID(数据表!AZ163,1,MIN(FIND({"(";"（"},数据表!AZ163&amp;"(（",1)-1)))&amp;""</f>
        <v/>
      </c>
      <c r="EG163" s="495" t="str">
        <f>""&amp;(MID(数据表!AZ163,1,MIN(FIND({0;1;2;3;4;5;6;7;8;9},数据表!AZ163&amp;"1234567890",1)-1)))&amp;""</f>
        <v/>
      </c>
    </row>
    <row r="164" spans="2:137" s="310" customFormat="1" ht="12" customHeight="1">
      <c r="B164" s="286"/>
      <c r="C164" s="286"/>
      <c r="D164" s="286"/>
      <c r="E164" s="479"/>
      <c r="F164" s="282"/>
      <c r="G164" s="283"/>
      <c r="H164" s="421"/>
      <c r="I164" s="421"/>
      <c r="J164" s="283"/>
      <c r="K164" s="421"/>
      <c r="L164" s="282"/>
      <c r="N164" s="282"/>
      <c r="S164" s="282"/>
      <c r="T164" s="283"/>
      <c r="U164" s="283"/>
      <c r="V164" s="283"/>
      <c r="W164" s="283"/>
      <c r="X164" s="283"/>
      <c r="Y164" s="282"/>
      <c r="Z164" s="282"/>
      <c r="AA164" s="283"/>
      <c r="AB164" s="282"/>
      <c r="AC164" s="282"/>
      <c r="AD164" s="282"/>
      <c r="AE164" s="282"/>
      <c r="AF164" s="283"/>
      <c r="AG164" s="402"/>
      <c r="AH164" s="283"/>
      <c r="AI164" s="283"/>
      <c r="AJ164" s="283"/>
      <c r="AK164" s="283"/>
      <c r="AL164" s="283"/>
      <c r="AM164" s="282"/>
      <c r="AN164" s="282"/>
      <c r="AO164" s="282"/>
      <c r="AP164" s="282"/>
      <c r="AQ164" s="282"/>
      <c r="AR164" s="282"/>
      <c r="AT164" s="283"/>
      <c r="AU164" s="283"/>
      <c r="AV164" s="283"/>
      <c r="AW164" s="283"/>
      <c r="AY164" s="283"/>
      <c r="AZ164" s="282"/>
      <c r="BA164" s="283"/>
      <c r="BB164" s="282"/>
      <c r="BC164" s="282"/>
      <c r="BD164" s="282"/>
      <c r="BE164" s="283"/>
      <c r="BG164" s="282"/>
      <c r="BH164" s="282"/>
      <c r="BI164" s="282"/>
      <c r="BL164" s="421"/>
      <c r="BM164" s="424"/>
      <c r="BN164" s="424"/>
      <c r="BO164" s="424"/>
      <c r="BP164" s="424"/>
      <c r="BQ164" s="421"/>
      <c r="BR164" s="421"/>
      <c r="BV164" s="282"/>
      <c r="BW164" s="283"/>
      <c r="BY164" s="283"/>
      <c r="BZ164" s="283"/>
      <c r="CA164" s="283"/>
      <c r="CB164" s="282"/>
      <c r="CC164" s="282"/>
      <c r="CD164" s="282"/>
      <c r="CE164" s="282"/>
      <c r="CG164" s="427"/>
      <c r="CH164" s="402"/>
      <c r="CI164" s="424"/>
      <c r="CJ164" s="282"/>
      <c r="CK164" s="282"/>
      <c r="CL164" s="283"/>
      <c r="CM164" s="283"/>
      <c r="CP164" s="282"/>
      <c r="DC164" s="282"/>
      <c r="DD164" s="282"/>
      <c r="DE164" s="282"/>
      <c r="DF164" s="282"/>
      <c r="DG164" s="282"/>
      <c r="DH164" s="282"/>
      <c r="DI164" s="282"/>
      <c r="DJ164" s="282"/>
      <c r="EF164" s="495" t="str">
        <f>""&amp;(MID(数据表!AZ164,1,MIN(FIND({"(";"（"},数据表!AZ164&amp;"(（",1)-1)))&amp;""</f>
        <v/>
      </c>
      <c r="EG164" s="495" t="str">
        <f>""&amp;(MID(数据表!AZ164,1,MIN(FIND({0;1;2;3;4;5;6;7;8;9},数据表!AZ164&amp;"1234567890",1)-1)))&amp;""</f>
        <v/>
      </c>
    </row>
    <row r="165" spans="2:137" s="310" customFormat="1" ht="12" customHeight="1">
      <c r="B165" s="286"/>
      <c r="C165" s="286"/>
      <c r="D165" s="286"/>
      <c r="E165" s="479"/>
      <c r="F165" s="282"/>
      <c r="G165" s="283"/>
      <c r="H165" s="421"/>
      <c r="I165" s="421"/>
      <c r="J165" s="283"/>
      <c r="K165" s="421"/>
      <c r="L165" s="282"/>
      <c r="N165" s="282"/>
      <c r="S165" s="282"/>
      <c r="T165" s="283"/>
      <c r="U165" s="283"/>
      <c r="V165" s="283"/>
      <c r="W165" s="283"/>
      <c r="X165" s="283"/>
      <c r="Y165" s="282"/>
      <c r="Z165" s="282"/>
      <c r="AA165" s="283"/>
      <c r="AB165" s="282"/>
      <c r="AC165" s="282"/>
      <c r="AD165" s="282"/>
      <c r="AE165" s="282"/>
      <c r="AF165" s="283"/>
      <c r="AG165" s="402"/>
      <c r="AH165" s="283"/>
      <c r="AI165" s="283"/>
      <c r="AJ165" s="283"/>
      <c r="AK165" s="283"/>
      <c r="AL165" s="283"/>
      <c r="AM165" s="282"/>
      <c r="AN165" s="282"/>
      <c r="AO165" s="282"/>
      <c r="AP165" s="282"/>
      <c r="AQ165" s="282"/>
      <c r="AR165" s="282"/>
      <c r="AT165" s="283"/>
      <c r="AU165" s="283"/>
      <c r="AV165" s="283"/>
      <c r="AW165" s="283"/>
      <c r="AY165" s="283"/>
      <c r="AZ165" s="282"/>
      <c r="BA165" s="283"/>
      <c r="BB165" s="282"/>
      <c r="BC165" s="282"/>
      <c r="BD165" s="282"/>
      <c r="BE165" s="283"/>
      <c r="BG165" s="282"/>
      <c r="BH165" s="282"/>
      <c r="BI165" s="282"/>
      <c r="BL165" s="421"/>
      <c r="BM165" s="424"/>
      <c r="BN165" s="424"/>
      <c r="BO165" s="424"/>
      <c r="BP165" s="424"/>
      <c r="BQ165" s="421"/>
      <c r="BR165" s="421"/>
      <c r="BV165" s="282"/>
      <c r="BW165" s="283"/>
      <c r="BY165" s="283"/>
      <c r="BZ165" s="283"/>
      <c r="CA165" s="283"/>
      <c r="CB165" s="282"/>
      <c r="CC165" s="282"/>
      <c r="CD165" s="282"/>
      <c r="CE165" s="282"/>
      <c r="CG165" s="427"/>
      <c r="CH165" s="402"/>
      <c r="CI165" s="424"/>
      <c r="CJ165" s="282"/>
      <c r="CK165" s="282"/>
      <c r="CL165" s="283"/>
      <c r="CM165" s="283"/>
      <c r="CP165" s="282"/>
      <c r="DC165" s="282"/>
      <c r="DD165" s="282"/>
      <c r="DE165" s="282"/>
      <c r="DF165" s="282"/>
      <c r="DG165" s="282"/>
      <c r="DH165" s="282"/>
      <c r="DI165" s="282"/>
      <c r="DJ165" s="282"/>
      <c r="EF165" s="495" t="str">
        <f>""&amp;(MID(数据表!AZ165,1,MIN(FIND({"(";"（"},数据表!AZ165&amp;"(（",1)-1)))&amp;""</f>
        <v/>
      </c>
      <c r="EG165" s="495" t="str">
        <f>""&amp;(MID(数据表!AZ165,1,MIN(FIND({0;1;2;3;4;5;6;7;8;9},数据表!AZ165&amp;"1234567890",1)-1)))&amp;""</f>
        <v/>
      </c>
    </row>
    <row r="166" spans="2:137" s="310" customFormat="1" ht="12" customHeight="1">
      <c r="B166" s="286"/>
      <c r="C166" s="286"/>
      <c r="D166" s="286"/>
      <c r="E166" s="479"/>
      <c r="F166" s="282"/>
      <c r="G166" s="283"/>
      <c r="H166" s="421"/>
      <c r="I166" s="421"/>
      <c r="J166" s="283"/>
      <c r="K166" s="421"/>
      <c r="L166" s="282"/>
      <c r="N166" s="282"/>
      <c r="S166" s="282"/>
      <c r="T166" s="283"/>
      <c r="U166" s="283"/>
      <c r="V166" s="283"/>
      <c r="W166" s="283"/>
      <c r="X166" s="283"/>
      <c r="Y166" s="282"/>
      <c r="Z166" s="282"/>
      <c r="AA166" s="283"/>
      <c r="AB166" s="282"/>
      <c r="AC166" s="282"/>
      <c r="AD166" s="282"/>
      <c r="AE166" s="282"/>
      <c r="AF166" s="283"/>
      <c r="AG166" s="402"/>
      <c r="AH166" s="283"/>
      <c r="AI166" s="283"/>
      <c r="AJ166" s="283"/>
      <c r="AK166" s="283"/>
      <c r="AL166" s="283"/>
      <c r="AM166" s="282"/>
      <c r="AN166" s="282"/>
      <c r="AO166" s="282"/>
      <c r="AP166" s="282"/>
      <c r="AQ166" s="282"/>
      <c r="AR166" s="282"/>
      <c r="AT166" s="283"/>
      <c r="AU166" s="283"/>
      <c r="AV166" s="283"/>
      <c r="AW166" s="283"/>
      <c r="AY166" s="283"/>
      <c r="AZ166" s="282"/>
      <c r="BA166" s="283"/>
      <c r="BB166" s="282"/>
      <c r="BC166" s="282"/>
      <c r="BD166" s="282"/>
      <c r="BE166" s="283"/>
      <c r="BG166" s="282"/>
      <c r="BH166" s="282"/>
      <c r="BI166" s="282"/>
      <c r="BL166" s="421"/>
      <c r="BM166" s="424"/>
      <c r="BN166" s="424"/>
      <c r="BO166" s="424"/>
      <c r="BP166" s="424"/>
      <c r="BQ166" s="421"/>
      <c r="BR166" s="421"/>
      <c r="BV166" s="282"/>
      <c r="BW166" s="283"/>
      <c r="BY166" s="283"/>
      <c r="BZ166" s="283"/>
      <c r="CA166" s="283"/>
      <c r="CB166" s="282"/>
      <c r="CC166" s="282"/>
      <c r="CD166" s="282"/>
      <c r="CE166" s="282"/>
      <c r="CG166" s="427"/>
      <c r="CH166" s="402"/>
      <c r="CI166" s="424"/>
      <c r="CJ166" s="282"/>
      <c r="CK166" s="282"/>
      <c r="CL166" s="283"/>
      <c r="CM166" s="283"/>
      <c r="CP166" s="282"/>
      <c r="DC166" s="282"/>
      <c r="DD166" s="282"/>
      <c r="DE166" s="282"/>
      <c r="DF166" s="282"/>
      <c r="DG166" s="282"/>
      <c r="DH166" s="282"/>
      <c r="DI166" s="282"/>
      <c r="DJ166" s="282"/>
      <c r="EF166" s="495" t="str">
        <f>""&amp;(MID(数据表!AZ166,1,MIN(FIND({"(";"（"},数据表!AZ166&amp;"(（",1)-1)))&amp;""</f>
        <v/>
      </c>
      <c r="EG166" s="495" t="str">
        <f>""&amp;(MID(数据表!AZ166,1,MIN(FIND({0;1;2;3;4;5;6;7;8;9},数据表!AZ166&amp;"1234567890",1)-1)))&amp;""</f>
        <v/>
      </c>
    </row>
    <row r="167" spans="2:137" s="310" customFormat="1" ht="12" customHeight="1">
      <c r="B167" s="286"/>
      <c r="C167" s="286"/>
      <c r="D167" s="286"/>
      <c r="E167" s="479"/>
      <c r="F167" s="282"/>
      <c r="G167" s="283"/>
      <c r="H167" s="421"/>
      <c r="I167" s="421"/>
      <c r="J167" s="283"/>
      <c r="K167" s="421"/>
      <c r="L167" s="282"/>
      <c r="N167" s="282"/>
      <c r="S167" s="282"/>
      <c r="T167" s="283"/>
      <c r="U167" s="283"/>
      <c r="V167" s="283"/>
      <c r="W167" s="283"/>
      <c r="X167" s="283"/>
      <c r="Y167" s="282"/>
      <c r="Z167" s="282"/>
      <c r="AA167" s="283"/>
      <c r="AB167" s="282"/>
      <c r="AC167" s="282"/>
      <c r="AD167" s="282"/>
      <c r="AE167" s="282"/>
      <c r="AF167" s="283"/>
      <c r="AG167" s="402"/>
      <c r="AH167" s="283"/>
      <c r="AI167" s="283"/>
      <c r="AJ167" s="283"/>
      <c r="AK167" s="283"/>
      <c r="AL167" s="283"/>
      <c r="AM167" s="282"/>
      <c r="AN167" s="282"/>
      <c r="AO167" s="282"/>
      <c r="AP167" s="282"/>
      <c r="AQ167" s="282"/>
      <c r="AR167" s="282"/>
      <c r="AT167" s="283"/>
      <c r="AU167" s="283"/>
      <c r="AV167" s="283"/>
      <c r="AW167" s="283"/>
      <c r="AY167" s="283"/>
      <c r="AZ167" s="282"/>
      <c r="BA167" s="283"/>
      <c r="BB167" s="282"/>
      <c r="BC167" s="282"/>
      <c r="BD167" s="282"/>
      <c r="BE167" s="283"/>
      <c r="BG167" s="282"/>
      <c r="BH167" s="282"/>
      <c r="BI167" s="282"/>
      <c r="BL167" s="421"/>
      <c r="BM167" s="424"/>
      <c r="BN167" s="424"/>
      <c r="BO167" s="424"/>
      <c r="BP167" s="424"/>
      <c r="BQ167" s="421"/>
      <c r="BR167" s="421"/>
      <c r="BV167" s="282"/>
      <c r="BW167" s="283"/>
      <c r="BY167" s="283"/>
      <c r="BZ167" s="283"/>
      <c r="CA167" s="283"/>
      <c r="CB167" s="282"/>
      <c r="CC167" s="282"/>
      <c r="CD167" s="282"/>
      <c r="CE167" s="282"/>
      <c r="CG167" s="427"/>
      <c r="CH167" s="402"/>
      <c r="CI167" s="424"/>
      <c r="CJ167" s="282"/>
      <c r="CK167" s="282"/>
      <c r="CL167" s="283"/>
      <c r="CM167" s="283"/>
      <c r="CP167" s="282"/>
      <c r="DC167" s="282"/>
      <c r="DD167" s="282"/>
      <c r="DE167" s="282"/>
      <c r="DF167" s="282"/>
      <c r="DG167" s="282"/>
      <c r="DH167" s="282"/>
      <c r="DI167" s="282"/>
      <c r="DJ167" s="282"/>
      <c r="EF167" s="495" t="str">
        <f>""&amp;(MID(数据表!AZ167,1,MIN(FIND({"(";"（"},数据表!AZ167&amp;"(（",1)-1)))&amp;""</f>
        <v/>
      </c>
      <c r="EG167" s="495" t="str">
        <f>""&amp;(MID(数据表!AZ167,1,MIN(FIND({0;1;2;3;4;5;6;7;8;9},数据表!AZ167&amp;"1234567890",1)-1)))&amp;""</f>
        <v/>
      </c>
    </row>
    <row r="168" spans="2:137" s="310" customFormat="1" ht="12" customHeight="1">
      <c r="B168" s="286"/>
      <c r="C168" s="286"/>
      <c r="D168" s="286"/>
      <c r="E168" s="479"/>
      <c r="F168" s="282"/>
      <c r="G168" s="283"/>
      <c r="H168" s="421"/>
      <c r="I168" s="421"/>
      <c r="J168" s="283"/>
      <c r="K168" s="421"/>
      <c r="L168" s="282"/>
      <c r="N168" s="282"/>
      <c r="S168" s="282"/>
      <c r="T168" s="283"/>
      <c r="U168" s="283"/>
      <c r="V168" s="283"/>
      <c r="W168" s="283"/>
      <c r="X168" s="283"/>
      <c r="Y168" s="282"/>
      <c r="Z168" s="282"/>
      <c r="AA168" s="283"/>
      <c r="AB168" s="282"/>
      <c r="AC168" s="282"/>
      <c r="AD168" s="282"/>
      <c r="AE168" s="282"/>
      <c r="AF168" s="283"/>
      <c r="AG168" s="402"/>
      <c r="AH168" s="283"/>
      <c r="AI168" s="283"/>
      <c r="AJ168" s="283"/>
      <c r="AK168" s="283"/>
      <c r="AL168" s="283"/>
      <c r="AM168" s="282"/>
      <c r="AN168" s="282"/>
      <c r="AO168" s="282"/>
      <c r="AP168" s="282"/>
      <c r="AQ168" s="282"/>
      <c r="AR168" s="282"/>
      <c r="AT168" s="283"/>
      <c r="AU168" s="283"/>
      <c r="AV168" s="283"/>
      <c r="AW168" s="283"/>
      <c r="AY168" s="283"/>
      <c r="AZ168" s="282"/>
      <c r="BA168" s="283"/>
      <c r="BB168" s="282"/>
      <c r="BC168" s="282"/>
      <c r="BD168" s="282"/>
      <c r="BE168" s="283"/>
      <c r="BG168" s="282"/>
      <c r="BH168" s="282"/>
      <c r="BI168" s="282"/>
      <c r="BL168" s="421"/>
      <c r="BM168" s="424"/>
      <c r="BN168" s="424"/>
      <c r="BO168" s="424"/>
      <c r="BP168" s="424"/>
      <c r="BQ168" s="421"/>
      <c r="BR168" s="421"/>
      <c r="BV168" s="282"/>
      <c r="BW168" s="283"/>
      <c r="BY168" s="283"/>
      <c r="BZ168" s="283"/>
      <c r="CA168" s="283"/>
      <c r="CB168" s="282"/>
      <c r="CC168" s="282"/>
      <c r="CD168" s="282"/>
      <c r="CE168" s="282"/>
      <c r="CG168" s="427"/>
      <c r="CH168" s="402"/>
      <c r="CI168" s="424"/>
      <c r="CJ168" s="282"/>
      <c r="CK168" s="282"/>
      <c r="CL168" s="283"/>
      <c r="CM168" s="283"/>
      <c r="CP168" s="282"/>
      <c r="DC168" s="282"/>
      <c r="DD168" s="282"/>
      <c r="DE168" s="282"/>
      <c r="DF168" s="282"/>
      <c r="DG168" s="282"/>
      <c r="DH168" s="282"/>
      <c r="DI168" s="282"/>
      <c r="DJ168" s="282"/>
      <c r="EF168" s="495" t="str">
        <f>""&amp;(MID(数据表!AZ168,1,MIN(FIND({"(";"（"},数据表!AZ168&amp;"(（",1)-1)))&amp;""</f>
        <v/>
      </c>
      <c r="EG168" s="495" t="str">
        <f>""&amp;(MID(数据表!AZ168,1,MIN(FIND({0;1;2;3;4;5;6;7;8;9},数据表!AZ168&amp;"1234567890",1)-1)))&amp;""</f>
        <v/>
      </c>
    </row>
    <row r="169" spans="2:137" s="310" customFormat="1" ht="12" customHeight="1">
      <c r="B169" s="286"/>
      <c r="C169" s="286"/>
      <c r="D169" s="286"/>
      <c r="E169" s="479"/>
      <c r="F169" s="282"/>
      <c r="G169" s="283"/>
      <c r="H169" s="421"/>
      <c r="I169" s="421"/>
      <c r="J169" s="283"/>
      <c r="K169" s="421"/>
      <c r="L169" s="282"/>
      <c r="N169" s="282"/>
      <c r="S169" s="282"/>
      <c r="T169" s="283"/>
      <c r="U169" s="283"/>
      <c r="V169" s="283"/>
      <c r="W169" s="283"/>
      <c r="X169" s="283"/>
      <c r="Y169" s="282"/>
      <c r="Z169" s="282"/>
      <c r="AA169" s="283"/>
      <c r="AB169" s="282"/>
      <c r="AC169" s="282"/>
      <c r="AD169" s="282"/>
      <c r="AE169" s="282"/>
      <c r="AF169" s="283"/>
      <c r="AG169" s="402"/>
      <c r="AH169" s="283"/>
      <c r="AI169" s="283"/>
      <c r="AJ169" s="283"/>
      <c r="AK169" s="283"/>
      <c r="AL169" s="283"/>
      <c r="AM169" s="282"/>
      <c r="AN169" s="282"/>
      <c r="AO169" s="282"/>
      <c r="AP169" s="282"/>
      <c r="AQ169" s="282"/>
      <c r="AR169" s="282"/>
      <c r="AT169" s="283"/>
      <c r="AU169" s="283"/>
      <c r="AV169" s="283"/>
      <c r="AW169" s="283"/>
      <c r="AY169" s="283"/>
      <c r="AZ169" s="282"/>
      <c r="BA169" s="283"/>
      <c r="BB169" s="282"/>
      <c r="BC169" s="282"/>
      <c r="BD169" s="282"/>
      <c r="BE169" s="283"/>
      <c r="BG169" s="282"/>
      <c r="BH169" s="282"/>
      <c r="BI169" s="282"/>
      <c r="BL169" s="421"/>
      <c r="BM169" s="424"/>
      <c r="BN169" s="424"/>
      <c r="BO169" s="424"/>
      <c r="BP169" s="424"/>
      <c r="BQ169" s="421"/>
      <c r="BR169" s="421"/>
      <c r="BV169" s="282"/>
      <c r="BW169" s="283"/>
      <c r="BY169" s="283"/>
      <c r="BZ169" s="283"/>
      <c r="CA169" s="283"/>
      <c r="CB169" s="282"/>
      <c r="CC169" s="282"/>
      <c r="CD169" s="282"/>
      <c r="CE169" s="282"/>
      <c r="CG169" s="427"/>
      <c r="CH169" s="402"/>
      <c r="CI169" s="424"/>
      <c r="CJ169" s="282"/>
      <c r="CK169" s="282"/>
      <c r="CL169" s="283"/>
      <c r="CM169" s="283"/>
      <c r="CP169" s="282"/>
      <c r="DC169" s="282"/>
      <c r="DD169" s="282"/>
      <c r="DE169" s="282"/>
      <c r="DF169" s="282"/>
      <c r="DG169" s="282"/>
      <c r="DH169" s="282"/>
      <c r="DI169" s="282"/>
      <c r="DJ169" s="282"/>
      <c r="EF169" s="495" t="str">
        <f>""&amp;(MID(数据表!AZ169,1,MIN(FIND({"(";"（"},数据表!AZ169&amp;"(（",1)-1)))&amp;""</f>
        <v/>
      </c>
      <c r="EG169" s="495" t="str">
        <f>""&amp;(MID(数据表!AZ169,1,MIN(FIND({0;1;2;3;4;5;6;7;8;9},数据表!AZ169&amp;"1234567890",1)-1)))&amp;""</f>
        <v/>
      </c>
    </row>
    <row r="170" spans="2:137" s="310" customFormat="1" ht="12" customHeight="1">
      <c r="B170" s="286"/>
      <c r="C170" s="286"/>
      <c r="D170" s="286"/>
      <c r="E170" s="479"/>
      <c r="F170" s="282"/>
      <c r="G170" s="283"/>
      <c r="H170" s="421"/>
      <c r="I170" s="421"/>
      <c r="J170" s="283"/>
      <c r="K170" s="421"/>
      <c r="L170" s="282"/>
      <c r="N170" s="282"/>
      <c r="S170" s="282"/>
      <c r="T170" s="283"/>
      <c r="U170" s="283"/>
      <c r="V170" s="283"/>
      <c r="W170" s="283"/>
      <c r="X170" s="283"/>
      <c r="Y170" s="282"/>
      <c r="Z170" s="282"/>
      <c r="AA170" s="283"/>
      <c r="AB170" s="282"/>
      <c r="AC170" s="282"/>
      <c r="AD170" s="282"/>
      <c r="AE170" s="282"/>
      <c r="AF170" s="283"/>
      <c r="AG170" s="402"/>
      <c r="AH170" s="283"/>
      <c r="AI170" s="283"/>
      <c r="AJ170" s="283"/>
      <c r="AK170" s="283"/>
      <c r="AL170" s="283"/>
      <c r="AM170" s="282"/>
      <c r="AN170" s="282"/>
      <c r="AO170" s="282"/>
      <c r="AP170" s="282"/>
      <c r="AQ170" s="282"/>
      <c r="AR170" s="282"/>
      <c r="AT170" s="283"/>
      <c r="AU170" s="283"/>
      <c r="AV170" s="283"/>
      <c r="AW170" s="283"/>
      <c r="AY170" s="283"/>
      <c r="AZ170" s="282"/>
      <c r="BA170" s="283"/>
      <c r="BB170" s="282"/>
      <c r="BC170" s="282"/>
      <c r="BD170" s="282"/>
      <c r="BE170" s="283"/>
      <c r="BG170" s="282"/>
      <c r="BH170" s="282"/>
      <c r="BI170" s="282"/>
      <c r="BL170" s="421"/>
      <c r="BM170" s="424"/>
      <c r="BN170" s="424"/>
      <c r="BO170" s="424"/>
      <c r="BP170" s="424"/>
      <c r="BQ170" s="421"/>
      <c r="BR170" s="421"/>
      <c r="BV170" s="282"/>
      <c r="BW170" s="283"/>
      <c r="BY170" s="283"/>
      <c r="BZ170" s="283"/>
      <c r="CA170" s="283"/>
      <c r="CB170" s="282"/>
      <c r="CC170" s="282"/>
      <c r="CD170" s="282"/>
      <c r="CE170" s="282"/>
      <c r="CG170" s="427"/>
      <c r="CH170" s="402"/>
      <c r="CI170" s="424"/>
      <c r="CJ170" s="282"/>
      <c r="CK170" s="282"/>
      <c r="CL170" s="283"/>
      <c r="CM170" s="283"/>
      <c r="CP170" s="282"/>
      <c r="DC170" s="282"/>
      <c r="DD170" s="282"/>
      <c r="DE170" s="282"/>
      <c r="DF170" s="282"/>
      <c r="DG170" s="282"/>
      <c r="DH170" s="282"/>
      <c r="DI170" s="282"/>
      <c r="DJ170" s="282"/>
      <c r="EF170" s="495" t="str">
        <f>""&amp;(MID(数据表!AZ170,1,MIN(FIND({"(";"（"},数据表!AZ170&amp;"(（",1)-1)))&amp;""</f>
        <v/>
      </c>
      <c r="EG170" s="495" t="str">
        <f>""&amp;(MID(数据表!AZ170,1,MIN(FIND({0;1;2;3;4;5;6;7;8;9},数据表!AZ170&amp;"1234567890",1)-1)))&amp;""</f>
        <v/>
      </c>
    </row>
    <row r="171" spans="2:137" s="310" customFormat="1" ht="12" customHeight="1">
      <c r="B171" s="286"/>
      <c r="C171" s="286"/>
      <c r="D171" s="286"/>
      <c r="E171" s="479"/>
      <c r="F171" s="282"/>
      <c r="G171" s="283"/>
      <c r="H171" s="421"/>
      <c r="I171" s="421"/>
      <c r="J171" s="283"/>
      <c r="K171" s="421"/>
      <c r="L171" s="282"/>
      <c r="N171" s="282"/>
      <c r="S171" s="282"/>
      <c r="T171" s="283"/>
      <c r="U171" s="283"/>
      <c r="V171" s="283"/>
      <c r="W171" s="283"/>
      <c r="X171" s="283"/>
      <c r="Y171" s="282"/>
      <c r="Z171" s="282"/>
      <c r="AA171" s="283"/>
      <c r="AB171" s="282"/>
      <c r="AC171" s="282"/>
      <c r="AD171" s="282"/>
      <c r="AE171" s="282"/>
      <c r="AF171" s="283"/>
      <c r="AG171" s="402"/>
      <c r="AH171" s="283"/>
      <c r="AI171" s="283"/>
      <c r="AJ171" s="283"/>
      <c r="AK171" s="283"/>
      <c r="AL171" s="283"/>
      <c r="AM171" s="282"/>
      <c r="AN171" s="282"/>
      <c r="AO171" s="282"/>
      <c r="AP171" s="282"/>
      <c r="AQ171" s="282"/>
      <c r="AR171" s="282"/>
      <c r="AT171" s="283"/>
      <c r="AU171" s="283"/>
      <c r="AV171" s="283"/>
      <c r="AW171" s="283"/>
      <c r="AY171" s="283"/>
      <c r="AZ171" s="282"/>
      <c r="BA171" s="283"/>
      <c r="BB171" s="282"/>
      <c r="BC171" s="282"/>
      <c r="BD171" s="282"/>
      <c r="BE171" s="283"/>
      <c r="BG171" s="282"/>
      <c r="BH171" s="282"/>
      <c r="BI171" s="282"/>
      <c r="BL171" s="421"/>
      <c r="BM171" s="424"/>
      <c r="BN171" s="424"/>
      <c r="BO171" s="424"/>
      <c r="BP171" s="424"/>
      <c r="BQ171" s="421"/>
      <c r="BR171" s="421"/>
      <c r="BV171" s="282"/>
      <c r="BW171" s="283"/>
      <c r="BY171" s="283"/>
      <c r="BZ171" s="283"/>
      <c r="CA171" s="283"/>
      <c r="CB171" s="282"/>
      <c r="CC171" s="282"/>
      <c r="CD171" s="282"/>
      <c r="CE171" s="282"/>
      <c r="CG171" s="427"/>
      <c r="CH171" s="402"/>
      <c r="CI171" s="424"/>
      <c r="CJ171" s="282"/>
      <c r="CK171" s="282"/>
      <c r="CL171" s="283"/>
      <c r="CM171" s="283"/>
      <c r="CP171" s="282"/>
      <c r="DC171" s="282"/>
      <c r="DD171" s="282"/>
      <c r="DE171" s="282"/>
      <c r="DF171" s="282"/>
      <c r="DG171" s="282"/>
      <c r="DH171" s="282"/>
      <c r="DI171" s="282"/>
      <c r="DJ171" s="282"/>
      <c r="EF171" s="495" t="str">
        <f>""&amp;(MID(数据表!AZ171,1,MIN(FIND({"(";"（"},数据表!AZ171&amp;"(（",1)-1)))&amp;""</f>
        <v/>
      </c>
      <c r="EG171" s="495" t="str">
        <f>""&amp;(MID(数据表!AZ171,1,MIN(FIND({0;1;2;3;4;5;6;7;8;9},数据表!AZ171&amp;"1234567890",1)-1)))&amp;""</f>
        <v/>
      </c>
    </row>
    <row r="172" spans="2:137" s="310" customFormat="1" ht="12" customHeight="1">
      <c r="B172" s="286"/>
      <c r="C172" s="286"/>
      <c r="D172" s="286"/>
      <c r="E172" s="479"/>
      <c r="F172" s="282"/>
      <c r="G172" s="283"/>
      <c r="H172" s="421"/>
      <c r="I172" s="421"/>
      <c r="J172" s="283"/>
      <c r="K172" s="421"/>
      <c r="L172" s="282"/>
      <c r="N172" s="282"/>
      <c r="S172" s="282"/>
      <c r="T172" s="283"/>
      <c r="U172" s="283"/>
      <c r="V172" s="283"/>
      <c r="W172" s="283"/>
      <c r="X172" s="283"/>
      <c r="Y172" s="282"/>
      <c r="Z172" s="282"/>
      <c r="AA172" s="283"/>
      <c r="AB172" s="282"/>
      <c r="AC172" s="282"/>
      <c r="AD172" s="282"/>
      <c r="AE172" s="282"/>
      <c r="AF172" s="283"/>
      <c r="AG172" s="402"/>
      <c r="AH172" s="283"/>
      <c r="AI172" s="283"/>
      <c r="AJ172" s="283"/>
      <c r="AK172" s="283"/>
      <c r="AL172" s="283"/>
      <c r="AM172" s="282"/>
      <c r="AN172" s="282"/>
      <c r="AO172" s="282"/>
      <c r="AP172" s="282"/>
      <c r="AQ172" s="282"/>
      <c r="AR172" s="282"/>
      <c r="AT172" s="283"/>
      <c r="AU172" s="283"/>
      <c r="AV172" s="283"/>
      <c r="AW172" s="283"/>
      <c r="AY172" s="283"/>
      <c r="AZ172" s="282"/>
      <c r="BA172" s="283"/>
      <c r="BB172" s="282"/>
      <c r="BC172" s="282"/>
      <c r="BD172" s="282"/>
      <c r="BE172" s="283"/>
      <c r="BG172" s="282"/>
      <c r="BH172" s="282"/>
      <c r="BI172" s="282"/>
      <c r="BL172" s="421"/>
      <c r="BM172" s="424"/>
      <c r="BN172" s="424"/>
      <c r="BO172" s="424"/>
      <c r="BP172" s="424"/>
      <c r="BQ172" s="421"/>
      <c r="BR172" s="421"/>
      <c r="BV172" s="282"/>
      <c r="BW172" s="283"/>
      <c r="BY172" s="283"/>
      <c r="BZ172" s="283"/>
      <c r="CA172" s="283"/>
      <c r="CB172" s="282"/>
      <c r="CC172" s="282"/>
      <c r="CD172" s="282"/>
      <c r="CE172" s="282"/>
      <c r="CG172" s="427"/>
      <c r="CH172" s="402"/>
      <c r="CI172" s="424"/>
      <c r="CJ172" s="282"/>
      <c r="CK172" s="282"/>
      <c r="CL172" s="283"/>
      <c r="CM172" s="283"/>
      <c r="CP172" s="282"/>
      <c r="DC172" s="282"/>
      <c r="DD172" s="282"/>
      <c r="DE172" s="282"/>
      <c r="DF172" s="282"/>
      <c r="DG172" s="282"/>
      <c r="DH172" s="282"/>
      <c r="DI172" s="282"/>
      <c r="DJ172" s="282"/>
      <c r="EF172" s="495" t="str">
        <f>""&amp;(MID(数据表!AZ172,1,MIN(FIND({"(";"（"},数据表!AZ172&amp;"(（",1)-1)))&amp;""</f>
        <v/>
      </c>
      <c r="EG172" s="495" t="str">
        <f>""&amp;(MID(数据表!AZ172,1,MIN(FIND({0;1;2;3;4;5;6;7;8;9},数据表!AZ172&amp;"1234567890",1)-1)))&amp;""</f>
        <v/>
      </c>
    </row>
    <row r="173" spans="2:137" s="310" customFormat="1" ht="12" customHeight="1">
      <c r="B173" s="286"/>
      <c r="C173" s="286"/>
      <c r="D173" s="286"/>
      <c r="E173" s="479"/>
      <c r="F173" s="282"/>
      <c r="G173" s="283"/>
      <c r="H173" s="421"/>
      <c r="I173" s="421"/>
      <c r="J173" s="283"/>
      <c r="K173" s="421"/>
      <c r="L173" s="282"/>
      <c r="N173" s="282"/>
      <c r="S173" s="282"/>
      <c r="T173" s="283"/>
      <c r="U173" s="283"/>
      <c r="V173" s="283"/>
      <c r="W173" s="283"/>
      <c r="X173" s="283"/>
      <c r="Y173" s="282"/>
      <c r="Z173" s="282"/>
      <c r="AA173" s="283"/>
      <c r="AB173" s="282"/>
      <c r="AC173" s="282"/>
      <c r="AD173" s="282"/>
      <c r="AE173" s="282"/>
      <c r="AF173" s="283"/>
      <c r="AG173" s="402"/>
      <c r="AH173" s="283"/>
      <c r="AI173" s="283"/>
      <c r="AJ173" s="283"/>
      <c r="AK173" s="283"/>
      <c r="AL173" s="283"/>
      <c r="AM173" s="282"/>
      <c r="AN173" s="282"/>
      <c r="AO173" s="282"/>
      <c r="AP173" s="282"/>
      <c r="AQ173" s="282"/>
      <c r="AR173" s="282"/>
      <c r="AT173" s="283"/>
      <c r="AU173" s="283"/>
      <c r="AV173" s="283"/>
      <c r="AW173" s="283"/>
      <c r="AY173" s="283"/>
      <c r="AZ173" s="282"/>
      <c r="BA173" s="283"/>
      <c r="BB173" s="282"/>
      <c r="BC173" s="282"/>
      <c r="BD173" s="282"/>
      <c r="BE173" s="283"/>
      <c r="BG173" s="282"/>
      <c r="BH173" s="282"/>
      <c r="BI173" s="282"/>
      <c r="BL173" s="421"/>
      <c r="BM173" s="424"/>
      <c r="BN173" s="424"/>
      <c r="BO173" s="424"/>
      <c r="BP173" s="424"/>
      <c r="BQ173" s="421"/>
      <c r="BR173" s="421"/>
      <c r="BV173" s="282"/>
      <c r="BW173" s="283"/>
      <c r="BY173" s="283"/>
      <c r="BZ173" s="283"/>
      <c r="CA173" s="283"/>
      <c r="CB173" s="282"/>
      <c r="CC173" s="282"/>
      <c r="CD173" s="282"/>
      <c r="CE173" s="282"/>
      <c r="CG173" s="427"/>
      <c r="CH173" s="402"/>
      <c r="CI173" s="424"/>
      <c r="CJ173" s="282"/>
      <c r="CK173" s="282"/>
      <c r="CL173" s="283"/>
      <c r="CM173" s="283"/>
      <c r="CP173" s="282"/>
      <c r="DC173" s="282"/>
      <c r="DD173" s="282"/>
      <c r="DE173" s="282"/>
      <c r="DF173" s="282"/>
      <c r="DG173" s="282"/>
      <c r="DH173" s="282"/>
      <c r="DI173" s="282"/>
      <c r="DJ173" s="282"/>
      <c r="EF173" s="495" t="str">
        <f>""&amp;(MID(数据表!AZ173,1,MIN(FIND({"(";"（"},数据表!AZ173&amp;"(（",1)-1)))&amp;""</f>
        <v/>
      </c>
      <c r="EG173" s="495" t="str">
        <f>""&amp;(MID(数据表!AZ173,1,MIN(FIND({0;1;2;3;4;5;6;7;8;9},数据表!AZ173&amp;"1234567890",1)-1)))&amp;""</f>
        <v/>
      </c>
    </row>
    <row r="174" spans="2:137" s="310" customFormat="1" ht="12" customHeight="1">
      <c r="B174" s="286"/>
      <c r="C174" s="286"/>
      <c r="D174" s="286"/>
      <c r="E174" s="479"/>
      <c r="F174" s="282"/>
      <c r="G174" s="283"/>
      <c r="H174" s="421"/>
      <c r="I174" s="421"/>
      <c r="J174" s="283"/>
      <c r="K174" s="421"/>
      <c r="L174" s="282"/>
      <c r="N174" s="282"/>
      <c r="S174" s="282"/>
      <c r="T174" s="283"/>
      <c r="U174" s="283"/>
      <c r="V174" s="283"/>
      <c r="W174" s="283"/>
      <c r="X174" s="283"/>
      <c r="Y174" s="282"/>
      <c r="Z174" s="282"/>
      <c r="AA174" s="283"/>
      <c r="AB174" s="282"/>
      <c r="AC174" s="282"/>
      <c r="AD174" s="282"/>
      <c r="AE174" s="282"/>
      <c r="AF174" s="283"/>
      <c r="AG174" s="402"/>
      <c r="AH174" s="283"/>
      <c r="AI174" s="283"/>
      <c r="AJ174" s="283"/>
      <c r="AK174" s="283"/>
      <c r="AL174" s="283"/>
      <c r="AM174" s="282"/>
      <c r="AN174" s="282"/>
      <c r="AO174" s="282"/>
      <c r="AP174" s="282"/>
      <c r="AQ174" s="282"/>
      <c r="AR174" s="282"/>
      <c r="AT174" s="283"/>
      <c r="AU174" s="283"/>
      <c r="AV174" s="283"/>
      <c r="AW174" s="283"/>
      <c r="AY174" s="283"/>
      <c r="AZ174" s="282"/>
      <c r="BA174" s="283"/>
      <c r="BB174" s="282"/>
      <c r="BC174" s="282"/>
      <c r="BD174" s="282"/>
      <c r="BE174" s="283"/>
      <c r="BG174" s="282"/>
      <c r="BH174" s="282"/>
      <c r="BI174" s="282"/>
      <c r="BL174" s="421"/>
      <c r="BM174" s="424"/>
      <c r="BN174" s="424"/>
      <c r="BO174" s="424"/>
      <c r="BP174" s="424"/>
      <c r="BQ174" s="421"/>
      <c r="BR174" s="421"/>
      <c r="BV174" s="282"/>
      <c r="BW174" s="283"/>
      <c r="BY174" s="283"/>
      <c r="BZ174" s="283"/>
      <c r="CA174" s="283"/>
      <c r="CB174" s="282"/>
      <c r="CC174" s="282"/>
      <c r="CD174" s="282"/>
      <c r="CE174" s="282"/>
      <c r="CG174" s="427"/>
      <c r="CH174" s="402"/>
      <c r="CI174" s="424"/>
      <c r="CJ174" s="282"/>
      <c r="CK174" s="282"/>
      <c r="CL174" s="283"/>
      <c r="CM174" s="283"/>
      <c r="CP174" s="282"/>
      <c r="DC174" s="282"/>
      <c r="DD174" s="282"/>
      <c r="DE174" s="282"/>
      <c r="DF174" s="282"/>
      <c r="DG174" s="282"/>
      <c r="DH174" s="282"/>
      <c r="DI174" s="282"/>
      <c r="DJ174" s="282"/>
      <c r="EF174" s="495" t="str">
        <f>""&amp;(MID(数据表!AZ174,1,MIN(FIND({"(";"（"},数据表!AZ174&amp;"(（",1)-1)))&amp;""</f>
        <v/>
      </c>
      <c r="EG174" s="495" t="str">
        <f>""&amp;(MID(数据表!AZ174,1,MIN(FIND({0;1;2;3;4;5;6;7;8;9},数据表!AZ174&amp;"1234567890",1)-1)))&amp;""</f>
        <v/>
      </c>
    </row>
    <row r="175" spans="2:137" s="310" customFormat="1" ht="12" customHeight="1">
      <c r="B175" s="286"/>
      <c r="C175" s="286"/>
      <c r="D175" s="286"/>
      <c r="E175" s="479"/>
      <c r="F175" s="282"/>
      <c r="G175" s="283"/>
      <c r="H175" s="421"/>
      <c r="I175" s="421"/>
      <c r="J175" s="283"/>
      <c r="K175" s="421"/>
      <c r="L175" s="282"/>
      <c r="N175" s="282"/>
      <c r="S175" s="282"/>
      <c r="T175" s="283"/>
      <c r="U175" s="283"/>
      <c r="V175" s="283"/>
      <c r="W175" s="283"/>
      <c r="X175" s="283"/>
      <c r="Y175" s="282"/>
      <c r="Z175" s="282"/>
      <c r="AA175" s="283"/>
      <c r="AB175" s="282"/>
      <c r="AC175" s="282"/>
      <c r="AD175" s="282"/>
      <c r="AE175" s="282"/>
      <c r="AF175" s="283"/>
      <c r="AG175" s="402"/>
      <c r="AH175" s="283"/>
      <c r="AI175" s="283"/>
      <c r="AJ175" s="283"/>
      <c r="AK175" s="283"/>
      <c r="AL175" s="283"/>
      <c r="AM175" s="282"/>
      <c r="AN175" s="282"/>
      <c r="AO175" s="282"/>
      <c r="AP175" s="282"/>
      <c r="AQ175" s="282"/>
      <c r="AR175" s="282"/>
      <c r="AT175" s="283"/>
      <c r="AU175" s="283"/>
      <c r="AV175" s="283"/>
      <c r="AW175" s="283"/>
      <c r="AY175" s="283"/>
      <c r="AZ175" s="282"/>
      <c r="BA175" s="283"/>
      <c r="BB175" s="282"/>
      <c r="BC175" s="282"/>
      <c r="BD175" s="282"/>
      <c r="BE175" s="283"/>
      <c r="BG175" s="282"/>
      <c r="BH175" s="282"/>
      <c r="BI175" s="282"/>
      <c r="BL175" s="421"/>
      <c r="BM175" s="424"/>
      <c r="BN175" s="424"/>
      <c r="BO175" s="424"/>
      <c r="BP175" s="424"/>
      <c r="BQ175" s="421"/>
      <c r="BR175" s="421"/>
      <c r="BV175" s="282"/>
      <c r="BW175" s="283"/>
      <c r="BY175" s="283"/>
      <c r="BZ175" s="283"/>
      <c r="CA175" s="283"/>
      <c r="CB175" s="282"/>
      <c r="CC175" s="282"/>
      <c r="CD175" s="282"/>
      <c r="CE175" s="282"/>
      <c r="CG175" s="427"/>
      <c r="CH175" s="402"/>
      <c r="CI175" s="424"/>
      <c r="CJ175" s="282"/>
      <c r="CK175" s="282"/>
      <c r="CL175" s="283"/>
      <c r="CM175" s="283"/>
      <c r="CP175" s="282"/>
      <c r="DC175" s="282"/>
      <c r="DD175" s="282"/>
      <c r="DE175" s="282"/>
      <c r="DF175" s="282"/>
      <c r="DG175" s="282"/>
      <c r="DH175" s="282"/>
      <c r="DI175" s="282"/>
      <c r="DJ175" s="282"/>
      <c r="EF175" s="495" t="str">
        <f>""&amp;(MID(数据表!AZ175,1,MIN(FIND({"(";"（"},数据表!AZ175&amp;"(（",1)-1)))&amp;""</f>
        <v/>
      </c>
      <c r="EG175" s="495" t="str">
        <f>""&amp;(MID(数据表!AZ175,1,MIN(FIND({0;1;2;3;4;5;6;7;8;9},数据表!AZ175&amp;"1234567890",1)-1)))&amp;""</f>
        <v/>
      </c>
    </row>
    <row r="176" spans="2:137" s="310" customFormat="1" ht="12" customHeight="1">
      <c r="B176" s="286"/>
      <c r="C176" s="286"/>
      <c r="D176" s="286"/>
      <c r="E176" s="479"/>
      <c r="F176" s="282"/>
      <c r="G176" s="283"/>
      <c r="H176" s="421"/>
      <c r="I176" s="421"/>
      <c r="J176" s="283"/>
      <c r="K176" s="421"/>
      <c r="L176" s="282"/>
      <c r="N176" s="282"/>
      <c r="S176" s="282"/>
      <c r="T176" s="283"/>
      <c r="U176" s="283"/>
      <c r="V176" s="283"/>
      <c r="W176" s="283"/>
      <c r="X176" s="283"/>
      <c r="Y176" s="282"/>
      <c r="Z176" s="282"/>
      <c r="AA176" s="283"/>
      <c r="AB176" s="282"/>
      <c r="AC176" s="282"/>
      <c r="AD176" s="282"/>
      <c r="AE176" s="282"/>
      <c r="AF176" s="283"/>
      <c r="AG176" s="402"/>
      <c r="AH176" s="283"/>
      <c r="AI176" s="283"/>
      <c r="AJ176" s="283"/>
      <c r="AK176" s="283"/>
      <c r="AL176" s="283"/>
      <c r="AM176" s="282"/>
      <c r="AN176" s="282"/>
      <c r="AO176" s="282"/>
      <c r="AP176" s="282"/>
      <c r="AQ176" s="282"/>
      <c r="AR176" s="282"/>
      <c r="AT176" s="283"/>
      <c r="AU176" s="283"/>
      <c r="AV176" s="283"/>
      <c r="AW176" s="283"/>
      <c r="AY176" s="283"/>
      <c r="AZ176" s="282"/>
      <c r="BA176" s="283"/>
      <c r="BB176" s="282"/>
      <c r="BC176" s="282"/>
      <c r="BD176" s="282"/>
      <c r="BE176" s="283"/>
      <c r="BG176" s="282"/>
      <c r="BH176" s="282"/>
      <c r="BI176" s="282"/>
      <c r="BL176" s="421"/>
      <c r="BM176" s="424"/>
      <c r="BN176" s="424"/>
      <c r="BO176" s="424"/>
      <c r="BP176" s="424"/>
      <c r="BQ176" s="421"/>
      <c r="BR176" s="421"/>
      <c r="BV176" s="282"/>
      <c r="BW176" s="283"/>
      <c r="BY176" s="283"/>
      <c r="BZ176" s="283"/>
      <c r="CA176" s="283"/>
      <c r="CB176" s="282"/>
      <c r="CC176" s="282"/>
      <c r="CD176" s="282"/>
      <c r="CE176" s="282"/>
      <c r="CG176" s="427"/>
      <c r="CH176" s="402"/>
      <c r="CI176" s="424"/>
      <c r="CJ176" s="282"/>
      <c r="CK176" s="282"/>
      <c r="CL176" s="283"/>
      <c r="CM176" s="283"/>
      <c r="CP176" s="282"/>
      <c r="DC176" s="282"/>
      <c r="DD176" s="282"/>
      <c r="DE176" s="282"/>
      <c r="DF176" s="282"/>
      <c r="DG176" s="282"/>
      <c r="DH176" s="282"/>
      <c r="DI176" s="282"/>
      <c r="DJ176" s="282"/>
      <c r="EF176" s="495" t="str">
        <f>""&amp;(MID(数据表!AZ176,1,MIN(FIND({"(";"（"},数据表!AZ176&amp;"(（",1)-1)))&amp;""</f>
        <v/>
      </c>
      <c r="EG176" s="495" t="str">
        <f>""&amp;(MID(数据表!AZ176,1,MIN(FIND({0;1;2;3;4;5;6;7;8;9},数据表!AZ176&amp;"1234567890",1)-1)))&amp;""</f>
        <v/>
      </c>
    </row>
    <row r="177" spans="2:137" s="310" customFormat="1" ht="12" customHeight="1">
      <c r="B177" s="286"/>
      <c r="C177" s="286"/>
      <c r="D177" s="286"/>
      <c r="E177" s="479"/>
      <c r="F177" s="282"/>
      <c r="G177" s="283"/>
      <c r="H177" s="421"/>
      <c r="I177" s="421"/>
      <c r="J177" s="283"/>
      <c r="K177" s="421"/>
      <c r="L177" s="282"/>
      <c r="N177" s="282"/>
      <c r="S177" s="282"/>
      <c r="T177" s="283"/>
      <c r="U177" s="283"/>
      <c r="V177" s="283"/>
      <c r="W177" s="283"/>
      <c r="X177" s="283"/>
      <c r="Y177" s="282"/>
      <c r="Z177" s="282"/>
      <c r="AA177" s="283"/>
      <c r="AB177" s="282"/>
      <c r="AC177" s="282"/>
      <c r="AD177" s="282"/>
      <c r="AE177" s="282"/>
      <c r="AF177" s="283"/>
      <c r="AG177" s="402"/>
      <c r="AH177" s="283"/>
      <c r="AI177" s="283"/>
      <c r="AJ177" s="283"/>
      <c r="AK177" s="283"/>
      <c r="AL177" s="283"/>
      <c r="AM177" s="282"/>
      <c r="AN177" s="282"/>
      <c r="AO177" s="282"/>
      <c r="AP177" s="282"/>
      <c r="AQ177" s="282"/>
      <c r="AR177" s="282"/>
      <c r="AT177" s="283"/>
      <c r="AU177" s="283"/>
      <c r="AV177" s="283"/>
      <c r="AW177" s="283"/>
      <c r="AY177" s="283"/>
      <c r="AZ177" s="282"/>
      <c r="BA177" s="283"/>
      <c r="BB177" s="282"/>
      <c r="BC177" s="282"/>
      <c r="BD177" s="282"/>
      <c r="BE177" s="283"/>
      <c r="BG177" s="282"/>
      <c r="BH177" s="282"/>
      <c r="BI177" s="282"/>
      <c r="BL177" s="421"/>
      <c r="BM177" s="424"/>
      <c r="BN177" s="424"/>
      <c r="BO177" s="424"/>
      <c r="BP177" s="424"/>
      <c r="BQ177" s="421"/>
      <c r="BR177" s="421"/>
      <c r="BV177" s="282"/>
      <c r="BW177" s="283"/>
      <c r="BY177" s="283"/>
      <c r="BZ177" s="283"/>
      <c r="CA177" s="283"/>
      <c r="CB177" s="282"/>
      <c r="CC177" s="282"/>
      <c r="CD177" s="282"/>
      <c r="CE177" s="282"/>
      <c r="CG177" s="427"/>
      <c r="CH177" s="402"/>
      <c r="CI177" s="424"/>
      <c r="CJ177" s="282"/>
      <c r="CK177" s="282"/>
      <c r="CL177" s="283"/>
      <c r="CM177" s="283"/>
      <c r="CP177" s="282"/>
      <c r="DC177" s="282"/>
      <c r="DD177" s="282"/>
      <c r="DE177" s="282"/>
      <c r="DF177" s="282"/>
      <c r="DG177" s="282"/>
      <c r="DH177" s="282"/>
      <c r="DI177" s="282"/>
      <c r="DJ177" s="282"/>
      <c r="EF177" s="495" t="str">
        <f>""&amp;(MID(数据表!AZ177,1,MIN(FIND({"(";"（"},数据表!AZ177&amp;"(（",1)-1)))&amp;""</f>
        <v/>
      </c>
      <c r="EG177" s="495" t="str">
        <f>""&amp;(MID(数据表!AZ177,1,MIN(FIND({0;1;2;3;4;5;6;7;8;9},数据表!AZ177&amp;"1234567890",1)-1)))&amp;""</f>
        <v/>
      </c>
    </row>
    <row r="178" spans="2:137" s="310" customFormat="1" ht="12" customHeight="1">
      <c r="B178" s="286"/>
      <c r="C178" s="286"/>
      <c r="D178" s="286"/>
      <c r="E178" s="479"/>
      <c r="F178" s="282"/>
      <c r="G178" s="283"/>
      <c r="H178" s="421"/>
      <c r="I178" s="421"/>
      <c r="J178" s="283"/>
      <c r="K178" s="421"/>
      <c r="L178" s="282"/>
      <c r="N178" s="282"/>
      <c r="S178" s="282"/>
      <c r="T178" s="283"/>
      <c r="U178" s="283"/>
      <c r="V178" s="283"/>
      <c r="W178" s="283"/>
      <c r="X178" s="283"/>
      <c r="Y178" s="282"/>
      <c r="Z178" s="282"/>
      <c r="AA178" s="283"/>
      <c r="AB178" s="282"/>
      <c r="AC178" s="282"/>
      <c r="AD178" s="282"/>
      <c r="AE178" s="282"/>
      <c r="AF178" s="283"/>
      <c r="AG178" s="402"/>
      <c r="AH178" s="283"/>
      <c r="AI178" s="283"/>
      <c r="AJ178" s="283"/>
      <c r="AK178" s="283"/>
      <c r="AL178" s="283"/>
      <c r="AM178" s="282"/>
      <c r="AN178" s="282"/>
      <c r="AO178" s="282"/>
      <c r="AP178" s="282"/>
      <c r="AQ178" s="282"/>
      <c r="AR178" s="282"/>
      <c r="AT178" s="283"/>
      <c r="AU178" s="283"/>
      <c r="AV178" s="283"/>
      <c r="AW178" s="283"/>
      <c r="AY178" s="283"/>
      <c r="AZ178" s="282"/>
      <c r="BA178" s="283"/>
      <c r="BB178" s="282"/>
      <c r="BC178" s="282"/>
      <c r="BD178" s="282"/>
      <c r="BE178" s="283"/>
      <c r="BG178" s="282"/>
      <c r="BH178" s="282"/>
      <c r="BI178" s="282"/>
      <c r="BL178" s="421"/>
      <c r="BM178" s="424"/>
      <c r="BN178" s="424"/>
      <c r="BO178" s="424"/>
      <c r="BP178" s="424"/>
      <c r="BQ178" s="421"/>
      <c r="BR178" s="421"/>
      <c r="BV178" s="282"/>
      <c r="BW178" s="283"/>
      <c r="BY178" s="283"/>
      <c r="BZ178" s="283"/>
      <c r="CA178" s="283"/>
      <c r="CB178" s="282"/>
      <c r="CC178" s="282"/>
      <c r="CD178" s="282"/>
      <c r="CE178" s="282"/>
      <c r="CG178" s="427"/>
      <c r="CH178" s="402"/>
      <c r="CI178" s="424"/>
      <c r="CJ178" s="282"/>
      <c r="CK178" s="282"/>
      <c r="CL178" s="283"/>
      <c r="CM178" s="283"/>
      <c r="CP178" s="282"/>
      <c r="DC178" s="282"/>
      <c r="DD178" s="282"/>
      <c r="DE178" s="282"/>
      <c r="DF178" s="282"/>
      <c r="DG178" s="282"/>
      <c r="DH178" s="282"/>
      <c r="DI178" s="282"/>
      <c r="DJ178" s="282"/>
      <c r="EF178" s="495" t="str">
        <f>""&amp;(MID(数据表!AZ178,1,MIN(FIND({"(";"（"},数据表!AZ178&amp;"(（",1)-1)))&amp;""</f>
        <v/>
      </c>
      <c r="EG178" s="495" t="str">
        <f>""&amp;(MID(数据表!AZ178,1,MIN(FIND({0;1;2;3;4;5;6;7;8;9},数据表!AZ178&amp;"1234567890",1)-1)))&amp;""</f>
        <v/>
      </c>
    </row>
    <row r="179" spans="2:137" s="310" customFormat="1" ht="12" customHeight="1">
      <c r="B179" s="286"/>
      <c r="C179" s="286"/>
      <c r="D179" s="286"/>
      <c r="E179" s="479"/>
      <c r="F179" s="282"/>
      <c r="G179" s="283"/>
      <c r="H179" s="421"/>
      <c r="I179" s="421"/>
      <c r="J179" s="283"/>
      <c r="K179" s="421"/>
      <c r="L179" s="282"/>
      <c r="N179" s="282"/>
      <c r="S179" s="282"/>
      <c r="T179" s="283"/>
      <c r="U179" s="283"/>
      <c r="V179" s="283"/>
      <c r="W179" s="283"/>
      <c r="X179" s="283"/>
      <c r="Y179" s="282"/>
      <c r="Z179" s="282"/>
      <c r="AA179" s="283"/>
      <c r="AB179" s="282"/>
      <c r="AC179" s="282"/>
      <c r="AD179" s="282"/>
      <c r="AE179" s="282"/>
      <c r="AF179" s="283"/>
      <c r="AG179" s="402"/>
      <c r="AH179" s="283"/>
      <c r="AI179" s="283"/>
      <c r="AJ179" s="283"/>
      <c r="AK179" s="283"/>
      <c r="AL179" s="283"/>
      <c r="AM179" s="282"/>
      <c r="AN179" s="282"/>
      <c r="AO179" s="282"/>
      <c r="AP179" s="282"/>
      <c r="AQ179" s="282"/>
      <c r="AR179" s="282"/>
      <c r="AT179" s="283"/>
      <c r="AU179" s="283"/>
      <c r="AV179" s="283"/>
      <c r="AW179" s="283"/>
      <c r="AY179" s="283"/>
      <c r="AZ179" s="282"/>
      <c r="BA179" s="283"/>
      <c r="BB179" s="282"/>
      <c r="BC179" s="282"/>
      <c r="BD179" s="282"/>
      <c r="BE179" s="283"/>
      <c r="BG179" s="282"/>
      <c r="BH179" s="282"/>
      <c r="BI179" s="282"/>
      <c r="BL179" s="421"/>
      <c r="BM179" s="424"/>
      <c r="BN179" s="424"/>
      <c r="BO179" s="424"/>
      <c r="BP179" s="424"/>
      <c r="BQ179" s="421"/>
      <c r="BR179" s="421"/>
      <c r="BV179" s="282"/>
      <c r="BW179" s="283"/>
      <c r="BY179" s="283"/>
      <c r="BZ179" s="283"/>
      <c r="CA179" s="283"/>
      <c r="CB179" s="282"/>
      <c r="CC179" s="282"/>
      <c r="CD179" s="282"/>
      <c r="CE179" s="282"/>
      <c r="CG179" s="427"/>
      <c r="CH179" s="402"/>
      <c r="CI179" s="424"/>
      <c r="CJ179" s="282"/>
      <c r="CK179" s="282"/>
      <c r="CL179" s="283"/>
      <c r="CM179" s="283"/>
      <c r="CP179" s="282"/>
      <c r="DC179" s="282"/>
      <c r="DD179" s="282"/>
      <c r="DE179" s="282"/>
      <c r="DF179" s="282"/>
      <c r="DG179" s="282"/>
      <c r="DH179" s="282"/>
      <c r="DI179" s="282"/>
      <c r="DJ179" s="282"/>
      <c r="EF179" s="495" t="str">
        <f>""&amp;(MID(数据表!AZ179,1,MIN(FIND({"(";"（"},数据表!AZ179&amp;"(（",1)-1)))&amp;""</f>
        <v/>
      </c>
      <c r="EG179" s="495" t="str">
        <f>""&amp;(MID(数据表!AZ179,1,MIN(FIND({0;1;2;3;4;5;6;7;8;9},数据表!AZ179&amp;"1234567890",1)-1)))&amp;""</f>
        <v/>
      </c>
    </row>
    <row r="180" spans="2:137" s="310" customFormat="1" ht="12" customHeight="1">
      <c r="B180" s="286"/>
      <c r="C180" s="286"/>
      <c r="D180" s="286"/>
      <c r="E180" s="479"/>
      <c r="F180" s="282"/>
      <c r="G180" s="283"/>
      <c r="H180" s="421"/>
      <c r="I180" s="421"/>
      <c r="J180" s="283"/>
      <c r="K180" s="421"/>
      <c r="L180" s="282"/>
      <c r="N180" s="282"/>
      <c r="S180" s="282"/>
      <c r="T180" s="283"/>
      <c r="U180" s="283"/>
      <c r="V180" s="283"/>
      <c r="W180" s="283"/>
      <c r="X180" s="283"/>
      <c r="Y180" s="282"/>
      <c r="Z180" s="282"/>
      <c r="AA180" s="283"/>
      <c r="AB180" s="282"/>
      <c r="AC180" s="282"/>
      <c r="AD180" s="282"/>
      <c r="AE180" s="282"/>
      <c r="AF180" s="283"/>
      <c r="AG180" s="402"/>
      <c r="AH180" s="283"/>
      <c r="AI180" s="283"/>
      <c r="AJ180" s="283"/>
      <c r="AK180" s="283"/>
      <c r="AL180" s="283"/>
      <c r="AM180" s="282"/>
      <c r="AN180" s="282"/>
      <c r="AO180" s="282"/>
      <c r="AP180" s="282"/>
      <c r="AQ180" s="282"/>
      <c r="AR180" s="282"/>
      <c r="AT180" s="283"/>
      <c r="AU180" s="283"/>
      <c r="AV180" s="283"/>
      <c r="AW180" s="283"/>
      <c r="AY180" s="283"/>
      <c r="AZ180" s="282"/>
      <c r="BA180" s="283"/>
      <c r="BB180" s="282"/>
      <c r="BC180" s="282"/>
      <c r="BD180" s="282"/>
      <c r="BE180" s="283"/>
      <c r="BG180" s="282"/>
      <c r="BH180" s="282"/>
      <c r="BI180" s="282"/>
      <c r="BL180" s="421"/>
      <c r="BM180" s="424"/>
      <c r="BN180" s="424"/>
      <c r="BO180" s="424"/>
      <c r="BP180" s="424"/>
      <c r="BQ180" s="421"/>
      <c r="BR180" s="421"/>
      <c r="BV180" s="282"/>
      <c r="BW180" s="283"/>
      <c r="BY180" s="283"/>
      <c r="BZ180" s="283"/>
      <c r="CA180" s="283"/>
      <c r="CB180" s="282"/>
      <c r="CC180" s="282"/>
      <c r="CD180" s="282"/>
      <c r="CE180" s="282"/>
      <c r="CG180" s="427"/>
      <c r="CH180" s="402"/>
      <c r="CI180" s="424"/>
      <c r="CJ180" s="282"/>
      <c r="CK180" s="282"/>
      <c r="CL180" s="283"/>
      <c r="CM180" s="283"/>
      <c r="CP180" s="282"/>
      <c r="DC180" s="282"/>
      <c r="DD180" s="282"/>
      <c r="DE180" s="282"/>
      <c r="DF180" s="282"/>
      <c r="DG180" s="282"/>
      <c r="DH180" s="282"/>
      <c r="DI180" s="282"/>
      <c r="DJ180" s="282"/>
      <c r="EF180" s="495" t="str">
        <f>""&amp;(MID(数据表!AZ180,1,MIN(FIND({"(";"（"},数据表!AZ180&amp;"(（",1)-1)))&amp;""</f>
        <v/>
      </c>
      <c r="EG180" s="495" t="str">
        <f>""&amp;(MID(数据表!AZ180,1,MIN(FIND({0;1;2;3;4;5;6;7;8;9},数据表!AZ180&amp;"1234567890",1)-1)))&amp;""</f>
        <v/>
      </c>
    </row>
    <row r="181" spans="2:137" s="310" customFormat="1" ht="12" customHeight="1">
      <c r="B181" s="286"/>
      <c r="C181" s="286"/>
      <c r="D181" s="286"/>
      <c r="E181" s="479"/>
      <c r="F181" s="282"/>
      <c r="G181" s="283"/>
      <c r="H181" s="421"/>
      <c r="I181" s="421"/>
      <c r="J181" s="283"/>
      <c r="K181" s="421"/>
      <c r="L181" s="282"/>
      <c r="N181" s="282"/>
      <c r="S181" s="282"/>
      <c r="T181" s="283"/>
      <c r="U181" s="283"/>
      <c r="V181" s="283"/>
      <c r="W181" s="283"/>
      <c r="X181" s="283"/>
      <c r="Y181" s="282"/>
      <c r="Z181" s="282"/>
      <c r="AA181" s="283"/>
      <c r="AB181" s="282"/>
      <c r="AC181" s="282"/>
      <c r="AD181" s="282"/>
      <c r="AE181" s="282"/>
      <c r="AF181" s="283"/>
      <c r="AG181" s="402"/>
      <c r="AH181" s="283"/>
      <c r="AI181" s="283"/>
      <c r="AJ181" s="283"/>
      <c r="AK181" s="283"/>
      <c r="AL181" s="283"/>
      <c r="AM181" s="282"/>
      <c r="AN181" s="282"/>
      <c r="AO181" s="282"/>
      <c r="AP181" s="282"/>
      <c r="AQ181" s="282"/>
      <c r="AR181" s="282"/>
      <c r="AT181" s="283"/>
      <c r="AU181" s="283"/>
      <c r="AV181" s="283"/>
      <c r="AW181" s="283"/>
      <c r="AY181" s="283"/>
      <c r="AZ181" s="282"/>
      <c r="BA181" s="283"/>
      <c r="BB181" s="282"/>
      <c r="BC181" s="282"/>
      <c r="BD181" s="282"/>
      <c r="BE181" s="283"/>
      <c r="BG181" s="282"/>
      <c r="BH181" s="282"/>
      <c r="BI181" s="282"/>
      <c r="BL181" s="421"/>
      <c r="BM181" s="424"/>
      <c r="BN181" s="424"/>
      <c r="BO181" s="424"/>
      <c r="BP181" s="424"/>
      <c r="BQ181" s="421"/>
      <c r="BR181" s="421"/>
      <c r="BV181" s="282"/>
      <c r="BW181" s="283"/>
      <c r="BY181" s="283"/>
      <c r="BZ181" s="283"/>
      <c r="CA181" s="283"/>
      <c r="CB181" s="282"/>
      <c r="CC181" s="282"/>
      <c r="CD181" s="282"/>
      <c r="CE181" s="282"/>
      <c r="CG181" s="427"/>
      <c r="CH181" s="402"/>
      <c r="CI181" s="424"/>
      <c r="CJ181" s="282"/>
      <c r="CK181" s="282"/>
      <c r="CL181" s="283"/>
      <c r="CM181" s="283"/>
      <c r="CP181" s="282"/>
      <c r="DC181" s="282"/>
      <c r="DD181" s="282"/>
      <c r="DE181" s="282"/>
      <c r="DF181" s="282"/>
      <c r="DG181" s="282"/>
      <c r="DH181" s="282"/>
      <c r="DI181" s="282"/>
      <c r="DJ181" s="282"/>
      <c r="EF181" s="495" t="str">
        <f>""&amp;(MID(数据表!AZ181,1,MIN(FIND({"(";"（"},数据表!AZ181&amp;"(（",1)-1)))&amp;""</f>
        <v/>
      </c>
      <c r="EG181" s="495" t="str">
        <f>""&amp;(MID(数据表!AZ181,1,MIN(FIND({0;1;2;3;4;5;6;7;8;9},数据表!AZ181&amp;"1234567890",1)-1)))&amp;""</f>
        <v/>
      </c>
    </row>
    <row r="182" spans="2:137" s="310" customFormat="1" ht="12" customHeight="1">
      <c r="B182" s="286"/>
      <c r="C182" s="286"/>
      <c r="D182" s="286"/>
      <c r="E182" s="479"/>
      <c r="F182" s="282"/>
      <c r="G182" s="283"/>
      <c r="H182" s="421"/>
      <c r="I182" s="421"/>
      <c r="J182" s="283"/>
      <c r="K182" s="421"/>
      <c r="L182" s="282"/>
      <c r="N182" s="282"/>
      <c r="S182" s="282"/>
      <c r="T182" s="283"/>
      <c r="U182" s="283"/>
      <c r="V182" s="283"/>
      <c r="W182" s="283"/>
      <c r="X182" s="283"/>
      <c r="Y182" s="282"/>
      <c r="Z182" s="282"/>
      <c r="AA182" s="283"/>
      <c r="AB182" s="282"/>
      <c r="AC182" s="282"/>
      <c r="AD182" s="282"/>
      <c r="AE182" s="282"/>
      <c r="AF182" s="283"/>
      <c r="AG182" s="402"/>
      <c r="AH182" s="283"/>
      <c r="AI182" s="283"/>
      <c r="AJ182" s="283"/>
      <c r="AK182" s="283"/>
      <c r="AL182" s="283"/>
      <c r="AM182" s="282"/>
      <c r="AN182" s="282"/>
      <c r="AO182" s="282"/>
      <c r="AP182" s="282"/>
      <c r="AQ182" s="282"/>
      <c r="AR182" s="282"/>
      <c r="AT182" s="283"/>
      <c r="AU182" s="283"/>
      <c r="AV182" s="283"/>
      <c r="AW182" s="283"/>
      <c r="AY182" s="283"/>
      <c r="AZ182" s="282"/>
      <c r="BA182" s="283"/>
      <c r="BB182" s="282"/>
      <c r="BC182" s="282"/>
      <c r="BD182" s="282"/>
      <c r="BE182" s="283"/>
      <c r="BG182" s="282"/>
      <c r="BH182" s="282"/>
      <c r="BI182" s="282"/>
      <c r="BL182" s="421"/>
      <c r="BM182" s="424"/>
      <c r="BN182" s="424"/>
      <c r="BO182" s="424"/>
      <c r="BP182" s="424"/>
      <c r="BQ182" s="421"/>
      <c r="BR182" s="421"/>
      <c r="BV182" s="282"/>
      <c r="BW182" s="283"/>
      <c r="BY182" s="283"/>
      <c r="BZ182" s="283"/>
      <c r="CA182" s="283"/>
      <c r="CB182" s="282"/>
      <c r="CC182" s="282"/>
      <c r="CD182" s="282"/>
      <c r="CE182" s="282"/>
      <c r="CG182" s="427"/>
      <c r="CH182" s="402"/>
      <c r="CI182" s="424"/>
      <c r="CJ182" s="282"/>
      <c r="CK182" s="282"/>
      <c r="CL182" s="283"/>
      <c r="CM182" s="283"/>
      <c r="CP182" s="282"/>
      <c r="DC182" s="282"/>
      <c r="DD182" s="282"/>
      <c r="DE182" s="282"/>
      <c r="DF182" s="282"/>
      <c r="DG182" s="282"/>
      <c r="DH182" s="282"/>
      <c r="DI182" s="282"/>
      <c r="DJ182" s="282"/>
      <c r="EF182" s="495" t="str">
        <f>""&amp;(MID(数据表!AZ182,1,MIN(FIND({"(";"（"},数据表!AZ182&amp;"(（",1)-1)))&amp;""</f>
        <v/>
      </c>
      <c r="EG182" s="495" t="str">
        <f>""&amp;(MID(数据表!AZ182,1,MIN(FIND({0;1;2;3;4;5;6;7;8;9},数据表!AZ182&amp;"1234567890",1)-1)))&amp;""</f>
        <v/>
      </c>
    </row>
    <row r="183" spans="2:137" s="310" customFormat="1" ht="12" customHeight="1">
      <c r="B183" s="286"/>
      <c r="C183" s="286"/>
      <c r="D183" s="286"/>
      <c r="E183" s="479"/>
      <c r="F183" s="282"/>
      <c r="G183" s="283"/>
      <c r="H183" s="421"/>
      <c r="I183" s="421"/>
      <c r="J183" s="283"/>
      <c r="K183" s="421"/>
      <c r="L183" s="282"/>
      <c r="N183" s="282"/>
      <c r="S183" s="282"/>
      <c r="T183" s="283"/>
      <c r="U183" s="283"/>
      <c r="V183" s="283"/>
      <c r="W183" s="283"/>
      <c r="X183" s="283"/>
      <c r="Y183" s="282"/>
      <c r="Z183" s="282"/>
      <c r="AA183" s="283"/>
      <c r="AB183" s="282"/>
      <c r="AC183" s="282"/>
      <c r="AD183" s="282"/>
      <c r="AE183" s="282"/>
      <c r="AF183" s="283"/>
      <c r="AG183" s="402"/>
      <c r="AH183" s="283"/>
      <c r="AI183" s="283"/>
      <c r="AJ183" s="283"/>
      <c r="AK183" s="283"/>
      <c r="AL183" s="283"/>
      <c r="AM183" s="282"/>
      <c r="AN183" s="282"/>
      <c r="AO183" s="282"/>
      <c r="AP183" s="282"/>
      <c r="AQ183" s="282"/>
      <c r="AR183" s="282"/>
      <c r="AT183" s="283"/>
      <c r="AU183" s="283"/>
      <c r="AV183" s="283"/>
      <c r="AW183" s="283"/>
      <c r="AY183" s="283"/>
      <c r="AZ183" s="282"/>
      <c r="BA183" s="283"/>
      <c r="BB183" s="282"/>
      <c r="BC183" s="282"/>
      <c r="BD183" s="282"/>
      <c r="BE183" s="283"/>
      <c r="BG183" s="282"/>
      <c r="BH183" s="282"/>
      <c r="BI183" s="282"/>
      <c r="BL183" s="421"/>
      <c r="BM183" s="424"/>
      <c r="BN183" s="424"/>
      <c r="BO183" s="424"/>
      <c r="BP183" s="424"/>
      <c r="BQ183" s="421"/>
      <c r="BR183" s="421"/>
      <c r="BV183" s="282"/>
      <c r="BW183" s="283"/>
      <c r="BY183" s="283"/>
      <c r="BZ183" s="283"/>
      <c r="CA183" s="283"/>
      <c r="CB183" s="282"/>
      <c r="CC183" s="282"/>
      <c r="CD183" s="282"/>
      <c r="CE183" s="282"/>
      <c r="CG183" s="427"/>
      <c r="CH183" s="402"/>
      <c r="CI183" s="424"/>
      <c r="CJ183" s="282"/>
      <c r="CK183" s="282"/>
      <c r="CL183" s="283"/>
      <c r="CM183" s="283"/>
      <c r="CP183" s="282"/>
      <c r="DC183" s="282"/>
      <c r="DD183" s="282"/>
      <c r="DE183" s="282"/>
      <c r="DF183" s="282"/>
      <c r="DG183" s="282"/>
      <c r="DH183" s="282"/>
      <c r="DI183" s="282"/>
      <c r="DJ183" s="282"/>
      <c r="EF183" s="495" t="str">
        <f>""&amp;(MID(数据表!AZ183,1,MIN(FIND({"(";"（"},数据表!AZ183&amp;"(（",1)-1)))&amp;""</f>
        <v/>
      </c>
      <c r="EG183" s="495" t="str">
        <f>""&amp;(MID(数据表!AZ183,1,MIN(FIND({0;1;2;3;4;5;6;7;8;9},数据表!AZ183&amp;"1234567890",1)-1)))&amp;""</f>
        <v/>
      </c>
    </row>
    <row r="184" spans="2:137" s="310" customFormat="1" ht="12" customHeight="1">
      <c r="B184" s="286"/>
      <c r="C184" s="286"/>
      <c r="D184" s="286"/>
      <c r="E184" s="479"/>
      <c r="F184" s="282"/>
      <c r="G184" s="283"/>
      <c r="H184" s="421"/>
      <c r="I184" s="421"/>
      <c r="J184" s="283"/>
      <c r="K184" s="421"/>
      <c r="L184" s="282"/>
      <c r="N184" s="282"/>
      <c r="S184" s="282"/>
      <c r="T184" s="283"/>
      <c r="U184" s="283"/>
      <c r="V184" s="283"/>
      <c r="W184" s="283"/>
      <c r="X184" s="283"/>
      <c r="Y184" s="282"/>
      <c r="Z184" s="282"/>
      <c r="AA184" s="283"/>
      <c r="AB184" s="282"/>
      <c r="AC184" s="282"/>
      <c r="AD184" s="282"/>
      <c r="AE184" s="282"/>
      <c r="AF184" s="283"/>
      <c r="AG184" s="402"/>
      <c r="AH184" s="283"/>
      <c r="AI184" s="283"/>
      <c r="AJ184" s="283"/>
      <c r="AK184" s="283"/>
      <c r="AL184" s="283"/>
      <c r="AM184" s="282"/>
      <c r="AN184" s="282"/>
      <c r="AO184" s="282"/>
      <c r="AP184" s="282"/>
      <c r="AQ184" s="282"/>
      <c r="AR184" s="282"/>
      <c r="AT184" s="283"/>
      <c r="AU184" s="283"/>
      <c r="AV184" s="283"/>
      <c r="AW184" s="283"/>
      <c r="AY184" s="283"/>
      <c r="AZ184" s="282"/>
      <c r="BA184" s="283"/>
      <c r="BB184" s="282"/>
      <c r="BC184" s="282"/>
      <c r="BD184" s="282"/>
      <c r="BE184" s="283"/>
      <c r="BG184" s="282"/>
      <c r="BH184" s="282"/>
      <c r="BI184" s="282"/>
      <c r="BL184" s="421"/>
      <c r="BM184" s="424"/>
      <c r="BN184" s="424"/>
      <c r="BO184" s="424"/>
      <c r="BP184" s="424"/>
      <c r="BQ184" s="421"/>
      <c r="BR184" s="421"/>
      <c r="BV184" s="282"/>
      <c r="BW184" s="283"/>
      <c r="BY184" s="283"/>
      <c r="BZ184" s="283"/>
      <c r="CA184" s="283"/>
      <c r="CB184" s="282"/>
      <c r="CC184" s="282"/>
      <c r="CD184" s="282"/>
      <c r="CE184" s="282"/>
      <c r="CG184" s="427"/>
      <c r="CH184" s="402"/>
      <c r="CI184" s="424"/>
      <c r="CJ184" s="282"/>
      <c r="CK184" s="282"/>
      <c r="CL184" s="283"/>
      <c r="CM184" s="283"/>
      <c r="CP184" s="282"/>
      <c r="DC184" s="282"/>
      <c r="DD184" s="282"/>
      <c r="DE184" s="282"/>
      <c r="DF184" s="282"/>
      <c r="DG184" s="282"/>
      <c r="DH184" s="282"/>
      <c r="DI184" s="282"/>
      <c r="DJ184" s="282"/>
      <c r="EF184" s="495" t="str">
        <f>""&amp;(MID(数据表!AZ184,1,MIN(FIND({"(";"（"},数据表!AZ184&amp;"(（",1)-1)))&amp;""</f>
        <v/>
      </c>
      <c r="EG184" s="495" t="str">
        <f>""&amp;(MID(数据表!AZ184,1,MIN(FIND({0;1;2;3;4;5;6;7;8;9},数据表!AZ184&amp;"1234567890",1)-1)))&amp;""</f>
        <v/>
      </c>
    </row>
    <row r="185" spans="2:137" s="310" customFormat="1" ht="12" customHeight="1">
      <c r="B185" s="286"/>
      <c r="C185" s="286"/>
      <c r="D185" s="286"/>
      <c r="E185" s="479"/>
      <c r="F185" s="282"/>
      <c r="G185" s="283"/>
      <c r="H185" s="421"/>
      <c r="I185" s="421"/>
      <c r="J185" s="283"/>
      <c r="K185" s="421"/>
      <c r="L185" s="282"/>
      <c r="N185" s="282"/>
      <c r="S185" s="282"/>
      <c r="T185" s="283"/>
      <c r="U185" s="283"/>
      <c r="V185" s="283"/>
      <c r="W185" s="283"/>
      <c r="X185" s="283"/>
      <c r="Y185" s="282"/>
      <c r="Z185" s="282"/>
      <c r="AA185" s="283"/>
      <c r="AB185" s="282"/>
      <c r="AC185" s="282"/>
      <c r="AD185" s="282"/>
      <c r="AE185" s="282"/>
      <c r="AF185" s="283"/>
      <c r="AG185" s="402"/>
      <c r="AH185" s="283"/>
      <c r="AI185" s="283"/>
      <c r="AJ185" s="283"/>
      <c r="AK185" s="283"/>
      <c r="AL185" s="283"/>
      <c r="AM185" s="282"/>
      <c r="AN185" s="282"/>
      <c r="AO185" s="282"/>
      <c r="AP185" s="282"/>
      <c r="AQ185" s="282"/>
      <c r="AR185" s="282"/>
      <c r="AT185" s="283"/>
      <c r="AU185" s="283"/>
      <c r="AV185" s="283"/>
      <c r="AW185" s="283"/>
      <c r="AY185" s="283"/>
      <c r="AZ185" s="282"/>
      <c r="BA185" s="283"/>
      <c r="BB185" s="282"/>
      <c r="BC185" s="282"/>
      <c r="BD185" s="282"/>
      <c r="BE185" s="283"/>
      <c r="BG185" s="282"/>
      <c r="BH185" s="282"/>
      <c r="BI185" s="282"/>
      <c r="BL185" s="421"/>
      <c r="BM185" s="424"/>
      <c r="BN185" s="424"/>
      <c r="BO185" s="424"/>
      <c r="BP185" s="424"/>
      <c r="BQ185" s="421"/>
      <c r="BR185" s="421"/>
      <c r="BV185" s="282"/>
      <c r="BW185" s="283"/>
      <c r="BY185" s="283"/>
      <c r="BZ185" s="283"/>
      <c r="CA185" s="283"/>
      <c r="CB185" s="282"/>
      <c r="CC185" s="282"/>
      <c r="CD185" s="282"/>
      <c r="CE185" s="282"/>
      <c r="CG185" s="427"/>
      <c r="CH185" s="402"/>
      <c r="CI185" s="424"/>
      <c r="CJ185" s="282"/>
      <c r="CK185" s="282"/>
      <c r="CL185" s="283"/>
      <c r="CM185" s="283"/>
      <c r="CP185" s="282"/>
      <c r="DC185" s="282"/>
      <c r="DD185" s="282"/>
      <c r="DE185" s="282"/>
      <c r="DF185" s="282"/>
      <c r="DG185" s="282"/>
      <c r="DH185" s="282"/>
      <c r="DI185" s="282"/>
      <c r="DJ185" s="282"/>
      <c r="EF185" s="495" t="str">
        <f>""&amp;(MID(数据表!AZ185,1,MIN(FIND({"(";"（"},数据表!AZ185&amp;"(（",1)-1)))&amp;""</f>
        <v/>
      </c>
      <c r="EG185" s="495" t="str">
        <f>""&amp;(MID(数据表!AZ185,1,MIN(FIND({0;1;2;3;4;5;6;7;8;9},数据表!AZ185&amp;"1234567890",1)-1)))&amp;""</f>
        <v/>
      </c>
    </row>
    <row r="186" spans="2:137" s="310" customFormat="1" ht="12" customHeight="1">
      <c r="B186" s="286"/>
      <c r="C186" s="286"/>
      <c r="D186" s="286"/>
      <c r="E186" s="479"/>
      <c r="F186" s="282"/>
      <c r="G186" s="283"/>
      <c r="H186" s="421"/>
      <c r="I186" s="421"/>
      <c r="J186" s="283"/>
      <c r="K186" s="421"/>
      <c r="L186" s="282"/>
      <c r="N186" s="282"/>
      <c r="S186" s="282"/>
      <c r="T186" s="283"/>
      <c r="U186" s="283"/>
      <c r="V186" s="283"/>
      <c r="W186" s="283"/>
      <c r="X186" s="283"/>
      <c r="Y186" s="282"/>
      <c r="Z186" s="282"/>
      <c r="AA186" s="283"/>
      <c r="AB186" s="282"/>
      <c r="AC186" s="282"/>
      <c r="AD186" s="282"/>
      <c r="AE186" s="282"/>
      <c r="AF186" s="283"/>
      <c r="AG186" s="402"/>
      <c r="AH186" s="283"/>
      <c r="AI186" s="283"/>
      <c r="AJ186" s="283"/>
      <c r="AK186" s="283"/>
      <c r="AL186" s="283"/>
      <c r="AM186" s="282"/>
      <c r="AN186" s="282"/>
      <c r="AO186" s="282"/>
      <c r="AP186" s="282"/>
      <c r="AQ186" s="282"/>
      <c r="AR186" s="282"/>
      <c r="AT186" s="283"/>
      <c r="AU186" s="283"/>
      <c r="AV186" s="283"/>
      <c r="AW186" s="283"/>
      <c r="AY186" s="283"/>
      <c r="AZ186" s="282"/>
      <c r="BA186" s="283"/>
      <c r="BB186" s="282"/>
      <c r="BC186" s="282"/>
      <c r="BD186" s="282"/>
      <c r="BE186" s="283"/>
      <c r="BG186" s="282"/>
      <c r="BH186" s="282"/>
      <c r="BI186" s="282"/>
      <c r="BL186" s="421"/>
      <c r="BM186" s="424"/>
      <c r="BN186" s="424"/>
      <c r="BO186" s="424"/>
      <c r="BP186" s="424"/>
      <c r="BQ186" s="421"/>
      <c r="BR186" s="421"/>
      <c r="BV186" s="282"/>
      <c r="BW186" s="283"/>
      <c r="BY186" s="283"/>
      <c r="BZ186" s="283"/>
      <c r="CA186" s="283"/>
      <c r="CB186" s="282"/>
      <c r="CC186" s="282"/>
      <c r="CD186" s="282"/>
      <c r="CE186" s="282"/>
      <c r="CG186" s="427"/>
      <c r="CH186" s="402"/>
      <c r="CI186" s="424"/>
      <c r="CJ186" s="282"/>
      <c r="CK186" s="282"/>
      <c r="CL186" s="283"/>
      <c r="CM186" s="283"/>
      <c r="CP186" s="282"/>
      <c r="DC186" s="282"/>
      <c r="DD186" s="282"/>
      <c r="DE186" s="282"/>
      <c r="DF186" s="282"/>
      <c r="DG186" s="282"/>
      <c r="DH186" s="282"/>
      <c r="DI186" s="282"/>
      <c r="DJ186" s="282"/>
      <c r="EF186" s="495" t="str">
        <f>""&amp;(MID(数据表!AZ186,1,MIN(FIND({"(";"（"},数据表!AZ186&amp;"(（",1)-1)))&amp;""</f>
        <v/>
      </c>
      <c r="EG186" s="495" t="str">
        <f>""&amp;(MID(数据表!AZ186,1,MIN(FIND({0;1;2;3;4;5;6;7;8;9},数据表!AZ186&amp;"1234567890",1)-1)))&amp;""</f>
        <v/>
      </c>
    </row>
    <row r="187" spans="2:137" s="310" customFormat="1" ht="12" customHeight="1">
      <c r="B187" s="286"/>
      <c r="C187" s="286"/>
      <c r="D187" s="286"/>
      <c r="E187" s="479"/>
      <c r="F187" s="282"/>
      <c r="G187" s="283"/>
      <c r="H187" s="421"/>
      <c r="I187" s="421"/>
      <c r="J187" s="283"/>
      <c r="K187" s="421"/>
      <c r="L187" s="282"/>
      <c r="N187" s="282"/>
      <c r="S187" s="282"/>
      <c r="T187" s="283"/>
      <c r="U187" s="283"/>
      <c r="V187" s="283"/>
      <c r="W187" s="283"/>
      <c r="X187" s="283"/>
      <c r="Y187" s="282"/>
      <c r="Z187" s="282"/>
      <c r="AA187" s="283"/>
      <c r="AB187" s="282"/>
      <c r="AC187" s="282"/>
      <c r="AD187" s="282"/>
      <c r="AE187" s="282"/>
      <c r="AF187" s="283"/>
      <c r="AG187" s="402"/>
      <c r="AH187" s="283"/>
      <c r="AI187" s="283"/>
      <c r="AJ187" s="283"/>
      <c r="AK187" s="283"/>
      <c r="AL187" s="283"/>
      <c r="AM187" s="282"/>
      <c r="AN187" s="282"/>
      <c r="AO187" s="282"/>
      <c r="AP187" s="282"/>
      <c r="AQ187" s="282"/>
      <c r="AR187" s="282"/>
      <c r="AT187" s="283"/>
      <c r="AU187" s="283"/>
      <c r="AV187" s="283"/>
      <c r="AW187" s="283"/>
      <c r="AY187" s="283"/>
      <c r="AZ187" s="282"/>
      <c r="BA187" s="283"/>
      <c r="BB187" s="282"/>
      <c r="BC187" s="282"/>
      <c r="BD187" s="282"/>
      <c r="BE187" s="283"/>
      <c r="BG187" s="282"/>
      <c r="BH187" s="282"/>
      <c r="BI187" s="282"/>
      <c r="BL187" s="421"/>
      <c r="BM187" s="424"/>
      <c r="BN187" s="424"/>
      <c r="BO187" s="424"/>
      <c r="BP187" s="424"/>
      <c r="BQ187" s="421"/>
      <c r="BR187" s="421"/>
      <c r="BV187" s="282"/>
      <c r="BW187" s="283"/>
      <c r="BY187" s="283"/>
      <c r="BZ187" s="283"/>
      <c r="CA187" s="283"/>
      <c r="CB187" s="282"/>
      <c r="CC187" s="282"/>
      <c r="CD187" s="282"/>
      <c r="CE187" s="282"/>
      <c r="CG187" s="427"/>
      <c r="CH187" s="402"/>
      <c r="CI187" s="424"/>
      <c r="CJ187" s="282"/>
      <c r="CK187" s="282"/>
      <c r="CL187" s="283"/>
      <c r="CM187" s="283"/>
      <c r="CP187" s="282"/>
      <c r="DC187" s="282"/>
      <c r="DD187" s="282"/>
      <c r="DE187" s="282"/>
      <c r="DF187" s="282"/>
      <c r="DG187" s="282"/>
      <c r="DH187" s="282"/>
      <c r="DI187" s="282"/>
      <c r="DJ187" s="282"/>
      <c r="EF187" s="495" t="str">
        <f>""&amp;(MID(数据表!AZ187,1,MIN(FIND({"(";"（"},数据表!AZ187&amp;"(（",1)-1)))&amp;""</f>
        <v/>
      </c>
      <c r="EG187" s="495" t="str">
        <f>""&amp;(MID(数据表!AZ187,1,MIN(FIND({0;1;2;3;4;5;6;7;8;9},数据表!AZ187&amp;"1234567890",1)-1)))&amp;""</f>
        <v/>
      </c>
    </row>
    <row r="188" spans="2:137" s="310" customFormat="1" ht="12" customHeight="1">
      <c r="B188" s="286"/>
      <c r="C188" s="286"/>
      <c r="D188" s="286"/>
      <c r="E188" s="479"/>
      <c r="F188" s="282"/>
      <c r="G188" s="283"/>
      <c r="H188" s="421"/>
      <c r="I188" s="421"/>
      <c r="J188" s="283"/>
      <c r="K188" s="421"/>
      <c r="L188" s="282"/>
      <c r="N188" s="282"/>
      <c r="S188" s="282"/>
      <c r="T188" s="283"/>
      <c r="U188" s="283"/>
      <c r="V188" s="283"/>
      <c r="W188" s="283"/>
      <c r="X188" s="283"/>
      <c r="Y188" s="282"/>
      <c r="Z188" s="282"/>
      <c r="AA188" s="283"/>
      <c r="AB188" s="282"/>
      <c r="AC188" s="282"/>
      <c r="AD188" s="282"/>
      <c r="AE188" s="282"/>
      <c r="AF188" s="283"/>
      <c r="AG188" s="402"/>
      <c r="AH188" s="283"/>
      <c r="AI188" s="283"/>
      <c r="AJ188" s="283"/>
      <c r="AK188" s="283"/>
      <c r="AL188" s="283"/>
      <c r="AM188" s="282"/>
      <c r="AN188" s="282"/>
      <c r="AO188" s="282"/>
      <c r="AP188" s="282"/>
      <c r="AQ188" s="282"/>
      <c r="AR188" s="282"/>
      <c r="AT188" s="283"/>
      <c r="AU188" s="283"/>
      <c r="AV188" s="283"/>
      <c r="AW188" s="283"/>
      <c r="AY188" s="283"/>
      <c r="AZ188" s="282"/>
      <c r="BA188" s="283"/>
      <c r="BB188" s="282"/>
      <c r="BC188" s="282"/>
      <c r="BD188" s="282"/>
      <c r="BE188" s="283"/>
      <c r="BG188" s="282"/>
      <c r="BH188" s="282"/>
      <c r="BI188" s="282"/>
      <c r="BL188" s="421"/>
      <c r="BM188" s="424"/>
      <c r="BN188" s="424"/>
      <c r="BO188" s="424"/>
      <c r="BP188" s="424"/>
      <c r="BQ188" s="421"/>
      <c r="BR188" s="421"/>
      <c r="BV188" s="282"/>
      <c r="BW188" s="283"/>
      <c r="BY188" s="283"/>
      <c r="BZ188" s="283"/>
      <c r="CA188" s="283"/>
      <c r="CB188" s="282"/>
      <c r="CC188" s="282"/>
      <c r="CD188" s="282"/>
      <c r="CE188" s="282"/>
      <c r="CG188" s="427"/>
      <c r="CH188" s="402"/>
      <c r="CI188" s="424"/>
      <c r="CJ188" s="282"/>
      <c r="CK188" s="282"/>
      <c r="CL188" s="283"/>
      <c r="CM188" s="283"/>
      <c r="CP188" s="282"/>
      <c r="DC188" s="282"/>
      <c r="DD188" s="282"/>
      <c r="DE188" s="282"/>
      <c r="DF188" s="282"/>
      <c r="DG188" s="282"/>
      <c r="DH188" s="282"/>
      <c r="DI188" s="282"/>
      <c r="DJ188" s="282"/>
      <c r="EF188" s="495" t="str">
        <f>""&amp;(MID(数据表!AZ188,1,MIN(FIND({"(";"（"},数据表!AZ188&amp;"(（",1)-1)))&amp;""</f>
        <v/>
      </c>
      <c r="EG188" s="495" t="str">
        <f>""&amp;(MID(数据表!AZ188,1,MIN(FIND({0;1;2;3;4;5;6;7;8;9},数据表!AZ188&amp;"1234567890",1)-1)))&amp;""</f>
        <v/>
      </c>
    </row>
    <row r="189" spans="2:137" s="310" customFormat="1" ht="12" customHeight="1">
      <c r="B189" s="286"/>
      <c r="C189" s="286"/>
      <c r="D189" s="286"/>
      <c r="E189" s="479"/>
      <c r="F189" s="282"/>
      <c r="G189" s="283"/>
      <c r="H189" s="421"/>
      <c r="I189" s="421"/>
      <c r="J189" s="283"/>
      <c r="K189" s="421"/>
      <c r="L189" s="282"/>
      <c r="N189" s="282"/>
      <c r="S189" s="282"/>
      <c r="T189" s="283"/>
      <c r="U189" s="283"/>
      <c r="V189" s="283"/>
      <c r="W189" s="283"/>
      <c r="X189" s="283"/>
      <c r="Y189" s="282"/>
      <c r="Z189" s="282"/>
      <c r="AA189" s="283"/>
      <c r="AB189" s="282"/>
      <c r="AC189" s="282"/>
      <c r="AD189" s="282"/>
      <c r="AE189" s="282"/>
      <c r="AF189" s="283"/>
      <c r="AG189" s="402"/>
      <c r="AH189" s="283"/>
      <c r="AI189" s="283"/>
      <c r="AJ189" s="283"/>
      <c r="AK189" s="283"/>
      <c r="AL189" s="283"/>
      <c r="AM189" s="282"/>
      <c r="AN189" s="282"/>
      <c r="AO189" s="282"/>
      <c r="AP189" s="282"/>
      <c r="AQ189" s="282"/>
      <c r="AR189" s="282"/>
      <c r="AT189" s="283"/>
      <c r="AU189" s="283"/>
      <c r="AV189" s="283"/>
      <c r="AW189" s="283"/>
      <c r="AY189" s="283"/>
      <c r="AZ189" s="282"/>
      <c r="BA189" s="283"/>
      <c r="BB189" s="282"/>
      <c r="BC189" s="282"/>
      <c r="BD189" s="282"/>
      <c r="BE189" s="283"/>
      <c r="BG189" s="282"/>
      <c r="BH189" s="282"/>
      <c r="BI189" s="282"/>
      <c r="BL189" s="421"/>
      <c r="BM189" s="424"/>
      <c r="BN189" s="424"/>
      <c r="BO189" s="424"/>
      <c r="BP189" s="424"/>
      <c r="BQ189" s="421"/>
      <c r="BR189" s="421"/>
      <c r="BV189" s="282"/>
      <c r="BW189" s="283"/>
      <c r="BY189" s="283"/>
      <c r="BZ189" s="283"/>
      <c r="CA189" s="283"/>
      <c r="CB189" s="282"/>
      <c r="CC189" s="282"/>
      <c r="CD189" s="282"/>
      <c r="CE189" s="282"/>
      <c r="CG189" s="427"/>
      <c r="CH189" s="402"/>
      <c r="CI189" s="424"/>
      <c r="CJ189" s="282"/>
      <c r="CK189" s="282"/>
      <c r="CL189" s="283"/>
      <c r="CM189" s="283"/>
      <c r="CP189" s="282"/>
      <c r="DC189" s="282"/>
      <c r="DD189" s="282"/>
      <c r="DE189" s="282"/>
      <c r="DF189" s="282"/>
      <c r="DG189" s="282"/>
      <c r="DH189" s="282"/>
      <c r="DI189" s="282"/>
      <c r="DJ189" s="282"/>
      <c r="EF189" s="495" t="str">
        <f>""&amp;(MID(数据表!AZ189,1,MIN(FIND({"(";"（"},数据表!AZ189&amp;"(（",1)-1)))&amp;""</f>
        <v/>
      </c>
      <c r="EG189" s="495" t="str">
        <f>""&amp;(MID(数据表!AZ189,1,MIN(FIND({0;1;2;3;4;5;6;7;8;9},数据表!AZ189&amp;"1234567890",1)-1)))&amp;""</f>
        <v/>
      </c>
    </row>
    <row r="190" spans="2:137" s="310" customFormat="1" ht="12" customHeight="1">
      <c r="B190" s="286"/>
      <c r="C190" s="286"/>
      <c r="D190" s="286"/>
      <c r="E190" s="479"/>
      <c r="F190" s="282"/>
      <c r="G190" s="283"/>
      <c r="H190" s="421"/>
      <c r="I190" s="421"/>
      <c r="J190" s="283"/>
      <c r="K190" s="421"/>
      <c r="L190" s="282"/>
      <c r="N190" s="282"/>
      <c r="S190" s="282"/>
      <c r="T190" s="283"/>
      <c r="U190" s="283"/>
      <c r="V190" s="283"/>
      <c r="W190" s="283"/>
      <c r="X190" s="283"/>
      <c r="Y190" s="282"/>
      <c r="Z190" s="282"/>
      <c r="AA190" s="283"/>
      <c r="AB190" s="282"/>
      <c r="AC190" s="282"/>
      <c r="AD190" s="282"/>
      <c r="AE190" s="282"/>
      <c r="AF190" s="283"/>
      <c r="AG190" s="402"/>
      <c r="AH190" s="283"/>
      <c r="AI190" s="283"/>
      <c r="AJ190" s="283"/>
      <c r="AK190" s="283"/>
      <c r="AL190" s="283"/>
      <c r="AM190" s="282"/>
      <c r="AN190" s="282"/>
      <c r="AO190" s="282"/>
      <c r="AP190" s="282"/>
      <c r="AQ190" s="282"/>
      <c r="AR190" s="282"/>
      <c r="AT190" s="283"/>
      <c r="AU190" s="283"/>
      <c r="AV190" s="283"/>
      <c r="AW190" s="283"/>
      <c r="AY190" s="283"/>
      <c r="AZ190" s="282"/>
      <c r="BA190" s="283"/>
      <c r="BB190" s="282"/>
      <c r="BC190" s="282"/>
      <c r="BD190" s="282"/>
      <c r="BE190" s="283"/>
      <c r="BG190" s="282"/>
      <c r="BH190" s="282"/>
      <c r="BI190" s="282"/>
      <c r="BL190" s="421"/>
      <c r="BM190" s="424"/>
      <c r="BN190" s="424"/>
      <c r="BO190" s="424"/>
      <c r="BP190" s="424"/>
      <c r="BQ190" s="421"/>
      <c r="BR190" s="421"/>
      <c r="BV190" s="282"/>
      <c r="BW190" s="283"/>
      <c r="BY190" s="283"/>
      <c r="BZ190" s="283"/>
      <c r="CA190" s="283"/>
      <c r="CB190" s="282"/>
      <c r="CC190" s="282"/>
      <c r="CD190" s="282"/>
      <c r="CE190" s="282"/>
      <c r="CG190" s="427"/>
      <c r="CH190" s="402"/>
      <c r="CI190" s="424"/>
      <c r="CJ190" s="282"/>
      <c r="CK190" s="282"/>
      <c r="CL190" s="283"/>
      <c r="CM190" s="283"/>
      <c r="CP190" s="282"/>
      <c r="DC190" s="282"/>
      <c r="DD190" s="282"/>
      <c r="DE190" s="282"/>
      <c r="DF190" s="282"/>
      <c r="DG190" s="282"/>
      <c r="DH190" s="282"/>
      <c r="DI190" s="282"/>
      <c r="DJ190" s="282"/>
      <c r="EF190" s="495" t="str">
        <f>""&amp;(MID(数据表!AZ190,1,MIN(FIND({"(";"（"},数据表!AZ190&amp;"(（",1)-1)))&amp;""</f>
        <v/>
      </c>
      <c r="EG190" s="495" t="str">
        <f>""&amp;(MID(数据表!AZ190,1,MIN(FIND({0;1;2;3;4;5;6;7;8;9},数据表!AZ190&amp;"1234567890",1)-1)))&amp;""</f>
        <v/>
      </c>
    </row>
    <row r="191" spans="2:137" s="310" customFormat="1" ht="12" customHeight="1">
      <c r="B191" s="286"/>
      <c r="C191" s="286"/>
      <c r="D191" s="286"/>
      <c r="E191" s="479"/>
      <c r="F191" s="282"/>
      <c r="G191" s="283"/>
      <c r="H191" s="421"/>
      <c r="I191" s="421"/>
      <c r="J191" s="283"/>
      <c r="K191" s="421"/>
      <c r="L191" s="282"/>
      <c r="N191" s="282"/>
      <c r="S191" s="282"/>
      <c r="T191" s="283"/>
      <c r="U191" s="283"/>
      <c r="V191" s="283"/>
      <c r="W191" s="283"/>
      <c r="X191" s="283"/>
      <c r="Y191" s="282"/>
      <c r="Z191" s="282"/>
      <c r="AA191" s="283"/>
      <c r="AB191" s="282"/>
      <c r="AC191" s="282"/>
      <c r="AD191" s="282"/>
      <c r="AE191" s="282"/>
      <c r="AF191" s="283"/>
      <c r="AG191" s="402"/>
      <c r="AH191" s="283"/>
      <c r="AI191" s="283"/>
      <c r="AJ191" s="283"/>
      <c r="AK191" s="283"/>
      <c r="AL191" s="283"/>
      <c r="AM191" s="282"/>
      <c r="AN191" s="282"/>
      <c r="AO191" s="282"/>
      <c r="AP191" s="282"/>
      <c r="AQ191" s="282"/>
      <c r="AR191" s="282"/>
      <c r="AT191" s="283"/>
      <c r="AU191" s="283"/>
      <c r="AV191" s="283"/>
      <c r="AW191" s="283"/>
      <c r="AY191" s="283"/>
      <c r="AZ191" s="282"/>
      <c r="BA191" s="283"/>
      <c r="BB191" s="282"/>
      <c r="BC191" s="282"/>
      <c r="BD191" s="282"/>
      <c r="BE191" s="283"/>
      <c r="BG191" s="282"/>
      <c r="BH191" s="282"/>
      <c r="BI191" s="282"/>
      <c r="BL191" s="421"/>
      <c r="BM191" s="424"/>
      <c r="BN191" s="424"/>
      <c r="BO191" s="424"/>
      <c r="BP191" s="424"/>
      <c r="BQ191" s="421"/>
      <c r="BR191" s="421"/>
      <c r="BV191" s="282"/>
      <c r="BW191" s="283"/>
      <c r="BY191" s="283"/>
      <c r="BZ191" s="283"/>
      <c r="CA191" s="283"/>
      <c r="CB191" s="282"/>
      <c r="CC191" s="282"/>
      <c r="CD191" s="282"/>
      <c r="CE191" s="282"/>
      <c r="CG191" s="427"/>
      <c r="CH191" s="402"/>
      <c r="CI191" s="424"/>
      <c r="CJ191" s="282"/>
      <c r="CK191" s="282"/>
      <c r="CL191" s="283"/>
      <c r="CM191" s="283"/>
      <c r="CP191" s="282"/>
      <c r="DC191" s="282"/>
      <c r="DD191" s="282"/>
      <c r="DE191" s="282"/>
      <c r="DF191" s="282"/>
      <c r="DG191" s="282"/>
      <c r="DH191" s="282"/>
      <c r="DI191" s="282"/>
      <c r="DJ191" s="282"/>
      <c r="EF191" s="495" t="str">
        <f>""&amp;(MID(数据表!AZ191,1,MIN(FIND({"(";"（"},数据表!AZ191&amp;"(（",1)-1)))&amp;""</f>
        <v/>
      </c>
      <c r="EG191" s="495" t="str">
        <f>""&amp;(MID(数据表!AZ191,1,MIN(FIND({0;1;2;3;4;5;6;7;8;9},数据表!AZ191&amp;"1234567890",1)-1)))&amp;""</f>
        <v/>
      </c>
    </row>
    <row r="192" spans="2:137" s="310" customFormat="1" ht="12" customHeight="1">
      <c r="B192" s="286"/>
      <c r="C192" s="286"/>
      <c r="D192" s="286"/>
      <c r="E192" s="479"/>
      <c r="F192" s="282"/>
      <c r="G192" s="283"/>
      <c r="H192" s="421"/>
      <c r="I192" s="421"/>
      <c r="J192" s="283"/>
      <c r="K192" s="421"/>
      <c r="L192" s="282"/>
      <c r="N192" s="282"/>
      <c r="S192" s="282"/>
      <c r="T192" s="283"/>
      <c r="U192" s="283"/>
      <c r="V192" s="283"/>
      <c r="W192" s="283"/>
      <c r="X192" s="283"/>
      <c r="Y192" s="282"/>
      <c r="Z192" s="282"/>
      <c r="AA192" s="283"/>
      <c r="AB192" s="282"/>
      <c r="AC192" s="282"/>
      <c r="AD192" s="282"/>
      <c r="AE192" s="282"/>
      <c r="AF192" s="283"/>
      <c r="AG192" s="402"/>
      <c r="AH192" s="283"/>
      <c r="AI192" s="283"/>
      <c r="AJ192" s="283"/>
      <c r="AK192" s="283"/>
      <c r="AL192" s="283"/>
      <c r="AM192" s="282"/>
      <c r="AN192" s="282"/>
      <c r="AO192" s="282"/>
      <c r="AP192" s="282"/>
      <c r="AQ192" s="282"/>
      <c r="AR192" s="282"/>
      <c r="AT192" s="283"/>
      <c r="AU192" s="283"/>
      <c r="AV192" s="283"/>
      <c r="AW192" s="283"/>
      <c r="AY192" s="283"/>
      <c r="AZ192" s="282"/>
      <c r="BA192" s="283"/>
      <c r="BB192" s="282"/>
      <c r="BC192" s="282"/>
      <c r="BD192" s="282"/>
      <c r="BE192" s="283"/>
      <c r="BG192" s="282"/>
      <c r="BH192" s="282"/>
      <c r="BI192" s="282"/>
      <c r="BL192" s="421"/>
      <c r="BM192" s="424"/>
      <c r="BN192" s="424"/>
      <c r="BO192" s="424"/>
      <c r="BP192" s="424"/>
      <c r="BQ192" s="421"/>
      <c r="BR192" s="421"/>
      <c r="BV192" s="282"/>
      <c r="BW192" s="283"/>
      <c r="BY192" s="283"/>
      <c r="BZ192" s="283"/>
      <c r="CA192" s="283"/>
      <c r="CB192" s="282"/>
      <c r="CC192" s="282"/>
      <c r="CD192" s="282"/>
      <c r="CE192" s="282"/>
      <c r="CG192" s="427"/>
      <c r="CH192" s="402"/>
      <c r="CI192" s="424"/>
      <c r="CJ192" s="282"/>
      <c r="CK192" s="282"/>
      <c r="CL192" s="283"/>
      <c r="CM192" s="283"/>
      <c r="CP192" s="282"/>
      <c r="DC192" s="282"/>
      <c r="DD192" s="282"/>
      <c r="DE192" s="282"/>
      <c r="DF192" s="282"/>
      <c r="DG192" s="282"/>
      <c r="DH192" s="282"/>
      <c r="DI192" s="282"/>
      <c r="DJ192" s="282"/>
      <c r="EF192" s="495" t="str">
        <f>""&amp;(MID(数据表!AZ192,1,MIN(FIND({"(";"（"},数据表!AZ192&amp;"(（",1)-1)))&amp;""</f>
        <v/>
      </c>
      <c r="EG192" s="495" t="str">
        <f>""&amp;(MID(数据表!AZ192,1,MIN(FIND({0;1;2;3;4;5;6;7;8;9},数据表!AZ192&amp;"1234567890",1)-1)))&amp;""</f>
        <v/>
      </c>
    </row>
    <row r="193" spans="2:137" s="310" customFormat="1" ht="12" customHeight="1">
      <c r="B193" s="286"/>
      <c r="C193" s="286"/>
      <c r="D193" s="286"/>
      <c r="E193" s="479"/>
      <c r="F193" s="282"/>
      <c r="G193" s="283"/>
      <c r="H193" s="421"/>
      <c r="I193" s="421"/>
      <c r="J193" s="283"/>
      <c r="K193" s="421"/>
      <c r="L193" s="282"/>
      <c r="N193" s="282"/>
      <c r="S193" s="282"/>
      <c r="T193" s="283"/>
      <c r="U193" s="283"/>
      <c r="V193" s="283"/>
      <c r="W193" s="283"/>
      <c r="X193" s="283"/>
      <c r="Y193" s="282"/>
      <c r="Z193" s="282"/>
      <c r="AA193" s="283"/>
      <c r="AB193" s="282"/>
      <c r="AC193" s="282"/>
      <c r="AD193" s="282"/>
      <c r="AE193" s="282"/>
      <c r="AF193" s="283"/>
      <c r="AG193" s="402"/>
      <c r="AH193" s="283"/>
      <c r="AI193" s="283"/>
      <c r="AJ193" s="283"/>
      <c r="AK193" s="283"/>
      <c r="AL193" s="283"/>
      <c r="AM193" s="282"/>
      <c r="AN193" s="282"/>
      <c r="AO193" s="282"/>
      <c r="AP193" s="282"/>
      <c r="AQ193" s="282"/>
      <c r="AR193" s="282"/>
      <c r="AT193" s="283"/>
      <c r="AU193" s="283"/>
      <c r="AV193" s="283"/>
      <c r="AW193" s="283"/>
      <c r="AY193" s="283"/>
      <c r="AZ193" s="282"/>
      <c r="BA193" s="283"/>
      <c r="BB193" s="282"/>
      <c r="BC193" s="282"/>
      <c r="BD193" s="282"/>
      <c r="BE193" s="283"/>
      <c r="BG193" s="282"/>
      <c r="BH193" s="282"/>
      <c r="BI193" s="282"/>
      <c r="BL193" s="421"/>
      <c r="BM193" s="424"/>
      <c r="BN193" s="424"/>
      <c r="BO193" s="424"/>
      <c r="BP193" s="424"/>
      <c r="BQ193" s="421"/>
      <c r="BR193" s="421"/>
      <c r="BV193" s="282"/>
      <c r="BW193" s="283"/>
      <c r="BY193" s="283"/>
      <c r="BZ193" s="283"/>
      <c r="CA193" s="283"/>
      <c r="CB193" s="282"/>
      <c r="CC193" s="282"/>
      <c r="CD193" s="282"/>
      <c r="CE193" s="282"/>
      <c r="CG193" s="427"/>
      <c r="CH193" s="402"/>
      <c r="CI193" s="424"/>
      <c r="CJ193" s="282"/>
      <c r="CK193" s="282"/>
      <c r="CL193" s="283"/>
      <c r="CM193" s="283"/>
      <c r="CP193" s="282"/>
      <c r="DC193" s="282"/>
      <c r="DD193" s="282"/>
      <c r="DE193" s="282"/>
      <c r="DF193" s="282"/>
      <c r="DG193" s="282"/>
      <c r="DH193" s="282"/>
      <c r="DI193" s="282"/>
      <c r="DJ193" s="282"/>
      <c r="EF193" s="495" t="str">
        <f>""&amp;(MID(数据表!AZ193,1,MIN(FIND({"(";"（"},数据表!AZ193&amp;"(（",1)-1)))&amp;""</f>
        <v/>
      </c>
      <c r="EG193" s="495" t="str">
        <f>""&amp;(MID(数据表!AZ193,1,MIN(FIND({0;1;2;3;4;5;6;7;8;9},数据表!AZ193&amp;"1234567890",1)-1)))&amp;""</f>
        <v/>
      </c>
    </row>
    <row r="194" spans="2:137" s="310" customFormat="1" ht="12" customHeight="1">
      <c r="B194" s="286"/>
      <c r="C194" s="286"/>
      <c r="D194" s="286"/>
      <c r="E194" s="479"/>
      <c r="F194" s="282"/>
      <c r="G194" s="283"/>
      <c r="H194" s="421"/>
      <c r="I194" s="421"/>
      <c r="J194" s="283"/>
      <c r="K194" s="421"/>
      <c r="L194" s="282"/>
      <c r="N194" s="282"/>
      <c r="S194" s="282"/>
      <c r="T194" s="283"/>
      <c r="U194" s="283"/>
      <c r="V194" s="283"/>
      <c r="W194" s="283"/>
      <c r="X194" s="283"/>
      <c r="Y194" s="282"/>
      <c r="Z194" s="282"/>
      <c r="AA194" s="283"/>
      <c r="AB194" s="282"/>
      <c r="AC194" s="282"/>
      <c r="AD194" s="282"/>
      <c r="AE194" s="282"/>
      <c r="AF194" s="283"/>
      <c r="AG194" s="402"/>
      <c r="AH194" s="283"/>
      <c r="AI194" s="283"/>
      <c r="AJ194" s="283"/>
      <c r="AK194" s="283"/>
      <c r="AL194" s="283"/>
      <c r="AM194" s="282"/>
      <c r="AN194" s="282"/>
      <c r="AO194" s="282"/>
      <c r="AP194" s="282"/>
      <c r="AQ194" s="282"/>
      <c r="AR194" s="282"/>
      <c r="AT194" s="283"/>
      <c r="AU194" s="283"/>
      <c r="AV194" s="283"/>
      <c r="AW194" s="283"/>
      <c r="AY194" s="283"/>
      <c r="AZ194" s="282"/>
      <c r="BA194" s="283"/>
      <c r="BB194" s="282"/>
      <c r="BC194" s="282"/>
      <c r="BD194" s="282"/>
      <c r="BE194" s="283"/>
      <c r="BG194" s="282"/>
      <c r="BH194" s="282"/>
      <c r="BI194" s="282"/>
      <c r="BL194" s="421"/>
      <c r="BM194" s="424"/>
      <c r="BN194" s="424"/>
      <c r="BO194" s="424"/>
      <c r="BP194" s="424"/>
      <c r="BQ194" s="421"/>
      <c r="BR194" s="421"/>
      <c r="BV194" s="282"/>
      <c r="BW194" s="283"/>
      <c r="BY194" s="283"/>
      <c r="BZ194" s="283"/>
      <c r="CA194" s="283"/>
      <c r="CB194" s="282"/>
      <c r="CC194" s="282"/>
      <c r="CD194" s="282"/>
      <c r="CE194" s="282"/>
      <c r="CG194" s="427"/>
      <c r="CH194" s="402"/>
      <c r="CI194" s="424"/>
      <c r="CJ194" s="282"/>
      <c r="CK194" s="282"/>
      <c r="CL194" s="283"/>
      <c r="CM194" s="283"/>
      <c r="CP194" s="282"/>
      <c r="DC194" s="282"/>
      <c r="DD194" s="282"/>
      <c r="DE194" s="282"/>
      <c r="DF194" s="282"/>
      <c r="DG194" s="282"/>
      <c r="DH194" s="282"/>
      <c r="DI194" s="282"/>
      <c r="DJ194" s="282"/>
      <c r="EF194" s="495" t="str">
        <f>""&amp;(MID(数据表!AZ194,1,MIN(FIND({"(";"（"},数据表!AZ194&amp;"(（",1)-1)))&amp;""</f>
        <v/>
      </c>
      <c r="EG194" s="495" t="str">
        <f>""&amp;(MID(数据表!AZ194,1,MIN(FIND({0;1;2;3;4;5;6;7;8;9},数据表!AZ194&amp;"1234567890",1)-1)))&amp;""</f>
        <v/>
      </c>
    </row>
    <row r="195" spans="2:137" s="310" customFormat="1" ht="12" customHeight="1">
      <c r="B195" s="286"/>
      <c r="C195" s="286"/>
      <c r="D195" s="286"/>
      <c r="E195" s="479"/>
      <c r="F195" s="282"/>
      <c r="G195" s="283"/>
      <c r="H195" s="421"/>
      <c r="I195" s="421"/>
      <c r="J195" s="283"/>
      <c r="K195" s="421"/>
      <c r="L195" s="282"/>
      <c r="N195" s="282"/>
      <c r="S195" s="282"/>
      <c r="T195" s="283"/>
      <c r="U195" s="283"/>
      <c r="V195" s="283"/>
      <c r="W195" s="283"/>
      <c r="X195" s="283"/>
      <c r="Y195" s="282"/>
      <c r="Z195" s="282"/>
      <c r="AA195" s="283"/>
      <c r="AB195" s="282"/>
      <c r="AC195" s="282"/>
      <c r="AD195" s="282"/>
      <c r="AE195" s="282"/>
      <c r="AF195" s="283"/>
      <c r="AG195" s="402"/>
      <c r="AH195" s="283"/>
      <c r="AI195" s="283"/>
      <c r="AJ195" s="283"/>
      <c r="AK195" s="283"/>
      <c r="AL195" s="283"/>
      <c r="AM195" s="282"/>
      <c r="AN195" s="282"/>
      <c r="AO195" s="282"/>
      <c r="AP195" s="282"/>
      <c r="AQ195" s="282"/>
      <c r="AR195" s="282"/>
      <c r="AT195" s="283"/>
      <c r="AU195" s="283"/>
      <c r="AV195" s="283"/>
      <c r="AW195" s="283"/>
      <c r="AY195" s="283"/>
      <c r="AZ195" s="282"/>
      <c r="BA195" s="283"/>
      <c r="BB195" s="282"/>
      <c r="BC195" s="282"/>
      <c r="BD195" s="282"/>
      <c r="BE195" s="283"/>
      <c r="BG195" s="282"/>
      <c r="BH195" s="282"/>
      <c r="BI195" s="282"/>
      <c r="BL195" s="421"/>
      <c r="BM195" s="424"/>
      <c r="BN195" s="424"/>
      <c r="BO195" s="424"/>
      <c r="BP195" s="424"/>
      <c r="BQ195" s="421"/>
      <c r="BR195" s="421"/>
      <c r="BV195" s="282"/>
      <c r="BW195" s="283"/>
      <c r="BY195" s="283"/>
      <c r="BZ195" s="283"/>
      <c r="CA195" s="283"/>
      <c r="CB195" s="282"/>
      <c r="CC195" s="282"/>
      <c r="CD195" s="282"/>
      <c r="CE195" s="282"/>
      <c r="CG195" s="427"/>
      <c r="CH195" s="402"/>
      <c r="CI195" s="424"/>
      <c r="CJ195" s="282"/>
      <c r="CK195" s="282"/>
      <c r="CL195" s="283"/>
      <c r="CM195" s="283"/>
      <c r="CP195" s="282"/>
      <c r="DC195" s="282"/>
      <c r="DD195" s="282"/>
      <c r="DE195" s="282"/>
      <c r="DF195" s="282"/>
      <c r="DG195" s="282"/>
      <c r="DH195" s="282"/>
      <c r="DI195" s="282"/>
      <c r="DJ195" s="282"/>
      <c r="EF195" s="495" t="str">
        <f>""&amp;(MID(数据表!AZ195,1,MIN(FIND({"(";"（"},数据表!AZ195&amp;"(（",1)-1)))&amp;""</f>
        <v/>
      </c>
      <c r="EG195" s="495" t="str">
        <f>""&amp;(MID(数据表!AZ195,1,MIN(FIND({0;1;2;3;4;5;6;7;8;9},数据表!AZ195&amp;"1234567890",1)-1)))&amp;""</f>
        <v/>
      </c>
    </row>
    <row r="196" spans="2:137" s="310" customFormat="1" ht="12" customHeight="1">
      <c r="B196" s="286"/>
      <c r="C196" s="286"/>
      <c r="D196" s="286"/>
      <c r="E196" s="479"/>
      <c r="F196" s="282"/>
      <c r="G196" s="283"/>
      <c r="H196" s="421"/>
      <c r="I196" s="421"/>
      <c r="J196" s="283"/>
      <c r="K196" s="421"/>
      <c r="L196" s="282"/>
      <c r="N196" s="282"/>
      <c r="S196" s="282"/>
      <c r="T196" s="283"/>
      <c r="U196" s="283"/>
      <c r="V196" s="283"/>
      <c r="W196" s="283"/>
      <c r="X196" s="283"/>
      <c r="Y196" s="282"/>
      <c r="Z196" s="282"/>
      <c r="AA196" s="283"/>
      <c r="AB196" s="282"/>
      <c r="AC196" s="282"/>
      <c r="AD196" s="282"/>
      <c r="AE196" s="282"/>
      <c r="AF196" s="283"/>
      <c r="AG196" s="402"/>
      <c r="AH196" s="283"/>
      <c r="AI196" s="283"/>
      <c r="AJ196" s="283"/>
      <c r="AK196" s="283"/>
      <c r="AL196" s="283"/>
      <c r="AM196" s="282"/>
      <c r="AN196" s="282"/>
      <c r="AO196" s="282"/>
      <c r="AP196" s="282"/>
      <c r="AQ196" s="282"/>
      <c r="AR196" s="282"/>
      <c r="AT196" s="283"/>
      <c r="AU196" s="283"/>
      <c r="AV196" s="283"/>
      <c r="AW196" s="283"/>
      <c r="AY196" s="283"/>
      <c r="AZ196" s="282"/>
      <c r="BA196" s="283"/>
      <c r="BB196" s="282"/>
      <c r="BC196" s="282"/>
      <c r="BD196" s="282"/>
      <c r="BE196" s="283"/>
      <c r="BG196" s="282"/>
      <c r="BH196" s="282"/>
      <c r="BI196" s="282"/>
      <c r="BL196" s="421"/>
      <c r="BM196" s="424"/>
      <c r="BN196" s="424"/>
      <c r="BO196" s="424"/>
      <c r="BP196" s="424"/>
      <c r="BQ196" s="421"/>
      <c r="BR196" s="421"/>
      <c r="BV196" s="282"/>
      <c r="BW196" s="283"/>
      <c r="BY196" s="283"/>
      <c r="BZ196" s="283"/>
      <c r="CA196" s="283"/>
      <c r="CB196" s="282"/>
      <c r="CC196" s="282"/>
      <c r="CD196" s="282"/>
      <c r="CE196" s="282"/>
      <c r="CG196" s="427"/>
      <c r="CH196" s="402"/>
      <c r="CI196" s="424"/>
      <c r="CJ196" s="282"/>
      <c r="CK196" s="282"/>
      <c r="CL196" s="283"/>
      <c r="CM196" s="283"/>
      <c r="CP196" s="282"/>
      <c r="DC196" s="282"/>
      <c r="DD196" s="282"/>
      <c r="DE196" s="282"/>
      <c r="DF196" s="282"/>
      <c r="DG196" s="282"/>
      <c r="DH196" s="282"/>
      <c r="DI196" s="282"/>
      <c r="DJ196" s="282"/>
      <c r="EF196" s="495" t="str">
        <f>""&amp;(MID(数据表!AZ196,1,MIN(FIND({"(";"（"},数据表!AZ196&amp;"(（",1)-1)))&amp;""</f>
        <v/>
      </c>
      <c r="EG196" s="495" t="str">
        <f>""&amp;(MID(数据表!AZ196,1,MIN(FIND({0;1;2;3;4;5;6;7;8;9},数据表!AZ196&amp;"1234567890",1)-1)))&amp;""</f>
        <v/>
      </c>
    </row>
    <row r="197" spans="2:137" s="310" customFormat="1" ht="12" customHeight="1">
      <c r="B197" s="286"/>
      <c r="C197" s="286"/>
      <c r="D197" s="286"/>
      <c r="E197" s="479"/>
      <c r="F197" s="282"/>
      <c r="G197" s="283"/>
      <c r="H197" s="421"/>
      <c r="I197" s="421"/>
      <c r="J197" s="283"/>
      <c r="K197" s="421"/>
      <c r="L197" s="282"/>
      <c r="N197" s="282"/>
      <c r="S197" s="282"/>
      <c r="T197" s="283"/>
      <c r="U197" s="283"/>
      <c r="V197" s="283"/>
      <c r="W197" s="283"/>
      <c r="X197" s="283"/>
      <c r="Y197" s="282"/>
      <c r="Z197" s="282"/>
      <c r="AA197" s="283"/>
      <c r="AB197" s="282"/>
      <c r="AC197" s="282"/>
      <c r="AD197" s="282"/>
      <c r="AE197" s="282"/>
      <c r="AF197" s="283"/>
      <c r="AG197" s="402"/>
      <c r="AH197" s="283"/>
      <c r="AI197" s="283"/>
      <c r="AJ197" s="283"/>
      <c r="AK197" s="283"/>
      <c r="AL197" s="283"/>
      <c r="AM197" s="282"/>
      <c r="AN197" s="282"/>
      <c r="AO197" s="282"/>
      <c r="AP197" s="282"/>
      <c r="AQ197" s="282"/>
      <c r="AR197" s="282"/>
      <c r="AT197" s="283"/>
      <c r="AU197" s="283"/>
      <c r="AV197" s="283"/>
      <c r="AW197" s="283"/>
      <c r="AY197" s="283"/>
      <c r="AZ197" s="282"/>
      <c r="BA197" s="283"/>
      <c r="BB197" s="282"/>
      <c r="BC197" s="282"/>
      <c r="BD197" s="282"/>
      <c r="BE197" s="283"/>
      <c r="BG197" s="282"/>
      <c r="BH197" s="282"/>
      <c r="BI197" s="282"/>
      <c r="BL197" s="421"/>
      <c r="BM197" s="424"/>
      <c r="BN197" s="424"/>
      <c r="BO197" s="424"/>
      <c r="BP197" s="424"/>
      <c r="BQ197" s="421"/>
      <c r="BR197" s="421"/>
      <c r="BV197" s="282"/>
      <c r="BW197" s="283"/>
      <c r="BY197" s="283"/>
      <c r="BZ197" s="283"/>
      <c r="CA197" s="283"/>
      <c r="CB197" s="282"/>
      <c r="CC197" s="282"/>
      <c r="CD197" s="282"/>
      <c r="CE197" s="282"/>
      <c r="CG197" s="427"/>
      <c r="CH197" s="402"/>
      <c r="CI197" s="424"/>
      <c r="CJ197" s="282"/>
      <c r="CK197" s="282"/>
      <c r="CL197" s="283"/>
      <c r="CM197" s="283"/>
      <c r="CP197" s="282"/>
      <c r="DC197" s="282"/>
      <c r="DD197" s="282"/>
      <c r="DE197" s="282"/>
      <c r="DF197" s="282"/>
      <c r="DG197" s="282"/>
      <c r="DH197" s="282"/>
      <c r="DI197" s="282"/>
      <c r="DJ197" s="282"/>
      <c r="EF197" s="495" t="str">
        <f>""&amp;(MID(数据表!AZ197,1,MIN(FIND({"(";"（"},数据表!AZ197&amp;"(（",1)-1)))&amp;""</f>
        <v/>
      </c>
      <c r="EG197" s="495" t="str">
        <f>""&amp;(MID(数据表!AZ197,1,MIN(FIND({0;1;2;3;4;5;6;7;8;9},数据表!AZ197&amp;"1234567890",1)-1)))&amp;""</f>
        <v/>
      </c>
    </row>
    <row r="198" spans="2:137" s="310" customFormat="1" ht="12" customHeight="1">
      <c r="B198" s="286"/>
      <c r="C198" s="286"/>
      <c r="D198" s="286"/>
      <c r="E198" s="479"/>
      <c r="F198" s="282"/>
      <c r="G198" s="283"/>
      <c r="H198" s="421"/>
      <c r="I198" s="421"/>
      <c r="J198" s="283"/>
      <c r="K198" s="421"/>
      <c r="L198" s="282"/>
      <c r="N198" s="282"/>
      <c r="S198" s="282"/>
      <c r="T198" s="283"/>
      <c r="U198" s="283"/>
      <c r="V198" s="283"/>
      <c r="W198" s="283"/>
      <c r="X198" s="283"/>
      <c r="Y198" s="282"/>
      <c r="Z198" s="282"/>
      <c r="AA198" s="283"/>
      <c r="AB198" s="282"/>
      <c r="AC198" s="282"/>
      <c r="AD198" s="282"/>
      <c r="AE198" s="282"/>
      <c r="AF198" s="283"/>
      <c r="AG198" s="402"/>
      <c r="AH198" s="283"/>
      <c r="AI198" s="283"/>
      <c r="AJ198" s="283"/>
      <c r="AK198" s="283"/>
      <c r="AL198" s="283"/>
      <c r="AM198" s="282"/>
      <c r="AN198" s="282"/>
      <c r="AO198" s="282"/>
      <c r="AP198" s="282"/>
      <c r="AQ198" s="282"/>
      <c r="AR198" s="282"/>
      <c r="AT198" s="283"/>
      <c r="AU198" s="283"/>
      <c r="AV198" s="283"/>
      <c r="AW198" s="283"/>
      <c r="AY198" s="283"/>
      <c r="AZ198" s="282"/>
      <c r="BA198" s="283"/>
      <c r="BB198" s="282"/>
      <c r="BC198" s="282"/>
      <c r="BD198" s="282"/>
      <c r="BE198" s="283"/>
      <c r="BG198" s="282"/>
      <c r="BH198" s="282"/>
      <c r="BI198" s="282"/>
      <c r="BL198" s="421"/>
      <c r="BM198" s="424"/>
      <c r="BN198" s="424"/>
      <c r="BO198" s="424"/>
      <c r="BP198" s="424"/>
      <c r="BQ198" s="421"/>
      <c r="BR198" s="421"/>
      <c r="BV198" s="282"/>
      <c r="BW198" s="283"/>
      <c r="BY198" s="283"/>
      <c r="BZ198" s="283"/>
      <c r="CA198" s="283"/>
      <c r="CB198" s="282"/>
      <c r="CC198" s="282"/>
      <c r="CD198" s="282"/>
      <c r="CE198" s="282"/>
      <c r="CG198" s="427"/>
      <c r="CH198" s="402"/>
      <c r="CI198" s="424"/>
      <c r="CJ198" s="282"/>
      <c r="CK198" s="282"/>
      <c r="CL198" s="283"/>
      <c r="CM198" s="283"/>
      <c r="CP198" s="282"/>
      <c r="DC198" s="282"/>
      <c r="DD198" s="282"/>
      <c r="DE198" s="282"/>
      <c r="DF198" s="282"/>
      <c r="DG198" s="282"/>
      <c r="DH198" s="282"/>
      <c r="DI198" s="282"/>
      <c r="DJ198" s="282"/>
      <c r="EF198" s="495" t="str">
        <f>""&amp;(MID(数据表!AZ198,1,MIN(FIND({"(";"（"},数据表!AZ198&amp;"(（",1)-1)))&amp;""</f>
        <v/>
      </c>
      <c r="EG198" s="495" t="str">
        <f>""&amp;(MID(数据表!AZ198,1,MIN(FIND({0;1;2;3;4;5;6;7;8;9},数据表!AZ198&amp;"1234567890",1)-1)))&amp;""</f>
        <v/>
      </c>
    </row>
    <row r="199" spans="2:137" s="310" customFormat="1" ht="12" customHeight="1">
      <c r="B199" s="286"/>
      <c r="C199" s="286"/>
      <c r="D199" s="286"/>
      <c r="E199" s="479"/>
      <c r="F199" s="282"/>
      <c r="G199" s="283"/>
      <c r="H199" s="421"/>
      <c r="I199" s="421"/>
      <c r="J199" s="283"/>
      <c r="K199" s="421"/>
      <c r="L199" s="282"/>
      <c r="N199" s="282"/>
      <c r="S199" s="282"/>
      <c r="T199" s="283"/>
      <c r="U199" s="283"/>
      <c r="V199" s="283"/>
      <c r="W199" s="283"/>
      <c r="X199" s="283"/>
      <c r="Y199" s="282"/>
      <c r="Z199" s="282"/>
      <c r="AA199" s="283"/>
      <c r="AB199" s="282"/>
      <c r="AC199" s="282"/>
      <c r="AD199" s="282"/>
      <c r="AE199" s="282"/>
      <c r="AF199" s="283"/>
      <c r="AG199" s="402"/>
      <c r="AH199" s="283"/>
      <c r="AI199" s="283"/>
      <c r="AJ199" s="283"/>
      <c r="AK199" s="283"/>
      <c r="AL199" s="283"/>
      <c r="AM199" s="282"/>
      <c r="AN199" s="282"/>
      <c r="AO199" s="282"/>
      <c r="AP199" s="282"/>
      <c r="AQ199" s="282"/>
      <c r="AR199" s="282"/>
      <c r="AT199" s="283"/>
      <c r="AU199" s="283"/>
      <c r="AV199" s="283"/>
      <c r="AW199" s="283"/>
      <c r="AY199" s="283"/>
      <c r="AZ199" s="282"/>
      <c r="BA199" s="283"/>
      <c r="BB199" s="282"/>
      <c r="BC199" s="282"/>
      <c r="BD199" s="282"/>
      <c r="BE199" s="283"/>
      <c r="BG199" s="282"/>
      <c r="BH199" s="282"/>
      <c r="BI199" s="282"/>
      <c r="BL199" s="421"/>
      <c r="BM199" s="424"/>
      <c r="BN199" s="424"/>
      <c r="BO199" s="424"/>
      <c r="BP199" s="424"/>
      <c r="BQ199" s="421"/>
      <c r="BR199" s="421"/>
      <c r="BV199" s="282"/>
      <c r="BW199" s="283"/>
      <c r="BY199" s="283"/>
      <c r="BZ199" s="283"/>
      <c r="CA199" s="283"/>
      <c r="CB199" s="282"/>
      <c r="CC199" s="282"/>
      <c r="CD199" s="282"/>
      <c r="CE199" s="282"/>
      <c r="CG199" s="427"/>
      <c r="CH199" s="402"/>
      <c r="CI199" s="424"/>
      <c r="CJ199" s="282"/>
      <c r="CK199" s="282"/>
      <c r="CL199" s="283"/>
      <c r="CM199" s="283"/>
      <c r="CP199" s="282"/>
      <c r="DC199" s="282"/>
      <c r="DD199" s="282"/>
      <c r="DE199" s="282"/>
      <c r="DF199" s="282"/>
      <c r="DG199" s="282"/>
      <c r="DH199" s="282"/>
      <c r="DI199" s="282"/>
      <c r="DJ199" s="282"/>
      <c r="EF199" s="495" t="str">
        <f>""&amp;(MID(数据表!AZ199,1,MIN(FIND({"(";"（"},数据表!AZ199&amp;"(（",1)-1)))&amp;""</f>
        <v/>
      </c>
      <c r="EG199" s="495" t="str">
        <f>""&amp;(MID(数据表!AZ199,1,MIN(FIND({0;1;2;3;4;5;6;7;8;9},数据表!AZ199&amp;"1234567890",1)-1)))&amp;""</f>
        <v/>
      </c>
    </row>
    <row r="200" spans="2:137" s="310" customFormat="1" ht="12" customHeight="1">
      <c r="B200" s="286"/>
      <c r="C200" s="286"/>
      <c r="D200" s="286"/>
      <c r="E200" s="479"/>
      <c r="F200" s="282"/>
      <c r="G200" s="283"/>
      <c r="H200" s="421"/>
      <c r="I200" s="421"/>
      <c r="J200" s="283"/>
      <c r="K200" s="421"/>
      <c r="L200" s="282"/>
      <c r="N200" s="282"/>
      <c r="S200" s="282"/>
      <c r="T200" s="283"/>
      <c r="U200" s="283"/>
      <c r="V200" s="283"/>
      <c r="W200" s="283"/>
      <c r="X200" s="283"/>
      <c r="Y200" s="282"/>
      <c r="Z200" s="282"/>
      <c r="AA200" s="283"/>
      <c r="AB200" s="282"/>
      <c r="AC200" s="282"/>
      <c r="AD200" s="282"/>
      <c r="AE200" s="282"/>
      <c r="AF200" s="283"/>
      <c r="AG200" s="402"/>
      <c r="AH200" s="283"/>
      <c r="AI200" s="283"/>
      <c r="AJ200" s="283"/>
      <c r="AK200" s="283"/>
      <c r="AL200" s="283"/>
      <c r="AM200" s="282"/>
      <c r="AN200" s="282"/>
      <c r="AO200" s="282"/>
      <c r="AP200" s="282"/>
      <c r="AQ200" s="282"/>
      <c r="AR200" s="282"/>
      <c r="AT200" s="283"/>
      <c r="AU200" s="283"/>
      <c r="AV200" s="283"/>
      <c r="AW200" s="283"/>
      <c r="AY200" s="283"/>
      <c r="AZ200" s="282"/>
      <c r="BA200" s="283"/>
      <c r="BB200" s="282"/>
      <c r="BC200" s="282"/>
      <c r="BD200" s="282"/>
      <c r="BE200" s="283"/>
      <c r="BG200" s="282"/>
      <c r="BH200" s="282"/>
      <c r="BI200" s="282"/>
      <c r="BL200" s="421"/>
      <c r="BM200" s="424"/>
      <c r="BN200" s="424"/>
      <c r="BO200" s="424"/>
      <c r="BP200" s="424"/>
      <c r="BQ200" s="421"/>
      <c r="BR200" s="421"/>
      <c r="BV200" s="282"/>
      <c r="BW200" s="283"/>
      <c r="BY200" s="283"/>
      <c r="BZ200" s="283"/>
      <c r="CA200" s="283"/>
      <c r="CB200" s="282"/>
      <c r="CC200" s="282"/>
      <c r="CD200" s="282"/>
      <c r="CE200" s="282"/>
      <c r="CG200" s="427"/>
      <c r="CH200" s="402"/>
      <c r="CI200" s="424"/>
      <c r="CJ200" s="282"/>
      <c r="CK200" s="282"/>
      <c r="CL200" s="283"/>
      <c r="CM200" s="283"/>
      <c r="CP200" s="282"/>
      <c r="DC200" s="282"/>
      <c r="DD200" s="282"/>
      <c r="DE200" s="282"/>
      <c r="DF200" s="282"/>
      <c r="DG200" s="282"/>
      <c r="DH200" s="282"/>
      <c r="DI200" s="282"/>
      <c r="DJ200" s="282"/>
      <c r="EF200" s="495" t="str">
        <f>""&amp;(MID(数据表!AZ200,1,MIN(FIND({"(";"（"},数据表!AZ200&amp;"(（",1)-1)))&amp;""</f>
        <v/>
      </c>
      <c r="EG200" s="495" t="str">
        <f>""&amp;(MID(数据表!AZ200,1,MIN(FIND({0;1;2;3;4;5;6;7;8;9},数据表!AZ200&amp;"1234567890",1)-1)))&amp;""</f>
        <v/>
      </c>
    </row>
    <row r="201" spans="2:137" s="310" customFormat="1" ht="12" customHeight="1">
      <c r="B201" s="286"/>
      <c r="C201" s="286"/>
      <c r="D201" s="286"/>
      <c r="E201" s="479"/>
      <c r="F201" s="282"/>
      <c r="G201" s="283"/>
      <c r="H201" s="421"/>
      <c r="I201" s="421"/>
      <c r="J201" s="283"/>
      <c r="K201" s="421"/>
      <c r="L201" s="282"/>
      <c r="N201" s="282"/>
      <c r="S201" s="282"/>
      <c r="T201" s="283"/>
      <c r="U201" s="283"/>
      <c r="V201" s="283"/>
      <c r="W201" s="283"/>
      <c r="X201" s="283"/>
      <c r="Y201" s="282"/>
      <c r="Z201" s="282"/>
      <c r="AA201" s="283"/>
      <c r="AB201" s="282"/>
      <c r="AC201" s="282"/>
      <c r="AD201" s="282"/>
      <c r="AE201" s="282"/>
      <c r="AF201" s="283"/>
      <c r="AG201" s="402"/>
      <c r="AH201" s="283"/>
      <c r="AI201" s="283"/>
      <c r="AJ201" s="283"/>
      <c r="AK201" s="283"/>
      <c r="AL201" s="283"/>
      <c r="AM201" s="282"/>
      <c r="AN201" s="282"/>
      <c r="AO201" s="282"/>
      <c r="AP201" s="282"/>
      <c r="AQ201" s="282"/>
      <c r="AR201" s="282"/>
      <c r="AT201" s="283"/>
      <c r="AU201" s="283"/>
      <c r="AV201" s="283"/>
      <c r="AW201" s="283"/>
      <c r="AY201" s="283"/>
      <c r="AZ201" s="282"/>
      <c r="BA201" s="283"/>
      <c r="BB201" s="282"/>
      <c r="BC201" s="282"/>
      <c r="BD201" s="282"/>
      <c r="BE201" s="283"/>
      <c r="BG201" s="282"/>
      <c r="BH201" s="282"/>
      <c r="BI201" s="282"/>
      <c r="BL201" s="421"/>
      <c r="BM201" s="424"/>
      <c r="BN201" s="424"/>
      <c r="BO201" s="424"/>
      <c r="BP201" s="424"/>
      <c r="BQ201" s="421"/>
      <c r="BR201" s="421"/>
      <c r="BV201" s="282"/>
      <c r="BW201" s="283"/>
      <c r="BY201" s="283"/>
      <c r="BZ201" s="283"/>
      <c r="CA201" s="283"/>
      <c r="CB201" s="282"/>
      <c r="CC201" s="282"/>
      <c r="CD201" s="282"/>
      <c r="CE201" s="282"/>
      <c r="CG201" s="427"/>
      <c r="CH201" s="402"/>
      <c r="CI201" s="424"/>
      <c r="CJ201" s="282"/>
      <c r="CK201" s="282"/>
      <c r="CL201" s="283"/>
      <c r="CM201" s="283"/>
      <c r="CP201" s="282"/>
      <c r="DC201" s="282"/>
      <c r="DD201" s="282"/>
      <c r="DE201" s="282"/>
      <c r="DF201" s="282"/>
      <c r="DG201" s="282"/>
      <c r="DH201" s="282"/>
      <c r="DI201" s="282"/>
      <c r="DJ201" s="282"/>
      <c r="EF201" s="495" t="str">
        <f>""&amp;(MID(数据表!AZ201,1,MIN(FIND({"(";"（"},数据表!AZ201&amp;"(（",1)-1)))&amp;""</f>
        <v/>
      </c>
      <c r="EG201" s="495" t="str">
        <f>""&amp;(MID(数据表!AZ201,1,MIN(FIND({0;1;2;3;4;5;6;7;8;9},数据表!AZ201&amp;"1234567890",1)-1)))&amp;""</f>
        <v/>
      </c>
    </row>
    <row r="202" spans="2:137" s="310" customFormat="1" ht="12" customHeight="1">
      <c r="B202" s="286"/>
      <c r="C202" s="286"/>
      <c r="D202" s="286"/>
      <c r="E202" s="479"/>
      <c r="F202" s="282"/>
      <c r="G202" s="283"/>
      <c r="H202" s="421"/>
      <c r="I202" s="421"/>
      <c r="J202" s="283"/>
      <c r="K202" s="421"/>
      <c r="L202" s="282"/>
      <c r="N202" s="282"/>
      <c r="S202" s="282"/>
      <c r="T202" s="283"/>
      <c r="U202" s="283"/>
      <c r="V202" s="283"/>
      <c r="W202" s="283"/>
      <c r="X202" s="283"/>
      <c r="Y202" s="282"/>
      <c r="Z202" s="282"/>
      <c r="AA202" s="283"/>
      <c r="AB202" s="282"/>
      <c r="AC202" s="282"/>
      <c r="AD202" s="282"/>
      <c r="AE202" s="282"/>
      <c r="AF202" s="283"/>
      <c r="AG202" s="402"/>
      <c r="AH202" s="283"/>
      <c r="AI202" s="283"/>
      <c r="AJ202" s="283"/>
      <c r="AK202" s="283"/>
      <c r="AL202" s="283"/>
      <c r="AM202" s="282"/>
      <c r="AN202" s="282"/>
      <c r="AO202" s="282"/>
      <c r="AP202" s="282"/>
      <c r="AQ202" s="282"/>
      <c r="AR202" s="282"/>
      <c r="AT202" s="283"/>
      <c r="AU202" s="283"/>
      <c r="AV202" s="283"/>
      <c r="AW202" s="283"/>
      <c r="AY202" s="283"/>
      <c r="AZ202" s="282"/>
      <c r="BA202" s="283"/>
      <c r="BB202" s="282"/>
      <c r="BC202" s="282"/>
      <c r="BD202" s="282"/>
      <c r="BE202" s="283"/>
      <c r="BG202" s="282"/>
      <c r="BH202" s="282"/>
      <c r="BI202" s="282"/>
      <c r="BL202" s="421"/>
      <c r="BM202" s="424"/>
      <c r="BN202" s="424"/>
      <c r="BO202" s="424"/>
      <c r="BP202" s="424"/>
      <c r="BQ202" s="421"/>
      <c r="BR202" s="421"/>
      <c r="BV202" s="282"/>
      <c r="BW202" s="283"/>
      <c r="BY202" s="283"/>
      <c r="BZ202" s="283"/>
      <c r="CA202" s="283"/>
      <c r="CB202" s="282"/>
      <c r="CC202" s="282"/>
      <c r="CD202" s="282"/>
      <c r="CE202" s="282"/>
      <c r="CG202" s="427"/>
      <c r="CH202" s="402"/>
      <c r="CI202" s="424"/>
      <c r="CJ202" s="282"/>
      <c r="CK202" s="282"/>
      <c r="CL202" s="283"/>
      <c r="CM202" s="283"/>
      <c r="CP202" s="282"/>
      <c r="DC202" s="282"/>
      <c r="DD202" s="282"/>
      <c r="DE202" s="282"/>
      <c r="DF202" s="282"/>
      <c r="DG202" s="282"/>
      <c r="DH202" s="282"/>
      <c r="DI202" s="282"/>
      <c r="DJ202" s="282"/>
      <c r="EF202" s="495" t="str">
        <f>""&amp;(MID(数据表!AZ202,1,MIN(FIND({"(";"（"},数据表!AZ202&amp;"(（",1)-1)))&amp;""</f>
        <v/>
      </c>
      <c r="EG202" s="495" t="str">
        <f>""&amp;(MID(数据表!AZ202,1,MIN(FIND({0;1;2;3;4;5;6;7;8;9},数据表!AZ202&amp;"1234567890",1)-1)))&amp;""</f>
        <v/>
      </c>
    </row>
    <row r="203" spans="2:137" s="310" customFormat="1" ht="12" customHeight="1">
      <c r="B203" s="286"/>
      <c r="C203" s="286"/>
      <c r="D203" s="286"/>
      <c r="E203" s="479"/>
      <c r="F203" s="282"/>
      <c r="G203" s="283"/>
      <c r="H203" s="421"/>
      <c r="I203" s="421"/>
      <c r="J203" s="283"/>
      <c r="K203" s="421"/>
      <c r="L203" s="282"/>
      <c r="N203" s="282"/>
      <c r="S203" s="282"/>
      <c r="T203" s="283"/>
      <c r="U203" s="283"/>
      <c r="V203" s="283"/>
      <c r="W203" s="283"/>
      <c r="X203" s="283"/>
      <c r="Y203" s="282"/>
      <c r="Z203" s="282"/>
      <c r="AA203" s="283"/>
      <c r="AB203" s="282"/>
      <c r="AC203" s="282"/>
      <c r="AD203" s="282"/>
      <c r="AE203" s="282"/>
      <c r="AF203" s="283"/>
      <c r="AG203" s="402"/>
      <c r="AH203" s="283"/>
      <c r="AI203" s="283"/>
      <c r="AJ203" s="283"/>
      <c r="AK203" s="283"/>
      <c r="AL203" s="283"/>
      <c r="AM203" s="282"/>
      <c r="AN203" s="282"/>
      <c r="AO203" s="282"/>
      <c r="AP203" s="282"/>
      <c r="AQ203" s="282"/>
      <c r="AR203" s="282"/>
      <c r="AT203" s="283"/>
      <c r="AU203" s="283"/>
      <c r="AV203" s="283"/>
      <c r="AW203" s="283"/>
      <c r="AY203" s="283"/>
      <c r="AZ203" s="282"/>
      <c r="BA203" s="283"/>
      <c r="BB203" s="282"/>
      <c r="BC203" s="282"/>
      <c r="BD203" s="282"/>
      <c r="BE203" s="283"/>
      <c r="BG203" s="282"/>
      <c r="BH203" s="282"/>
      <c r="BI203" s="282"/>
      <c r="BL203" s="421"/>
      <c r="BM203" s="424"/>
      <c r="BN203" s="424"/>
      <c r="BO203" s="424"/>
      <c r="BP203" s="424"/>
      <c r="BQ203" s="421"/>
      <c r="BR203" s="421"/>
      <c r="BV203" s="282"/>
      <c r="BW203" s="283"/>
      <c r="BY203" s="283"/>
      <c r="BZ203" s="283"/>
      <c r="CA203" s="283"/>
      <c r="CB203" s="282"/>
      <c r="CC203" s="282"/>
      <c r="CD203" s="282"/>
      <c r="CE203" s="282"/>
      <c r="CG203" s="427"/>
      <c r="CH203" s="402"/>
      <c r="CI203" s="424"/>
      <c r="CJ203" s="282"/>
      <c r="CK203" s="282"/>
      <c r="CL203" s="283"/>
      <c r="CM203" s="283"/>
      <c r="CP203" s="282"/>
      <c r="DC203" s="282"/>
      <c r="DD203" s="282"/>
      <c r="DE203" s="282"/>
      <c r="DF203" s="282"/>
      <c r="DG203" s="282"/>
      <c r="DH203" s="282"/>
      <c r="DI203" s="282"/>
      <c r="DJ203" s="282"/>
      <c r="EF203" s="495" t="str">
        <f>""&amp;(MID(数据表!AZ203,1,MIN(FIND({"(";"（"},数据表!AZ203&amp;"(（",1)-1)))&amp;""</f>
        <v/>
      </c>
      <c r="EG203" s="495" t="str">
        <f>""&amp;(MID(数据表!AZ203,1,MIN(FIND({0;1;2;3;4;5;6;7;8;9},数据表!AZ203&amp;"1234567890",1)-1)))&amp;""</f>
        <v/>
      </c>
    </row>
    <row r="204" spans="2:137" s="310" customFormat="1" ht="12" customHeight="1">
      <c r="B204" s="286"/>
      <c r="C204" s="286"/>
      <c r="D204" s="286"/>
      <c r="E204" s="479"/>
      <c r="F204" s="282"/>
      <c r="G204" s="283"/>
      <c r="H204" s="421"/>
      <c r="I204" s="421"/>
      <c r="J204" s="283"/>
      <c r="K204" s="421"/>
      <c r="L204" s="282"/>
      <c r="N204" s="282"/>
      <c r="S204" s="282"/>
      <c r="T204" s="283"/>
      <c r="U204" s="283"/>
      <c r="V204" s="283"/>
      <c r="W204" s="283"/>
      <c r="X204" s="283"/>
      <c r="Y204" s="282"/>
      <c r="Z204" s="282"/>
      <c r="AA204" s="283"/>
      <c r="AB204" s="282"/>
      <c r="AC204" s="282"/>
      <c r="AD204" s="282"/>
      <c r="AE204" s="282"/>
      <c r="AF204" s="283"/>
      <c r="AG204" s="402"/>
      <c r="AH204" s="283"/>
      <c r="AI204" s="283"/>
      <c r="AJ204" s="283"/>
      <c r="AK204" s="283"/>
      <c r="AL204" s="283"/>
      <c r="AM204" s="282"/>
      <c r="AN204" s="282"/>
      <c r="AO204" s="282"/>
      <c r="AP204" s="282"/>
      <c r="AQ204" s="282"/>
      <c r="AR204" s="282"/>
      <c r="AT204" s="283"/>
      <c r="AU204" s="283"/>
      <c r="AV204" s="283"/>
      <c r="AW204" s="283"/>
      <c r="AY204" s="283"/>
      <c r="AZ204" s="282"/>
      <c r="BA204" s="283"/>
      <c r="BB204" s="282"/>
      <c r="BC204" s="282"/>
      <c r="BD204" s="282"/>
      <c r="BE204" s="283"/>
      <c r="BG204" s="282"/>
      <c r="BH204" s="282"/>
      <c r="BI204" s="282"/>
      <c r="BL204" s="421"/>
      <c r="BM204" s="424"/>
      <c r="BN204" s="424"/>
      <c r="BO204" s="424"/>
      <c r="BP204" s="424"/>
      <c r="BQ204" s="421"/>
      <c r="BR204" s="421"/>
      <c r="BS204" s="403"/>
      <c r="BV204" s="282"/>
      <c r="BW204" s="283"/>
      <c r="BY204" s="283"/>
      <c r="BZ204" s="283"/>
      <c r="CA204" s="283"/>
      <c r="CB204" s="282"/>
      <c r="CC204" s="282"/>
      <c r="CD204" s="282"/>
      <c r="CE204" s="282"/>
      <c r="CG204" s="427"/>
      <c r="CH204" s="402"/>
      <c r="CI204" s="424"/>
      <c r="CJ204" s="282"/>
      <c r="CK204" s="282"/>
      <c r="CL204" s="283"/>
      <c r="CM204" s="283"/>
      <c r="CP204" s="282"/>
      <c r="DC204" s="282"/>
      <c r="DD204" s="282"/>
      <c r="DE204" s="282"/>
      <c r="DF204" s="282"/>
      <c r="DG204" s="282"/>
      <c r="DH204" s="282"/>
      <c r="DI204" s="282"/>
      <c r="DJ204" s="282"/>
      <c r="EF204" s="495" t="str">
        <f>""&amp;(MID(数据表!AZ204,1,MIN(FIND({"(";"（"},数据表!AZ204&amp;"(（",1)-1)))&amp;""</f>
        <v/>
      </c>
      <c r="EG204" s="495" t="str">
        <f>""&amp;(MID(数据表!AZ204,1,MIN(FIND({0;1;2;3;4;5;6;7;8;9},数据表!AZ204&amp;"1234567890",1)-1)))&amp;""</f>
        <v/>
      </c>
    </row>
    <row r="205" spans="2:137" s="310" customFormat="1" ht="12" customHeight="1">
      <c r="B205" s="286"/>
      <c r="C205" s="286"/>
      <c r="D205" s="286"/>
      <c r="E205" s="479"/>
      <c r="F205" s="282"/>
      <c r="G205" s="283"/>
      <c r="H205" s="421"/>
      <c r="I205" s="421"/>
      <c r="J205" s="283"/>
      <c r="K205" s="421"/>
      <c r="L205" s="282"/>
      <c r="N205" s="282"/>
      <c r="S205" s="282"/>
      <c r="T205" s="283"/>
      <c r="U205" s="283"/>
      <c r="V205" s="283"/>
      <c r="W205" s="283"/>
      <c r="X205" s="283"/>
      <c r="Y205" s="282"/>
      <c r="Z205" s="282"/>
      <c r="AA205" s="283"/>
      <c r="AB205" s="282"/>
      <c r="AC205" s="282"/>
      <c r="AD205" s="282"/>
      <c r="AE205" s="282"/>
      <c r="AF205" s="283"/>
      <c r="AG205" s="402"/>
      <c r="AH205" s="283"/>
      <c r="AI205" s="283"/>
      <c r="AJ205" s="283"/>
      <c r="AK205" s="283"/>
      <c r="AL205" s="283"/>
      <c r="AM205" s="282"/>
      <c r="AN205" s="282"/>
      <c r="AO205" s="282"/>
      <c r="AP205" s="282"/>
      <c r="AQ205" s="282"/>
      <c r="AR205" s="282"/>
      <c r="AT205" s="283"/>
      <c r="AU205" s="283"/>
      <c r="AV205" s="283"/>
      <c r="AW205" s="283"/>
      <c r="AY205" s="283"/>
      <c r="AZ205" s="282"/>
      <c r="BA205" s="283"/>
      <c r="BB205" s="282"/>
      <c r="BC205" s="282"/>
      <c r="BD205" s="282"/>
      <c r="BE205" s="283"/>
      <c r="BG205" s="282"/>
      <c r="BH205" s="282"/>
      <c r="BI205" s="282"/>
      <c r="BL205" s="421"/>
      <c r="BM205" s="424"/>
      <c r="BN205" s="424"/>
      <c r="BO205" s="424"/>
      <c r="BP205" s="424"/>
      <c r="BQ205" s="421"/>
      <c r="BR205" s="421"/>
      <c r="BV205" s="282"/>
      <c r="BW205" s="283"/>
      <c r="BY205" s="283"/>
      <c r="BZ205" s="283"/>
      <c r="CA205" s="283"/>
      <c r="CB205" s="282"/>
      <c r="CC205" s="282"/>
      <c r="CD205" s="282"/>
      <c r="CE205" s="282"/>
      <c r="CG205" s="427"/>
      <c r="CH205" s="402"/>
      <c r="CI205" s="424"/>
      <c r="CJ205" s="282"/>
      <c r="CK205" s="282"/>
      <c r="CL205" s="283"/>
      <c r="CM205" s="283"/>
      <c r="CP205" s="282"/>
      <c r="DC205" s="282"/>
      <c r="DD205" s="282"/>
      <c r="DE205" s="282"/>
      <c r="DF205" s="282"/>
      <c r="DG205" s="282"/>
      <c r="DH205" s="282"/>
      <c r="DI205" s="282"/>
      <c r="DJ205" s="282"/>
      <c r="EF205" s="495" t="str">
        <f>""&amp;(MID(数据表!AZ205,1,MIN(FIND({"(";"（"},数据表!AZ205&amp;"(（",1)-1)))&amp;""</f>
        <v/>
      </c>
      <c r="EG205" s="495" t="str">
        <f>""&amp;(MID(数据表!AZ205,1,MIN(FIND({0;1;2;3;4;5;6;7;8;9},数据表!AZ205&amp;"1234567890",1)-1)))&amp;""</f>
        <v/>
      </c>
    </row>
    <row r="206" spans="2:137" s="310" customFormat="1" ht="12" customHeight="1">
      <c r="B206" s="286"/>
      <c r="C206" s="286"/>
      <c r="D206" s="286"/>
      <c r="E206" s="479"/>
      <c r="F206" s="282"/>
      <c r="G206" s="283"/>
      <c r="H206" s="421"/>
      <c r="I206" s="421"/>
      <c r="J206" s="283"/>
      <c r="K206" s="421"/>
      <c r="L206" s="282"/>
      <c r="N206" s="282"/>
      <c r="S206" s="282"/>
      <c r="T206" s="283"/>
      <c r="U206" s="283"/>
      <c r="V206" s="283"/>
      <c r="W206" s="283"/>
      <c r="X206" s="283"/>
      <c r="Y206" s="282"/>
      <c r="Z206" s="282"/>
      <c r="AA206" s="283"/>
      <c r="AB206" s="282"/>
      <c r="AC206" s="282"/>
      <c r="AD206" s="282"/>
      <c r="AE206" s="282"/>
      <c r="AF206" s="283"/>
      <c r="AG206" s="402"/>
      <c r="AH206" s="283"/>
      <c r="AI206" s="283"/>
      <c r="AJ206" s="283"/>
      <c r="AK206" s="283"/>
      <c r="AL206" s="283"/>
      <c r="AM206" s="282"/>
      <c r="AN206" s="282"/>
      <c r="AO206" s="282"/>
      <c r="AP206" s="282"/>
      <c r="AQ206" s="282"/>
      <c r="AR206" s="282"/>
      <c r="AT206" s="283"/>
      <c r="AU206" s="283"/>
      <c r="AV206" s="283"/>
      <c r="AW206" s="283"/>
      <c r="AY206" s="283"/>
      <c r="AZ206" s="282"/>
      <c r="BA206" s="283"/>
      <c r="BB206" s="282"/>
      <c r="BC206" s="282"/>
      <c r="BD206" s="282"/>
      <c r="BE206" s="283"/>
      <c r="BG206" s="282"/>
      <c r="BH206" s="282"/>
      <c r="BI206" s="282"/>
      <c r="BL206" s="421"/>
      <c r="BM206" s="424"/>
      <c r="BN206" s="424"/>
      <c r="BO206" s="424"/>
      <c r="BP206" s="424"/>
      <c r="BQ206" s="421"/>
      <c r="BR206" s="421"/>
      <c r="BV206" s="282"/>
      <c r="BW206" s="283"/>
      <c r="BY206" s="283"/>
      <c r="BZ206" s="283"/>
      <c r="CA206" s="283"/>
      <c r="CB206" s="282"/>
      <c r="CC206" s="282"/>
      <c r="CD206" s="282"/>
      <c r="CE206" s="282"/>
      <c r="CG206" s="427"/>
      <c r="CH206" s="402"/>
      <c r="CI206" s="424"/>
      <c r="CJ206" s="282"/>
      <c r="CK206" s="282"/>
      <c r="CL206" s="283"/>
      <c r="CM206" s="283"/>
      <c r="CP206" s="282"/>
      <c r="DC206" s="282"/>
      <c r="DD206" s="282"/>
      <c r="DE206" s="282"/>
      <c r="DF206" s="282"/>
      <c r="DG206" s="282"/>
      <c r="DH206" s="282"/>
      <c r="DI206" s="282"/>
      <c r="DJ206" s="282"/>
      <c r="EF206" s="495" t="str">
        <f>""&amp;(MID(数据表!AZ206,1,MIN(FIND({"(";"（"},数据表!AZ206&amp;"(（",1)-1)))&amp;""</f>
        <v/>
      </c>
      <c r="EG206" s="495" t="str">
        <f>""&amp;(MID(数据表!AZ206,1,MIN(FIND({0;1;2;3;4;5;6;7;8;9},数据表!AZ206&amp;"1234567890",1)-1)))&amp;""</f>
        <v/>
      </c>
    </row>
    <row r="207" spans="2:137" s="310" customFormat="1" ht="12" customHeight="1">
      <c r="B207" s="286"/>
      <c r="C207" s="286"/>
      <c r="D207" s="286"/>
      <c r="E207" s="479"/>
      <c r="F207" s="282"/>
      <c r="G207" s="283"/>
      <c r="H207" s="421"/>
      <c r="I207" s="421"/>
      <c r="J207" s="283"/>
      <c r="K207" s="421"/>
      <c r="L207" s="282"/>
      <c r="N207" s="282"/>
      <c r="S207" s="282"/>
      <c r="T207" s="283"/>
      <c r="U207" s="283"/>
      <c r="V207" s="283"/>
      <c r="W207" s="283"/>
      <c r="X207" s="283"/>
      <c r="Y207" s="282"/>
      <c r="Z207" s="282"/>
      <c r="AA207" s="283"/>
      <c r="AB207" s="282"/>
      <c r="AC207" s="282"/>
      <c r="AD207" s="282"/>
      <c r="AE207" s="282"/>
      <c r="AF207" s="283"/>
      <c r="AG207" s="402"/>
      <c r="AH207" s="283"/>
      <c r="AI207" s="283"/>
      <c r="AJ207" s="283"/>
      <c r="AK207" s="283"/>
      <c r="AL207" s="283"/>
      <c r="AM207" s="282"/>
      <c r="AN207" s="282"/>
      <c r="AO207" s="282"/>
      <c r="AP207" s="282"/>
      <c r="AQ207" s="282"/>
      <c r="AR207" s="282"/>
      <c r="AT207" s="283"/>
      <c r="AU207" s="283"/>
      <c r="AV207" s="283"/>
      <c r="AW207" s="283"/>
      <c r="AY207" s="283"/>
      <c r="AZ207" s="282"/>
      <c r="BA207" s="283"/>
      <c r="BB207" s="282"/>
      <c r="BC207" s="282"/>
      <c r="BD207" s="282"/>
      <c r="BE207" s="283"/>
      <c r="BG207" s="282"/>
      <c r="BH207" s="282"/>
      <c r="BI207" s="282"/>
      <c r="BL207" s="421"/>
      <c r="BM207" s="424"/>
      <c r="BN207" s="424"/>
      <c r="BO207" s="424"/>
      <c r="BP207" s="424"/>
      <c r="BQ207" s="421"/>
      <c r="BR207" s="421"/>
      <c r="BV207" s="282"/>
      <c r="BW207" s="283"/>
      <c r="BY207" s="283"/>
      <c r="BZ207" s="283"/>
      <c r="CA207" s="283"/>
      <c r="CB207" s="282"/>
      <c r="CC207" s="282"/>
      <c r="CD207" s="282"/>
      <c r="CE207" s="282"/>
      <c r="CG207" s="427"/>
      <c r="CH207" s="402"/>
      <c r="CI207" s="424"/>
      <c r="CJ207" s="282"/>
      <c r="CK207" s="282"/>
      <c r="CL207" s="283"/>
      <c r="CM207" s="283"/>
      <c r="CP207" s="282"/>
      <c r="DC207" s="282"/>
      <c r="DD207" s="282"/>
      <c r="DE207" s="282"/>
      <c r="DF207" s="282"/>
      <c r="DG207" s="282"/>
      <c r="DH207" s="282"/>
      <c r="DI207" s="282"/>
      <c r="DJ207" s="282"/>
      <c r="EF207" s="495" t="str">
        <f>""&amp;(MID(数据表!AZ207,1,MIN(FIND({"(";"（"},数据表!AZ207&amp;"(（",1)-1)))&amp;""</f>
        <v/>
      </c>
      <c r="EG207" s="495" t="str">
        <f>""&amp;(MID(数据表!AZ207,1,MIN(FIND({0;1;2;3;4;5;6;7;8;9},数据表!AZ207&amp;"1234567890",1)-1)))&amp;""</f>
        <v/>
      </c>
    </row>
    <row r="208" spans="2:137" s="310" customFormat="1" ht="12" customHeight="1">
      <c r="B208" s="286"/>
      <c r="C208" s="286"/>
      <c r="D208" s="286"/>
      <c r="E208" s="479"/>
      <c r="F208" s="282"/>
      <c r="G208" s="283"/>
      <c r="H208" s="421"/>
      <c r="I208" s="421"/>
      <c r="J208" s="283"/>
      <c r="K208" s="421"/>
      <c r="L208" s="282"/>
      <c r="N208" s="282"/>
      <c r="S208" s="282"/>
      <c r="T208" s="283"/>
      <c r="U208" s="283"/>
      <c r="V208" s="283"/>
      <c r="W208" s="283"/>
      <c r="X208" s="283"/>
      <c r="Y208" s="282"/>
      <c r="Z208" s="282"/>
      <c r="AA208" s="283"/>
      <c r="AB208" s="282"/>
      <c r="AC208" s="282"/>
      <c r="AD208" s="282"/>
      <c r="AE208" s="282"/>
      <c r="AF208" s="283"/>
      <c r="AG208" s="402"/>
      <c r="AH208" s="283"/>
      <c r="AI208" s="283"/>
      <c r="AJ208" s="283"/>
      <c r="AK208" s="283"/>
      <c r="AL208" s="283"/>
      <c r="AM208" s="282"/>
      <c r="AN208" s="282"/>
      <c r="AO208" s="282"/>
      <c r="AP208" s="282"/>
      <c r="AQ208" s="282"/>
      <c r="AR208" s="282"/>
      <c r="AT208" s="283"/>
      <c r="AU208" s="283"/>
      <c r="AV208" s="283"/>
      <c r="AW208" s="283"/>
      <c r="AY208" s="283"/>
      <c r="AZ208" s="282"/>
      <c r="BA208" s="283"/>
      <c r="BB208" s="282"/>
      <c r="BC208" s="282"/>
      <c r="BD208" s="282"/>
      <c r="BE208" s="283"/>
      <c r="BG208" s="282"/>
      <c r="BH208" s="282"/>
      <c r="BI208" s="282"/>
      <c r="BL208" s="421"/>
      <c r="BM208" s="424"/>
      <c r="BN208" s="424"/>
      <c r="BO208" s="424"/>
      <c r="BP208" s="424"/>
      <c r="BQ208" s="421"/>
      <c r="BR208" s="421"/>
      <c r="BV208" s="282"/>
      <c r="BW208" s="283"/>
      <c r="BY208" s="283"/>
      <c r="BZ208" s="283"/>
      <c r="CA208" s="283"/>
      <c r="CB208" s="282"/>
      <c r="CC208" s="282"/>
      <c r="CD208" s="282"/>
      <c r="CE208" s="282"/>
      <c r="CG208" s="427"/>
      <c r="CH208" s="402"/>
      <c r="CI208" s="424"/>
      <c r="CJ208" s="282"/>
      <c r="CK208" s="282"/>
      <c r="CL208" s="283"/>
      <c r="CM208" s="283"/>
      <c r="CP208" s="282"/>
      <c r="DC208" s="282"/>
      <c r="DD208" s="282"/>
      <c r="DE208" s="282"/>
      <c r="DF208" s="282"/>
      <c r="DG208" s="282"/>
      <c r="DH208" s="282"/>
      <c r="DI208" s="282"/>
      <c r="DJ208" s="282"/>
      <c r="EF208" s="495" t="str">
        <f>""&amp;(MID(数据表!AZ208,1,MIN(FIND({"(";"（"},数据表!AZ208&amp;"(（",1)-1)))&amp;""</f>
        <v/>
      </c>
      <c r="EG208" s="495" t="str">
        <f>""&amp;(MID(数据表!AZ208,1,MIN(FIND({0;1;2;3;4;5;6;7;8;9},数据表!AZ208&amp;"1234567890",1)-1)))&amp;""</f>
        <v/>
      </c>
    </row>
    <row r="209" spans="2:137" s="310" customFormat="1" ht="12" customHeight="1">
      <c r="B209" s="286"/>
      <c r="C209" s="286"/>
      <c r="D209" s="286"/>
      <c r="E209" s="479"/>
      <c r="F209" s="282"/>
      <c r="G209" s="283"/>
      <c r="H209" s="421"/>
      <c r="I209" s="421"/>
      <c r="J209" s="283"/>
      <c r="K209" s="421"/>
      <c r="L209" s="282"/>
      <c r="N209" s="282"/>
      <c r="S209" s="282"/>
      <c r="T209" s="283"/>
      <c r="U209" s="283"/>
      <c r="V209" s="283"/>
      <c r="W209" s="283"/>
      <c r="X209" s="283"/>
      <c r="Y209" s="282"/>
      <c r="Z209" s="282"/>
      <c r="AA209" s="283"/>
      <c r="AB209" s="282"/>
      <c r="AC209" s="282"/>
      <c r="AD209" s="282"/>
      <c r="AE209" s="282"/>
      <c r="AF209" s="283"/>
      <c r="AG209" s="402"/>
      <c r="AH209" s="283"/>
      <c r="AI209" s="283"/>
      <c r="AJ209" s="283"/>
      <c r="AK209" s="283"/>
      <c r="AL209" s="283"/>
      <c r="AM209" s="282"/>
      <c r="AN209" s="282"/>
      <c r="AO209" s="282"/>
      <c r="AP209" s="282"/>
      <c r="AQ209" s="282"/>
      <c r="AR209" s="282"/>
      <c r="AT209" s="283"/>
      <c r="AU209" s="283"/>
      <c r="AV209" s="283"/>
      <c r="AW209" s="283"/>
      <c r="AY209" s="283"/>
      <c r="AZ209" s="282"/>
      <c r="BA209" s="283"/>
      <c r="BB209" s="282"/>
      <c r="BC209" s="282"/>
      <c r="BD209" s="282"/>
      <c r="BE209" s="283"/>
      <c r="BG209" s="282"/>
      <c r="BH209" s="282"/>
      <c r="BI209" s="282"/>
      <c r="BL209" s="421"/>
      <c r="BM209" s="424"/>
      <c r="BN209" s="424"/>
      <c r="BO209" s="424"/>
      <c r="BP209" s="424"/>
      <c r="BQ209" s="421"/>
      <c r="BR209" s="421"/>
      <c r="BV209" s="282"/>
      <c r="BW209" s="283"/>
      <c r="BY209" s="283"/>
      <c r="BZ209" s="283"/>
      <c r="CA209" s="283"/>
      <c r="CB209" s="282"/>
      <c r="CC209" s="282"/>
      <c r="CD209" s="282"/>
      <c r="CE209" s="282"/>
      <c r="CG209" s="427"/>
      <c r="CH209" s="402"/>
      <c r="CI209" s="424"/>
      <c r="CJ209" s="282"/>
      <c r="CK209" s="282"/>
      <c r="CL209" s="283"/>
      <c r="CM209" s="283"/>
      <c r="CP209" s="282"/>
      <c r="DC209" s="282"/>
      <c r="DD209" s="282"/>
      <c r="DE209" s="282"/>
      <c r="DF209" s="282"/>
      <c r="DG209" s="282"/>
      <c r="DH209" s="282"/>
      <c r="DI209" s="282"/>
      <c r="DJ209" s="282"/>
      <c r="EF209" s="495" t="str">
        <f>""&amp;(MID(数据表!AZ209,1,MIN(FIND({"(";"（"},数据表!AZ209&amp;"(（",1)-1)))&amp;""</f>
        <v/>
      </c>
      <c r="EG209" s="495" t="str">
        <f>""&amp;(MID(数据表!AZ209,1,MIN(FIND({0;1;2;3;4;5;6;7;8;9},数据表!AZ209&amp;"1234567890",1)-1)))&amp;""</f>
        <v/>
      </c>
    </row>
    <row r="210" spans="2:137" s="310" customFormat="1" ht="12" customHeight="1">
      <c r="B210" s="286"/>
      <c r="C210" s="286"/>
      <c r="D210" s="286"/>
      <c r="E210" s="479"/>
      <c r="F210" s="282"/>
      <c r="G210" s="283"/>
      <c r="H210" s="421"/>
      <c r="I210" s="421"/>
      <c r="J210" s="283"/>
      <c r="K210" s="421"/>
      <c r="L210" s="282"/>
      <c r="N210" s="282"/>
      <c r="S210" s="282"/>
      <c r="T210" s="283"/>
      <c r="U210" s="283"/>
      <c r="V210" s="283"/>
      <c r="W210" s="283"/>
      <c r="X210" s="283"/>
      <c r="Y210" s="282"/>
      <c r="Z210" s="282"/>
      <c r="AA210" s="283"/>
      <c r="AB210" s="282"/>
      <c r="AC210" s="282"/>
      <c r="AD210" s="282"/>
      <c r="AE210" s="282"/>
      <c r="AF210" s="283"/>
      <c r="AG210" s="402"/>
      <c r="AH210" s="283"/>
      <c r="AI210" s="283"/>
      <c r="AJ210" s="283"/>
      <c r="AK210" s="283"/>
      <c r="AL210" s="283"/>
      <c r="AM210" s="282"/>
      <c r="AN210" s="282"/>
      <c r="AO210" s="282"/>
      <c r="AP210" s="282"/>
      <c r="AQ210" s="282"/>
      <c r="AR210" s="282"/>
      <c r="AT210" s="283"/>
      <c r="AU210" s="283"/>
      <c r="AV210" s="283"/>
      <c r="AW210" s="283"/>
      <c r="AY210" s="283"/>
      <c r="AZ210" s="282"/>
      <c r="BA210" s="283"/>
      <c r="BB210" s="282"/>
      <c r="BC210" s="282"/>
      <c r="BD210" s="282"/>
      <c r="BE210" s="283"/>
      <c r="BG210" s="282"/>
      <c r="BH210" s="282"/>
      <c r="BI210" s="282"/>
      <c r="BL210" s="421"/>
      <c r="BM210" s="424"/>
      <c r="BN210" s="424"/>
      <c r="BO210" s="424"/>
      <c r="BP210" s="424"/>
      <c r="BQ210" s="421"/>
      <c r="BR210" s="421"/>
      <c r="BV210" s="282"/>
      <c r="BW210" s="283"/>
      <c r="BY210" s="283"/>
      <c r="BZ210" s="283"/>
      <c r="CA210" s="283"/>
      <c r="CB210" s="282"/>
      <c r="CC210" s="282"/>
      <c r="CD210" s="282"/>
      <c r="CE210" s="282"/>
      <c r="CG210" s="427"/>
      <c r="CH210" s="402"/>
      <c r="CI210" s="424"/>
      <c r="CJ210" s="282"/>
      <c r="CK210" s="282"/>
      <c r="CL210" s="283"/>
      <c r="CM210" s="283"/>
      <c r="CP210" s="282"/>
      <c r="DC210" s="282"/>
      <c r="DD210" s="282"/>
      <c r="DE210" s="282"/>
      <c r="DF210" s="282"/>
      <c r="DG210" s="282"/>
      <c r="DH210" s="282"/>
      <c r="DI210" s="282"/>
      <c r="DJ210" s="282"/>
      <c r="EF210" s="495" t="str">
        <f>""&amp;(MID(数据表!AZ210,1,MIN(FIND({"(";"（"},数据表!AZ210&amp;"(（",1)-1)))&amp;""</f>
        <v/>
      </c>
      <c r="EG210" s="495" t="str">
        <f>""&amp;(MID(数据表!AZ210,1,MIN(FIND({0;1;2;3;4;5;6;7;8;9},数据表!AZ210&amp;"1234567890",1)-1)))&amp;""</f>
        <v/>
      </c>
    </row>
    <row r="211" spans="2:137" s="310" customFormat="1" ht="12" customHeight="1">
      <c r="B211" s="286"/>
      <c r="C211" s="286"/>
      <c r="D211" s="286"/>
      <c r="E211" s="479"/>
      <c r="F211" s="282"/>
      <c r="G211" s="283"/>
      <c r="H211" s="421"/>
      <c r="I211" s="421"/>
      <c r="J211" s="283"/>
      <c r="K211" s="421"/>
      <c r="L211" s="282"/>
      <c r="N211" s="282"/>
      <c r="S211" s="282"/>
      <c r="T211" s="283"/>
      <c r="U211" s="283"/>
      <c r="V211" s="283"/>
      <c r="W211" s="283"/>
      <c r="X211" s="283"/>
      <c r="Y211" s="282"/>
      <c r="Z211" s="282"/>
      <c r="AA211" s="283"/>
      <c r="AB211" s="282"/>
      <c r="AC211" s="282"/>
      <c r="AD211" s="282"/>
      <c r="AE211" s="282"/>
      <c r="AF211" s="283"/>
      <c r="AG211" s="402"/>
      <c r="AH211" s="283"/>
      <c r="AI211" s="283"/>
      <c r="AJ211" s="283"/>
      <c r="AK211" s="283"/>
      <c r="AL211" s="283"/>
      <c r="AM211" s="282"/>
      <c r="AN211" s="282"/>
      <c r="AO211" s="282"/>
      <c r="AP211" s="282"/>
      <c r="AQ211" s="282"/>
      <c r="AR211" s="282"/>
      <c r="AT211" s="283"/>
      <c r="AU211" s="283"/>
      <c r="AV211" s="283"/>
      <c r="AW211" s="283"/>
      <c r="AY211" s="283"/>
      <c r="AZ211" s="282"/>
      <c r="BA211" s="283"/>
      <c r="BB211" s="282"/>
      <c r="BC211" s="282"/>
      <c r="BD211" s="282"/>
      <c r="BE211" s="283"/>
      <c r="BG211" s="282"/>
      <c r="BH211" s="282"/>
      <c r="BI211" s="282"/>
      <c r="BL211" s="421"/>
      <c r="BM211" s="424"/>
      <c r="BN211" s="424"/>
      <c r="BO211" s="424"/>
      <c r="BP211" s="424"/>
      <c r="BQ211" s="421"/>
      <c r="BR211" s="421"/>
      <c r="BV211" s="282"/>
      <c r="BW211" s="283"/>
      <c r="BY211" s="283"/>
      <c r="BZ211" s="283"/>
      <c r="CA211" s="283"/>
      <c r="CB211" s="282"/>
      <c r="CC211" s="282"/>
      <c r="CD211" s="282"/>
      <c r="CE211" s="282"/>
      <c r="CG211" s="427"/>
      <c r="CH211" s="402"/>
      <c r="CI211" s="424"/>
      <c r="CJ211" s="282"/>
      <c r="CK211" s="282"/>
      <c r="CL211" s="283"/>
      <c r="CM211" s="283"/>
      <c r="CP211" s="282"/>
      <c r="DC211" s="282"/>
      <c r="DD211" s="282"/>
      <c r="DE211" s="282"/>
      <c r="DF211" s="282"/>
      <c r="DG211" s="282"/>
      <c r="DH211" s="282"/>
      <c r="DI211" s="282"/>
      <c r="DJ211" s="282"/>
      <c r="EF211" s="495" t="str">
        <f>""&amp;(MID(数据表!AZ211,1,MIN(FIND({"(";"（"},数据表!AZ211&amp;"(（",1)-1)))&amp;""</f>
        <v/>
      </c>
      <c r="EG211" s="495" t="str">
        <f>""&amp;(MID(数据表!AZ211,1,MIN(FIND({0;1;2;3;4;5;6;7;8;9},数据表!AZ211&amp;"1234567890",1)-1)))&amp;""</f>
        <v/>
      </c>
    </row>
    <row r="212" spans="2:137" s="310" customFormat="1" ht="12" customHeight="1">
      <c r="B212" s="286"/>
      <c r="C212" s="286"/>
      <c r="D212" s="286"/>
      <c r="E212" s="479"/>
      <c r="F212" s="282"/>
      <c r="G212" s="283"/>
      <c r="H212" s="421"/>
      <c r="I212" s="421"/>
      <c r="J212" s="283"/>
      <c r="K212" s="421"/>
      <c r="L212" s="282"/>
      <c r="N212" s="282"/>
      <c r="S212" s="282"/>
      <c r="T212" s="283"/>
      <c r="U212" s="283"/>
      <c r="V212" s="283"/>
      <c r="W212" s="283"/>
      <c r="X212" s="283"/>
      <c r="Y212" s="282"/>
      <c r="Z212" s="282"/>
      <c r="AA212" s="283"/>
      <c r="AB212" s="282"/>
      <c r="AC212" s="282"/>
      <c r="AD212" s="282"/>
      <c r="AE212" s="282"/>
      <c r="AF212" s="283"/>
      <c r="AG212" s="402"/>
      <c r="AH212" s="283"/>
      <c r="AI212" s="283"/>
      <c r="AJ212" s="283"/>
      <c r="AK212" s="283"/>
      <c r="AL212" s="283"/>
      <c r="AM212" s="282"/>
      <c r="AN212" s="282"/>
      <c r="AO212" s="282"/>
      <c r="AP212" s="282"/>
      <c r="AQ212" s="282"/>
      <c r="AR212" s="282"/>
      <c r="AT212" s="283"/>
      <c r="AU212" s="283"/>
      <c r="AV212" s="283"/>
      <c r="AW212" s="283"/>
      <c r="AY212" s="283"/>
      <c r="AZ212" s="282"/>
      <c r="BA212" s="283"/>
      <c r="BB212" s="282"/>
      <c r="BC212" s="282"/>
      <c r="BD212" s="282"/>
      <c r="BE212" s="283"/>
      <c r="BG212" s="282"/>
      <c r="BH212" s="282"/>
      <c r="BI212" s="282"/>
      <c r="BL212" s="421"/>
      <c r="BM212" s="424"/>
      <c r="BN212" s="424"/>
      <c r="BO212" s="424"/>
      <c r="BP212" s="424"/>
      <c r="BQ212" s="421"/>
      <c r="BR212" s="421"/>
      <c r="BV212" s="282"/>
      <c r="BW212" s="283"/>
      <c r="BY212" s="283"/>
      <c r="BZ212" s="283"/>
      <c r="CA212" s="283"/>
      <c r="CB212" s="282"/>
      <c r="CC212" s="282"/>
      <c r="CD212" s="282"/>
      <c r="CE212" s="282"/>
      <c r="CG212" s="427"/>
      <c r="CH212" s="402"/>
      <c r="CI212" s="424"/>
      <c r="CJ212" s="282"/>
      <c r="CK212" s="282"/>
      <c r="CL212" s="283"/>
      <c r="CM212" s="283"/>
      <c r="CP212" s="282"/>
      <c r="DC212" s="282"/>
      <c r="DD212" s="282"/>
      <c r="DE212" s="282"/>
      <c r="DF212" s="282"/>
      <c r="DG212" s="282"/>
      <c r="DH212" s="282"/>
      <c r="DI212" s="282"/>
      <c r="DJ212" s="282"/>
      <c r="EF212" s="495" t="str">
        <f>""&amp;(MID(数据表!AZ212,1,MIN(FIND({"(";"（"},数据表!AZ212&amp;"(（",1)-1)))&amp;""</f>
        <v/>
      </c>
      <c r="EG212" s="495" t="str">
        <f>""&amp;(MID(数据表!AZ212,1,MIN(FIND({0;1;2;3;4;5;6;7;8;9},数据表!AZ212&amp;"1234567890",1)-1)))&amp;""</f>
        <v/>
      </c>
    </row>
    <row r="213" spans="2:137" s="310" customFormat="1" ht="12" customHeight="1">
      <c r="B213" s="286"/>
      <c r="C213" s="286"/>
      <c r="D213" s="286"/>
      <c r="E213" s="479"/>
      <c r="F213" s="282"/>
      <c r="G213" s="283"/>
      <c r="H213" s="421"/>
      <c r="I213" s="421"/>
      <c r="J213" s="283"/>
      <c r="K213" s="421"/>
      <c r="L213" s="282"/>
      <c r="N213" s="282"/>
      <c r="S213" s="282"/>
      <c r="T213" s="283"/>
      <c r="U213" s="283"/>
      <c r="V213" s="283"/>
      <c r="W213" s="283"/>
      <c r="X213" s="283"/>
      <c r="Y213" s="282"/>
      <c r="Z213" s="282"/>
      <c r="AA213" s="283"/>
      <c r="AB213" s="282"/>
      <c r="AC213" s="282"/>
      <c r="AD213" s="282"/>
      <c r="AE213" s="282"/>
      <c r="AF213" s="283"/>
      <c r="AG213" s="402"/>
      <c r="AH213" s="283"/>
      <c r="AI213" s="283"/>
      <c r="AJ213" s="283"/>
      <c r="AK213" s="283"/>
      <c r="AL213" s="283"/>
      <c r="AM213" s="282"/>
      <c r="AN213" s="282"/>
      <c r="AO213" s="282"/>
      <c r="AP213" s="282"/>
      <c r="AQ213" s="282"/>
      <c r="AR213" s="282"/>
      <c r="AT213" s="283"/>
      <c r="AU213" s="283"/>
      <c r="AV213" s="283"/>
      <c r="AW213" s="283"/>
      <c r="AY213" s="283"/>
      <c r="AZ213" s="282"/>
      <c r="BA213" s="283"/>
      <c r="BB213" s="282"/>
      <c r="BC213" s="282"/>
      <c r="BD213" s="282"/>
      <c r="BE213" s="283"/>
      <c r="BG213" s="282"/>
      <c r="BH213" s="282"/>
      <c r="BI213" s="282"/>
      <c r="BL213" s="421"/>
      <c r="BM213" s="424"/>
      <c r="BN213" s="424"/>
      <c r="BO213" s="424"/>
      <c r="BP213" s="424"/>
      <c r="BQ213" s="421"/>
      <c r="BR213" s="421"/>
      <c r="BV213" s="282"/>
      <c r="BW213" s="283"/>
      <c r="BY213" s="283"/>
      <c r="BZ213" s="283"/>
      <c r="CA213" s="283"/>
      <c r="CB213" s="282"/>
      <c r="CC213" s="282"/>
      <c r="CD213" s="282"/>
      <c r="CE213" s="282"/>
      <c r="CG213" s="427"/>
      <c r="CH213" s="402"/>
      <c r="CI213" s="424"/>
      <c r="CJ213" s="282"/>
      <c r="CK213" s="282"/>
      <c r="CL213" s="283"/>
      <c r="CM213" s="283"/>
      <c r="CP213" s="282"/>
      <c r="DC213" s="282"/>
      <c r="DD213" s="282"/>
      <c r="DE213" s="282"/>
      <c r="DF213" s="282"/>
      <c r="DG213" s="282"/>
      <c r="DH213" s="282"/>
      <c r="DI213" s="282"/>
      <c r="DJ213" s="282"/>
      <c r="EF213" s="495" t="str">
        <f>""&amp;(MID(数据表!AZ213,1,MIN(FIND({"(";"（"},数据表!AZ213&amp;"(（",1)-1)))&amp;""</f>
        <v/>
      </c>
      <c r="EG213" s="495" t="str">
        <f>""&amp;(MID(数据表!AZ213,1,MIN(FIND({0;1;2;3;4;5;6;7;8;9},数据表!AZ213&amp;"1234567890",1)-1)))&amp;""</f>
        <v/>
      </c>
    </row>
    <row r="214" spans="2:137" s="310" customFormat="1" ht="12" customHeight="1">
      <c r="B214" s="286"/>
      <c r="C214" s="286"/>
      <c r="D214" s="286"/>
      <c r="E214" s="479"/>
      <c r="F214" s="282"/>
      <c r="G214" s="283"/>
      <c r="H214" s="421"/>
      <c r="I214" s="421"/>
      <c r="J214" s="283"/>
      <c r="K214" s="421"/>
      <c r="L214" s="282"/>
      <c r="N214" s="282"/>
      <c r="S214" s="282"/>
      <c r="T214" s="283"/>
      <c r="U214" s="283"/>
      <c r="V214" s="283"/>
      <c r="W214" s="283"/>
      <c r="X214" s="283"/>
      <c r="Y214" s="282"/>
      <c r="Z214" s="282"/>
      <c r="AA214" s="283"/>
      <c r="AB214" s="282"/>
      <c r="AC214" s="282"/>
      <c r="AD214" s="282"/>
      <c r="AE214" s="282"/>
      <c r="AF214" s="283"/>
      <c r="AG214" s="402"/>
      <c r="AH214" s="283"/>
      <c r="AI214" s="283"/>
      <c r="AJ214" s="283"/>
      <c r="AK214" s="283"/>
      <c r="AL214" s="283"/>
      <c r="AM214" s="282"/>
      <c r="AN214" s="282"/>
      <c r="AO214" s="282"/>
      <c r="AP214" s="282"/>
      <c r="AQ214" s="282"/>
      <c r="AR214" s="282"/>
      <c r="AT214" s="283"/>
      <c r="AU214" s="283"/>
      <c r="AV214" s="283"/>
      <c r="AW214" s="283"/>
      <c r="AY214" s="283"/>
      <c r="AZ214" s="282"/>
      <c r="BA214" s="283"/>
      <c r="BB214" s="282"/>
      <c r="BC214" s="282"/>
      <c r="BD214" s="282"/>
      <c r="BE214" s="283"/>
      <c r="BG214" s="282"/>
      <c r="BH214" s="282"/>
      <c r="BI214" s="282"/>
      <c r="BL214" s="421"/>
      <c r="BM214" s="424"/>
      <c r="BN214" s="424"/>
      <c r="BO214" s="424"/>
      <c r="BP214" s="424"/>
      <c r="BQ214" s="421"/>
      <c r="BR214" s="421"/>
      <c r="BV214" s="282"/>
      <c r="BW214" s="283"/>
      <c r="BY214" s="283"/>
      <c r="BZ214" s="283"/>
      <c r="CA214" s="283"/>
      <c r="CB214" s="282"/>
      <c r="CC214" s="282"/>
      <c r="CD214" s="282"/>
      <c r="CE214" s="282"/>
      <c r="CG214" s="427"/>
      <c r="CH214" s="402"/>
      <c r="CI214" s="424"/>
      <c r="CJ214" s="282"/>
      <c r="CK214" s="282"/>
      <c r="CL214" s="283"/>
      <c r="CM214" s="283"/>
      <c r="CP214" s="282"/>
      <c r="DC214" s="282"/>
      <c r="DD214" s="282"/>
      <c r="DE214" s="282"/>
      <c r="DF214" s="282"/>
      <c r="DG214" s="282"/>
      <c r="DH214" s="282"/>
      <c r="DI214" s="282"/>
      <c r="DJ214" s="282"/>
      <c r="EF214" s="495" t="str">
        <f>""&amp;(MID(数据表!AZ214,1,MIN(FIND({"(";"（"},数据表!AZ214&amp;"(（",1)-1)))&amp;""</f>
        <v/>
      </c>
      <c r="EG214" s="495" t="str">
        <f>""&amp;(MID(数据表!AZ214,1,MIN(FIND({0;1;2;3;4;5;6;7;8;9},数据表!AZ214&amp;"1234567890",1)-1)))&amp;""</f>
        <v/>
      </c>
    </row>
    <row r="215" spans="2:137" s="310" customFormat="1" ht="12" customHeight="1">
      <c r="B215" s="286"/>
      <c r="C215" s="286"/>
      <c r="D215" s="286"/>
      <c r="E215" s="479"/>
      <c r="F215" s="282"/>
      <c r="G215" s="283"/>
      <c r="H215" s="421"/>
      <c r="I215" s="421"/>
      <c r="J215" s="283"/>
      <c r="K215" s="421"/>
      <c r="L215" s="282"/>
      <c r="N215" s="282"/>
      <c r="S215" s="282"/>
      <c r="T215" s="283"/>
      <c r="U215" s="283"/>
      <c r="V215" s="283"/>
      <c r="W215" s="283"/>
      <c r="X215" s="283"/>
      <c r="Y215" s="282"/>
      <c r="Z215" s="282"/>
      <c r="AA215" s="283"/>
      <c r="AB215" s="282"/>
      <c r="AC215" s="282"/>
      <c r="AD215" s="282"/>
      <c r="AE215" s="282"/>
      <c r="AF215" s="283"/>
      <c r="AG215" s="402"/>
      <c r="AH215" s="283"/>
      <c r="AI215" s="283"/>
      <c r="AJ215" s="283"/>
      <c r="AK215" s="283"/>
      <c r="AL215" s="283"/>
      <c r="AM215" s="282"/>
      <c r="AN215" s="282"/>
      <c r="AO215" s="282"/>
      <c r="AP215" s="282"/>
      <c r="AQ215" s="282"/>
      <c r="AR215" s="282"/>
      <c r="AT215" s="283"/>
      <c r="AU215" s="283"/>
      <c r="AV215" s="283"/>
      <c r="AW215" s="283"/>
      <c r="AY215" s="283"/>
      <c r="AZ215" s="282"/>
      <c r="BA215" s="283"/>
      <c r="BB215" s="282"/>
      <c r="BC215" s="282"/>
      <c r="BD215" s="282"/>
      <c r="BE215" s="283"/>
      <c r="BG215" s="282"/>
      <c r="BH215" s="282"/>
      <c r="BI215" s="282"/>
      <c r="BL215" s="421"/>
      <c r="BM215" s="424"/>
      <c r="BN215" s="424"/>
      <c r="BO215" s="424"/>
      <c r="BP215" s="424"/>
      <c r="BQ215" s="421"/>
      <c r="BR215" s="421"/>
      <c r="BV215" s="282"/>
      <c r="BW215" s="283"/>
      <c r="BY215" s="283"/>
      <c r="BZ215" s="283"/>
      <c r="CA215" s="283"/>
      <c r="CB215" s="282"/>
      <c r="CC215" s="282"/>
      <c r="CD215" s="282"/>
      <c r="CE215" s="282"/>
      <c r="CG215" s="427"/>
      <c r="CH215" s="402"/>
      <c r="CI215" s="424"/>
      <c r="CJ215" s="282"/>
      <c r="CK215" s="282"/>
      <c r="CL215" s="283"/>
      <c r="CM215" s="283"/>
      <c r="CP215" s="282"/>
      <c r="DC215" s="282"/>
      <c r="DD215" s="282"/>
      <c r="DE215" s="282"/>
      <c r="DF215" s="282"/>
      <c r="DG215" s="282"/>
      <c r="DH215" s="282"/>
      <c r="DI215" s="282"/>
      <c r="DJ215" s="282"/>
      <c r="EF215" s="495" t="str">
        <f>""&amp;(MID(数据表!AZ215,1,MIN(FIND({"(";"（"},数据表!AZ215&amp;"(（",1)-1)))&amp;""</f>
        <v/>
      </c>
      <c r="EG215" s="495" t="str">
        <f>""&amp;(MID(数据表!AZ215,1,MIN(FIND({0;1;2;3;4;5;6;7;8;9},数据表!AZ215&amp;"1234567890",1)-1)))&amp;""</f>
        <v/>
      </c>
    </row>
    <row r="216" spans="2:137" s="310" customFormat="1" ht="12" customHeight="1">
      <c r="B216" s="286"/>
      <c r="C216" s="286"/>
      <c r="D216" s="286"/>
      <c r="E216" s="479"/>
      <c r="F216" s="282"/>
      <c r="G216" s="283"/>
      <c r="H216" s="421"/>
      <c r="I216" s="421"/>
      <c r="J216" s="283"/>
      <c r="K216" s="421"/>
      <c r="L216" s="282"/>
      <c r="N216" s="282"/>
      <c r="S216" s="282"/>
      <c r="T216" s="283"/>
      <c r="U216" s="283"/>
      <c r="V216" s="283"/>
      <c r="W216" s="283"/>
      <c r="X216" s="283"/>
      <c r="Y216" s="282"/>
      <c r="Z216" s="282"/>
      <c r="AA216" s="283"/>
      <c r="AB216" s="282"/>
      <c r="AC216" s="282"/>
      <c r="AD216" s="282"/>
      <c r="AE216" s="282"/>
      <c r="AF216" s="283"/>
      <c r="AG216" s="402"/>
      <c r="AH216" s="283"/>
      <c r="AI216" s="283"/>
      <c r="AJ216" s="283"/>
      <c r="AK216" s="283"/>
      <c r="AL216" s="283"/>
      <c r="AM216" s="282"/>
      <c r="AN216" s="282"/>
      <c r="AO216" s="282"/>
      <c r="AP216" s="282"/>
      <c r="AQ216" s="282"/>
      <c r="AR216" s="282"/>
      <c r="AT216" s="283"/>
      <c r="AU216" s="283"/>
      <c r="AV216" s="283"/>
      <c r="AW216" s="283"/>
      <c r="AY216" s="283"/>
      <c r="AZ216" s="282"/>
      <c r="BA216" s="283"/>
      <c r="BB216" s="282"/>
      <c r="BC216" s="282"/>
      <c r="BD216" s="282"/>
      <c r="BE216" s="283"/>
      <c r="BG216" s="282"/>
      <c r="BH216" s="282"/>
      <c r="BI216" s="282"/>
      <c r="BL216" s="421"/>
      <c r="BM216" s="424"/>
      <c r="BN216" s="424"/>
      <c r="BO216" s="424"/>
      <c r="BP216" s="424"/>
      <c r="BQ216" s="421"/>
      <c r="BR216" s="421"/>
      <c r="BV216" s="282"/>
      <c r="BW216" s="283"/>
      <c r="BY216" s="283"/>
      <c r="BZ216" s="283"/>
      <c r="CA216" s="283"/>
      <c r="CB216" s="282"/>
      <c r="CC216" s="282"/>
      <c r="CD216" s="282"/>
      <c r="CE216" s="282"/>
      <c r="CG216" s="427"/>
      <c r="CH216" s="402"/>
      <c r="CI216" s="424"/>
      <c r="CJ216" s="282"/>
      <c r="CK216" s="282"/>
      <c r="CL216" s="283"/>
      <c r="CM216" s="283"/>
      <c r="CP216" s="282"/>
      <c r="DC216" s="282"/>
      <c r="DD216" s="282"/>
      <c r="DE216" s="282"/>
      <c r="DF216" s="282"/>
      <c r="DG216" s="282"/>
      <c r="DH216" s="282"/>
      <c r="DI216" s="282"/>
      <c r="DJ216" s="282"/>
      <c r="EF216" s="495" t="str">
        <f>""&amp;(MID(数据表!AZ216,1,MIN(FIND({"(";"（"},数据表!AZ216&amp;"(（",1)-1)))&amp;""</f>
        <v/>
      </c>
      <c r="EG216" s="495" t="str">
        <f>""&amp;(MID(数据表!AZ216,1,MIN(FIND({0;1;2;3;4;5;6;7;8;9},数据表!AZ216&amp;"1234567890",1)-1)))&amp;""</f>
        <v/>
      </c>
    </row>
    <row r="217" spans="2:137" s="310" customFormat="1" ht="12" customHeight="1">
      <c r="B217" s="286"/>
      <c r="C217" s="286"/>
      <c r="D217" s="286"/>
      <c r="E217" s="479"/>
      <c r="F217" s="282"/>
      <c r="G217" s="283"/>
      <c r="H217" s="421"/>
      <c r="I217" s="421"/>
      <c r="J217" s="283"/>
      <c r="K217" s="421"/>
      <c r="L217" s="282"/>
      <c r="N217" s="282"/>
      <c r="S217" s="282"/>
      <c r="T217" s="283"/>
      <c r="U217" s="283"/>
      <c r="V217" s="283"/>
      <c r="W217" s="283"/>
      <c r="X217" s="283"/>
      <c r="Y217" s="282"/>
      <c r="Z217" s="282"/>
      <c r="AA217" s="283"/>
      <c r="AB217" s="282"/>
      <c r="AC217" s="282"/>
      <c r="AD217" s="282"/>
      <c r="AE217" s="282"/>
      <c r="AF217" s="283"/>
      <c r="AG217" s="402"/>
      <c r="AH217" s="283"/>
      <c r="AI217" s="283"/>
      <c r="AJ217" s="283"/>
      <c r="AK217" s="283"/>
      <c r="AL217" s="283"/>
      <c r="AM217" s="282"/>
      <c r="AN217" s="282"/>
      <c r="AO217" s="282"/>
      <c r="AP217" s="282"/>
      <c r="AQ217" s="282"/>
      <c r="AR217" s="282"/>
      <c r="AT217" s="283"/>
      <c r="AU217" s="283"/>
      <c r="AV217" s="283"/>
      <c r="AW217" s="283"/>
      <c r="AY217" s="283"/>
      <c r="AZ217" s="282"/>
      <c r="BA217" s="283"/>
      <c r="BB217" s="282"/>
      <c r="BC217" s="282"/>
      <c r="BD217" s="282"/>
      <c r="BE217" s="283"/>
      <c r="BG217" s="282"/>
      <c r="BH217" s="282"/>
      <c r="BI217" s="282"/>
      <c r="BL217" s="421"/>
      <c r="BM217" s="424"/>
      <c r="BN217" s="424"/>
      <c r="BO217" s="424"/>
      <c r="BP217" s="424"/>
      <c r="BQ217" s="421"/>
      <c r="BR217" s="421"/>
      <c r="BV217" s="282"/>
      <c r="BW217" s="283"/>
      <c r="BY217" s="283"/>
      <c r="BZ217" s="283"/>
      <c r="CA217" s="283"/>
      <c r="CB217" s="282"/>
      <c r="CC217" s="282"/>
      <c r="CD217" s="282"/>
      <c r="CE217" s="282"/>
      <c r="CG217" s="427"/>
      <c r="CH217" s="402"/>
      <c r="CI217" s="424"/>
      <c r="CJ217" s="282"/>
      <c r="CK217" s="282"/>
      <c r="CL217" s="283"/>
      <c r="CM217" s="283"/>
      <c r="CP217" s="282"/>
      <c r="DC217" s="282"/>
      <c r="DD217" s="282"/>
      <c r="DE217" s="282"/>
      <c r="DF217" s="282"/>
      <c r="DG217" s="282"/>
      <c r="DH217" s="282"/>
      <c r="DI217" s="282"/>
      <c r="DJ217" s="282"/>
      <c r="EF217" s="495" t="str">
        <f>""&amp;(MID(数据表!AZ217,1,MIN(FIND({"(";"（"},数据表!AZ217&amp;"(（",1)-1)))&amp;""</f>
        <v/>
      </c>
      <c r="EG217" s="495" t="str">
        <f>""&amp;(MID(数据表!AZ217,1,MIN(FIND({0;1;2;3;4;5;6;7;8;9},数据表!AZ217&amp;"1234567890",1)-1)))&amp;""</f>
        <v/>
      </c>
    </row>
    <row r="218" spans="2:137" s="310" customFormat="1" ht="12" customHeight="1">
      <c r="B218" s="286"/>
      <c r="C218" s="286"/>
      <c r="D218" s="286"/>
      <c r="E218" s="479"/>
      <c r="F218" s="282"/>
      <c r="G218" s="283"/>
      <c r="H218" s="421"/>
      <c r="I218" s="421"/>
      <c r="J218" s="283"/>
      <c r="K218" s="421"/>
      <c r="L218" s="282"/>
      <c r="N218" s="282"/>
      <c r="S218" s="282"/>
      <c r="T218" s="283"/>
      <c r="U218" s="283"/>
      <c r="V218" s="283"/>
      <c r="W218" s="283"/>
      <c r="X218" s="283"/>
      <c r="Y218" s="282"/>
      <c r="Z218" s="282"/>
      <c r="AA218" s="283"/>
      <c r="AB218" s="282"/>
      <c r="AC218" s="282"/>
      <c r="AD218" s="282"/>
      <c r="AE218" s="282"/>
      <c r="AF218" s="283"/>
      <c r="AG218" s="402"/>
      <c r="AH218" s="283"/>
      <c r="AI218" s="283"/>
      <c r="AJ218" s="283"/>
      <c r="AK218" s="283"/>
      <c r="AL218" s="283"/>
      <c r="AM218" s="282"/>
      <c r="AN218" s="282"/>
      <c r="AO218" s="282"/>
      <c r="AP218" s="282"/>
      <c r="AQ218" s="282"/>
      <c r="AR218" s="282"/>
      <c r="AT218" s="283"/>
      <c r="AU218" s="283"/>
      <c r="AV218" s="283"/>
      <c r="AW218" s="283"/>
      <c r="AY218" s="283"/>
      <c r="AZ218" s="282"/>
      <c r="BA218" s="283"/>
      <c r="BB218" s="282"/>
      <c r="BC218" s="282"/>
      <c r="BD218" s="282"/>
      <c r="BE218" s="283"/>
      <c r="BG218" s="282"/>
      <c r="BH218" s="282"/>
      <c r="BI218" s="282"/>
      <c r="BL218" s="421"/>
      <c r="BM218" s="424"/>
      <c r="BN218" s="424"/>
      <c r="BO218" s="424"/>
      <c r="BP218" s="424"/>
      <c r="BQ218" s="421"/>
      <c r="BR218" s="421"/>
      <c r="BV218" s="282"/>
      <c r="BW218" s="283"/>
      <c r="BY218" s="283"/>
      <c r="BZ218" s="283"/>
      <c r="CA218" s="283"/>
      <c r="CB218" s="282"/>
      <c r="CC218" s="282"/>
      <c r="CD218" s="282"/>
      <c r="CE218" s="282"/>
      <c r="CG218" s="427"/>
      <c r="CH218" s="402"/>
      <c r="CI218" s="424"/>
      <c r="CJ218" s="282"/>
      <c r="CK218" s="282"/>
      <c r="CL218" s="283"/>
      <c r="CM218" s="283"/>
      <c r="CP218" s="282"/>
      <c r="DC218" s="282"/>
      <c r="DD218" s="282"/>
      <c r="DE218" s="282"/>
      <c r="DF218" s="282"/>
      <c r="DG218" s="282"/>
      <c r="DH218" s="282"/>
      <c r="DI218" s="282"/>
      <c r="DJ218" s="282"/>
      <c r="EF218" s="495" t="str">
        <f>""&amp;(MID(数据表!AZ218,1,MIN(FIND({"(";"（"},数据表!AZ218&amp;"(（",1)-1)))&amp;""</f>
        <v/>
      </c>
      <c r="EG218" s="495" t="str">
        <f>""&amp;(MID(数据表!AZ218,1,MIN(FIND({0;1;2;3;4;5;6;7;8;9},数据表!AZ218&amp;"1234567890",1)-1)))&amp;""</f>
        <v/>
      </c>
    </row>
    <row r="219" spans="2:137" s="310" customFormat="1" ht="12" customHeight="1">
      <c r="B219" s="286"/>
      <c r="C219" s="286"/>
      <c r="D219" s="286"/>
      <c r="E219" s="479"/>
      <c r="F219" s="282"/>
      <c r="G219" s="283"/>
      <c r="H219" s="421"/>
      <c r="I219" s="421"/>
      <c r="J219" s="283"/>
      <c r="K219" s="421"/>
      <c r="L219" s="282"/>
      <c r="N219" s="282"/>
      <c r="S219" s="282"/>
      <c r="T219" s="283"/>
      <c r="U219" s="283"/>
      <c r="V219" s="283"/>
      <c r="W219" s="283"/>
      <c r="X219" s="283"/>
      <c r="Y219" s="282"/>
      <c r="Z219" s="282"/>
      <c r="AA219" s="283"/>
      <c r="AB219" s="282"/>
      <c r="AC219" s="282"/>
      <c r="AD219" s="282"/>
      <c r="AE219" s="282"/>
      <c r="AF219" s="283"/>
      <c r="AG219" s="402"/>
      <c r="AH219" s="283"/>
      <c r="AI219" s="283"/>
      <c r="AJ219" s="283"/>
      <c r="AK219" s="283"/>
      <c r="AL219" s="283"/>
      <c r="AM219" s="282"/>
      <c r="AN219" s="282"/>
      <c r="AO219" s="282"/>
      <c r="AP219" s="282"/>
      <c r="AQ219" s="282"/>
      <c r="AR219" s="282"/>
      <c r="AT219" s="283"/>
      <c r="AU219" s="283"/>
      <c r="AV219" s="283"/>
      <c r="AW219" s="283"/>
      <c r="AY219" s="283"/>
      <c r="AZ219" s="282"/>
      <c r="BA219" s="283"/>
      <c r="BB219" s="282"/>
      <c r="BC219" s="282"/>
      <c r="BD219" s="282"/>
      <c r="BE219" s="283"/>
      <c r="BG219" s="282"/>
      <c r="BH219" s="282"/>
      <c r="BI219" s="282"/>
      <c r="BL219" s="421"/>
      <c r="BM219" s="424"/>
      <c r="BN219" s="424"/>
      <c r="BO219" s="424"/>
      <c r="BP219" s="424"/>
      <c r="BQ219" s="421"/>
      <c r="BR219" s="421"/>
      <c r="BV219" s="282"/>
      <c r="BW219" s="283"/>
      <c r="BY219" s="283"/>
      <c r="BZ219" s="283"/>
      <c r="CA219" s="283"/>
      <c r="CB219" s="282"/>
      <c r="CC219" s="282"/>
      <c r="CD219" s="282"/>
      <c r="CE219" s="282"/>
      <c r="CG219" s="427"/>
      <c r="CH219" s="402"/>
      <c r="CI219" s="424"/>
      <c r="CJ219" s="282"/>
      <c r="CK219" s="282"/>
      <c r="CL219" s="283"/>
      <c r="CM219" s="283"/>
      <c r="CP219" s="282"/>
      <c r="DC219" s="282"/>
      <c r="DD219" s="282"/>
      <c r="DE219" s="282"/>
      <c r="DF219" s="282"/>
      <c r="DG219" s="282"/>
      <c r="DH219" s="282"/>
      <c r="DI219" s="282"/>
      <c r="DJ219" s="282"/>
      <c r="EF219" s="495" t="str">
        <f>""&amp;(MID(数据表!AZ219,1,MIN(FIND({"(";"（"},数据表!AZ219&amp;"(（",1)-1)))&amp;""</f>
        <v/>
      </c>
      <c r="EG219" s="495" t="str">
        <f>""&amp;(MID(数据表!AZ219,1,MIN(FIND({0;1;2;3;4;5;6;7;8;9},数据表!AZ219&amp;"1234567890",1)-1)))&amp;""</f>
        <v/>
      </c>
    </row>
    <row r="220" spans="2:137" s="310" customFormat="1" ht="12" customHeight="1">
      <c r="B220" s="286"/>
      <c r="C220" s="286"/>
      <c r="D220" s="286"/>
      <c r="E220" s="479"/>
      <c r="F220" s="282"/>
      <c r="G220" s="283"/>
      <c r="H220" s="421"/>
      <c r="I220" s="421"/>
      <c r="J220" s="283"/>
      <c r="K220" s="421"/>
      <c r="L220" s="282"/>
      <c r="N220" s="282"/>
      <c r="S220" s="282"/>
      <c r="T220" s="283"/>
      <c r="U220" s="283"/>
      <c r="V220" s="283"/>
      <c r="W220" s="283"/>
      <c r="X220" s="283"/>
      <c r="Y220" s="282"/>
      <c r="Z220" s="282"/>
      <c r="AA220" s="283"/>
      <c r="AB220" s="282"/>
      <c r="AC220" s="282"/>
      <c r="AD220" s="282"/>
      <c r="AE220" s="282"/>
      <c r="AF220" s="283"/>
      <c r="AG220" s="402"/>
      <c r="AH220" s="283"/>
      <c r="AI220" s="283"/>
      <c r="AJ220" s="283"/>
      <c r="AK220" s="283"/>
      <c r="AL220" s="283"/>
      <c r="AM220" s="282"/>
      <c r="AN220" s="282"/>
      <c r="AO220" s="282"/>
      <c r="AP220" s="282"/>
      <c r="AQ220" s="282"/>
      <c r="AR220" s="282"/>
      <c r="AT220" s="283"/>
      <c r="AU220" s="283"/>
      <c r="AV220" s="283"/>
      <c r="AW220" s="283"/>
      <c r="AY220" s="283"/>
      <c r="AZ220" s="282"/>
      <c r="BA220" s="283"/>
      <c r="BB220" s="282"/>
      <c r="BC220" s="282"/>
      <c r="BD220" s="282"/>
      <c r="BE220" s="283"/>
      <c r="BG220" s="282"/>
      <c r="BH220" s="282"/>
      <c r="BI220" s="282"/>
      <c r="BL220" s="421"/>
      <c r="BM220" s="424"/>
      <c r="BN220" s="424"/>
      <c r="BO220" s="424"/>
      <c r="BP220" s="424"/>
      <c r="BQ220" s="421"/>
      <c r="BR220" s="421"/>
      <c r="BV220" s="282"/>
      <c r="BW220" s="283"/>
      <c r="BY220" s="283"/>
      <c r="BZ220" s="283"/>
      <c r="CA220" s="283"/>
      <c r="CB220" s="282"/>
      <c r="CC220" s="282"/>
      <c r="CD220" s="282"/>
      <c r="CE220" s="282"/>
      <c r="CG220" s="427"/>
      <c r="CH220" s="402"/>
      <c r="CI220" s="424"/>
      <c r="CJ220" s="282"/>
      <c r="CK220" s="282"/>
      <c r="CL220" s="283"/>
      <c r="CM220" s="283"/>
      <c r="CP220" s="282"/>
      <c r="DC220" s="282"/>
      <c r="DD220" s="282"/>
      <c r="DE220" s="282"/>
      <c r="DF220" s="282"/>
      <c r="DG220" s="282"/>
      <c r="DH220" s="282"/>
      <c r="DI220" s="282"/>
      <c r="DJ220" s="282"/>
      <c r="EF220" s="495" t="str">
        <f>""&amp;(MID(数据表!AZ220,1,MIN(FIND({"(";"（"},数据表!AZ220&amp;"(（",1)-1)))&amp;""</f>
        <v/>
      </c>
      <c r="EG220" s="495" t="str">
        <f>""&amp;(MID(数据表!AZ220,1,MIN(FIND({0;1;2;3;4;5;6;7;8;9},数据表!AZ220&amp;"1234567890",1)-1)))&amp;""</f>
        <v/>
      </c>
    </row>
    <row r="221" spans="2:137" s="310" customFormat="1" ht="12" customHeight="1">
      <c r="B221" s="286"/>
      <c r="C221" s="286"/>
      <c r="D221" s="286"/>
      <c r="E221" s="479"/>
      <c r="F221" s="282"/>
      <c r="G221" s="283"/>
      <c r="H221" s="421"/>
      <c r="I221" s="421"/>
      <c r="J221" s="283"/>
      <c r="K221" s="421"/>
      <c r="L221" s="282"/>
      <c r="N221" s="282"/>
      <c r="S221" s="282"/>
      <c r="T221" s="283"/>
      <c r="U221" s="283"/>
      <c r="V221" s="283"/>
      <c r="W221" s="283"/>
      <c r="X221" s="283"/>
      <c r="Y221" s="282"/>
      <c r="Z221" s="282"/>
      <c r="AA221" s="283"/>
      <c r="AB221" s="282"/>
      <c r="AC221" s="282"/>
      <c r="AD221" s="282"/>
      <c r="AE221" s="282"/>
      <c r="AF221" s="283"/>
      <c r="AG221" s="402"/>
      <c r="AH221" s="283"/>
      <c r="AI221" s="283"/>
      <c r="AJ221" s="283"/>
      <c r="AK221" s="283"/>
      <c r="AL221" s="283"/>
      <c r="AM221" s="282"/>
      <c r="AN221" s="282"/>
      <c r="AO221" s="282"/>
      <c r="AP221" s="282"/>
      <c r="AQ221" s="282"/>
      <c r="AR221" s="282"/>
      <c r="AT221" s="283"/>
      <c r="AU221" s="283"/>
      <c r="AV221" s="283"/>
      <c r="AW221" s="283"/>
      <c r="AY221" s="283"/>
      <c r="AZ221" s="282"/>
      <c r="BA221" s="283"/>
      <c r="BB221" s="282"/>
      <c r="BC221" s="282"/>
      <c r="BD221" s="282"/>
      <c r="BE221" s="283"/>
      <c r="BG221" s="282"/>
      <c r="BH221" s="282"/>
      <c r="BI221" s="282"/>
      <c r="BL221" s="421"/>
      <c r="BM221" s="424"/>
      <c r="BN221" s="424"/>
      <c r="BO221" s="424"/>
      <c r="BP221" s="424"/>
      <c r="BQ221" s="421"/>
      <c r="BR221" s="421"/>
      <c r="BV221" s="282"/>
      <c r="BW221" s="283"/>
      <c r="BY221" s="283"/>
      <c r="BZ221" s="283"/>
      <c r="CA221" s="283"/>
      <c r="CB221" s="282"/>
      <c r="CC221" s="282"/>
      <c r="CD221" s="282"/>
      <c r="CE221" s="282"/>
      <c r="CG221" s="427"/>
      <c r="CH221" s="402"/>
      <c r="CI221" s="424"/>
      <c r="CJ221" s="282"/>
      <c r="CK221" s="282"/>
      <c r="CL221" s="283"/>
      <c r="CM221" s="283"/>
      <c r="CP221" s="282"/>
      <c r="DC221" s="282"/>
      <c r="DD221" s="282"/>
      <c r="DE221" s="282"/>
      <c r="DF221" s="282"/>
      <c r="DG221" s="282"/>
      <c r="DH221" s="282"/>
      <c r="DI221" s="282"/>
      <c r="DJ221" s="282"/>
      <c r="EF221" s="495" t="str">
        <f>""&amp;(MID(数据表!AZ221,1,MIN(FIND({"(";"（"},数据表!AZ221&amp;"(（",1)-1)))&amp;""</f>
        <v/>
      </c>
      <c r="EG221" s="495" t="str">
        <f>""&amp;(MID(数据表!AZ221,1,MIN(FIND({0;1;2;3;4;5;6;7;8;9},数据表!AZ221&amp;"1234567890",1)-1)))&amp;""</f>
        <v/>
      </c>
    </row>
    <row r="222" spans="2:137" s="310" customFormat="1" ht="12" customHeight="1">
      <c r="B222" s="286"/>
      <c r="C222" s="286"/>
      <c r="D222" s="286"/>
      <c r="E222" s="479"/>
      <c r="F222" s="282"/>
      <c r="G222" s="283"/>
      <c r="H222" s="421"/>
      <c r="I222" s="421"/>
      <c r="J222" s="283"/>
      <c r="K222" s="421"/>
      <c r="L222" s="282"/>
      <c r="N222" s="282"/>
      <c r="S222" s="282"/>
      <c r="T222" s="283"/>
      <c r="U222" s="283"/>
      <c r="V222" s="283"/>
      <c r="W222" s="283"/>
      <c r="X222" s="283"/>
      <c r="Y222" s="282"/>
      <c r="Z222" s="282"/>
      <c r="AA222" s="283"/>
      <c r="AB222" s="282"/>
      <c r="AC222" s="282"/>
      <c r="AD222" s="282"/>
      <c r="AE222" s="282"/>
      <c r="AF222" s="283"/>
      <c r="AG222" s="402"/>
      <c r="AH222" s="283"/>
      <c r="AI222" s="283"/>
      <c r="AJ222" s="283"/>
      <c r="AK222" s="283"/>
      <c r="AL222" s="283"/>
      <c r="AM222" s="282"/>
      <c r="AN222" s="282"/>
      <c r="AO222" s="282"/>
      <c r="AP222" s="282"/>
      <c r="AQ222" s="282"/>
      <c r="AR222" s="282"/>
      <c r="AT222" s="283"/>
      <c r="AU222" s="283"/>
      <c r="AV222" s="283"/>
      <c r="AW222" s="283"/>
      <c r="AY222" s="283"/>
      <c r="AZ222" s="282"/>
      <c r="BA222" s="283"/>
      <c r="BB222" s="282"/>
      <c r="BC222" s="282"/>
      <c r="BD222" s="282"/>
      <c r="BE222" s="283"/>
      <c r="BG222" s="282"/>
      <c r="BH222" s="282"/>
      <c r="BI222" s="282"/>
      <c r="BL222" s="421"/>
      <c r="BM222" s="424"/>
      <c r="BN222" s="424"/>
      <c r="BO222" s="424"/>
      <c r="BP222" s="424"/>
      <c r="BQ222" s="421"/>
      <c r="BR222" s="421"/>
      <c r="BV222" s="282"/>
      <c r="BW222" s="283"/>
      <c r="BY222" s="283"/>
      <c r="BZ222" s="283"/>
      <c r="CA222" s="283"/>
      <c r="CB222" s="282"/>
      <c r="CC222" s="282"/>
      <c r="CD222" s="282"/>
      <c r="CE222" s="282"/>
      <c r="CG222" s="427"/>
      <c r="CH222" s="402"/>
      <c r="CI222" s="424"/>
      <c r="CJ222" s="282"/>
      <c r="CK222" s="282"/>
      <c r="CL222" s="283"/>
      <c r="CM222" s="283"/>
      <c r="CP222" s="282"/>
      <c r="DC222" s="282"/>
      <c r="DD222" s="282"/>
      <c r="DE222" s="282"/>
      <c r="DF222" s="282"/>
      <c r="DG222" s="282"/>
      <c r="DH222" s="282"/>
      <c r="DI222" s="282"/>
      <c r="DJ222" s="282"/>
      <c r="EF222" s="495" t="str">
        <f>""&amp;(MID(数据表!AZ222,1,MIN(FIND({"(";"（"},数据表!AZ222&amp;"(（",1)-1)))&amp;""</f>
        <v/>
      </c>
      <c r="EG222" s="495" t="str">
        <f>""&amp;(MID(数据表!AZ222,1,MIN(FIND({0;1;2;3;4;5;6;7;8;9},数据表!AZ222&amp;"1234567890",1)-1)))&amp;""</f>
        <v/>
      </c>
    </row>
    <row r="223" spans="2:137" s="310" customFormat="1" ht="12" customHeight="1">
      <c r="B223" s="286"/>
      <c r="C223" s="286"/>
      <c r="D223" s="286"/>
      <c r="E223" s="479"/>
      <c r="F223" s="282"/>
      <c r="G223" s="283"/>
      <c r="H223" s="421"/>
      <c r="I223" s="421"/>
      <c r="J223" s="283"/>
      <c r="K223" s="421"/>
      <c r="L223" s="282"/>
      <c r="N223" s="282"/>
      <c r="S223" s="282"/>
      <c r="T223" s="283"/>
      <c r="U223" s="283"/>
      <c r="V223" s="283"/>
      <c r="W223" s="283"/>
      <c r="X223" s="283"/>
      <c r="Y223" s="282"/>
      <c r="Z223" s="282"/>
      <c r="AA223" s="283"/>
      <c r="AB223" s="282"/>
      <c r="AC223" s="282"/>
      <c r="AD223" s="282"/>
      <c r="AE223" s="282"/>
      <c r="AF223" s="283"/>
      <c r="AG223" s="402"/>
      <c r="AH223" s="283"/>
      <c r="AI223" s="283"/>
      <c r="AJ223" s="283"/>
      <c r="AK223" s="283"/>
      <c r="AL223" s="283"/>
      <c r="AM223" s="282"/>
      <c r="AN223" s="282"/>
      <c r="AO223" s="282"/>
      <c r="AP223" s="282"/>
      <c r="AQ223" s="282"/>
      <c r="AR223" s="282"/>
      <c r="AT223" s="283"/>
      <c r="AU223" s="283"/>
      <c r="AV223" s="283"/>
      <c r="AW223" s="283"/>
      <c r="AY223" s="283"/>
      <c r="AZ223" s="282"/>
      <c r="BA223" s="283"/>
      <c r="BB223" s="282"/>
      <c r="BC223" s="282"/>
      <c r="BD223" s="282"/>
      <c r="BE223" s="283"/>
      <c r="BG223" s="282"/>
      <c r="BH223" s="282"/>
      <c r="BI223" s="282"/>
      <c r="BL223" s="421"/>
      <c r="BM223" s="424"/>
      <c r="BN223" s="424"/>
      <c r="BO223" s="424"/>
      <c r="BP223" s="424"/>
      <c r="BQ223" s="421"/>
      <c r="BR223" s="421"/>
      <c r="BV223" s="282"/>
      <c r="BW223" s="283"/>
      <c r="BY223" s="283"/>
      <c r="BZ223" s="283"/>
      <c r="CA223" s="283"/>
      <c r="CB223" s="282"/>
      <c r="CC223" s="282"/>
      <c r="CD223" s="282"/>
      <c r="CE223" s="282"/>
      <c r="CG223" s="427"/>
      <c r="CH223" s="402"/>
      <c r="CI223" s="424"/>
      <c r="CJ223" s="282"/>
      <c r="CK223" s="282"/>
      <c r="CL223" s="283"/>
      <c r="CM223" s="283"/>
      <c r="CP223" s="282"/>
      <c r="DC223" s="282"/>
      <c r="DD223" s="282"/>
      <c r="DE223" s="282"/>
      <c r="DF223" s="282"/>
      <c r="DG223" s="282"/>
      <c r="DH223" s="282"/>
      <c r="DI223" s="282"/>
      <c r="DJ223" s="282"/>
      <c r="EF223" s="495" t="str">
        <f>""&amp;(MID(数据表!AZ223,1,MIN(FIND({"(";"（"},数据表!AZ223&amp;"(（",1)-1)))&amp;""</f>
        <v/>
      </c>
      <c r="EG223" s="495" t="str">
        <f>""&amp;(MID(数据表!AZ223,1,MIN(FIND({0;1;2;3;4;5;6;7;8;9},数据表!AZ223&amp;"1234567890",1)-1)))&amp;""</f>
        <v/>
      </c>
    </row>
    <row r="224" spans="2:137" s="310" customFormat="1" ht="12" customHeight="1">
      <c r="B224" s="286"/>
      <c r="C224" s="286"/>
      <c r="D224" s="286"/>
      <c r="E224" s="479"/>
      <c r="F224" s="282"/>
      <c r="G224" s="283"/>
      <c r="H224" s="421"/>
      <c r="I224" s="421"/>
      <c r="J224" s="283"/>
      <c r="K224" s="421"/>
      <c r="L224" s="282"/>
      <c r="N224" s="282"/>
      <c r="S224" s="282"/>
      <c r="T224" s="283"/>
      <c r="U224" s="283"/>
      <c r="V224" s="283"/>
      <c r="W224" s="283"/>
      <c r="X224" s="283"/>
      <c r="Y224" s="282"/>
      <c r="Z224" s="282"/>
      <c r="AA224" s="283"/>
      <c r="AB224" s="282"/>
      <c r="AC224" s="282"/>
      <c r="AD224" s="282"/>
      <c r="AE224" s="282"/>
      <c r="AF224" s="283"/>
      <c r="AG224" s="402"/>
      <c r="AH224" s="283"/>
      <c r="AI224" s="283"/>
      <c r="AJ224" s="283"/>
      <c r="AK224" s="283"/>
      <c r="AL224" s="283"/>
      <c r="AM224" s="282"/>
      <c r="AN224" s="282"/>
      <c r="AO224" s="282"/>
      <c r="AP224" s="282"/>
      <c r="AQ224" s="282"/>
      <c r="AR224" s="282"/>
      <c r="AT224" s="283"/>
      <c r="AU224" s="283"/>
      <c r="AV224" s="283"/>
      <c r="AW224" s="283"/>
      <c r="AY224" s="283"/>
      <c r="AZ224" s="282"/>
      <c r="BA224" s="283"/>
      <c r="BB224" s="282"/>
      <c r="BC224" s="282"/>
      <c r="BD224" s="282"/>
      <c r="BE224" s="283"/>
      <c r="BG224" s="282"/>
      <c r="BH224" s="282"/>
      <c r="BI224" s="282"/>
      <c r="BL224" s="421"/>
      <c r="BM224" s="424"/>
      <c r="BN224" s="424"/>
      <c r="BO224" s="424"/>
      <c r="BP224" s="424"/>
      <c r="BQ224" s="421"/>
      <c r="BR224" s="421"/>
      <c r="BV224" s="282"/>
      <c r="BW224" s="283"/>
      <c r="BY224" s="283"/>
      <c r="BZ224" s="283"/>
      <c r="CA224" s="283"/>
      <c r="CB224" s="282"/>
      <c r="CC224" s="282"/>
      <c r="CD224" s="282"/>
      <c r="CE224" s="282"/>
      <c r="CG224" s="427"/>
      <c r="CH224" s="402"/>
      <c r="CI224" s="424"/>
      <c r="CJ224" s="282"/>
      <c r="CK224" s="282"/>
      <c r="CL224" s="283"/>
      <c r="CM224" s="283"/>
      <c r="CP224" s="282"/>
      <c r="DC224" s="282"/>
      <c r="DD224" s="282"/>
      <c r="DE224" s="282"/>
      <c r="DF224" s="282"/>
      <c r="DG224" s="282"/>
      <c r="DH224" s="282"/>
      <c r="DI224" s="282"/>
      <c r="DJ224" s="282"/>
      <c r="EF224" s="495" t="str">
        <f>""&amp;(MID(数据表!AZ224,1,MIN(FIND({"(";"（"},数据表!AZ224&amp;"(（",1)-1)))&amp;""</f>
        <v/>
      </c>
      <c r="EG224" s="495" t="str">
        <f>""&amp;(MID(数据表!AZ224,1,MIN(FIND({0;1;2;3;4;5;6;7;8;9},数据表!AZ224&amp;"1234567890",1)-1)))&amp;""</f>
        <v/>
      </c>
    </row>
    <row r="225" spans="2:137" s="310" customFormat="1" ht="12" customHeight="1">
      <c r="B225" s="286"/>
      <c r="C225" s="286"/>
      <c r="D225" s="286"/>
      <c r="E225" s="479"/>
      <c r="F225" s="282"/>
      <c r="G225" s="283"/>
      <c r="H225" s="421"/>
      <c r="I225" s="421"/>
      <c r="J225" s="283"/>
      <c r="K225" s="421"/>
      <c r="L225" s="282"/>
      <c r="N225" s="282"/>
      <c r="S225" s="282"/>
      <c r="T225" s="283"/>
      <c r="U225" s="283"/>
      <c r="V225" s="283"/>
      <c r="W225" s="283"/>
      <c r="X225" s="283"/>
      <c r="Y225" s="282"/>
      <c r="Z225" s="282"/>
      <c r="AA225" s="283"/>
      <c r="AB225" s="282"/>
      <c r="AC225" s="282"/>
      <c r="AD225" s="282"/>
      <c r="AE225" s="282"/>
      <c r="AF225" s="283"/>
      <c r="AG225" s="402"/>
      <c r="AH225" s="283"/>
      <c r="AI225" s="283"/>
      <c r="AJ225" s="283"/>
      <c r="AK225" s="283"/>
      <c r="AL225" s="283"/>
      <c r="AM225" s="282"/>
      <c r="AN225" s="282"/>
      <c r="AO225" s="282"/>
      <c r="AP225" s="282"/>
      <c r="AQ225" s="282"/>
      <c r="AR225" s="282"/>
      <c r="AT225" s="283"/>
      <c r="AU225" s="283"/>
      <c r="AV225" s="283"/>
      <c r="AW225" s="283"/>
      <c r="AY225" s="283"/>
      <c r="AZ225" s="282"/>
      <c r="BA225" s="283"/>
      <c r="BB225" s="282"/>
      <c r="BC225" s="282"/>
      <c r="BD225" s="282"/>
      <c r="BE225" s="283"/>
      <c r="BG225" s="282"/>
      <c r="BH225" s="282"/>
      <c r="BI225" s="282"/>
      <c r="BL225" s="421"/>
      <c r="BM225" s="424"/>
      <c r="BN225" s="424"/>
      <c r="BO225" s="424"/>
      <c r="BP225" s="424"/>
      <c r="BQ225" s="421"/>
      <c r="BR225" s="421"/>
      <c r="BV225" s="282"/>
      <c r="BW225" s="283"/>
      <c r="BY225" s="283"/>
      <c r="BZ225" s="283"/>
      <c r="CA225" s="283"/>
      <c r="CB225" s="282"/>
      <c r="CC225" s="282"/>
      <c r="CD225" s="282"/>
      <c r="CE225" s="282"/>
      <c r="CG225" s="427"/>
      <c r="CH225" s="402"/>
      <c r="CI225" s="424"/>
      <c r="CJ225" s="282"/>
      <c r="CK225" s="282"/>
      <c r="CL225" s="283"/>
      <c r="CM225" s="283"/>
      <c r="CP225" s="282"/>
      <c r="DC225" s="282"/>
      <c r="DD225" s="282"/>
      <c r="DE225" s="282"/>
      <c r="DF225" s="282"/>
      <c r="DG225" s="282"/>
      <c r="DH225" s="282"/>
      <c r="DI225" s="282"/>
      <c r="DJ225" s="282"/>
      <c r="EF225" s="495" t="str">
        <f>""&amp;(MID(数据表!AZ225,1,MIN(FIND({"(";"（"},数据表!AZ225&amp;"(（",1)-1)))&amp;""</f>
        <v/>
      </c>
      <c r="EG225" s="495" t="str">
        <f>""&amp;(MID(数据表!AZ225,1,MIN(FIND({0;1;2;3;4;5;6;7;8;9},数据表!AZ225&amp;"1234567890",1)-1)))&amp;""</f>
        <v/>
      </c>
    </row>
    <row r="226" spans="2:137" s="310" customFormat="1" ht="12" customHeight="1">
      <c r="B226" s="286"/>
      <c r="C226" s="286"/>
      <c r="D226" s="286"/>
      <c r="E226" s="479"/>
      <c r="F226" s="282"/>
      <c r="G226" s="283"/>
      <c r="H226" s="421"/>
      <c r="I226" s="421"/>
      <c r="J226" s="283"/>
      <c r="K226" s="421"/>
      <c r="L226" s="282"/>
      <c r="N226" s="282"/>
      <c r="S226" s="282"/>
      <c r="T226" s="283"/>
      <c r="U226" s="283"/>
      <c r="V226" s="283"/>
      <c r="W226" s="283"/>
      <c r="X226" s="283"/>
      <c r="Y226" s="282"/>
      <c r="Z226" s="282"/>
      <c r="AA226" s="283"/>
      <c r="AB226" s="282"/>
      <c r="AC226" s="282"/>
      <c r="AD226" s="282"/>
      <c r="AE226" s="282"/>
      <c r="AF226" s="283"/>
      <c r="AG226" s="402"/>
      <c r="AH226" s="283"/>
      <c r="AI226" s="283"/>
      <c r="AJ226" s="283"/>
      <c r="AK226" s="283"/>
      <c r="AL226" s="283"/>
      <c r="AM226" s="282"/>
      <c r="AN226" s="282"/>
      <c r="AO226" s="282"/>
      <c r="AP226" s="282"/>
      <c r="AQ226" s="282"/>
      <c r="AR226" s="282"/>
      <c r="AT226" s="283"/>
      <c r="AU226" s="283"/>
      <c r="AV226" s="283"/>
      <c r="AW226" s="283"/>
      <c r="AY226" s="283"/>
      <c r="AZ226" s="282"/>
      <c r="BA226" s="283"/>
      <c r="BB226" s="282"/>
      <c r="BC226" s="282"/>
      <c r="BD226" s="282"/>
      <c r="BE226" s="283"/>
      <c r="BG226" s="282"/>
      <c r="BH226" s="282"/>
      <c r="BI226" s="282"/>
      <c r="BL226" s="421"/>
      <c r="BM226" s="424"/>
      <c r="BN226" s="424"/>
      <c r="BO226" s="424"/>
      <c r="BP226" s="424"/>
      <c r="BQ226" s="421"/>
      <c r="BR226" s="421"/>
      <c r="BV226" s="282"/>
      <c r="BW226" s="283"/>
      <c r="BY226" s="283"/>
      <c r="BZ226" s="283"/>
      <c r="CA226" s="283"/>
      <c r="CB226" s="282"/>
      <c r="CC226" s="282"/>
      <c r="CD226" s="282"/>
      <c r="CE226" s="282"/>
      <c r="CG226" s="427"/>
      <c r="CH226" s="402"/>
      <c r="CI226" s="424"/>
      <c r="CJ226" s="282"/>
      <c r="CK226" s="282"/>
      <c r="CL226" s="283"/>
      <c r="CM226" s="283"/>
      <c r="CP226" s="282"/>
      <c r="DC226" s="282"/>
      <c r="DD226" s="282"/>
      <c r="DE226" s="282"/>
      <c r="DF226" s="282"/>
      <c r="DG226" s="282"/>
      <c r="DH226" s="282"/>
      <c r="DI226" s="282"/>
      <c r="DJ226" s="282"/>
      <c r="EF226" s="495" t="str">
        <f>""&amp;(MID(数据表!AZ226,1,MIN(FIND({"(";"（"},数据表!AZ226&amp;"(（",1)-1)))&amp;""</f>
        <v/>
      </c>
      <c r="EG226" s="495" t="str">
        <f>""&amp;(MID(数据表!AZ226,1,MIN(FIND({0;1;2;3;4;5;6;7;8;9},数据表!AZ226&amp;"1234567890",1)-1)))&amp;""</f>
        <v/>
      </c>
    </row>
    <row r="227" spans="2:137" s="310" customFormat="1" ht="12" customHeight="1">
      <c r="B227" s="286"/>
      <c r="C227" s="286"/>
      <c r="D227" s="286"/>
      <c r="E227" s="479"/>
      <c r="F227" s="282"/>
      <c r="G227" s="283"/>
      <c r="H227" s="421"/>
      <c r="I227" s="421"/>
      <c r="J227" s="283"/>
      <c r="K227" s="421"/>
      <c r="L227" s="282"/>
      <c r="N227" s="282"/>
      <c r="S227" s="282"/>
      <c r="T227" s="283"/>
      <c r="U227" s="283"/>
      <c r="V227" s="283"/>
      <c r="W227" s="283"/>
      <c r="X227" s="283"/>
      <c r="Y227" s="282"/>
      <c r="Z227" s="282"/>
      <c r="AA227" s="283"/>
      <c r="AB227" s="282"/>
      <c r="AC227" s="282"/>
      <c r="AD227" s="282"/>
      <c r="AE227" s="282"/>
      <c r="AF227" s="283"/>
      <c r="AG227" s="402"/>
      <c r="AH227" s="283"/>
      <c r="AI227" s="283"/>
      <c r="AJ227" s="283"/>
      <c r="AK227" s="283"/>
      <c r="AL227" s="283"/>
      <c r="AM227" s="282"/>
      <c r="AN227" s="282"/>
      <c r="AO227" s="282"/>
      <c r="AP227" s="282"/>
      <c r="AQ227" s="282"/>
      <c r="AR227" s="282"/>
      <c r="AT227" s="283"/>
      <c r="AU227" s="283"/>
      <c r="AV227" s="283"/>
      <c r="AW227" s="283"/>
      <c r="AY227" s="283"/>
      <c r="AZ227" s="282"/>
      <c r="BA227" s="283"/>
      <c r="BB227" s="282"/>
      <c r="BC227" s="282"/>
      <c r="BD227" s="282"/>
      <c r="BE227" s="283"/>
      <c r="BG227" s="282"/>
      <c r="BH227" s="282"/>
      <c r="BI227" s="282"/>
      <c r="BL227" s="421"/>
      <c r="BM227" s="424"/>
      <c r="BN227" s="424"/>
      <c r="BO227" s="424"/>
      <c r="BP227" s="424"/>
      <c r="BQ227" s="421"/>
      <c r="BR227" s="421"/>
      <c r="BS227" s="403"/>
      <c r="BV227" s="282"/>
      <c r="BW227" s="283"/>
      <c r="BY227" s="283"/>
      <c r="BZ227" s="283"/>
      <c r="CA227" s="283"/>
      <c r="CB227" s="282"/>
      <c r="CC227" s="282"/>
      <c r="CD227" s="282"/>
      <c r="CE227" s="282"/>
      <c r="CG227" s="427"/>
      <c r="CH227" s="402"/>
      <c r="CI227" s="424"/>
      <c r="CJ227" s="282"/>
      <c r="CK227" s="282"/>
      <c r="CL227" s="283"/>
      <c r="CM227" s="283"/>
      <c r="CP227" s="282"/>
      <c r="DC227" s="282"/>
      <c r="DD227" s="282"/>
      <c r="DE227" s="282"/>
      <c r="DF227" s="282"/>
      <c r="DG227" s="282"/>
      <c r="DH227" s="282"/>
      <c r="DI227" s="282"/>
      <c r="DJ227" s="282"/>
      <c r="EF227" s="495" t="str">
        <f>""&amp;(MID(数据表!AZ227,1,MIN(FIND({"(";"（"},数据表!AZ227&amp;"(（",1)-1)))&amp;""</f>
        <v/>
      </c>
      <c r="EG227" s="495" t="str">
        <f>""&amp;(MID(数据表!AZ227,1,MIN(FIND({0;1;2;3;4;5;6;7;8;9},数据表!AZ227&amp;"1234567890",1)-1)))&amp;""</f>
        <v/>
      </c>
    </row>
    <row r="228" spans="2:137" s="310" customFormat="1" ht="12" customHeight="1">
      <c r="B228" s="286"/>
      <c r="C228" s="286"/>
      <c r="D228" s="286"/>
      <c r="E228" s="479"/>
      <c r="F228" s="282"/>
      <c r="G228" s="283"/>
      <c r="H228" s="421"/>
      <c r="I228" s="421"/>
      <c r="J228" s="283"/>
      <c r="K228" s="421"/>
      <c r="L228" s="282"/>
      <c r="N228" s="282"/>
      <c r="S228" s="282"/>
      <c r="T228" s="283"/>
      <c r="U228" s="283"/>
      <c r="V228" s="283"/>
      <c r="W228" s="283"/>
      <c r="X228" s="283"/>
      <c r="Y228" s="282"/>
      <c r="Z228" s="282"/>
      <c r="AA228" s="283"/>
      <c r="AB228" s="282"/>
      <c r="AC228" s="282"/>
      <c r="AD228" s="282"/>
      <c r="AE228" s="282"/>
      <c r="AF228" s="283"/>
      <c r="AG228" s="402"/>
      <c r="AH228" s="283"/>
      <c r="AI228" s="283"/>
      <c r="AJ228" s="283"/>
      <c r="AK228" s="283"/>
      <c r="AL228" s="283"/>
      <c r="AM228" s="282"/>
      <c r="AN228" s="282"/>
      <c r="AO228" s="282"/>
      <c r="AP228" s="282"/>
      <c r="AQ228" s="282"/>
      <c r="AR228" s="282"/>
      <c r="AT228" s="283"/>
      <c r="AU228" s="283"/>
      <c r="AV228" s="283"/>
      <c r="AW228" s="283"/>
      <c r="AY228" s="283"/>
      <c r="AZ228" s="282"/>
      <c r="BA228" s="283"/>
      <c r="BB228" s="282"/>
      <c r="BC228" s="282"/>
      <c r="BD228" s="282"/>
      <c r="BE228" s="283"/>
      <c r="BG228" s="282"/>
      <c r="BH228" s="282"/>
      <c r="BI228" s="282"/>
      <c r="BL228" s="421"/>
      <c r="BM228" s="424"/>
      <c r="BN228" s="424"/>
      <c r="BO228" s="424"/>
      <c r="BP228" s="424"/>
      <c r="BQ228" s="421"/>
      <c r="BR228" s="421"/>
      <c r="BS228" s="403"/>
      <c r="BV228" s="282"/>
      <c r="BW228" s="283"/>
      <c r="BY228" s="283"/>
      <c r="BZ228" s="283"/>
      <c r="CA228" s="283"/>
      <c r="CB228" s="282"/>
      <c r="CC228" s="282"/>
      <c r="CD228" s="282"/>
      <c r="CE228" s="282"/>
      <c r="CG228" s="427"/>
      <c r="CH228" s="402"/>
      <c r="CI228" s="424"/>
      <c r="CJ228" s="282"/>
      <c r="CK228" s="282"/>
      <c r="CL228" s="283"/>
      <c r="CM228" s="283"/>
      <c r="CP228" s="282"/>
      <c r="DC228" s="282"/>
      <c r="DD228" s="282"/>
      <c r="DE228" s="282"/>
      <c r="DF228" s="282"/>
      <c r="DG228" s="282"/>
      <c r="DH228" s="282"/>
      <c r="DI228" s="282"/>
      <c r="DJ228" s="282"/>
      <c r="EF228" s="495" t="str">
        <f>""&amp;(MID(数据表!AZ228,1,MIN(FIND({"(";"（"},数据表!AZ228&amp;"(（",1)-1)))&amp;""</f>
        <v/>
      </c>
      <c r="EG228" s="495" t="str">
        <f>""&amp;(MID(数据表!AZ228,1,MIN(FIND({0;1;2;3;4;5;6;7;8;9},数据表!AZ228&amp;"1234567890",1)-1)))&amp;""</f>
        <v/>
      </c>
    </row>
    <row r="229" spans="2:137" s="310" customFormat="1" ht="12" customHeight="1">
      <c r="B229" s="286"/>
      <c r="C229" s="286"/>
      <c r="D229" s="286"/>
      <c r="E229" s="479"/>
      <c r="F229" s="282"/>
      <c r="G229" s="283"/>
      <c r="H229" s="421"/>
      <c r="I229" s="421"/>
      <c r="J229" s="283"/>
      <c r="K229" s="421"/>
      <c r="L229" s="282"/>
      <c r="N229" s="282"/>
      <c r="S229" s="282"/>
      <c r="T229" s="283"/>
      <c r="U229" s="283"/>
      <c r="V229" s="283"/>
      <c r="W229" s="283"/>
      <c r="X229" s="283"/>
      <c r="Y229" s="282"/>
      <c r="Z229" s="282"/>
      <c r="AA229" s="283"/>
      <c r="AB229" s="282"/>
      <c r="AC229" s="282"/>
      <c r="AD229" s="282"/>
      <c r="AE229" s="282"/>
      <c r="AF229" s="283"/>
      <c r="AG229" s="402"/>
      <c r="AH229" s="283"/>
      <c r="AI229" s="283"/>
      <c r="AJ229" s="283"/>
      <c r="AK229" s="283"/>
      <c r="AL229" s="283"/>
      <c r="AM229" s="282"/>
      <c r="AN229" s="282"/>
      <c r="AO229" s="282"/>
      <c r="AP229" s="282"/>
      <c r="AQ229" s="282"/>
      <c r="AR229" s="282"/>
      <c r="AT229" s="283"/>
      <c r="AU229" s="283"/>
      <c r="AV229" s="283"/>
      <c r="AW229" s="283"/>
      <c r="AY229" s="283"/>
      <c r="AZ229" s="282"/>
      <c r="BA229" s="283"/>
      <c r="BB229" s="282"/>
      <c r="BC229" s="282"/>
      <c r="BD229" s="282"/>
      <c r="BE229" s="283"/>
      <c r="BG229" s="282"/>
      <c r="BH229" s="282"/>
      <c r="BI229" s="282"/>
      <c r="BL229" s="421"/>
      <c r="BM229" s="424"/>
      <c r="BN229" s="424"/>
      <c r="BO229" s="424"/>
      <c r="BP229" s="424"/>
      <c r="BQ229" s="421"/>
      <c r="BR229" s="421"/>
      <c r="BV229" s="282"/>
      <c r="BW229" s="283"/>
      <c r="BY229" s="283"/>
      <c r="BZ229" s="283"/>
      <c r="CA229" s="283"/>
      <c r="CB229" s="282"/>
      <c r="CC229" s="282"/>
      <c r="CD229" s="282"/>
      <c r="CE229" s="282"/>
      <c r="CG229" s="427"/>
      <c r="CH229" s="402"/>
      <c r="CI229" s="424"/>
      <c r="CJ229" s="282"/>
      <c r="CK229" s="282"/>
      <c r="CL229" s="283"/>
      <c r="CM229" s="283"/>
      <c r="CP229" s="282"/>
      <c r="DC229" s="282"/>
      <c r="DD229" s="282"/>
      <c r="DE229" s="282"/>
      <c r="DF229" s="282"/>
      <c r="DG229" s="282"/>
      <c r="DH229" s="282"/>
      <c r="DI229" s="282"/>
      <c r="DJ229" s="282"/>
      <c r="EF229" s="495" t="str">
        <f>""&amp;(MID(数据表!AZ229,1,MIN(FIND({"(";"（"},数据表!AZ229&amp;"(（",1)-1)))&amp;""</f>
        <v/>
      </c>
      <c r="EG229" s="495" t="str">
        <f>""&amp;(MID(数据表!AZ229,1,MIN(FIND({0;1;2;3;4;5;6;7;8;9},数据表!AZ229&amp;"1234567890",1)-1)))&amp;""</f>
        <v/>
      </c>
    </row>
    <row r="230" spans="2:137" s="310" customFormat="1" ht="12" customHeight="1">
      <c r="B230" s="286"/>
      <c r="C230" s="286"/>
      <c r="D230" s="286"/>
      <c r="E230" s="479"/>
      <c r="F230" s="282"/>
      <c r="G230" s="283"/>
      <c r="H230" s="421"/>
      <c r="I230" s="421"/>
      <c r="J230" s="283"/>
      <c r="K230" s="421"/>
      <c r="L230" s="282"/>
      <c r="N230" s="282"/>
      <c r="S230" s="282"/>
      <c r="T230" s="283"/>
      <c r="U230" s="283"/>
      <c r="V230" s="283"/>
      <c r="W230" s="283"/>
      <c r="X230" s="283"/>
      <c r="Y230" s="282"/>
      <c r="Z230" s="282"/>
      <c r="AA230" s="283"/>
      <c r="AB230" s="282"/>
      <c r="AC230" s="282"/>
      <c r="AD230" s="282"/>
      <c r="AE230" s="282"/>
      <c r="AF230" s="283"/>
      <c r="AG230" s="402"/>
      <c r="AH230" s="283"/>
      <c r="AI230" s="283"/>
      <c r="AJ230" s="283"/>
      <c r="AK230" s="283"/>
      <c r="AL230" s="283"/>
      <c r="AM230" s="282"/>
      <c r="AN230" s="282"/>
      <c r="AO230" s="282"/>
      <c r="AP230" s="282"/>
      <c r="AQ230" s="282"/>
      <c r="AR230" s="282"/>
      <c r="AT230" s="283"/>
      <c r="AU230" s="283"/>
      <c r="AV230" s="283"/>
      <c r="AW230" s="283"/>
      <c r="AY230" s="283"/>
      <c r="AZ230" s="282"/>
      <c r="BA230" s="283"/>
      <c r="BB230" s="282"/>
      <c r="BC230" s="282"/>
      <c r="BD230" s="282"/>
      <c r="BE230" s="283"/>
      <c r="BG230" s="282"/>
      <c r="BH230" s="282"/>
      <c r="BI230" s="282"/>
      <c r="BL230" s="421"/>
      <c r="BM230" s="424"/>
      <c r="BN230" s="424"/>
      <c r="BO230" s="424"/>
      <c r="BP230" s="424"/>
      <c r="BQ230" s="421"/>
      <c r="BR230" s="421"/>
      <c r="BV230" s="282"/>
      <c r="BW230" s="283"/>
      <c r="BY230" s="283"/>
      <c r="BZ230" s="283"/>
      <c r="CA230" s="283"/>
      <c r="CB230" s="282"/>
      <c r="CC230" s="282"/>
      <c r="CD230" s="282"/>
      <c r="CE230" s="282"/>
      <c r="CG230" s="427"/>
      <c r="CH230" s="402"/>
      <c r="CI230" s="424"/>
      <c r="CJ230" s="282"/>
      <c r="CK230" s="282"/>
      <c r="CL230" s="283"/>
      <c r="CM230" s="283"/>
      <c r="CP230" s="282"/>
      <c r="DC230" s="282"/>
      <c r="DD230" s="282"/>
      <c r="DE230" s="282"/>
      <c r="DF230" s="282"/>
      <c r="DG230" s="282"/>
      <c r="DH230" s="282"/>
      <c r="DI230" s="282"/>
      <c r="DJ230" s="282"/>
      <c r="EF230" s="495" t="str">
        <f>""&amp;(MID(数据表!AZ230,1,MIN(FIND({"(";"（"},数据表!AZ230&amp;"(（",1)-1)))&amp;""</f>
        <v/>
      </c>
      <c r="EG230" s="495" t="str">
        <f>""&amp;(MID(数据表!AZ230,1,MIN(FIND({0;1;2;3;4;5;6;7;8;9},数据表!AZ230&amp;"1234567890",1)-1)))&amp;""</f>
        <v/>
      </c>
    </row>
    <row r="231" spans="2:137" s="310" customFormat="1" ht="12" customHeight="1">
      <c r="B231" s="286"/>
      <c r="C231" s="286"/>
      <c r="D231" s="286"/>
      <c r="E231" s="479"/>
      <c r="F231" s="282"/>
      <c r="G231" s="283"/>
      <c r="H231" s="421"/>
      <c r="I231" s="421"/>
      <c r="J231" s="283"/>
      <c r="K231" s="421"/>
      <c r="L231" s="282"/>
      <c r="N231" s="282"/>
      <c r="S231" s="282"/>
      <c r="T231" s="283"/>
      <c r="U231" s="283"/>
      <c r="V231" s="283"/>
      <c r="W231" s="283"/>
      <c r="X231" s="283"/>
      <c r="Y231" s="282"/>
      <c r="Z231" s="282"/>
      <c r="AA231" s="283"/>
      <c r="AB231" s="282"/>
      <c r="AC231" s="282"/>
      <c r="AD231" s="282"/>
      <c r="AE231" s="282"/>
      <c r="AF231" s="283"/>
      <c r="AG231" s="402"/>
      <c r="AH231" s="283"/>
      <c r="AI231" s="283"/>
      <c r="AJ231" s="283"/>
      <c r="AK231" s="283"/>
      <c r="AL231" s="283"/>
      <c r="AM231" s="282"/>
      <c r="AN231" s="282"/>
      <c r="AO231" s="282"/>
      <c r="AP231" s="282"/>
      <c r="AQ231" s="282"/>
      <c r="AR231" s="282"/>
      <c r="AT231" s="283"/>
      <c r="AU231" s="283"/>
      <c r="AV231" s="283"/>
      <c r="AW231" s="283"/>
      <c r="AY231" s="283"/>
      <c r="AZ231" s="282"/>
      <c r="BA231" s="283"/>
      <c r="BB231" s="282"/>
      <c r="BC231" s="282"/>
      <c r="BD231" s="282"/>
      <c r="BE231" s="283"/>
      <c r="BG231" s="282"/>
      <c r="BH231" s="282"/>
      <c r="BI231" s="282"/>
      <c r="BL231" s="421"/>
      <c r="BM231" s="424"/>
      <c r="BN231" s="424"/>
      <c r="BO231" s="424"/>
      <c r="BP231" s="424"/>
      <c r="BQ231" s="421"/>
      <c r="BR231" s="421"/>
      <c r="BV231" s="282"/>
      <c r="BW231" s="283"/>
      <c r="BY231" s="283"/>
      <c r="BZ231" s="283"/>
      <c r="CA231" s="283"/>
      <c r="CB231" s="282"/>
      <c r="CC231" s="282"/>
      <c r="CD231" s="282"/>
      <c r="CE231" s="282"/>
      <c r="CG231" s="427"/>
      <c r="CH231" s="402"/>
      <c r="CI231" s="424"/>
      <c r="CJ231" s="282"/>
      <c r="CK231" s="282"/>
      <c r="CL231" s="283"/>
      <c r="CM231" s="283"/>
      <c r="CP231" s="282"/>
      <c r="DC231" s="282"/>
      <c r="DD231" s="282"/>
      <c r="DE231" s="282"/>
      <c r="DF231" s="282"/>
      <c r="DG231" s="282"/>
      <c r="DH231" s="282"/>
      <c r="DI231" s="282"/>
      <c r="DJ231" s="282"/>
      <c r="EF231" s="495" t="str">
        <f>""&amp;(MID(数据表!AZ231,1,MIN(FIND({"(";"（"},数据表!AZ231&amp;"(（",1)-1)))&amp;""</f>
        <v/>
      </c>
      <c r="EG231" s="495" t="str">
        <f>""&amp;(MID(数据表!AZ231,1,MIN(FIND({0;1;2;3;4;5;6;7;8;9},数据表!AZ231&amp;"1234567890",1)-1)))&amp;""</f>
        <v/>
      </c>
    </row>
    <row r="232" spans="2:137" s="310" customFormat="1" ht="12" customHeight="1">
      <c r="B232" s="286"/>
      <c r="C232" s="286"/>
      <c r="D232" s="286"/>
      <c r="E232" s="479"/>
      <c r="F232" s="282"/>
      <c r="G232" s="283"/>
      <c r="H232" s="421"/>
      <c r="I232" s="421"/>
      <c r="J232" s="283"/>
      <c r="K232" s="421"/>
      <c r="L232" s="282"/>
      <c r="N232" s="282"/>
      <c r="S232" s="282"/>
      <c r="T232" s="283"/>
      <c r="U232" s="283"/>
      <c r="V232" s="283"/>
      <c r="W232" s="283"/>
      <c r="X232" s="283"/>
      <c r="Y232" s="282"/>
      <c r="Z232" s="282"/>
      <c r="AA232" s="283"/>
      <c r="AB232" s="282"/>
      <c r="AC232" s="282"/>
      <c r="AD232" s="282"/>
      <c r="AE232" s="282"/>
      <c r="AF232" s="283"/>
      <c r="AG232" s="402"/>
      <c r="AH232" s="283"/>
      <c r="AI232" s="283"/>
      <c r="AJ232" s="283"/>
      <c r="AK232" s="283"/>
      <c r="AL232" s="283"/>
      <c r="AM232" s="282"/>
      <c r="AN232" s="282"/>
      <c r="AO232" s="282"/>
      <c r="AP232" s="282"/>
      <c r="AQ232" s="282"/>
      <c r="AR232" s="282"/>
      <c r="AT232" s="283"/>
      <c r="AU232" s="283"/>
      <c r="AV232" s="283"/>
      <c r="AW232" s="283"/>
      <c r="AY232" s="283"/>
      <c r="AZ232" s="282"/>
      <c r="BA232" s="283"/>
      <c r="BB232" s="282"/>
      <c r="BC232" s="282"/>
      <c r="BD232" s="282"/>
      <c r="BE232" s="283"/>
      <c r="BG232" s="282"/>
      <c r="BH232" s="282"/>
      <c r="BI232" s="282"/>
      <c r="BL232" s="421"/>
      <c r="BM232" s="424"/>
      <c r="BN232" s="424"/>
      <c r="BO232" s="424"/>
      <c r="BP232" s="424"/>
      <c r="BQ232" s="421"/>
      <c r="BR232" s="421"/>
      <c r="BV232" s="282"/>
      <c r="BW232" s="283"/>
      <c r="BY232" s="283"/>
      <c r="BZ232" s="283"/>
      <c r="CA232" s="283"/>
      <c r="CB232" s="282"/>
      <c r="CC232" s="282"/>
      <c r="CD232" s="282"/>
      <c r="CE232" s="282"/>
      <c r="CG232" s="427"/>
      <c r="CH232" s="402"/>
      <c r="CI232" s="424"/>
      <c r="CJ232" s="282"/>
      <c r="CK232" s="282"/>
      <c r="CL232" s="283"/>
      <c r="CM232" s="283"/>
      <c r="CP232" s="282"/>
      <c r="DC232" s="282"/>
      <c r="DD232" s="282"/>
      <c r="DE232" s="282"/>
      <c r="DF232" s="282"/>
      <c r="DG232" s="282"/>
      <c r="DH232" s="282"/>
      <c r="DI232" s="282"/>
      <c r="DJ232" s="282"/>
      <c r="EF232" s="495" t="str">
        <f>""&amp;(MID(数据表!AZ232,1,MIN(FIND({"(";"（"},数据表!AZ232&amp;"(（",1)-1)))&amp;""</f>
        <v/>
      </c>
      <c r="EG232" s="495" t="str">
        <f>""&amp;(MID(数据表!AZ232,1,MIN(FIND({0;1;2;3;4;5;6;7;8;9},数据表!AZ232&amp;"1234567890",1)-1)))&amp;""</f>
        <v/>
      </c>
    </row>
    <row r="233" spans="2:137" s="310" customFormat="1" ht="12" customHeight="1">
      <c r="B233" s="286"/>
      <c r="C233" s="286"/>
      <c r="D233" s="286"/>
      <c r="E233" s="479"/>
      <c r="F233" s="282"/>
      <c r="G233" s="283"/>
      <c r="H233" s="421"/>
      <c r="I233" s="421"/>
      <c r="J233" s="283"/>
      <c r="K233" s="421"/>
      <c r="L233" s="282"/>
      <c r="N233" s="282"/>
      <c r="S233" s="282"/>
      <c r="T233" s="283"/>
      <c r="U233" s="283"/>
      <c r="V233" s="283"/>
      <c r="W233" s="283"/>
      <c r="X233" s="283"/>
      <c r="Y233" s="282"/>
      <c r="Z233" s="282"/>
      <c r="AA233" s="283"/>
      <c r="AB233" s="282"/>
      <c r="AC233" s="282"/>
      <c r="AD233" s="282"/>
      <c r="AE233" s="282"/>
      <c r="AF233" s="283"/>
      <c r="AG233" s="402"/>
      <c r="AH233" s="283"/>
      <c r="AI233" s="283"/>
      <c r="AJ233" s="283"/>
      <c r="AK233" s="283"/>
      <c r="AL233" s="283"/>
      <c r="AM233" s="282"/>
      <c r="AN233" s="282"/>
      <c r="AO233" s="282"/>
      <c r="AP233" s="282"/>
      <c r="AQ233" s="282"/>
      <c r="AR233" s="282"/>
      <c r="AT233" s="283"/>
      <c r="AU233" s="283"/>
      <c r="AV233" s="283"/>
      <c r="AW233" s="283"/>
      <c r="AY233" s="283"/>
      <c r="AZ233" s="282"/>
      <c r="BA233" s="283"/>
      <c r="BB233" s="282"/>
      <c r="BC233" s="282"/>
      <c r="BD233" s="282"/>
      <c r="BE233" s="283"/>
      <c r="BG233" s="282"/>
      <c r="BH233" s="282"/>
      <c r="BI233" s="282"/>
      <c r="BL233" s="421"/>
      <c r="BM233" s="424"/>
      <c r="BN233" s="424"/>
      <c r="BO233" s="424"/>
      <c r="BP233" s="424"/>
      <c r="BQ233" s="421"/>
      <c r="BR233" s="421"/>
      <c r="BV233" s="282"/>
      <c r="BW233" s="283"/>
      <c r="BY233" s="283"/>
      <c r="BZ233" s="283"/>
      <c r="CA233" s="283"/>
      <c r="CB233" s="282"/>
      <c r="CC233" s="282"/>
      <c r="CD233" s="282"/>
      <c r="CE233" s="282"/>
      <c r="CG233" s="427"/>
      <c r="CH233" s="402"/>
      <c r="CI233" s="424"/>
      <c r="CJ233" s="282"/>
      <c r="CK233" s="282"/>
      <c r="CL233" s="283"/>
      <c r="CM233" s="283"/>
      <c r="CP233" s="282"/>
      <c r="DC233" s="282"/>
      <c r="DD233" s="282"/>
      <c r="DE233" s="282"/>
      <c r="DF233" s="282"/>
      <c r="DG233" s="282"/>
      <c r="DH233" s="282"/>
      <c r="DI233" s="282"/>
      <c r="DJ233" s="282"/>
      <c r="EF233" s="495" t="str">
        <f>""&amp;(MID(数据表!AZ233,1,MIN(FIND({"(";"（"},数据表!AZ233&amp;"(（",1)-1)))&amp;""</f>
        <v/>
      </c>
      <c r="EG233" s="495" t="str">
        <f>""&amp;(MID(数据表!AZ233,1,MIN(FIND({0;1;2;3;4;5;6;7;8;9},数据表!AZ233&amp;"1234567890",1)-1)))&amp;""</f>
        <v/>
      </c>
    </row>
    <row r="234" spans="2:137" s="310" customFormat="1" ht="12" customHeight="1">
      <c r="B234" s="286"/>
      <c r="C234" s="286"/>
      <c r="D234" s="286"/>
      <c r="E234" s="479"/>
      <c r="F234" s="282"/>
      <c r="G234" s="283"/>
      <c r="H234" s="421"/>
      <c r="I234" s="421"/>
      <c r="J234" s="283"/>
      <c r="K234" s="421"/>
      <c r="L234" s="282"/>
      <c r="N234" s="282"/>
      <c r="S234" s="282"/>
      <c r="T234" s="283"/>
      <c r="U234" s="283"/>
      <c r="V234" s="283"/>
      <c r="W234" s="283"/>
      <c r="X234" s="283"/>
      <c r="Y234" s="282"/>
      <c r="Z234" s="282"/>
      <c r="AA234" s="283"/>
      <c r="AB234" s="282"/>
      <c r="AC234" s="282"/>
      <c r="AD234" s="282"/>
      <c r="AE234" s="282"/>
      <c r="AF234" s="283"/>
      <c r="AG234" s="402"/>
      <c r="AH234" s="283"/>
      <c r="AI234" s="283"/>
      <c r="AJ234" s="283"/>
      <c r="AK234" s="283"/>
      <c r="AL234" s="283"/>
      <c r="AM234" s="282"/>
      <c r="AN234" s="282"/>
      <c r="AO234" s="282"/>
      <c r="AP234" s="282"/>
      <c r="AQ234" s="282"/>
      <c r="AR234" s="282"/>
      <c r="AT234" s="283"/>
      <c r="AU234" s="283"/>
      <c r="AV234" s="283"/>
      <c r="AW234" s="283"/>
      <c r="AY234" s="283"/>
      <c r="AZ234" s="282"/>
      <c r="BA234" s="283"/>
      <c r="BB234" s="282"/>
      <c r="BC234" s="282"/>
      <c r="BD234" s="282"/>
      <c r="BE234" s="283"/>
      <c r="BG234" s="282"/>
      <c r="BH234" s="282"/>
      <c r="BI234" s="282"/>
      <c r="BL234" s="421"/>
      <c r="BM234" s="424"/>
      <c r="BN234" s="424"/>
      <c r="BO234" s="424"/>
      <c r="BP234" s="424"/>
      <c r="BQ234" s="421"/>
      <c r="BR234" s="421"/>
      <c r="BV234" s="282"/>
      <c r="BW234" s="283"/>
      <c r="BY234" s="283"/>
      <c r="BZ234" s="283"/>
      <c r="CA234" s="283"/>
      <c r="CB234" s="282"/>
      <c r="CC234" s="282"/>
      <c r="CD234" s="282"/>
      <c r="CE234" s="282"/>
      <c r="CG234" s="427"/>
      <c r="CH234" s="402"/>
      <c r="CI234" s="424"/>
      <c r="CJ234" s="282"/>
      <c r="CK234" s="282"/>
      <c r="CL234" s="283"/>
      <c r="CM234" s="283"/>
      <c r="CP234" s="282"/>
      <c r="DC234" s="282"/>
      <c r="DD234" s="282"/>
      <c r="DE234" s="282"/>
      <c r="DF234" s="282"/>
      <c r="DG234" s="282"/>
      <c r="DH234" s="282"/>
      <c r="DI234" s="282"/>
      <c r="DJ234" s="282"/>
      <c r="EF234" s="495" t="str">
        <f>""&amp;(MID(数据表!AZ234,1,MIN(FIND({"(";"（"},数据表!AZ234&amp;"(（",1)-1)))&amp;""</f>
        <v/>
      </c>
      <c r="EG234" s="495" t="str">
        <f>""&amp;(MID(数据表!AZ234,1,MIN(FIND({0;1;2;3;4;5;6;7;8;9},数据表!AZ234&amp;"1234567890",1)-1)))&amp;""</f>
        <v/>
      </c>
    </row>
    <row r="235" spans="2:137" s="310" customFormat="1" ht="12" customHeight="1">
      <c r="B235" s="286"/>
      <c r="C235" s="286"/>
      <c r="D235" s="286"/>
      <c r="E235" s="479"/>
      <c r="F235" s="282"/>
      <c r="G235" s="283"/>
      <c r="H235" s="421"/>
      <c r="I235" s="421"/>
      <c r="J235" s="283"/>
      <c r="K235" s="421"/>
      <c r="L235" s="282"/>
      <c r="N235" s="282"/>
      <c r="S235" s="282"/>
      <c r="T235" s="283"/>
      <c r="U235" s="283"/>
      <c r="V235" s="283"/>
      <c r="W235" s="283"/>
      <c r="X235" s="283"/>
      <c r="Y235" s="282"/>
      <c r="Z235" s="282"/>
      <c r="AA235" s="283"/>
      <c r="AB235" s="282"/>
      <c r="AC235" s="282"/>
      <c r="AD235" s="282"/>
      <c r="AE235" s="282"/>
      <c r="AF235" s="283"/>
      <c r="AG235" s="402"/>
      <c r="AH235" s="283"/>
      <c r="AI235" s="283"/>
      <c r="AJ235" s="283"/>
      <c r="AK235" s="283"/>
      <c r="AL235" s="283"/>
      <c r="AM235" s="282"/>
      <c r="AN235" s="282"/>
      <c r="AO235" s="282"/>
      <c r="AP235" s="282"/>
      <c r="AQ235" s="282"/>
      <c r="AR235" s="282"/>
      <c r="AT235" s="283"/>
      <c r="AU235" s="283"/>
      <c r="AV235" s="283"/>
      <c r="AW235" s="283"/>
      <c r="AY235" s="283"/>
      <c r="AZ235" s="282"/>
      <c r="BA235" s="283"/>
      <c r="BB235" s="282"/>
      <c r="BC235" s="282"/>
      <c r="BD235" s="282"/>
      <c r="BE235" s="283"/>
      <c r="BG235" s="282"/>
      <c r="BH235" s="282"/>
      <c r="BI235" s="282"/>
      <c r="BL235" s="421"/>
      <c r="BM235" s="424"/>
      <c r="BN235" s="424"/>
      <c r="BO235" s="424"/>
      <c r="BP235" s="424"/>
      <c r="BQ235" s="421"/>
      <c r="BR235" s="421"/>
      <c r="BV235" s="282"/>
      <c r="BW235" s="283"/>
      <c r="BY235" s="283"/>
      <c r="BZ235" s="283"/>
      <c r="CA235" s="283"/>
      <c r="CB235" s="282"/>
      <c r="CC235" s="282"/>
      <c r="CD235" s="282"/>
      <c r="CE235" s="282"/>
      <c r="CG235" s="427"/>
      <c r="CH235" s="402"/>
      <c r="CI235" s="424"/>
      <c r="CJ235" s="282"/>
      <c r="CK235" s="282"/>
      <c r="CL235" s="283"/>
      <c r="CM235" s="283"/>
      <c r="CP235" s="282"/>
      <c r="DC235" s="282"/>
      <c r="DD235" s="282"/>
      <c r="DE235" s="282"/>
      <c r="DF235" s="282"/>
      <c r="DG235" s="282"/>
      <c r="DH235" s="282"/>
      <c r="DI235" s="282"/>
      <c r="DJ235" s="282"/>
      <c r="EF235" s="495" t="str">
        <f>""&amp;(MID(数据表!AZ235,1,MIN(FIND({"(";"（"},数据表!AZ235&amp;"(（",1)-1)))&amp;""</f>
        <v/>
      </c>
      <c r="EG235" s="495" t="str">
        <f>""&amp;(MID(数据表!AZ235,1,MIN(FIND({0;1;2;3;4;5;6;7;8;9},数据表!AZ235&amp;"1234567890",1)-1)))&amp;""</f>
        <v/>
      </c>
    </row>
    <row r="236" spans="2:137" s="310" customFormat="1" ht="12" customHeight="1">
      <c r="B236" s="286"/>
      <c r="C236" s="286"/>
      <c r="D236" s="286"/>
      <c r="E236" s="479"/>
      <c r="F236" s="282"/>
      <c r="G236" s="283"/>
      <c r="H236" s="421"/>
      <c r="I236" s="421"/>
      <c r="J236" s="283"/>
      <c r="K236" s="421"/>
      <c r="L236" s="282"/>
      <c r="N236" s="282"/>
      <c r="S236" s="282"/>
      <c r="T236" s="283"/>
      <c r="U236" s="283"/>
      <c r="V236" s="283"/>
      <c r="W236" s="283"/>
      <c r="X236" s="283"/>
      <c r="Y236" s="282"/>
      <c r="Z236" s="282"/>
      <c r="AA236" s="283"/>
      <c r="AB236" s="282"/>
      <c r="AC236" s="282"/>
      <c r="AD236" s="282"/>
      <c r="AE236" s="282"/>
      <c r="AF236" s="283"/>
      <c r="AG236" s="402"/>
      <c r="AH236" s="283"/>
      <c r="AI236" s="283"/>
      <c r="AJ236" s="283"/>
      <c r="AK236" s="283"/>
      <c r="AL236" s="283"/>
      <c r="AM236" s="282"/>
      <c r="AN236" s="282"/>
      <c r="AO236" s="282"/>
      <c r="AP236" s="282"/>
      <c r="AQ236" s="282"/>
      <c r="AR236" s="282"/>
      <c r="AT236" s="283"/>
      <c r="AU236" s="283"/>
      <c r="AV236" s="283"/>
      <c r="AW236" s="283"/>
      <c r="AY236" s="283"/>
      <c r="AZ236" s="282"/>
      <c r="BA236" s="283"/>
      <c r="BB236" s="282"/>
      <c r="BC236" s="282"/>
      <c r="BD236" s="282"/>
      <c r="BE236" s="283"/>
      <c r="BG236" s="282"/>
      <c r="BH236" s="282"/>
      <c r="BI236" s="282"/>
      <c r="BL236" s="421"/>
      <c r="BM236" s="424"/>
      <c r="BN236" s="424"/>
      <c r="BO236" s="424"/>
      <c r="BP236" s="424"/>
      <c r="BQ236" s="421"/>
      <c r="BR236" s="421"/>
      <c r="BV236" s="282"/>
      <c r="BW236" s="283"/>
      <c r="BY236" s="283"/>
      <c r="BZ236" s="283"/>
      <c r="CA236" s="283"/>
      <c r="CB236" s="282"/>
      <c r="CC236" s="282"/>
      <c r="CD236" s="282"/>
      <c r="CE236" s="282"/>
      <c r="CG236" s="427"/>
      <c r="CH236" s="402"/>
      <c r="CI236" s="424"/>
      <c r="CJ236" s="282"/>
      <c r="CK236" s="282"/>
      <c r="CL236" s="283"/>
      <c r="CM236" s="283"/>
      <c r="CP236" s="282"/>
      <c r="DC236" s="282"/>
      <c r="DD236" s="282"/>
      <c r="DE236" s="282"/>
      <c r="DF236" s="282"/>
      <c r="DG236" s="282"/>
      <c r="DH236" s="282"/>
      <c r="DI236" s="282"/>
      <c r="DJ236" s="282"/>
      <c r="EF236" s="495" t="str">
        <f>""&amp;(MID(数据表!AZ236,1,MIN(FIND({"(";"（"},数据表!AZ236&amp;"(（",1)-1)))&amp;""</f>
        <v/>
      </c>
      <c r="EG236" s="495" t="str">
        <f>""&amp;(MID(数据表!AZ236,1,MIN(FIND({0;1;2;3;4;5;6;7;8;9},数据表!AZ236&amp;"1234567890",1)-1)))&amp;""</f>
        <v/>
      </c>
    </row>
    <row r="237" spans="2:137" s="310" customFormat="1" ht="12" customHeight="1">
      <c r="B237" s="286"/>
      <c r="C237" s="286"/>
      <c r="D237" s="286"/>
      <c r="E237" s="479"/>
      <c r="F237" s="282"/>
      <c r="G237" s="283"/>
      <c r="H237" s="421"/>
      <c r="I237" s="421"/>
      <c r="J237" s="283"/>
      <c r="K237" s="421"/>
      <c r="L237" s="282"/>
      <c r="N237" s="282"/>
      <c r="S237" s="282"/>
      <c r="T237" s="283"/>
      <c r="U237" s="283"/>
      <c r="V237" s="283"/>
      <c r="W237" s="283"/>
      <c r="X237" s="283"/>
      <c r="Y237" s="282"/>
      <c r="Z237" s="282"/>
      <c r="AA237" s="283"/>
      <c r="AB237" s="282"/>
      <c r="AC237" s="282"/>
      <c r="AD237" s="282"/>
      <c r="AE237" s="282"/>
      <c r="AF237" s="283"/>
      <c r="AG237" s="402"/>
      <c r="AH237" s="283"/>
      <c r="AI237" s="283"/>
      <c r="AJ237" s="283"/>
      <c r="AK237" s="283"/>
      <c r="AL237" s="283"/>
      <c r="AM237" s="282"/>
      <c r="AN237" s="282"/>
      <c r="AO237" s="282"/>
      <c r="AP237" s="282"/>
      <c r="AQ237" s="282"/>
      <c r="AR237" s="282"/>
      <c r="AT237" s="283"/>
      <c r="AU237" s="283"/>
      <c r="AV237" s="283"/>
      <c r="AW237" s="283"/>
      <c r="AY237" s="283"/>
      <c r="AZ237" s="282"/>
      <c r="BA237" s="283"/>
      <c r="BB237" s="282"/>
      <c r="BC237" s="282"/>
      <c r="BD237" s="282"/>
      <c r="BE237" s="283"/>
      <c r="BG237" s="282"/>
      <c r="BH237" s="282"/>
      <c r="BI237" s="282"/>
      <c r="BL237" s="421"/>
      <c r="BM237" s="424"/>
      <c r="BN237" s="424"/>
      <c r="BO237" s="424"/>
      <c r="BP237" s="424"/>
      <c r="BQ237" s="421"/>
      <c r="BR237" s="421"/>
      <c r="BV237" s="282"/>
      <c r="BW237" s="283"/>
      <c r="BY237" s="283"/>
      <c r="BZ237" s="283"/>
      <c r="CA237" s="283"/>
      <c r="CB237" s="282"/>
      <c r="CC237" s="282"/>
      <c r="CD237" s="282"/>
      <c r="CE237" s="282"/>
      <c r="CG237" s="427"/>
      <c r="CH237" s="402"/>
      <c r="CI237" s="424"/>
      <c r="CJ237" s="282"/>
      <c r="CK237" s="282"/>
      <c r="CL237" s="283"/>
      <c r="CM237" s="283"/>
      <c r="CP237" s="282"/>
      <c r="DC237" s="282"/>
      <c r="DD237" s="282"/>
      <c r="DE237" s="282"/>
      <c r="DF237" s="282"/>
      <c r="DG237" s="282"/>
      <c r="DH237" s="282"/>
      <c r="DI237" s="282"/>
      <c r="DJ237" s="282"/>
      <c r="EF237" s="495" t="str">
        <f>""&amp;(MID(数据表!AZ237,1,MIN(FIND({"(";"（"},数据表!AZ237&amp;"(（",1)-1)))&amp;""</f>
        <v/>
      </c>
      <c r="EG237" s="495" t="str">
        <f>""&amp;(MID(数据表!AZ237,1,MIN(FIND({0;1;2;3;4;5;6;7;8;9},数据表!AZ237&amp;"1234567890",1)-1)))&amp;""</f>
        <v/>
      </c>
    </row>
    <row r="238" spans="2:137" s="310" customFormat="1" ht="12" customHeight="1">
      <c r="B238" s="286"/>
      <c r="C238" s="286"/>
      <c r="D238" s="286"/>
      <c r="E238" s="479"/>
      <c r="F238" s="282"/>
      <c r="G238" s="283"/>
      <c r="H238" s="421"/>
      <c r="I238" s="421"/>
      <c r="J238" s="283"/>
      <c r="K238" s="421"/>
      <c r="L238" s="282"/>
      <c r="N238" s="282"/>
      <c r="S238" s="282"/>
      <c r="T238" s="283"/>
      <c r="U238" s="283"/>
      <c r="V238" s="283"/>
      <c r="W238" s="283"/>
      <c r="X238" s="283"/>
      <c r="Y238" s="282"/>
      <c r="Z238" s="282"/>
      <c r="AA238" s="283"/>
      <c r="AB238" s="282"/>
      <c r="AC238" s="282"/>
      <c r="AD238" s="282"/>
      <c r="AE238" s="282"/>
      <c r="AF238" s="283"/>
      <c r="AG238" s="402"/>
      <c r="AH238" s="283"/>
      <c r="AI238" s="283"/>
      <c r="AJ238" s="283"/>
      <c r="AK238" s="283"/>
      <c r="AL238" s="283"/>
      <c r="AM238" s="282"/>
      <c r="AN238" s="282"/>
      <c r="AO238" s="282"/>
      <c r="AP238" s="282"/>
      <c r="AQ238" s="282"/>
      <c r="AR238" s="282"/>
      <c r="AT238" s="283"/>
      <c r="AU238" s="283"/>
      <c r="AV238" s="283"/>
      <c r="AW238" s="283"/>
      <c r="AY238" s="283"/>
      <c r="AZ238" s="282"/>
      <c r="BA238" s="283"/>
      <c r="BB238" s="282"/>
      <c r="BC238" s="282"/>
      <c r="BD238" s="282"/>
      <c r="BE238" s="283"/>
      <c r="BG238" s="282"/>
      <c r="BH238" s="282"/>
      <c r="BI238" s="282"/>
      <c r="BL238" s="421"/>
      <c r="BM238" s="424"/>
      <c r="BN238" s="424"/>
      <c r="BO238" s="424"/>
      <c r="BP238" s="424"/>
      <c r="BQ238" s="421"/>
      <c r="BR238" s="421"/>
      <c r="BV238" s="282"/>
      <c r="BW238" s="283"/>
      <c r="BY238" s="283"/>
      <c r="BZ238" s="283"/>
      <c r="CA238" s="283"/>
      <c r="CB238" s="282"/>
      <c r="CC238" s="282"/>
      <c r="CD238" s="282"/>
      <c r="CE238" s="282"/>
      <c r="CG238" s="427"/>
      <c r="CH238" s="402"/>
      <c r="CI238" s="424"/>
      <c r="CJ238" s="282"/>
      <c r="CK238" s="282"/>
      <c r="CL238" s="283"/>
      <c r="CM238" s="283"/>
      <c r="CP238" s="282"/>
      <c r="DC238" s="282"/>
      <c r="DD238" s="282"/>
      <c r="DE238" s="282"/>
      <c r="DF238" s="282"/>
      <c r="DG238" s="282"/>
      <c r="DH238" s="282"/>
      <c r="DI238" s="282"/>
      <c r="DJ238" s="282"/>
      <c r="EF238" s="495" t="str">
        <f>""&amp;(MID(数据表!AZ238,1,MIN(FIND({"(";"（"},数据表!AZ238&amp;"(（",1)-1)))&amp;""</f>
        <v/>
      </c>
      <c r="EG238" s="495" t="str">
        <f>""&amp;(MID(数据表!AZ238,1,MIN(FIND({0;1;2;3;4;5;6;7;8;9},数据表!AZ238&amp;"1234567890",1)-1)))&amp;""</f>
        <v/>
      </c>
    </row>
    <row r="239" spans="2:137" s="310" customFormat="1" ht="12" customHeight="1">
      <c r="B239" s="286"/>
      <c r="C239" s="286"/>
      <c r="D239" s="286"/>
      <c r="E239" s="479"/>
      <c r="F239" s="282"/>
      <c r="G239" s="283"/>
      <c r="H239" s="421"/>
      <c r="I239" s="421"/>
      <c r="J239" s="283"/>
      <c r="K239" s="421"/>
      <c r="L239" s="282"/>
      <c r="N239" s="282"/>
      <c r="S239" s="282"/>
      <c r="T239" s="283"/>
      <c r="U239" s="283"/>
      <c r="V239" s="283"/>
      <c r="W239" s="283"/>
      <c r="X239" s="283"/>
      <c r="Y239" s="282"/>
      <c r="Z239" s="282"/>
      <c r="AA239" s="283"/>
      <c r="AB239" s="282"/>
      <c r="AC239" s="282"/>
      <c r="AD239" s="282"/>
      <c r="AE239" s="282"/>
      <c r="AF239" s="283"/>
      <c r="AG239" s="402"/>
      <c r="AH239" s="283"/>
      <c r="AI239" s="283"/>
      <c r="AJ239" s="283"/>
      <c r="AK239" s="283"/>
      <c r="AL239" s="283"/>
      <c r="AM239" s="282"/>
      <c r="AN239" s="282"/>
      <c r="AO239" s="282"/>
      <c r="AP239" s="282"/>
      <c r="AQ239" s="282"/>
      <c r="AR239" s="282"/>
      <c r="AT239" s="283"/>
      <c r="AU239" s="283"/>
      <c r="AV239" s="283"/>
      <c r="AW239" s="283"/>
      <c r="AY239" s="283"/>
      <c r="AZ239" s="282"/>
      <c r="BA239" s="283"/>
      <c r="BB239" s="282"/>
      <c r="BC239" s="282"/>
      <c r="BD239" s="282"/>
      <c r="BE239" s="283"/>
      <c r="BG239" s="282"/>
      <c r="BH239" s="282"/>
      <c r="BI239" s="282"/>
      <c r="BL239" s="421"/>
      <c r="BM239" s="424"/>
      <c r="BN239" s="424"/>
      <c r="BO239" s="424"/>
      <c r="BP239" s="424"/>
      <c r="BQ239" s="421"/>
      <c r="BR239" s="421"/>
      <c r="BV239" s="282"/>
      <c r="BW239" s="283"/>
      <c r="BY239" s="283"/>
      <c r="BZ239" s="283"/>
      <c r="CA239" s="283"/>
      <c r="CB239" s="282"/>
      <c r="CC239" s="282"/>
      <c r="CD239" s="282"/>
      <c r="CE239" s="282"/>
      <c r="CG239" s="427"/>
      <c r="CH239" s="402"/>
      <c r="CI239" s="424"/>
      <c r="CJ239" s="282"/>
      <c r="CK239" s="282"/>
      <c r="CL239" s="283"/>
      <c r="CM239" s="283"/>
      <c r="CP239" s="282"/>
      <c r="DC239" s="282"/>
      <c r="DD239" s="282"/>
      <c r="DE239" s="282"/>
      <c r="DF239" s="282"/>
      <c r="DG239" s="282"/>
      <c r="DH239" s="282"/>
      <c r="DI239" s="282"/>
      <c r="DJ239" s="282"/>
      <c r="EF239" s="495" t="str">
        <f>""&amp;(MID(数据表!AZ239,1,MIN(FIND({"(";"（"},数据表!AZ239&amp;"(（",1)-1)))&amp;""</f>
        <v/>
      </c>
      <c r="EG239" s="495" t="str">
        <f>""&amp;(MID(数据表!AZ239,1,MIN(FIND({0;1;2;3;4;5;6;7;8;9},数据表!AZ239&amp;"1234567890",1)-1)))&amp;""</f>
        <v/>
      </c>
    </row>
    <row r="240" spans="2:137" s="310" customFormat="1" ht="12" customHeight="1">
      <c r="B240" s="286"/>
      <c r="C240" s="286"/>
      <c r="D240" s="286"/>
      <c r="E240" s="479"/>
      <c r="F240" s="282"/>
      <c r="G240" s="283"/>
      <c r="H240" s="421"/>
      <c r="I240" s="421"/>
      <c r="J240" s="283"/>
      <c r="K240" s="421"/>
      <c r="L240" s="282"/>
      <c r="N240" s="282"/>
      <c r="S240" s="282"/>
      <c r="T240" s="283"/>
      <c r="U240" s="283"/>
      <c r="V240" s="283"/>
      <c r="W240" s="283"/>
      <c r="X240" s="283"/>
      <c r="Y240" s="282"/>
      <c r="Z240" s="282"/>
      <c r="AA240" s="283"/>
      <c r="AB240" s="282"/>
      <c r="AC240" s="282"/>
      <c r="AD240" s="282"/>
      <c r="AE240" s="282"/>
      <c r="AF240" s="283"/>
      <c r="AG240" s="402"/>
      <c r="AH240" s="283"/>
      <c r="AI240" s="283"/>
      <c r="AJ240" s="283"/>
      <c r="AK240" s="283"/>
      <c r="AL240" s="283"/>
      <c r="AM240" s="282"/>
      <c r="AN240" s="282"/>
      <c r="AO240" s="282"/>
      <c r="AP240" s="282"/>
      <c r="AQ240" s="282"/>
      <c r="AR240" s="282"/>
      <c r="AT240" s="283"/>
      <c r="AU240" s="283"/>
      <c r="AV240" s="283"/>
      <c r="AW240" s="283"/>
      <c r="AY240" s="283"/>
      <c r="AZ240" s="282"/>
      <c r="BA240" s="283"/>
      <c r="BB240" s="282"/>
      <c r="BC240" s="282"/>
      <c r="BD240" s="282"/>
      <c r="BE240" s="283"/>
      <c r="BG240" s="282"/>
      <c r="BH240" s="282"/>
      <c r="BI240" s="282"/>
      <c r="BL240" s="421"/>
      <c r="BM240" s="424"/>
      <c r="BN240" s="424"/>
      <c r="BO240" s="424"/>
      <c r="BP240" s="424"/>
      <c r="BQ240" s="421"/>
      <c r="BR240" s="421"/>
      <c r="BV240" s="282"/>
      <c r="BW240" s="283"/>
      <c r="BY240" s="283"/>
      <c r="BZ240" s="283"/>
      <c r="CA240" s="283"/>
      <c r="CB240" s="282"/>
      <c r="CC240" s="282"/>
      <c r="CD240" s="282"/>
      <c r="CE240" s="282"/>
      <c r="CG240" s="427"/>
      <c r="CH240" s="402"/>
      <c r="CI240" s="424"/>
      <c r="CJ240" s="282"/>
      <c r="CK240" s="282"/>
      <c r="CL240" s="283"/>
      <c r="CM240" s="283"/>
      <c r="CP240" s="282"/>
      <c r="DC240" s="282"/>
      <c r="DD240" s="282"/>
      <c r="DE240" s="282"/>
      <c r="DF240" s="282"/>
      <c r="DG240" s="282"/>
      <c r="DH240" s="282"/>
      <c r="DI240" s="282"/>
      <c r="DJ240" s="282"/>
      <c r="EF240" s="495" t="str">
        <f>""&amp;(MID(数据表!AZ240,1,MIN(FIND({"(";"（"},数据表!AZ240&amp;"(（",1)-1)))&amp;""</f>
        <v/>
      </c>
      <c r="EG240" s="495" t="str">
        <f>""&amp;(MID(数据表!AZ240,1,MIN(FIND({0;1;2;3;4;5;6;7;8;9},数据表!AZ240&amp;"1234567890",1)-1)))&amp;""</f>
        <v/>
      </c>
    </row>
    <row r="241" spans="2:137" s="310" customFormat="1" ht="12" customHeight="1">
      <c r="B241" s="286"/>
      <c r="C241" s="286"/>
      <c r="D241" s="286"/>
      <c r="E241" s="479"/>
      <c r="F241" s="282"/>
      <c r="G241" s="283"/>
      <c r="H241" s="421"/>
      <c r="I241" s="421"/>
      <c r="J241" s="283"/>
      <c r="K241" s="421"/>
      <c r="L241" s="282"/>
      <c r="N241" s="282"/>
      <c r="S241" s="282"/>
      <c r="T241" s="283"/>
      <c r="U241" s="283"/>
      <c r="V241" s="283"/>
      <c r="W241" s="283"/>
      <c r="X241" s="283"/>
      <c r="Y241" s="282"/>
      <c r="Z241" s="282"/>
      <c r="AA241" s="283"/>
      <c r="AB241" s="282"/>
      <c r="AC241" s="282"/>
      <c r="AD241" s="282"/>
      <c r="AE241" s="282"/>
      <c r="AF241" s="283"/>
      <c r="AG241" s="402"/>
      <c r="AH241" s="283"/>
      <c r="AI241" s="283"/>
      <c r="AJ241" s="283"/>
      <c r="AK241" s="283"/>
      <c r="AL241" s="283"/>
      <c r="AM241" s="282"/>
      <c r="AN241" s="282"/>
      <c r="AO241" s="282"/>
      <c r="AP241" s="282"/>
      <c r="AQ241" s="282"/>
      <c r="AR241" s="282"/>
      <c r="AT241" s="283"/>
      <c r="AU241" s="283"/>
      <c r="AV241" s="283"/>
      <c r="AW241" s="283"/>
      <c r="AY241" s="283"/>
      <c r="AZ241" s="282"/>
      <c r="BA241" s="283"/>
      <c r="BB241" s="282"/>
      <c r="BC241" s="282"/>
      <c r="BD241" s="282"/>
      <c r="BE241" s="283"/>
      <c r="BG241" s="282"/>
      <c r="BH241" s="282"/>
      <c r="BI241" s="282"/>
      <c r="BL241" s="421"/>
      <c r="BM241" s="424"/>
      <c r="BN241" s="424"/>
      <c r="BO241" s="424"/>
      <c r="BP241" s="424"/>
      <c r="BQ241" s="421"/>
      <c r="BR241" s="421"/>
      <c r="BV241" s="282"/>
      <c r="BW241" s="283"/>
      <c r="BY241" s="283"/>
      <c r="BZ241" s="283"/>
      <c r="CA241" s="283"/>
      <c r="CB241" s="282"/>
      <c r="CC241" s="282"/>
      <c r="CD241" s="282"/>
      <c r="CE241" s="282"/>
      <c r="CG241" s="427"/>
      <c r="CH241" s="402"/>
      <c r="CI241" s="424"/>
      <c r="CJ241" s="282"/>
      <c r="CK241" s="282"/>
      <c r="CL241" s="283"/>
      <c r="CM241" s="283"/>
      <c r="CP241" s="282"/>
      <c r="DC241" s="282"/>
      <c r="DD241" s="282"/>
      <c r="DE241" s="282"/>
      <c r="DF241" s="282"/>
      <c r="DG241" s="282"/>
      <c r="DH241" s="282"/>
      <c r="DI241" s="282"/>
      <c r="DJ241" s="282"/>
      <c r="EF241" s="495" t="str">
        <f>""&amp;(MID(数据表!AZ241,1,MIN(FIND({"(";"（"},数据表!AZ241&amp;"(（",1)-1)))&amp;""</f>
        <v/>
      </c>
      <c r="EG241" s="495" t="str">
        <f>""&amp;(MID(数据表!AZ241,1,MIN(FIND({0;1;2;3;4;5;6;7;8;9},数据表!AZ241&amp;"1234567890",1)-1)))&amp;""</f>
        <v/>
      </c>
    </row>
    <row r="242" spans="2:137" s="310" customFormat="1" ht="12" customHeight="1">
      <c r="B242" s="286"/>
      <c r="C242" s="286"/>
      <c r="D242" s="286"/>
      <c r="E242" s="479"/>
      <c r="F242" s="282"/>
      <c r="G242" s="283"/>
      <c r="H242" s="421"/>
      <c r="I242" s="421"/>
      <c r="J242" s="283"/>
      <c r="K242" s="421"/>
      <c r="L242" s="282"/>
      <c r="N242" s="282"/>
      <c r="S242" s="282"/>
      <c r="T242" s="283"/>
      <c r="U242" s="283"/>
      <c r="V242" s="283"/>
      <c r="W242" s="283"/>
      <c r="X242" s="283"/>
      <c r="Y242" s="282"/>
      <c r="Z242" s="282"/>
      <c r="AA242" s="283"/>
      <c r="AB242" s="282"/>
      <c r="AC242" s="282"/>
      <c r="AD242" s="282"/>
      <c r="AE242" s="282"/>
      <c r="AF242" s="283"/>
      <c r="AG242" s="402"/>
      <c r="AH242" s="283"/>
      <c r="AI242" s="283"/>
      <c r="AJ242" s="283"/>
      <c r="AK242" s="283"/>
      <c r="AL242" s="283"/>
      <c r="AM242" s="282"/>
      <c r="AN242" s="282"/>
      <c r="AO242" s="282"/>
      <c r="AP242" s="282"/>
      <c r="AQ242" s="282"/>
      <c r="AR242" s="282"/>
      <c r="AT242" s="283"/>
      <c r="AU242" s="283"/>
      <c r="AV242" s="283"/>
      <c r="AW242" s="283"/>
      <c r="AY242" s="283"/>
      <c r="AZ242" s="282"/>
      <c r="BA242" s="283"/>
      <c r="BB242" s="282"/>
      <c r="BC242" s="282"/>
      <c r="BD242" s="282"/>
      <c r="BE242" s="283"/>
      <c r="BG242" s="282"/>
      <c r="BH242" s="282"/>
      <c r="BI242" s="282"/>
      <c r="BL242" s="421"/>
      <c r="BM242" s="424"/>
      <c r="BN242" s="424"/>
      <c r="BO242" s="424"/>
      <c r="BP242" s="424"/>
      <c r="BQ242" s="421"/>
      <c r="BR242" s="421"/>
      <c r="BV242" s="282"/>
      <c r="BW242" s="283"/>
      <c r="BY242" s="283"/>
      <c r="BZ242" s="283"/>
      <c r="CA242" s="283"/>
      <c r="CB242" s="282"/>
      <c r="CC242" s="282"/>
      <c r="CD242" s="282"/>
      <c r="CE242" s="282"/>
      <c r="CG242" s="427"/>
      <c r="CH242" s="402"/>
      <c r="CI242" s="424"/>
      <c r="CJ242" s="282"/>
      <c r="CK242" s="282"/>
      <c r="CL242" s="283"/>
      <c r="CM242" s="283"/>
      <c r="CP242" s="282"/>
      <c r="DC242" s="282"/>
      <c r="DD242" s="282"/>
      <c r="DE242" s="282"/>
      <c r="DF242" s="282"/>
      <c r="DG242" s="282"/>
      <c r="DH242" s="282"/>
      <c r="DI242" s="282"/>
      <c r="DJ242" s="282"/>
      <c r="EF242" s="495" t="str">
        <f>""&amp;(MID(数据表!AZ242,1,MIN(FIND({"(";"（"},数据表!AZ242&amp;"(（",1)-1)))&amp;""</f>
        <v/>
      </c>
      <c r="EG242" s="495" t="str">
        <f>""&amp;(MID(数据表!AZ242,1,MIN(FIND({0;1;2;3;4;5;6;7;8;9},数据表!AZ242&amp;"1234567890",1)-1)))&amp;""</f>
        <v/>
      </c>
    </row>
    <row r="243" spans="2:137" s="310" customFormat="1" ht="12" customHeight="1">
      <c r="B243" s="286"/>
      <c r="C243" s="286"/>
      <c r="D243" s="286"/>
      <c r="E243" s="479"/>
      <c r="F243" s="282"/>
      <c r="G243" s="283"/>
      <c r="H243" s="421"/>
      <c r="I243" s="421"/>
      <c r="J243" s="283"/>
      <c r="K243" s="421"/>
      <c r="L243" s="282"/>
      <c r="N243" s="282"/>
      <c r="S243" s="282"/>
      <c r="T243" s="283"/>
      <c r="U243" s="283"/>
      <c r="V243" s="283"/>
      <c r="W243" s="283"/>
      <c r="X243" s="283"/>
      <c r="Y243" s="282"/>
      <c r="Z243" s="282"/>
      <c r="AA243" s="283"/>
      <c r="AB243" s="282"/>
      <c r="AC243" s="282"/>
      <c r="AD243" s="282"/>
      <c r="AE243" s="282"/>
      <c r="AF243" s="283"/>
      <c r="AG243" s="402"/>
      <c r="AH243" s="283"/>
      <c r="AI243" s="283"/>
      <c r="AJ243" s="283"/>
      <c r="AK243" s="283"/>
      <c r="AL243" s="283"/>
      <c r="AM243" s="282"/>
      <c r="AN243" s="282"/>
      <c r="AO243" s="282"/>
      <c r="AP243" s="282"/>
      <c r="AQ243" s="282"/>
      <c r="AR243" s="282"/>
      <c r="AT243" s="283"/>
      <c r="AU243" s="283"/>
      <c r="AV243" s="283"/>
      <c r="AW243" s="283"/>
      <c r="AY243" s="283"/>
      <c r="AZ243" s="282"/>
      <c r="BA243" s="283"/>
      <c r="BB243" s="282"/>
      <c r="BC243" s="282"/>
      <c r="BD243" s="282"/>
      <c r="BE243" s="283"/>
      <c r="BG243" s="282"/>
      <c r="BH243" s="282"/>
      <c r="BI243" s="282"/>
      <c r="BL243" s="421"/>
      <c r="BM243" s="424"/>
      <c r="BN243" s="424"/>
      <c r="BO243" s="424"/>
      <c r="BP243" s="424"/>
      <c r="BQ243" s="421"/>
      <c r="BR243" s="421"/>
      <c r="BV243" s="282"/>
      <c r="BW243" s="283"/>
      <c r="BY243" s="283"/>
      <c r="BZ243" s="283"/>
      <c r="CA243" s="283"/>
      <c r="CB243" s="282"/>
      <c r="CC243" s="282"/>
      <c r="CD243" s="282"/>
      <c r="CE243" s="282"/>
      <c r="CG243" s="427"/>
      <c r="CH243" s="402"/>
      <c r="CI243" s="424"/>
      <c r="CJ243" s="282"/>
      <c r="CK243" s="282"/>
      <c r="CL243" s="283"/>
      <c r="CM243" s="283"/>
      <c r="CP243" s="282"/>
      <c r="DC243" s="282"/>
      <c r="DD243" s="282"/>
      <c r="DE243" s="282"/>
      <c r="DF243" s="282"/>
      <c r="DG243" s="282"/>
      <c r="DH243" s="282"/>
      <c r="DI243" s="282"/>
      <c r="DJ243" s="282"/>
      <c r="EF243" s="495" t="str">
        <f>""&amp;(MID(数据表!AZ243,1,MIN(FIND({"(";"（"},数据表!AZ243&amp;"(（",1)-1)))&amp;""</f>
        <v/>
      </c>
      <c r="EG243" s="495" t="str">
        <f>""&amp;(MID(数据表!AZ243,1,MIN(FIND({0;1;2;3;4;5;6;7;8;9},数据表!AZ243&amp;"1234567890",1)-1)))&amp;""</f>
        <v/>
      </c>
    </row>
    <row r="244" spans="2:137" s="310" customFormat="1" ht="12" customHeight="1">
      <c r="B244" s="286"/>
      <c r="C244" s="286"/>
      <c r="D244" s="286"/>
      <c r="E244" s="479"/>
      <c r="F244" s="282"/>
      <c r="G244" s="283"/>
      <c r="H244" s="421"/>
      <c r="I244" s="421"/>
      <c r="J244" s="283"/>
      <c r="K244" s="421"/>
      <c r="L244" s="282"/>
      <c r="N244" s="282"/>
      <c r="S244" s="282"/>
      <c r="T244" s="283"/>
      <c r="U244" s="283"/>
      <c r="V244" s="283"/>
      <c r="W244" s="283"/>
      <c r="X244" s="283"/>
      <c r="Y244" s="282"/>
      <c r="Z244" s="282"/>
      <c r="AA244" s="283"/>
      <c r="AB244" s="282"/>
      <c r="AC244" s="282"/>
      <c r="AD244" s="282"/>
      <c r="AE244" s="282"/>
      <c r="AF244" s="283"/>
      <c r="AG244" s="402"/>
      <c r="AH244" s="283"/>
      <c r="AI244" s="283"/>
      <c r="AJ244" s="283"/>
      <c r="AK244" s="283"/>
      <c r="AL244" s="283"/>
      <c r="AM244" s="282"/>
      <c r="AN244" s="282"/>
      <c r="AO244" s="282"/>
      <c r="AP244" s="282"/>
      <c r="AQ244" s="282"/>
      <c r="AR244" s="282"/>
      <c r="AT244" s="283"/>
      <c r="AU244" s="283"/>
      <c r="AV244" s="283"/>
      <c r="AW244" s="283"/>
      <c r="AY244" s="283"/>
      <c r="AZ244" s="282"/>
      <c r="BA244" s="283"/>
      <c r="BB244" s="282"/>
      <c r="BC244" s="282"/>
      <c r="BD244" s="282"/>
      <c r="BE244" s="283"/>
      <c r="BG244" s="282"/>
      <c r="BH244" s="282"/>
      <c r="BI244" s="282"/>
      <c r="BL244" s="421"/>
      <c r="BM244" s="424"/>
      <c r="BN244" s="424"/>
      <c r="BO244" s="424"/>
      <c r="BP244" s="424"/>
      <c r="BQ244" s="421"/>
      <c r="BR244" s="421"/>
      <c r="BV244" s="282"/>
      <c r="BW244" s="283"/>
      <c r="BY244" s="283"/>
      <c r="BZ244" s="283"/>
      <c r="CA244" s="283"/>
      <c r="CB244" s="282"/>
      <c r="CC244" s="282"/>
      <c r="CD244" s="282"/>
      <c r="CE244" s="282"/>
      <c r="CG244" s="427"/>
      <c r="CH244" s="402"/>
      <c r="CI244" s="424"/>
      <c r="CJ244" s="282"/>
      <c r="CK244" s="282"/>
      <c r="CL244" s="283"/>
      <c r="CM244" s="283"/>
      <c r="CP244" s="282"/>
      <c r="DC244" s="282"/>
      <c r="DD244" s="282"/>
      <c r="DE244" s="282"/>
      <c r="DF244" s="282"/>
      <c r="DG244" s="282"/>
      <c r="DH244" s="282"/>
      <c r="DI244" s="282"/>
      <c r="DJ244" s="282"/>
      <c r="EF244" s="495" t="str">
        <f>""&amp;(MID(数据表!AZ244,1,MIN(FIND({"(";"（"},数据表!AZ244&amp;"(（",1)-1)))&amp;""</f>
        <v/>
      </c>
      <c r="EG244" s="495" t="str">
        <f>""&amp;(MID(数据表!AZ244,1,MIN(FIND({0;1;2;3;4;5;6;7;8;9},数据表!AZ244&amp;"1234567890",1)-1)))&amp;""</f>
        <v/>
      </c>
    </row>
    <row r="245" spans="2:137" s="310" customFormat="1" ht="12" customHeight="1">
      <c r="B245" s="286"/>
      <c r="C245" s="286"/>
      <c r="D245" s="286"/>
      <c r="E245" s="479"/>
      <c r="F245" s="282"/>
      <c r="G245" s="283"/>
      <c r="H245" s="421"/>
      <c r="I245" s="421"/>
      <c r="J245" s="283"/>
      <c r="K245" s="421"/>
      <c r="L245" s="282"/>
      <c r="N245" s="282"/>
      <c r="S245" s="282"/>
      <c r="T245" s="283"/>
      <c r="U245" s="283"/>
      <c r="V245" s="283"/>
      <c r="W245" s="283"/>
      <c r="X245" s="283"/>
      <c r="Y245" s="282"/>
      <c r="Z245" s="282"/>
      <c r="AA245" s="283"/>
      <c r="AB245" s="282"/>
      <c r="AC245" s="282"/>
      <c r="AD245" s="282"/>
      <c r="AE245" s="282"/>
      <c r="AF245" s="283"/>
      <c r="AG245" s="402"/>
      <c r="AH245" s="283"/>
      <c r="AI245" s="283"/>
      <c r="AJ245" s="283"/>
      <c r="AK245" s="283"/>
      <c r="AL245" s="283"/>
      <c r="AM245" s="282"/>
      <c r="AN245" s="282"/>
      <c r="AO245" s="282"/>
      <c r="AP245" s="282"/>
      <c r="AQ245" s="282"/>
      <c r="AR245" s="282"/>
      <c r="AT245" s="283"/>
      <c r="AU245" s="283"/>
      <c r="AV245" s="283"/>
      <c r="AW245" s="283"/>
      <c r="AY245" s="283"/>
      <c r="AZ245" s="282"/>
      <c r="BA245" s="283"/>
      <c r="BB245" s="282"/>
      <c r="BC245" s="282"/>
      <c r="BD245" s="282"/>
      <c r="BE245" s="283"/>
      <c r="BG245" s="282"/>
      <c r="BH245" s="282"/>
      <c r="BI245" s="282"/>
      <c r="BL245" s="421"/>
      <c r="BM245" s="424"/>
      <c r="BN245" s="424"/>
      <c r="BO245" s="424"/>
      <c r="BP245" s="424"/>
      <c r="BQ245" s="421"/>
      <c r="BR245" s="421"/>
      <c r="BS245" s="403"/>
      <c r="BV245" s="282"/>
      <c r="BW245" s="283"/>
      <c r="BY245" s="283"/>
      <c r="BZ245" s="283"/>
      <c r="CA245" s="283"/>
      <c r="CB245" s="282"/>
      <c r="CC245" s="282"/>
      <c r="CD245" s="282"/>
      <c r="CE245" s="282"/>
      <c r="CG245" s="427"/>
      <c r="CH245" s="402"/>
      <c r="CI245" s="424"/>
      <c r="CJ245" s="282"/>
      <c r="CK245" s="282"/>
      <c r="CL245" s="283"/>
      <c r="CM245" s="283"/>
      <c r="CP245" s="282"/>
      <c r="DC245" s="282"/>
      <c r="DD245" s="282"/>
      <c r="DE245" s="282"/>
      <c r="DF245" s="282"/>
      <c r="DG245" s="282"/>
      <c r="DH245" s="282"/>
      <c r="DI245" s="282"/>
      <c r="DJ245" s="282"/>
      <c r="EF245" s="495" t="str">
        <f>""&amp;(MID(数据表!AZ245,1,MIN(FIND({"(";"（"},数据表!AZ245&amp;"(（",1)-1)))&amp;""</f>
        <v/>
      </c>
      <c r="EG245" s="495" t="str">
        <f>""&amp;(MID(数据表!AZ245,1,MIN(FIND({0;1;2;3;4;5;6;7;8;9},数据表!AZ245&amp;"1234567890",1)-1)))&amp;""</f>
        <v/>
      </c>
    </row>
    <row r="246" spans="2:137" s="310" customFormat="1" ht="12" customHeight="1">
      <c r="B246" s="286"/>
      <c r="C246" s="286"/>
      <c r="D246" s="286"/>
      <c r="E246" s="479"/>
      <c r="F246" s="282"/>
      <c r="G246" s="283"/>
      <c r="H246" s="421"/>
      <c r="I246" s="421"/>
      <c r="J246" s="283"/>
      <c r="K246" s="421"/>
      <c r="L246" s="282"/>
      <c r="N246" s="282"/>
      <c r="S246" s="282"/>
      <c r="T246" s="283"/>
      <c r="U246" s="283"/>
      <c r="V246" s="283"/>
      <c r="W246" s="283"/>
      <c r="X246" s="283"/>
      <c r="Y246" s="282"/>
      <c r="Z246" s="282"/>
      <c r="AA246" s="283"/>
      <c r="AB246" s="282"/>
      <c r="AC246" s="282"/>
      <c r="AD246" s="282"/>
      <c r="AE246" s="282"/>
      <c r="AF246" s="283"/>
      <c r="AG246" s="402"/>
      <c r="AH246" s="283"/>
      <c r="AI246" s="283"/>
      <c r="AJ246" s="283"/>
      <c r="AK246" s="283"/>
      <c r="AL246" s="283"/>
      <c r="AM246" s="282"/>
      <c r="AN246" s="282"/>
      <c r="AO246" s="282"/>
      <c r="AP246" s="282"/>
      <c r="AQ246" s="282"/>
      <c r="AR246" s="282"/>
      <c r="AT246" s="283"/>
      <c r="AU246" s="283"/>
      <c r="AV246" s="283"/>
      <c r="AW246" s="283"/>
      <c r="AY246" s="283"/>
      <c r="AZ246" s="282"/>
      <c r="BA246" s="283"/>
      <c r="BB246" s="282"/>
      <c r="BC246" s="282"/>
      <c r="BD246" s="282"/>
      <c r="BE246" s="283"/>
      <c r="BG246" s="282"/>
      <c r="BH246" s="282"/>
      <c r="BI246" s="282"/>
      <c r="BL246" s="421"/>
      <c r="BM246" s="424"/>
      <c r="BN246" s="424"/>
      <c r="BO246" s="424"/>
      <c r="BP246" s="424"/>
      <c r="BQ246" s="421"/>
      <c r="BR246" s="421"/>
      <c r="BV246" s="282"/>
      <c r="BW246" s="283"/>
      <c r="BY246" s="283"/>
      <c r="BZ246" s="283"/>
      <c r="CA246" s="283"/>
      <c r="CB246" s="282"/>
      <c r="CC246" s="282"/>
      <c r="CD246" s="282"/>
      <c r="CE246" s="282"/>
      <c r="CG246" s="427"/>
      <c r="CH246" s="402"/>
      <c r="CI246" s="424"/>
      <c r="CJ246" s="282"/>
      <c r="CK246" s="282"/>
      <c r="CL246" s="283"/>
      <c r="CM246" s="283"/>
      <c r="CP246" s="282"/>
      <c r="DC246" s="282"/>
      <c r="DD246" s="282"/>
      <c r="DE246" s="282"/>
      <c r="DF246" s="282"/>
      <c r="DG246" s="282"/>
      <c r="DH246" s="282"/>
      <c r="DI246" s="282"/>
      <c r="DJ246" s="282"/>
      <c r="EF246" s="495" t="str">
        <f>""&amp;(MID(数据表!AZ246,1,MIN(FIND({"(";"（"},数据表!AZ246&amp;"(（",1)-1)))&amp;""</f>
        <v/>
      </c>
      <c r="EG246" s="495" t="str">
        <f>""&amp;(MID(数据表!AZ246,1,MIN(FIND({0;1;2;3;4;5;6;7;8;9},数据表!AZ246&amp;"1234567890",1)-1)))&amp;""</f>
        <v/>
      </c>
    </row>
    <row r="247" spans="2:137" s="310" customFormat="1" ht="12" customHeight="1">
      <c r="B247" s="286"/>
      <c r="C247" s="286"/>
      <c r="D247" s="286"/>
      <c r="E247" s="479"/>
      <c r="F247" s="282"/>
      <c r="G247" s="283"/>
      <c r="H247" s="421"/>
      <c r="I247" s="421"/>
      <c r="J247" s="283"/>
      <c r="K247" s="421"/>
      <c r="L247" s="282"/>
      <c r="N247" s="282"/>
      <c r="S247" s="282"/>
      <c r="T247" s="283"/>
      <c r="U247" s="283"/>
      <c r="V247" s="283"/>
      <c r="W247" s="283"/>
      <c r="X247" s="283"/>
      <c r="Y247" s="282"/>
      <c r="Z247" s="282"/>
      <c r="AA247" s="283"/>
      <c r="AB247" s="282"/>
      <c r="AC247" s="282"/>
      <c r="AD247" s="282"/>
      <c r="AE247" s="282"/>
      <c r="AF247" s="283"/>
      <c r="AG247" s="402"/>
      <c r="AH247" s="283"/>
      <c r="AI247" s="283"/>
      <c r="AJ247" s="283"/>
      <c r="AK247" s="283"/>
      <c r="AL247" s="283"/>
      <c r="AM247" s="282"/>
      <c r="AN247" s="282"/>
      <c r="AO247" s="282"/>
      <c r="AP247" s="282"/>
      <c r="AQ247" s="282"/>
      <c r="AR247" s="282"/>
      <c r="AT247" s="283"/>
      <c r="AU247" s="283"/>
      <c r="AV247" s="283"/>
      <c r="AW247" s="283"/>
      <c r="AY247" s="283"/>
      <c r="AZ247" s="282"/>
      <c r="BA247" s="283"/>
      <c r="BB247" s="282"/>
      <c r="BC247" s="282"/>
      <c r="BD247" s="282"/>
      <c r="BE247" s="283"/>
      <c r="BG247" s="282"/>
      <c r="BH247" s="282"/>
      <c r="BI247" s="282"/>
      <c r="BL247" s="421"/>
      <c r="BM247" s="424"/>
      <c r="BN247" s="424"/>
      <c r="BO247" s="424"/>
      <c r="BP247" s="424"/>
      <c r="BQ247" s="421"/>
      <c r="BR247" s="421"/>
      <c r="BV247" s="282"/>
      <c r="BW247" s="283"/>
      <c r="BY247" s="283"/>
      <c r="BZ247" s="283"/>
      <c r="CA247" s="283"/>
      <c r="CB247" s="282"/>
      <c r="CC247" s="282"/>
      <c r="CD247" s="282"/>
      <c r="CE247" s="282"/>
      <c r="CG247" s="427"/>
      <c r="CH247" s="402"/>
      <c r="CI247" s="424"/>
      <c r="CJ247" s="282"/>
      <c r="CK247" s="282"/>
      <c r="CL247" s="283"/>
      <c r="CM247" s="283"/>
      <c r="CP247" s="282"/>
      <c r="DC247" s="282"/>
      <c r="DD247" s="282"/>
      <c r="DE247" s="282"/>
      <c r="DF247" s="282"/>
      <c r="DG247" s="282"/>
      <c r="DH247" s="282"/>
      <c r="DI247" s="282"/>
      <c r="DJ247" s="282"/>
      <c r="EF247" s="495" t="str">
        <f>""&amp;(MID(数据表!AZ247,1,MIN(FIND({"(";"（"},数据表!AZ247&amp;"(（",1)-1)))&amp;""</f>
        <v/>
      </c>
      <c r="EG247" s="495" t="str">
        <f>""&amp;(MID(数据表!AZ247,1,MIN(FIND({0;1;2;3;4;5;6;7;8;9},数据表!AZ247&amp;"1234567890",1)-1)))&amp;""</f>
        <v/>
      </c>
    </row>
    <row r="248" spans="2:137" s="310" customFormat="1" ht="12" customHeight="1">
      <c r="B248" s="286"/>
      <c r="C248" s="286"/>
      <c r="D248" s="286"/>
      <c r="E248" s="479"/>
      <c r="F248" s="282"/>
      <c r="G248" s="283"/>
      <c r="H248" s="421"/>
      <c r="I248" s="421"/>
      <c r="J248" s="283"/>
      <c r="K248" s="421"/>
      <c r="L248" s="282"/>
      <c r="N248" s="282"/>
      <c r="S248" s="282"/>
      <c r="T248" s="283"/>
      <c r="U248" s="283"/>
      <c r="V248" s="283"/>
      <c r="W248" s="283"/>
      <c r="X248" s="283"/>
      <c r="Y248" s="282"/>
      <c r="Z248" s="282"/>
      <c r="AA248" s="283"/>
      <c r="AB248" s="282"/>
      <c r="AC248" s="282"/>
      <c r="AD248" s="282"/>
      <c r="AE248" s="282"/>
      <c r="AF248" s="283"/>
      <c r="AG248" s="402"/>
      <c r="AH248" s="283"/>
      <c r="AI248" s="283"/>
      <c r="AJ248" s="283"/>
      <c r="AK248" s="283"/>
      <c r="AL248" s="283"/>
      <c r="AM248" s="282"/>
      <c r="AN248" s="282"/>
      <c r="AO248" s="282"/>
      <c r="AP248" s="282"/>
      <c r="AQ248" s="282"/>
      <c r="AR248" s="282"/>
      <c r="AT248" s="283"/>
      <c r="AU248" s="283"/>
      <c r="AV248" s="283"/>
      <c r="AW248" s="283"/>
      <c r="AY248" s="283"/>
      <c r="AZ248" s="282"/>
      <c r="BA248" s="283"/>
      <c r="BB248" s="282"/>
      <c r="BC248" s="282"/>
      <c r="BD248" s="282"/>
      <c r="BE248" s="283"/>
      <c r="BG248" s="282"/>
      <c r="BH248" s="282"/>
      <c r="BI248" s="282"/>
      <c r="BL248" s="421"/>
      <c r="BM248" s="424"/>
      <c r="BN248" s="424"/>
      <c r="BO248" s="424"/>
      <c r="BP248" s="424"/>
      <c r="BQ248" s="421"/>
      <c r="BR248" s="421"/>
      <c r="BV248" s="282"/>
      <c r="BW248" s="283"/>
      <c r="BY248" s="283"/>
      <c r="BZ248" s="283"/>
      <c r="CA248" s="283"/>
      <c r="CB248" s="282"/>
      <c r="CC248" s="282"/>
      <c r="CD248" s="282"/>
      <c r="CE248" s="282"/>
      <c r="CG248" s="427"/>
      <c r="CH248" s="402"/>
      <c r="CI248" s="424"/>
      <c r="CJ248" s="282"/>
      <c r="CK248" s="282"/>
      <c r="CL248" s="283"/>
      <c r="CM248" s="283"/>
      <c r="CP248" s="282"/>
      <c r="DC248" s="282"/>
      <c r="DD248" s="282"/>
      <c r="DE248" s="282"/>
      <c r="DF248" s="282"/>
      <c r="DG248" s="282"/>
      <c r="DH248" s="282"/>
      <c r="DI248" s="282"/>
      <c r="DJ248" s="282"/>
      <c r="EF248" s="495" t="str">
        <f>""&amp;(MID(数据表!AZ248,1,MIN(FIND({"(";"（"},数据表!AZ248&amp;"(（",1)-1)))&amp;""</f>
        <v/>
      </c>
      <c r="EG248" s="495" t="str">
        <f>""&amp;(MID(数据表!AZ248,1,MIN(FIND({0;1;2;3;4;5;6;7;8;9},数据表!AZ248&amp;"1234567890",1)-1)))&amp;""</f>
        <v/>
      </c>
    </row>
    <row r="249" spans="2:137" s="310" customFormat="1" ht="12" customHeight="1">
      <c r="B249" s="286"/>
      <c r="C249" s="286"/>
      <c r="D249" s="286"/>
      <c r="E249" s="479"/>
      <c r="F249" s="282"/>
      <c r="G249" s="283"/>
      <c r="H249" s="421"/>
      <c r="I249" s="421"/>
      <c r="J249" s="283"/>
      <c r="K249" s="421"/>
      <c r="L249" s="282"/>
      <c r="N249" s="282"/>
      <c r="S249" s="282"/>
      <c r="T249" s="283"/>
      <c r="U249" s="283"/>
      <c r="V249" s="283"/>
      <c r="W249" s="283"/>
      <c r="X249" s="283"/>
      <c r="Y249" s="282"/>
      <c r="Z249" s="282"/>
      <c r="AA249" s="283"/>
      <c r="AB249" s="282"/>
      <c r="AC249" s="282"/>
      <c r="AD249" s="282"/>
      <c r="AE249" s="282"/>
      <c r="AF249" s="283"/>
      <c r="AG249" s="402"/>
      <c r="AH249" s="283"/>
      <c r="AI249" s="283"/>
      <c r="AJ249" s="283"/>
      <c r="AK249" s="283"/>
      <c r="AL249" s="283"/>
      <c r="AM249" s="282"/>
      <c r="AN249" s="282"/>
      <c r="AO249" s="282"/>
      <c r="AP249" s="282"/>
      <c r="AQ249" s="282"/>
      <c r="AR249" s="282"/>
      <c r="AT249" s="283"/>
      <c r="AU249" s="283"/>
      <c r="AV249" s="283"/>
      <c r="AW249" s="283"/>
      <c r="AY249" s="283"/>
      <c r="AZ249" s="282"/>
      <c r="BA249" s="283"/>
      <c r="BB249" s="282"/>
      <c r="BC249" s="282"/>
      <c r="BD249" s="282"/>
      <c r="BE249" s="283"/>
      <c r="BG249" s="282"/>
      <c r="BH249" s="282"/>
      <c r="BI249" s="282"/>
      <c r="BL249" s="421"/>
      <c r="BM249" s="424"/>
      <c r="BN249" s="424"/>
      <c r="BO249" s="424"/>
      <c r="BP249" s="424"/>
      <c r="BQ249" s="421"/>
      <c r="BR249" s="421"/>
      <c r="BV249" s="282"/>
      <c r="BW249" s="283"/>
      <c r="BY249" s="283"/>
      <c r="BZ249" s="283"/>
      <c r="CA249" s="283"/>
      <c r="CB249" s="282"/>
      <c r="CC249" s="282"/>
      <c r="CD249" s="282"/>
      <c r="CE249" s="282"/>
      <c r="CG249" s="427"/>
      <c r="CH249" s="402"/>
      <c r="CI249" s="424"/>
      <c r="CJ249" s="282"/>
      <c r="CK249" s="282"/>
      <c r="CL249" s="283"/>
      <c r="CM249" s="283"/>
      <c r="CP249" s="282"/>
      <c r="DC249" s="282"/>
      <c r="DD249" s="282"/>
      <c r="DE249" s="282"/>
      <c r="DF249" s="282"/>
      <c r="DG249" s="282"/>
      <c r="DH249" s="282"/>
      <c r="DI249" s="282"/>
      <c r="DJ249" s="282"/>
      <c r="EF249" s="495" t="str">
        <f>""&amp;(MID(数据表!AZ249,1,MIN(FIND({"(";"（"},数据表!AZ249&amp;"(（",1)-1)))&amp;""</f>
        <v/>
      </c>
      <c r="EG249" s="495" t="str">
        <f>""&amp;(MID(数据表!AZ249,1,MIN(FIND({0;1;2;3;4;5;6;7;8;9},数据表!AZ249&amp;"1234567890",1)-1)))&amp;""</f>
        <v/>
      </c>
    </row>
    <row r="250" spans="2:137" s="310" customFormat="1" ht="12" customHeight="1">
      <c r="B250" s="286"/>
      <c r="C250" s="286"/>
      <c r="D250" s="286"/>
      <c r="E250" s="479"/>
      <c r="F250" s="282"/>
      <c r="G250" s="283"/>
      <c r="H250" s="421"/>
      <c r="I250" s="421"/>
      <c r="J250" s="283"/>
      <c r="K250" s="421"/>
      <c r="L250" s="282"/>
      <c r="N250" s="282"/>
      <c r="S250" s="282"/>
      <c r="T250" s="283"/>
      <c r="U250" s="283"/>
      <c r="V250" s="283"/>
      <c r="W250" s="283"/>
      <c r="X250" s="283"/>
      <c r="Y250" s="282"/>
      <c r="Z250" s="282"/>
      <c r="AA250" s="283"/>
      <c r="AB250" s="282"/>
      <c r="AC250" s="282"/>
      <c r="AD250" s="282"/>
      <c r="AE250" s="282"/>
      <c r="AF250" s="283"/>
      <c r="AG250" s="402"/>
      <c r="AH250" s="283"/>
      <c r="AI250" s="283"/>
      <c r="AJ250" s="283"/>
      <c r="AK250" s="283"/>
      <c r="AL250" s="283"/>
      <c r="AM250" s="282"/>
      <c r="AN250" s="282"/>
      <c r="AO250" s="282"/>
      <c r="AP250" s="282"/>
      <c r="AQ250" s="282"/>
      <c r="AR250" s="282"/>
      <c r="AT250" s="283"/>
      <c r="AU250" s="283"/>
      <c r="AV250" s="283"/>
      <c r="AW250" s="283"/>
      <c r="AY250" s="283"/>
      <c r="AZ250" s="282"/>
      <c r="BA250" s="283"/>
      <c r="BB250" s="282"/>
      <c r="BC250" s="282"/>
      <c r="BD250" s="282"/>
      <c r="BE250" s="283"/>
      <c r="BG250" s="282"/>
      <c r="BH250" s="282"/>
      <c r="BI250" s="282"/>
      <c r="BL250" s="421"/>
      <c r="BM250" s="424"/>
      <c r="BN250" s="424"/>
      <c r="BO250" s="424"/>
      <c r="BP250" s="424"/>
      <c r="BQ250" s="421"/>
      <c r="BR250" s="421"/>
      <c r="BV250" s="282"/>
      <c r="BW250" s="283"/>
      <c r="BY250" s="283"/>
      <c r="BZ250" s="283"/>
      <c r="CA250" s="283"/>
      <c r="CB250" s="282"/>
      <c r="CC250" s="282"/>
      <c r="CD250" s="282"/>
      <c r="CE250" s="282"/>
      <c r="CG250" s="427"/>
      <c r="CH250" s="402"/>
      <c r="CI250" s="424"/>
      <c r="CJ250" s="282"/>
      <c r="CK250" s="282"/>
      <c r="CL250" s="283"/>
      <c r="CM250" s="283"/>
      <c r="CP250" s="282"/>
      <c r="DC250" s="282"/>
      <c r="DD250" s="282"/>
      <c r="DE250" s="282"/>
      <c r="DF250" s="282"/>
      <c r="DG250" s="282"/>
      <c r="DH250" s="282"/>
      <c r="DI250" s="282"/>
      <c r="DJ250" s="282"/>
      <c r="EF250" s="495" t="str">
        <f>""&amp;(MID(数据表!AZ250,1,MIN(FIND({"(";"（"},数据表!AZ250&amp;"(（",1)-1)))&amp;""</f>
        <v/>
      </c>
      <c r="EG250" s="495" t="str">
        <f>""&amp;(MID(数据表!AZ250,1,MIN(FIND({0;1;2;3;4;5;6;7;8;9},数据表!AZ250&amp;"1234567890",1)-1)))&amp;""</f>
        <v/>
      </c>
    </row>
    <row r="251" spans="2:137" s="310" customFormat="1" ht="12" customHeight="1">
      <c r="B251" s="286"/>
      <c r="C251" s="286"/>
      <c r="D251" s="286"/>
      <c r="E251" s="479"/>
      <c r="F251" s="282"/>
      <c r="G251" s="283"/>
      <c r="H251" s="421"/>
      <c r="I251" s="421"/>
      <c r="J251" s="283"/>
      <c r="K251" s="421"/>
      <c r="L251" s="282"/>
      <c r="N251" s="282"/>
      <c r="S251" s="282"/>
      <c r="T251" s="283"/>
      <c r="U251" s="283"/>
      <c r="V251" s="283"/>
      <c r="W251" s="283"/>
      <c r="X251" s="283"/>
      <c r="Y251" s="282"/>
      <c r="Z251" s="282"/>
      <c r="AA251" s="283"/>
      <c r="AB251" s="282"/>
      <c r="AC251" s="282"/>
      <c r="AD251" s="282"/>
      <c r="AE251" s="282"/>
      <c r="AF251" s="283"/>
      <c r="AG251" s="402"/>
      <c r="AH251" s="283"/>
      <c r="AI251" s="283"/>
      <c r="AJ251" s="283"/>
      <c r="AK251" s="283"/>
      <c r="AL251" s="283"/>
      <c r="AM251" s="282"/>
      <c r="AN251" s="282"/>
      <c r="AO251" s="282"/>
      <c r="AP251" s="282"/>
      <c r="AQ251" s="282"/>
      <c r="AR251" s="282"/>
      <c r="AT251" s="283"/>
      <c r="AU251" s="283"/>
      <c r="AV251" s="283"/>
      <c r="AW251" s="283"/>
      <c r="AY251" s="283"/>
      <c r="AZ251" s="282"/>
      <c r="BA251" s="283"/>
      <c r="BB251" s="282"/>
      <c r="BC251" s="282"/>
      <c r="BD251" s="282"/>
      <c r="BE251" s="283"/>
      <c r="BG251" s="282"/>
      <c r="BH251" s="282"/>
      <c r="BI251" s="282"/>
      <c r="BL251" s="421"/>
      <c r="BM251" s="424"/>
      <c r="BN251" s="424"/>
      <c r="BO251" s="424"/>
      <c r="BP251" s="424"/>
      <c r="BQ251" s="421"/>
      <c r="BR251" s="421"/>
      <c r="BV251" s="282"/>
      <c r="BW251" s="283"/>
      <c r="BY251" s="283"/>
      <c r="BZ251" s="283"/>
      <c r="CA251" s="283"/>
      <c r="CB251" s="282"/>
      <c r="CC251" s="282"/>
      <c r="CD251" s="282"/>
      <c r="CE251" s="282"/>
      <c r="CG251" s="427"/>
      <c r="CH251" s="402"/>
      <c r="CI251" s="424"/>
      <c r="CJ251" s="282"/>
      <c r="CK251" s="282"/>
      <c r="CL251" s="283"/>
      <c r="CM251" s="283"/>
      <c r="CP251" s="282"/>
      <c r="DC251" s="282"/>
      <c r="DD251" s="282"/>
      <c r="DE251" s="282"/>
      <c r="DF251" s="282"/>
      <c r="DG251" s="282"/>
      <c r="DH251" s="282"/>
      <c r="DI251" s="282"/>
      <c r="DJ251" s="282"/>
      <c r="EF251" s="495" t="str">
        <f>""&amp;(MID(数据表!AZ251,1,MIN(FIND({"(";"（"},数据表!AZ251&amp;"(（",1)-1)))&amp;""</f>
        <v/>
      </c>
      <c r="EG251" s="495" t="str">
        <f>""&amp;(MID(数据表!AZ251,1,MIN(FIND({0;1;2;3;4;5;6;7;8;9},数据表!AZ251&amp;"1234567890",1)-1)))&amp;""</f>
        <v/>
      </c>
    </row>
    <row r="252" spans="2:137" s="310" customFormat="1" ht="12" customHeight="1">
      <c r="B252" s="286"/>
      <c r="C252" s="286"/>
      <c r="D252" s="286"/>
      <c r="E252" s="479"/>
      <c r="F252" s="282"/>
      <c r="G252" s="283"/>
      <c r="H252" s="421"/>
      <c r="I252" s="421"/>
      <c r="J252" s="283"/>
      <c r="K252" s="421"/>
      <c r="L252" s="282"/>
      <c r="N252" s="282"/>
      <c r="S252" s="282"/>
      <c r="T252" s="283"/>
      <c r="U252" s="283"/>
      <c r="V252" s="283"/>
      <c r="W252" s="283"/>
      <c r="X252" s="283"/>
      <c r="Y252" s="282"/>
      <c r="Z252" s="282"/>
      <c r="AA252" s="283"/>
      <c r="AB252" s="282"/>
      <c r="AC252" s="282"/>
      <c r="AD252" s="282"/>
      <c r="AE252" s="282"/>
      <c r="AF252" s="283"/>
      <c r="AG252" s="402"/>
      <c r="AH252" s="283"/>
      <c r="AI252" s="283"/>
      <c r="AJ252" s="283"/>
      <c r="AK252" s="283"/>
      <c r="AL252" s="283"/>
      <c r="AM252" s="282"/>
      <c r="AN252" s="282"/>
      <c r="AO252" s="282"/>
      <c r="AP252" s="282"/>
      <c r="AQ252" s="282"/>
      <c r="AR252" s="282"/>
      <c r="AT252" s="283"/>
      <c r="AU252" s="283"/>
      <c r="AV252" s="283"/>
      <c r="AW252" s="283"/>
      <c r="AY252" s="283"/>
      <c r="AZ252" s="282"/>
      <c r="BA252" s="283"/>
      <c r="BB252" s="282"/>
      <c r="BC252" s="282"/>
      <c r="BD252" s="282"/>
      <c r="BE252" s="283"/>
      <c r="BG252" s="282"/>
      <c r="BH252" s="282"/>
      <c r="BI252" s="282"/>
      <c r="BL252" s="421"/>
      <c r="BM252" s="424"/>
      <c r="BN252" s="424"/>
      <c r="BO252" s="424"/>
      <c r="BP252" s="424"/>
      <c r="BQ252" s="421"/>
      <c r="BR252" s="421"/>
      <c r="BV252" s="282"/>
      <c r="BW252" s="283"/>
      <c r="BY252" s="283"/>
      <c r="BZ252" s="283"/>
      <c r="CA252" s="283"/>
      <c r="CB252" s="282"/>
      <c r="CC252" s="282"/>
      <c r="CD252" s="282"/>
      <c r="CE252" s="282"/>
      <c r="CG252" s="427"/>
      <c r="CH252" s="402"/>
      <c r="CI252" s="424"/>
      <c r="CJ252" s="282"/>
      <c r="CK252" s="282"/>
      <c r="CL252" s="283"/>
      <c r="CM252" s="283"/>
      <c r="CP252" s="282"/>
      <c r="DC252" s="282"/>
      <c r="DD252" s="282"/>
      <c r="DE252" s="282"/>
      <c r="DF252" s="282"/>
      <c r="DG252" s="282"/>
      <c r="DH252" s="282"/>
      <c r="DI252" s="282"/>
      <c r="DJ252" s="282"/>
      <c r="EF252" s="495" t="str">
        <f>""&amp;(MID(数据表!AZ252,1,MIN(FIND({"(";"（"},数据表!AZ252&amp;"(（",1)-1)))&amp;""</f>
        <v/>
      </c>
      <c r="EG252" s="495" t="str">
        <f>""&amp;(MID(数据表!AZ252,1,MIN(FIND({0;1;2;3;4;5;6;7;8;9},数据表!AZ252&amp;"1234567890",1)-1)))&amp;""</f>
        <v/>
      </c>
    </row>
    <row r="253" spans="2:137" s="310" customFormat="1" ht="12" customHeight="1">
      <c r="B253" s="286"/>
      <c r="C253" s="286"/>
      <c r="D253" s="286"/>
      <c r="E253" s="479"/>
      <c r="F253" s="282"/>
      <c r="G253" s="283"/>
      <c r="H253" s="421"/>
      <c r="I253" s="421"/>
      <c r="J253" s="283"/>
      <c r="K253" s="421"/>
      <c r="L253" s="282"/>
      <c r="N253" s="282"/>
      <c r="S253" s="282"/>
      <c r="T253" s="283"/>
      <c r="U253" s="283"/>
      <c r="V253" s="283"/>
      <c r="W253" s="283"/>
      <c r="X253" s="283"/>
      <c r="Y253" s="282"/>
      <c r="Z253" s="282"/>
      <c r="AA253" s="283"/>
      <c r="AB253" s="282"/>
      <c r="AC253" s="282"/>
      <c r="AD253" s="282"/>
      <c r="AE253" s="282"/>
      <c r="AF253" s="283"/>
      <c r="AG253" s="402"/>
      <c r="AH253" s="283"/>
      <c r="AI253" s="283"/>
      <c r="AJ253" s="283"/>
      <c r="AK253" s="283"/>
      <c r="AL253" s="283"/>
      <c r="AM253" s="282"/>
      <c r="AN253" s="282"/>
      <c r="AO253" s="282"/>
      <c r="AP253" s="282"/>
      <c r="AQ253" s="282"/>
      <c r="AR253" s="282"/>
      <c r="AT253" s="283"/>
      <c r="AU253" s="283"/>
      <c r="AV253" s="283"/>
      <c r="AW253" s="283"/>
      <c r="AY253" s="283"/>
      <c r="AZ253" s="282"/>
      <c r="BA253" s="283"/>
      <c r="BB253" s="282"/>
      <c r="BC253" s="282"/>
      <c r="BD253" s="282"/>
      <c r="BE253" s="283"/>
      <c r="BG253" s="282"/>
      <c r="BH253" s="282"/>
      <c r="BI253" s="282"/>
      <c r="BL253" s="421"/>
      <c r="BM253" s="424"/>
      <c r="BN253" s="424"/>
      <c r="BO253" s="424"/>
      <c r="BP253" s="424"/>
      <c r="BQ253" s="421"/>
      <c r="BR253" s="421"/>
      <c r="BS253" s="403"/>
      <c r="BV253" s="282"/>
      <c r="BW253" s="283"/>
      <c r="BY253" s="283"/>
      <c r="BZ253" s="283"/>
      <c r="CA253" s="283"/>
      <c r="CB253" s="282"/>
      <c r="CC253" s="282"/>
      <c r="CD253" s="282"/>
      <c r="CE253" s="282"/>
      <c r="CG253" s="427"/>
      <c r="CH253" s="402"/>
      <c r="CI253" s="424"/>
      <c r="CJ253" s="282"/>
      <c r="CK253" s="282"/>
      <c r="CL253" s="283"/>
      <c r="CM253" s="283"/>
      <c r="CP253" s="282"/>
      <c r="DC253" s="282"/>
      <c r="DD253" s="282"/>
      <c r="DE253" s="282"/>
      <c r="DF253" s="282"/>
      <c r="DG253" s="282"/>
      <c r="DH253" s="282"/>
      <c r="DI253" s="282"/>
      <c r="DJ253" s="282"/>
      <c r="EF253" s="495" t="str">
        <f>""&amp;(MID(数据表!AZ253,1,MIN(FIND({"(";"（"},数据表!AZ253&amp;"(（",1)-1)))&amp;""</f>
        <v/>
      </c>
      <c r="EG253" s="495" t="str">
        <f>""&amp;(MID(数据表!AZ253,1,MIN(FIND({0;1;2;3;4;5;6;7;8;9},数据表!AZ253&amp;"1234567890",1)-1)))&amp;""</f>
        <v/>
      </c>
    </row>
    <row r="254" spans="2:137" s="310" customFormat="1" ht="12" customHeight="1">
      <c r="B254" s="286"/>
      <c r="C254" s="286"/>
      <c r="D254" s="286"/>
      <c r="E254" s="479"/>
      <c r="F254" s="282"/>
      <c r="G254" s="283"/>
      <c r="H254" s="421"/>
      <c r="I254" s="421"/>
      <c r="J254" s="283"/>
      <c r="K254" s="421"/>
      <c r="L254" s="282"/>
      <c r="N254" s="282"/>
      <c r="S254" s="282"/>
      <c r="T254" s="283"/>
      <c r="U254" s="283"/>
      <c r="V254" s="283"/>
      <c r="W254" s="283"/>
      <c r="X254" s="283"/>
      <c r="Y254" s="282"/>
      <c r="Z254" s="282"/>
      <c r="AA254" s="283"/>
      <c r="AB254" s="282"/>
      <c r="AC254" s="282"/>
      <c r="AD254" s="282"/>
      <c r="AE254" s="282"/>
      <c r="AF254" s="283"/>
      <c r="AG254" s="402"/>
      <c r="AH254" s="283"/>
      <c r="AI254" s="283"/>
      <c r="AJ254" s="283"/>
      <c r="AK254" s="283"/>
      <c r="AL254" s="283"/>
      <c r="AM254" s="282"/>
      <c r="AN254" s="282"/>
      <c r="AO254" s="282"/>
      <c r="AP254" s="282"/>
      <c r="AQ254" s="282"/>
      <c r="AR254" s="282"/>
      <c r="AT254" s="283"/>
      <c r="AU254" s="283"/>
      <c r="AV254" s="283"/>
      <c r="AW254" s="283"/>
      <c r="AY254" s="283"/>
      <c r="AZ254" s="282"/>
      <c r="BA254" s="283"/>
      <c r="BB254" s="282"/>
      <c r="BC254" s="282"/>
      <c r="BD254" s="282"/>
      <c r="BE254" s="283"/>
      <c r="BG254" s="282"/>
      <c r="BH254" s="282"/>
      <c r="BI254" s="282"/>
      <c r="BL254" s="421"/>
      <c r="BM254" s="424"/>
      <c r="BN254" s="424"/>
      <c r="BO254" s="424"/>
      <c r="BP254" s="424"/>
      <c r="BQ254" s="421"/>
      <c r="BR254" s="421"/>
      <c r="BV254" s="282"/>
      <c r="BW254" s="283"/>
      <c r="BY254" s="283"/>
      <c r="BZ254" s="283"/>
      <c r="CA254" s="283"/>
      <c r="CB254" s="282"/>
      <c r="CC254" s="282"/>
      <c r="CD254" s="282"/>
      <c r="CE254" s="282"/>
      <c r="CG254" s="427"/>
      <c r="CH254" s="402"/>
      <c r="CI254" s="424"/>
      <c r="CJ254" s="282"/>
      <c r="CK254" s="282"/>
      <c r="CL254" s="283"/>
      <c r="CM254" s="283"/>
      <c r="CP254" s="282"/>
      <c r="DC254" s="282"/>
      <c r="DD254" s="282"/>
      <c r="DE254" s="282"/>
      <c r="DF254" s="282"/>
      <c r="DG254" s="282"/>
      <c r="DH254" s="282"/>
      <c r="DI254" s="282"/>
      <c r="DJ254" s="282"/>
      <c r="EF254" s="495" t="str">
        <f>""&amp;(MID(数据表!AZ254,1,MIN(FIND({"(";"（"},数据表!AZ254&amp;"(（",1)-1)))&amp;""</f>
        <v/>
      </c>
      <c r="EG254" s="495" t="str">
        <f>""&amp;(MID(数据表!AZ254,1,MIN(FIND({0;1;2;3;4;5;6;7;8;9},数据表!AZ254&amp;"1234567890",1)-1)))&amp;""</f>
        <v/>
      </c>
    </row>
    <row r="255" spans="2:137" s="310" customFormat="1" ht="12" customHeight="1">
      <c r="B255" s="286"/>
      <c r="C255" s="286"/>
      <c r="D255" s="286"/>
      <c r="E255" s="479"/>
      <c r="F255" s="282"/>
      <c r="G255" s="283"/>
      <c r="H255" s="421"/>
      <c r="I255" s="421"/>
      <c r="J255" s="283"/>
      <c r="K255" s="421"/>
      <c r="L255" s="282"/>
      <c r="N255" s="282"/>
      <c r="S255" s="282"/>
      <c r="T255" s="283"/>
      <c r="U255" s="283"/>
      <c r="V255" s="283"/>
      <c r="W255" s="283"/>
      <c r="X255" s="283"/>
      <c r="Y255" s="282"/>
      <c r="Z255" s="282"/>
      <c r="AA255" s="283"/>
      <c r="AB255" s="282"/>
      <c r="AC255" s="282"/>
      <c r="AD255" s="282"/>
      <c r="AE255" s="282"/>
      <c r="AF255" s="283"/>
      <c r="AG255" s="402"/>
      <c r="AH255" s="283"/>
      <c r="AI255" s="283"/>
      <c r="AJ255" s="283"/>
      <c r="AK255" s="283"/>
      <c r="AL255" s="283"/>
      <c r="AM255" s="282"/>
      <c r="AN255" s="282"/>
      <c r="AO255" s="282"/>
      <c r="AP255" s="282"/>
      <c r="AQ255" s="282"/>
      <c r="AR255" s="282"/>
      <c r="AT255" s="283"/>
      <c r="AU255" s="283"/>
      <c r="AV255" s="283"/>
      <c r="AW255" s="283"/>
      <c r="AY255" s="283"/>
      <c r="AZ255" s="282"/>
      <c r="BA255" s="283"/>
      <c r="BB255" s="282"/>
      <c r="BC255" s="282"/>
      <c r="BD255" s="282"/>
      <c r="BE255" s="283"/>
      <c r="BG255" s="282"/>
      <c r="BH255" s="282"/>
      <c r="BI255" s="282"/>
      <c r="BL255" s="421"/>
      <c r="BM255" s="424"/>
      <c r="BN255" s="424"/>
      <c r="BO255" s="424"/>
      <c r="BP255" s="424"/>
      <c r="BQ255" s="421"/>
      <c r="BR255" s="421"/>
      <c r="BV255" s="282"/>
      <c r="BW255" s="283"/>
      <c r="BY255" s="283"/>
      <c r="BZ255" s="283"/>
      <c r="CA255" s="283"/>
      <c r="CB255" s="282"/>
      <c r="CC255" s="282"/>
      <c r="CD255" s="282"/>
      <c r="CE255" s="282"/>
      <c r="CG255" s="427"/>
      <c r="CH255" s="402"/>
      <c r="CI255" s="424"/>
      <c r="CJ255" s="282"/>
      <c r="CK255" s="282"/>
      <c r="CL255" s="283"/>
      <c r="CM255" s="283"/>
      <c r="CP255" s="282"/>
      <c r="DC255" s="282"/>
      <c r="DD255" s="282"/>
      <c r="DE255" s="282"/>
      <c r="DF255" s="282"/>
      <c r="DG255" s="282"/>
      <c r="DH255" s="282"/>
      <c r="DI255" s="282"/>
      <c r="DJ255" s="282"/>
      <c r="EF255" s="495" t="str">
        <f>""&amp;(MID(数据表!AZ255,1,MIN(FIND({"(";"（"},数据表!AZ255&amp;"(（",1)-1)))&amp;""</f>
        <v/>
      </c>
      <c r="EG255" s="495" t="str">
        <f>""&amp;(MID(数据表!AZ255,1,MIN(FIND({0;1;2;3;4;5;6;7;8;9},数据表!AZ255&amp;"1234567890",1)-1)))&amp;""</f>
        <v/>
      </c>
    </row>
    <row r="256" spans="2:137" s="310" customFormat="1" ht="12" customHeight="1">
      <c r="B256" s="286"/>
      <c r="C256" s="286"/>
      <c r="D256" s="286"/>
      <c r="E256" s="479"/>
      <c r="F256" s="282"/>
      <c r="G256" s="283"/>
      <c r="H256" s="421"/>
      <c r="I256" s="421"/>
      <c r="J256" s="283"/>
      <c r="K256" s="421"/>
      <c r="L256" s="282"/>
      <c r="N256" s="282"/>
      <c r="S256" s="282"/>
      <c r="T256" s="283"/>
      <c r="U256" s="283"/>
      <c r="V256" s="283"/>
      <c r="W256" s="283"/>
      <c r="X256" s="283"/>
      <c r="Y256" s="282"/>
      <c r="Z256" s="282"/>
      <c r="AA256" s="283"/>
      <c r="AB256" s="282"/>
      <c r="AC256" s="282"/>
      <c r="AD256" s="282"/>
      <c r="AE256" s="282"/>
      <c r="AF256" s="283"/>
      <c r="AG256" s="402"/>
      <c r="AH256" s="283"/>
      <c r="AI256" s="283"/>
      <c r="AJ256" s="283"/>
      <c r="AK256" s="283"/>
      <c r="AL256" s="283"/>
      <c r="AM256" s="282"/>
      <c r="AN256" s="282"/>
      <c r="AO256" s="282"/>
      <c r="AP256" s="282"/>
      <c r="AQ256" s="282"/>
      <c r="AR256" s="282"/>
      <c r="AT256" s="283"/>
      <c r="AU256" s="283"/>
      <c r="AV256" s="283"/>
      <c r="AW256" s="283"/>
      <c r="AY256" s="283"/>
      <c r="AZ256" s="282"/>
      <c r="BA256" s="283"/>
      <c r="BB256" s="282"/>
      <c r="BC256" s="282"/>
      <c r="BD256" s="282"/>
      <c r="BE256" s="283"/>
      <c r="BG256" s="282"/>
      <c r="BH256" s="282"/>
      <c r="BI256" s="282"/>
      <c r="BL256" s="421"/>
      <c r="BM256" s="424"/>
      <c r="BN256" s="424"/>
      <c r="BO256" s="424"/>
      <c r="BP256" s="424"/>
      <c r="BQ256" s="421"/>
      <c r="BR256" s="421"/>
      <c r="BV256" s="282"/>
      <c r="BW256" s="283"/>
      <c r="BY256" s="283"/>
      <c r="BZ256" s="283"/>
      <c r="CA256" s="283"/>
      <c r="CB256" s="282"/>
      <c r="CC256" s="282"/>
      <c r="CD256" s="282"/>
      <c r="CE256" s="282"/>
      <c r="CG256" s="427"/>
      <c r="CH256" s="402"/>
      <c r="CI256" s="424"/>
      <c r="CJ256" s="282"/>
      <c r="CK256" s="282"/>
      <c r="CL256" s="283"/>
      <c r="CM256" s="283"/>
      <c r="CP256" s="282"/>
      <c r="DC256" s="282"/>
      <c r="DD256" s="282"/>
      <c r="DE256" s="282"/>
      <c r="DF256" s="282"/>
      <c r="DG256" s="282"/>
      <c r="DH256" s="282"/>
      <c r="DI256" s="282"/>
      <c r="DJ256" s="282"/>
      <c r="EF256" s="495" t="str">
        <f>""&amp;(MID(数据表!AZ256,1,MIN(FIND({"(";"（"},数据表!AZ256&amp;"(（",1)-1)))&amp;""</f>
        <v/>
      </c>
      <c r="EG256" s="495" t="str">
        <f>""&amp;(MID(数据表!AZ256,1,MIN(FIND({0;1;2;3;4;5;6;7;8;9},数据表!AZ256&amp;"1234567890",1)-1)))&amp;""</f>
        <v/>
      </c>
    </row>
    <row r="257" spans="2:137" s="310" customFormat="1" ht="12" customHeight="1">
      <c r="B257" s="286"/>
      <c r="C257" s="286"/>
      <c r="D257" s="286"/>
      <c r="E257" s="479"/>
      <c r="F257" s="282"/>
      <c r="G257" s="283"/>
      <c r="H257" s="421"/>
      <c r="I257" s="421"/>
      <c r="J257" s="283"/>
      <c r="K257" s="421"/>
      <c r="L257" s="282"/>
      <c r="N257" s="282"/>
      <c r="S257" s="282"/>
      <c r="T257" s="283"/>
      <c r="U257" s="283"/>
      <c r="V257" s="283"/>
      <c r="W257" s="283"/>
      <c r="X257" s="283"/>
      <c r="Y257" s="282"/>
      <c r="Z257" s="282"/>
      <c r="AA257" s="283"/>
      <c r="AB257" s="282"/>
      <c r="AC257" s="282"/>
      <c r="AD257" s="282"/>
      <c r="AE257" s="282"/>
      <c r="AF257" s="283"/>
      <c r="AG257" s="402"/>
      <c r="AH257" s="283"/>
      <c r="AI257" s="283"/>
      <c r="AJ257" s="283"/>
      <c r="AK257" s="283"/>
      <c r="AL257" s="283"/>
      <c r="AM257" s="282"/>
      <c r="AN257" s="282"/>
      <c r="AO257" s="282"/>
      <c r="AP257" s="282"/>
      <c r="AQ257" s="282"/>
      <c r="AR257" s="282"/>
      <c r="AT257" s="283"/>
      <c r="AU257" s="283"/>
      <c r="AV257" s="283"/>
      <c r="AW257" s="283"/>
      <c r="AY257" s="283"/>
      <c r="AZ257" s="282"/>
      <c r="BA257" s="283"/>
      <c r="BB257" s="282"/>
      <c r="BC257" s="282"/>
      <c r="BD257" s="282"/>
      <c r="BE257" s="283"/>
      <c r="BG257" s="282"/>
      <c r="BH257" s="282"/>
      <c r="BI257" s="282"/>
      <c r="BL257" s="421"/>
      <c r="BM257" s="424"/>
      <c r="BN257" s="424"/>
      <c r="BO257" s="424"/>
      <c r="BP257" s="424"/>
      <c r="BQ257" s="421"/>
      <c r="BR257" s="421"/>
      <c r="BS257" s="403"/>
      <c r="BV257" s="282"/>
      <c r="BW257" s="283"/>
      <c r="BY257" s="283"/>
      <c r="BZ257" s="283"/>
      <c r="CA257" s="283"/>
      <c r="CB257" s="282"/>
      <c r="CC257" s="282"/>
      <c r="CD257" s="282"/>
      <c r="CE257" s="282"/>
      <c r="CG257" s="427"/>
      <c r="CH257" s="402"/>
      <c r="CI257" s="424"/>
      <c r="CJ257" s="282"/>
      <c r="CK257" s="282"/>
      <c r="CL257" s="283"/>
      <c r="CM257" s="283"/>
      <c r="CP257" s="282"/>
      <c r="DC257" s="282"/>
      <c r="DD257" s="282"/>
      <c r="DE257" s="282"/>
      <c r="DF257" s="282"/>
      <c r="DG257" s="282"/>
      <c r="DH257" s="282"/>
      <c r="DI257" s="282"/>
      <c r="DJ257" s="282"/>
      <c r="EF257" s="495" t="str">
        <f>""&amp;(MID(数据表!AZ257,1,MIN(FIND({"(";"（"},数据表!AZ257&amp;"(（",1)-1)))&amp;""</f>
        <v/>
      </c>
      <c r="EG257" s="495" t="str">
        <f>""&amp;(MID(数据表!AZ257,1,MIN(FIND({0;1;2;3;4;5;6;7;8;9},数据表!AZ257&amp;"1234567890",1)-1)))&amp;""</f>
        <v/>
      </c>
    </row>
    <row r="258" spans="2:137" s="310" customFormat="1" ht="12" customHeight="1">
      <c r="B258" s="286"/>
      <c r="C258" s="286"/>
      <c r="D258" s="286"/>
      <c r="E258" s="479"/>
      <c r="F258" s="282"/>
      <c r="G258" s="283"/>
      <c r="H258" s="421"/>
      <c r="I258" s="421"/>
      <c r="J258" s="283"/>
      <c r="K258" s="421"/>
      <c r="L258" s="282"/>
      <c r="N258" s="282"/>
      <c r="S258" s="282"/>
      <c r="T258" s="283"/>
      <c r="U258" s="283"/>
      <c r="V258" s="283"/>
      <c r="W258" s="283"/>
      <c r="X258" s="283"/>
      <c r="Y258" s="282"/>
      <c r="Z258" s="282"/>
      <c r="AA258" s="283"/>
      <c r="AB258" s="282"/>
      <c r="AC258" s="282"/>
      <c r="AD258" s="282"/>
      <c r="AE258" s="282"/>
      <c r="AF258" s="283"/>
      <c r="AG258" s="402"/>
      <c r="AH258" s="283"/>
      <c r="AI258" s="283"/>
      <c r="AJ258" s="283"/>
      <c r="AK258" s="283"/>
      <c r="AL258" s="283"/>
      <c r="AM258" s="282"/>
      <c r="AN258" s="282"/>
      <c r="AO258" s="282"/>
      <c r="AP258" s="282"/>
      <c r="AQ258" s="282"/>
      <c r="AR258" s="282"/>
      <c r="AT258" s="283"/>
      <c r="AU258" s="283"/>
      <c r="AV258" s="283"/>
      <c r="AW258" s="283"/>
      <c r="AY258" s="283"/>
      <c r="AZ258" s="282"/>
      <c r="BA258" s="283"/>
      <c r="BB258" s="282"/>
      <c r="BC258" s="282"/>
      <c r="BD258" s="282"/>
      <c r="BE258" s="283"/>
      <c r="BG258" s="282"/>
      <c r="BH258" s="282"/>
      <c r="BI258" s="282"/>
      <c r="BL258" s="421"/>
      <c r="BM258" s="424"/>
      <c r="BN258" s="424"/>
      <c r="BO258" s="424"/>
      <c r="BP258" s="424"/>
      <c r="BQ258" s="421"/>
      <c r="BR258" s="421"/>
      <c r="BV258" s="282"/>
      <c r="BW258" s="283"/>
      <c r="BY258" s="283"/>
      <c r="BZ258" s="283"/>
      <c r="CA258" s="283"/>
      <c r="CB258" s="282"/>
      <c r="CC258" s="282"/>
      <c r="CD258" s="282"/>
      <c r="CE258" s="282"/>
      <c r="CG258" s="427"/>
      <c r="CH258" s="402"/>
      <c r="CI258" s="424"/>
      <c r="CJ258" s="282"/>
      <c r="CK258" s="282"/>
      <c r="CL258" s="283"/>
      <c r="CM258" s="283"/>
      <c r="CP258" s="282"/>
      <c r="DC258" s="282"/>
      <c r="DD258" s="282"/>
      <c r="DE258" s="282"/>
      <c r="DF258" s="282"/>
      <c r="DG258" s="282"/>
      <c r="DH258" s="282"/>
      <c r="DI258" s="282"/>
      <c r="DJ258" s="282"/>
      <c r="EF258" s="495" t="str">
        <f>""&amp;(MID(数据表!AZ258,1,MIN(FIND({"(";"（"},数据表!AZ258&amp;"(（",1)-1)))&amp;""</f>
        <v/>
      </c>
      <c r="EG258" s="495" t="str">
        <f>""&amp;(MID(数据表!AZ258,1,MIN(FIND({0;1;2;3;4;5;6;7;8;9},数据表!AZ258&amp;"1234567890",1)-1)))&amp;""</f>
        <v/>
      </c>
    </row>
    <row r="259" spans="2:137" s="310" customFormat="1" ht="12" customHeight="1">
      <c r="B259" s="286"/>
      <c r="C259" s="286"/>
      <c r="D259" s="286"/>
      <c r="E259" s="479"/>
      <c r="F259" s="282"/>
      <c r="G259" s="283"/>
      <c r="H259" s="421"/>
      <c r="I259" s="421"/>
      <c r="J259" s="283"/>
      <c r="K259" s="421"/>
      <c r="L259" s="282"/>
      <c r="N259" s="282"/>
      <c r="S259" s="282"/>
      <c r="T259" s="283"/>
      <c r="U259" s="283"/>
      <c r="V259" s="283"/>
      <c r="W259" s="283"/>
      <c r="X259" s="283"/>
      <c r="Y259" s="282"/>
      <c r="Z259" s="282"/>
      <c r="AA259" s="283"/>
      <c r="AB259" s="282"/>
      <c r="AC259" s="282"/>
      <c r="AD259" s="282"/>
      <c r="AE259" s="282"/>
      <c r="AF259" s="283"/>
      <c r="AG259" s="402"/>
      <c r="AH259" s="283"/>
      <c r="AI259" s="283"/>
      <c r="AJ259" s="283"/>
      <c r="AK259" s="283"/>
      <c r="AL259" s="283"/>
      <c r="AM259" s="282"/>
      <c r="AN259" s="282"/>
      <c r="AO259" s="282"/>
      <c r="AP259" s="282"/>
      <c r="AQ259" s="282"/>
      <c r="AR259" s="282"/>
      <c r="AT259" s="283"/>
      <c r="AU259" s="283"/>
      <c r="AV259" s="283"/>
      <c r="AW259" s="283"/>
      <c r="AY259" s="283"/>
      <c r="AZ259" s="282"/>
      <c r="BA259" s="283"/>
      <c r="BB259" s="282"/>
      <c r="BC259" s="282"/>
      <c r="BD259" s="282"/>
      <c r="BE259" s="283"/>
      <c r="BG259" s="282"/>
      <c r="BH259" s="282"/>
      <c r="BI259" s="282"/>
      <c r="BL259" s="421"/>
      <c r="BM259" s="424"/>
      <c r="BN259" s="424"/>
      <c r="BO259" s="424"/>
      <c r="BP259" s="424"/>
      <c r="BQ259" s="421"/>
      <c r="BR259" s="421"/>
      <c r="BV259" s="282"/>
      <c r="BW259" s="283"/>
      <c r="BY259" s="283"/>
      <c r="BZ259" s="283"/>
      <c r="CA259" s="283"/>
      <c r="CB259" s="282"/>
      <c r="CC259" s="282"/>
      <c r="CD259" s="282"/>
      <c r="CE259" s="282"/>
      <c r="CG259" s="427"/>
      <c r="CH259" s="402"/>
      <c r="CI259" s="424"/>
      <c r="CJ259" s="282"/>
      <c r="CK259" s="282"/>
      <c r="CL259" s="283"/>
      <c r="CM259" s="283"/>
      <c r="CP259" s="282"/>
      <c r="DC259" s="282"/>
      <c r="DD259" s="282"/>
      <c r="DE259" s="282"/>
      <c r="DF259" s="282"/>
      <c r="DG259" s="282"/>
      <c r="DH259" s="282"/>
      <c r="DI259" s="282"/>
      <c r="DJ259" s="282"/>
      <c r="EF259" s="495" t="str">
        <f>""&amp;(MID(数据表!AZ259,1,MIN(FIND({"(";"（"},数据表!AZ259&amp;"(（",1)-1)))&amp;""</f>
        <v/>
      </c>
      <c r="EG259" s="495" t="str">
        <f>""&amp;(MID(数据表!AZ259,1,MIN(FIND({0;1;2;3;4;5;6;7;8;9},数据表!AZ259&amp;"1234567890",1)-1)))&amp;""</f>
        <v/>
      </c>
    </row>
    <row r="260" spans="2:137" s="310" customFormat="1" ht="12" customHeight="1">
      <c r="B260" s="286"/>
      <c r="C260" s="286"/>
      <c r="D260" s="286"/>
      <c r="E260" s="479"/>
      <c r="F260" s="282"/>
      <c r="G260" s="283"/>
      <c r="H260" s="421"/>
      <c r="I260" s="421"/>
      <c r="J260" s="283"/>
      <c r="K260" s="421"/>
      <c r="L260" s="282"/>
      <c r="N260" s="282"/>
      <c r="S260" s="282"/>
      <c r="T260" s="283"/>
      <c r="U260" s="283"/>
      <c r="V260" s="283"/>
      <c r="W260" s="283"/>
      <c r="X260" s="283"/>
      <c r="Y260" s="282"/>
      <c r="Z260" s="282"/>
      <c r="AA260" s="283"/>
      <c r="AB260" s="282"/>
      <c r="AC260" s="282"/>
      <c r="AD260" s="282"/>
      <c r="AE260" s="282"/>
      <c r="AF260" s="283"/>
      <c r="AG260" s="402"/>
      <c r="AH260" s="283"/>
      <c r="AI260" s="283"/>
      <c r="AJ260" s="283"/>
      <c r="AK260" s="283"/>
      <c r="AL260" s="283"/>
      <c r="AM260" s="282"/>
      <c r="AN260" s="282"/>
      <c r="AO260" s="282"/>
      <c r="AP260" s="282"/>
      <c r="AQ260" s="282"/>
      <c r="AR260" s="282"/>
      <c r="AT260" s="283"/>
      <c r="AU260" s="283"/>
      <c r="AV260" s="283"/>
      <c r="AW260" s="283"/>
      <c r="AY260" s="283"/>
      <c r="AZ260" s="282"/>
      <c r="BA260" s="283"/>
      <c r="BB260" s="282"/>
      <c r="BC260" s="282"/>
      <c r="BD260" s="282"/>
      <c r="BE260" s="283"/>
      <c r="BG260" s="282"/>
      <c r="BH260" s="282"/>
      <c r="BI260" s="282"/>
      <c r="BL260" s="421"/>
      <c r="BM260" s="424"/>
      <c r="BN260" s="424"/>
      <c r="BO260" s="424"/>
      <c r="BP260" s="424"/>
      <c r="BQ260" s="421"/>
      <c r="BR260" s="421"/>
      <c r="BS260" s="403"/>
      <c r="BV260" s="282"/>
      <c r="BW260" s="283"/>
      <c r="BY260" s="283"/>
      <c r="BZ260" s="283"/>
      <c r="CA260" s="283"/>
      <c r="CB260" s="282"/>
      <c r="CC260" s="282"/>
      <c r="CD260" s="282"/>
      <c r="CE260" s="282"/>
      <c r="CG260" s="427"/>
      <c r="CH260" s="402"/>
      <c r="CI260" s="424"/>
      <c r="CJ260" s="282"/>
      <c r="CK260" s="282"/>
      <c r="CL260" s="283"/>
      <c r="CM260" s="283"/>
      <c r="CP260" s="282"/>
      <c r="DC260" s="282"/>
      <c r="DD260" s="282"/>
      <c r="DE260" s="282"/>
      <c r="DF260" s="282"/>
      <c r="DG260" s="282"/>
      <c r="DH260" s="282"/>
      <c r="DI260" s="282"/>
      <c r="DJ260" s="282"/>
      <c r="EF260" s="495" t="str">
        <f>""&amp;(MID(数据表!AZ260,1,MIN(FIND({"(";"（"},数据表!AZ260&amp;"(（",1)-1)))&amp;""</f>
        <v/>
      </c>
      <c r="EG260" s="495" t="str">
        <f>""&amp;(MID(数据表!AZ260,1,MIN(FIND({0;1;2;3;4;5;6;7;8;9},数据表!AZ260&amp;"1234567890",1)-1)))&amp;""</f>
        <v/>
      </c>
    </row>
    <row r="261" spans="2:137" s="310" customFormat="1" ht="12" customHeight="1">
      <c r="B261" s="286"/>
      <c r="C261" s="286"/>
      <c r="D261" s="286"/>
      <c r="E261" s="479"/>
      <c r="F261" s="282"/>
      <c r="G261" s="283"/>
      <c r="H261" s="421"/>
      <c r="I261" s="421"/>
      <c r="J261" s="283"/>
      <c r="K261" s="421"/>
      <c r="L261" s="282"/>
      <c r="N261" s="282"/>
      <c r="S261" s="282"/>
      <c r="T261" s="283"/>
      <c r="U261" s="283"/>
      <c r="V261" s="283"/>
      <c r="W261" s="283"/>
      <c r="X261" s="283"/>
      <c r="Y261" s="282"/>
      <c r="Z261" s="282"/>
      <c r="AA261" s="283"/>
      <c r="AB261" s="282"/>
      <c r="AC261" s="282"/>
      <c r="AD261" s="282"/>
      <c r="AE261" s="282"/>
      <c r="AF261" s="283"/>
      <c r="AG261" s="402"/>
      <c r="AH261" s="283"/>
      <c r="AI261" s="283"/>
      <c r="AJ261" s="283"/>
      <c r="AK261" s="283"/>
      <c r="AL261" s="283"/>
      <c r="AM261" s="282"/>
      <c r="AN261" s="282"/>
      <c r="AO261" s="282"/>
      <c r="AP261" s="282"/>
      <c r="AQ261" s="282"/>
      <c r="AR261" s="282"/>
      <c r="AT261" s="283"/>
      <c r="AU261" s="283"/>
      <c r="AV261" s="283"/>
      <c r="AW261" s="283"/>
      <c r="AY261" s="283"/>
      <c r="AZ261" s="282"/>
      <c r="BA261" s="283"/>
      <c r="BB261" s="282"/>
      <c r="BC261" s="282"/>
      <c r="BD261" s="282"/>
      <c r="BE261" s="283"/>
      <c r="BG261" s="282"/>
      <c r="BH261" s="282"/>
      <c r="BI261" s="282"/>
      <c r="BL261" s="421"/>
      <c r="BM261" s="424"/>
      <c r="BN261" s="424"/>
      <c r="BO261" s="424"/>
      <c r="BP261" s="424"/>
      <c r="BQ261" s="421"/>
      <c r="BR261" s="421"/>
      <c r="BV261" s="282"/>
      <c r="BW261" s="283"/>
      <c r="BY261" s="283"/>
      <c r="BZ261" s="283"/>
      <c r="CA261" s="283"/>
      <c r="CB261" s="282"/>
      <c r="CC261" s="282"/>
      <c r="CD261" s="282"/>
      <c r="CE261" s="282"/>
      <c r="CG261" s="427"/>
      <c r="CH261" s="402"/>
      <c r="CI261" s="424"/>
      <c r="CJ261" s="282"/>
      <c r="CK261" s="282"/>
      <c r="CL261" s="283"/>
      <c r="CM261" s="283"/>
      <c r="CP261" s="282"/>
      <c r="DC261" s="282"/>
      <c r="DD261" s="282"/>
      <c r="DE261" s="282"/>
      <c r="DF261" s="282"/>
      <c r="DG261" s="282"/>
      <c r="DH261" s="282"/>
      <c r="DI261" s="282"/>
      <c r="DJ261" s="282"/>
      <c r="EF261" s="495" t="str">
        <f>""&amp;(MID(数据表!AZ261,1,MIN(FIND({"(";"（"},数据表!AZ261&amp;"(（",1)-1)))&amp;""</f>
        <v/>
      </c>
      <c r="EG261" s="495" t="str">
        <f>""&amp;(MID(数据表!AZ261,1,MIN(FIND({0;1;2;3;4;5;6;7;8;9},数据表!AZ261&amp;"1234567890",1)-1)))&amp;""</f>
        <v/>
      </c>
    </row>
    <row r="262" spans="2:137" s="310" customFormat="1" ht="12" customHeight="1">
      <c r="B262" s="286"/>
      <c r="C262" s="286"/>
      <c r="D262" s="286"/>
      <c r="E262" s="479"/>
      <c r="F262" s="282"/>
      <c r="G262" s="283"/>
      <c r="H262" s="421"/>
      <c r="I262" s="421"/>
      <c r="J262" s="283"/>
      <c r="K262" s="421"/>
      <c r="L262" s="282"/>
      <c r="N262" s="282"/>
      <c r="S262" s="282"/>
      <c r="T262" s="283"/>
      <c r="U262" s="283"/>
      <c r="V262" s="283"/>
      <c r="W262" s="283"/>
      <c r="X262" s="283"/>
      <c r="Y262" s="282"/>
      <c r="Z262" s="282"/>
      <c r="AA262" s="283"/>
      <c r="AB262" s="282"/>
      <c r="AC262" s="282"/>
      <c r="AD262" s="282"/>
      <c r="AE262" s="282"/>
      <c r="AF262" s="283"/>
      <c r="AG262" s="402"/>
      <c r="AH262" s="283"/>
      <c r="AI262" s="283"/>
      <c r="AJ262" s="283"/>
      <c r="AK262" s="283"/>
      <c r="AL262" s="283"/>
      <c r="AM262" s="282"/>
      <c r="AN262" s="282"/>
      <c r="AO262" s="282"/>
      <c r="AP262" s="282"/>
      <c r="AQ262" s="282"/>
      <c r="AR262" s="282"/>
      <c r="AT262" s="283"/>
      <c r="AU262" s="283"/>
      <c r="AV262" s="283"/>
      <c r="AW262" s="283"/>
      <c r="AY262" s="283"/>
      <c r="AZ262" s="282"/>
      <c r="BA262" s="283"/>
      <c r="BB262" s="282"/>
      <c r="BC262" s="282"/>
      <c r="BD262" s="282"/>
      <c r="BE262" s="283"/>
      <c r="BG262" s="282"/>
      <c r="BH262" s="282"/>
      <c r="BI262" s="282"/>
      <c r="BL262" s="421"/>
      <c r="BM262" s="424"/>
      <c r="BN262" s="424"/>
      <c r="BO262" s="424"/>
      <c r="BP262" s="424"/>
      <c r="BQ262" s="421"/>
      <c r="BR262" s="421"/>
      <c r="BV262" s="282"/>
      <c r="BW262" s="283"/>
      <c r="BY262" s="283"/>
      <c r="BZ262" s="283"/>
      <c r="CA262" s="283"/>
      <c r="CB262" s="282"/>
      <c r="CC262" s="282"/>
      <c r="CD262" s="282"/>
      <c r="CE262" s="282"/>
      <c r="CG262" s="427"/>
      <c r="CH262" s="402"/>
      <c r="CI262" s="424"/>
      <c r="CJ262" s="282"/>
      <c r="CK262" s="282"/>
      <c r="CL262" s="283"/>
      <c r="CM262" s="283"/>
      <c r="CP262" s="282"/>
      <c r="DC262" s="282"/>
      <c r="DD262" s="282"/>
      <c r="DE262" s="282"/>
      <c r="DF262" s="282"/>
      <c r="DG262" s="282"/>
      <c r="DH262" s="282"/>
      <c r="DI262" s="282"/>
      <c r="DJ262" s="282"/>
      <c r="EF262" s="495" t="str">
        <f>""&amp;(MID(数据表!AZ262,1,MIN(FIND({"(";"（"},数据表!AZ262&amp;"(（",1)-1)))&amp;""</f>
        <v/>
      </c>
      <c r="EG262" s="495" t="str">
        <f>""&amp;(MID(数据表!AZ262,1,MIN(FIND({0;1;2;3;4;5;6;7;8;9},数据表!AZ262&amp;"1234567890",1)-1)))&amp;""</f>
        <v/>
      </c>
    </row>
    <row r="263" spans="2:137" s="310" customFormat="1" ht="12" customHeight="1">
      <c r="B263" s="286"/>
      <c r="C263" s="286"/>
      <c r="D263" s="286"/>
      <c r="E263" s="479"/>
      <c r="F263" s="282"/>
      <c r="G263" s="283"/>
      <c r="H263" s="421"/>
      <c r="I263" s="421"/>
      <c r="J263" s="283"/>
      <c r="K263" s="421"/>
      <c r="L263" s="282"/>
      <c r="N263" s="282"/>
      <c r="S263" s="282"/>
      <c r="T263" s="283"/>
      <c r="U263" s="283"/>
      <c r="V263" s="283"/>
      <c r="W263" s="283"/>
      <c r="X263" s="283"/>
      <c r="Y263" s="282"/>
      <c r="Z263" s="282"/>
      <c r="AA263" s="283"/>
      <c r="AB263" s="282"/>
      <c r="AC263" s="282"/>
      <c r="AD263" s="282"/>
      <c r="AE263" s="282"/>
      <c r="AF263" s="283"/>
      <c r="AG263" s="402"/>
      <c r="AH263" s="283"/>
      <c r="AI263" s="283"/>
      <c r="AJ263" s="283"/>
      <c r="AK263" s="283"/>
      <c r="AL263" s="283"/>
      <c r="AM263" s="282"/>
      <c r="AN263" s="282"/>
      <c r="AO263" s="282"/>
      <c r="AP263" s="282"/>
      <c r="AQ263" s="282"/>
      <c r="AR263" s="282"/>
      <c r="AT263" s="283"/>
      <c r="AU263" s="283"/>
      <c r="AV263" s="283"/>
      <c r="AW263" s="283"/>
      <c r="AY263" s="283"/>
      <c r="AZ263" s="282"/>
      <c r="BA263" s="283"/>
      <c r="BB263" s="282"/>
      <c r="BC263" s="282"/>
      <c r="BD263" s="282"/>
      <c r="BE263" s="283"/>
      <c r="BG263" s="282"/>
      <c r="BH263" s="282"/>
      <c r="BI263" s="282"/>
      <c r="BL263" s="421"/>
      <c r="BM263" s="424"/>
      <c r="BN263" s="424"/>
      <c r="BO263" s="424"/>
      <c r="BP263" s="424"/>
      <c r="BQ263" s="421"/>
      <c r="BR263" s="421"/>
      <c r="BV263" s="282"/>
      <c r="BW263" s="283"/>
      <c r="BY263" s="283"/>
      <c r="BZ263" s="283"/>
      <c r="CA263" s="283"/>
      <c r="CB263" s="282"/>
      <c r="CC263" s="282"/>
      <c r="CD263" s="282"/>
      <c r="CE263" s="282"/>
      <c r="CG263" s="427"/>
      <c r="CH263" s="402"/>
      <c r="CI263" s="424"/>
      <c r="CJ263" s="282"/>
      <c r="CK263" s="282"/>
      <c r="CL263" s="283"/>
      <c r="CM263" s="283"/>
      <c r="CP263" s="282"/>
      <c r="DC263" s="282"/>
      <c r="DD263" s="282"/>
      <c r="DE263" s="282"/>
      <c r="DF263" s="282"/>
      <c r="DG263" s="282"/>
      <c r="DH263" s="282"/>
      <c r="DI263" s="282"/>
      <c r="DJ263" s="282"/>
      <c r="EF263" s="495" t="str">
        <f>""&amp;(MID(数据表!AZ263,1,MIN(FIND({"(";"（"},数据表!AZ263&amp;"(（",1)-1)))&amp;""</f>
        <v/>
      </c>
      <c r="EG263" s="495" t="str">
        <f>""&amp;(MID(数据表!AZ263,1,MIN(FIND({0;1;2;3;4;5;6;7;8;9},数据表!AZ263&amp;"1234567890",1)-1)))&amp;""</f>
        <v/>
      </c>
    </row>
    <row r="264" spans="2:137" s="310" customFormat="1" ht="12" customHeight="1">
      <c r="B264" s="286"/>
      <c r="C264" s="286"/>
      <c r="D264" s="286"/>
      <c r="E264" s="479"/>
      <c r="F264" s="282"/>
      <c r="G264" s="283"/>
      <c r="H264" s="421"/>
      <c r="I264" s="421"/>
      <c r="J264" s="283"/>
      <c r="K264" s="421"/>
      <c r="L264" s="282"/>
      <c r="N264" s="282"/>
      <c r="S264" s="282"/>
      <c r="T264" s="283"/>
      <c r="U264" s="283"/>
      <c r="V264" s="283"/>
      <c r="W264" s="283"/>
      <c r="X264" s="283"/>
      <c r="Y264" s="282"/>
      <c r="Z264" s="282"/>
      <c r="AA264" s="283"/>
      <c r="AB264" s="282"/>
      <c r="AC264" s="282"/>
      <c r="AD264" s="282"/>
      <c r="AE264" s="282"/>
      <c r="AF264" s="283"/>
      <c r="AG264" s="402"/>
      <c r="AH264" s="283"/>
      <c r="AI264" s="283"/>
      <c r="AJ264" s="283"/>
      <c r="AK264" s="283"/>
      <c r="AL264" s="283"/>
      <c r="AM264" s="282"/>
      <c r="AN264" s="282"/>
      <c r="AO264" s="282"/>
      <c r="AP264" s="282"/>
      <c r="AQ264" s="282"/>
      <c r="AR264" s="282"/>
      <c r="AT264" s="283"/>
      <c r="AU264" s="283"/>
      <c r="AV264" s="283"/>
      <c r="AW264" s="283"/>
      <c r="AY264" s="283"/>
      <c r="AZ264" s="282"/>
      <c r="BA264" s="283"/>
      <c r="BB264" s="282"/>
      <c r="BC264" s="282"/>
      <c r="BD264" s="282"/>
      <c r="BE264" s="283"/>
      <c r="BG264" s="282"/>
      <c r="BH264" s="282"/>
      <c r="BI264" s="282"/>
      <c r="BL264" s="421"/>
      <c r="BM264" s="424"/>
      <c r="BN264" s="424"/>
      <c r="BO264" s="424"/>
      <c r="BP264" s="424"/>
      <c r="BQ264" s="421"/>
      <c r="BR264" s="421"/>
      <c r="BV264" s="282"/>
      <c r="BW264" s="283"/>
      <c r="BY264" s="283"/>
      <c r="BZ264" s="283"/>
      <c r="CA264" s="283"/>
      <c r="CB264" s="282"/>
      <c r="CC264" s="282"/>
      <c r="CD264" s="282"/>
      <c r="CE264" s="282"/>
      <c r="CG264" s="427"/>
      <c r="CH264" s="402"/>
      <c r="CI264" s="424"/>
      <c r="CJ264" s="282"/>
      <c r="CK264" s="282"/>
      <c r="CL264" s="283"/>
      <c r="CM264" s="283"/>
      <c r="CP264" s="282"/>
      <c r="DC264" s="282"/>
      <c r="DD264" s="282"/>
      <c r="DE264" s="282"/>
      <c r="DF264" s="282"/>
      <c r="DG264" s="282"/>
      <c r="DH264" s="282"/>
      <c r="DI264" s="282"/>
      <c r="DJ264" s="282"/>
      <c r="EF264" s="495" t="str">
        <f>""&amp;(MID(数据表!AZ264,1,MIN(FIND({"(";"（"},数据表!AZ264&amp;"(（",1)-1)))&amp;""</f>
        <v/>
      </c>
      <c r="EG264" s="495" t="str">
        <f>""&amp;(MID(数据表!AZ264,1,MIN(FIND({0;1;2;3;4;5;6;7;8;9},数据表!AZ264&amp;"1234567890",1)-1)))&amp;""</f>
        <v/>
      </c>
    </row>
    <row r="265" spans="2:137" s="310" customFormat="1" ht="12" customHeight="1">
      <c r="B265" s="286"/>
      <c r="C265" s="286"/>
      <c r="D265" s="286"/>
      <c r="E265" s="479"/>
      <c r="F265" s="282"/>
      <c r="G265" s="283"/>
      <c r="H265" s="421"/>
      <c r="I265" s="421"/>
      <c r="J265" s="283"/>
      <c r="K265" s="421"/>
      <c r="L265" s="282"/>
      <c r="N265" s="282"/>
      <c r="S265" s="282"/>
      <c r="T265" s="283"/>
      <c r="U265" s="283"/>
      <c r="V265" s="283"/>
      <c r="W265" s="283"/>
      <c r="X265" s="283"/>
      <c r="Y265" s="282"/>
      <c r="Z265" s="282"/>
      <c r="AA265" s="283"/>
      <c r="AB265" s="282"/>
      <c r="AC265" s="282"/>
      <c r="AD265" s="282"/>
      <c r="AE265" s="282"/>
      <c r="AF265" s="283"/>
      <c r="AG265" s="402"/>
      <c r="AH265" s="283"/>
      <c r="AI265" s="283"/>
      <c r="AJ265" s="283"/>
      <c r="AK265" s="283"/>
      <c r="AL265" s="283"/>
      <c r="AM265" s="282"/>
      <c r="AN265" s="282"/>
      <c r="AO265" s="282"/>
      <c r="AP265" s="282"/>
      <c r="AQ265" s="282"/>
      <c r="AR265" s="282"/>
      <c r="AT265" s="283"/>
      <c r="AU265" s="283"/>
      <c r="AV265" s="283"/>
      <c r="AW265" s="283"/>
      <c r="AY265" s="283"/>
      <c r="AZ265" s="282"/>
      <c r="BA265" s="283"/>
      <c r="BB265" s="282"/>
      <c r="BC265" s="282"/>
      <c r="BD265" s="282"/>
      <c r="BE265" s="283"/>
      <c r="BG265" s="282"/>
      <c r="BH265" s="282"/>
      <c r="BI265" s="282"/>
      <c r="BL265" s="421"/>
      <c r="BM265" s="424"/>
      <c r="BN265" s="424"/>
      <c r="BO265" s="424"/>
      <c r="BP265" s="424"/>
      <c r="BQ265" s="421"/>
      <c r="BR265" s="421"/>
      <c r="BV265" s="282"/>
      <c r="BW265" s="283"/>
      <c r="BY265" s="283"/>
      <c r="BZ265" s="283"/>
      <c r="CA265" s="283"/>
      <c r="CB265" s="282"/>
      <c r="CC265" s="282"/>
      <c r="CD265" s="282"/>
      <c r="CE265" s="282"/>
      <c r="CG265" s="427"/>
      <c r="CH265" s="402"/>
      <c r="CI265" s="424"/>
      <c r="CJ265" s="282"/>
      <c r="CK265" s="282"/>
      <c r="CL265" s="283"/>
      <c r="CM265" s="283"/>
      <c r="CP265" s="282"/>
      <c r="DC265" s="282"/>
      <c r="DD265" s="282"/>
      <c r="DE265" s="282"/>
      <c r="DF265" s="282"/>
      <c r="DG265" s="282"/>
      <c r="DH265" s="282"/>
      <c r="DI265" s="282"/>
      <c r="DJ265" s="282"/>
      <c r="EF265" s="495" t="str">
        <f>""&amp;(MID(数据表!AZ265,1,MIN(FIND({"(";"（"},数据表!AZ265&amp;"(（",1)-1)))&amp;""</f>
        <v/>
      </c>
      <c r="EG265" s="495" t="str">
        <f>""&amp;(MID(数据表!AZ265,1,MIN(FIND({0;1;2;3;4;5;6;7;8;9},数据表!AZ265&amp;"1234567890",1)-1)))&amp;""</f>
        <v/>
      </c>
    </row>
    <row r="266" spans="2:137" s="310" customFormat="1" ht="12" customHeight="1">
      <c r="B266" s="286"/>
      <c r="C266" s="286"/>
      <c r="D266" s="286"/>
      <c r="E266" s="479"/>
      <c r="F266" s="282"/>
      <c r="G266" s="283"/>
      <c r="H266" s="421"/>
      <c r="I266" s="421"/>
      <c r="J266" s="283"/>
      <c r="K266" s="421"/>
      <c r="L266" s="282"/>
      <c r="N266" s="282"/>
      <c r="S266" s="282"/>
      <c r="T266" s="283"/>
      <c r="U266" s="283"/>
      <c r="V266" s="283"/>
      <c r="W266" s="283"/>
      <c r="X266" s="283"/>
      <c r="Y266" s="282"/>
      <c r="Z266" s="282"/>
      <c r="AA266" s="283"/>
      <c r="AB266" s="282"/>
      <c r="AC266" s="282"/>
      <c r="AD266" s="282"/>
      <c r="AE266" s="282"/>
      <c r="AF266" s="283"/>
      <c r="AG266" s="402"/>
      <c r="AH266" s="283"/>
      <c r="AI266" s="283"/>
      <c r="AJ266" s="283"/>
      <c r="AK266" s="283"/>
      <c r="AL266" s="283"/>
      <c r="AM266" s="282"/>
      <c r="AN266" s="282"/>
      <c r="AO266" s="282"/>
      <c r="AP266" s="282"/>
      <c r="AQ266" s="282"/>
      <c r="AR266" s="282"/>
      <c r="AT266" s="283"/>
      <c r="AU266" s="283"/>
      <c r="AV266" s="283"/>
      <c r="AW266" s="283"/>
      <c r="AY266" s="283"/>
      <c r="AZ266" s="282"/>
      <c r="BA266" s="283"/>
      <c r="BB266" s="282"/>
      <c r="BC266" s="282"/>
      <c r="BD266" s="282"/>
      <c r="BE266" s="283"/>
      <c r="BG266" s="282"/>
      <c r="BH266" s="282"/>
      <c r="BI266" s="282"/>
      <c r="BL266" s="421"/>
      <c r="BM266" s="424"/>
      <c r="BN266" s="424"/>
      <c r="BO266" s="424"/>
      <c r="BP266" s="424"/>
      <c r="BQ266" s="421"/>
      <c r="BR266" s="421"/>
      <c r="BV266" s="282"/>
      <c r="BW266" s="283"/>
      <c r="BY266" s="283"/>
      <c r="BZ266" s="283"/>
      <c r="CA266" s="283"/>
      <c r="CB266" s="282"/>
      <c r="CC266" s="282"/>
      <c r="CD266" s="282"/>
      <c r="CE266" s="282"/>
      <c r="CG266" s="427"/>
      <c r="CH266" s="402"/>
      <c r="CI266" s="424"/>
      <c r="CJ266" s="282"/>
      <c r="CK266" s="282"/>
      <c r="CL266" s="283"/>
      <c r="CM266" s="283"/>
      <c r="CP266" s="282"/>
      <c r="DC266" s="282"/>
      <c r="DD266" s="282"/>
      <c r="DE266" s="282"/>
      <c r="DF266" s="282"/>
      <c r="DG266" s="282"/>
      <c r="DH266" s="282"/>
      <c r="DI266" s="282"/>
      <c r="DJ266" s="282"/>
      <c r="EF266" s="495" t="str">
        <f>""&amp;(MID(数据表!AZ266,1,MIN(FIND({"(";"（"},数据表!AZ266&amp;"(（",1)-1)))&amp;""</f>
        <v/>
      </c>
      <c r="EG266" s="495" t="str">
        <f>""&amp;(MID(数据表!AZ266,1,MIN(FIND({0;1;2;3;4;5;6;7;8;9},数据表!AZ266&amp;"1234567890",1)-1)))&amp;""</f>
        <v/>
      </c>
    </row>
    <row r="267" spans="2:137" s="310" customFormat="1" ht="12" customHeight="1">
      <c r="B267" s="286"/>
      <c r="C267" s="286"/>
      <c r="D267" s="286"/>
      <c r="E267" s="479"/>
      <c r="F267" s="282"/>
      <c r="G267" s="283"/>
      <c r="H267" s="421"/>
      <c r="I267" s="421"/>
      <c r="J267" s="283"/>
      <c r="K267" s="421"/>
      <c r="L267" s="282"/>
      <c r="N267" s="282"/>
      <c r="S267" s="282"/>
      <c r="T267" s="283"/>
      <c r="U267" s="283"/>
      <c r="V267" s="283"/>
      <c r="W267" s="283"/>
      <c r="X267" s="283"/>
      <c r="Y267" s="282"/>
      <c r="Z267" s="282"/>
      <c r="AA267" s="283"/>
      <c r="AB267" s="282"/>
      <c r="AC267" s="282"/>
      <c r="AD267" s="282"/>
      <c r="AE267" s="282"/>
      <c r="AF267" s="283"/>
      <c r="AG267" s="402"/>
      <c r="AH267" s="283"/>
      <c r="AI267" s="283"/>
      <c r="AJ267" s="283"/>
      <c r="AK267" s="283"/>
      <c r="AL267" s="283"/>
      <c r="AM267" s="282"/>
      <c r="AN267" s="282"/>
      <c r="AO267" s="282"/>
      <c r="AP267" s="282"/>
      <c r="AQ267" s="282"/>
      <c r="AR267" s="282"/>
      <c r="AT267" s="283"/>
      <c r="AU267" s="283"/>
      <c r="AV267" s="283"/>
      <c r="AW267" s="283"/>
      <c r="AY267" s="283"/>
      <c r="AZ267" s="282"/>
      <c r="BA267" s="283"/>
      <c r="BB267" s="282"/>
      <c r="BC267" s="282"/>
      <c r="BD267" s="282"/>
      <c r="BE267" s="283"/>
      <c r="BG267" s="282"/>
      <c r="BH267" s="282"/>
      <c r="BI267" s="282"/>
      <c r="BL267" s="421"/>
      <c r="BM267" s="424"/>
      <c r="BN267" s="424"/>
      <c r="BO267" s="424"/>
      <c r="BP267" s="424"/>
      <c r="BQ267" s="421"/>
      <c r="BR267" s="421"/>
      <c r="BV267" s="282"/>
      <c r="BW267" s="283"/>
      <c r="BY267" s="283"/>
      <c r="BZ267" s="283"/>
      <c r="CA267" s="283"/>
      <c r="CB267" s="282"/>
      <c r="CC267" s="282"/>
      <c r="CD267" s="282"/>
      <c r="CE267" s="282"/>
      <c r="CG267" s="427"/>
      <c r="CH267" s="402"/>
      <c r="CI267" s="424"/>
      <c r="CJ267" s="282"/>
      <c r="CK267" s="282"/>
      <c r="CL267" s="283"/>
      <c r="CM267" s="283"/>
      <c r="CP267" s="282"/>
      <c r="DC267" s="282"/>
      <c r="DD267" s="282"/>
      <c r="DE267" s="282"/>
      <c r="DF267" s="282"/>
      <c r="DG267" s="282"/>
      <c r="DH267" s="282"/>
      <c r="DI267" s="282"/>
      <c r="DJ267" s="282"/>
      <c r="EF267" s="495" t="str">
        <f>""&amp;(MID(数据表!AZ267,1,MIN(FIND({"(";"（"},数据表!AZ267&amp;"(（",1)-1)))&amp;""</f>
        <v/>
      </c>
      <c r="EG267" s="495" t="str">
        <f>""&amp;(MID(数据表!AZ267,1,MIN(FIND({0;1;2;3;4;5;6;7;8;9},数据表!AZ267&amp;"1234567890",1)-1)))&amp;""</f>
        <v/>
      </c>
    </row>
    <row r="268" spans="2:137" s="310" customFormat="1" ht="12" customHeight="1">
      <c r="B268" s="286"/>
      <c r="C268" s="286"/>
      <c r="D268" s="286"/>
      <c r="E268" s="479"/>
      <c r="F268" s="282"/>
      <c r="G268" s="283"/>
      <c r="H268" s="421"/>
      <c r="I268" s="421"/>
      <c r="J268" s="283"/>
      <c r="K268" s="421"/>
      <c r="L268" s="282"/>
      <c r="N268" s="282"/>
      <c r="S268" s="282"/>
      <c r="T268" s="283"/>
      <c r="U268" s="283"/>
      <c r="V268" s="283"/>
      <c r="W268" s="283"/>
      <c r="X268" s="283"/>
      <c r="Y268" s="282"/>
      <c r="Z268" s="282"/>
      <c r="AA268" s="283"/>
      <c r="AB268" s="282"/>
      <c r="AC268" s="282"/>
      <c r="AD268" s="282"/>
      <c r="AE268" s="282"/>
      <c r="AF268" s="283"/>
      <c r="AG268" s="402"/>
      <c r="AH268" s="283"/>
      <c r="AI268" s="283"/>
      <c r="AJ268" s="283"/>
      <c r="AK268" s="283"/>
      <c r="AL268" s="283"/>
      <c r="AM268" s="282"/>
      <c r="AN268" s="282"/>
      <c r="AO268" s="282"/>
      <c r="AP268" s="282"/>
      <c r="AQ268" s="282"/>
      <c r="AR268" s="282"/>
      <c r="AT268" s="283"/>
      <c r="AU268" s="283"/>
      <c r="AV268" s="283"/>
      <c r="AW268" s="283"/>
      <c r="AY268" s="283"/>
      <c r="AZ268" s="282"/>
      <c r="BA268" s="283"/>
      <c r="BB268" s="282"/>
      <c r="BC268" s="282"/>
      <c r="BD268" s="282"/>
      <c r="BE268" s="283"/>
      <c r="BG268" s="282"/>
      <c r="BH268" s="282"/>
      <c r="BI268" s="282"/>
      <c r="BL268" s="421"/>
      <c r="BM268" s="424"/>
      <c r="BN268" s="424"/>
      <c r="BO268" s="424"/>
      <c r="BP268" s="424"/>
      <c r="BQ268" s="421"/>
      <c r="BR268" s="421"/>
      <c r="BV268" s="282"/>
      <c r="BW268" s="283"/>
      <c r="BY268" s="283"/>
      <c r="BZ268" s="283"/>
      <c r="CA268" s="283"/>
      <c r="CB268" s="282"/>
      <c r="CC268" s="282"/>
      <c r="CD268" s="282"/>
      <c r="CE268" s="282"/>
      <c r="CG268" s="427"/>
      <c r="CH268" s="402"/>
      <c r="CI268" s="424"/>
      <c r="CJ268" s="282"/>
      <c r="CK268" s="282"/>
      <c r="CL268" s="283"/>
      <c r="CM268" s="283"/>
      <c r="CP268" s="282"/>
      <c r="DC268" s="282"/>
      <c r="DD268" s="282"/>
      <c r="DE268" s="282"/>
      <c r="DF268" s="282"/>
      <c r="DG268" s="282"/>
      <c r="DH268" s="282"/>
      <c r="DI268" s="282"/>
      <c r="DJ268" s="282"/>
      <c r="EF268" s="495" t="str">
        <f>""&amp;(MID(数据表!AZ268,1,MIN(FIND({"(";"（"},数据表!AZ268&amp;"(（",1)-1)))&amp;""</f>
        <v/>
      </c>
      <c r="EG268" s="495" t="str">
        <f>""&amp;(MID(数据表!AZ268,1,MIN(FIND({0;1;2;3;4;5;6;7;8;9},数据表!AZ268&amp;"1234567890",1)-1)))&amp;""</f>
        <v/>
      </c>
    </row>
    <row r="269" spans="2:137" s="310" customFormat="1" ht="12" customHeight="1">
      <c r="B269" s="286"/>
      <c r="C269" s="286"/>
      <c r="D269" s="286"/>
      <c r="E269" s="479"/>
      <c r="F269" s="282"/>
      <c r="G269" s="283"/>
      <c r="H269" s="421"/>
      <c r="I269" s="421"/>
      <c r="J269" s="283"/>
      <c r="K269" s="421"/>
      <c r="L269" s="282"/>
      <c r="N269" s="282"/>
      <c r="S269" s="282"/>
      <c r="T269" s="283"/>
      <c r="U269" s="283"/>
      <c r="V269" s="283"/>
      <c r="W269" s="283"/>
      <c r="X269" s="283"/>
      <c r="Y269" s="282"/>
      <c r="Z269" s="282"/>
      <c r="AA269" s="283"/>
      <c r="AB269" s="282"/>
      <c r="AC269" s="282"/>
      <c r="AD269" s="282"/>
      <c r="AE269" s="282"/>
      <c r="AF269" s="283"/>
      <c r="AG269" s="402"/>
      <c r="AH269" s="283"/>
      <c r="AI269" s="283"/>
      <c r="AJ269" s="283"/>
      <c r="AK269" s="283"/>
      <c r="AL269" s="283"/>
      <c r="AM269" s="282"/>
      <c r="AN269" s="282"/>
      <c r="AO269" s="282"/>
      <c r="AP269" s="282"/>
      <c r="AQ269" s="282"/>
      <c r="AR269" s="282"/>
      <c r="AT269" s="283"/>
      <c r="AU269" s="283"/>
      <c r="AV269" s="283"/>
      <c r="AW269" s="283"/>
      <c r="AY269" s="283"/>
      <c r="AZ269" s="282"/>
      <c r="BA269" s="283"/>
      <c r="BB269" s="282"/>
      <c r="BC269" s="282"/>
      <c r="BD269" s="282"/>
      <c r="BE269" s="283"/>
      <c r="BG269" s="282"/>
      <c r="BH269" s="282"/>
      <c r="BI269" s="282"/>
      <c r="BL269" s="421"/>
      <c r="BM269" s="424"/>
      <c r="BN269" s="424"/>
      <c r="BO269" s="424"/>
      <c r="BP269" s="424"/>
      <c r="BQ269" s="421"/>
      <c r="BR269" s="421"/>
      <c r="BV269" s="282"/>
      <c r="BW269" s="283"/>
      <c r="BY269" s="283"/>
      <c r="BZ269" s="283"/>
      <c r="CA269" s="283"/>
      <c r="CB269" s="282"/>
      <c r="CC269" s="282"/>
      <c r="CD269" s="282"/>
      <c r="CE269" s="282"/>
      <c r="CG269" s="427"/>
      <c r="CH269" s="402"/>
      <c r="CI269" s="424"/>
      <c r="CJ269" s="282"/>
      <c r="CK269" s="282"/>
      <c r="CL269" s="283"/>
      <c r="CM269" s="283"/>
      <c r="CP269" s="282"/>
      <c r="DC269" s="282"/>
      <c r="DD269" s="282"/>
      <c r="DE269" s="282"/>
      <c r="DF269" s="282"/>
      <c r="DG269" s="282"/>
      <c r="DH269" s="282"/>
      <c r="DI269" s="282"/>
      <c r="DJ269" s="282"/>
      <c r="EF269" s="495" t="str">
        <f>""&amp;(MID(数据表!AZ269,1,MIN(FIND({"(";"（"},数据表!AZ269&amp;"(（",1)-1)))&amp;""</f>
        <v/>
      </c>
      <c r="EG269" s="495" t="str">
        <f>""&amp;(MID(数据表!AZ269,1,MIN(FIND({0;1;2;3;4;5;6;7;8;9},数据表!AZ269&amp;"1234567890",1)-1)))&amp;""</f>
        <v/>
      </c>
    </row>
    <row r="270" spans="2:137" s="310" customFormat="1" ht="12" customHeight="1">
      <c r="B270" s="286"/>
      <c r="C270" s="286"/>
      <c r="D270" s="286"/>
      <c r="E270" s="479"/>
      <c r="F270" s="282"/>
      <c r="G270" s="283"/>
      <c r="H270" s="421"/>
      <c r="I270" s="421"/>
      <c r="J270" s="283"/>
      <c r="K270" s="421"/>
      <c r="L270" s="282"/>
      <c r="N270" s="282"/>
      <c r="S270" s="282"/>
      <c r="T270" s="283"/>
      <c r="U270" s="283"/>
      <c r="V270" s="283"/>
      <c r="W270" s="283"/>
      <c r="X270" s="283"/>
      <c r="Y270" s="282"/>
      <c r="Z270" s="282"/>
      <c r="AA270" s="283"/>
      <c r="AB270" s="282"/>
      <c r="AC270" s="282"/>
      <c r="AD270" s="282"/>
      <c r="AE270" s="282"/>
      <c r="AF270" s="283"/>
      <c r="AG270" s="402"/>
      <c r="AH270" s="283"/>
      <c r="AI270" s="283"/>
      <c r="AJ270" s="283"/>
      <c r="AK270" s="283"/>
      <c r="AL270" s="283"/>
      <c r="AM270" s="282"/>
      <c r="AN270" s="282"/>
      <c r="AO270" s="282"/>
      <c r="AP270" s="282"/>
      <c r="AQ270" s="282"/>
      <c r="AR270" s="282"/>
      <c r="AT270" s="283"/>
      <c r="AU270" s="283"/>
      <c r="AV270" s="283"/>
      <c r="AW270" s="283"/>
      <c r="AY270" s="283"/>
      <c r="AZ270" s="282"/>
      <c r="BA270" s="283"/>
      <c r="BB270" s="282"/>
      <c r="BC270" s="282"/>
      <c r="BD270" s="282"/>
      <c r="BE270" s="283"/>
      <c r="BG270" s="282"/>
      <c r="BH270" s="282"/>
      <c r="BI270" s="282"/>
      <c r="BL270" s="421"/>
      <c r="BM270" s="424"/>
      <c r="BN270" s="424"/>
      <c r="BO270" s="424"/>
      <c r="BP270" s="424"/>
      <c r="BQ270" s="421"/>
      <c r="BR270" s="421"/>
      <c r="BV270" s="282"/>
      <c r="BW270" s="283"/>
      <c r="BY270" s="283"/>
      <c r="BZ270" s="283"/>
      <c r="CA270" s="283"/>
      <c r="CB270" s="282"/>
      <c r="CC270" s="282"/>
      <c r="CD270" s="282"/>
      <c r="CE270" s="282"/>
      <c r="CG270" s="427"/>
      <c r="CH270" s="402"/>
      <c r="CI270" s="424"/>
      <c r="CJ270" s="282"/>
      <c r="CK270" s="282"/>
      <c r="CL270" s="283"/>
      <c r="CM270" s="283"/>
      <c r="CP270" s="282"/>
      <c r="DC270" s="282"/>
      <c r="DD270" s="282"/>
      <c r="DE270" s="282"/>
      <c r="DF270" s="282"/>
      <c r="DG270" s="282"/>
      <c r="DH270" s="282"/>
      <c r="DI270" s="282"/>
      <c r="DJ270" s="282"/>
      <c r="EF270" s="495" t="str">
        <f>""&amp;(MID(数据表!AZ270,1,MIN(FIND({"(";"（"},数据表!AZ270&amp;"(（",1)-1)))&amp;""</f>
        <v/>
      </c>
      <c r="EG270" s="495" t="str">
        <f>""&amp;(MID(数据表!AZ270,1,MIN(FIND({0;1;2;3;4;5;6;7;8;9},数据表!AZ270&amp;"1234567890",1)-1)))&amp;""</f>
        <v/>
      </c>
    </row>
    <row r="271" spans="2:137" s="310" customFormat="1" ht="12" customHeight="1">
      <c r="B271" s="286"/>
      <c r="C271" s="286"/>
      <c r="D271" s="286"/>
      <c r="E271" s="479"/>
      <c r="F271" s="282"/>
      <c r="G271" s="283"/>
      <c r="H271" s="421"/>
      <c r="I271" s="421"/>
      <c r="J271" s="283"/>
      <c r="K271" s="421"/>
      <c r="L271" s="282"/>
      <c r="N271" s="282"/>
      <c r="S271" s="282"/>
      <c r="T271" s="283"/>
      <c r="U271" s="283"/>
      <c r="V271" s="283"/>
      <c r="W271" s="283"/>
      <c r="X271" s="283"/>
      <c r="Y271" s="282"/>
      <c r="Z271" s="282"/>
      <c r="AA271" s="283"/>
      <c r="AB271" s="282"/>
      <c r="AC271" s="282"/>
      <c r="AD271" s="282"/>
      <c r="AE271" s="282"/>
      <c r="AF271" s="283"/>
      <c r="AG271" s="402"/>
      <c r="AH271" s="283"/>
      <c r="AI271" s="283"/>
      <c r="AJ271" s="283"/>
      <c r="AK271" s="283"/>
      <c r="AL271" s="283"/>
      <c r="AM271" s="282"/>
      <c r="AN271" s="282"/>
      <c r="AO271" s="282"/>
      <c r="AP271" s="282"/>
      <c r="AQ271" s="282"/>
      <c r="AR271" s="282"/>
      <c r="AT271" s="283"/>
      <c r="AU271" s="283"/>
      <c r="AV271" s="283"/>
      <c r="AW271" s="283"/>
      <c r="AY271" s="283"/>
      <c r="AZ271" s="282"/>
      <c r="BA271" s="283"/>
      <c r="BB271" s="282"/>
      <c r="BC271" s="282"/>
      <c r="BD271" s="282"/>
      <c r="BE271" s="283"/>
      <c r="BG271" s="282"/>
      <c r="BH271" s="282"/>
      <c r="BI271" s="282"/>
      <c r="BL271" s="421"/>
      <c r="BM271" s="424"/>
      <c r="BN271" s="424"/>
      <c r="BO271" s="424"/>
      <c r="BP271" s="424"/>
      <c r="BQ271" s="421"/>
      <c r="BR271" s="421"/>
      <c r="BV271" s="282"/>
      <c r="BW271" s="283"/>
      <c r="BY271" s="283"/>
      <c r="BZ271" s="283"/>
      <c r="CA271" s="283"/>
      <c r="CB271" s="282"/>
      <c r="CC271" s="282"/>
      <c r="CD271" s="282"/>
      <c r="CE271" s="282"/>
      <c r="CG271" s="427"/>
      <c r="CH271" s="402"/>
      <c r="CI271" s="424"/>
      <c r="CJ271" s="282"/>
      <c r="CK271" s="282"/>
      <c r="CL271" s="283"/>
      <c r="CM271" s="283"/>
      <c r="CP271" s="282"/>
      <c r="DC271" s="282"/>
      <c r="DD271" s="282"/>
      <c r="DE271" s="282"/>
      <c r="DF271" s="282"/>
      <c r="DG271" s="282"/>
      <c r="DH271" s="282"/>
      <c r="DI271" s="282"/>
      <c r="DJ271" s="282"/>
      <c r="EF271" s="495" t="str">
        <f>""&amp;(MID(数据表!AZ271,1,MIN(FIND({"(";"（"},数据表!AZ271&amp;"(（",1)-1)))&amp;""</f>
        <v/>
      </c>
      <c r="EG271" s="495" t="str">
        <f>""&amp;(MID(数据表!AZ271,1,MIN(FIND({0;1;2;3;4;5;6;7;8;9},数据表!AZ271&amp;"1234567890",1)-1)))&amp;""</f>
        <v/>
      </c>
    </row>
    <row r="272" spans="2:137" s="310" customFormat="1" ht="12" customHeight="1">
      <c r="B272" s="286"/>
      <c r="C272" s="286"/>
      <c r="D272" s="286"/>
      <c r="E272" s="479"/>
      <c r="F272" s="282"/>
      <c r="G272" s="283"/>
      <c r="H272" s="421"/>
      <c r="I272" s="421"/>
      <c r="J272" s="283"/>
      <c r="K272" s="421"/>
      <c r="L272" s="282"/>
      <c r="N272" s="282"/>
      <c r="S272" s="282"/>
      <c r="T272" s="283"/>
      <c r="U272" s="283"/>
      <c r="V272" s="283"/>
      <c r="W272" s="283"/>
      <c r="X272" s="283"/>
      <c r="Y272" s="282"/>
      <c r="Z272" s="282"/>
      <c r="AA272" s="283"/>
      <c r="AB272" s="282"/>
      <c r="AC272" s="282"/>
      <c r="AD272" s="282"/>
      <c r="AE272" s="282"/>
      <c r="AF272" s="283"/>
      <c r="AG272" s="402"/>
      <c r="AH272" s="283"/>
      <c r="AI272" s="283"/>
      <c r="AJ272" s="283"/>
      <c r="AK272" s="283"/>
      <c r="AL272" s="283"/>
      <c r="AM272" s="282"/>
      <c r="AN272" s="282"/>
      <c r="AO272" s="282"/>
      <c r="AP272" s="282"/>
      <c r="AQ272" s="282"/>
      <c r="AR272" s="282"/>
      <c r="AT272" s="283"/>
      <c r="AU272" s="283"/>
      <c r="AV272" s="283"/>
      <c r="AW272" s="283"/>
      <c r="AY272" s="283"/>
      <c r="AZ272" s="282"/>
      <c r="BA272" s="283"/>
      <c r="BB272" s="282"/>
      <c r="BC272" s="282"/>
      <c r="BD272" s="282"/>
      <c r="BE272" s="283"/>
      <c r="BG272" s="282"/>
      <c r="BH272" s="282"/>
      <c r="BI272" s="282"/>
      <c r="BL272" s="421"/>
      <c r="BM272" s="424"/>
      <c r="BN272" s="424"/>
      <c r="BO272" s="424"/>
      <c r="BP272" s="424"/>
      <c r="BQ272" s="421"/>
      <c r="BR272" s="421"/>
      <c r="BV272" s="282"/>
      <c r="BW272" s="283"/>
      <c r="BY272" s="283"/>
      <c r="BZ272" s="283"/>
      <c r="CA272" s="283"/>
      <c r="CB272" s="282"/>
      <c r="CC272" s="282"/>
      <c r="CD272" s="282"/>
      <c r="CE272" s="282"/>
      <c r="CG272" s="427"/>
      <c r="CH272" s="402"/>
      <c r="CI272" s="424"/>
      <c r="CJ272" s="282"/>
      <c r="CK272" s="282"/>
      <c r="CL272" s="283"/>
      <c r="CM272" s="283"/>
      <c r="CP272" s="282"/>
      <c r="DC272" s="282"/>
      <c r="DD272" s="282"/>
      <c r="DE272" s="282"/>
      <c r="DF272" s="282"/>
      <c r="DG272" s="282"/>
      <c r="DH272" s="282"/>
      <c r="DI272" s="282"/>
      <c r="DJ272" s="282"/>
      <c r="EF272" s="495" t="str">
        <f>""&amp;(MID(数据表!AZ272,1,MIN(FIND({"(";"（"},数据表!AZ272&amp;"(（",1)-1)))&amp;""</f>
        <v/>
      </c>
      <c r="EG272" s="495" t="str">
        <f>""&amp;(MID(数据表!AZ272,1,MIN(FIND({0;1;2;3;4;5;6;7;8;9},数据表!AZ272&amp;"1234567890",1)-1)))&amp;""</f>
        <v/>
      </c>
    </row>
    <row r="273" spans="2:137" s="310" customFormat="1" ht="12" customHeight="1">
      <c r="B273" s="286"/>
      <c r="C273" s="286"/>
      <c r="D273" s="286"/>
      <c r="E273" s="479"/>
      <c r="F273" s="282"/>
      <c r="G273" s="283"/>
      <c r="H273" s="421"/>
      <c r="I273" s="421"/>
      <c r="J273" s="283"/>
      <c r="K273" s="421"/>
      <c r="L273" s="282"/>
      <c r="N273" s="282"/>
      <c r="S273" s="282"/>
      <c r="T273" s="283"/>
      <c r="U273" s="283"/>
      <c r="V273" s="283"/>
      <c r="W273" s="283"/>
      <c r="X273" s="283"/>
      <c r="Y273" s="282"/>
      <c r="Z273" s="282"/>
      <c r="AA273" s="283"/>
      <c r="AB273" s="282"/>
      <c r="AC273" s="282"/>
      <c r="AD273" s="282"/>
      <c r="AE273" s="282"/>
      <c r="AF273" s="283"/>
      <c r="AG273" s="402"/>
      <c r="AH273" s="283"/>
      <c r="AI273" s="283"/>
      <c r="AJ273" s="283"/>
      <c r="AK273" s="283"/>
      <c r="AL273" s="283"/>
      <c r="AM273" s="282"/>
      <c r="AN273" s="282"/>
      <c r="AO273" s="282"/>
      <c r="AP273" s="282"/>
      <c r="AQ273" s="282"/>
      <c r="AR273" s="282"/>
      <c r="AT273" s="283"/>
      <c r="AU273" s="283"/>
      <c r="AV273" s="283"/>
      <c r="AW273" s="283"/>
      <c r="AY273" s="283"/>
      <c r="AZ273" s="282"/>
      <c r="BA273" s="283"/>
      <c r="BB273" s="282"/>
      <c r="BC273" s="282"/>
      <c r="BD273" s="282"/>
      <c r="BE273" s="283"/>
      <c r="BG273" s="282"/>
      <c r="BH273" s="282"/>
      <c r="BI273" s="282"/>
      <c r="BL273" s="421"/>
      <c r="BM273" s="424"/>
      <c r="BN273" s="424"/>
      <c r="BO273" s="424"/>
      <c r="BP273" s="424"/>
      <c r="BQ273" s="421"/>
      <c r="BR273" s="421"/>
      <c r="BV273" s="282"/>
      <c r="BW273" s="283"/>
      <c r="BY273" s="283"/>
      <c r="BZ273" s="283"/>
      <c r="CA273" s="283"/>
      <c r="CB273" s="282"/>
      <c r="CC273" s="282"/>
      <c r="CD273" s="282"/>
      <c r="CE273" s="282"/>
      <c r="CG273" s="427"/>
      <c r="CH273" s="402"/>
      <c r="CI273" s="424"/>
      <c r="CJ273" s="282"/>
      <c r="CK273" s="282"/>
      <c r="CL273" s="283"/>
      <c r="CM273" s="283"/>
      <c r="CP273" s="282"/>
      <c r="DC273" s="282"/>
      <c r="DD273" s="282"/>
      <c r="DE273" s="282"/>
      <c r="DF273" s="282"/>
      <c r="DG273" s="282"/>
      <c r="DH273" s="282"/>
      <c r="DI273" s="282"/>
      <c r="DJ273" s="282"/>
      <c r="EF273" s="495" t="str">
        <f>""&amp;(MID(数据表!AZ273,1,MIN(FIND({"(";"（"},数据表!AZ273&amp;"(（",1)-1)))&amp;""</f>
        <v/>
      </c>
      <c r="EG273" s="495" t="str">
        <f>""&amp;(MID(数据表!AZ273,1,MIN(FIND({0;1;2;3;4;5;6;7;8;9},数据表!AZ273&amp;"1234567890",1)-1)))&amp;""</f>
        <v/>
      </c>
    </row>
    <row r="274" spans="2:137" s="310" customFormat="1" ht="12" customHeight="1">
      <c r="B274" s="286"/>
      <c r="C274" s="286"/>
      <c r="D274" s="286"/>
      <c r="E274" s="479"/>
      <c r="F274" s="282"/>
      <c r="G274" s="283"/>
      <c r="H274" s="421"/>
      <c r="I274" s="421"/>
      <c r="J274" s="283"/>
      <c r="K274" s="421"/>
      <c r="L274" s="282"/>
      <c r="N274" s="282"/>
      <c r="S274" s="282"/>
      <c r="T274" s="283"/>
      <c r="U274" s="283"/>
      <c r="V274" s="283"/>
      <c r="W274" s="283"/>
      <c r="X274" s="283"/>
      <c r="Y274" s="282"/>
      <c r="Z274" s="282"/>
      <c r="AA274" s="283"/>
      <c r="AB274" s="282"/>
      <c r="AC274" s="282"/>
      <c r="AD274" s="282"/>
      <c r="AE274" s="282"/>
      <c r="AF274" s="283"/>
      <c r="AG274" s="402"/>
      <c r="AH274" s="283"/>
      <c r="AI274" s="283"/>
      <c r="AJ274" s="283"/>
      <c r="AK274" s="283"/>
      <c r="AL274" s="283"/>
      <c r="AM274" s="282"/>
      <c r="AN274" s="282"/>
      <c r="AO274" s="282"/>
      <c r="AP274" s="282"/>
      <c r="AQ274" s="282"/>
      <c r="AR274" s="282"/>
      <c r="AT274" s="283"/>
      <c r="AU274" s="283"/>
      <c r="AV274" s="283"/>
      <c r="AW274" s="283"/>
      <c r="AY274" s="283"/>
      <c r="AZ274" s="282"/>
      <c r="BA274" s="283"/>
      <c r="BB274" s="282"/>
      <c r="BC274" s="282"/>
      <c r="BD274" s="282"/>
      <c r="BE274" s="283"/>
      <c r="BG274" s="282"/>
      <c r="BH274" s="282"/>
      <c r="BI274" s="282"/>
      <c r="BL274" s="421"/>
      <c r="BM274" s="424"/>
      <c r="BN274" s="424"/>
      <c r="BO274" s="424"/>
      <c r="BP274" s="424"/>
      <c r="BQ274" s="421"/>
      <c r="BR274" s="421"/>
      <c r="BS274" s="403"/>
      <c r="BV274" s="282"/>
      <c r="BW274" s="283"/>
      <c r="BY274" s="283"/>
      <c r="BZ274" s="283"/>
      <c r="CA274" s="283"/>
      <c r="CB274" s="282"/>
      <c r="CC274" s="282"/>
      <c r="CD274" s="282"/>
      <c r="CE274" s="282"/>
      <c r="CG274" s="427"/>
      <c r="CH274" s="402"/>
      <c r="CI274" s="424"/>
      <c r="CJ274" s="282"/>
      <c r="CK274" s="282"/>
      <c r="CL274" s="283"/>
      <c r="CM274" s="283"/>
      <c r="CP274" s="282"/>
      <c r="DC274" s="282"/>
      <c r="DD274" s="282"/>
      <c r="DE274" s="282"/>
      <c r="DF274" s="282"/>
      <c r="DG274" s="282"/>
      <c r="DH274" s="282"/>
      <c r="DI274" s="282"/>
      <c r="DJ274" s="282"/>
      <c r="EF274" s="495" t="str">
        <f>""&amp;(MID(数据表!AZ274,1,MIN(FIND({"(";"（"},数据表!AZ274&amp;"(（",1)-1)))&amp;""</f>
        <v/>
      </c>
      <c r="EG274" s="495" t="str">
        <f>""&amp;(MID(数据表!AZ274,1,MIN(FIND({0;1;2;3;4;5;6;7;8;9},数据表!AZ274&amp;"1234567890",1)-1)))&amp;""</f>
        <v/>
      </c>
    </row>
    <row r="275" spans="2:137" s="310" customFormat="1" ht="12" customHeight="1">
      <c r="B275" s="286"/>
      <c r="C275" s="286"/>
      <c r="D275" s="286"/>
      <c r="E275" s="479"/>
      <c r="F275" s="282"/>
      <c r="G275" s="283"/>
      <c r="H275" s="421"/>
      <c r="I275" s="421"/>
      <c r="J275" s="283"/>
      <c r="K275" s="421"/>
      <c r="L275" s="282"/>
      <c r="N275" s="282"/>
      <c r="S275" s="282"/>
      <c r="T275" s="283"/>
      <c r="U275" s="283"/>
      <c r="V275" s="283"/>
      <c r="W275" s="283"/>
      <c r="X275" s="283"/>
      <c r="Y275" s="282"/>
      <c r="Z275" s="282"/>
      <c r="AA275" s="283"/>
      <c r="AB275" s="282"/>
      <c r="AC275" s="282"/>
      <c r="AD275" s="282"/>
      <c r="AE275" s="282"/>
      <c r="AF275" s="283"/>
      <c r="AG275" s="402"/>
      <c r="AH275" s="283"/>
      <c r="AI275" s="283"/>
      <c r="AJ275" s="283"/>
      <c r="AK275" s="283"/>
      <c r="AL275" s="283"/>
      <c r="AM275" s="282"/>
      <c r="AN275" s="282"/>
      <c r="AO275" s="282"/>
      <c r="AP275" s="282"/>
      <c r="AQ275" s="282"/>
      <c r="AR275" s="282"/>
      <c r="AT275" s="283"/>
      <c r="AU275" s="283"/>
      <c r="AV275" s="283"/>
      <c r="AW275" s="283"/>
      <c r="AY275" s="283"/>
      <c r="AZ275" s="282"/>
      <c r="BA275" s="283"/>
      <c r="BB275" s="282"/>
      <c r="BC275" s="282"/>
      <c r="BD275" s="282"/>
      <c r="BE275" s="283"/>
      <c r="BG275" s="282"/>
      <c r="BH275" s="282"/>
      <c r="BI275" s="282"/>
      <c r="BL275" s="421"/>
      <c r="BM275" s="424"/>
      <c r="BN275" s="424"/>
      <c r="BO275" s="424"/>
      <c r="BP275" s="424"/>
      <c r="BQ275" s="421"/>
      <c r="BR275" s="421"/>
      <c r="BV275" s="282"/>
      <c r="BW275" s="283"/>
      <c r="BY275" s="283"/>
      <c r="BZ275" s="283"/>
      <c r="CA275" s="283"/>
      <c r="CB275" s="282"/>
      <c r="CC275" s="282"/>
      <c r="CD275" s="282"/>
      <c r="CE275" s="282"/>
      <c r="CG275" s="427"/>
      <c r="CH275" s="402"/>
      <c r="CI275" s="424"/>
      <c r="CJ275" s="282"/>
      <c r="CK275" s="282"/>
      <c r="CL275" s="283"/>
      <c r="CM275" s="283"/>
      <c r="CP275" s="282"/>
      <c r="DC275" s="282"/>
      <c r="DD275" s="282"/>
      <c r="DE275" s="282"/>
      <c r="DF275" s="282"/>
      <c r="DG275" s="282"/>
      <c r="DH275" s="282"/>
      <c r="DI275" s="282"/>
      <c r="DJ275" s="282"/>
      <c r="EF275" s="495" t="str">
        <f>""&amp;(MID(数据表!AZ275,1,MIN(FIND({"(";"（"},数据表!AZ275&amp;"(（",1)-1)))&amp;""</f>
        <v/>
      </c>
      <c r="EG275" s="495" t="str">
        <f>""&amp;(MID(数据表!AZ275,1,MIN(FIND({0;1;2;3;4;5;6;7;8;9},数据表!AZ275&amp;"1234567890",1)-1)))&amp;""</f>
        <v/>
      </c>
    </row>
    <row r="276" spans="2:137" s="310" customFormat="1" ht="12" customHeight="1">
      <c r="B276" s="286"/>
      <c r="C276" s="286"/>
      <c r="D276" s="286"/>
      <c r="E276" s="479"/>
      <c r="F276" s="282"/>
      <c r="G276" s="283"/>
      <c r="H276" s="421"/>
      <c r="I276" s="421"/>
      <c r="J276" s="283"/>
      <c r="K276" s="421"/>
      <c r="L276" s="282"/>
      <c r="N276" s="282"/>
      <c r="S276" s="282"/>
      <c r="T276" s="283"/>
      <c r="U276" s="283"/>
      <c r="V276" s="283"/>
      <c r="W276" s="283"/>
      <c r="X276" s="283"/>
      <c r="Y276" s="282"/>
      <c r="Z276" s="282"/>
      <c r="AA276" s="283"/>
      <c r="AB276" s="282"/>
      <c r="AC276" s="282"/>
      <c r="AD276" s="282"/>
      <c r="AE276" s="282"/>
      <c r="AF276" s="283"/>
      <c r="AG276" s="402"/>
      <c r="AH276" s="283"/>
      <c r="AI276" s="283"/>
      <c r="AJ276" s="283"/>
      <c r="AK276" s="283"/>
      <c r="AL276" s="283"/>
      <c r="AM276" s="282"/>
      <c r="AN276" s="282"/>
      <c r="AO276" s="282"/>
      <c r="AP276" s="282"/>
      <c r="AQ276" s="282"/>
      <c r="AR276" s="282"/>
      <c r="AT276" s="283"/>
      <c r="AU276" s="283"/>
      <c r="AV276" s="283"/>
      <c r="AW276" s="283"/>
      <c r="AY276" s="283"/>
      <c r="AZ276" s="282"/>
      <c r="BA276" s="283"/>
      <c r="BB276" s="282"/>
      <c r="BC276" s="282"/>
      <c r="BD276" s="282"/>
      <c r="BE276" s="283"/>
      <c r="BG276" s="282"/>
      <c r="BH276" s="282"/>
      <c r="BI276" s="282"/>
      <c r="BL276" s="421"/>
      <c r="BM276" s="424"/>
      <c r="BN276" s="424"/>
      <c r="BO276" s="424"/>
      <c r="BP276" s="424"/>
      <c r="BQ276" s="421"/>
      <c r="BR276" s="421"/>
      <c r="BV276" s="282"/>
      <c r="BW276" s="283"/>
      <c r="BY276" s="283"/>
      <c r="BZ276" s="283"/>
      <c r="CA276" s="283"/>
      <c r="CB276" s="282"/>
      <c r="CC276" s="282"/>
      <c r="CD276" s="282"/>
      <c r="CE276" s="282"/>
      <c r="CG276" s="427"/>
      <c r="CH276" s="402"/>
      <c r="CI276" s="424"/>
      <c r="CJ276" s="282"/>
      <c r="CK276" s="282"/>
      <c r="CL276" s="283"/>
      <c r="CM276" s="283"/>
      <c r="CP276" s="282"/>
      <c r="DC276" s="282"/>
      <c r="DD276" s="282"/>
      <c r="DE276" s="282"/>
      <c r="DF276" s="282"/>
      <c r="DG276" s="282"/>
      <c r="DH276" s="282"/>
      <c r="DI276" s="282"/>
      <c r="DJ276" s="282"/>
      <c r="EF276" s="495" t="str">
        <f>""&amp;(MID(数据表!AZ276,1,MIN(FIND({"(";"（"},数据表!AZ276&amp;"(（",1)-1)))&amp;""</f>
        <v/>
      </c>
      <c r="EG276" s="495" t="str">
        <f>""&amp;(MID(数据表!AZ276,1,MIN(FIND({0;1;2;3;4;5;6;7;8;9},数据表!AZ276&amp;"1234567890",1)-1)))&amp;""</f>
        <v/>
      </c>
    </row>
    <row r="277" spans="2:137" s="310" customFormat="1" ht="12" customHeight="1">
      <c r="B277" s="286"/>
      <c r="C277" s="286"/>
      <c r="D277" s="286"/>
      <c r="E277" s="479"/>
      <c r="F277" s="282"/>
      <c r="G277" s="283"/>
      <c r="H277" s="421"/>
      <c r="I277" s="421"/>
      <c r="J277" s="283"/>
      <c r="K277" s="421"/>
      <c r="L277" s="282"/>
      <c r="N277" s="282"/>
      <c r="S277" s="282"/>
      <c r="T277" s="283"/>
      <c r="U277" s="283"/>
      <c r="V277" s="283"/>
      <c r="W277" s="283"/>
      <c r="X277" s="283"/>
      <c r="Y277" s="282"/>
      <c r="Z277" s="282"/>
      <c r="AA277" s="283"/>
      <c r="AB277" s="282"/>
      <c r="AC277" s="282"/>
      <c r="AD277" s="282"/>
      <c r="AE277" s="282"/>
      <c r="AF277" s="283"/>
      <c r="AG277" s="402"/>
      <c r="AH277" s="283"/>
      <c r="AI277" s="283"/>
      <c r="AJ277" s="283"/>
      <c r="AK277" s="283"/>
      <c r="AL277" s="283"/>
      <c r="AM277" s="282"/>
      <c r="AN277" s="282"/>
      <c r="AO277" s="282"/>
      <c r="AP277" s="282"/>
      <c r="AQ277" s="282"/>
      <c r="AR277" s="282"/>
      <c r="AT277" s="283"/>
      <c r="AU277" s="283"/>
      <c r="AV277" s="283"/>
      <c r="AW277" s="283"/>
      <c r="AY277" s="283"/>
      <c r="AZ277" s="282"/>
      <c r="BA277" s="283"/>
      <c r="BB277" s="282"/>
      <c r="BC277" s="282"/>
      <c r="BD277" s="282"/>
      <c r="BE277" s="283"/>
      <c r="BG277" s="282"/>
      <c r="BH277" s="282"/>
      <c r="BI277" s="282"/>
      <c r="BL277" s="421"/>
      <c r="BM277" s="424"/>
      <c r="BN277" s="424"/>
      <c r="BO277" s="424"/>
      <c r="BP277" s="424"/>
      <c r="BQ277" s="421"/>
      <c r="BR277" s="421"/>
      <c r="BV277" s="282"/>
      <c r="BW277" s="283"/>
      <c r="BY277" s="283"/>
      <c r="BZ277" s="283"/>
      <c r="CA277" s="283"/>
      <c r="CB277" s="282"/>
      <c r="CC277" s="282"/>
      <c r="CD277" s="282"/>
      <c r="CE277" s="282"/>
      <c r="CG277" s="427"/>
      <c r="CH277" s="402"/>
      <c r="CI277" s="424"/>
      <c r="CJ277" s="282"/>
      <c r="CK277" s="282"/>
      <c r="CL277" s="283"/>
      <c r="CM277" s="283"/>
      <c r="CP277" s="282"/>
      <c r="DC277" s="282"/>
      <c r="DD277" s="282"/>
      <c r="DE277" s="282"/>
      <c r="DF277" s="282"/>
      <c r="DG277" s="282"/>
      <c r="DH277" s="282"/>
      <c r="DI277" s="282"/>
      <c r="DJ277" s="282"/>
      <c r="EF277" s="495" t="str">
        <f>""&amp;(MID(数据表!AZ277,1,MIN(FIND({"(";"（"},数据表!AZ277&amp;"(（",1)-1)))&amp;""</f>
        <v/>
      </c>
      <c r="EG277" s="495" t="str">
        <f>""&amp;(MID(数据表!AZ277,1,MIN(FIND({0;1;2;3;4;5;6;7;8;9},数据表!AZ277&amp;"1234567890",1)-1)))&amp;""</f>
        <v/>
      </c>
    </row>
    <row r="278" spans="2:137" s="310" customFormat="1" ht="12" customHeight="1">
      <c r="B278" s="286"/>
      <c r="C278" s="286"/>
      <c r="D278" s="286"/>
      <c r="E278" s="479"/>
      <c r="F278" s="282"/>
      <c r="G278" s="283"/>
      <c r="H278" s="421"/>
      <c r="I278" s="421"/>
      <c r="J278" s="283"/>
      <c r="K278" s="421"/>
      <c r="L278" s="282"/>
      <c r="N278" s="282"/>
      <c r="S278" s="282"/>
      <c r="T278" s="283"/>
      <c r="U278" s="283"/>
      <c r="V278" s="283"/>
      <c r="W278" s="283"/>
      <c r="X278" s="283"/>
      <c r="Y278" s="282"/>
      <c r="Z278" s="282"/>
      <c r="AA278" s="283"/>
      <c r="AB278" s="282"/>
      <c r="AC278" s="282"/>
      <c r="AD278" s="282"/>
      <c r="AE278" s="282"/>
      <c r="AF278" s="283"/>
      <c r="AG278" s="402"/>
      <c r="AH278" s="283"/>
      <c r="AI278" s="283"/>
      <c r="AJ278" s="283"/>
      <c r="AK278" s="283"/>
      <c r="AL278" s="283"/>
      <c r="AM278" s="282"/>
      <c r="AN278" s="282"/>
      <c r="AO278" s="282"/>
      <c r="AP278" s="282"/>
      <c r="AQ278" s="282"/>
      <c r="AR278" s="282"/>
      <c r="AT278" s="283"/>
      <c r="AU278" s="283"/>
      <c r="AV278" s="283"/>
      <c r="AW278" s="283"/>
      <c r="AY278" s="283"/>
      <c r="AZ278" s="282"/>
      <c r="BA278" s="283"/>
      <c r="BB278" s="282"/>
      <c r="BC278" s="282"/>
      <c r="BD278" s="282"/>
      <c r="BE278" s="283"/>
      <c r="BG278" s="282"/>
      <c r="BH278" s="282"/>
      <c r="BI278" s="282"/>
      <c r="BL278" s="421"/>
      <c r="BM278" s="424"/>
      <c r="BN278" s="424"/>
      <c r="BO278" s="424"/>
      <c r="BP278" s="424"/>
      <c r="BQ278" s="421"/>
      <c r="BR278" s="421"/>
      <c r="BS278" s="403"/>
      <c r="BV278" s="282"/>
      <c r="BW278" s="283"/>
      <c r="BY278" s="283"/>
      <c r="BZ278" s="283"/>
      <c r="CA278" s="283"/>
      <c r="CB278" s="282"/>
      <c r="CC278" s="282"/>
      <c r="CD278" s="282"/>
      <c r="CE278" s="282"/>
      <c r="CG278" s="427"/>
      <c r="CH278" s="402"/>
      <c r="CI278" s="424"/>
      <c r="CJ278" s="282"/>
      <c r="CK278" s="282"/>
      <c r="CL278" s="283"/>
      <c r="CM278" s="283"/>
      <c r="CP278" s="282"/>
      <c r="DC278" s="282"/>
      <c r="DD278" s="282"/>
      <c r="DE278" s="282"/>
      <c r="DF278" s="282"/>
      <c r="DG278" s="282"/>
      <c r="DH278" s="282"/>
      <c r="DI278" s="282"/>
      <c r="DJ278" s="282"/>
      <c r="EF278" s="495" t="str">
        <f>""&amp;(MID(数据表!AZ278,1,MIN(FIND({"(";"（"},数据表!AZ278&amp;"(（",1)-1)))&amp;""</f>
        <v/>
      </c>
      <c r="EG278" s="495" t="str">
        <f>""&amp;(MID(数据表!AZ278,1,MIN(FIND({0;1;2;3;4;5;6;7;8;9},数据表!AZ278&amp;"1234567890",1)-1)))&amp;""</f>
        <v/>
      </c>
    </row>
    <row r="279" spans="2:137" s="310" customFormat="1" ht="12" customHeight="1">
      <c r="B279" s="286"/>
      <c r="C279" s="286"/>
      <c r="D279" s="286"/>
      <c r="E279" s="479"/>
      <c r="F279" s="282"/>
      <c r="G279" s="283"/>
      <c r="H279" s="421"/>
      <c r="I279" s="421"/>
      <c r="J279" s="283"/>
      <c r="K279" s="421"/>
      <c r="L279" s="282"/>
      <c r="N279" s="282"/>
      <c r="S279" s="282"/>
      <c r="T279" s="283"/>
      <c r="U279" s="283"/>
      <c r="V279" s="283"/>
      <c r="W279" s="283"/>
      <c r="X279" s="283"/>
      <c r="Y279" s="282"/>
      <c r="Z279" s="282"/>
      <c r="AA279" s="283"/>
      <c r="AB279" s="282"/>
      <c r="AC279" s="282"/>
      <c r="AD279" s="282"/>
      <c r="AE279" s="282"/>
      <c r="AF279" s="283"/>
      <c r="AG279" s="402"/>
      <c r="AH279" s="283"/>
      <c r="AI279" s="283"/>
      <c r="AJ279" s="283"/>
      <c r="AK279" s="283"/>
      <c r="AL279" s="283"/>
      <c r="AM279" s="282"/>
      <c r="AN279" s="282"/>
      <c r="AO279" s="282"/>
      <c r="AP279" s="282"/>
      <c r="AQ279" s="282"/>
      <c r="AR279" s="282"/>
      <c r="AT279" s="283"/>
      <c r="AU279" s="283"/>
      <c r="AV279" s="283"/>
      <c r="AW279" s="283"/>
      <c r="AY279" s="283"/>
      <c r="AZ279" s="282"/>
      <c r="BA279" s="283"/>
      <c r="BB279" s="282"/>
      <c r="BC279" s="282"/>
      <c r="BD279" s="282"/>
      <c r="BE279" s="283"/>
      <c r="BG279" s="282"/>
      <c r="BH279" s="282"/>
      <c r="BI279" s="282"/>
      <c r="BL279" s="421"/>
      <c r="BM279" s="424"/>
      <c r="BN279" s="424"/>
      <c r="BO279" s="424"/>
      <c r="BP279" s="424"/>
      <c r="BQ279" s="421"/>
      <c r="BR279" s="421"/>
      <c r="BV279" s="282"/>
      <c r="BW279" s="283"/>
      <c r="BY279" s="283"/>
      <c r="BZ279" s="283"/>
      <c r="CA279" s="283"/>
      <c r="CB279" s="282"/>
      <c r="CC279" s="282"/>
      <c r="CD279" s="282"/>
      <c r="CE279" s="282"/>
      <c r="CG279" s="427"/>
      <c r="CH279" s="402"/>
      <c r="CI279" s="424"/>
      <c r="CJ279" s="282"/>
      <c r="CK279" s="282"/>
      <c r="CL279" s="283"/>
      <c r="CM279" s="283"/>
      <c r="CP279" s="282"/>
      <c r="DC279" s="282"/>
      <c r="DD279" s="282"/>
      <c r="DE279" s="282"/>
      <c r="DF279" s="282"/>
      <c r="DG279" s="282"/>
      <c r="DH279" s="282"/>
      <c r="DI279" s="282"/>
      <c r="DJ279" s="282"/>
      <c r="EF279" s="495" t="str">
        <f>""&amp;(MID(数据表!AZ279,1,MIN(FIND({"(";"（"},数据表!AZ279&amp;"(（",1)-1)))&amp;""</f>
        <v/>
      </c>
      <c r="EG279" s="495" t="str">
        <f>""&amp;(MID(数据表!AZ279,1,MIN(FIND({0;1;2;3;4;5;6;7;8;9},数据表!AZ279&amp;"1234567890",1)-1)))&amp;""</f>
        <v/>
      </c>
    </row>
    <row r="280" spans="2:137" s="310" customFormat="1" ht="12" customHeight="1">
      <c r="B280" s="286"/>
      <c r="C280" s="286"/>
      <c r="D280" s="286"/>
      <c r="E280" s="479"/>
      <c r="F280" s="282"/>
      <c r="G280" s="283"/>
      <c r="H280" s="421"/>
      <c r="I280" s="421"/>
      <c r="J280" s="283"/>
      <c r="K280" s="421"/>
      <c r="L280" s="282"/>
      <c r="N280" s="282"/>
      <c r="S280" s="282"/>
      <c r="T280" s="283"/>
      <c r="U280" s="283"/>
      <c r="V280" s="283"/>
      <c r="W280" s="283"/>
      <c r="X280" s="283"/>
      <c r="Y280" s="282"/>
      <c r="Z280" s="282"/>
      <c r="AA280" s="283"/>
      <c r="AB280" s="282"/>
      <c r="AC280" s="282"/>
      <c r="AD280" s="282"/>
      <c r="AE280" s="282"/>
      <c r="AF280" s="283"/>
      <c r="AG280" s="402"/>
      <c r="AH280" s="283"/>
      <c r="AI280" s="283"/>
      <c r="AJ280" s="283"/>
      <c r="AK280" s="283"/>
      <c r="AL280" s="283"/>
      <c r="AM280" s="282"/>
      <c r="AN280" s="282"/>
      <c r="AO280" s="282"/>
      <c r="AP280" s="282"/>
      <c r="AQ280" s="282"/>
      <c r="AR280" s="282"/>
      <c r="AT280" s="283"/>
      <c r="AU280" s="283"/>
      <c r="AV280" s="283"/>
      <c r="AW280" s="283"/>
      <c r="AY280" s="283"/>
      <c r="AZ280" s="282"/>
      <c r="BA280" s="283"/>
      <c r="BB280" s="282"/>
      <c r="BC280" s="282"/>
      <c r="BD280" s="282"/>
      <c r="BE280" s="283"/>
      <c r="BG280" s="282"/>
      <c r="BH280" s="282"/>
      <c r="BI280" s="282"/>
      <c r="BL280" s="421"/>
      <c r="BM280" s="424"/>
      <c r="BN280" s="424"/>
      <c r="BO280" s="424"/>
      <c r="BP280" s="424"/>
      <c r="BQ280" s="421"/>
      <c r="BR280" s="421"/>
      <c r="BV280" s="282"/>
      <c r="BW280" s="283"/>
      <c r="BY280" s="283"/>
      <c r="BZ280" s="283"/>
      <c r="CA280" s="283"/>
      <c r="CB280" s="282"/>
      <c r="CC280" s="282"/>
      <c r="CD280" s="282"/>
      <c r="CE280" s="282"/>
      <c r="CG280" s="427"/>
      <c r="CH280" s="402"/>
      <c r="CI280" s="424"/>
      <c r="CJ280" s="282"/>
      <c r="CK280" s="282"/>
      <c r="CL280" s="283"/>
      <c r="CM280" s="283"/>
      <c r="CP280" s="282"/>
      <c r="DC280" s="282"/>
      <c r="DD280" s="282"/>
      <c r="DE280" s="282"/>
      <c r="DF280" s="282"/>
      <c r="DG280" s="282"/>
      <c r="DH280" s="282"/>
      <c r="DI280" s="282"/>
      <c r="DJ280" s="282"/>
      <c r="EF280" s="495" t="str">
        <f>""&amp;(MID(数据表!AZ280,1,MIN(FIND({"(";"（"},数据表!AZ280&amp;"(（",1)-1)))&amp;""</f>
        <v/>
      </c>
      <c r="EG280" s="495" t="str">
        <f>""&amp;(MID(数据表!AZ280,1,MIN(FIND({0;1;2;3;4;5;6;7;8;9},数据表!AZ280&amp;"1234567890",1)-1)))&amp;""</f>
        <v/>
      </c>
    </row>
    <row r="281" spans="2:137" s="310" customFormat="1" ht="12" customHeight="1">
      <c r="B281" s="286"/>
      <c r="C281" s="286"/>
      <c r="D281" s="286"/>
      <c r="E281" s="479"/>
      <c r="F281" s="282"/>
      <c r="G281" s="283"/>
      <c r="H281" s="421"/>
      <c r="I281" s="421"/>
      <c r="J281" s="283"/>
      <c r="K281" s="421"/>
      <c r="L281" s="282"/>
      <c r="N281" s="282"/>
      <c r="S281" s="282"/>
      <c r="T281" s="283"/>
      <c r="U281" s="283"/>
      <c r="V281" s="283"/>
      <c r="W281" s="283"/>
      <c r="X281" s="283"/>
      <c r="Y281" s="282"/>
      <c r="Z281" s="282"/>
      <c r="AA281" s="283"/>
      <c r="AB281" s="282"/>
      <c r="AC281" s="282"/>
      <c r="AD281" s="282"/>
      <c r="AE281" s="282"/>
      <c r="AF281" s="283"/>
      <c r="AG281" s="402"/>
      <c r="AH281" s="283"/>
      <c r="AI281" s="283"/>
      <c r="AJ281" s="283"/>
      <c r="AK281" s="283"/>
      <c r="AL281" s="283"/>
      <c r="AM281" s="282"/>
      <c r="AN281" s="282"/>
      <c r="AO281" s="282"/>
      <c r="AP281" s="282"/>
      <c r="AQ281" s="282"/>
      <c r="AR281" s="282"/>
      <c r="AT281" s="283"/>
      <c r="AU281" s="283"/>
      <c r="AV281" s="283"/>
      <c r="AW281" s="283"/>
      <c r="AY281" s="283"/>
      <c r="AZ281" s="282"/>
      <c r="BA281" s="283"/>
      <c r="BB281" s="282"/>
      <c r="BC281" s="282"/>
      <c r="BD281" s="282"/>
      <c r="BE281" s="283"/>
      <c r="BG281" s="282"/>
      <c r="BH281" s="282"/>
      <c r="BI281" s="282"/>
      <c r="BL281" s="421"/>
      <c r="BM281" s="424"/>
      <c r="BN281" s="424"/>
      <c r="BO281" s="424"/>
      <c r="BP281" s="424"/>
      <c r="BQ281" s="421"/>
      <c r="BR281" s="421"/>
      <c r="BV281" s="282"/>
      <c r="BW281" s="283"/>
      <c r="BY281" s="283"/>
      <c r="BZ281" s="283"/>
      <c r="CA281" s="283"/>
      <c r="CB281" s="282"/>
      <c r="CC281" s="282"/>
      <c r="CD281" s="282"/>
      <c r="CE281" s="282"/>
      <c r="CG281" s="427"/>
      <c r="CH281" s="402"/>
      <c r="CI281" s="424"/>
      <c r="CJ281" s="282"/>
      <c r="CK281" s="282"/>
      <c r="CL281" s="283"/>
      <c r="CM281" s="283"/>
      <c r="CP281" s="282"/>
      <c r="DC281" s="282"/>
      <c r="DD281" s="282"/>
      <c r="DE281" s="282"/>
      <c r="DF281" s="282"/>
      <c r="DG281" s="282"/>
      <c r="DH281" s="282"/>
      <c r="DI281" s="282"/>
      <c r="DJ281" s="282"/>
      <c r="EF281" s="495" t="str">
        <f>""&amp;(MID(数据表!AZ281,1,MIN(FIND({"(";"（"},数据表!AZ281&amp;"(（",1)-1)))&amp;""</f>
        <v/>
      </c>
      <c r="EG281" s="495" t="str">
        <f>""&amp;(MID(数据表!AZ281,1,MIN(FIND({0;1;2;3;4;5;6;7;8;9},数据表!AZ281&amp;"1234567890",1)-1)))&amp;""</f>
        <v/>
      </c>
    </row>
    <row r="282" spans="2:137" s="310" customFormat="1" ht="12" customHeight="1">
      <c r="B282" s="286"/>
      <c r="C282" s="286"/>
      <c r="D282" s="286"/>
      <c r="E282" s="479"/>
      <c r="F282" s="282"/>
      <c r="G282" s="283"/>
      <c r="H282" s="421"/>
      <c r="I282" s="421"/>
      <c r="J282" s="283"/>
      <c r="K282" s="421"/>
      <c r="L282" s="282"/>
      <c r="N282" s="282"/>
      <c r="S282" s="282"/>
      <c r="T282" s="283"/>
      <c r="U282" s="283"/>
      <c r="V282" s="283"/>
      <c r="W282" s="283"/>
      <c r="X282" s="283"/>
      <c r="Y282" s="282"/>
      <c r="Z282" s="282"/>
      <c r="AA282" s="283"/>
      <c r="AB282" s="282"/>
      <c r="AC282" s="282"/>
      <c r="AD282" s="282"/>
      <c r="AE282" s="282"/>
      <c r="AF282" s="283"/>
      <c r="AG282" s="402"/>
      <c r="AH282" s="283"/>
      <c r="AI282" s="283"/>
      <c r="AJ282" s="283"/>
      <c r="AK282" s="283"/>
      <c r="AL282" s="283"/>
      <c r="AM282" s="282"/>
      <c r="AN282" s="282"/>
      <c r="AO282" s="282"/>
      <c r="AP282" s="282"/>
      <c r="AQ282" s="282"/>
      <c r="AR282" s="282"/>
      <c r="AT282" s="283"/>
      <c r="AU282" s="283"/>
      <c r="AV282" s="283"/>
      <c r="AW282" s="283"/>
      <c r="AY282" s="283"/>
      <c r="AZ282" s="282"/>
      <c r="BA282" s="283"/>
      <c r="BB282" s="282"/>
      <c r="BC282" s="282"/>
      <c r="BD282" s="282"/>
      <c r="BE282" s="283"/>
      <c r="BG282" s="282"/>
      <c r="BH282" s="282"/>
      <c r="BI282" s="282"/>
      <c r="BL282" s="421"/>
      <c r="BM282" s="424"/>
      <c r="BN282" s="424"/>
      <c r="BO282" s="424"/>
      <c r="BP282" s="424"/>
      <c r="BQ282" s="421"/>
      <c r="BR282" s="421"/>
      <c r="BV282" s="282"/>
      <c r="BW282" s="283"/>
      <c r="BY282" s="283"/>
      <c r="BZ282" s="283"/>
      <c r="CA282" s="283"/>
      <c r="CB282" s="282"/>
      <c r="CC282" s="282"/>
      <c r="CD282" s="282"/>
      <c r="CE282" s="282"/>
      <c r="CG282" s="427"/>
      <c r="CH282" s="402"/>
      <c r="CI282" s="424"/>
      <c r="CJ282" s="282"/>
      <c r="CK282" s="282"/>
      <c r="CL282" s="283"/>
      <c r="CM282" s="283"/>
      <c r="CP282" s="282"/>
      <c r="DC282" s="282"/>
      <c r="DD282" s="282"/>
      <c r="DE282" s="282"/>
      <c r="DF282" s="282"/>
      <c r="DG282" s="282"/>
      <c r="DH282" s="282"/>
      <c r="DI282" s="282"/>
      <c r="DJ282" s="282"/>
      <c r="EF282" s="495" t="str">
        <f>""&amp;(MID(数据表!AZ282,1,MIN(FIND({"(";"（"},数据表!AZ282&amp;"(（",1)-1)))&amp;""</f>
        <v/>
      </c>
      <c r="EG282" s="495" t="str">
        <f>""&amp;(MID(数据表!AZ282,1,MIN(FIND({0;1;2;3;4;5;6;7;8;9},数据表!AZ282&amp;"1234567890",1)-1)))&amp;""</f>
        <v/>
      </c>
    </row>
    <row r="283" spans="2:137" s="310" customFormat="1" ht="12" customHeight="1">
      <c r="B283" s="286"/>
      <c r="C283" s="286"/>
      <c r="D283" s="286"/>
      <c r="E283" s="479"/>
      <c r="F283" s="282"/>
      <c r="G283" s="283"/>
      <c r="H283" s="421"/>
      <c r="I283" s="421"/>
      <c r="J283" s="283"/>
      <c r="K283" s="421"/>
      <c r="L283" s="282"/>
      <c r="N283" s="282"/>
      <c r="S283" s="282"/>
      <c r="T283" s="283"/>
      <c r="U283" s="283"/>
      <c r="V283" s="283"/>
      <c r="W283" s="283"/>
      <c r="X283" s="283"/>
      <c r="Y283" s="282"/>
      <c r="Z283" s="282"/>
      <c r="AA283" s="283"/>
      <c r="AB283" s="282"/>
      <c r="AC283" s="282"/>
      <c r="AD283" s="282"/>
      <c r="AE283" s="282"/>
      <c r="AF283" s="283"/>
      <c r="AG283" s="402"/>
      <c r="AH283" s="283"/>
      <c r="AI283" s="283"/>
      <c r="AJ283" s="283"/>
      <c r="AK283" s="283"/>
      <c r="AL283" s="283"/>
      <c r="AM283" s="282"/>
      <c r="AN283" s="282"/>
      <c r="AO283" s="282"/>
      <c r="AP283" s="282"/>
      <c r="AQ283" s="282"/>
      <c r="AR283" s="282"/>
      <c r="AT283" s="283"/>
      <c r="AU283" s="283"/>
      <c r="AV283" s="283"/>
      <c r="AW283" s="283"/>
      <c r="AY283" s="283"/>
      <c r="AZ283" s="282"/>
      <c r="BA283" s="283"/>
      <c r="BB283" s="282"/>
      <c r="BC283" s="282"/>
      <c r="BD283" s="282"/>
      <c r="BE283" s="283"/>
      <c r="BG283" s="282"/>
      <c r="BH283" s="282"/>
      <c r="BI283" s="282"/>
      <c r="BL283" s="421"/>
      <c r="BM283" s="424"/>
      <c r="BN283" s="424"/>
      <c r="BO283" s="424"/>
      <c r="BP283" s="424"/>
      <c r="BQ283" s="421"/>
      <c r="BR283" s="421"/>
      <c r="BV283" s="282"/>
      <c r="BW283" s="283"/>
      <c r="BY283" s="283"/>
      <c r="BZ283" s="283"/>
      <c r="CA283" s="283"/>
      <c r="CB283" s="282"/>
      <c r="CC283" s="282"/>
      <c r="CD283" s="282"/>
      <c r="CE283" s="282"/>
      <c r="CG283" s="427"/>
      <c r="CH283" s="402"/>
      <c r="CI283" s="424"/>
      <c r="CJ283" s="282"/>
      <c r="CK283" s="282"/>
      <c r="CL283" s="283"/>
      <c r="CM283" s="283"/>
      <c r="CP283" s="282"/>
      <c r="DC283" s="282"/>
      <c r="DD283" s="282"/>
      <c r="DE283" s="282"/>
      <c r="DF283" s="282"/>
      <c r="DG283" s="282"/>
      <c r="DH283" s="282"/>
      <c r="DI283" s="282"/>
      <c r="DJ283" s="282"/>
      <c r="EF283" s="495" t="str">
        <f>""&amp;(MID(数据表!AZ283,1,MIN(FIND({"(";"（"},数据表!AZ283&amp;"(（",1)-1)))&amp;""</f>
        <v/>
      </c>
      <c r="EG283" s="495" t="str">
        <f>""&amp;(MID(数据表!AZ283,1,MIN(FIND({0;1;2;3;4;5;6;7;8;9},数据表!AZ283&amp;"1234567890",1)-1)))&amp;""</f>
        <v/>
      </c>
    </row>
    <row r="284" spans="2:137" s="310" customFormat="1" ht="12" customHeight="1">
      <c r="B284" s="286"/>
      <c r="C284" s="286"/>
      <c r="D284" s="286"/>
      <c r="E284" s="479"/>
      <c r="F284" s="282"/>
      <c r="G284" s="283"/>
      <c r="H284" s="421"/>
      <c r="I284" s="421"/>
      <c r="J284" s="283"/>
      <c r="K284" s="421"/>
      <c r="L284" s="282"/>
      <c r="N284" s="282"/>
      <c r="S284" s="282"/>
      <c r="T284" s="283"/>
      <c r="U284" s="283"/>
      <c r="V284" s="283"/>
      <c r="W284" s="283"/>
      <c r="X284" s="283"/>
      <c r="Y284" s="282"/>
      <c r="Z284" s="282"/>
      <c r="AA284" s="283"/>
      <c r="AB284" s="282"/>
      <c r="AC284" s="282"/>
      <c r="AD284" s="282"/>
      <c r="AE284" s="282"/>
      <c r="AF284" s="283"/>
      <c r="AG284" s="402"/>
      <c r="AH284" s="283"/>
      <c r="AI284" s="283"/>
      <c r="AJ284" s="283"/>
      <c r="AK284" s="283"/>
      <c r="AL284" s="283"/>
      <c r="AM284" s="282"/>
      <c r="AN284" s="282"/>
      <c r="AO284" s="282"/>
      <c r="AP284" s="282"/>
      <c r="AQ284" s="282"/>
      <c r="AR284" s="282"/>
      <c r="AT284" s="283"/>
      <c r="AU284" s="283"/>
      <c r="AV284" s="283"/>
      <c r="AW284" s="283"/>
      <c r="AY284" s="283"/>
      <c r="AZ284" s="282"/>
      <c r="BA284" s="283"/>
      <c r="BB284" s="282"/>
      <c r="BC284" s="282"/>
      <c r="BD284" s="282"/>
      <c r="BE284" s="283"/>
      <c r="BG284" s="282"/>
      <c r="BH284" s="282"/>
      <c r="BI284" s="282"/>
      <c r="BL284" s="421"/>
      <c r="BM284" s="424"/>
      <c r="BN284" s="424"/>
      <c r="BO284" s="424"/>
      <c r="BP284" s="424"/>
      <c r="BQ284" s="421"/>
      <c r="BR284" s="421"/>
      <c r="BV284" s="282"/>
      <c r="BW284" s="283"/>
      <c r="BY284" s="283"/>
      <c r="BZ284" s="283"/>
      <c r="CA284" s="283"/>
      <c r="CB284" s="282"/>
      <c r="CC284" s="282"/>
      <c r="CD284" s="282"/>
      <c r="CE284" s="282"/>
      <c r="CG284" s="427"/>
      <c r="CH284" s="402"/>
      <c r="CI284" s="424"/>
      <c r="CJ284" s="282"/>
      <c r="CK284" s="282"/>
      <c r="CL284" s="283"/>
      <c r="CM284" s="283"/>
      <c r="CP284" s="282"/>
      <c r="DC284" s="282"/>
      <c r="DD284" s="282"/>
      <c r="DE284" s="282"/>
      <c r="DF284" s="282"/>
      <c r="DG284" s="282"/>
      <c r="DH284" s="282"/>
      <c r="DI284" s="282"/>
      <c r="DJ284" s="282"/>
      <c r="EF284" s="495" t="str">
        <f>""&amp;(MID(数据表!AZ284,1,MIN(FIND({"(";"（"},数据表!AZ284&amp;"(（",1)-1)))&amp;""</f>
        <v/>
      </c>
      <c r="EG284" s="495" t="str">
        <f>""&amp;(MID(数据表!AZ284,1,MIN(FIND({0;1;2;3;4;5;6;7;8;9},数据表!AZ284&amp;"1234567890",1)-1)))&amp;""</f>
        <v/>
      </c>
    </row>
    <row r="285" spans="2:137" s="310" customFormat="1" ht="12" customHeight="1">
      <c r="B285" s="286"/>
      <c r="C285" s="286"/>
      <c r="D285" s="286"/>
      <c r="E285" s="479"/>
      <c r="F285" s="282"/>
      <c r="G285" s="283"/>
      <c r="H285" s="421"/>
      <c r="I285" s="421"/>
      <c r="J285" s="283"/>
      <c r="K285" s="421"/>
      <c r="L285" s="282"/>
      <c r="N285" s="282"/>
      <c r="S285" s="282"/>
      <c r="T285" s="283"/>
      <c r="U285" s="283"/>
      <c r="V285" s="283"/>
      <c r="W285" s="283"/>
      <c r="X285" s="283"/>
      <c r="Y285" s="282"/>
      <c r="Z285" s="282"/>
      <c r="AA285" s="283"/>
      <c r="AB285" s="282"/>
      <c r="AC285" s="282"/>
      <c r="AD285" s="282"/>
      <c r="AE285" s="282"/>
      <c r="AF285" s="283"/>
      <c r="AG285" s="402"/>
      <c r="AH285" s="283"/>
      <c r="AI285" s="283"/>
      <c r="AJ285" s="283"/>
      <c r="AK285" s="283"/>
      <c r="AL285" s="283"/>
      <c r="AM285" s="282"/>
      <c r="AN285" s="282"/>
      <c r="AO285" s="282"/>
      <c r="AP285" s="282"/>
      <c r="AQ285" s="282"/>
      <c r="AR285" s="282"/>
      <c r="AT285" s="283"/>
      <c r="AU285" s="283"/>
      <c r="AV285" s="283"/>
      <c r="AW285" s="283"/>
      <c r="AY285" s="283"/>
      <c r="AZ285" s="282"/>
      <c r="BA285" s="283"/>
      <c r="BB285" s="282"/>
      <c r="BC285" s="282"/>
      <c r="BD285" s="282"/>
      <c r="BE285" s="283"/>
      <c r="BG285" s="282"/>
      <c r="BH285" s="282"/>
      <c r="BI285" s="282"/>
      <c r="BL285" s="421"/>
      <c r="BM285" s="424"/>
      <c r="BN285" s="424"/>
      <c r="BO285" s="424"/>
      <c r="BP285" s="424"/>
      <c r="BQ285" s="421"/>
      <c r="BR285" s="421"/>
      <c r="BV285" s="282"/>
      <c r="BW285" s="283"/>
      <c r="BY285" s="283"/>
      <c r="BZ285" s="283"/>
      <c r="CA285" s="283"/>
      <c r="CB285" s="282"/>
      <c r="CC285" s="282"/>
      <c r="CD285" s="282"/>
      <c r="CE285" s="282"/>
      <c r="CG285" s="427"/>
      <c r="CH285" s="402"/>
      <c r="CI285" s="424"/>
      <c r="CJ285" s="282"/>
      <c r="CK285" s="282"/>
      <c r="CL285" s="283"/>
      <c r="CM285" s="283"/>
      <c r="CP285" s="282"/>
      <c r="DC285" s="282"/>
      <c r="DD285" s="282"/>
      <c r="DE285" s="282"/>
      <c r="DF285" s="282"/>
      <c r="DG285" s="282"/>
      <c r="DH285" s="282"/>
      <c r="DI285" s="282"/>
      <c r="DJ285" s="282"/>
      <c r="EF285" s="495" t="str">
        <f>""&amp;(MID(数据表!AZ285,1,MIN(FIND({"(";"（"},数据表!AZ285&amp;"(（",1)-1)))&amp;""</f>
        <v/>
      </c>
      <c r="EG285" s="495" t="str">
        <f>""&amp;(MID(数据表!AZ285,1,MIN(FIND({0;1;2;3;4;5;6;7;8;9},数据表!AZ285&amp;"1234567890",1)-1)))&amp;""</f>
        <v/>
      </c>
    </row>
    <row r="286" spans="2:137" s="310" customFormat="1" ht="12" customHeight="1">
      <c r="B286" s="286"/>
      <c r="C286" s="286"/>
      <c r="D286" s="286"/>
      <c r="E286" s="479"/>
      <c r="F286" s="282"/>
      <c r="G286" s="283"/>
      <c r="H286" s="421"/>
      <c r="I286" s="421"/>
      <c r="J286" s="283"/>
      <c r="K286" s="421"/>
      <c r="L286" s="282"/>
      <c r="N286" s="282"/>
      <c r="S286" s="282"/>
      <c r="T286" s="283"/>
      <c r="U286" s="283"/>
      <c r="V286" s="283"/>
      <c r="W286" s="283"/>
      <c r="X286" s="283"/>
      <c r="Y286" s="282"/>
      <c r="Z286" s="282"/>
      <c r="AA286" s="283"/>
      <c r="AB286" s="282"/>
      <c r="AC286" s="282"/>
      <c r="AD286" s="282"/>
      <c r="AE286" s="282"/>
      <c r="AF286" s="283"/>
      <c r="AG286" s="402"/>
      <c r="AH286" s="283"/>
      <c r="AI286" s="283"/>
      <c r="AJ286" s="283"/>
      <c r="AK286" s="283"/>
      <c r="AL286" s="283"/>
      <c r="AM286" s="282"/>
      <c r="AN286" s="282"/>
      <c r="AO286" s="282"/>
      <c r="AP286" s="282"/>
      <c r="AQ286" s="282"/>
      <c r="AR286" s="282"/>
      <c r="AT286" s="283"/>
      <c r="AU286" s="283"/>
      <c r="AV286" s="283"/>
      <c r="AW286" s="283"/>
      <c r="AY286" s="283"/>
      <c r="AZ286" s="282"/>
      <c r="BA286" s="283"/>
      <c r="BB286" s="282"/>
      <c r="BC286" s="282"/>
      <c r="BD286" s="282"/>
      <c r="BE286" s="283"/>
      <c r="BG286" s="282"/>
      <c r="BH286" s="282"/>
      <c r="BI286" s="282"/>
      <c r="BL286" s="421"/>
      <c r="BM286" s="424"/>
      <c r="BN286" s="424"/>
      <c r="BO286" s="424"/>
      <c r="BP286" s="424"/>
      <c r="BQ286" s="421"/>
      <c r="BR286" s="421"/>
      <c r="BV286" s="282"/>
      <c r="BW286" s="283"/>
      <c r="BY286" s="283"/>
      <c r="BZ286" s="283"/>
      <c r="CA286" s="283"/>
      <c r="CB286" s="282"/>
      <c r="CC286" s="282"/>
      <c r="CD286" s="282"/>
      <c r="CE286" s="282"/>
      <c r="CG286" s="427"/>
      <c r="CH286" s="402"/>
      <c r="CI286" s="424"/>
      <c r="CJ286" s="282"/>
      <c r="CK286" s="282"/>
      <c r="CL286" s="283"/>
      <c r="CM286" s="283"/>
      <c r="CP286" s="282"/>
      <c r="DC286" s="282"/>
      <c r="DD286" s="282"/>
      <c r="DE286" s="282"/>
      <c r="DF286" s="282"/>
      <c r="DG286" s="282"/>
      <c r="DH286" s="282"/>
      <c r="DI286" s="282"/>
      <c r="DJ286" s="282"/>
      <c r="EF286" s="495" t="str">
        <f>""&amp;(MID(数据表!AZ286,1,MIN(FIND({"(";"（"},数据表!AZ286&amp;"(（",1)-1)))&amp;""</f>
        <v/>
      </c>
      <c r="EG286" s="495" t="str">
        <f>""&amp;(MID(数据表!AZ286,1,MIN(FIND({0;1;2;3;4;5;6;7;8;9},数据表!AZ286&amp;"1234567890",1)-1)))&amp;""</f>
        <v/>
      </c>
    </row>
    <row r="287" spans="2:137" s="310" customFormat="1" ht="12" customHeight="1">
      <c r="B287" s="286"/>
      <c r="C287" s="286"/>
      <c r="D287" s="286"/>
      <c r="E287" s="479"/>
      <c r="F287" s="282"/>
      <c r="G287" s="283"/>
      <c r="H287" s="421"/>
      <c r="I287" s="421"/>
      <c r="J287" s="283"/>
      <c r="K287" s="421"/>
      <c r="L287" s="282"/>
      <c r="N287" s="282"/>
      <c r="S287" s="282"/>
      <c r="T287" s="283"/>
      <c r="U287" s="283"/>
      <c r="V287" s="283"/>
      <c r="W287" s="283"/>
      <c r="X287" s="283"/>
      <c r="Y287" s="282"/>
      <c r="Z287" s="282"/>
      <c r="AA287" s="283"/>
      <c r="AB287" s="282"/>
      <c r="AC287" s="282"/>
      <c r="AD287" s="282"/>
      <c r="AE287" s="282"/>
      <c r="AF287" s="283"/>
      <c r="AG287" s="402"/>
      <c r="AH287" s="283"/>
      <c r="AI287" s="283"/>
      <c r="AJ287" s="283"/>
      <c r="AK287" s="283"/>
      <c r="AL287" s="283"/>
      <c r="AM287" s="282"/>
      <c r="AN287" s="282"/>
      <c r="AO287" s="282"/>
      <c r="AP287" s="282"/>
      <c r="AQ287" s="282"/>
      <c r="AR287" s="282"/>
      <c r="AT287" s="283"/>
      <c r="AU287" s="283"/>
      <c r="AV287" s="283"/>
      <c r="AW287" s="283"/>
      <c r="AY287" s="283"/>
      <c r="AZ287" s="282"/>
      <c r="BA287" s="283"/>
      <c r="BB287" s="282"/>
      <c r="BC287" s="282"/>
      <c r="BD287" s="282"/>
      <c r="BE287" s="283"/>
      <c r="BG287" s="282"/>
      <c r="BH287" s="282"/>
      <c r="BI287" s="282"/>
      <c r="BL287" s="421"/>
      <c r="BM287" s="424"/>
      <c r="BN287" s="424"/>
      <c r="BO287" s="424"/>
      <c r="BP287" s="424"/>
      <c r="BQ287" s="421"/>
      <c r="BR287" s="421"/>
      <c r="BV287" s="282"/>
      <c r="BW287" s="283"/>
      <c r="BY287" s="283"/>
      <c r="BZ287" s="283"/>
      <c r="CA287" s="283"/>
      <c r="CB287" s="282"/>
      <c r="CC287" s="282"/>
      <c r="CD287" s="282"/>
      <c r="CE287" s="282"/>
      <c r="CG287" s="427"/>
      <c r="CH287" s="402"/>
      <c r="CI287" s="424"/>
      <c r="CJ287" s="282"/>
      <c r="CK287" s="282"/>
      <c r="CL287" s="283"/>
      <c r="CM287" s="283"/>
      <c r="CP287" s="282"/>
      <c r="DC287" s="282"/>
      <c r="DD287" s="282"/>
      <c r="DE287" s="282"/>
      <c r="DF287" s="282"/>
      <c r="DG287" s="282"/>
      <c r="DH287" s="282"/>
      <c r="DI287" s="282"/>
      <c r="DJ287" s="282"/>
      <c r="EF287" s="495" t="str">
        <f>""&amp;(MID(数据表!AZ287,1,MIN(FIND({"(";"（"},数据表!AZ287&amp;"(（",1)-1)))&amp;""</f>
        <v/>
      </c>
      <c r="EG287" s="495" t="str">
        <f>""&amp;(MID(数据表!AZ287,1,MIN(FIND({0;1;2;3;4;5;6;7;8;9},数据表!AZ287&amp;"1234567890",1)-1)))&amp;""</f>
        <v/>
      </c>
    </row>
    <row r="288" spans="2:137" s="310" customFormat="1" ht="12" customHeight="1">
      <c r="B288" s="286"/>
      <c r="C288" s="286"/>
      <c r="D288" s="286"/>
      <c r="E288" s="479"/>
      <c r="F288" s="282"/>
      <c r="G288" s="283"/>
      <c r="H288" s="421"/>
      <c r="I288" s="421"/>
      <c r="J288" s="283"/>
      <c r="K288" s="421"/>
      <c r="L288" s="282"/>
      <c r="N288" s="282"/>
      <c r="S288" s="282"/>
      <c r="T288" s="283"/>
      <c r="U288" s="283"/>
      <c r="V288" s="283"/>
      <c r="W288" s="283"/>
      <c r="X288" s="283"/>
      <c r="Y288" s="282"/>
      <c r="Z288" s="282"/>
      <c r="AA288" s="283"/>
      <c r="AB288" s="282"/>
      <c r="AC288" s="282"/>
      <c r="AD288" s="282"/>
      <c r="AE288" s="282"/>
      <c r="AF288" s="283"/>
      <c r="AG288" s="402"/>
      <c r="AH288" s="283"/>
      <c r="AI288" s="283"/>
      <c r="AJ288" s="283"/>
      <c r="AK288" s="283"/>
      <c r="AL288" s="283"/>
      <c r="AM288" s="282"/>
      <c r="AN288" s="282"/>
      <c r="AO288" s="282"/>
      <c r="AP288" s="282"/>
      <c r="AQ288" s="282"/>
      <c r="AR288" s="282"/>
      <c r="AT288" s="283"/>
      <c r="AU288" s="283"/>
      <c r="AV288" s="283"/>
      <c r="AW288" s="283"/>
      <c r="AY288" s="283"/>
      <c r="AZ288" s="282"/>
      <c r="BA288" s="283"/>
      <c r="BB288" s="282"/>
      <c r="BC288" s="282"/>
      <c r="BD288" s="282"/>
      <c r="BE288" s="283"/>
      <c r="BG288" s="282"/>
      <c r="BH288" s="282"/>
      <c r="BI288" s="282"/>
      <c r="BL288" s="421"/>
      <c r="BM288" s="424"/>
      <c r="BN288" s="424"/>
      <c r="BO288" s="424"/>
      <c r="BP288" s="424"/>
      <c r="BQ288" s="421"/>
      <c r="BR288" s="421"/>
      <c r="BV288" s="282"/>
      <c r="BW288" s="283"/>
      <c r="BY288" s="283"/>
      <c r="BZ288" s="283"/>
      <c r="CA288" s="283"/>
      <c r="CB288" s="282"/>
      <c r="CC288" s="282"/>
      <c r="CD288" s="282"/>
      <c r="CE288" s="282"/>
      <c r="CG288" s="427"/>
      <c r="CH288" s="402"/>
      <c r="CI288" s="424"/>
      <c r="CJ288" s="282"/>
      <c r="CK288" s="282"/>
      <c r="CL288" s="283"/>
      <c r="CM288" s="283"/>
      <c r="CP288" s="282"/>
      <c r="DC288" s="282"/>
      <c r="DD288" s="282"/>
      <c r="DE288" s="282"/>
      <c r="DF288" s="282"/>
      <c r="DG288" s="282"/>
      <c r="DH288" s="282"/>
      <c r="DI288" s="282"/>
      <c r="DJ288" s="282"/>
      <c r="EF288" s="495" t="str">
        <f>""&amp;(MID(数据表!AZ288,1,MIN(FIND({"(";"（"},数据表!AZ288&amp;"(（",1)-1)))&amp;""</f>
        <v/>
      </c>
      <c r="EG288" s="495" t="str">
        <f>""&amp;(MID(数据表!AZ288,1,MIN(FIND({0;1;2;3;4;5;6;7;8;9},数据表!AZ288&amp;"1234567890",1)-1)))&amp;""</f>
        <v/>
      </c>
    </row>
    <row r="289" spans="2:137" s="310" customFormat="1" ht="12" customHeight="1">
      <c r="B289" s="286"/>
      <c r="C289" s="286"/>
      <c r="D289" s="286"/>
      <c r="E289" s="479"/>
      <c r="F289" s="282"/>
      <c r="G289" s="283"/>
      <c r="H289" s="421"/>
      <c r="I289" s="421"/>
      <c r="J289" s="283"/>
      <c r="K289" s="421"/>
      <c r="L289" s="282"/>
      <c r="N289" s="282"/>
      <c r="S289" s="282"/>
      <c r="T289" s="283"/>
      <c r="U289" s="283"/>
      <c r="V289" s="283"/>
      <c r="W289" s="283"/>
      <c r="X289" s="283"/>
      <c r="Y289" s="282"/>
      <c r="Z289" s="282"/>
      <c r="AA289" s="283"/>
      <c r="AB289" s="282"/>
      <c r="AC289" s="282"/>
      <c r="AD289" s="282"/>
      <c r="AE289" s="282"/>
      <c r="AF289" s="283"/>
      <c r="AG289" s="402"/>
      <c r="AH289" s="283"/>
      <c r="AI289" s="283"/>
      <c r="AJ289" s="283"/>
      <c r="AK289" s="283"/>
      <c r="AL289" s="283"/>
      <c r="AM289" s="282"/>
      <c r="AN289" s="282"/>
      <c r="AO289" s="282"/>
      <c r="AP289" s="282"/>
      <c r="AQ289" s="282"/>
      <c r="AR289" s="282"/>
      <c r="AT289" s="283"/>
      <c r="AU289" s="283"/>
      <c r="AV289" s="283"/>
      <c r="AW289" s="283"/>
      <c r="AY289" s="283"/>
      <c r="AZ289" s="282"/>
      <c r="BA289" s="283"/>
      <c r="BB289" s="282"/>
      <c r="BC289" s="282"/>
      <c r="BD289" s="282"/>
      <c r="BE289" s="283"/>
      <c r="BG289" s="282"/>
      <c r="BH289" s="282"/>
      <c r="BI289" s="282"/>
      <c r="BL289" s="421"/>
      <c r="BM289" s="424"/>
      <c r="BN289" s="424"/>
      <c r="BO289" s="424"/>
      <c r="BP289" s="424"/>
      <c r="BQ289" s="421"/>
      <c r="BR289" s="421"/>
      <c r="BV289" s="282"/>
      <c r="BW289" s="283"/>
      <c r="BY289" s="283"/>
      <c r="BZ289" s="283"/>
      <c r="CA289" s="283"/>
      <c r="CB289" s="282"/>
      <c r="CC289" s="282"/>
      <c r="CD289" s="282"/>
      <c r="CE289" s="282"/>
      <c r="CG289" s="427"/>
      <c r="CH289" s="402"/>
      <c r="CI289" s="424"/>
      <c r="CJ289" s="282"/>
      <c r="CK289" s="282"/>
      <c r="CL289" s="283"/>
      <c r="CM289" s="283"/>
      <c r="CP289" s="282"/>
      <c r="DC289" s="282"/>
      <c r="DD289" s="282"/>
      <c r="DE289" s="282"/>
      <c r="DF289" s="282"/>
      <c r="DG289" s="282"/>
      <c r="DH289" s="282"/>
      <c r="DI289" s="282"/>
      <c r="DJ289" s="282"/>
      <c r="EF289" s="495" t="str">
        <f>""&amp;(MID(数据表!AZ289,1,MIN(FIND({"(";"（"},数据表!AZ289&amp;"(（",1)-1)))&amp;""</f>
        <v/>
      </c>
      <c r="EG289" s="495" t="str">
        <f>""&amp;(MID(数据表!AZ289,1,MIN(FIND({0;1;2;3;4;5;6;7;8;9},数据表!AZ289&amp;"1234567890",1)-1)))&amp;""</f>
        <v/>
      </c>
    </row>
    <row r="290" spans="2:137" s="310" customFormat="1" ht="12" customHeight="1">
      <c r="B290" s="286"/>
      <c r="C290" s="286"/>
      <c r="D290" s="286"/>
      <c r="E290" s="479"/>
      <c r="F290" s="282"/>
      <c r="G290" s="283"/>
      <c r="H290" s="421"/>
      <c r="I290" s="421"/>
      <c r="J290" s="283"/>
      <c r="K290" s="421"/>
      <c r="L290" s="282"/>
      <c r="N290" s="282"/>
      <c r="S290" s="282"/>
      <c r="T290" s="283"/>
      <c r="U290" s="283"/>
      <c r="V290" s="283"/>
      <c r="W290" s="283"/>
      <c r="X290" s="283"/>
      <c r="Y290" s="282"/>
      <c r="Z290" s="282"/>
      <c r="AA290" s="283"/>
      <c r="AB290" s="282"/>
      <c r="AC290" s="282"/>
      <c r="AD290" s="282"/>
      <c r="AE290" s="282"/>
      <c r="AF290" s="283"/>
      <c r="AG290" s="402"/>
      <c r="AH290" s="283"/>
      <c r="AI290" s="283"/>
      <c r="AJ290" s="283"/>
      <c r="AK290" s="283"/>
      <c r="AL290" s="283"/>
      <c r="AM290" s="282"/>
      <c r="AN290" s="282"/>
      <c r="AO290" s="282"/>
      <c r="AP290" s="282"/>
      <c r="AQ290" s="282"/>
      <c r="AR290" s="282"/>
      <c r="AT290" s="283"/>
      <c r="AU290" s="283"/>
      <c r="AV290" s="283"/>
      <c r="AW290" s="283"/>
      <c r="AY290" s="283"/>
      <c r="AZ290" s="282"/>
      <c r="BA290" s="283"/>
      <c r="BB290" s="282"/>
      <c r="BC290" s="282"/>
      <c r="BD290" s="282"/>
      <c r="BE290" s="283"/>
      <c r="BG290" s="282"/>
      <c r="BH290" s="282"/>
      <c r="BI290" s="282"/>
      <c r="BL290" s="421"/>
      <c r="BM290" s="424"/>
      <c r="BN290" s="424"/>
      <c r="BO290" s="424"/>
      <c r="BP290" s="424"/>
      <c r="BQ290" s="421"/>
      <c r="BR290" s="421"/>
      <c r="BV290" s="282"/>
      <c r="BW290" s="283"/>
      <c r="BY290" s="283"/>
      <c r="BZ290" s="283"/>
      <c r="CA290" s="283"/>
      <c r="CB290" s="282"/>
      <c r="CC290" s="282"/>
      <c r="CD290" s="282"/>
      <c r="CE290" s="282"/>
      <c r="CG290" s="427"/>
      <c r="CH290" s="402"/>
      <c r="CI290" s="424"/>
      <c r="CJ290" s="282"/>
      <c r="CK290" s="282"/>
      <c r="CL290" s="283"/>
      <c r="CM290" s="283"/>
      <c r="CP290" s="282"/>
      <c r="DC290" s="282"/>
      <c r="DD290" s="282"/>
      <c r="DE290" s="282"/>
      <c r="DF290" s="282"/>
      <c r="DG290" s="282"/>
      <c r="DH290" s="282"/>
      <c r="DI290" s="282"/>
      <c r="DJ290" s="282"/>
      <c r="EF290" s="495" t="str">
        <f>""&amp;(MID(数据表!AZ290,1,MIN(FIND({"(";"（"},数据表!AZ290&amp;"(（",1)-1)))&amp;""</f>
        <v/>
      </c>
      <c r="EG290" s="495" t="str">
        <f>""&amp;(MID(数据表!AZ290,1,MIN(FIND({0;1;2;3;4;5;6;7;8;9},数据表!AZ290&amp;"1234567890",1)-1)))&amp;""</f>
        <v/>
      </c>
    </row>
    <row r="291" spans="2:137" s="310" customFormat="1" ht="12" customHeight="1">
      <c r="B291" s="286"/>
      <c r="C291" s="286"/>
      <c r="D291" s="286"/>
      <c r="E291" s="479"/>
      <c r="F291" s="282"/>
      <c r="G291" s="283"/>
      <c r="H291" s="421"/>
      <c r="I291" s="421"/>
      <c r="J291" s="283"/>
      <c r="K291" s="421"/>
      <c r="L291" s="282"/>
      <c r="N291" s="282"/>
      <c r="S291" s="282"/>
      <c r="T291" s="283"/>
      <c r="U291" s="283"/>
      <c r="V291" s="283"/>
      <c r="W291" s="283"/>
      <c r="X291" s="283"/>
      <c r="Y291" s="282"/>
      <c r="Z291" s="282"/>
      <c r="AA291" s="283"/>
      <c r="AB291" s="282"/>
      <c r="AC291" s="282"/>
      <c r="AD291" s="282"/>
      <c r="AE291" s="282"/>
      <c r="AF291" s="283"/>
      <c r="AG291" s="402"/>
      <c r="AH291" s="283"/>
      <c r="AI291" s="283"/>
      <c r="AJ291" s="283"/>
      <c r="AK291" s="283"/>
      <c r="AL291" s="283"/>
      <c r="AM291" s="282"/>
      <c r="AN291" s="282"/>
      <c r="AO291" s="282"/>
      <c r="AP291" s="282"/>
      <c r="AQ291" s="282"/>
      <c r="AR291" s="282"/>
      <c r="AT291" s="283"/>
      <c r="AU291" s="283"/>
      <c r="AV291" s="283"/>
      <c r="AW291" s="283"/>
      <c r="AY291" s="283"/>
      <c r="AZ291" s="282"/>
      <c r="BA291" s="283"/>
      <c r="BB291" s="282"/>
      <c r="BC291" s="282"/>
      <c r="BD291" s="282"/>
      <c r="BE291" s="283"/>
      <c r="BG291" s="282"/>
      <c r="BH291" s="282"/>
      <c r="BI291" s="282"/>
      <c r="BL291" s="421"/>
      <c r="BM291" s="424"/>
      <c r="BN291" s="424"/>
      <c r="BO291" s="424"/>
      <c r="BP291" s="424"/>
      <c r="BQ291" s="421"/>
      <c r="BR291" s="421"/>
      <c r="BV291" s="282"/>
      <c r="BW291" s="283"/>
      <c r="BY291" s="283"/>
      <c r="BZ291" s="283"/>
      <c r="CA291" s="283"/>
      <c r="CB291" s="282"/>
      <c r="CC291" s="282"/>
      <c r="CD291" s="282"/>
      <c r="CE291" s="282"/>
      <c r="CG291" s="427"/>
      <c r="CH291" s="402"/>
      <c r="CI291" s="424"/>
      <c r="CJ291" s="282"/>
      <c r="CK291" s="282"/>
      <c r="CL291" s="283"/>
      <c r="CM291" s="283"/>
      <c r="CP291" s="282"/>
      <c r="DC291" s="282"/>
      <c r="DD291" s="282"/>
      <c r="DE291" s="282"/>
      <c r="DF291" s="282"/>
      <c r="DG291" s="282"/>
      <c r="DH291" s="282"/>
      <c r="DI291" s="282"/>
      <c r="DJ291" s="282"/>
      <c r="EF291" s="495" t="str">
        <f>""&amp;(MID(数据表!AZ291,1,MIN(FIND({"(";"（"},数据表!AZ291&amp;"(（",1)-1)))&amp;""</f>
        <v/>
      </c>
      <c r="EG291" s="495" t="str">
        <f>""&amp;(MID(数据表!AZ291,1,MIN(FIND({0;1;2;3;4;5;6;7;8;9},数据表!AZ291&amp;"1234567890",1)-1)))&amp;""</f>
        <v/>
      </c>
    </row>
    <row r="292" spans="2:137" s="310" customFormat="1" ht="12" customHeight="1">
      <c r="B292" s="286"/>
      <c r="C292" s="286"/>
      <c r="D292" s="286"/>
      <c r="E292" s="479"/>
      <c r="F292" s="282"/>
      <c r="G292" s="283"/>
      <c r="H292" s="421"/>
      <c r="I292" s="421"/>
      <c r="J292" s="283"/>
      <c r="K292" s="421"/>
      <c r="L292" s="282"/>
      <c r="N292" s="282"/>
      <c r="S292" s="282"/>
      <c r="T292" s="283"/>
      <c r="U292" s="283"/>
      <c r="V292" s="283"/>
      <c r="W292" s="283"/>
      <c r="X292" s="283"/>
      <c r="Y292" s="282"/>
      <c r="Z292" s="282"/>
      <c r="AA292" s="283"/>
      <c r="AB292" s="282"/>
      <c r="AC292" s="282"/>
      <c r="AD292" s="282"/>
      <c r="AE292" s="282"/>
      <c r="AF292" s="283"/>
      <c r="AG292" s="402"/>
      <c r="AH292" s="283"/>
      <c r="AI292" s="283"/>
      <c r="AJ292" s="283"/>
      <c r="AK292" s="283"/>
      <c r="AL292" s="283"/>
      <c r="AM292" s="282"/>
      <c r="AN292" s="282"/>
      <c r="AO292" s="282"/>
      <c r="AP292" s="282"/>
      <c r="AQ292" s="282"/>
      <c r="AR292" s="282"/>
      <c r="AT292" s="283"/>
      <c r="AU292" s="283"/>
      <c r="AV292" s="283"/>
      <c r="AW292" s="283"/>
      <c r="AY292" s="283"/>
      <c r="AZ292" s="282"/>
      <c r="BA292" s="283"/>
      <c r="BB292" s="282"/>
      <c r="BC292" s="282"/>
      <c r="BD292" s="282"/>
      <c r="BE292" s="283"/>
      <c r="BG292" s="282"/>
      <c r="BH292" s="282"/>
      <c r="BI292" s="282"/>
      <c r="BL292" s="421"/>
      <c r="BM292" s="424"/>
      <c r="BN292" s="424"/>
      <c r="BO292" s="424"/>
      <c r="BP292" s="424"/>
      <c r="BQ292" s="421"/>
      <c r="BR292" s="421"/>
      <c r="BV292" s="282"/>
      <c r="BW292" s="283"/>
      <c r="BY292" s="283"/>
      <c r="BZ292" s="283"/>
      <c r="CA292" s="283"/>
      <c r="CB292" s="282"/>
      <c r="CC292" s="282"/>
      <c r="CD292" s="282"/>
      <c r="CE292" s="282"/>
      <c r="CG292" s="427"/>
      <c r="CH292" s="402"/>
      <c r="CI292" s="424"/>
      <c r="CJ292" s="282"/>
      <c r="CK292" s="282"/>
      <c r="CL292" s="283"/>
      <c r="CM292" s="283"/>
      <c r="CP292" s="282"/>
      <c r="DC292" s="282"/>
      <c r="DD292" s="282"/>
      <c r="DE292" s="282"/>
      <c r="DF292" s="282"/>
      <c r="DG292" s="282"/>
      <c r="DH292" s="282"/>
      <c r="DI292" s="282"/>
      <c r="DJ292" s="282"/>
      <c r="EF292" s="495" t="str">
        <f>""&amp;(MID(数据表!AZ292,1,MIN(FIND({"(";"（"},数据表!AZ292&amp;"(（",1)-1)))&amp;""</f>
        <v/>
      </c>
      <c r="EG292" s="495" t="str">
        <f>""&amp;(MID(数据表!AZ292,1,MIN(FIND({0;1;2;3;4;5;6;7;8;9},数据表!AZ292&amp;"1234567890",1)-1)))&amp;""</f>
        <v/>
      </c>
    </row>
    <row r="293" spans="2:137" s="310" customFormat="1" ht="12" customHeight="1">
      <c r="B293" s="286"/>
      <c r="C293" s="286"/>
      <c r="D293" s="286"/>
      <c r="E293" s="479"/>
      <c r="F293" s="282"/>
      <c r="G293" s="283"/>
      <c r="H293" s="421"/>
      <c r="I293" s="421"/>
      <c r="J293" s="283"/>
      <c r="K293" s="421"/>
      <c r="L293" s="282"/>
      <c r="N293" s="282"/>
      <c r="S293" s="282"/>
      <c r="T293" s="283"/>
      <c r="U293" s="283"/>
      <c r="V293" s="283"/>
      <c r="W293" s="283"/>
      <c r="X293" s="283"/>
      <c r="Y293" s="282"/>
      <c r="Z293" s="282"/>
      <c r="AA293" s="283"/>
      <c r="AB293" s="282"/>
      <c r="AC293" s="282"/>
      <c r="AD293" s="282"/>
      <c r="AE293" s="282"/>
      <c r="AF293" s="283"/>
      <c r="AG293" s="402"/>
      <c r="AH293" s="283"/>
      <c r="AI293" s="283"/>
      <c r="AJ293" s="283"/>
      <c r="AK293" s="283"/>
      <c r="AL293" s="283"/>
      <c r="AM293" s="282"/>
      <c r="AN293" s="282"/>
      <c r="AO293" s="282"/>
      <c r="AP293" s="282"/>
      <c r="AQ293" s="282"/>
      <c r="AR293" s="282"/>
      <c r="AT293" s="283"/>
      <c r="AU293" s="283"/>
      <c r="AV293" s="283"/>
      <c r="AW293" s="283"/>
      <c r="AY293" s="283"/>
      <c r="AZ293" s="282"/>
      <c r="BA293" s="283"/>
      <c r="BB293" s="282"/>
      <c r="BC293" s="282"/>
      <c r="BD293" s="282"/>
      <c r="BE293" s="283"/>
      <c r="BG293" s="282"/>
      <c r="BH293" s="282"/>
      <c r="BI293" s="282"/>
      <c r="BL293" s="421"/>
      <c r="BM293" s="424"/>
      <c r="BN293" s="424"/>
      <c r="BO293" s="424"/>
      <c r="BP293" s="424"/>
      <c r="BQ293" s="421"/>
      <c r="BR293" s="421"/>
      <c r="BV293" s="282"/>
      <c r="BW293" s="283"/>
      <c r="BY293" s="283"/>
      <c r="BZ293" s="283"/>
      <c r="CA293" s="283"/>
      <c r="CB293" s="282"/>
      <c r="CC293" s="282"/>
      <c r="CD293" s="282"/>
      <c r="CE293" s="282"/>
      <c r="CG293" s="427"/>
      <c r="CH293" s="402"/>
      <c r="CI293" s="424"/>
      <c r="CJ293" s="282"/>
      <c r="CK293" s="282"/>
      <c r="CL293" s="283"/>
      <c r="CM293" s="283"/>
      <c r="CP293" s="282"/>
      <c r="DC293" s="282"/>
      <c r="DD293" s="282"/>
      <c r="DE293" s="282"/>
      <c r="DF293" s="282"/>
      <c r="DG293" s="282"/>
      <c r="DH293" s="282"/>
      <c r="DI293" s="282"/>
      <c r="DJ293" s="282"/>
      <c r="EF293" s="495" t="str">
        <f>""&amp;(MID(数据表!AZ293,1,MIN(FIND({"(";"（"},数据表!AZ293&amp;"(（",1)-1)))&amp;""</f>
        <v/>
      </c>
      <c r="EG293" s="495" t="str">
        <f>""&amp;(MID(数据表!AZ293,1,MIN(FIND({0;1;2;3;4;5;6;7;8;9},数据表!AZ293&amp;"1234567890",1)-1)))&amp;""</f>
        <v/>
      </c>
    </row>
    <row r="294" spans="2:137" s="310" customFormat="1" ht="12" customHeight="1">
      <c r="B294" s="286"/>
      <c r="C294" s="286"/>
      <c r="D294" s="286"/>
      <c r="E294" s="479"/>
      <c r="F294" s="282"/>
      <c r="G294" s="283"/>
      <c r="H294" s="421"/>
      <c r="I294" s="421"/>
      <c r="J294" s="283"/>
      <c r="K294" s="421"/>
      <c r="L294" s="282"/>
      <c r="N294" s="282"/>
      <c r="S294" s="282"/>
      <c r="T294" s="283"/>
      <c r="U294" s="283"/>
      <c r="V294" s="283"/>
      <c r="W294" s="283"/>
      <c r="X294" s="283"/>
      <c r="Y294" s="282"/>
      <c r="Z294" s="282"/>
      <c r="AA294" s="283"/>
      <c r="AB294" s="282"/>
      <c r="AC294" s="282"/>
      <c r="AD294" s="282"/>
      <c r="AE294" s="282"/>
      <c r="AF294" s="283"/>
      <c r="AG294" s="402"/>
      <c r="AH294" s="283"/>
      <c r="AI294" s="283"/>
      <c r="AJ294" s="283"/>
      <c r="AK294" s="283"/>
      <c r="AL294" s="283"/>
      <c r="AM294" s="282"/>
      <c r="AN294" s="282"/>
      <c r="AO294" s="282"/>
      <c r="AP294" s="282"/>
      <c r="AQ294" s="282"/>
      <c r="AR294" s="282"/>
      <c r="AT294" s="283"/>
      <c r="AU294" s="283"/>
      <c r="AV294" s="283"/>
      <c r="AW294" s="283"/>
      <c r="AY294" s="283"/>
      <c r="AZ294" s="282"/>
      <c r="BA294" s="283"/>
      <c r="BB294" s="282"/>
      <c r="BC294" s="282"/>
      <c r="BD294" s="282"/>
      <c r="BE294" s="283"/>
      <c r="BG294" s="282"/>
      <c r="BH294" s="282"/>
      <c r="BI294" s="282"/>
      <c r="BL294" s="421"/>
      <c r="BM294" s="424"/>
      <c r="BN294" s="424"/>
      <c r="BO294" s="424"/>
      <c r="BP294" s="424"/>
      <c r="BQ294" s="421"/>
      <c r="BR294" s="421"/>
      <c r="BV294" s="282"/>
      <c r="BW294" s="283"/>
      <c r="BY294" s="283"/>
      <c r="BZ294" s="283"/>
      <c r="CA294" s="283"/>
      <c r="CB294" s="282"/>
      <c r="CC294" s="282"/>
      <c r="CD294" s="282"/>
      <c r="CE294" s="282"/>
      <c r="CG294" s="427"/>
      <c r="CH294" s="402"/>
      <c r="CI294" s="424"/>
      <c r="CJ294" s="282"/>
      <c r="CK294" s="282"/>
      <c r="CL294" s="283"/>
      <c r="CM294" s="283"/>
      <c r="CP294" s="282"/>
      <c r="DC294" s="282"/>
      <c r="DD294" s="282"/>
      <c r="DE294" s="282"/>
      <c r="DF294" s="282"/>
      <c r="DG294" s="282"/>
      <c r="DH294" s="282"/>
      <c r="DI294" s="282"/>
      <c r="DJ294" s="282"/>
      <c r="EF294" s="495" t="str">
        <f>""&amp;(MID(数据表!AZ294,1,MIN(FIND({"(";"（"},数据表!AZ294&amp;"(（",1)-1)))&amp;""</f>
        <v/>
      </c>
      <c r="EG294" s="495" t="str">
        <f>""&amp;(MID(数据表!AZ294,1,MIN(FIND({0;1;2;3;4;5;6;7;8;9},数据表!AZ294&amp;"1234567890",1)-1)))&amp;""</f>
        <v/>
      </c>
    </row>
    <row r="295" spans="2:137" s="310" customFormat="1" ht="12" customHeight="1">
      <c r="B295" s="286"/>
      <c r="C295" s="286"/>
      <c r="D295" s="286"/>
      <c r="E295" s="479"/>
      <c r="F295" s="282"/>
      <c r="G295" s="283"/>
      <c r="H295" s="421"/>
      <c r="I295" s="421"/>
      <c r="J295" s="283"/>
      <c r="K295" s="421"/>
      <c r="L295" s="282"/>
      <c r="N295" s="282"/>
      <c r="S295" s="282"/>
      <c r="T295" s="283"/>
      <c r="U295" s="283"/>
      <c r="V295" s="283"/>
      <c r="W295" s="283"/>
      <c r="X295" s="283"/>
      <c r="Y295" s="282"/>
      <c r="Z295" s="282"/>
      <c r="AA295" s="283"/>
      <c r="AB295" s="282"/>
      <c r="AC295" s="282"/>
      <c r="AD295" s="282"/>
      <c r="AE295" s="282"/>
      <c r="AF295" s="283"/>
      <c r="AG295" s="402"/>
      <c r="AH295" s="283"/>
      <c r="AI295" s="283"/>
      <c r="AJ295" s="283"/>
      <c r="AK295" s="283"/>
      <c r="AL295" s="283"/>
      <c r="AM295" s="282"/>
      <c r="AN295" s="282"/>
      <c r="AO295" s="282"/>
      <c r="AP295" s="282"/>
      <c r="AQ295" s="282"/>
      <c r="AR295" s="282"/>
      <c r="AT295" s="283"/>
      <c r="AU295" s="283"/>
      <c r="AV295" s="283"/>
      <c r="AW295" s="283"/>
      <c r="AY295" s="283"/>
      <c r="AZ295" s="282"/>
      <c r="BA295" s="283"/>
      <c r="BB295" s="282"/>
      <c r="BC295" s="282"/>
      <c r="BD295" s="282"/>
      <c r="BE295" s="283"/>
      <c r="BG295" s="282"/>
      <c r="BH295" s="282"/>
      <c r="BI295" s="282"/>
      <c r="BL295" s="421"/>
      <c r="BM295" s="424"/>
      <c r="BN295" s="424"/>
      <c r="BO295" s="424"/>
      <c r="BP295" s="424"/>
      <c r="BQ295" s="421"/>
      <c r="BR295" s="421"/>
      <c r="BS295" s="403"/>
      <c r="BV295" s="282"/>
      <c r="BW295" s="283"/>
      <c r="BY295" s="283"/>
      <c r="BZ295" s="283"/>
      <c r="CA295" s="283"/>
      <c r="CB295" s="282"/>
      <c r="CC295" s="282"/>
      <c r="CD295" s="282"/>
      <c r="CE295" s="282"/>
      <c r="CG295" s="427"/>
      <c r="CH295" s="402"/>
      <c r="CI295" s="424"/>
      <c r="CJ295" s="282"/>
      <c r="CK295" s="282"/>
      <c r="CL295" s="283"/>
      <c r="CM295" s="283"/>
      <c r="CP295" s="282"/>
      <c r="DC295" s="282"/>
      <c r="DD295" s="282"/>
      <c r="DE295" s="282"/>
      <c r="DF295" s="282"/>
      <c r="DG295" s="282"/>
      <c r="DH295" s="282"/>
      <c r="DI295" s="282"/>
      <c r="DJ295" s="282"/>
      <c r="EF295" s="495" t="str">
        <f>""&amp;(MID(数据表!AZ295,1,MIN(FIND({"(";"（"},数据表!AZ295&amp;"(（",1)-1)))&amp;""</f>
        <v/>
      </c>
      <c r="EG295" s="495" t="str">
        <f>""&amp;(MID(数据表!AZ295,1,MIN(FIND({0;1;2;3;4;5;6;7;8;9},数据表!AZ295&amp;"1234567890",1)-1)))&amp;""</f>
        <v/>
      </c>
    </row>
    <row r="296" spans="2:137" s="310" customFormat="1" ht="12" customHeight="1">
      <c r="B296" s="286"/>
      <c r="C296" s="286"/>
      <c r="D296" s="286"/>
      <c r="E296" s="479"/>
      <c r="F296" s="282"/>
      <c r="G296" s="283"/>
      <c r="H296" s="421"/>
      <c r="I296" s="421"/>
      <c r="J296" s="283"/>
      <c r="K296" s="421"/>
      <c r="L296" s="282"/>
      <c r="N296" s="282"/>
      <c r="S296" s="282"/>
      <c r="T296" s="283"/>
      <c r="U296" s="283"/>
      <c r="V296" s="283"/>
      <c r="W296" s="283"/>
      <c r="X296" s="283"/>
      <c r="Y296" s="282"/>
      <c r="Z296" s="282"/>
      <c r="AA296" s="283"/>
      <c r="AB296" s="282"/>
      <c r="AC296" s="282"/>
      <c r="AD296" s="282"/>
      <c r="AE296" s="282"/>
      <c r="AF296" s="283"/>
      <c r="AG296" s="402"/>
      <c r="AH296" s="283"/>
      <c r="AI296" s="283"/>
      <c r="AJ296" s="283"/>
      <c r="AK296" s="283"/>
      <c r="AL296" s="283"/>
      <c r="AM296" s="282"/>
      <c r="AN296" s="282"/>
      <c r="AO296" s="282"/>
      <c r="AP296" s="282"/>
      <c r="AQ296" s="282"/>
      <c r="AR296" s="282"/>
      <c r="AT296" s="283"/>
      <c r="AU296" s="283"/>
      <c r="AV296" s="283"/>
      <c r="AW296" s="283"/>
      <c r="AY296" s="283"/>
      <c r="AZ296" s="282"/>
      <c r="BA296" s="283"/>
      <c r="BB296" s="282"/>
      <c r="BC296" s="282"/>
      <c r="BD296" s="282"/>
      <c r="BE296" s="283"/>
      <c r="BG296" s="282"/>
      <c r="BH296" s="282"/>
      <c r="BI296" s="282"/>
      <c r="BL296" s="421"/>
      <c r="BM296" s="424"/>
      <c r="BN296" s="424"/>
      <c r="BO296" s="424"/>
      <c r="BP296" s="424"/>
      <c r="BQ296" s="421"/>
      <c r="BR296" s="421"/>
      <c r="BV296" s="282"/>
      <c r="BW296" s="283"/>
      <c r="BY296" s="283"/>
      <c r="BZ296" s="283"/>
      <c r="CA296" s="283"/>
      <c r="CB296" s="282"/>
      <c r="CC296" s="282"/>
      <c r="CD296" s="282"/>
      <c r="CE296" s="282"/>
      <c r="CG296" s="427"/>
      <c r="CH296" s="402"/>
      <c r="CI296" s="424"/>
      <c r="CJ296" s="282"/>
      <c r="CK296" s="282"/>
      <c r="CL296" s="283"/>
      <c r="CM296" s="283"/>
      <c r="CP296" s="282"/>
      <c r="DC296" s="282"/>
      <c r="DD296" s="282"/>
      <c r="DE296" s="282"/>
      <c r="DF296" s="282"/>
      <c r="DG296" s="282"/>
      <c r="DH296" s="282"/>
      <c r="DI296" s="282"/>
      <c r="DJ296" s="282"/>
      <c r="EF296" s="495" t="str">
        <f>""&amp;(MID(数据表!AZ296,1,MIN(FIND({"(";"（"},数据表!AZ296&amp;"(（",1)-1)))&amp;""</f>
        <v/>
      </c>
      <c r="EG296" s="495" t="str">
        <f>""&amp;(MID(数据表!AZ296,1,MIN(FIND({0;1;2;3;4;5;6;7;8;9},数据表!AZ296&amp;"1234567890",1)-1)))&amp;""</f>
        <v/>
      </c>
    </row>
    <row r="297" spans="2:137" s="310" customFormat="1" ht="12" customHeight="1">
      <c r="B297" s="286"/>
      <c r="C297" s="286"/>
      <c r="D297" s="286"/>
      <c r="E297" s="479"/>
      <c r="F297" s="282"/>
      <c r="G297" s="283"/>
      <c r="H297" s="421"/>
      <c r="I297" s="421"/>
      <c r="J297" s="283"/>
      <c r="K297" s="421"/>
      <c r="L297" s="282"/>
      <c r="N297" s="282"/>
      <c r="S297" s="282"/>
      <c r="T297" s="283"/>
      <c r="U297" s="283"/>
      <c r="V297" s="283"/>
      <c r="W297" s="283"/>
      <c r="X297" s="283"/>
      <c r="Y297" s="282"/>
      <c r="Z297" s="282"/>
      <c r="AA297" s="283"/>
      <c r="AB297" s="282"/>
      <c r="AC297" s="282"/>
      <c r="AD297" s="282"/>
      <c r="AE297" s="282"/>
      <c r="AF297" s="283"/>
      <c r="AG297" s="402"/>
      <c r="AH297" s="283"/>
      <c r="AI297" s="283"/>
      <c r="AJ297" s="283"/>
      <c r="AK297" s="283"/>
      <c r="AL297" s="283"/>
      <c r="AM297" s="282"/>
      <c r="AN297" s="282"/>
      <c r="AO297" s="282"/>
      <c r="AP297" s="282"/>
      <c r="AQ297" s="282"/>
      <c r="AR297" s="282"/>
      <c r="AT297" s="283"/>
      <c r="AU297" s="283"/>
      <c r="AV297" s="283"/>
      <c r="AW297" s="283"/>
      <c r="AY297" s="283"/>
      <c r="AZ297" s="282"/>
      <c r="BA297" s="283"/>
      <c r="BB297" s="282"/>
      <c r="BC297" s="282"/>
      <c r="BD297" s="282"/>
      <c r="BE297" s="283"/>
      <c r="BG297" s="282"/>
      <c r="BH297" s="282"/>
      <c r="BI297" s="282"/>
      <c r="BL297" s="421"/>
      <c r="BM297" s="424"/>
      <c r="BN297" s="424"/>
      <c r="BO297" s="424"/>
      <c r="BP297" s="424"/>
      <c r="BQ297" s="421"/>
      <c r="BR297" s="421"/>
      <c r="BV297" s="282"/>
      <c r="BW297" s="283"/>
      <c r="BY297" s="283"/>
      <c r="BZ297" s="283"/>
      <c r="CA297" s="283"/>
      <c r="CB297" s="282"/>
      <c r="CC297" s="282"/>
      <c r="CD297" s="282"/>
      <c r="CE297" s="282"/>
      <c r="CG297" s="427"/>
      <c r="CH297" s="402"/>
      <c r="CI297" s="424"/>
      <c r="CJ297" s="282"/>
      <c r="CK297" s="282"/>
      <c r="CL297" s="283"/>
      <c r="CM297" s="283"/>
      <c r="CP297" s="282"/>
      <c r="DC297" s="282"/>
      <c r="DD297" s="282"/>
      <c r="DE297" s="282"/>
      <c r="DF297" s="282"/>
      <c r="DG297" s="282"/>
      <c r="DH297" s="282"/>
      <c r="DI297" s="282"/>
      <c r="DJ297" s="282"/>
      <c r="EF297" s="495" t="str">
        <f>""&amp;(MID(数据表!AZ297,1,MIN(FIND({"(";"（"},数据表!AZ297&amp;"(（",1)-1)))&amp;""</f>
        <v/>
      </c>
      <c r="EG297" s="495" t="str">
        <f>""&amp;(MID(数据表!AZ297,1,MIN(FIND({0;1;2;3;4;5;6;7;8;9},数据表!AZ297&amp;"1234567890",1)-1)))&amp;""</f>
        <v/>
      </c>
    </row>
    <row r="298" spans="2:137" s="310" customFormat="1" ht="12" customHeight="1">
      <c r="B298" s="286"/>
      <c r="C298" s="286"/>
      <c r="D298" s="286"/>
      <c r="E298" s="479"/>
      <c r="F298" s="282"/>
      <c r="G298" s="283"/>
      <c r="H298" s="421"/>
      <c r="I298" s="421"/>
      <c r="J298" s="283"/>
      <c r="K298" s="421"/>
      <c r="L298" s="282"/>
      <c r="N298" s="282"/>
      <c r="S298" s="282"/>
      <c r="T298" s="283"/>
      <c r="U298" s="283"/>
      <c r="V298" s="283"/>
      <c r="W298" s="283"/>
      <c r="X298" s="283"/>
      <c r="Y298" s="282"/>
      <c r="Z298" s="282"/>
      <c r="AA298" s="283"/>
      <c r="AB298" s="282"/>
      <c r="AC298" s="282"/>
      <c r="AD298" s="282"/>
      <c r="AE298" s="282"/>
      <c r="AF298" s="283"/>
      <c r="AG298" s="402"/>
      <c r="AH298" s="283"/>
      <c r="AI298" s="283"/>
      <c r="AJ298" s="283"/>
      <c r="AK298" s="283"/>
      <c r="AL298" s="283"/>
      <c r="AM298" s="282"/>
      <c r="AN298" s="282"/>
      <c r="AO298" s="282"/>
      <c r="AP298" s="282"/>
      <c r="AQ298" s="282"/>
      <c r="AR298" s="282"/>
      <c r="AT298" s="283"/>
      <c r="AU298" s="283"/>
      <c r="AV298" s="283"/>
      <c r="AW298" s="283"/>
      <c r="AY298" s="283"/>
      <c r="AZ298" s="282"/>
      <c r="BA298" s="283"/>
      <c r="BB298" s="282"/>
      <c r="BC298" s="282"/>
      <c r="BD298" s="282"/>
      <c r="BE298" s="283"/>
      <c r="BG298" s="282"/>
      <c r="BH298" s="282"/>
      <c r="BI298" s="282"/>
      <c r="BL298" s="421"/>
      <c r="BM298" s="424"/>
      <c r="BN298" s="424"/>
      <c r="BO298" s="424"/>
      <c r="BP298" s="424"/>
      <c r="BQ298" s="421"/>
      <c r="BR298" s="421"/>
      <c r="BV298" s="282"/>
      <c r="BW298" s="283"/>
      <c r="BY298" s="283"/>
      <c r="BZ298" s="283"/>
      <c r="CA298" s="283"/>
      <c r="CB298" s="282"/>
      <c r="CC298" s="282"/>
      <c r="CD298" s="282"/>
      <c r="CE298" s="282"/>
      <c r="CG298" s="427"/>
      <c r="CH298" s="402"/>
      <c r="CI298" s="424"/>
      <c r="CJ298" s="282"/>
      <c r="CK298" s="282"/>
      <c r="CL298" s="283"/>
      <c r="CM298" s="283"/>
      <c r="CP298" s="282"/>
      <c r="DC298" s="282"/>
      <c r="DD298" s="282"/>
      <c r="DE298" s="282"/>
      <c r="DF298" s="282"/>
      <c r="DG298" s="282"/>
      <c r="DH298" s="282"/>
      <c r="DI298" s="282"/>
      <c r="DJ298" s="282"/>
      <c r="EF298" s="495" t="str">
        <f>""&amp;(MID(数据表!AZ298,1,MIN(FIND({"(";"（"},数据表!AZ298&amp;"(（",1)-1)))&amp;""</f>
        <v/>
      </c>
      <c r="EG298" s="495" t="str">
        <f>""&amp;(MID(数据表!AZ298,1,MIN(FIND({0;1;2;3;4;5;6;7;8;9},数据表!AZ298&amp;"1234567890",1)-1)))&amp;""</f>
        <v/>
      </c>
    </row>
    <row r="299" spans="2:137" s="310" customFormat="1" ht="12" customHeight="1">
      <c r="B299" s="286"/>
      <c r="C299" s="286"/>
      <c r="D299" s="286"/>
      <c r="E299" s="479"/>
      <c r="F299" s="282"/>
      <c r="G299" s="283"/>
      <c r="H299" s="421"/>
      <c r="I299" s="421"/>
      <c r="J299" s="283"/>
      <c r="K299" s="421"/>
      <c r="L299" s="282"/>
      <c r="N299" s="282"/>
      <c r="S299" s="282"/>
      <c r="T299" s="283"/>
      <c r="U299" s="283"/>
      <c r="V299" s="283"/>
      <c r="W299" s="283"/>
      <c r="X299" s="283"/>
      <c r="Y299" s="282"/>
      <c r="Z299" s="282"/>
      <c r="AA299" s="283"/>
      <c r="AB299" s="282"/>
      <c r="AC299" s="282"/>
      <c r="AD299" s="282"/>
      <c r="AE299" s="282"/>
      <c r="AF299" s="283"/>
      <c r="AG299" s="402"/>
      <c r="AH299" s="283"/>
      <c r="AI299" s="283"/>
      <c r="AJ299" s="283"/>
      <c r="AK299" s="283"/>
      <c r="AL299" s="283"/>
      <c r="AM299" s="282"/>
      <c r="AN299" s="282"/>
      <c r="AO299" s="282"/>
      <c r="AP299" s="282"/>
      <c r="AQ299" s="282"/>
      <c r="AR299" s="282"/>
      <c r="AT299" s="283"/>
      <c r="AU299" s="283"/>
      <c r="AV299" s="283"/>
      <c r="AW299" s="283"/>
      <c r="AY299" s="283"/>
      <c r="AZ299" s="282"/>
      <c r="BA299" s="283"/>
      <c r="BB299" s="282"/>
      <c r="BC299" s="282"/>
      <c r="BD299" s="282"/>
      <c r="BE299" s="283"/>
      <c r="BG299" s="282"/>
      <c r="BH299" s="282"/>
      <c r="BI299" s="282"/>
      <c r="BL299" s="421"/>
      <c r="BM299" s="424"/>
      <c r="BN299" s="424"/>
      <c r="BO299" s="424"/>
      <c r="BP299" s="424"/>
      <c r="BQ299" s="421"/>
      <c r="BR299" s="421"/>
      <c r="BV299" s="282"/>
      <c r="BW299" s="283"/>
      <c r="BY299" s="283"/>
      <c r="BZ299" s="283"/>
      <c r="CA299" s="283"/>
      <c r="CB299" s="282"/>
      <c r="CC299" s="282"/>
      <c r="CD299" s="282"/>
      <c r="CE299" s="282"/>
      <c r="CG299" s="427"/>
      <c r="CH299" s="402"/>
      <c r="CI299" s="424"/>
      <c r="CJ299" s="282"/>
      <c r="CK299" s="282"/>
      <c r="CL299" s="283"/>
      <c r="CM299" s="283"/>
      <c r="CP299" s="282"/>
      <c r="DC299" s="282"/>
      <c r="DD299" s="282"/>
      <c r="DE299" s="282"/>
      <c r="DF299" s="282"/>
      <c r="DG299" s="282"/>
      <c r="DH299" s="282"/>
      <c r="DI299" s="282"/>
      <c r="DJ299" s="282"/>
      <c r="EF299" s="495" t="str">
        <f>""&amp;(MID(数据表!AZ299,1,MIN(FIND({"(";"（"},数据表!AZ299&amp;"(（",1)-1)))&amp;""</f>
        <v/>
      </c>
      <c r="EG299" s="495" t="str">
        <f>""&amp;(MID(数据表!AZ299,1,MIN(FIND({0;1;2;3;4;5;6;7;8;9},数据表!AZ299&amp;"1234567890",1)-1)))&amp;""</f>
        <v/>
      </c>
    </row>
    <row r="300" spans="2:137" s="310" customFormat="1" ht="12" customHeight="1">
      <c r="B300" s="286"/>
      <c r="C300" s="286"/>
      <c r="D300" s="286"/>
      <c r="E300" s="479"/>
      <c r="F300" s="282"/>
      <c r="G300" s="283"/>
      <c r="H300" s="421"/>
      <c r="I300" s="421"/>
      <c r="J300" s="283"/>
      <c r="K300" s="421"/>
      <c r="L300" s="282"/>
      <c r="N300" s="282"/>
      <c r="S300" s="282"/>
      <c r="T300" s="283"/>
      <c r="U300" s="283"/>
      <c r="V300" s="283"/>
      <c r="W300" s="283"/>
      <c r="X300" s="283"/>
      <c r="Y300" s="282"/>
      <c r="Z300" s="282"/>
      <c r="AA300" s="283"/>
      <c r="AB300" s="282"/>
      <c r="AC300" s="282"/>
      <c r="AD300" s="282"/>
      <c r="AE300" s="282"/>
      <c r="AF300" s="283"/>
      <c r="AG300" s="402"/>
      <c r="AH300" s="283"/>
      <c r="AI300" s="283"/>
      <c r="AJ300" s="283"/>
      <c r="AK300" s="283"/>
      <c r="AL300" s="283"/>
      <c r="AM300" s="282"/>
      <c r="AN300" s="282"/>
      <c r="AO300" s="282"/>
      <c r="AP300" s="282"/>
      <c r="AQ300" s="282"/>
      <c r="AR300" s="282"/>
      <c r="AT300" s="283"/>
      <c r="AU300" s="283"/>
      <c r="AV300" s="283"/>
      <c r="AW300" s="283"/>
      <c r="AY300" s="283"/>
      <c r="AZ300" s="282"/>
      <c r="BA300" s="283"/>
      <c r="BB300" s="282"/>
      <c r="BC300" s="282"/>
      <c r="BD300" s="282"/>
      <c r="BE300" s="283"/>
      <c r="BG300" s="282"/>
      <c r="BH300" s="282"/>
      <c r="BI300" s="282"/>
      <c r="BL300" s="421"/>
      <c r="BM300" s="424"/>
      <c r="BN300" s="424"/>
      <c r="BO300" s="424"/>
      <c r="BP300" s="424"/>
      <c r="BQ300" s="421"/>
      <c r="BR300" s="421"/>
      <c r="BS300" s="403"/>
      <c r="BV300" s="282"/>
      <c r="BW300" s="283"/>
      <c r="BY300" s="283"/>
      <c r="BZ300" s="283"/>
      <c r="CA300" s="283"/>
      <c r="CB300" s="282"/>
      <c r="CC300" s="282"/>
      <c r="CD300" s="282"/>
      <c r="CE300" s="282"/>
      <c r="CG300" s="427"/>
      <c r="CH300" s="402"/>
      <c r="CI300" s="424"/>
      <c r="CJ300" s="282"/>
      <c r="CK300" s="282"/>
      <c r="CL300" s="283"/>
      <c r="CM300" s="283"/>
      <c r="CP300" s="282"/>
      <c r="DC300" s="282"/>
      <c r="DD300" s="282"/>
      <c r="DE300" s="282"/>
      <c r="DF300" s="282"/>
      <c r="DG300" s="282"/>
      <c r="DH300" s="282"/>
      <c r="DI300" s="282"/>
      <c r="DJ300" s="282"/>
      <c r="EF300" s="495" t="str">
        <f>""&amp;(MID(数据表!AZ300,1,MIN(FIND({"(";"（"},数据表!AZ300&amp;"(（",1)-1)))&amp;""</f>
        <v/>
      </c>
      <c r="EG300" s="495" t="str">
        <f>""&amp;(MID(数据表!AZ300,1,MIN(FIND({0;1;2;3;4;5;6;7;8;9},数据表!AZ300&amp;"1234567890",1)-1)))&amp;""</f>
        <v/>
      </c>
    </row>
    <row r="301" spans="2:137" s="310" customFormat="1" ht="12" customHeight="1">
      <c r="B301" s="286"/>
      <c r="C301" s="286"/>
      <c r="D301" s="286"/>
      <c r="E301" s="479"/>
      <c r="F301" s="282"/>
      <c r="G301" s="283"/>
      <c r="H301" s="421"/>
      <c r="I301" s="421"/>
      <c r="J301" s="283"/>
      <c r="K301" s="421"/>
      <c r="L301" s="282"/>
      <c r="N301" s="282"/>
      <c r="S301" s="282"/>
      <c r="T301" s="283"/>
      <c r="U301" s="283"/>
      <c r="V301" s="283"/>
      <c r="W301" s="283"/>
      <c r="X301" s="283"/>
      <c r="Y301" s="282"/>
      <c r="Z301" s="282"/>
      <c r="AA301" s="283"/>
      <c r="AB301" s="282"/>
      <c r="AC301" s="282"/>
      <c r="AD301" s="282"/>
      <c r="AE301" s="282"/>
      <c r="AF301" s="283"/>
      <c r="AG301" s="402"/>
      <c r="AH301" s="283"/>
      <c r="AI301" s="283"/>
      <c r="AJ301" s="283"/>
      <c r="AK301" s="283"/>
      <c r="AL301" s="283"/>
      <c r="AM301" s="282"/>
      <c r="AN301" s="282"/>
      <c r="AO301" s="282"/>
      <c r="AP301" s="282"/>
      <c r="AQ301" s="282"/>
      <c r="AR301" s="282"/>
      <c r="AT301" s="283"/>
      <c r="AU301" s="283"/>
      <c r="AV301" s="283"/>
      <c r="AW301" s="283"/>
      <c r="AY301" s="283"/>
      <c r="AZ301" s="282"/>
      <c r="BA301" s="283"/>
      <c r="BB301" s="282"/>
      <c r="BC301" s="282"/>
      <c r="BD301" s="282"/>
      <c r="BE301" s="283"/>
      <c r="BG301" s="282"/>
      <c r="BH301" s="282"/>
      <c r="BI301" s="282"/>
      <c r="BL301" s="421"/>
      <c r="BM301" s="424"/>
      <c r="BN301" s="424"/>
      <c r="BO301" s="424"/>
      <c r="BP301" s="424"/>
      <c r="BQ301" s="421"/>
      <c r="BR301" s="421"/>
      <c r="BV301" s="282"/>
      <c r="BW301" s="283"/>
      <c r="BY301" s="283"/>
      <c r="BZ301" s="283"/>
      <c r="CA301" s="283"/>
      <c r="CB301" s="282"/>
      <c r="CC301" s="282"/>
      <c r="CD301" s="282"/>
      <c r="CE301" s="282"/>
      <c r="CG301" s="427"/>
      <c r="CH301" s="402"/>
      <c r="CI301" s="424"/>
      <c r="CJ301" s="282"/>
      <c r="CK301" s="282"/>
      <c r="CL301" s="283"/>
      <c r="CM301" s="283"/>
      <c r="CP301" s="282"/>
      <c r="DC301" s="282"/>
      <c r="DD301" s="282"/>
      <c r="DE301" s="282"/>
      <c r="DF301" s="282"/>
      <c r="DG301" s="282"/>
      <c r="DH301" s="282"/>
      <c r="DI301" s="282"/>
      <c r="DJ301" s="282"/>
      <c r="EF301" s="495" t="str">
        <f>""&amp;(MID(数据表!AZ301,1,MIN(FIND({"(";"（"},数据表!AZ301&amp;"(（",1)-1)))&amp;""</f>
        <v/>
      </c>
      <c r="EG301" s="495" t="str">
        <f>""&amp;(MID(数据表!AZ301,1,MIN(FIND({0;1;2;3;4;5;6;7;8;9},数据表!AZ301&amp;"1234567890",1)-1)))&amp;""</f>
        <v/>
      </c>
    </row>
    <row r="302" spans="2:137" s="310" customFormat="1" ht="12" customHeight="1">
      <c r="B302" s="286"/>
      <c r="C302" s="286"/>
      <c r="D302" s="286"/>
      <c r="E302" s="479"/>
      <c r="F302" s="282"/>
      <c r="G302" s="283"/>
      <c r="H302" s="421"/>
      <c r="I302" s="421"/>
      <c r="J302" s="283"/>
      <c r="K302" s="421"/>
      <c r="L302" s="282"/>
      <c r="N302" s="282"/>
      <c r="S302" s="282"/>
      <c r="T302" s="283"/>
      <c r="U302" s="283"/>
      <c r="V302" s="283"/>
      <c r="W302" s="283"/>
      <c r="X302" s="283"/>
      <c r="Y302" s="282"/>
      <c r="Z302" s="282"/>
      <c r="AA302" s="283"/>
      <c r="AB302" s="282"/>
      <c r="AC302" s="282"/>
      <c r="AD302" s="282"/>
      <c r="AE302" s="282"/>
      <c r="AF302" s="283"/>
      <c r="AG302" s="402"/>
      <c r="AH302" s="283"/>
      <c r="AI302" s="283"/>
      <c r="AJ302" s="283"/>
      <c r="AK302" s="283"/>
      <c r="AL302" s="283"/>
      <c r="AM302" s="282"/>
      <c r="AN302" s="282"/>
      <c r="AO302" s="282"/>
      <c r="AP302" s="282"/>
      <c r="AQ302" s="282"/>
      <c r="AR302" s="282"/>
      <c r="AT302" s="283"/>
      <c r="AU302" s="283"/>
      <c r="AV302" s="283"/>
      <c r="AW302" s="283"/>
      <c r="AY302" s="283"/>
      <c r="AZ302" s="282"/>
      <c r="BA302" s="283"/>
      <c r="BB302" s="282"/>
      <c r="BC302" s="282"/>
      <c r="BD302" s="282"/>
      <c r="BE302" s="283"/>
      <c r="BG302" s="282"/>
      <c r="BH302" s="282"/>
      <c r="BI302" s="282"/>
      <c r="BL302" s="421"/>
      <c r="BM302" s="424"/>
      <c r="BN302" s="424"/>
      <c r="BO302" s="424"/>
      <c r="BP302" s="424"/>
      <c r="BQ302" s="421"/>
      <c r="BR302" s="421"/>
      <c r="BV302" s="282"/>
      <c r="BW302" s="283"/>
      <c r="BY302" s="283"/>
      <c r="BZ302" s="283"/>
      <c r="CA302" s="283"/>
      <c r="CB302" s="282"/>
      <c r="CC302" s="282"/>
      <c r="CD302" s="282"/>
      <c r="CE302" s="282"/>
      <c r="CG302" s="427"/>
      <c r="CH302" s="402"/>
      <c r="CI302" s="424"/>
      <c r="CJ302" s="282"/>
      <c r="CK302" s="282"/>
      <c r="CL302" s="283"/>
      <c r="CM302" s="283"/>
      <c r="CP302" s="282"/>
      <c r="DC302" s="282"/>
      <c r="DD302" s="282"/>
      <c r="DE302" s="282"/>
      <c r="DF302" s="282"/>
      <c r="DG302" s="282"/>
      <c r="DH302" s="282"/>
      <c r="DI302" s="282"/>
      <c r="DJ302" s="282"/>
      <c r="EF302" s="495" t="str">
        <f>""&amp;(MID(数据表!AZ302,1,MIN(FIND({"(";"（"},数据表!AZ302&amp;"(（",1)-1)))&amp;""</f>
        <v/>
      </c>
      <c r="EG302" s="495" t="str">
        <f>""&amp;(MID(数据表!AZ302,1,MIN(FIND({0;1;2;3;4;5;6;7;8;9},数据表!AZ302&amp;"1234567890",1)-1)))&amp;""</f>
        <v/>
      </c>
    </row>
    <row r="303" spans="2:137" s="310" customFormat="1" ht="12" customHeight="1">
      <c r="B303" s="286"/>
      <c r="C303" s="286"/>
      <c r="D303" s="286"/>
      <c r="E303" s="479"/>
      <c r="F303" s="282"/>
      <c r="G303" s="283"/>
      <c r="H303" s="421"/>
      <c r="I303" s="421"/>
      <c r="J303" s="283"/>
      <c r="K303" s="421"/>
      <c r="L303" s="282"/>
      <c r="N303" s="282"/>
      <c r="S303" s="282"/>
      <c r="T303" s="283"/>
      <c r="U303" s="283"/>
      <c r="V303" s="283"/>
      <c r="W303" s="283"/>
      <c r="X303" s="283"/>
      <c r="Y303" s="282"/>
      <c r="Z303" s="282"/>
      <c r="AA303" s="283"/>
      <c r="AB303" s="282"/>
      <c r="AC303" s="282"/>
      <c r="AD303" s="282"/>
      <c r="AE303" s="282"/>
      <c r="AF303" s="283"/>
      <c r="AG303" s="402"/>
      <c r="AH303" s="283"/>
      <c r="AI303" s="283"/>
      <c r="AJ303" s="283"/>
      <c r="AK303" s="283"/>
      <c r="AL303" s="283"/>
      <c r="AM303" s="282"/>
      <c r="AN303" s="282"/>
      <c r="AO303" s="282"/>
      <c r="AP303" s="282"/>
      <c r="AQ303" s="282"/>
      <c r="AR303" s="282"/>
      <c r="AT303" s="283"/>
      <c r="AU303" s="283"/>
      <c r="AV303" s="283"/>
      <c r="AW303" s="283"/>
      <c r="AY303" s="283"/>
      <c r="AZ303" s="282"/>
      <c r="BA303" s="283"/>
      <c r="BB303" s="282"/>
      <c r="BC303" s="282"/>
      <c r="BD303" s="282"/>
      <c r="BE303" s="283"/>
      <c r="BG303" s="282"/>
      <c r="BH303" s="282"/>
      <c r="BI303" s="282"/>
      <c r="BL303" s="421"/>
      <c r="BM303" s="424"/>
      <c r="BN303" s="424"/>
      <c r="BO303" s="424"/>
      <c r="BP303" s="424"/>
      <c r="BQ303" s="421"/>
      <c r="BR303" s="421"/>
      <c r="BV303" s="282"/>
      <c r="BW303" s="283"/>
      <c r="BY303" s="283"/>
      <c r="BZ303" s="283"/>
      <c r="CA303" s="283"/>
      <c r="CB303" s="282"/>
      <c r="CC303" s="282"/>
      <c r="CD303" s="282"/>
      <c r="CE303" s="282"/>
      <c r="CG303" s="427"/>
      <c r="CH303" s="402"/>
      <c r="CI303" s="424"/>
      <c r="CJ303" s="282"/>
      <c r="CK303" s="282"/>
      <c r="CL303" s="283"/>
      <c r="CM303" s="283"/>
      <c r="CP303" s="282"/>
      <c r="DC303" s="282"/>
      <c r="DD303" s="282"/>
      <c r="DE303" s="282"/>
      <c r="DF303" s="282"/>
      <c r="DG303" s="282"/>
      <c r="DH303" s="282"/>
      <c r="DI303" s="282"/>
      <c r="DJ303" s="282"/>
      <c r="EF303" s="495" t="str">
        <f>""&amp;(MID(数据表!AZ303,1,MIN(FIND({"(";"（"},数据表!AZ303&amp;"(（",1)-1)))&amp;""</f>
        <v/>
      </c>
      <c r="EG303" s="495" t="str">
        <f>""&amp;(MID(数据表!AZ303,1,MIN(FIND({0;1;2;3;4;5;6;7;8;9},数据表!AZ303&amp;"1234567890",1)-1)))&amp;""</f>
        <v/>
      </c>
    </row>
    <row r="304" spans="2:137" s="310" customFormat="1" ht="12" customHeight="1">
      <c r="B304" s="286"/>
      <c r="C304" s="286"/>
      <c r="D304" s="286"/>
      <c r="E304" s="479"/>
      <c r="F304" s="282"/>
      <c r="G304" s="283"/>
      <c r="H304" s="421"/>
      <c r="I304" s="421"/>
      <c r="J304" s="283"/>
      <c r="K304" s="421"/>
      <c r="L304" s="282"/>
      <c r="N304" s="282"/>
      <c r="S304" s="282"/>
      <c r="T304" s="283"/>
      <c r="U304" s="283"/>
      <c r="V304" s="283"/>
      <c r="W304" s="283"/>
      <c r="X304" s="283"/>
      <c r="Y304" s="282"/>
      <c r="Z304" s="282"/>
      <c r="AA304" s="283"/>
      <c r="AB304" s="282"/>
      <c r="AC304" s="282"/>
      <c r="AD304" s="282"/>
      <c r="AE304" s="282"/>
      <c r="AF304" s="283"/>
      <c r="AG304" s="402"/>
      <c r="AH304" s="283"/>
      <c r="AI304" s="283"/>
      <c r="AJ304" s="283"/>
      <c r="AK304" s="283"/>
      <c r="AL304" s="283"/>
      <c r="AM304" s="282"/>
      <c r="AN304" s="282"/>
      <c r="AO304" s="282"/>
      <c r="AP304" s="282"/>
      <c r="AQ304" s="282"/>
      <c r="AR304" s="282"/>
      <c r="AT304" s="283"/>
      <c r="AU304" s="283"/>
      <c r="AV304" s="283"/>
      <c r="AW304" s="283"/>
      <c r="AY304" s="283"/>
      <c r="AZ304" s="282"/>
      <c r="BA304" s="283"/>
      <c r="BB304" s="282"/>
      <c r="BC304" s="282"/>
      <c r="BD304" s="282"/>
      <c r="BE304" s="283"/>
      <c r="BG304" s="282"/>
      <c r="BH304" s="282"/>
      <c r="BI304" s="282"/>
      <c r="BL304" s="421"/>
      <c r="BM304" s="424"/>
      <c r="BN304" s="424"/>
      <c r="BO304" s="424"/>
      <c r="BP304" s="424"/>
      <c r="BQ304" s="421"/>
      <c r="BR304" s="421"/>
      <c r="BV304" s="282"/>
      <c r="BW304" s="283"/>
      <c r="BY304" s="283"/>
      <c r="BZ304" s="283"/>
      <c r="CA304" s="283"/>
      <c r="CB304" s="282"/>
      <c r="CC304" s="282"/>
      <c r="CD304" s="282"/>
      <c r="CE304" s="282"/>
      <c r="CG304" s="427"/>
      <c r="CH304" s="402"/>
      <c r="CI304" s="424"/>
      <c r="CJ304" s="282"/>
      <c r="CK304" s="282"/>
      <c r="CL304" s="283"/>
      <c r="CM304" s="283"/>
      <c r="CP304" s="282"/>
      <c r="DC304" s="282"/>
      <c r="DD304" s="282"/>
      <c r="DE304" s="282"/>
      <c r="DF304" s="282"/>
      <c r="DG304" s="282"/>
      <c r="DH304" s="282"/>
      <c r="DI304" s="282"/>
      <c r="DJ304" s="282"/>
      <c r="EF304" s="495" t="str">
        <f>""&amp;(MID(数据表!AZ304,1,MIN(FIND({"(";"（"},数据表!AZ304&amp;"(（",1)-1)))&amp;""</f>
        <v/>
      </c>
      <c r="EG304" s="495" t="str">
        <f>""&amp;(MID(数据表!AZ304,1,MIN(FIND({0;1;2;3;4;5;6;7;8;9},数据表!AZ304&amp;"1234567890",1)-1)))&amp;""</f>
        <v/>
      </c>
    </row>
    <row r="305" spans="2:137" s="310" customFormat="1" ht="12" customHeight="1">
      <c r="B305" s="286"/>
      <c r="C305" s="286"/>
      <c r="D305" s="286"/>
      <c r="E305" s="479"/>
      <c r="F305" s="282"/>
      <c r="G305" s="283"/>
      <c r="H305" s="421"/>
      <c r="I305" s="421"/>
      <c r="J305" s="283"/>
      <c r="K305" s="421"/>
      <c r="L305" s="282"/>
      <c r="N305" s="282"/>
      <c r="S305" s="282"/>
      <c r="T305" s="283"/>
      <c r="U305" s="283"/>
      <c r="V305" s="283"/>
      <c r="W305" s="283"/>
      <c r="X305" s="283"/>
      <c r="Y305" s="282"/>
      <c r="Z305" s="282"/>
      <c r="AA305" s="283"/>
      <c r="AB305" s="282"/>
      <c r="AC305" s="282"/>
      <c r="AD305" s="282"/>
      <c r="AE305" s="282"/>
      <c r="AF305" s="283"/>
      <c r="AG305" s="402"/>
      <c r="AH305" s="283"/>
      <c r="AI305" s="283"/>
      <c r="AJ305" s="283"/>
      <c r="AK305" s="283"/>
      <c r="AL305" s="283"/>
      <c r="AM305" s="282"/>
      <c r="AN305" s="282"/>
      <c r="AO305" s="282"/>
      <c r="AP305" s="282"/>
      <c r="AQ305" s="282"/>
      <c r="AR305" s="282"/>
      <c r="AT305" s="283"/>
      <c r="AU305" s="283"/>
      <c r="AV305" s="283"/>
      <c r="AW305" s="283"/>
      <c r="AY305" s="283"/>
      <c r="AZ305" s="282"/>
      <c r="BA305" s="283"/>
      <c r="BB305" s="282"/>
      <c r="BC305" s="282"/>
      <c r="BD305" s="282"/>
      <c r="BE305" s="283"/>
      <c r="BG305" s="282"/>
      <c r="BH305" s="282"/>
      <c r="BI305" s="282"/>
      <c r="BL305" s="421"/>
      <c r="BM305" s="424"/>
      <c r="BN305" s="424"/>
      <c r="BO305" s="424"/>
      <c r="BP305" s="424"/>
      <c r="BQ305" s="421"/>
      <c r="BR305" s="421"/>
      <c r="BV305" s="282"/>
      <c r="BW305" s="283"/>
      <c r="BY305" s="283"/>
      <c r="BZ305" s="283"/>
      <c r="CA305" s="283"/>
      <c r="CB305" s="282"/>
      <c r="CC305" s="282"/>
      <c r="CD305" s="282"/>
      <c r="CE305" s="282"/>
      <c r="CG305" s="427"/>
      <c r="CH305" s="402"/>
      <c r="CI305" s="424"/>
      <c r="CJ305" s="282"/>
      <c r="CK305" s="282"/>
      <c r="CL305" s="283"/>
      <c r="CM305" s="283"/>
      <c r="CP305" s="282"/>
      <c r="DC305" s="282"/>
      <c r="DD305" s="282"/>
      <c r="DE305" s="282"/>
      <c r="DF305" s="282"/>
      <c r="DG305" s="282"/>
      <c r="DH305" s="282"/>
      <c r="DI305" s="282"/>
      <c r="DJ305" s="282"/>
      <c r="EF305" s="495" t="str">
        <f>""&amp;(MID(数据表!AZ305,1,MIN(FIND({"(";"（"},数据表!AZ305&amp;"(（",1)-1)))&amp;""</f>
        <v/>
      </c>
      <c r="EG305" s="495" t="str">
        <f>""&amp;(MID(数据表!AZ305,1,MIN(FIND({0;1;2;3;4;5;6;7;8;9},数据表!AZ305&amp;"1234567890",1)-1)))&amp;""</f>
        <v/>
      </c>
    </row>
    <row r="306" spans="2:137" s="310" customFormat="1" ht="12" customHeight="1">
      <c r="B306" s="286"/>
      <c r="C306" s="286"/>
      <c r="D306" s="286"/>
      <c r="E306" s="479"/>
      <c r="F306" s="282"/>
      <c r="G306" s="283"/>
      <c r="H306" s="421"/>
      <c r="I306" s="421"/>
      <c r="J306" s="283"/>
      <c r="K306" s="421"/>
      <c r="L306" s="282"/>
      <c r="N306" s="282"/>
      <c r="S306" s="282"/>
      <c r="T306" s="283"/>
      <c r="U306" s="283"/>
      <c r="V306" s="283"/>
      <c r="W306" s="283"/>
      <c r="X306" s="283"/>
      <c r="Y306" s="282"/>
      <c r="Z306" s="282"/>
      <c r="AA306" s="283"/>
      <c r="AB306" s="282"/>
      <c r="AC306" s="282"/>
      <c r="AD306" s="282"/>
      <c r="AE306" s="282"/>
      <c r="AF306" s="283"/>
      <c r="AG306" s="402"/>
      <c r="AH306" s="283"/>
      <c r="AI306" s="283"/>
      <c r="AJ306" s="283"/>
      <c r="AK306" s="283"/>
      <c r="AL306" s="283"/>
      <c r="AM306" s="282"/>
      <c r="AN306" s="282"/>
      <c r="AO306" s="282"/>
      <c r="AP306" s="282"/>
      <c r="AQ306" s="282"/>
      <c r="AR306" s="282"/>
      <c r="AT306" s="283"/>
      <c r="AU306" s="283"/>
      <c r="AV306" s="283"/>
      <c r="AW306" s="283"/>
      <c r="AY306" s="283"/>
      <c r="AZ306" s="282"/>
      <c r="BA306" s="283"/>
      <c r="BB306" s="282"/>
      <c r="BC306" s="282"/>
      <c r="BD306" s="282"/>
      <c r="BE306" s="283"/>
      <c r="BG306" s="282"/>
      <c r="BH306" s="282"/>
      <c r="BI306" s="282"/>
      <c r="BL306" s="421"/>
      <c r="BM306" s="424"/>
      <c r="BN306" s="424"/>
      <c r="BO306" s="424"/>
      <c r="BP306" s="424"/>
      <c r="BQ306" s="421"/>
      <c r="BR306" s="421"/>
      <c r="BV306" s="282"/>
      <c r="BW306" s="283"/>
      <c r="BY306" s="283"/>
      <c r="BZ306" s="283"/>
      <c r="CA306" s="283"/>
      <c r="CB306" s="282"/>
      <c r="CC306" s="282"/>
      <c r="CD306" s="282"/>
      <c r="CE306" s="282"/>
      <c r="CG306" s="427"/>
      <c r="CH306" s="402"/>
      <c r="CI306" s="424"/>
      <c r="CJ306" s="282"/>
      <c r="CK306" s="282"/>
      <c r="CL306" s="283"/>
      <c r="CM306" s="283"/>
      <c r="CP306" s="282"/>
      <c r="DC306" s="282"/>
      <c r="DD306" s="282"/>
      <c r="DE306" s="282"/>
      <c r="DF306" s="282"/>
      <c r="DG306" s="282"/>
      <c r="DH306" s="282"/>
      <c r="DI306" s="282"/>
      <c r="DJ306" s="282"/>
      <c r="EF306" s="495" t="str">
        <f>""&amp;(MID(数据表!AZ306,1,MIN(FIND({"(";"（"},数据表!AZ306&amp;"(（",1)-1)))&amp;""</f>
        <v/>
      </c>
      <c r="EG306" s="495" t="str">
        <f>""&amp;(MID(数据表!AZ306,1,MIN(FIND({0;1;2;3;4;5;6;7;8;9},数据表!AZ306&amp;"1234567890",1)-1)))&amp;""</f>
        <v/>
      </c>
    </row>
    <row r="307" spans="2:137" s="310" customFormat="1" ht="12" customHeight="1">
      <c r="B307" s="286"/>
      <c r="C307" s="286"/>
      <c r="D307" s="286"/>
      <c r="E307" s="479"/>
      <c r="F307" s="282"/>
      <c r="G307" s="283"/>
      <c r="H307" s="421"/>
      <c r="I307" s="421"/>
      <c r="J307" s="283"/>
      <c r="K307" s="421"/>
      <c r="L307" s="282"/>
      <c r="N307" s="282"/>
      <c r="S307" s="282"/>
      <c r="T307" s="283"/>
      <c r="U307" s="283"/>
      <c r="V307" s="283"/>
      <c r="W307" s="283"/>
      <c r="X307" s="283"/>
      <c r="Y307" s="282"/>
      <c r="Z307" s="282"/>
      <c r="AA307" s="283"/>
      <c r="AB307" s="282"/>
      <c r="AC307" s="282"/>
      <c r="AD307" s="282"/>
      <c r="AE307" s="282"/>
      <c r="AF307" s="283"/>
      <c r="AG307" s="402"/>
      <c r="AH307" s="283"/>
      <c r="AI307" s="283"/>
      <c r="AJ307" s="283"/>
      <c r="AK307" s="283"/>
      <c r="AL307" s="283"/>
      <c r="AM307" s="282"/>
      <c r="AN307" s="282"/>
      <c r="AO307" s="282"/>
      <c r="AP307" s="282"/>
      <c r="AQ307" s="282"/>
      <c r="AR307" s="282"/>
      <c r="AT307" s="283"/>
      <c r="AU307" s="283"/>
      <c r="AV307" s="283"/>
      <c r="AW307" s="283"/>
      <c r="AY307" s="283"/>
      <c r="AZ307" s="282"/>
      <c r="BA307" s="283"/>
      <c r="BB307" s="282"/>
      <c r="BC307" s="282"/>
      <c r="BD307" s="282"/>
      <c r="BE307" s="283"/>
      <c r="BG307" s="282"/>
      <c r="BH307" s="282"/>
      <c r="BI307" s="282"/>
      <c r="BL307" s="421"/>
      <c r="BM307" s="424"/>
      <c r="BN307" s="424"/>
      <c r="BO307" s="424"/>
      <c r="BP307" s="424"/>
      <c r="BQ307" s="421"/>
      <c r="BR307" s="421"/>
      <c r="BV307" s="282"/>
      <c r="BW307" s="283"/>
      <c r="BY307" s="283"/>
      <c r="BZ307" s="283"/>
      <c r="CA307" s="283"/>
      <c r="CB307" s="282"/>
      <c r="CC307" s="282"/>
      <c r="CD307" s="282"/>
      <c r="CE307" s="282"/>
      <c r="CG307" s="427"/>
      <c r="CH307" s="402"/>
      <c r="CI307" s="424"/>
      <c r="CJ307" s="282"/>
      <c r="CK307" s="282"/>
      <c r="CL307" s="283"/>
      <c r="CM307" s="283"/>
      <c r="CP307" s="282"/>
      <c r="DC307" s="282"/>
      <c r="DD307" s="282"/>
      <c r="DE307" s="282"/>
      <c r="DF307" s="282"/>
      <c r="DG307" s="282"/>
      <c r="DH307" s="282"/>
      <c r="DI307" s="282"/>
      <c r="DJ307" s="282"/>
      <c r="EF307" s="495" t="str">
        <f>""&amp;(MID(数据表!AZ307,1,MIN(FIND({"(";"（"},数据表!AZ307&amp;"(（",1)-1)))&amp;""</f>
        <v/>
      </c>
      <c r="EG307" s="495" t="str">
        <f>""&amp;(MID(数据表!AZ307,1,MIN(FIND({0;1;2;3;4;5;6;7;8;9},数据表!AZ307&amp;"1234567890",1)-1)))&amp;""</f>
        <v/>
      </c>
    </row>
    <row r="308" spans="2:137" s="310" customFormat="1" ht="12" customHeight="1">
      <c r="B308" s="286"/>
      <c r="C308" s="286"/>
      <c r="D308" s="286"/>
      <c r="E308" s="479"/>
      <c r="F308" s="282"/>
      <c r="G308" s="283"/>
      <c r="H308" s="421"/>
      <c r="I308" s="421"/>
      <c r="J308" s="283"/>
      <c r="K308" s="421"/>
      <c r="L308" s="282"/>
      <c r="N308" s="282"/>
      <c r="S308" s="282"/>
      <c r="T308" s="283"/>
      <c r="U308" s="283"/>
      <c r="V308" s="283"/>
      <c r="W308" s="283"/>
      <c r="X308" s="283"/>
      <c r="Y308" s="282"/>
      <c r="Z308" s="282"/>
      <c r="AA308" s="283"/>
      <c r="AB308" s="282"/>
      <c r="AC308" s="282"/>
      <c r="AD308" s="282"/>
      <c r="AE308" s="282"/>
      <c r="AF308" s="283"/>
      <c r="AG308" s="402"/>
      <c r="AH308" s="283"/>
      <c r="AI308" s="283"/>
      <c r="AJ308" s="283"/>
      <c r="AK308" s="283"/>
      <c r="AL308" s="283"/>
      <c r="AM308" s="282"/>
      <c r="AN308" s="282"/>
      <c r="AO308" s="282"/>
      <c r="AP308" s="282"/>
      <c r="AQ308" s="282"/>
      <c r="AR308" s="282"/>
      <c r="AT308" s="283"/>
      <c r="AU308" s="283"/>
      <c r="AV308" s="283"/>
      <c r="AW308" s="283"/>
      <c r="AY308" s="283"/>
      <c r="AZ308" s="282"/>
      <c r="BA308" s="283"/>
      <c r="BB308" s="282"/>
      <c r="BC308" s="282"/>
      <c r="BD308" s="282"/>
      <c r="BE308" s="283"/>
      <c r="BG308" s="282"/>
      <c r="BH308" s="282"/>
      <c r="BI308" s="282"/>
      <c r="BL308" s="421"/>
      <c r="BM308" s="424"/>
      <c r="BN308" s="424"/>
      <c r="BO308" s="424"/>
      <c r="BP308" s="424"/>
      <c r="BQ308" s="421"/>
      <c r="BR308" s="421"/>
      <c r="BV308" s="282"/>
      <c r="BW308" s="283"/>
      <c r="BY308" s="283"/>
      <c r="BZ308" s="283"/>
      <c r="CA308" s="283"/>
      <c r="CB308" s="282"/>
      <c r="CC308" s="282"/>
      <c r="CD308" s="282"/>
      <c r="CE308" s="282"/>
      <c r="CG308" s="427"/>
      <c r="CH308" s="402"/>
      <c r="CI308" s="424"/>
      <c r="CJ308" s="282"/>
      <c r="CK308" s="282"/>
      <c r="CL308" s="283"/>
      <c r="CM308" s="283"/>
      <c r="CP308" s="282"/>
      <c r="DC308" s="282"/>
      <c r="DD308" s="282"/>
      <c r="DE308" s="282"/>
      <c r="DF308" s="282"/>
      <c r="DG308" s="282"/>
      <c r="DH308" s="282"/>
      <c r="DI308" s="282"/>
      <c r="DJ308" s="282"/>
      <c r="EF308" s="495" t="str">
        <f>""&amp;(MID(数据表!AZ308,1,MIN(FIND({"(";"（"},数据表!AZ308&amp;"(（",1)-1)))&amp;""</f>
        <v/>
      </c>
      <c r="EG308" s="495" t="str">
        <f>""&amp;(MID(数据表!AZ308,1,MIN(FIND({0;1;2;3;4;5;6;7;8;9},数据表!AZ308&amp;"1234567890",1)-1)))&amp;""</f>
        <v/>
      </c>
    </row>
    <row r="309" spans="2:137" s="310" customFormat="1" ht="12" customHeight="1">
      <c r="B309" s="286"/>
      <c r="C309" s="286"/>
      <c r="D309" s="286"/>
      <c r="E309" s="479"/>
      <c r="F309" s="282"/>
      <c r="G309" s="283"/>
      <c r="H309" s="421"/>
      <c r="I309" s="421"/>
      <c r="J309" s="283"/>
      <c r="K309" s="421"/>
      <c r="L309" s="282"/>
      <c r="N309" s="282"/>
      <c r="S309" s="282"/>
      <c r="T309" s="283"/>
      <c r="U309" s="283"/>
      <c r="V309" s="283"/>
      <c r="W309" s="283"/>
      <c r="X309" s="283"/>
      <c r="Y309" s="282"/>
      <c r="Z309" s="282"/>
      <c r="AA309" s="283"/>
      <c r="AB309" s="282"/>
      <c r="AC309" s="282"/>
      <c r="AD309" s="282"/>
      <c r="AE309" s="282"/>
      <c r="AF309" s="283"/>
      <c r="AG309" s="402"/>
      <c r="AH309" s="283"/>
      <c r="AI309" s="283"/>
      <c r="AJ309" s="283"/>
      <c r="AK309" s="283"/>
      <c r="AL309" s="283"/>
      <c r="AM309" s="282"/>
      <c r="AN309" s="282"/>
      <c r="AO309" s="282"/>
      <c r="AP309" s="282"/>
      <c r="AQ309" s="282"/>
      <c r="AR309" s="282"/>
      <c r="AT309" s="283"/>
      <c r="AU309" s="283"/>
      <c r="AV309" s="283"/>
      <c r="AW309" s="283"/>
      <c r="AY309" s="283"/>
      <c r="AZ309" s="282"/>
      <c r="BA309" s="283"/>
      <c r="BB309" s="282"/>
      <c r="BC309" s="282"/>
      <c r="BD309" s="282"/>
      <c r="BE309" s="283"/>
      <c r="BG309" s="282"/>
      <c r="BH309" s="282"/>
      <c r="BI309" s="282"/>
      <c r="BL309" s="421"/>
      <c r="BM309" s="424"/>
      <c r="BN309" s="424"/>
      <c r="BO309" s="424"/>
      <c r="BP309" s="424"/>
      <c r="BQ309" s="421"/>
      <c r="BR309" s="421"/>
      <c r="BV309" s="282"/>
      <c r="BW309" s="283"/>
      <c r="BY309" s="283"/>
      <c r="BZ309" s="283"/>
      <c r="CA309" s="283"/>
      <c r="CB309" s="282"/>
      <c r="CC309" s="282"/>
      <c r="CD309" s="282"/>
      <c r="CE309" s="282"/>
      <c r="CG309" s="427"/>
      <c r="CH309" s="402"/>
      <c r="CI309" s="424"/>
      <c r="CJ309" s="282"/>
      <c r="CK309" s="282"/>
      <c r="CL309" s="283"/>
      <c r="CM309" s="283"/>
      <c r="CP309" s="282"/>
      <c r="DC309" s="282"/>
      <c r="DD309" s="282"/>
      <c r="DE309" s="282"/>
      <c r="DF309" s="282"/>
      <c r="DG309" s="282"/>
      <c r="DH309" s="282"/>
      <c r="DI309" s="282"/>
      <c r="DJ309" s="282"/>
      <c r="EF309" s="495" t="str">
        <f>""&amp;(MID(数据表!AZ309,1,MIN(FIND({"(";"（"},数据表!AZ309&amp;"(（",1)-1)))&amp;""</f>
        <v/>
      </c>
      <c r="EG309" s="495" t="str">
        <f>""&amp;(MID(数据表!AZ309,1,MIN(FIND({0;1;2;3;4;5;6;7;8;9},数据表!AZ309&amp;"1234567890",1)-1)))&amp;""</f>
        <v/>
      </c>
    </row>
    <row r="310" spans="2:137" s="310" customFormat="1" ht="12" customHeight="1">
      <c r="B310" s="286"/>
      <c r="C310" s="286"/>
      <c r="D310" s="286"/>
      <c r="E310" s="479"/>
      <c r="F310" s="282"/>
      <c r="G310" s="283"/>
      <c r="H310" s="421"/>
      <c r="I310" s="421"/>
      <c r="J310" s="283"/>
      <c r="K310" s="421"/>
      <c r="L310" s="282"/>
      <c r="N310" s="282"/>
      <c r="S310" s="282"/>
      <c r="T310" s="283"/>
      <c r="U310" s="283"/>
      <c r="V310" s="283"/>
      <c r="W310" s="283"/>
      <c r="X310" s="283"/>
      <c r="Y310" s="282"/>
      <c r="Z310" s="282"/>
      <c r="AA310" s="283"/>
      <c r="AB310" s="282"/>
      <c r="AC310" s="282"/>
      <c r="AD310" s="282"/>
      <c r="AE310" s="282"/>
      <c r="AF310" s="283"/>
      <c r="AG310" s="402"/>
      <c r="AH310" s="283"/>
      <c r="AI310" s="283"/>
      <c r="AJ310" s="283"/>
      <c r="AK310" s="283"/>
      <c r="AL310" s="283"/>
      <c r="AM310" s="282"/>
      <c r="AN310" s="282"/>
      <c r="AO310" s="282"/>
      <c r="AP310" s="282"/>
      <c r="AQ310" s="282"/>
      <c r="AR310" s="282"/>
      <c r="AT310" s="283"/>
      <c r="AU310" s="283"/>
      <c r="AV310" s="283"/>
      <c r="AW310" s="283"/>
      <c r="AY310" s="283"/>
      <c r="AZ310" s="282"/>
      <c r="BA310" s="283"/>
      <c r="BB310" s="282"/>
      <c r="BC310" s="282"/>
      <c r="BD310" s="282"/>
      <c r="BE310" s="283"/>
      <c r="BG310" s="282"/>
      <c r="BH310" s="282"/>
      <c r="BI310" s="282"/>
      <c r="BL310" s="421"/>
      <c r="BM310" s="424"/>
      <c r="BN310" s="424"/>
      <c r="BO310" s="424"/>
      <c r="BP310" s="424"/>
      <c r="BQ310" s="421"/>
      <c r="BR310" s="421"/>
      <c r="BV310" s="282"/>
      <c r="BW310" s="283"/>
      <c r="BY310" s="283"/>
      <c r="BZ310" s="283"/>
      <c r="CA310" s="283"/>
      <c r="CB310" s="282"/>
      <c r="CC310" s="282"/>
      <c r="CD310" s="282"/>
      <c r="CE310" s="282"/>
      <c r="CG310" s="427"/>
      <c r="CH310" s="402"/>
      <c r="CI310" s="424"/>
      <c r="CJ310" s="282"/>
      <c r="CK310" s="282"/>
      <c r="CL310" s="283"/>
      <c r="CM310" s="283"/>
      <c r="CP310" s="282"/>
      <c r="DC310" s="282"/>
      <c r="DD310" s="282"/>
      <c r="DE310" s="282"/>
      <c r="DF310" s="282"/>
      <c r="DG310" s="282"/>
      <c r="DH310" s="282"/>
      <c r="DI310" s="282"/>
      <c r="DJ310" s="282"/>
      <c r="EF310" s="495" t="str">
        <f>""&amp;(MID(数据表!AZ310,1,MIN(FIND({"(";"（"},数据表!AZ310&amp;"(（",1)-1)))&amp;""</f>
        <v/>
      </c>
      <c r="EG310" s="495" t="str">
        <f>""&amp;(MID(数据表!AZ310,1,MIN(FIND({0;1;2;3;4;5;6;7;8;9},数据表!AZ310&amp;"1234567890",1)-1)))&amp;""</f>
        <v/>
      </c>
    </row>
    <row r="311" spans="2:137" s="310" customFormat="1" ht="12" customHeight="1">
      <c r="B311" s="286"/>
      <c r="C311" s="286"/>
      <c r="D311" s="286"/>
      <c r="E311" s="479"/>
      <c r="F311" s="282"/>
      <c r="G311" s="283"/>
      <c r="H311" s="421"/>
      <c r="I311" s="421"/>
      <c r="J311" s="283"/>
      <c r="K311" s="421"/>
      <c r="L311" s="282"/>
      <c r="N311" s="282"/>
      <c r="S311" s="282"/>
      <c r="T311" s="283"/>
      <c r="U311" s="283"/>
      <c r="V311" s="283"/>
      <c r="W311" s="283"/>
      <c r="X311" s="283"/>
      <c r="Y311" s="282"/>
      <c r="Z311" s="282"/>
      <c r="AA311" s="283"/>
      <c r="AB311" s="282"/>
      <c r="AC311" s="282"/>
      <c r="AD311" s="282"/>
      <c r="AE311" s="282"/>
      <c r="AF311" s="283"/>
      <c r="AG311" s="402"/>
      <c r="AH311" s="283"/>
      <c r="AI311" s="283"/>
      <c r="AJ311" s="283"/>
      <c r="AK311" s="283"/>
      <c r="AL311" s="283"/>
      <c r="AM311" s="282"/>
      <c r="AN311" s="282"/>
      <c r="AO311" s="282"/>
      <c r="AP311" s="282"/>
      <c r="AQ311" s="282"/>
      <c r="AR311" s="282"/>
      <c r="AT311" s="283"/>
      <c r="AU311" s="283"/>
      <c r="AV311" s="283"/>
      <c r="AW311" s="283"/>
      <c r="AY311" s="283"/>
      <c r="AZ311" s="282"/>
      <c r="BA311" s="283"/>
      <c r="BB311" s="282"/>
      <c r="BC311" s="282"/>
      <c r="BD311" s="282"/>
      <c r="BE311" s="283"/>
      <c r="BG311" s="282"/>
      <c r="BH311" s="282"/>
      <c r="BI311" s="282"/>
      <c r="BL311" s="421"/>
      <c r="BM311" s="424"/>
      <c r="BN311" s="424"/>
      <c r="BO311" s="424"/>
      <c r="BP311" s="424"/>
      <c r="BQ311" s="421"/>
      <c r="BR311" s="421"/>
      <c r="BV311" s="282"/>
      <c r="BW311" s="283"/>
      <c r="BY311" s="283"/>
      <c r="BZ311" s="283"/>
      <c r="CA311" s="283"/>
      <c r="CB311" s="282"/>
      <c r="CC311" s="282"/>
      <c r="CD311" s="282"/>
      <c r="CE311" s="282"/>
      <c r="CG311" s="427"/>
      <c r="CH311" s="402"/>
      <c r="CI311" s="424"/>
      <c r="CJ311" s="282"/>
      <c r="CK311" s="282"/>
      <c r="CL311" s="283"/>
      <c r="CM311" s="283"/>
      <c r="CP311" s="282"/>
      <c r="DC311" s="282"/>
      <c r="DD311" s="282"/>
      <c r="DE311" s="282"/>
      <c r="DF311" s="282"/>
      <c r="DG311" s="282"/>
      <c r="DH311" s="282"/>
      <c r="DI311" s="282"/>
      <c r="DJ311" s="282"/>
      <c r="EF311" s="495" t="str">
        <f>""&amp;(MID(数据表!AZ311,1,MIN(FIND({"(";"（"},数据表!AZ311&amp;"(（",1)-1)))&amp;""</f>
        <v/>
      </c>
      <c r="EG311" s="495" t="str">
        <f>""&amp;(MID(数据表!AZ311,1,MIN(FIND({0;1;2;3;4;5;6;7;8;9},数据表!AZ311&amp;"1234567890",1)-1)))&amp;""</f>
        <v/>
      </c>
    </row>
    <row r="312" spans="2:137" s="310" customFormat="1" ht="12" customHeight="1">
      <c r="B312" s="286"/>
      <c r="C312" s="286"/>
      <c r="D312" s="286"/>
      <c r="E312" s="479"/>
      <c r="F312" s="282"/>
      <c r="G312" s="283"/>
      <c r="H312" s="421"/>
      <c r="I312" s="421"/>
      <c r="J312" s="283"/>
      <c r="K312" s="421"/>
      <c r="L312" s="282"/>
      <c r="N312" s="282"/>
      <c r="S312" s="282"/>
      <c r="T312" s="283"/>
      <c r="U312" s="283"/>
      <c r="V312" s="283"/>
      <c r="W312" s="283"/>
      <c r="X312" s="283"/>
      <c r="Y312" s="282"/>
      <c r="Z312" s="282"/>
      <c r="AA312" s="283"/>
      <c r="AB312" s="282"/>
      <c r="AC312" s="282"/>
      <c r="AD312" s="282"/>
      <c r="AE312" s="282"/>
      <c r="AF312" s="283"/>
      <c r="AG312" s="402"/>
      <c r="AH312" s="283"/>
      <c r="AI312" s="283"/>
      <c r="AJ312" s="283"/>
      <c r="AK312" s="283"/>
      <c r="AL312" s="283"/>
      <c r="AM312" s="282"/>
      <c r="AN312" s="282"/>
      <c r="AO312" s="282"/>
      <c r="AP312" s="282"/>
      <c r="AQ312" s="282"/>
      <c r="AR312" s="282"/>
      <c r="AT312" s="283"/>
      <c r="AU312" s="283"/>
      <c r="AV312" s="283"/>
      <c r="AW312" s="283"/>
      <c r="AY312" s="283"/>
      <c r="AZ312" s="282"/>
      <c r="BA312" s="283"/>
      <c r="BB312" s="282"/>
      <c r="BC312" s="282"/>
      <c r="BD312" s="282"/>
      <c r="BE312" s="283"/>
      <c r="BG312" s="282"/>
      <c r="BH312" s="282"/>
      <c r="BI312" s="282"/>
      <c r="BL312" s="421"/>
      <c r="BM312" s="424"/>
      <c r="BN312" s="424"/>
      <c r="BO312" s="424"/>
      <c r="BP312" s="424"/>
      <c r="BQ312" s="421"/>
      <c r="BR312" s="421"/>
      <c r="BV312" s="282"/>
      <c r="BW312" s="283"/>
      <c r="BY312" s="283"/>
      <c r="BZ312" s="283"/>
      <c r="CA312" s="283"/>
      <c r="CB312" s="282"/>
      <c r="CC312" s="282"/>
      <c r="CD312" s="282"/>
      <c r="CE312" s="282"/>
      <c r="CG312" s="427"/>
      <c r="CH312" s="402"/>
      <c r="CI312" s="424"/>
      <c r="CJ312" s="282"/>
      <c r="CK312" s="282"/>
      <c r="CL312" s="283"/>
      <c r="CM312" s="283"/>
      <c r="CP312" s="282"/>
      <c r="DC312" s="282"/>
      <c r="DD312" s="282"/>
      <c r="DE312" s="282"/>
      <c r="DF312" s="282"/>
      <c r="DG312" s="282"/>
      <c r="DH312" s="282"/>
      <c r="DI312" s="282"/>
      <c r="DJ312" s="282"/>
      <c r="EF312" s="495" t="str">
        <f>""&amp;(MID(数据表!AZ312,1,MIN(FIND({"(";"（"},数据表!AZ312&amp;"(（",1)-1)))&amp;""</f>
        <v/>
      </c>
      <c r="EG312" s="495" t="str">
        <f>""&amp;(MID(数据表!AZ312,1,MIN(FIND({0;1;2;3;4;5;6;7;8;9},数据表!AZ312&amp;"1234567890",1)-1)))&amp;""</f>
        <v/>
      </c>
    </row>
    <row r="313" spans="2:137" s="310" customFormat="1" ht="12" customHeight="1">
      <c r="B313" s="286"/>
      <c r="C313" s="286"/>
      <c r="D313" s="286"/>
      <c r="E313" s="479"/>
      <c r="F313" s="282"/>
      <c r="G313" s="283"/>
      <c r="H313" s="421"/>
      <c r="I313" s="421"/>
      <c r="J313" s="283"/>
      <c r="K313" s="421"/>
      <c r="L313" s="282"/>
      <c r="N313" s="282"/>
      <c r="S313" s="282"/>
      <c r="T313" s="283"/>
      <c r="U313" s="283"/>
      <c r="V313" s="283"/>
      <c r="W313" s="283"/>
      <c r="X313" s="283"/>
      <c r="Y313" s="282"/>
      <c r="Z313" s="282"/>
      <c r="AA313" s="283"/>
      <c r="AB313" s="282"/>
      <c r="AC313" s="282"/>
      <c r="AD313" s="282"/>
      <c r="AE313" s="282"/>
      <c r="AF313" s="283"/>
      <c r="AG313" s="402"/>
      <c r="AH313" s="283"/>
      <c r="AI313" s="283"/>
      <c r="AJ313" s="283"/>
      <c r="AK313" s="283"/>
      <c r="AL313" s="283"/>
      <c r="AM313" s="282"/>
      <c r="AN313" s="282"/>
      <c r="AO313" s="282"/>
      <c r="AP313" s="282"/>
      <c r="AQ313" s="282"/>
      <c r="AR313" s="282"/>
      <c r="AT313" s="283"/>
      <c r="AU313" s="283"/>
      <c r="AV313" s="283"/>
      <c r="AW313" s="283"/>
      <c r="AY313" s="283"/>
      <c r="AZ313" s="282"/>
      <c r="BA313" s="283"/>
      <c r="BB313" s="282"/>
      <c r="BC313" s="282"/>
      <c r="BD313" s="282"/>
      <c r="BE313" s="283"/>
      <c r="BG313" s="282"/>
      <c r="BH313" s="282"/>
      <c r="BI313" s="282"/>
      <c r="BL313" s="421"/>
      <c r="BM313" s="424"/>
      <c r="BN313" s="424"/>
      <c r="BO313" s="424"/>
      <c r="BP313" s="424"/>
      <c r="BQ313" s="421"/>
      <c r="BR313" s="421"/>
      <c r="BV313" s="282"/>
      <c r="BW313" s="283"/>
      <c r="BY313" s="283"/>
      <c r="BZ313" s="283"/>
      <c r="CA313" s="283"/>
      <c r="CB313" s="282"/>
      <c r="CC313" s="282"/>
      <c r="CD313" s="282"/>
      <c r="CE313" s="282"/>
      <c r="CG313" s="427"/>
      <c r="CH313" s="402"/>
      <c r="CI313" s="424"/>
      <c r="CJ313" s="282"/>
      <c r="CK313" s="282"/>
      <c r="CL313" s="283"/>
      <c r="CM313" s="283"/>
      <c r="CP313" s="282"/>
      <c r="DC313" s="282"/>
      <c r="DD313" s="282"/>
      <c r="DE313" s="282"/>
      <c r="DF313" s="282"/>
      <c r="DG313" s="282"/>
      <c r="DH313" s="282"/>
      <c r="DI313" s="282"/>
      <c r="DJ313" s="282"/>
      <c r="EF313" s="495" t="str">
        <f>""&amp;(MID(数据表!AZ313,1,MIN(FIND({"(";"（"},数据表!AZ313&amp;"(（",1)-1)))&amp;""</f>
        <v/>
      </c>
      <c r="EG313" s="495" t="str">
        <f>""&amp;(MID(数据表!AZ313,1,MIN(FIND({0;1;2;3;4;5;6;7;8;9},数据表!AZ313&amp;"1234567890",1)-1)))&amp;""</f>
        <v/>
      </c>
    </row>
    <row r="314" spans="2:137" s="310" customFormat="1" ht="12" customHeight="1">
      <c r="B314" s="286"/>
      <c r="C314" s="286"/>
      <c r="D314" s="286"/>
      <c r="E314" s="479"/>
      <c r="F314" s="282"/>
      <c r="G314" s="283"/>
      <c r="H314" s="421"/>
      <c r="I314" s="421"/>
      <c r="J314" s="283"/>
      <c r="K314" s="421"/>
      <c r="L314" s="282"/>
      <c r="N314" s="282"/>
      <c r="S314" s="282"/>
      <c r="T314" s="283"/>
      <c r="U314" s="283"/>
      <c r="V314" s="283"/>
      <c r="W314" s="283"/>
      <c r="X314" s="283"/>
      <c r="Y314" s="282"/>
      <c r="Z314" s="282"/>
      <c r="AA314" s="283"/>
      <c r="AB314" s="282"/>
      <c r="AC314" s="282"/>
      <c r="AD314" s="282"/>
      <c r="AE314" s="282"/>
      <c r="AF314" s="283"/>
      <c r="AG314" s="402"/>
      <c r="AH314" s="283"/>
      <c r="AI314" s="283"/>
      <c r="AJ314" s="283"/>
      <c r="AK314" s="283"/>
      <c r="AL314" s="283"/>
      <c r="AM314" s="282"/>
      <c r="AN314" s="282"/>
      <c r="AO314" s="282"/>
      <c r="AP314" s="282"/>
      <c r="AQ314" s="282"/>
      <c r="AR314" s="282"/>
      <c r="AT314" s="283"/>
      <c r="AU314" s="283"/>
      <c r="AV314" s="283"/>
      <c r="AW314" s="283"/>
      <c r="AY314" s="283"/>
      <c r="AZ314" s="282"/>
      <c r="BA314" s="283"/>
      <c r="BB314" s="282"/>
      <c r="BC314" s="282"/>
      <c r="BD314" s="282"/>
      <c r="BE314" s="283"/>
      <c r="BG314" s="282"/>
      <c r="BH314" s="282"/>
      <c r="BI314" s="282"/>
      <c r="BL314" s="421"/>
      <c r="BM314" s="424"/>
      <c r="BN314" s="424"/>
      <c r="BO314" s="424"/>
      <c r="BP314" s="424"/>
      <c r="BQ314" s="421"/>
      <c r="BR314" s="421"/>
      <c r="BV314" s="282"/>
      <c r="BW314" s="283"/>
      <c r="BY314" s="283"/>
      <c r="BZ314" s="283"/>
      <c r="CA314" s="283"/>
      <c r="CB314" s="282"/>
      <c r="CC314" s="282"/>
      <c r="CD314" s="282"/>
      <c r="CE314" s="282"/>
      <c r="CG314" s="427"/>
      <c r="CH314" s="402"/>
      <c r="CI314" s="424"/>
      <c r="CJ314" s="282"/>
      <c r="CK314" s="282"/>
      <c r="CL314" s="283"/>
      <c r="CM314" s="283"/>
      <c r="CP314" s="282"/>
      <c r="DC314" s="282"/>
      <c r="DD314" s="282"/>
      <c r="DE314" s="282"/>
      <c r="DF314" s="282"/>
      <c r="DG314" s="282"/>
      <c r="DH314" s="282"/>
      <c r="DI314" s="282"/>
      <c r="DJ314" s="282"/>
      <c r="EF314" s="495" t="str">
        <f>""&amp;(MID(数据表!AZ314,1,MIN(FIND({"(";"（"},数据表!AZ314&amp;"(（",1)-1)))&amp;""</f>
        <v/>
      </c>
      <c r="EG314" s="495" t="str">
        <f>""&amp;(MID(数据表!AZ314,1,MIN(FIND({0;1;2;3;4;5;6;7;8;9},数据表!AZ314&amp;"1234567890",1)-1)))&amp;""</f>
        <v/>
      </c>
    </row>
    <row r="315" spans="2:137" s="310" customFormat="1" ht="12" customHeight="1">
      <c r="B315" s="286"/>
      <c r="C315" s="286"/>
      <c r="D315" s="286"/>
      <c r="E315" s="479"/>
      <c r="F315" s="282"/>
      <c r="G315" s="283"/>
      <c r="H315" s="421"/>
      <c r="I315" s="421"/>
      <c r="J315" s="283"/>
      <c r="K315" s="421"/>
      <c r="L315" s="282"/>
      <c r="N315" s="282"/>
      <c r="S315" s="282"/>
      <c r="T315" s="283"/>
      <c r="U315" s="283"/>
      <c r="V315" s="283"/>
      <c r="W315" s="283"/>
      <c r="X315" s="283"/>
      <c r="Y315" s="282"/>
      <c r="Z315" s="282"/>
      <c r="AA315" s="283"/>
      <c r="AB315" s="282"/>
      <c r="AC315" s="282"/>
      <c r="AD315" s="282"/>
      <c r="AE315" s="282"/>
      <c r="AF315" s="283"/>
      <c r="AG315" s="402"/>
      <c r="AH315" s="283"/>
      <c r="AI315" s="283"/>
      <c r="AJ315" s="283"/>
      <c r="AK315" s="283"/>
      <c r="AL315" s="283"/>
      <c r="AM315" s="282"/>
      <c r="AN315" s="282"/>
      <c r="AO315" s="282"/>
      <c r="AP315" s="282"/>
      <c r="AQ315" s="282"/>
      <c r="AR315" s="282"/>
      <c r="AT315" s="283"/>
      <c r="AU315" s="283"/>
      <c r="AV315" s="283"/>
      <c r="AW315" s="283"/>
      <c r="AY315" s="283"/>
      <c r="AZ315" s="282"/>
      <c r="BA315" s="283"/>
      <c r="BB315" s="282"/>
      <c r="BC315" s="282"/>
      <c r="BD315" s="282"/>
      <c r="BE315" s="283"/>
      <c r="BG315" s="282"/>
      <c r="BH315" s="282"/>
      <c r="BI315" s="282"/>
      <c r="BL315" s="421"/>
      <c r="BM315" s="424"/>
      <c r="BN315" s="424"/>
      <c r="BO315" s="424"/>
      <c r="BP315" s="424"/>
      <c r="BQ315" s="421"/>
      <c r="BR315" s="421"/>
      <c r="BV315" s="282"/>
      <c r="BW315" s="283"/>
      <c r="BY315" s="283"/>
      <c r="BZ315" s="283"/>
      <c r="CA315" s="283"/>
      <c r="CB315" s="282"/>
      <c r="CC315" s="282"/>
      <c r="CD315" s="282"/>
      <c r="CE315" s="282"/>
      <c r="CG315" s="427"/>
      <c r="CH315" s="402"/>
      <c r="CI315" s="424"/>
      <c r="CJ315" s="282"/>
      <c r="CK315" s="282"/>
      <c r="CL315" s="283"/>
      <c r="CM315" s="283"/>
      <c r="CP315" s="282"/>
      <c r="DC315" s="282"/>
      <c r="DD315" s="282"/>
      <c r="DE315" s="282"/>
      <c r="DF315" s="282"/>
      <c r="DG315" s="282"/>
      <c r="DH315" s="282"/>
      <c r="DI315" s="282"/>
      <c r="DJ315" s="282"/>
      <c r="EF315" s="495" t="str">
        <f>""&amp;(MID(数据表!AZ315,1,MIN(FIND({"(";"（"},数据表!AZ315&amp;"(（",1)-1)))&amp;""</f>
        <v/>
      </c>
      <c r="EG315" s="495" t="str">
        <f>""&amp;(MID(数据表!AZ315,1,MIN(FIND({0;1;2;3;4;5;6;7;8;9},数据表!AZ315&amp;"1234567890",1)-1)))&amp;""</f>
        <v/>
      </c>
    </row>
    <row r="316" spans="2:137" s="310" customFormat="1" ht="12" customHeight="1">
      <c r="B316" s="286"/>
      <c r="C316" s="286"/>
      <c r="D316" s="286"/>
      <c r="E316" s="479"/>
      <c r="F316" s="282"/>
      <c r="G316" s="283"/>
      <c r="H316" s="421"/>
      <c r="I316" s="421"/>
      <c r="J316" s="283"/>
      <c r="K316" s="421"/>
      <c r="L316" s="282"/>
      <c r="N316" s="282"/>
      <c r="S316" s="282"/>
      <c r="T316" s="283"/>
      <c r="U316" s="283"/>
      <c r="V316" s="283"/>
      <c r="W316" s="283"/>
      <c r="X316" s="283"/>
      <c r="Y316" s="282"/>
      <c r="Z316" s="282"/>
      <c r="AA316" s="283"/>
      <c r="AB316" s="282"/>
      <c r="AC316" s="282"/>
      <c r="AD316" s="282"/>
      <c r="AE316" s="282"/>
      <c r="AF316" s="283"/>
      <c r="AG316" s="402"/>
      <c r="AH316" s="283"/>
      <c r="AI316" s="283"/>
      <c r="AJ316" s="283"/>
      <c r="AK316" s="283"/>
      <c r="AL316" s="283"/>
      <c r="AM316" s="282"/>
      <c r="AN316" s="282"/>
      <c r="AO316" s="282"/>
      <c r="AP316" s="282"/>
      <c r="AQ316" s="282"/>
      <c r="AR316" s="282"/>
      <c r="AT316" s="283"/>
      <c r="AU316" s="283"/>
      <c r="AV316" s="283"/>
      <c r="AW316" s="283"/>
      <c r="AY316" s="283"/>
      <c r="AZ316" s="282"/>
      <c r="BA316" s="283"/>
      <c r="BB316" s="282"/>
      <c r="BC316" s="282"/>
      <c r="BD316" s="282"/>
      <c r="BE316" s="283"/>
      <c r="BG316" s="282"/>
      <c r="BH316" s="282"/>
      <c r="BI316" s="282"/>
      <c r="BL316" s="421"/>
      <c r="BM316" s="424"/>
      <c r="BN316" s="424"/>
      <c r="BO316" s="424"/>
      <c r="BP316" s="424"/>
      <c r="BQ316" s="421"/>
      <c r="BR316" s="421"/>
      <c r="BV316" s="282"/>
      <c r="BW316" s="283"/>
      <c r="BY316" s="283"/>
      <c r="BZ316" s="283"/>
      <c r="CA316" s="283"/>
      <c r="CB316" s="282"/>
      <c r="CC316" s="282"/>
      <c r="CD316" s="282"/>
      <c r="CE316" s="282"/>
      <c r="CG316" s="427"/>
      <c r="CH316" s="402"/>
      <c r="CI316" s="424"/>
      <c r="CJ316" s="282"/>
      <c r="CK316" s="282"/>
      <c r="CL316" s="283"/>
      <c r="CM316" s="283"/>
      <c r="CP316" s="282"/>
      <c r="DC316" s="282"/>
      <c r="DD316" s="282"/>
      <c r="DE316" s="282"/>
      <c r="DF316" s="282"/>
      <c r="DG316" s="282"/>
      <c r="DH316" s="282"/>
      <c r="DI316" s="282"/>
      <c r="DJ316" s="282"/>
      <c r="EF316" s="495" t="str">
        <f>""&amp;(MID(数据表!AZ316,1,MIN(FIND({"(";"（"},数据表!AZ316&amp;"(（",1)-1)))&amp;""</f>
        <v/>
      </c>
      <c r="EG316" s="495" t="str">
        <f>""&amp;(MID(数据表!AZ316,1,MIN(FIND({0;1;2;3;4;5;6;7;8;9},数据表!AZ316&amp;"1234567890",1)-1)))&amp;""</f>
        <v/>
      </c>
    </row>
    <row r="317" spans="2:137" s="310" customFormat="1" ht="12" customHeight="1">
      <c r="B317" s="286"/>
      <c r="C317" s="286"/>
      <c r="D317" s="286"/>
      <c r="E317" s="479"/>
      <c r="F317" s="282"/>
      <c r="G317" s="283"/>
      <c r="H317" s="421"/>
      <c r="I317" s="421"/>
      <c r="J317" s="283"/>
      <c r="K317" s="421"/>
      <c r="L317" s="282"/>
      <c r="N317" s="282"/>
      <c r="S317" s="282"/>
      <c r="T317" s="283"/>
      <c r="U317" s="283"/>
      <c r="V317" s="283"/>
      <c r="W317" s="283"/>
      <c r="X317" s="283"/>
      <c r="Y317" s="282"/>
      <c r="Z317" s="282"/>
      <c r="AA317" s="283"/>
      <c r="AB317" s="282"/>
      <c r="AC317" s="282"/>
      <c r="AD317" s="282"/>
      <c r="AE317" s="282"/>
      <c r="AF317" s="283"/>
      <c r="AG317" s="402"/>
      <c r="AH317" s="283"/>
      <c r="AI317" s="283"/>
      <c r="AJ317" s="283"/>
      <c r="AK317" s="283"/>
      <c r="AL317" s="283"/>
      <c r="AM317" s="282"/>
      <c r="AN317" s="282"/>
      <c r="AO317" s="282"/>
      <c r="AP317" s="282"/>
      <c r="AQ317" s="282"/>
      <c r="AR317" s="282"/>
      <c r="AT317" s="283"/>
      <c r="AU317" s="283"/>
      <c r="AV317" s="283"/>
      <c r="AW317" s="283"/>
      <c r="AY317" s="283"/>
      <c r="AZ317" s="282"/>
      <c r="BA317" s="283"/>
      <c r="BB317" s="282"/>
      <c r="BC317" s="282"/>
      <c r="BD317" s="282"/>
      <c r="BE317" s="283"/>
      <c r="BG317" s="282"/>
      <c r="BH317" s="282"/>
      <c r="BI317" s="282"/>
      <c r="BL317" s="421"/>
      <c r="BM317" s="424"/>
      <c r="BN317" s="424"/>
      <c r="BO317" s="424"/>
      <c r="BP317" s="424"/>
      <c r="BQ317" s="421"/>
      <c r="BR317" s="421"/>
      <c r="BV317" s="282"/>
      <c r="BW317" s="283"/>
      <c r="BY317" s="283"/>
      <c r="BZ317" s="283"/>
      <c r="CA317" s="283"/>
      <c r="CB317" s="282"/>
      <c r="CC317" s="282"/>
      <c r="CD317" s="282"/>
      <c r="CE317" s="282"/>
      <c r="CG317" s="427"/>
      <c r="CH317" s="402"/>
      <c r="CI317" s="424"/>
      <c r="CJ317" s="282"/>
      <c r="CK317" s="282"/>
      <c r="CL317" s="283"/>
      <c r="CM317" s="283"/>
      <c r="CP317" s="282"/>
      <c r="DC317" s="282"/>
      <c r="DD317" s="282"/>
      <c r="DE317" s="282"/>
      <c r="DF317" s="282"/>
      <c r="DG317" s="282"/>
      <c r="DH317" s="282"/>
      <c r="DI317" s="282"/>
      <c r="DJ317" s="282"/>
      <c r="EF317" s="495" t="str">
        <f>""&amp;(MID(数据表!AZ317,1,MIN(FIND({"(";"（"},数据表!AZ317&amp;"(（",1)-1)))&amp;""</f>
        <v/>
      </c>
      <c r="EG317" s="495" t="str">
        <f>""&amp;(MID(数据表!AZ317,1,MIN(FIND({0;1;2;3;4;5;6;7;8;9},数据表!AZ317&amp;"1234567890",1)-1)))&amp;""</f>
        <v/>
      </c>
    </row>
    <row r="318" spans="2:137" s="310" customFormat="1" ht="12" customHeight="1">
      <c r="B318" s="286"/>
      <c r="C318" s="286"/>
      <c r="D318" s="286"/>
      <c r="E318" s="479"/>
      <c r="F318" s="282"/>
      <c r="G318" s="283"/>
      <c r="H318" s="421"/>
      <c r="I318" s="421"/>
      <c r="J318" s="283"/>
      <c r="K318" s="421"/>
      <c r="L318" s="282"/>
      <c r="N318" s="282"/>
      <c r="S318" s="282"/>
      <c r="T318" s="283"/>
      <c r="U318" s="283"/>
      <c r="V318" s="283"/>
      <c r="W318" s="283"/>
      <c r="X318" s="283"/>
      <c r="Y318" s="282"/>
      <c r="Z318" s="282"/>
      <c r="AA318" s="283"/>
      <c r="AB318" s="282"/>
      <c r="AC318" s="282"/>
      <c r="AD318" s="282"/>
      <c r="AE318" s="282"/>
      <c r="AF318" s="283"/>
      <c r="AG318" s="402"/>
      <c r="AH318" s="283"/>
      <c r="AI318" s="283"/>
      <c r="AJ318" s="283"/>
      <c r="AK318" s="283"/>
      <c r="AL318" s="283"/>
      <c r="AM318" s="282"/>
      <c r="AN318" s="282"/>
      <c r="AO318" s="282"/>
      <c r="AP318" s="282"/>
      <c r="AQ318" s="282"/>
      <c r="AR318" s="282"/>
      <c r="AT318" s="283"/>
      <c r="AU318" s="283"/>
      <c r="AV318" s="283"/>
      <c r="AW318" s="283"/>
      <c r="AY318" s="283"/>
      <c r="AZ318" s="282"/>
      <c r="BA318" s="283"/>
      <c r="BB318" s="282"/>
      <c r="BC318" s="282"/>
      <c r="BD318" s="282"/>
      <c r="BE318" s="283"/>
      <c r="BG318" s="282"/>
      <c r="BH318" s="282"/>
      <c r="BI318" s="282"/>
      <c r="BL318" s="421"/>
      <c r="BM318" s="424"/>
      <c r="BN318" s="424"/>
      <c r="BO318" s="424"/>
      <c r="BP318" s="424"/>
      <c r="BQ318" s="421"/>
      <c r="BR318" s="421"/>
      <c r="BV318" s="282"/>
      <c r="BW318" s="283"/>
      <c r="BY318" s="283"/>
      <c r="BZ318" s="283"/>
      <c r="CA318" s="283"/>
      <c r="CB318" s="282"/>
      <c r="CC318" s="282"/>
      <c r="CD318" s="282"/>
      <c r="CE318" s="282"/>
      <c r="CG318" s="427"/>
      <c r="CH318" s="402"/>
      <c r="CI318" s="424"/>
      <c r="CJ318" s="282"/>
      <c r="CK318" s="282"/>
      <c r="CL318" s="283"/>
      <c r="CM318" s="283"/>
      <c r="CP318" s="282"/>
      <c r="DC318" s="282"/>
      <c r="DD318" s="282"/>
      <c r="DE318" s="282"/>
      <c r="DF318" s="282"/>
      <c r="DG318" s="282"/>
      <c r="DH318" s="282"/>
      <c r="DI318" s="282"/>
      <c r="DJ318" s="282"/>
      <c r="EF318" s="495" t="str">
        <f>""&amp;(MID(数据表!AZ318,1,MIN(FIND({"(";"（"},数据表!AZ318&amp;"(（",1)-1)))&amp;""</f>
        <v/>
      </c>
      <c r="EG318" s="495" t="str">
        <f>""&amp;(MID(数据表!AZ318,1,MIN(FIND({0;1;2;3;4;5;6;7;8;9},数据表!AZ318&amp;"1234567890",1)-1)))&amp;""</f>
        <v/>
      </c>
    </row>
    <row r="319" spans="2:137" s="310" customFormat="1" ht="12" customHeight="1">
      <c r="B319" s="286"/>
      <c r="C319" s="286"/>
      <c r="D319" s="286"/>
      <c r="E319" s="479"/>
      <c r="F319" s="282"/>
      <c r="G319" s="283"/>
      <c r="H319" s="421"/>
      <c r="I319" s="421"/>
      <c r="J319" s="283"/>
      <c r="K319" s="421"/>
      <c r="L319" s="282"/>
      <c r="N319" s="282"/>
      <c r="S319" s="282"/>
      <c r="T319" s="283"/>
      <c r="U319" s="283"/>
      <c r="V319" s="283"/>
      <c r="W319" s="283"/>
      <c r="X319" s="283"/>
      <c r="Y319" s="282"/>
      <c r="Z319" s="282"/>
      <c r="AA319" s="283"/>
      <c r="AB319" s="282"/>
      <c r="AC319" s="282"/>
      <c r="AD319" s="282"/>
      <c r="AE319" s="282"/>
      <c r="AF319" s="283"/>
      <c r="AG319" s="402"/>
      <c r="AH319" s="283"/>
      <c r="AI319" s="283"/>
      <c r="AJ319" s="283"/>
      <c r="AK319" s="283"/>
      <c r="AL319" s="283"/>
      <c r="AM319" s="282"/>
      <c r="AN319" s="282"/>
      <c r="AO319" s="282"/>
      <c r="AP319" s="282"/>
      <c r="AQ319" s="282"/>
      <c r="AR319" s="282"/>
      <c r="AT319" s="283"/>
      <c r="AU319" s="283"/>
      <c r="AV319" s="283"/>
      <c r="AW319" s="283"/>
      <c r="AY319" s="283"/>
      <c r="AZ319" s="282"/>
      <c r="BA319" s="283"/>
      <c r="BB319" s="282"/>
      <c r="BC319" s="282"/>
      <c r="BD319" s="282"/>
      <c r="BE319" s="283"/>
      <c r="BG319" s="282"/>
      <c r="BH319" s="282"/>
      <c r="BI319" s="282"/>
      <c r="BL319" s="421"/>
      <c r="BM319" s="424"/>
      <c r="BN319" s="424"/>
      <c r="BO319" s="424"/>
      <c r="BP319" s="424"/>
      <c r="BQ319" s="421"/>
      <c r="BR319" s="421"/>
      <c r="BV319" s="282"/>
      <c r="BW319" s="283"/>
      <c r="BY319" s="283"/>
      <c r="BZ319" s="283"/>
      <c r="CA319" s="283"/>
      <c r="CB319" s="282"/>
      <c r="CC319" s="282"/>
      <c r="CD319" s="282"/>
      <c r="CE319" s="282"/>
      <c r="CG319" s="427"/>
      <c r="CH319" s="402"/>
      <c r="CI319" s="424"/>
      <c r="CJ319" s="282"/>
      <c r="CK319" s="282"/>
      <c r="CL319" s="283"/>
      <c r="CM319" s="283"/>
      <c r="CP319" s="282"/>
      <c r="DC319" s="282"/>
      <c r="DD319" s="282"/>
      <c r="DE319" s="282"/>
      <c r="DF319" s="282"/>
      <c r="DG319" s="282"/>
      <c r="DH319" s="282"/>
      <c r="DI319" s="282"/>
      <c r="DJ319" s="282"/>
      <c r="EF319" s="495" t="str">
        <f>""&amp;(MID(数据表!AZ319,1,MIN(FIND({"(";"（"},数据表!AZ319&amp;"(（",1)-1)))&amp;""</f>
        <v/>
      </c>
      <c r="EG319" s="495" t="str">
        <f>""&amp;(MID(数据表!AZ319,1,MIN(FIND({0;1;2;3;4;5;6;7;8;9},数据表!AZ319&amp;"1234567890",1)-1)))&amp;""</f>
        <v/>
      </c>
    </row>
    <row r="320" spans="2:137" s="310" customFormat="1" ht="12" customHeight="1">
      <c r="B320" s="286"/>
      <c r="C320" s="286"/>
      <c r="D320" s="286"/>
      <c r="E320" s="479"/>
      <c r="F320" s="282"/>
      <c r="G320" s="283"/>
      <c r="H320" s="421"/>
      <c r="I320" s="421"/>
      <c r="J320" s="283"/>
      <c r="K320" s="421"/>
      <c r="L320" s="282"/>
      <c r="N320" s="282"/>
      <c r="S320" s="282"/>
      <c r="T320" s="283"/>
      <c r="U320" s="283"/>
      <c r="V320" s="283"/>
      <c r="W320" s="283"/>
      <c r="X320" s="283"/>
      <c r="Y320" s="282"/>
      <c r="Z320" s="282"/>
      <c r="AA320" s="283"/>
      <c r="AB320" s="282"/>
      <c r="AC320" s="282"/>
      <c r="AD320" s="282"/>
      <c r="AE320" s="282"/>
      <c r="AF320" s="283"/>
      <c r="AG320" s="402"/>
      <c r="AH320" s="283"/>
      <c r="AI320" s="283"/>
      <c r="AJ320" s="283"/>
      <c r="AK320" s="283"/>
      <c r="AL320" s="283"/>
      <c r="AM320" s="282"/>
      <c r="AN320" s="282"/>
      <c r="AO320" s="282"/>
      <c r="AP320" s="282"/>
      <c r="AQ320" s="282"/>
      <c r="AR320" s="282"/>
      <c r="AT320" s="283"/>
      <c r="AU320" s="283"/>
      <c r="AV320" s="283"/>
      <c r="AW320" s="283"/>
      <c r="AY320" s="283"/>
      <c r="AZ320" s="282"/>
      <c r="BA320" s="283"/>
      <c r="BB320" s="282"/>
      <c r="BC320" s="282"/>
      <c r="BD320" s="282"/>
      <c r="BE320" s="283"/>
      <c r="BG320" s="282"/>
      <c r="BH320" s="282"/>
      <c r="BI320" s="282"/>
      <c r="BL320" s="421"/>
      <c r="BM320" s="424"/>
      <c r="BN320" s="424"/>
      <c r="BO320" s="424"/>
      <c r="BP320" s="424"/>
      <c r="BQ320" s="421"/>
      <c r="BR320" s="421"/>
      <c r="BV320" s="282"/>
      <c r="BW320" s="283"/>
      <c r="BY320" s="283"/>
      <c r="BZ320" s="283"/>
      <c r="CA320" s="283"/>
      <c r="CB320" s="282"/>
      <c r="CC320" s="282"/>
      <c r="CD320" s="282"/>
      <c r="CE320" s="282"/>
      <c r="CG320" s="427"/>
      <c r="CH320" s="402"/>
      <c r="CI320" s="424"/>
      <c r="CJ320" s="282"/>
      <c r="CK320" s="282"/>
      <c r="CL320" s="283"/>
      <c r="CM320" s="283"/>
      <c r="CP320" s="282"/>
      <c r="DC320" s="282"/>
      <c r="DD320" s="282"/>
      <c r="DE320" s="282"/>
      <c r="DF320" s="282"/>
      <c r="DG320" s="282"/>
      <c r="DH320" s="282"/>
      <c r="DI320" s="282"/>
      <c r="DJ320" s="282"/>
      <c r="EF320" s="495" t="str">
        <f>""&amp;(MID(数据表!AZ320,1,MIN(FIND({"(";"（"},数据表!AZ320&amp;"(（",1)-1)))&amp;""</f>
        <v/>
      </c>
      <c r="EG320" s="495" t="str">
        <f>""&amp;(MID(数据表!AZ320,1,MIN(FIND({0;1;2;3;4;5;6;7;8;9},数据表!AZ320&amp;"1234567890",1)-1)))&amp;""</f>
        <v/>
      </c>
    </row>
    <row r="321" spans="2:137" s="310" customFormat="1" ht="12" customHeight="1">
      <c r="B321" s="286"/>
      <c r="C321" s="286"/>
      <c r="D321" s="286"/>
      <c r="E321" s="479"/>
      <c r="F321" s="282"/>
      <c r="G321" s="283"/>
      <c r="H321" s="421"/>
      <c r="I321" s="421"/>
      <c r="J321" s="283"/>
      <c r="K321" s="421"/>
      <c r="L321" s="282"/>
      <c r="N321" s="282"/>
      <c r="S321" s="282"/>
      <c r="T321" s="283"/>
      <c r="U321" s="283"/>
      <c r="V321" s="283"/>
      <c r="W321" s="283"/>
      <c r="X321" s="283"/>
      <c r="Y321" s="282"/>
      <c r="Z321" s="282"/>
      <c r="AA321" s="283"/>
      <c r="AB321" s="282"/>
      <c r="AC321" s="282"/>
      <c r="AD321" s="282"/>
      <c r="AE321" s="282"/>
      <c r="AF321" s="283"/>
      <c r="AG321" s="402"/>
      <c r="AH321" s="283"/>
      <c r="AI321" s="283"/>
      <c r="AJ321" s="283"/>
      <c r="AK321" s="283"/>
      <c r="AL321" s="283"/>
      <c r="AM321" s="282"/>
      <c r="AN321" s="282"/>
      <c r="AO321" s="282"/>
      <c r="AP321" s="282"/>
      <c r="AQ321" s="282"/>
      <c r="AR321" s="282"/>
      <c r="AT321" s="283"/>
      <c r="AU321" s="283"/>
      <c r="AV321" s="283"/>
      <c r="AW321" s="283"/>
      <c r="AY321" s="283"/>
      <c r="AZ321" s="282"/>
      <c r="BA321" s="283"/>
      <c r="BB321" s="282"/>
      <c r="BC321" s="282"/>
      <c r="BD321" s="282"/>
      <c r="BE321" s="283"/>
      <c r="BG321" s="282"/>
      <c r="BH321" s="282"/>
      <c r="BI321" s="282"/>
      <c r="BL321" s="421"/>
      <c r="BM321" s="424"/>
      <c r="BN321" s="424"/>
      <c r="BO321" s="424"/>
      <c r="BP321" s="424"/>
      <c r="BQ321" s="421"/>
      <c r="BR321" s="421"/>
      <c r="BV321" s="282"/>
      <c r="BW321" s="283"/>
      <c r="BY321" s="283"/>
      <c r="BZ321" s="283"/>
      <c r="CA321" s="283"/>
      <c r="CB321" s="282"/>
      <c r="CC321" s="282"/>
      <c r="CD321" s="282"/>
      <c r="CE321" s="282"/>
      <c r="CG321" s="427"/>
      <c r="CH321" s="402"/>
      <c r="CI321" s="424"/>
      <c r="CJ321" s="282"/>
      <c r="CK321" s="282"/>
      <c r="CL321" s="283"/>
      <c r="CM321" s="283"/>
      <c r="CP321" s="282"/>
      <c r="DC321" s="282"/>
      <c r="DD321" s="282"/>
      <c r="DE321" s="282"/>
      <c r="DF321" s="282"/>
      <c r="DG321" s="282"/>
      <c r="DH321" s="282"/>
      <c r="DI321" s="282"/>
      <c r="DJ321" s="282"/>
      <c r="EF321" s="495" t="str">
        <f>""&amp;(MID(数据表!AZ321,1,MIN(FIND({"(";"（"},数据表!AZ321&amp;"(（",1)-1)))&amp;""</f>
        <v/>
      </c>
      <c r="EG321" s="495" t="str">
        <f>""&amp;(MID(数据表!AZ321,1,MIN(FIND({0;1;2;3;4;5;6;7;8;9},数据表!AZ321&amp;"1234567890",1)-1)))&amp;""</f>
        <v/>
      </c>
    </row>
    <row r="322" spans="2:137" s="310" customFormat="1" ht="12" customHeight="1">
      <c r="B322" s="286"/>
      <c r="C322" s="286"/>
      <c r="D322" s="286"/>
      <c r="E322" s="479"/>
      <c r="F322" s="282"/>
      <c r="G322" s="283"/>
      <c r="H322" s="421"/>
      <c r="I322" s="421"/>
      <c r="J322" s="283"/>
      <c r="K322" s="421"/>
      <c r="L322" s="282"/>
      <c r="N322" s="282"/>
      <c r="S322" s="282"/>
      <c r="T322" s="283"/>
      <c r="U322" s="283"/>
      <c r="V322" s="283"/>
      <c r="W322" s="283"/>
      <c r="X322" s="283"/>
      <c r="Y322" s="282"/>
      <c r="Z322" s="282"/>
      <c r="AA322" s="283"/>
      <c r="AB322" s="282"/>
      <c r="AC322" s="282"/>
      <c r="AD322" s="282"/>
      <c r="AE322" s="282"/>
      <c r="AF322" s="283"/>
      <c r="AG322" s="402"/>
      <c r="AH322" s="283"/>
      <c r="AI322" s="283"/>
      <c r="AJ322" s="283"/>
      <c r="AK322" s="283"/>
      <c r="AL322" s="283"/>
      <c r="AM322" s="282"/>
      <c r="AN322" s="282"/>
      <c r="AO322" s="282"/>
      <c r="AP322" s="282"/>
      <c r="AQ322" s="282"/>
      <c r="AR322" s="282"/>
      <c r="AT322" s="283"/>
      <c r="AU322" s="283"/>
      <c r="AV322" s="283"/>
      <c r="AW322" s="283"/>
      <c r="AY322" s="283"/>
      <c r="AZ322" s="282"/>
      <c r="BA322" s="283"/>
      <c r="BB322" s="282"/>
      <c r="BC322" s="282"/>
      <c r="BD322" s="282"/>
      <c r="BE322" s="283"/>
      <c r="BG322" s="282"/>
      <c r="BH322" s="282"/>
      <c r="BI322" s="282"/>
      <c r="BL322" s="421"/>
      <c r="BM322" s="424"/>
      <c r="BN322" s="424"/>
      <c r="BO322" s="424"/>
      <c r="BP322" s="424"/>
      <c r="BQ322" s="421"/>
      <c r="BR322" s="421"/>
      <c r="BV322" s="282"/>
      <c r="BW322" s="283"/>
      <c r="BY322" s="283"/>
      <c r="BZ322" s="283"/>
      <c r="CA322" s="283"/>
      <c r="CB322" s="282"/>
      <c r="CC322" s="282"/>
      <c r="CD322" s="282"/>
      <c r="CE322" s="282"/>
      <c r="CG322" s="427"/>
      <c r="CH322" s="402"/>
      <c r="CI322" s="424"/>
      <c r="CJ322" s="282"/>
      <c r="CK322" s="282"/>
      <c r="CL322" s="283"/>
      <c r="CM322" s="283"/>
      <c r="CP322" s="282"/>
      <c r="DC322" s="282"/>
      <c r="DD322" s="282"/>
      <c r="DE322" s="282"/>
      <c r="DF322" s="282"/>
      <c r="DG322" s="282"/>
      <c r="DH322" s="282"/>
      <c r="DI322" s="282"/>
      <c r="DJ322" s="282"/>
      <c r="EF322" s="495" t="str">
        <f>""&amp;(MID(数据表!AZ322,1,MIN(FIND({"(";"（"},数据表!AZ322&amp;"(（",1)-1)))&amp;""</f>
        <v/>
      </c>
      <c r="EG322" s="495" t="str">
        <f>""&amp;(MID(数据表!AZ322,1,MIN(FIND({0;1;2;3;4;5;6;7;8;9},数据表!AZ322&amp;"1234567890",1)-1)))&amp;""</f>
        <v/>
      </c>
    </row>
    <row r="323" spans="2:137" s="310" customFormat="1" ht="12" customHeight="1">
      <c r="B323" s="286"/>
      <c r="C323" s="286"/>
      <c r="D323" s="286"/>
      <c r="E323" s="479"/>
      <c r="F323" s="282"/>
      <c r="G323" s="283"/>
      <c r="H323" s="421"/>
      <c r="I323" s="421"/>
      <c r="J323" s="283"/>
      <c r="K323" s="421"/>
      <c r="L323" s="282"/>
      <c r="N323" s="282"/>
      <c r="S323" s="282"/>
      <c r="T323" s="283"/>
      <c r="U323" s="283"/>
      <c r="V323" s="283"/>
      <c r="W323" s="283"/>
      <c r="X323" s="283"/>
      <c r="Y323" s="282"/>
      <c r="Z323" s="282"/>
      <c r="AA323" s="283"/>
      <c r="AB323" s="282"/>
      <c r="AC323" s="282"/>
      <c r="AD323" s="282"/>
      <c r="AE323" s="282"/>
      <c r="AF323" s="283"/>
      <c r="AG323" s="402"/>
      <c r="AH323" s="283"/>
      <c r="AI323" s="283"/>
      <c r="AJ323" s="283"/>
      <c r="AK323" s="283"/>
      <c r="AL323" s="283"/>
      <c r="AM323" s="282"/>
      <c r="AN323" s="282"/>
      <c r="AO323" s="282"/>
      <c r="AP323" s="282"/>
      <c r="AQ323" s="282"/>
      <c r="AR323" s="282"/>
      <c r="AT323" s="283"/>
      <c r="AU323" s="283"/>
      <c r="AV323" s="283"/>
      <c r="AW323" s="283"/>
      <c r="AY323" s="283"/>
      <c r="AZ323" s="282"/>
      <c r="BA323" s="283"/>
      <c r="BB323" s="282"/>
      <c r="BC323" s="282"/>
      <c r="BD323" s="282"/>
      <c r="BE323" s="283"/>
      <c r="BG323" s="282"/>
      <c r="BH323" s="282"/>
      <c r="BI323" s="282"/>
      <c r="BL323" s="421"/>
      <c r="BM323" s="424"/>
      <c r="BN323" s="424"/>
      <c r="BO323" s="424"/>
      <c r="BP323" s="424"/>
      <c r="BQ323" s="421"/>
      <c r="BR323" s="421"/>
      <c r="BV323" s="282"/>
      <c r="BW323" s="283"/>
      <c r="BY323" s="283"/>
      <c r="BZ323" s="283"/>
      <c r="CA323" s="283"/>
      <c r="CB323" s="282"/>
      <c r="CC323" s="282"/>
      <c r="CD323" s="282"/>
      <c r="CE323" s="282"/>
      <c r="CG323" s="427"/>
      <c r="CH323" s="402"/>
      <c r="CI323" s="424"/>
      <c r="CJ323" s="282"/>
      <c r="CK323" s="282"/>
      <c r="CL323" s="283"/>
      <c r="CM323" s="283"/>
      <c r="CP323" s="282"/>
      <c r="DC323" s="282"/>
      <c r="DD323" s="282"/>
      <c r="DE323" s="282"/>
      <c r="DF323" s="282"/>
      <c r="DG323" s="282"/>
      <c r="DH323" s="282"/>
      <c r="DI323" s="282"/>
      <c r="DJ323" s="282"/>
      <c r="EF323" s="495" t="str">
        <f>""&amp;(MID(数据表!AZ323,1,MIN(FIND({"(";"（"},数据表!AZ323&amp;"(（",1)-1)))&amp;""</f>
        <v/>
      </c>
      <c r="EG323" s="495" t="str">
        <f>""&amp;(MID(数据表!AZ323,1,MIN(FIND({0;1;2;3;4;5;6;7;8;9},数据表!AZ323&amp;"1234567890",1)-1)))&amp;""</f>
        <v/>
      </c>
    </row>
    <row r="324" spans="2:137" s="310" customFormat="1" ht="12" customHeight="1">
      <c r="B324" s="286"/>
      <c r="C324" s="286"/>
      <c r="D324" s="286"/>
      <c r="E324" s="479"/>
      <c r="F324" s="282"/>
      <c r="G324" s="283"/>
      <c r="H324" s="421"/>
      <c r="I324" s="421"/>
      <c r="J324" s="283"/>
      <c r="K324" s="421"/>
      <c r="L324" s="282"/>
      <c r="N324" s="282"/>
      <c r="S324" s="282"/>
      <c r="T324" s="283"/>
      <c r="U324" s="283"/>
      <c r="V324" s="283"/>
      <c r="W324" s="283"/>
      <c r="X324" s="283"/>
      <c r="Y324" s="282"/>
      <c r="Z324" s="282"/>
      <c r="AA324" s="283"/>
      <c r="AB324" s="282"/>
      <c r="AC324" s="282"/>
      <c r="AD324" s="282"/>
      <c r="AE324" s="282"/>
      <c r="AF324" s="283"/>
      <c r="AG324" s="402"/>
      <c r="AH324" s="283"/>
      <c r="AI324" s="283"/>
      <c r="AJ324" s="283"/>
      <c r="AK324" s="283"/>
      <c r="AL324" s="283"/>
      <c r="AM324" s="282"/>
      <c r="AN324" s="282"/>
      <c r="AO324" s="282"/>
      <c r="AP324" s="282"/>
      <c r="AQ324" s="282"/>
      <c r="AR324" s="282"/>
      <c r="AT324" s="283"/>
      <c r="AU324" s="283"/>
      <c r="AV324" s="283"/>
      <c r="AW324" s="283"/>
      <c r="AY324" s="283"/>
      <c r="AZ324" s="282"/>
      <c r="BA324" s="283"/>
      <c r="BB324" s="282"/>
      <c r="BC324" s="282"/>
      <c r="BD324" s="282"/>
      <c r="BE324" s="283"/>
      <c r="BG324" s="282"/>
      <c r="BH324" s="282"/>
      <c r="BI324" s="282"/>
      <c r="BL324" s="421"/>
      <c r="BM324" s="424"/>
      <c r="BN324" s="424"/>
      <c r="BO324" s="424"/>
      <c r="BP324" s="424"/>
      <c r="BQ324" s="421"/>
      <c r="BR324" s="421"/>
      <c r="BV324" s="282"/>
      <c r="BW324" s="283"/>
      <c r="BY324" s="283"/>
      <c r="BZ324" s="283"/>
      <c r="CA324" s="283"/>
      <c r="CB324" s="282"/>
      <c r="CC324" s="282"/>
      <c r="CD324" s="282"/>
      <c r="CE324" s="282"/>
      <c r="CG324" s="427"/>
      <c r="CH324" s="402"/>
      <c r="CI324" s="424"/>
      <c r="CJ324" s="282"/>
      <c r="CK324" s="282"/>
      <c r="CL324" s="283"/>
      <c r="CM324" s="283"/>
      <c r="CP324" s="282"/>
      <c r="DC324" s="282"/>
      <c r="DD324" s="282"/>
      <c r="DE324" s="282"/>
      <c r="DF324" s="282"/>
      <c r="DG324" s="282"/>
      <c r="DH324" s="282"/>
      <c r="DI324" s="282"/>
      <c r="DJ324" s="282"/>
      <c r="EF324" s="495" t="str">
        <f>""&amp;(MID(数据表!AZ324,1,MIN(FIND({"(";"（"},数据表!AZ324&amp;"(（",1)-1)))&amp;""</f>
        <v/>
      </c>
      <c r="EG324" s="495" t="str">
        <f>""&amp;(MID(数据表!AZ324,1,MIN(FIND({0;1;2;3;4;5;6;7;8;9},数据表!AZ324&amp;"1234567890",1)-1)))&amp;""</f>
        <v/>
      </c>
    </row>
    <row r="325" spans="2:137" s="310" customFormat="1" ht="12" customHeight="1">
      <c r="B325" s="286"/>
      <c r="C325" s="286"/>
      <c r="D325" s="286"/>
      <c r="E325" s="479"/>
      <c r="F325" s="282"/>
      <c r="G325" s="283"/>
      <c r="H325" s="421"/>
      <c r="I325" s="421"/>
      <c r="J325" s="283"/>
      <c r="K325" s="421"/>
      <c r="L325" s="282"/>
      <c r="N325" s="282"/>
      <c r="S325" s="282"/>
      <c r="T325" s="283"/>
      <c r="U325" s="283"/>
      <c r="V325" s="283"/>
      <c r="W325" s="283"/>
      <c r="X325" s="283"/>
      <c r="Y325" s="282"/>
      <c r="Z325" s="282"/>
      <c r="AA325" s="283"/>
      <c r="AB325" s="282"/>
      <c r="AC325" s="282"/>
      <c r="AD325" s="282"/>
      <c r="AE325" s="282"/>
      <c r="AF325" s="283"/>
      <c r="AG325" s="402"/>
      <c r="AH325" s="283"/>
      <c r="AI325" s="283"/>
      <c r="AJ325" s="283"/>
      <c r="AK325" s="283"/>
      <c r="AL325" s="283"/>
      <c r="AM325" s="282"/>
      <c r="AN325" s="282"/>
      <c r="AO325" s="282"/>
      <c r="AP325" s="282"/>
      <c r="AQ325" s="282"/>
      <c r="AR325" s="282"/>
      <c r="AT325" s="283"/>
      <c r="AU325" s="283"/>
      <c r="AV325" s="283"/>
      <c r="AW325" s="283"/>
      <c r="AY325" s="283"/>
      <c r="AZ325" s="282"/>
      <c r="BA325" s="283"/>
      <c r="BB325" s="282"/>
      <c r="BC325" s="282"/>
      <c r="BD325" s="282"/>
      <c r="BE325" s="283"/>
      <c r="BG325" s="282"/>
      <c r="BH325" s="282"/>
      <c r="BI325" s="282"/>
      <c r="BL325" s="421"/>
      <c r="BM325" s="424"/>
      <c r="BN325" s="424"/>
      <c r="BO325" s="424"/>
      <c r="BP325" s="424"/>
      <c r="BQ325" s="421"/>
      <c r="BR325" s="421"/>
      <c r="BV325" s="282"/>
      <c r="BW325" s="283"/>
      <c r="BY325" s="283"/>
      <c r="BZ325" s="283"/>
      <c r="CA325" s="283"/>
      <c r="CB325" s="282"/>
      <c r="CC325" s="282"/>
      <c r="CD325" s="282"/>
      <c r="CE325" s="282"/>
      <c r="CG325" s="427"/>
      <c r="CH325" s="402"/>
      <c r="CI325" s="424"/>
      <c r="CJ325" s="282"/>
      <c r="CK325" s="282"/>
      <c r="CL325" s="283"/>
      <c r="CM325" s="283"/>
      <c r="CP325" s="282"/>
      <c r="DC325" s="282"/>
      <c r="DD325" s="282"/>
      <c r="DE325" s="282"/>
      <c r="DF325" s="282"/>
      <c r="DG325" s="282"/>
      <c r="DH325" s="282"/>
      <c r="DI325" s="282"/>
      <c r="DJ325" s="282"/>
      <c r="EF325" s="495" t="str">
        <f>""&amp;(MID(数据表!AZ325,1,MIN(FIND({"(";"（"},数据表!AZ325&amp;"(（",1)-1)))&amp;""</f>
        <v/>
      </c>
      <c r="EG325" s="495" t="str">
        <f>""&amp;(MID(数据表!AZ325,1,MIN(FIND({0;1;2;3;4;5;6;7;8;9},数据表!AZ325&amp;"1234567890",1)-1)))&amp;""</f>
        <v/>
      </c>
    </row>
    <row r="326" spans="2:137" s="310" customFormat="1" ht="12" customHeight="1">
      <c r="B326" s="286"/>
      <c r="C326" s="286"/>
      <c r="D326" s="286"/>
      <c r="E326" s="479"/>
      <c r="F326" s="282"/>
      <c r="G326" s="283"/>
      <c r="H326" s="421"/>
      <c r="I326" s="421"/>
      <c r="J326" s="283"/>
      <c r="K326" s="421"/>
      <c r="L326" s="282"/>
      <c r="N326" s="282"/>
      <c r="S326" s="282"/>
      <c r="T326" s="283"/>
      <c r="U326" s="283"/>
      <c r="V326" s="283"/>
      <c r="W326" s="283"/>
      <c r="X326" s="283"/>
      <c r="Y326" s="282"/>
      <c r="Z326" s="282"/>
      <c r="AA326" s="283"/>
      <c r="AB326" s="282"/>
      <c r="AC326" s="282"/>
      <c r="AD326" s="282"/>
      <c r="AE326" s="282"/>
      <c r="AF326" s="283"/>
      <c r="AG326" s="402"/>
      <c r="AH326" s="283"/>
      <c r="AI326" s="283"/>
      <c r="AJ326" s="283"/>
      <c r="AK326" s="283"/>
      <c r="AL326" s="283"/>
      <c r="AM326" s="282"/>
      <c r="AN326" s="282"/>
      <c r="AO326" s="282"/>
      <c r="AP326" s="282"/>
      <c r="AQ326" s="282"/>
      <c r="AR326" s="282"/>
      <c r="AT326" s="283"/>
      <c r="AU326" s="283"/>
      <c r="AV326" s="283"/>
      <c r="AW326" s="283"/>
      <c r="AY326" s="283"/>
      <c r="AZ326" s="282"/>
      <c r="BA326" s="283"/>
      <c r="BB326" s="282"/>
      <c r="BC326" s="282"/>
      <c r="BD326" s="282"/>
      <c r="BE326" s="283"/>
      <c r="BG326" s="282"/>
      <c r="BH326" s="282"/>
      <c r="BI326" s="282"/>
      <c r="BL326" s="421"/>
      <c r="BM326" s="424"/>
      <c r="BN326" s="424"/>
      <c r="BO326" s="424"/>
      <c r="BP326" s="424"/>
      <c r="BQ326" s="421"/>
      <c r="BR326" s="421"/>
      <c r="BV326" s="282"/>
      <c r="BW326" s="283"/>
      <c r="BY326" s="283"/>
      <c r="BZ326" s="283"/>
      <c r="CA326" s="283"/>
      <c r="CB326" s="282"/>
      <c r="CC326" s="282"/>
      <c r="CD326" s="282"/>
      <c r="CE326" s="282"/>
      <c r="CG326" s="427"/>
      <c r="CH326" s="402"/>
      <c r="CI326" s="424"/>
      <c r="CJ326" s="282"/>
      <c r="CK326" s="282"/>
      <c r="CL326" s="283"/>
      <c r="CM326" s="283"/>
      <c r="CP326" s="282"/>
      <c r="DC326" s="282"/>
      <c r="DD326" s="282"/>
      <c r="DE326" s="282"/>
      <c r="DF326" s="282"/>
      <c r="DG326" s="282"/>
      <c r="DH326" s="282"/>
      <c r="DI326" s="282"/>
      <c r="DJ326" s="282"/>
      <c r="EF326" s="495" t="str">
        <f>""&amp;(MID(数据表!AZ326,1,MIN(FIND({"(";"（"},数据表!AZ326&amp;"(（",1)-1)))&amp;""</f>
        <v/>
      </c>
      <c r="EG326" s="495" t="str">
        <f>""&amp;(MID(数据表!AZ326,1,MIN(FIND({0;1;2;3;4;5;6;7;8;9},数据表!AZ326&amp;"1234567890",1)-1)))&amp;""</f>
        <v/>
      </c>
    </row>
    <row r="327" spans="2:137" s="310" customFormat="1" ht="12" customHeight="1">
      <c r="B327" s="286"/>
      <c r="C327" s="286"/>
      <c r="D327" s="286"/>
      <c r="E327" s="479"/>
      <c r="F327" s="282"/>
      <c r="G327" s="283"/>
      <c r="H327" s="421"/>
      <c r="I327" s="421"/>
      <c r="J327" s="283"/>
      <c r="K327" s="421"/>
      <c r="L327" s="282"/>
      <c r="N327" s="282"/>
      <c r="S327" s="282"/>
      <c r="T327" s="283"/>
      <c r="U327" s="283"/>
      <c r="V327" s="283"/>
      <c r="W327" s="283"/>
      <c r="X327" s="283"/>
      <c r="Y327" s="282"/>
      <c r="Z327" s="282"/>
      <c r="AA327" s="283"/>
      <c r="AB327" s="282"/>
      <c r="AC327" s="282"/>
      <c r="AD327" s="282"/>
      <c r="AE327" s="282"/>
      <c r="AF327" s="283"/>
      <c r="AG327" s="402"/>
      <c r="AH327" s="283"/>
      <c r="AI327" s="283"/>
      <c r="AJ327" s="283"/>
      <c r="AK327" s="283"/>
      <c r="AL327" s="283"/>
      <c r="AM327" s="282"/>
      <c r="AN327" s="282"/>
      <c r="AO327" s="282"/>
      <c r="AP327" s="282"/>
      <c r="AQ327" s="282"/>
      <c r="AR327" s="282"/>
      <c r="AT327" s="283"/>
      <c r="AU327" s="283"/>
      <c r="AV327" s="283"/>
      <c r="AW327" s="283"/>
      <c r="AY327" s="283"/>
      <c r="AZ327" s="282"/>
      <c r="BA327" s="283"/>
      <c r="BB327" s="282"/>
      <c r="BC327" s="282"/>
      <c r="BD327" s="282"/>
      <c r="BE327" s="283"/>
      <c r="BG327" s="282"/>
      <c r="BH327" s="282"/>
      <c r="BI327" s="282"/>
      <c r="BL327" s="421"/>
      <c r="BM327" s="424"/>
      <c r="BN327" s="424"/>
      <c r="BO327" s="424"/>
      <c r="BP327" s="424"/>
      <c r="BQ327" s="421"/>
      <c r="BR327" s="421"/>
      <c r="BV327" s="282"/>
      <c r="BW327" s="283"/>
      <c r="BY327" s="283"/>
      <c r="BZ327" s="283"/>
      <c r="CA327" s="283"/>
      <c r="CB327" s="282"/>
      <c r="CC327" s="282"/>
      <c r="CD327" s="282"/>
      <c r="CE327" s="282"/>
      <c r="CG327" s="427"/>
      <c r="CH327" s="402"/>
      <c r="CI327" s="424"/>
      <c r="CJ327" s="282"/>
      <c r="CK327" s="282"/>
      <c r="CL327" s="283"/>
      <c r="CM327" s="283"/>
      <c r="CP327" s="282"/>
      <c r="DC327" s="282"/>
      <c r="DD327" s="282"/>
      <c r="DE327" s="282"/>
      <c r="DF327" s="282"/>
      <c r="DG327" s="282"/>
      <c r="DH327" s="282"/>
      <c r="DI327" s="282"/>
      <c r="DJ327" s="282"/>
      <c r="EF327" s="495" t="str">
        <f>""&amp;(MID(数据表!AZ327,1,MIN(FIND({"(";"（"},数据表!AZ327&amp;"(（",1)-1)))&amp;""</f>
        <v/>
      </c>
      <c r="EG327" s="495" t="str">
        <f>""&amp;(MID(数据表!AZ327,1,MIN(FIND({0;1;2;3;4;5;6;7;8;9},数据表!AZ327&amp;"1234567890",1)-1)))&amp;""</f>
        <v/>
      </c>
    </row>
    <row r="328" spans="2:137" s="310" customFormat="1" ht="12" customHeight="1">
      <c r="B328" s="286"/>
      <c r="C328" s="286"/>
      <c r="D328" s="286"/>
      <c r="E328" s="479"/>
      <c r="F328" s="282"/>
      <c r="G328" s="283"/>
      <c r="H328" s="421"/>
      <c r="I328" s="421"/>
      <c r="J328" s="283"/>
      <c r="K328" s="421"/>
      <c r="L328" s="282"/>
      <c r="N328" s="282"/>
      <c r="S328" s="282"/>
      <c r="T328" s="283"/>
      <c r="U328" s="283"/>
      <c r="V328" s="283"/>
      <c r="W328" s="283"/>
      <c r="X328" s="283"/>
      <c r="Y328" s="282"/>
      <c r="Z328" s="282"/>
      <c r="AA328" s="283"/>
      <c r="AB328" s="282"/>
      <c r="AC328" s="282"/>
      <c r="AD328" s="282"/>
      <c r="AE328" s="282"/>
      <c r="AF328" s="283"/>
      <c r="AG328" s="402"/>
      <c r="AH328" s="283"/>
      <c r="AI328" s="283"/>
      <c r="AJ328" s="283"/>
      <c r="AK328" s="283"/>
      <c r="AL328" s="283"/>
      <c r="AM328" s="282"/>
      <c r="AN328" s="282"/>
      <c r="AO328" s="282"/>
      <c r="AP328" s="282"/>
      <c r="AQ328" s="282"/>
      <c r="AR328" s="282"/>
      <c r="AT328" s="283"/>
      <c r="AU328" s="283"/>
      <c r="AV328" s="283"/>
      <c r="AW328" s="283"/>
      <c r="AY328" s="283"/>
      <c r="AZ328" s="282"/>
      <c r="BA328" s="283"/>
      <c r="BB328" s="282"/>
      <c r="BC328" s="282"/>
      <c r="BD328" s="282"/>
      <c r="BE328" s="283"/>
      <c r="BG328" s="282"/>
      <c r="BH328" s="282"/>
      <c r="BI328" s="282"/>
      <c r="BL328" s="421"/>
      <c r="BM328" s="424"/>
      <c r="BN328" s="424"/>
      <c r="BO328" s="424"/>
      <c r="BP328" s="424"/>
      <c r="BQ328" s="421"/>
      <c r="BR328" s="421"/>
      <c r="BV328" s="282"/>
      <c r="BW328" s="283"/>
      <c r="BY328" s="283"/>
      <c r="BZ328" s="283"/>
      <c r="CA328" s="283"/>
      <c r="CB328" s="282"/>
      <c r="CC328" s="282"/>
      <c r="CD328" s="282"/>
      <c r="CE328" s="282"/>
      <c r="CG328" s="427"/>
      <c r="CH328" s="402"/>
      <c r="CI328" s="424"/>
      <c r="CJ328" s="282"/>
      <c r="CK328" s="282"/>
      <c r="CL328" s="283"/>
      <c r="CM328" s="283"/>
      <c r="CP328" s="282"/>
      <c r="DC328" s="282"/>
      <c r="DD328" s="282"/>
      <c r="DE328" s="282"/>
      <c r="DF328" s="282"/>
      <c r="DG328" s="282"/>
      <c r="DH328" s="282"/>
      <c r="DI328" s="282"/>
      <c r="DJ328" s="282"/>
      <c r="EF328" s="495" t="str">
        <f>""&amp;(MID(数据表!AZ328,1,MIN(FIND({"(";"（"},数据表!AZ328&amp;"(（",1)-1)))&amp;""</f>
        <v/>
      </c>
      <c r="EG328" s="495" t="str">
        <f>""&amp;(MID(数据表!AZ328,1,MIN(FIND({0;1;2;3;4;5;6;7;8;9},数据表!AZ328&amp;"1234567890",1)-1)))&amp;""</f>
        <v/>
      </c>
    </row>
    <row r="329" spans="2:137" s="310" customFormat="1" ht="12" customHeight="1">
      <c r="B329" s="286"/>
      <c r="C329" s="286"/>
      <c r="D329" s="286"/>
      <c r="E329" s="479"/>
      <c r="F329" s="282"/>
      <c r="G329" s="283"/>
      <c r="H329" s="421"/>
      <c r="I329" s="421"/>
      <c r="J329" s="283"/>
      <c r="K329" s="421"/>
      <c r="L329" s="282"/>
      <c r="N329" s="282"/>
      <c r="S329" s="282"/>
      <c r="T329" s="283"/>
      <c r="U329" s="283"/>
      <c r="V329" s="283"/>
      <c r="W329" s="283"/>
      <c r="X329" s="283"/>
      <c r="Y329" s="282"/>
      <c r="Z329" s="282"/>
      <c r="AA329" s="283"/>
      <c r="AB329" s="282"/>
      <c r="AC329" s="282"/>
      <c r="AD329" s="282"/>
      <c r="AE329" s="282"/>
      <c r="AF329" s="283"/>
      <c r="AG329" s="402"/>
      <c r="AH329" s="283"/>
      <c r="AI329" s="283"/>
      <c r="AJ329" s="283"/>
      <c r="AK329" s="283"/>
      <c r="AL329" s="283"/>
      <c r="AM329" s="282"/>
      <c r="AN329" s="282"/>
      <c r="AO329" s="282"/>
      <c r="AP329" s="282"/>
      <c r="AQ329" s="282"/>
      <c r="AR329" s="282"/>
      <c r="AT329" s="283"/>
      <c r="AU329" s="283"/>
      <c r="AV329" s="283"/>
      <c r="AW329" s="283"/>
      <c r="AY329" s="283"/>
      <c r="AZ329" s="282"/>
      <c r="BA329" s="283"/>
      <c r="BB329" s="282"/>
      <c r="BC329" s="282"/>
      <c r="BD329" s="282"/>
      <c r="BE329" s="283"/>
      <c r="BG329" s="282"/>
      <c r="BH329" s="282"/>
      <c r="BI329" s="282"/>
      <c r="BL329" s="421"/>
      <c r="BM329" s="424"/>
      <c r="BN329" s="424"/>
      <c r="BO329" s="424"/>
      <c r="BP329" s="424"/>
      <c r="BQ329" s="421"/>
      <c r="BR329" s="421"/>
      <c r="BV329" s="282"/>
      <c r="BW329" s="283"/>
      <c r="BY329" s="283"/>
      <c r="BZ329" s="283"/>
      <c r="CA329" s="283"/>
      <c r="CB329" s="282"/>
      <c r="CC329" s="282"/>
      <c r="CD329" s="282"/>
      <c r="CE329" s="282"/>
      <c r="CG329" s="427"/>
      <c r="CH329" s="402"/>
      <c r="CI329" s="424"/>
      <c r="CJ329" s="282"/>
      <c r="CK329" s="282"/>
      <c r="CL329" s="283"/>
      <c r="CM329" s="283"/>
      <c r="CP329" s="282"/>
      <c r="DC329" s="282"/>
      <c r="DD329" s="282"/>
      <c r="DE329" s="282"/>
      <c r="DF329" s="282"/>
      <c r="DG329" s="282"/>
      <c r="DH329" s="282"/>
      <c r="DI329" s="282"/>
      <c r="DJ329" s="282"/>
      <c r="EF329" s="495" t="str">
        <f>""&amp;(MID(数据表!AZ329,1,MIN(FIND({"(";"（"},数据表!AZ329&amp;"(（",1)-1)))&amp;""</f>
        <v/>
      </c>
      <c r="EG329" s="495" t="str">
        <f>""&amp;(MID(数据表!AZ329,1,MIN(FIND({0;1;2;3;4;5;6;7;8;9},数据表!AZ329&amp;"1234567890",1)-1)))&amp;""</f>
        <v/>
      </c>
    </row>
    <row r="330" spans="2:137" s="310" customFormat="1" ht="12" customHeight="1">
      <c r="B330" s="286"/>
      <c r="C330" s="286"/>
      <c r="D330" s="286"/>
      <c r="E330" s="479"/>
      <c r="F330" s="282"/>
      <c r="G330" s="283"/>
      <c r="H330" s="421"/>
      <c r="I330" s="421"/>
      <c r="J330" s="283"/>
      <c r="K330" s="421"/>
      <c r="L330" s="282"/>
      <c r="N330" s="282"/>
      <c r="S330" s="282"/>
      <c r="T330" s="283"/>
      <c r="U330" s="283"/>
      <c r="V330" s="283"/>
      <c r="W330" s="283"/>
      <c r="X330" s="283"/>
      <c r="Y330" s="282"/>
      <c r="Z330" s="282"/>
      <c r="AA330" s="283"/>
      <c r="AB330" s="282"/>
      <c r="AC330" s="282"/>
      <c r="AD330" s="282"/>
      <c r="AE330" s="282"/>
      <c r="AF330" s="283"/>
      <c r="AG330" s="402"/>
      <c r="AH330" s="283"/>
      <c r="AI330" s="283"/>
      <c r="AJ330" s="283"/>
      <c r="AK330" s="283"/>
      <c r="AL330" s="283"/>
      <c r="AM330" s="282"/>
      <c r="AN330" s="282"/>
      <c r="AO330" s="282"/>
      <c r="AP330" s="282"/>
      <c r="AQ330" s="282"/>
      <c r="AR330" s="282"/>
      <c r="AT330" s="283"/>
      <c r="AU330" s="283"/>
      <c r="AV330" s="283"/>
      <c r="AW330" s="283"/>
      <c r="AY330" s="283"/>
      <c r="AZ330" s="282"/>
      <c r="BA330" s="283"/>
      <c r="BB330" s="282"/>
      <c r="BC330" s="282"/>
      <c r="BD330" s="282"/>
      <c r="BE330" s="283"/>
      <c r="BG330" s="282"/>
      <c r="BH330" s="282"/>
      <c r="BI330" s="282"/>
      <c r="BL330" s="421"/>
      <c r="BM330" s="424"/>
      <c r="BN330" s="424"/>
      <c r="BO330" s="424"/>
      <c r="BP330" s="424"/>
      <c r="BQ330" s="421"/>
      <c r="BR330" s="421"/>
      <c r="BV330" s="282"/>
      <c r="BW330" s="283"/>
      <c r="BY330" s="283"/>
      <c r="BZ330" s="283"/>
      <c r="CA330" s="283"/>
      <c r="CB330" s="282"/>
      <c r="CC330" s="282"/>
      <c r="CD330" s="282"/>
      <c r="CE330" s="282"/>
      <c r="CG330" s="427"/>
      <c r="CH330" s="402"/>
      <c r="CI330" s="424"/>
      <c r="CJ330" s="282"/>
      <c r="CK330" s="282"/>
      <c r="CL330" s="283"/>
      <c r="CM330" s="283"/>
      <c r="CP330" s="282"/>
      <c r="DC330" s="282"/>
      <c r="DD330" s="282"/>
      <c r="DE330" s="282"/>
      <c r="DF330" s="282"/>
      <c r="DG330" s="282"/>
      <c r="DH330" s="282"/>
      <c r="DI330" s="282"/>
      <c r="DJ330" s="282"/>
      <c r="EF330" s="495" t="str">
        <f>""&amp;(MID(数据表!AZ330,1,MIN(FIND({"(";"（"},数据表!AZ330&amp;"(（",1)-1)))&amp;""</f>
        <v/>
      </c>
      <c r="EG330" s="495" t="str">
        <f>""&amp;(MID(数据表!AZ330,1,MIN(FIND({0;1;2;3;4;5;6;7;8;9},数据表!AZ330&amp;"1234567890",1)-1)))&amp;""</f>
        <v/>
      </c>
    </row>
    <row r="331" spans="2:137" s="310" customFormat="1" ht="12" customHeight="1">
      <c r="B331" s="286"/>
      <c r="C331" s="286"/>
      <c r="D331" s="286"/>
      <c r="E331" s="479"/>
      <c r="F331" s="282"/>
      <c r="G331" s="283"/>
      <c r="H331" s="421"/>
      <c r="I331" s="421"/>
      <c r="J331" s="283"/>
      <c r="K331" s="421"/>
      <c r="L331" s="282"/>
      <c r="N331" s="282"/>
      <c r="S331" s="282"/>
      <c r="T331" s="283"/>
      <c r="U331" s="283"/>
      <c r="V331" s="283"/>
      <c r="W331" s="283"/>
      <c r="X331" s="283"/>
      <c r="Y331" s="282"/>
      <c r="Z331" s="282"/>
      <c r="AA331" s="283"/>
      <c r="AB331" s="282"/>
      <c r="AC331" s="282"/>
      <c r="AD331" s="282"/>
      <c r="AE331" s="282"/>
      <c r="AF331" s="283"/>
      <c r="AG331" s="402"/>
      <c r="AH331" s="283"/>
      <c r="AI331" s="283"/>
      <c r="AJ331" s="283"/>
      <c r="AK331" s="283"/>
      <c r="AL331" s="283"/>
      <c r="AM331" s="282"/>
      <c r="AN331" s="282"/>
      <c r="AO331" s="282"/>
      <c r="AP331" s="282"/>
      <c r="AQ331" s="282"/>
      <c r="AR331" s="282"/>
      <c r="AT331" s="283"/>
      <c r="AU331" s="283"/>
      <c r="AV331" s="283"/>
      <c r="AW331" s="283"/>
      <c r="AY331" s="283"/>
      <c r="AZ331" s="282"/>
      <c r="BA331" s="283"/>
      <c r="BB331" s="282"/>
      <c r="BC331" s="282"/>
      <c r="BD331" s="282"/>
      <c r="BE331" s="283"/>
      <c r="BG331" s="282"/>
      <c r="BH331" s="282"/>
      <c r="BI331" s="282"/>
      <c r="BL331" s="421"/>
      <c r="BM331" s="424"/>
      <c r="BN331" s="424"/>
      <c r="BO331" s="424"/>
      <c r="BP331" s="424"/>
      <c r="BQ331" s="421"/>
      <c r="BR331" s="421"/>
      <c r="BV331" s="282"/>
      <c r="BW331" s="283"/>
      <c r="BY331" s="283"/>
      <c r="BZ331" s="283"/>
      <c r="CA331" s="283"/>
      <c r="CB331" s="282"/>
      <c r="CC331" s="282"/>
      <c r="CD331" s="282"/>
      <c r="CE331" s="282"/>
      <c r="CG331" s="427"/>
      <c r="CH331" s="402"/>
      <c r="CI331" s="424"/>
      <c r="CJ331" s="282"/>
      <c r="CK331" s="282"/>
      <c r="CL331" s="283"/>
      <c r="CM331" s="283"/>
      <c r="CP331" s="282"/>
      <c r="DC331" s="282"/>
      <c r="DD331" s="282"/>
      <c r="DE331" s="282"/>
      <c r="DF331" s="282"/>
      <c r="DG331" s="282"/>
      <c r="DH331" s="282"/>
      <c r="DI331" s="282"/>
      <c r="DJ331" s="282"/>
      <c r="EF331" s="495" t="str">
        <f>""&amp;(MID(数据表!AZ331,1,MIN(FIND({"(";"（"},数据表!AZ331&amp;"(（",1)-1)))&amp;""</f>
        <v/>
      </c>
      <c r="EG331" s="495" t="str">
        <f>""&amp;(MID(数据表!AZ331,1,MIN(FIND({0;1;2;3;4;5;6;7;8;9},数据表!AZ331&amp;"1234567890",1)-1)))&amp;""</f>
        <v/>
      </c>
    </row>
    <row r="332" spans="2:137" s="310" customFormat="1" ht="12" customHeight="1">
      <c r="B332" s="286"/>
      <c r="C332" s="286"/>
      <c r="D332" s="286"/>
      <c r="E332" s="479"/>
      <c r="F332" s="282"/>
      <c r="G332" s="283"/>
      <c r="H332" s="421"/>
      <c r="I332" s="421"/>
      <c r="J332" s="283"/>
      <c r="K332" s="421"/>
      <c r="L332" s="282"/>
      <c r="N332" s="282"/>
      <c r="S332" s="282"/>
      <c r="T332" s="283"/>
      <c r="U332" s="283"/>
      <c r="V332" s="283"/>
      <c r="W332" s="283"/>
      <c r="X332" s="283"/>
      <c r="Y332" s="282"/>
      <c r="Z332" s="282"/>
      <c r="AA332" s="283"/>
      <c r="AB332" s="282"/>
      <c r="AC332" s="282"/>
      <c r="AD332" s="282"/>
      <c r="AE332" s="282"/>
      <c r="AF332" s="283"/>
      <c r="AG332" s="402"/>
      <c r="AH332" s="283"/>
      <c r="AI332" s="283"/>
      <c r="AJ332" s="283"/>
      <c r="AK332" s="283"/>
      <c r="AL332" s="283"/>
      <c r="AM332" s="282"/>
      <c r="AN332" s="282"/>
      <c r="AO332" s="282"/>
      <c r="AP332" s="282"/>
      <c r="AQ332" s="282"/>
      <c r="AR332" s="282"/>
      <c r="AT332" s="283"/>
      <c r="AU332" s="283"/>
      <c r="AV332" s="283"/>
      <c r="AW332" s="283"/>
      <c r="AY332" s="283"/>
      <c r="AZ332" s="282"/>
      <c r="BA332" s="283"/>
      <c r="BB332" s="282"/>
      <c r="BC332" s="282"/>
      <c r="BD332" s="282"/>
      <c r="BE332" s="283"/>
      <c r="BG332" s="282"/>
      <c r="BH332" s="282"/>
      <c r="BI332" s="282"/>
      <c r="BL332" s="421"/>
      <c r="BM332" s="424"/>
      <c r="BN332" s="424"/>
      <c r="BO332" s="424"/>
      <c r="BP332" s="424"/>
      <c r="BQ332" s="421"/>
      <c r="BR332" s="421"/>
      <c r="BV332" s="282"/>
      <c r="BW332" s="283"/>
      <c r="BY332" s="283"/>
      <c r="BZ332" s="283"/>
      <c r="CA332" s="283"/>
      <c r="CB332" s="282"/>
      <c r="CC332" s="282"/>
      <c r="CD332" s="282"/>
      <c r="CE332" s="282"/>
      <c r="CG332" s="427"/>
      <c r="CH332" s="402"/>
      <c r="CI332" s="424"/>
      <c r="CJ332" s="282"/>
      <c r="CK332" s="282"/>
      <c r="CL332" s="283"/>
      <c r="CM332" s="283"/>
      <c r="CP332" s="282"/>
      <c r="DC332" s="282"/>
      <c r="DD332" s="282"/>
      <c r="DE332" s="282"/>
      <c r="DF332" s="282"/>
      <c r="DG332" s="282"/>
      <c r="DH332" s="282"/>
      <c r="DI332" s="282"/>
      <c r="DJ332" s="282"/>
      <c r="EF332" s="495" t="str">
        <f>""&amp;(MID(数据表!AZ332,1,MIN(FIND({"(";"（"},数据表!AZ332&amp;"(（",1)-1)))&amp;""</f>
        <v/>
      </c>
      <c r="EG332" s="495" t="str">
        <f>""&amp;(MID(数据表!AZ332,1,MIN(FIND({0;1;2;3;4;5;6;7;8;9},数据表!AZ332&amp;"1234567890",1)-1)))&amp;""</f>
        <v/>
      </c>
    </row>
    <row r="333" spans="2:137" s="310" customFormat="1" ht="12" customHeight="1">
      <c r="B333" s="286"/>
      <c r="C333" s="286"/>
      <c r="D333" s="286"/>
      <c r="E333" s="479"/>
      <c r="F333" s="282"/>
      <c r="G333" s="283"/>
      <c r="H333" s="421"/>
      <c r="I333" s="421"/>
      <c r="J333" s="283"/>
      <c r="K333" s="421"/>
      <c r="L333" s="282"/>
      <c r="N333" s="282"/>
      <c r="S333" s="282"/>
      <c r="T333" s="283"/>
      <c r="U333" s="283"/>
      <c r="V333" s="283"/>
      <c r="W333" s="283"/>
      <c r="X333" s="283"/>
      <c r="Y333" s="282"/>
      <c r="Z333" s="282"/>
      <c r="AA333" s="283"/>
      <c r="AB333" s="282"/>
      <c r="AC333" s="282"/>
      <c r="AD333" s="282"/>
      <c r="AE333" s="282"/>
      <c r="AF333" s="283"/>
      <c r="AG333" s="402"/>
      <c r="AH333" s="283"/>
      <c r="AI333" s="283"/>
      <c r="AJ333" s="283"/>
      <c r="AK333" s="283"/>
      <c r="AL333" s="283"/>
      <c r="AM333" s="282"/>
      <c r="AN333" s="282"/>
      <c r="AO333" s="282"/>
      <c r="AP333" s="282"/>
      <c r="AQ333" s="282"/>
      <c r="AR333" s="282"/>
      <c r="AT333" s="283"/>
      <c r="AU333" s="283"/>
      <c r="AV333" s="283"/>
      <c r="AW333" s="283"/>
      <c r="AY333" s="283"/>
      <c r="AZ333" s="282"/>
      <c r="BA333" s="283"/>
      <c r="BB333" s="282"/>
      <c r="BC333" s="282"/>
      <c r="BD333" s="282"/>
      <c r="BE333" s="283"/>
      <c r="BG333" s="282"/>
      <c r="BH333" s="282"/>
      <c r="BI333" s="282"/>
      <c r="BL333" s="421"/>
      <c r="BM333" s="424"/>
      <c r="BN333" s="424"/>
      <c r="BO333" s="424"/>
      <c r="BP333" s="424"/>
      <c r="BQ333" s="421"/>
      <c r="BR333" s="421"/>
      <c r="BV333" s="282"/>
      <c r="BW333" s="283"/>
      <c r="BY333" s="283"/>
      <c r="BZ333" s="283"/>
      <c r="CA333" s="283"/>
      <c r="CB333" s="282"/>
      <c r="CC333" s="282"/>
      <c r="CD333" s="282"/>
      <c r="CE333" s="282"/>
      <c r="CG333" s="427"/>
      <c r="CH333" s="402"/>
      <c r="CI333" s="424"/>
      <c r="CJ333" s="282"/>
      <c r="CK333" s="282"/>
      <c r="CL333" s="283"/>
      <c r="CM333" s="283"/>
      <c r="CP333" s="282"/>
      <c r="DC333" s="282"/>
      <c r="DD333" s="282"/>
      <c r="DE333" s="282"/>
      <c r="DF333" s="282"/>
      <c r="DG333" s="282"/>
      <c r="DH333" s="282"/>
      <c r="DI333" s="282"/>
      <c r="DJ333" s="282"/>
      <c r="EF333" s="495" t="str">
        <f>""&amp;(MID(数据表!AZ333,1,MIN(FIND({"(";"（"},数据表!AZ333&amp;"(（",1)-1)))&amp;""</f>
        <v/>
      </c>
      <c r="EG333" s="495" t="str">
        <f>""&amp;(MID(数据表!AZ333,1,MIN(FIND({0;1;2;3;4;5;6;7;8;9},数据表!AZ333&amp;"1234567890",1)-1)))&amp;""</f>
        <v/>
      </c>
    </row>
    <row r="334" spans="2:137" s="310" customFormat="1" ht="12" customHeight="1">
      <c r="B334" s="286"/>
      <c r="C334" s="286"/>
      <c r="D334" s="286"/>
      <c r="E334" s="479"/>
      <c r="F334" s="282"/>
      <c r="G334" s="283"/>
      <c r="H334" s="421"/>
      <c r="I334" s="421"/>
      <c r="J334" s="283"/>
      <c r="K334" s="421"/>
      <c r="L334" s="282"/>
      <c r="N334" s="282"/>
      <c r="S334" s="282"/>
      <c r="T334" s="283"/>
      <c r="U334" s="283"/>
      <c r="V334" s="283"/>
      <c r="W334" s="283"/>
      <c r="X334" s="283"/>
      <c r="Y334" s="282"/>
      <c r="Z334" s="282"/>
      <c r="AA334" s="283"/>
      <c r="AB334" s="282"/>
      <c r="AC334" s="282"/>
      <c r="AD334" s="282"/>
      <c r="AE334" s="282"/>
      <c r="AF334" s="283"/>
      <c r="AG334" s="402"/>
      <c r="AH334" s="283"/>
      <c r="AI334" s="283"/>
      <c r="AJ334" s="283"/>
      <c r="AK334" s="283"/>
      <c r="AL334" s="283"/>
      <c r="AM334" s="282"/>
      <c r="AN334" s="282"/>
      <c r="AO334" s="282"/>
      <c r="AP334" s="282"/>
      <c r="AQ334" s="282"/>
      <c r="AR334" s="282"/>
      <c r="AT334" s="283"/>
      <c r="AU334" s="283"/>
      <c r="AV334" s="283"/>
      <c r="AW334" s="283"/>
      <c r="AY334" s="283"/>
      <c r="AZ334" s="282"/>
      <c r="BA334" s="283"/>
      <c r="BB334" s="282"/>
      <c r="BC334" s="282"/>
      <c r="BD334" s="282"/>
      <c r="BE334" s="283"/>
      <c r="BG334" s="282"/>
      <c r="BH334" s="282"/>
      <c r="BI334" s="282"/>
      <c r="BL334" s="421"/>
      <c r="BM334" s="424"/>
      <c r="BN334" s="424"/>
      <c r="BO334" s="424"/>
      <c r="BP334" s="424"/>
      <c r="BQ334" s="421"/>
      <c r="BR334" s="421"/>
      <c r="BV334" s="282"/>
      <c r="BW334" s="283"/>
      <c r="BY334" s="283"/>
      <c r="BZ334" s="283"/>
      <c r="CA334" s="283"/>
      <c r="CB334" s="282"/>
      <c r="CC334" s="282"/>
      <c r="CD334" s="282"/>
      <c r="CE334" s="282"/>
      <c r="CG334" s="427"/>
      <c r="CH334" s="402"/>
      <c r="CI334" s="424"/>
      <c r="CJ334" s="282"/>
      <c r="CK334" s="282"/>
      <c r="CL334" s="283"/>
      <c r="CM334" s="283"/>
      <c r="CP334" s="282"/>
      <c r="DC334" s="282"/>
      <c r="DD334" s="282"/>
      <c r="DE334" s="282"/>
      <c r="DF334" s="282"/>
      <c r="DG334" s="282"/>
      <c r="DH334" s="282"/>
      <c r="DI334" s="282"/>
      <c r="DJ334" s="282"/>
      <c r="EF334" s="495" t="str">
        <f>""&amp;(MID(数据表!AZ334,1,MIN(FIND({"(";"（"},数据表!AZ334&amp;"(（",1)-1)))&amp;""</f>
        <v/>
      </c>
      <c r="EG334" s="495" t="str">
        <f>""&amp;(MID(数据表!AZ334,1,MIN(FIND({0;1;2;3;4;5;6;7;8;9},数据表!AZ334&amp;"1234567890",1)-1)))&amp;""</f>
        <v/>
      </c>
    </row>
    <row r="335" spans="2:137" s="310" customFormat="1" ht="12" customHeight="1">
      <c r="B335" s="286"/>
      <c r="C335" s="286"/>
      <c r="D335" s="286"/>
      <c r="E335" s="479"/>
      <c r="F335" s="282"/>
      <c r="G335" s="283"/>
      <c r="H335" s="421"/>
      <c r="I335" s="421"/>
      <c r="J335" s="283"/>
      <c r="K335" s="421"/>
      <c r="L335" s="282"/>
      <c r="N335" s="282"/>
      <c r="S335" s="282"/>
      <c r="T335" s="283"/>
      <c r="U335" s="283"/>
      <c r="V335" s="283"/>
      <c r="W335" s="283"/>
      <c r="X335" s="283"/>
      <c r="Y335" s="282"/>
      <c r="Z335" s="282"/>
      <c r="AA335" s="283"/>
      <c r="AB335" s="282"/>
      <c r="AC335" s="282"/>
      <c r="AD335" s="282"/>
      <c r="AE335" s="282"/>
      <c r="AF335" s="283"/>
      <c r="AG335" s="402"/>
      <c r="AH335" s="283"/>
      <c r="AI335" s="283"/>
      <c r="AJ335" s="283"/>
      <c r="AK335" s="283"/>
      <c r="AL335" s="283"/>
      <c r="AM335" s="282"/>
      <c r="AN335" s="282"/>
      <c r="AO335" s="282"/>
      <c r="AP335" s="282"/>
      <c r="AQ335" s="282"/>
      <c r="AR335" s="282"/>
      <c r="AT335" s="283"/>
      <c r="AU335" s="283"/>
      <c r="AV335" s="283"/>
      <c r="AW335" s="283"/>
      <c r="AY335" s="283"/>
      <c r="AZ335" s="282"/>
      <c r="BA335" s="283"/>
      <c r="BB335" s="282"/>
      <c r="BC335" s="282"/>
      <c r="BD335" s="282"/>
      <c r="BE335" s="283"/>
      <c r="BG335" s="282"/>
      <c r="BH335" s="282"/>
      <c r="BI335" s="282"/>
      <c r="BL335" s="421"/>
      <c r="BM335" s="424"/>
      <c r="BN335" s="424"/>
      <c r="BO335" s="424"/>
      <c r="BP335" s="424"/>
      <c r="BQ335" s="421"/>
      <c r="BR335" s="421"/>
      <c r="BV335" s="282"/>
      <c r="BW335" s="283"/>
      <c r="BY335" s="283"/>
      <c r="BZ335" s="283"/>
      <c r="CA335" s="283"/>
      <c r="CB335" s="282"/>
      <c r="CC335" s="282"/>
      <c r="CD335" s="282"/>
      <c r="CE335" s="282"/>
      <c r="CG335" s="427"/>
      <c r="CH335" s="402"/>
      <c r="CI335" s="424"/>
      <c r="CJ335" s="282"/>
      <c r="CK335" s="282"/>
      <c r="CL335" s="283"/>
      <c r="CM335" s="283"/>
      <c r="CP335" s="282"/>
      <c r="DC335" s="282"/>
      <c r="DD335" s="282"/>
      <c r="DE335" s="282"/>
      <c r="DF335" s="282"/>
      <c r="DG335" s="282"/>
      <c r="DH335" s="282"/>
      <c r="DI335" s="282"/>
      <c r="DJ335" s="282"/>
      <c r="EF335" s="495" t="str">
        <f>""&amp;(MID(数据表!AZ335,1,MIN(FIND({"(";"（"},数据表!AZ335&amp;"(（",1)-1)))&amp;""</f>
        <v/>
      </c>
      <c r="EG335" s="495" t="str">
        <f>""&amp;(MID(数据表!AZ335,1,MIN(FIND({0;1;2;3;4;5;6;7;8;9},数据表!AZ335&amp;"1234567890",1)-1)))&amp;""</f>
        <v/>
      </c>
    </row>
    <row r="336" spans="2:137" s="310" customFormat="1" ht="12" customHeight="1">
      <c r="B336" s="286"/>
      <c r="C336" s="286"/>
      <c r="D336" s="286"/>
      <c r="E336" s="479"/>
      <c r="F336" s="282"/>
      <c r="G336" s="283"/>
      <c r="H336" s="421"/>
      <c r="I336" s="421"/>
      <c r="J336" s="283"/>
      <c r="K336" s="421"/>
      <c r="L336" s="282"/>
      <c r="N336" s="282"/>
      <c r="S336" s="282"/>
      <c r="T336" s="283"/>
      <c r="U336" s="283"/>
      <c r="V336" s="283"/>
      <c r="W336" s="283"/>
      <c r="X336" s="283"/>
      <c r="Y336" s="282"/>
      <c r="Z336" s="282"/>
      <c r="AA336" s="283"/>
      <c r="AB336" s="282"/>
      <c r="AC336" s="282"/>
      <c r="AD336" s="282"/>
      <c r="AE336" s="282"/>
      <c r="AF336" s="283"/>
      <c r="AG336" s="402"/>
      <c r="AH336" s="283"/>
      <c r="AI336" s="283"/>
      <c r="AJ336" s="283"/>
      <c r="AK336" s="283"/>
      <c r="AL336" s="283"/>
      <c r="AM336" s="282"/>
      <c r="AN336" s="282"/>
      <c r="AO336" s="282"/>
      <c r="AP336" s="282"/>
      <c r="AQ336" s="282"/>
      <c r="AR336" s="282"/>
      <c r="AT336" s="283"/>
      <c r="AU336" s="283"/>
      <c r="AV336" s="283"/>
      <c r="AW336" s="283"/>
      <c r="AY336" s="283"/>
      <c r="AZ336" s="282"/>
      <c r="BA336" s="283"/>
      <c r="BB336" s="282"/>
      <c r="BC336" s="282"/>
      <c r="BD336" s="282"/>
      <c r="BE336" s="283"/>
      <c r="BG336" s="282"/>
      <c r="BH336" s="282"/>
      <c r="BI336" s="282"/>
      <c r="BL336" s="421"/>
      <c r="BM336" s="424"/>
      <c r="BN336" s="424"/>
      <c r="BO336" s="424"/>
      <c r="BP336" s="424"/>
      <c r="BQ336" s="421"/>
      <c r="BR336" s="421"/>
      <c r="BV336" s="282"/>
      <c r="BW336" s="283"/>
      <c r="BY336" s="283"/>
      <c r="BZ336" s="283"/>
      <c r="CA336" s="283"/>
      <c r="CB336" s="282"/>
      <c r="CC336" s="282"/>
      <c r="CD336" s="282"/>
      <c r="CE336" s="282"/>
      <c r="CG336" s="427"/>
      <c r="CH336" s="402"/>
      <c r="CI336" s="424"/>
      <c r="CJ336" s="282"/>
      <c r="CK336" s="282"/>
      <c r="CL336" s="283"/>
      <c r="CM336" s="283"/>
      <c r="CP336" s="282"/>
      <c r="DC336" s="282"/>
      <c r="DD336" s="282"/>
      <c r="DE336" s="282"/>
      <c r="DF336" s="282"/>
      <c r="DG336" s="282"/>
      <c r="DH336" s="282"/>
      <c r="DI336" s="282"/>
      <c r="DJ336" s="282"/>
      <c r="EF336" s="495" t="str">
        <f>""&amp;(MID(数据表!AZ336,1,MIN(FIND({"(";"（"},数据表!AZ336&amp;"(（",1)-1)))&amp;""</f>
        <v/>
      </c>
      <c r="EG336" s="495" t="str">
        <f>""&amp;(MID(数据表!AZ336,1,MIN(FIND({0;1;2;3;4;5;6;7;8;9},数据表!AZ336&amp;"1234567890",1)-1)))&amp;""</f>
        <v/>
      </c>
    </row>
    <row r="337" spans="2:137" s="310" customFormat="1" ht="12" customHeight="1">
      <c r="B337" s="286"/>
      <c r="C337" s="286"/>
      <c r="D337" s="286"/>
      <c r="E337" s="479"/>
      <c r="F337" s="282"/>
      <c r="G337" s="283"/>
      <c r="H337" s="421"/>
      <c r="I337" s="421"/>
      <c r="J337" s="283"/>
      <c r="K337" s="421"/>
      <c r="L337" s="282"/>
      <c r="N337" s="282"/>
      <c r="S337" s="282"/>
      <c r="T337" s="283"/>
      <c r="U337" s="283"/>
      <c r="V337" s="283"/>
      <c r="W337" s="283"/>
      <c r="X337" s="283"/>
      <c r="Y337" s="282"/>
      <c r="Z337" s="282"/>
      <c r="AA337" s="283"/>
      <c r="AB337" s="282"/>
      <c r="AC337" s="282"/>
      <c r="AD337" s="282"/>
      <c r="AE337" s="282"/>
      <c r="AF337" s="283"/>
      <c r="AG337" s="402"/>
      <c r="AH337" s="283"/>
      <c r="AI337" s="283"/>
      <c r="AJ337" s="283"/>
      <c r="AK337" s="283"/>
      <c r="AL337" s="283"/>
      <c r="AM337" s="282"/>
      <c r="AN337" s="282"/>
      <c r="AO337" s="282"/>
      <c r="AP337" s="282"/>
      <c r="AQ337" s="282"/>
      <c r="AR337" s="282"/>
      <c r="AT337" s="283"/>
      <c r="AU337" s="283"/>
      <c r="AV337" s="283"/>
      <c r="AW337" s="283"/>
      <c r="AY337" s="283"/>
      <c r="AZ337" s="282"/>
      <c r="BA337" s="283"/>
      <c r="BB337" s="282"/>
      <c r="BC337" s="282"/>
      <c r="BD337" s="282"/>
      <c r="BE337" s="283"/>
      <c r="BG337" s="282"/>
      <c r="BH337" s="282"/>
      <c r="BI337" s="282"/>
      <c r="BL337" s="421"/>
      <c r="BM337" s="424"/>
      <c r="BN337" s="424"/>
      <c r="BO337" s="424"/>
      <c r="BP337" s="424"/>
      <c r="BQ337" s="421"/>
      <c r="BR337" s="421"/>
      <c r="BV337" s="282"/>
      <c r="BW337" s="283"/>
      <c r="BY337" s="283"/>
      <c r="BZ337" s="283"/>
      <c r="CA337" s="283"/>
      <c r="CB337" s="282"/>
      <c r="CC337" s="282"/>
      <c r="CD337" s="282"/>
      <c r="CE337" s="282"/>
      <c r="CG337" s="427"/>
      <c r="CH337" s="402"/>
      <c r="CI337" s="424"/>
      <c r="CJ337" s="282"/>
      <c r="CK337" s="282"/>
      <c r="CL337" s="283"/>
      <c r="CM337" s="283"/>
      <c r="CP337" s="282"/>
      <c r="DC337" s="282"/>
      <c r="DD337" s="282"/>
      <c r="DE337" s="282"/>
      <c r="DF337" s="282"/>
      <c r="DG337" s="282"/>
      <c r="DH337" s="282"/>
      <c r="DI337" s="282"/>
      <c r="DJ337" s="282"/>
      <c r="EF337" s="495" t="str">
        <f>""&amp;(MID(数据表!AZ337,1,MIN(FIND({"(";"（"},数据表!AZ337&amp;"(（",1)-1)))&amp;""</f>
        <v/>
      </c>
      <c r="EG337" s="495" t="str">
        <f>""&amp;(MID(数据表!AZ337,1,MIN(FIND({0;1;2;3;4;5;6;7;8;9},数据表!AZ337&amp;"1234567890",1)-1)))&amp;""</f>
        <v/>
      </c>
    </row>
    <row r="338" spans="2:137" s="310" customFormat="1" ht="12" customHeight="1">
      <c r="B338" s="286"/>
      <c r="C338" s="286"/>
      <c r="D338" s="286"/>
      <c r="E338" s="479"/>
      <c r="F338" s="282"/>
      <c r="G338" s="283"/>
      <c r="H338" s="421"/>
      <c r="I338" s="421"/>
      <c r="J338" s="283"/>
      <c r="K338" s="421"/>
      <c r="L338" s="282"/>
      <c r="N338" s="282"/>
      <c r="S338" s="282"/>
      <c r="T338" s="283"/>
      <c r="U338" s="283"/>
      <c r="V338" s="283"/>
      <c r="W338" s="283"/>
      <c r="X338" s="283"/>
      <c r="Y338" s="282"/>
      <c r="Z338" s="282"/>
      <c r="AA338" s="283"/>
      <c r="AB338" s="282"/>
      <c r="AC338" s="282"/>
      <c r="AD338" s="282"/>
      <c r="AE338" s="282"/>
      <c r="AF338" s="283"/>
      <c r="AG338" s="402"/>
      <c r="AH338" s="283"/>
      <c r="AI338" s="283"/>
      <c r="AJ338" s="283"/>
      <c r="AK338" s="283"/>
      <c r="AL338" s="283"/>
      <c r="AM338" s="282"/>
      <c r="AN338" s="282"/>
      <c r="AO338" s="282"/>
      <c r="AP338" s="282"/>
      <c r="AQ338" s="282"/>
      <c r="AR338" s="282"/>
      <c r="AT338" s="283"/>
      <c r="AU338" s="283"/>
      <c r="AV338" s="283"/>
      <c r="AW338" s="283"/>
      <c r="AY338" s="283"/>
      <c r="AZ338" s="282"/>
      <c r="BA338" s="283"/>
      <c r="BB338" s="282"/>
      <c r="BC338" s="282"/>
      <c r="BD338" s="282"/>
      <c r="BE338" s="283"/>
      <c r="BG338" s="282"/>
      <c r="BH338" s="282"/>
      <c r="BI338" s="282"/>
      <c r="BL338" s="421"/>
      <c r="BM338" s="424"/>
      <c r="BN338" s="424"/>
      <c r="BO338" s="424"/>
      <c r="BP338" s="424"/>
      <c r="BQ338" s="421"/>
      <c r="BR338" s="421"/>
      <c r="BV338" s="282"/>
      <c r="BW338" s="283"/>
      <c r="BY338" s="283"/>
      <c r="BZ338" s="283"/>
      <c r="CA338" s="283"/>
      <c r="CB338" s="282"/>
      <c r="CC338" s="282"/>
      <c r="CD338" s="282"/>
      <c r="CE338" s="282"/>
      <c r="CG338" s="427"/>
      <c r="CH338" s="402"/>
      <c r="CI338" s="424"/>
      <c r="CJ338" s="282"/>
      <c r="CK338" s="282"/>
      <c r="CL338" s="283"/>
      <c r="CM338" s="283"/>
      <c r="CP338" s="282"/>
      <c r="DC338" s="282"/>
      <c r="DD338" s="282"/>
      <c r="DE338" s="282"/>
      <c r="DF338" s="282"/>
      <c r="DG338" s="282"/>
      <c r="DH338" s="282"/>
      <c r="DI338" s="282"/>
      <c r="DJ338" s="282"/>
      <c r="EF338" s="495" t="str">
        <f>""&amp;(MID(数据表!AZ338,1,MIN(FIND({"(";"（"},数据表!AZ338&amp;"(（",1)-1)))&amp;""</f>
        <v/>
      </c>
      <c r="EG338" s="495" t="str">
        <f>""&amp;(MID(数据表!AZ338,1,MIN(FIND({0;1;2;3;4;5;6;7;8;9},数据表!AZ338&amp;"1234567890",1)-1)))&amp;""</f>
        <v/>
      </c>
    </row>
    <row r="339" spans="2:137" s="310" customFormat="1" ht="12" customHeight="1">
      <c r="B339" s="286"/>
      <c r="C339" s="286"/>
      <c r="D339" s="286"/>
      <c r="E339" s="479"/>
      <c r="F339" s="282"/>
      <c r="G339" s="283"/>
      <c r="H339" s="421"/>
      <c r="I339" s="421"/>
      <c r="J339" s="283"/>
      <c r="K339" s="421"/>
      <c r="L339" s="282"/>
      <c r="N339" s="282"/>
      <c r="S339" s="282"/>
      <c r="T339" s="283"/>
      <c r="U339" s="283"/>
      <c r="V339" s="283"/>
      <c r="W339" s="283"/>
      <c r="X339" s="283"/>
      <c r="Y339" s="282"/>
      <c r="Z339" s="282"/>
      <c r="AA339" s="283"/>
      <c r="AB339" s="282"/>
      <c r="AC339" s="282"/>
      <c r="AD339" s="282"/>
      <c r="AE339" s="282"/>
      <c r="AF339" s="283"/>
      <c r="AG339" s="402"/>
      <c r="AH339" s="283"/>
      <c r="AI339" s="283"/>
      <c r="AJ339" s="283"/>
      <c r="AK339" s="283"/>
      <c r="AL339" s="283"/>
      <c r="AM339" s="282"/>
      <c r="AN339" s="282"/>
      <c r="AO339" s="282"/>
      <c r="AP339" s="282"/>
      <c r="AQ339" s="282"/>
      <c r="AR339" s="282"/>
      <c r="AT339" s="283"/>
      <c r="AU339" s="283"/>
      <c r="AV339" s="283"/>
      <c r="AW339" s="283"/>
      <c r="AY339" s="283"/>
      <c r="AZ339" s="282"/>
      <c r="BA339" s="283"/>
      <c r="BB339" s="282"/>
      <c r="BC339" s="282"/>
      <c r="BD339" s="282"/>
      <c r="BE339" s="283"/>
      <c r="BG339" s="282"/>
      <c r="BH339" s="282"/>
      <c r="BI339" s="282"/>
      <c r="BL339" s="421"/>
      <c r="BM339" s="424"/>
      <c r="BN339" s="424"/>
      <c r="BO339" s="424"/>
      <c r="BP339" s="424"/>
      <c r="BQ339" s="421"/>
      <c r="BR339" s="421"/>
      <c r="BV339" s="282"/>
      <c r="BW339" s="283"/>
      <c r="BY339" s="283"/>
      <c r="BZ339" s="283"/>
      <c r="CA339" s="283"/>
      <c r="CB339" s="282"/>
      <c r="CC339" s="282"/>
      <c r="CD339" s="282"/>
      <c r="CE339" s="282"/>
      <c r="CG339" s="427"/>
      <c r="CH339" s="402"/>
      <c r="CI339" s="424"/>
      <c r="CJ339" s="282"/>
      <c r="CK339" s="282"/>
      <c r="CL339" s="283"/>
      <c r="CM339" s="283"/>
      <c r="CP339" s="282"/>
      <c r="DC339" s="282"/>
      <c r="DD339" s="282"/>
      <c r="DE339" s="282"/>
      <c r="DF339" s="282"/>
      <c r="DG339" s="282"/>
      <c r="DH339" s="282"/>
      <c r="DI339" s="282"/>
      <c r="DJ339" s="282"/>
      <c r="EF339" s="495" t="str">
        <f>""&amp;(MID(数据表!AZ339,1,MIN(FIND({"(";"（"},数据表!AZ339&amp;"(（",1)-1)))&amp;""</f>
        <v/>
      </c>
      <c r="EG339" s="495" t="str">
        <f>""&amp;(MID(数据表!AZ339,1,MIN(FIND({0;1;2;3;4;5;6;7;8;9},数据表!AZ339&amp;"1234567890",1)-1)))&amp;""</f>
        <v/>
      </c>
    </row>
    <row r="340" spans="2:137" s="310" customFormat="1" ht="12" customHeight="1">
      <c r="B340" s="286"/>
      <c r="C340" s="286"/>
      <c r="D340" s="286"/>
      <c r="E340" s="479"/>
      <c r="F340" s="282"/>
      <c r="G340" s="283"/>
      <c r="H340" s="421"/>
      <c r="I340" s="421"/>
      <c r="J340" s="283"/>
      <c r="K340" s="421"/>
      <c r="L340" s="282"/>
      <c r="N340" s="282"/>
      <c r="S340" s="282"/>
      <c r="T340" s="283"/>
      <c r="U340" s="283"/>
      <c r="V340" s="283"/>
      <c r="W340" s="283"/>
      <c r="X340" s="283"/>
      <c r="Y340" s="282"/>
      <c r="Z340" s="282"/>
      <c r="AA340" s="283"/>
      <c r="AB340" s="282"/>
      <c r="AC340" s="282"/>
      <c r="AD340" s="282"/>
      <c r="AE340" s="282"/>
      <c r="AF340" s="283"/>
      <c r="AG340" s="402"/>
      <c r="AH340" s="283"/>
      <c r="AI340" s="283"/>
      <c r="AJ340" s="283"/>
      <c r="AK340" s="283"/>
      <c r="AL340" s="283"/>
      <c r="AM340" s="282"/>
      <c r="AN340" s="282"/>
      <c r="AO340" s="282"/>
      <c r="AP340" s="282"/>
      <c r="AQ340" s="282"/>
      <c r="AR340" s="282"/>
      <c r="AT340" s="283"/>
      <c r="AU340" s="283"/>
      <c r="AV340" s="283"/>
      <c r="AW340" s="283"/>
      <c r="AY340" s="283"/>
      <c r="AZ340" s="282"/>
      <c r="BA340" s="283"/>
      <c r="BB340" s="282"/>
      <c r="BC340" s="282"/>
      <c r="BD340" s="282"/>
      <c r="BE340" s="283"/>
      <c r="BG340" s="282"/>
      <c r="BH340" s="282"/>
      <c r="BI340" s="282"/>
      <c r="BL340" s="421"/>
      <c r="BM340" s="424"/>
      <c r="BN340" s="424"/>
      <c r="BO340" s="424"/>
      <c r="BP340" s="424"/>
      <c r="BQ340" s="421"/>
      <c r="BR340" s="421"/>
      <c r="BV340" s="282"/>
      <c r="BW340" s="283"/>
      <c r="BY340" s="283"/>
      <c r="BZ340" s="283"/>
      <c r="CA340" s="283"/>
      <c r="CB340" s="282"/>
      <c r="CC340" s="282"/>
      <c r="CD340" s="282"/>
      <c r="CE340" s="282"/>
      <c r="CG340" s="427"/>
      <c r="CH340" s="402"/>
      <c r="CI340" s="424"/>
      <c r="CJ340" s="282"/>
      <c r="CK340" s="282"/>
      <c r="CL340" s="283"/>
      <c r="CM340" s="283"/>
      <c r="CP340" s="282"/>
      <c r="DC340" s="282"/>
      <c r="DD340" s="282"/>
      <c r="DE340" s="282"/>
      <c r="DF340" s="282"/>
      <c r="DG340" s="282"/>
      <c r="DH340" s="282"/>
      <c r="DI340" s="282"/>
      <c r="DJ340" s="282"/>
      <c r="EF340" s="495" t="str">
        <f>""&amp;(MID(数据表!AZ340,1,MIN(FIND({"(";"（"},数据表!AZ340&amp;"(（",1)-1)))&amp;""</f>
        <v/>
      </c>
      <c r="EG340" s="495" t="str">
        <f>""&amp;(MID(数据表!AZ340,1,MIN(FIND({0;1;2;3;4;5;6;7;8;9},数据表!AZ340&amp;"1234567890",1)-1)))&amp;""</f>
        <v/>
      </c>
    </row>
    <row r="341" spans="2:137" s="310" customFormat="1" ht="12" customHeight="1">
      <c r="B341" s="286"/>
      <c r="C341" s="286"/>
      <c r="D341" s="286"/>
      <c r="E341" s="479"/>
      <c r="F341" s="282"/>
      <c r="G341" s="283"/>
      <c r="H341" s="421"/>
      <c r="I341" s="421"/>
      <c r="J341" s="283"/>
      <c r="K341" s="421"/>
      <c r="L341" s="282"/>
      <c r="N341" s="282"/>
      <c r="S341" s="282"/>
      <c r="T341" s="283"/>
      <c r="U341" s="283"/>
      <c r="V341" s="283"/>
      <c r="W341" s="283"/>
      <c r="X341" s="283"/>
      <c r="Y341" s="282"/>
      <c r="Z341" s="282"/>
      <c r="AA341" s="283"/>
      <c r="AB341" s="282"/>
      <c r="AC341" s="282"/>
      <c r="AD341" s="282"/>
      <c r="AE341" s="282"/>
      <c r="AF341" s="283"/>
      <c r="AG341" s="402"/>
      <c r="AH341" s="283"/>
      <c r="AI341" s="283"/>
      <c r="AJ341" s="283"/>
      <c r="AK341" s="283"/>
      <c r="AL341" s="283"/>
      <c r="AM341" s="282"/>
      <c r="AN341" s="282"/>
      <c r="AO341" s="282"/>
      <c r="AP341" s="282"/>
      <c r="AQ341" s="282"/>
      <c r="AR341" s="282"/>
      <c r="AT341" s="283"/>
      <c r="AU341" s="283"/>
      <c r="AV341" s="283"/>
      <c r="AW341" s="283"/>
      <c r="AY341" s="283"/>
      <c r="AZ341" s="282"/>
      <c r="BA341" s="283"/>
      <c r="BB341" s="282"/>
      <c r="BC341" s="282"/>
      <c r="BD341" s="282"/>
      <c r="BE341" s="283"/>
      <c r="BG341" s="282"/>
      <c r="BH341" s="282"/>
      <c r="BI341" s="282"/>
      <c r="BL341" s="421"/>
      <c r="BM341" s="424"/>
      <c r="BN341" s="424"/>
      <c r="BO341" s="424"/>
      <c r="BP341" s="424"/>
      <c r="BQ341" s="421"/>
      <c r="BR341" s="421"/>
      <c r="BV341" s="282"/>
      <c r="BW341" s="283"/>
      <c r="BY341" s="283"/>
      <c r="BZ341" s="283"/>
      <c r="CA341" s="283"/>
      <c r="CB341" s="282"/>
      <c r="CC341" s="282"/>
      <c r="CD341" s="282"/>
      <c r="CE341" s="282"/>
      <c r="CG341" s="427"/>
      <c r="CH341" s="402"/>
      <c r="CI341" s="424"/>
      <c r="CJ341" s="282"/>
      <c r="CK341" s="282"/>
      <c r="CL341" s="283"/>
      <c r="CM341" s="283"/>
      <c r="CP341" s="282"/>
      <c r="DC341" s="282"/>
      <c r="DD341" s="282"/>
      <c r="DE341" s="282"/>
      <c r="DF341" s="282"/>
      <c r="DG341" s="282"/>
      <c r="DH341" s="282"/>
      <c r="DI341" s="282"/>
      <c r="DJ341" s="282"/>
      <c r="EF341" s="495" t="str">
        <f>""&amp;(MID(数据表!AZ341,1,MIN(FIND({"(";"（"},数据表!AZ341&amp;"(（",1)-1)))&amp;""</f>
        <v/>
      </c>
      <c r="EG341" s="495" t="str">
        <f>""&amp;(MID(数据表!AZ341,1,MIN(FIND({0;1;2;3;4;5;6;7;8;9},数据表!AZ341&amp;"1234567890",1)-1)))&amp;""</f>
        <v/>
      </c>
    </row>
    <row r="342" spans="2:137" s="310" customFormat="1" ht="12" customHeight="1">
      <c r="B342" s="286"/>
      <c r="C342" s="286"/>
      <c r="D342" s="286"/>
      <c r="E342" s="479"/>
      <c r="F342" s="282"/>
      <c r="G342" s="283"/>
      <c r="H342" s="421"/>
      <c r="I342" s="421"/>
      <c r="J342" s="283"/>
      <c r="K342" s="421"/>
      <c r="L342" s="282"/>
      <c r="N342" s="282"/>
      <c r="S342" s="282"/>
      <c r="T342" s="283"/>
      <c r="U342" s="283"/>
      <c r="V342" s="283"/>
      <c r="W342" s="283"/>
      <c r="X342" s="283"/>
      <c r="Y342" s="282"/>
      <c r="Z342" s="282"/>
      <c r="AA342" s="283"/>
      <c r="AB342" s="282"/>
      <c r="AC342" s="282"/>
      <c r="AD342" s="282"/>
      <c r="AE342" s="282"/>
      <c r="AF342" s="283"/>
      <c r="AG342" s="402"/>
      <c r="AH342" s="283"/>
      <c r="AI342" s="283"/>
      <c r="AJ342" s="283"/>
      <c r="AK342" s="283"/>
      <c r="AL342" s="283"/>
      <c r="AM342" s="282"/>
      <c r="AN342" s="282"/>
      <c r="AO342" s="282"/>
      <c r="AP342" s="282"/>
      <c r="AQ342" s="282"/>
      <c r="AR342" s="282"/>
      <c r="AT342" s="283"/>
      <c r="AU342" s="283"/>
      <c r="AV342" s="283"/>
      <c r="AW342" s="283"/>
      <c r="AY342" s="283"/>
      <c r="AZ342" s="282"/>
      <c r="BA342" s="283"/>
      <c r="BB342" s="282"/>
      <c r="BC342" s="282"/>
      <c r="BD342" s="282"/>
      <c r="BE342" s="283"/>
      <c r="BG342" s="282"/>
      <c r="BH342" s="282"/>
      <c r="BI342" s="282"/>
      <c r="BL342" s="421"/>
      <c r="BM342" s="424"/>
      <c r="BN342" s="424"/>
      <c r="BO342" s="424"/>
      <c r="BP342" s="424"/>
      <c r="BQ342" s="421"/>
      <c r="BR342" s="421"/>
      <c r="BV342" s="282"/>
      <c r="BW342" s="283"/>
      <c r="BY342" s="283"/>
      <c r="BZ342" s="283"/>
      <c r="CA342" s="283"/>
      <c r="CB342" s="282"/>
      <c r="CC342" s="282"/>
      <c r="CD342" s="282"/>
      <c r="CE342" s="282"/>
      <c r="CG342" s="427"/>
      <c r="CH342" s="402"/>
      <c r="CI342" s="424"/>
      <c r="CJ342" s="282"/>
      <c r="CK342" s="282"/>
      <c r="CL342" s="283"/>
      <c r="CM342" s="283"/>
      <c r="CP342" s="282"/>
      <c r="DC342" s="282"/>
      <c r="DD342" s="282"/>
      <c r="DE342" s="282"/>
      <c r="DF342" s="282"/>
      <c r="DG342" s="282"/>
      <c r="DH342" s="282"/>
      <c r="DI342" s="282"/>
      <c r="DJ342" s="282"/>
      <c r="EF342" s="495" t="str">
        <f>""&amp;(MID(数据表!AZ342,1,MIN(FIND({"(";"（"},数据表!AZ342&amp;"(（",1)-1)))&amp;""</f>
        <v/>
      </c>
      <c r="EG342" s="495" t="str">
        <f>""&amp;(MID(数据表!AZ342,1,MIN(FIND({0;1;2;3;4;5;6;7;8;9},数据表!AZ342&amp;"1234567890",1)-1)))&amp;""</f>
        <v/>
      </c>
    </row>
    <row r="343" spans="2:137" s="310" customFormat="1" ht="12" customHeight="1">
      <c r="B343" s="286"/>
      <c r="C343" s="286"/>
      <c r="D343" s="286"/>
      <c r="E343" s="479"/>
      <c r="F343" s="282"/>
      <c r="G343" s="283"/>
      <c r="H343" s="421"/>
      <c r="I343" s="421"/>
      <c r="J343" s="283"/>
      <c r="K343" s="421"/>
      <c r="L343" s="282"/>
      <c r="N343" s="282"/>
      <c r="S343" s="282"/>
      <c r="T343" s="283"/>
      <c r="U343" s="283"/>
      <c r="V343" s="283"/>
      <c r="W343" s="283"/>
      <c r="X343" s="283"/>
      <c r="Y343" s="282"/>
      <c r="Z343" s="282"/>
      <c r="AA343" s="283"/>
      <c r="AB343" s="282"/>
      <c r="AC343" s="282"/>
      <c r="AD343" s="282"/>
      <c r="AE343" s="282"/>
      <c r="AF343" s="283"/>
      <c r="AG343" s="402"/>
      <c r="AH343" s="283"/>
      <c r="AI343" s="283"/>
      <c r="AJ343" s="283"/>
      <c r="AK343" s="283"/>
      <c r="AL343" s="283"/>
      <c r="AM343" s="282"/>
      <c r="AN343" s="282"/>
      <c r="AO343" s="282"/>
      <c r="AP343" s="282"/>
      <c r="AQ343" s="282"/>
      <c r="AR343" s="282"/>
      <c r="AT343" s="283"/>
      <c r="AU343" s="283"/>
      <c r="AV343" s="283"/>
      <c r="AW343" s="283"/>
      <c r="AY343" s="283"/>
      <c r="AZ343" s="282"/>
      <c r="BA343" s="283"/>
      <c r="BB343" s="282"/>
      <c r="BC343" s="282"/>
      <c r="BD343" s="282"/>
      <c r="BE343" s="283"/>
      <c r="BG343" s="282"/>
      <c r="BH343" s="282"/>
      <c r="BI343" s="282"/>
      <c r="BL343" s="421"/>
      <c r="BM343" s="424"/>
      <c r="BN343" s="424"/>
      <c r="BO343" s="424"/>
      <c r="BP343" s="424"/>
      <c r="BQ343" s="421"/>
      <c r="BR343" s="421"/>
      <c r="BV343" s="282"/>
      <c r="BW343" s="283"/>
      <c r="BY343" s="283"/>
      <c r="BZ343" s="283"/>
      <c r="CA343" s="283"/>
      <c r="CB343" s="282"/>
      <c r="CC343" s="282"/>
      <c r="CD343" s="282"/>
      <c r="CE343" s="282"/>
      <c r="CG343" s="427"/>
      <c r="CH343" s="402"/>
      <c r="CI343" s="424"/>
      <c r="CJ343" s="282"/>
      <c r="CK343" s="282"/>
      <c r="CL343" s="283"/>
      <c r="CM343" s="283"/>
      <c r="CP343" s="282"/>
      <c r="DC343" s="282"/>
      <c r="DD343" s="282"/>
      <c r="DE343" s="282"/>
      <c r="DF343" s="282"/>
      <c r="DG343" s="282"/>
      <c r="DH343" s="282"/>
      <c r="DI343" s="282"/>
      <c r="DJ343" s="282"/>
      <c r="EF343" s="495" t="str">
        <f>""&amp;(MID(数据表!AZ343,1,MIN(FIND({"(";"（"},数据表!AZ343&amp;"(（",1)-1)))&amp;""</f>
        <v/>
      </c>
      <c r="EG343" s="495" t="str">
        <f>""&amp;(MID(数据表!AZ343,1,MIN(FIND({0;1;2;3;4;5;6;7;8;9},数据表!AZ343&amp;"1234567890",1)-1)))&amp;""</f>
        <v/>
      </c>
    </row>
    <row r="344" spans="2:137" s="310" customFormat="1" ht="12" customHeight="1">
      <c r="B344" s="286"/>
      <c r="C344" s="286"/>
      <c r="D344" s="286"/>
      <c r="E344" s="479"/>
      <c r="F344" s="282"/>
      <c r="G344" s="283"/>
      <c r="H344" s="421"/>
      <c r="I344" s="421"/>
      <c r="J344" s="283"/>
      <c r="K344" s="421"/>
      <c r="L344" s="282"/>
      <c r="N344" s="282"/>
      <c r="S344" s="282"/>
      <c r="T344" s="283"/>
      <c r="U344" s="283"/>
      <c r="V344" s="283"/>
      <c r="W344" s="283"/>
      <c r="X344" s="283"/>
      <c r="Y344" s="282"/>
      <c r="Z344" s="282"/>
      <c r="AA344" s="283"/>
      <c r="AB344" s="282"/>
      <c r="AC344" s="282"/>
      <c r="AD344" s="282"/>
      <c r="AE344" s="282"/>
      <c r="AF344" s="283"/>
      <c r="AG344" s="402"/>
      <c r="AH344" s="283"/>
      <c r="AI344" s="283"/>
      <c r="AJ344" s="283"/>
      <c r="AK344" s="283"/>
      <c r="AL344" s="283"/>
      <c r="AM344" s="282"/>
      <c r="AN344" s="282"/>
      <c r="AO344" s="282"/>
      <c r="AP344" s="282"/>
      <c r="AQ344" s="282"/>
      <c r="AR344" s="282"/>
      <c r="AT344" s="283"/>
      <c r="AU344" s="283"/>
      <c r="AV344" s="283"/>
      <c r="AW344" s="283"/>
      <c r="AY344" s="283"/>
      <c r="AZ344" s="282"/>
      <c r="BA344" s="283"/>
      <c r="BB344" s="282"/>
      <c r="BC344" s="282"/>
      <c r="BD344" s="282"/>
      <c r="BE344" s="283"/>
      <c r="BG344" s="282"/>
      <c r="BH344" s="282"/>
      <c r="BI344" s="282"/>
      <c r="BL344" s="421"/>
      <c r="BM344" s="424"/>
      <c r="BN344" s="424"/>
      <c r="BO344" s="424"/>
      <c r="BP344" s="424"/>
      <c r="BQ344" s="421"/>
      <c r="BR344" s="421"/>
      <c r="BV344" s="282"/>
      <c r="BW344" s="283"/>
      <c r="BY344" s="283"/>
      <c r="BZ344" s="283"/>
      <c r="CA344" s="283"/>
      <c r="CB344" s="282"/>
      <c r="CC344" s="282"/>
      <c r="CD344" s="282"/>
      <c r="CE344" s="282"/>
      <c r="CG344" s="427"/>
      <c r="CH344" s="402"/>
      <c r="CI344" s="424"/>
      <c r="CJ344" s="282"/>
      <c r="CK344" s="282"/>
      <c r="CL344" s="283"/>
      <c r="CM344" s="283"/>
      <c r="CP344" s="282"/>
      <c r="DC344" s="282"/>
      <c r="DD344" s="282"/>
      <c r="DE344" s="282"/>
      <c r="DF344" s="282"/>
      <c r="DG344" s="282"/>
      <c r="DH344" s="282"/>
      <c r="DI344" s="282"/>
      <c r="DJ344" s="282"/>
      <c r="EF344" s="495" t="str">
        <f>""&amp;(MID(数据表!AZ344,1,MIN(FIND({"(";"（"},数据表!AZ344&amp;"(（",1)-1)))&amp;""</f>
        <v/>
      </c>
      <c r="EG344" s="495" t="str">
        <f>""&amp;(MID(数据表!AZ344,1,MIN(FIND({0;1;2;3;4;5;6;7;8;9},数据表!AZ344&amp;"1234567890",1)-1)))&amp;""</f>
        <v/>
      </c>
    </row>
    <row r="345" spans="2:137" s="310" customFormat="1" ht="12" customHeight="1">
      <c r="B345" s="286"/>
      <c r="C345" s="286"/>
      <c r="D345" s="286"/>
      <c r="E345" s="479"/>
      <c r="F345" s="282"/>
      <c r="G345" s="283"/>
      <c r="H345" s="421"/>
      <c r="I345" s="421"/>
      <c r="J345" s="283"/>
      <c r="K345" s="421"/>
      <c r="L345" s="282"/>
      <c r="N345" s="282"/>
      <c r="S345" s="282"/>
      <c r="T345" s="283"/>
      <c r="U345" s="283"/>
      <c r="V345" s="283"/>
      <c r="W345" s="283"/>
      <c r="X345" s="283"/>
      <c r="Y345" s="282"/>
      <c r="Z345" s="282"/>
      <c r="AA345" s="283"/>
      <c r="AB345" s="282"/>
      <c r="AC345" s="282"/>
      <c r="AD345" s="282"/>
      <c r="AE345" s="282"/>
      <c r="AF345" s="283"/>
      <c r="AG345" s="402"/>
      <c r="AH345" s="283"/>
      <c r="AI345" s="283"/>
      <c r="AJ345" s="283"/>
      <c r="AK345" s="283"/>
      <c r="AL345" s="283"/>
      <c r="AM345" s="282"/>
      <c r="AN345" s="282"/>
      <c r="AO345" s="282"/>
      <c r="AP345" s="282"/>
      <c r="AQ345" s="282"/>
      <c r="AR345" s="282"/>
      <c r="AT345" s="283"/>
      <c r="AU345" s="283"/>
      <c r="AV345" s="283"/>
      <c r="AW345" s="283"/>
      <c r="AY345" s="283"/>
      <c r="AZ345" s="282"/>
      <c r="BA345" s="283"/>
      <c r="BB345" s="282"/>
      <c r="BC345" s="282"/>
      <c r="BD345" s="282"/>
      <c r="BE345" s="283"/>
      <c r="BG345" s="282"/>
      <c r="BH345" s="282"/>
      <c r="BI345" s="282"/>
      <c r="BL345" s="421"/>
      <c r="BM345" s="424"/>
      <c r="BN345" s="424"/>
      <c r="BO345" s="424"/>
      <c r="BP345" s="424"/>
      <c r="BQ345" s="421"/>
      <c r="BR345" s="421"/>
      <c r="BV345" s="282"/>
      <c r="BW345" s="283"/>
      <c r="BY345" s="283"/>
      <c r="BZ345" s="283"/>
      <c r="CA345" s="283"/>
      <c r="CB345" s="282"/>
      <c r="CC345" s="282"/>
      <c r="CD345" s="282"/>
      <c r="CE345" s="282"/>
      <c r="CG345" s="427"/>
      <c r="CH345" s="402"/>
      <c r="CI345" s="424"/>
      <c r="CJ345" s="282"/>
      <c r="CK345" s="282"/>
      <c r="CL345" s="283"/>
      <c r="CM345" s="283"/>
      <c r="CP345" s="282"/>
      <c r="DC345" s="282"/>
      <c r="DD345" s="282"/>
      <c r="DE345" s="282"/>
      <c r="DF345" s="282"/>
      <c r="DG345" s="282"/>
      <c r="DH345" s="282"/>
      <c r="DI345" s="282"/>
      <c r="DJ345" s="282"/>
      <c r="EF345" s="495" t="str">
        <f>""&amp;(MID(数据表!AZ345,1,MIN(FIND({"(";"（"},数据表!AZ345&amp;"(（",1)-1)))&amp;""</f>
        <v/>
      </c>
      <c r="EG345" s="495" t="str">
        <f>""&amp;(MID(数据表!AZ345,1,MIN(FIND({0;1;2;3;4;5;6;7;8;9},数据表!AZ345&amp;"1234567890",1)-1)))&amp;""</f>
        <v/>
      </c>
    </row>
    <row r="346" spans="2:137" s="310" customFormat="1" ht="12" customHeight="1">
      <c r="B346" s="286"/>
      <c r="C346" s="286"/>
      <c r="D346" s="286"/>
      <c r="E346" s="479"/>
      <c r="F346" s="282"/>
      <c r="G346" s="283"/>
      <c r="H346" s="421"/>
      <c r="I346" s="421"/>
      <c r="J346" s="283"/>
      <c r="K346" s="421"/>
      <c r="L346" s="282"/>
      <c r="N346" s="282"/>
      <c r="S346" s="282"/>
      <c r="T346" s="283"/>
      <c r="U346" s="283"/>
      <c r="V346" s="283"/>
      <c r="W346" s="283"/>
      <c r="X346" s="283"/>
      <c r="Y346" s="282"/>
      <c r="Z346" s="282"/>
      <c r="AA346" s="283"/>
      <c r="AB346" s="282"/>
      <c r="AC346" s="282"/>
      <c r="AD346" s="282"/>
      <c r="AE346" s="282"/>
      <c r="AF346" s="283"/>
      <c r="AG346" s="402"/>
      <c r="AH346" s="283"/>
      <c r="AI346" s="283"/>
      <c r="AJ346" s="283"/>
      <c r="AK346" s="283"/>
      <c r="AL346" s="283"/>
      <c r="AM346" s="282"/>
      <c r="AN346" s="282"/>
      <c r="AO346" s="282"/>
      <c r="AP346" s="282"/>
      <c r="AQ346" s="282"/>
      <c r="AR346" s="282"/>
      <c r="AT346" s="283"/>
      <c r="AU346" s="283"/>
      <c r="AV346" s="283"/>
      <c r="AW346" s="283"/>
      <c r="AY346" s="283"/>
      <c r="AZ346" s="282"/>
      <c r="BA346" s="283"/>
      <c r="BB346" s="282"/>
      <c r="BC346" s="282"/>
      <c r="BD346" s="282"/>
      <c r="BE346" s="283"/>
      <c r="BG346" s="282"/>
      <c r="BH346" s="282"/>
      <c r="BI346" s="282"/>
      <c r="BL346" s="421"/>
      <c r="BM346" s="424"/>
      <c r="BN346" s="424"/>
      <c r="BO346" s="424"/>
      <c r="BP346" s="424"/>
      <c r="BQ346" s="421"/>
      <c r="BR346" s="421"/>
      <c r="BV346" s="282"/>
      <c r="BW346" s="283"/>
      <c r="BY346" s="283"/>
      <c r="BZ346" s="283"/>
      <c r="CA346" s="283"/>
      <c r="CB346" s="282"/>
      <c r="CC346" s="282"/>
      <c r="CD346" s="282"/>
      <c r="CE346" s="282"/>
      <c r="CG346" s="427"/>
      <c r="CH346" s="402"/>
      <c r="CI346" s="424"/>
      <c r="CJ346" s="282"/>
      <c r="CK346" s="282"/>
      <c r="CL346" s="283"/>
      <c r="CM346" s="283"/>
      <c r="CP346" s="282"/>
      <c r="DC346" s="282"/>
      <c r="DD346" s="282"/>
      <c r="DE346" s="282"/>
      <c r="DF346" s="282"/>
      <c r="DG346" s="282"/>
      <c r="DH346" s="282"/>
      <c r="DI346" s="282"/>
      <c r="DJ346" s="282"/>
      <c r="EF346" s="495" t="str">
        <f>""&amp;(MID(数据表!AZ346,1,MIN(FIND({"(";"（"},数据表!AZ346&amp;"(（",1)-1)))&amp;""</f>
        <v/>
      </c>
      <c r="EG346" s="495" t="str">
        <f>""&amp;(MID(数据表!AZ346,1,MIN(FIND({0;1;2;3;4;5;6;7;8;9},数据表!AZ346&amp;"1234567890",1)-1)))&amp;""</f>
        <v/>
      </c>
    </row>
    <row r="347" spans="2:137" s="310" customFormat="1" ht="12" customHeight="1">
      <c r="B347" s="286"/>
      <c r="C347" s="286"/>
      <c r="D347" s="286"/>
      <c r="E347" s="479"/>
      <c r="F347" s="282"/>
      <c r="G347" s="283"/>
      <c r="H347" s="421"/>
      <c r="I347" s="421"/>
      <c r="J347" s="283"/>
      <c r="K347" s="421"/>
      <c r="L347" s="282"/>
      <c r="N347" s="282"/>
      <c r="S347" s="282"/>
      <c r="T347" s="283"/>
      <c r="U347" s="283"/>
      <c r="V347" s="283"/>
      <c r="W347" s="283"/>
      <c r="X347" s="283"/>
      <c r="Y347" s="282"/>
      <c r="Z347" s="282"/>
      <c r="AA347" s="283"/>
      <c r="AB347" s="282"/>
      <c r="AC347" s="282"/>
      <c r="AD347" s="282"/>
      <c r="AE347" s="282"/>
      <c r="AF347" s="283"/>
      <c r="AG347" s="402"/>
      <c r="AH347" s="283"/>
      <c r="AI347" s="283"/>
      <c r="AJ347" s="283"/>
      <c r="AK347" s="283"/>
      <c r="AL347" s="283"/>
      <c r="AM347" s="282"/>
      <c r="AN347" s="282"/>
      <c r="AO347" s="282"/>
      <c r="AP347" s="282"/>
      <c r="AQ347" s="282"/>
      <c r="AR347" s="282"/>
      <c r="AT347" s="283"/>
      <c r="AU347" s="283"/>
      <c r="AV347" s="283"/>
      <c r="AW347" s="283"/>
      <c r="AY347" s="283"/>
      <c r="AZ347" s="282"/>
      <c r="BA347" s="283"/>
      <c r="BB347" s="282"/>
      <c r="BC347" s="282"/>
      <c r="BD347" s="282"/>
      <c r="BE347" s="283"/>
      <c r="BG347" s="282"/>
      <c r="BH347" s="282"/>
      <c r="BI347" s="282"/>
      <c r="BL347" s="421"/>
      <c r="BM347" s="424"/>
      <c r="BN347" s="424"/>
      <c r="BO347" s="424"/>
      <c r="BP347" s="424"/>
      <c r="BQ347" s="421"/>
      <c r="BR347" s="421"/>
      <c r="BV347" s="282"/>
      <c r="BW347" s="283"/>
      <c r="BY347" s="283"/>
      <c r="BZ347" s="283"/>
      <c r="CA347" s="283"/>
      <c r="CB347" s="282"/>
      <c r="CC347" s="282"/>
      <c r="CD347" s="282"/>
      <c r="CE347" s="282"/>
      <c r="CG347" s="427"/>
      <c r="CH347" s="402"/>
      <c r="CI347" s="424"/>
      <c r="CJ347" s="282"/>
      <c r="CK347" s="282"/>
      <c r="CL347" s="283"/>
      <c r="CM347" s="283"/>
      <c r="CP347" s="282"/>
      <c r="DC347" s="282"/>
      <c r="DD347" s="282"/>
      <c r="DE347" s="282"/>
      <c r="DF347" s="282"/>
      <c r="DG347" s="282"/>
      <c r="DH347" s="282"/>
      <c r="DI347" s="282"/>
      <c r="DJ347" s="282"/>
      <c r="EF347" s="495" t="str">
        <f>""&amp;(MID(数据表!AZ347,1,MIN(FIND({"(";"（"},数据表!AZ347&amp;"(（",1)-1)))&amp;""</f>
        <v/>
      </c>
      <c r="EG347" s="495" t="str">
        <f>""&amp;(MID(数据表!AZ347,1,MIN(FIND({0;1;2;3;4;5;6;7;8;9},数据表!AZ347&amp;"1234567890",1)-1)))&amp;""</f>
        <v/>
      </c>
    </row>
    <row r="348" spans="2:137" s="310" customFormat="1" ht="12" customHeight="1">
      <c r="B348" s="286"/>
      <c r="C348" s="286"/>
      <c r="D348" s="286"/>
      <c r="E348" s="479"/>
      <c r="F348" s="282"/>
      <c r="G348" s="283"/>
      <c r="H348" s="421"/>
      <c r="I348" s="421"/>
      <c r="J348" s="283"/>
      <c r="K348" s="421"/>
      <c r="L348" s="282"/>
      <c r="N348" s="282"/>
      <c r="S348" s="282"/>
      <c r="T348" s="283"/>
      <c r="U348" s="283"/>
      <c r="V348" s="283"/>
      <c r="W348" s="283"/>
      <c r="X348" s="283"/>
      <c r="Y348" s="282"/>
      <c r="Z348" s="282"/>
      <c r="AA348" s="283"/>
      <c r="AB348" s="282"/>
      <c r="AC348" s="282"/>
      <c r="AD348" s="282"/>
      <c r="AE348" s="282"/>
      <c r="AF348" s="283"/>
      <c r="AG348" s="402"/>
      <c r="AH348" s="283"/>
      <c r="AI348" s="283"/>
      <c r="AJ348" s="283"/>
      <c r="AK348" s="283"/>
      <c r="AL348" s="283"/>
      <c r="AM348" s="282"/>
      <c r="AN348" s="282"/>
      <c r="AO348" s="282"/>
      <c r="AP348" s="282"/>
      <c r="AQ348" s="282"/>
      <c r="AR348" s="282"/>
      <c r="AT348" s="283"/>
      <c r="AU348" s="283"/>
      <c r="AV348" s="283"/>
      <c r="AW348" s="283"/>
      <c r="AY348" s="283"/>
      <c r="AZ348" s="282"/>
      <c r="BA348" s="283"/>
      <c r="BB348" s="282"/>
      <c r="BC348" s="282"/>
      <c r="BD348" s="282"/>
      <c r="BE348" s="283"/>
      <c r="BG348" s="282"/>
      <c r="BH348" s="282"/>
      <c r="BI348" s="282"/>
      <c r="BL348" s="421"/>
      <c r="BM348" s="424"/>
      <c r="BN348" s="424"/>
      <c r="BO348" s="424"/>
      <c r="BP348" s="424"/>
      <c r="BQ348" s="421"/>
      <c r="BR348" s="421"/>
      <c r="BV348" s="282"/>
      <c r="BW348" s="283"/>
      <c r="BY348" s="283"/>
      <c r="BZ348" s="283"/>
      <c r="CA348" s="283"/>
      <c r="CB348" s="282"/>
      <c r="CC348" s="282"/>
      <c r="CD348" s="282"/>
      <c r="CE348" s="282"/>
      <c r="CG348" s="427"/>
      <c r="CH348" s="402"/>
      <c r="CI348" s="424"/>
      <c r="CJ348" s="282"/>
      <c r="CK348" s="282"/>
      <c r="CL348" s="283"/>
      <c r="CM348" s="283"/>
      <c r="CP348" s="282"/>
      <c r="DC348" s="282"/>
      <c r="DD348" s="282"/>
      <c r="DE348" s="282"/>
      <c r="DF348" s="282"/>
      <c r="DG348" s="282"/>
      <c r="DH348" s="282"/>
      <c r="DI348" s="282"/>
      <c r="DJ348" s="282"/>
      <c r="EF348" s="495" t="str">
        <f>""&amp;(MID(数据表!AZ348,1,MIN(FIND({"(";"（"},数据表!AZ348&amp;"(（",1)-1)))&amp;""</f>
        <v/>
      </c>
      <c r="EG348" s="495" t="str">
        <f>""&amp;(MID(数据表!AZ348,1,MIN(FIND({0;1;2;3;4;5;6;7;8;9},数据表!AZ348&amp;"1234567890",1)-1)))&amp;""</f>
        <v/>
      </c>
    </row>
    <row r="349" spans="2:137" s="310" customFormat="1" ht="12" customHeight="1">
      <c r="B349" s="286"/>
      <c r="C349" s="286"/>
      <c r="D349" s="286"/>
      <c r="E349" s="479"/>
      <c r="F349" s="282"/>
      <c r="G349" s="283"/>
      <c r="H349" s="421"/>
      <c r="I349" s="421"/>
      <c r="J349" s="283"/>
      <c r="K349" s="421"/>
      <c r="L349" s="282"/>
      <c r="N349" s="282"/>
      <c r="S349" s="282"/>
      <c r="T349" s="283"/>
      <c r="U349" s="283"/>
      <c r="V349" s="283"/>
      <c r="W349" s="283"/>
      <c r="X349" s="283"/>
      <c r="Y349" s="282"/>
      <c r="Z349" s="282"/>
      <c r="AA349" s="283"/>
      <c r="AB349" s="282"/>
      <c r="AC349" s="282"/>
      <c r="AD349" s="282"/>
      <c r="AE349" s="282"/>
      <c r="AF349" s="283"/>
      <c r="AG349" s="402"/>
      <c r="AH349" s="283"/>
      <c r="AI349" s="283"/>
      <c r="AJ349" s="283"/>
      <c r="AK349" s="283"/>
      <c r="AL349" s="283"/>
      <c r="AM349" s="282"/>
      <c r="AN349" s="282"/>
      <c r="AO349" s="282"/>
      <c r="AP349" s="282"/>
      <c r="AQ349" s="282"/>
      <c r="AR349" s="282"/>
      <c r="AT349" s="283"/>
      <c r="AU349" s="283"/>
      <c r="AV349" s="283"/>
      <c r="AW349" s="283"/>
      <c r="AY349" s="283"/>
      <c r="AZ349" s="282"/>
      <c r="BA349" s="283"/>
      <c r="BB349" s="282"/>
      <c r="BC349" s="282"/>
      <c r="BD349" s="282"/>
      <c r="BE349" s="283"/>
      <c r="BG349" s="282"/>
      <c r="BH349" s="282"/>
      <c r="BI349" s="282"/>
      <c r="BL349" s="421"/>
      <c r="BM349" s="424"/>
      <c r="BN349" s="424"/>
      <c r="BO349" s="424"/>
      <c r="BP349" s="424"/>
      <c r="BQ349" s="421"/>
      <c r="BR349" s="421"/>
      <c r="BV349" s="282"/>
      <c r="BW349" s="283"/>
      <c r="BY349" s="283"/>
      <c r="BZ349" s="283"/>
      <c r="CA349" s="283"/>
      <c r="CB349" s="282"/>
      <c r="CC349" s="282"/>
      <c r="CD349" s="282"/>
      <c r="CE349" s="282"/>
      <c r="CG349" s="427"/>
      <c r="CH349" s="402"/>
      <c r="CI349" s="424"/>
      <c r="CJ349" s="282"/>
      <c r="CK349" s="282"/>
      <c r="CL349" s="283"/>
      <c r="CM349" s="283"/>
      <c r="CP349" s="282"/>
      <c r="DC349" s="282"/>
      <c r="DD349" s="282"/>
      <c r="DE349" s="282"/>
      <c r="DF349" s="282"/>
      <c r="DG349" s="282"/>
      <c r="DH349" s="282"/>
      <c r="DI349" s="282"/>
      <c r="DJ349" s="282"/>
      <c r="EF349" s="495" t="str">
        <f>""&amp;(MID(数据表!AZ349,1,MIN(FIND({"(";"（"},数据表!AZ349&amp;"(（",1)-1)))&amp;""</f>
        <v/>
      </c>
      <c r="EG349" s="495" t="str">
        <f>""&amp;(MID(数据表!AZ349,1,MIN(FIND({0;1;2;3;4;5;6;7;8;9},数据表!AZ349&amp;"1234567890",1)-1)))&amp;""</f>
        <v/>
      </c>
    </row>
    <row r="350" spans="2:137" s="310" customFormat="1" ht="12" customHeight="1">
      <c r="B350" s="286"/>
      <c r="C350" s="286"/>
      <c r="D350" s="286"/>
      <c r="E350" s="479"/>
      <c r="F350" s="282"/>
      <c r="G350" s="283"/>
      <c r="H350" s="421"/>
      <c r="I350" s="421"/>
      <c r="J350" s="283"/>
      <c r="K350" s="421"/>
      <c r="L350" s="282"/>
      <c r="N350" s="282"/>
      <c r="S350" s="282"/>
      <c r="T350" s="283"/>
      <c r="U350" s="283"/>
      <c r="V350" s="283"/>
      <c r="W350" s="283"/>
      <c r="X350" s="283"/>
      <c r="Y350" s="282"/>
      <c r="Z350" s="282"/>
      <c r="AA350" s="283"/>
      <c r="AB350" s="282"/>
      <c r="AC350" s="282"/>
      <c r="AD350" s="282"/>
      <c r="AE350" s="282"/>
      <c r="AF350" s="283"/>
      <c r="AG350" s="402"/>
      <c r="AH350" s="283"/>
      <c r="AI350" s="283"/>
      <c r="AJ350" s="283"/>
      <c r="AK350" s="283"/>
      <c r="AL350" s="283"/>
      <c r="AM350" s="282"/>
      <c r="AN350" s="282"/>
      <c r="AO350" s="282"/>
      <c r="AP350" s="282"/>
      <c r="AQ350" s="282"/>
      <c r="AR350" s="282"/>
      <c r="AT350" s="283"/>
      <c r="AU350" s="283"/>
      <c r="AV350" s="283"/>
      <c r="AW350" s="283"/>
      <c r="AY350" s="283"/>
      <c r="AZ350" s="282"/>
      <c r="BA350" s="283"/>
      <c r="BB350" s="282"/>
      <c r="BC350" s="282"/>
      <c r="BD350" s="282"/>
      <c r="BE350" s="283"/>
      <c r="BG350" s="282"/>
      <c r="BH350" s="282"/>
      <c r="BI350" s="282"/>
      <c r="BL350" s="421"/>
      <c r="BM350" s="424"/>
      <c r="BN350" s="424"/>
      <c r="BO350" s="424"/>
      <c r="BP350" s="424"/>
      <c r="BQ350" s="421"/>
      <c r="BR350" s="421"/>
      <c r="BV350" s="282"/>
      <c r="BW350" s="283"/>
      <c r="BY350" s="283"/>
      <c r="BZ350" s="283"/>
      <c r="CA350" s="283"/>
      <c r="CB350" s="282"/>
      <c r="CC350" s="282"/>
      <c r="CD350" s="282"/>
      <c r="CE350" s="282"/>
      <c r="CG350" s="427"/>
      <c r="CH350" s="402"/>
      <c r="CI350" s="424"/>
      <c r="CJ350" s="282"/>
      <c r="CK350" s="282"/>
      <c r="CL350" s="283"/>
      <c r="CM350" s="283"/>
      <c r="CP350" s="282"/>
      <c r="DC350" s="282"/>
      <c r="DD350" s="282"/>
      <c r="DE350" s="282"/>
      <c r="DF350" s="282"/>
      <c r="DG350" s="282"/>
      <c r="DH350" s="282"/>
      <c r="DI350" s="282"/>
      <c r="DJ350" s="282"/>
      <c r="EF350" s="495" t="str">
        <f>""&amp;(MID(数据表!AZ350,1,MIN(FIND({"(";"（"},数据表!AZ350&amp;"(（",1)-1)))&amp;""</f>
        <v/>
      </c>
      <c r="EG350" s="495" t="str">
        <f>""&amp;(MID(数据表!AZ350,1,MIN(FIND({0;1;2;3;4;5;6;7;8;9},数据表!AZ350&amp;"1234567890",1)-1)))&amp;""</f>
        <v/>
      </c>
    </row>
    <row r="351" spans="2:137" s="310" customFormat="1" ht="12" customHeight="1">
      <c r="B351" s="286"/>
      <c r="C351" s="286"/>
      <c r="D351" s="286"/>
      <c r="E351" s="479"/>
      <c r="F351" s="282"/>
      <c r="G351" s="283"/>
      <c r="H351" s="421"/>
      <c r="I351" s="421"/>
      <c r="J351" s="283"/>
      <c r="K351" s="421"/>
      <c r="L351" s="282"/>
      <c r="N351" s="282"/>
      <c r="S351" s="282"/>
      <c r="T351" s="283"/>
      <c r="U351" s="283"/>
      <c r="V351" s="283"/>
      <c r="W351" s="283"/>
      <c r="X351" s="283"/>
      <c r="Y351" s="282"/>
      <c r="Z351" s="282"/>
      <c r="AA351" s="283"/>
      <c r="AB351" s="282"/>
      <c r="AC351" s="282"/>
      <c r="AD351" s="282"/>
      <c r="AE351" s="282"/>
      <c r="AF351" s="283"/>
      <c r="AG351" s="402"/>
      <c r="AH351" s="283"/>
      <c r="AI351" s="283"/>
      <c r="AJ351" s="283"/>
      <c r="AK351" s="283"/>
      <c r="AL351" s="283"/>
      <c r="AM351" s="282"/>
      <c r="AN351" s="282"/>
      <c r="AO351" s="282"/>
      <c r="AP351" s="282"/>
      <c r="AQ351" s="282"/>
      <c r="AR351" s="282"/>
      <c r="AT351" s="283"/>
      <c r="AU351" s="283"/>
      <c r="AV351" s="283"/>
      <c r="AW351" s="283"/>
      <c r="AY351" s="283"/>
      <c r="AZ351" s="282"/>
      <c r="BA351" s="283"/>
      <c r="BB351" s="282"/>
      <c r="BC351" s="282"/>
      <c r="BD351" s="282"/>
      <c r="BE351" s="283"/>
      <c r="BG351" s="282"/>
      <c r="BH351" s="282"/>
      <c r="BI351" s="282"/>
      <c r="BL351" s="421"/>
      <c r="BM351" s="424"/>
      <c r="BN351" s="424"/>
      <c r="BO351" s="424"/>
      <c r="BP351" s="424"/>
      <c r="BQ351" s="421"/>
      <c r="BR351" s="421"/>
      <c r="BV351" s="282"/>
      <c r="BW351" s="283"/>
      <c r="BY351" s="283"/>
      <c r="BZ351" s="283"/>
      <c r="CA351" s="283"/>
      <c r="CB351" s="282"/>
      <c r="CC351" s="282"/>
      <c r="CD351" s="282"/>
      <c r="CE351" s="282"/>
      <c r="CG351" s="427"/>
      <c r="CH351" s="402"/>
      <c r="CI351" s="424"/>
      <c r="CJ351" s="282"/>
      <c r="CK351" s="282"/>
      <c r="CL351" s="283"/>
      <c r="CM351" s="283"/>
      <c r="CP351" s="282"/>
      <c r="DC351" s="282"/>
      <c r="DD351" s="282"/>
      <c r="DE351" s="282"/>
      <c r="DF351" s="282"/>
      <c r="DG351" s="282"/>
      <c r="DH351" s="282"/>
      <c r="DI351" s="282"/>
      <c r="DJ351" s="282"/>
      <c r="EF351" s="495" t="str">
        <f>""&amp;(MID(数据表!AZ351,1,MIN(FIND({"(";"（"},数据表!AZ351&amp;"(（",1)-1)))&amp;""</f>
        <v/>
      </c>
      <c r="EG351" s="495" t="str">
        <f>""&amp;(MID(数据表!AZ351,1,MIN(FIND({0;1;2;3;4;5;6;7;8;9},数据表!AZ351&amp;"1234567890",1)-1)))&amp;""</f>
        <v/>
      </c>
    </row>
    <row r="352" spans="2:137" s="310" customFormat="1" ht="12" customHeight="1">
      <c r="B352" s="286"/>
      <c r="C352" s="286"/>
      <c r="D352" s="286"/>
      <c r="E352" s="479"/>
      <c r="F352" s="282"/>
      <c r="G352" s="283"/>
      <c r="H352" s="421"/>
      <c r="I352" s="421"/>
      <c r="J352" s="283"/>
      <c r="K352" s="421"/>
      <c r="L352" s="282"/>
      <c r="N352" s="282"/>
      <c r="S352" s="282"/>
      <c r="T352" s="283"/>
      <c r="U352" s="283"/>
      <c r="V352" s="283"/>
      <c r="W352" s="283"/>
      <c r="X352" s="283"/>
      <c r="Y352" s="282"/>
      <c r="Z352" s="282"/>
      <c r="AA352" s="283"/>
      <c r="AB352" s="282"/>
      <c r="AC352" s="282"/>
      <c r="AD352" s="282"/>
      <c r="AE352" s="282"/>
      <c r="AF352" s="283"/>
      <c r="AG352" s="402"/>
      <c r="AH352" s="283"/>
      <c r="AI352" s="283"/>
      <c r="AJ352" s="283"/>
      <c r="AK352" s="283"/>
      <c r="AL352" s="283"/>
      <c r="AM352" s="282"/>
      <c r="AN352" s="282"/>
      <c r="AO352" s="282"/>
      <c r="AP352" s="282"/>
      <c r="AQ352" s="282"/>
      <c r="AR352" s="282"/>
      <c r="AT352" s="283"/>
      <c r="AU352" s="283"/>
      <c r="AV352" s="283"/>
      <c r="AW352" s="283"/>
      <c r="AY352" s="283"/>
      <c r="AZ352" s="282"/>
      <c r="BA352" s="283"/>
      <c r="BB352" s="282"/>
      <c r="BC352" s="282"/>
      <c r="BD352" s="282"/>
      <c r="BE352" s="283"/>
      <c r="BG352" s="282"/>
      <c r="BH352" s="282"/>
      <c r="BI352" s="282"/>
      <c r="BL352" s="421"/>
      <c r="BM352" s="424"/>
      <c r="BN352" s="424"/>
      <c r="BO352" s="424"/>
      <c r="BP352" s="424"/>
      <c r="BQ352" s="421"/>
      <c r="BR352" s="421"/>
      <c r="BV352" s="282"/>
      <c r="BW352" s="283"/>
      <c r="BY352" s="283"/>
      <c r="BZ352" s="283"/>
      <c r="CA352" s="283"/>
      <c r="CB352" s="282"/>
      <c r="CC352" s="282"/>
      <c r="CD352" s="282"/>
      <c r="CE352" s="282"/>
      <c r="CG352" s="427"/>
      <c r="CH352" s="402"/>
      <c r="CI352" s="424"/>
      <c r="CJ352" s="282"/>
      <c r="CK352" s="282"/>
      <c r="CL352" s="283"/>
      <c r="CM352" s="283"/>
      <c r="CP352" s="282"/>
      <c r="DC352" s="282"/>
      <c r="DD352" s="282"/>
      <c r="DE352" s="282"/>
      <c r="DF352" s="282"/>
      <c r="DG352" s="282"/>
      <c r="DH352" s="282"/>
      <c r="DI352" s="282"/>
      <c r="DJ352" s="282"/>
      <c r="EF352" s="495" t="str">
        <f>""&amp;(MID(数据表!AZ352,1,MIN(FIND({"(";"（"},数据表!AZ352&amp;"(（",1)-1)))&amp;""</f>
        <v/>
      </c>
      <c r="EG352" s="495" t="str">
        <f>""&amp;(MID(数据表!AZ352,1,MIN(FIND({0;1;2;3;4;5;6;7;8;9},数据表!AZ352&amp;"1234567890",1)-1)))&amp;""</f>
        <v/>
      </c>
    </row>
    <row r="353" spans="2:137" s="310" customFormat="1" ht="12" customHeight="1">
      <c r="B353" s="286"/>
      <c r="C353" s="286"/>
      <c r="D353" s="286"/>
      <c r="E353" s="479"/>
      <c r="F353" s="282"/>
      <c r="G353" s="283"/>
      <c r="H353" s="421"/>
      <c r="I353" s="421"/>
      <c r="J353" s="283"/>
      <c r="K353" s="421"/>
      <c r="L353" s="282"/>
      <c r="N353" s="282"/>
      <c r="S353" s="282"/>
      <c r="T353" s="283"/>
      <c r="U353" s="283"/>
      <c r="V353" s="283"/>
      <c r="W353" s="283"/>
      <c r="X353" s="283"/>
      <c r="Y353" s="282"/>
      <c r="Z353" s="282"/>
      <c r="AA353" s="283"/>
      <c r="AB353" s="282"/>
      <c r="AC353" s="282"/>
      <c r="AD353" s="282"/>
      <c r="AE353" s="282"/>
      <c r="AF353" s="283"/>
      <c r="AG353" s="402"/>
      <c r="AH353" s="283"/>
      <c r="AI353" s="283"/>
      <c r="AJ353" s="283"/>
      <c r="AK353" s="283"/>
      <c r="AL353" s="283"/>
      <c r="AM353" s="282"/>
      <c r="AN353" s="282"/>
      <c r="AO353" s="282"/>
      <c r="AP353" s="282"/>
      <c r="AQ353" s="282"/>
      <c r="AR353" s="282"/>
      <c r="AT353" s="283"/>
      <c r="AU353" s="283"/>
      <c r="AV353" s="283"/>
      <c r="AW353" s="283"/>
      <c r="AY353" s="283"/>
      <c r="AZ353" s="282"/>
      <c r="BA353" s="283"/>
      <c r="BB353" s="282"/>
      <c r="BC353" s="282"/>
      <c r="BD353" s="282"/>
      <c r="BE353" s="283"/>
      <c r="BG353" s="282"/>
      <c r="BH353" s="282"/>
      <c r="BI353" s="282"/>
      <c r="BL353" s="421"/>
      <c r="BM353" s="424"/>
      <c r="BN353" s="424"/>
      <c r="BO353" s="424"/>
      <c r="BP353" s="424"/>
      <c r="BQ353" s="421"/>
      <c r="BR353" s="421"/>
      <c r="BV353" s="282"/>
      <c r="BW353" s="283"/>
      <c r="BY353" s="283"/>
      <c r="BZ353" s="283"/>
      <c r="CA353" s="283"/>
      <c r="CB353" s="282"/>
      <c r="CC353" s="282"/>
      <c r="CD353" s="282"/>
      <c r="CE353" s="282"/>
      <c r="CG353" s="427"/>
      <c r="CH353" s="402"/>
      <c r="CI353" s="424"/>
      <c r="CJ353" s="282"/>
      <c r="CK353" s="282"/>
      <c r="CL353" s="283"/>
      <c r="CM353" s="283"/>
      <c r="CP353" s="282"/>
      <c r="DC353" s="282"/>
      <c r="DD353" s="282"/>
      <c r="DE353" s="282"/>
      <c r="DF353" s="282"/>
      <c r="DG353" s="282"/>
      <c r="DH353" s="282"/>
      <c r="DI353" s="282"/>
      <c r="DJ353" s="282"/>
      <c r="EF353" s="495" t="str">
        <f>""&amp;(MID(数据表!AZ353,1,MIN(FIND({"(";"（"},数据表!AZ353&amp;"(（",1)-1)))&amp;""</f>
        <v/>
      </c>
      <c r="EG353" s="495" t="str">
        <f>""&amp;(MID(数据表!AZ353,1,MIN(FIND({0;1;2;3;4;5;6;7;8;9},数据表!AZ353&amp;"1234567890",1)-1)))&amp;""</f>
        <v/>
      </c>
    </row>
    <row r="354" spans="2:137" s="310" customFormat="1" ht="12" customHeight="1">
      <c r="B354" s="286"/>
      <c r="C354" s="286"/>
      <c r="D354" s="286"/>
      <c r="E354" s="479"/>
      <c r="F354" s="282"/>
      <c r="G354" s="283"/>
      <c r="H354" s="421"/>
      <c r="I354" s="421"/>
      <c r="J354" s="283"/>
      <c r="K354" s="421"/>
      <c r="L354" s="282"/>
      <c r="N354" s="282"/>
      <c r="S354" s="282"/>
      <c r="T354" s="283"/>
      <c r="U354" s="283"/>
      <c r="V354" s="283"/>
      <c r="W354" s="283"/>
      <c r="X354" s="283"/>
      <c r="Y354" s="282"/>
      <c r="Z354" s="282"/>
      <c r="AA354" s="283"/>
      <c r="AB354" s="282"/>
      <c r="AC354" s="282"/>
      <c r="AD354" s="282"/>
      <c r="AE354" s="282"/>
      <c r="AF354" s="283"/>
      <c r="AG354" s="402"/>
      <c r="AH354" s="283"/>
      <c r="AI354" s="283"/>
      <c r="AJ354" s="283"/>
      <c r="AK354" s="283"/>
      <c r="AL354" s="283"/>
      <c r="AM354" s="282"/>
      <c r="AN354" s="282"/>
      <c r="AO354" s="282"/>
      <c r="AP354" s="282"/>
      <c r="AQ354" s="282"/>
      <c r="AR354" s="282"/>
      <c r="AT354" s="283"/>
      <c r="AU354" s="283"/>
      <c r="AV354" s="283"/>
      <c r="AW354" s="283"/>
      <c r="AY354" s="283"/>
      <c r="AZ354" s="282"/>
      <c r="BA354" s="283"/>
      <c r="BB354" s="282"/>
      <c r="BC354" s="282"/>
      <c r="BD354" s="282"/>
      <c r="BE354" s="283"/>
      <c r="BG354" s="282"/>
      <c r="BH354" s="282"/>
      <c r="BI354" s="282"/>
      <c r="BL354" s="421"/>
      <c r="BM354" s="424"/>
      <c r="BN354" s="424"/>
      <c r="BO354" s="424"/>
      <c r="BP354" s="424"/>
      <c r="BQ354" s="421"/>
      <c r="BR354" s="421"/>
      <c r="BV354" s="282"/>
      <c r="BW354" s="283"/>
      <c r="BY354" s="283"/>
      <c r="BZ354" s="283"/>
      <c r="CA354" s="283"/>
      <c r="CB354" s="282"/>
      <c r="CC354" s="282"/>
      <c r="CD354" s="282"/>
      <c r="CE354" s="282"/>
      <c r="CG354" s="427"/>
      <c r="CH354" s="402"/>
      <c r="CI354" s="424"/>
      <c r="CJ354" s="282"/>
      <c r="CK354" s="282"/>
      <c r="CL354" s="283"/>
      <c r="CM354" s="283"/>
      <c r="CP354" s="282"/>
      <c r="DC354" s="282"/>
      <c r="DD354" s="282"/>
      <c r="DE354" s="282"/>
      <c r="DF354" s="282"/>
      <c r="DG354" s="282"/>
      <c r="DH354" s="282"/>
      <c r="DI354" s="282"/>
      <c r="DJ354" s="282"/>
      <c r="EF354" s="495" t="str">
        <f>""&amp;(MID(数据表!AZ354,1,MIN(FIND({"(";"（"},数据表!AZ354&amp;"(（",1)-1)))&amp;""</f>
        <v/>
      </c>
      <c r="EG354" s="495" t="str">
        <f>""&amp;(MID(数据表!AZ354,1,MIN(FIND({0;1;2;3;4;5;6;7;8;9},数据表!AZ354&amp;"1234567890",1)-1)))&amp;""</f>
        <v/>
      </c>
    </row>
    <row r="355" spans="2:137" s="310" customFormat="1" ht="12" customHeight="1">
      <c r="B355" s="286"/>
      <c r="C355" s="286"/>
      <c r="D355" s="286"/>
      <c r="E355" s="479"/>
      <c r="F355" s="282"/>
      <c r="G355" s="283"/>
      <c r="H355" s="421"/>
      <c r="I355" s="421"/>
      <c r="J355" s="283"/>
      <c r="K355" s="421"/>
      <c r="L355" s="282"/>
      <c r="N355" s="282"/>
      <c r="S355" s="282"/>
      <c r="T355" s="283"/>
      <c r="U355" s="283"/>
      <c r="V355" s="283"/>
      <c r="W355" s="283"/>
      <c r="X355" s="283"/>
      <c r="Y355" s="282"/>
      <c r="Z355" s="282"/>
      <c r="AA355" s="283"/>
      <c r="AB355" s="282"/>
      <c r="AC355" s="282"/>
      <c r="AD355" s="282"/>
      <c r="AE355" s="282"/>
      <c r="AF355" s="283"/>
      <c r="AG355" s="402"/>
      <c r="AH355" s="283"/>
      <c r="AI355" s="283"/>
      <c r="AJ355" s="283"/>
      <c r="AK355" s="283"/>
      <c r="AL355" s="283"/>
      <c r="AM355" s="282"/>
      <c r="AN355" s="282"/>
      <c r="AO355" s="282"/>
      <c r="AP355" s="282"/>
      <c r="AQ355" s="282"/>
      <c r="AR355" s="282"/>
      <c r="AT355" s="283"/>
      <c r="AU355" s="283"/>
      <c r="AV355" s="283"/>
      <c r="AW355" s="283"/>
      <c r="AY355" s="283"/>
      <c r="AZ355" s="282"/>
      <c r="BA355" s="283"/>
      <c r="BB355" s="282"/>
      <c r="BC355" s="282"/>
      <c r="BD355" s="282"/>
      <c r="BE355" s="283"/>
      <c r="BG355" s="282"/>
      <c r="BH355" s="282"/>
      <c r="BI355" s="282"/>
      <c r="BL355" s="421"/>
      <c r="BM355" s="424"/>
      <c r="BN355" s="424"/>
      <c r="BO355" s="424"/>
      <c r="BP355" s="424"/>
      <c r="BQ355" s="421"/>
      <c r="BR355" s="421"/>
      <c r="BV355" s="282"/>
      <c r="BW355" s="283"/>
      <c r="BY355" s="283"/>
      <c r="BZ355" s="283"/>
      <c r="CA355" s="283"/>
      <c r="CB355" s="282"/>
      <c r="CC355" s="282"/>
      <c r="CD355" s="282"/>
      <c r="CE355" s="282"/>
      <c r="CG355" s="427"/>
      <c r="CH355" s="402"/>
      <c r="CI355" s="424"/>
      <c r="CJ355" s="282"/>
      <c r="CK355" s="282"/>
      <c r="CL355" s="283"/>
      <c r="CM355" s="283"/>
      <c r="CP355" s="282"/>
      <c r="DC355" s="282"/>
      <c r="DD355" s="282"/>
      <c r="DE355" s="282"/>
      <c r="DF355" s="282"/>
      <c r="DG355" s="282"/>
      <c r="DH355" s="282"/>
      <c r="DI355" s="282"/>
      <c r="DJ355" s="282"/>
      <c r="EF355" s="495" t="str">
        <f>""&amp;(MID(数据表!AZ355,1,MIN(FIND({"(";"（"},数据表!AZ355&amp;"(（",1)-1)))&amp;""</f>
        <v/>
      </c>
      <c r="EG355" s="495" t="str">
        <f>""&amp;(MID(数据表!AZ355,1,MIN(FIND({0;1;2;3;4;5;6;7;8;9},数据表!AZ355&amp;"1234567890",1)-1)))&amp;""</f>
        <v/>
      </c>
    </row>
    <row r="356" spans="2:137" s="310" customFormat="1" ht="12" customHeight="1">
      <c r="B356" s="286"/>
      <c r="C356" s="286"/>
      <c r="D356" s="286"/>
      <c r="E356" s="479"/>
      <c r="F356" s="282"/>
      <c r="G356" s="283"/>
      <c r="H356" s="421"/>
      <c r="I356" s="421"/>
      <c r="J356" s="283"/>
      <c r="K356" s="421"/>
      <c r="L356" s="282"/>
      <c r="N356" s="282"/>
      <c r="S356" s="282"/>
      <c r="T356" s="283"/>
      <c r="U356" s="283"/>
      <c r="V356" s="283"/>
      <c r="W356" s="283"/>
      <c r="X356" s="283"/>
      <c r="Y356" s="282"/>
      <c r="Z356" s="282"/>
      <c r="AA356" s="283"/>
      <c r="AB356" s="282"/>
      <c r="AC356" s="282"/>
      <c r="AD356" s="282"/>
      <c r="AE356" s="282"/>
      <c r="AF356" s="283"/>
      <c r="AG356" s="402"/>
      <c r="AH356" s="283"/>
      <c r="AI356" s="283"/>
      <c r="AJ356" s="283"/>
      <c r="AK356" s="283"/>
      <c r="AL356" s="283"/>
      <c r="AM356" s="282"/>
      <c r="AN356" s="282"/>
      <c r="AO356" s="282"/>
      <c r="AP356" s="282"/>
      <c r="AQ356" s="282"/>
      <c r="AR356" s="282"/>
      <c r="AT356" s="283"/>
      <c r="AU356" s="283"/>
      <c r="AV356" s="283"/>
      <c r="AW356" s="283"/>
      <c r="AY356" s="283"/>
      <c r="AZ356" s="282"/>
      <c r="BA356" s="283"/>
      <c r="BB356" s="282"/>
      <c r="BC356" s="282"/>
      <c r="BD356" s="282"/>
      <c r="BE356" s="283"/>
      <c r="BG356" s="282"/>
      <c r="BH356" s="282"/>
      <c r="BI356" s="282"/>
      <c r="BL356" s="421"/>
      <c r="BM356" s="424"/>
      <c r="BN356" s="424"/>
      <c r="BO356" s="424"/>
      <c r="BP356" s="424"/>
      <c r="BQ356" s="421"/>
      <c r="BR356" s="421"/>
      <c r="BV356" s="282"/>
      <c r="BW356" s="283"/>
      <c r="BY356" s="283"/>
      <c r="BZ356" s="283"/>
      <c r="CA356" s="283"/>
      <c r="CB356" s="282"/>
      <c r="CC356" s="282"/>
      <c r="CD356" s="282"/>
      <c r="CE356" s="282"/>
      <c r="CG356" s="427"/>
      <c r="CH356" s="402"/>
      <c r="CI356" s="424"/>
      <c r="CJ356" s="282"/>
      <c r="CK356" s="282"/>
      <c r="CL356" s="283"/>
      <c r="CM356" s="283"/>
      <c r="CP356" s="282"/>
      <c r="DC356" s="282"/>
      <c r="DD356" s="282"/>
      <c r="DE356" s="282"/>
      <c r="DF356" s="282"/>
      <c r="DG356" s="282"/>
      <c r="DH356" s="282"/>
      <c r="DI356" s="282"/>
      <c r="DJ356" s="282"/>
      <c r="EF356" s="495" t="str">
        <f>""&amp;(MID(数据表!AZ356,1,MIN(FIND({"(";"（"},数据表!AZ356&amp;"(（",1)-1)))&amp;""</f>
        <v/>
      </c>
      <c r="EG356" s="495" t="str">
        <f>""&amp;(MID(数据表!AZ356,1,MIN(FIND({0;1;2;3;4;5;6;7;8;9},数据表!AZ356&amp;"1234567890",1)-1)))&amp;""</f>
        <v/>
      </c>
    </row>
    <row r="357" spans="2:137" s="310" customFormat="1" ht="12" customHeight="1">
      <c r="B357" s="286"/>
      <c r="C357" s="286"/>
      <c r="D357" s="286"/>
      <c r="E357" s="479"/>
      <c r="F357" s="282"/>
      <c r="G357" s="283"/>
      <c r="H357" s="421"/>
      <c r="I357" s="421"/>
      <c r="J357" s="283"/>
      <c r="K357" s="421"/>
      <c r="L357" s="282"/>
      <c r="N357" s="282"/>
      <c r="S357" s="282"/>
      <c r="T357" s="283"/>
      <c r="U357" s="283"/>
      <c r="V357" s="283"/>
      <c r="W357" s="283"/>
      <c r="X357" s="283"/>
      <c r="Y357" s="282"/>
      <c r="Z357" s="282"/>
      <c r="AA357" s="283"/>
      <c r="AB357" s="282"/>
      <c r="AC357" s="282"/>
      <c r="AD357" s="282"/>
      <c r="AE357" s="282"/>
      <c r="AF357" s="283"/>
      <c r="AG357" s="402"/>
      <c r="AH357" s="283"/>
      <c r="AI357" s="283"/>
      <c r="AJ357" s="283"/>
      <c r="AK357" s="283"/>
      <c r="AL357" s="283"/>
      <c r="AM357" s="282"/>
      <c r="AN357" s="282"/>
      <c r="AO357" s="282"/>
      <c r="AP357" s="282"/>
      <c r="AQ357" s="282"/>
      <c r="AR357" s="282"/>
      <c r="AT357" s="283"/>
      <c r="AU357" s="283"/>
      <c r="AV357" s="283"/>
      <c r="AW357" s="283"/>
      <c r="AY357" s="283"/>
      <c r="AZ357" s="282"/>
      <c r="BA357" s="283"/>
      <c r="BB357" s="282"/>
      <c r="BC357" s="282"/>
      <c r="BD357" s="282"/>
      <c r="BE357" s="283"/>
      <c r="BG357" s="282"/>
      <c r="BH357" s="282"/>
      <c r="BI357" s="282"/>
      <c r="BL357" s="421"/>
      <c r="BM357" s="424"/>
      <c r="BN357" s="424"/>
      <c r="BO357" s="424"/>
      <c r="BP357" s="424"/>
      <c r="BQ357" s="421"/>
      <c r="BR357" s="421"/>
      <c r="BV357" s="282"/>
      <c r="BW357" s="283"/>
      <c r="BY357" s="283"/>
      <c r="BZ357" s="283"/>
      <c r="CA357" s="283"/>
      <c r="CB357" s="282"/>
      <c r="CC357" s="282"/>
      <c r="CD357" s="282"/>
      <c r="CE357" s="282"/>
      <c r="CG357" s="427"/>
      <c r="CH357" s="402"/>
      <c r="CI357" s="424"/>
      <c r="CJ357" s="282"/>
      <c r="CK357" s="282"/>
      <c r="CL357" s="283"/>
      <c r="CM357" s="283"/>
      <c r="CP357" s="282"/>
      <c r="DC357" s="282"/>
      <c r="DD357" s="282"/>
      <c r="DE357" s="282"/>
      <c r="DF357" s="282"/>
      <c r="DG357" s="282"/>
      <c r="DH357" s="282"/>
      <c r="DI357" s="282"/>
      <c r="DJ357" s="282"/>
      <c r="EF357" s="495" t="str">
        <f>""&amp;(MID(数据表!AZ357,1,MIN(FIND({"(";"（"},数据表!AZ357&amp;"(（",1)-1)))&amp;""</f>
        <v/>
      </c>
      <c r="EG357" s="495" t="str">
        <f>""&amp;(MID(数据表!AZ357,1,MIN(FIND({0;1;2;3;4;5;6;7;8;9},数据表!AZ357&amp;"1234567890",1)-1)))&amp;""</f>
        <v/>
      </c>
    </row>
    <row r="358" spans="2:137" s="310" customFormat="1" ht="12" customHeight="1">
      <c r="B358" s="286"/>
      <c r="C358" s="286"/>
      <c r="D358" s="286"/>
      <c r="E358" s="479"/>
      <c r="F358" s="282"/>
      <c r="G358" s="283"/>
      <c r="H358" s="421"/>
      <c r="I358" s="421"/>
      <c r="J358" s="283"/>
      <c r="K358" s="421"/>
      <c r="L358" s="282"/>
      <c r="N358" s="282"/>
      <c r="S358" s="282"/>
      <c r="T358" s="283"/>
      <c r="U358" s="283"/>
      <c r="V358" s="283"/>
      <c r="W358" s="283"/>
      <c r="X358" s="283"/>
      <c r="Y358" s="282"/>
      <c r="Z358" s="282"/>
      <c r="AA358" s="283"/>
      <c r="AB358" s="282"/>
      <c r="AC358" s="282"/>
      <c r="AD358" s="282"/>
      <c r="AE358" s="282"/>
      <c r="AF358" s="283"/>
      <c r="AG358" s="402"/>
      <c r="AH358" s="283"/>
      <c r="AI358" s="283"/>
      <c r="AJ358" s="283"/>
      <c r="AK358" s="283"/>
      <c r="AL358" s="283"/>
      <c r="AM358" s="282"/>
      <c r="AN358" s="282"/>
      <c r="AO358" s="282"/>
      <c r="AP358" s="282"/>
      <c r="AQ358" s="282"/>
      <c r="AR358" s="282"/>
      <c r="AT358" s="283"/>
      <c r="AU358" s="283"/>
      <c r="AV358" s="283"/>
      <c r="AW358" s="283"/>
      <c r="AY358" s="283"/>
      <c r="AZ358" s="282"/>
      <c r="BA358" s="283"/>
      <c r="BB358" s="282"/>
      <c r="BC358" s="282"/>
      <c r="BD358" s="282"/>
      <c r="BE358" s="283"/>
      <c r="BG358" s="282"/>
      <c r="BH358" s="282"/>
      <c r="BI358" s="282"/>
      <c r="BL358" s="421"/>
      <c r="BM358" s="424"/>
      <c r="BN358" s="424"/>
      <c r="BO358" s="424"/>
      <c r="BP358" s="424"/>
      <c r="BQ358" s="421"/>
      <c r="BR358" s="421"/>
      <c r="BV358" s="282"/>
      <c r="BW358" s="283"/>
      <c r="BY358" s="283"/>
      <c r="BZ358" s="283"/>
      <c r="CA358" s="283"/>
      <c r="CB358" s="282"/>
      <c r="CC358" s="282"/>
      <c r="CD358" s="282"/>
      <c r="CE358" s="282"/>
      <c r="CG358" s="427"/>
      <c r="CH358" s="402"/>
      <c r="CI358" s="424"/>
      <c r="CJ358" s="282"/>
      <c r="CK358" s="282"/>
      <c r="CL358" s="283"/>
      <c r="CM358" s="283"/>
      <c r="CP358" s="282"/>
      <c r="DC358" s="282"/>
      <c r="DD358" s="282"/>
      <c r="DE358" s="282"/>
      <c r="DF358" s="282"/>
      <c r="DG358" s="282"/>
      <c r="DH358" s="282"/>
      <c r="DI358" s="282"/>
      <c r="DJ358" s="282"/>
      <c r="EF358" s="495" t="str">
        <f>""&amp;(MID(数据表!AZ358,1,MIN(FIND({"(";"（"},数据表!AZ358&amp;"(（",1)-1)))&amp;""</f>
        <v/>
      </c>
      <c r="EG358" s="495" t="str">
        <f>""&amp;(MID(数据表!AZ358,1,MIN(FIND({0;1;2;3;4;5;6;7;8;9},数据表!AZ358&amp;"1234567890",1)-1)))&amp;""</f>
        <v/>
      </c>
    </row>
    <row r="359" spans="2:137" s="310" customFormat="1" ht="12" customHeight="1">
      <c r="B359" s="286"/>
      <c r="C359" s="286"/>
      <c r="D359" s="286"/>
      <c r="E359" s="479"/>
      <c r="F359" s="282"/>
      <c r="G359" s="283"/>
      <c r="H359" s="421"/>
      <c r="I359" s="421"/>
      <c r="J359" s="283"/>
      <c r="K359" s="421"/>
      <c r="L359" s="282"/>
      <c r="N359" s="282"/>
      <c r="S359" s="282"/>
      <c r="T359" s="283"/>
      <c r="U359" s="283"/>
      <c r="V359" s="283"/>
      <c r="W359" s="283"/>
      <c r="X359" s="283"/>
      <c r="Y359" s="282"/>
      <c r="Z359" s="282"/>
      <c r="AA359" s="283"/>
      <c r="AB359" s="282"/>
      <c r="AC359" s="282"/>
      <c r="AD359" s="282"/>
      <c r="AE359" s="282"/>
      <c r="AF359" s="283"/>
      <c r="AG359" s="402"/>
      <c r="AH359" s="283"/>
      <c r="AI359" s="283"/>
      <c r="AJ359" s="283"/>
      <c r="AK359" s="283"/>
      <c r="AL359" s="283"/>
      <c r="AM359" s="282"/>
      <c r="AN359" s="282"/>
      <c r="AO359" s="282"/>
      <c r="AP359" s="282"/>
      <c r="AQ359" s="282"/>
      <c r="AR359" s="282"/>
      <c r="AT359" s="283"/>
      <c r="AU359" s="283"/>
      <c r="AV359" s="283"/>
      <c r="AW359" s="283"/>
      <c r="AY359" s="283"/>
      <c r="AZ359" s="282"/>
      <c r="BA359" s="283"/>
      <c r="BB359" s="282"/>
      <c r="BC359" s="282"/>
      <c r="BD359" s="282"/>
      <c r="BE359" s="283"/>
      <c r="BG359" s="282"/>
      <c r="BH359" s="282"/>
      <c r="BI359" s="282"/>
      <c r="BL359" s="421"/>
      <c r="BM359" s="424"/>
      <c r="BN359" s="424"/>
      <c r="BO359" s="424"/>
      <c r="BP359" s="424"/>
      <c r="BQ359" s="421"/>
      <c r="BR359" s="421"/>
      <c r="BV359" s="282"/>
      <c r="BW359" s="283"/>
      <c r="BY359" s="283"/>
      <c r="BZ359" s="283"/>
      <c r="CA359" s="283"/>
      <c r="CB359" s="282"/>
      <c r="CC359" s="282"/>
      <c r="CD359" s="282"/>
      <c r="CE359" s="282"/>
      <c r="CG359" s="427"/>
      <c r="CH359" s="402"/>
      <c r="CI359" s="424"/>
      <c r="CJ359" s="282"/>
      <c r="CK359" s="282"/>
      <c r="CL359" s="283"/>
      <c r="CM359" s="283"/>
      <c r="CP359" s="282"/>
      <c r="DC359" s="282"/>
      <c r="DD359" s="282"/>
      <c r="DE359" s="282"/>
      <c r="DF359" s="282"/>
      <c r="DG359" s="282"/>
      <c r="DH359" s="282"/>
      <c r="DI359" s="282"/>
      <c r="DJ359" s="282"/>
      <c r="EF359" s="495" t="str">
        <f>""&amp;(MID(数据表!AZ359,1,MIN(FIND({"(";"（"},数据表!AZ359&amp;"(（",1)-1)))&amp;""</f>
        <v/>
      </c>
      <c r="EG359" s="495" t="str">
        <f>""&amp;(MID(数据表!AZ359,1,MIN(FIND({0;1;2;3;4;5;6;7;8;9},数据表!AZ359&amp;"1234567890",1)-1)))&amp;""</f>
        <v/>
      </c>
    </row>
    <row r="360" spans="2:137" s="310" customFormat="1" ht="12" customHeight="1">
      <c r="B360" s="286"/>
      <c r="C360" s="286"/>
      <c r="D360" s="286"/>
      <c r="E360" s="479"/>
      <c r="F360" s="282"/>
      <c r="G360" s="283"/>
      <c r="H360" s="421"/>
      <c r="I360" s="421"/>
      <c r="J360" s="283"/>
      <c r="K360" s="421"/>
      <c r="L360" s="282"/>
      <c r="N360" s="282"/>
      <c r="S360" s="282"/>
      <c r="T360" s="283"/>
      <c r="U360" s="283"/>
      <c r="V360" s="283"/>
      <c r="W360" s="283"/>
      <c r="X360" s="283"/>
      <c r="Y360" s="282"/>
      <c r="Z360" s="282"/>
      <c r="AA360" s="283"/>
      <c r="AB360" s="282"/>
      <c r="AC360" s="282"/>
      <c r="AD360" s="282"/>
      <c r="AE360" s="282"/>
      <c r="AF360" s="283"/>
      <c r="AG360" s="402"/>
      <c r="AH360" s="283"/>
      <c r="AI360" s="283"/>
      <c r="AJ360" s="283"/>
      <c r="AK360" s="283"/>
      <c r="AL360" s="283"/>
      <c r="AM360" s="282"/>
      <c r="AN360" s="282"/>
      <c r="AO360" s="282"/>
      <c r="AP360" s="282"/>
      <c r="AQ360" s="282"/>
      <c r="AR360" s="282"/>
      <c r="AT360" s="283"/>
      <c r="AU360" s="283"/>
      <c r="AV360" s="283"/>
      <c r="AW360" s="283"/>
      <c r="AY360" s="283"/>
      <c r="AZ360" s="282"/>
      <c r="BA360" s="283"/>
      <c r="BB360" s="282"/>
      <c r="BC360" s="282"/>
      <c r="BD360" s="282"/>
      <c r="BE360" s="283"/>
      <c r="BG360" s="282"/>
      <c r="BH360" s="282"/>
      <c r="BI360" s="282"/>
      <c r="BL360" s="421"/>
      <c r="BM360" s="424"/>
      <c r="BN360" s="424"/>
      <c r="BO360" s="424"/>
      <c r="BP360" s="424"/>
      <c r="BQ360" s="421"/>
      <c r="BR360" s="421"/>
      <c r="BV360" s="282"/>
      <c r="BW360" s="283"/>
      <c r="BY360" s="283"/>
      <c r="BZ360" s="283"/>
      <c r="CA360" s="283"/>
      <c r="CB360" s="282"/>
      <c r="CC360" s="282"/>
      <c r="CD360" s="282"/>
      <c r="CE360" s="282"/>
      <c r="CG360" s="427"/>
      <c r="CH360" s="402"/>
      <c r="CI360" s="424"/>
      <c r="CJ360" s="282"/>
      <c r="CK360" s="282"/>
      <c r="CL360" s="283"/>
      <c r="CM360" s="283"/>
      <c r="CP360" s="282"/>
      <c r="DC360" s="282"/>
      <c r="DD360" s="282"/>
      <c r="DE360" s="282"/>
      <c r="DF360" s="282"/>
      <c r="DG360" s="282"/>
      <c r="DH360" s="282"/>
      <c r="DI360" s="282"/>
      <c r="DJ360" s="282"/>
      <c r="EF360" s="495" t="str">
        <f>""&amp;(MID(数据表!AZ360,1,MIN(FIND({"(";"（"},数据表!AZ360&amp;"(（",1)-1)))&amp;""</f>
        <v/>
      </c>
      <c r="EG360" s="495" t="str">
        <f>""&amp;(MID(数据表!AZ360,1,MIN(FIND({0;1;2;3;4;5;6;7;8;9},数据表!AZ360&amp;"1234567890",1)-1)))&amp;""</f>
        <v/>
      </c>
    </row>
    <row r="361" spans="2:137" s="310" customFormat="1" ht="12" customHeight="1">
      <c r="B361" s="286"/>
      <c r="C361" s="286"/>
      <c r="D361" s="286"/>
      <c r="E361" s="479"/>
      <c r="F361" s="282"/>
      <c r="G361" s="283"/>
      <c r="H361" s="421"/>
      <c r="I361" s="421"/>
      <c r="J361" s="283"/>
      <c r="K361" s="421"/>
      <c r="L361" s="282"/>
      <c r="N361" s="282"/>
      <c r="S361" s="282"/>
      <c r="T361" s="283"/>
      <c r="U361" s="283"/>
      <c r="V361" s="283"/>
      <c r="W361" s="283"/>
      <c r="X361" s="283"/>
      <c r="Y361" s="282"/>
      <c r="Z361" s="282"/>
      <c r="AA361" s="283"/>
      <c r="AB361" s="282"/>
      <c r="AC361" s="282"/>
      <c r="AD361" s="282"/>
      <c r="AE361" s="282"/>
      <c r="AF361" s="283"/>
      <c r="AG361" s="402"/>
      <c r="AH361" s="283"/>
      <c r="AI361" s="283"/>
      <c r="AJ361" s="283"/>
      <c r="AK361" s="283"/>
      <c r="AL361" s="283"/>
      <c r="AM361" s="282"/>
      <c r="AN361" s="282"/>
      <c r="AO361" s="282"/>
      <c r="AP361" s="282"/>
      <c r="AQ361" s="282"/>
      <c r="AR361" s="282"/>
      <c r="AT361" s="283"/>
      <c r="AU361" s="283"/>
      <c r="AV361" s="283"/>
      <c r="AW361" s="283"/>
      <c r="AY361" s="283"/>
      <c r="AZ361" s="282"/>
      <c r="BA361" s="283"/>
      <c r="BB361" s="282"/>
      <c r="BC361" s="282"/>
      <c r="BD361" s="282"/>
      <c r="BE361" s="283"/>
      <c r="BG361" s="282"/>
      <c r="BH361" s="282"/>
      <c r="BI361" s="282"/>
      <c r="BL361" s="421"/>
      <c r="BM361" s="424"/>
      <c r="BN361" s="424"/>
      <c r="BO361" s="424"/>
      <c r="BP361" s="424"/>
      <c r="BQ361" s="421"/>
      <c r="BR361" s="421"/>
      <c r="BV361" s="282"/>
      <c r="BW361" s="283"/>
      <c r="BY361" s="283"/>
      <c r="BZ361" s="283"/>
      <c r="CA361" s="283"/>
      <c r="CB361" s="282"/>
      <c r="CC361" s="282"/>
      <c r="CD361" s="282"/>
      <c r="CE361" s="282"/>
      <c r="CG361" s="427"/>
      <c r="CH361" s="402"/>
      <c r="CI361" s="424"/>
      <c r="CJ361" s="282"/>
      <c r="CK361" s="282"/>
      <c r="CL361" s="283"/>
      <c r="CM361" s="283"/>
      <c r="CP361" s="282"/>
      <c r="DC361" s="282"/>
      <c r="DD361" s="282"/>
      <c r="DE361" s="282"/>
      <c r="DF361" s="282"/>
      <c r="DG361" s="282"/>
      <c r="DH361" s="282"/>
      <c r="DI361" s="282"/>
      <c r="DJ361" s="282"/>
      <c r="EF361" s="495" t="str">
        <f>""&amp;(MID(数据表!AZ361,1,MIN(FIND({"(";"（"},数据表!AZ361&amp;"(（",1)-1)))&amp;""</f>
        <v/>
      </c>
      <c r="EG361" s="495" t="str">
        <f>""&amp;(MID(数据表!AZ361,1,MIN(FIND({0;1;2;3;4;5;6;7;8;9},数据表!AZ361&amp;"1234567890",1)-1)))&amp;""</f>
        <v/>
      </c>
    </row>
    <row r="362" spans="2:137" s="310" customFormat="1" ht="12" customHeight="1">
      <c r="B362" s="286"/>
      <c r="C362" s="286"/>
      <c r="D362" s="286"/>
      <c r="E362" s="479"/>
      <c r="F362" s="282"/>
      <c r="G362" s="283"/>
      <c r="H362" s="421"/>
      <c r="I362" s="421"/>
      <c r="J362" s="283"/>
      <c r="K362" s="421"/>
      <c r="L362" s="282"/>
      <c r="N362" s="282"/>
      <c r="S362" s="282"/>
      <c r="T362" s="283"/>
      <c r="U362" s="283"/>
      <c r="V362" s="283"/>
      <c r="W362" s="283"/>
      <c r="X362" s="283"/>
      <c r="Y362" s="282"/>
      <c r="Z362" s="282"/>
      <c r="AA362" s="283"/>
      <c r="AB362" s="282"/>
      <c r="AC362" s="282"/>
      <c r="AD362" s="282"/>
      <c r="AE362" s="282"/>
      <c r="AF362" s="283"/>
      <c r="AG362" s="402"/>
      <c r="AH362" s="283"/>
      <c r="AI362" s="283"/>
      <c r="AJ362" s="283"/>
      <c r="AK362" s="283"/>
      <c r="AL362" s="283"/>
      <c r="AM362" s="282"/>
      <c r="AN362" s="282"/>
      <c r="AO362" s="282"/>
      <c r="AP362" s="282"/>
      <c r="AQ362" s="282"/>
      <c r="AR362" s="282"/>
      <c r="AT362" s="283"/>
      <c r="AU362" s="283"/>
      <c r="AV362" s="283"/>
      <c r="AW362" s="283"/>
      <c r="AY362" s="283"/>
      <c r="AZ362" s="282"/>
      <c r="BA362" s="283"/>
      <c r="BB362" s="282"/>
      <c r="BC362" s="282"/>
      <c r="BD362" s="282"/>
      <c r="BE362" s="283"/>
      <c r="BG362" s="282"/>
      <c r="BH362" s="282"/>
      <c r="BI362" s="282"/>
      <c r="BL362" s="421"/>
      <c r="BM362" s="424"/>
      <c r="BN362" s="424"/>
      <c r="BO362" s="424"/>
      <c r="BP362" s="424"/>
      <c r="BQ362" s="421"/>
      <c r="BR362" s="421"/>
      <c r="BV362" s="282"/>
      <c r="BW362" s="283"/>
      <c r="BY362" s="283"/>
      <c r="BZ362" s="283"/>
      <c r="CA362" s="283"/>
      <c r="CB362" s="282"/>
      <c r="CC362" s="282"/>
      <c r="CD362" s="282"/>
      <c r="CE362" s="282"/>
      <c r="CG362" s="427"/>
      <c r="CH362" s="402"/>
      <c r="CI362" s="424"/>
      <c r="CJ362" s="282"/>
      <c r="CK362" s="282"/>
      <c r="CL362" s="283"/>
      <c r="CM362" s="283"/>
      <c r="CP362" s="282"/>
      <c r="DC362" s="282"/>
      <c r="DD362" s="282"/>
      <c r="DE362" s="282"/>
      <c r="DF362" s="282"/>
      <c r="DG362" s="282"/>
      <c r="DH362" s="282"/>
      <c r="DI362" s="282"/>
      <c r="DJ362" s="282"/>
      <c r="EF362" s="495" t="str">
        <f>""&amp;(MID(数据表!AZ362,1,MIN(FIND({"(";"（"},数据表!AZ362&amp;"(（",1)-1)))&amp;""</f>
        <v/>
      </c>
      <c r="EG362" s="495" t="str">
        <f>""&amp;(MID(数据表!AZ362,1,MIN(FIND({0;1;2;3;4;5;6;7;8;9},数据表!AZ362&amp;"1234567890",1)-1)))&amp;""</f>
        <v/>
      </c>
    </row>
    <row r="363" spans="2:137" s="310" customFormat="1" ht="12" customHeight="1">
      <c r="B363" s="286"/>
      <c r="C363" s="286"/>
      <c r="D363" s="286"/>
      <c r="E363" s="479"/>
      <c r="F363" s="282"/>
      <c r="G363" s="283"/>
      <c r="H363" s="421"/>
      <c r="I363" s="421"/>
      <c r="J363" s="283"/>
      <c r="K363" s="421"/>
      <c r="L363" s="282"/>
      <c r="N363" s="282"/>
      <c r="S363" s="282"/>
      <c r="T363" s="283"/>
      <c r="U363" s="283"/>
      <c r="V363" s="283"/>
      <c r="W363" s="283"/>
      <c r="X363" s="283"/>
      <c r="Y363" s="282"/>
      <c r="Z363" s="282"/>
      <c r="AA363" s="283"/>
      <c r="AB363" s="282"/>
      <c r="AC363" s="282"/>
      <c r="AD363" s="282"/>
      <c r="AE363" s="282"/>
      <c r="AF363" s="283"/>
      <c r="AG363" s="402"/>
      <c r="AH363" s="283"/>
      <c r="AI363" s="283"/>
      <c r="AJ363" s="283"/>
      <c r="AK363" s="283"/>
      <c r="AL363" s="283"/>
      <c r="AM363" s="282"/>
      <c r="AN363" s="282"/>
      <c r="AO363" s="282"/>
      <c r="AP363" s="282"/>
      <c r="AQ363" s="282"/>
      <c r="AR363" s="282"/>
      <c r="AT363" s="283"/>
      <c r="AU363" s="283"/>
      <c r="AV363" s="283"/>
      <c r="AW363" s="283"/>
      <c r="AY363" s="283"/>
      <c r="AZ363" s="282"/>
      <c r="BA363" s="283"/>
      <c r="BB363" s="282"/>
      <c r="BC363" s="282"/>
      <c r="BD363" s="282"/>
      <c r="BE363" s="283"/>
      <c r="BG363" s="282"/>
      <c r="BH363" s="282"/>
      <c r="BI363" s="282"/>
      <c r="BL363" s="421"/>
      <c r="BM363" s="424"/>
      <c r="BN363" s="424"/>
      <c r="BO363" s="424"/>
      <c r="BP363" s="424"/>
      <c r="BQ363" s="421"/>
      <c r="BR363" s="421"/>
      <c r="BV363" s="282"/>
      <c r="BW363" s="283"/>
      <c r="BY363" s="283"/>
      <c r="BZ363" s="283"/>
      <c r="CA363" s="283"/>
      <c r="CB363" s="282"/>
      <c r="CC363" s="282"/>
      <c r="CD363" s="282"/>
      <c r="CE363" s="282"/>
      <c r="CG363" s="427"/>
      <c r="CH363" s="402"/>
      <c r="CI363" s="424"/>
      <c r="CJ363" s="282"/>
      <c r="CK363" s="282"/>
      <c r="CL363" s="283"/>
      <c r="CM363" s="283"/>
      <c r="CP363" s="282"/>
      <c r="DC363" s="282"/>
      <c r="DD363" s="282"/>
      <c r="DE363" s="282"/>
      <c r="DF363" s="282"/>
      <c r="DG363" s="282"/>
      <c r="DH363" s="282"/>
      <c r="DI363" s="282"/>
      <c r="DJ363" s="282"/>
      <c r="EF363" s="495" t="str">
        <f>""&amp;(MID(数据表!AZ363,1,MIN(FIND({"(";"（"},数据表!AZ363&amp;"(（",1)-1)))&amp;""</f>
        <v/>
      </c>
      <c r="EG363" s="495" t="str">
        <f>""&amp;(MID(数据表!AZ363,1,MIN(FIND({0;1;2;3;4;5;6;7;8;9},数据表!AZ363&amp;"1234567890",1)-1)))&amp;""</f>
        <v/>
      </c>
    </row>
    <row r="364" spans="2:137" s="310" customFormat="1" ht="12" customHeight="1">
      <c r="B364" s="286"/>
      <c r="C364" s="286"/>
      <c r="D364" s="286"/>
      <c r="E364" s="479"/>
      <c r="F364" s="282"/>
      <c r="G364" s="283"/>
      <c r="H364" s="421"/>
      <c r="I364" s="421"/>
      <c r="J364" s="283"/>
      <c r="K364" s="421"/>
      <c r="L364" s="282"/>
      <c r="N364" s="282"/>
      <c r="S364" s="282"/>
      <c r="T364" s="283"/>
      <c r="U364" s="283"/>
      <c r="V364" s="283"/>
      <c r="W364" s="283"/>
      <c r="X364" s="283"/>
      <c r="Y364" s="282"/>
      <c r="Z364" s="282"/>
      <c r="AA364" s="283"/>
      <c r="AB364" s="282"/>
      <c r="AC364" s="282"/>
      <c r="AD364" s="282"/>
      <c r="AE364" s="282"/>
      <c r="AF364" s="283"/>
      <c r="AG364" s="402"/>
      <c r="AH364" s="283"/>
      <c r="AI364" s="283"/>
      <c r="AJ364" s="283"/>
      <c r="AK364" s="283"/>
      <c r="AL364" s="283"/>
      <c r="AM364" s="282"/>
      <c r="AN364" s="282"/>
      <c r="AO364" s="282"/>
      <c r="AP364" s="282"/>
      <c r="AQ364" s="282"/>
      <c r="AR364" s="282"/>
      <c r="AT364" s="283"/>
      <c r="AU364" s="283"/>
      <c r="AV364" s="283"/>
      <c r="AW364" s="283"/>
      <c r="AY364" s="283"/>
      <c r="AZ364" s="282"/>
      <c r="BA364" s="283"/>
      <c r="BB364" s="282"/>
      <c r="BC364" s="282"/>
      <c r="BD364" s="282"/>
      <c r="BE364" s="283"/>
      <c r="BG364" s="282"/>
      <c r="BH364" s="282"/>
      <c r="BI364" s="282"/>
      <c r="BL364" s="421"/>
      <c r="BM364" s="424"/>
      <c r="BN364" s="424"/>
      <c r="BO364" s="424"/>
      <c r="BP364" s="424"/>
      <c r="BQ364" s="421"/>
      <c r="BR364" s="421"/>
      <c r="BV364" s="282"/>
      <c r="BW364" s="283"/>
      <c r="BY364" s="283"/>
      <c r="BZ364" s="283"/>
      <c r="CA364" s="283"/>
      <c r="CB364" s="282"/>
      <c r="CC364" s="282"/>
      <c r="CD364" s="282"/>
      <c r="CE364" s="282"/>
      <c r="CG364" s="427"/>
      <c r="CH364" s="402"/>
      <c r="CI364" s="424"/>
      <c r="CJ364" s="282"/>
      <c r="CK364" s="282"/>
      <c r="CL364" s="283"/>
      <c r="CM364" s="283"/>
      <c r="CP364" s="282"/>
      <c r="DC364" s="282"/>
      <c r="DD364" s="282"/>
      <c r="DE364" s="282"/>
      <c r="DF364" s="282"/>
      <c r="DG364" s="282"/>
      <c r="DH364" s="282"/>
      <c r="DI364" s="282"/>
      <c r="DJ364" s="282"/>
      <c r="EF364" s="495" t="str">
        <f>""&amp;(MID(数据表!AZ364,1,MIN(FIND({"(";"（"},数据表!AZ364&amp;"(（",1)-1)))&amp;""</f>
        <v/>
      </c>
      <c r="EG364" s="495" t="str">
        <f>""&amp;(MID(数据表!AZ364,1,MIN(FIND({0;1;2;3;4;5;6;7;8;9},数据表!AZ364&amp;"1234567890",1)-1)))&amp;""</f>
        <v/>
      </c>
    </row>
    <row r="365" spans="2:137" s="310" customFormat="1" ht="12" customHeight="1">
      <c r="B365" s="286"/>
      <c r="C365" s="286"/>
      <c r="D365" s="286"/>
      <c r="E365" s="479"/>
      <c r="F365" s="282"/>
      <c r="G365" s="283"/>
      <c r="H365" s="421"/>
      <c r="I365" s="421"/>
      <c r="J365" s="283"/>
      <c r="K365" s="421"/>
      <c r="L365" s="282"/>
      <c r="N365" s="282"/>
      <c r="S365" s="282"/>
      <c r="T365" s="283"/>
      <c r="U365" s="283"/>
      <c r="V365" s="283"/>
      <c r="W365" s="283"/>
      <c r="X365" s="283"/>
      <c r="Y365" s="282"/>
      <c r="Z365" s="282"/>
      <c r="AA365" s="283"/>
      <c r="AB365" s="282"/>
      <c r="AC365" s="282"/>
      <c r="AD365" s="282"/>
      <c r="AE365" s="282"/>
      <c r="AF365" s="283"/>
      <c r="AG365" s="402"/>
      <c r="AH365" s="283"/>
      <c r="AI365" s="283"/>
      <c r="AJ365" s="283"/>
      <c r="AK365" s="283"/>
      <c r="AL365" s="283"/>
      <c r="AM365" s="282"/>
      <c r="AN365" s="282"/>
      <c r="AO365" s="282"/>
      <c r="AP365" s="282"/>
      <c r="AQ365" s="282"/>
      <c r="AR365" s="282"/>
      <c r="AT365" s="283"/>
      <c r="AU365" s="283"/>
      <c r="AV365" s="283"/>
      <c r="AW365" s="283"/>
      <c r="AY365" s="283"/>
      <c r="AZ365" s="282"/>
      <c r="BA365" s="283"/>
      <c r="BB365" s="282"/>
      <c r="BC365" s="282"/>
      <c r="BD365" s="282"/>
      <c r="BE365" s="283"/>
      <c r="BG365" s="282"/>
      <c r="BH365" s="282"/>
      <c r="BI365" s="282"/>
      <c r="BL365" s="421"/>
      <c r="BM365" s="424"/>
      <c r="BN365" s="424"/>
      <c r="BO365" s="424"/>
      <c r="BP365" s="424"/>
      <c r="BQ365" s="421"/>
      <c r="BR365" s="421"/>
      <c r="BV365" s="282"/>
      <c r="BW365" s="283"/>
      <c r="BY365" s="283"/>
      <c r="BZ365" s="283"/>
      <c r="CA365" s="283"/>
      <c r="CB365" s="282"/>
      <c r="CC365" s="282"/>
      <c r="CD365" s="282"/>
      <c r="CE365" s="282"/>
      <c r="CG365" s="427"/>
      <c r="CH365" s="402"/>
      <c r="CI365" s="424"/>
      <c r="CJ365" s="282"/>
      <c r="CK365" s="282"/>
      <c r="CL365" s="283"/>
      <c r="CM365" s="283"/>
      <c r="CP365" s="282"/>
      <c r="DC365" s="282"/>
      <c r="DD365" s="282"/>
      <c r="DE365" s="282"/>
      <c r="DF365" s="282"/>
      <c r="DG365" s="282"/>
      <c r="DH365" s="282"/>
      <c r="DI365" s="282"/>
      <c r="DJ365" s="282"/>
      <c r="EF365" s="495" t="str">
        <f>""&amp;(MID(数据表!AZ365,1,MIN(FIND({"(";"（"},数据表!AZ365&amp;"(（",1)-1)))&amp;""</f>
        <v/>
      </c>
      <c r="EG365" s="495" t="str">
        <f>""&amp;(MID(数据表!AZ365,1,MIN(FIND({0;1;2;3;4;5;6;7;8;9},数据表!AZ365&amp;"1234567890",1)-1)))&amp;""</f>
        <v/>
      </c>
    </row>
    <row r="366" spans="2:137" s="310" customFormat="1" ht="12" customHeight="1">
      <c r="B366" s="286"/>
      <c r="C366" s="286"/>
      <c r="D366" s="286"/>
      <c r="E366" s="479"/>
      <c r="F366" s="282"/>
      <c r="G366" s="283"/>
      <c r="H366" s="421"/>
      <c r="I366" s="421"/>
      <c r="J366" s="283"/>
      <c r="K366" s="421"/>
      <c r="L366" s="282"/>
      <c r="N366" s="282"/>
      <c r="S366" s="282"/>
      <c r="T366" s="283"/>
      <c r="U366" s="283"/>
      <c r="V366" s="283"/>
      <c r="W366" s="283"/>
      <c r="X366" s="283"/>
      <c r="Y366" s="282"/>
      <c r="Z366" s="282"/>
      <c r="AA366" s="283"/>
      <c r="AB366" s="282"/>
      <c r="AC366" s="282"/>
      <c r="AD366" s="282"/>
      <c r="AE366" s="282"/>
      <c r="AF366" s="283"/>
      <c r="AG366" s="402"/>
      <c r="AH366" s="283"/>
      <c r="AI366" s="283"/>
      <c r="AJ366" s="283"/>
      <c r="AK366" s="283"/>
      <c r="AL366" s="283"/>
      <c r="AM366" s="282"/>
      <c r="AN366" s="282"/>
      <c r="AO366" s="282"/>
      <c r="AP366" s="282"/>
      <c r="AQ366" s="282"/>
      <c r="AR366" s="282"/>
      <c r="AT366" s="283"/>
      <c r="AU366" s="283"/>
      <c r="AV366" s="283"/>
      <c r="AW366" s="283"/>
      <c r="AY366" s="283"/>
      <c r="AZ366" s="282"/>
      <c r="BA366" s="283"/>
      <c r="BB366" s="282"/>
      <c r="BC366" s="282"/>
      <c r="BD366" s="282"/>
      <c r="BE366" s="283"/>
      <c r="BG366" s="282"/>
      <c r="BH366" s="282"/>
      <c r="BI366" s="282"/>
      <c r="BL366" s="421"/>
      <c r="BM366" s="424"/>
      <c r="BN366" s="424"/>
      <c r="BO366" s="424"/>
      <c r="BP366" s="424"/>
      <c r="BQ366" s="421"/>
      <c r="BR366" s="421"/>
      <c r="BV366" s="282"/>
      <c r="BW366" s="283"/>
      <c r="BY366" s="283"/>
      <c r="BZ366" s="283"/>
      <c r="CA366" s="283"/>
      <c r="CB366" s="282"/>
      <c r="CC366" s="282"/>
      <c r="CD366" s="282"/>
      <c r="CE366" s="282"/>
      <c r="CG366" s="427"/>
      <c r="CH366" s="402"/>
      <c r="CI366" s="424"/>
      <c r="CJ366" s="282"/>
      <c r="CK366" s="282"/>
      <c r="CL366" s="283"/>
      <c r="CM366" s="283"/>
      <c r="CP366" s="282"/>
      <c r="DC366" s="282"/>
      <c r="DD366" s="282"/>
      <c r="DE366" s="282"/>
      <c r="DF366" s="282"/>
      <c r="DG366" s="282"/>
      <c r="DH366" s="282"/>
      <c r="DI366" s="282"/>
      <c r="DJ366" s="282"/>
      <c r="EF366" s="495" t="str">
        <f>""&amp;(MID(数据表!AZ366,1,MIN(FIND({"(";"（"},数据表!AZ366&amp;"(（",1)-1)))&amp;""</f>
        <v/>
      </c>
      <c r="EG366" s="495" t="str">
        <f>""&amp;(MID(数据表!AZ366,1,MIN(FIND({0;1;2;3;4;5;6;7;8;9},数据表!AZ366&amp;"1234567890",1)-1)))&amp;""</f>
        <v/>
      </c>
    </row>
    <row r="367" spans="2:137" s="310" customFormat="1" ht="12" customHeight="1">
      <c r="B367" s="286"/>
      <c r="C367" s="286"/>
      <c r="D367" s="286"/>
      <c r="E367" s="479"/>
      <c r="F367" s="282"/>
      <c r="G367" s="283"/>
      <c r="H367" s="421"/>
      <c r="I367" s="421"/>
      <c r="J367" s="283"/>
      <c r="K367" s="421"/>
      <c r="L367" s="282"/>
      <c r="N367" s="282"/>
      <c r="S367" s="282"/>
      <c r="T367" s="283"/>
      <c r="U367" s="283"/>
      <c r="V367" s="283"/>
      <c r="W367" s="283"/>
      <c r="X367" s="283"/>
      <c r="Y367" s="282"/>
      <c r="Z367" s="282"/>
      <c r="AA367" s="283"/>
      <c r="AB367" s="282"/>
      <c r="AC367" s="282"/>
      <c r="AD367" s="282"/>
      <c r="AE367" s="282"/>
      <c r="AF367" s="283"/>
      <c r="AG367" s="402"/>
      <c r="AH367" s="283"/>
      <c r="AI367" s="283"/>
      <c r="AJ367" s="283"/>
      <c r="AK367" s="283"/>
      <c r="AL367" s="283"/>
      <c r="AM367" s="282"/>
      <c r="AN367" s="282"/>
      <c r="AO367" s="282"/>
      <c r="AP367" s="282"/>
      <c r="AQ367" s="282"/>
      <c r="AR367" s="282"/>
      <c r="AT367" s="283"/>
      <c r="AU367" s="283"/>
      <c r="AV367" s="283"/>
      <c r="AW367" s="283"/>
      <c r="AY367" s="283"/>
      <c r="AZ367" s="282"/>
      <c r="BA367" s="283"/>
      <c r="BB367" s="282"/>
      <c r="BC367" s="282"/>
      <c r="BD367" s="282"/>
      <c r="BE367" s="283"/>
      <c r="BG367" s="282"/>
      <c r="BH367" s="282"/>
      <c r="BI367" s="282"/>
      <c r="BL367" s="421"/>
      <c r="BM367" s="424"/>
      <c r="BN367" s="424"/>
      <c r="BO367" s="424"/>
      <c r="BP367" s="424"/>
      <c r="BQ367" s="421"/>
      <c r="BR367" s="421"/>
      <c r="BV367" s="282"/>
      <c r="BW367" s="283"/>
      <c r="BY367" s="283"/>
      <c r="BZ367" s="283"/>
      <c r="CA367" s="283"/>
      <c r="CB367" s="282"/>
      <c r="CC367" s="282"/>
      <c r="CD367" s="282"/>
      <c r="CE367" s="282"/>
      <c r="CG367" s="427"/>
      <c r="CH367" s="402"/>
      <c r="CI367" s="424"/>
      <c r="CJ367" s="282"/>
      <c r="CK367" s="282"/>
      <c r="CL367" s="283"/>
      <c r="CM367" s="283"/>
      <c r="CP367" s="282"/>
      <c r="DC367" s="282"/>
      <c r="DD367" s="282"/>
      <c r="DE367" s="282"/>
      <c r="DF367" s="282"/>
      <c r="DG367" s="282"/>
      <c r="DH367" s="282"/>
      <c r="DI367" s="282"/>
      <c r="DJ367" s="282"/>
      <c r="EF367" s="495" t="str">
        <f>""&amp;(MID(数据表!AZ367,1,MIN(FIND({"(";"（"},数据表!AZ367&amp;"(（",1)-1)))&amp;""</f>
        <v/>
      </c>
      <c r="EG367" s="495" t="str">
        <f>""&amp;(MID(数据表!AZ367,1,MIN(FIND({0;1;2;3;4;5;6;7;8;9},数据表!AZ367&amp;"1234567890",1)-1)))&amp;""</f>
        <v/>
      </c>
    </row>
    <row r="368" spans="2:137" s="310" customFormat="1" ht="12" customHeight="1">
      <c r="B368" s="286"/>
      <c r="C368" s="286"/>
      <c r="D368" s="286"/>
      <c r="E368" s="479"/>
      <c r="F368" s="282"/>
      <c r="G368" s="283"/>
      <c r="H368" s="421"/>
      <c r="I368" s="421"/>
      <c r="J368" s="283"/>
      <c r="K368" s="421"/>
      <c r="L368" s="282"/>
      <c r="N368" s="282"/>
      <c r="S368" s="282"/>
      <c r="T368" s="283"/>
      <c r="U368" s="283"/>
      <c r="V368" s="283"/>
      <c r="W368" s="283"/>
      <c r="X368" s="283"/>
      <c r="Y368" s="282"/>
      <c r="Z368" s="282"/>
      <c r="AA368" s="283"/>
      <c r="AB368" s="282"/>
      <c r="AC368" s="282"/>
      <c r="AD368" s="282"/>
      <c r="AE368" s="282"/>
      <c r="AF368" s="283"/>
      <c r="AG368" s="402"/>
      <c r="AH368" s="283"/>
      <c r="AI368" s="283"/>
      <c r="AJ368" s="283"/>
      <c r="AK368" s="283"/>
      <c r="AL368" s="283"/>
      <c r="AM368" s="282"/>
      <c r="AN368" s="282"/>
      <c r="AO368" s="282"/>
      <c r="AP368" s="282"/>
      <c r="AQ368" s="282"/>
      <c r="AR368" s="282"/>
      <c r="AT368" s="283"/>
      <c r="AU368" s="283"/>
      <c r="AV368" s="283"/>
      <c r="AW368" s="283"/>
      <c r="AY368" s="283"/>
      <c r="AZ368" s="282"/>
      <c r="BA368" s="283"/>
      <c r="BB368" s="282"/>
      <c r="BC368" s="282"/>
      <c r="BD368" s="282"/>
      <c r="BE368" s="283"/>
      <c r="BG368" s="282"/>
      <c r="BH368" s="282"/>
      <c r="BI368" s="282"/>
      <c r="BL368" s="421"/>
      <c r="BM368" s="424"/>
      <c r="BN368" s="424"/>
      <c r="BO368" s="424"/>
      <c r="BP368" s="424"/>
      <c r="BQ368" s="421"/>
      <c r="BR368" s="421"/>
      <c r="BV368" s="282"/>
      <c r="BW368" s="283"/>
      <c r="BY368" s="283"/>
      <c r="BZ368" s="283"/>
      <c r="CA368" s="283"/>
      <c r="CB368" s="282"/>
      <c r="CC368" s="282"/>
      <c r="CD368" s="282"/>
      <c r="CE368" s="282"/>
      <c r="CG368" s="427"/>
      <c r="CH368" s="402"/>
      <c r="CI368" s="424"/>
      <c r="CJ368" s="282"/>
      <c r="CK368" s="282"/>
      <c r="CL368" s="283"/>
      <c r="CM368" s="283"/>
      <c r="CP368" s="282"/>
      <c r="DC368" s="282"/>
      <c r="DD368" s="282"/>
      <c r="DE368" s="282"/>
      <c r="DF368" s="282"/>
      <c r="DG368" s="282"/>
      <c r="DH368" s="282"/>
      <c r="DI368" s="282"/>
      <c r="DJ368" s="282"/>
      <c r="EF368" s="495" t="str">
        <f>""&amp;(MID(数据表!AZ368,1,MIN(FIND({"(";"（"},数据表!AZ368&amp;"(（",1)-1)))&amp;""</f>
        <v/>
      </c>
      <c r="EG368" s="495" t="str">
        <f>""&amp;(MID(数据表!AZ368,1,MIN(FIND({0;1;2;3;4;5;6;7;8;9},数据表!AZ368&amp;"1234567890",1)-1)))&amp;""</f>
        <v/>
      </c>
    </row>
    <row r="369" spans="2:137" s="310" customFormat="1" ht="12" customHeight="1">
      <c r="B369" s="286"/>
      <c r="C369" s="286"/>
      <c r="D369" s="286"/>
      <c r="E369" s="479"/>
      <c r="F369" s="282"/>
      <c r="G369" s="283"/>
      <c r="H369" s="421"/>
      <c r="I369" s="421"/>
      <c r="J369" s="283"/>
      <c r="K369" s="421"/>
      <c r="L369" s="282"/>
      <c r="N369" s="282"/>
      <c r="S369" s="282"/>
      <c r="T369" s="283"/>
      <c r="U369" s="283"/>
      <c r="V369" s="283"/>
      <c r="W369" s="283"/>
      <c r="X369" s="283"/>
      <c r="Y369" s="282"/>
      <c r="Z369" s="282"/>
      <c r="AA369" s="283"/>
      <c r="AB369" s="282"/>
      <c r="AC369" s="282"/>
      <c r="AD369" s="282"/>
      <c r="AE369" s="282"/>
      <c r="AF369" s="283"/>
      <c r="AG369" s="402"/>
      <c r="AH369" s="283"/>
      <c r="AI369" s="283"/>
      <c r="AJ369" s="283"/>
      <c r="AK369" s="283"/>
      <c r="AL369" s="283"/>
      <c r="AM369" s="282"/>
      <c r="AN369" s="282"/>
      <c r="AO369" s="282"/>
      <c r="AP369" s="282"/>
      <c r="AQ369" s="282"/>
      <c r="AR369" s="282"/>
      <c r="AT369" s="283"/>
      <c r="AU369" s="283"/>
      <c r="AV369" s="283"/>
      <c r="AW369" s="283"/>
      <c r="AY369" s="283"/>
      <c r="AZ369" s="282"/>
      <c r="BA369" s="283"/>
      <c r="BB369" s="282"/>
      <c r="BC369" s="282"/>
      <c r="BD369" s="282"/>
      <c r="BE369" s="283"/>
      <c r="BG369" s="282"/>
      <c r="BH369" s="282"/>
      <c r="BI369" s="282"/>
      <c r="BL369" s="421"/>
      <c r="BM369" s="424"/>
      <c r="BN369" s="424"/>
      <c r="BO369" s="424"/>
      <c r="BP369" s="424"/>
      <c r="BQ369" s="421"/>
      <c r="BR369" s="421"/>
      <c r="BV369" s="282"/>
      <c r="BW369" s="283"/>
      <c r="BY369" s="283"/>
      <c r="BZ369" s="283"/>
      <c r="CA369" s="283"/>
      <c r="CB369" s="282"/>
      <c r="CC369" s="282"/>
      <c r="CD369" s="282"/>
      <c r="CE369" s="282"/>
      <c r="CG369" s="427"/>
      <c r="CH369" s="402"/>
      <c r="CI369" s="424"/>
      <c r="CJ369" s="282"/>
      <c r="CK369" s="282"/>
      <c r="CL369" s="283"/>
      <c r="CM369" s="283"/>
      <c r="CP369" s="282"/>
      <c r="DC369" s="282"/>
      <c r="DD369" s="282"/>
      <c r="DE369" s="282"/>
      <c r="DF369" s="282"/>
      <c r="DG369" s="282"/>
      <c r="DH369" s="282"/>
      <c r="DI369" s="282"/>
      <c r="DJ369" s="282"/>
      <c r="EF369" s="495" t="str">
        <f>""&amp;(MID(数据表!AZ369,1,MIN(FIND({"(";"（"},数据表!AZ369&amp;"(（",1)-1)))&amp;""</f>
        <v/>
      </c>
      <c r="EG369" s="495" t="str">
        <f>""&amp;(MID(数据表!AZ369,1,MIN(FIND({0;1;2;3;4;5;6;7;8;9},数据表!AZ369&amp;"1234567890",1)-1)))&amp;""</f>
        <v/>
      </c>
    </row>
    <row r="370" spans="2:137" s="310" customFormat="1" ht="12" customHeight="1">
      <c r="B370" s="286"/>
      <c r="C370" s="286"/>
      <c r="D370" s="286"/>
      <c r="E370" s="479"/>
      <c r="F370" s="282"/>
      <c r="G370" s="283"/>
      <c r="H370" s="421"/>
      <c r="I370" s="421"/>
      <c r="J370" s="283"/>
      <c r="K370" s="421"/>
      <c r="L370" s="282"/>
      <c r="N370" s="282"/>
      <c r="S370" s="282"/>
      <c r="T370" s="283"/>
      <c r="U370" s="283"/>
      <c r="V370" s="283"/>
      <c r="W370" s="283"/>
      <c r="X370" s="283"/>
      <c r="Y370" s="282"/>
      <c r="Z370" s="282"/>
      <c r="AA370" s="283"/>
      <c r="AB370" s="282"/>
      <c r="AC370" s="282"/>
      <c r="AD370" s="282"/>
      <c r="AE370" s="282"/>
      <c r="AF370" s="283"/>
      <c r="AG370" s="402"/>
      <c r="AH370" s="283"/>
      <c r="AI370" s="283"/>
      <c r="AJ370" s="283"/>
      <c r="AK370" s="283"/>
      <c r="AL370" s="283"/>
      <c r="AM370" s="282"/>
      <c r="AN370" s="282"/>
      <c r="AO370" s="282"/>
      <c r="AP370" s="282"/>
      <c r="AQ370" s="282"/>
      <c r="AR370" s="282"/>
      <c r="AT370" s="283"/>
      <c r="AU370" s="283"/>
      <c r="AV370" s="283"/>
      <c r="AW370" s="283"/>
      <c r="AY370" s="283"/>
      <c r="AZ370" s="282"/>
      <c r="BA370" s="283"/>
      <c r="BB370" s="282"/>
      <c r="BC370" s="282"/>
      <c r="BD370" s="282"/>
      <c r="BE370" s="283"/>
      <c r="BG370" s="282"/>
      <c r="BH370" s="282"/>
      <c r="BI370" s="282"/>
      <c r="BL370" s="421"/>
      <c r="BM370" s="424"/>
      <c r="BN370" s="424"/>
      <c r="BO370" s="424"/>
      <c r="BP370" s="424"/>
      <c r="BQ370" s="421"/>
      <c r="BR370" s="421"/>
      <c r="BV370" s="282"/>
      <c r="BW370" s="283"/>
      <c r="BY370" s="283"/>
      <c r="BZ370" s="283"/>
      <c r="CA370" s="283"/>
      <c r="CB370" s="282"/>
      <c r="CC370" s="282"/>
      <c r="CD370" s="282"/>
      <c r="CE370" s="282"/>
      <c r="CG370" s="427"/>
      <c r="CH370" s="402"/>
      <c r="CI370" s="424"/>
      <c r="CJ370" s="282"/>
      <c r="CK370" s="282"/>
      <c r="CL370" s="283"/>
      <c r="CM370" s="283"/>
      <c r="CP370" s="282"/>
      <c r="DC370" s="282"/>
      <c r="DD370" s="282"/>
      <c r="DE370" s="282"/>
      <c r="DF370" s="282"/>
      <c r="DG370" s="282"/>
      <c r="DH370" s="282"/>
      <c r="DI370" s="282"/>
      <c r="DJ370" s="282"/>
      <c r="EF370" s="495" t="str">
        <f>""&amp;(MID(数据表!AZ370,1,MIN(FIND({"(";"（"},数据表!AZ370&amp;"(（",1)-1)))&amp;""</f>
        <v/>
      </c>
      <c r="EG370" s="495" t="str">
        <f>""&amp;(MID(数据表!AZ370,1,MIN(FIND({0;1;2;3;4;5;6;7;8;9},数据表!AZ370&amp;"1234567890",1)-1)))&amp;""</f>
        <v/>
      </c>
    </row>
    <row r="371" spans="2:137" s="310" customFormat="1" ht="12" customHeight="1">
      <c r="B371" s="286"/>
      <c r="C371" s="286"/>
      <c r="D371" s="286"/>
      <c r="E371" s="479"/>
      <c r="F371" s="282"/>
      <c r="G371" s="283"/>
      <c r="H371" s="421"/>
      <c r="I371" s="421"/>
      <c r="J371" s="283"/>
      <c r="K371" s="421"/>
      <c r="L371" s="282"/>
      <c r="N371" s="282"/>
      <c r="S371" s="282"/>
      <c r="T371" s="283"/>
      <c r="U371" s="283"/>
      <c r="V371" s="283"/>
      <c r="W371" s="283"/>
      <c r="X371" s="283"/>
      <c r="Y371" s="282"/>
      <c r="Z371" s="282"/>
      <c r="AA371" s="283"/>
      <c r="AB371" s="282"/>
      <c r="AC371" s="282"/>
      <c r="AD371" s="282"/>
      <c r="AE371" s="282"/>
      <c r="AF371" s="283"/>
      <c r="AG371" s="402"/>
      <c r="AH371" s="283"/>
      <c r="AI371" s="283"/>
      <c r="AJ371" s="283"/>
      <c r="AK371" s="283"/>
      <c r="AL371" s="283"/>
      <c r="AM371" s="282"/>
      <c r="AN371" s="282"/>
      <c r="AO371" s="282"/>
      <c r="AP371" s="282"/>
      <c r="AQ371" s="282"/>
      <c r="AR371" s="282"/>
      <c r="AT371" s="283"/>
      <c r="AU371" s="283"/>
      <c r="AV371" s="283"/>
      <c r="AW371" s="283"/>
      <c r="AY371" s="283"/>
      <c r="AZ371" s="282"/>
      <c r="BA371" s="283"/>
      <c r="BB371" s="282"/>
      <c r="BC371" s="282"/>
      <c r="BD371" s="282"/>
      <c r="BE371" s="283"/>
      <c r="BG371" s="282"/>
      <c r="BH371" s="282"/>
      <c r="BI371" s="282"/>
      <c r="BL371" s="421"/>
      <c r="BM371" s="424"/>
      <c r="BN371" s="424"/>
      <c r="BO371" s="424"/>
      <c r="BP371" s="424"/>
      <c r="BQ371" s="421"/>
      <c r="BR371" s="421"/>
      <c r="BV371" s="282"/>
      <c r="BW371" s="283"/>
      <c r="BY371" s="283"/>
      <c r="BZ371" s="283"/>
      <c r="CA371" s="283"/>
      <c r="CB371" s="282"/>
      <c r="CC371" s="282"/>
      <c r="CD371" s="282"/>
      <c r="CE371" s="282"/>
      <c r="CG371" s="427"/>
      <c r="CH371" s="402"/>
      <c r="CI371" s="424"/>
      <c r="CJ371" s="282"/>
      <c r="CK371" s="282"/>
      <c r="CL371" s="283"/>
      <c r="CM371" s="283"/>
      <c r="CP371" s="282"/>
      <c r="DC371" s="282"/>
      <c r="DD371" s="282"/>
      <c r="DE371" s="282"/>
      <c r="DF371" s="282"/>
      <c r="DG371" s="282"/>
      <c r="DH371" s="282"/>
      <c r="DI371" s="282"/>
      <c r="DJ371" s="282"/>
      <c r="EF371" s="495" t="str">
        <f>""&amp;(MID(数据表!AZ371,1,MIN(FIND({"(";"（"},数据表!AZ371&amp;"(（",1)-1)))&amp;""</f>
        <v/>
      </c>
      <c r="EG371" s="495" t="str">
        <f>""&amp;(MID(数据表!AZ371,1,MIN(FIND({0;1;2;3;4;5;6;7;8;9},数据表!AZ371&amp;"1234567890",1)-1)))&amp;""</f>
        <v/>
      </c>
    </row>
    <row r="372" spans="2:137" s="310" customFormat="1" ht="12" customHeight="1">
      <c r="B372" s="286"/>
      <c r="C372" s="286"/>
      <c r="D372" s="286"/>
      <c r="E372" s="479"/>
      <c r="F372" s="282"/>
      <c r="G372" s="283"/>
      <c r="H372" s="421"/>
      <c r="I372" s="421"/>
      <c r="J372" s="283"/>
      <c r="K372" s="421"/>
      <c r="L372" s="282"/>
      <c r="N372" s="282"/>
      <c r="S372" s="282"/>
      <c r="T372" s="283"/>
      <c r="U372" s="283"/>
      <c r="V372" s="283"/>
      <c r="W372" s="283"/>
      <c r="X372" s="283"/>
      <c r="Y372" s="282"/>
      <c r="Z372" s="282"/>
      <c r="AA372" s="283"/>
      <c r="AB372" s="282"/>
      <c r="AC372" s="282"/>
      <c r="AD372" s="282"/>
      <c r="AE372" s="282"/>
      <c r="AF372" s="283"/>
      <c r="AG372" s="402"/>
      <c r="AH372" s="283"/>
      <c r="AI372" s="283"/>
      <c r="AJ372" s="283"/>
      <c r="AK372" s="283"/>
      <c r="AL372" s="283"/>
      <c r="AM372" s="282"/>
      <c r="AN372" s="282"/>
      <c r="AO372" s="282"/>
      <c r="AP372" s="282"/>
      <c r="AQ372" s="282"/>
      <c r="AR372" s="282"/>
      <c r="AT372" s="283"/>
      <c r="AU372" s="283"/>
      <c r="AV372" s="283"/>
      <c r="AW372" s="283"/>
      <c r="AY372" s="283"/>
      <c r="AZ372" s="282"/>
      <c r="BA372" s="283"/>
      <c r="BB372" s="282"/>
      <c r="BC372" s="282"/>
      <c r="BD372" s="282"/>
      <c r="BE372" s="283"/>
      <c r="BG372" s="282"/>
      <c r="BH372" s="282"/>
      <c r="BI372" s="282"/>
      <c r="BL372" s="421"/>
      <c r="BM372" s="424"/>
      <c r="BN372" s="424"/>
      <c r="BO372" s="424"/>
      <c r="BP372" s="424"/>
      <c r="BQ372" s="421"/>
      <c r="BR372" s="421"/>
      <c r="BS372" s="403"/>
      <c r="BV372" s="282"/>
      <c r="BW372" s="283"/>
      <c r="BY372" s="283"/>
      <c r="BZ372" s="283"/>
      <c r="CA372" s="283"/>
      <c r="CB372" s="282"/>
      <c r="CC372" s="282"/>
      <c r="CD372" s="282"/>
      <c r="CE372" s="282"/>
      <c r="CG372" s="427"/>
      <c r="CH372" s="402"/>
      <c r="CI372" s="424"/>
      <c r="CJ372" s="282"/>
      <c r="CK372" s="282"/>
      <c r="CL372" s="283"/>
      <c r="CM372" s="283"/>
      <c r="CP372" s="282"/>
      <c r="DC372" s="282"/>
      <c r="DD372" s="282"/>
      <c r="DE372" s="282"/>
      <c r="DF372" s="282"/>
      <c r="DG372" s="282"/>
      <c r="DH372" s="282"/>
      <c r="DI372" s="282"/>
      <c r="DJ372" s="282"/>
      <c r="EF372" s="495" t="str">
        <f>""&amp;(MID(数据表!AZ372,1,MIN(FIND({"(";"（"},数据表!AZ372&amp;"(（",1)-1)))&amp;""</f>
        <v/>
      </c>
      <c r="EG372" s="495" t="str">
        <f>""&amp;(MID(数据表!AZ372,1,MIN(FIND({0;1;2;3;4;5;6;7;8;9},数据表!AZ372&amp;"1234567890",1)-1)))&amp;""</f>
        <v/>
      </c>
    </row>
    <row r="373" spans="2:137" s="310" customFormat="1" ht="12" customHeight="1">
      <c r="B373" s="286"/>
      <c r="C373" s="286"/>
      <c r="D373" s="286"/>
      <c r="E373" s="479"/>
      <c r="F373" s="282"/>
      <c r="G373" s="283"/>
      <c r="H373" s="421"/>
      <c r="I373" s="421"/>
      <c r="J373" s="283"/>
      <c r="K373" s="421"/>
      <c r="L373" s="282"/>
      <c r="N373" s="282"/>
      <c r="S373" s="282"/>
      <c r="T373" s="283"/>
      <c r="U373" s="283"/>
      <c r="V373" s="283"/>
      <c r="W373" s="283"/>
      <c r="X373" s="283"/>
      <c r="Y373" s="282"/>
      <c r="Z373" s="282"/>
      <c r="AA373" s="283"/>
      <c r="AB373" s="282"/>
      <c r="AC373" s="282"/>
      <c r="AD373" s="282"/>
      <c r="AE373" s="282"/>
      <c r="AF373" s="283"/>
      <c r="AG373" s="402"/>
      <c r="AH373" s="283"/>
      <c r="AI373" s="283"/>
      <c r="AJ373" s="283"/>
      <c r="AK373" s="283"/>
      <c r="AL373" s="283"/>
      <c r="AM373" s="282"/>
      <c r="AN373" s="282"/>
      <c r="AO373" s="282"/>
      <c r="AP373" s="282"/>
      <c r="AQ373" s="282"/>
      <c r="AR373" s="282"/>
      <c r="AT373" s="283"/>
      <c r="AU373" s="283"/>
      <c r="AV373" s="283"/>
      <c r="AW373" s="283"/>
      <c r="AY373" s="283"/>
      <c r="AZ373" s="282"/>
      <c r="BA373" s="283"/>
      <c r="BB373" s="282"/>
      <c r="BC373" s="282"/>
      <c r="BD373" s="282"/>
      <c r="BE373" s="283"/>
      <c r="BG373" s="282"/>
      <c r="BH373" s="282"/>
      <c r="BI373" s="282"/>
      <c r="BL373" s="421"/>
      <c r="BM373" s="424"/>
      <c r="BN373" s="424"/>
      <c r="BO373" s="424"/>
      <c r="BP373" s="424"/>
      <c r="BQ373" s="421"/>
      <c r="BR373" s="421"/>
      <c r="BV373" s="282"/>
      <c r="BW373" s="283"/>
      <c r="BY373" s="283"/>
      <c r="BZ373" s="283"/>
      <c r="CA373" s="283"/>
      <c r="CB373" s="282"/>
      <c r="CC373" s="282"/>
      <c r="CD373" s="282"/>
      <c r="CE373" s="282"/>
      <c r="CG373" s="427"/>
      <c r="CH373" s="402"/>
      <c r="CI373" s="424"/>
      <c r="CJ373" s="282"/>
      <c r="CK373" s="282"/>
      <c r="CL373" s="283"/>
      <c r="CM373" s="283"/>
      <c r="CP373" s="282"/>
      <c r="DC373" s="282"/>
      <c r="DD373" s="282"/>
      <c r="DE373" s="282"/>
      <c r="DF373" s="282"/>
      <c r="DG373" s="282"/>
      <c r="DH373" s="282"/>
      <c r="DI373" s="282"/>
      <c r="DJ373" s="282"/>
      <c r="EF373" s="495" t="str">
        <f>""&amp;(MID(数据表!AZ373,1,MIN(FIND({"(";"（"},数据表!AZ373&amp;"(（",1)-1)))&amp;""</f>
        <v/>
      </c>
      <c r="EG373" s="495" t="str">
        <f>""&amp;(MID(数据表!AZ373,1,MIN(FIND({0;1;2;3;4;5;6;7;8;9},数据表!AZ373&amp;"1234567890",1)-1)))&amp;""</f>
        <v/>
      </c>
    </row>
    <row r="374" spans="2:137" s="310" customFormat="1" ht="12" customHeight="1">
      <c r="B374" s="286"/>
      <c r="C374" s="286"/>
      <c r="D374" s="286"/>
      <c r="E374" s="479"/>
      <c r="F374" s="282"/>
      <c r="G374" s="283"/>
      <c r="H374" s="421"/>
      <c r="I374" s="421"/>
      <c r="J374" s="283"/>
      <c r="K374" s="421"/>
      <c r="L374" s="282"/>
      <c r="N374" s="282"/>
      <c r="S374" s="282"/>
      <c r="T374" s="283"/>
      <c r="U374" s="283"/>
      <c r="V374" s="283"/>
      <c r="W374" s="283"/>
      <c r="X374" s="283"/>
      <c r="Y374" s="282"/>
      <c r="Z374" s="282"/>
      <c r="AA374" s="283"/>
      <c r="AB374" s="282"/>
      <c r="AC374" s="282"/>
      <c r="AD374" s="282"/>
      <c r="AE374" s="282"/>
      <c r="AF374" s="283"/>
      <c r="AG374" s="402"/>
      <c r="AH374" s="283"/>
      <c r="AI374" s="283"/>
      <c r="AJ374" s="283"/>
      <c r="AK374" s="283"/>
      <c r="AL374" s="283"/>
      <c r="AM374" s="282"/>
      <c r="AN374" s="282"/>
      <c r="AO374" s="282"/>
      <c r="AP374" s="282"/>
      <c r="AQ374" s="282"/>
      <c r="AR374" s="282"/>
      <c r="AT374" s="283"/>
      <c r="AU374" s="283"/>
      <c r="AV374" s="283"/>
      <c r="AW374" s="283"/>
      <c r="AY374" s="283"/>
      <c r="AZ374" s="282"/>
      <c r="BA374" s="283"/>
      <c r="BB374" s="282"/>
      <c r="BC374" s="282"/>
      <c r="BD374" s="282"/>
      <c r="BE374" s="283"/>
      <c r="BG374" s="282"/>
      <c r="BH374" s="282"/>
      <c r="BI374" s="282"/>
      <c r="BL374" s="421"/>
      <c r="BM374" s="424"/>
      <c r="BN374" s="424"/>
      <c r="BO374" s="424"/>
      <c r="BP374" s="424"/>
      <c r="BQ374" s="421"/>
      <c r="BR374" s="421"/>
      <c r="BV374" s="282"/>
      <c r="BW374" s="283"/>
      <c r="BY374" s="283"/>
      <c r="BZ374" s="283"/>
      <c r="CA374" s="283"/>
      <c r="CB374" s="282"/>
      <c r="CC374" s="282"/>
      <c r="CD374" s="282"/>
      <c r="CE374" s="282"/>
      <c r="CG374" s="427"/>
      <c r="CH374" s="402"/>
      <c r="CI374" s="424"/>
      <c r="CJ374" s="282"/>
      <c r="CK374" s="282"/>
      <c r="CL374" s="283"/>
      <c r="CM374" s="283"/>
      <c r="CP374" s="282"/>
      <c r="DC374" s="282"/>
      <c r="DD374" s="282"/>
      <c r="DE374" s="282"/>
      <c r="DF374" s="282"/>
      <c r="DG374" s="282"/>
      <c r="DH374" s="282"/>
      <c r="DI374" s="282"/>
      <c r="DJ374" s="282"/>
      <c r="EF374" s="495" t="str">
        <f>""&amp;(MID(数据表!AZ374,1,MIN(FIND({"(";"（"},数据表!AZ374&amp;"(（",1)-1)))&amp;""</f>
        <v/>
      </c>
      <c r="EG374" s="495" t="str">
        <f>""&amp;(MID(数据表!AZ374,1,MIN(FIND({0;1;2;3;4;5;6;7;8;9},数据表!AZ374&amp;"1234567890",1)-1)))&amp;""</f>
        <v/>
      </c>
    </row>
    <row r="375" spans="2:137" s="310" customFormat="1" ht="12" customHeight="1">
      <c r="B375" s="286"/>
      <c r="C375" s="286"/>
      <c r="D375" s="286"/>
      <c r="E375" s="479"/>
      <c r="F375" s="282"/>
      <c r="G375" s="283"/>
      <c r="H375" s="421"/>
      <c r="I375" s="421"/>
      <c r="J375" s="283"/>
      <c r="K375" s="421"/>
      <c r="L375" s="282"/>
      <c r="N375" s="282"/>
      <c r="S375" s="282"/>
      <c r="T375" s="283"/>
      <c r="U375" s="283"/>
      <c r="V375" s="283"/>
      <c r="W375" s="283"/>
      <c r="X375" s="283"/>
      <c r="Y375" s="282"/>
      <c r="Z375" s="282"/>
      <c r="AA375" s="283"/>
      <c r="AB375" s="282"/>
      <c r="AC375" s="282"/>
      <c r="AD375" s="282"/>
      <c r="AE375" s="282"/>
      <c r="AF375" s="283"/>
      <c r="AG375" s="402"/>
      <c r="AH375" s="283"/>
      <c r="AI375" s="283"/>
      <c r="AJ375" s="283"/>
      <c r="AK375" s="283"/>
      <c r="AL375" s="283"/>
      <c r="AM375" s="282"/>
      <c r="AN375" s="282"/>
      <c r="AO375" s="282"/>
      <c r="AP375" s="282"/>
      <c r="AQ375" s="282"/>
      <c r="AR375" s="282"/>
      <c r="AT375" s="283"/>
      <c r="AU375" s="283"/>
      <c r="AV375" s="283"/>
      <c r="AW375" s="283"/>
      <c r="AY375" s="283"/>
      <c r="AZ375" s="282"/>
      <c r="BA375" s="283"/>
      <c r="BB375" s="282"/>
      <c r="BC375" s="282"/>
      <c r="BD375" s="282"/>
      <c r="BE375" s="283"/>
      <c r="BG375" s="282"/>
      <c r="BH375" s="282"/>
      <c r="BI375" s="282"/>
      <c r="BL375" s="421"/>
      <c r="BM375" s="424"/>
      <c r="BN375" s="424"/>
      <c r="BO375" s="424"/>
      <c r="BP375" s="424"/>
      <c r="BQ375" s="421"/>
      <c r="BR375" s="421"/>
      <c r="BV375" s="282"/>
      <c r="BW375" s="283"/>
      <c r="BY375" s="283"/>
      <c r="BZ375" s="283"/>
      <c r="CA375" s="283"/>
      <c r="CB375" s="282"/>
      <c r="CC375" s="282"/>
      <c r="CD375" s="282"/>
      <c r="CE375" s="282"/>
      <c r="CG375" s="427"/>
      <c r="CH375" s="402"/>
      <c r="CI375" s="424"/>
      <c r="CJ375" s="282"/>
      <c r="CK375" s="282"/>
      <c r="CL375" s="283"/>
      <c r="CM375" s="283"/>
      <c r="CP375" s="282"/>
      <c r="DC375" s="282"/>
      <c r="DD375" s="282"/>
      <c r="DE375" s="282"/>
      <c r="DF375" s="282"/>
      <c r="DG375" s="282"/>
      <c r="DH375" s="282"/>
      <c r="DI375" s="282"/>
      <c r="DJ375" s="282"/>
      <c r="EF375" s="495" t="str">
        <f>""&amp;(MID(数据表!AZ375,1,MIN(FIND({"(";"（"},数据表!AZ375&amp;"(（",1)-1)))&amp;""</f>
        <v/>
      </c>
      <c r="EG375" s="495" t="str">
        <f>""&amp;(MID(数据表!AZ375,1,MIN(FIND({0;1;2;3;4;5;6;7;8;9},数据表!AZ375&amp;"1234567890",1)-1)))&amp;""</f>
        <v/>
      </c>
    </row>
    <row r="376" spans="2:137" s="310" customFormat="1" ht="12" customHeight="1">
      <c r="B376" s="286"/>
      <c r="C376" s="286"/>
      <c r="D376" s="286"/>
      <c r="E376" s="479"/>
      <c r="F376" s="282"/>
      <c r="G376" s="283"/>
      <c r="H376" s="421"/>
      <c r="I376" s="421"/>
      <c r="J376" s="283"/>
      <c r="K376" s="421"/>
      <c r="L376" s="282"/>
      <c r="N376" s="282"/>
      <c r="S376" s="282"/>
      <c r="T376" s="283"/>
      <c r="U376" s="283"/>
      <c r="V376" s="283"/>
      <c r="W376" s="283"/>
      <c r="X376" s="283"/>
      <c r="Y376" s="282"/>
      <c r="Z376" s="282"/>
      <c r="AA376" s="283"/>
      <c r="AB376" s="282"/>
      <c r="AC376" s="282"/>
      <c r="AD376" s="282"/>
      <c r="AE376" s="282"/>
      <c r="AF376" s="283"/>
      <c r="AG376" s="402"/>
      <c r="AH376" s="283"/>
      <c r="AI376" s="283"/>
      <c r="AJ376" s="283"/>
      <c r="AK376" s="283"/>
      <c r="AL376" s="283"/>
      <c r="AM376" s="282"/>
      <c r="AN376" s="282"/>
      <c r="AO376" s="282"/>
      <c r="AP376" s="282"/>
      <c r="AQ376" s="282"/>
      <c r="AR376" s="282"/>
      <c r="AT376" s="283"/>
      <c r="AU376" s="283"/>
      <c r="AV376" s="283"/>
      <c r="AW376" s="283"/>
      <c r="AY376" s="283"/>
      <c r="AZ376" s="282"/>
      <c r="BA376" s="283"/>
      <c r="BB376" s="282"/>
      <c r="BC376" s="282"/>
      <c r="BD376" s="282"/>
      <c r="BE376" s="283"/>
      <c r="BG376" s="282"/>
      <c r="BH376" s="282"/>
      <c r="BI376" s="282"/>
      <c r="BL376" s="421"/>
      <c r="BM376" s="424"/>
      <c r="BN376" s="424"/>
      <c r="BO376" s="424"/>
      <c r="BP376" s="424"/>
      <c r="BQ376" s="421"/>
      <c r="BR376" s="421"/>
      <c r="BV376" s="282"/>
      <c r="BW376" s="283"/>
      <c r="BY376" s="283"/>
      <c r="BZ376" s="283"/>
      <c r="CA376" s="283"/>
      <c r="CB376" s="282"/>
      <c r="CC376" s="282"/>
      <c r="CD376" s="282"/>
      <c r="CE376" s="282"/>
      <c r="CG376" s="427"/>
      <c r="CH376" s="402"/>
      <c r="CI376" s="424"/>
      <c r="CJ376" s="282"/>
      <c r="CK376" s="282"/>
      <c r="CL376" s="283"/>
      <c r="CM376" s="283"/>
      <c r="CP376" s="282"/>
      <c r="DC376" s="282"/>
      <c r="DD376" s="282"/>
      <c r="DE376" s="282"/>
      <c r="DF376" s="282"/>
      <c r="DG376" s="282"/>
      <c r="DH376" s="282"/>
      <c r="DI376" s="282"/>
      <c r="DJ376" s="282"/>
      <c r="EF376" s="495" t="str">
        <f>""&amp;(MID(数据表!AZ376,1,MIN(FIND({"(";"（"},数据表!AZ376&amp;"(（",1)-1)))&amp;""</f>
        <v/>
      </c>
      <c r="EG376" s="495" t="str">
        <f>""&amp;(MID(数据表!AZ376,1,MIN(FIND({0;1;2;3;4;5;6;7;8;9},数据表!AZ376&amp;"1234567890",1)-1)))&amp;""</f>
        <v/>
      </c>
    </row>
    <row r="377" spans="2:137" s="310" customFormat="1" ht="12" customHeight="1">
      <c r="B377" s="286"/>
      <c r="C377" s="286"/>
      <c r="D377" s="286"/>
      <c r="E377" s="479"/>
      <c r="F377" s="282"/>
      <c r="G377" s="283"/>
      <c r="H377" s="421"/>
      <c r="I377" s="421"/>
      <c r="J377" s="283"/>
      <c r="K377" s="421"/>
      <c r="L377" s="282"/>
      <c r="N377" s="282"/>
      <c r="S377" s="282"/>
      <c r="T377" s="283"/>
      <c r="U377" s="283"/>
      <c r="V377" s="283"/>
      <c r="W377" s="283"/>
      <c r="X377" s="283"/>
      <c r="Y377" s="282"/>
      <c r="Z377" s="282"/>
      <c r="AA377" s="283"/>
      <c r="AB377" s="282"/>
      <c r="AC377" s="282"/>
      <c r="AD377" s="282"/>
      <c r="AE377" s="282"/>
      <c r="AF377" s="283"/>
      <c r="AG377" s="402"/>
      <c r="AH377" s="283"/>
      <c r="AI377" s="283"/>
      <c r="AJ377" s="283"/>
      <c r="AK377" s="283"/>
      <c r="AL377" s="283"/>
      <c r="AM377" s="282"/>
      <c r="AN377" s="282"/>
      <c r="AO377" s="282"/>
      <c r="AP377" s="282"/>
      <c r="AQ377" s="282"/>
      <c r="AR377" s="282"/>
      <c r="AT377" s="283"/>
      <c r="AU377" s="283"/>
      <c r="AV377" s="283"/>
      <c r="AW377" s="283"/>
      <c r="AY377" s="283"/>
      <c r="AZ377" s="282"/>
      <c r="BA377" s="283"/>
      <c r="BB377" s="282"/>
      <c r="BC377" s="282"/>
      <c r="BD377" s="282"/>
      <c r="BE377" s="283"/>
      <c r="BG377" s="282"/>
      <c r="BH377" s="282"/>
      <c r="BI377" s="282"/>
      <c r="BL377" s="421"/>
      <c r="BM377" s="424"/>
      <c r="BN377" s="424"/>
      <c r="BO377" s="424"/>
      <c r="BP377" s="424"/>
      <c r="BQ377" s="421"/>
      <c r="BR377" s="421"/>
      <c r="BV377" s="282"/>
      <c r="BW377" s="283"/>
      <c r="BY377" s="283"/>
      <c r="BZ377" s="283"/>
      <c r="CA377" s="283"/>
      <c r="CB377" s="282"/>
      <c r="CC377" s="282"/>
      <c r="CD377" s="282"/>
      <c r="CE377" s="282"/>
      <c r="CG377" s="427"/>
      <c r="CH377" s="402"/>
      <c r="CI377" s="424"/>
      <c r="CJ377" s="282"/>
      <c r="CK377" s="282"/>
      <c r="CL377" s="283"/>
      <c r="CM377" s="283"/>
      <c r="CP377" s="282"/>
      <c r="DC377" s="282"/>
      <c r="DD377" s="282"/>
      <c r="DE377" s="282"/>
      <c r="DF377" s="282"/>
      <c r="DG377" s="282"/>
      <c r="DH377" s="282"/>
      <c r="DI377" s="282"/>
      <c r="DJ377" s="282"/>
      <c r="EF377" s="495" t="str">
        <f>""&amp;(MID(数据表!AZ377,1,MIN(FIND({"(";"（"},数据表!AZ377&amp;"(（",1)-1)))&amp;""</f>
        <v/>
      </c>
      <c r="EG377" s="495" t="str">
        <f>""&amp;(MID(数据表!AZ377,1,MIN(FIND({0;1;2;3;4;5;6;7;8;9},数据表!AZ377&amp;"1234567890",1)-1)))&amp;""</f>
        <v/>
      </c>
    </row>
    <row r="378" spans="2:137" s="310" customFormat="1" ht="12" customHeight="1">
      <c r="B378" s="286"/>
      <c r="C378" s="286"/>
      <c r="D378" s="286"/>
      <c r="E378" s="479"/>
      <c r="F378" s="282"/>
      <c r="G378" s="283"/>
      <c r="H378" s="421"/>
      <c r="I378" s="421"/>
      <c r="J378" s="283"/>
      <c r="K378" s="421"/>
      <c r="L378" s="282"/>
      <c r="N378" s="282"/>
      <c r="S378" s="282"/>
      <c r="T378" s="283"/>
      <c r="U378" s="283"/>
      <c r="V378" s="283"/>
      <c r="W378" s="283"/>
      <c r="X378" s="283"/>
      <c r="Y378" s="282"/>
      <c r="Z378" s="282"/>
      <c r="AA378" s="283"/>
      <c r="AB378" s="282"/>
      <c r="AC378" s="282"/>
      <c r="AD378" s="282"/>
      <c r="AE378" s="282"/>
      <c r="AF378" s="283"/>
      <c r="AG378" s="402"/>
      <c r="AH378" s="283"/>
      <c r="AI378" s="283"/>
      <c r="AJ378" s="283"/>
      <c r="AK378" s="283"/>
      <c r="AL378" s="283"/>
      <c r="AM378" s="282"/>
      <c r="AN378" s="282"/>
      <c r="AO378" s="282"/>
      <c r="AP378" s="282"/>
      <c r="AQ378" s="282"/>
      <c r="AR378" s="282"/>
      <c r="AT378" s="283"/>
      <c r="AU378" s="283"/>
      <c r="AV378" s="283"/>
      <c r="AW378" s="283"/>
      <c r="AY378" s="283"/>
      <c r="AZ378" s="282"/>
      <c r="BA378" s="283"/>
      <c r="BB378" s="282"/>
      <c r="BC378" s="282"/>
      <c r="BD378" s="282"/>
      <c r="BE378" s="283"/>
      <c r="BG378" s="282"/>
      <c r="BH378" s="282"/>
      <c r="BI378" s="282"/>
      <c r="BL378" s="421"/>
      <c r="BM378" s="424"/>
      <c r="BN378" s="424"/>
      <c r="BO378" s="424"/>
      <c r="BP378" s="424"/>
      <c r="BQ378" s="421"/>
      <c r="BR378" s="421"/>
      <c r="BV378" s="282"/>
      <c r="BW378" s="283"/>
      <c r="BY378" s="283"/>
      <c r="BZ378" s="283"/>
      <c r="CA378" s="283"/>
      <c r="CB378" s="282"/>
      <c r="CC378" s="282"/>
      <c r="CD378" s="282"/>
      <c r="CE378" s="282"/>
      <c r="CG378" s="427"/>
      <c r="CH378" s="402"/>
      <c r="CI378" s="424"/>
      <c r="CJ378" s="282"/>
      <c r="CK378" s="282"/>
      <c r="CL378" s="283"/>
      <c r="CM378" s="283"/>
      <c r="CP378" s="282"/>
      <c r="DC378" s="282"/>
      <c r="DD378" s="282"/>
      <c r="DE378" s="282"/>
      <c r="DF378" s="282"/>
      <c r="DG378" s="282"/>
      <c r="DH378" s="282"/>
      <c r="DI378" s="282"/>
      <c r="DJ378" s="282"/>
      <c r="EF378" s="495" t="str">
        <f>""&amp;(MID(数据表!AZ378,1,MIN(FIND({"(";"（"},数据表!AZ378&amp;"(（",1)-1)))&amp;""</f>
        <v/>
      </c>
      <c r="EG378" s="495" t="str">
        <f>""&amp;(MID(数据表!AZ378,1,MIN(FIND({0;1;2;3;4;5;6;7;8;9},数据表!AZ378&amp;"1234567890",1)-1)))&amp;""</f>
        <v/>
      </c>
    </row>
    <row r="379" spans="2:137" s="310" customFormat="1" ht="12" customHeight="1">
      <c r="B379" s="286"/>
      <c r="C379" s="286"/>
      <c r="D379" s="286"/>
      <c r="E379" s="479"/>
      <c r="F379" s="282"/>
      <c r="G379" s="283"/>
      <c r="H379" s="421"/>
      <c r="I379" s="421"/>
      <c r="J379" s="283"/>
      <c r="K379" s="421"/>
      <c r="L379" s="282"/>
      <c r="N379" s="282"/>
      <c r="S379" s="282"/>
      <c r="T379" s="283"/>
      <c r="U379" s="283"/>
      <c r="V379" s="283"/>
      <c r="W379" s="283"/>
      <c r="X379" s="283"/>
      <c r="Y379" s="282"/>
      <c r="Z379" s="282"/>
      <c r="AA379" s="283"/>
      <c r="AB379" s="282"/>
      <c r="AC379" s="282"/>
      <c r="AD379" s="282"/>
      <c r="AE379" s="282"/>
      <c r="AF379" s="283"/>
      <c r="AG379" s="402"/>
      <c r="AH379" s="283"/>
      <c r="AI379" s="283"/>
      <c r="AJ379" s="283"/>
      <c r="AK379" s="283"/>
      <c r="AL379" s="283"/>
      <c r="AM379" s="282"/>
      <c r="AN379" s="282"/>
      <c r="AO379" s="282"/>
      <c r="AP379" s="282"/>
      <c r="AQ379" s="282"/>
      <c r="AR379" s="282"/>
      <c r="AT379" s="283"/>
      <c r="AU379" s="283"/>
      <c r="AV379" s="283"/>
      <c r="AW379" s="283"/>
      <c r="AY379" s="283"/>
      <c r="AZ379" s="282"/>
      <c r="BA379" s="283"/>
      <c r="BB379" s="282"/>
      <c r="BC379" s="282"/>
      <c r="BD379" s="282"/>
      <c r="BE379" s="283"/>
      <c r="BG379" s="282"/>
      <c r="BH379" s="282"/>
      <c r="BI379" s="282"/>
      <c r="BL379" s="421"/>
      <c r="BM379" s="424"/>
      <c r="BN379" s="424"/>
      <c r="BO379" s="424"/>
      <c r="BP379" s="424"/>
      <c r="BQ379" s="421"/>
      <c r="BR379" s="421"/>
      <c r="BV379" s="282"/>
      <c r="BW379" s="283"/>
      <c r="BY379" s="283"/>
      <c r="BZ379" s="283"/>
      <c r="CA379" s="283"/>
      <c r="CB379" s="282"/>
      <c r="CC379" s="282"/>
      <c r="CD379" s="282"/>
      <c r="CE379" s="282"/>
      <c r="CG379" s="427"/>
      <c r="CH379" s="402"/>
      <c r="CI379" s="424"/>
      <c r="CJ379" s="282"/>
      <c r="CK379" s="282"/>
      <c r="CL379" s="283"/>
      <c r="CM379" s="283"/>
      <c r="CP379" s="282"/>
      <c r="DC379" s="282"/>
      <c r="DD379" s="282"/>
      <c r="DE379" s="282"/>
      <c r="DF379" s="282"/>
      <c r="DG379" s="282"/>
      <c r="DH379" s="282"/>
      <c r="DI379" s="282"/>
      <c r="DJ379" s="282"/>
      <c r="EF379" s="495" t="str">
        <f>""&amp;(MID(数据表!AZ379,1,MIN(FIND({"(";"（"},数据表!AZ379&amp;"(（",1)-1)))&amp;""</f>
        <v/>
      </c>
      <c r="EG379" s="495" t="str">
        <f>""&amp;(MID(数据表!AZ379,1,MIN(FIND({0;1;2;3;4;5;6;7;8;9},数据表!AZ379&amp;"1234567890",1)-1)))&amp;""</f>
        <v/>
      </c>
    </row>
    <row r="380" spans="2:137" s="310" customFormat="1" ht="12" customHeight="1">
      <c r="B380" s="286"/>
      <c r="C380" s="286"/>
      <c r="D380" s="286"/>
      <c r="E380" s="479"/>
      <c r="F380" s="282"/>
      <c r="G380" s="283"/>
      <c r="H380" s="421"/>
      <c r="I380" s="421"/>
      <c r="J380" s="283"/>
      <c r="K380" s="421"/>
      <c r="L380" s="282"/>
      <c r="N380" s="282"/>
      <c r="S380" s="282"/>
      <c r="T380" s="283"/>
      <c r="U380" s="283"/>
      <c r="V380" s="283"/>
      <c r="W380" s="283"/>
      <c r="X380" s="283"/>
      <c r="Y380" s="282"/>
      <c r="Z380" s="282"/>
      <c r="AA380" s="283"/>
      <c r="AB380" s="282"/>
      <c r="AC380" s="282"/>
      <c r="AD380" s="282"/>
      <c r="AE380" s="282"/>
      <c r="AF380" s="283"/>
      <c r="AG380" s="402"/>
      <c r="AH380" s="283"/>
      <c r="AI380" s="283"/>
      <c r="AJ380" s="283"/>
      <c r="AK380" s="283"/>
      <c r="AL380" s="283"/>
      <c r="AM380" s="282"/>
      <c r="AN380" s="282"/>
      <c r="AO380" s="282"/>
      <c r="AP380" s="282"/>
      <c r="AQ380" s="282"/>
      <c r="AR380" s="282"/>
      <c r="AT380" s="283"/>
      <c r="AU380" s="283"/>
      <c r="AV380" s="283"/>
      <c r="AW380" s="283"/>
      <c r="AY380" s="283"/>
      <c r="AZ380" s="282"/>
      <c r="BA380" s="283"/>
      <c r="BB380" s="282"/>
      <c r="BC380" s="282"/>
      <c r="BD380" s="282"/>
      <c r="BE380" s="283"/>
      <c r="BG380" s="282"/>
      <c r="BH380" s="282"/>
      <c r="BI380" s="282"/>
      <c r="BL380" s="421"/>
      <c r="BM380" s="424"/>
      <c r="BN380" s="424"/>
      <c r="BO380" s="424"/>
      <c r="BP380" s="424"/>
      <c r="BQ380" s="421"/>
      <c r="BR380" s="421"/>
      <c r="BV380" s="282"/>
      <c r="BW380" s="283"/>
      <c r="BY380" s="283"/>
      <c r="BZ380" s="283"/>
      <c r="CA380" s="283"/>
      <c r="CB380" s="282"/>
      <c r="CC380" s="282"/>
      <c r="CD380" s="282"/>
      <c r="CE380" s="282"/>
      <c r="CG380" s="427"/>
      <c r="CH380" s="402"/>
      <c r="CI380" s="424"/>
      <c r="CJ380" s="282"/>
      <c r="CK380" s="282"/>
      <c r="CL380" s="283"/>
      <c r="CM380" s="283"/>
      <c r="CP380" s="282"/>
      <c r="DC380" s="282"/>
      <c r="DD380" s="282"/>
      <c r="DE380" s="282"/>
      <c r="DF380" s="282"/>
      <c r="DG380" s="282"/>
      <c r="DH380" s="282"/>
      <c r="DI380" s="282"/>
      <c r="DJ380" s="282"/>
      <c r="EF380" s="495" t="str">
        <f>""&amp;(MID(数据表!AZ380,1,MIN(FIND({"(";"（"},数据表!AZ380&amp;"(（",1)-1)))&amp;""</f>
        <v/>
      </c>
      <c r="EG380" s="495" t="str">
        <f>""&amp;(MID(数据表!AZ380,1,MIN(FIND({0;1;2;3;4;5;6;7;8;9},数据表!AZ380&amp;"1234567890",1)-1)))&amp;""</f>
        <v/>
      </c>
    </row>
    <row r="381" spans="2:137" s="310" customFormat="1" ht="12" customHeight="1">
      <c r="B381" s="286"/>
      <c r="C381" s="286"/>
      <c r="D381" s="286"/>
      <c r="E381" s="479"/>
      <c r="F381" s="282"/>
      <c r="G381" s="283"/>
      <c r="H381" s="421"/>
      <c r="I381" s="421"/>
      <c r="J381" s="283"/>
      <c r="K381" s="421"/>
      <c r="L381" s="282"/>
      <c r="N381" s="282"/>
      <c r="S381" s="282"/>
      <c r="T381" s="283"/>
      <c r="U381" s="283"/>
      <c r="V381" s="283"/>
      <c r="W381" s="283"/>
      <c r="X381" s="283"/>
      <c r="Y381" s="282"/>
      <c r="Z381" s="282"/>
      <c r="AA381" s="283"/>
      <c r="AB381" s="282"/>
      <c r="AC381" s="282"/>
      <c r="AD381" s="282"/>
      <c r="AE381" s="282"/>
      <c r="AF381" s="283"/>
      <c r="AG381" s="402"/>
      <c r="AH381" s="283"/>
      <c r="AI381" s="283"/>
      <c r="AJ381" s="283"/>
      <c r="AK381" s="283"/>
      <c r="AL381" s="283"/>
      <c r="AM381" s="282"/>
      <c r="AN381" s="282"/>
      <c r="AO381" s="282"/>
      <c r="AP381" s="282"/>
      <c r="AQ381" s="282"/>
      <c r="AR381" s="282"/>
      <c r="AT381" s="283"/>
      <c r="AU381" s="283"/>
      <c r="AV381" s="283"/>
      <c r="AW381" s="283"/>
      <c r="AY381" s="283"/>
      <c r="AZ381" s="282"/>
      <c r="BA381" s="283"/>
      <c r="BB381" s="282"/>
      <c r="BC381" s="282"/>
      <c r="BD381" s="282"/>
      <c r="BE381" s="283"/>
      <c r="BG381" s="282"/>
      <c r="BH381" s="282"/>
      <c r="BI381" s="282"/>
      <c r="BL381" s="421"/>
      <c r="BM381" s="424"/>
      <c r="BN381" s="424"/>
      <c r="BO381" s="424"/>
      <c r="BP381" s="424"/>
      <c r="BQ381" s="421"/>
      <c r="BR381" s="421"/>
      <c r="BV381" s="282"/>
      <c r="BW381" s="283"/>
      <c r="BY381" s="283"/>
      <c r="BZ381" s="283"/>
      <c r="CA381" s="283"/>
      <c r="CB381" s="282"/>
      <c r="CC381" s="282"/>
      <c r="CD381" s="282"/>
      <c r="CE381" s="282"/>
      <c r="CG381" s="427"/>
      <c r="CH381" s="402"/>
      <c r="CI381" s="424"/>
      <c r="CJ381" s="282"/>
      <c r="CK381" s="282"/>
      <c r="CL381" s="283"/>
      <c r="CM381" s="283"/>
      <c r="CP381" s="282"/>
      <c r="DC381" s="282"/>
      <c r="DD381" s="282"/>
      <c r="DE381" s="282"/>
      <c r="DF381" s="282"/>
      <c r="DG381" s="282"/>
      <c r="DH381" s="282"/>
      <c r="DI381" s="282"/>
      <c r="DJ381" s="282"/>
      <c r="EF381" s="495" t="str">
        <f>""&amp;(MID(数据表!AZ381,1,MIN(FIND({"(";"（"},数据表!AZ381&amp;"(（",1)-1)))&amp;""</f>
        <v/>
      </c>
      <c r="EG381" s="495" t="str">
        <f>""&amp;(MID(数据表!AZ381,1,MIN(FIND({0;1;2;3;4;5;6;7;8;9},数据表!AZ381&amp;"1234567890",1)-1)))&amp;""</f>
        <v/>
      </c>
    </row>
    <row r="382" spans="2:137" s="310" customFormat="1" ht="12" customHeight="1">
      <c r="B382" s="286"/>
      <c r="C382" s="286"/>
      <c r="D382" s="286"/>
      <c r="E382" s="479"/>
      <c r="F382" s="282"/>
      <c r="G382" s="283"/>
      <c r="H382" s="421"/>
      <c r="I382" s="421"/>
      <c r="J382" s="283"/>
      <c r="K382" s="421"/>
      <c r="L382" s="282"/>
      <c r="N382" s="282"/>
      <c r="S382" s="282"/>
      <c r="T382" s="283"/>
      <c r="U382" s="283"/>
      <c r="V382" s="283"/>
      <c r="W382" s="283"/>
      <c r="X382" s="283"/>
      <c r="Y382" s="282"/>
      <c r="Z382" s="282"/>
      <c r="AA382" s="283"/>
      <c r="AB382" s="282"/>
      <c r="AC382" s="282"/>
      <c r="AD382" s="282"/>
      <c r="AE382" s="282"/>
      <c r="AF382" s="283"/>
      <c r="AG382" s="402"/>
      <c r="AH382" s="283"/>
      <c r="AI382" s="283"/>
      <c r="AJ382" s="283"/>
      <c r="AK382" s="283"/>
      <c r="AL382" s="283"/>
      <c r="AM382" s="282"/>
      <c r="AN382" s="282"/>
      <c r="AO382" s="282"/>
      <c r="AP382" s="282"/>
      <c r="AQ382" s="282"/>
      <c r="AR382" s="282"/>
      <c r="AT382" s="283"/>
      <c r="AU382" s="283"/>
      <c r="AV382" s="283"/>
      <c r="AW382" s="283"/>
      <c r="AY382" s="283"/>
      <c r="AZ382" s="282"/>
      <c r="BA382" s="283"/>
      <c r="BB382" s="282"/>
      <c r="BC382" s="282"/>
      <c r="BD382" s="282"/>
      <c r="BE382" s="283"/>
      <c r="BG382" s="282"/>
      <c r="BH382" s="282"/>
      <c r="BI382" s="282"/>
      <c r="BL382" s="421"/>
      <c r="BM382" s="424"/>
      <c r="BN382" s="424"/>
      <c r="BO382" s="424"/>
      <c r="BP382" s="424"/>
      <c r="BQ382" s="421"/>
      <c r="BR382" s="421"/>
      <c r="BV382" s="282"/>
      <c r="BW382" s="283"/>
      <c r="BY382" s="283"/>
      <c r="BZ382" s="283"/>
      <c r="CA382" s="283"/>
      <c r="CB382" s="282"/>
      <c r="CC382" s="282"/>
      <c r="CD382" s="282"/>
      <c r="CE382" s="282"/>
      <c r="CG382" s="427"/>
      <c r="CH382" s="402"/>
      <c r="CI382" s="424"/>
      <c r="CJ382" s="282"/>
      <c r="CK382" s="282"/>
      <c r="CL382" s="283"/>
      <c r="CM382" s="283"/>
      <c r="CP382" s="282"/>
      <c r="DC382" s="282"/>
      <c r="DD382" s="282"/>
      <c r="DE382" s="282"/>
      <c r="DF382" s="282"/>
      <c r="DG382" s="282"/>
      <c r="DH382" s="282"/>
      <c r="DI382" s="282"/>
      <c r="DJ382" s="282"/>
      <c r="EF382" s="495" t="str">
        <f>""&amp;(MID(数据表!AZ382,1,MIN(FIND({"(";"（"},数据表!AZ382&amp;"(（",1)-1)))&amp;""</f>
        <v/>
      </c>
      <c r="EG382" s="495" t="str">
        <f>""&amp;(MID(数据表!AZ382,1,MIN(FIND({0;1;2;3;4;5;6;7;8;9},数据表!AZ382&amp;"1234567890",1)-1)))&amp;""</f>
        <v/>
      </c>
    </row>
    <row r="383" spans="2:137" s="310" customFormat="1" ht="12" customHeight="1">
      <c r="B383" s="286"/>
      <c r="C383" s="286"/>
      <c r="D383" s="286"/>
      <c r="E383" s="479"/>
      <c r="F383" s="282"/>
      <c r="G383" s="283"/>
      <c r="H383" s="421"/>
      <c r="I383" s="421"/>
      <c r="J383" s="283"/>
      <c r="K383" s="421"/>
      <c r="L383" s="282"/>
      <c r="N383" s="282"/>
      <c r="S383" s="282"/>
      <c r="T383" s="283"/>
      <c r="U383" s="283"/>
      <c r="V383" s="283"/>
      <c r="W383" s="283"/>
      <c r="X383" s="283"/>
      <c r="Y383" s="282"/>
      <c r="Z383" s="282"/>
      <c r="AA383" s="283"/>
      <c r="AB383" s="282"/>
      <c r="AC383" s="282"/>
      <c r="AD383" s="282"/>
      <c r="AE383" s="282"/>
      <c r="AF383" s="283"/>
      <c r="AG383" s="402"/>
      <c r="AH383" s="283"/>
      <c r="AI383" s="283"/>
      <c r="AJ383" s="283"/>
      <c r="AK383" s="283"/>
      <c r="AL383" s="283"/>
      <c r="AM383" s="282"/>
      <c r="AN383" s="282"/>
      <c r="AO383" s="282"/>
      <c r="AP383" s="282"/>
      <c r="AQ383" s="282"/>
      <c r="AR383" s="282"/>
      <c r="AT383" s="283"/>
      <c r="AU383" s="283"/>
      <c r="AV383" s="283"/>
      <c r="AW383" s="283"/>
      <c r="AY383" s="283"/>
      <c r="AZ383" s="282"/>
      <c r="BA383" s="283"/>
      <c r="BB383" s="282"/>
      <c r="BC383" s="282"/>
      <c r="BD383" s="282"/>
      <c r="BE383" s="283"/>
      <c r="BG383" s="282"/>
      <c r="BH383" s="282"/>
      <c r="BI383" s="282"/>
      <c r="BL383" s="421"/>
      <c r="BM383" s="424"/>
      <c r="BN383" s="424"/>
      <c r="BO383" s="424"/>
      <c r="BP383" s="424"/>
      <c r="BQ383" s="421"/>
      <c r="BR383" s="421"/>
      <c r="BV383" s="282"/>
      <c r="BW383" s="283"/>
      <c r="BY383" s="283"/>
      <c r="BZ383" s="283"/>
      <c r="CA383" s="283"/>
      <c r="CB383" s="282"/>
      <c r="CC383" s="282"/>
      <c r="CD383" s="282"/>
      <c r="CE383" s="282"/>
      <c r="CG383" s="427"/>
      <c r="CH383" s="402"/>
      <c r="CI383" s="424"/>
      <c r="CJ383" s="282"/>
      <c r="CK383" s="282"/>
      <c r="CL383" s="283"/>
      <c r="CM383" s="283"/>
      <c r="CP383" s="282"/>
      <c r="DC383" s="282"/>
      <c r="DD383" s="282"/>
      <c r="DE383" s="282"/>
      <c r="DF383" s="282"/>
      <c r="DG383" s="282"/>
      <c r="DH383" s="282"/>
      <c r="DI383" s="282"/>
      <c r="DJ383" s="282"/>
      <c r="EF383" s="495" t="str">
        <f>""&amp;(MID(数据表!AZ383,1,MIN(FIND({"(";"（"},数据表!AZ383&amp;"(（",1)-1)))&amp;""</f>
        <v/>
      </c>
      <c r="EG383" s="495" t="str">
        <f>""&amp;(MID(数据表!AZ383,1,MIN(FIND({0;1;2;3;4;5;6;7;8;9},数据表!AZ383&amp;"1234567890",1)-1)))&amp;""</f>
        <v/>
      </c>
    </row>
    <row r="384" spans="2:137" s="310" customFormat="1" ht="12" customHeight="1">
      <c r="B384" s="286"/>
      <c r="C384" s="286"/>
      <c r="D384" s="286"/>
      <c r="E384" s="479"/>
      <c r="F384" s="282"/>
      <c r="G384" s="283"/>
      <c r="H384" s="421"/>
      <c r="I384" s="421"/>
      <c r="J384" s="283"/>
      <c r="K384" s="421"/>
      <c r="L384" s="282"/>
      <c r="N384" s="282"/>
      <c r="S384" s="282"/>
      <c r="T384" s="283"/>
      <c r="U384" s="283"/>
      <c r="V384" s="283"/>
      <c r="W384" s="283"/>
      <c r="X384" s="283"/>
      <c r="Y384" s="282"/>
      <c r="Z384" s="282"/>
      <c r="AA384" s="283"/>
      <c r="AB384" s="282"/>
      <c r="AC384" s="282"/>
      <c r="AD384" s="282"/>
      <c r="AE384" s="282"/>
      <c r="AF384" s="283"/>
      <c r="AG384" s="402"/>
      <c r="AH384" s="283"/>
      <c r="AI384" s="283"/>
      <c r="AJ384" s="283"/>
      <c r="AK384" s="283"/>
      <c r="AL384" s="283"/>
      <c r="AM384" s="282"/>
      <c r="AN384" s="282"/>
      <c r="AO384" s="282"/>
      <c r="AP384" s="282"/>
      <c r="AQ384" s="282"/>
      <c r="AR384" s="282"/>
      <c r="AT384" s="283"/>
      <c r="AU384" s="283"/>
      <c r="AV384" s="283"/>
      <c r="AW384" s="283"/>
      <c r="AY384" s="283"/>
      <c r="AZ384" s="282"/>
      <c r="BA384" s="283"/>
      <c r="BB384" s="282"/>
      <c r="BC384" s="282"/>
      <c r="BD384" s="282"/>
      <c r="BE384" s="283"/>
      <c r="BG384" s="282"/>
      <c r="BH384" s="282"/>
      <c r="BI384" s="282"/>
      <c r="BL384" s="421"/>
      <c r="BM384" s="424"/>
      <c r="BN384" s="424"/>
      <c r="BO384" s="424"/>
      <c r="BP384" s="424"/>
      <c r="BQ384" s="421"/>
      <c r="BR384" s="421"/>
      <c r="BV384" s="282"/>
      <c r="BW384" s="283"/>
      <c r="BY384" s="283"/>
      <c r="BZ384" s="283"/>
      <c r="CA384" s="283"/>
      <c r="CB384" s="282"/>
      <c r="CC384" s="282"/>
      <c r="CD384" s="282"/>
      <c r="CE384" s="282"/>
      <c r="CG384" s="427"/>
      <c r="CH384" s="402"/>
      <c r="CI384" s="424"/>
      <c r="CJ384" s="282"/>
      <c r="CK384" s="282"/>
      <c r="CL384" s="283"/>
      <c r="CM384" s="283"/>
      <c r="CP384" s="282"/>
      <c r="DC384" s="282"/>
      <c r="DD384" s="282"/>
      <c r="DE384" s="282"/>
      <c r="DF384" s="282"/>
      <c r="DG384" s="282"/>
      <c r="DH384" s="282"/>
      <c r="DI384" s="282"/>
      <c r="DJ384" s="282"/>
      <c r="EF384" s="495" t="str">
        <f>""&amp;(MID(数据表!AZ384,1,MIN(FIND({"(";"（"},数据表!AZ384&amp;"(（",1)-1)))&amp;""</f>
        <v/>
      </c>
      <c r="EG384" s="495" t="str">
        <f>""&amp;(MID(数据表!AZ384,1,MIN(FIND({0;1;2;3;4;5;6;7;8;9},数据表!AZ384&amp;"1234567890",1)-1)))&amp;""</f>
        <v/>
      </c>
    </row>
    <row r="385" spans="2:137" s="310" customFormat="1" ht="12" customHeight="1">
      <c r="B385" s="286"/>
      <c r="C385" s="286"/>
      <c r="D385" s="286"/>
      <c r="E385" s="479"/>
      <c r="F385" s="282"/>
      <c r="G385" s="283"/>
      <c r="H385" s="421"/>
      <c r="I385" s="421"/>
      <c r="J385" s="283"/>
      <c r="K385" s="421"/>
      <c r="L385" s="282"/>
      <c r="N385" s="282"/>
      <c r="S385" s="282"/>
      <c r="T385" s="283"/>
      <c r="U385" s="283"/>
      <c r="V385" s="283"/>
      <c r="W385" s="283"/>
      <c r="X385" s="283"/>
      <c r="Y385" s="282"/>
      <c r="Z385" s="282"/>
      <c r="AA385" s="283"/>
      <c r="AB385" s="282"/>
      <c r="AC385" s="282"/>
      <c r="AD385" s="282"/>
      <c r="AE385" s="282"/>
      <c r="AF385" s="283"/>
      <c r="AG385" s="402"/>
      <c r="AH385" s="283"/>
      <c r="AI385" s="283"/>
      <c r="AJ385" s="283"/>
      <c r="AK385" s="283"/>
      <c r="AL385" s="283"/>
      <c r="AM385" s="282"/>
      <c r="AN385" s="282"/>
      <c r="AO385" s="282"/>
      <c r="AP385" s="282"/>
      <c r="AQ385" s="282"/>
      <c r="AR385" s="282"/>
      <c r="AT385" s="283"/>
      <c r="AU385" s="283"/>
      <c r="AV385" s="283"/>
      <c r="AW385" s="283"/>
      <c r="AY385" s="283"/>
      <c r="AZ385" s="282"/>
      <c r="BA385" s="283"/>
      <c r="BB385" s="282"/>
      <c r="BC385" s="282"/>
      <c r="BD385" s="282"/>
      <c r="BE385" s="283"/>
      <c r="BG385" s="282"/>
      <c r="BH385" s="282"/>
      <c r="BI385" s="282"/>
      <c r="BL385" s="421"/>
      <c r="BM385" s="424"/>
      <c r="BN385" s="424"/>
      <c r="BO385" s="424"/>
      <c r="BP385" s="424"/>
      <c r="BQ385" s="421"/>
      <c r="BR385" s="421"/>
      <c r="BV385" s="282"/>
      <c r="BW385" s="283"/>
      <c r="BY385" s="283"/>
      <c r="BZ385" s="283"/>
      <c r="CA385" s="283"/>
      <c r="CB385" s="282"/>
      <c r="CC385" s="282"/>
      <c r="CD385" s="282"/>
      <c r="CE385" s="282"/>
      <c r="CG385" s="427"/>
      <c r="CH385" s="402"/>
      <c r="CI385" s="424"/>
      <c r="CJ385" s="282"/>
      <c r="CK385" s="282"/>
      <c r="CL385" s="283"/>
      <c r="CM385" s="283"/>
      <c r="CP385" s="282"/>
      <c r="DC385" s="282"/>
      <c r="DD385" s="282"/>
      <c r="DE385" s="282"/>
      <c r="DF385" s="282"/>
      <c r="DG385" s="282"/>
      <c r="DH385" s="282"/>
      <c r="DI385" s="282"/>
      <c r="DJ385" s="282"/>
      <c r="EF385" s="495" t="str">
        <f>""&amp;(MID(数据表!AZ385,1,MIN(FIND({"(";"（"},数据表!AZ385&amp;"(（",1)-1)))&amp;""</f>
        <v/>
      </c>
      <c r="EG385" s="495" t="str">
        <f>""&amp;(MID(数据表!AZ385,1,MIN(FIND({0;1;2;3;4;5;6;7;8;9},数据表!AZ385&amp;"1234567890",1)-1)))&amp;""</f>
        <v/>
      </c>
    </row>
    <row r="386" spans="2:137" s="310" customFormat="1" ht="12" customHeight="1">
      <c r="B386" s="286"/>
      <c r="C386" s="286"/>
      <c r="D386" s="286"/>
      <c r="E386" s="479"/>
      <c r="F386" s="282"/>
      <c r="G386" s="283"/>
      <c r="H386" s="421"/>
      <c r="I386" s="421"/>
      <c r="J386" s="283"/>
      <c r="K386" s="421"/>
      <c r="L386" s="282"/>
      <c r="N386" s="282"/>
      <c r="S386" s="282"/>
      <c r="T386" s="283"/>
      <c r="U386" s="283"/>
      <c r="V386" s="283"/>
      <c r="W386" s="283"/>
      <c r="X386" s="283"/>
      <c r="Y386" s="282"/>
      <c r="Z386" s="282"/>
      <c r="AA386" s="283"/>
      <c r="AB386" s="282"/>
      <c r="AC386" s="282"/>
      <c r="AD386" s="282"/>
      <c r="AE386" s="282"/>
      <c r="AF386" s="283"/>
      <c r="AG386" s="402"/>
      <c r="AH386" s="283"/>
      <c r="AI386" s="283"/>
      <c r="AJ386" s="283"/>
      <c r="AK386" s="283"/>
      <c r="AL386" s="283"/>
      <c r="AM386" s="282"/>
      <c r="AN386" s="282"/>
      <c r="AO386" s="282"/>
      <c r="AP386" s="282"/>
      <c r="AQ386" s="282"/>
      <c r="AR386" s="282"/>
      <c r="AT386" s="283"/>
      <c r="AU386" s="283"/>
      <c r="AV386" s="283"/>
      <c r="AW386" s="283"/>
      <c r="AY386" s="283"/>
      <c r="AZ386" s="282"/>
      <c r="BA386" s="283"/>
      <c r="BB386" s="282"/>
      <c r="BC386" s="282"/>
      <c r="BD386" s="282"/>
      <c r="BE386" s="283"/>
      <c r="BG386" s="282"/>
      <c r="BH386" s="282"/>
      <c r="BI386" s="282"/>
      <c r="BL386" s="421"/>
      <c r="BM386" s="424"/>
      <c r="BN386" s="424"/>
      <c r="BO386" s="424"/>
      <c r="BP386" s="424"/>
      <c r="BQ386" s="421"/>
      <c r="BR386" s="421"/>
      <c r="BV386" s="282"/>
      <c r="BW386" s="283"/>
      <c r="BY386" s="283"/>
      <c r="BZ386" s="283"/>
      <c r="CA386" s="283"/>
      <c r="CB386" s="282"/>
      <c r="CC386" s="282"/>
      <c r="CD386" s="282"/>
      <c r="CE386" s="282"/>
      <c r="CG386" s="427"/>
      <c r="CH386" s="402"/>
      <c r="CI386" s="424"/>
      <c r="CJ386" s="282"/>
      <c r="CK386" s="282"/>
      <c r="CL386" s="283"/>
      <c r="CM386" s="283"/>
      <c r="CP386" s="282"/>
      <c r="DC386" s="282"/>
      <c r="DD386" s="282"/>
      <c r="DE386" s="282"/>
      <c r="DF386" s="282"/>
      <c r="DG386" s="282"/>
      <c r="DH386" s="282"/>
      <c r="DI386" s="282"/>
      <c r="DJ386" s="282"/>
      <c r="EF386" s="495" t="str">
        <f>""&amp;(MID(数据表!AZ386,1,MIN(FIND({"(";"（"},数据表!AZ386&amp;"(（",1)-1)))&amp;""</f>
        <v/>
      </c>
      <c r="EG386" s="495" t="str">
        <f>""&amp;(MID(数据表!AZ386,1,MIN(FIND({0;1;2;3;4;5;6;7;8;9},数据表!AZ386&amp;"1234567890",1)-1)))&amp;""</f>
        <v/>
      </c>
    </row>
    <row r="387" spans="2:137" s="310" customFormat="1" ht="12" customHeight="1">
      <c r="B387" s="286"/>
      <c r="C387" s="286"/>
      <c r="D387" s="286"/>
      <c r="E387" s="479"/>
      <c r="F387" s="282"/>
      <c r="G387" s="283"/>
      <c r="H387" s="421"/>
      <c r="I387" s="421"/>
      <c r="J387" s="283"/>
      <c r="K387" s="421"/>
      <c r="L387" s="282"/>
      <c r="N387" s="282"/>
      <c r="S387" s="282"/>
      <c r="T387" s="283"/>
      <c r="U387" s="283"/>
      <c r="V387" s="283"/>
      <c r="W387" s="283"/>
      <c r="X387" s="283"/>
      <c r="Y387" s="282"/>
      <c r="Z387" s="282"/>
      <c r="AA387" s="283"/>
      <c r="AB387" s="282"/>
      <c r="AC387" s="282"/>
      <c r="AD387" s="282"/>
      <c r="AE387" s="282"/>
      <c r="AF387" s="283"/>
      <c r="AG387" s="402"/>
      <c r="AH387" s="283"/>
      <c r="AI387" s="283"/>
      <c r="AJ387" s="283"/>
      <c r="AK387" s="283"/>
      <c r="AL387" s="283"/>
      <c r="AM387" s="282"/>
      <c r="AN387" s="282"/>
      <c r="AO387" s="282"/>
      <c r="AP387" s="282"/>
      <c r="AQ387" s="282"/>
      <c r="AR387" s="282"/>
      <c r="AT387" s="283"/>
      <c r="AU387" s="283"/>
      <c r="AV387" s="283"/>
      <c r="AW387" s="283"/>
      <c r="AY387" s="283"/>
      <c r="AZ387" s="282"/>
      <c r="BA387" s="283"/>
      <c r="BB387" s="282"/>
      <c r="BC387" s="282"/>
      <c r="BD387" s="282"/>
      <c r="BE387" s="283"/>
      <c r="BG387" s="282"/>
      <c r="BH387" s="282"/>
      <c r="BI387" s="282"/>
      <c r="BL387" s="421"/>
      <c r="BM387" s="424"/>
      <c r="BN387" s="424"/>
      <c r="BO387" s="424"/>
      <c r="BP387" s="424"/>
      <c r="BQ387" s="421"/>
      <c r="BR387" s="421"/>
      <c r="BV387" s="282"/>
      <c r="BW387" s="283"/>
      <c r="BY387" s="283"/>
      <c r="BZ387" s="283"/>
      <c r="CA387" s="283"/>
      <c r="CB387" s="282"/>
      <c r="CC387" s="282"/>
      <c r="CD387" s="282"/>
      <c r="CE387" s="282"/>
      <c r="CG387" s="427"/>
      <c r="CH387" s="402"/>
      <c r="CI387" s="424"/>
      <c r="CJ387" s="282"/>
      <c r="CK387" s="282"/>
      <c r="CL387" s="283"/>
      <c r="CM387" s="283"/>
      <c r="CP387" s="282"/>
      <c r="DC387" s="282"/>
      <c r="DD387" s="282"/>
      <c r="DE387" s="282"/>
      <c r="DF387" s="282"/>
      <c r="DG387" s="282"/>
      <c r="DH387" s="282"/>
      <c r="DI387" s="282"/>
      <c r="DJ387" s="282"/>
      <c r="EF387" s="495" t="str">
        <f>""&amp;(MID(数据表!AZ387,1,MIN(FIND({"(";"（"},数据表!AZ387&amp;"(（",1)-1)))&amp;""</f>
        <v/>
      </c>
      <c r="EG387" s="495" t="str">
        <f>""&amp;(MID(数据表!AZ387,1,MIN(FIND({0;1;2;3;4;5;6;7;8;9},数据表!AZ387&amp;"1234567890",1)-1)))&amp;""</f>
        <v/>
      </c>
    </row>
    <row r="388" spans="2:137" s="310" customFormat="1" ht="12" customHeight="1">
      <c r="B388" s="286"/>
      <c r="C388" s="286"/>
      <c r="D388" s="286"/>
      <c r="E388" s="479"/>
      <c r="F388" s="282"/>
      <c r="G388" s="283"/>
      <c r="H388" s="421"/>
      <c r="I388" s="421"/>
      <c r="J388" s="283"/>
      <c r="K388" s="421"/>
      <c r="L388" s="282"/>
      <c r="N388" s="282"/>
      <c r="S388" s="282"/>
      <c r="T388" s="283"/>
      <c r="U388" s="283"/>
      <c r="V388" s="283"/>
      <c r="W388" s="283"/>
      <c r="X388" s="283"/>
      <c r="Y388" s="282"/>
      <c r="Z388" s="282"/>
      <c r="AA388" s="283"/>
      <c r="AB388" s="282"/>
      <c r="AC388" s="282"/>
      <c r="AD388" s="282"/>
      <c r="AE388" s="282"/>
      <c r="AF388" s="283"/>
      <c r="AG388" s="402"/>
      <c r="AH388" s="283"/>
      <c r="AI388" s="283"/>
      <c r="AJ388" s="283"/>
      <c r="AK388" s="283"/>
      <c r="AL388" s="283"/>
      <c r="AM388" s="282"/>
      <c r="AN388" s="282"/>
      <c r="AO388" s="282"/>
      <c r="AP388" s="282"/>
      <c r="AQ388" s="282"/>
      <c r="AR388" s="282"/>
      <c r="AT388" s="283"/>
      <c r="AU388" s="283"/>
      <c r="AV388" s="283"/>
      <c r="AW388" s="283"/>
      <c r="AY388" s="283"/>
      <c r="AZ388" s="282"/>
      <c r="BA388" s="283"/>
      <c r="BB388" s="282"/>
      <c r="BC388" s="282"/>
      <c r="BD388" s="282"/>
      <c r="BE388" s="283"/>
      <c r="BG388" s="282"/>
      <c r="BH388" s="282"/>
      <c r="BI388" s="282"/>
      <c r="BL388" s="421"/>
      <c r="BM388" s="424"/>
      <c r="BN388" s="424"/>
      <c r="BO388" s="424"/>
      <c r="BP388" s="424"/>
      <c r="BQ388" s="421"/>
      <c r="BR388" s="421"/>
      <c r="BV388" s="282"/>
      <c r="BW388" s="283"/>
      <c r="BY388" s="283"/>
      <c r="BZ388" s="283"/>
      <c r="CA388" s="283"/>
      <c r="CB388" s="282"/>
      <c r="CC388" s="282"/>
      <c r="CD388" s="282"/>
      <c r="CE388" s="282"/>
      <c r="CG388" s="427"/>
      <c r="CH388" s="402"/>
      <c r="CI388" s="424"/>
      <c r="CJ388" s="282"/>
      <c r="CK388" s="282"/>
      <c r="CL388" s="283"/>
      <c r="CM388" s="283"/>
      <c r="CP388" s="282"/>
      <c r="DC388" s="282"/>
      <c r="DD388" s="282"/>
      <c r="DE388" s="282"/>
      <c r="DF388" s="282"/>
      <c r="DG388" s="282"/>
      <c r="DH388" s="282"/>
      <c r="DI388" s="282"/>
      <c r="DJ388" s="282"/>
      <c r="EF388" s="495" t="str">
        <f>""&amp;(MID(数据表!AZ388,1,MIN(FIND({"(";"（"},数据表!AZ388&amp;"(（",1)-1)))&amp;""</f>
        <v/>
      </c>
      <c r="EG388" s="495" t="str">
        <f>""&amp;(MID(数据表!AZ388,1,MIN(FIND({0;1;2;3;4;5;6;7;8;9},数据表!AZ388&amp;"1234567890",1)-1)))&amp;""</f>
        <v/>
      </c>
    </row>
    <row r="389" spans="2:137" s="310" customFormat="1" ht="12" customHeight="1">
      <c r="B389" s="286"/>
      <c r="C389" s="286"/>
      <c r="D389" s="286"/>
      <c r="E389" s="479"/>
      <c r="F389" s="282"/>
      <c r="G389" s="283"/>
      <c r="H389" s="421"/>
      <c r="I389" s="421"/>
      <c r="J389" s="283"/>
      <c r="K389" s="421"/>
      <c r="L389" s="282"/>
      <c r="N389" s="282"/>
      <c r="S389" s="282"/>
      <c r="T389" s="283"/>
      <c r="U389" s="283"/>
      <c r="V389" s="283"/>
      <c r="W389" s="283"/>
      <c r="X389" s="283"/>
      <c r="Y389" s="282"/>
      <c r="Z389" s="282"/>
      <c r="AA389" s="283"/>
      <c r="AB389" s="282"/>
      <c r="AC389" s="282"/>
      <c r="AD389" s="282"/>
      <c r="AE389" s="282"/>
      <c r="AF389" s="283"/>
      <c r="AG389" s="402"/>
      <c r="AH389" s="283"/>
      <c r="AI389" s="283"/>
      <c r="AJ389" s="283"/>
      <c r="AK389" s="283"/>
      <c r="AL389" s="283"/>
      <c r="AM389" s="282"/>
      <c r="AN389" s="282"/>
      <c r="AO389" s="282"/>
      <c r="AP389" s="282"/>
      <c r="AQ389" s="282"/>
      <c r="AR389" s="282"/>
      <c r="AT389" s="283"/>
      <c r="AU389" s="283"/>
      <c r="AV389" s="283"/>
      <c r="AW389" s="283"/>
      <c r="AY389" s="283"/>
      <c r="AZ389" s="282"/>
      <c r="BA389" s="283"/>
      <c r="BB389" s="282"/>
      <c r="BC389" s="282"/>
      <c r="BD389" s="282"/>
      <c r="BE389" s="283"/>
      <c r="BG389" s="282"/>
      <c r="BH389" s="282"/>
      <c r="BI389" s="282"/>
      <c r="BL389" s="421"/>
      <c r="BM389" s="424"/>
      <c r="BN389" s="424"/>
      <c r="BO389" s="424"/>
      <c r="BP389" s="424"/>
      <c r="BQ389" s="421"/>
      <c r="BR389" s="421"/>
      <c r="BV389" s="282"/>
      <c r="BW389" s="283"/>
      <c r="BY389" s="283"/>
      <c r="BZ389" s="283"/>
      <c r="CA389" s="283"/>
      <c r="CB389" s="282"/>
      <c r="CC389" s="282"/>
      <c r="CD389" s="282"/>
      <c r="CE389" s="282"/>
      <c r="CG389" s="427"/>
      <c r="CH389" s="402"/>
      <c r="CI389" s="424"/>
      <c r="CJ389" s="282"/>
      <c r="CK389" s="282"/>
      <c r="CL389" s="283"/>
      <c r="CM389" s="283"/>
      <c r="CP389" s="282"/>
      <c r="DC389" s="282"/>
      <c r="DD389" s="282"/>
      <c r="DE389" s="282"/>
      <c r="DF389" s="282"/>
      <c r="DG389" s="282"/>
      <c r="DH389" s="282"/>
      <c r="DI389" s="282"/>
      <c r="DJ389" s="282"/>
      <c r="EF389" s="495" t="str">
        <f>""&amp;(MID(数据表!AZ389,1,MIN(FIND({"(";"（"},数据表!AZ389&amp;"(（",1)-1)))&amp;""</f>
        <v/>
      </c>
      <c r="EG389" s="495" t="str">
        <f>""&amp;(MID(数据表!AZ389,1,MIN(FIND({0;1;2;3;4;5;6;7;8;9},数据表!AZ389&amp;"1234567890",1)-1)))&amp;""</f>
        <v/>
      </c>
    </row>
    <row r="390" spans="2:137" s="310" customFormat="1" ht="12" customHeight="1">
      <c r="B390" s="286"/>
      <c r="C390" s="286"/>
      <c r="D390" s="286"/>
      <c r="E390" s="479"/>
      <c r="F390" s="282"/>
      <c r="G390" s="283"/>
      <c r="H390" s="421"/>
      <c r="I390" s="421"/>
      <c r="J390" s="283"/>
      <c r="K390" s="421"/>
      <c r="L390" s="282"/>
      <c r="N390" s="282"/>
      <c r="S390" s="282"/>
      <c r="T390" s="283"/>
      <c r="U390" s="283"/>
      <c r="V390" s="283"/>
      <c r="W390" s="283"/>
      <c r="X390" s="283"/>
      <c r="Y390" s="282"/>
      <c r="Z390" s="282"/>
      <c r="AA390" s="283"/>
      <c r="AB390" s="282"/>
      <c r="AC390" s="282"/>
      <c r="AD390" s="282"/>
      <c r="AE390" s="282"/>
      <c r="AF390" s="283"/>
      <c r="AG390" s="402"/>
      <c r="AH390" s="283"/>
      <c r="AI390" s="283"/>
      <c r="AJ390" s="283"/>
      <c r="AK390" s="283"/>
      <c r="AL390" s="283"/>
      <c r="AM390" s="282"/>
      <c r="AN390" s="282"/>
      <c r="AO390" s="282"/>
      <c r="AP390" s="282"/>
      <c r="AQ390" s="282"/>
      <c r="AR390" s="282"/>
      <c r="AT390" s="283"/>
      <c r="AU390" s="283"/>
      <c r="AV390" s="283"/>
      <c r="AW390" s="283"/>
      <c r="AY390" s="283"/>
      <c r="AZ390" s="282"/>
      <c r="BA390" s="283"/>
      <c r="BB390" s="282"/>
      <c r="BC390" s="282"/>
      <c r="BD390" s="282"/>
      <c r="BE390" s="283"/>
      <c r="BG390" s="282"/>
      <c r="BH390" s="282"/>
      <c r="BI390" s="282"/>
      <c r="BL390" s="421"/>
      <c r="BM390" s="424"/>
      <c r="BN390" s="424"/>
      <c r="BO390" s="424"/>
      <c r="BP390" s="424"/>
      <c r="BQ390" s="421"/>
      <c r="BR390" s="421"/>
      <c r="BV390" s="282"/>
      <c r="BW390" s="283"/>
      <c r="BY390" s="283"/>
      <c r="BZ390" s="283"/>
      <c r="CA390" s="283"/>
      <c r="CB390" s="282"/>
      <c r="CC390" s="282"/>
      <c r="CD390" s="282"/>
      <c r="CE390" s="282"/>
      <c r="CG390" s="427"/>
      <c r="CH390" s="402"/>
      <c r="CI390" s="424"/>
      <c r="CJ390" s="282"/>
      <c r="CK390" s="282"/>
      <c r="CL390" s="283"/>
      <c r="CM390" s="283"/>
      <c r="CP390" s="282"/>
      <c r="DC390" s="282"/>
      <c r="DD390" s="282"/>
      <c r="DE390" s="282"/>
      <c r="DF390" s="282"/>
      <c r="DG390" s="282"/>
      <c r="DH390" s="282"/>
      <c r="DI390" s="282"/>
      <c r="DJ390" s="282"/>
      <c r="EF390" s="495" t="str">
        <f>""&amp;(MID(数据表!AZ390,1,MIN(FIND({"(";"（"},数据表!AZ390&amp;"(（",1)-1)))&amp;""</f>
        <v/>
      </c>
      <c r="EG390" s="495" t="str">
        <f>""&amp;(MID(数据表!AZ390,1,MIN(FIND({0;1;2;3;4;5;6;7;8;9},数据表!AZ390&amp;"1234567890",1)-1)))&amp;""</f>
        <v/>
      </c>
    </row>
    <row r="391" spans="2:137" s="310" customFormat="1" ht="12" customHeight="1">
      <c r="B391" s="286"/>
      <c r="C391" s="286"/>
      <c r="D391" s="286"/>
      <c r="E391" s="479"/>
      <c r="F391" s="282"/>
      <c r="G391" s="283"/>
      <c r="H391" s="421"/>
      <c r="I391" s="421"/>
      <c r="J391" s="283"/>
      <c r="K391" s="421"/>
      <c r="L391" s="282"/>
      <c r="N391" s="282"/>
      <c r="S391" s="282"/>
      <c r="T391" s="283"/>
      <c r="U391" s="283"/>
      <c r="V391" s="283"/>
      <c r="W391" s="283"/>
      <c r="X391" s="283"/>
      <c r="Y391" s="282"/>
      <c r="Z391" s="282"/>
      <c r="AA391" s="283"/>
      <c r="AB391" s="282"/>
      <c r="AC391" s="282"/>
      <c r="AD391" s="282"/>
      <c r="AE391" s="282"/>
      <c r="AF391" s="283"/>
      <c r="AG391" s="402"/>
      <c r="AH391" s="283"/>
      <c r="AI391" s="283"/>
      <c r="AJ391" s="283"/>
      <c r="AK391" s="283"/>
      <c r="AL391" s="283"/>
      <c r="AM391" s="282"/>
      <c r="AN391" s="282"/>
      <c r="AO391" s="282"/>
      <c r="AP391" s="282"/>
      <c r="AQ391" s="282"/>
      <c r="AR391" s="282"/>
      <c r="AT391" s="283"/>
      <c r="AU391" s="283"/>
      <c r="AV391" s="283"/>
      <c r="AW391" s="283"/>
      <c r="AY391" s="283"/>
      <c r="AZ391" s="282"/>
      <c r="BA391" s="283"/>
      <c r="BB391" s="282"/>
      <c r="BC391" s="282"/>
      <c r="BD391" s="282"/>
      <c r="BE391" s="283"/>
      <c r="BG391" s="282"/>
      <c r="BH391" s="282"/>
      <c r="BI391" s="282"/>
      <c r="BL391" s="421"/>
      <c r="BM391" s="424"/>
      <c r="BN391" s="424"/>
      <c r="BO391" s="424"/>
      <c r="BP391" s="424"/>
      <c r="BQ391" s="421"/>
      <c r="BR391" s="421"/>
      <c r="BV391" s="282"/>
      <c r="BW391" s="283"/>
      <c r="BY391" s="283"/>
      <c r="BZ391" s="283"/>
      <c r="CA391" s="283"/>
      <c r="CB391" s="282"/>
      <c r="CC391" s="282"/>
      <c r="CD391" s="282"/>
      <c r="CE391" s="282"/>
      <c r="CG391" s="427"/>
      <c r="CH391" s="402"/>
      <c r="CI391" s="424"/>
      <c r="CJ391" s="282"/>
      <c r="CK391" s="282"/>
      <c r="CL391" s="283"/>
      <c r="CM391" s="283"/>
      <c r="CP391" s="282"/>
      <c r="DC391" s="282"/>
      <c r="DD391" s="282"/>
      <c r="DE391" s="282"/>
      <c r="DF391" s="282"/>
      <c r="DG391" s="282"/>
      <c r="DH391" s="282"/>
      <c r="DI391" s="282"/>
      <c r="DJ391" s="282"/>
      <c r="EF391" s="495" t="str">
        <f>""&amp;(MID(数据表!AZ391,1,MIN(FIND({"(";"（"},数据表!AZ391&amp;"(（",1)-1)))&amp;""</f>
        <v/>
      </c>
      <c r="EG391" s="495" t="str">
        <f>""&amp;(MID(数据表!AZ391,1,MIN(FIND({0;1;2;3;4;5;6;7;8;9},数据表!AZ391&amp;"1234567890",1)-1)))&amp;""</f>
        <v/>
      </c>
    </row>
    <row r="392" spans="2:137" s="310" customFormat="1" ht="12" customHeight="1">
      <c r="B392" s="286"/>
      <c r="C392" s="286"/>
      <c r="D392" s="286"/>
      <c r="E392" s="479"/>
      <c r="F392" s="282"/>
      <c r="G392" s="283"/>
      <c r="H392" s="421"/>
      <c r="I392" s="421"/>
      <c r="J392" s="283"/>
      <c r="K392" s="421"/>
      <c r="L392" s="282"/>
      <c r="N392" s="282"/>
      <c r="S392" s="282"/>
      <c r="T392" s="283"/>
      <c r="U392" s="283"/>
      <c r="V392" s="283"/>
      <c r="W392" s="283"/>
      <c r="X392" s="283"/>
      <c r="Y392" s="282"/>
      <c r="Z392" s="282"/>
      <c r="AA392" s="283"/>
      <c r="AB392" s="282"/>
      <c r="AC392" s="282"/>
      <c r="AD392" s="282"/>
      <c r="AE392" s="282"/>
      <c r="AF392" s="283"/>
      <c r="AG392" s="402"/>
      <c r="AH392" s="283"/>
      <c r="AI392" s="283"/>
      <c r="AJ392" s="283"/>
      <c r="AK392" s="283"/>
      <c r="AL392" s="283"/>
      <c r="AM392" s="282"/>
      <c r="AN392" s="282"/>
      <c r="AO392" s="282"/>
      <c r="AP392" s="282"/>
      <c r="AQ392" s="282"/>
      <c r="AR392" s="282"/>
      <c r="AT392" s="283"/>
      <c r="AU392" s="283"/>
      <c r="AV392" s="283"/>
      <c r="AW392" s="283"/>
      <c r="AY392" s="283"/>
      <c r="AZ392" s="282"/>
      <c r="BA392" s="283"/>
      <c r="BB392" s="282"/>
      <c r="BC392" s="282"/>
      <c r="BD392" s="282"/>
      <c r="BE392" s="283"/>
      <c r="BG392" s="282"/>
      <c r="BH392" s="282"/>
      <c r="BI392" s="282"/>
      <c r="BL392" s="421"/>
      <c r="BM392" s="424"/>
      <c r="BN392" s="424"/>
      <c r="BO392" s="424"/>
      <c r="BP392" s="424"/>
      <c r="BQ392" s="421"/>
      <c r="BR392" s="421"/>
      <c r="BV392" s="282"/>
      <c r="BW392" s="283"/>
      <c r="BY392" s="283"/>
      <c r="BZ392" s="283"/>
      <c r="CA392" s="283"/>
      <c r="CB392" s="282"/>
      <c r="CC392" s="282"/>
      <c r="CD392" s="282"/>
      <c r="CE392" s="282"/>
      <c r="CG392" s="427"/>
      <c r="CH392" s="402"/>
      <c r="CI392" s="424"/>
      <c r="CJ392" s="282"/>
      <c r="CK392" s="282"/>
      <c r="CL392" s="283"/>
      <c r="CM392" s="283"/>
      <c r="CP392" s="282"/>
      <c r="DC392" s="282"/>
      <c r="DD392" s="282"/>
      <c r="DE392" s="282"/>
      <c r="DF392" s="282"/>
      <c r="DG392" s="282"/>
      <c r="DH392" s="282"/>
      <c r="DI392" s="282"/>
      <c r="DJ392" s="282"/>
      <c r="EF392" s="495" t="str">
        <f>""&amp;(MID(数据表!AZ392,1,MIN(FIND({"(";"（"},数据表!AZ392&amp;"(（",1)-1)))&amp;""</f>
        <v/>
      </c>
      <c r="EG392" s="495" t="str">
        <f>""&amp;(MID(数据表!AZ392,1,MIN(FIND({0;1;2;3;4;5;6;7;8;9},数据表!AZ392&amp;"1234567890",1)-1)))&amp;""</f>
        <v/>
      </c>
    </row>
    <row r="393" spans="2:137" s="310" customFormat="1" ht="12" customHeight="1">
      <c r="B393" s="286"/>
      <c r="C393" s="286"/>
      <c r="D393" s="286"/>
      <c r="E393" s="479"/>
      <c r="F393" s="282"/>
      <c r="G393" s="283"/>
      <c r="H393" s="421"/>
      <c r="I393" s="421"/>
      <c r="J393" s="283"/>
      <c r="K393" s="421"/>
      <c r="L393" s="282"/>
      <c r="N393" s="282"/>
      <c r="S393" s="282"/>
      <c r="T393" s="283"/>
      <c r="U393" s="283"/>
      <c r="V393" s="283"/>
      <c r="W393" s="283"/>
      <c r="X393" s="283"/>
      <c r="Y393" s="282"/>
      <c r="Z393" s="282"/>
      <c r="AA393" s="283"/>
      <c r="AB393" s="282"/>
      <c r="AC393" s="282"/>
      <c r="AD393" s="282"/>
      <c r="AE393" s="282"/>
      <c r="AF393" s="283"/>
      <c r="AG393" s="402"/>
      <c r="AH393" s="283"/>
      <c r="AI393" s="283"/>
      <c r="AJ393" s="283"/>
      <c r="AK393" s="283"/>
      <c r="AL393" s="283"/>
      <c r="AM393" s="282"/>
      <c r="AN393" s="282"/>
      <c r="AO393" s="282"/>
      <c r="AP393" s="282"/>
      <c r="AQ393" s="282"/>
      <c r="AR393" s="282"/>
      <c r="AT393" s="283"/>
      <c r="AU393" s="283"/>
      <c r="AV393" s="283"/>
      <c r="AW393" s="283"/>
      <c r="AY393" s="283"/>
      <c r="AZ393" s="282"/>
      <c r="BA393" s="283"/>
      <c r="BB393" s="282"/>
      <c r="BC393" s="282"/>
      <c r="BD393" s="282"/>
      <c r="BE393" s="283"/>
      <c r="BG393" s="282"/>
      <c r="BH393" s="282"/>
      <c r="BI393" s="282"/>
      <c r="BL393" s="421"/>
      <c r="BM393" s="424"/>
      <c r="BN393" s="424"/>
      <c r="BO393" s="424"/>
      <c r="BP393" s="424"/>
      <c r="BQ393" s="421"/>
      <c r="BR393" s="421"/>
      <c r="BV393" s="282"/>
      <c r="BW393" s="283"/>
      <c r="BY393" s="283"/>
      <c r="BZ393" s="283"/>
      <c r="CA393" s="283"/>
      <c r="CB393" s="282"/>
      <c r="CC393" s="282"/>
      <c r="CD393" s="282"/>
      <c r="CE393" s="282"/>
      <c r="CG393" s="427"/>
      <c r="CH393" s="402"/>
      <c r="CI393" s="424"/>
      <c r="CJ393" s="282"/>
      <c r="CK393" s="282"/>
      <c r="CL393" s="283"/>
      <c r="CM393" s="283"/>
      <c r="CP393" s="282"/>
      <c r="DC393" s="282"/>
      <c r="DD393" s="282"/>
      <c r="DE393" s="282"/>
      <c r="DF393" s="282"/>
      <c r="DG393" s="282"/>
      <c r="DH393" s="282"/>
      <c r="DI393" s="282"/>
      <c r="DJ393" s="282"/>
      <c r="EF393" s="495" t="str">
        <f>""&amp;(MID(数据表!AZ393,1,MIN(FIND({"(";"（"},数据表!AZ393&amp;"(（",1)-1)))&amp;""</f>
        <v/>
      </c>
      <c r="EG393" s="495" t="str">
        <f>""&amp;(MID(数据表!AZ393,1,MIN(FIND({0;1;2;3;4;5;6;7;8;9},数据表!AZ393&amp;"1234567890",1)-1)))&amp;""</f>
        <v/>
      </c>
    </row>
    <row r="394" spans="2:137" s="310" customFormat="1" ht="12" customHeight="1">
      <c r="B394" s="286"/>
      <c r="C394" s="286"/>
      <c r="D394" s="286"/>
      <c r="E394" s="479"/>
      <c r="F394" s="282"/>
      <c r="G394" s="283"/>
      <c r="H394" s="421"/>
      <c r="I394" s="421"/>
      <c r="J394" s="283"/>
      <c r="K394" s="421"/>
      <c r="L394" s="282"/>
      <c r="N394" s="282"/>
      <c r="S394" s="282"/>
      <c r="T394" s="283"/>
      <c r="U394" s="283"/>
      <c r="V394" s="283"/>
      <c r="W394" s="283"/>
      <c r="X394" s="283"/>
      <c r="Y394" s="282"/>
      <c r="Z394" s="282"/>
      <c r="AA394" s="283"/>
      <c r="AB394" s="282"/>
      <c r="AC394" s="282"/>
      <c r="AD394" s="282"/>
      <c r="AE394" s="282"/>
      <c r="AF394" s="283"/>
      <c r="AG394" s="402"/>
      <c r="AH394" s="283"/>
      <c r="AI394" s="283"/>
      <c r="AJ394" s="283"/>
      <c r="AK394" s="283"/>
      <c r="AL394" s="283"/>
      <c r="AM394" s="282"/>
      <c r="AN394" s="282"/>
      <c r="AO394" s="282"/>
      <c r="AP394" s="282"/>
      <c r="AQ394" s="282"/>
      <c r="AR394" s="282"/>
      <c r="AT394" s="283"/>
      <c r="AU394" s="283"/>
      <c r="AV394" s="283"/>
      <c r="AW394" s="283"/>
      <c r="AY394" s="283"/>
      <c r="AZ394" s="282"/>
      <c r="BA394" s="283"/>
      <c r="BB394" s="282"/>
      <c r="BC394" s="282"/>
      <c r="BD394" s="282"/>
      <c r="BE394" s="283"/>
      <c r="BG394" s="282"/>
      <c r="BH394" s="282"/>
      <c r="BI394" s="282"/>
      <c r="BL394" s="421"/>
      <c r="BM394" s="424"/>
      <c r="BN394" s="424"/>
      <c r="BO394" s="424"/>
      <c r="BP394" s="424"/>
      <c r="BQ394" s="421"/>
      <c r="BR394" s="421"/>
      <c r="BV394" s="282"/>
      <c r="BW394" s="283"/>
      <c r="BY394" s="283"/>
      <c r="BZ394" s="283"/>
      <c r="CA394" s="283"/>
      <c r="CB394" s="282"/>
      <c r="CC394" s="282"/>
      <c r="CD394" s="282"/>
      <c r="CE394" s="282"/>
      <c r="CG394" s="427"/>
      <c r="CH394" s="402"/>
      <c r="CI394" s="424"/>
      <c r="CJ394" s="282"/>
      <c r="CK394" s="282"/>
      <c r="CL394" s="283"/>
      <c r="CM394" s="283"/>
      <c r="CP394" s="282"/>
      <c r="DC394" s="282"/>
      <c r="DD394" s="282"/>
      <c r="DE394" s="282"/>
      <c r="DF394" s="282"/>
      <c r="DG394" s="282"/>
      <c r="DH394" s="282"/>
      <c r="DI394" s="282"/>
      <c r="DJ394" s="282"/>
      <c r="EF394" s="495" t="str">
        <f>""&amp;(MID(数据表!AZ394,1,MIN(FIND({"(";"（"},数据表!AZ394&amp;"(（",1)-1)))&amp;""</f>
        <v/>
      </c>
      <c r="EG394" s="495" t="str">
        <f>""&amp;(MID(数据表!AZ394,1,MIN(FIND({0;1;2;3;4;5;6;7;8;9},数据表!AZ394&amp;"1234567890",1)-1)))&amp;""</f>
        <v/>
      </c>
    </row>
    <row r="395" spans="2:137" s="310" customFormat="1" ht="12" customHeight="1">
      <c r="B395" s="286"/>
      <c r="C395" s="286"/>
      <c r="D395" s="286"/>
      <c r="E395" s="479"/>
      <c r="F395" s="282"/>
      <c r="G395" s="283"/>
      <c r="H395" s="421"/>
      <c r="I395" s="421"/>
      <c r="J395" s="283"/>
      <c r="K395" s="421"/>
      <c r="L395" s="282"/>
      <c r="N395" s="282"/>
      <c r="S395" s="282"/>
      <c r="T395" s="283"/>
      <c r="U395" s="283"/>
      <c r="V395" s="283"/>
      <c r="W395" s="283"/>
      <c r="X395" s="283"/>
      <c r="Y395" s="282"/>
      <c r="Z395" s="282"/>
      <c r="AA395" s="283"/>
      <c r="AB395" s="282"/>
      <c r="AC395" s="282"/>
      <c r="AD395" s="282"/>
      <c r="AE395" s="282"/>
      <c r="AF395" s="283"/>
      <c r="AG395" s="402"/>
      <c r="AH395" s="283"/>
      <c r="AI395" s="283"/>
      <c r="AJ395" s="283"/>
      <c r="AK395" s="283"/>
      <c r="AL395" s="283"/>
      <c r="AM395" s="282"/>
      <c r="AN395" s="282"/>
      <c r="AO395" s="282"/>
      <c r="AP395" s="282"/>
      <c r="AQ395" s="282"/>
      <c r="AR395" s="282"/>
      <c r="AT395" s="283"/>
      <c r="AU395" s="283"/>
      <c r="AV395" s="283"/>
      <c r="AW395" s="283"/>
      <c r="AY395" s="283"/>
      <c r="AZ395" s="282"/>
      <c r="BA395" s="283"/>
      <c r="BB395" s="282"/>
      <c r="BC395" s="282"/>
      <c r="BD395" s="282"/>
      <c r="BE395" s="283"/>
      <c r="BG395" s="282"/>
      <c r="BH395" s="282"/>
      <c r="BI395" s="282"/>
      <c r="BL395" s="421"/>
      <c r="BM395" s="424"/>
      <c r="BN395" s="424"/>
      <c r="BO395" s="424"/>
      <c r="BP395" s="424"/>
      <c r="BQ395" s="421"/>
      <c r="BR395" s="421"/>
      <c r="BV395" s="282"/>
      <c r="BW395" s="283"/>
      <c r="BY395" s="283"/>
      <c r="BZ395" s="283"/>
      <c r="CA395" s="283"/>
      <c r="CB395" s="282"/>
      <c r="CC395" s="282"/>
      <c r="CD395" s="282"/>
      <c r="CE395" s="282"/>
      <c r="CG395" s="427"/>
      <c r="CH395" s="402"/>
      <c r="CI395" s="424"/>
      <c r="CJ395" s="282"/>
      <c r="CK395" s="282"/>
      <c r="CL395" s="283"/>
      <c r="CM395" s="283"/>
      <c r="CP395" s="282"/>
      <c r="DC395" s="282"/>
      <c r="DD395" s="282"/>
      <c r="DE395" s="282"/>
      <c r="DF395" s="282"/>
      <c r="DG395" s="282"/>
      <c r="DH395" s="282"/>
      <c r="DI395" s="282"/>
      <c r="DJ395" s="282"/>
      <c r="EF395" s="495" t="str">
        <f>""&amp;(MID(数据表!AZ395,1,MIN(FIND({"(";"（"},数据表!AZ395&amp;"(（",1)-1)))&amp;""</f>
        <v/>
      </c>
      <c r="EG395" s="495" t="str">
        <f>""&amp;(MID(数据表!AZ395,1,MIN(FIND({0;1;2;3;4;5;6;7;8;9},数据表!AZ395&amp;"1234567890",1)-1)))&amp;""</f>
        <v/>
      </c>
    </row>
    <row r="396" spans="2:137" s="310" customFormat="1" ht="12" customHeight="1">
      <c r="B396" s="286"/>
      <c r="C396" s="286"/>
      <c r="D396" s="286"/>
      <c r="E396" s="479"/>
      <c r="F396" s="282"/>
      <c r="G396" s="283"/>
      <c r="H396" s="421"/>
      <c r="I396" s="421"/>
      <c r="J396" s="283"/>
      <c r="K396" s="421"/>
      <c r="L396" s="282"/>
      <c r="N396" s="282"/>
      <c r="S396" s="282"/>
      <c r="T396" s="283"/>
      <c r="U396" s="283"/>
      <c r="V396" s="283"/>
      <c r="W396" s="283"/>
      <c r="X396" s="283"/>
      <c r="Y396" s="282"/>
      <c r="Z396" s="282"/>
      <c r="AA396" s="283"/>
      <c r="AB396" s="282"/>
      <c r="AC396" s="282"/>
      <c r="AD396" s="282"/>
      <c r="AE396" s="282"/>
      <c r="AF396" s="283"/>
      <c r="AG396" s="402"/>
      <c r="AH396" s="283"/>
      <c r="AI396" s="283"/>
      <c r="AJ396" s="283"/>
      <c r="AK396" s="283"/>
      <c r="AL396" s="283"/>
      <c r="AM396" s="282"/>
      <c r="AN396" s="282"/>
      <c r="AO396" s="282"/>
      <c r="AP396" s="282"/>
      <c r="AQ396" s="282"/>
      <c r="AR396" s="282"/>
      <c r="AT396" s="283"/>
      <c r="AU396" s="283"/>
      <c r="AV396" s="283"/>
      <c r="AW396" s="283"/>
      <c r="AY396" s="283"/>
      <c r="AZ396" s="282"/>
      <c r="BA396" s="283"/>
      <c r="BB396" s="282"/>
      <c r="BC396" s="282"/>
      <c r="BD396" s="282"/>
      <c r="BE396" s="283"/>
      <c r="BG396" s="282"/>
      <c r="BH396" s="282"/>
      <c r="BI396" s="282"/>
      <c r="BL396" s="421"/>
      <c r="BM396" s="424"/>
      <c r="BN396" s="424"/>
      <c r="BO396" s="424"/>
      <c r="BP396" s="424"/>
      <c r="BQ396" s="421"/>
      <c r="BR396" s="421"/>
      <c r="BV396" s="282"/>
      <c r="BW396" s="283"/>
      <c r="BY396" s="283"/>
      <c r="BZ396" s="283"/>
      <c r="CA396" s="283"/>
      <c r="CB396" s="282"/>
      <c r="CC396" s="282"/>
      <c r="CD396" s="282"/>
      <c r="CE396" s="282"/>
      <c r="CG396" s="427"/>
      <c r="CH396" s="402"/>
      <c r="CI396" s="424"/>
      <c r="CJ396" s="282"/>
      <c r="CK396" s="282"/>
      <c r="CL396" s="283"/>
      <c r="CM396" s="283"/>
      <c r="CP396" s="282"/>
      <c r="DC396" s="282"/>
      <c r="DD396" s="282"/>
      <c r="DE396" s="282"/>
      <c r="DF396" s="282"/>
      <c r="DG396" s="282"/>
      <c r="DH396" s="282"/>
      <c r="DI396" s="282"/>
      <c r="DJ396" s="282"/>
      <c r="EF396" s="495" t="str">
        <f>""&amp;(MID(数据表!AZ396,1,MIN(FIND({"(";"（"},数据表!AZ396&amp;"(（",1)-1)))&amp;""</f>
        <v/>
      </c>
      <c r="EG396" s="495" t="str">
        <f>""&amp;(MID(数据表!AZ396,1,MIN(FIND({0;1;2;3;4;5;6;7;8;9},数据表!AZ396&amp;"1234567890",1)-1)))&amp;""</f>
        <v/>
      </c>
    </row>
    <row r="397" spans="2:137" s="310" customFormat="1" ht="12" customHeight="1">
      <c r="B397" s="286"/>
      <c r="C397" s="286"/>
      <c r="D397" s="286"/>
      <c r="E397" s="479"/>
      <c r="F397" s="282"/>
      <c r="G397" s="283"/>
      <c r="H397" s="421"/>
      <c r="I397" s="421"/>
      <c r="J397" s="283"/>
      <c r="K397" s="421"/>
      <c r="L397" s="282"/>
      <c r="N397" s="282"/>
      <c r="S397" s="282"/>
      <c r="T397" s="283"/>
      <c r="U397" s="283"/>
      <c r="V397" s="283"/>
      <c r="W397" s="283"/>
      <c r="X397" s="283"/>
      <c r="Y397" s="282"/>
      <c r="Z397" s="282"/>
      <c r="AA397" s="283"/>
      <c r="AB397" s="282"/>
      <c r="AC397" s="282"/>
      <c r="AD397" s="282"/>
      <c r="AE397" s="282"/>
      <c r="AF397" s="283"/>
      <c r="AG397" s="402"/>
      <c r="AH397" s="283"/>
      <c r="AI397" s="283"/>
      <c r="AJ397" s="283"/>
      <c r="AK397" s="283"/>
      <c r="AL397" s="283"/>
      <c r="AM397" s="282"/>
      <c r="AN397" s="282"/>
      <c r="AO397" s="282"/>
      <c r="AP397" s="282"/>
      <c r="AQ397" s="282"/>
      <c r="AR397" s="282"/>
      <c r="AT397" s="283"/>
      <c r="AU397" s="283"/>
      <c r="AV397" s="283"/>
      <c r="AW397" s="283"/>
      <c r="AY397" s="283"/>
      <c r="AZ397" s="282"/>
      <c r="BA397" s="283"/>
      <c r="BB397" s="282"/>
      <c r="BC397" s="282"/>
      <c r="BD397" s="282"/>
      <c r="BE397" s="283"/>
      <c r="BG397" s="282"/>
      <c r="BH397" s="282"/>
      <c r="BI397" s="282"/>
      <c r="BL397" s="421"/>
      <c r="BM397" s="424"/>
      <c r="BN397" s="424"/>
      <c r="BO397" s="424"/>
      <c r="BP397" s="424"/>
      <c r="BQ397" s="421"/>
      <c r="BR397" s="421"/>
      <c r="BV397" s="282"/>
      <c r="BW397" s="283"/>
      <c r="BY397" s="283"/>
      <c r="BZ397" s="283"/>
      <c r="CA397" s="283"/>
      <c r="CB397" s="282"/>
      <c r="CC397" s="282"/>
      <c r="CD397" s="282"/>
      <c r="CE397" s="282"/>
      <c r="CG397" s="427"/>
      <c r="CH397" s="402"/>
      <c r="CI397" s="424"/>
      <c r="CJ397" s="282"/>
      <c r="CK397" s="282"/>
      <c r="CL397" s="283"/>
      <c r="CM397" s="283"/>
      <c r="CP397" s="282"/>
      <c r="DC397" s="282"/>
      <c r="DD397" s="282"/>
      <c r="DE397" s="282"/>
      <c r="DF397" s="282"/>
      <c r="DG397" s="282"/>
      <c r="DH397" s="282"/>
      <c r="DI397" s="282"/>
      <c r="DJ397" s="282"/>
      <c r="EF397" s="495" t="str">
        <f>""&amp;(MID(数据表!AZ397,1,MIN(FIND({"(";"（"},数据表!AZ397&amp;"(（",1)-1)))&amp;""</f>
        <v/>
      </c>
      <c r="EG397" s="495" t="str">
        <f>""&amp;(MID(数据表!AZ397,1,MIN(FIND({0;1;2;3;4;5;6;7;8;9},数据表!AZ397&amp;"1234567890",1)-1)))&amp;""</f>
        <v/>
      </c>
    </row>
    <row r="398" spans="2:137" s="310" customFormat="1" ht="12" customHeight="1">
      <c r="B398" s="286"/>
      <c r="C398" s="286"/>
      <c r="D398" s="286"/>
      <c r="E398" s="479"/>
      <c r="F398" s="282"/>
      <c r="G398" s="283"/>
      <c r="H398" s="421"/>
      <c r="I398" s="421"/>
      <c r="J398" s="283"/>
      <c r="K398" s="421"/>
      <c r="L398" s="282"/>
      <c r="N398" s="282"/>
      <c r="S398" s="282"/>
      <c r="T398" s="283"/>
      <c r="U398" s="283"/>
      <c r="V398" s="283"/>
      <c r="W398" s="283"/>
      <c r="X398" s="283"/>
      <c r="Y398" s="282"/>
      <c r="Z398" s="282"/>
      <c r="AA398" s="283"/>
      <c r="AB398" s="282"/>
      <c r="AC398" s="282"/>
      <c r="AD398" s="282"/>
      <c r="AE398" s="282"/>
      <c r="AF398" s="283"/>
      <c r="AG398" s="402"/>
      <c r="AH398" s="283"/>
      <c r="AI398" s="283"/>
      <c r="AJ398" s="283"/>
      <c r="AK398" s="283"/>
      <c r="AL398" s="283"/>
      <c r="AM398" s="282"/>
      <c r="AN398" s="282"/>
      <c r="AO398" s="282"/>
      <c r="AP398" s="282"/>
      <c r="AQ398" s="282"/>
      <c r="AR398" s="282"/>
      <c r="AT398" s="283"/>
      <c r="AU398" s="283"/>
      <c r="AV398" s="283"/>
      <c r="AW398" s="283"/>
      <c r="AY398" s="283"/>
      <c r="AZ398" s="282"/>
      <c r="BA398" s="283"/>
      <c r="BB398" s="282"/>
      <c r="BC398" s="282"/>
      <c r="BD398" s="282"/>
      <c r="BE398" s="283"/>
      <c r="BG398" s="282"/>
      <c r="BH398" s="282"/>
      <c r="BI398" s="282"/>
      <c r="BL398" s="421"/>
      <c r="BM398" s="424"/>
      <c r="BN398" s="424"/>
      <c r="BO398" s="424"/>
      <c r="BP398" s="424"/>
      <c r="BQ398" s="421"/>
      <c r="BR398" s="421"/>
      <c r="BV398" s="282"/>
      <c r="BW398" s="283"/>
      <c r="BY398" s="283"/>
      <c r="BZ398" s="283"/>
      <c r="CA398" s="283"/>
      <c r="CB398" s="282"/>
      <c r="CC398" s="282"/>
      <c r="CD398" s="282"/>
      <c r="CE398" s="282"/>
      <c r="CG398" s="427"/>
      <c r="CH398" s="402"/>
      <c r="CI398" s="424"/>
      <c r="CJ398" s="282"/>
      <c r="CK398" s="282"/>
      <c r="CL398" s="283"/>
      <c r="CM398" s="283"/>
      <c r="CP398" s="282"/>
      <c r="DC398" s="282"/>
      <c r="DD398" s="282"/>
      <c r="DE398" s="282"/>
      <c r="DF398" s="282"/>
      <c r="DG398" s="282"/>
      <c r="DH398" s="282"/>
      <c r="DI398" s="282"/>
      <c r="DJ398" s="282"/>
      <c r="EF398" s="495" t="str">
        <f>""&amp;(MID(数据表!AZ398,1,MIN(FIND({"(";"（"},数据表!AZ398&amp;"(（",1)-1)))&amp;""</f>
        <v/>
      </c>
      <c r="EG398" s="495" t="str">
        <f>""&amp;(MID(数据表!AZ398,1,MIN(FIND({0;1;2;3;4;5;6;7;8;9},数据表!AZ398&amp;"1234567890",1)-1)))&amp;""</f>
        <v/>
      </c>
    </row>
    <row r="399" spans="2:137" s="310" customFormat="1" ht="12" customHeight="1">
      <c r="B399" s="286"/>
      <c r="C399" s="286"/>
      <c r="D399" s="286"/>
      <c r="E399" s="479"/>
      <c r="F399" s="282"/>
      <c r="G399" s="283"/>
      <c r="H399" s="421"/>
      <c r="I399" s="421"/>
      <c r="J399" s="283"/>
      <c r="K399" s="421"/>
      <c r="L399" s="282"/>
      <c r="N399" s="282"/>
      <c r="S399" s="282"/>
      <c r="T399" s="283"/>
      <c r="U399" s="283"/>
      <c r="V399" s="283"/>
      <c r="W399" s="283"/>
      <c r="X399" s="283"/>
      <c r="Y399" s="282"/>
      <c r="Z399" s="282"/>
      <c r="AA399" s="283"/>
      <c r="AB399" s="282"/>
      <c r="AC399" s="282"/>
      <c r="AD399" s="282"/>
      <c r="AE399" s="282"/>
      <c r="AF399" s="283"/>
      <c r="AG399" s="402"/>
      <c r="AH399" s="283"/>
      <c r="AI399" s="283"/>
      <c r="AJ399" s="283"/>
      <c r="AK399" s="283"/>
      <c r="AL399" s="283"/>
      <c r="AM399" s="282"/>
      <c r="AN399" s="282"/>
      <c r="AO399" s="282"/>
      <c r="AP399" s="282"/>
      <c r="AQ399" s="282"/>
      <c r="AR399" s="282"/>
      <c r="AT399" s="283"/>
      <c r="AU399" s="283"/>
      <c r="AV399" s="283"/>
      <c r="AW399" s="283"/>
      <c r="AY399" s="283"/>
      <c r="AZ399" s="282"/>
      <c r="BA399" s="283"/>
      <c r="BB399" s="282"/>
      <c r="BC399" s="282"/>
      <c r="BD399" s="282"/>
      <c r="BE399" s="283"/>
      <c r="BG399" s="282"/>
      <c r="BH399" s="282"/>
      <c r="BI399" s="282"/>
      <c r="BL399" s="421"/>
      <c r="BM399" s="424"/>
      <c r="BN399" s="424"/>
      <c r="BO399" s="424"/>
      <c r="BP399" s="424"/>
      <c r="BQ399" s="421"/>
      <c r="BR399" s="421"/>
      <c r="BV399" s="282"/>
      <c r="BW399" s="283"/>
      <c r="BY399" s="283"/>
      <c r="BZ399" s="283"/>
      <c r="CA399" s="283"/>
      <c r="CB399" s="282"/>
      <c r="CC399" s="282"/>
      <c r="CD399" s="282"/>
      <c r="CE399" s="282"/>
      <c r="CG399" s="427"/>
      <c r="CH399" s="402"/>
      <c r="CI399" s="424"/>
      <c r="CJ399" s="282"/>
      <c r="CK399" s="282"/>
      <c r="CL399" s="283"/>
      <c r="CM399" s="283"/>
      <c r="CP399" s="282"/>
      <c r="DC399" s="282"/>
      <c r="DD399" s="282"/>
      <c r="DE399" s="282"/>
      <c r="DF399" s="282"/>
      <c r="DG399" s="282"/>
      <c r="DH399" s="282"/>
      <c r="DI399" s="282"/>
      <c r="DJ399" s="282"/>
      <c r="EF399" s="495" t="str">
        <f>""&amp;(MID(数据表!AZ399,1,MIN(FIND({"(";"（"},数据表!AZ399&amp;"(（",1)-1)))&amp;""</f>
        <v/>
      </c>
      <c r="EG399" s="495" t="str">
        <f>""&amp;(MID(数据表!AZ399,1,MIN(FIND({0;1;2;3;4;5;6;7;8;9},数据表!AZ399&amp;"1234567890",1)-1)))&amp;""</f>
        <v/>
      </c>
    </row>
    <row r="400" spans="2:137" s="310" customFormat="1" ht="12" customHeight="1">
      <c r="B400" s="286"/>
      <c r="C400" s="286"/>
      <c r="D400" s="286"/>
      <c r="E400" s="479"/>
      <c r="F400" s="282"/>
      <c r="G400" s="283"/>
      <c r="H400" s="421"/>
      <c r="I400" s="421"/>
      <c r="J400" s="283"/>
      <c r="K400" s="421"/>
      <c r="L400" s="282"/>
      <c r="N400" s="282"/>
      <c r="S400" s="282"/>
      <c r="T400" s="283"/>
      <c r="U400" s="283"/>
      <c r="V400" s="283"/>
      <c r="W400" s="283"/>
      <c r="X400" s="283"/>
      <c r="Y400" s="282"/>
      <c r="Z400" s="282"/>
      <c r="AA400" s="283"/>
      <c r="AB400" s="282"/>
      <c r="AC400" s="282"/>
      <c r="AD400" s="282"/>
      <c r="AE400" s="282"/>
      <c r="AF400" s="283"/>
      <c r="AG400" s="402"/>
      <c r="AH400" s="283"/>
      <c r="AI400" s="283"/>
      <c r="AJ400" s="283"/>
      <c r="AK400" s="283"/>
      <c r="AL400" s="283"/>
      <c r="AM400" s="282"/>
      <c r="AN400" s="282"/>
      <c r="AO400" s="282"/>
      <c r="AP400" s="282"/>
      <c r="AQ400" s="282"/>
      <c r="AR400" s="282"/>
      <c r="AT400" s="283"/>
      <c r="AU400" s="283"/>
      <c r="AV400" s="283"/>
      <c r="AW400" s="283"/>
      <c r="AY400" s="283"/>
      <c r="AZ400" s="282"/>
      <c r="BA400" s="283"/>
      <c r="BB400" s="282"/>
      <c r="BC400" s="282"/>
      <c r="BD400" s="282"/>
      <c r="BE400" s="283"/>
      <c r="BG400" s="282"/>
      <c r="BH400" s="282"/>
      <c r="BI400" s="282"/>
      <c r="BL400" s="421"/>
      <c r="BM400" s="424"/>
      <c r="BN400" s="424"/>
      <c r="BO400" s="424"/>
      <c r="BP400" s="424"/>
      <c r="BQ400" s="421"/>
      <c r="BR400" s="421"/>
      <c r="BV400" s="282"/>
      <c r="BW400" s="283"/>
      <c r="BY400" s="283"/>
      <c r="BZ400" s="283"/>
      <c r="CA400" s="283"/>
      <c r="CB400" s="282"/>
      <c r="CC400" s="282"/>
      <c r="CD400" s="282"/>
      <c r="CE400" s="282"/>
      <c r="CG400" s="427"/>
      <c r="CH400" s="402"/>
      <c r="CI400" s="424"/>
      <c r="CJ400" s="282"/>
      <c r="CK400" s="282"/>
      <c r="CL400" s="283"/>
      <c r="CM400" s="283"/>
      <c r="CP400" s="282"/>
      <c r="DC400" s="282"/>
      <c r="DD400" s="282"/>
      <c r="DE400" s="282"/>
      <c r="DF400" s="282"/>
      <c r="DG400" s="282"/>
      <c r="DH400" s="282"/>
      <c r="DI400" s="282"/>
      <c r="DJ400" s="282"/>
      <c r="EF400" s="495" t="str">
        <f>""&amp;(MID(数据表!AZ400,1,MIN(FIND({"(";"（"},数据表!AZ400&amp;"(（",1)-1)))&amp;""</f>
        <v/>
      </c>
      <c r="EG400" s="495" t="str">
        <f>""&amp;(MID(数据表!AZ400,1,MIN(FIND({0;1;2;3;4;5;6;7;8;9},数据表!AZ400&amp;"1234567890",1)-1)))&amp;""</f>
        <v/>
      </c>
    </row>
    <row r="401" spans="2:137" s="310" customFormat="1" ht="12" customHeight="1">
      <c r="B401" s="286"/>
      <c r="C401" s="286"/>
      <c r="D401" s="286"/>
      <c r="E401" s="479"/>
      <c r="F401" s="282"/>
      <c r="G401" s="283"/>
      <c r="H401" s="421"/>
      <c r="I401" s="421"/>
      <c r="J401" s="283"/>
      <c r="K401" s="421"/>
      <c r="L401" s="282"/>
      <c r="N401" s="282"/>
      <c r="S401" s="282"/>
      <c r="T401" s="283"/>
      <c r="U401" s="283"/>
      <c r="V401" s="283"/>
      <c r="W401" s="283"/>
      <c r="X401" s="283"/>
      <c r="Y401" s="282"/>
      <c r="Z401" s="282"/>
      <c r="AA401" s="283"/>
      <c r="AB401" s="282"/>
      <c r="AC401" s="282"/>
      <c r="AD401" s="282"/>
      <c r="AE401" s="282"/>
      <c r="AF401" s="283"/>
      <c r="AG401" s="402"/>
      <c r="AH401" s="283"/>
      <c r="AI401" s="283"/>
      <c r="AJ401" s="283"/>
      <c r="AK401" s="283"/>
      <c r="AL401" s="283"/>
      <c r="AM401" s="282"/>
      <c r="AN401" s="282"/>
      <c r="AO401" s="282"/>
      <c r="AP401" s="282"/>
      <c r="AQ401" s="282"/>
      <c r="AR401" s="282"/>
      <c r="AT401" s="283"/>
      <c r="AU401" s="283"/>
      <c r="AV401" s="283"/>
      <c r="AW401" s="283"/>
      <c r="AY401" s="283"/>
      <c r="AZ401" s="282"/>
      <c r="BA401" s="283"/>
      <c r="BB401" s="282"/>
      <c r="BC401" s="282"/>
      <c r="BD401" s="282"/>
      <c r="BE401" s="283"/>
      <c r="BG401" s="282"/>
      <c r="BH401" s="282"/>
      <c r="BI401" s="282"/>
      <c r="BL401" s="421"/>
      <c r="BM401" s="424"/>
      <c r="BN401" s="424"/>
      <c r="BO401" s="424"/>
      <c r="BP401" s="424"/>
      <c r="BQ401" s="421"/>
      <c r="BR401" s="421"/>
      <c r="BV401" s="282"/>
      <c r="BW401" s="283"/>
      <c r="BY401" s="283"/>
      <c r="BZ401" s="283"/>
      <c r="CA401" s="283"/>
      <c r="CB401" s="282"/>
      <c r="CC401" s="282"/>
      <c r="CD401" s="282"/>
      <c r="CE401" s="282"/>
      <c r="CG401" s="427"/>
      <c r="CH401" s="402"/>
      <c r="CI401" s="424"/>
      <c r="CJ401" s="282"/>
      <c r="CK401" s="282"/>
      <c r="CL401" s="283"/>
      <c r="CM401" s="283"/>
      <c r="CP401" s="282"/>
      <c r="DC401" s="282"/>
      <c r="DD401" s="282"/>
      <c r="DE401" s="282"/>
      <c r="DF401" s="282"/>
      <c r="DG401" s="282"/>
      <c r="DH401" s="282"/>
      <c r="DI401" s="282"/>
      <c r="DJ401" s="282"/>
      <c r="EF401" s="495" t="str">
        <f>""&amp;(MID(数据表!AZ401,1,MIN(FIND({"(";"（"},数据表!AZ401&amp;"(（",1)-1)))&amp;""</f>
        <v/>
      </c>
      <c r="EG401" s="495" t="str">
        <f>""&amp;(MID(数据表!AZ401,1,MIN(FIND({0;1;2;3;4;5;6;7;8;9},数据表!AZ401&amp;"1234567890",1)-1)))&amp;""</f>
        <v/>
      </c>
    </row>
    <row r="402" spans="2:137" s="310" customFormat="1" ht="12" customHeight="1">
      <c r="B402" s="286"/>
      <c r="C402" s="286"/>
      <c r="D402" s="286"/>
      <c r="E402" s="479"/>
      <c r="F402" s="282"/>
      <c r="G402" s="283"/>
      <c r="H402" s="421"/>
      <c r="I402" s="421"/>
      <c r="J402" s="283"/>
      <c r="K402" s="421"/>
      <c r="L402" s="282"/>
      <c r="N402" s="282"/>
      <c r="S402" s="282"/>
      <c r="T402" s="283"/>
      <c r="U402" s="283"/>
      <c r="V402" s="283"/>
      <c r="W402" s="283"/>
      <c r="X402" s="283"/>
      <c r="Y402" s="282"/>
      <c r="Z402" s="282"/>
      <c r="AA402" s="283"/>
      <c r="AB402" s="282"/>
      <c r="AC402" s="282"/>
      <c r="AD402" s="282"/>
      <c r="AE402" s="282"/>
      <c r="AF402" s="283"/>
      <c r="AG402" s="402"/>
      <c r="AH402" s="283"/>
      <c r="AI402" s="283"/>
      <c r="AJ402" s="283"/>
      <c r="AK402" s="283"/>
      <c r="AL402" s="283"/>
      <c r="AM402" s="282"/>
      <c r="AN402" s="282"/>
      <c r="AO402" s="282"/>
      <c r="AP402" s="282"/>
      <c r="AQ402" s="282"/>
      <c r="AR402" s="282"/>
      <c r="AT402" s="283"/>
      <c r="AU402" s="283"/>
      <c r="AV402" s="283"/>
      <c r="AW402" s="283"/>
      <c r="AY402" s="283"/>
      <c r="AZ402" s="282"/>
      <c r="BA402" s="283"/>
      <c r="BB402" s="282"/>
      <c r="BC402" s="282"/>
      <c r="BD402" s="282"/>
      <c r="BE402" s="283"/>
      <c r="BG402" s="282"/>
      <c r="BH402" s="282"/>
      <c r="BI402" s="282"/>
      <c r="BL402" s="421"/>
      <c r="BM402" s="424"/>
      <c r="BN402" s="424"/>
      <c r="BO402" s="424"/>
      <c r="BP402" s="424"/>
      <c r="BQ402" s="421"/>
      <c r="BR402" s="421"/>
      <c r="BV402" s="282"/>
      <c r="BW402" s="283"/>
      <c r="BY402" s="283"/>
      <c r="BZ402" s="283"/>
      <c r="CA402" s="283"/>
      <c r="CB402" s="282"/>
      <c r="CC402" s="282"/>
      <c r="CD402" s="282"/>
      <c r="CE402" s="282"/>
      <c r="CG402" s="427"/>
      <c r="CH402" s="402"/>
      <c r="CI402" s="424"/>
      <c r="CJ402" s="282"/>
      <c r="CK402" s="282"/>
      <c r="CL402" s="283"/>
      <c r="CM402" s="283"/>
      <c r="CP402" s="282"/>
      <c r="DC402" s="282"/>
      <c r="DD402" s="282"/>
      <c r="DE402" s="282"/>
      <c r="DF402" s="282"/>
      <c r="DG402" s="282"/>
      <c r="DH402" s="282"/>
      <c r="DI402" s="282"/>
      <c r="DJ402" s="282"/>
      <c r="EF402" s="495" t="str">
        <f>""&amp;(MID(数据表!AZ402,1,MIN(FIND({"(";"（"},数据表!AZ402&amp;"(（",1)-1)))&amp;""</f>
        <v/>
      </c>
      <c r="EG402" s="495" t="str">
        <f>""&amp;(MID(数据表!AZ402,1,MIN(FIND({0;1;2;3;4;5;6;7;8;9},数据表!AZ402&amp;"1234567890",1)-1)))&amp;""</f>
        <v/>
      </c>
    </row>
    <row r="403" spans="2:137" s="310" customFormat="1" ht="12" customHeight="1">
      <c r="B403" s="286"/>
      <c r="C403" s="286"/>
      <c r="D403" s="286"/>
      <c r="E403" s="479"/>
      <c r="F403" s="282"/>
      <c r="G403" s="283"/>
      <c r="H403" s="421"/>
      <c r="I403" s="421"/>
      <c r="J403" s="283"/>
      <c r="K403" s="421"/>
      <c r="L403" s="282"/>
      <c r="N403" s="282"/>
      <c r="S403" s="282"/>
      <c r="T403" s="283"/>
      <c r="U403" s="283"/>
      <c r="V403" s="283"/>
      <c r="W403" s="283"/>
      <c r="X403" s="283"/>
      <c r="Y403" s="282"/>
      <c r="Z403" s="282"/>
      <c r="AA403" s="283"/>
      <c r="AB403" s="282"/>
      <c r="AC403" s="282"/>
      <c r="AD403" s="282"/>
      <c r="AE403" s="282"/>
      <c r="AF403" s="283"/>
      <c r="AG403" s="402"/>
      <c r="AH403" s="283"/>
      <c r="AI403" s="283"/>
      <c r="AJ403" s="283"/>
      <c r="AK403" s="283"/>
      <c r="AL403" s="283"/>
      <c r="AM403" s="282"/>
      <c r="AN403" s="282"/>
      <c r="AO403" s="282"/>
      <c r="AP403" s="282"/>
      <c r="AQ403" s="282"/>
      <c r="AR403" s="282"/>
      <c r="AT403" s="283"/>
      <c r="AU403" s="283"/>
      <c r="AV403" s="283"/>
      <c r="AW403" s="283"/>
      <c r="AY403" s="283"/>
      <c r="AZ403" s="282"/>
      <c r="BA403" s="283"/>
      <c r="BB403" s="282"/>
      <c r="BC403" s="282"/>
      <c r="BD403" s="282"/>
      <c r="BE403" s="283"/>
      <c r="BG403" s="282"/>
      <c r="BH403" s="282"/>
      <c r="BI403" s="282"/>
      <c r="BL403" s="421"/>
      <c r="BM403" s="424"/>
      <c r="BN403" s="424"/>
      <c r="BO403" s="424"/>
      <c r="BP403" s="424"/>
      <c r="BQ403" s="421"/>
      <c r="BR403" s="421"/>
      <c r="BV403" s="282"/>
      <c r="BW403" s="283"/>
      <c r="BY403" s="283"/>
      <c r="BZ403" s="283"/>
      <c r="CA403" s="283"/>
      <c r="CB403" s="282"/>
      <c r="CC403" s="282"/>
      <c r="CD403" s="282"/>
      <c r="CE403" s="282"/>
      <c r="CG403" s="427"/>
      <c r="CH403" s="402"/>
      <c r="CI403" s="424"/>
      <c r="CJ403" s="282"/>
      <c r="CK403" s="282"/>
      <c r="CL403" s="283"/>
      <c r="CM403" s="283"/>
      <c r="CP403" s="282"/>
      <c r="DC403" s="282"/>
      <c r="DD403" s="282"/>
      <c r="DE403" s="282"/>
      <c r="DF403" s="282"/>
      <c r="DG403" s="282"/>
      <c r="DH403" s="282"/>
      <c r="DI403" s="282"/>
      <c r="DJ403" s="282"/>
      <c r="EF403" s="495" t="str">
        <f>""&amp;(MID(数据表!AZ403,1,MIN(FIND({"(";"（"},数据表!AZ403&amp;"(（",1)-1)))&amp;""</f>
        <v/>
      </c>
      <c r="EG403" s="495" t="str">
        <f>""&amp;(MID(数据表!AZ403,1,MIN(FIND({0;1;2;3;4;5;6;7;8;9},数据表!AZ403&amp;"1234567890",1)-1)))&amp;""</f>
        <v/>
      </c>
    </row>
    <row r="404" spans="2:137" s="310" customFormat="1" ht="12" customHeight="1">
      <c r="B404" s="286"/>
      <c r="C404" s="286"/>
      <c r="D404" s="286"/>
      <c r="E404" s="479"/>
      <c r="F404" s="282"/>
      <c r="G404" s="283"/>
      <c r="H404" s="421"/>
      <c r="I404" s="421"/>
      <c r="J404" s="283"/>
      <c r="K404" s="421"/>
      <c r="L404" s="282"/>
      <c r="N404" s="282"/>
      <c r="S404" s="282"/>
      <c r="T404" s="283"/>
      <c r="U404" s="283"/>
      <c r="V404" s="283"/>
      <c r="W404" s="283"/>
      <c r="X404" s="283"/>
      <c r="Y404" s="282"/>
      <c r="Z404" s="282"/>
      <c r="AA404" s="283"/>
      <c r="AB404" s="282"/>
      <c r="AC404" s="282"/>
      <c r="AD404" s="282"/>
      <c r="AE404" s="282"/>
      <c r="AF404" s="283"/>
      <c r="AG404" s="402"/>
      <c r="AH404" s="283"/>
      <c r="AI404" s="283"/>
      <c r="AJ404" s="283"/>
      <c r="AK404" s="283"/>
      <c r="AL404" s="283"/>
      <c r="AM404" s="282"/>
      <c r="AN404" s="282"/>
      <c r="AO404" s="282"/>
      <c r="AP404" s="282"/>
      <c r="AQ404" s="282"/>
      <c r="AR404" s="282"/>
      <c r="AT404" s="283"/>
      <c r="AU404" s="283"/>
      <c r="AV404" s="283"/>
      <c r="AW404" s="283"/>
      <c r="AY404" s="283"/>
      <c r="AZ404" s="282"/>
      <c r="BA404" s="283"/>
      <c r="BB404" s="282"/>
      <c r="BC404" s="282"/>
      <c r="BD404" s="282"/>
      <c r="BE404" s="283"/>
      <c r="BG404" s="282"/>
      <c r="BH404" s="282"/>
      <c r="BI404" s="282"/>
      <c r="BL404" s="421"/>
      <c r="BM404" s="424"/>
      <c r="BN404" s="424"/>
      <c r="BO404" s="424"/>
      <c r="BP404" s="424"/>
      <c r="BQ404" s="421"/>
      <c r="BR404" s="421"/>
      <c r="BV404" s="282"/>
      <c r="BW404" s="283"/>
      <c r="BY404" s="283"/>
      <c r="BZ404" s="283"/>
      <c r="CA404" s="283"/>
      <c r="CB404" s="282"/>
      <c r="CC404" s="282"/>
      <c r="CD404" s="282"/>
      <c r="CE404" s="282"/>
      <c r="CG404" s="427"/>
      <c r="CH404" s="402"/>
      <c r="CI404" s="424"/>
      <c r="CJ404" s="282"/>
      <c r="CK404" s="282"/>
      <c r="CL404" s="283"/>
      <c r="CM404" s="283"/>
      <c r="CP404" s="282"/>
      <c r="DC404" s="282"/>
      <c r="DD404" s="282"/>
      <c r="DE404" s="282"/>
      <c r="DF404" s="282"/>
      <c r="DG404" s="282"/>
      <c r="DH404" s="282"/>
      <c r="DI404" s="282"/>
      <c r="DJ404" s="282"/>
      <c r="EF404" s="495" t="str">
        <f>""&amp;(MID(数据表!AZ404,1,MIN(FIND({"(";"（"},数据表!AZ404&amp;"(（",1)-1)))&amp;""</f>
        <v/>
      </c>
      <c r="EG404" s="495" t="str">
        <f>""&amp;(MID(数据表!AZ404,1,MIN(FIND({0;1;2;3;4;5;6;7;8;9},数据表!AZ404&amp;"1234567890",1)-1)))&amp;""</f>
        <v/>
      </c>
    </row>
    <row r="405" spans="2:137" s="310" customFormat="1" ht="12" customHeight="1">
      <c r="B405" s="286"/>
      <c r="C405" s="286"/>
      <c r="D405" s="286"/>
      <c r="E405" s="479"/>
      <c r="F405" s="282"/>
      <c r="G405" s="283"/>
      <c r="H405" s="421"/>
      <c r="I405" s="421"/>
      <c r="J405" s="283"/>
      <c r="K405" s="421"/>
      <c r="L405" s="282"/>
      <c r="N405" s="282"/>
      <c r="S405" s="282"/>
      <c r="T405" s="283"/>
      <c r="U405" s="283"/>
      <c r="V405" s="283"/>
      <c r="W405" s="283"/>
      <c r="X405" s="283"/>
      <c r="Y405" s="282"/>
      <c r="Z405" s="282"/>
      <c r="AA405" s="283"/>
      <c r="AB405" s="282"/>
      <c r="AC405" s="282"/>
      <c r="AD405" s="282"/>
      <c r="AE405" s="282"/>
      <c r="AF405" s="283"/>
      <c r="AG405" s="402"/>
      <c r="AH405" s="283"/>
      <c r="AI405" s="283"/>
      <c r="AJ405" s="283"/>
      <c r="AK405" s="283"/>
      <c r="AL405" s="283"/>
      <c r="AM405" s="282"/>
      <c r="AN405" s="282"/>
      <c r="AO405" s="282"/>
      <c r="AP405" s="282"/>
      <c r="AQ405" s="282"/>
      <c r="AR405" s="282"/>
      <c r="AT405" s="283"/>
      <c r="AU405" s="283"/>
      <c r="AV405" s="283"/>
      <c r="AW405" s="283"/>
      <c r="AY405" s="283"/>
      <c r="AZ405" s="282"/>
      <c r="BA405" s="283"/>
      <c r="BB405" s="282"/>
      <c r="BC405" s="282"/>
      <c r="BD405" s="282"/>
      <c r="BE405" s="283"/>
      <c r="BG405" s="282"/>
      <c r="BH405" s="282"/>
      <c r="BI405" s="282"/>
      <c r="BL405" s="421"/>
      <c r="BM405" s="424"/>
      <c r="BN405" s="424"/>
      <c r="BO405" s="424"/>
      <c r="BP405" s="424"/>
      <c r="BQ405" s="421"/>
      <c r="BR405" s="421"/>
      <c r="BV405" s="282"/>
      <c r="BW405" s="283"/>
      <c r="BY405" s="283"/>
      <c r="BZ405" s="283"/>
      <c r="CA405" s="283"/>
      <c r="CB405" s="282"/>
      <c r="CC405" s="282"/>
      <c r="CD405" s="282"/>
      <c r="CE405" s="282"/>
      <c r="CG405" s="427"/>
      <c r="CH405" s="402"/>
      <c r="CI405" s="424"/>
      <c r="CJ405" s="282"/>
      <c r="CK405" s="282"/>
      <c r="CL405" s="283"/>
      <c r="CM405" s="283"/>
      <c r="CP405" s="282"/>
      <c r="DC405" s="282"/>
      <c r="DD405" s="282"/>
      <c r="DE405" s="282"/>
      <c r="DF405" s="282"/>
      <c r="DG405" s="282"/>
      <c r="DH405" s="282"/>
      <c r="DI405" s="282"/>
      <c r="DJ405" s="282"/>
      <c r="EF405" s="495" t="str">
        <f>""&amp;(MID(数据表!AZ405,1,MIN(FIND({"(";"（"},数据表!AZ405&amp;"(（",1)-1)))&amp;""</f>
        <v/>
      </c>
      <c r="EG405" s="495" t="str">
        <f>""&amp;(MID(数据表!AZ405,1,MIN(FIND({0;1;2;3;4;5;6;7;8;9},数据表!AZ405&amp;"1234567890",1)-1)))&amp;""</f>
        <v/>
      </c>
    </row>
    <row r="406" spans="2:137" s="310" customFormat="1" ht="12" customHeight="1">
      <c r="B406" s="286"/>
      <c r="C406" s="286"/>
      <c r="D406" s="286"/>
      <c r="E406" s="479"/>
      <c r="F406" s="282"/>
      <c r="G406" s="283"/>
      <c r="H406" s="421"/>
      <c r="I406" s="421"/>
      <c r="J406" s="283"/>
      <c r="K406" s="421"/>
      <c r="L406" s="282"/>
      <c r="N406" s="282"/>
      <c r="S406" s="282"/>
      <c r="T406" s="283"/>
      <c r="U406" s="283"/>
      <c r="V406" s="283"/>
      <c r="W406" s="283"/>
      <c r="X406" s="283"/>
      <c r="Y406" s="282"/>
      <c r="Z406" s="282"/>
      <c r="AA406" s="283"/>
      <c r="AB406" s="282"/>
      <c r="AC406" s="282"/>
      <c r="AD406" s="282"/>
      <c r="AE406" s="282"/>
      <c r="AF406" s="283"/>
      <c r="AG406" s="402"/>
      <c r="AH406" s="283"/>
      <c r="AI406" s="283"/>
      <c r="AJ406" s="283"/>
      <c r="AK406" s="283"/>
      <c r="AL406" s="283"/>
      <c r="AM406" s="282"/>
      <c r="AN406" s="282"/>
      <c r="AO406" s="282"/>
      <c r="AP406" s="282"/>
      <c r="AQ406" s="282"/>
      <c r="AR406" s="282"/>
      <c r="AT406" s="283"/>
      <c r="AU406" s="283"/>
      <c r="AV406" s="283"/>
      <c r="AW406" s="283"/>
      <c r="AY406" s="283"/>
      <c r="AZ406" s="282"/>
      <c r="BA406" s="283"/>
      <c r="BB406" s="282"/>
      <c r="BC406" s="282"/>
      <c r="BD406" s="282"/>
      <c r="BE406" s="283"/>
      <c r="BG406" s="282"/>
      <c r="BH406" s="282"/>
      <c r="BI406" s="282"/>
      <c r="BL406" s="421"/>
      <c r="BM406" s="424"/>
      <c r="BN406" s="424"/>
      <c r="BO406" s="424"/>
      <c r="BP406" s="424"/>
      <c r="BQ406" s="421"/>
      <c r="BR406" s="421"/>
      <c r="BV406" s="282"/>
      <c r="BW406" s="283"/>
      <c r="BY406" s="283"/>
      <c r="BZ406" s="283"/>
      <c r="CA406" s="283"/>
      <c r="CB406" s="282"/>
      <c r="CC406" s="282"/>
      <c r="CD406" s="282"/>
      <c r="CE406" s="282"/>
      <c r="CG406" s="427"/>
      <c r="CH406" s="402"/>
      <c r="CI406" s="424"/>
      <c r="CJ406" s="282"/>
      <c r="CK406" s="282"/>
      <c r="CL406" s="283"/>
      <c r="CM406" s="283"/>
      <c r="CP406" s="282"/>
      <c r="DC406" s="282"/>
      <c r="DD406" s="282"/>
      <c r="DE406" s="282"/>
      <c r="DF406" s="282"/>
      <c r="DG406" s="282"/>
      <c r="DH406" s="282"/>
      <c r="DI406" s="282"/>
      <c r="DJ406" s="282"/>
      <c r="EF406" s="495" t="str">
        <f>""&amp;(MID(数据表!AZ406,1,MIN(FIND({"(";"（"},数据表!AZ406&amp;"(（",1)-1)))&amp;""</f>
        <v/>
      </c>
      <c r="EG406" s="495" t="str">
        <f>""&amp;(MID(数据表!AZ406,1,MIN(FIND({0;1;2;3;4;5;6;7;8;9},数据表!AZ406&amp;"1234567890",1)-1)))&amp;""</f>
        <v/>
      </c>
    </row>
    <row r="407" spans="2:137" s="310" customFormat="1" ht="12" customHeight="1">
      <c r="B407" s="286"/>
      <c r="C407" s="286"/>
      <c r="D407" s="286"/>
      <c r="E407" s="479"/>
      <c r="F407" s="282"/>
      <c r="G407" s="283"/>
      <c r="H407" s="421"/>
      <c r="I407" s="421"/>
      <c r="J407" s="283"/>
      <c r="K407" s="421"/>
      <c r="L407" s="282"/>
      <c r="N407" s="282"/>
      <c r="S407" s="282"/>
      <c r="T407" s="283"/>
      <c r="U407" s="283"/>
      <c r="V407" s="283"/>
      <c r="W407" s="283"/>
      <c r="X407" s="283"/>
      <c r="Y407" s="282"/>
      <c r="Z407" s="282"/>
      <c r="AA407" s="283"/>
      <c r="AB407" s="282"/>
      <c r="AC407" s="282"/>
      <c r="AD407" s="282"/>
      <c r="AE407" s="282"/>
      <c r="AF407" s="283"/>
      <c r="AG407" s="402"/>
      <c r="AH407" s="283"/>
      <c r="AI407" s="283"/>
      <c r="AJ407" s="283"/>
      <c r="AK407" s="283"/>
      <c r="AL407" s="283"/>
      <c r="AM407" s="282"/>
      <c r="AN407" s="282"/>
      <c r="AO407" s="282"/>
      <c r="AP407" s="282"/>
      <c r="AQ407" s="282"/>
      <c r="AR407" s="282"/>
      <c r="AT407" s="283"/>
      <c r="AU407" s="283"/>
      <c r="AV407" s="283"/>
      <c r="AW407" s="283"/>
      <c r="AY407" s="283"/>
      <c r="AZ407" s="282"/>
      <c r="BA407" s="283"/>
      <c r="BB407" s="282"/>
      <c r="BC407" s="282"/>
      <c r="BD407" s="282"/>
      <c r="BE407" s="283"/>
      <c r="BG407" s="282"/>
      <c r="BH407" s="282"/>
      <c r="BI407" s="282"/>
      <c r="BL407" s="421"/>
      <c r="BM407" s="424"/>
      <c r="BN407" s="424"/>
      <c r="BO407" s="424"/>
      <c r="BP407" s="424"/>
      <c r="BQ407" s="421"/>
      <c r="BR407" s="421"/>
      <c r="BV407" s="282"/>
      <c r="BW407" s="283"/>
      <c r="BY407" s="283"/>
      <c r="BZ407" s="283"/>
      <c r="CA407" s="283"/>
      <c r="CB407" s="282"/>
      <c r="CC407" s="282"/>
      <c r="CD407" s="282"/>
      <c r="CE407" s="282"/>
      <c r="CG407" s="427"/>
      <c r="CH407" s="402"/>
      <c r="CI407" s="424"/>
      <c r="CJ407" s="282"/>
      <c r="CK407" s="282"/>
      <c r="CL407" s="283"/>
      <c r="CM407" s="283"/>
      <c r="CP407" s="282"/>
      <c r="DC407" s="282"/>
      <c r="DD407" s="282"/>
      <c r="DE407" s="282"/>
      <c r="DF407" s="282"/>
      <c r="DG407" s="282"/>
      <c r="DH407" s="282"/>
      <c r="DI407" s="282"/>
      <c r="DJ407" s="282"/>
      <c r="EF407" s="495" t="str">
        <f>""&amp;(MID(数据表!AZ407,1,MIN(FIND({"(";"（"},数据表!AZ407&amp;"(（",1)-1)))&amp;""</f>
        <v/>
      </c>
      <c r="EG407" s="495" t="str">
        <f>""&amp;(MID(数据表!AZ407,1,MIN(FIND({0;1;2;3;4;5;6;7;8;9},数据表!AZ407&amp;"1234567890",1)-1)))&amp;""</f>
        <v/>
      </c>
    </row>
    <row r="408" spans="2:137" s="310" customFormat="1" ht="12" customHeight="1">
      <c r="B408" s="286"/>
      <c r="C408" s="286"/>
      <c r="D408" s="286"/>
      <c r="E408" s="479"/>
      <c r="F408" s="282"/>
      <c r="G408" s="283"/>
      <c r="H408" s="421"/>
      <c r="I408" s="421"/>
      <c r="J408" s="283"/>
      <c r="K408" s="421"/>
      <c r="L408" s="282"/>
      <c r="N408" s="282"/>
      <c r="S408" s="282"/>
      <c r="T408" s="283"/>
      <c r="U408" s="283"/>
      <c r="V408" s="283"/>
      <c r="W408" s="283"/>
      <c r="X408" s="283"/>
      <c r="Y408" s="282"/>
      <c r="Z408" s="282"/>
      <c r="AA408" s="283"/>
      <c r="AB408" s="282"/>
      <c r="AC408" s="282"/>
      <c r="AD408" s="282"/>
      <c r="AE408" s="282"/>
      <c r="AF408" s="283"/>
      <c r="AG408" s="402"/>
      <c r="AH408" s="283"/>
      <c r="AI408" s="283"/>
      <c r="AJ408" s="283"/>
      <c r="AK408" s="283"/>
      <c r="AL408" s="283"/>
      <c r="AM408" s="282"/>
      <c r="AN408" s="282"/>
      <c r="AO408" s="282"/>
      <c r="AP408" s="282"/>
      <c r="AQ408" s="282"/>
      <c r="AR408" s="282"/>
      <c r="AT408" s="283"/>
      <c r="AU408" s="283"/>
      <c r="AV408" s="283"/>
      <c r="AW408" s="283"/>
      <c r="AY408" s="283"/>
      <c r="AZ408" s="282"/>
      <c r="BA408" s="283"/>
      <c r="BB408" s="282"/>
      <c r="BC408" s="282"/>
      <c r="BD408" s="282"/>
      <c r="BE408" s="283"/>
      <c r="BG408" s="282"/>
      <c r="BH408" s="282"/>
      <c r="BI408" s="282"/>
      <c r="BL408" s="421"/>
      <c r="BM408" s="424"/>
      <c r="BN408" s="424"/>
      <c r="BO408" s="424"/>
      <c r="BP408" s="424"/>
      <c r="BQ408" s="421"/>
      <c r="BR408" s="421"/>
      <c r="BV408" s="282"/>
      <c r="BW408" s="283"/>
      <c r="BY408" s="283"/>
      <c r="BZ408" s="283"/>
      <c r="CA408" s="283"/>
      <c r="CB408" s="282"/>
      <c r="CC408" s="282"/>
      <c r="CD408" s="282"/>
      <c r="CE408" s="282"/>
      <c r="CG408" s="427"/>
      <c r="CH408" s="402"/>
      <c r="CI408" s="424"/>
      <c r="CJ408" s="282"/>
      <c r="CK408" s="282"/>
      <c r="CL408" s="283"/>
      <c r="CM408" s="283"/>
      <c r="CP408" s="282"/>
      <c r="DC408" s="282"/>
      <c r="DD408" s="282"/>
      <c r="DE408" s="282"/>
      <c r="DF408" s="282"/>
      <c r="DG408" s="282"/>
      <c r="DH408" s="282"/>
      <c r="DI408" s="282"/>
      <c r="DJ408" s="282"/>
      <c r="EF408" s="495" t="str">
        <f>""&amp;(MID(数据表!AZ408,1,MIN(FIND({"(";"（"},数据表!AZ408&amp;"(（",1)-1)))&amp;""</f>
        <v/>
      </c>
      <c r="EG408" s="495" t="str">
        <f>""&amp;(MID(数据表!AZ408,1,MIN(FIND({0;1;2;3;4;5;6;7;8;9},数据表!AZ408&amp;"1234567890",1)-1)))&amp;""</f>
        <v/>
      </c>
    </row>
    <row r="409" spans="2:137" s="310" customFormat="1" ht="12" customHeight="1">
      <c r="B409" s="286"/>
      <c r="C409" s="286"/>
      <c r="D409" s="286"/>
      <c r="E409" s="479"/>
      <c r="F409" s="282"/>
      <c r="G409" s="283"/>
      <c r="H409" s="421"/>
      <c r="I409" s="421"/>
      <c r="J409" s="283"/>
      <c r="K409" s="421"/>
      <c r="L409" s="282"/>
      <c r="N409" s="282"/>
      <c r="S409" s="282"/>
      <c r="T409" s="283"/>
      <c r="U409" s="283"/>
      <c r="V409" s="283"/>
      <c r="W409" s="283"/>
      <c r="X409" s="283"/>
      <c r="Y409" s="282"/>
      <c r="Z409" s="282"/>
      <c r="AA409" s="283"/>
      <c r="AB409" s="282"/>
      <c r="AC409" s="282"/>
      <c r="AD409" s="282"/>
      <c r="AE409" s="282"/>
      <c r="AF409" s="283"/>
      <c r="AG409" s="402"/>
      <c r="AH409" s="283"/>
      <c r="AI409" s="283"/>
      <c r="AJ409" s="283"/>
      <c r="AK409" s="283"/>
      <c r="AL409" s="283"/>
      <c r="AM409" s="282"/>
      <c r="AN409" s="282"/>
      <c r="AO409" s="282"/>
      <c r="AP409" s="282"/>
      <c r="AQ409" s="282"/>
      <c r="AR409" s="282"/>
      <c r="AT409" s="283"/>
      <c r="AU409" s="283"/>
      <c r="AV409" s="283"/>
      <c r="AW409" s="283"/>
      <c r="AY409" s="283"/>
      <c r="AZ409" s="282"/>
      <c r="BA409" s="283"/>
      <c r="BB409" s="282"/>
      <c r="BC409" s="282"/>
      <c r="BD409" s="282"/>
      <c r="BE409" s="283"/>
      <c r="BG409" s="282"/>
      <c r="BH409" s="282"/>
      <c r="BI409" s="282"/>
      <c r="BL409" s="421"/>
      <c r="BM409" s="424"/>
      <c r="BN409" s="424"/>
      <c r="BO409" s="424"/>
      <c r="BP409" s="424"/>
      <c r="BQ409" s="421"/>
      <c r="BR409" s="421"/>
      <c r="BV409" s="282"/>
      <c r="BW409" s="283"/>
      <c r="BY409" s="283"/>
      <c r="BZ409" s="283"/>
      <c r="CA409" s="283"/>
      <c r="CB409" s="282"/>
      <c r="CC409" s="282"/>
      <c r="CD409" s="282"/>
      <c r="CE409" s="282"/>
      <c r="CG409" s="427"/>
      <c r="CH409" s="402"/>
      <c r="CI409" s="424"/>
      <c r="CJ409" s="282"/>
      <c r="CK409" s="282"/>
      <c r="CL409" s="283"/>
      <c r="CM409" s="283"/>
      <c r="CP409" s="282"/>
      <c r="DC409" s="282"/>
      <c r="DD409" s="282"/>
      <c r="DE409" s="282"/>
      <c r="DF409" s="282"/>
      <c r="DG409" s="282"/>
      <c r="DH409" s="282"/>
      <c r="DI409" s="282"/>
      <c r="DJ409" s="282"/>
      <c r="EF409" s="495" t="str">
        <f>""&amp;(MID(数据表!AZ409,1,MIN(FIND({"(";"（"},数据表!AZ409&amp;"(（",1)-1)))&amp;""</f>
        <v/>
      </c>
      <c r="EG409" s="495" t="str">
        <f>""&amp;(MID(数据表!AZ409,1,MIN(FIND({0;1;2;3;4;5;6;7;8;9},数据表!AZ409&amp;"1234567890",1)-1)))&amp;""</f>
        <v/>
      </c>
    </row>
    <row r="410" spans="2:137" s="310" customFormat="1" ht="12" customHeight="1">
      <c r="B410" s="286"/>
      <c r="C410" s="286"/>
      <c r="D410" s="286"/>
      <c r="E410" s="479"/>
      <c r="F410" s="282"/>
      <c r="G410" s="283"/>
      <c r="H410" s="421"/>
      <c r="I410" s="421"/>
      <c r="J410" s="283"/>
      <c r="K410" s="421"/>
      <c r="L410" s="282"/>
      <c r="N410" s="282"/>
      <c r="S410" s="282"/>
      <c r="T410" s="283"/>
      <c r="U410" s="283"/>
      <c r="V410" s="283"/>
      <c r="W410" s="283"/>
      <c r="X410" s="283"/>
      <c r="Y410" s="282"/>
      <c r="Z410" s="282"/>
      <c r="AA410" s="283"/>
      <c r="AB410" s="282"/>
      <c r="AC410" s="282"/>
      <c r="AD410" s="282"/>
      <c r="AE410" s="282"/>
      <c r="AF410" s="283"/>
      <c r="AG410" s="402"/>
      <c r="AH410" s="283"/>
      <c r="AI410" s="283"/>
      <c r="AJ410" s="283"/>
      <c r="AK410" s="283"/>
      <c r="AL410" s="283"/>
      <c r="AM410" s="282"/>
      <c r="AN410" s="282"/>
      <c r="AO410" s="282"/>
      <c r="AP410" s="282"/>
      <c r="AQ410" s="282"/>
      <c r="AR410" s="282"/>
      <c r="AT410" s="283"/>
      <c r="AU410" s="283"/>
      <c r="AV410" s="283"/>
      <c r="AW410" s="283"/>
      <c r="AY410" s="283"/>
      <c r="AZ410" s="282"/>
      <c r="BA410" s="283"/>
      <c r="BB410" s="282"/>
      <c r="BC410" s="282"/>
      <c r="BD410" s="282"/>
      <c r="BE410" s="283"/>
      <c r="BG410" s="282"/>
      <c r="BH410" s="282"/>
      <c r="BI410" s="282"/>
      <c r="BL410" s="421"/>
      <c r="BM410" s="424"/>
      <c r="BN410" s="424"/>
      <c r="BO410" s="424"/>
      <c r="BP410" s="424"/>
      <c r="BQ410" s="421"/>
      <c r="BR410" s="421"/>
      <c r="BV410" s="282"/>
      <c r="BW410" s="283"/>
      <c r="BY410" s="283"/>
      <c r="BZ410" s="283"/>
      <c r="CA410" s="283"/>
      <c r="CB410" s="282"/>
      <c r="CC410" s="282"/>
      <c r="CD410" s="282"/>
      <c r="CE410" s="282"/>
      <c r="CG410" s="427"/>
      <c r="CH410" s="402"/>
      <c r="CI410" s="424"/>
      <c r="CJ410" s="282"/>
      <c r="CK410" s="282"/>
      <c r="CL410" s="283"/>
      <c r="CM410" s="283"/>
      <c r="CP410" s="282"/>
      <c r="DC410" s="282"/>
      <c r="DD410" s="282"/>
      <c r="DE410" s="282"/>
      <c r="DF410" s="282"/>
      <c r="DG410" s="282"/>
      <c r="DH410" s="282"/>
      <c r="DI410" s="282"/>
      <c r="DJ410" s="282"/>
      <c r="EF410" s="495" t="str">
        <f>""&amp;(MID(数据表!AZ410,1,MIN(FIND({"(";"（"},数据表!AZ410&amp;"(（",1)-1)))&amp;""</f>
        <v/>
      </c>
      <c r="EG410" s="495" t="str">
        <f>""&amp;(MID(数据表!AZ410,1,MIN(FIND({0;1;2;3;4;5;6;7;8;9},数据表!AZ410&amp;"1234567890",1)-1)))&amp;""</f>
        <v/>
      </c>
    </row>
    <row r="411" spans="2:137" s="310" customFormat="1" ht="12" customHeight="1">
      <c r="B411" s="286"/>
      <c r="C411" s="286"/>
      <c r="D411" s="286"/>
      <c r="E411" s="479"/>
      <c r="F411" s="282"/>
      <c r="G411" s="283"/>
      <c r="H411" s="421"/>
      <c r="I411" s="421"/>
      <c r="J411" s="283"/>
      <c r="K411" s="421"/>
      <c r="L411" s="282"/>
      <c r="N411" s="282"/>
      <c r="S411" s="282"/>
      <c r="T411" s="283"/>
      <c r="U411" s="283"/>
      <c r="V411" s="283"/>
      <c r="W411" s="283"/>
      <c r="X411" s="283"/>
      <c r="Y411" s="282"/>
      <c r="Z411" s="282"/>
      <c r="AA411" s="283"/>
      <c r="AB411" s="282"/>
      <c r="AC411" s="282"/>
      <c r="AD411" s="282"/>
      <c r="AE411" s="282"/>
      <c r="AF411" s="283"/>
      <c r="AG411" s="402"/>
      <c r="AH411" s="283"/>
      <c r="AI411" s="283"/>
      <c r="AJ411" s="283"/>
      <c r="AK411" s="283"/>
      <c r="AL411" s="283"/>
      <c r="AM411" s="282"/>
      <c r="AN411" s="282"/>
      <c r="AO411" s="282"/>
      <c r="AP411" s="282"/>
      <c r="AQ411" s="282"/>
      <c r="AR411" s="282"/>
      <c r="AT411" s="283"/>
      <c r="AU411" s="283"/>
      <c r="AV411" s="283"/>
      <c r="AW411" s="283"/>
      <c r="AY411" s="283"/>
      <c r="AZ411" s="282"/>
      <c r="BA411" s="283"/>
      <c r="BB411" s="282"/>
      <c r="BC411" s="282"/>
      <c r="BD411" s="282"/>
      <c r="BE411" s="283"/>
      <c r="BG411" s="282"/>
      <c r="BH411" s="282"/>
      <c r="BI411" s="282"/>
      <c r="BL411" s="421"/>
      <c r="BM411" s="424"/>
      <c r="BN411" s="424"/>
      <c r="BO411" s="424"/>
      <c r="BP411" s="424"/>
      <c r="BQ411" s="421"/>
      <c r="BR411" s="421"/>
      <c r="BV411" s="282"/>
      <c r="BW411" s="283"/>
      <c r="BY411" s="283"/>
      <c r="BZ411" s="283"/>
      <c r="CA411" s="283"/>
      <c r="CB411" s="282"/>
      <c r="CC411" s="282"/>
      <c r="CD411" s="282"/>
      <c r="CE411" s="282"/>
      <c r="CG411" s="427"/>
      <c r="CH411" s="402"/>
      <c r="CI411" s="424"/>
      <c r="CJ411" s="282"/>
      <c r="CK411" s="282"/>
      <c r="CL411" s="283"/>
      <c r="CM411" s="283"/>
      <c r="CP411" s="282"/>
      <c r="DC411" s="282"/>
      <c r="DD411" s="282"/>
      <c r="DE411" s="282"/>
      <c r="DF411" s="282"/>
      <c r="DG411" s="282"/>
      <c r="DH411" s="282"/>
      <c r="DI411" s="282"/>
      <c r="DJ411" s="282"/>
      <c r="EF411" s="495" t="str">
        <f>""&amp;(MID(数据表!AZ411,1,MIN(FIND({"(";"（"},数据表!AZ411&amp;"(（",1)-1)))&amp;""</f>
        <v/>
      </c>
      <c r="EG411" s="495" t="str">
        <f>""&amp;(MID(数据表!AZ411,1,MIN(FIND({0;1;2;3;4;5;6;7;8;9},数据表!AZ411&amp;"1234567890",1)-1)))&amp;""</f>
        <v/>
      </c>
    </row>
    <row r="412" spans="2:137" s="310" customFormat="1" ht="12" customHeight="1">
      <c r="B412" s="286"/>
      <c r="C412" s="286"/>
      <c r="D412" s="286"/>
      <c r="E412" s="479"/>
      <c r="F412" s="282"/>
      <c r="G412" s="283"/>
      <c r="H412" s="421"/>
      <c r="I412" s="421"/>
      <c r="J412" s="283"/>
      <c r="K412" s="421"/>
      <c r="L412" s="282"/>
      <c r="N412" s="282"/>
      <c r="S412" s="282"/>
      <c r="T412" s="283"/>
      <c r="U412" s="283"/>
      <c r="V412" s="283"/>
      <c r="W412" s="283"/>
      <c r="X412" s="283"/>
      <c r="Y412" s="282"/>
      <c r="Z412" s="282"/>
      <c r="AA412" s="283"/>
      <c r="AB412" s="282"/>
      <c r="AC412" s="282"/>
      <c r="AD412" s="282"/>
      <c r="AE412" s="282"/>
      <c r="AF412" s="283"/>
      <c r="AG412" s="402"/>
      <c r="AH412" s="283"/>
      <c r="AI412" s="283"/>
      <c r="AJ412" s="283"/>
      <c r="AK412" s="283"/>
      <c r="AL412" s="283"/>
      <c r="AM412" s="282"/>
      <c r="AN412" s="282"/>
      <c r="AO412" s="282"/>
      <c r="AP412" s="282"/>
      <c r="AQ412" s="282"/>
      <c r="AR412" s="282"/>
      <c r="AT412" s="283"/>
      <c r="AU412" s="283"/>
      <c r="AV412" s="283"/>
      <c r="AW412" s="283"/>
      <c r="AY412" s="283"/>
      <c r="AZ412" s="282"/>
      <c r="BA412" s="283"/>
      <c r="BB412" s="282"/>
      <c r="BC412" s="282"/>
      <c r="BD412" s="282"/>
      <c r="BE412" s="283"/>
      <c r="BG412" s="282"/>
      <c r="BH412" s="282"/>
      <c r="BI412" s="282"/>
      <c r="BL412" s="421"/>
      <c r="BM412" s="424"/>
      <c r="BN412" s="424"/>
      <c r="BO412" s="424"/>
      <c r="BP412" s="424"/>
      <c r="BQ412" s="421"/>
      <c r="BR412" s="421"/>
      <c r="BV412" s="282"/>
      <c r="BW412" s="283"/>
      <c r="BY412" s="283"/>
      <c r="BZ412" s="283"/>
      <c r="CA412" s="283"/>
      <c r="CB412" s="282"/>
      <c r="CC412" s="282"/>
      <c r="CD412" s="282"/>
      <c r="CE412" s="282"/>
      <c r="CG412" s="427"/>
      <c r="CH412" s="402"/>
      <c r="CI412" s="424"/>
      <c r="CJ412" s="282"/>
      <c r="CK412" s="282"/>
      <c r="CL412" s="283"/>
      <c r="CM412" s="283"/>
      <c r="CP412" s="282"/>
      <c r="DC412" s="282"/>
      <c r="DD412" s="282"/>
      <c r="DE412" s="282"/>
      <c r="DF412" s="282"/>
      <c r="DG412" s="282"/>
      <c r="DH412" s="282"/>
      <c r="DI412" s="282"/>
      <c r="DJ412" s="282"/>
      <c r="EF412" s="495" t="str">
        <f>""&amp;(MID(数据表!AZ412,1,MIN(FIND({"(";"（"},数据表!AZ412&amp;"(（",1)-1)))&amp;""</f>
        <v/>
      </c>
      <c r="EG412" s="495" t="str">
        <f>""&amp;(MID(数据表!AZ412,1,MIN(FIND({0;1;2;3;4;5;6;7;8;9},数据表!AZ412&amp;"1234567890",1)-1)))&amp;""</f>
        <v/>
      </c>
    </row>
    <row r="413" spans="2:137" s="310" customFormat="1" ht="12" customHeight="1">
      <c r="B413" s="286"/>
      <c r="C413" s="286"/>
      <c r="D413" s="286"/>
      <c r="E413" s="479"/>
      <c r="F413" s="282"/>
      <c r="G413" s="283"/>
      <c r="H413" s="421"/>
      <c r="I413" s="421"/>
      <c r="J413" s="283"/>
      <c r="K413" s="421"/>
      <c r="L413" s="282"/>
      <c r="N413" s="282"/>
      <c r="S413" s="282"/>
      <c r="T413" s="283"/>
      <c r="U413" s="283"/>
      <c r="V413" s="283"/>
      <c r="W413" s="283"/>
      <c r="X413" s="283"/>
      <c r="Y413" s="282"/>
      <c r="Z413" s="282"/>
      <c r="AA413" s="283"/>
      <c r="AB413" s="282"/>
      <c r="AC413" s="282"/>
      <c r="AD413" s="282"/>
      <c r="AE413" s="282"/>
      <c r="AF413" s="283"/>
      <c r="AG413" s="402"/>
      <c r="AH413" s="283"/>
      <c r="AI413" s="283"/>
      <c r="AJ413" s="283"/>
      <c r="AK413" s="283"/>
      <c r="AL413" s="283"/>
      <c r="AM413" s="282"/>
      <c r="AN413" s="282"/>
      <c r="AO413" s="282"/>
      <c r="AP413" s="282"/>
      <c r="AQ413" s="282"/>
      <c r="AR413" s="282"/>
      <c r="AT413" s="283"/>
      <c r="AU413" s="283"/>
      <c r="AV413" s="283"/>
      <c r="AW413" s="283"/>
      <c r="AY413" s="283"/>
      <c r="AZ413" s="282"/>
      <c r="BA413" s="283"/>
      <c r="BB413" s="282"/>
      <c r="BC413" s="282"/>
      <c r="BD413" s="282"/>
      <c r="BE413" s="283"/>
      <c r="BG413" s="282"/>
      <c r="BH413" s="282"/>
      <c r="BI413" s="282"/>
      <c r="BL413" s="421"/>
      <c r="BM413" s="424"/>
      <c r="BN413" s="424"/>
      <c r="BO413" s="424"/>
      <c r="BP413" s="424"/>
      <c r="BQ413" s="421"/>
      <c r="BR413" s="421"/>
      <c r="BV413" s="282"/>
      <c r="BW413" s="283"/>
      <c r="BY413" s="283"/>
      <c r="BZ413" s="283"/>
      <c r="CA413" s="283"/>
      <c r="CB413" s="282"/>
      <c r="CC413" s="282"/>
      <c r="CD413" s="282"/>
      <c r="CE413" s="282"/>
      <c r="CG413" s="427"/>
      <c r="CH413" s="402"/>
      <c r="CI413" s="424"/>
      <c r="CJ413" s="282"/>
      <c r="CK413" s="282"/>
      <c r="CL413" s="283"/>
      <c r="CM413" s="283"/>
      <c r="CP413" s="282"/>
      <c r="DC413" s="282"/>
      <c r="DD413" s="282"/>
      <c r="DE413" s="282"/>
      <c r="DF413" s="282"/>
      <c r="DG413" s="282"/>
      <c r="DH413" s="282"/>
      <c r="DI413" s="282"/>
      <c r="DJ413" s="282"/>
      <c r="EF413" s="495" t="str">
        <f>""&amp;(MID(数据表!AZ413,1,MIN(FIND({"(";"（"},数据表!AZ413&amp;"(（",1)-1)))&amp;""</f>
        <v/>
      </c>
      <c r="EG413" s="495" t="str">
        <f>""&amp;(MID(数据表!AZ413,1,MIN(FIND({0;1;2;3;4;5;6;7;8;9},数据表!AZ413&amp;"1234567890",1)-1)))&amp;""</f>
        <v/>
      </c>
    </row>
    <row r="414" spans="2:137" s="310" customFormat="1" ht="12" customHeight="1">
      <c r="B414" s="286"/>
      <c r="C414" s="286"/>
      <c r="D414" s="286"/>
      <c r="E414" s="479"/>
      <c r="F414" s="282"/>
      <c r="G414" s="283"/>
      <c r="H414" s="421"/>
      <c r="I414" s="421"/>
      <c r="J414" s="283"/>
      <c r="K414" s="421"/>
      <c r="L414" s="282"/>
      <c r="N414" s="282"/>
      <c r="S414" s="282"/>
      <c r="T414" s="283"/>
      <c r="U414" s="283"/>
      <c r="V414" s="283"/>
      <c r="W414" s="283"/>
      <c r="X414" s="283"/>
      <c r="Y414" s="282"/>
      <c r="Z414" s="282"/>
      <c r="AA414" s="283"/>
      <c r="AB414" s="282"/>
      <c r="AC414" s="282"/>
      <c r="AD414" s="282"/>
      <c r="AE414" s="282"/>
      <c r="AF414" s="283"/>
      <c r="AG414" s="402"/>
      <c r="AH414" s="283"/>
      <c r="AI414" s="283"/>
      <c r="AJ414" s="283"/>
      <c r="AK414" s="283"/>
      <c r="AL414" s="283"/>
      <c r="AM414" s="282"/>
      <c r="AN414" s="282"/>
      <c r="AO414" s="282"/>
      <c r="AP414" s="282"/>
      <c r="AQ414" s="282"/>
      <c r="AR414" s="282"/>
      <c r="AT414" s="283"/>
      <c r="AU414" s="283"/>
      <c r="AV414" s="283"/>
      <c r="AW414" s="283"/>
      <c r="AY414" s="283"/>
      <c r="AZ414" s="282"/>
      <c r="BA414" s="283"/>
      <c r="BB414" s="282"/>
      <c r="BC414" s="282"/>
      <c r="BD414" s="282"/>
      <c r="BE414" s="283"/>
      <c r="BG414" s="282"/>
      <c r="BH414" s="282"/>
      <c r="BI414" s="282"/>
      <c r="BL414" s="421"/>
      <c r="BM414" s="424"/>
      <c r="BN414" s="424"/>
      <c r="BO414" s="424"/>
      <c r="BP414" s="424"/>
      <c r="BQ414" s="421"/>
      <c r="BR414" s="421"/>
      <c r="BV414" s="282"/>
      <c r="BW414" s="283"/>
      <c r="BY414" s="283"/>
      <c r="BZ414" s="283"/>
      <c r="CA414" s="283"/>
      <c r="CB414" s="282"/>
      <c r="CC414" s="282"/>
      <c r="CD414" s="282"/>
      <c r="CE414" s="282"/>
      <c r="CG414" s="427"/>
      <c r="CH414" s="402"/>
      <c r="CI414" s="424"/>
      <c r="CJ414" s="282"/>
      <c r="CK414" s="282"/>
      <c r="CL414" s="283"/>
      <c r="CM414" s="283"/>
      <c r="CP414" s="282"/>
      <c r="DC414" s="282"/>
      <c r="DD414" s="282"/>
      <c r="DE414" s="282"/>
      <c r="DF414" s="282"/>
      <c r="DG414" s="282"/>
      <c r="DH414" s="282"/>
      <c r="DI414" s="282"/>
      <c r="DJ414" s="282"/>
      <c r="EF414" s="495" t="str">
        <f>""&amp;(MID(数据表!AZ414,1,MIN(FIND({"(";"（"},数据表!AZ414&amp;"(（",1)-1)))&amp;""</f>
        <v/>
      </c>
      <c r="EG414" s="495" t="str">
        <f>""&amp;(MID(数据表!AZ414,1,MIN(FIND({0;1;2;3;4;5;6;7;8;9},数据表!AZ414&amp;"1234567890",1)-1)))&amp;""</f>
        <v/>
      </c>
    </row>
    <row r="415" spans="2:137" s="310" customFormat="1" ht="12" customHeight="1">
      <c r="B415" s="286"/>
      <c r="C415" s="286"/>
      <c r="D415" s="286"/>
      <c r="E415" s="479"/>
      <c r="F415" s="282"/>
      <c r="G415" s="283"/>
      <c r="H415" s="421"/>
      <c r="I415" s="421"/>
      <c r="J415" s="283"/>
      <c r="K415" s="421"/>
      <c r="L415" s="282"/>
      <c r="N415" s="282"/>
      <c r="S415" s="282"/>
      <c r="T415" s="283"/>
      <c r="U415" s="283"/>
      <c r="V415" s="283"/>
      <c r="W415" s="283"/>
      <c r="X415" s="283"/>
      <c r="Y415" s="282"/>
      <c r="Z415" s="282"/>
      <c r="AA415" s="283"/>
      <c r="AB415" s="282"/>
      <c r="AC415" s="282"/>
      <c r="AD415" s="282"/>
      <c r="AE415" s="282"/>
      <c r="AF415" s="283"/>
      <c r="AG415" s="402"/>
      <c r="AH415" s="283"/>
      <c r="AI415" s="283"/>
      <c r="AJ415" s="283"/>
      <c r="AK415" s="283"/>
      <c r="AL415" s="283"/>
      <c r="AM415" s="282"/>
      <c r="AN415" s="282"/>
      <c r="AO415" s="282"/>
      <c r="AP415" s="282"/>
      <c r="AQ415" s="282"/>
      <c r="AR415" s="282"/>
      <c r="AT415" s="283"/>
      <c r="AU415" s="283"/>
      <c r="AV415" s="283"/>
      <c r="AW415" s="283"/>
      <c r="AY415" s="283"/>
      <c r="AZ415" s="282"/>
      <c r="BA415" s="283"/>
      <c r="BB415" s="282"/>
      <c r="BC415" s="282"/>
      <c r="BD415" s="282"/>
      <c r="BE415" s="283"/>
      <c r="BG415" s="282"/>
      <c r="BH415" s="282"/>
      <c r="BI415" s="282"/>
      <c r="BL415" s="421"/>
      <c r="BM415" s="424"/>
      <c r="BN415" s="424"/>
      <c r="BO415" s="424"/>
      <c r="BP415" s="424"/>
      <c r="BQ415" s="421"/>
      <c r="BR415" s="421"/>
      <c r="BV415" s="282"/>
      <c r="BW415" s="283"/>
      <c r="BY415" s="283"/>
      <c r="BZ415" s="283"/>
      <c r="CA415" s="283"/>
      <c r="CB415" s="282"/>
      <c r="CC415" s="282"/>
      <c r="CD415" s="282"/>
      <c r="CE415" s="282"/>
      <c r="CG415" s="427"/>
      <c r="CH415" s="402"/>
      <c r="CI415" s="424"/>
      <c r="CJ415" s="282"/>
      <c r="CK415" s="282"/>
      <c r="CL415" s="283"/>
      <c r="CM415" s="283"/>
      <c r="CP415" s="282"/>
      <c r="DC415" s="282"/>
      <c r="DD415" s="282"/>
      <c r="DE415" s="282"/>
      <c r="DF415" s="282"/>
      <c r="DG415" s="282"/>
      <c r="DH415" s="282"/>
      <c r="DI415" s="282"/>
      <c r="DJ415" s="282"/>
      <c r="EF415" s="495" t="str">
        <f>""&amp;(MID(数据表!AZ415,1,MIN(FIND({"(";"（"},数据表!AZ415&amp;"(（",1)-1)))&amp;""</f>
        <v/>
      </c>
      <c r="EG415" s="495" t="str">
        <f>""&amp;(MID(数据表!AZ415,1,MIN(FIND({0;1;2;3;4;5;6;7;8;9},数据表!AZ415&amp;"1234567890",1)-1)))&amp;""</f>
        <v/>
      </c>
    </row>
    <row r="416" spans="2:137" s="310" customFormat="1" ht="12" customHeight="1">
      <c r="B416" s="286"/>
      <c r="C416" s="286"/>
      <c r="D416" s="286"/>
      <c r="E416" s="479"/>
      <c r="F416" s="282"/>
      <c r="G416" s="283"/>
      <c r="H416" s="421"/>
      <c r="I416" s="421"/>
      <c r="J416" s="283"/>
      <c r="K416" s="421"/>
      <c r="L416" s="282"/>
      <c r="N416" s="282"/>
      <c r="S416" s="282"/>
      <c r="T416" s="283"/>
      <c r="U416" s="283"/>
      <c r="V416" s="283"/>
      <c r="W416" s="283"/>
      <c r="X416" s="283"/>
      <c r="Y416" s="282"/>
      <c r="Z416" s="282"/>
      <c r="AA416" s="283"/>
      <c r="AB416" s="282"/>
      <c r="AC416" s="282"/>
      <c r="AD416" s="282"/>
      <c r="AE416" s="282"/>
      <c r="AF416" s="283"/>
      <c r="AG416" s="402"/>
      <c r="AH416" s="283"/>
      <c r="AI416" s="283"/>
      <c r="AJ416" s="283"/>
      <c r="AK416" s="283"/>
      <c r="AL416" s="283"/>
      <c r="AM416" s="282"/>
      <c r="AN416" s="282"/>
      <c r="AO416" s="282"/>
      <c r="AP416" s="282"/>
      <c r="AQ416" s="282"/>
      <c r="AR416" s="282"/>
      <c r="AT416" s="283"/>
      <c r="AU416" s="283"/>
      <c r="AV416" s="283"/>
      <c r="AW416" s="283"/>
      <c r="AY416" s="283"/>
      <c r="AZ416" s="282"/>
      <c r="BA416" s="283"/>
      <c r="BB416" s="282"/>
      <c r="BC416" s="282"/>
      <c r="BD416" s="282"/>
      <c r="BE416" s="283"/>
      <c r="BG416" s="282"/>
      <c r="BH416" s="282"/>
      <c r="BI416" s="282"/>
      <c r="BL416" s="421"/>
      <c r="BM416" s="424"/>
      <c r="BN416" s="424"/>
      <c r="BO416" s="424"/>
      <c r="BP416" s="424"/>
      <c r="BQ416" s="421"/>
      <c r="BR416" s="421"/>
      <c r="BV416" s="282"/>
      <c r="BW416" s="283"/>
      <c r="BY416" s="283"/>
      <c r="BZ416" s="283"/>
      <c r="CA416" s="283"/>
      <c r="CB416" s="282"/>
      <c r="CC416" s="282"/>
      <c r="CD416" s="282"/>
      <c r="CE416" s="282"/>
      <c r="CG416" s="427"/>
      <c r="CH416" s="402"/>
      <c r="CI416" s="424"/>
      <c r="CJ416" s="282"/>
      <c r="CK416" s="282"/>
      <c r="CL416" s="283"/>
      <c r="CM416" s="283"/>
      <c r="CP416" s="282"/>
      <c r="DC416" s="282"/>
      <c r="DD416" s="282"/>
      <c r="DE416" s="282"/>
      <c r="DF416" s="282"/>
      <c r="DG416" s="282"/>
      <c r="DH416" s="282"/>
      <c r="DI416" s="282"/>
      <c r="DJ416" s="282"/>
      <c r="EF416" s="495" t="str">
        <f>""&amp;(MID(数据表!AZ416,1,MIN(FIND({"(";"（"},数据表!AZ416&amp;"(（",1)-1)))&amp;""</f>
        <v/>
      </c>
      <c r="EG416" s="495" t="str">
        <f>""&amp;(MID(数据表!AZ416,1,MIN(FIND({0;1;2;3;4;5;6;7;8;9},数据表!AZ416&amp;"1234567890",1)-1)))&amp;""</f>
        <v/>
      </c>
    </row>
    <row r="417" spans="2:137" s="310" customFormat="1" ht="12" customHeight="1">
      <c r="B417" s="286"/>
      <c r="C417" s="286"/>
      <c r="D417" s="286"/>
      <c r="E417" s="479"/>
      <c r="F417" s="282"/>
      <c r="G417" s="283"/>
      <c r="H417" s="421"/>
      <c r="I417" s="421"/>
      <c r="J417" s="283"/>
      <c r="K417" s="421"/>
      <c r="L417" s="282"/>
      <c r="N417" s="282"/>
      <c r="S417" s="282"/>
      <c r="T417" s="283"/>
      <c r="U417" s="283"/>
      <c r="V417" s="283"/>
      <c r="W417" s="283"/>
      <c r="X417" s="283"/>
      <c r="Y417" s="282"/>
      <c r="Z417" s="282"/>
      <c r="AA417" s="283"/>
      <c r="AB417" s="282"/>
      <c r="AC417" s="282"/>
      <c r="AD417" s="282"/>
      <c r="AE417" s="282"/>
      <c r="AF417" s="283"/>
      <c r="AG417" s="402"/>
      <c r="AH417" s="283"/>
      <c r="AI417" s="283"/>
      <c r="AJ417" s="283"/>
      <c r="AK417" s="283"/>
      <c r="AL417" s="283"/>
      <c r="AM417" s="282"/>
      <c r="AN417" s="282"/>
      <c r="AO417" s="282"/>
      <c r="AP417" s="282"/>
      <c r="AQ417" s="282"/>
      <c r="AR417" s="282"/>
      <c r="AT417" s="283"/>
      <c r="AU417" s="283"/>
      <c r="AV417" s="283"/>
      <c r="AW417" s="283"/>
      <c r="AY417" s="283"/>
      <c r="AZ417" s="282"/>
      <c r="BA417" s="283"/>
      <c r="BB417" s="282"/>
      <c r="BC417" s="282"/>
      <c r="BD417" s="282"/>
      <c r="BE417" s="283"/>
      <c r="BG417" s="282"/>
      <c r="BH417" s="282"/>
      <c r="BI417" s="282"/>
      <c r="BL417" s="421"/>
      <c r="BM417" s="424"/>
      <c r="BN417" s="424"/>
      <c r="BO417" s="424"/>
      <c r="BP417" s="424"/>
      <c r="BQ417" s="421"/>
      <c r="BR417" s="421"/>
      <c r="BV417" s="282"/>
      <c r="BW417" s="283"/>
      <c r="BY417" s="283"/>
      <c r="BZ417" s="283"/>
      <c r="CA417" s="283"/>
      <c r="CB417" s="282"/>
      <c r="CC417" s="282"/>
      <c r="CD417" s="282"/>
      <c r="CE417" s="282"/>
      <c r="CG417" s="427"/>
      <c r="CH417" s="402"/>
      <c r="CI417" s="424"/>
      <c r="CJ417" s="282"/>
      <c r="CK417" s="282"/>
      <c r="CL417" s="283"/>
      <c r="CM417" s="283"/>
      <c r="CP417" s="282"/>
      <c r="DC417" s="282"/>
      <c r="DD417" s="282"/>
      <c r="DE417" s="282"/>
      <c r="DF417" s="282"/>
      <c r="DG417" s="282"/>
      <c r="DH417" s="282"/>
      <c r="DI417" s="282"/>
      <c r="DJ417" s="282"/>
      <c r="EF417" s="495" t="str">
        <f>""&amp;(MID(数据表!AZ417,1,MIN(FIND({"(";"（"},数据表!AZ417&amp;"(（",1)-1)))&amp;""</f>
        <v/>
      </c>
      <c r="EG417" s="495" t="str">
        <f>""&amp;(MID(数据表!AZ417,1,MIN(FIND({0;1;2;3;4;5;6;7;8;9},数据表!AZ417&amp;"1234567890",1)-1)))&amp;""</f>
        <v/>
      </c>
    </row>
    <row r="418" spans="2:137" s="310" customFormat="1" ht="12" customHeight="1">
      <c r="B418" s="286"/>
      <c r="C418" s="286"/>
      <c r="D418" s="286"/>
      <c r="E418" s="479"/>
      <c r="F418" s="282"/>
      <c r="G418" s="283"/>
      <c r="H418" s="421"/>
      <c r="I418" s="421"/>
      <c r="J418" s="283"/>
      <c r="K418" s="421"/>
      <c r="L418" s="282"/>
      <c r="N418" s="282"/>
      <c r="S418" s="282"/>
      <c r="T418" s="283"/>
      <c r="U418" s="283"/>
      <c r="V418" s="283"/>
      <c r="W418" s="283"/>
      <c r="X418" s="283"/>
      <c r="Y418" s="282"/>
      <c r="Z418" s="282"/>
      <c r="AA418" s="283"/>
      <c r="AB418" s="282"/>
      <c r="AC418" s="282"/>
      <c r="AD418" s="282"/>
      <c r="AE418" s="282"/>
      <c r="AF418" s="283"/>
      <c r="AG418" s="402"/>
      <c r="AH418" s="283"/>
      <c r="AI418" s="283"/>
      <c r="AJ418" s="283"/>
      <c r="AK418" s="283"/>
      <c r="AL418" s="283"/>
      <c r="AM418" s="282"/>
      <c r="AN418" s="282"/>
      <c r="AO418" s="282"/>
      <c r="AP418" s="282"/>
      <c r="AQ418" s="282"/>
      <c r="AR418" s="282"/>
      <c r="AT418" s="283"/>
      <c r="AU418" s="283"/>
      <c r="AV418" s="283"/>
      <c r="AW418" s="283"/>
      <c r="AY418" s="283"/>
      <c r="AZ418" s="282"/>
      <c r="BA418" s="283"/>
      <c r="BB418" s="282"/>
      <c r="BC418" s="282"/>
      <c r="BD418" s="282"/>
      <c r="BE418" s="283"/>
      <c r="BG418" s="282"/>
      <c r="BH418" s="282"/>
      <c r="BI418" s="282"/>
      <c r="BL418" s="421"/>
      <c r="BM418" s="424"/>
      <c r="BN418" s="424"/>
      <c r="BO418" s="424"/>
      <c r="BP418" s="424"/>
      <c r="BQ418" s="421"/>
      <c r="BR418" s="421"/>
      <c r="BV418" s="282"/>
      <c r="BW418" s="283"/>
      <c r="BY418" s="283"/>
      <c r="BZ418" s="283"/>
      <c r="CA418" s="283"/>
      <c r="CB418" s="282"/>
      <c r="CC418" s="282"/>
      <c r="CD418" s="282"/>
      <c r="CE418" s="282"/>
      <c r="CG418" s="427"/>
      <c r="CH418" s="402"/>
      <c r="CI418" s="424"/>
      <c r="CJ418" s="282"/>
      <c r="CK418" s="282"/>
      <c r="CL418" s="283"/>
      <c r="CM418" s="283"/>
      <c r="CP418" s="282"/>
      <c r="DC418" s="282"/>
      <c r="DD418" s="282"/>
      <c r="DE418" s="282"/>
      <c r="DF418" s="282"/>
      <c r="DG418" s="282"/>
      <c r="DH418" s="282"/>
      <c r="DI418" s="282"/>
      <c r="DJ418" s="282"/>
      <c r="EF418" s="495" t="str">
        <f>""&amp;(MID(数据表!AZ418,1,MIN(FIND({"(";"（"},数据表!AZ418&amp;"(（",1)-1)))&amp;""</f>
        <v/>
      </c>
      <c r="EG418" s="495" t="str">
        <f>""&amp;(MID(数据表!AZ418,1,MIN(FIND({0;1;2;3;4;5;6;7;8;9},数据表!AZ418&amp;"1234567890",1)-1)))&amp;""</f>
        <v/>
      </c>
    </row>
    <row r="419" spans="2:137" s="310" customFormat="1" ht="12" customHeight="1">
      <c r="B419" s="286"/>
      <c r="C419" s="286"/>
      <c r="D419" s="286"/>
      <c r="E419" s="479"/>
      <c r="F419" s="282"/>
      <c r="G419" s="283"/>
      <c r="H419" s="421"/>
      <c r="I419" s="421"/>
      <c r="J419" s="283"/>
      <c r="K419" s="421"/>
      <c r="L419" s="282"/>
      <c r="N419" s="282"/>
      <c r="S419" s="282"/>
      <c r="T419" s="283"/>
      <c r="U419" s="283"/>
      <c r="V419" s="283"/>
      <c r="W419" s="283"/>
      <c r="X419" s="283"/>
      <c r="Y419" s="282"/>
      <c r="Z419" s="282"/>
      <c r="AA419" s="283"/>
      <c r="AB419" s="282"/>
      <c r="AC419" s="282"/>
      <c r="AD419" s="282"/>
      <c r="AE419" s="282"/>
      <c r="AF419" s="283"/>
      <c r="AG419" s="402"/>
      <c r="AH419" s="283"/>
      <c r="AI419" s="283"/>
      <c r="AJ419" s="283"/>
      <c r="AK419" s="283"/>
      <c r="AL419" s="283"/>
      <c r="AM419" s="282"/>
      <c r="AN419" s="282"/>
      <c r="AO419" s="282"/>
      <c r="AP419" s="282"/>
      <c r="AQ419" s="282"/>
      <c r="AR419" s="282"/>
      <c r="AT419" s="283"/>
      <c r="AU419" s="283"/>
      <c r="AV419" s="283"/>
      <c r="AW419" s="283"/>
      <c r="AY419" s="283"/>
      <c r="AZ419" s="282"/>
      <c r="BA419" s="283"/>
      <c r="BB419" s="282"/>
      <c r="BC419" s="282"/>
      <c r="BD419" s="282"/>
      <c r="BE419" s="283"/>
      <c r="BG419" s="282"/>
      <c r="BH419" s="282"/>
      <c r="BI419" s="282"/>
      <c r="BL419" s="421"/>
      <c r="BM419" s="424"/>
      <c r="BN419" s="424"/>
      <c r="BO419" s="424"/>
      <c r="BP419" s="424"/>
      <c r="BQ419" s="421"/>
      <c r="BR419" s="421"/>
      <c r="BV419" s="282"/>
      <c r="BW419" s="283"/>
      <c r="BY419" s="283"/>
      <c r="BZ419" s="283"/>
      <c r="CA419" s="283"/>
      <c r="CB419" s="282"/>
      <c r="CC419" s="282"/>
      <c r="CD419" s="282"/>
      <c r="CE419" s="282"/>
      <c r="CG419" s="427"/>
      <c r="CH419" s="402"/>
      <c r="CI419" s="424"/>
      <c r="CJ419" s="282"/>
      <c r="CK419" s="282"/>
      <c r="CL419" s="283"/>
      <c r="CM419" s="283"/>
      <c r="CP419" s="282"/>
      <c r="DC419" s="282"/>
      <c r="DD419" s="282"/>
      <c r="DE419" s="282"/>
      <c r="DF419" s="282"/>
      <c r="DG419" s="282"/>
      <c r="DH419" s="282"/>
      <c r="DI419" s="282"/>
      <c r="DJ419" s="282"/>
      <c r="EF419" s="495" t="str">
        <f>""&amp;(MID(数据表!AZ419,1,MIN(FIND({"(";"（"},数据表!AZ419&amp;"(（",1)-1)))&amp;""</f>
        <v/>
      </c>
      <c r="EG419" s="495" t="str">
        <f>""&amp;(MID(数据表!AZ419,1,MIN(FIND({0;1;2;3;4;5;6;7;8;9},数据表!AZ419&amp;"1234567890",1)-1)))&amp;""</f>
        <v/>
      </c>
    </row>
    <row r="420" spans="2:137" s="310" customFormat="1" ht="12" customHeight="1">
      <c r="B420" s="286"/>
      <c r="C420" s="286"/>
      <c r="D420" s="286"/>
      <c r="E420" s="479"/>
      <c r="F420" s="282"/>
      <c r="G420" s="283"/>
      <c r="H420" s="421"/>
      <c r="I420" s="421"/>
      <c r="J420" s="283"/>
      <c r="K420" s="421"/>
      <c r="L420" s="282"/>
      <c r="N420" s="282"/>
      <c r="S420" s="282"/>
      <c r="T420" s="283"/>
      <c r="U420" s="283"/>
      <c r="V420" s="283"/>
      <c r="W420" s="283"/>
      <c r="X420" s="283"/>
      <c r="Y420" s="282"/>
      <c r="Z420" s="282"/>
      <c r="AA420" s="283"/>
      <c r="AB420" s="282"/>
      <c r="AC420" s="282"/>
      <c r="AD420" s="282"/>
      <c r="AE420" s="282"/>
      <c r="AF420" s="283"/>
      <c r="AG420" s="402"/>
      <c r="AH420" s="283"/>
      <c r="AI420" s="283"/>
      <c r="AJ420" s="283"/>
      <c r="AK420" s="283"/>
      <c r="AL420" s="283"/>
      <c r="AM420" s="282"/>
      <c r="AN420" s="282"/>
      <c r="AO420" s="282"/>
      <c r="AP420" s="282"/>
      <c r="AQ420" s="282"/>
      <c r="AR420" s="282"/>
      <c r="AT420" s="283"/>
      <c r="AU420" s="283"/>
      <c r="AV420" s="283"/>
      <c r="AW420" s="283"/>
      <c r="AY420" s="283"/>
      <c r="AZ420" s="282"/>
      <c r="BA420" s="283"/>
      <c r="BB420" s="282"/>
      <c r="BC420" s="282"/>
      <c r="BD420" s="282"/>
      <c r="BE420" s="283"/>
      <c r="BG420" s="282"/>
      <c r="BH420" s="282"/>
      <c r="BI420" s="282"/>
      <c r="BL420" s="421"/>
      <c r="BM420" s="424"/>
      <c r="BN420" s="424"/>
      <c r="BO420" s="424"/>
      <c r="BP420" s="424"/>
      <c r="BQ420" s="421"/>
      <c r="BR420" s="421"/>
      <c r="BV420" s="282"/>
      <c r="BW420" s="283"/>
      <c r="BY420" s="283"/>
      <c r="BZ420" s="283"/>
      <c r="CA420" s="283"/>
      <c r="CB420" s="282"/>
      <c r="CC420" s="282"/>
      <c r="CD420" s="282"/>
      <c r="CE420" s="282"/>
      <c r="CG420" s="427"/>
      <c r="CH420" s="402"/>
      <c r="CI420" s="424"/>
      <c r="CJ420" s="282"/>
      <c r="CK420" s="282"/>
      <c r="CL420" s="283"/>
      <c r="CM420" s="283"/>
      <c r="CP420" s="282"/>
      <c r="DC420" s="282"/>
      <c r="DD420" s="282"/>
      <c r="DE420" s="282"/>
      <c r="DF420" s="282"/>
      <c r="DG420" s="282"/>
      <c r="DH420" s="282"/>
      <c r="DI420" s="282"/>
      <c r="DJ420" s="282"/>
      <c r="EF420" s="495" t="str">
        <f>""&amp;(MID(数据表!AZ420,1,MIN(FIND({"(";"（"},数据表!AZ420&amp;"(（",1)-1)))&amp;""</f>
        <v/>
      </c>
      <c r="EG420" s="495" t="str">
        <f>""&amp;(MID(数据表!AZ420,1,MIN(FIND({0;1;2;3;4;5;6;7;8;9},数据表!AZ420&amp;"1234567890",1)-1)))&amp;""</f>
        <v/>
      </c>
    </row>
    <row r="421" spans="2:137" s="310" customFormat="1" ht="12" customHeight="1">
      <c r="B421" s="286"/>
      <c r="C421" s="286"/>
      <c r="D421" s="286"/>
      <c r="E421" s="479"/>
      <c r="F421" s="282"/>
      <c r="G421" s="283"/>
      <c r="H421" s="421"/>
      <c r="I421" s="421"/>
      <c r="J421" s="283"/>
      <c r="K421" s="421"/>
      <c r="L421" s="282"/>
      <c r="N421" s="282"/>
      <c r="S421" s="282"/>
      <c r="T421" s="283"/>
      <c r="U421" s="283"/>
      <c r="V421" s="283"/>
      <c r="W421" s="283"/>
      <c r="X421" s="283"/>
      <c r="Y421" s="282"/>
      <c r="Z421" s="282"/>
      <c r="AA421" s="283"/>
      <c r="AB421" s="282"/>
      <c r="AC421" s="282"/>
      <c r="AD421" s="282"/>
      <c r="AE421" s="282"/>
      <c r="AF421" s="283"/>
      <c r="AG421" s="402"/>
      <c r="AH421" s="283"/>
      <c r="AI421" s="283"/>
      <c r="AJ421" s="283"/>
      <c r="AK421" s="283"/>
      <c r="AL421" s="283"/>
      <c r="AM421" s="282"/>
      <c r="AN421" s="282"/>
      <c r="AO421" s="282"/>
      <c r="AP421" s="282"/>
      <c r="AQ421" s="282"/>
      <c r="AR421" s="282"/>
      <c r="AT421" s="283"/>
      <c r="AU421" s="283"/>
      <c r="AV421" s="283"/>
      <c r="AW421" s="283"/>
      <c r="AY421" s="283"/>
      <c r="AZ421" s="282"/>
      <c r="BA421" s="283"/>
      <c r="BB421" s="282"/>
      <c r="BC421" s="282"/>
      <c r="BD421" s="282"/>
      <c r="BE421" s="283"/>
      <c r="BG421" s="282"/>
      <c r="BH421" s="282"/>
      <c r="BI421" s="282"/>
      <c r="BL421" s="421"/>
      <c r="BM421" s="424"/>
      <c r="BN421" s="424"/>
      <c r="BO421" s="424"/>
      <c r="BP421" s="424"/>
      <c r="BQ421" s="421"/>
      <c r="BR421" s="421"/>
      <c r="BV421" s="282"/>
      <c r="BW421" s="283"/>
      <c r="BY421" s="283"/>
      <c r="BZ421" s="283"/>
      <c r="CA421" s="283"/>
      <c r="CB421" s="282"/>
      <c r="CC421" s="282"/>
      <c r="CD421" s="282"/>
      <c r="CE421" s="282"/>
      <c r="CG421" s="427"/>
      <c r="CH421" s="402"/>
      <c r="CI421" s="424"/>
      <c r="CJ421" s="282"/>
      <c r="CK421" s="282"/>
      <c r="CL421" s="283"/>
      <c r="CM421" s="283"/>
      <c r="CP421" s="282"/>
      <c r="DC421" s="282"/>
      <c r="DD421" s="282"/>
      <c r="DE421" s="282"/>
      <c r="DF421" s="282"/>
      <c r="DG421" s="282"/>
      <c r="DH421" s="282"/>
      <c r="DI421" s="282"/>
      <c r="DJ421" s="282"/>
      <c r="EF421" s="495" t="str">
        <f>""&amp;(MID(数据表!AZ421,1,MIN(FIND({"(";"（"},数据表!AZ421&amp;"(（",1)-1)))&amp;""</f>
        <v/>
      </c>
      <c r="EG421" s="495" t="str">
        <f>""&amp;(MID(数据表!AZ421,1,MIN(FIND({0;1;2;3;4;5;6;7;8;9},数据表!AZ421&amp;"1234567890",1)-1)))&amp;""</f>
        <v/>
      </c>
    </row>
    <row r="422" spans="2:137" s="310" customFormat="1" ht="12" customHeight="1">
      <c r="B422" s="286"/>
      <c r="C422" s="286"/>
      <c r="D422" s="286"/>
      <c r="E422" s="479"/>
      <c r="F422" s="282"/>
      <c r="G422" s="283"/>
      <c r="H422" s="421"/>
      <c r="I422" s="421"/>
      <c r="J422" s="283"/>
      <c r="K422" s="421"/>
      <c r="L422" s="282"/>
      <c r="N422" s="282"/>
      <c r="S422" s="282"/>
      <c r="T422" s="283"/>
      <c r="U422" s="283"/>
      <c r="V422" s="283"/>
      <c r="W422" s="283"/>
      <c r="X422" s="283"/>
      <c r="Y422" s="282"/>
      <c r="Z422" s="282"/>
      <c r="AA422" s="283"/>
      <c r="AB422" s="282"/>
      <c r="AC422" s="282"/>
      <c r="AD422" s="282"/>
      <c r="AE422" s="282"/>
      <c r="AF422" s="283"/>
      <c r="AG422" s="402"/>
      <c r="AH422" s="283"/>
      <c r="AI422" s="283"/>
      <c r="AJ422" s="283"/>
      <c r="AK422" s="283"/>
      <c r="AL422" s="283"/>
      <c r="AM422" s="282"/>
      <c r="AN422" s="282"/>
      <c r="AO422" s="282"/>
      <c r="AP422" s="282"/>
      <c r="AQ422" s="282"/>
      <c r="AR422" s="282"/>
      <c r="AT422" s="283"/>
      <c r="AU422" s="283"/>
      <c r="AV422" s="283"/>
      <c r="AW422" s="283"/>
      <c r="AY422" s="283"/>
      <c r="AZ422" s="282"/>
      <c r="BA422" s="283"/>
      <c r="BB422" s="282"/>
      <c r="BC422" s="282"/>
      <c r="BD422" s="282"/>
      <c r="BE422" s="283"/>
      <c r="BG422" s="282"/>
      <c r="BH422" s="282"/>
      <c r="BI422" s="282"/>
      <c r="BL422" s="421"/>
      <c r="BM422" s="424"/>
      <c r="BN422" s="424"/>
      <c r="BO422" s="424"/>
      <c r="BP422" s="424"/>
      <c r="BQ422" s="421"/>
      <c r="BR422" s="421"/>
      <c r="BV422" s="282"/>
      <c r="BW422" s="283"/>
      <c r="BY422" s="283"/>
      <c r="BZ422" s="283"/>
      <c r="CA422" s="283"/>
      <c r="CB422" s="282"/>
      <c r="CC422" s="282"/>
      <c r="CD422" s="282"/>
      <c r="CE422" s="282"/>
      <c r="CG422" s="427"/>
      <c r="CH422" s="402"/>
      <c r="CI422" s="424"/>
      <c r="CJ422" s="282"/>
      <c r="CK422" s="282"/>
      <c r="CL422" s="283"/>
      <c r="CM422" s="283"/>
      <c r="CP422" s="282"/>
      <c r="DC422" s="282"/>
      <c r="DD422" s="282"/>
      <c r="DE422" s="282"/>
      <c r="DF422" s="282"/>
      <c r="DG422" s="282"/>
      <c r="DH422" s="282"/>
      <c r="DI422" s="282"/>
      <c r="DJ422" s="282"/>
      <c r="EF422" s="495" t="str">
        <f>""&amp;(MID(数据表!AZ422,1,MIN(FIND({"(";"（"},数据表!AZ422&amp;"(（",1)-1)))&amp;""</f>
        <v/>
      </c>
      <c r="EG422" s="495" t="str">
        <f>""&amp;(MID(数据表!AZ422,1,MIN(FIND({0;1;2;3;4;5;6;7;8;9},数据表!AZ422&amp;"1234567890",1)-1)))&amp;""</f>
        <v/>
      </c>
    </row>
    <row r="423" spans="2:137" s="310" customFormat="1" ht="12" customHeight="1">
      <c r="B423" s="286"/>
      <c r="C423" s="286"/>
      <c r="D423" s="286"/>
      <c r="E423" s="479"/>
      <c r="F423" s="282"/>
      <c r="G423" s="283"/>
      <c r="H423" s="421"/>
      <c r="I423" s="421"/>
      <c r="J423" s="283"/>
      <c r="K423" s="421"/>
      <c r="L423" s="282"/>
      <c r="N423" s="282"/>
      <c r="S423" s="282"/>
      <c r="T423" s="283"/>
      <c r="U423" s="283"/>
      <c r="V423" s="283"/>
      <c r="W423" s="283"/>
      <c r="X423" s="283"/>
      <c r="Y423" s="282"/>
      <c r="Z423" s="282"/>
      <c r="AA423" s="283"/>
      <c r="AB423" s="282"/>
      <c r="AC423" s="282"/>
      <c r="AD423" s="282"/>
      <c r="AE423" s="282"/>
      <c r="AF423" s="283"/>
      <c r="AG423" s="402"/>
      <c r="AH423" s="283"/>
      <c r="AI423" s="283"/>
      <c r="AJ423" s="283"/>
      <c r="AK423" s="283"/>
      <c r="AL423" s="283"/>
      <c r="AM423" s="282"/>
      <c r="AN423" s="282"/>
      <c r="AO423" s="282"/>
      <c r="AP423" s="282"/>
      <c r="AQ423" s="282"/>
      <c r="AR423" s="282"/>
      <c r="AT423" s="283"/>
      <c r="AU423" s="283"/>
      <c r="AV423" s="283"/>
      <c r="AW423" s="283"/>
      <c r="AY423" s="283"/>
      <c r="AZ423" s="282"/>
      <c r="BA423" s="283"/>
      <c r="BB423" s="282"/>
      <c r="BC423" s="282"/>
      <c r="BD423" s="282"/>
      <c r="BE423" s="283"/>
      <c r="BG423" s="282"/>
      <c r="BH423" s="282"/>
      <c r="BI423" s="282"/>
      <c r="BL423" s="421"/>
      <c r="BM423" s="424"/>
      <c r="BN423" s="424"/>
      <c r="BO423" s="424"/>
      <c r="BP423" s="424"/>
      <c r="BQ423" s="421"/>
      <c r="BR423" s="421"/>
      <c r="BV423" s="282"/>
      <c r="BW423" s="283"/>
      <c r="BY423" s="283"/>
      <c r="BZ423" s="283"/>
      <c r="CA423" s="283"/>
      <c r="CB423" s="282"/>
      <c r="CC423" s="282"/>
      <c r="CD423" s="282"/>
      <c r="CE423" s="282"/>
      <c r="CG423" s="427"/>
      <c r="CH423" s="402"/>
      <c r="CI423" s="424"/>
      <c r="CJ423" s="282"/>
      <c r="CK423" s="282"/>
      <c r="CL423" s="283"/>
      <c r="CM423" s="283"/>
      <c r="CP423" s="282"/>
      <c r="DC423" s="282"/>
      <c r="DD423" s="282"/>
      <c r="DE423" s="282"/>
      <c r="DF423" s="282"/>
      <c r="DG423" s="282"/>
      <c r="DH423" s="282"/>
      <c r="DI423" s="282"/>
      <c r="DJ423" s="282"/>
      <c r="EF423" s="495" t="str">
        <f>""&amp;(MID(数据表!AZ423,1,MIN(FIND({"(";"（"},数据表!AZ423&amp;"(（",1)-1)))&amp;""</f>
        <v/>
      </c>
      <c r="EG423" s="495" t="str">
        <f>""&amp;(MID(数据表!AZ423,1,MIN(FIND({0;1;2;3;4;5;6;7;8;9},数据表!AZ423&amp;"1234567890",1)-1)))&amp;""</f>
        <v/>
      </c>
    </row>
    <row r="424" spans="2:137" s="310" customFormat="1" ht="12" customHeight="1">
      <c r="B424" s="286"/>
      <c r="C424" s="286"/>
      <c r="D424" s="286"/>
      <c r="E424" s="479"/>
      <c r="F424" s="282"/>
      <c r="G424" s="283"/>
      <c r="H424" s="421"/>
      <c r="I424" s="421"/>
      <c r="J424" s="283"/>
      <c r="K424" s="421"/>
      <c r="L424" s="282"/>
      <c r="N424" s="282"/>
      <c r="S424" s="282"/>
      <c r="T424" s="283"/>
      <c r="U424" s="283"/>
      <c r="V424" s="283"/>
      <c r="W424" s="283"/>
      <c r="X424" s="283"/>
      <c r="Y424" s="282"/>
      <c r="Z424" s="282"/>
      <c r="AA424" s="283"/>
      <c r="AB424" s="282"/>
      <c r="AC424" s="282"/>
      <c r="AD424" s="282"/>
      <c r="AE424" s="282"/>
      <c r="AF424" s="283"/>
      <c r="AG424" s="402"/>
      <c r="AH424" s="283"/>
      <c r="AI424" s="283"/>
      <c r="AJ424" s="283"/>
      <c r="AK424" s="283"/>
      <c r="AL424" s="283"/>
      <c r="AM424" s="282"/>
      <c r="AN424" s="282"/>
      <c r="AO424" s="282"/>
      <c r="AP424" s="282"/>
      <c r="AQ424" s="282"/>
      <c r="AR424" s="282"/>
      <c r="AT424" s="283"/>
      <c r="AU424" s="283"/>
      <c r="AV424" s="283"/>
      <c r="AW424" s="283"/>
      <c r="AY424" s="283"/>
      <c r="AZ424" s="282"/>
      <c r="BA424" s="283"/>
      <c r="BB424" s="282"/>
      <c r="BC424" s="282"/>
      <c r="BD424" s="282"/>
      <c r="BE424" s="283"/>
      <c r="BG424" s="282"/>
      <c r="BH424" s="282"/>
      <c r="BI424" s="282"/>
      <c r="BL424" s="421"/>
      <c r="BM424" s="424"/>
      <c r="BN424" s="424"/>
      <c r="BO424" s="424"/>
      <c r="BP424" s="424"/>
      <c r="BQ424" s="421"/>
      <c r="BR424" s="421"/>
      <c r="BV424" s="282"/>
      <c r="BW424" s="283"/>
      <c r="BY424" s="283"/>
      <c r="BZ424" s="283"/>
      <c r="CA424" s="283"/>
      <c r="CB424" s="282"/>
      <c r="CC424" s="282"/>
      <c r="CD424" s="282"/>
      <c r="CE424" s="282"/>
      <c r="CG424" s="427"/>
      <c r="CH424" s="402"/>
      <c r="CI424" s="424"/>
      <c r="CJ424" s="282"/>
      <c r="CK424" s="282"/>
      <c r="CL424" s="283"/>
      <c r="CM424" s="283"/>
      <c r="CP424" s="282"/>
      <c r="DC424" s="282"/>
      <c r="DD424" s="282"/>
      <c r="DE424" s="282"/>
      <c r="DF424" s="282"/>
      <c r="DG424" s="282"/>
      <c r="DH424" s="282"/>
      <c r="DI424" s="282"/>
      <c r="DJ424" s="282"/>
      <c r="EF424" s="495" t="str">
        <f>""&amp;(MID(数据表!AZ424,1,MIN(FIND({"(";"（"},数据表!AZ424&amp;"(（",1)-1)))&amp;""</f>
        <v/>
      </c>
      <c r="EG424" s="495" t="str">
        <f>""&amp;(MID(数据表!AZ424,1,MIN(FIND({0;1;2;3;4;5;6;7;8;9},数据表!AZ424&amp;"1234567890",1)-1)))&amp;""</f>
        <v/>
      </c>
    </row>
    <row r="425" spans="2:137" s="310" customFormat="1" ht="12" customHeight="1">
      <c r="B425" s="286"/>
      <c r="C425" s="286"/>
      <c r="D425" s="286"/>
      <c r="E425" s="479"/>
      <c r="F425" s="282"/>
      <c r="G425" s="283"/>
      <c r="H425" s="421"/>
      <c r="I425" s="421"/>
      <c r="J425" s="283"/>
      <c r="K425" s="421"/>
      <c r="L425" s="282"/>
      <c r="N425" s="282"/>
      <c r="S425" s="282"/>
      <c r="T425" s="283"/>
      <c r="U425" s="283"/>
      <c r="V425" s="283"/>
      <c r="W425" s="283"/>
      <c r="X425" s="283"/>
      <c r="Y425" s="282"/>
      <c r="Z425" s="282"/>
      <c r="AA425" s="283"/>
      <c r="AB425" s="282"/>
      <c r="AC425" s="282"/>
      <c r="AD425" s="282"/>
      <c r="AE425" s="282"/>
      <c r="AF425" s="283"/>
      <c r="AG425" s="402"/>
      <c r="AH425" s="283"/>
      <c r="AI425" s="283"/>
      <c r="AJ425" s="283"/>
      <c r="AK425" s="283"/>
      <c r="AL425" s="283"/>
      <c r="AM425" s="282"/>
      <c r="AN425" s="282"/>
      <c r="AO425" s="282"/>
      <c r="AP425" s="282"/>
      <c r="AQ425" s="282"/>
      <c r="AR425" s="282"/>
      <c r="AT425" s="283"/>
      <c r="AU425" s="283"/>
      <c r="AV425" s="283"/>
      <c r="AW425" s="283"/>
      <c r="AY425" s="283"/>
      <c r="AZ425" s="282"/>
      <c r="BA425" s="283"/>
      <c r="BB425" s="282"/>
      <c r="BC425" s="282"/>
      <c r="BD425" s="282"/>
      <c r="BE425" s="283"/>
      <c r="BG425" s="282"/>
      <c r="BH425" s="282"/>
      <c r="BI425" s="282"/>
      <c r="BL425" s="421"/>
      <c r="BM425" s="424"/>
      <c r="BN425" s="424"/>
      <c r="BO425" s="424"/>
      <c r="BP425" s="424"/>
      <c r="BQ425" s="421"/>
      <c r="BR425" s="421"/>
      <c r="BV425" s="282"/>
      <c r="BW425" s="283"/>
      <c r="BY425" s="283"/>
      <c r="BZ425" s="283"/>
      <c r="CA425" s="283"/>
      <c r="CB425" s="282"/>
      <c r="CC425" s="282"/>
      <c r="CD425" s="282"/>
      <c r="CE425" s="282"/>
      <c r="CG425" s="427"/>
      <c r="CH425" s="402"/>
      <c r="CI425" s="424"/>
      <c r="CJ425" s="282"/>
      <c r="CK425" s="282"/>
      <c r="CL425" s="283"/>
      <c r="CM425" s="283"/>
      <c r="CP425" s="282"/>
      <c r="DC425" s="282"/>
      <c r="DD425" s="282"/>
      <c r="DE425" s="282"/>
      <c r="DF425" s="282"/>
      <c r="DG425" s="282"/>
      <c r="DH425" s="282"/>
      <c r="DI425" s="282"/>
      <c r="DJ425" s="282"/>
      <c r="EF425" s="495" t="str">
        <f>""&amp;(MID(数据表!AZ425,1,MIN(FIND({"(";"（"},数据表!AZ425&amp;"(（",1)-1)))&amp;""</f>
        <v/>
      </c>
      <c r="EG425" s="495" t="str">
        <f>""&amp;(MID(数据表!AZ425,1,MIN(FIND({0;1;2;3;4;5;6;7;8;9},数据表!AZ425&amp;"1234567890",1)-1)))&amp;""</f>
        <v/>
      </c>
    </row>
    <row r="426" spans="2:137" s="310" customFormat="1" ht="12" customHeight="1">
      <c r="B426" s="286"/>
      <c r="C426" s="286"/>
      <c r="D426" s="286"/>
      <c r="E426" s="479"/>
      <c r="F426" s="282"/>
      <c r="G426" s="283"/>
      <c r="H426" s="421"/>
      <c r="I426" s="421"/>
      <c r="J426" s="283"/>
      <c r="K426" s="421"/>
      <c r="L426" s="282"/>
      <c r="N426" s="282"/>
      <c r="S426" s="282"/>
      <c r="T426" s="283"/>
      <c r="U426" s="283"/>
      <c r="V426" s="283"/>
      <c r="W426" s="283"/>
      <c r="X426" s="283"/>
      <c r="Y426" s="282"/>
      <c r="Z426" s="282"/>
      <c r="AA426" s="283"/>
      <c r="AB426" s="282"/>
      <c r="AC426" s="282"/>
      <c r="AD426" s="282"/>
      <c r="AE426" s="282"/>
      <c r="AF426" s="283"/>
      <c r="AG426" s="402"/>
      <c r="AH426" s="283"/>
      <c r="AI426" s="283"/>
      <c r="AJ426" s="283"/>
      <c r="AK426" s="283"/>
      <c r="AL426" s="283"/>
      <c r="AM426" s="282"/>
      <c r="AN426" s="282"/>
      <c r="AO426" s="282"/>
      <c r="AP426" s="282"/>
      <c r="AQ426" s="282"/>
      <c r="AR426" s="282"/>
      <c r="AT426" s="283"/>
      <c r="AU426" s="283"/>
      <c r="AV426" s="283"/>
      <c r="AW426" s="283"/>
      <c r="AY426" s="283"/>
      <c r="AZ426" s="282"/>
      <c r="BA426" s="283"/>
      <c r="BB426" s="282"/>
      <c r="BC426" s="282"/>
      <c r="BD426" s="282"/>
      <c r="BE426" s="283"/>
      <c r="BG426" s="282"/>
      <c r="BH426" s="282"/>
      <c r="BI426" s="282"/>
      <c r="BL426" s="421"/>
      <c r="BM426" s="424"/>
      <c r="BN426" s="424"/>
      <c r="BO426" s="424"/>
      <c r="BP426" s="424"/>
      <c r="BQ426" s="421"/>
      <c r="BR426" s="421"/>
      <c r="BV426" s="282"/>
      <c r="BW426" s="283"/>
      <c r="BY426" s="283"/>
      <c r="BZ426" s="283"/>
      <c r="CA426" s="283"/>
      <c r="CB426" s="282"/>
      <c r="CC426" s="282"/>
      <c r="CD426" s="282"/>
      <c r="CE426" s="282"/>
      <c r="CG426" s="427"/>
      <c r="CH426" s="402"/>
      <c r="CI426" s="424"/>
      <c r="CJ426" s="282"/>
      <c r="CK426" s="282"/>
      <c r="CL426" s="283"/>
      <c r="CM426" s="283"/>
      <c r="CP426" s="282"/>
      <c r="DC426" s="282"/>
      <c r="DD426" s="282"/>
      <c r="DE426" s="282"/>
      <c r="DF426" s="282"/>
      <c r="DG426" s="282"/>
      <c r="DH426" s="282"/>
      <c r="DI426" s="282"/>
      <c r="DJ426" s="282"/>
      <c r="EF426" s="495" t="str">
        <f>""&amp;(MID(数据表!AZ426,1,MIN(FIND({"(";"（"},数据表!AZ426&amp;"(（",1)-1)))&amp;""</f>
        <v/>
      </c>
      <c r="EG426" s="495" t="str">
        <f>""&amp;(MID(数据表!AZ426,1,MIN(FIND({0;1;2;3;4;5;6;7;8;9},数据表!AZ426&amp;"1234567890",1)-1)))&amp;""</f>
        <v/>
      </c>
    </row>
    <row r="427" spans="2:137" s="310" customFormat="1" ht="12" customHeight="1">
      <c r="B427" s="286"/>
      <c r="C427" s="286"/>
      <c r="D427" s="286"/>
      <c r="E427" s="479"/>
      <c r="F427" s="282"/>
      <c r="G427" s="283"/>
      <c r="H427" s="421"/>
      <c r="I427" s="421"/>
      <c r="J427" s="283"/>
      <c r="K427" s="421"/>
      <c r="L427" s="282"/>
      <c r="N427" s="282"/>
      <c r="S427" s="282"/>
      <c r="T427" s="283"/>
      <c r="U427" s="283"/>
      <c r="V427" s="283"/>
      <c r="W427" s="283"/>
      <c r="X427" s="283"/>
      <c r="Y427" s="282"/>
      <c r="Z427" s="282"/>
      <c r="AA427" s="283"/>
      <c r="AB427" s="282"/>
      <c r="AC427" s="282"/>
      <c r="AD427" s="282"/>
      <c r="AE427" s="282"/>
      <c r="AF427" s="283"/>
      <c r="AG427" s="402"/>
      <c r="AH427" s="283"/>
      <c r="AI427" s="283"/>
      <c r="AJ427" s="283"/>
      <c r="AK427" s="283"/>
      <c r="AL427" s="283"/>
      <c r="AM427" s="282"/>
      <c r="AN427" s="282"/>
      <c r="AO427" s="282"/>
      <c r="AP427" s="282"/>
      <c r="AQ427" s="282"/>
      <c r="AR427" s="282"/>
      <c r="AT427" s="283"/>
      <c r="AU427" s="283"/>
      <c r="AV427" s="283"/>
      <c r="AW427" s="283"/>
      <c r="AY427" s="283"/>
      <c r="AZ427" s="282"/>
      <c r="BA427" s="283"/>
      <c r="BB427" s="282"/>
      <c r="BC427" s="282"/>
      <c r="BD427" s="282"/>
      <c r="BE427" s="283"/>
      <c r="BG427" s="282"/>
      <c r="BH427" s="282"/>
      <c r="BI427" s="282"/>
      <c r="BL427" s="421"/>
      <c r="BM427" s="424"/>
      <c r="BN427" s="424"/>
      <c r="BO427" s="424"/>
      <c r="BP427" s="424"/>
      <c r="BQ427" s="421"/>
      <c r="BR427" s="421"/>
      <c r="BV427" s="282"/>
      <c r="BW427" s="283"/>
      <c r="BY427" s="283"/>
      <c r="BZ427" s="283"/>
      <c r="CA427" s="283"/>
      <c r="CB427" s="282"/>
      <c r="CC427" s="282"/>
      <c r="CD427" s="282"/>
      <c r="CE427" s="282"/>
      <c r="CG427" s="427"/>
      <c r="CH427" s="402"/>
      <c r="CI427" s="424"/>
      <c r="CJ427" s="282"/>
      <c r="CK427" s="282"/>
      <c r="CL427" s="283"/>
      <c r="CM427" s="283"/>
      <c r="CP427" s="282"/>
      <c r="DC427" s="282"/>
      <c r="DD427" s="282"/>
      <c r="DE427" s="282"/>
      <c r="DF427" s="282"/>
      <c r="DG427" s="282"/>
      <c r="DH427" s="282"/>
      <c r="DI427" s="282"/>
      <c r="DJ427" s="282"/>
      <c r="EF427" s="495" t="str">
        <f>""&amp;(MID(数据表!AZ427,1,MIN(FIND({"(";"（"},数据表!AZ427&amp;"(（",1)-1)))&amp;""</f>
        <v/>
      </c>
      <c r="EG427" s="495" t="str">
        <f>""&amp;(MID(数据表!AZ427,1,MIN(FIND({0;1;2;3;4;5;6;7;8;9},数据表!AZ427&amp;"1234567890",1)-1)))&amp;""</f>
        <v/>
      </c>
    </row>
    <row r="428" spans="2:137" s="310" customFormat="1" ht="12" customHeight="1">
      <c r="B428" s="286"/>
      <c r="C428" s="286"/>
      <c r="D428" s="286"/>
      <c r="E428" s="479"/>
      <c r="F428" s="282"/>
      <c r="G428" s="283"/>
      <c r="H428" s="421"/>
      <c r="I428" s="421"/>
      <c r="J428" s="283"/>
      <c r="K428" s="421"/>
      <c r="L428" s="282"/>
      <c r="N428" s="282"/>
      <c r="S428" s="282"/>
      <c r="T428" s="283"/>
      <c r="U428" s="283"/>
      <c r="V428" s="283"/>
      <c r="W428" s="283"/>
      <c r="X428" s="283"/>
      <c r="Y428" s="282"/>
      <c r="Z428" s="282"/>
      <c r="AA428" s="283"/>
      <c r="AB428" s="282"/>
      <c r="AC428" s="282"/>
      <c r="AD428" s="282"/>
      <c r="AE428" s="282"/>
      <c r="AF428" s="283"/>
      <c r="AG428" s="402"/>
      <c r="AH428" s="283"/>
      <c r="AI428" s="283"/>
      <c r="AJ428" s="283"/>
      <c r="AK428" s="283"/>
      <c r="AL428" s="283"/>
      <c r="AM428" s="282"/>
      <c r="AN428" s="282"/>
      <c r="AO428" s="282"/>
      <c r="AP428" s="282"/>
      <c r="AQ428" s="282"/>
      <c r="AR428" s="282"/>
      <c r="AT428" s="283"/>
      <c r="AU428" s="283"/>
      <c r="AV428" s="283"/>
      <c r="AW428" s="283"/>
      <c r="AY428" s="283"/>
      <c r="AZ428" s="282"/>
      <c r="BA428" s="283"/>
      <c r="BB428" s="282"/>
      <c r="BC428" s="282"/>
      <c r="BD428" s="282"/>
      <c r="BE428" s="283"/>
      <c r="BG428" s="282"/>
      <c r="BH428" s="282"/>
      <c r="BI428" s="282"/>
      <c r="BL428" s="421"/>
      <c r="BM428" s="424"/>
      <c r="BN428" s="424"/>
      <c r="BO428" s="424"/>
      <c r="BP428" s="424"/>
      <c r="BQ428" s="421"/>
      <c r="BR428" s="421"/>
      <c r="BV428" s="282"/>
      <c r="BW428" s="283"/>
      <c r="BY428" s="283"/>
      <c r="BZ428" s="283"/>
      <c r="CA428" s="283"/>
      <c r="CB428" s="282"/>
      <c r="CC428" s="282"/>
      <c r="CD428" s="282"/>
      <c r="CE428" s="282"/>
      <c r="CG428" s="427"/>
      <c r="CH428" s="402"/>
      <c r="CI428" s="424"/>
      <c r="CJ428" s="282"/>
      <c r="CK428" s="282"/>
      <c r="CL428" s="283"/>
      <c r="CM428" s="283"/>
      <c r="CP428" s="282"/>
      <c r="DC428" s="282"/>
      <c r="DD428" s="282"/>
      <c r="DE428" s="282"/>
      <c r="DF428" s="282"/>
      <c r="DG428" s="282"/>
      <c r="DH428" s="282"/>
      <c r="DI428" s="282"/>
      <c r="DJ428" s="282"/>
      <c r="EF428" s="495" t="str">
        <f>""&amp;(MID(数据表!AZ428,1,MIN(FIND({"(";"（"},数据表!AZ428&amp;"(（",1)-1)))&amp;""</f>
        <v/>
      </c>
      <c r="EG428" s="495" t="str">
        <f>""&amp;(MID(数据表!AZ428,1,MIN(FIND({0;1;2;3;4;5;6;7;8;9},数据表!AZ428&amp;"1234567890",1)-1)))&amp;""</f>
        <v/>
      </c>
    </row>
    <row r="429" spans="2:137" s="310" customFormat="1" ht="12" customHeight="1">
      <c r="B429" s="286"/>
      <c r="C429" s="286"/>
      <c r="D429" s="286"/>
      <c r="E429" s="479"/>
      <c r="F429" s="282"/>
      <c r="G429" s="283"/>
      <c r="H429" s="421"/>
      <c r="I429" s="421"/>
      <c r="J429" s="283"/>
      <c r="K429" s="421"/>
      <c r="L429" s="282"/>
      <c r="N429" s="282"/>
      <c r="S429" s="282"/>
      <c r="T429" s="283"/>
      <c r="U429" s="283"/>
      <c r="V429" s="283"/>
      <c r="W429" s="283"/>
      <c r="X429" s="283"/>
      <c r="Y429" s="282"/>
      <c r="Z429" s="282"/>
      <c r="AA429" s="283"/>
      <c r="AB429" s="282"/>
      <c r="AC429" s="282"/>
      <c r="AD429" s="282"/>
      <c r="AE429" s="282"/>
      <c r="AF429" s="283"/>
      <c r="AG429" s="402"/>
      <c r="AH429" s="283"/>
      <c r="AI429" s="283"/>
      <c r="AJ429" s="283"/>
      <c r="AK429" s="283"/>
      <c r="AL429" s="283"/>
      <c r="AM429" s="282"/>
      <c r="AN429" s="282"/>
      <c r="AO429" s="282"/>
      <c r="AP429" s="282"/>
      <c r="AQ429" s="282"/>
      <c r="AR429" s="282"/>
      <c r="AT429" s="283"/>
      <c r="AU429" s="283"/>
      <c r="AV429" s="283"/>
      <c r="AW429" s="283"/>
      <c r="AY429" s="283"/>
      <c r="AZ429" s="282"/>
      <c r="BA429" s="283"/>
      <c r="BB429" s="282"/>
      <c r="BC429" s="282"/>
      <c r="BD429" s="282"/>
      <c r="BE429" s="283"/>
      <c r="BG429" s="282"/>
      <c r="BH429" s="282"/>
      <c r="BI429" s="282"/>
      <c r="BL429" s="421"/>
      <c r="BM429" s="424"/>
      <c r="BN429" s="424"/>
      <c r="BO429" s="424"/>
      <c r="BP429" s="424"/>
      <c r="BQ429" s="421"/>
      <c r="BR429" s="421"/>
      <c r="BV429" s="282"/>
      <c r="BW429" s="283"/>
      <c r="BY429" s="283"/>
      <c r="BZ429" s="283"/>
      <c r="CA429" s="283"/>
      <c r="CB429" s="282"/>
      <c r="CC429" s="282"/>
      <c r="CD429" s="282"/>
      <c r="CE429" s="282"/>
      <c r="CG429" s="427"/>
      <c r="CH429" s="402"/>
      <c r="CI429" s="424"/>
      <c r="CJ429" s="282"/>
      <c r="CK429" s="282"/>
      <c r="CL429" s="283"/>
      <c r="CM429" s="283"/>
      <c r="CP429" s="282"/>
      <c r="DC429" s="282"/>
      <c r="DD429" s="282"/>
      <c r="DE429" s="282"/>
      <c r="DF429" s="282"/>
      <c r="DG429" s="282"/>
      <c r="DH429" s="282"/>
      <c r="DI429" s="282"/>
      <c r="DJ429" s="282"/>
      <c r="EF429" s="495" t="str">
        <f>""&amp;(MID(数据表!AZ429,1,MIN(FIND({"(";"（"},数据表!AZ429&amp;"(（",1)-1)))&amp;""</f>
        <v/>
      </c>
      <c r="EG429" s="495" t="str">
        <f>""&amp;(MID(数据表!AZ429,1,MIN(FIND({0;1;2;3;4;5;6;7;8;9},数据表!AZ429&amp;"1234567890",1)-1)))&amp;""</f>
        <v/>
      </c>
    </row>
    <row r="430" spans="2:137" s="310" customFormat="1" ht="12" customHeight="1">
      <c r="B430" s="286"/>
      <c r="C430" s="286"/>
      <c r="D430" s="286"/>
      <c r="E430" s="479"/>
      <c r="F430" s="282"/>
      <c r="G430" s="283"/>
      <c r="H430" s="421"/>
      <c r="I430" s="421"/>
      <c r="J430" s="283"/>
      <c r="K430" s="421"/>
      <c r="L430" s="282"/>
      <c r="N430" s="282"/>
      <c r="S430" s="282"/>
      <c r="T430" s="283"/>
      <c r="U430" s="283"/>
      <c r="V430" s="283"/>
      <c r="W430" s="283"/>
      <c r="X430" s="283"/>
      <c r="Y430" s="282"/>
      <c r="Z430" s="282"/>
      <c r="AA430" s="283"/>
      <c r="AB430" s="282"/>
      <c r="AC430" s="282"/>
      <c r="AD430" s="282"/>
      <c r="AE430" s="282"/>
      <c r="AF430" s="283"/>
      <c r="AG430" s="402"/>
      <c r="AH430" s="283"/>
      <c r="AI430" s="283"/>
      <c r="AJ430" s="283"/>
      <c r="AK430" s="283"/>
      <c r="AL430" s="283"/>
      <c r="AM430" s="282"/>
      <c r="AN430" s="282"/>
      <c r="AO430" s="282"/>
      <c r="AP430" s="282"/>
      <c r="AQ430" s="282"/>
      <c r="AR430" s="282"/>
      <c r="AT430" s="283"/>
      <c r="AU430" s="283"/>
      <c r="AV430" s="283"/>
      <c r="AW430" s="283"/>
      <c r="AY430" s="283"/>
      <c r="AZ430" s="282"/>
      <c r="BA430" s="283"/>
      <c r="BB430" s="282"/>
      <c r="BC430" s="282"/>
      <c r="BD430" s="282"/>
      <c r="BE430" s="283"/>
      <c r="BG430" s="282"/>
      <c r="BH430" s="282"/>
      <c r="BI430" s="282"/>
      <c r="BL430" s="421"/>
      <c r="BM430" s="424"/>
      <c r="BN430" s="424"/>
      <c r="BO430" s="424"/>
      <c r="BP430" s="424"/>
      <c r="BQ430" s="421"/>
      <c r="BR430" s="421"/>
      <c r="BV430" s="282"/>
      <c r="BW430" s="283"/>
      <c r="BY430" s="283"/>
      <c r="BZ430" s="283"/>
      <c r="CA430" s="283"/>
      <c r="CB430" s="282"/>
      <c r="CC430" s="282"/>
      <c r="CD430" s="282"/>
      <c r="CE430" s="282"/>
      <c r="CG430" s="427"/>
      <c r="CH430" s="402"/>
      <c r="CI430" s="424"/>
      <c r="CJ430" s="282"/>
      <c r="CK430" s="282"/>
      <c r="CL430" s="283"/>
      <c r="CM430" s="283"/>
      <c r="CP430" s="282"/>
      <c r="DC430" s="282"/>
      <c r="DD430" s="282"/>
      <c r="DE430" s="282"/>
      <c r="DF430" s="282"/>
      <c r="DG430" s="282"/>
      <c r="DH430" s="282"/>
      <c r="DI430" s="282"/>
      <c r="DJ430" s="282"/>
      <c r="EF430" s="495" t="str">
        <f>""&amp;(MID(数据表!AZ430,1,MIN(FIND({"(";"（"},数据表!AZ430&amp;"(（",1)-1)))&amp;""</f>
        <v/>
      </c>
      <c r="EG430" s="495" t="str">
        <f>""&amp;(MID(数据表!AZ430,1,MIN(FIND({0;1;2;3;4;5;6;7;8;9},数据表!AZ430&amp;"1234567890",1)-1)))&amp;""</f>
        <v/>
      </c>
    </row>
    <row r="431" spans="2:137" s="310" customFormat="1" ht="12" customHeight="1">
      <c r="B431" s="286"/>
      <c r="C431" s="286"/>
      <c r="D431" s="286"/>
      <c r="E431" s="479"/>
      <c r="F431" s="282"/>
      <c r="G431" s="283"/>
      <c r="H431" s="421"/>
      <c r="I431" s="421"/>
      <c r="J431" s="283"/>
      <c r="K431" s="421"/>
      <c r="L431" s="282"/>
      <c r="N431" s="282"/>
      <c r="S431" s="282"/>
      <c r="T431" s="283"/>
      <c r="U431" s="283"/>
      <c r="V431" s="283"/>
      <c r="W431" s="283"/>
      <c r="X431" s="283"/>
      <c r="Y431" s="282"/>
      <c r="Z431" s="282"/>
      <c r="AA431" s="283"/>
      <c r="AB431" s="282"/>
      <c r="AC431" s="282"/>
      <c r="AD431" s="282"/>
      <c r="AE431" s="282"/>
      <c r="AF431" s="283"/>
      <c r="AG431" s="402"/>
      <c r="AH431" s="283"/>
      <c r="AI431" s="283"/>
      <c r="AJ431" s="283"/>
      <c r="AK431" s="283"/>
      <c r="AL431" s="283"/>
      <c r="AM431" s="282"/>
      <c r="AN431" s="282"/>
      <c r="AO431" s="282"/>
      <c r="AP431" s="282"/>
      <c r="AQ431" s="282"/>
      <c r="AR431" s="282"/>
      <c r="AT431" s="283"/>
      <c r="AU431" s="283"/>
      <c r="AV431" s="283"/>
      <c r="AW431" s="283"/>
      <c r="AY431" s="283"/>
      <c r="AZ431" s="282"/>
      <c r="BA431" s="283"/>
      <c r="BB431" s="282"/>
      <c r="BC431" s="282"/>
      <c r="BD431" s="282"/>
      <c r="BE431" s="283"/>
      <c r="BG431" s="282"/>
      <c r="BH431" s="282"/>
      <c r="BI431" s="282"/>
      <c r="BL431" s="421"/>
      <c r="BM431" s="424"/>
      <c r="BN431" s="424"/>
      <c r="BO431" s="424"/>
      <c r="BP431" s="424"/>
      <c r="BQ431" s="421"/>
      <c r="BR431" s="421"/>
      <c r="BV431" s="282"/>
      <c r="BW431" s="283"/>
      <c r="BY431" s="283"/>
      <c r="BZ431" s="283"/>
      <c r="CA431" s="283"/>
      <c r="CB431" s="282"/>
      <c r="CC431" s="282"/>
      <c r="CD431" s="282"/>
      <c r="CE431" s="282"/>
      <c r="CG431" s="427"/>
      <c r="CH431" s="402"/>
      <c r="CI431" s="424"/>
      <c r="CJ431" s="282"/>
      <c r="CK431" s="282"/>
      <c r="CL431" s="283"/>
      <c r="CM431" s="283"/>
      <c r="CP431" s="282"/>
      <c r="DC431" s="282"/>
      <c r="DD431" s="282"/>
      <c r="DE431" s="282"/>
      <c r="DF431" s="282"/>
      <c r="DG431" s="282"/>
      <c r="DH431" s="282"/>
      <c r="DI431" s="282"/>
      <c r="DJ431" s="282"/>
      <c r="EF431" s="495" t="str">
        <f>""&amp;(MID(数据表!AZ431,1,MIN(FIND({"(";"（"},数据表!AZ431&amp;"(（",1)-1)))&amp;""</f>
        <v/>
      </c>
      <c r="EG431" s="495" t="str">
        <f>""&amp;(MID(数据表!AZ431,1,MIN(FIND({0;1;2;3;4;5;6;7;8;9},数据表!AZ431&amp;"1234567890",1)-1)))&amp;""</f>
        <v/>
      </c>
    </row>
    <row r="432" spans="2:137" s="310" customFormat="1" ht="12" customHeight="1">
      <c r="B432" s="286"/>
      <c r="C432" s="286"/>
      <c r="D432" s="286"/>
      <c r="E432" s="479"/>
      <c r="F432" s="282"/>
      <c r="G432" s="283"/>
      <c r="H432" s="421"/>
      <c r="I432" s="421"/>
      <c r="J432" s="283"/>
      <c r="K432" s="421"/>
      <c r="L432" s="282"/>
      <c r="N432" s="282"/>
      <c r="S432" s="282"/>
      <c r="T432" s="283"/>
      <c r="U432" s="283"/>
      <c r="V432" s="283"/>
      <c r="W432" s="283"/>
      <c r="X432" s="283"/>
      <c r="Y432" s="282"/>
      <c r="Z432" s="282"/>
      <c r="AA432" s="283"/>
      <c r="AB432" s="282"/>
      <c r="AC432" s="282"/>
      <c r="AD432" s="282"/>
      <c r="AE432" s="282"/>
      <c r="AF432" s="283"/>
      <c r="AG432" s="402"/>
      <c r="AH432" s="283"/>
      <c r="AI432" s="283"/>
      <c r="AJ432" s="283"/>
      <c r="AK432" s="283"/>
      <c r="AL432" s="283"/>
      <c r="AM432" s="282"/>
      <c r="AN432" s="282"/>
      <c r="AO432" s="282"/>
      <c r="AP432" s="282"/>
      <c r="AQ432" s="282"/>
      <c r="AR432" s="282"/>
      <c r="AT432" s="283"/>
      <c r="AU432" s="283"/>
      <c r="AV432" s="283"/>
      <c r="AW432" s="283"/>
      <c r="AY432" s="283"/>
      <c r="AZ432" s="282"/>
      <c r="BA432" s="283"/>
      <c r="BB432" s="282"/>
      <c r="BC432" s="282"/>
      <c r="BD432" s="282"/>
      <c r="BE432" s="283"/>
      <c r="BG432" s="282"/>
      <c r="BH432" s="282"/>
      <c r="BI432" s="282"/>
      <c r="BL432" s="421"/>
      <c r="BM432" s="424"/>
      <c r="BN432" s="424"/>
      <c r="BO432" s="424"/>
      <c r="BP432" s="424"/>
      <c r="BQ432" s="421"/>
      <c r="BR432" s="421"/>
      <c r="BV432" s="282"/>
      <c r="BW432" s="283"/>
      <c r="BY432" s="283"/>
      <c r="BZ432" s="283"/>
      <c r="CA432" s="283"/>
      <c r="CB432" s="282"/>
      <c r="CC432" s="282"/>
      <c r="CD432" s="282"/>
      <c r="CE432" s="282"/>
      <c r="CG432" s="427"/>
      <c r="CH432" s="402"/>
      <c r="CI432" s="424"/>
      <c r="CJ432" s="282"/>
      <c r="CK432" s="282"/>
      <c r="CL432" s="283"/>
      <c r="CM432" s="283"/>
      <c r="CP432" s="282"/>
      <c r="DC432" s="282"/>
      <c r="DD432" s="282"/>
      <c r="DE432" s="282"/>
      <c r="DF432" s="282"/>
      <c r="DG432" s="282"/>
      <c r="DH432" s="282"/>
      <c r="DI432" s="282"/>
      <c r="DJ432" s="282"/>
      <c r="EF432" s="495" t="str">
        <f>""&amp;(MID(数据表!AZ432,1,MIN(FIND({"(";"（"},数据表!AZ432&amp;"(（",1)-1)))&amp;""</f>
        <v/>
      </c>
      <c r="EG432" s="495" t="str">
        <f>""&amp;(MID(数据表!AZ432,1,MIN(FIND({0;1;2;3;4;5;6;7;8;9},数据表!AZ432&amp;"1234567890",1)-1)))&amp;""</f>
        <v/>
      </c>
    </row>
    <row r="433" spans="2:137" s="310" customFormat="1" ht="12" customHeight="1">
      <c r="B433" s="286"/>
      <c r="C433" s="286"/>
      <c r="D433" s="286"/>
      <c r="E433" s="479"/>
      <c r="F433" s="282"/>
      <c r="G433" s="283"/>
      <c r="H433" s="421"/>
      <c r="I433" s="421"/>
      <c r="J433" s="283"/>
      <c r="K433" s="421"/>
      <c r="L433" s="282"/>
      <c r="N433" s="282"/>
      <c r="S433" s="282"/>
      <c r="T433" s="283"/>
      <c r="U433" s="283"/>
      <c r="V433" s="283"/>
      <c r="W433" s="283"/>
      <c r="X433" s="283"/>
      <c r="Y433" s="282"/>
      <c r="Z433" s="282"/>
      <c r="AA433" s="283"/>
      <c r="AB433" s="282"/>
      <c r="AC433" s="282"/>
      <c r="AD433" s="282"/>
      <c r="AE433" s="282"/>
      <c r="AF433" s="283"/>
      <c r="AG433" s="402"/>
      <c r="AH433" s="283"/>
      <c r="AI433" s="283"/>
      <c r="AJ433" s="283"/>
      <c r="AK433" s="283"/>
      <c r="AL433" s="283"/>
      <c r="AM433" s="282"/>
      <c r="AN433" s="282"/>
      <c r="AO433" s="282"/>
      <c r="AP433" s="282"/>
      <c r="AQ433" s="282"/>
      <c r="AR433" s="282"/>
      <c r="AT433" s="283"/>
      <c r="AU433" s="283"/>
      <c r="AV433" s="283"/>
      <c r="AW433" s="283"/>
      <c r="AY433" s="283"/>
      <c r="AZ433" s="282"/>
      <c r="BA433" s="283"/>
      <c r="BB433" s="282"/>
      <c r="BC433" s="282"/>
      <c r="BD433" s="282"/>
      <c r="BE433" s="283"/>
      <c r="BG433" s="282"/>
      <c r="BH433" s="282"/>
      <c r="BI433" s="282"/>
      <c r="BL433" s="421"/>
      <c r="BM433" s="424"/>
      <c r="BN433" s="424"/>
      <c r="BO433" s="424"/>
      <c r="BP433" s="424"/>
      <c r="BQ433" s="421"/>
      <c r="BR433" s="421"/>
      <c r="BV433" s="282"/>
      <c r="BW433" s="283"/>
      <c r="BY433" s="283"/>
      <c r="BZ433" s="283"/>
      <c r="CA433" s="283"/>
      <c r="CB433" s="282"/>
      <c r="CC433" s="282"/>
      <c r="CD433" s="282"/>
      <c r="CE433" s="282"/>
      <c r="CG433" s="427"/>
      <c r="CH433" s="402"/>
      <c r="CI433" s="424"/>
      <c r="CJ433" s="282"/>
      <c r="CK433" s="282"/>
      <c r="CL433" s="283"/>
      <c r="CM433" s="283"/>
      <c r="CP433" s="282"/>
      <c r="DC433" s="282"/>
      <c r="DD433" s="282"/>
      <c r="DE433" s="282"/>
      <c r="DF433" s="282"/>
      <c r="DG433" s="282"/>
      <c r="DH433" s="282"/>
      <c r="DI433" s="282"/>
      <c r="DJ433" s="282"/>
      <c r="EF433" s="495" t="str">
        <f>""&amp;(MID(数据表!AZ433,1,MIN(FIND({"(";"（"},数据表!AZ433&amp;"(（",1)-1)))&amp;""</f>
        <v/>
      </c>
      <c r="EG433" s="495" t="str">
        <f>""&amp;(MID(数据表!AZ433,1,MIN(FIND({0;1;2;3;4;5;6;7;8;9},数据表!AZ433&amp;"1234567890",1)-1)))&amp;""</f>
        <v/>
      </c>
    </row>
    <row r="434" spans="2:137" s="310" customFormat="1" ht="12" customHeight="1">
      <c r="B434" s="286"/>
      <c r="C434" s="286"/>
      <c r="D434" s="286"/>
      <c r="E434" s="479"/>
      <c r="F434" s="282"/>
      <c r="G434" s="283"/>
      <c r="H434" s="421"/>
      <c r="I434" s="421"/>
      <c r="J434" s="283"/>
      <c r="K434" s="421"/>
      <c r="L434" s="282"/>
      <c r="N434" s="282"/>
      <c r="S434" s="282"/>
      <c r="T434" s="283"/>
      <c r="U434" s="283"/>
      <c r="V434" s="283"/>
      <c r="W434" s="283"/>
      <c r="X434" s="283"/>
      <c r="Y434" s="282"/>
      <c r="Z434" s="282"/>
      <c r="AA434" s="283"/>
      <c r="AB434" s="282"/>
      <c r="AC434" s="282"/>
      <c r="AD434" s="282"/>
      <c r="AE434" s="282"/>
      <c r="AF434" s="283"/>
      <c r="AG434" s="402"/>
      <c r="AH434" s="283"/>
      <c r="AI434" s="283"/>
      <c r="AJ434" s="283"/>
      <c r="AK434" s="283"/>
      <c r="AL434" s="283"/>
      <c r="AM434" s="282"/>
      <c r="AN434" s="282"/>
      <c r="AO434" s="282"/>
      <c r="AP434" s="282"/>
      <c r="AQ434" s="282"/>
      <c r="AR434" s="282"/>
      <c r="AT434" s="283"/>
      <c r="AU434" s="283"/>
      <c r="AV434" s="283"/>
      <c r="AW434" s="283"/>
      <c r="AY434" s="283"/>
      <c r="AZ434" s="282"/>
      <c r="BA434" s="283"/>
      <c r="BB434" s="282"/>
      <c r="BC434" s="282"/>
      <c r="BD434" s="282"/>
      <c r="BE434" s="283"/>
      <c r="BG434" s="282"/>
      <c r="BH434" s="282"/>
      <c r="BI434" s="282"/>
      <c r="BL434" s="421"/>
      <c r="BM434" s="424"/>
      <c r="BN434" s="424"/>
      <c r="BO434" s="424"/>
      <c r="BP434" s="424"/>
      <c r="BQ434" s="421"/>
      <c r="BR434" s="421"/>
      <c r="BV434" s="282"/>
      <c r="BW434" s="283"/>
      <c r="BY434" s="283"/>
      <c r="BZ434" s="283"/>
      <c r="CA434" s="283"/>
      <c r="CB434" s="282"/>
      <c r="CC434" s="282"/>
      <c r="CD434" s="282"/>
      <c r="CE434" s="282"/>
      <c r="CG434" s="427"/>
      <c r="CH434" s="402"/>
      <c r="CI434" s="424"/>
      <c r="CJ434" s="282"/>
      <c r="CK434" s="282"/>
      <c r="CL434" s="283"/>
      <c r="CM434" s="283"/>
      <c r="CP434" s="282"/>
      <c r="DC434" s="282"/>
      <c r="DD434" s="282"/>
      <c r="DE434" s="282"/>
      <c r="DF434" s="282"/>
      <c r="DG434" s="282"/>
      <c r="DH434" s="282"/>
      <c r="DI434" s="282"/>
      <c r="DJ434" s="282"/>
      <c r="EF434" s="495" t="str">
        <f>""&amp;(MID(数据表!AZ434,1,MIN(FIND({"(";"（"},数据表!AZ434&amp;"(（",1)-1)))&amp;""</f>
        <v/>
      </c>
      <c r="EG434" s="495" t="str">
        <f>""&amp;(MID(数据表!AZ434,1,MIN(FIND({0;1;2;3;4;5;6;7;8;9},数据表!AZ434&amp;"1234567890",1)-1)))&amp;""</f>
        <v/>
      </c>
    </row>
    <row r="435" spans="2:137" s="310" customFormat="1" ht="12" customHeight="1">
      <c r="B435" s="286"/>
      <c r="C435" s="286"/>
      <c r="D435" s="286"/>
      <c r="E435" s="479"/>
      <c r="F435" s="282"/>
      <c r="G435" s="283"/>
      <c r="H435" s="421"/>
      <c r="I435" s="421"/>
      <c r="J435" s="283"/>
      <c r="K435" s="421"/>
      <c r="L435" s="282"/>
      <c r="N435" s="282"/>
      <c r="S435" s="282"/>
      <c r="T435" s="283"/>
      <c r="U435" s="283"/>
      <c r="V435" s="283"/>
      <c r="W435" s="283"/>
      <c r="X435" s="283"/>
      <c r="Y435" s="282"/>
      <c r="Z435" s="282"/>
      <c r="AA435" s="283"/>
      <c r="AB435" s="282"/>
      <c r="AC435" s="282"/>
      <c r="AD435" s="282"/>
      <c r="AE435" s="282"/>
      <c r="AF435" s="283"/>
      <c r="AG435" s="402"/>
      <c r="AH435" s="283"/>
      <c r="AI435" s="283"/>
      <c r="AJ435" s="283"/>
      <c r="AK435" s="283"/>
      <c r="AL435" s="283"/>
      <c r="AM435" s="282"/>
      <c r="AN435" s="282"/>
      <c r="AO435" s="282"/>
      <c r="AP435" s="282"/>
      <c r="AQ435" s="282"/>
      <c r="AR435" s="282"/>
      <c r="AT435" s="283"/>
      <c r="AU435" s="283"/>
      <c r="AV435" s="283"/>
      <c r="AW435" s="283"/>
      <c r="AY435" s="283"/>
      <c r="AZ435" s="282"/>
      <c r="BA435" s="283"/>
      <c r="BB435" s="282"/>
      <c r="BC435" s="282"/>
      <c r="BD435" s="282"/>
      <c r="BE435" s="283"/>
      <c r="BG435" s="282"/>
      <c r="BH435" s="282"/>
      <c r="BI435" s="282"/>
      <c r="BL435" s="421"/>
      <c r="BM435" s="424"/>
      <c r="BN435" s="424"/>
      <c r="BO435" s="424"/>
      <c r="BP435" s="424"/>
      <c r="BQ435" s="421"/>
      <c r="BR435" s="421"/>
      <c r="BV435" s="282"/>
      <c r="BW435" s="283"/>
      <c r="BY435" s="283"/>
      <c r="BZ435" s="283"/>
      <c r="CA435" s="283"/>
      <c r="CB435" s="282"/>
      <c r="CC435" s="282"/>
      <c r="CD435" s="282"/>
      <c r="CE435" s="282"/>
      <c r="CG435" s="427"/>
      <c r="CH435" s="402"/>
      <c r="CI435" s="424"/>
      <c r="CJ435" s="282"/>
      <c r="CK435" s="282"/>
      <c r="CL435" s="283"/>
      <c r="CM435" s="283"/>
      <c r="CP435" s="282"/>
      <c r="DC435" s="282"/>
      <c r="DD435" s="282"/>
      <c r="DE435" s="282"/>
      <c r="DF435" s="282"/>
      <c r="DG435" s="282"/>
      <c r="DH435" s="282"/>
      <c r="DI435" s="282"/>
      <c r="DJ435" s="282"/>
      <c r="EF435" s="495" t="str">
        <f>""&amp;(MID(数据表!AZ435,1,MIN(FIND({"(";"（"},数据表!AZ435&amp;"(（",1)-1)))&amp;""</f>
        <v/>
      </c>
      <c r="EG435" s="495" t="str">
        <f>""&amp;(MID(数据表!AZ435,1,MIN(FIND({0;1;2;3;4;5;6;7;8;9},数据表!AZ435&amp;"1234567890",1)-1)))&amp;""</f>
        <v/>
      </c>
    </row>
    <row r="436" spans="2:137" s="310" customFormat="1" ht="12" customHeight="1">
      <c r="B436" s="286"/>
      <c r="C436" s="286"/>
      <c r="D436" s="286"/>
      <c r="E436" s="479"/>
      <c r="F436" s="282"/>
      <c r="G436" s="283"/>
      <c r="H436" s="421"/>
      <c r="I436" s="421"/>
      <c r="J436" s="283"/>
      <c r="K436" s="421"/>
      <c r="L436" s="282"/>
      <c r="N436" s="282"/>
      <c r="S436" s="282"/>
      <c r="T436" s="283"/>
      <c r="U436" s="283"/>
      <c r="V436" s="283"/>
      <c r="W436" s="283"/>
      <c r="X436" s="283"/>
      <c r="Y436" s="282"/>
      <c r="Z436" s="282"/>
      <c r="AA436" s="283"/>
      <c r="AB436" s="282"/>
      <c r="AC436" s="282"/>
      <c r="AD436" s="282"/>
      <c r="AE436" s="282"/>
      <c r="AF436" s="283"/>
      <c r="AG436" s="402"/>
      <c r="AH436" s="283"/>
      <c r="AI436" s="283"/>
      <c r="AJ436" s="283"/>
      <c r="AK436" s="283"/>
      <c r="AL436" s="283"/>
      <c r="AM436" s="282"/>
      <c r="AN436" s="282"/>
      <c r="AO436" s="282"/>
      <c r="AP436" s="282"/>
      <c r="AQ436" s="282"/>
      <c r="AR436" s="282"/>
      <c r="AT436" s="283"/>
      <c r="AU436" s="283"/>
      <c r="AV436" s="283"/>
      <c r="AW436" s="283"/>
      <c r="AY436" s="283"/>
      <c r="AZ436" s="282"/>
      <c r="BA436" s="283"/>
      <c r="BB436" s="282"/>
      <c r="BC436" s="282"/>
      <c r="BD436" s="282"/>
      <c r="BE436" s="283"/>
      <c r="BG436" s="282"/>
      <c r="BH436" s="282"/>
      <c r="BI436" s="282"/>
      <c r="BL436" s="421"/>
      <c r="BM436" s="424"/>
      <c r="BN436" s="424"/>
      <c r="BO436" s="424"/>
      <c r="BP436" s="424"/>
      <c r="BQ436" s="421"/>
      <c r="BR436" s="421"/>
      <c r="BV436" s="282"/>
      <c r="BW436" s="283"/>
      <c r="BY436" s="283"/>
      <c r="BZ436" s="283"/>
      <c r="CA436" s="283"/>
      <c r="CB436" s="282"/>
      <c r="CC436" s="282"/>
      <c r="CD436" s="282"/>
      <c r="CE436" s="282"/>
      <c r="CG436" s="427"/>
      <c r="CH436" s="402"/>
      <c r="CI436" s="424"/>
      <c r="CJ436" s="282"/>
      <c r="CK436" s="282"/>
      <c r="CL436" s="283"/>
      <c r="CM436" s="283"/>
      <c r="CP436" s="282"/>
      <c r="DC436" s="282"/>
      <c r="DD436" s="282"/>
      <c r="DE436" s="282"/>
      <c r="DF436" s="282"/>
      <c r="DG436" s="282"/>
      <c r="DH436" s="282"/>
      <c r="DI436" s="282"/>
      <c r="DJ436" s="282"/>
      <c r="EF436" s="495" t="str">
        <f>""&amp;(MID(数据表!AZ436,1,MIN(FIND({"(";"（"},数据表!AZ436&amp;"(（",1)-1)))&amp;""</f>
        <v/>
      </c>
      <c r="EG436" s="495" t="str">
        <f>""&amp;(MID(数据表!AZ436,1,MIN(FIND({0;1;2;3;4;5;6;7;8;9},数据表!AZ436&amp;"1234567890",1)-1)))&amp;""</f>
        <v/>
      </c>
    </row>
    <row r="437" spans="2:137" s="310" customFormat="1" ht="12" customHeight="1">
      <c r="B437" s="286"/>
      <c r="C437" s="286"/>
      <c r="D437" s="286"/>
      <c r="E437" s="479"/>
      <c r="F437" s="282"/>
      <c r="G437" s="283"/>
      <c r="H437" s="421"/>
      <c r="I437" s="421"/>
      <c r="J437" s="283"/>
      <c r="K437" s="421"/>
      <c r="L437" s="282"/>
      <c r="N437" s="282"/>
      <c r="S437" s="282"/>
      <c r="T437" s="283"/>
      <c r="U437" s="283"/>
      <c r="V437" s="283"/>
      <c r="W437" s="283"/>
      <c r="X437" s="283"/>
      <c r="Y437" s="282"/>
      <c r="Z437" s="282"/>
      <c r="AA437" s="283"/>
      <c r="AB437" s="282"/>
      <c r="AC437" s="282"/>
      <c r="AD437" s="282"/>
      <c r="AE437" s="282"/>
      <c r="AF437" s="283"/>
      <c r="AG437" s="402"/>
      <c r="AH437" s="283"/>
      <c r="AI437" s="283"/>
      <c r="AJ437" s="283"/>
      <c r="AK437" s="283"/>
      <c r="AL437" s="283"/>
      <c r="AM437" s="282"/>
      <c r="AN437" s="282"/>
      <c r="AO437" s="282"/>
      <c r="AP437" s="282"/>
      <c r="AQ437" s="282"/>
      <c r="AR437" s="282"/>
      <c r="AT437" s="283"/>
      <c r="AU437" s="283"/>
      <c r="AV437" s="283"/>
      <c r="AW437" s="283"/>
      <c r="AY437" s="283"/>
      <c r="AZ437" s="282"/>
      <c r="BA437" s="283"/>
      <c r="BB437" s="282"/>
      <c r="BC437" s="282"/>
      <c r="BD437" s="282"/>
      <c r="BE437" s="283"/>
      <c r="BG437" s="282"/>
      <c r="BH437" s="282"/>
      <c r="BI437" s="282"/>
      <c r="BL437" s="421"/>
      <c r="BM437" s="424"/>
      <c r="BN437" s="424"/>
      <c r="BO437" s="424"/>
      <c r="BP437" s="424"/>
      <c r="BQ437" s="421"/>
      <c r="BR437" s="421"/>
      <c r="BV437" s="282"/>
      <c r="BW437" s="283"/>
      <c r="BY437" s="283"/>
      <c r="BZ437" s="283"/>
      <c r="CA437" s="283"/>
      <c r="CB437" s="282"/>
      <c r="CC437" s="282"/>
      <c r="CD437" s="282"/>
      <c r="CE437" s="282"/>
      <c r="CG437" s="427"/>
      <c r="CH437" s="402"/>
      <c r="CI437" s="424"/>
      <c r="CJ437" s="282"/>
      <c r="CK437" s="282"/>
      <c r="CL437" s="283"/>
      <c r="CM437" s="283"/>
      <c r="CP437" s="282"/>
      <c r="DC437" s="282"/>
      <c r="DD437" s="282"/>
      <c r="DE437" s="282"/>
      <c r="DF437" s="282"/>
      <c r="DG437" s="282"/>
      <c r="DH437" s="282"/>
      <c r="DI437" s="282"/>
      <c r="DJ437" s="282"/>
      <c r="EF437" s="495" t="str">
        <f>""&amp;(MID(数据表!AZ437,1,MIN(FIND({"(";"（"},数据表!AZ437&amp;"(（",1)-1)))&amp;""</f>
        <v/>
      </c>
      <c r="EG437" s="495" t="str">
        <f>""&amp;(MID(数据表!AZ437,1,MIN(FIND({0;1;2;3;4;5;6;7;8;9},数据表!AZ437&amp;"1234567890",1)-1)))&amp;""</f>
        <v/>
      </c>
    </row>
    <row r="438" spans="2:137" s="310" customFormat="1" ht="12" customHeight="1">
      <c r="B438" s="286"/>
      <c r="C438" s="286"/>
      <c r="D438" s="286"/>
      <c r="E438" s="479"/>
      <c r="F438" s="282"/>
      <c r="G438" s="283"/>
      <c r="H438" s="421"/>
      <c r="I438" s="421"/>
      <c r="J438" s="283"/>
      <c r="K438" s="421"/>
      <c r="L438" s="282"/>
      <c r="N438" s="282"/>
      <c r="S438" s="282"/>
      <c r="T438" s="283"/>
      <c r="U438" s="283"/>
      <c r="V438" s="283"/>
      <c r="W438" s="283"/>
      <c r="X438" s="283"/>
      <c r="Y438" s="282"/>
      <c r="Z438" s="282"/>
      <c r="AA438" s="283"/>
      <c r="AB438" s="282"/>
      <c r="AC438" s="282"/>
      <c r="AD438" s="282"/>
      <c r="AE438" s="282"/>
      <c r="AF438" s="283"/>
      <c r="AG438" s="402"/>
      <c r="AH438" s="283"/>
      <c r="AI438" s="283"/>
      <c r="AJ438" s="283"/>
      <c r="AK438" s="283"/>
      <c r="AL438" s="283"/>
      <c r="AM438" s="282"/>
      <c r="AN438" s="282"/>
      <c r="AO438" s="282"/>
      <c r="AP438" s="282"/>
      <c r="AQ438" s="282"/>
      <c r="AR438" s="282"/>
      <c r="AT438" s="283"/>
      <c r="AU438" s="283"/>
      <c r="AV438" s="283"/>
      <c r="AW438" s="283"/>
      <c r="AY438" s="283"/>
      <c r="AZ438" s="282"/>
      <c r="BA438" s="283"/>
      <c r="BB438" s="282"/>
      <c r="BC438" s="282"/>
      <c r="BD438" s="282"/>
      <c r="BE438" s="283"/>
      <c r="BG438" s="282"/>
      <c r="BH438" s="282"/>
      <c r="BI438" s="282"/>
      <c r="BL438" s="421"/>
      <c r="BM438" s="424"/>
      <c r="BN438" s="424"/>
      <c r="BO438" s="424"/>
      <c r="BP438" s="424"/>
      <c r="BQ438" s="421"/>
      <c r="BR438" s="421"/>
      <c r="BV438" s="282"/>
      <c r="BW438" s="283"/>
      <c r="BY438" s="283"/>
      <c r="BZ438" s="283"/>
      <c r="CA438" s="283"/>
      <c r="CB438" s="282"/>
      <c r="CC438" s="282"/>
      <c r="CD438" s="282"/>
      <c r="CE438" s="282"/>
      <c r="CG438" s="427"/>
      <c r="CH438" s="402"/>
      <c r="CI438" s="424"/>
      <c r="CJ438" s="282"/>
      <c r="CK438" s="282"/>
      <c r="CL438" s="283"/>
      <c r="CM438" s="283"/>
      <c r="CP438" s="282"/>
      <c r="DC438" s="282"/>
      <c r="DD438" s="282"/>
      <c r="DE438" s="282"/>
      <c r="DF438" s="282"/>
      <c r="DG438" s="282"/>
      <c r="DH438" s="282"/>
      <c r="DI438" s="282"/>
      <c r="DJ438" s="282"/>
      <c r="EF438" s="495" t="str">
        <f>""&amp;(MID(数据表!AZ438,1,MIN(FIND({"(";"（"},数据表!AZ438&amp;"(（",1)-1)))&amp;""</f>
        <v/>
      </c>
      <c r="EG438" s="495" t="str">
        <f>""&amp;(MID(数据表!AZ438,1,MIN(FIND({0;1;2;3;4;5;6;7;8;9},数据表!AZ438&amp;"1234567890",1)-1)))&amp;""</f>
        <v/>
      </c>
    </row>
    <row r="439" spans="2:137" s="310" customFormat="1" ht="12" customHeight="1">
      <c r="B439" s="286"/>
      <c r="C439" s="286"/>
      <c r="D439" s="286"/>
      <c r="E439" s="479"/>
      <c r="F439" s="282"/>
      <c r="G439" s="283"/>
      <c r="H439" s="421"/>
      <c r="I439" s="421"/>
      <c r="J439" s="283"/>
      <c r="K439" s="421"/>
      <c r="L439" s="282"/>
      <c r="N439" s="282"/>
      <c r="S439" s="282"/>
      <c r="T439" s="283"/>
      <c r="U439" s="283"/>
      <c r="V439" s="283"/>
      <c r="W439" s="283"/>
      <c r="X439" s="283"/>
      <c r="Y439" s="282"/>
      <c r="Z439" s="282"/>
      <c r="AA439" s="283"/>
      <c r="AB439" s="282"/>
      <c r="AC439" s="282"/>
      <c r="AD439" s="282"/>
      <c r="AE439" s="282"/>
      <c r="AF439" s="283"/>
      <c r="AG439" s="402"/>
      <c r="AH439" s="283"/>
      <c r="AI439" s="283"/>
      <c r="AJ439" s="283"/>
      <c r="AK439" s="283"/>
      <c r="AL439" s="283"/>
      <c r="AM439" s="282"/>
      <c r="AN439" s="282"/>
      <c r="AO439" s="282"/>
      <c r="AP439" s="282"/>
      <c r="AQ439" s="282"/>
      <c r="AR439" s="282"/>
      <c r="AT439" s="283"/>
      <c r="AU439" s="283"/>
      <c r="AV439" s="283"/>
      <c r="AW439" s="283"/>
      <c r="AY439" s="283"/>
      <c r="AZ439" s="282"/>
      <c r="BA439" s="283"/>
      <c r="BB439" s="282"/>
      <c r="BC439" s="282"/>
      <c r="BD439" s="282"/>
      <c r="BE439" s="283"/>
      <c r="BG439" s="282"/>
      <c r="BH439" s="282"/>
      <c r="BI439" s="282"/>
      <c r="BL439" s="421"/>
      <c r="BM439" s="424"/>
      <c r="BN439" s="424"/>
      <c r="BO439" s="424"/>
      <c r="BP439" s="424"/>
      <c r="BQ439" s="421"/>
      <c r="BR439" s="421"/>
      <c r="BV439" s="282"/>
      <c r="BW439" s="283"/>
      <c r="BY439" s="283"/>
      <c r="BZ439" s="283"/>
      <c r="CA439" s="283"/>
      <c r="CB439" s="282"/>
      <c r="CC439" s="282"/>
      <c r="CD439" s="282"/>
      <c r="CE439" s="282"/>
      <c r="CG439" s="427"/>
      <c r="CH439" s="402"/>
      <c r="CI439" s="424"/>
      <c r="CJ439" s="282"/>
      <c r="CK439" s="282"/>
      <c r="CL439" s="283"/>
      <c r="CM439" s="283"/>
      <c r="CP439" s="282"/>
      <c r="DC439" s="282"/>
      <c r="DD439" s="282"/>
      <c r="DE439" s="282"/>
      <c r="DF439" s="282"/>
      <c r="DG439" s="282"/>
      <c r="DH439" s="282"/>
      <c r="DI439" s="282"/>
      <c r="DJ439" s="282"/>
      <c r="EF439" s="495" t="str">
        <f>""&amp;(MID(数据表!AZ439,1,MIN(FIND({"(";"（"},数据表!AZ439&amp;"(（",1)-1)))&amp;""</f>
        <v/>
      </c>
      <c r="EG439" s="495" t="str">
        <f>""&amp;(MID(数据表!AZ439,1,MIN(FIND({0;1;2;3;4;5;6;7;8;9},数据表!AZ439&amp;"1234567890",1)-1)))&amp;""</f>
        <v/>
      </c>
    </row>
    <row r="440" spans="2:137" s="310" customFormat="1" ht="12" customHeight="1">
      <c r="B440" s="286"/>
      <c r="C440" s="286"/>
      <c r="D440" s="286"/>
      <c r="E440" s="479"/>
      <c r="F440" s="282"/>
      <c r="G440" s="283"/>
      <c r="H440" s="421"/>
      <c r="I440" s="421"/>
      <c r="J440" s="283"/>
      <c r="K440" s="421"/>
      <c r="L440" s="282"/>
      <c r="N440" s="282"/>
      <c r="S440" s="282"/>
      <c r="T440" s="283"/>
      <c r="U440" s="283"/>
      <c r="V440" s="283"/>
      <c r="W440" s="283"/>
      <c r="X440" s="283"/>
      <c r="Y440" s="282"/>
      <c r="Z440" s="282"/>
      <c r="AA440" s="283"/>
      <c r="AB440" s="282"/>
      <c r="AC440" s="282"/>
      <c r="AD440" s="282"/>
      <c r="AE440" s="282"/>
      <c r="AF440" s="283"/>
      <c r="AG440" s="402"/>
      <c r="AH440" s="283"/>
      <c r="AI440" s="283"/>
      <c r="AJ440" s="283"/>
      <c r="AK440" s="283"/>
      <c r="AL440" s="283"/>
      <c r="AM440" s="282"/>
      <c r="AN440" s="282"/>
      <c r="AO440" s="282"/>
      <c r="AP440" s="282"/>
      <c r="AQ440" s="282"/>
      <c r="AR440" s="282"/>
      <c r="AT440" s="283"/>
      <c r="AU440" s="283"/>
      <c r="AV440" s="283"/>
      <c r="AW440" s="283"/>
      <c r="AY440" s="283"/>
      <c r="AZ440" s="282"/>
      <c r="BA440" s="283"/>
      <c r="BB440" s="282"/>
      <c r="BC440" s="282"/>
      <c r="BD440" s="282"/>
      <c r="BE440" s="283"/>
      <c r="BG440" s="282"/>
      <c r="BH440" s="282"/>
      <c r="BI440" s="282"/>
      <c r="BL440" s="421"/>
      <c r="BM440" s="424"/>
      <c r="BN440" s="424"/>
      <c r="BO440" s="424"/>
      <c r="BP440" s="424"/>
      <c r="BQ440" s="421"/>
      <c r="BR440" s="421"/>
      <c r="BV440" s="282"/>
      <c r="BW440" s="283"/>
      <c r="BY440" s="283"/>
      <c r="BZ440" s="283"/>
      <c r="CA440" s="283"/>
      <c r="CB440" s="282"/>
      <c r="CC440" s="282"/>
      <c r="CD440" s="282"/>
      <c r="CE440" s="282"/>
      <c r="CG440" s="427"/>
      <c r="CH440" s="402"/>
      <c r="CI440" s="424"/>
      <c r="CJ440" s="282"/>
      <c r="CK440" s="282"/>
      <c r="CL440" s="283"/>
      <c r="CM440" s="283"/>
      <c r="CP440" s="282"/>
      <c r="DC440" s="282"/>
      <c r="DD440" s="282"/>
      <c r="DE440" s="282"/>
      <c r="DF440" s="282"/>
      <c r="DG440" s="282"/>
      <c r="DH440" s="282"/>
      <c r="DI440" s="282"/>
      <c r="DJ440" s="282"/>
      <c r="EF440" s="495" t="str">
        <f>""&amp;(MID(数据表!AZ440,1,MIN(FIND({"(";"（"},数据表!AZ440&amp;"(（",1)-1)))&amp;""</f>
        <v/>
      </c>
      <c r="EG440" s="495" t="str">
        <f>""&amp;(MID(数据表!AZ440,1,MIN(FIND({0;1;2;3;4;5;6;7;8;9},数据表!AZ440&amp;"1234567890",1)-1)))&amp;""</f>
        <v/>
      </c>
    </row>
    <row r="441" spans="2:137" s="310" customFormat="1" ht="12" customHeight="1">
      <c r="B441" s="286"/>
      <c r="C441" s="286"/>
      <c r="D441" s="286"/>
      <c r="E441" s="479"/>
      <c r="F441" s="282"/>
      <c r="G441" s="283"/>
      <c r="H441" s="421"/>
      <c r="I441" s="421"/>
      <c r="J441" s="283"/>
      <c r="K441" s="421"/>
      <c r="L441" s="282"/>
      <c r="N441" s="282"/>
      <c r="S441" s="282"/>
      <c r="T441" s="283"/>
      <c r="U441" s="283"/>
      <c r="V441" s="283"/>
      <c r="W441" s="283"/>
      <c r="X441" s="283"/>
      <c r="Y441" s="282"/>
      <c r="Z441" s="282"/>
      <c r="AA441" s="283"/>
      <c r="AB441" s="282"/>
      <c r="AC441" s="282"/>
      <c r="AD441" s="282"/>
      <c r="AE441" s="282"/>
      <c r="AF441" s="283"/>
      <c r="AG441" s="402"/>
      <c r="AH441" s="283"/>
      <c r="AI441" s="283"/>
      <c r="AJ441" s="283"/>
      <c r="AK441" s="283"/>
      <c r="AL441" s="283"/>
      <c r="AM441" s="282"/>
      <c r="AN441" s="282"/>
      <c r="AO441" s="282"/>
      <c r="AP441" s="282"/>
      <c r="AQ441" s="282"/>
      <c r="AR441" s="282"/>
      <c r="AT441" s="283"/>
      <c r="AU441" s="283"/>
      <c r="AV441" s="283"/>
      <c r="AW441" s="283"/>
      <c r="AY441" s="283"/>
      <c r="AZ441" s="282"/>
      <c r="BA441" s="283"/>
      <c r="BB441" s="282"/>
      <c r="BC441" s="282"/>
      <c r="BD441" s="282"/>
      <c r="BE441" s="283"/>
      <c r="BG441" s="282"/>
      <c r="BH441" s="282"/>
      <c r="BI441" s="282"/>
      <c r="BL441" s="421"/>
      <c r="BM441" s="424"/>
      <c r="BN441" s="424"/>
      <c r="BO441" s="424"/>
      <c r="BP441" s="424"/>
      <c r="BQ441" s="421"/>
      <c r="BR441" s="421"/>
      <c r="BV441" s="282"/>
      <c r="BW441" s="283"/>
      <c r="BY441" s="283"/>
      <c r="BZ441" s="283"/>
      <c r="CA441" s="283"/>
      <c r="CB441" s="282"/>
      <c r="CC441" s="282"/>
      <c r="CD441" s="282"/>
      <c r="CE441" s="282"/>
      <c r="CG441" s="427"/>
      <c r="CH441" s="402"/>
      <c r="CI441" s="424"/>
      <c r="CJ441" s="282"/>
      <c r="CK441" s="282"/>
      <c r="CL441" s="283"/>
      <c r="CM441" s="283"/>
      <c r="CP441" s="282"/>
      <c r="DC441" s="282"/>
      <c r="DD441" s="282"/>
      <c r="DE441" s="282"/>
      <c r="DF441" s="282"/>
      <c r="DG441" s="282"/>
      <c r="DH441" s="282"/>
      <c r="DI441" s="282"/>
      <c r="DJ441" s="282"/>
      <c r="EF441" s="495" t="str">
        <f>""&amp;(MID(数据表!AZ441,1,MIN(FIND({"(";"（"},数据表!AZ441&amp;"(（",1)-1)))&amp;""</f>
        <v/>
      </c>
      <c r="EG441" s="495" t="str">
        <f>""&amp;(MID(数据表!AZ441,1,MIN(FIND({0;1;2;3;4;5;6;7;8;9},数据表!AZ441&amp;"1234567890",1)-1)))&amp;""</f>
        <v/>
      </c>
    </row>
    <row r="442" spans="2:137" s="310" customFormat="1" ht="12" customHeight="1">
      <c r="B442" s="286"/>
      <c r="C442" s="286"/>
      <c r="D442" s="286"/>
      <c r="E442" s="479"/>
      <c r="F442" s="282"/>
      <c r="G442" s="283"/>
      <c r="H442" s="421"/>
      <c r="I442" s="421"/>
      <c r="J442" s="283"/>
      <c r="K442" s="421"/>
      <c r="L442" s="282"/>
      <c r="N442" s="282"/>
      <c r="S442" s="282"/>
      <c r="T442" s="283"/>
      <c r="U442" s="283"/>
      <c r="V442" s="283"/>
      <c r="W442" s="283"/>
      <c r="X442" s="283"/>
      <c r="Y442" s="282"/>
      <c r="Z442" s="282"/>
      <c r="AA442" s="283"/>
      <c r="AB442" s="282"/>
      <c r="AC442" s="282"/>
      <c r="AD442" s="282"/>
      <c r="AE442" s="282"/>
      <c r="AF442" s="283"/>
      <c r="AG442" s="402"/>
      <c r="AH442" s="283"/>
      <c r="AI442" s="283"/>
      <c r="AJ442" s="283"/>
      <c r="AK442" s="283"/>
      <c r="AL442" s="283"/>
      <c r="AM442" s="282"/>
      <c r="AN442" s="282"/>
      <c r="AO442" s="282"/>
      <c r="AP442" s="282"/>
      <c r="AQ442" s="282"/>
      <c r="AR442" s="282"/>
      <c r="AT442" s="283"/>
      <c r="AU442" s="283"/>
      <c r="AV442" s="283"/>
      <c r="AW442" s="283"/>
      <c r="AY442" s="283"/>
      <c r="AZ442" s="282"/>
      <c r="BA442" s="283"/>
      <c r="BB442" s="282"/>
      <c r="BC442" s="282"/>
      <c r="BD442" s="282"/>
      <c r="BE442" s="283"/>
      <c r="BG442" s="282"/>
      <c r="BH442" s="282"/>
      <c r="BI442" s="282"/>
      <c r="BL442" s="421"/>
      <c r="BM442" s="424"/>
      <c r="BN442" s="424"/>
      <c r="BO442" s="424"/>
      <c r="BP442" s="424"/>
      <c r="BQ442" s="421"/>
      <c r="BR442" s="421"/>
      <c r="BV442" s="282"/>
      <c r="BW442" s="283"/>
      <c r="BY442" s="283"/>
      <c r="BZ442" s="283"/>
      <c r="CA442" s="283"/>
      <c r="CB442" s="282"/>
      <c r="CC442" s="282"/>
      <c r="CD442" s="282"/>
      <c r="CE442" s="282"/>
      <c r="CG442" s="427"/>
      <c r="CH442" s="402"/>
      <c r="CI442" s="424"/>
      <c r="CJ442" s="282"/>
      <c r="CK442" s="282"/>
      <c r="CL442" s="283"/>
      <c r="CM442" s="283"/>
      <c r="CP442" s="282"/>
      <c r="DC442" s="282"/>
      <c r="DD442" s="282"/>
      <c r="DE442" s="282"/>
      <c r="DF442" s="282"/>
      <c r="DG442" s="282"/>
      <c r="DH442" s="282"/>
      <c r="DI442" s="282"/>
      <c r="DJ442" s="282"/>
      <c r="EF442" s="495" t="str">
        <f>""&amp;(MID(数据表!AZ442,1,MIN(FIND({"(";"（"},数据表!AZ442&amp;"(（",1)-1)))&amp;""</f>
        <v/>
      </c>
      <c r="EG442" s="495" t="str">
        <f>""&amp;(MID(数据表!AZ442,1,MIN(FIND({0;1;2;3;4;5;6;7;8;9},数据表!AZ442&amp;"1234567890",1)-1)))&amp;""</f>
        <v/>
      </c>
    </row>
    <row r="443" spans="2:137" s="310" customFormat="1" ht="12" customHeight="1">
      <c r="B443" s="286"/>
      <c r="C443" s="286"/>
      <c r="D443" s="286"/>
      <c r="E443" s="479"/>
      <c r="F443" s="282"/>
      <c r="G443" s="283"/>
      <c r="H443" s="421"/>
      <c r="I443" s="421"/>
      <c r="J443" s="283"/>
      <c r="K443" s="421"/>
      <c r="L443" s="282"/>
      <c r="N443" s="282"/>
      <c r="S443" s="282"/>
      <c r="T443" s="283"/>
      <c r="U443" s="283"/>
      <c r="V443" s="283"/>
      <c r="W443" s="283"/>
      <c r="X443" s="283"/>
      <c r="Y443" s="282"/>
      <c r="Z443" s="282"/>
      <c r="AA443" s="283"/>
      <c r="AB443" s="282"/>
      <c r="AC443" s="282"/>
      <c r="AD443" s="282"/>
      <c r="AE443" s="282"/>
      <c r="AF443" s="283"/>
      <c r="AG443" s="402"/>
      <c r="AH443" s="283"/>
      <c r="AI443" s="283"/>
      <c r="AJ443" s="283"/>
      <c r="AK443" s="283"/>
      <c r="AL443" s="283"/>
      <c r="AM443" s="282"/>
      <c r="AN443" s="282"/>
      <c r="AO443" s="282"/>
      <c r="AP443" s="282"/>
      <c r="AQ443" s="282"/>
      <c r="AR443" s="282"/>
      <c r="AT443" s="283"/>
      <c r="AU443" s="283"/>
      <c r="AV443" s="283"/>
      <c r="AW443" s="283"/>
      <c r="AY443" s="283"/>
      <c r="AZ443" s="282"/>
      <c r="BA443" s="283"/>
      <c r="BB443" s="282"/>
      <c r="BC443" s="282"/>
      <c r="BD443" s="282"/>
      <c r="BE443" s="283"/>
      <c r="BG443" s="282"/>
      <c r="BH443" s="282"/>
      <c r="BI443" s="282"/>
      <c r="BL443" s="421"/>
      <c r="BM443" s="424"/>
      <c r="BN443" s="424"/>
      <c r="BO443" s="424"/>
      <c r="BP443" s="424"/>
      <c r="BQ443" s="421"/>
      <c r="BR443" s="421"/>
      <c r="BV443" s="282"/>
      <c r="BW443" s="283"/>
      <c r="BY443" s="283"/>
      <c r="BZ443" s="283"/>
      <c r="CA443" s="283"/>
      <c r="CB443" s="282"/>
      <c r="CC443" s="282"/>
      <c r="CD443" s="282"/>
      <c r="CE443" s="282"/>
      <c r="CG443" s="427"/>
      <c r="CH443" s="402"/>
      <c r="CI443" s="424"/>
      <c r="CJ443" s="282"/>
      <c r="CK443" s="282"/>
      <c r="CL443" s="283"/>
      <c r="CM443" s="283"/>
      <c r="CP443" s="282"/>
      <c r="DC443" s="282"/>
      <c r="DD443" s="282"/>
      <c r="DE443" s="282"/>
      <c r="DF443" s="282"/>
      <c r="DG443" s="282"/>
      <c r="DH443" s="282"/>
      <c r="DI443" s="282"/>
      <c r="DJ443" s="282"/>
      <c r="EF443" s="495" t="str">
        <f>""&amp;(MID(数据表!AZ443,1,MIN(FIND({"(";"（"},数据表!AZ443&amp;"(（",1)-1)))&amp;""</f>
        <v/>
      </c>
      <c r="EG443" s="495" t="str">
        <f>""&amp;(MID(数据表!AZ443,1,MIN(FIND({0;1;2;3;4;5;6;7;8;9},数据表!AZ443&amp;"1234567890",1)-1)))&amp;""</f>
        <v/>
      </c>
    </row>
    <row r="444" spans="2:137" s="310" customFormat="1" ht="12" customHeight="1">
      <c r="B444" s="286"/>
      <c r="C444" s="286"/>
      <c r="D444" s="286"/>
      <c r="E444" s="479"/>
      <c r="F444" s="282"/>
      <c r="G444" s="283"/>
      <c r="H444" s="421"/>
      <c r="I444" s="421"/>
      <c r="J444" s="283"/>
      <c r="K444" s="421"/>
      <c r="L444" s="282"/>
      <c r="N444" s="282"/>
      <c r="S444" s="282"/>
      <c r="T444" s="283"/>
      <c r="U444" s="283"/>
      <c r="V444" s="283"/>
      <c r="W444" s="283"/>
      <c r="X444" s="283"/>
      <c r="Y444" s="282"/>
      <c r="Z444" s="282"/>
      <c r="AA444" s="283"/>
      <c r="AB444" s="282"/>
      <c r="AC444" s="282"/>
      <c r="AD444" s="282"/>
      <c r="AE444" s="282"/>
      <c r="AF444" s="283"/>
      <c r="AG444" s="402"/>
      <c r="AH444" s="283"/>
      <c r="AI444" s="283"/>
      <c r="AJ444" s="283"/>
      <c r="AK444" s="283"/>
      <c r="AL444" s="283"/>
      <c r="AM444" s="282"/>
      <c r="AN444" s="282"/>
      <c r="AO444" s="282"/>
      <c r="AP444" s="282"/>
      <c r="AQ444" s="282"/>
      <c r="AR444" s="282"/>
      <c r="AT444" s="283"/>
      <c r="AU444" s="283"/>
      <c r="AV444" s="283"/>
      <c r="AW444" s="283"/>
      <c r="AY444" s="283"/>
      <c r="AZ444" s="282"/>
      <c r="BA444" s="283"/>
      <c r="BB444" s="282"/>
      <c r="BC444" s="282"/>
      <c r="BD444" s="282"/>
      <c r="BE444" s="283"/>
      <c r="BG444" s="282"/>
      <c r="BH444" s="282"/>
      <c r="BI444" s="282"/>
      <c r="BL444" s="421"/>
      <c r="BM444" s="424"/>
      <c r="BN444" s="424"/>
      <c r="BO444" s="424"/>
      <c r="BP444" s="424"/>
      <c r="BQ444" s="421"/>
      <c r="BR444" s="421"/>
      <c r="BV444" s="282"/>
      <c r="BW444" s="283"/>
      <c r="BY444" s="283"/>
      <c r="BZ444" s="283"/>
      <c r="CA444" s="283"/>
      <c r="CB444" s="282"/>
      <c r="CC444" s="282"/>
      <c r="CD444" s="282"/>
      <c r="CE444" s="282"/>
      <c r="CG444" s="427"/>
      <c r="CH444" s="402"/>
      <c r="CI444" s="424"/>
      <c r="CJ444" s="282"/>
      <c r="CK444" s="282"/>
      <c r="CL444" s="283"/>
      <c r="CM444" s="283"/>
      <c r="CP444" s="282"/>
      <c r="DC444" s="282"/>
      <c r="DD444" s="282"/>
      <c r="DE444" s="282"/>
      <c r="DF444" s="282"/>
      <c r="DG444" s="282"/>
      <c r="DH444" s="282"/>
      <c r="DI444" s="282"/>
      <c r="DJ444" s="282"/>
      <c r="EF444" s="495" t="str">
        <f>""&amp;(MID(数据表!AZ444,1,MIN(FIND({"(";"（"},数据表!AZ444&amp;"(（",1)-1)))&amp;""</f>
        <v/>
      </c>
      <c r="EG444" s="495" t="str">
        <f>""&amp;(MID(数据表!AZ444,1,MIN(FIND({0;1;2;3;4;5;6;7;8;9},数据表!AZ444&amp;"1234567890",1)-1)))&amp;""</f>
        <v/>
      </c>
    </row>
    <row r="445" spans="2:137" s="310" customFormat="1" ht="12" customHeight="1">
      <c r="B445" s="286"/>
      <c r="C445" s="286"/>
      <c r="D445" s="286"/>
      <c r="E445" s="479"/>
      <c r="F445" s="282"/>
      <c r="G445" s="283"/>
      <c r="H445" s="421"/>
      <c r="I445" s="421"/>
      <c r="J445" s="283"/>
      <c r="K445" s="421"/>
      <c r="L445" s="282"/>
      <c r="N445" s="282"/>
      <c r="S445" s="282"/>
      <c r="T445" s="283"/>
      <c r="U445" s="283"/>
      <c r="V445" s="283"/>
      <c r="W445" s="283"/>
      <c r="X445" s="283"/>
      <c r="Y445" s="282"/>
      <c r="Z445" s="282"/>
      <c r="AA445" s="283"/>
      <c r="AB445" s="282"/>
      <c r="AC445" s="282"/>
      <c r="AD445" s="282"/>
      <c r="AE445" s="282"/>
      <c r="AF445" s="283"/>
      <c r="AG445" s="402"/>
      <c r="AH445" s="283"/>
      <c r="AI445" s="283"/>
      <c r="AJ445" s="283"/>
      <c r="AK445" s="283"/>
      <c r="AL445" s="283"/>
      <c r="AM445" s="282"/>
      <c r="AN445" s="282"/>
      <c r="AO445" s="282"/>
      <c r="AP445" s="282"/>
      <c r="AQ445" s="282"/>
      <c r="AR445" s="282"/>
      <c r="AT445" s="283"/>
      <c r="AU445" s="283"/>
      <c r="AV445" s="283"/>
      <c r="AW445" s="283"/>
      <c r="AY445" s="283"/>
      <c r="AZ445" s="282"/>
      <c r="BA445" s="283"/>
      <c r="BB445" s="282"/>
      <c r="BC445" s="282"/>
      <c r="BD445" s="282"/>
      <c r="BE445" s="283"/>
      <c r="BG445" s="282"/>
      <c r="BH445" s="282"/>
      <c r="BI445" s="282"/>
      <c r="BL445" s="421"/>
      <c r="BM445" s="424"/>
      <c r="BN445" s="424"/>
      <c r="BO445" s="424"/>
      <c r="BP445" s="424"/>
      <c r="BQ445" s="421"/>
      <c r="BR445" s="421"/>
      <c r="BV445" s="282"/>
      <c r="BW445" s="283"/>
      <c r="BY445" s="283"/>
      <c r="BZ445" s="283"/>
      <c r="CA445" s="283"/>
      <c r="CB445" s="282"/>
      <c r="CC445" s="282"/>
      <c r="CD445" s="282"/>
      <c r="CE445" s="282"/>
      <c r="CG445" s="427"/>
      <c r="CH445" s="402"/>
      <c r="CI445" s="424"/>
      <c r="CJ445" s="282"/>
      <c r="CK445" s="282"/>
      <c r="CL445" s="283"/>
      <c r="CM445" s="283"/>
      <c r="CP445" s="282"/>
      <c r="DC445" s="282"/>
      <c r="DD445" s="282"/>
      <c r="DE445" s="282"/>
      <c r="DF445" s="282"/>
      <c r="DG445" s="282"/>
      <c r="DH445" s="282"/>
      <c r="DI445" s="282"/>
      <c r="DJ445" s="282"/>
      <c r="EF445" s="495" t="str">
        <f>""&amp;(MID(数据表!AZ445,1,MIN(FIND({"(";"（"},数据表!AZ445&amp;"(（",1)-1)))&amp;""</f>
        <v/>
      </c>
      <c r="EG445" s="495" t="str">
        <f>""&amp;(MID(数据表!AZ445,1,MIN(FIND({0;1;2;3;4;5;6;7;8;9},数据表!AZ445&amp;"1234567890",1)-1)))&amp;""</f>
        <v/>
      </c>
    </row>
    <row r="446" spans="2:137" s="310" customFormat="1" ht="12" customHeight="1">
      <c r="B446" s="286"/>
      <c r="C446" s="286"/>
      <c r="D446" s="286"/>
      <c r="E446" s="479"/>
      <c r="F446" s="282"/>
      <c r="G446" s="283"/>
      <c r="H446" s="421"/>
      <c r="I446" s="421"/>
      <c r="J446" s="283"/>
      <c r="K446" s="421"/>
      <c r="L446" s="282"/>
      <c r="N446" s="282"/>
      <c r="S446" s="282"/>
      <c r="T446" s="283"/>
      <c r="U446" s="283"/>
      <c r="V446" s="283"/>
      <c r="W446" s="283"/>
      <c r="X446" s="283"/>
      <c r="Y446" s="282"/>
      <c r="Z446" s="282"/>
      <c r="AA446" s="283"/>
      <c r="AB446" s="282"/>
      <c r="AC446" s="282"/>
      <c r="AD446" s="282"/>
      <c r="AE446" s="282"/>
      <c r="AF446" s="283"/>
      <c r="AG446" s="402"/>
      <c r="AH446" s="283"/>
      <c r="AI446" s="283"/>
      <c r="AJ446" s="283"/>
      <c r="AK446" s="283"/>
      <c r="AL446" s="283"/>
      <c r="AM446" s="282"/>
      <c r="AN446" s="282"/>
      <c r="AO446" s="282"/>
      <c r="AP446" s="282"/>
      <c r="AQ446" s="282"/>
      <c r="AR446" s="282"/>
      <c r="AT446" s="283"/>
      <c r="AU446" s="283"/>
      <c r="AV446" s="283"/>
      <c r="AW446" s="283"/>
      <c r="AY446" s="283"/>
      <c r="AZ446" s="282"/>
      <c r="BA446" s="283"/>
      <c r="BB446" s="282"/>
      <c r="BC446" s="282"/>
      <c r="BD446" s="282"/>
      <c r="BE446" s="283"/>
      <c r="BG446" s="282"/>
      <c r="BH446" s="282"/>
      <c r="BI446" s="282"/>
      <c r="BL446" s="421"/>
      <c r="BM446" s="424"/>
      <c r="BN446" s="424"/>
      <c r="BO446" s="424"/>
      <c r="BP446" s="424"/>
      <c r="BQ446" s="421"/>
      <c r="BR446" s="421"/>
      <c r="BV446" s="282"/>
      <c r="BW446" s="283"/>
      <c r="BY446" s="283"/>
      <c r="BZ446" s="283"/>
      <c r="CA446" s="283"/>
      <c r="CB446" s="282"/>
      <c r="CC446" s="282"/>
      <c r="CD446" s="282"/>
      <c r="CE446" s="282"/>
      <c r="CG446" s="427"/>
      <c r="CH446" s="402"/>
      <c r="CI446" s="424"/>
      <c r="CJ446" s="282"/>
      <c r="CK446" s="282"/>
      <c r="CL446" s="283"/>
      <c r="CM446" s="283"/>
      <c r="CP446" s="282"/>
      <c r="DC446" s="282"/>
      <c r="DD446" s="282"/>
      <c r="DE446" s="282"/>
      <c r="DF446" s="282"/>
      <c r="DG446" s="282"/>
      <c r="DH446" s="282"/>
      <c r="DI446" s="282"/>
      <c r="DJ446" s="282"/>
      <c r="EF446" s="495" t="str">
        <f>""&amp;(MID(数据表!AZ446,1,MIN(FIND({"(";"（"},数据表!AZ446&amp;"(（",1)-1)))&amp;""</f>
        <v/>
      </c>
      <c r="EG446" s="495" t="str">
        <f>""&amp;(MID(数据表!AZ446,1,MIN(FIND({0;1;2;3;4;5;6;7;8;9},数据表!AZ446&amp;"1234567890",1)-1)))&amp;""</f>
        <v/>
      </c>
    </row>
    <row r="447" spans="2:137" s="310" customFormat="1" ht="12" customHeight="1">
      <c r="B447" s="286"/>
      <c r="C447" s="286"/>
      <c r="D447" s="286"/>
      <c r="E447" s="479"/>
      <c r="F447" s="282"/>
      <c r="G447" s="283"/>
      <c r="H447" s="421"/>
      <c r="I447" s="421"/>
      <c r="J447" s="283"/>
      <c r="K447" s="421"/>
      <c r="L447" s="282"/>
      <c r="N447" s="282"/>
      <c r="S447" s="282"/>
      <c r="T447" s="283"/>
      <c r="U447" s="283"/>
      <c r="V447" s="283"/>
      <c r="W447" s="283"/>
      <c r="X447" s="283"/>
      <c r="Y447" s="282"/>
      <c r="Z447" s="282"/>
      <c r="AA447" s="283"/>
      <c r="AB447" s="282"/>
      <c r="AC447" s="282"/>
      <c r="AD447" s="282"/>
      <c r="AE447" s="282"/>
      <c r="AF447" s="283"/>
      <c r="AG447" s="402"/>
      <c r="AH447" s="283"/>
      <c r="AI447" s="283"/>
      <c r="AJ447" s="283"/>
      <c r="AK447" s="283"/>
      <c r="AL447" s="283"/>
      <c r="AM447" s="282"/>
      <c r="AN447" s="282"/>
      <c r="AO447" s="282"/>
      <c r="AP447" s="282"/>
      <c r="AQ447" s="282"/>
      <c r="AR447" s="282"/>
      <c r="AT447" s="283"/>
      <c r="AU447" s="283"/>
      <c r="AV447" s="283"/>
      <c r="AW447" s="283"/>
      <c r="AY447" s="283"/>
      <c r="AZ447" s="282"/>
      <c r="BA447" s="283"/>
      <c r="BB447" s="282"/>
      <c r="BC447" s="282"/>
      <c r="BD447" s="282"/>
      <c r="BE447" s="283"/>
      <c r="BG447" s="282"/>
      <c r="BH447" s="282"/>
      <c r="BI447" s="282"/>
      <c r="BL447" s="421"/>
      <c r="BM447" s="424"/>
      <c r="BN447" s="424"/>
      <c r="BO447" s="424"/>
      <c r="BP447" s="424"/>
      <c r="BQ447" s="421"/>
      <c r="BR447" s="421"/>
      <c r="BV447" s="282"/>
      <c r="BW447" s="283"/>
      <c r="BY447" s="283"/>
      <c r="BZ447" s="283"/>
      <c r="CA447" s="283"/>
      <c r="CB447" s="282"/>
      <c r="CC447" s="282"/>
      <c r="CD447" s="282"/>
      <c r="CE447" s="282"/>
      <c r="CG447" s="427"/>
      <c r="CH447" s="402"/>
      <c r="CI447" s="424"/>
      <c r="CJ447" s="282"/>
      <c r="CK447" s="282"/>
      <c r="CL447" s="283"/>
      <c r="CM447" s="283"/>
      <c r="CP447" s="282"/>
      <c r="DC447" s="282"/>
      <c r="DD447" s="282"/>
      <c r="DE447" s="282"/>
      <c r="DF447" s="282"/>
      <c r="DG447" s="282"/>
      <c r="DH447" s="282"/>
      <c r="DI447" s="282"/>
      <c r="DJ447" s="282"/>
      <c r="EF447" s="495" t="str">
        <f>""&amp;(MID(数据表!AZ447,1,MIN(FIND({"(";"（"},数据表!AZ447&amp;"(（",1)-1)))&amp;""</f>
        <v/>
      </c>
      <c r="EG447" s="495" t="str">
        <f>""&amp;(MID(数据表!AZ447,1,MIN(FIND({0;1;2;3;4;5;6;7;8;9},数据表!AZ447&amp;"1234567890",1)-1)))&amp;""</f>
        <v/>
      </c>
    </row>
    <row r="448" spans="2:137" s="310" customFormat="1" ht="12" customHeight="1">
      <c r="B448" s="286"/>
      <c r="C448" s="286"/>
      <c r="D448" s="286"/>
      <c r="E448" s="479"/>
      <c r="F448" s="282"/>
      <c r="G448" s="283"/>
      <c r="H448" s="421"/>
      <c r="I448" s="421"/>
      <c r="J448" s="283"/>
      <c r="K448" s="421"/>
      <c r="L448" s="282"/>
      <c r="N448" s="282"/>
      <c r="S448" s="282"/>
      <c r="T448" s="283"/>
      <c r="U448" s="283"/>
      <c r="V448" s="283"/>
      <c r="W448" s="283"/>
      <c r="X448" s="283"/>
      <c r="Y448" s="282"/>
      <c r="Z448" s="282"/>
      <c r="AA448" s="283"/>
      <c r="AB448" s="282"/>
      <c r="AC448" s="282"/>
      <c r="AD448" s="282"/>
      <c r="AE448" s="282"/>
      <c r="AF448" s="283"/>
      <c r="AG448" s="402"/>
      <c r="AH448" s="283"/>
      <c r="AI448" s="283"/>
      <c r="AJ448" s="283"/>
      <c r="AK448" s="283"/>
      <c r="AL448" s="283"/>
      <c r="AM448" s="282"/>
      <c r="AN448" s="282"/>
      <c r="AO448" s="282"/>
      <c r="AP448" s="282"/>
      <c r="AQ448" s="282"/>
      <c r="AR448" s="282"/>
      <c r="AT448" s="283"/>
      <c r="AU448" s="283"/>
      <c r="AV448" s="283"/>
      <c r="AW448" s="283"/>
      <c r="AY448" s="283"/>
      <c r="AZ448" s="282"/>
      <c r="BA448" s="283"/>
      <c r="BB448" s="282"/>
      <c r="BC448" s="282"/>
      <c r="BD448" s="282"/>
      <c r="BE448" s="283"/>
      <c r="BG448" s="282"/>
      <c r="BH448" s="282"/>
      <c r="BI448" s="282"/>
      <c r="BL448" s="421"/>
      <c r="BM448" s="424"/>
      <c r="BN448" s="424"/>
      <c r="BO448" s="424"/>
      <c r="BP448" s="424"/>
      <c r="BQ448" s="421"/>
      <c r="BR448" s="421"/>
      <c r="BV448" s="282"/>
      <c r="BW448" s="283"/>
      <c r="BY448" s="283"/>
      <c r="BZ448" s="283"/>
      <c r="CA448" s="283"/>
      <c r="CB448" s="282"/>
      <c r="CC448" s="282"/>
      <c r="CD448" s="282"/>
      <c r="CE448" s="282"/>
      <c r="CG448" s="427"/>
      <c r="CH448" s="402"/>
      <c r="CI448" s="424"/>
      <c r="CJ448" s="282"/>
      <c r="CK448" s="282"/>
      <c r="CL448" s="283"/>
      <c r="CM448" s="283"/>
      <c r="CP448" s="282"/>
      <c r="DC448" s="282"/>
      <c r="DD448" s="282"/>
      <c r="DE448" s="282"/>
      <c r="DF448" s="282"/>
      <c r="DG448" s="282"/>
      <c r="DH448" s="282"/>
      <c r="DI448" s="282"/>
      <c r="DJ448" s="282"/>
      <c r="EF448" s="495" t="str">
        <f>""&amp;(MID(数据表!AZ448,1,MIN(FIND({"(";"（"},数据表!AZ448&amp;"(（",1)-1)))&amp;""</f>
        <v/>
      </c>
      <c r="EG448" s="495" t="str">
        <f>""&amp;(MID(数据表!AZ448,1,MIN(FIND({0;1;2;3;4;5;6;7;8;9},数据表!AZ448&amp;"1234567890",1)-1)))&amp;""</f>
        <v/>
      </c>
    </row>
    <row r="449" spans="2:137" s="310" customFormat="1" ht="12" customHeight="1">
      <c r="B449" s="286"/>
      <c r="C449" s="286"/>
      <c r="D449" s="286"/>
      <c r="E449" s="479"/>
      <c r="F449" s="282"/>
      <c r="G449" s="283"/>
      <c r="H449" s="421"/>
      <c r="I449" s="421"/>
      <c r="J449" s="283"/>
      <c r="K449" s="421"/>
      <c r="L449" s="282"/>
      <c r="N449" s="282"/>
      <c r="S449" s="282"/>
      <c r="T449" s="283"/>
      <c r="U449" s="283"/>
      <c r="V449" s="283"/>
      <c r="W449" s="283"/>
      <c r="X449" s="283"/>
      <c r="Y449" s="282"/>
      <c r="Z449" s="282"/>
      <c r="AA449" s="283"/>
      <c r="AB449" s="282"/>
      <c r="AC449" s="282"/>
      <c r="AD449" s="282"/>
      <c r="AE449" s="282"/>
      <c r="AF449" s="283"/>
      <c r="AG449" s="402"/>
      <c r="AH449" s="283"/>
      <c r="AI449" s="283"/>
      <c r="AJ449" s="283"/>
      <c r="AK449" s="283"/>
      <c r="AL449" s="283"/>
      <c r="AM449" s="282"/>
      <c r="AN449" s="282"/>
      <c r="AO449" s="282"/>
      <c r="AP449" s="282"/>
      <c r="AQ449" s="282"/>
      <c r="AR449" s="282"/>
      <c r="AT449" s="283"/>
      <c r="AU449" s="283"/>
      <c r="AV449" s="283"/>
      <c r="AW449" s="283"/>
      <c r="AY449" s="283"/>
      <c r="AZ449" s="282"/>
      <c r="BA449" s="283"/>
      <c r="BB449" s="282"/>
      <c r="BC449" s="282"/>
      <c r="BD449" s="282"/>
      <c r="BE449" s="283"/>
      <c r="BG449" s="282"/>
      <c r="BH449" s="282"/>
      <c r="BI449" s="282"/>
      <c r="BL449" s="421"/>
      <c r="BM449" s="424"/>
      <c r="BN449" s="424"/>
      <c r="BO449" s="424"/>
      <c r="BP449" s="424"/>
      <c r="BQ449" s="421"/>
      <c r="BR449" s="421"/>
      <c r="BV449" s="282"/>
      <c r="BW449" s="283"/>
      <c r="BY449" s="283"/>
      <c r="BZ449" s="283"/>
      <c r="CA449" s="283"/>
      <c r="CB449" s="282"/>
      <c r="CC449" s="282"/>
      <c r="CD449" s="282"/>
      <c r="CE449" s="282"/>
      <c r="CG449" s="427"/>
      <c r="CH449" s="402"/>
      <c r="CI449" s="424"/>
      <c r="CJ449" s="282"/>
      <c r="CK449" s="282"/>
      <c r="CL449" s="283"/>
      <c r="CM449" s="283"/>
      <c r="CP449" s="282"/>
      <c r="DC449" s="282"/>
      <c r="DD449" s="282"/>
      <c r="DE449" s="282"/>
      <c r="DF449" s="282"/>
      <c r="DG449" s="282"/>
      <c r="DH449" s="282"/>
      <c r="DI449" s="282"/>
      <c r="DJ449" s="282"/>
      <c r="EF449" s="495" t="str">
        <f>""&amp;(MID(数据表!AZ449,1,MIN(FIND({"(";"（"},数据表!AZ449&amp;"(（",1)-1)))&amp;""</f>
        <v/>
      </c>
      <c r="EG449" s="495" t="str">
        <f>""&amp;(MID(数据表!AZ449,1,MIN(FIND({0;1;2;3;4;5;6;7;8;9},数据表!AZ449&amp;"1234567890",1)-1)))&amp;""</f>
        <v/>
      </c>
    </row>
    <row r="450" spans="2:137" s="310" customFormat="1" ht="12" customHeight="1">
      <c r="B450" s="286"/>
      <c r="C450" s="286"/>
      <c r="D450" s="286"/>
      <c r="E450" s="479"/>
      <c r="F450" s="282"/>
      <c r="G450" s="283"/>
      <c r="H450" s="421"/>
      <c r="I450" s="421"/>
      <c r="J450" s="283"/>
      <c r="K450" s="421"/>
      <c r="L450" s="282"/>
      <c r="N450" s="282"/>
      <c r="S450" s="282"/>
      <c r="T450" s="283"/>
      <c r="U450" s="283"/>
      <c r="V450" s="283"/>
      <c r="W450" s="283"/>
      <c r="X450" s="283"/>
      <c r="Y450" s="282"/>
      <c r="Z450" s="282"/>
      <c r="AA450" s="283"/>
      <c r="AB450" s="282"/>
      <c r="AC450" s="282"/>
      <c r="AD450" s="282"/>
      <c r="AE450" s="282"/>
      <c r="AF450" s="283"/>
      <c r="AG450" s="402"/>
      <c r="AH450" s="283"/>
      <c r="AI450" s="283"/>
      <c r="AJ450" s="283"/>
      <c r="AK450" s="283"/>
      <c r="AL450" s="283"/>
      <c r="AM450" s="282"/>
      <c r="AN450" s="282"/>
      <c r="AO450" s="282"/>
      <c r="AP450" s="282"/>
      <c r="AQ450" s="282"/>
      <c r="AR450" s="282"/>
      <c r="AT450" s="283"/>
      <c r="AU450" s="283"/>
      <c r="AV450" s="283"/>
      <c r="AW450" s="283"/>
      <c r="AY450" s="283"/>
      <c r="AZ450" s="282"/>
      <c r="BA450" s="283"/>
      <c r="BB450" s="282"/>
      <c r="BC450" s="282"/>
      <c r="BD450" s="282"/>
      <c r="BE450" s="283"/>
      <c r="BG450" s="282"/>
      <c r="BH450" s="282"/>
      <c r="BI450" s="282"/>
      <c r="BL450" s="421"/>
      <c r="BM450" s="424"/>
      <c r="BN450" s="424"/>
      <c r="BO450" s="424"/>
      <c r="BP450" s="424"/>
      <c r="BQ450" s="421"/>
      <c r="BR450" s="421"/>
      <c r="BV450" s="282"/>
      <c r="BW450" s="283"/>
      <c r="BY450" s="283"/>
      <c r="BZ450" s="283"/>
      <c r="CA450" s="283"/>
      <c r="CB450" s="282"/>
      <c r="CC450" s="282"/>
      <c r="CD450" s="282"/>
      <c r="CE450" s="282"/>
      <c r="CG450" s="427"/>
      <c r="CH450" s="402"/>
      <c r="CI450" s="424"/>
      <c r="CJ450" s="282"/>
      <c r="CK450" s="282"/>
      <c r="CL450" s="283"/>
      <c r="CM450" s="283"/>
      <c r="CP450" s="282"/>
      <c r="DC450" s="282"/>
      <c r="DD450" s="282"/>
      <c r="DE450" s="282"/>
      <c r="DF450" s="282"/>
      <c r="DG450" s="282"/>
      <c r="DH450" s="282"/>
      <c r="DI450" s="282"/>
      <c r="DJ450" s="282"/>
      <c r="EF450" s="495" t="str">
        <f>""&amp;(MID(数据表!AZ450,1,MIN(FIND({"(";"（"},数据表!AZ450&amp;"(（",1)-1)))&amp;""</f>
        <v/>
      </c>
      <c r="EG450" s="495" t="str">
        <f>""&amp;(MID(数据表!AZ450,1,MIN(FIND({0;1;2;3;4;5;6;7;8;9},数据表!AZ450&amp;"1234567890",1)-1)))&amp;""</f>
        <v/>
      </c>
    </row>
    <row r="451" spans="2:137" s="310" customFormat="1" ht="12" customHeight="1">
      <c r="B451" s="286"/>
      <c r="C451" s="286"/>
      <c r="D451" s="286"/>
      <c r="E451" s="479"/>
      <c r="F451" s="282"/>
      <c r="G451" s="283"/>
      <c r="H451" s="421"/>
      <c r="I451" s="421"/>
      <c r="J451" s="283"/>
      <c r="K451" s="421"/>
      <c r="L451" s="282"/>
      <c r="N451" s="282"/>
      <c r="S451" s="282"/>
      <c r="T451" s="283"/>
      <c r="U451" s="283"/>
      <c r="V451" s="283"/>
      <c r="W451" s="283"/>
      <c r="X451" s="283"/>
      <c r="Y451" s="282"/>
      <c r="Z451" s="282"/>
      <c r="AA451" s="283"/>
      <c r="AB451" s="282"/>
      <c r="AC451" s="282"/>
      <c r="AD451" s="282"/>
      <c r="AE451" s="282"/>
      <c r="AF451" s="283"/>
      <c r="AG451" s="402"/>
      <c r="AH451" s="283"/>
      <c r="AI451" s="283"/>
      <c r="AJ451" s="283"/>
      <c r="AK451" s="283"/>
      <c r="AL451" s="283"/>
      <c r="AM451" s="282"/>
      <c r="AN451" s="282"/>
      <c r="AO451" s="282"/>
      <c r="AP451" s="282"/>
      <c r="AQ451" s="282"/>
      <c r="AR451" s="282"/>
      <c r="AT451" s="283"/>
      <c r="AU451" s="283"/>
      <c r="AV451" s="283"/>
      <c r="AW451" s="283"/>
      <c r="AY451" s="283"/>
      <c r="AZ451" s="282"/>
      <c r="BA451" s="283"/>
      <c r="BB451" s="282"/>
      <c r="BC451" s="282"/>
      <c r="BD451" s="282"/>
      <c r="BE451" s="283"/>
      <c r="BG451" s="282"/>
      <c r="BH451" s="282"/>
      <c r="BI451" s="282"/>
      <c r="BL451" s="421"/>
      <c r="BM451" s="424"/>
      <c r="BN451" s="424"/>
      <c r="BO451" s="424"/>
      <c r="BP451" s="424"/>
      <c r="BQ451" s="421"/>
      <c r="BR451" s="421"/>
      <c r="BV451" s="282"/>
      <c r="BW451" s="283"/>
      <c r="BY451" s="283"/>
      <c r="BZ451" s="283"/>
      <c r="CA451" s="283"/>
      <c r="CB451" s="282"/>
      <c r="CC451" s="282"/>
      <c r="CD451" s="282"/>
      <c r="CE451" s="282"/>
      <c r="CG451" s="427"/>
      <c r="CH451" s="402"/>
      <c r="CI451" s="424"/>
      <c r="CJ451" s="282"/>
      <c r="CK451" s="282"/>
      <c r="CL451" s="283"/>
      <c r="CM451" s="283"/>
      <c r="CP451" s="282"/>
      <c r="DC451" s="282"/>
      <c r="DD451" s="282"/>
      <c r="DE451" s="282"/>
      <c r="DF451" s="282"/>
      <c r="DG451" s="282"/>
      <c r="DH451" s="282"/>
      <c r="DI451" s="282"/>
      <c r="DJ451" s="282"/>
      <c r="EF451" s="495" t="str">
        <f>""&amp;(MID(数据表!AZ451,1,MIN(FIND({"(";"（"},数据表!AZ451&amp;"(（",1)-1)))&amp;""</f>
        <v/>
      </c>
      <c r="EG451" s="495" t="str">
        <f>""&amp;(MID(数据表!AZ451,1,MIN(FIND({0;1;2;3;4;5;6;7;8;9},数据表!AZ451&amp;"1234567890",1)-1)))&amp;""</f>
        <v/>
      </c>
    </row>
    <row r="452" spans="2:137" s="310" customFormat="1" ht="12" customHeight="1">
      <c r="B452" s="286"/>
      <c r="C452" s="286"/>
      <c r="D452" s="286"/>
      <c r="E452" s="479"/>
      <c r="F452" s="282"/>
      <c r="G452" s="283"/>
      <c r="H452" s="421"/>
      <c r="I452" s="421"/>
      <c r="J452" s="283"/>
      <c r="K452" s="421"/>
      <c r="L452" s="282"/>
      <c r="N452" s="282"/>
      <c r="S452" s="282"/>
      <c r="T452" s="283"/>
      <c r="U452" s="283"/>
      <c r="V452" s="283"/>
      <c r="W452" s="283"/>
      <c r="X452" s="283"/>
      <c r="Y452" s="282"/>
      <c r="Z452" s="282"/>
      <c r="AA452" s="283"/>
      <c r="AB452" s="282"/>
      <c r="AC452" s="282"/>
      <c r="AD452" s="282"/>
      <c r="AE452" s="282"/>
      <c r="AF452" s="283"/>
      <c r="AG452" s="402"/>
      <c r="AH452" s="283"/>
      <c r="AI452" s="283"/>
      <c r="AJ452" s="283"/>
      <c r="AK452" s="283"/>
      <c r="AL452" s="283"/>
      <c r="AM452" s="282"/>
      <c r="AN452" s="282"/>
      <c r="AO452" s="282"/>
      <c r="AP452" s="282"/>
      <c r="AQ452" s="282"/>
      <c r="AR452" s="282"/>
      <c r="AT452" s="283"/>
      <c r="AU452" s="283"/>
      <c r="AV452" s="283"/>
      <c r="AW452" s="283"/>
      <c r="AY452" s="283"/>
      <c r="AZ452" s="282"/>
      <c r="BA452" s="283"/>
      <c r="BB452" s="282"/>
      <c r="BC452" s="282"/>
      <c r="BD452" s="282"/>
      <c r="BE452" s="283"/>
      <c r="BG452" s="282"/>
      <c r="BH452" s="282"/>
      <c r="BI452" s="282"/>
      <c r="BL452" s="421"/>
      <c r="BM452" s="424"/>
      <c r="BN452" s="424"/>
      <c r="BO452" s="424"/>
      <c r="BP452" s="424"/>
      <c r="BQ452" s="421"/>
      <c r="BR452" s="421"/>
      <c r="BV452" s="282"/>
      <c r="BW452" s="283"/>
      <c r="BY452" s="283"/>
      <c r="BZ452" s="283"/>
      <c r="CA452" s="283"/>
      <c r="CB452" s="282"/>
      <c r="CC452" s="282"/>
      <c r="CD452" s="282"/>
      <c r="CE452" s="282"/>
      <c r="CG452" s="427"/>
      <c r="CH452" s="402"/>
      <c r="CI452" s="424"/>
      <c r="CJ452" s="282"/>
      <c r="CK452" s="282"/>
      <c r="CL452" s="283"/>
      <c r="CM452" s="283"/>
      <c r="CP452" s="282"/>
      <c r="DC452" s="282"/>
      <c r="DD452" s="282"/>
      <c r="DE452" s="282"/>
      <c r="DF452" s="282"/>
      <c r="DG452" s="282"/>
      <c r="DH452" s="282"/>
      <c r="DI452" s="282"/>
      <c r="DJ452" s="282"/>
      <c r="EF452" s="495" t="str">
        <f>""&amp;(MID(数据表!AZ452,1,MIN(FIND({"(";"（"},数据表!AZ452&amp;"(（",1)-1)))&amp;""</f>
        <v/>
      </c>
      <c r="EG452" s="495" t="str">
        <f>""&amp;(MID(数据表!AZ452,1,MIN(FIND({0;1;2;3;4;5;6;7;8;9},数据表!AZ452&amp;"1234567890",1)-1)))&amp;""</f>
        <v/>
      </c>
    </row>
    <row r="453" spans="2:137" s="310" customFormat="1" ht="12" customHeight="1">
      <c r="B453" s="286"/>
      <c r="C453" s="286"/>
      <c r="D453" s="286"/>
      <c r="E453" s="479"/>
      <c r="F453" s="282"/>
      <c r="G453" s="283"/>
      <c r="H453" s="421"/>
      <c r="I453" s="421"/>
      <c r="J453" s="283"/>
      <c r="K453" s="421"/>
      <c r="L453" s="282"/>
      <c r="N453" s="282"/>
      <c r="S453" s="282"/>
      <c r="T453" s="283"/>
      <c r="U453" s="283"/>
      <c r="V453" s="283"/>
      <c r="W453" s="283"/>
      <c r="X453" s="283"/>
      <c r="Y453" s="282"/>
      <c r="Z453" s="282"/>
      <c r="AA453" s="283"/>
      <c r="AB453" s="282"/>
      <c r="AC453" s="282"/>
      <c r="AD453" s="282"/>
      <c r="AE453" s="282"/>
      <c r="AF453" s="283"/>
      <c r="AG453" s="402"/>
      <c r="AH453" s="283"/>
      <c r="AI453" s="283"/>
      <c r="AJ453" s="283"/>
      <c r="AK453" s="283"/>
      <c r="AL453" s="283"/>
      <c r="AM453" s="282"/>
      <c r="AN453" s="282"/>
      <c r="AO453" s="282"/>
      <c r="AP453" s="282"/>
      <c r="AQ453" s="282"/>
      <c r="AR453" s="282"/>
      <c r="AT453" s="283"/>
      <c r="AU453" s="283"/>
      <c r="AV453" s="283"/>
      <c r="AW453" s="283"/>
      <c r="AY453" s="283"/>
      <c r="AZ453" s="282"/>
      <c r="BA453" s="283"/>
      <c r="BB453" s="282"/>
      <c r="BC453" s="282"/>
      <c r="BD453" s="282"/>
      <c r="BE453" s="283"/>
      <c r="BG453" s="282"/>
      <c r="BH453" s="282"/>
      <c r="BI453" s="282"/>
      <c r="BL453" s="421"/>
      <c r="BM453" s="424"/>
      <c r="BN453" s="424"/>
      <c r="BO453" s="424"/>
      <c r="BP453" s="424"/>
      <c r="BQ453" s="421"/>
      <c r="BR453" s="421"/>
      <c r="BV453" s="282"/>
      <c r="BW453" s="283"/>
      <c r="BY453" s="283"/>
      <c r="BZ453" s="283"/>
      <c r="CA453" s="283"/>
      <c r="CB453" s="282"/>
      <c r="CC453" s="282"/>
      <c r="CD453" s="282"/>
      <c r="CE453" s="282"/>
      <c r="CG453" s="427"/>
      <c r="CH453" s="402"/>
      <c r="CI453" s="424"/>
      <c r="CJ453" s="282"/>
      <c r="CK453" s="282"/>
      <c r="CL453" s="283"/>
      <c r="CM453" s="283"/>
      <c r="CP453" s="282"/>
      <c r="DC453" s="282"/>
      <c r="DD453" s="282"/>
      <c r="DE453" s="282"/>
      <c r="DF453" s="282"/>
      <c r="DG453" s="282"/>
      <c r="DH453" s="282"/>
      <c r="DI453" s="282"/>
      <c r="DJ453" s="282"/>
      <c r="EF453" s="495" t="str">
        <f>""&amp;(MID(数据表!AZ453,1,MIN(FIND({"(";"（"},数据表!AZ453&amp;"(（",1)-1)))&amp;""</f>
        <v/>
      </c>
      <c r="EG453" s="495" t="str">
        <f>""&amp;(MID(数据表!AZ453,1,MIN(FIND({0;1;2;3;4;5;6;7;8;9},数据表!AZ453&amp;"1234567890",1)-1)))&amp;""</f>
        <v/>
      </c>
    </row>
    <row r="454" spans="2:137" s="310" customFormat="1" ht="12" customHeight="1">
      <c r="B454" s="286"/>
      <c r="C454" s="286"/>
      <c r="D454" s="286"/>
      <c r="E454" s="479"/>
      <c r="F454" s="282"/>
      <c r="G454" s="283"/>
      <c r="H454" s="421"/>
      <c r="I454" s="421"/>
      <c r="J454" s="283"/>
      <c r="K454" s="421"/>
      <c r="L454" s="282"/>
      <c r="N454" s="282"/>
      <c r="S454" s="282"/>
      <c r="T454" s="283"/>
      <c r="U454" s="283"/>
      <c r="V454" s="283"/>
      <c r="W454" s="283"/>
      <c r="X454" s="283"/>
      <c r="Y454" s="282"/>
      <c r="Z454" s="282"/>
      <c r="AA454" s="283"/>
      <c r="AB454" s="282"/>
      <c r="AC454" s="282"/>
      <c r="AD454" s="282"/>
      <c r="AE454" s="282"/>
      <c r="AF454" s="283"/>
      <c r="AG454" s="402"/>
      <c r="AH454" s="283"/>
      <c r="AI454" s="283"/>
      <c r="AJ454" s="283"/>
      <c r="AK454" s="283"/>
      <c r="AL454" s="283"/>
      <c r="AM454" s="282"/>
      <c r="AN454" s="282"/>
      <c r="AO454" s="282"/>
      <c r="AP454" s="282"/>
      <c r="AQ454" s="282"/>
      <c r="AR454" s="282"/>
      <c r="AT454" s="283"/>
      <c r="AU454" s="283"/>
      <c r="AV454" s="283"/>
      <c r="AW454" s="283"/>
      <c r="AY454" s="283"/>
      <c r="AZ454" s="282"/>
      <c r="BA454" s="283"/>
      <c r="BB454" s="282"/>
      <c r="BC454" s="282"/>
      <c r="BD454" s="282"/>
      <c r="BE454" s="283"/>
      <c r="BG454" s="282"/>
      <c r="BH454" s="282"/>
      <c r="BI454" s="282"/>
      <c r="BL454" s="421"/>
      <c r="BM454" s="424"/>
      <c r="BN454" s="424"/>
      <c r="BO454" s="424"/>
      <c r="BP454" s="424"/>
      <c r="BQ454" s="421"/>
      <c r="BR454" s="421"/>
      <c r="BV454" s="282"/>
      <c r="BW454" s="283"/>
      <c r="BY454" s="283"/>
      <c r="BZ454" s="283"/>
      <c r="CA454" s="283"/>
      <c r="CB454" s="282"/>
      <c r="CC454" s="282"/>
      <c r="CD454" s="282"/>
      <c r="CE454" s="282"/>
      <c r="CG454" s="427"/>
      <c r="CH454" s="402"/>
      <c r="CI454" s="424"/>
      <c r="CJ454" s="282"/>
      <c r="CK454" s="282"/>
      <c r="CL454" s="283"/>
      <c r="CM454" s="283"/>
      <c r="CP454" s="282"/>
      <c r="DC454" s="282"/>
      <c r="DD454" s="282"/>
      <c r="DE454" s="282"/>
      <c r="DF454" s="282"/>
      <c r="DG454" s="282"/>
      <c r="DH454" s="282"/>
      <c r="DI454" s="282"/>
      <c r="DJ454" s="282"/>
      <c r="EF454" s="495" t="str">
        <f>""&amp;(MID(数据表!AZ454,1,MIN(FIND({"(";"（"},数据表!AZ454&amp;"(（",1)-1)))&amp;""</f>
        <v/>
      </c>
      <c r="EG454" s="495" t="str">
        <f>""&amp;(MID(数据表!AZ454,1,MIN(FIND({0;1;2;3;4;5;6;7;8;9},数据表!AZ454&amp;"1234567890",1)-1)))&amp;""</f>
        <v/>
      </c>
    </row>
    <row r="455" spans="2:137" s="310" customFormat="1" ht="12" customHeight="1">
      <c r="B455" s="286"/>
      <c r="C455" s="286"/>
      <c r="D455" s="286"/>
      <c r="E455" s="479"/>
      <c r="F455" s="282"/>
      <c r="G455" s="283"/>
      <c r="H455" s="421"/>
      <c r="I455" s="421"/>
      <c r="J455" s="283"/>
      <c r="K455" s="421"/>
      <c r="L455" s="282"/>
      <c r="N455" s="282"/>
      <c r="S455" s="282"/>
      <c r="T455" s="283"/>
      <c r="U455" s="283"/>
      <c r="V455" s="283"/>
      <c r="W455" s="283"/>
      <c r="X455" s="283"/>
      <c r="Y455" s="282"/>
      <c r="Z455" s="282"/>
      <c r="AA455" s="283"/>
      <c r="AB455" s="282"/>
      <c r="AC455" s="282"/>
      <c r="AD455" s="282"/>
      <c r="AE455" s="282"/>
      <c r="AF455" s="283"/>
      <c r="AG455" s="402"/>
      <c r="AH455" s="283"/>
      <c r="AI455" s="283"/>
      <c r="AJ455" s="283"/>
      <c r="AK455" s="283"/>
      <c r="AL455" s="283"/>
      <c r="AM455" s="282"/>
      <c r="AN455" s="282"/>
      <c r="AO455" s="282"/>
      <c r="AP455" s="282"/>
      <c r="AQ455" s="282"/>
      <c r="AR455" s="282"/>
      <c r="AT455" s="283"/>
      <c r="AU455" s="283"/>
      <c r="AV455" s="283"/>
      <c r="AW455" s="283"/>
      <c r="AY455" s="283"/>
      <c r="AZ455" s="282"/>
      <c r="BA455" s="283"/>
      <c r="BB455" s="282"/>
      <c r="BC455" s="282"/>
      <c r="BD455" s="282"/>
      <c r="BE455" s="283"/>
      <c r="BG455" s="282"/>
      <c r="BH455" s="282"/>
      <c r="BI455" s="282"/>
      <c r="BL455" s="421"/>
      <c r="BM455" s="424"/>
      <c r="BN455" s="424"/>
      <c r="BO455" s="424"/>
      <c r="BP455" s="424"/>
      <c r="BQ455" s="421"/>
      <c r="BR455" s="421"/>
      <c r="BV455" s="282"/>
      <c r="BW455" s="283"/>
      <c r="BY455" s="283"/>
      <c r="BZ455" s="283"/>
      <c r="CA455" s="283"/>
      <c r="CB455" s="282"/>
      <c r="CC455" s="282"/>
      <c r="CD455" s="282"/>
      <c r="CE455" s="282"/>
      <c r="CG455" s="427"/>
      <c r="CH455" s="402"/>
      <c r="CI455" s="424"/>
      <c r="CJ455" s="282"/>
      <c r="CK455" s="282"/>
      <c r="CL455" s="283"/>
      <c r="CM455" s="283"/>
      <c r="CP455" s="282"/>
      <c r="DC455" s="282"/>
      <c r="DD455" s="282"/>
      <c r="DE455" s="282"/>
      <c r="DF455" s="282"/>
      <c r="DG455" s="282"/>
      <c r="DH455" s="282"/>
      <c r="DI455" s="282"/>
      <c r="DJ455" s="282"/>
      <c r="EF455" s="495" t="str">
        <f>""&amp;(MID(数据表!AZ455,1,MIN(FIND({"(";"（"},数据表!AZ455&amp;"(（",1)-1)))&amp;""</f>
        <v/>
      </c>
      <c r="EG455" s="495" t="str">
        <f>""&amp;(MID(数据表!AZ455,1,MIN(FIND({0;1;2;3;4;5;6;7;8;9},数据表!AZ455&amp;"1234567890",1)-1)))&amp;""</f>
        <v/>
      </c>
    </row>
    <row r="456" spans="2:137" s="310" customFormat="1" ht="12" customHeight="1">
      <c r="B456" s="286"/>
      <c r="C456" s="286"/>
      <c r="D456" s="286"/>
      <c r="E456" s="479"/>
      <c r="F456" s="282"/>
      <c r="G456" s="283"/>
      <c r="H456" s="421"/>
      <c r="I456" s="421"/>
      <c r="J456" s="283"/>
      <c r="K456" s="421"/>
      <c r="L456" s="282"/>
      <c r="N456" s="282"/>
      <c r="S456" s="282"/>
      <c r="T456" s="283"/>
      <c r="U456" s="283"/>
      <c r="V456" s="283"/>
      <c r="W456" s="283"/>
      <c r="X456" s="283"/>
      <c r="Y456" s="282"/>
      <c r="Z456" s="282"/>
      <c r="AA456" s="283"/>
      <c r="AB456" s="282"/>
      <c r="AC456" s="282"/>
      <c r="AD456" s="282"/>
      <c r="AE456" s="282"/>
      <c r="AF456" s="283"/>
      <c r="AG456" s="402"/>
      <c r="AH456" s="283"/>
      <c r="AI456" s="283"/>
      <c r="AJ456" s="283"/>
      <c r="AK456" s="283"/>
      <c r="AL456" s="283"/>
      <c r="AM456" s="282"/>
      <c r="AN456" s="282"/>
      <c r="AO456" s="282"/>
      <c r="AP456" s="282"/>
      <c r="AQ456" s="282"/>
      <c r="AR456" s="282"/>
      <c r="AT456" s="283"/>
      <c r="AU456" s="283"/>
      <c r="AV456" s="283"/>
      <c r="AW456" s="283"/>
      <c r="AY456" s="283"/>
      <c r="AZ456" s="282"/>
      <c r="BA456" s="283"/>
      <c r="BB456" s="282"/>
      <c r="BC456" s="282"/>
      <c r="BD456" s="282"/>
      <c r="BE456" s="283"/>
      <c r="BG456" s="282"/>
      <c r="BH456" s="282"/>
      <c r="BI456" s="282"/>
      <c r="BL456" s="421"/>
      <c r="BM456" s="424"/>
      <c r="BN456" s="424"/>
      <c r="BO456" s="424"/>
      <c r="BP456" s="424"/>
      <c r="BQ456" s="421"/>
      <c r="BR456" s="421"/>
      <c r="BV456" s="282"/>
      <c r="BW456" s="283"/>
      <c r="BY456" s="283"/>
      <c r="BZ456" s="283"/>
      <c r="CA456" s="283"/>
      <c r="CB456" s="282"/>
      <c r="CC456" s="282"/>
      <c r="CD456" s="282"/>
      <c r="CE456" s="282"/>
      <c r="CG456" s="427"/>
      <c r="CH456" s="402"/>
      <c r="CI456" s="424"/>
      <c r="CJ456" s="282"/>
      <c r="CK456" s="282"/>
      <c r="CL456" s="283"/>
      <c r="CM456" s="283"/>
      <c r="CP456" s="282"/>
      <c r="DC456" s="282"/>
      <c r="DD456" s="282"/>
      <c r="DE456" s="282"/>
      <c r="DF456" s="282"/>
      <c r="DG456" s="282"/>
      <c r="DH456" s="282"/>
      <c r="DI456" s="282"/>
      <c r="DJ456" s="282"/>
      <c r="EF456" s="495" t="str">
        <f>""&amp;(MID(数据表!AZ456,1,MIN(FIND({"(";"（"},数据表!AZ456&amp;"(（",1)-1)))&amp;""</f>
        <v/>
      </c>
      <c r="EG456" s="495" t="str">
        <f>""&amp;(MID(数据表!AZ456,1,MIN(FIND({0;1;2;3;4;5;6;7;8;9},数据表!AZ456&amp;"1234567890",1)-1)))&amp;""</f>
        <v/>
      </c>
    </row>
    <row r="457" spans="2:137" s="310" customFormat="1" ht="12" customHeight="1">
      <c r="B457" s="286"/>
      <c r="C457" s="286"/>
      <c r="D457" s="286"/>
      <c r="E457" s="479"/>
      <c r="F457" s="282"/>
      <c r="G457" s="283"/>
      <c r="H457" s="421"/>
      <c r="I457" s="421"/>
      <c r="J457" s="283"/>
      <c r="K457" s="421"/>
      <c r="L457" s="282"/>
      <c r="N457" s="282"/>
      <c r="S457" s="282"/>
      <c r="T457" s="283"/>
      <c r="U457" s="283"/>
      <c r="V457" s="283"/>
      <c r="W457" s="283"/>
      <c r="X457" s="283"/>
      <c r="Y457" s="282"/>
      <c r="Z457" s="282"/>
      <c r="AA457" s="283"/>
      <c r="AB457" s="282"/>
      <c r="AC457" s="282"/>
      <c r="AD457" s="282"/>
      <c r="AE457" s="282"/>
      <c r="AF457" s="283"/>
      <c r="AG457" s="402"/>
      <c r="AH457" s="283"/>
      <c r="AI457" s="283"/>
      <c r="AJ457" s="283"/>
      <c r="AK457" s="283"/>
      <c r="AL457" s="283"/>
      <c r="AM457" s="282"/>
      <c r="AN457" s="282"/>
      <c r="AO457" s="282"/>
      <c r="AP457" s="282"/>
      <c r="AQ457" s="282"/>
      <c r="AR457" s="282"/>
      <c r="AT457" s="283"/>
      <c r="AU457" s="283"/>
      <c r="AV457" s="283"/>
      <c r="AW457" s="283"/>
      <c r="AY457" s="283"/>
      <c r="AZ457" s="282"/>
      <c r="BA457" s="283"/>
      <c r="BB457" s="282"/>
      <c r="BC457" s="282"/>
      <c r="BD457" s="282"/>
      <c r="BE457" s="283"/>
      <c r="BG457" s="282"/>
      <c r="BH457" s="282"/>
      <c r="BI457" s="282"/>
      <c r="BL457" s="421"/>
      <c r="BM457" s="424"/>
      <c r="BN457" s="424"/>
      <c r="BO457" s="424"/>
      <c r="BP457" s="424"/>
      <c r="BQ457" s="421"/>
      <c r="BR457" s="421"/>
      <c r="BV457" s="282"/>
      <c r="BW457" s="283"/>
      <c r="BY457" s="283"/>
      <c r="BZ457" s="283"/>
      <c r="CA457" s="283"/>
      <c r="CB457" s="282"/>
      <c r="CC457" s="282"/>
      <c r="CD457" s="282"/>
      <c r="CE457" s="282"/>
      <c r="CG457" s="427"/>
      <c r="CH457" s="402"/>
      <c r="CI457" s="424"/>
      <c r="CJ457" s="282"/>
      <c r="CK457" s="282"/>
      <c r="CL457" s="283"/>
      <c r="CM457" s="283"/>
      <c r="CP457" s="282"/>
      <c r="DC457" s="282"/>
      <c r="DD457" s="282"/>
      <c r="DE457" s="282"/>
      <c r="DF457" s="282"/>
      <c r="DG457" s="282"/>
      <c r="DH457" s="282"/>
      <c r="DI457" s="282"/>
      <c r="DJ457" s="282"/>
      <c r="EF457" s="495" t="str">
        <f>""&amp;(MID(数据表!AZ457,1,MIN(FIND({"(";"（"},数据表!AZ457&amp;"(（",1)-1)))&amp;""</f>
        <v/>
      </c>
      <c r="EG457" s="495" t="str">
        <f>""&amp;(MID(数据表!AZ457,1,MIN(FIND({0;1;2;3;4;5;6;7;8;9},数据表!AZ457&amp;"1234567890",1)-1)))&amp;""</f>
        <v/>
      </c>
    </row>
    <row r="458" spans="2:137" s="310" customFormat="1" ht="12" customHeight="1">
      <c r="B458" s="286"/>
      <c r="C458" s="286"/>
      <c r="D458" s="286"/>
      <c r="E458" s="479"/>
      <c r="F458" s="282"/>
      <c r="G458" s="283"/>
      <c r="H458" s="421"/>
      <c r="I458" s="421"/>
      <c r="J458" s="283"/>
      <c r="K458" s="421"/>
      <c r="L458" s="282"/>
      <c r="N458" s="282"/>
      <c r="S458" s="282"/>
      <c r="T458" s="283"/>
      <c r="U458" s="283"/>
      <c r="V458" s="283"/>
      <c r="W458" s="283"/>
      <c r="X458" s="283"/>
      <c r="Y458" s="282"/>
      <c r="Z458" s="282"/>
      <c r="AA458" s="283"/>
      <c r="AB458" s="282"/>
      <c r="AC458" s="282"/>
      <c r="AD458" s="282"/>
      <c r="AE458" s="282"/>
      <c r="AF458" s="283"/>
      <c r="AG458" s="402"/>
      <c r="AH458" s="283"/>
      <c r="AI458" s="283"/>
      <c r="AJ458" s="283"/>
      <c r="AK458" s="283"/>
      <c r="AL458" s="283"/>
      <c r="AM458" s="282"/>
      <c r="AN458" s="282"/>
      <c r="AO458" s="282"/>
      <c r="AP458" s="282"/>
      <c r="AQ458" s="282"/>
      <c r="AR458" s="282"/>
      <c r="AT458" s="283"/>
      <c r="AU458" s="283"/>
      <c r="AV458" s="283"/>
      <c r="AW458" s="283"/>
      <c r="AY458" s="283"/>
      <c r="AZ458" s="282"/>
      <c r="BA458" s="283"/>
      <c r="BB458" s="282"/>
      <c r="BC458" s="282"/>
      <c r="BD458" s="282"/>
      <c r="BE458" s="283"/>
      <c r="BG458" s="282"/>
      <c r="BH458" s="282"/>
      <c r="BI458" s="282"/>
      <c r="BL458" s="421"/>
      <c r="BM458" s="424"/>
      <c r="BN458" s="424"/>
      <c r="BO458" s="424"/>
      <c r="BP458" s="424"/>
      <c r="BQ458" s="421"/>
      <c r="BR458" s="421"/>
      <c r="BV458" s="282"/>
      <c r="BW458" s="283"/>
      <c r="BY458" s="283"/>
      <c r="BZ458" s="283"/>
      <c r="CA458" s="283"/>
      <c r="CB458" s="282"/>
      <c r="CC458" s="282"/>
      <c r="CD458" s="282"/>
      <c r="CE458" s="282"/>
      <c r="CG458" s="427"/>
      <c r="CH458" s="402"/>
      <c r="CI458" s="424"/>
      <c r="CJ458" s="282"/>
      <c r="CK458" s="282"/>
      <c r="CL458" s="283"/>
      <c r="CM458" s="283"/>
      <c r="CP458" s="282"/>
      <c r="DC458" s="282"/>
      <c r="DD458" s="282"/>
      <c r="DE458" s="282"/>
      <c r="DF458" s="282"/>
      <c r="DG458" s="282"/>
      <c r="DH458" s="282"/>
      <c r="DI458" s="282"/>
      <c r="DJ458" s="282"/>
      <c r="EF458" s="495" t="str">
        <f>""&amp;(MID(数据表!AZ458,1,MIN(FIND({"(";"（"},数据表!AZ458&amp;"(（",1)-1)))&amp;""</f>
        <v/>
      </c>
      <c r="EG458" s="495" t="str">
        <f>""&amp;(MID(数据表!AZ458,1,MIN(FIND({0;1;2;3;4;5;6;7;8;9},数据表!AZ458&amp;"1234567890",1)-1)))&amp;""</f>
        <v/>
      </c>
    </row>
    <row r="459" spans="2:137" s="310" customFormat="1" ht="12" customHeight="1">
      <c r="B459" s="286"/>
      <c r="C459" s="286"/>
      <c r="D459" s="286"/>
      <c r="E459" s="479"/>
      <c r="F459" s="282"/>
      <c r="G459" s="283"/>
      <c r="H459" s="421"/>
      <c r="I459" s="421"/>
      <c r="J459" s="283"/>
      <c r="K459" s="421"/>
      <c r="L459" s="282"/>
      <c r="N459" s="282"/>
      <c r="S459" s="282"/>
      <c r="T459" s="283"/>
      <c r="U459" s="283"/>
      <c r="V459" s="283"/>
      <c r="W459" s="283"/>
      <c r="X459" s="283"/>
      <c r="Y459" s="282"/>
      <c r="Z459" s="282"/>
      <c r="AA459" s="283"/>
      <c r="AB459" s="282"/>
      <c r="AC459" s="282"/>
      <c r="AD459" s="282"/>
      <c r="AE459" s="282"/>
      <c r="AF459" s="283"/>
      <c r="AG459" s="402"/>
      <c r="AH459" s="283"/>
      <c r="AI459" s="283"/>
      <c r="AJ459" s="283"/>
      <c r="AK459" s="283"/>
      <c r="AL459" s="283"/>
      <c r="AM459" s="282"/>
      <c r="AN459" s="282"/>
      <c r="AO459" s="282"/>
      <c r="AP459" s="282"/>
      <c r="AQ459" s="282"/>
      <c r="AR459" s="282"/>
      <c r="AT459" s="283"/>
      <c r="AU459" s="283"/>
      <c r="AV459" s="283"/>
      <c r="AW459" s="283"/>
      <c r="AY459" s="283"/>
      <c r="AZ459" s="282"/>
      <c r="BA459" s="283"/>
      <c r="BB459" s="282"/>
      <c r="BC459" s="282"/>
      <c r="BD459" s="282"/>
      <c r="BE459" s="283"/>
      <c r="BG459" s="282"/>
      <c r="BH459" s="282"/>
      <c r="BI459" s="282"/>
      <c r="BL459" s="421"/>
      <c r="BM459" s="424"/>
      <c r="BN459" s="424"/>
      <c r="BO459" s="424"/>
      <c r="BP459" s="424"/>
      <c r="BQ459" s="421"/>
      <c r="BR459" s="421"/>
      <c r="BV459" s="282"/>
      <c r="BW459" s="283"/>
      <c r="BY459" s="283"/>
      <c r="BZ459" s="283"/>
      <c r="CA459" s="283"/>
      <c r="CB459" s="282"/>
      <c r="CC459" s="282"/>
      <c r="CD459" s="282"/>
      <c r="CE459" s="282"/>
      <c r="CG459" s="427"/>
      <c r="CH459" s="402"/>
      <c r="CI459" s="424"/>
      <c r="CJ459" s="282"/>
      <c r="CK459" s="282"/>
      <c r="CL459" s="283"/>
      <c r="CM459" s="283"/>
      <c r="CP459" s="282"/>
      <c r="DC459" s="282"/>
      <c r="DD459" s="282"/>
      <c r="DE459" s="282"/>
      <c r="DF459" s="282"/>
      <c r="DG459" s="282"/>
      <c r="DH459" s="282"/>
      <c r="DI459" s="282"/>
      <c r="DJ459" s="282"/>
      <c r="EF459" s="495" t="str">
        <f>""&amp;(MID(数据表!AZ459,1,MIN(FIND({"(";"（"},数据表!AZ459&amp;"(（",1)-1)))&amp;""</f>
        <v/>
      </c>
      <c r="EG459" s="495" t="str">
        <f>""&amp;(MID(数据表!AZ459,1,MIN(FIND({0;1;2;3;4;5;6;7;8;9},数据表!AZ459&amp;"1234567890",1)-1)))&amp;""</f>
        <v/>
      </c>
    </row>
    <row r="460" spans="2:137" s="310" customFormat="1" ht="12" customHeight="1">
      <c r="B460" s="286"/>
      <c r="C460" s="286"/>
      <c r="D460" s="286"/>
      <c r="E460" s="479"/>
      <c r="F460" s="282"/>
      <c r="G460" s="283"/>
      <c r="H460" s="421"/>
      <c r="I460" s="421"/>
      <c r="J460" s="283"/>
      <c r="K460" s="421"/>
      <c r="L460" s="282"/>
      <c r="N460" s="282"/>
      <c r="S460" s="282"/>
      <c r="T460" s="283"/>
      <c r="U460" s="283"/>
      <c r="V460" s="283"/>
      <c r="W460" s="283"/>
      <c r="X460" s="283"/>
      <c r="Y460" s="282"/>
      <c r="Z460" s="282"/>
      <c r="AA460" s="283"/>
      <c r="AB460" s="282"/>
      <c r="AC460" s="282"/>
      <c r="AD460" s="282"/>
      <c r="AE460" s="282"/>
      <c r="AF460" s="283"/>
      <c r="AG460" s="402"/>
      <c r="AH460" s="283"/>
      <c r="AI460" s="283"/>
      <c r="AJ460" s="283"/>
      <c r="AK460" s="283"/>
      <c r="AL460" s="283"/>
      <c r="AM460" s="282"/>
      <c r="AN460" s="282"/>
      <c r="AO460" s="282"/>
      <c r="AP460" s="282"/>
      <c r="AQ460" s="282"/>
      <c r="AR460" s="282"/>
      <c r="AT460" s="283"/>
      <c r="AU460" s="283"/>
      <c r="AV460" s="283"/>
      <c r="AW460" s="283"/>
      <c r="AY460" s="283"/>
      <c r="AZ460" s="282"/>
      <c r="BA460" s="283"/>
      <c r="BB460" s="282"/>
      <c r="BC460" s="282"/>
      <c r="BD460" s="282"/>
      <c r="BE460" s="283"/>
      <c r="BG460" s="282"/>
      <c r="BH460" s="282"/>
      <c r="BI460" s="282"/>
      <c r="BL460" s="421"/>
      <c r="BM460" s="424"/>
      <c r="BN460" s="424"/>
      <c r="BO460" s="424"/>
      <c r="BP460" s="424"/>
      <c r="BQ460" s="421"/>
      <c r="BR460" s="421"/>
      <c r="BV460" s="282"/>
      <c r="BW460" s="283"/>
      <c r="BY460" s="283"/>
      <c r="BZ460" s="283"/>
      <c r="CA460" s="283"/>
      <c r="CB460" s="282"/>
      <c r="CC460" s="282"/>
      <c r="CD460" s="282"/>
      <c r="CE460" s="282"/>
      <c r="CG460" s="427"/>
      <c r="CH460" s="402"/>
      <c r="CI460" s="424"/>
      <c r="CJ460" s="282"/>
      <c r="CK460" s="282"/>
      <c r="CL460" s="283"/>
      <c r="CM460" s="283"/>
      <c r="CP460" s="282"/>
      <c r="DC460" s="282"/>
      <c r="DD460" s="282"/>
      <c r="DE460" s="282"/>
      <c r="DF460" s="282"/>
      <c r="DG460" s="282"/>
      <c r="DH460" s="282"/>
      <c r="DI460" s="282"/>
      <c r="DJ460" s="282"/>
      <c r="EF460" s="495" t="str">
        <f>""&amp;(MID(数据表!AZ460,1,MIN(FIND({"(";"（"},数据表!AZ460&amp;"(（",1)-1)))&amp;""</f>
        <v/>
      </c>
      <c r="EG460" s="495" t="str">
        <f>""&amp;(MID(数据表!AZ460,1,MIN(FIND({0;1;2;3;4;5;6;7;8;9},数据表!AZ460&amp;"1234567890",1)-1)))&amp;""</f>
        <v/>
      </c>
    </row>
    <row r="461" spans="2:137" s="310" customFormat="1" ht="12" customHeight="1">
      <c r="B461" s="286"/>
      <c r="C461" s="286"/>
      <c r="D461" s="286"/>
      <c r="E461" s="479"/>
      <c r="F461" s="282"/>
      <c r="G461" s="283"/>
      <c r="H461" s="421"/>
      <c r="I461" s="421"/>
      <c r="J461" s="283"/>
      <c r="K461" s="421"/>
      <c r="L461" s="282"/>
      <c r="N461" s="282"/>
      <c r="S461" s="282"/>
      <c r="T461" s="283"/>
      <c r="U461" s="283"/>
      <c r="V461" s="283"/>
      <c r="W461" s="283"/>
      <c r="X461" s="283"/>
      <c r="Y461" s="282"/>
      <c r="Z461" s="282"/>
      <c r="AA461" s="283"/>
      <c r="AB461" s="282"/>
      <c r="AC461" s="282"/>
      <c r="AD461" s="282"/>
      <c r="AE461" s="282"/>
      <c r="AF461" s="283"/>
      <c r="AG461" s="402"/>
      <c r="AH461" s="283"/>
      <c r="AI461" s="283"/>
      <c r="AJ461" s="283"/>
      <c r="AK461" s="283"/>
      <c r="AL461" s="283"/>
      <c r="AM461" s="282"/>
      <c r="AN461" s="282"/>
      <c r="AO461" s="282"/>
      <c r="AP461" s="282"/>
      <c r="AQ461" s="282"/>
      <c r="AR461" s="282"/>
      <c r="AT461" s="283"/>
      <c r="AU461" s="283"/>
      <c r="AV461" s="283"/>
      <c r="AW461" s="283"/>
      <c r="AY461" s="283"/>
      <c r="AZ461" s="282"/>
      <c r="BA461" s="283"/>
      <c r="BB461" s="282"/>
      <c r="BC461" s="282"/>
      <c r="BD461" s="282"/>
      <c r="BE461" s="283"/>
      <c r="BG461" s="282"/>
      <c r="BH461" s="282"/>
      <c r="BI461" s="282"/>
      <c r="BL461" s="421"/>
      <c r="BM461" s="424"/>
      <c r="BN461" s="424"/>
      <c r="BO461" s="424"/>
      <c r="BP461" s="424"/>
      <c r="BQ461" s="421"/>
      <c r="BR461" s="421"/>
      <c r="BV461" s="282"/>
      <c r="BW461" s="283"/>
      <c r="BY461" s="283"/>
      <c r="BZ461" s="283"/>
      <c r="CA461" s="283"/>
      <c r="CB461" s="282"/>
      <c r="CC461" s="282"/>
      <c r="CD461" s="282"/>
      <c r="CE461" s="282"/>
      <c r="CG461" s="427"/>
      <c r="CH461" s="402"/>
      <c r="CI461" s="424"/>
      <c r="CJ461" s="282"/>
      <c r="CK461" s="282"/>
      <c r="CL461" s="283"/>
      <c r="CM461" s="283"/>
      <c r="CP461" s="282"/>
      <c r="DC461" s="282"/>
      <c r="DD461" s="282"/>
      <c r="DE461" s="282"/>
      <c r="DF461" s="282"/>
      <c r="DG461" s="282"/>
      <c r="DH461" s="282"/>
      <c r="DI461" s="282"/>
      <c r="DJ461" s="282"/>
      <c r="EF461" s="495" t="str">
        <f>""&amp;(MID(数据表!AZ461,1,MIN(FIND({"(";"（"},数据表!AZ461&amp;"(（",1)-1)))&amp;""</f>
        <v/>
      </c>
      <c r="EG461" s="495" t="str">
        <f>""&amp;(MID(数据表!AZ461,1,MIN(FIND({0;1;2;3;4;5;6;7;8;9},数据表!AZ461&amp;"1234567890",1)-1)))&amp;""</f>
        <v/>
      </c>
    </row>
    <row r="462" spans="2:137" s="310" customFormat="1" ht="12" customHeight="1">
      <c r="B462" s="286"/>
      <c r="C462" s="286"/>
      <c r="D462" s="286"/>
      <c r="E462" s="479"/>
      <c r="F462" s="282"/>
      <c r="G462" s="283"/>
      <c r="H462" s="421"/>
      <c r="I462" s="421"/>
      <c r="J462" s="283"/>
      <c r="K462" s="421"/>
      <c r="L462" s="282"/>
      <c r="N462" s="282"/>
      <c r="S462" s="282"/>
      <c r="T462" s="283"/>
      <c r="U462" s="283"/>
      <c r="V462" s="283"/>
      <c r="W462" s="283"/>
      <c r="X462" s="283"/>
      <c r="Y462" s="282"/>
      <c r="Z462" s="282"/>
      <c r="AA462" s="283"/>
      <c r="AB462" s="282"/>
      <c r="AC462" s="282"/>
      <c r="AD462" s="282"/>
      <c r="AE462" s="282"/>
      <c r="AF462" s="283"/>
      <c r="AG462" s="402"/>
      <c r="AH462" s="283"/>
      <c r="AI462" s="283"/>
      <c r="AJ462" s="283"/>
      <c r="AK462" s="283"/>
      <c r="AL462" s="283"/>
      <c r="AM462" s="282"/>
      <c r="AN462" s="282"/>
      <c r="AO462" s="282"/>
      <c r="AP462" s="282"/>
      <c r="AQ462" s="282"/>
      <c r="AR462" s="282"/>
      <c r="AT462" s="283"/>
      <c r="AU462" s="283"/>
      <c r="AV462" s="283"/>
      <c r="AW462" s="283"/>
      <c r="AY462" s="283"/>
      <c r="AZ462" s="282"/>
      <c r="BA462" s="283"/>
      <c r="BB462" s="282"/>
      <c r="BC462" s="282"/>
      <c r="BD462" s="282"/>
      <c r="BE462" s="283"/>
      <c r="BG462" s="282"/>
      <c r="BH462" s="282"/>
      <c r="BI462" s="282"/>
      <c r="BL462" s="421"/>
      <c r="BM462" s="424"/>
      <c r="BN462" s="424"/>
      <c r="BO462" s="424"/>
      <c r="BP462" s="424"/>
      <c r="BQ462" s="421"/>
      <c r="BR462" s="421"/>
      <c r="BV462" s="282"/>
      <c r="BW462" s="283"/>
      <c r="BY462" s="283"/>
      <c r="BZ462" s="283"/>
      <c r="CA462" s="283"/>
      <c r="CB462" s="282"/>
      <c r="CC462" s="282"/>
      <c r="CD462" s="282"/>
      <c r="CE462" s="282"/>
      <c r="CG462" s="427"/>
      <c r="CH462" s="402"/>
      <c r="CI462" s="424"/>
      <c r="CJ462" s="282"/>
      <c r="CK462" s="282"/>
      <c r="CL462" s="283"/>
      <c r="CM462" s="283"/>
      <c r="CP462" s="282"/>
      <c r="DC462" s="282"/>
      <c r="DD462" s="282"/>
      <c r="DE462" s="282"/>
      <c r="DF462" s="282"/>
      <c r="DG462" s="282"/>
      <c r="DH462" s="282"/>
      <c r="DI462" s="282"/>
      <c r="DJ462" s="282"/>
      <c r="EF462" s="495" t="str">
        <f>""&amp;(MID(数据表!AZ462,1,MIN(FIND({"(";"（"},数据表!AZ462&amp;"(（",1)-1)))&amp;""</f>
        <v/>
      </c>
      <c r="EG462" s="495" t="str">
        <f>""&amp;(MID(数据表!AZ462,1,MIN(FIND({0;1;2;3;4;5;6;7;8;9},数据表!AZ462&amp;"1234567890",1)-1)))&amp;""</f>
        <v/>
      </c>
    </row>
    <row r="463" spans="2:137" s="310" customFormat="1" ht="12" customHeight="1">
      <c r="B463" s="286"/>
      <c r="C463" s="286"/>
      <c r="D463" s="286"/>
      <c r="E463" s="479"/>
      <c r="F463" s="282"/>
      <c r="G463" s="283"/>
      <c r="H463" s="421"/>
      <c r="I463" s="421"/>
      <c r="J463" s="283"/>
      <c r="K463" s="421"/>
      <c r="L463" s="282"/>
      <c r="N463" s="282"/>
      <c r="S463" s="282"/>
      <c r="T463" s="283"/>
      <c r="U463" s="283"/>
      <c r="V463" s="283"/>
      <c r="W463" s="283"/>
      <c r="X463" s="283"/>
      <c r="Y463" s="282"/>
      <c r="Z463" s="282"/>
      <c r="AA463" s="283"/>
      <c r="AB463" s="282"/>
      <c r="AC463" s="282"/>
      <c r="AD463" s="282"/>
      <c r="AE463" s="282"/>
      <c r="AF463" s="283"/>
      <c r="AG463" s="402"/>
      <c r="AH463" s="283"/>
      <c r="AI463" s="283"/>
      <c r="AJ463" s="283"/>
      <c r="AK463" s="283"/>
      <c r="AL463" s="283"/>
      <c r="AM463" s="282"/>
      <c r="AN463" s="282"/>
      <c r="AO463" s="282"/>
      <c r="AP463" s="282"/>
      <c r="AQ463" s="282"/>
      <c r="AR463" s="282"/>
      <c r="AT463" s="283"/>
      <c r="AU463" s="283"/>
      <c r="AV463" s="283"/>
      <c r="AW463" s="283"/>
      <c r="AY463" s="283"/>
      <c r="AZ463" s="282"/>
      <c r="BA463" s="283"/>
      <c r="BB463" s="282"/>
      <c r="BC463" s="282"/>
      <c r="BD463" s="282"/>
      <c r="BE463" s="283"/>
      <c r="BG463" s="282"/>
      <c r="BH463" s="282"/>
      <c r="BI463" s="282"/>
      <c r="BL463" s="421"/>
      <c r="BM463" s="424"/>
      <c r="BN463" s="424"/>
      <c r="BO463" s="424"/>
      <c r="BP463" s="424"/>
      <c r="BQ463" s="421"/>
      <c r="BR463" s="421"/>
      <c r="BV463" s="282"/>
      <c r="BW463" s="283"/>
      <c r="BY463" s="283"/>
      <c r="BZ463" s="283"/>
      <c r="CA463" s="283"/>
      <c r="CB463" s="282"/>
      <c r="CC463" s="282"/>
      <c r="CD463" s="282"/>
      <c r="CE463" s="282"/>
      <c r="CG463" s="427"/>
      <c r="CH463" s="402"/>
      <c r="CI463" s="424"/>
      <c r="CJ463" s="282"/>
      <c r="CK463" s="282"/>
      <c r="CL463" s="283"/>
      <c r="CM463" s="283"/>
      <c r="CP463" s="282"/>
      <c r="DC463" s="282"/>
      <c r="DD463" s="282"/>
      <c r="DE463" s="282"/>
      <c r="DF463" s="282"/>
      <c r="DG463" s="282"/>
      <c r="DH463" s="282"/>
      <c r="DI463" s="282"/>
      <c r="DJ463" s="282"/>
      <c r="EF463" s="495" t="str">
        <f>""&amp;(MID(数据表!AZ463,1,MIN(FIND({"(";"（"},数据表!AZ463&amp;"(（",1)-1)))&amp;""</f>
        <v/>
      </c>
      <c r="EG463" s="495" t="str">
        <f>""&amp;(MID(数据表!AZ463,1,MIN(FIND({0;1;2;3;4;5;6;7;8;9},数据表!AZ463&amp;"1234567890",1)-1)))&amp;""</f>
        <v/>
      </c>
    </row>
    <row r="464" spans="2:137" s="310" customFormat="1" ht="12" customHeight="1">
      <c r="B464" s="286"/>
      <c r="C464" s="286"/>
      <c r="D464" s="286"/>
      <c r="E464" s="479"/>
      <c r="F464" s="282"/>
      <c r="G464" s="283"/>
      <c r="H464" s="421"/>
      <c r="I464" s="421"/>
      <c r="J464" s="283"/>
      <c r="K464" s="421"/>
      <c r="L464" s="282"/>
      <c r="N464" s="282"/>
      <c r="S464" s="282"/>
      <c r="T464" s="283"/>
      <c r="U464" s="283"/>
      <c r="V464" s="283"/>
      <c r="W464" s="283"/>
      <c r="X464" s="283"/>
      <c r="Y464" s="282"/>
      <c r="Z464" s="282"/>
      <c r="AA464" s="283"/>
      <c r="AB464" s="282"/>
      <c r="AC464" s="282"/>
      <c r="AD464" s="282"/>
      <c r="AE464" s="282"/>
      <c r="AF464" s="283"/>
      <c r="AG464" s="402"/>
      <c r="AH464" s="283"/>
      <c r="AI464" s="283"/>
      <c r="AJ464" s="283"/>
      <c r="AK464" s="283"/>
      <c r="AL464" s="283"/>
      <c r="AM464" s="282"/>
      <c r="AN464" s="282"/>
      <c r="AO464" s="282"/>
      <c r="AP464" s="282"/>
      <c r="AQ464" s="282"/>
      <c r="AR464" s="282"/>
      <c r="AT464" s="283"/>
      <c r="AU464" s="283"/>
      <c r="AV464" s="283"/>
      <c r="AW464" s="283"/>
      <c r="AY464" s="283"/>
      <c r="AZ464" s="282"/>
      <c r="BA464" s="283"/>
      <c r="BB464" s="282"/>
      <c r="BC464" s="282"/>
      <c r="BD464" s="282"/>
      <c r="BE464" s="283"/>
      <c r="BG464" s="282"/>
      <c r="BH464" s="282"/>
      <c r="BI464" s="282"/>
      <c r="BL464" s="421"/>
      <c r="BM464" s="424"/>
      <c r="BN464" s="424"/>
      <c r="BO464" s="424"/>
      <c r="BP464" s="424"/>
      <c r="BQ464" s="421"/>
      <c r="BR464" s="421"/>
      <c r="BV464" s="282"/>
      <c r="BW464" s="283"/>
      <c r="BY464" s="283"/>
      <c r="BZ464" s="283"/>
      <c r="CA464" s="283"/>
      <c r="CB464" s="282"/>
      <c r="CC464" s="282"/>
      <c r="CD464" s="282"/>
      <c r="CE464" s="282"/>
      <c r="CG464" s="427"/>
      <c r="CH464" s="402"/>
      <c r="CI464" s="424"/>
      <c r="CJ464" s="282"/>
      <c r="CK464" s="282"/>
      <c r="CL464" s="283"/>
      <c r="CM464" s="283"/>
      <c r="CP464" s="282"/>
      <c r="DC464" s="282"/>
      <c r="DD464" s="282"/>
      <c r="DE464" s="282"/>
      <c r="DF464" s="282"/>
      <c r="DG464" s="282"/>
      <c r="DH464" s="282"/>
      <c r="DI464" s="282"/>
      <c r="DJ464" s="282"/>
      <c r="EF464" s="495" t="str">
        <f>""&amp;(MID(数据表!AZ464,1,MIN(FIND({"(";"（"},数据表!AZ464&amp;"(（",1)-1)))&amp;""</f>
        <v/>
      </c>
      <c r="EG464" s="495" t="str">
        <f>""&amp;(MID(数据表!AZ464,1,MIN(FIND({0;1;2;3;4;5;6;7;8;9},数据表!AZ464&amp;"1234567890",1)-1)))&amp;""</f>
        <v/>
      </c>
    </row>
    <row r="465" spans="2:137" s="310" customFormat="1" ht="12" customHeight="1">
      <c r="B465" s="286"/>
      <c r="C465" s="286"/>
      <c r="D465" s="286"/>
      <c r="E465" s="479"/>
      <c r="F465" s="282"/>
      <c r="G465" s="283"/>
      <c r="H465" s="421"/>
      <c r="I465" s="421"/>
      <c r="J465" s="283"/>
      <c r="K465" s="421"/>
      <c r="L465" s="282"/>
      <c r="N465" s="282"/>
      <c r="S465" s="282"/>
      <c r="T465" s="283"/>
      <c r="U465" s="283"/>
      <c r="V465" s="283"/>
      <c r="W465" s="283"/>
      <c r="X465" s="283"/>
      <c r="Y465" s="282"/>
      <c r="Z465" s="282"/>
      <c r="AA465" s="283"/>
      <c r="AB465" s="282"/>
      <c r="AC465" s="282"/>
      <c r="AD465" s="282"/>
      <c r="AE465" s="282"/>
      <c r="AF465" s="283"/>
      <c r="AG465" s="402"/>
      <c r="AH465" s="283"/>
      <c r="AI465" s="283"/>
      <c r="AJ465" s="283"/>
      <c r="AK465" s="283"/>
      <c r="AL465" s="283"/>
      <c r="AM465" s="282"/>
      <c r="AN465" s="282"/>
      <c r="AO465" s="282"/>
      <c r="AP465" s="282"/>
      <c r="AQ465" s="282"/>
      <c r="AR465" s="282"/>
      <c r="AT465" s="283"/>
      <c r="AU465" s="283"/>
      <c r="AV465" s="283"/>
      <c r="AW465" s="283"/>
      <c r="AY465" s="283"/>
      <c r="AZ465" s="282"/>
      <c r="BA465" s="283"/>
      <c r="BB465" s="282"/>
      <c r="BC465" s="282"/>
      <c r="BD465" s="282"/>
      <c r="BE465" s="283"/>
      <c r="BG465" s="282"/>
      <c r="BH465" s="282"/>
      <c r="BI465" s="282"/>
      <c r="BL465" s="421"/>
      <c r="BM465" s="424"/>
      <c r="BN465" s="424"/>
      <c r="BO465" s="424"/>
      <c r="BP465" s="424"/>
      <c r="BQ465" s="421"/>
      <c r="BR465" s="421"/>
      <c r="BV465" s="282"/>
      <c r="BW465" s="283"/>
      <c r="BY465" s="283"/>
      <c r="BZ465" s="283"/>
      <c r="CA465" s="283"/>
      <c r="CB465" s="282"/>
      <c r="CC465" s="282"/>
      <c r="CD465" s="282"/>
      <c r="CE465" s="282"/>
      <c r="CG465" s="427"/>
      <c r="CH465" s="402"/>
      <c r="CI465" s="424"/>
      <c r="CJ465" s="282"/>
      <c r="CK465" s="282"/>
      <c r="CL465" s="283"/>
      <c r="CM465" s="283"/>
      <c r="CP465" s="282"/>
      <c r="DC465" s="282"/>
      <c r="DD465" s="282"/>
      <c r="DE465" s="282"/>
      <c r="DF465" s="282"/>
      <c r="DG465" s="282"/>
      <c r="DH465" s="282"/>
      <c r="DI465" s="282"/>
      <c r="DJ465" s="282"/>
      <c r="EF465" s="495" t="str">
        <f>""&amp;(MID(数据表!AZ465,1,MIN(FIND({"(";"（"},数据表!AZ465&amp;"(（",1)-1)))&amp;""</f>
        <v/>
      </c>
      <c r="EG465" s="495" t="str">
        <f>""&amp;(MID(数据表!AZ465,1,MIN(FIND({0;1;2;3;4;5;6;7;8;9},数据表!AZ465&amp;"1234567890",1)-1)))&amp;""</f>
        <v/>
      </c>
    </row>
    <row r="466" spans="2:137" s="310" customFormat="1" ht="12" customHeight="1">
      <c r="B466" s="286"/>
      <c r="C466" s="286"/>
      <c r="D466" s="286"/>
      <c r="E466" s="479"/>
      <c r="F466" s="282"/>
      <c r="G466" s="283"/>
      <c r="H466" s="421"/>
      <c r="I466" s="421"/>
      <c r="J466" s="283"/>
      <c r="K466" s="421"/>
      <c r="L466" s="282"/>
      <c r="N466" s="282"/>
      <c r="S466" s="282"/>
      <c r="T466" s="283"/>
      <c r="U466" s="283"/>
      <c r="V466" s="283"/>
      <c r="W466" s="283"/>
      <c r="X466" s="283"/>
      <c r="Y466" s="282"/>
      <c r="Z466" s="282"/>
      <c r="AA466" s="283"/>
      <c r="AB466" s="282"/>
      <c r="AC466" s="282"/>
      <c r="AD466" s="282"/>
      <c r="AE466" s="282"/>
      <c r="AF466" s="283"/>
      <c r="AG466" s="402"/>
      <c r="AH466" s="283"/>
      <c r="AI466" s="283"/>
      <c r="AJ466" s="283"/>
      <c r="AK466" s="283"/>
      <c r="AL466" s="283"/>
      <c r="AM466" s="282"/>
      <c r="AN466" s="282"/>
      <c r="AO466" s="282"/>
      <c r="AP466" s="282"/>
      <c r="AQ466" s="282"/>
      <c r="AR466" s="282"/>
      <c r="AT466" s="283"/>
      <c r="AU466" s="283"/>
      <c r="AV466" s="283"/>
      <c r="AW466" s="283"/>
      <c r="AY466" s="283"/>
      <c r="AZ466" s="282"/>
      <c r="BA466" s="283"/>
      <c r="BB466" s="282"/>
      <c r="BC466" s="282"/>
      <c r="BD466" s="282"/>
      <c r="BE466" s="283"/>
      <c r="BG466" s="282"/>
      <c r="BH466" s="282"/>
      <c r="BI466" s="282"/>
      <c r="BL466" s="421"/>
      <c r="BM466" s="424"/>
      <c r="BN466" s="424"/>
      <c r="BO466" s="424"/>
      <c r="BP466" s="424"/>
      <c r="BQ466" s="421"/>
      <c r="BR466" s="421"/>
      <c r="BV466" s="282"/>
      <c r="BW466" s="283"/>
      <c r="BY466" s="283"/>
      <c r="BZ466" s="283"/>
      <c r="CA466" s="283"/>
      <c r="CB466" s="282"/>
      <c r="CC466" s="282"/>
      <c r="CD466" s="282"/>
      <c r="CE466" s="282"/>
      <c r="CG466" s="427"/>
      <c r="CH466" s="402"/>
      <c r="CI466" s="424"/>
      <c r="CJ466" s="282"/>
      <c r="CK466" s="282"/>
      <c r="CL466" s="283"/>
      <c r="CM466" s="283"/>
      <c r="CP466" s="282"/>
      <c r="DC466" s="282"/>
      <c r="DD466" s="282"/>
      <c r="DE466" s="282"/>
      <c r="DF466" s="282"/>
      <c r="DG466" s="282"/>
      <c r="DH466" s="282"/>
      <c r="DI466" s="282"/>
      <c r="DJ466" s="282"/>
      <c r="EF466" s="495" t="str">
        <f>""&amp;(MID(数据表!AZ466,1,MIN(FIND({"(";"（"},数据表!AZ466&amp;"(（",1)-1)))&amp;""</f>
        <v/>
      </c>
      <c r="EG466" s="495" t="str">
        <f>""&amp;(MID(数据表!AZ466,1,MIN(FIND({0;1;2;3;4;5;6;7;8;9},数据表!AZ466&amp;"1234567890",1)-1)))&amp;""</f>
        <v/>
      </c>
    </row>
    <row r="467" spans="2:137" s="310" customFormat="1" ht="12" customHeight="1">
      <c r="B467" s="286"/>
      <c r="C467" s="286"/>
      <c r="D467" s="286"/>
      <c r="E467" s="479"/>
      <c r="F467" s="282"/>
      <c r="G467" s="283"/>
      <c r="H467" s="421"/>
      <c r="I467" s="421"/>
      <c r="J467" s="283"/>
      <c r="K467" s="421"/>
      <c r="L467" s="282"/>
      <c r="N467" s="282"/>
      <c r="S467" s="282"/>
      <c r="T467" s="283"/>
      <c r="U467" s="283"/>
      <c r="V467" s="283"/>
      <c r="W467" s="283"/>
      <c r="X467" s="283"/>
      <c r="Y467" s="282"/>
      <c r="Z467" s="282"/>
      <c r="AA467" s="283"/>
      <c r="AB467" s="282"/>
      <c r="AC467" s="282"/>
      <c r="AD467" s="282"/>
      <c r="AE467" s="282"/>
      <c r="AF467" s="283"/>
      <c r="AG467" s="402"/>
      <c r="AH467" s="283"/>
      <c r="AI467" s="283"/>
      <c r="AJ467" s="283"/>
      <c r="AK467" s="283"/>
      <c r="AL467" s="283"/>
      <c r="AM467" s="282"/>
      <c r="AN467" s="282"/>
      <c r="AO467" s="282"/>
      <c r="AP467" s="282"/>
      <c r="AQ467" s="282"/>
      <c r="AR467" s="282"/>
      <c r="AT467" s="283"/>
      <c r="AU467" s="283"/>
      <c r="AV467" s="283"/>
      <c r="AW467" s="283"/>
      <c r="AY467" s="283"/>
      <c r="AZ467" s="282"/>
      <c r="BA467" s="283"/>
      <c r="BB467" s="282"/>
      <c r="BC467" s="282"/>
      <c r="BD467" s="282"/>
      <c r="BE467" s="283"/>
      <c r="BG467" s="282"/>
      <c r="BH467" s="282"/>
      <c r="BI467" s="282"/>
      <c r="BL467" s="421"/>
      <c r="BM467" s="424"/>
      <c r="BN467" s="424"/>
      <c r="BO467" s="424"/>
      <c r="BP467" s="424"/>
      <c r="BQ467" s="421"/>
      <c r="BR467" s="421"/>
      <c r="BV467" s="282"/>
      <c r="BW467" s="283"/>
      <c r="BY467" s="283"/>
      <c r="BZ467" s="283"/>
      <c r="CA467" s="283"/>
      <c r="CB467" s="282"/>
      <c r="CC467" s="282"/>
      <c r="CD467" s="282"/>
      <c r="CE467" s="282"/>
      <c r="CG467" s="427"/>
      <c r="CH467" s="402"/>
      <c r="CI467" s="424"/>
      <c r="CJ467" s="282"/>
      <c r="CK467" s="282"/>
      <c r="CL467" s="283"/>
      <c r="CM467" s="283"/>
      <c r="CP467" s="282"/>
      <c r="DC467" s="282"/>
      <c r="DD467" s="282"/>
      <c r="DE467" s="282"/>
      <c r="DF467" s="282"/>
      <c r="DG467" s="282"/>
      <c r="DH467" s="282"/>
      <c r="DI467" s="282"/>
      <c r="DJ467" s="282"/>
      <c r="EF467" s="495" t="str">
        <f>""&amp;(MID(数据表!AZ467,1,MIN(FIND({"(";"（"},数据表!AZ467&amp;"(（",1)-1)))&amp;""</f>
        <v/>
      </c>
      <c r="EG467" s="495" t="str">
        <f>""&amp;(MID(数据表!AZ467,1,MIN(FIND({0;1;2;3;4;5;6;7;8;9},数据表!AZ467&amp;"1234567890",1)-1)))&amp;""</f>
        <v/>
      </c>
    </row>
    <row r="468" spans="2:137" s="310" customFormat="1" ht="12" customHeight="1">
      <c r="B468" s="286"/>
      <c r="C468" s="286"/>
      <c r="D468" s="286"/>
      <c r="E468" s="479"/>
      <c r="F468" s="282"/>
      <c r="G468" s="283"/>
      <c r="H468" s="421"/>
      <c r="I468" s="421"/>
      <c r="J468" s="283"/>
      <c r="K468" s="421"/>
      <c r="L468" s="282"/>
      <c r="N468" s="282"/>
      <c r="S468" s="282"/>
      <c r="T468" s="283"/>
      <c r="U468" s="283"/>
      <c r="V468" s="283"/>
      <c r="W468" s="283"/>
      <c r="X468" s="283"/>
      <c r="Y468" s="282"/>
      <c r="Z468" s="282"/>
      <c r="AA468" s="283"/>
      <c r="AB468" s="282"/>
      <c r="AC468" s="282"/>
      <c r="AD468" s="282"/>
      <c r="AE468" s="282"/>
      <c r="AF468" s="283"/>
      <c r="AG468" s="402"/>
      <c r="AH468" s="283"/>
      <c r="AI468" s="283"/>
      <c r="AJ468" s="283"/>
      <c r="AK468" s="283"/>
      <c r="AL468" s="283"/>
      <c r="AM468" s="282"/>
      <c r="AN468" s="282"/>
      <c r="AO468" s="282"/>
      <c r="AP468" s="282"/>
      <c r="AQ468" s="282"/>
      <c r="AR468" s="282"/>
      <c r="AT468" s="283"/>
      <c r="AU468" s="283"/>
      <c r="AV468" s="283"/>
      <c r="AW468" s="283"/>
      <c r="AY468" s="283"/>
      <c r="AZ468" s="282"/>
      <c r="BA468" s="283"/>
      <c r="BB468" s="282"/>
      <c r="BC468" s="282"/>
      <c r="BD468" s="282"/>
      <c r="BE468" s="283"/>
      <c r="BG468" s="282"/>
      <c r="BH468" s="282"/>
      <c r="BI468" s="282"/>
      <c r="BL468" s="421"/>
      <c r="BM468" s="424"/>
      <c r="BN468" s="424"/>
      <c r="BO468" s="424"/>
      <c r="BP468" s="424"/>
      <c r="BQ468" s="421"/>
      <c r="BR468" s="421"/>
      <c r="BV468" s="282"/>
      <c r="BW468" s="283"/>
      <c r="BY468" s="283"/>
      <c r="BZ468" s="283"/>
      <c r="CA468" s="283"/>
      <c r="CB468" s="282"/>
      <c r="CC468" s="282"/>
      <c r="CD468" s="282"/>
      <c r="CE468" s="282"/>
      <c r="CG468" s="427"/>
      <c r="CH468" s="402"/>
      <c r="CI468" s="424"/>
      <c r="CJ468" s="282"/>
      <c r="CK468" s="282"/>
      <c r="CL468" s="283"/>
      <c r="CM468" s="283"/>
      <c r="CP468" s="282"/>
      <c r="DC468" s="282"/>
      <c r="DD468" s="282"/>
      <c r="DE468" s="282"/>
      <c r="DF468" s="282"/>
      <c r="DG468" s="282"/>
      <c r="DH468" s="282"/>
      <c r="DI468" s="282"/>
      <c r="DJ468" s="282"/>
      <c r="EF468" s="495" t="str">
        <f>""&amp;(MID(数据表!AZ468,1,MIN(FIND({"(";"（"},数据表!AZ468&amp;"(（",1)-1)))&amp;""</f>
        <v/>
      </c>
      <c r="EG468" s="495" t="str">
        <f>""&amp;(MID(数据表!AZ468,1,MIN(FIND({0;1;2;3;4;5;6;7;8;9},数据表!AZ468&amp;"1234567890",1)-1)))&amp;""</f>
        <v/>
      </c>
    </row>
    <row r="469" spans="2:137" s="310" customFormat="1" ht="12" customHeight="1">
      <c r="B469" s="286"/>
      <c r="C469" s="286"/>
      <c r="D469" s="286"/>
      <c r="E469" s="479"/>
      <c r="F469" s="282"/>
      <c r="G469" s="283"/>
      <c r="H469" s="421"/>
      <c r="I469" s="421"/>
      <c r="J469" s="283"/>
      <c r="K469" s="421"/>
      <c r="L469" s="282"/>
      <c r="N469" s="282"/>
      <c r="S469" s="282"/>
      <c r="T469" s="283"/>
      <c r="U469" s="283"/>
      <c r="V469" s="283"/>
      <c r="W469" s="283"/>
      <c r="X469" s="283"/>
      <c r="Y469" s="282"/>
      <c r="Z469" s="282"/>
      <c r="AA469" s="283"/>
      <c r="AB469" s="282"/>
      <c r="AC469" s="282"/>
      <c r="AD469" s="282"/>
      <c r="AE469" s="282"/>
      <c r="AF469" s="283"/>
      <c r="AG469" s="402"/>
      <c r="AH469" s="283"/>
      <c r="AI469" s="283"/>
      <c r="AJ469" s="283"/>
      <c r="AK469" s="283"/>
      <c r="AL469" s="283"/>
      <c r="AM469" s="282"/>
      <c r="AN469" s="282"/>
      <c r="AO469" s="282"/>
      <c r="AP469" s="282"/>
      <c r="AQ469" s="282"/>
      <c r="AR469" s="282"/>
      <c r="AT469" s="283"/>
      <c r="AU469" s="283"/>
      <c r="AV469" s="283"/>
      <c r="AW469" s="283"/>
      <c r="AY469" s="283"/>
      <c r="AZ469" s="282"/>
      <c r="BA469" s="283"/>
      <c r="BB469" s="282"/>
      <c r="BC469" s="282"/>
      <c r="BD469" s="282"/>
      <c r="BE469" s="283"/>
      <c r="BG469" s="282"/>
      <c r="BH469" s="282"/>
      <c r="BI469" s="282"/>
      <c r="BL469" s="421"/>
      <c r="BM469" s="424"/>
      <c r="BN469" s="424"/>
      <c r="BO469" s="424"/>
      <c r="BP469" s="424"/>
      <c r="BQ469" s="421"/>
      <c r="BR469" s="421"/>
      <c r="BV469" s="282"/>
      <c r="BW469" s="283"/>
      <c r="BY469" s="283"/>
      <c r="BZ469" s="283"/>
      <c r="CA469" s="283"/>
      <c r="CB469" s="282"/>
      <c r="CC469" s="282"/>
      <c r="CD469" s="282"/>
      <c r="CE469" s="282"/>
      <c r="CG469" s="427"/>
      <c r="CH469" s="402"/>
      <c r="CI469" s="424"/>
      <c r="CJ469" s="282"/>
      <c r="CK469" s="282"/>
      <c r="CL469" s="283"/>
      <c r="CM469" s="283"/>
      <c r="CP469" s="282"/>
      <c r="DC469" s="282"/>
      <c r="DD469" s="282"/>
      <c r="DE469" s="282"/>
      <c r="DF469" s="282"/>
      <c r="DG469" s="282"/>
      <c r="DH469" s="282"/>
      <c r="DI469" s="282"/>
      <c r="DJ469" s="282"/>
      <c r="EF469" s="495" t="str">
        <f>""&amp;(MID(数据表!AZ469,1,MIN(FIND({"(";"（"},数据表!AZ469&amp;"(（",1)-1)))&amp;""</f>
        <v/>
      </c>
      <c r="EG469" s="495" t="str">
        <f>""&amp;(MID(数据表!AZ469,1,MIN(FIND({0;1;2;3;4;5;6;7;8;9},数据表!AZ469&amp;"1234567890",1)-1)))&amp;""</f>
        <v/>
      </c>
    </row>
    <row r="470" spans="2:137" s="310" customFormat="1" ht="12" customHeight="1">
      <c r="B470" s="286"/>
      <c r="C470" s="286"/>
      <c r="D470" s="286"/>
      <c r="E470" s="479"/>
      <c r="F470" s="282"/>
      <c r="G470" s="283"/>
      <c r="H470" s="421"/>
      <c r="I470" s="421"/>
      <c r="J470" s="283"/>
      <c r="K470" s="421"/>
      <c r="L470" s="282"/>
      <c r="N470" s="282"/>
      <c r="S470" s="282"/>
      <c r="T470" s="283"/>
      <c r="U470" s="283"/>
      <c r="V470" s="283"/>
      <c r="W470" s="283"/>
      <c r="X470" s="283"/>
      <c r="Y470" s="282"/>
      <c r="Z470" s="282"/>
      <c r="AA470" s="283"/>
      <c r="AB470" s="282"/>
      <c r="AC470" s="282"/>
      <c r="AD470" s="282"/>
      <c r="AE470" s="282"/>
      <c r="AF470" s="283"/>
      <c r="AG470" s="402"/>
      <c r="AH470" s="283"/>
      <c r="AI470" s="283"/>
      <c r="AJ470" s="283"/>
      <c r="AK470" s="283"/>
      <c r="AL470" s="283"/>
      <c r="AM470" s="282"/>
      <c r="AN470" s="282"/>
      <c r="AO470" s="282"/>
      <c r="AP470" s="282"/>
      <c r="AQ470" s="282"/>
      <c r="AR470" s="282"/>
      <c r="AT470" s="283"/>
      <c r="AU470" s="283"/>
      <c r="AV470" s="283"/>
      <c r="AW470" s="283"/>
      <c r="AY470" s="283"/>
      <c r="AZ470" s="282"/>
      <c r="BA470" s="283"/>
      <c r="BB470" s="282"/>
      <c r="BC470" s="282"/>
      <c r="BD470" s="282"/>
      <c r="BE470" s="283"/>
      <c r="BG470" s="282"/>
      <c r="BH470" s="282"/>
      <c r="BI470" s="282"/>
      <c r="BL470" s="421"/>
      <c r="BM470" s="424"/>
      <c r="BN470" s="424"/>
      <c r="BO470" s="424"/>
      <c r="BP470" s="424"/>
      <c r="BQ470" s="421"/>
      <c r="BR470" s="421"/>
      <c r="BV470" s="282"/>
      <c r="BW470" s="283"/>
      <c r="BY470" s="283"/>
      <c r="BZ470" s="283"/>
      <c r="CA470" s="283"/>
      <c r="CB470" s="282"/>
      <c r="CC470" s="282"/>
      <c r="CD470" s="282"/>
      <c r="CE470" s="282"/>
      <c r="CG470" s="427"/>
      <c r="CH470" s="402"/>
      <c r="CI470" s="424"/>
      <c r="CJ470" s="282"/>
      <c r="CK470" s="282"/>
      <c r="CL470" s="283"/>
      <c r="CM470" s="283"/>
      <c r="CP470" s="282"/>
      <c r="DC470" s="282"/>
      <c r="DD470" s="282"/>
      <c r="DE470" s="282"/>
      <c r="DF470" s="282"/>
      <c r="DG470" s="282"/>
      <c r="DH470" s="282"/>
      <c r="DI470" s="282"/>
      <c r="DJ470" s="282"/>
      <c r="EF470" s="495" t="str">
        <f>""&amp;(MID(数据表!AZ470,1,MIN(FIND({"(";"（"},数据表!AZ470&amp;"(（",1)-1)))&amp;""</f>
        <v/>
      </c>
      <c r="EG470" s="495" t="str">
        <f>""&amp;(MID(数据表!AZ470,1,MIN(FIND({0;1;2;3;4;5;6;7;8;9},数据表!AZ470&amp;"1234567890",1)-1)))&amp;""</f>
        <v/>
      </c>
    </row>
    <row r="471" spans="2:137" s="310" customFormat="1" ht="12" customHeight="1">
      <c r="B471" s="286"/>
      <c r="C471" s="286"/>
      <c r="D471" s="286"/>
      <c r="E471" s="479"/>
      <c r="F471" s="282"/>
      <c r="G471" s="283"/>
      <c r="H471" s="421"/>
      <c r="I471" s="421"/>
      <c r="J471" s="283"/>
      <c r="K471" s="421"/>
      <c r="L471" s="282"/>
      <c r="N471" s="282"/>
      <c r="S471" s="282"/>
      <c r="T471" s="283"/>
      <c r="U471" s="283"/>
      <c r="V471" s="283"/>
      <c r="W471" s="283"/>
      <c r="X471" s="283"/>
      <c r="Y471" s="282"/>
      <c r="Z471" s="282"/>
      <c r="AA471" s="283"/>
      <c r="AB471" s="282"/>
      <c r="AC471" s="282"/>
      <c r="AD471" s="282"/>
      <c r="AE471" s="282"/>
      <c r="AF471" s="283"/>
      <c r="AG471" s="402"/>
      <c r="AH471" s="283"/>
      <c r="AI471" s="283"/>
      <c r="AJ471" s="283"/>
      <c r="AK471" s="283"/>
      <c r="AL471" s="283"/>
      <c r="AM471" s="282"/>
      <c r="AN471" s="282"/>
      <c r="AO471" s="282"/>
      <c r="AP471" s="282"/>
      <c r="AQ471" s="282"/>
      <c r="AR471" s="282"/>
      <c r="AT471" s="283"/>
      <c r="AU471" s="283"/>
      <c r="AV471" s="283"/>
      <c r="AW471" s="283"/>
      <c r="AY471" s="283"/>
      <c r="AZ471" s="282"/>
      <c r="BA471" s="283"/>
      <c r="BB471" s="282"/>
      <c r="BC471" s="282"/>
      <c r="BD471" s="282"/>
      <c r="BE471" s="283"/>
      <c r="BG471" s="282"/>
      <c r="BH471" s="282"/>
      <c r="BI471" s="282"/>
      <c r="BL471" s="421"/>
      <c r="BM471" s="424"/>
      <c r="BN471" s="424"/>
      <c r="BO471" s="424"/>
      <c r="BP471" s="424"/>
      <c r="BQ471" s="421"/>
      <c r="BR471" s="421"/>
      <c r="BV471" s="282"/>
      <c r="BW471" s="283"/>
      <c r="BY471" s="283"/>
      <c r="BZ471" s="283"/>
      <c r="CA471" s="283"/>
      <c r="CB471" s="282"/>
      <c r="CC471" s="282"/>
      <c r="CD471" s="282"/>
      <c r="CE471" s="282"/>
      <c r="CG471" s="427"/>
      <c r="CH471" s="402"/>
      <c r="CI471" s="424"/>
      <c r="CJ471" s="282"/>
      <c r="CK471" s="282"/>
      <c r="CL471" s="283"/>
      <c r="CM471" s="283"/>
      <c r="CP471" s="282"/>
      <c r="DC471" s="282"/>
      <c r="DD471" s="282"/>
      <c r="DE471" s="282"/>
      <c r="DF471" s="282"/>
      <c r="DG471" s="282"/>
      <c r="DH471" s="282"/>
      <c r="DI471" s="282"/>
      <c r="DJ471" s="282"/>
      <c r="EF471" s="495" t="str">
        <f>""&amp;(MID(数据表!AZ471,1,MIN(FIND({"(";"（"},数据表!AZ471&amp;"(（",1)-1)))&amp;""</f>
        <v/>
      </c>
      <c r="EG471" s="495" t="str">
        <f>""&amp;(MID(数据表!AZ471,1,MIN(FIND({0;1;2;3;4;5;6;7;8;9},数据表!AZ471&amp;"1234567890",1)-1)))&amp;""</f>
        <v/>
      </c>
    </row>
    <row r="472" spans="2:137" s="310" customFormat="1" ht="12" customHeight="1">
      <c r="B472" s="286"/>
      <c r="C472" s="286"/>
      <c r="D472" s="286"/>
      <c r="E472" s="479"/>
      <c r="F472" s="282"/>
      <c r="G472" s="283"/>
      <c r="H472" s="421"/>
      <c r="I472" s="421"/>
      <c r="J472" s="283"/>
      <c r="K472" s="421"/>
      <c r="L472" s="282"/>
      <c r="N472" s="282"/>
      <c r="S472" s="282"/>
      <c r="T472" s="283"/>
      <c r="U472" s="283"/>
      <c r="V472" s="283"/>
      <c r="W472" s="283"/>
      <c r="X472" s="283"/>
      <c r="Y472" s="282"/>
      <c r="Z472" s="282"/>
      <c r="AA472" s="283"/>
      <c r="AB472" s="282"/>
      <c r="AC472" s="282"/>
      <c r="AD472" s="282"/>
      <c r="AE472" s="282"/>
      <c r="AF472" s="283"/>
      <c r="AG472" s="402"/>
      <c r="AH472" s="283"/>
      <c r="AI472" s="283"/>
      <c r="AJ472" s="283"/>
      <c r="AK472" s="283"/>
      <c r="AL472" s="283"/>
      <c r="AM472" s="282"/>
      <c r="AN472" s="282"/>
      <c r="AO472" s="282"/>
      <c r="AP472" s="282"/>
      <c r="AQ472" s="282"/>
      <c r="AR472" s="282"/>
      <c r="AT472" s="283"/>
      <c r="AU472" s="283"/>
      <c r="AV472" s="283"/>
      <c r="AW472" s="283"/>
      <c r="AY472" s="283"/>
      <c r="AZ472" s="282"/>
      <c r="BA472" s="283"/>
      <c r="BB472" s="282"/>
      <c r="BC472" s="282"/>
      <c r="BD472" s="282"/>
      <c r="BE472" s="283"/>
      <c r="BG472" s="282"/>
      <c r="BH472" s="282"/>
      <c r="BI472" s="282"/>
      <c r="BL472" s="421"/>
      <c r="BM472" s="424"/>
      <c r="BN472" s="424"/>
      <c r="BO472" s="424"/>
      <c r="BP472" s="424"/>
      <c r="BQ472" s="421"/>
      <c r="BR472" s="421"/>
      <c r="BV472" s="282"/>
      <c r="BW472" s="283"/>
      <c r="BY472" s="283"/>
      <c r="BZ472" s="283"/>
      <c r="CA472" s="283"/>
      <c r="CB472" s="282"/>
      <c r="CC472" s="282"/>
      <c r="CD472" s="282"/>
      <c r="CE472" s="282"/>
      <c r="CG472" s="427"/>
      <c r="CH472" s="402"/>
      <c r="CI472" s="424"/>
      <c r="CJ472" s="282"/>
      <c r="CK472" s="282"/>
      <c r="CL472" s="283"/>
      <c r="CM472" s="283"/>
      <c r="CP472" s="282"/>
      <c r="DC472" s="282"/>
      <c r="DD472" s="282"/>
      <c r="DE472" s="282"/>
      <c r="DF472" s="282"/>
      <c r="DG472" s="282"/>
      <c r="DH472" s="282"/>
      <c r="DI472" s="282"/>
      <c r="DJ472" s="282"/>
      <c r="EF472" s="495" t="str">
        <f>""&amp;(MID(数据表!AZ472,1,MIN(FIND({"(";"（"},数据表!AZ472&amp;"(（",1)-1)))&amp;""</f>
        <v/>
      </c>
      <c r="EG472" s="495" t="str">
        <f>""&amp;(MID(数据表!AZ472,1,MIN(FIND({0;1;2;3;4;5;6;7;8;9},数据表!AZ472&amp;"1234567890",1)-1)))&amp;""</f>
        <v/>
      </c>
    </row>
    <row r="473" spans="2:137" s="310" customFormat="1" ht="12" customHeight="1">
      <c r="B473" s="286"/>
      <c r="C473" s="286"/>
      <c r="D473" s="286"/>
      <c r="E473" s="479"/>
      <c r="F473" s="282"/>
      <c r="G473" s="283"/>
      <c r="H473" s="421"/>
      <c r="I473" s="421"/>
      <c r="J473" s="283"/>
      <c r="K473" s="421"/>
      <c r="L473" s="282"/>
      <c r="N473" s="282"/>
      <c r="S473" s="282"/>
      <c r="T473" s="283"/>
      <c r="U473" s="283"/>
      <c r="V473" s="283"/>
      <c r="W473" s="283"/>
      <c r="X473" s="283"/>
      <c r="Y473" s="282"/>
      <c r="Z473" s="282"/>
      <c r="AA473" s="283"/>
      <c r="AB473" s="282"/>
      <c r="AC473" s="282"/>
      <c r="AD473" s="282"/>
      <c r="AE473" s="282"/>
      <c r="AF473" s="283"/>
      <c r="AG473" s="402"/>
      <c r="AH473" s="283"/>
      <c r="AI473" s="283"/>
      <c r="AJ473" s="283"/>
      <c r="AK473" s="283"/>
      <c r="AL473" s="283"/>
      <c r="AM473" s="282"/>
      <c r="AN473" s="282"/>
      <c r="AO473" s="282"/>
      <c r="AP473" s="282"/>
      <c r="AQ473" s="282"/>
      <c r="AR473" s="282"/>
      <c r="AT473" s="283"/>
      <c r="AU473" s="283"/>
      <c r="AV473" s="283"/>
      <c r="AW473" s="283"/>
      <c r="AY473" s="283"/>
      <c r="AZ473" s="282"/>
      <c r="BA473" s="283"/>
      <c r="BB473" s="282"/>
      <c r="BC473" s="282"/>
      <c r="BD473" s="282"/>
      <c r="BE473" s="283"/>
      <c r="BG473" s="282"/>
      <c r="BH473" s="282"/>
      <c r="BI473" s="282"/>
      <c r="BL473" s="421"/>
      <c r="BM473" s="424"/>
      <c r="BN473" s="424"/>
      <c r="BO473" s="424"/>
      <c r="BP473" s="424"/>
      <c r="BQ473" s="421"/>
      <c r="BR473" s="421"/>
      <c r="BV473" s="282"/>
      <c r="BW473" s="283"/>
      <c r="BY473" s="283"/>
      <c r="BZ473" s="283"/>
      <c r="CA473" s="283"/>
      <c r="CB473" s="282"/>
      <c r="CC473" s="282"/>
      <c r="CD473" s="282"/>
      <c r="CE473" s="282"/>
      <c r="CG473" s="427"/>
      <c r="CH473" s="402"/>
      <c r="CI473" s="424"/>
      <c r="CJ473" s="282"/>
      <c r="CK473" s="282"/>
      <c r="CL473" s="283"/>
      <c r="CM473" s="283"/>
      <c r="CP473" s="282"/>
      <c r="DC473" s="282"/>
      <c r="DD473" s="282"/>
      <c r="DE473" s="282"/>
      <c r="DF473" s="282"/>
      <c r="DG473" s="282"/>
      <c r="DH473" s="282"/>
      <c r="DI473" s="282"/>
      <c r="DJ473" s="282"/>
      <c r="EF473" s="495" t="str">
        <f>""&amp;(MID(数据表!AZ473,1,MIN(FIND({"(";"（"},数据表!AZ473&amp;"(（",1)-1)))&amp;""</f>
        <v/>
      </c>
      <c r="EG473" s="495" t="str">
        <f>""&amp;(MID(数据表!AZ473,1,MIN(FIND({0;1;2;3;4;5;6;7;8;9},数据表!AZ473&amp;"1234567890",1)-1)))&amp;""</f>
        <v/>
      </c>
    </row>
    <row r="474" spans="2:137" s="310" customFormat="1" ht="12" customHeight="1">
      <c r="B474" s="286"/>
      <c r="C474" s="286"/>
      <c r="D474" s="286"/>
      <c r="E474" s="479"/>
      <c r="F474" s="282"/>
      <c r="G474" s="283"/>
      <c r="H474" s="421"/>
      <c r="I474" s="421"/>
      <c r="J474" s="283"/>
      <c r="K474" s="421"/>
      <c r="L474" s="282"/>
      <c r="N474" s="282"/>
      <c r="S474" s="282"/>
      <c r="T474" s="283"/>
      <c r="U474" s="283"/>
      <c r="V474" s="283"/>
      <c r="W474" s="283"/>
      <c r="X474" s="283"/>
      <c r="Y474" s="282"/>
      <c r="Z474" s="282"/>
      <c r="AA474" s="283"/>
      <c r="AB474" s="282"/>
      <c r="AC474" s="282"/>
      <c r="AD474" s="282"/>
      <c r="AE474" s="282"/>
      <c r="AF474" s="283"/>
      <c r="AG474" s="402"/>
      <c r="AH474" s="283"/>
      <c r="AI474" s="283"/>
      <c r="AJ474" s="283"/>
      <c r="AK474" s="283"/>
      <c r="AL474" s="283"/>
      <c r="AM474" s="282"/>
      <c r="AN474" s="282"/>
      <c r="AO474" s="282"/>
      <c r="AP474" s="282"/>
      <c r="AQ474" s="282"/>
      <c r="AR474" s="282"/>
      <c r="AT474" s="283"/>
      <c r="AU474" s="283"/>
      <c r="AV474" s="283"/>
      <c r="AW474" s="283"/>
      <c r="AY474" s="283"/>
      <c r="AZ474" s="282"/>
      <c r="BA474" s="283"/>
      <c r="BB474" s="282"/>
      <c r="BC474" s="282"/>
      <c r="BD474" s="282"/>
      <c r="BE474" s="283"/>
      <c r="BG474" s="282"/>
      <c r="BH474" s="282"/>
      <c r="BI474" s="282"/>
      <c r="BL474" s="421"/>
      <c r="BM474" s="424"/>
      <c r="BN474" s="424"/>
      <c r="BO474" s="424"/>
      <c r="BP474" s="424"/>
      <c r="BQ474" s="421"/>
      <c r="BR474" s="421"/>
      <c r="BV474" s="282"/>
      <c r="BW474" s="283"/>
      <c r="BY474" s="283"/>
      <c r="BZ474" s="283"/>
      <c r="CA474" s="283"/>
      <c r="CB474" s="282"/>
      <c r="CC474" s="282"/>
      <c r="CD474" s="282"/>
      <c r="CE474" s="282"/>
      <c r="CG474" s="427"/>
      <c r="CH474" s="402"/>
      <c r="CI474" s="424"/>
      <c r="CJ474" s="282"/>
      <c r="CK474" s="282"/>
      <c r="CL474" s="283"/>
      <c r="CM474" s="283"/>
      <c r="CP474" s="282"/>
      <c r="DC474" s="282"/>
      <c r="DD474" s="282"/>
      <c r="DE474" s="282"/>
      <c r="DF474" s="282"/>
      <c r="DG474" s="282"/>
      <c r="DH474" s="282"/>
      <c r="DI474" s="282"/>
      <c r="DJ474" s="282"/>
      <c r="EF474" s="495" t="str">
        <f>""&amp;(MID(数据表!AZ474,1,MIN(FIND({"(";"（"},数据表!AZ474&amp;"(（",1)-1)))&amp;""</f>
        <v/>
      </c>
      <c r="EG474" s="495" t="str">
        <f>""&amp;(MID(数据表!AZ474,1,MIN(FIND({0;1;2;3;4;5;6;7;8;9},数据表!AZ474&amp;"1234567890",1)-1)))&amp;""</f>
        <v/>
      </c>
    </row>
    <row r="475" spans="2:137" s="310" customFormat="1" ht="12" customHeight="1">
      <c r="B475" s="286"/>
      <c r="C475" s="286"/>
      <c r="D475" s="286"/>
      <c r="E475" s="479"/>
      <c r="F475" s="282"/>
      <c r="G475" s="283"/>
      <c r="H475" s="421"/>
      <c r="I475" s="421"/>
      <c r="J475" s="283"/>
      <c r="K475" s="421"/>
      <c r="L475" s="282"/>
      <c r="N475" s="282"/>
      <c r="S475" s="282"/>
      <c r="T475" s="283"/>
      <c r="U475" s="283"/>
      <c r="V475" s="283"/>
      <c r="W475" s="283"/>
      <c r="X475" s="283"/>
      <c r="Y475" s="282"/>
      <c r="Z475" s="282"/>
      <c r="AA475" s="283"/>
      <c r="AB475" s="282"/>
      <c r="AC475" s="282"/>
      <c r="AD475" s="282"/>
      <c r="AE475" s="282"/>
      <c r="AF475" s="283"/>
      <c r="AG475" s="402"/>
      <c r="AH475" s="283"/>
      <c r="AI475" s="283"/>
      <c r="AJ475" s="283"/>
      <c r="AK475" s="283"/>
      <c r="AL475" s="283"/>
      <c r="AM475" s="282"/>
      <c r="AN475" s="282"/>
      <c r="AO475" s="282"/>
      <c r="AP475" s="282"/>
      <c r="AQ475" s="282"/>
      <c r="AR475" s="282"/>
      <c r="AT475" s="283"/>
      <c r="AU475" s="283"/>
      <c r="AV475" s="283"/>
      <c r="AW475" s="283"/>
      <c r="AY475" s="283"/>
      <c r="AZ475" s="282"/>
      <c r="BA475" s="283"/>
      <c r="BB475" s="282"/>
      <c r="BC475" s="282"/>
      <c r="BD475" s="282"/>
      <c r="BE475" s="283"/>
      <c r="BG475" s="282"/>
      <c r="BH475" s="282"/>
      <c r="BI475" s="282"/>
      <c r="BL475" s="421"/>
      <c r="BM475" s="424"/>
      <c r="BN475" s="424"/>
      <c r="BO475" s="424"/>
      <c r="BP475" s="424"/>
      <c r="BQ475" s="421"/>
      <c r="BR475" s="421"/>
      <c r="BV475" s="282"/>
      <c r="BW475" s="283"/>
      <c r="BY475" s="283"/>
      <c r="BZ475" s="283"/>
      <c r="CA475" s="283"/>
      <c r="CB475" s="282"/>
      <c r="CC475" s="282"/>
      <c r="CD475" s="282"/>
      <c r="CE475" s="282"/>
      <c r="CG475" s="427"/>
      <c r="CH475" s="402"/>
      <c r="CI475" s="424"/>
      <c r="CJ475" s="282"/>
      <c r="CK475" s="282"/>
      <c r="CL475" s="283"/>
      <c r="CM475" s="283"/>
      <c r="CP475" s="282"/>
      <c r="DC475" s="282"/>
      <c r="DD475" s="282"/>
      <c r="DE475" s="282"/>
      <c r="DF475" s="282"/>
      <c r="DG475" s="282"/>
      <c r="DH475" s="282"/>
      <c r="DI475" s="282"/>
      <c r="DJ475" s="282"/>
      <c r="EF475" s="495" t="str">
        <f>""&amp;(MID(数据表!AZ475,1,MIN(FIND({"(";"（"},数据表!AZ475&amp;"(（",1)-1)))&amp;""</f>
        <v/>
      </c>
      <c r="EG475" s="495" t="str">
        <f>""&amp;(MID(数据表!AZ475,1,MIN(FIND({0;1;2;3;4;5;6;7;8;9},数据表!AZ475&amp;"1234567890",1)-1)))&amp;""</f>
        <v/>
      </c>
    </row>
    <row r="476" spans="2:137" s="310" customFormat="1" ht="12" customHeight="1">
      <c r="B476" s="286"/>
      <c r="C476" s="286"/>
      <c r="D476" s="286"/>
      <c r="E476" s="479"/>
      <c r="F476" s="282"/>
      <c r="G476" s="283"/>
      <c r="H476" s="421"/>
      <c r="I476" s="421"/>
      <c r="J476" s="283"/>
      <c r="K476" s="421"/>
      <c r="L476" s="282"/>
      <c r="N476" s="282"/>
      <c r="S476" s="282"/>
      <c r="T476" s="283"/>
      <c r="U476" s="283"/>
      <c r="V476" s="283"/>
      <c r="W476" s="283"/>
      <c r="X476" s="283"/>
      <c r="Y476" s="282"/>
      <c r="Z476" s="282"/>
      <c r="AA476" s="283"/>
      <c r="AB476" s="282"/>
      <c r="AC476" s="282"/>
      <c r="AD476" s="282"/>
      <c r="AE476" s="282"/>
      <c r="AF476" s="283"/>
      <c r="AG476" s="402"/>
      <c r="AH476" s="283"/>
      <c r="AI476" s="283"/>
      <c r="AJ476" s="283"/>
      <c r="AK476" s="283"/>
      <c r="AL476" s="283"/>
      <c r="AM476" s="282"/>
      <c r="AN476" s="282"/>
      <c r="AO476" s="282"/>
      <c r="AP476" s="282"/>
      <c r="AQ476" s="282"/>
      <c r="AR476" s="282"/>
      <c r="AT476" s="283"/>
      <c r="AU476" s="283"/>
      <c r="AV476" s="283"/>
      <c r="AW476" s="283"/>
      <c r="AY476" s="283"/>
      <c r="AZ476" s="282"/>
      <c r="BA476" s="283"/>
      <c r="BB476" s="282"/>
      <c r="BC476" s="282"/>
      <c r="BD476" s="282"/>
      <c r="BE476" s="283"/>
      <c r="BG476" s="282"/>
      <c r="BH476" s="282"/>
      <c r="BI476" s="282"/>
      <c r="BL476" s="421"/>
      <c r="BM476" s="424"/>
      <c r="BN476" s="424"/>
      <c r="BO476" s="424"/>
      <c r="BP476" s="424"/>
      <c r="BQ476" s="421"/>
      <c r="BR476" s="421"/>
      <c r="BV476" s="282"/>
      <c r="BW476" s="283"/>
      <c r="BY476" s="283"/>
      <c r="BZ476" s="283"/>
      <c r="CA476" s="283"/>
      <c r="CB476" s="282"/>
      <c r="CC476" s="282"/>
      <c r="CD476" s="282"/>
      <c r="CE476" s="282"/>
      <c r="CG476" s="427"/>
      <c r="CH476" s="402"/>
      <c r="CI476" s="424"/>
      <c r="CJ476" s="282"/>
      <c r="CK476" s="282"/>
      <c r="CL476" s="283"/>
      <c r="CM476" s="283"/>
      <c r="CP476" s="282"/>
      <c r="DC476" s="282"/>
      <c r="DD476" s="282"/>
      <c r="DE476" s="282"/>
      <c r="DF476" s="282"/>
      <c r="DG476" s="282"/>
      <c r="DH476" s="282"/>
      <c r="DI476" s="282"/>
      <c r="DJ476" s="282"/>
      <c r="EF476" s="495" t="str">
        <f>""&amp;(MID(数据表!AZ476,1,MIN(FIND({"(";"（"},数据表!AZ476&amp;"(（",1)-1)))&amp;""</f>
        <v/>
      </c>
      <c r="EG476" s="495" t="str">
        <f>""&amp;(MID(数据表!AZ476,1,MIN(FIND({0;1;2;3;4;5;6;7;8;9},数据表!AZ476&amp;"1234567890",1)-1)))&amp;""</f>
        <v/>
      </c>
    </row>
    <row r="477" spans="2:137" s="310" customFormat="1" ht="12" customHeight="1">
      <c r="B477" s="286"/>
      <c r="C477" s="286"/>
      <c r="D477" s="286"/>
      <c r="E477" s="479"/>
      <c r="F477" s="282"/>
      <c r="G477" s="283"/>
      <c r="H477" s="421"/>
      <c r="I477" s="421"/>
      <c r="J477" s="283"/>
      <c r="K477" s="421"/>
      <c r="L477" s="282"/>
      <c r="N477" s="282"/>
      <c r="S477" s="282"/>
      <c r="T477" s="283"/>
      <c r="U477" s="283"/>
      <c r="V477" s="283"/>
      <c r="W477" s="283"/>
      <c r="X477" s="283"/>
      <c r="Y477" s="282"/>
      <c r="Z477" s="282"/>
      <c r="AA477" s="283"/>
      <c r="AB477" s="282"/>
      <c r="AC477" s="282"/>
      <c r="AD477" s="282"/>
      <c r="AE477" s="282"/>
      <c r="AF477" s="283"/>
      <c r="AG477" s="402"/>
      <c r="AH477" s="283"/>
      <c r="AI477" s="283"/>
      <c r="AJ477" s="283"/>
      <c r="AK477" s="283"/>
      <c r="AL477" s="283"/>
      <c r="AM477" s="282"/>
      <c r="AN477" s="282"/>
      <c r="AO477" s="282"/>
      <c r="AP477" s="282"/>
      <c r="AQ477" s="282"/>
      <c r="AR477" s="282"/>
      <c r="AT477" s="283"/>
      <c r="AU477" s="283"/>
      <c r="AV477" s="283"/>
      <c r="AW477" s="283"/>
      <c r="AY477" s="283"/>
      <c r="AZ477" s="282"/>
      <c r="BA477" s="283"/>
      <c r="BB477" s="282"/>
      <c r="BC477" s="282"/>
      <c r="BD477" s="282"/>
      <c r="BE477" s="283"/>
      <c r="BG477" s="282"/>
      <c r="BH477" s="282"/>
      <c r="BI477" s="282"/>
      <c r="BL477" s="421"/>
      <c r="BM477" s="424"/>
      <c r="BN477" s="424"/>
      <c r="BO477" s="424"/>
      <c r="BP477" s="424"/>
      <c r="BQ477" s="421"/>
      <c r="BR477" s="421"/>
      <c r="BV477" s="282"/>
      <c r="BW477" s="283"/>
      <c r="BY477" s="283"/>
      <c r="BZ477" s="283"/>
      <c r="CA477" s="283"/>
      <c r="CB477" s="282"/>
      <c r="CC477" s="282"/>
      <c r="CD477" s="282"/>
      <c r="CE477" s="282"/>
      <c r="CG477" s="427"/>
      <c r="CH477" s="402"/>
      <c r="CI477" s="424"/>
      <c r="CJ477" s="282"/>
      <c r="CK477" s="282"/>
      <c r="CL477" s="283"/>
      <c r="CM477" s="283"/>
      <c r="CP477" s="282"/>
      <c r="DC477" s="282"/>
      <c r="DD477" s="282"/>
      <c r="DE477" s="282"/>
      <c r="DF477" s="282"/>
      <c r="DG477" s="282"/>
      <c r="DH477" s="282"/>
      <c r="DI477" s="282"/>
      <c r="DJ477" s="282"/>
      <c r="EF477" s="495" t="str">
        <f>""&amp;(MID(数据表!AZ477,1,MIN(FIND({"(";"（"},数据表!AZ477&amp;"(（",1)-1)))&amp;""</f>
        <v/>
      </c>
      <c r="EG477" s="495" t="str">
        <f>""&amp;(MID(数据表!AZ477,1,MIN(FIND({0;1;2;3;4;5;6;7;8;9},数据表!AZ477&amp;"1234567890",1)-1)))&amp;""</f>
        <v/>
      </c>
    </row>
    <row r="478" spans="2:137" s="310" customFormat="1" ht="12" customHeight="1">
      <c r="B478" s="286"/>
      <c r="C478" s="286"/>
      <c r="D478" s="286"/>
      <c r="E478" s="479"/>
      <c r="F478" s="282"/>
      <c r="G478" s="283"/>
      <c r="H478" s="421"/>
      <c r="I478" s="421"/>
      <c r="J478" s="283"/>
      <c r="K478" s="421"/>
      <c r="L478" s="282"/>
      <c r="N478" s="282"/>
      <c r="S478" s="282"/>
      <c r="T478" s="283"/>
      <c r="U478" s="283"/>
      <c r="V478" s="283"/>
      <c r="W478" s="283"/>
      <c r="X478" s="283"/>
      <c r="Y478" s="282"/>
      <c r="Z478" s="282"/>
      <c r="AA478" s="283"/>
      <c r="AB478" s="282"/>
      <c r="AC478" s="282"/>
      <c r="AD478" s="282"/>
      <c r="AE478" s="282"/>
      <c r="AF478" s="283"/>
      <c r="AG478" s="402"/>
      <c r="AH478" s="283"/>
      <c r="AI478" s="283"/>
      <c r="AJ478" s="283"/>
      <c r="AK478" s="283"/>
      <c r="AL478" s="283"/>
      <c r="AM478" s="282"/>
      <c r="AN478" s="282"/>
      <c r="AO478" s="282"/>
      <c r="AP478" s="282"/>
      <c r="AQ478" s="282"/>
      <c r="AR478" s="282"/>
      <c r="AT478" s="283"/>
      <c r="AU478" s="283"/>
      <c r="AV478" s="283"/>
      <c r="AW478" s="283"/>
      <c r="AY478" s="283"/>
      <c r="AZ478" s="282"/>
      <c r="BA478" s="283"/>
      <c r="BB478" s="282"/>
      <c r="BC478" s="282"/>
      <c r="BD478" s="282"/>
      <c r="BE478" s="283"/>
      <c r="BG478" s="282"/>
      <c r="BH478" s="282"/>
      <c r="BI478" s="282"/>
      <c r="BL478" s="421"/>
      <c r="BM478" s="424"/>
      <c r="BN478" s="424"/>
      <c r="BO478" s="424"/>
      <c r="BP478" s="424"/>
      <c r="BQ478" s="421"/>
      <c r="BR478" s="421"/>
      <c r="BV478" s="282"/>
      <c r="BW478" s="283"/>
      <c r="BY478" s="283"/>
      <c r="BZ478" s="283"/>
      <c r="CA478" s="283"/>
      <c r="CB478" s="282"/>
      <c r="CC478" s="282"/>
      <c r="CD478" s="282"/>
      <c r="CE478" s="282"/>
      <c r="CG478" s="427"/>
      <c r="CH478" s="402"/>
      <c r="CI478" s="424"/>
      <c r="CJ478" s="282"/>
      <c r="CK478" s="282"/>
      <c r="CL478" s="283"/>
      <c r="CM478" s="283"/>
      <c r="CP478" s="282"/>
      <c r="DC478" s="282"/>
      <c r="DD478" s="282"/>
      <c r="DE478" s="282"/>
      <c r="DF478" s="282"/>
      <c r="DG478" s="282"/>
      <c r="DH478" s="282"/>
      <c r="DI478" s="282"/>
      <c r="DJ478" s="282"/>
      <c r="EF478" s="495" t="str">
        <f>""&amp;(MID(数据表!AZ478,1,MIN(FIND({"(";"（"},数据表!AZ478&amp;"(（",1)-1)))&amp;""</f>
        <v/>
      </c>
      <c r="EG478" s="495" t="str">
        <f>""&amp;(MID(数据表!AZ478,1,MIN(FIND({0;1;2;3;4;5;6;7;8;9},数据表!AZ478&amp;"1234567890",1)-1)))&amp;""</f>
        <v/>
      </c>
    </row>
    <row r="479" spans="2:137" s="310" customFormat="1" ht="12" customHeight="1">
      <c r="B479" s="286"/>
      <c r="C479" s="286"/>
      <c r="D479" s="286"/>
      <c r="E479" s="479"/>
      <c r="F479" s="282"/>
      <c r="G479" s="283"/>
      <c r="H479" s="421"/>
      <c r="I479" s="421"/>
      <c r="J479" s="283"/>
      <c r="K479" s="421"/>
      <c r="L479" s="282"/>
      <c r="N479" s="282"/>
      <c r="S479" s="282"/>
      <c r="T479" s="283"/>
      <c r="U479" s="283"/>
      <c r="V479" s="283"/>
      <c r="W479" s="283"/>
      <c r="X479" s="283"/>
      <c r="Y479" s="282"/>
      <c r="Z479" s="282"/>
      <c r="AA479" s="283"/>
      <c r="AB479" s="282"/>
      <c r="AC479" s="282"/>
      <c r="AD479" s="282"/>
      <c r="AE479" s="282"/>
      <c r="AF479" s="283"/>
      <c r="AG479" s="402"/>
      <c r="AH479" s="283"/>
      <c r="AI479" s="283"/>
      <c r="AJ479" s="283"/>
      <c r="AK479" s="283"/>
      <c r="AL479" s="283"/>
      <c r="AM479" s="282"/>
      <c r="AN479" s="282"/>
      <c r="AO479" s="282"/>
      <c r="AP479" s="282"/>
      <c r="AQ479" s="282"/>
      <c r="AR479" s="282"/>
      <c r="AT479" s="283"/>
      <c r="AU479" s="283"/>
      <c r="AV479" s="283"/>
      <c r="AW479" s="283"/>
      <c r="AY479" s="283"/>
      <c r="AZ479" s="282"/>
      <c r="BA479" s="283"/>
      <c r="BB479" s="282"/>
      <c r="BC479" s="282"/>
      <c r="BD479" s="282"/>
      <c r="BE479" s="283"/>
      <c r="BG479" s="282"/>
      <c r="BH479" s="282"/>
      <c r="BI479" s="282"/>
      <c r="BL479" s="421"/>
      <c r="BM479" s="424"/>
      <c r="BN479" s="424"/>
      <c r="BO479" s="424"/>
      <c r="BP479" s="424"/>
      <c r="BQ479" s="421"/>
      <c r="BR479" s="421"/>
      <c r="BV479" s="282"/>
      <c r="BW479" s="283"/>
      <c r="BY479" s="283"/>
      <c r="BZ479" s="283"/>
      <c r="CA479" s="283"/>
      <c r="CB479" s="282"/>
      <c r="CC479" s="282"/>
      <c r="CD479" s="282"/>
      <c r="CE479" s="282"/>
      <c r="CG479" s="427"/>
      <c r="CH479" s="402"/>
      <c r="CI479" s="424"/>
      <c r="CJ479" s="282"/>
      <c r="CK479" s="282"/>
      <c r="CL479" s="283"/>
      <c r="CM479" s="283"/>
      <c r="CP479" s="282"/>
      <c r="DC479" s="282"/>
      <c r="DD479" s="282"/>
      <c r="DE479" s="282"/>
      <c r="DF479" s="282"/>
      <c r="DG479" s="282"/>
      <c r="DH479" s="282"/>
      <c r="DI479" s="282"/>
      <c r="DJ479" s="282"/>
      <c r="EF479" s="495" t="str">
        <f>""&amp;(MID(数据表!AZ479,1,MIN(FIND({"(";"（"},数据表!AZ479&amp;"(（",1)-1)))&amp;""</f>
        <v/>
      </c>
      <c r="EG479" s="495" t="str">
        <f>""&amp;(MID(数据表!AZ479,1,MIN(FIND({0;1;2;3;4;5;6;7;8;9},数据表!AZ479&amp;"1234567890",1)-1)))&amp;""</f>
        <v/>
      </c>
    </row>
    <row r="480" spans="2:137" s="310" customFormat="1" ht="12" customHeight="1">
      <c r="B480" s="286"/>
      <c r="C480" s="286"/>
      <c r="D480" s="286"/>
      <c r="E480" s="479"/>
      <c r="F480" s="282"/>
      <c r="G480" s="283"/>
      <c r="H480" s="421"/>
      <c r="I480" s="421"/>
      <c r="J480" s="283"/>
      <c r="K480" s="421"/>
      <c r="L480" s="282"/>
      <c r="N480" s="282"/>
      <c r="S480" s="282"/>
      <c r="T480" s="283"/>
      <c r="U480" s="283"/>
      <c r="V480" s="283"/>
      <c r="W480" s="283"/>
      <c r="X480" s="283"/>
      <c r="Y480" s="282"/>
      <c r="Z480" s="282"/>
      <c r="AA480" s="283"/>
      <c r="AB480" s="282"/>
      <c r="AC480" s="282"/>
      <c r="AD480" s="282"/>
      <c r="AE480" s="282"/>
      <c r="AF480" s="283"/>
      <c r="AG480" s="402"/>
      <c r="AH480" s="283"/>
      <c r="AI480" s="283"/>
      <c r="AJ480" s="283"/>
      <c r="AK480" s="283"/>
      <c r="AL480" s="283"/>
      <c r="AM480" s="282"/>
      <c r="AN480" s="282"/>
      <c r="AO480" s="282"/>
      <c r="AP480" s="282"/>
      <c r="AQ480" s="282"/>
      <c r="AR480" s="282"/>
      <c r="AT480" s="283"/>
      <c r="AU480" s="283"/>
      <c r="AV480" s="283"/>
      <c r="AW480" s="283"/>
      <c r="AY480" s="283"/>
      <c r="AZ480" s="282"/>
      <c r="BA480" s="283"/>
      <c r="BB480" s="282"/>
      <c r="BC480" s="282"/>
      <c r="BD480" s="282"/>
      <c r="BE480" s="283"/>
      <c r="BG480" s="282"/>
      <c r="BH480" s="282"/>
      <c r="BI480" s="282"/>
      <c r="BL480" s="421"/>
      <c r="BM480" s="424"/>
      <c r="BN480" s="424"/>
      <c r="BO480" s="424"/>
      <c r="BP480" s="424"/>
      <c r="BQ480" s="421"/>
      <c r="BR480" s="421"/>
      <c r="BV480" s="282"/>
      <c r="BW480" s="283"/>
      <c r="BY480" s="283"/>
      <c r="BZ480" s="283"/>
      <c r="CA480" s="283"/>
      <c r="CB480" s="282"/>
      <c r="CC480" s="282"/>
      <c r="CD480" s="282"/>
      <c r="CE480" s="282"/>
      <c r="CG480" s="427"/>
      <c r="CH480" s="402"/>
      <c r="CI480" s="424"/>
      <c r="CJ480" s="282"/>
      <c r="CK480" s="282"/>
      <c r="CL480" s="283"/>
      <c r="CM480" s="283"/>
      <c r="CP480" s="282"/>
      <c r="DC480" s="282"/>
      <c r="DD480" s="282"/>
      <c r="DE480" s="282"/>
      <c r="DF480" s="282"/>
      <c r="DG480" s="282"/>
      <c r="DH480" s="282"/>
      <c r="DI480" s="282"/>
      <c r="DJ480" s="282"/>
      <c r="EF480" s="495" t="str">
        <f>""&amp;(MID(数据表!AZ480,1,MIN(FIND({"(";"（"},数据表!AZ480&amp;"(（",1)-1)))&amp;""</f>
        <v/>
      </c>
      <c r="EG480" s="495" t="str">
        <f>""&amp;(MID(数据表!AZ480,1,MIN(FIND({0;1;2;3;4;5;6;7;8;9},数据表!AZ480&amp;"1234567890",1)-1)))&amp;""</f>
        <v/>
      </c>
    </row>
    <row r="481" spans="2:137" s="310" customFormat="1" ht="12" customHeight="1">
      <c r="B481" s="286"/>
      <c r="C481" s="286"/>
      <c r="D481" s="286"/>
      <c r="E481" s="479"/>
      <c r="F481" s="282"/>
      <c r="G481" s="283"/>
      <c r="H481" s="421"/>
      <c r="I481" s="421"/>
      <c r="J481" s="283"/>
      <c r="K481" s="421"/>
      <c r="L481" s="282"/>
      <c r="N481" s="282"/>
      <c r="S481" s="282"/>
      <c r="T481" s="283"/>
      <c r="U481" s="283"/>
      <c r="V481" s="283"/>
      <c r="W481" s="283"/>
      <c r="X481" s="283"/>
      <c r="Y481" s="282"/>
      <c r="Z481" s="282"/>
      <c r="AA481" s="283"/>
      <c r="AB481" s="282"/>
      <c r="AC481" s="282"/>
      <c r="AD481" s="282"/>
      <c r="AE481" s="282"/>
      <c r="AF481" s="283"/>
      <c r="AG481" s="402"/>
      <c r="AH481" s="283"/>
      <c r="AI481" s="283"/>
      <c r="AJ481" s="283"/>
      <c r="AK481" s="283"/>
      <c r="AL481" s="283"/>
      <c r="AM481" s="282"/>
      <c r="AN481" s="282"/>
      <c r="AO481" s="282"/>
      <c r="AP481" s="282"/>
      <c r="AQ481" s="282"/>
      <c r="AR481" s="282"/>
      <c r="AT481" s="283"/>
      <c r="AU481" s="283"/>
      <c r="AV481" s="283"/>
      <c r="AW481" s="283"/>
      <c r="AY481" s="283"/>
      <c r="AZ481" s="282"/>
      <c r="BA481" s="283"/>
      <c r="BB481" s="282"/>
      <c r="BC481" s="282"/>
      <c r="BD481" s="282"/>
      <c r="BE481" s="283"/>
      <c r="BG481" s="282"/>
      <c r="BH481" s="282"/>
      <c r="BI481" s="282"/>
      <c r="BL481" s="421"/>
      <c r="BM481" s="424"/>
      <c r="BN481" s="424"/>
      <c r="BO481" s="424"/>
      <c r="BP481" s="424"/>
      <c r="BQ481" s="421"/>
      <c r="BR481" s="421"/>
      <c r="BV481" s="282"/>
      <c r="BW481" s="283"/>
      <c r="BY481" s="283"/>
      <c r="BZ481" s="283"/>
      <c r="CA481" s="283"/>
      <c r="CB481" s="282"/>
      <c r="CC481" s="282"/>
      <c r="CD481" s="282"/>
      <c r="CE481" s="282"/>
      <c r="CG481" s="427"/>
      <c r="CH481" s="402"/>
      <c r="CI481" s="424"/>
      <c r="CJ481" s="282"/>
      <c r="CK481" s="282"/>
      <c r="CL481" s="283"/>
      <c r="CM481" s="283"/>
      <c r="CP481" s="282"/>
      <c r="DC481" s="282"/>
      <c r="DD481" s="282"/>
      <c r="DE481" s="282"/>
      <c r="DF481" s="282"/>
      <c r="DG481" s="282"/>
      <c r="DH481" s="282"/>
      <c r="DI481" s="282"/>
      <c r="DJ481" s="282"/>
      <c r="EF481" s="495" t="str">
        <f>""&amp;(MID(数据表!AZ481,1,MIN(FIND({"(";"（"},数据表!AZ481&amp;"(（",1)-1)))&amp;""</f>
        <v/>
      </c>
      <c r="EG481" s="495" t="str">
        <f>""&amp;(MID(数据表!AZ481,1,MIN(FIND({0;1;2;3;4;5;6;7;8;9},数据表!AZ481&amp;"1234567890",1)-1)))&amp;""</f>
        <v/>
      </c>
    </row>
    <row r="482" spans="2:137" s="310" customFormat="1" ht="12" customHeight="1">
      <c r="B482" s="286"/>
      <c r="C482" s="286"/>
      <c r="D482" s="286"/>
      <c r="E482" s="479"/>
      <c r="F482" s="282"/>
      <c r="G482" s="283"/>
      <c r="H482" s="421"/>
      <c r="I482" s="421"/>
      <c r="J482" s="283"/>
      <c r="K482" s="421"/>
      <c r="L482" s="282"/>
      <c r="N482" s="282"/>
      <c r="S482" s="282"/>
      <c r="T482" s="283"/>
      <c r="U482" s="283"/>
      <c r="V482" s="283"/>
      <c r="W482" s="283"/>
      <c r="X482" s="283"/>
      <c r="Y482" s="282"/>
      <c r="Z482" s="282"/>
      <c r="AA482" s="283"/>
      <c r="AB482" s="282"/>
      <c r="AC482" s="282"/>
      <c r="AD482" s="282"/>
      <c r="AE482" s="282"/>
      <c r="AF482" s="283"/>
      <c r="AG482" s="402"/>
      <c r="AH482" s="283"/>
      <c r="AI482" s="283"/>
      <c r="AJ482" s="283"/>
      <c r="AK482" s="283"/>
      <c r="AL482" s="283"/>
      <c r="AM482" s="282"/>
      <c r="AN482" s="282"/>
      <c r="AO482" s="282"/>
      <c r="AP482" s="282"/>
      <c r="AQ482" s="282"/>
      <c r="AR482" s="282"/>
      <c r="AT482" s="283"/>
      <c r="AU482" s="283"/>
      <c r="AV482" s="283"/>
      <c r="AW482" s="283"/>
      <c r="AY482" s="283"/>
      <c r="AZ482" s="282"/>
      <c r="BA482" s="283"/>
      <c r="BB482" s="282"/>
      <c r="BC482" s="282"/>
      <c r="BD482" s="282"/>
      <c r="BE482" s="283"/>
      <c r="BG482" s="282"/>
      <c r="BH482" s="282"/>
      <c r="BI482" s="282"/>
      <c r="BL482" s="421"/>
      <c r="BM482" s="424"/>
      <c r="BN482" s="424"/>
      <c r="BO482" s="424"/>
      <c r="BP482" s="424"/>
      <c r="BQ482" s="421"/>
      <c r="BR482" s="421"/>
      <c r="BV482" s="282"/>
      <c r="BW482" s="283"/>
      <c r="BY482" s="283"/>
      <c r="BZ482" s="283"/>
      <c r="CA482" s="283"/>
      <c r="CB482" s="282"/>
      <c r="CC482" s="282"/>
      <c r="CD482" s="282"/>
      <c r="CE482" s="282"/>
      <c r="CG482" s="427"/>
      <c r="CH482" s="402"/>
      <c r="CI482" s="424"/>
      <c r="CJ482" s="282"/>
      <c r="CK482" s="282"/>
      <c r="CL482" s="283"/>
      <c r="CM482" s="283"/>
      <c r="CP482" s="282"/>
      <c r="DC482" s="282"/>
      <c r="DD482" s="282"/>
      <c r="DE482" s="282"/>
      <c r="DF482" s="282"/>
      <c r="DG482" s="282"/>
      <c r="DH482" s="282"/>
      <c r="DI482" s="282"/>
      <c r="DJ482" s="282"/>
      <c r="EF482" s="495" t="str">
        <f>""&amp;(MID(数据表!AZ482,1,MIN(FIND({"(";"（"},数据表!AZ482&amp;"(（",1)-1)))&amp;""</f>
        <v/>
      </c>
      <c r="EG482" s="495" t="str">
        <f>""&amp;(MID(数据表!AZ482,1,MIN(FIND({0;1;2;3;4;5;6;7;8;9},数据表!AZ482&amp;"1234567890",1)-1)))&amp;""</f>
        <v/>
      </c>
    </row>
    <row r="483" spans="2:137" s="310" customFormat="1" ht="12" customHeight="1">
      <c r="B483" s="286"/>
      <c r="C483" s="286"/>
      <c r="D483" s="286"/>
      <c r="E483" s="479"/>
      <c r="F483" s="282"/>
      <c r="G483" s="283"/>
      <c r="H483" s="421"/>
      <c r="I483" s="421"/>
      <c r="J483" s="283"/>
      <c r="K483" s="421"/>
      <c r="L483" s="282"/>
      <c r="N483" s="282"/>
      <c r="S483" s="282"/>
      <c r="T483" s="283"/>
      <c r="U483" s="283"/>
      <c r="V483" s="283"/>
      <c r="W483" s="283"/>
      <c r="X483" s="283"/>
      <c r="Y483" s="282"/>
      <c r="Z483" s="282"/>
      <c r="AA483" s="283"/>
      <c r="AB483" s="282"/>
      <c r="AC483" s="282"/>
      <c r="AD483" s="282"/>
      <c r="AE483" s="282"/>
      <c r="AF483" s="283"/>
      <c r="AG483" s="402"/>
      <c r="AH483" s="283"/>
      <c r="AI483" s="283"/>
      <c r="AJ483" s="283"/>
      <c r="AK483" s="283"/>
      <c r="AL483" s="283"/>
      <c r="AM483" s="282"/>
      <c r="AN483" s="282"/>
      <c r="AO483" s="282"/>
      <c r="AP483" s="282"/>
      <c r="AQ483" s="282"/>
      <c r="AR483" s="282"/>
      <c r="AT483" s="283"/>
      <c r="AU483" s="283"/>
      <c r="AV483" s="283"/>
      <c r="AW483" s="283"/>
      <c r="AY483" s="283"/>
      <c r="AZ483" s="282"/>
      <c r="BA483" s="283"/>
      <c r="BB483" s="282"/>
      <c r="BC483" s="282"/>
      <c r="BD483" s="282"/>
      <c r="BE483" s="283"/>
      <c r="BG483" s="282"/>
      <c r="BH483" s="282"/>
      <c r="BI483" s="282"/>
      <c r="BL483" s="421"/>
      <c r="BM483" s="424"/>
      <c r="BN483" s="424"/>
      <c r="BO483" s="424"/>
      <c r="BP483" s="424"/>
      <c r="BQ483" s="421"/>
      <c r="BR483" s="421"/>
      <c r="BV483" s="282"/>
      <c r="BW483" s="283"/>
      <c r="BY483" s="283"/>
      <c r="BZ483" s="283"/>
      <c r="CA483" s="283"/>
      <c r="CB483" s="282"/>
      <c r="CC483" s="282"/>
      <c r="CD483" s="282"/>
      <c r="CE483" s="282"/>
      <c r="CG483" s="427"/>
      <c r="CH483" s="402"/>
      <c r="CI483" s="424"/>
      <c r="CJ483" s="282"/>
      <c r="CK483" s="282"/>
      <c r="CL483" s="283"/>
      <c r="CM483" s="283"/>
      <c r="CP483" s="282"/>
      <c r="DC483" s="282"/>
      <c r="DD483" s="282"/>
      <c r="DE483" s="282"/>
      <c r="DF483" s="282"/>
      <c r="DG483" s="282"/>
      <c r="DH483" s="282"/>
      <c r="DI483" s="282"/>
      <c r="DJ483" s="282"/>
      <c r="EF483" s="495" t="str">
        <f>""&amp;(MID(数据表!AZ483,1,MIN(FIND({"(";"（"},数据表!AZ483&amp;"(（",1)-1)))&amp;""</f>
        <v/>
      </c>
      <c r="EG483" s="495" t="str">
        <f>""&amp;(MID(数据表!AZ483,1,MIN(FIND({0;1;2;3;4;5;6;7;8;9},数据表!AZ483&amp;"1234567890",1)-1)))&amp;""</f>
        <v/>
      </c>
    </row>
    <row r="484" spans="2:137" s="310" customFormat="1" ht="12" customHeight="1">
      <c r="B484" s="286"/>
      <c r="C484" s="286"/>
      <c r="D484" s="286"/>
      <c r="E484" s="479"/>
      <c r="F484" s="282"/>
      <c r="G484" s="283"/>
      <c r="H484" s="421"/>
      <c r="I484" s="421"/>
      <c r="J484" s="283"/>
      <c r="K484" s="421"/>
      <c r="L484" s="282"/>
      <c r="N484" s="282"/>
      <c r="S484" s="282"/>
      <c r="T484" s="283"/>
      <c r="U484" s="283"/>
      <c r="V484" s="283"/>
      <c r="W484" s="283"/>
      <c r="X484" s="283"/>
      <c r="Y484" s="282"/>
      <c r="Z484" s="282"/>
      <c r="AA484" s="283"/>
      <c r="AB484" s="282"/>
      <c r="AC484" s="282"/>
      <c r="AD484" s="282"/>
      <c r="AE484" s="282"/>
      <c r="AF484" s="283"/>
      <c r="AG484" s="402"/>
      <c r="AH484" s="283"/>
      <c r="AI484" s="283"/>
      <c r="AJ484" s="283"/>
      <c r="AK484" s="283"/>
      <c r="AL484" s="283"/>
      <c r="AM484" s="282"/>
      <c r="AN484" s="282"/>
      <c r="AO484" s="282"/>
      <c r="AP484" s="282"/>
      <c r="AQ484" s="282"/>
      <c r="AR484" s="282"/>
      <c r="AT484" s="283"/>
      <c r="AU484" s="283"/>
      <c r="AV484" s="283"/>
      <c r="AW484" s="283"/>
      <c r="AY484" s="283"/>
      <c r="AZ484" s="282"/>
      <c r="BA484" s="283"/>
      <c r="BB484" s="282"/>
      <c r="BC484" s="282"/>
      <c r="BD484" s="282"/>
      <c r="BE484" s="283"/>
      <c r="BG484" s="282"/>
      <c r="BH484" s="282"/>
      <c r="BI484" s="282"/>
      <c r="BL484" s="421"/>
      <c r="BM484" s="424"/>
      <c r="BN484" s="424"/>
      <c r="BO484" s="424"/>
      <c r="BP484" s="424"/>
      <c r="BQ484" s="421"/>
      <c r="BR484" s="421"/>
      <c r="BV484" s="282"/>
      <c r="BW484" s="283"/>
      <c r="BY484" s="283"/>
      <c r="BZ484" s="283"/>
      <c r="CA484" s="283"/>
      <c r="CB484" s="282"/>
      <c r="CC484" s="282"/>
      <c r="CD484" s="282"/>
      <c r="CE484" s="282"/>
      <c r="CG484" s="427"/>
      <c r="CH484" s="402"/>
      <c r="CI484" s="424"/>
      <c r="CJ484" s="282"/>
      <c r="CK484" s="282"/>
      <c r="CL484" s="283"/>
      <c r="CM484" s="283"/>
      <c r="CP484" s="282"/>
      <c r="DC484" s="282"/>
      <c r="DD484" s="282"/>
      <c r="DE484" s="282"/>
      <c r="DF484" s="282"/>
      <c r="DG484" s="282"/>
      <c r="DH484" s="282"/>
      <c r="DI484" s="282"/>
      <c r="DJ484" s="282"/>
      <c r="EF484" s="495" t="str">
        <f>""&amp;(MID(数据表!AZ484,1,MIN(FIND({"(";"（"},数据表!AZ484&amp;"(（",1)-1)))&amp;""</f>
        <v/>
      </c>
      <c r="EG484" s="495" t="str">
        <f>""&amp;(MID(数据表!AZ484,1,MIN(FIND({0;1;2;3;4;5;6;7;8;9},数据表!AZ484&amp;"1234567890",1)-1)))&amp;""</f>
        <v/>
      </c>
    </row>
    <row r="485" spans="2:137" s="310" customFormat="1" ht="12" customHeight="1">
      <c r="B485" s="286"/>
      <c r="C485" s="286"/>
      <c r="D485" s="286"/>
      <c r="E485" s="479"/>
      <c r="F485" s="282"/>
      <c r="G485" s="283"/>
      <c r="H485" s="421"/>
      <c r="I485" s="421"/>
      <c r="J485" s="283"/>
      <c r="K485" s="421"/>
      <c r="L485" s="282"/>
      <c r="N485" s="282"/>
      <c r="S485" s="282"/>
      <c r="T485" s="283"/>
      <c r="U485" s="283"/>
      <c r="V485" s="283"/>
      <c r="W485" s="283"/>
      <c r="X485" s="283"/>
      <c r="Y485" s="282"/>
      <c r="Z485" s="282"/>
      <c r="AA485" s="283"/>
      <c r="AB485" s="282"/>
      <c r="AC485" s="282"/>
      <c r="AD485" s="282"/>
      <c r="AE485" s="282"/>
      <c r="AF485" s="283"/>
      <c r="AG485" s="402"/>
      <c r="AH485" s="283"/>
      <c r="AI485" s="283"/>
      <c r="AJ485" s="283"/>
      <c r="AK485" s="283"/>
      <c r="AL485" s="283"/>
      <c r="AM485" s="282"/>
      <c r="AN485" s="282"/>
      <c r="AO485" s="282"/>
      <c r="AP485" s="282"/>
      <c r="AQ485" s="282"/>
      <c r="AR485" s="282"/>
      <c r="AT485" s="283"/>
      <c r="AU485" s="283"/>
      <c r="AV485" s="283"/>
      <c r="AW485" s="283"/>
      <c r="AY485" s="283"/>
      <c r="AZ485" s="282"/>
      <c r="BA485" s="283"/>
      <c r="BB485" s="282"/>
      <c r="BC485" s="282"/>
      <c r="BD485" s="282"/>
      <c r="BE485" s="283"/>
      <c r="BG485" s="282"/>
      <c r="BH485" s="282"/>
      <c r="BI485" s="282"/>
      <c r="BL485" s="421"/>
      <c r="BM485" s="424"/>
      <c r="BN485" s="424"/>
      <c r="BO485" s="424"/>
      <c r="BP485" s="424"/>
      <c r="BQ485" s="421"/>
      <c r="BR485" s="421"/>
      <c r="BV485" s="282"/>
      <c r="BW485" s="283"/>
      <c r="BY485" s="283"/>
      <c r="BZ485" s="283"/>
      <c r="CA485" s="283"/>
      <c r="CB485" s="282"/>
      <c r="CC485" s="282"/>
      <c r="CD485" s="282"/>
      <c r="CE485" s="282"/>
      <c r="CG485" s="427"/>
      <c r="CH485" s="402"/>
      <c r="CI485" s="424"/>
      <c r="CJ485" s="282"/>
      <c r="CK485" s="282"/>
      <c r="CL485" s="283"/>
      <c r="CM485" s="283"/>
      <c r="CP485" s="282"/>
      <c r="DC485" s="282"/>
      <c r="DD485" s="282"/>
      <c r="DE485" s="282"/>
      <c r="DF485" s="282"/>
      <c r="DG485" s="282"/>
      <c r="DH485" s="282"/>
      <c r="DI485" s="282"/>
      <c r="DJ485" s="282"/>
      <c r="EF485" s="495" t="str">
        <f>""&amp;(MID(数据表!AZ485,1,MIN(FIND({"(";"（"},数据表!AZ485&amp;"(（",1)-1)))&amp;""</f>
        <v/>
      </c>
      <c r="EG485" s="495" t="str">
        <f>""&amp;(MID(数据表!AZ485,1,MIN(FIND({0;1;2;3;4;5;6;7;8;9},数据表!AZ485&amp;"1234567890",1)-1)))&amp;""</f>
        <v/>
      </c>
    </row>
    <row r="486" spans="2:137" s="310" customFormat="1" ht="12" customHeight="1">
      <c r="B486" s="286"/>
      <c r="C486" s="286"/>
      <c r="D486" s="286"/>
      <c r="E486" s="479"/>
      <c r="F486" s="282"/>
      <c r="G486" s="283"/>
      <c r="H486" s="421"/>
      <c r="I486" s="421"/>
      <c r="J486" s="283"/>
      <c r="K486" s="421"/>
      <c r="L486" s="282"/>
      <c r="N486" s="282"/>
      <c r="S486" s="282"/>
      <c r="T486" s="283"/>
      <c r="U486" s="283"/>
      <c r="V486" s="283"/>
      <c r="W486" s="283"/>
      <c r="X486" s="283"/>
      <c r="Y486" s="282"/>
      <c r="Z486" s="282"/>
      <c r="AA486" s="283"/>
      <c r="AB486" s="282"/>
      <c r="AC486" s="282"/>
      <c r="AD486" s="282"/>
      <c r="AE486" s="282"/>
      <c r="AF486" s="283"/>
      <c r="AG486" s="402"/>
      <c r="AH486" s="283"/>
      <c r="AI486" s="283"/>
      <c r="AJ486" s="283"/>
      <c r="AK486" s="283"/>
      <c r="AL486" s="283"/>
      <c r="AM486" s="282"/>
      <c r="AN486" s="282"/>
      <c r="AO486" s="282"/>
      <c r="AP486" s="282"/>
      <c r="AQ486" s="282"/>
      <c r="AR486" s="282"/>
      <c r="AT486" s="283"/>
      <c r="AU486" s="283"/>
      <c r="AV486" s="283"/>
      <c r="AW486" s="283"/>
      <c r="AY486" s="283"/>
      <c r="AZ486" s="282"/>
      <c r="BA486" s="283"/>
      <c r="BB486" s="282"/>
      <c r="BC486" s="282"/>
      <c r="BD486" s="282"/>
      <c r="BE486" s="283"/>
      <c r="BG486" s="282"/>
      <c r="BH486" s="282"/>
      <c r="BI486" s="282"/>
      <c r="BL486" s="421"/>
      <c r="BM486" s="424"/>
      <c r="BN486" s="424"/>
      <c r="BO486" s="424"/>
      <c r="BP486" s="424"/>
      <c r="BQ486" s="421"/>
      <c r="BR486" s="421"/>
      <c r="BV486" s="282"/>
      <c r="BW486" s="283"/>
      <c r="BY486" s="283"/>
      <c r="BZ486" s="283"/>
      <c r="CA486" s="283"/>
      <c r="CB486" s="282"/>
      <c r="CC486" s="282"/>
      <c r="CD486" s="282"/>
      <c r="CE486" s="282"/>
      <c r="CG486" s="427"/>
      <c r="CH486" s="402"/>
      <c r="CI486" s="424"/>
      <c r="CJ486" s="282"/>
      <c r="CK486" s="282"/>
      <c r="CL486" s="283"/>
      <c r="CM486" s="283"/>
      <c r="CP486" s="282"/>
      <c r="DC486" s="282"/>
      <c r="DD486" s="282"/>
      <c r="DE486" s="282"/>
      <c r="DF486" s="282"/>
      <c r="DG486" s="282"/>
      <c r="DH486" s="282"/>
      <c r="DI486" s="282"/>
      <c r="DJ486" s="282"/>
      <c r="EF486" s="495" t="str">
        <f>""&amp;(MID(数据表!AZ486,1,MIN(FIND({"(";"（"},数据表!AZ486&amp;"(（",1)-1)))&amp;""</f>
        <v/>
      </c>
      <c r="EG486" s="495" t="str">
        <f>""&amp;(MID(数据表!AZ486,1,MIN(FIND({0;1;2;3;4;5;6;7;8;9},数据表!AZ486&amp;"1234567890",1)-1)))&amp;""</f>
        <v/>
      </c>
    </row>
    <row r="487" spans="2:137" s="310" customFormat="1" ht="12" customHeight="1">
      <c r="B487" s="286"/>
      <c r="C487" s="286"/>
      <c r="D487" s="286"/>
      <c r="E487" s="479"/>
      <c r="F487" s="282"/>
      <c r="G487" s="283"/>
      <c r="H487" s="421"/>
      <c r="I487" s="421"/>
      <c r="J487" s="283"/>
      <c r="K487" s="421"/>
      <c r="L487" s="282"/>
      <c r="N487" s="282"/>
      <c r="S487" s="282"/>
      <c r="T487" s="283"/>
      <c r="U487" s="283"/>
      <c r="V487" s="283"/>
      <c r="W487" s="283"/>
      <c r="X487" s="283"/>
      <c r="Y487" s="282"/>
      <c r="Z487" s="282"/>
      <c r="AA487" s="283"/>
      <c r="AB487" s="282"/>
      <c r="AC487" s="282"/>
      <c r="AD487" s="282"/>
      <c r="AE487" s="282"/>
      <c r="AF487" s="283"/>
      <c r="AG487" s="402"/>
      <c r="AH487" s="283"/>
      <c r="AI487" s="283"/>
      <c r="AJ487" s="283"/>
      <c r="AK487" s="283"/>
      <c r="AL487" s="283"/>
      <c r="AM487" s="282"/>
      <c r="AN487" s="282"/>
      <c r="AO487" s="282"/>
      <c r="AP487" s="282"/>
      <c r="AQ487" s="282"/>
      <c r="AR487" s="282"/>
      <c r="AT487" s="283"/>
      <c r="AU487" s="283"/>
      <c r="AV487" s="283"/>
      <c r="AW487" s="283"/>
      <c r="AY487" s="283"/>
      <c r="AZ487" s="282"/>
      <c r="BA487" s="283"/>
      <c r="BB487" s="282"/>
      <c r="BC487" s="282"/>
      <c r="BD487" s="282"/>
      <c r="BE487" s="283"/>
      <c r="BG487" s="282"/>
      <c r="BH487" s="282"/>
      <c r="BI487" s="282"/>
      <c r="BL487" s="421"/>
      <c r="BM487" s="424"/>
      <c r="BN487" s="424"/>
      <c r="BO487" s="424"/>
      <c r="BP487" s="424"/>
      <c r="BQ487" s="421"/>
      <c r="BR487" s="421"/>
      <c r="BV487" s="282"/>
      <c r="BW487" s="283"/>
      <c r="BY487" s="283"/>
      <c r="BZ487" s="283"/>
      <c r="CA487" s="283"/>
      <c r="CB487" s="282"/>
      <c r="CC487" s="282"/>
      <c r="CD487" s="282"/>
      <c r="CE487" s="282"/>
      <c r="CG487" s="427"/>
      <c r="CH487" s="402"/>
      <c r="CI487" s="424"/>
      <c r="CJ487" s="282"/>
      <c r="CK487" s="282"/>
      <c r="CL487" s="283"/>
      <c r="CM487" s="283"/>
      <c r="CP487" s="282"/>
      <c r="DC487" s="282"/>
      <c r="DD487" s="282"/>
      <c r="DE487" s="282"/>
      <c r="DF487" s="282"/>
      <c r="DG487" s="282"/>
      <c r="DH487" s="282"/>
      <c r="DI487" s="282"/>
      <c r="DJ487" s="282"/>
      <c r="EF487" s="495" t="str">
        <f>""&amp;(MID(数据表!AZ487,1,MIN(FIND({"(";"（"},数据表!AZ487&amp;"(（",1)-1)))&amp;""</f>
        <v/>
      </c>
      <c r="EG487" s="495" t="str">
        <f>""&amp;(MID(数据表!AZ487,1,MIN(FIND({0;1;2;3;4;5;6;7;8;9},数据表!AZ487&amp;"1234567890",1)-1)))&amp;""</f>
        <v/>
      </c>
    </row>
    <row r="488" spans="2:137" s="310" customFormat="1" ht="12" customHeight="1">
      <c r="B488" s="286"/>
      <c r="C488" s="286"/>
      <c r="D488" s="286"/>
      <c r="E488" s="479"/>
      <c r="F488" s="282"/>
      <c r="G488" s="283"/>
      <c r="H488" s="421"/>
      <c r="I488" s="421"/>
      <c r="J488" s="283"/>
      <c r="K488" s="421"/>
      <c r="L488" s="282"/>
      <c r="N488" s="282"/>
      <c r="S488" s="282"/>
      <c r="T488" s="283"/>
      <c r="U488" s="283"/>
      <c r="V488" s="283"/>
      <c r="W488" s="283"/>
      <c r="X488" s="283"/>
      <c r="Y488" s="282"/>
      <c r="Z488" s="282"/>
      <c r="AA488" s="283"/>
      <c r="AB488" s="282"/>
      <c r="AC488" s="282"/>
      <c r="AD488" s="282"/>
      <c r="AE488" s="282"/>
      <c r="AF488" s="283"/>
      <c r="AG488" s="402"/>
      <c r="AH488" s="283"/>
      <c r="AI488" s="283"/>
      <c r="AJ488" s="283"/>
      <c r="AK488" s="283"/>
      <c r="AL488" s="283"/>
      <c r="AM488" s="282"/>
      <c r="AN488" s="282"/>
      <c r="AO488" s="282"/>
      <c r="AP488" s="282"/>
      <c r="AQ488" s="282"/>
      <c r="AR488" s="282"/>
      <c r="AT488" s="283"/>
      <c r="AU488" s="283"/>
      <c r="AV488" s="283"/>
      <c r="AW488" s="283"/>
      <c r="AY488" s="283"/>
      <c r="AZ488" s="282"/>
      <c r="BA488" s="283"/>
      <c r="BB488" s="282"/>
      <c r="BC488" s="282"/>
      <c r="BD488" s="282"/>
      <c r="BE488" s="283"/>
      <c r="BG488" s="282"/>
      <c r="BH488" s="282"/>
      <c r="BI488" s="282"/>
      <c r="BL488" s="421"/>
      <c r="BM488" s="424"/>
      <c r="BN488" s="424"/>
      <c r="BO488" s="424"/>
      <c r="BP488" s="424"/>
      <c r="BQ488" s="421"/>
      <c r="BR488" s="421"/>
      <c r="BV488" s="282"/>
      <c r="BW488" s="283"/>
      <c r="BY488" s="283"/>
      <c r="BZ488" s="283"/>
      <c r="CA488" s="283"/>
      <c r="CB488" s="282"/>
      <c r="CC488" s="282"/>
      <c r="CD488" s="282"/>
      <c r="CE488" s="282"/>
      <c r="CG488" s="427"/>
      <c r="CH488" s="402"/>
      <c r="CI488" s="424"/>
      <c r="CJ488" s="282"/>
      <c r="CK488" s="282"/>
      <c r="CL488" s="283"/>
      <c r="CM488" s="283"/>
      <c r="CP488" s="282"/>
      <c r="DC488" s="282"/>
      <c r="DD488" s="282"/>
      <c r="DE488" s="282"/>
      <c r="DF488" s="282"/>
      <c r="DG488" s="282"/>
      <c r="DH488" s="282"/>
      <c r="DI488" s="282"/>
      <c r="DJ488" s="282"/>
      <c r="EF488" s="495" t="str">
        <f>""&amp;(MID(数据表!AZ488,1,MIN(FIND({"(";"（"},数据表!AZ488&amp;"(（",1)-1)))&amp;""</f>
        <v/>
      </c>
      <c r="EG488" s="495" t="str">
        <f>""&amp;(MID(数据表!AZ488,1,MIN(FIND({0;1;2;3;4;5;6;7;8;9},数据表!AZ488&amp;"1234567890",1)-1)))&amp;""</f>
        <v/>
      </c>
    </row>
    <row r="489" spans="2:137" s="310" customFormat="1" ht="12" customHeight="1">
      <c r="B489" s="286"/>
      <c r="C489" s="286"/>
      <c r="D489" s="286"/>
      <c r="E489" s="479"/>
      <c r="F489" s="282"/>
      <c r="G489" s="283"/>
      <c r="H489" s="421"/>
      <c r="I489" s="421"/>
      <c r="J489" s="283"/>
      <c r="K489" s="421"/>
      <c r="L489" s="282"/>
      <c r="N489" s="282"/>
      <c r="S489" s="282"/>
      <c r="T489" s="283"/>
      <c r="U489" s="283"/>
      <c r="V489" s="283"/>
      <c r="W489" s="283"/>
      <c r="X489" s="283"/>
      <c r="Y489" s="282"/>
      <c r="Z489" s="282"/>
      <c r="AA489" s="283"/>
      <c r="AB489" s="282"/>
      <c r="AC489" s="282"/>
      <c r="AD489" s="282"/>
      <c r="AE489" s="282"/>
      <c r="AF489" s="283"/>
      <c r="AG489" s="402"/>
      <c r="AH489" s="283"/>
      <c r="AI489" s="283"/>
      <c r="AJ489" s="283"/>
      <c r="AK489" s="283"/>
      <c r="AL489" s="283"/>
      <c r="AM489" s="282"/>
      <c r="AN489" s="282"/>
      <c r="AO489" s="282"/>
      <c r="AP489" s="282"/>
      <c r="AQ489" s="282"/>
      <c r="AR489" s="282"/>
      <c r="AT489" s="283"/>
      <c r="AU489" s="283"/>
      <c r="AV489" s="283"/>
      <c r="AW489" s="283"/>
      <c r="AY489" s="283"/>
      <c r="AZ489" s="282"/>
      <c r="BA489" s="283"/>
      <c r="BB489" s="282"/>
      <c r="BC489" s="282"/>
      <c r="BD489" s="282"/>
      <c r="BE489" s="283"/>
      <c r="BG489" s="282"/>
      <c r="BH489" s="282"/>
      <c r="BI489" s="282"/>
      <c r="BL489" s="421"/>
      <c r="BM489" s="424"/>
      <c r="BN489" s="424"/>
      <c r="BO489" s="424"/>
      <c r="BP489" s="424"/>
      <c r="BQ489" s="421"/>
      <c r="BR489" s="421"/>
      <c r="BV489" s="282"/>
      <c r="BW489" s="283"/>
      <c r="BY489" s="283"/>
      <c r="BZ489" s="283"/>
      <c r="CA489" s="283"/>
      <c r="CB489" s="282"/>
      <c r="CC489" s="282"/>
      <c r="CD489" s="282"/>
      <c r="CE489" s="282"/>
      <c r="CG489" s="427"/>
      <c r="CH489" s="402"/>
      <c r="CI489" s="424"/>
      <c r="CJ489" s="282"/>
      <c r="CK489" s="282"/>
      <c r="CL489" s="283"/>
      <c r="CM489" s="283"/>
      <c r="CP489" s="282"/>
      <c r="DC489" s="282"/>
      <c r="DD489" s="282"/>
      <c r="DE489" s="282"/>
      <c r="DF489" s="282"/>
      <c r="DG489" s="282"/>
      <c r="DH489" s="282"/>
      <c r="DI489" s="282"/>
      <c r="DJ489" s="282"/>
      <c r="EF489" s="495" t="str">
        <f>""&amp;(MID(数据表!AZ489,1,MIN(FIND({"(";"（"},数据表!AZ489&amp;"(（",1)-1)))&amp;""</f>
        <v/>
      </c>
      <c r="EG489" s="495" t="str">
        <f>""&amp;(MID(数据表!AZ489,1,MIN(FIND({0;1;2;3;4;5;6;7;8;9},数据表!AZ489&amp;"1234567890",1)-1)))&amp;""</f>
        <v/>
      </c>
    </row>
    <row r="490" spans="2:137" s="310" customFormat="1" ht="12" customHeight="1">
      <c r="B490" s="286"/>
      <c r="C490" s="286"/>
      <c r="D490" s="286"/>
      <c r="E490" s="479"/>
      <c r="F490" s="282"/>
      <c r="G490" s="283"/>
      <c r="H490" s="421"/>
      <c r="I490" s="421"/>
      <c r="J490" s="283"/>
      <c r="K490" s="421"/>
      <c r="L490" s="282"/>
      <c r="N490" s="282"/>
      <c r="S490" s="282"/>
      <c r="T490" s="283"/>
      <c r="U490" s="283"/>
      <c r="V490" s="283"/>
      <c r="W490" s="283"/>
      <c r="X490" s="283"/>
      <c r="Y490" s="282"/>
      <c r="Z490" s="282"/>
      <c r="AA490" s="283"/>
      <c r="AB490" s="282"/>
      <c r="AC490" s="282"/>
      <c r="AD490" s="282"/>
      <c r="AE490" s="282"/>
      <c r="AF490" s="283"/>
      <c r="AG490" s="402"/>
      <c r="AH490" s="283"/>
      <c r="AI490" s="283"/>
      <c r="AJ490" s="283"/>
      <c r="AK490" s="283"/>
      <c r="AL490" s="283"/>
      <c r="AM490" s="282"/>
      <c r="AN490" s="282"/>
      <c r="AO490" s="282"/>
      <c r="AP490" s="282"/>
      <c r="AQ490" s="282"/>
      <c r="AR490" s="282"/>
      <c r="AT490" s="283"/>
      <c r="AU490" s="283"/>
      <c r="AV490" s="283"/>
      <c r="AW490" s="283"/>
      <c r="AY490" s="283"/>
      <c r="AZ490" s="282"/>
      <c r="BA490" s="283"/>
      <c r="BB490" s="282"/>
      <c r="BC490" s="282"/>
      <c r="BD490" s="282"/>
      <c r="BE490" s="283"/>
      <c r="BG490" s="282"/>
      <c r="BH490" s="282"/>
      <c r="BI490" s="282"/>
      <c r="BL490" s="421"/>
      <c r="BM490" s="424"/>
      <c r="BN490" s="424"/>
      <c r="BO490" s="424"/>
      <c r="BP490" s="424"/>
      <c r="BQ490" s="421"/>
      <c r="BR490" s="421"/>
      <c r="BV490" s="282"/>
      <c r="BW490" s="283"/>
      <c r="BY490" s="283"/>
      <c r="BZ490" s="283"/>
      <c r="CA490" s="283"/>
      <c r="CB490" s="282"/>
      <c r="CC490" s="282"/>
      <c r="CD490" s="282"/>
      <c r="CE490" s="282"/>
      <c r="CG490" s="427"/>
      <c r="CH490" s="402"/>
      <c r="CI490" s="424"/>
      <c r="CJ490" s="282"/>
      <c r="CK490" s="282"/>
      <c r="CL490" s="283"/>
      <c r="CM490" s="283"/>
      <c r="CP490" s="282"/>
      <c r="DC490" s="282"/>
      <c r="DD490" s="282"/>
      <c r="DE490" s="282"/>
      <c r="DF490" s="282"/>
      <c r="DG490" s="282"/>
      <c r="DH490" s="282"/>
      <c r="DI490" s="282"/>
      <c r="DJ490" s="282"/>
      <c r="EF490" s="495" t="str">
        <f>""&amp;(MID(数据表!AZ490,1,MIN(FIND({"(";"（"},数据表!AZ490&amp;"(（",1)-1)))&amp;""</f>
        <v/>
      </c>
      <c r="EG490" s="495" t="str">
        <f>""&amp;(MID(数据表!AZ490,1,MIN(FIND({0;1;2;3;4;5;6;7;8;9},数据表!AZ490&amp;"1234567890",1)-1)))&amp;""</f>
        <v/>
      </c>
    </row>
    <row r="491" spans="2:137" s="310" customFormat="1" ht="12" customHeight="1">
      <c r="B491" s="286"/>
      <c r="C491" s="286"/>
      <c r="D491" s="286"/>
      <c r="E491" s="479"/>
      <c r="F491" s="282"/>
      <c r="G491" s="283"/>
      <c r="H491" s="421"/>
      <c r="I491" s="421"/>
      <c r="J491" s="283"/>
      <c r="K491" s="421"/>
      <c r="L491" s="282"/>
      <c r="N491" s="282"/>
      <c r="S491" s="282"/>
      <c r="T491" s="283"/>
      <c r="U491" s="283"/>
      <c r="V491" s="283"/>
      <c r="W491" s="283"/>
      <c r="X491" s="283"/>
      <c r="Y491" s="282"/>
      <c r="Z491" s="282"/>
      <c r="AA491" s="283"/>
      <c r="AB491" s="282"/>
      <c r="AC491" s="282"/>
      <c r="AD491" s="282"/>
      <c r="AE491" s="282"/>
      <c r="AF491" s="283"/>
      <c r="AG491" s="402"/>
      <c r="AH491" s="283"/>
      <c r="AI491" s="283"/>
      <c r="AJ491" s="283"/>
      <c r="AK491" s="283"/>
      <c r="AL491" s="283"/>
      <c r="AM491" s="282"/>
      <c r="AN491" s="282"/>
      <c r="AO491" s="282"/>
      <c r="AP491" s="282"/>
      <c r="AQ491" s="282"/>
      <c r="AR491" s="282"/>
      <c r="AT491" s="283"/>
      <c r="AU491" s="283"/>
      <c r="AV491" s="283"/>
      <c r="AW491" s="283"/>
      <c r="AY491" s="283"/>
      <c r="AZ491" s="282"/>
      <c r="BA491" s="283"/>
      <c r="BB491" s="282"/>
      <c r="BC491" s="282"/>
      <c r="BD491" s="282"/>
      <c r="BE491" s="283"/>
      <c r="BG491" s="282"/>
      <c r="BH491" s="282"/>
      <c r="BI491" s="282"/>
      <c r="BL491" s="421"/>
      <c r="BM491" s="424"/>
      <c r="BN491" s="424"/>
      <c r="BO491" s="424"/>
      <c r="BP491" s="424"/>
      <c r="BQ491" s="421"/>
      <c r="BR491" s="421"/>
      <c r="BV491" s="282"/>
      <c r="BW491" s="283"/>
      <c r="BY491" s="283"/>
      <c r="BZ491" s="283"/>
      <c r="CA491" s="283"/>
      <c r="CB491" s="282"/>
      <c r="CC491" s="282"/>
      <c r="CD491" s="282"/>
      <c r="CE491" s="282"/>
      <c r="CG491" s="427"/>
      <c r="CH491" s="402"/>
      <c r="CI491" s="424"/>
      <c r="CJ491" s="282"/>
      <c r="CK491" s="282"/>
      <c r="CL491" s="283"/>
      <c r="CM491" s="283"/>
      <c r="CP491" s="282"/>
      <c r="DC491" s="282"/>
      <c r="DD491" s="282"/>
      <c r="DE491" s="282"/>
      <c r="DF491" s="282"/>
      <c r="DG491" s="282"/>
      <c r="DH491" s="282"/>
      <c r="DI491" s="282"/>
      <c r="DJ491" s="282"/>
      <c r="EF491" s="495" t="str">
        <f>""&amp;(MID(数据表!AZ491,1,MIN(FIND({"(";"（"},数据表!AZ491&amp;"(（",1)-1)))&amp;""</f>
        <v/>
      </c>
      <c r="EG491" s="495" t="str">
        <f>""&amp;(MID(数据表!AZ491,1,MIN(FIND({0;1;2;3;4;5;6;7;8;9},数据表!AZ491&amp;"1234567890",1)-1)))&amp;""</f>
        <v/>
      </c>
    </row>
    <row r="492" spans="2:137" s="310" customFormat="1" ht="12" customHeight="1">
      <c r="B492" s="286"/>
      <c r="C492" s="286"/>
      <c r="D492" s="286"/>
      <c r="E492" s="479"/>
      <c r="F492" s="282"/>
      <c r="G492" s="283"/>
      <c r="H492" s="421"/>
      <c r="I492" s="421"/>
      <c r="J492" s="283"/>
      <c r="K492" s="421"/>
      <c r="L492" s="282"/>
      <c r="N492" s="282"/>
      <c r="S492" s="282"/>
      <c r="T492" s="283"/>
      <c r="U492" s="283"/>
      <c r="V492" s="283"/>
      <c r="W492" s="283"/>
      <c r="X492" s="283"/>
      <c r="Y492" s="282"/>
      <c r="Z492" s="282"/>
      <c r="AA492" s="283"/>
      <c r="AB492" s="282"/>
      <c r="AC492" s="282"/>
      <c r="AD492" s="282"/>
      <c r="AE492" s="282"/>
      <c r="AF492" s="283"/>
      <c r="AG492" s="402"/>
      <c r="AH492" s="283"/>
      <c r="AI492" s="283"/>
      <c r="AJ492" s="283"/>
      <c r="AK492" s="283"/>
      <c r="AL492" s="283"/>
      <c r="AM492" s="282"/>
      <c r="AN492" s="282"/>
      <c r="AO492" s="282"/>
      <c r="AP492" s="282"/>
      <c r="AQ492" s="282"/>
      <c r="AR492" s="282"/>
      <c r="AT492" s="283"/>
      <c r="AU492" s="283"/>
      <c r="AV492" s="283"/>
      <c r="AW492" s="283"/>
      <c r="AY492" s="283"/>
      <c r="AZ492" s="282"/>
      <c r="BA492" s="283"/>
      <c r="BB492" s="282"/>
      <c r="BC492" s="282"/>
      <c r="BD492" s="282"/>
      <c r="BE492" s="283"/>
      <c r="BG492" s="282"/>
      <c r="BH492" s="282"/>
      <c r="BI492" s="282"/>
      <c r="BL492" s="421"/>
      <c r="BM492" s="424"/>
      <c r="BN492" s="424"/>
      <c r="BO492" s="424"/>
      <c r="BP492" s="424"/>
      <c r="BQ492" s="421"/>
      <c r="BR492" s="421"/>
      <c r="BV492" s="282"/>
      <c r="BW492" s="283"/>
      <c r="BY492" s="283"/>
      <c r="BZ492" s="283"/>
      <c r="CA492" s="283"/>
      <c r="CB492" s="282"/>
      <c r="CC492" s="282"/>
      <c r="CD492" s="282"/>
      <c r="CE492" s="282"/>
      <c r="CG492" s="427"/>
      <c r="CH492" s="402"/>
      <c r="CI492" s="424"/>
      <c r="CJ492" s="282"/>
      <c r="CK492" s="282"/>
      <c r="CL492" s="283"/>
      <c r="CM492" s="283"/>
      <c r="CP492" s="282"/>
      <c r="DC492" s="282"/>
      <c r="DD492" s="282"/>
      <c r="DE492" s="282"/>
      <c r="DF492" s="282"/>
      <c r="DG492" s="282"/>
      <c r="DH492" s="282"/>
      <c r="DI492" s="282"/>
      <c r="DJ492" s="282"/>
      <c r="EF492" s="495" t="str">
        <f>""&amp;(MID(数据表!AZ492,1,MIN(FIND({"(";"（"},数据表!AZ492&amp;"(（",1)-1)))&amp;""</f>
        <v/>
      </c>
      <c r="EG492" s="495" t="str">
        <f>""&amp;(MID(数据表!AZ492,1,MIN(FIND({0;1;2;3;4;5;6;7;8;9},数据表!AZ492&amp;"1234567890",1)-1)))&amp;""</f>
        <v/>
      </c>
    </row>
    <row r="493" spans="2:137" s="310" customFormat="1" ht="12" customHeight="1">
      <c r="B493" s="286"/>
      <c r="C493" s="286"/>
      <c r="D493" s="286"/>
      <c r="E493" s="479"/>
      <c r="F493" s="282"/>
      <c r="G493" s="283"/>
      <c r="H493" s="421"/>
      <c r="I493" s="421"/>
      <c r="J493" s="283"/>
      <c r="K493" s="421"/>
      <c r="L493" s="282"/>
      <c r="N493" s="282"/>
      <c r="S493" s="282"/>
      <c r="T493" s="283"/>
      <c r="U493" s="283"/>
      <c r="V493" s="283"/>
      <c r="W493" s="283"/>
      <c r="X493" s="283"/>
      <c r="Y493" s="282"/>
      <c r="Z493" s="282"/>
      <c r="AA493" s="283"/>
      <c r="AB493" s="282"/>
      <c r="AC493" s="282"/>
      <c r="AD493" s="282"/>
      <c r="AE493" s="282"/>
      <c r="AF493" s="283"/>
      <c r="AG493" s="402"/>
      <c r="AH493" s="283"/>
      <c r="AI493" s="283"/>
      <c r="AJ493" s="283"/>
      <c r="AK493" s="283"/>
      <c r="AL493" s="283"/>
      <c r="AM493" s="282"/>
      <c r="AN493" s="282"/>
      <c r="AO493" s="282"/>
      <c r="AP493" s="282"/>
      <c r="AQ493" s="282"/>
      <c r="AR493" s="282"/>
      <c r="AT493" s="283"/>
      <c r="AU493" s="283"/>
      <c r="AV493" s="283"/>
      <c r="AW493" s="283"/>
      <c r="AY493" s="283"/>
      <c r="AZ493" s="282"/>
      <c r="BA493" s="283"/>
      <c r="BB493" s="282"/>
      <c r="BC493" s="282"/>
      <c r="BD493" s="282"/>
      <c r="BE493" s="283"/>
      <c r="BG493" s="282"/>
      <c r="BH493" s="282"/>
      <c r="BI493" s="282"/>
      <c r="BL493" s="421"/>
      <c r="BM493" s="424"/>
      <c r="BN493" s="424"/>
      <c r="BO493" s="424"/>
      <c r="BP493" s="424"/>
      <c r="BQ493" s="421"/>
      <c r="BR493" s="421"/>
      <c r="BV493" s="282"/>
      <c r="BW493" s="283"/>
      <c r="BY493" s="283"/>
      <c r="BZ493" s="283"/>
      <c r="CA493" s="283"/>
      <c r="CB493" s="282"/>
      <c r="CC493" s="282"/>
      <c r="CD493" s="282"/>
      <c r="CE493" s="282"/>
      <c r="CG493" s="427"/>
      <c r="CH493" s="402"/>
      <c r="CI493" s="424"/>
      <c r="CJ493" s="282"/>
      <c r="CK493" s="282"/>
      <c r="CL493" s="283"/>
      <c r="CM493" s="283"/>
      <c r="CP493" s="282"/>
      <c r="DC493" s="282"/>
      <c r="DD493" s="282"/>
      <c r="DE493" s="282"/>
      <c r="DF493" s="282"/>
      <c r="DG493" s="282"/>
      <c r="DH493" s="282"/>
      <c r="DI493" s="282"/>
      <c r="DJ493" s="282"/>
      <c r="EF493" s="495" t="str">
        <f>""&amp;(MID(数据表!AZ493,1,MIN(FIND({"(";"（"},数据表!AZ493&amp;"(（",1)-1)))&amp;""</f>
        <v/>
      </c>
      <c r="EG493" s="495" t="str">
        <f>""&amp;(MID(数据表!AZ493,1,MIN(FIND({0;1;2;3;4;5;6;7;8;9},数据表!AZ493&amp;"1234567890",1)-1)))&amp;""</f>
        <v/>
      </c>
    </row>
    <row r="494" spans="2:137" s="310" customFormat="1" ht="12" customHeight="1">
      <c r="B494" s="286"/>
      <c r="C494" s="286"/>
      <c r="D494" s="286"/>
      <c r="E494" s="479"/>
      <c r="F494" s="282"/>
      <c r="G494" s="283"/>
      <c r="H494" s="421"/>
      <c r="I494" s="421"/>
      <c r="J494" s="283"/>
      <c r="K494" s="421"/>
      <c r="L494" s="282"/>
      <c r="N494" s="282"/>
      <c r="S494" s="282"/>
      <c r="T494" s="283"/>
      <c r="U494" s="283"/>
      <c r="V494" s="283"/>
      <c r="W494" s="283"/>
      <c r="X494" s="283"/>
      <c r="Y494" s="282"/>
      <c r="Z494" s="282"/>
      <c r="AA494" s="283"/>
      <c r="AB494" s="282"/>
      <c r="AC494" s="282"/>
      <c r="AD494" s="282"/>
      <c r="AE494" s="282"/>
      <c r="AF494" s="283"/>
      <c r="AG494" s="402"/>
      <c r="AH494" s="283"/>
      <c r="AI494" s="283"/>
      <c r="AJ494" s="283"/>
      <c r="AK494" s="283"/>
      <c r="AL494" s="283"/>
      <c r="AM494" s="282"/>
      <c r="AN494" s="282"/>
      <c r="AO494" s="282"/>
      <c r="AP494" s="282"/>
      <c r="AQ494" s="282"/>
      <c r="AR494" s="282"/>
      <c r="AT494" s="283"/>
      <c r="AU494" s="283"/>
      <c r="AV494" s="283"/>
      <c r="AW494" s="283"/>
      <c r="AY494" s="283"/>
      <c r="AZ494" s="282"/>
      <c r="BA494" s="283"/>
      <c r="BB494" s="282"/>
      <c r="BC494" s="282"/>
      <c r="BD494" s="282"/>
      <c r="BE494" s="283"/>
      <c r="BG494" s="282"/>
      <c r="BH494" s="282"/>
      <c r="BI494" s="282"/>
      <c r="BL494" s="421"/>
      <c r="BM494" s="424"/>
      <c r="BN494" s="424"/>
      <c r="BO494" s="424"/>
      <c r="BP494" s="424"/>
      <c r="BQ494" s="421"/>
      <c r="BR494" s="421"/>
      <c r="BV494" s="282"/>
      <c r="BW494" s="283"/>
      <c r="BY494" s="283"/>
      <c r="BZ494" s="283"/>
      <c r="CA494" s="283"/>
      <c r="CB494" s="282"/>
      <c r="CC494" s="282"/>
      <c r="CD494" s="282"/>
      <c r="CE494" s="282"/>
      <c r="CG494" s="427"/>
      <c r="CH494" s="402"/>
      <c r="CI494" s="424"/>
      <c r="CJ494" s="282"/>
      <c r="CK494" s="282"/>
      <c r="CL494" s="283"/>
      <c r="CM494" s="283"/>
      <c r="CP494" s="282"/>
      <c r="DC494" s="282"/>
      <c r="DD494" s="282"/>
      <c r="DE494" s="282"/>
      <c r="DF494" s="282"/>
      <c r="DG494" s="282"/>
      <c r="DH494" s="282"/>
      <c r="DI494" s="282"/>
      <c r="DJ494" s="282"/>
      <c r="EF494" s="495" t="str">
        <f>""&amp;(MID(数据表!AZ494,1,MIN(FIND({"(";"（"},数据表!AZ494&amp;"(（",1)-1)))&amp;""</f>
        <v/>
      </c>
      <c r="EG494" s="495" t="str">
        <f>""&amp;(MID(数据表!AZ494,1,MIN(FIND({0;1;2;3;4;5;6;7;8;9},数据表!AZ494&amp;"1234567890",1)-1)))&amp;""</f>
        <v/>
      </c>
    </row>
    <row r="495" spans="2:137" s="310" customFormat="1" ht="12" customHeight="1">
      <c r="B495" s="286"/>
      <c r="C495" s="286"/>
      <c r="D495" s="286"/>
      <c r="E495" s="479"/>
      <c r="F495" s="282"/>
      <c r="G495" s="283"/>
      <c r="H495" s="421"/>
      <c r="I495" s="421"/>
      <c r="J495" s="283"/>
      <c r="K495" s="421"/>
      <c r="L495" s="282"/>
      <c r="N495" s="282"/>
      <c r="S495" s="282"/>
      <c r="T495" s="283"/>
      <c r="U495" s="283"/>
      <c r="V495" s="283"/>
      <c r="W495" s="283"/>
      <c r="X495" s="283"/>
      <c r="Y495" s="282"/>
      <c r="Z495" s="282"/>
      <c r="AA495" s="283"/>
      <c r="AB495" s="282"/>
      <c r="AC495" s="282"/>
      <c r="AD495" s="282"/>
      <c r="AE495" s="282"/>
      <c r="AF495" s="283"/>
      <c r="AG495" s="402"/>
      <c r="AH495" s="283"/>
      <c r="AI495" s="283"/>
      <c r="AJ495" s="283"/>
      <c r="AK495" s="283"/>
      <c r="AL495" s="283"/>
      <c r="AM495" s="282"/>
      <c r="AN495" s="282"/>
      <c r="AO495" s="282"/>
      <c r="AP495" s="282"/>
      <c r="AQ495" s="282"/>
      <c r="AR495" s="282"/>
      <c r="AT495" s="283"/>
      <c r="AU495" s="283"/>
      <c r="AV495" s="283"/>
      <c r="AW495" s="283"/>
      <c r="AY495" s="283"/>
      <c r="AZ495" s="282"/>
      <c r="BA495" s="283"/>
      <c r="BB495" s="282"/>
      <c r="BC495" s="282"/>
      <c r="BD495" s="282"/>
      <c r="BE495" s="283"/>
      <c r="BG495" s="282"/>
      <c r="BH495" s="282"/>
      <c r="BI495" s="282"/>
      <c r="BL495" s="421"/>
      <c r="BM495" s="424"/>
      <c r="BN495" s="424"/>
      <c r="BO495" s="424"/>
      <c r="BP495" s="424"/>
      <c r="BQ495" s="421"/>
      <c r="BR495" s="421"/>
      <c r="BV495" s="282"/>
      <c r="BW495" s="283"/>
      <c r="BY495" s="283"/>
      <c r="BZ495" s="283"/>
      <c r="CA495" s="283"/>
      <c r="CB495" s="282"/>
      <c r="CC495" s="282"/>
      <c r="CD495" s="282"/>
      <c r="CE495" s="282"/>
      <c r="CG495" s="427"/>
      <c r="CH495" s="402"/>
      <c r="CI495" s="424"/>
      <c r="CJ495" s="282"/>
      <c r="CK495" s="282"/>
      <c r="CL495" s="283"/>
      <c r="CM495" s="283"/>
      <c r="CP495" s="282"/>
      <c r="DC495" s="282"/>
      <c r="DD495" s="282"/>
      <c r="DE495" s="282"/>
      <c r="DF495" s="282"/>
      <c r="DG495" s="282"/>
      <c r="DH495" s="282"/>
      <c r="DI495" s="282"/>
      <c r="DJ495" s="282"/>
      <c r="EF495" s="495" t="str">
        <f>""&amp;(MID(数据表!AZ495,1,MIN(FIND({"(";"（"},数据表!AZ495&amp;"(（",1)-1)))&amp;""</f>
        <v/>
      </c>
      <c r="EG495" s="495" t="str">
        <f>""&amp;(MID(数据表!AZ495,1,MIN(FIND({0;1;2;3;4;5;6;7;8;9},数据表!AZ495&amp;"1234567890",1)-1)))&amp;""</f>
        <v/>
      </c>
    </row>
    <row r="496" spans="2:137" s="310" customFormat="1" ht="12" customHeight="1">
      <c r="B496" s="286"/>
      <c r="C496" s="286"/>
      <c r="D496" s="286"/>
      <c r="E496" s="479"/>
      <c r="F496" s="282"/>
      <c r="G496" s="283"/>
      <c r="H496" s="421"/>
      <c r="I496" s="421"/>
      <c r="J496" s="283"/>
      <c r="K496" s="421"/>
      <c r="L496" s="282"/>
      <c r="N496" s="282"/>
      <c r="S496" s="282"/>
      <c r="T496" s="283"/>
      <c r="U496" s="283"/>
      <c r="V496" s="283"/>
      <c r="W496" s="283"/>
      <c r="X496" s="283"/>
      <c r="Y496" s="282"/>
      <c r="Z496" s="282"/>
      <c r="AA496" s="283"/>
      <c r="AB496" s="282"/>
      <c r="AC496" s="282"/>
      <c r="AD496" s="282"/>
      <c r="AE496" s="282"/>
      <c r="AF496" s="283"/>
      <c r="AG496" s="402"/>
      <c r="AH496" s="283"/>
      <c r="AI496" s="283"/>
      <c r="AJ496" s="283"/>
      <c r="AK496" s="283"/>
      <c r="AL496" s="283"/>
      <c r="AM496" s="282"/>
      <c r="AN496" s="282"/>
      <c r="AO496" s="282"/>
      <c r="AP496" s="282"/>
      <c r="AQ496" s="282"/>
      <c r="AR496" s="282"/>
      <c r="AT496" s="283"/>
      <c r="AU496" s="283"/>
      <c r="AV496" s="283"/>
      <c r="AW496" s="283"/>
      <c r="AY496" s="283"/>
      <c r="AZ496" s="282"/>
      <c r="BA496" s="283"/>
      <c r="BB496" s="282"/>
      <c r="BC496" s="282"/>
      <c r="BD496" s="282"/>
      <c r="BE496" s="283"/>
      <c r="BG496" s="282"/>
      <c r="BH496" s="282"/>
      <c r="BI496" s="282"/>
      <c r="BL496" s="421"/>
      <c r="BM496" s="424"/>
      <c r="BN496" s="424"/>
      <c r="BO496" s="424"/>
      <c r="BP496" s="424"/>
      <c r="BQ496" s="421"/>
      <c r="BR496" s="421"/>
      <c r="BV496" s="282"/>
      <c r="BW496" s="283"/>
      <c r="BY496" s="283"/>
      <c r="BZ496" s="283"/>
      <c r="CA496" s="283"/>
      <c r="CB496" s="282"/>
      <c r="CC496" s="282"/>
      <c r="CD496" s="282"/>
      <c r="CE496" s="282"/>
      <c r="CG496" s="427"/>
      <c r="CH496" s="402"/>
      <c r="CI496" s="424"/>
      <c r="CJ496" s="282"/>
      <c r="CK496" s="282"/>
      <c r="CL496" s="283"/>
      <c r="CM496" s="283"/>
      <c r="CP496" s="282"/>
      <c r="DC496" s="282"/>
      <c r="DD496" s="282"/>
      <c r="DE496" s="282"/>
      <c r="DF496" s="282"/>
      <c r="DG496" s="282"/>
      <c r="DH496" s="282"/>
      <c r="DI496" s="282"/>
      <c r="DJ496" s="282"/>
      <c r="EF496" s="495" t="str">
        <f>""&amp;(MID(数据表!AZ496,1,MIN(FIND({"(";"（"},数据表!AZ496&amp;"(（",1)-1)))&amp;""</f>
        <v/>
      </c>
      <c r="EG496" s="495" t="str">
        <f>""&amp;(MID(数据表!AZ496,1,MIN(FIND({0;1;2;3;4;5;6;7;8;9},数据表!AZ496&amp;"1234567890",1)-1)))&amp;""</f>
        <v/>
      </c>
    </row>
    <row r="497" spans="2:137" s="310" customFormat="1" ht="12" customHeight="1">
      <c r="B497" s="286"/>
      <c r="C497" s="286"/>
      <c r="D497" s="286"/>
      <c r="E497" s="479"/>
      <c r="F497" s="282"/>
      <c r="G497" s="283"/>
      <c r="H497" s="421"/>
      <c r="I497" s="421"/>
      <c r="J497" s="283"/>
      <c r="K497" s="421"/>
      <c r="L497" s="282"/>
      <c r="N497" s="282"/>
      <c r="S497" s="282"/>
      <c r="T497" s="283"/>
      <c r="U497" s="283"/>
      <c r="V497" s="283"/>
      <c r="W497" s="283"/>
      <c r="X497" s="283"/>
      <c r="Y497" s="282"/>
      <c r="Z497" s="282"/>
      <c r="AA497" s="283"/>
      <c r="AB497" s="282"/>
      <c r="AC497" s="282"/>
      <c r="AD497" s="282"/>
      <c r="AE497" s="282"/>
      <c r="AF497" s="283"/>
      <c r="AG497" s="402"/>
      <c r="AH497" s="283"/>
      <c r="AI497" s="283"/>
      <c r="AJ497" s="283"/>
      <c r="AK497" s="283"/>
      <c r="AL497" s="283"/>
      <c r="AM497" s="282"/>
      <c r="AN497" s="282"/>
      <c r="AO497" s="282"/>
      <c r="AP497" s="282"/>
      <c r="AQ497" s="282"/>
      <c r="AR497" s="282"/>
      <c r="AT497" s="283"/>
      <c r="AU497" s="283"/>
      <c r="AV497" s="283"/>
      <c r="AW497" s="283"/>
      <c r="AY497" s="283"/>
      <c r="AZ497" s="282"/>
      <c r="BA497" s="283"/>
      <c r="BB497" s="282"/>
      <c r="BC497" s="282"/>
      <c r="BD497" s="282"/>
      <c r="BE497" s="283"/>
      <c r="BG497" s="282"/>
      <c r="BH497" s="282"/>
      <c r="BI497" s="282"/>
      <c r="BL497" s="421"/>
      <c r="BM497" s="424"/>
      <c r="BN497" s="424"/>
      <c r="BO497" s="424"/>
      <c r="BP497" s="424"/>
      <c r="BQ497" s="421"/>
      <c r="BR497" s="421"/>
      <c r="BV497" s="282"/>
      <c r="BW497" s="283"/>
      <c r="BY497" s="283"/>
      <c r="BZ497" s="283"/>
      <c r="CA497" s="283"/>
      <c r="CB497" s="282"/>
      <c r="CC497" s="282"/>
      <c r="CD497" s="282"/>
      <c r="CE497" s="282"/>
      <c r="CG497" s="427"/>
      <c r="CH497" s="402"/>
      <c r="CI497" s="424"/>
      <c r="CJ497" s="282"/>
      <c r="CK497" s="282"/>
      <c r="CL497" s="283"/>
      <c r="CM497" s="283"/>
      <c r="CP497" s="282"/>
      <c r="DC497" s="282"/>
      <c r="DD497" s="282"/>
      <c r="DE497" s="282"/>
      <c r="DF497" s="282"/>
      <c r="DG497" s="282"/>
      <c r="DH497" s="282"/>
      <c r="DI497" s="282"/>
      <c r="DJ497" s="282"/>
      <c r="EF497" s="495" t="str">
        <f>""&amp;(MID(数据表!AZ497,1,MIN(FIND({"(";"（"},数据表!AZ497&amp;"(（",1)-1)))&amp;""</f>
        <v/>
      </c>
      <c r="EG497" s="495" t="str">
        <f>""&amp;(MID(数据表!AZ497,1,MIN(FIND({0;1;2;3;4;5;6;7;8;9},数据表!AZ497&amp;"1234567890",1)-1)))&amp;""</f>
        <v/>
      </c>
    </row>
    <row r="498" spans="2:137" s="310" customFormat="1" ht="12" customHeight="1">
      <c r="B498" s="286"/>
      <c r="C498" s="286"/>
      <c r="D498" s="286"/>
      <c r="E498" s="479"/>
      <c r="F498" s="282"/>
      <c r="G498" s="283"/>
      <c r="H498" s="421"/>
      <c r="I498" s="421"/>
      <c r="J498" s="283"/>
      <c r="K498" s="421"/>
      <c r="L498" s="282"/>
      <c r="N498" s="282"/>
      <c r="S498" s="282"/>
      <c r="T498" s="283"/>
      <c r="U498" s="283"/>
      <c r="V498" s="283"/>
      <c r="W498" s="283"/>
      <c r="X498" s="283"/>
      <c r="Y498" s="282"/>
      <c r="Z498" s="282"/>
      <c r="AA498" s="283"/>
      <c r="AB498" s="282"/>
      <c r="AC498" s="282"/>
      <c r="AD498" s="282"/>
      <c r="AE498" s="282"/>
      <c r="AF498" s="283"/>
      <c r="AG498" s="402"/>
      <c r="AH498" s="283"/>
      <c r="AI498" s="283"/>
      <c r="AJ498" s="283"/>
      <c r="AK498" s="283"/>
      <c r="AL498" s="283"/>
      <c r="AM498" s="282"/>
      <c r="AN498" s="282"/>
      <c r="AO498" s="282"/>
      <c r="AP498" s="282"/>
      <c r="AQ498" s="282"/>
      <c r="AR498" s="282"/>
      <c r="AT498" s="283"/>
      <c r="AU498" s="283"/>
      <c r="AV498" s="283"/>
      <c r="AW498" s="283"/>
      <c r="AY498" s="283"/>
      <c r="AZ498" s="282"/>
      <c r="BA498" s="283"/>
      <c r="BB498" s="282"/>
      <c r="BC498" s="282"/>
      <c r="BD498" s="282"/>
      <c r="BE498" s="283"/>
      <c r="BG498" s="282"/>
      <c r="BH498" s="282"/>
      <c r="BI498" s="282"/>
      <c r="BL498" s="421"/>
      <c r="BM498" s="424"/>
      <c r="BN498" s="424"/>
      <c r="BO498" s="424"/>
      <c r="BP498" s="424"/>
      <c r="BQ498" s="421"/>
      <c r="BR498" s="421"/>
      <c r="BV498" s="282"/>
      <c r="BW498" s="283"/>
      <c r="BY498" s="283"/>
      <c r="BZ498" s="283"/>
      <c r="CA498" s="283"/>
      <c r="CB498" s="282"/>
      <c r="CC498" s="282"/>
      <c r="CD498" s="282"/>
      <c r="CE498" s="282"/>
      <c r="CG498" s="427"/>
      <c r="CH498" s="402"/>
      <c r="CI498" s="424"/>
      <c r="CJ498" s="282"/>
      <c r="CK498" s="282"/>
      <c r="CL498" s="283"/>
      <c r="CM498" s="283"/>
      <c r="CP498" s="282"/>
      <c r="DC498" s="282"/>
      <c r="DD498" s="282"/>
      <c r="DE498" s="282"/>
      <c r="DF498" s="282"/>
      <c r="DG498" s="282"/>
      <c r="DH498" s="282"/>
      <c r="DI498" s="282"/>
      <c r="DJ498" s="282"/>
      <c r="EF498" s="495" t="str">
        <f>""&amp;(MID(数据表!AZ498,1,MIN(FIND({"(";"（"},数据表!AZ498&amp;"(（",1)-1)))&amp;""</f>
        <v/>
      </c>
      <c r="EG498" s="495" t="str">
        <f>""&amp;(MID(数据表!AZ498,1,MIN(FIND({0;1;2;3;4;5;6;7;8;9},数据表!AZ498&amp;"1234567890",1)-1)))&amp;""</f>
        <v/>
      </c>
    </row>
    <row r="499" spans="2:137" s="310" customFormat="1" ht="12" customHeight="1">
      <c r="B499" s="286"/>
      <c r="C499" s="286"/>
      <c r="D499" s="286"/>
      <c r="E499" s="479"/>
      <c r="F499" s="282"/>
      <c r="G499" s="283"/>
      <c r="H499" s="421"/>
      <c r="I499" s="421"/>
      <c r="J499" s="283"/>
      <c r="K499" s="421"/>
      <c r="L499" s="282"/>
      <c r="N499" s="282"/>
      <c r="S499" s="282"/>
      <c r="T499" s="283"/>
      <c r="U499" s="283"/>
      <c r="V499" s="283"/>
      <c r="W499" s="283"/>
      <c r="X499" s="283"/>
      <c r="Y499" s="282"/>
      <c r="Z499" s="282"/>
      <c r="AA499" s="283"/>
      <c r="AB499" s="282"/>
      <c r="AC499" s="282"/>
      <c r="AD499" s="282"/>
      <c r="AE499" s="282"/>
      <c r="AF499" s="283"/>
      <c r="AG499" s="402"/>
      <c r="AH499" s="283"/>
      <c r="AI499" s="283"/>
      <c r="AJ499" s="283"/>
      <c r="AK499" s="283"/>
      <c r="AL499" s="283"/>
      <c r="AM499" s="282"/>
      <c r="AN499" s="282"/>
      <c r="AO499" s="282"/>
      <c r="AP499" s="282"/>
      <c r="AQ499" s="282"/>
      <c r="AR499" s="282"/>
      <c r="AT499" s="283"/>
      <c r="AU499" s="283"/>
      <c r="AV499" s="283"/>
      <c r="AW499" s="283"/>
      <c r="AY499" s="283"/>
      <c r="AZ499" s="282"/>
      <c r="BA499" s="283"/>
      <c r="BB499" s="282"/>
      <c r="BC499" s="282"/>
      <c r="BD499" s="282"/>
      <c r="BE499" s="283"/>
      <c r="BG499" s="282"/>
      <c r="BH499" s="282"/>
      <c r="BI499" s="282"/>
      <c r="BL499" s="421"/>
      <c r="BM499" s="424"/>
      <c r="BN499" s="424"/>
      <c r="BO499" s="424"/>
      <c r="BP499" s="424"/>
      <c r="BQ499" s="421"/>
      <c r="BR499" s="421"/>
      <c r="BV499" s="282"/>
      <c r="BW499" s="283"/>
      <c r="BY499" s="283"/>
      <c r="BZ499" s="283"/>
      <c r="CA499" s="283"/>
      <c r="CB499" s="282"/>
      <c r="CC499" s="282"/>
      <c r="CD499" s="282"/>
      <c r="CE499" s="282"/>
      <c r="CG499" s="427"/>
      <c r="CH499" s="402"/>
      <c r="CI499" s="424"/>
      <c r="CJ499" s="282"/>
      <c r="CK499" s="282"/>
      <c r="CL499" s="283"/>
      <c r="CM499" s="283"/>
      <c r="CP499" s="282"/>
      <c r="DC499" s="282"/>
      <c r="DD499" s="282"/>
      <c r="DE499" s="282"/>
      <c r="DF499" s="282"/>
      <c r="DG499" s="282"/>
      <c r="DH499" s="282"/>
      <c r="DI499" s="282"/>
      <c r="DJ499" s="282"/>
      <c r="EF499" s="495" t="str">
        <f>""&amp;(MID(数据表!AZ499,1,MIN(FIND({"(";"（"},数据表!AZ499&amp;"(（",1)-1)))&amp;""</f>
        <v/>
      </c>
      <c r="EG499" s="495" t="str">
        <f>""&amp;(MID(数据表!AZ499,1,MIN(FIND({0;1;2;3;4;5;6;7;8;9},数据表!AZ499&amp;"1234567890",1)-1)))&amp;""</f>
        <v/>
      </c>
    </row>
    <row r="500" spans="2:137" s="310" customFormat="1" ht="12" customHeight="1">
      <c r="B500" s="286"/>
      <c r="C500" s="286"/>
      <c r="D500" s="286"/>
      <c r="E500" s="479"/>
      <c r="F500" s="282"/>
      <c r="G500" s="283"/>
      <c r="H500" s="421"/>
      <c r="I500" s="421"/>
      <c r="J500" s="283"/>
      <c r="K500" s="421"/>
      <c r="L500" s="282"/>
      <c r="N500" s="282"/>
      <c r="S500" s="282"/>
      <c r="T500" s="283"/>
      <c r="U500" s="283"/>
      <c r="V500" s="283"/>
      <c r="W500" s="283"/>
      <c r="X500" s="283"/>
      <c r="Y500" s="282"/>
      <c r="Z500" s="282"/>
      <c r="AA500" s="283"/>
      <c r="AB500" s="282"/>
      <c r="AC500" s="282"/>
      <c r="AD500" s="282"/>
      <c r="AE500" s="282"/>
      <c r="AF500" s="283"/>
      <c r="AG500" s="402"/>
      <c r="AH500" s="283"/>
      <c r="AI500" s="283"/>
      <c r="AJ500" s="283"/>
      <c r="AK500" s="283"/>
      <c r="AL500" s="283"/>
      <c r="AM500" s="282"/>
      <c r="AN500" s="282"/>
      <c r="AO500" s="282"/>
      <c r="AP500" s="282"/>
      <c r="AQ500" s="282"/>
      <c r="AR500" s="282"/>
      <c r="AT500" s="283"/>
      <c r="AU500" s="283"/>
      <c r="AV500" s="283"/>
      <c r="AW500" s="283"/>
      <c r="AY500" s="283"/>
      <c r="AZ500" s="282"/>
      <c r="BA500" s="283"/>
      <c r="BB500" s="282"/>
      <c r="BC500" s="282"/>
      <c r="BD500" s="282"/>
      <c r="BE500" s="283"/>
      <c r="BG500" s="282"/>
      <c r="BH500" s="282"/>
      <c r="BI500" s="282"/>
      <c r="BL500" s="421"/>
      <c r="BM500" s="424"/>
      <c r="BN500" s="424"/>
      <c r="BO500" s="424"/>
      <c r="BP500" s="424"/>
      <c r="BQ500" s="421"/>
      <c r="BR500" s="421"/>
      <c r="BV500" s="282"/>
      <c r="BW500" s="283"/>
      <c r="BY500" s="283"/>
      <c r="BZ500" s="283"/>
      <c r="CA500" s="283"/>
      <c r="CB500" s="282"/>
      <c r="CC500" s="282"/>
      <c r="CD500" s="282"/>
      <c r="CE500" s="282"/>
      <c r="CG500" s="427"/>
      <c r="CH500" s="402"/>
      <c r="CI500" s="424"/>
      <c r="CJ500" s="282"/>
      <c r="CK500" s="282"/>
      <c r="CL500" s="283"/>
      <c r="CM500" s="283"/>
      <c r="CP500" s="282"/>
      <c r="DC500" s="282"/>
      <c r="DD500" s="282"/>
      <c r="DE500" s="282"/>
      <c r="DF500" s="282"/>
      <c r="DG500" s="282"/>
      <c r="DH500" s="282"/>
      <c r="DI500" s="282"/>
      <c r="DJ500" s="282"/>
      <c r="EF500" s="495" t="str">
        <f>""&amp;(MID(数据表!AZ500,1,MIN(FIND({"(";"（"},数据表!AZ500&amp;"(（",1)-1)))&amp;""</f>
        <v/>
      </c>
      <c r="EG500" s="495" t="str">
        <f>""&amp;(MID(数据表!AZ500,1,MIN(FIND({0;1;2;3;4;5;6;7;8;9},数据表!AZ500&amp;"1234567890",1)-1)))&amp;""</f>
        <v/>
      </c>
    </row>
    <row r="501" spans="2:137" s="310" customFormat="1" ht="12" customHeight="1">
      <c r="B501" s="286"/>
      <c r="C501" s="286"/>
      <c r="D501" s="286"/>
      <c r="E501" s="479"/>
      <c r="F501" s="282"/>
      <c r="G501" s="283"/>
      <c r="H501" s="421"/>
      <c r="I501" s="421"/>
      <c r="J501" s="283"/>
      <c r="K501" s="421"/>
      <c r="L501" s="282"/>
      <c r="N501" s="282"/>
      <c r="S501" s="282"/>
      <c r="T501" s="283"/>
      <c r="U501" s="283"/>
      <c r="V501" s="283"/>
      <c r="W501" s="283"/>
      <c r="X501" s="283"/>
      <c r="Y501" s="282"/>
      <c r="Z501" s="282"/>
      <c r="AA501" s="283"/>
      <c r="AB501" s="282"/>
      <c r="AC501" s="282"/>
      <c r="AD501" s="282"/>
      <c r="AE501" s="282"/>
      <c r="AF501" s="283"/>
      <c r="AG501" s="402"/>
      <c r="AH501" s="283"/>
      <c r="AI501" s="283"/>
      <c r="AJ501" s="283"/>
      <c r="AK501" s="283"/>
      <c r="AL501" s="283"/>
      <c r="AM501" s="282"/>
      <c r="AN501" s="282"/>
      <c r="AO501" s="282"/>
      <c r="AP501" s="282"/>
      <c r="AQ501" s="282"/>
      <c r="AR501" s="282"/>
      <c r="AT501" s="283"/>
      <c r="AU501" s="283"/>
      <c r="AV501" s="283"/>
      <c r="AW501" s="283"/>
      <c r="AY501" s="283"/>
      <c r="AZ501" s="282"/>
      <c r="BA501" s="283"/>
      <c r="BB501" s="282"/>
      <c r="BC501" s="282"/>
      <c r="BD501" s="282"/>
      <c r="BE501" s="283"/>
      <c r="BG501" s="282"/>
      <c r="BH501" s="282"/>
      <c r="BI501" s="282"/>
      <c r="BL501" s="421"/>
      <c r="BM501" s="424"/>
      <c r="BN501" s="424"/>
      <c r="BO501" s="424"/>
      <c r="BP501" s="424"/>
      <c r="BQ501" s="421"/>
      <c r="BR501" s="421"/>
      <c r="BV501" s="282"/>
      <c r="BW501" s="283"/>
      <c r="BY501" s="283"/>
      <c r="BZ501" s="283"/>
      <c r="CA501" s="283"/>
      <c r="CB501" s="282"/>
      <c r="CC501" s="282"/>
      <c r="CD501" s="282"/>
      <c r="CE501" s="282"/>
      <c r="CG501" s="427"/>
      <c r="CH501" s="402"/>
      <c r="CI501" s="424"/>
      <c r="CJ501" s="282"/>
      <c r="CK501" s="282"/>
      <c r="CL501" s="283"/>
      <c r="CM501" s="283"/>
      <c r="CP501" s="282"/>
      <c r="DC501" s="282"/>
      <c r="DD501" s="282"/>
      <c r="DE501" s="282"/>
      <c r="DF501" s="282"/>
      <c r="DG501" s="282"/>
      <c r="DH501" s="282"/>
      <c r="DI501" s="282"/>
      <c r="DJ501" s="282"/>
      <c r="EF501" s="495" t="str">
        <f>""&amp;(MID(数据表!AZ501,1,MIN(FIND({"(";"（"},数据表!AZ501&amp;"(（",1)-1)))&amp;""</f>
        <v/>
      </c>
      <c r="EG501" s="495" t="str">
        <f>""&amp;(MID(数据表!AZ501,1,MIN(FIND({0;1;2;3;4;5;6;7;8;9},数据表!AZ501&amp;"1234567890",1)-1)))&amp;""</f>
        <v/>
      </c>
    </row>
    <row r="502" spans="2:137" s="310" customFormat="1" ht="12" customHeight="1">
      <c r="B502" s="286"/>
      <c r="C502" s="286"/>
      <c r="D502" s="286"/>
      <c r="E502" s="479"/>
      <c r="F502" s="282"/>
      <c r="G502" s="283"/>
      <c r="H502" s="421"/>
      <c r="I502" s="421"/>
      <c r="J502" s="283"/>
      <c r="K502" s="421"/>
      <c r="L502" s="282"/>
      <c r="N502" s="282"/>
      <c r="S502" s="282"/>
      <c r="T502" s="283"/>
      <c r="U502" s="283"/>
      <c r="V502" s="283"/>
      <c r="W502" s="283"/>
      <c r="X502" s="283"/>
      <c r="Y502" s="282"/>
      <c r="Z502" s="282"/>
      <c r="AA502" s="283"/>
      <c r="AB502" s="282"/>
      <c r="AC502" s="282"/>
      <c r="AD502" s="282"/>
      <c r="AE502" s="282"/>
      <c r="AF502" s="283"/>
      <c r="AG502" s="402"/>
      <c r="AH502" s="283"/>
      <c r="AI502" s="283"/>
      <c r="AJ502" s="283"/>
      <c r="AK502" s="283"/>
      <c r="AL502" s="283"/>
      <c r="AM502" s="282"/>
      <c r="AN502" s="282"/>
      <c r="AO502" s="282"/>
      <c r="AP502" s="282"/>
      <c r="AQ502" s="282"/>
      <c r="AR502" s="282"/>
      <c r="AT502" s="283"/>
      <c r="AU502" s="283"/>
      <c r="AV502" s="283"/>
      <c r="AW502" s="283"/>
      <c r="AY502" s="283"/>
      <c r="AZ502" s="282"/>
      <c r="BA502" s="283"/>
      <c r="BB502" s="282"/>
      <c r="BC502" s="282"/>
      <c r="BD502" s="282"/>
      <c r="BE502" s="283"/>
      <c r="BG502" s="282"/>
      <c r="BH502" s="282"/>
      <c r="BI502" s="282"/>
      <c r="BL502" s="421"/>
      <c r="BM502" s="424"/>
      <c r="BN502" s="424"/>
      <c r="BO502" s="424"/>
      <c r="BP502" s="424"/>
      <c r="BQ502" s="421"/>
      <c r="BR502" s="421"/>
      <c r="BV502" s="282"/>
      <c r="BW502" s="283"/>
      <c r="BY502" s="283"/>
      <c r="BZ502" s="283"/>
      <c r="CA502" s="283"/>
      <c r="CB502" s="282"/>
      <c r="CC502" s="282"/>
      <c r="CD502" s="282"/>
      <c r="CE502" s="282"/>
      <c r="CG502" s="427"/>
      <c r="CH502" s="402"/>
      <c r="CI502" s="424"/>
      <c r="CJ502" s="282"/>
      <c r="CK502" s="282"/>
      <c r="CL502" s="283"/>
      <c r="CM502" s="283"/>
      <c r="CP502" s="282"/>
      <c r="DC502" s="282"/>
      <c r="DD502" s="282"/>
      <c r="DE502" s="282"/>
      <c r="DF502" s="282"/>
      <c r="DG502" s="282"/>
      <c r="DH502" s="282"/>
      <c r="DI502" s="282"/>
      <c r="DJ502" s="282"/>
      <c r="EF502" s="495" t="str">
        <f>""&amp;(MID(数据表!AZ502,1,MIN(FIND({"(";"（"},数据表!AZ502&amp;"(（",1)-1)))&amp;""</f>
        <v/>
      </c>
      <c r="EG502" s="495" t="str">
        <f>""&amp;(MID(数据表!AZ502,1,MIN(FIND({0;1;2;3;4;5;6;7;8;9},数据表!AZ502&amp;"1234567890",1)-1)))&amp;""</f>
        <v/>
      </c>
    </row>
    <row r="503" spans="2:137" s="310" customFormat="1" ht="12" customHeight="1">
      <c r="B503" s="286"/>
      <c r="C503" s="286"/>
      <c r="D503" s="286"/>
      <c r="E503" s="479"/>
      <c r="F503" s="282"/>
      <c r="G503" s="283"/>
      <c r="H503" s="421"/>
      <c r="I503" s="421"/>
      <c r="J503" s="283"/>
      <c r="K503" s="421"/>
      <c r="L503" s="282"/>
      <c r="N503" s="282"/>
      <c r="S503" s="282"/>
      <c r="T503" s="283"/>
      <c r="U503" s="283"/>
      <c r="V503" s="283"/>
      <c r="W503" s="283"/>
      <c r="X503" s="283"/>
      <c r="Y503" s="282"/>
      <c r="Z503" s="282"/>
      <c r="AA503" s="283"/>
      <c r="AB503" s="282"/>
      <c r="AC503" s="282"/>
      <c r="AD503" s="282"/>
      <c r="AE503" s="282"/>
      <c r="AF503" s="283"/>
      <c r="AG503" s="402"/>
      <c r="AH503" s="283"/>
      <c r="AI503" s="283"/>
      <c r="AJ503" s="283"/>
      <c r="AK503" s="283"/>
      <c r="AL503" s="283"/>
      <c r="AM503" s="282"/>
      <c r="AN503" s="282"/>
      <c r="AO503" s="282"/>
      <c r="AP503" s="282"/>
      <c r="AQ503" s="282"/>
      <c r="AR503" s="282"/>
      <c r="AT503" s="283"/>
      <c r="AU503" s="283"/>
      <c r="AV503" s="283"/>
      <c r="AW503" s="283"/>
      <c r="AY503" s="283"/>
      <c r="AZ503" s="282"/>
      <c r="BA503" s="283"/>
      <c r="BB503" s="282"/>
      <c r="BC503" s="282"/>
      <c r="BD503" s="282"/>
      <c r="BE503" s="283"/>
      <c r="BG503" s="282"/>
      <c r="BH503" s="282"/>
      <c r="BI503" s="282"/>
      <c r="BL503" s="421"/>
      <c r="BM503" s="424"/>
      <c r="BN503" s="424"/>
      <c r="BO503" s="424"/>
      <c r="BP503" s="424"/>
      <c r="BQ503" s="421"/>
      <c r="BR503" s="421"/>
      <c r="BV503" s="282"/>
      <c r="BW503" s="283"/>
      <c r="BY503" s="283"/>
      <c r="BZ503" s="283"/>
      <c r="CA503" s="283"/>
      <c r="CB503" s="282"/>
      <c r="CC503" s="282"/>
      <c r="CD503" s="282"/>
      <c r="CE503" s="282"/>
      <c r="CG503" s="427"/>
      <c r="CH503" s="402"/>
      <c r="CI503" s="424"/>
      <c r="CJ503" s="282"/>
      <c r="CK503" s="282"/>
      <c r="CL503" s="283"/>
      <c r="CM503" s="283"/>
      <c r="CP503" s="282"/>
      <c r="DC503" s="282"/>
      <c r="DD503" s="282"/>
      <c r="DE503" s="282"/>
      <c r="DF503" s="282"/>
      <c r="DG503" s="282"/>
      <c r="DH503" s="282"/>
      <c r="DI503" s="282"/>
      <c r="DJ503" s="282"/>
      <c r="EF503" s="495" t="str">
        <f>""&amp;(MID(数据表!AZ503,1,MIN(FIND({"(";"（"},数据表!AZ503&amp;"(（",1)-1)))&amp;""</f>
        <v/>
      </c>
      <c r="EG503" s="495" t="str">
        <f>""&amp;(MID(数据表!AZ503,1,MIN(FIND({0;1;2;3;4;5;6;7;8;9},数据表!AZ503&amp;"1234567890",1)-1)))&amp;""</f>
        <v/>
      </c>
    </row>
    <row r="504" spans="2:137" s="310" customFormat="1" ht="12" customHeight="1">
      <c r="B504" s="286"/>
      <c r="C504" s="286"/>
      <c r="D504" s="286"/>
      <c r="E504" s="479"/>
      <c r="F504" s="282"/>
      <c r="G504" s="283"/>
      <c r="H504" s="421"/>
      <c r="I504" s="421"/>
      <c r="J504" s="283"/>
      <c r="K504" s="421"/>
      <c r="L504" s="282"/>
      <c r="N504" s="282"/>
      <c r="S504" s="282"/>
      <c r="T504" s="283"/>
      <c r="U504" s="283"/>
      <c r="V504" s="283"/>
      <c r="W504" s="283"/>
      <c r="X504" s="283"/>
      <c r="Y504" s="282"/>
      <c r="Z504" s="282"/>
      <c r="AA504" s="283"/>
      <c r="AB504" s="282"/>
      <c r="AC504" s="282"/>
      <c r="AD504" s="282"/>
      <c r="AE504" s="282"/>
      <c r="AF504" s="283"/>
      <c r="AG504" s="402"/>
      <c r="AH504" s="283"/>
      <c r="AI504" s="283"/>
      <c r="AJ504" s="283"/>
      <c r="AK504" s="283"/>
      <c r="AL504" s="283"/>
      <c r="AM504" s="282"/>
      <c r="AN504" s="282"/>
      <c r="AO504" s="282"/>
      <c r="AP504" s="282"/>
      <c r="AQ504" s="282"/>
      <c r="AR504" s="282"/>
      <c r="AT504" s="283"/>
      <c r="AU504" s="283"/>
      <c r="AV504" s="283"/>
      <c r="AW504" s="283"/>
      <c r="AY504" s="283"/>
      <c r="AZ504" s="282"/>
      <c r="BA504" s="283"/>
      <c r="BB504" s="282"/>
      <c r="BC504" s="282"/>
      <c r="BD504" s="282"/>
      <c r="BE504" s="283"/>
      <c r="BG504" s="282"/>
      <c r="BH504" s="282"/>
      <c r="BI504" s="282"/>
      <c r="BL504" s="421"/>
      <c r="BM504" s="424"/>
      <c r="BN504" s="424"/>
      <c r="BO504" s="424"/>
      <c r="BP504" s="424"/>
      <c r="BQ504" s="421"/>
      <c r="BR504" s="421"/>
      <c r="BV504" s="282"/>
      <c r="BW504" s="283"/>
      <c r="BY504" s="283"/>
      <c r="BZ504" s="283"/>
      <c r="CA504" s="283"/>
      <c r="CB504" s="282"/>
      <c r="CC504" s="282"/>
      <c r="CD504" s="282"/>
      <c r="CE504" s="282"/>
      <c r="CG504" s="427"/>
      <c r="CH504" s="402"/>
      <c r="CI504" s="424"/>
      <c r="CJ504" s="282"/>
      <c r="CK504" s="282"/>
      <c r="CL504" s="283"/>
      <c r="CM504" s="283"/>
      <c r="CP504" s="282"/>
      <c r="DC504" s="282"/>
      <c r="DD504" s="282"/>
      <c r="DE504" s="282"/>
      <c r="DF504" s="282"/>
      <c r="DG504" s="282"/>
      <c r="DH504" s="282"/>
      <c r="DI504" s="282"/>
      <c r="DJ504" s="282"/>
      <c r="EF504" s="495" t="str">
        <f>""&amp;(MID(数据表!AZ504,1,MIN(FIND({"(";"（"},数据表!AZ504&amp;"(（",1)-1)))&amp;""</f>
        <v/>
      </c>
      <c r="EG504" s="495" t="str">
        <f>""&amp;(MID(数据表!AZ504,1,MIN(FIND({0;1;2;3;4;5;6;7;8;9},数据表!AZ504&amp;"1234567890",1)-1)))&amp;""</f>
        <v/>
      </c>
    </row>
    <row r="505" spans="2:137" s="310" customFormat="1" ht="12" customHeight="1">
      <c r="B505" s="286"/>
      <c r="C505" s="286"/>
      <c r="D505" s="286"/>
      <c r="E505" s="479"/>
      <c r="F505" s="282"/>
      <c r="G505" s="283"/>
      <c r="H505" s="421"/>
      <c r="I505" s="421"/>
      <c r="J505" s="283"/>
      <c r="K505" s="421"/>
      <c r="L505" s="282"/>
      <c r="N505" s="282"/>
      <c r="S505" s="282"/>
      <c r="T505" s="283"/>
      <c r="U505" s="283"/>
      <c r="V505" s="283"/>
      <c r="W505" s="283"/>
      <c r="X505" s="283"/>
      <c r="Y505" s="282"/>
      <c r="Z505" s="282"/>
      <c r="AA505" s="283"/>
      <c r="AB505" s="282"/>
      <c r="AC505" s="282"/>
      <c r="AD505" s="282"/>
      <c r="AE505" s="282"/>
      <c r="AF505" s="283"/>
      <c r="AG505" s="402"/>
      <c r="AH505" s="283"/>
      <c r="AI505" s="283"/>
      <c r="AJ505" s="283"/>
      <c r="AK505" s="283"/>
      <c r="AL505" s="283"/>
      <c r="AM505" s="282"/>
      <c r="AN505" s="282"/>
      <c r="AO505" s="282"/>
      <c r="AP505" s="282"/>
      <c r="AQ505" s="282"/>
      <c r="AR505" s="282"/>
      <c r="AT505" s="283"/>
      <c r="AU505" s="283"/>
      <c r="AV505" s="283"/>
      <c r="AW505" s="283"/>
      <c r="AY505" s="283"/>
      <c r="AZ505" s="282"/>
      <c r="BA505" s="283"/>
      <c r="BB505" s="282"/>
      <c r="BC505" s="282"/>
      <c r="BD505" s="282"/>
      <c r="BE505" s="283"/>
      <c r="BG505" s="282"/>
      <c r="BH505" s="282"/>
      <c r="BI505" s="282"/>
      <c r="BL505" s="421"/>
      <c r="BM505" s="424"/>
      <c r="BN505" s="424"/>
      <c r="BO505" s="424"/>
      <c r="BP505" s="424"/>
      <c r="BQ505" s="421"/>
      <c r="BR505" s="421"/>
      <c r="BV505" s="282"/>
      <c r="BW505" s="283"/>
      <c r="BY505" s="283"/>
      <c r="BZ505" s="283"/>
      <c r="CA505" s="283"/>
      <c r="CB505" s="282"/>
      <c r="CC505" s="282"/>
      <c r="CD505" s="282"/>
      <c r="CE505" s="282"/>
      <c r="CG505" s="427"/>
      <c r="CH505" s="402"/>
      <c r="CI505" s="424"/>
      <c r="CJ505" s="282"/>
      <c r="CK505" s="282"/>
      <c r="CL505" s="283"/>
      <c r="CM505" s="283"/>
      <c r="CP505" s="282"/>
      <c r="DC505" s="282"/>
      <c r="DD505" s="282"/>
      <c r="DE505" s="282"/>
      <c r="DF505" s="282"/>
      <c r="DG505" s="282"/>
      <c r="DH505" s="282"/>
      <c r="DI505" s="282"/>
      <c r="DJ505" s="282"/>
      <c r="EF505" s="495" t="str">
        <f>""&amp;(MID(数据表!AZ505,1,MIN(FIND({"(";"（"},数据表!AZ505&amp;"(（",1)-1)))&amp;""</f>
        <v/>
      </c>
      <c r="EG505" s="495" t="str">
        <f>""&amp;(MID(数据表!AZ505,1,MIN(FIND({0;1;2;3;4;5;6;7;8;9},数据表!AZ505&amp;"1234567890",1)-1)))&amp;""</f>
        <v/>
      </c>
    </row>
    <row r="506" spans="2:137" s="310" customFormat="1" ht="12" customHeight="1">
      <c r="B506" s="286"/>
      <c r="C506" s="286"/>
      <c r="D506" s="286"/>
      <c r="E506" s="479"/>
      <c r="F506" s="282"/>
      <c r="G506" s="283"/>
      <c r="H506" s="421"/>
      <c r="I506" s="421"/>
      <c r="J506" s="283"/>
      <c r="K506" s="421"/>
      <c r="L506" s="282"/>
      <c r="N506" s="282"/>
      <c r="S506" s="282"/>
      <c r="T506" s="283"/>
      <c r="U506" s="283"/>
      <c r="V506" s="283"/>
      <c r="W506" s="283"/>
      <c r="X506" s="283"/>
      <c r="Y506" s="282"/>
      <c r="Z506" s="282"/>
      <c r="AA506" s="283"/>
      <c r="AB506" s="282"/>
      <c r="AC506" s="282"/>
      <c r="AD506" s="282"/>
      <c r="AE506" s="282"/>
      <c r="AF506" s="283"/>
      <c r="AG506" s="402"/>
      <c r="AH506" s="283"/>
      <c r="AI506" s="283"/>
      <c r="AJ506" s="283"/>
      <c r="AK506" s="283"/>
      <c r="AL506" s="283"/>
      <c r="AM506" s="282"/>
      <c r="AN506" s="282"/>
      <c r="AO506" s="282"/>
      <c r="AP506" s="282"/>
      <c r="AQ506" s="282"/>
      <c r="AR506" s="282"/>
      <c r="AT506" s="283"/>
      <c r="AU506" s="283"/>
      <c r="AV506" s="283"/>
      <c r="AW506" s="283"/>
      <c r="AY506" s="283"/>
      <c r="AZ506" s="282"/>
      <c r="BA506" s="283"/>
      <c r="BB506" s="282"/>
      <c r="BC506" s="282"/>
      <c r="BD506" s="282"/>
      <c r="BE506" s="283"/>
      <c r="BG506" s="282"/>
      <c r="BH506" s="282"/>
      <c r="BI506" s="282"/>
      <c r="BL506" s="421"/>
      <c r="BM506" s="424"/>
      <c r="BN506" s="424"/>
      <c r="BO506" s="424"/>
      <c r="BP506" s="424"/>
      <c r="BQ506" s="421"/>
      <c r="BR506" s="421"/>
      <c r="BV506" s="282"/>
      <c r="BW506" s="283"/>
      <c r="BY506" s="283"/>
      <c r="BZ506" s="283"/>
      <c r="CA506" s="283"/>
      <c r="CB506" s="282"/>
      <c r="CC506" s="282"/>
      <c r="CD506" s="282"/>
      <c r="CE506" s="282"/>
      <c r="CG506" s="427"/>
      <c r="CH506" s="402"/>
      <c r="CI506" s="424"/>
      <c r="CJ506" s="282"/>
      <c r="CK506" s="282"/>
      <c r="CL506" s="283"/>
      <c r="CM506" s="283"/>
      <c r="CP506" s="282"/>
      <c r="DC506" s="282"/>
      <c r="DD506" s="282"/>
      <c r="DE506" s="282"/>
      <c r="DF506" s="282"/>
      <c r="DG506" s="282"/>
      <c r="DH506" s="282"/>
      <c r="DI506" s="282"/>
      <c r="DJ506" s="282"/>
      <c r="EF506" s="495" t="str">
        <f>""&amp;(MID(数据表!AZ506,1,MIN(FIND({"(";"（"},数据表!AZ506&amp;"(（",1)-1)))&amp;""</f>
        <v/>
      </c>
      <c r="EG506" s="495" t="str">
        <f>""&amp;(MID(数据表!AZ506,1,MIN(FIND({0;1;2;3;4;5;6;7;8;9},数据表!AZ506&amp;"1234567890",1)-1)))&amp;""</f>
        <v/>
      </c>
    </row>
    <row r="507" spans="2:137" s="310" customFormat="1" ht="12" customHeight="1">
      <c r="B507" s="286"/>
      <c r="C507" s="286"/>
      <c r="D507" s="286"/>
      <c r="E507" s="479"/>
      <c r="F507" s="282"/>
      <c r="G507" s="283"/>
      <c r="H507" s="421"/>
      <c r="I507" s="421"/>
      <c r="J507" s="283"/>
      <c r="K507" s="421"/>
      <c r="L507" s="282"/>
      <c r="N507" s="282"/>
      <c r="S507" s="282"/>
      <c r="T507" s="283"/>
      <c r="U507" s="283"/>
      <c r="V507" s="283"/>
      <c r="W507" s="283"/>
      <c r="X507" s="283"/>
      <c r="Y507" s="282"/>
      <c r="Z507" s="282"/>
      <c r="AA507" s="283"/>
      <c r="AB507" s="282"/>
      <c r="AC507" s="282"/>
      <c r="AD507" s="282"/>
      <c r="AE507" s="282"/>
      <c r="AF507" s="283"/>
      <c r="AG507" s="402"/>
      <c r="AH507" s="283"/>
      <c r="AI507" s="283"/>
      <c r="AJ507" s="283"/>
      <c r="AK507" s="283"/>
      <c r="AL507" s="283"/>
      <c r="AM507" s="282"/>
      <c r="AN507" s="282"/>
      <c r="AO507" s="282"/>
      <c r="AP507" s="282"/>
      <c r="AQ507" s="282"/>
      <c r="AR507" s="282"/>
      <c r="AT507" s="283"/>
      <c r="AU507" s="283"/>
      <c r="AV507" s="283"/>
      <c r="AW507" s="283"/>
      <c r="AY507" s="283"/>
      <c r="AZ507" s="282"/>
      <c r="BA507" s="283"/>
      <c r="BB507" s="282"/>
      <c r="BC507" s="282"/>
      <c r="BD507" s="282"/>
      <c r="BE507" s="283"/>
      <c r="BG507" s="282"/>
      <c r="BH507" s="282"/>
      <c r="BI507" s="282"/>
      <c r="BL507" s="421"/>
      <c r="BM507" s="424"/>
      <c r="BN507" s="424"/>
      <c r="BO507" s="424"/>
      <c r="BP507" s="424"/>
      <c r="BQ507" s="421"/>
      <c r="BR507" s="421"/>
      <c r="BV507" s="282"/>
      <c r="BW507" s="283"/>
      <c r="BY507" s="283"/>
      <c r="BZ507" s="283"/>
      <c r="CA507" s="283"/>
      <c r="CB507" s="282"/>
      <c r="CC507" s="282"/>
      <c r="CD507" s="282"/>
      <c r="CE507" s="282"/>
      <c r="CG507" s="427"/>
      <c r="CH507" s="402"/>
      <c r="CI507" s="424"/>
      <c r="CJ507" s="282"/>
      <c r="CK507" s="282"/>
      <c r="CL507" s="283"/>
      <c r="CM507" s="283"/>
      <c r="CP507" s="282"/>
      <c r="DC507" s="282"/>
      <c r="DD507" s="282"/>
      <c r="DE507" s="282"/>
      <c r="DF507" s="282"/>
      <c r="DG507" s="282"/>
      <c r="DH507" s="282"/>
      <c r="DI507" s="282"/>
      <c r="DJ507" s="282"/>
      <c r="EF507" s="495" t="str">
        <f>""&amp;(MID(数据表!AZ507,1,MIN(FIND({"(";"（"},数据表!AZ507&amp;"(（",1)-1)))&amp;""</f>
        <v/>
      </c>
      <c r="EG507" s="495" t="str">
        <f>""&amp;(MID(数据表!AZ507,1,MIN(FIND({0;1;2;3;4;5;6;7;8;9},数据表!AZ507&amp;"1234567890",1)-1)))&amp;""</f>
        <v/>
      </c>
    </row>
    <row r="508" spans="2:137" s="310" customFormat="1" ht="12" customHeight="1">
      <c r="B508" s="286"/>
      <c r="C508" s="286"/>
      <c r="D508" s="286"/>
      <c r="E508" s="479"/>
      <c r="F508" s="282"/>
      <c r="G508" s="283"/>
      <c r="H508" s="421"/>
      <c r="I508" s="421"/>
      <c r="J508" s="283"/>
      <c r="K508" s="421"/>
      <c r="L508" s="282"/>
      <c r="N508" s="282"/>
      <c r="S508" s="282"/>
      <c r="T508" s="283"/>
      <c r="U508" s="283"/>
      <c r="V508" s="283"/>
      <c r="W508" s="283"/>
      <c r="X508" s="283"/>
      <c r="Y508" s="282"/>
      <c r="Z508" s="282"/>
      <c r="AA508" s="283"/>
      <c r="AB508" s="282"/>
      <c r="AC508" s="282"/>
      <c r="AD508" s="282"/>
      <c r="AE508" s="282"/>
      <c r="AF508" s="283"/>
      <c r="AG508" s="402"/>
      <c r="AH508" s="283"/>
      <c r="AI508" s="283"/>
      <c r="AJ508" s="283"/>
      <c r="AK508" s="283"/>
      <c r="AL508" s="283"/>
      <c r="AM508" s="282"/>
      <c r="AN508" s="282"/>
      <c r="AO508" s="282"/>
      <c r="AP508" s="282"/>
      <c r="AQ508" s="282"/>
      <c r="AR508" s="282"/>
      <c r="AT508" s="283"/>
      <c r="AU508" s="283"/>
      <c r="AV508" s="283"/>
      <c r="AW508" s="283"/>
      <c r="AY508" s="283"/>
      <c r="AZ508" s="282"/>
      <c r="BA508" s="283"/>
      <c r="BB508" s="282"/>
      <c r="BC508" s="282"/>
      <c r="BD508" s="282"/>
      <c r="BE508" s="283"/>
      <c r="BG508" s="282"/>
      <c r="BH508" s="282"/>
      <c r="BI508" s="282"/>
      <c r="BL508" s="421"/>
      <c r="BM508" s="424"/>
      <c r="BN508" s="424"/>
      <c r="BO508" s="424"/>
      <c r="BP508" s="424"/>
      <c r="BQ508" s="421"/>
      <c r="BR508" s="421"/>
      <c r="BV508" s="282"/>
      <c r="BW508" s="283"/>
      <c r="BY508" s="283"/>
      <c r="BZ508" s="283"/>
      <c r="CA508" s="283"/>
      <c r="CB508" s="282"/>
      <c r="CC508" s="282"/>
      <c r="CD508" s="282"/>
      <c r="CE508" s="282"/>
      <c r="CG508" s="427"/>
      <c r="CH508" s="402"/>
      <c r="CI508" s="424"/>
      <c r="CJ508" s="282"/>
      <c r="CK508" s="282"/>
      <c r="CL508" s="283"/>
      <c r="CM508" s="283"/>
      <c r="CP508" s="282"/>
      <c r="DC508" s="282"/>
      <c r="DD508" s="282"/>
      <c r="DE508" s="282"/>
      <c r="DF508" s="282"/>
      <c r="DG508" s="282"/>
      <c r="DH508" s="282"/>
      <c r="DI508" s="282"/>
      <c r="DJ508" s="282"/>
      <c r="EF508" s="495" t="str">
        <f>""&amp;(MID(数据表!AZ508,1,MIN(FIND({"(";"（"},数据表!AZ508&amp;"(（",1)-1)))&amp;""</f>
        <v/>
      </c>
      <c r="EG508" s="495" t="str">
        <f>""&amp;(MID(数据表!AZ508,1,MIN(FIND({0;1;2;3;4;5;6;7;8;9},数据表!AZ508&amp;"1234567890",1)-1)))&amp;""</f>
        <v/>
      </c>
    </row>
    <row r="509" spans="2:137" s="310" customFormat="1" ht="12" customHeight="1">
      <c r="B509" s="286"/>
      <c r="C509" s="286"/>
      <c r="D509" s="286"/>
      <c r="E509" s="479"/>
      <c r="F509" s="282"/>
      <c r="G509" s="283"/>
      <c r="H509" s="421"/>
      <c r="I509" s="421"/>
      <c r="J509" s="283"/>
      <c r="K509" s="421"/>
      <c r="L509" s="282"/>
      <c r="N509" s="282"/>
      <c r="S509" s="282"/>
      <c r="T509" s="283"/>
      <c r="U509" s="283"/>
      <c r="V509" s="283"/>
      <c r="W509" s="283"/>
      <c r="X509" s="283"/>
      <c r="Y509" s="282"/>
      <c r="Z509" s="282"/>
      <c r="AA509" s="283"/>
      <c r="AB509" s="282"/>
      <c r="AC509" s="282"/>
      <c r="AD509" s="282"/>
      <c r="AE509" s="282"/>
      <c r="AF509" s="283"/>
      <c r="AG509" s="402"/>
      <c r="AH509" s="283"/>
      <c r="AI509" s="283"/>
      <c r="AJ509" s="283"/>
      <c r="AK509" s="283"/>
      <c r="AL509" s="283"/>
      <c r="AM509" s="282"/>
      <c r="AN509" s="282"/>
      <c r="AO509" s="282"/>
      <c r="AP509" s="282"/>
      <c r="AQ509" s="282"/>
      <c r="AR509" s="282"/>
      <c r="AT509" s="283"/>
      <c r="AU509" s="283"/>
      <c r="AV509" s="283"/>
      <c r="AW509" s="283"/>
      <c r="AY509" s="283"/>
      <c r="AZ509" s="282"/>
      <c r="BA509" s="283"/>
      <c r="BB509" s="282"/>
      <c r="BC509" s="282"/>
      <c r="BD509" s="282"/>
      <c r="BE509" s="283"/>
      <c r="BG509" s="282"/>
      <c r="BH509" s="282"/>
      <c r="BI509" s="282"/>
      <c r="BL509" s="421"/>
      <c r="BM509" s="424"/>
      <c r="BN509" s="424"/>
      <c r="BO509" s="424"/>
      <c r="BP509" s="424"/>
      <c r="BQ509" s="421"/>
      <c r="BR509" s="421"/>
      <c r="BV509" s="282"/>
      <c r="BW509" s="283"/>
      <c r="BY509" s="283"/>
      <c r="BZ509" s="283"/>
      <c r="CA509" s="283"/>
      <c r="CB509" s="282"/>
      <c r="CC509" s="282"/>
      <c r="CD509" s="282"/>
      <c r="CE509" s="282"/>
      <c r="CG509" s="427"/>
      <c r="CH509" s="402"/>
      <c r="CI509" s="424"/>
      <c r="CJ509" s="282"/>
      <c r="CK509" s="282"/>
      <c r="CL509" s="283"/>
      <c r="CM509" s="283"/>
      <c r="CP509" s="282"/>
      <c r="DC509" s="282"/>
      <c r="DD509" s="282"/>
      <c r="DE509" s="282"/>
      <c r="DF509" s="282"/>
      <c r="DG509" s="282"/>
      <c r="DH509" s="282"/>
      <c r="DI509" s="282"/>
      <c r="DJ509" s="282"/>
      <c r="EF509" s="495" t="str">
        <f>""&amp;(MID(数据表!AZ509,1,MIN(FIND({"(";"（"},数据表!AZ509&amp;"(（",1)-1)))&amp;""</f>
        <v/>
      </c>
      <c r="EG509" s="495" t="str">
        <f>""&amp;(MID(数据表!AZ509,1,MIN(FIND({0;1;2;3;4;5;6;7;8;9},数据表!AZ509&amp;"1234567890",1)-1)))&amp;""</f>
        <v/>
      </c>
    </row>
    <row r="510" spans="2:137" s="310" customFormat="1" ht="12" customHeight="1">
      <c r="B510" s="286"/>
      <c r="C510" s="286"/>
      <c r="D510" s="286"/>
      <c r="E510" s="479"/>
      <c r="F510" s="282"/>
      <c r="G510" s="283"/>
      <c r="H510" s="421"/>
      <c r="I510" s="421"/>
      <c r="J510" s="283"/>
      <c r="K510" s="421"/>
      <c r="L510" s="282"/>
      <c r="N510" s="282"/>
      <c r="S510" s="282"/>
      <c r="T510" s="283"/>
      <c r="U510" s="283"/>
      <c r="V510" s="283"/>
      <c r="W510" s="283"/>
      <c r="X510" s="283"/>
      <c r="Y510" s="282"/>
      <c r="Z510" s="282"/>
      <c r="AA510" s="283"/>
      <c r="AB510" s="282"/>
      <c r="AC510" s="282"/>
      <c r="AD510" s="282"/>
      <c r="AE510" s="282"/>
      <c r="AF510" s="283"/>
      <c r="AG510" s="402"/>
      <c r="AH510" s="283"/>
      <c r="AI510" s="283"/>
      <c r="AJ510" s="283"/>
      <c r="AK510" s="283"/>
      <c r="AL510" s="283"/>
      <c r="AM510" s="282"/>
      <c r="AN510" s="282"/>
      <c r="AO510" s="282"/>
      <c r="AP510" s="282"/>
      <c r="AQ510" s="282"/>
      <c r="AR510" s="282"/>
      <c r="AT510" s="283"/>
      <c r="AU510" s="283"/>
      <c r="AV510" s="283"/>
      <c r="AW510" s="283"/>
      <c r="AY510" s="283"/>
      <c r="AZ510" s="282"/>
      <c r="BA510" s="283"/>
      <c r="BB510" s="282"/>
      <c r="BC510" s="282"/>
      <c r="BD510" s="282"/>
      <c r="BE510" s="283"/>
      <c r="BG510" s="282"/>
      <c r="BH510" s="282"/>
      <c r="BI510" s="282"/>
      <c r="BL510" s="421"/>
      <c r="BM510" s="424"/>
      <c r="BN510" s="424"/>
      <c r="BO510" s="424"/>
      <c r="BP510" s="424"/>
      <c r="BQ510" s="421"/>
      <c r="BR510" s="421"/>
      <c r="BV510" s="282"/>
      <c r="BW510" s="283"/>
      <c r="BY510" s="283"/>
      <c r="BZ510" s="283"/>
      <c r="CA510" s="283"/>
      <c r="CB510" s="282"/>
      <c r="CC510" s="282"/>
      <c r="CD510" s="282"/>
      <c r="CE510" s="282"/>
      <c r="CG510" s="427"/>
      <c r="CH510" s="402"/>
      <c r="CI510" s="424"/>
      <c r="CJ510" s="282"/>
      <c r="CK510" s="282"/>
      <c r="CL510" s="283"/>
      <c r="CM510" s="283"/>
      <c r="CP510" s="282"/>
      <c r="DC510" s="282"/>
      <c r="DD510" s="282"/>
      <c r="DE510" s="282"/>
      <c r="DF510" s="282"/>
      <c r="DG510" s="282"/>
      <c r="DH510" s="282"/>
      <c r="DI510" s="282"/>
      <c r="DJ510" s="282"/>
      <c r="EF510" s="495" t="str">
        <f>""&amp;(MID(数据表!AZ510,1,MIN(FIND({"(";"（"},数据表!AZ510&amp;"(（",1)-1)))&amp;""</f>
        <v/>
      </c>
      <c r="EG510" s="495" t="str">
        <f>""&amp;(MID(数据表!AZ510,1,MIN(FIND({0;1;2;3;4;5;6;7;8;9},数据表!AZ510&amp;"1234567890",1)-1)))&amp;""</f>
        <v/>
      </c>
    </row>
    <row r="511" spans="2:137" s="310" customFormat="1" ht="12" customHeight="1">
      <c r="B511" s="286"/>
      <c r="C511" s="286"/>
      <c r="D511" s="286"/>
      <c r="E511" s="479"/>
      <c r="F511" s="282"/>
      <c r="G511" s="283"/>
      <c r="H511" s="421"/>
      <c r="I511" s="421"/>
      <c r="J511" s="283"/>
      <c r="K511" s="421"/>
      <c r="L511" s="282"/>
      <c r="N511" s="282"/>
      <c r="S511" s="282"/>
      <c r="T511" s="283"/>
      <c r="U511" s="283"/>
      <c r="V511" s="283"/>
      <c r="W511" s="283"/>
      <c r="X511" s="283"/>
      <c r="Y511" s="282"/>
      <c r="Z511" s="282"/>
      <c r="AA511" s="283"/>
      <c r="AB511" s="282"/>
      <c r="AC511" s="282"/>
      <c r="AD511" s="282"/>
      <c r="AE511" s="282"/>
      <c r="AF511" s="283"/>
      <c r="AG511" s="402"/>
      <c r="AH511" s="283"/>
      <c r="AI511" s="283"/>
      <c r="AJ511" s="283"/>
      <c r="AK511" s="283"/>
      <c r="AL511" s="283"/>
      <c r="AM511" s="282"/>
      <c r="AN511" s="282"/>
      <c r="AO511" s="282"/>
      <c r="AP511" s="282"/>
      <c r="AQ511" s="282"/>
      <c r="AR511" s="282"/>
      <c r="AT511" s="283"/>
      <c r="AU511" s="283"/>
      <c r="AV511" s="283"/>
      <c r="AW511" s="283"/>
      <c r="AY511" s="283"/>
      <c r="AZ511" s="282"/>
      <c r="BA511" s="283"/>
      <c r="BB511" s="282"/>
      <c r="BC511" s="282"/>
      <c r="BD511" s="282"/>
      <c r="BE511" s="283"/>
      <c r="BG511" s="282"/>
      <c r="BH511" s="282"/>
      <c r="BI511" s="282"/>
      <c r="BL511" s="421"/>
      <c r="BM511" s="424"/>
      <c r="BN511" s="424"/>
      <c r="BO511" s="424"/>
      <c r="BP511" s="424"/>
      <c r="BQ511" s="421"/>
      <c r="BR511" s="421"/>
      <c r="BV511" s="282"/>
      <c r="BW511" s="283"/>
      <c r="BY511" s="283"/>
      <c r="BZ511" s="283"/>
      <c r="CA511" s="283"/>
      <c r="CB511" s="282"/>
      <c r="CC511" s="282"/>
      <c r="CD511" s="282"/>
      <c r="CE511" s="282"/>
      <c r="CG511" s="427"/>
      <c r="CH511" s="402"/>
      <c r="CI511" s="424"/>
      <c r="CJ511" s="282"/>
      <c r="CK511" s="282"/>
      <c r="CL511" s="283"/>
      <c r="CM511" s="283"/>
      <c r="CP511" s="282"/>
      <c r="DC511" s="282"/>
      <c r="DD511" s="282"/>
      <c r="DE511" s="282"/>
      <c r="DF511" s="282"/>
      <c r="DG511" s="282"/>
      <c r="DH511" s="282"/>
      <c r="DI511" s="282"/>
      <c r="DJ511" s="282"/>
      <c r="EF511" s="495" t="str">
        <f>""&amp;(MID(数据表!AZ511,1,MIN(FIND({"(";"（"},数据表!AZ511&amp;"(（",1)-1)))&amp;""</f>
        <v/>
      </c>
      <c r="EG511" s="495" t="str">
        <f>""&amp;(MID(数据表!AZ511,1,MIN(FIND({0;1;2;3;4;5;6;7;8;9},数据表!AZ511&amp;"1234567890",1)-1)))&amp;""</f>
        <v/>
      </c>
    </row>
    <row r="512" spans="2:137" s="310" customFormat="1" ht="12" customHeight="1">
      <c r="B512" s="286"/>
      <c r="C512" s="286"/>
      <c r="D512" s="286"/>
      <c r="E512" s="479"/>
      <c r="F512" s="282"/>
      <c r="G512" s="283"/>
      <c r="H512" s="421"/>
      <c r="I512" s="421"/>
      <c r="J512" s="283"/>
      <c r="K512" s="421"/>
      <c r="L512" s="282"/>
      <c r="N512" s="282"/>
      <c r="S512" s="282"/>
      <c r="T512" s="283"/>
      <c r="U512" s="283"/>
      <c r="V512" s="283"/>
      <c r="W512" s="283"/>
      <c r="X512" s="283"/>
      <c r="Y512" s="282"/>
      <c r="Z512" s="282"/>
      <c r="AA512" s="283"/>
      <c r="AB512" s="282"/>
      <c r="AC512" s="282"/>
      <c r="AD512" s="282"/>
      <c r="AE512" s="282"/>
      <c r="AF512" s="283"/>
      <c r="AG512" s="402"/>
      <c r="AH512" s="283"/>
      <c r="AI512" s="283"/>
      <c r="AJ512" s="283"/>
      <c r="AK512" s="283"/>
      <c r="AL512" s="283"/>
      <c r="AM512" s="282"/>
      <c r="AN512" s="282"/>
      <c r="AO512" s="282"/>
      <c r="AP512" s="282"/>
      <c r="AQ512" s="282"/>
      <c r="AR512" s="282"/>
      <c r="AT512" s="283"/>
      <c r="AU512" s="283"/>
      <c r="AV512" s="283"/>
      <c r="AW512" s="283"/>
      <c r="AY512" s="283"/>
      <c r="AZ512" s="282"/>
      <c r="BA512" s="283"/>
      <c r="BB512" s="282"/>
      <c r="BC512" s="282"/>
      <c r="BD512" s="282"/>
      <c r="BE512" s="283"/>
      <c r="BG512" s="282"/>
      <c r="BH512" s="282"/>
      <c r="BI512" s="282"/>
      <c r="BL512" s="421"/>
      <c r="BM512" s="424"/>
      <c r="BN512" s="424"/>
      <c r="BO512" s="424"/>
      <c r="BP512" s="424"/>
      <c r="BQ512" s="421"/>
      <c r="BR512" s="421"/>
      <c r="BV512" s="282"/>
      <c r="BW512" s="283"/>
      <c r="BY512" s="283"/>
      <c r="BZ512" s="283"/>
      <c r="CA512" s="283"/>
      <c r="CB512" s="282"/>
      <c r="CC512" s="282"/>
      <c r="CD512" s="282"/>
      <c r="CE512" s="282"/>
      <c r="CG512" s="427"/>
      <c r="CH512" s="402"/>
      <c r="CI512" s="424"/>
      <c r="CJ512" s="282"/>
      <c r="CK512" s="282"/>
      <c r="CL512" s="283"/>
      <c r="CM512" s="283"/>
      <c r="CP512" s="282"/>
      <c r="DC512" s="282"/>
      <c r="DD512" s="282"/>
      <c r="DE512" s="282"/>
      <c r="DF512" s="282"/>
      <c r="DG512" s="282"/>
      <c r="DH512" s="282"/>
      <c r="DI512" s="282"/>
      <c r="DJ512" s="282"/>
      <c r="EF512" s="495" t="str">
        <f>""&amp;(MID(数据表!AZ512,1,MIN(FIND({"(";"（"},数据表!AZ512&amp;"(（",1)-1)))&amp;""</f>
        <v/>
      </c>
      <c r="EG512" s="495" t="str">
        <f>""&amp;(MID(数据表!AZ512,1,MIN(FIND({0;1;2;3;4;5;6;7;8;9},数据表!AZ512&amp;"1234567890",1)-1)))&amp;""</f>
        <v/>
      </c>
    </row>
    <row r="513" spans="2:137" s="310" customFormat="1" ht="12" customHeight="1">
      <c r="B513" s="286"/>
      <c r="C513" s="286"/>
      <c r="D513" s="286"/>
      <c r="E513" s="479"/>
      <c r="F513" s="282"/>
      <c r="G513" s="283"/>
      <c r="H513" s="421"/>
      <c r="I513" s="421"/>
      <c r="J513" s="283"/>
      <c r="K513" s="421"/>
      <c r="L513" s="282"/>
      <c r="N513" s="282"/>
      <c r="S513" s="282"/>
      <c r="T513" s="283"/>
      <c r="U513" s="283"/>
      <c r="V513" s="283"/>
      <c r="W513" s="283"/>
      <c r="X513" s="283"/>
      <c r="Y513" s="282"/>
      <c r="Z513" s="282"/>
      <c r="AA513" s="283"/>
      <c r="AB513" s="282"/>
      <c r="AC513" s="282"/>
      <c r="AD513" s="282"/>
      <c r="AE513" s="282"/>
      <c r="AF513" s="283"/>
      <c r="AG513" s="402"/>
      <c r="AH513" s="283"/>
      <c r="AI513" s="283"/>
      <c r="AJ513" s="283"/>
      <c r="AK513" s="283"/>
      <c r="AL513" s="283"/>
      <c r="AM513" s="282"/>
      <c r="AN513" s="282"/>
      <c r="AO513" s="282"/>
      <c r="AP513" s="282"/>
      <c r="AQ513" s="282"/>
      <c r="AR513" s="282"/>
      <c r="AT513" s="283"/>
      <c r="AU513" s="283"/>
      <c r="AV513" s="283"/>
      <c r="AW513" s="283"/>
      <c r="AY513" s="283"/>
      <c r="AZ513" s="282"/>
      <c r="BA513" s="283"/>
      <c r="BB513" s="282"/>
      <c r="BC513" s="282"/>
      <c r="BD513" s="282"/>
      <c r="BE513" s="283"/>
      <c r="BG513" s="282"/>
      <c r="BH513" s="282"/>
      <c r="BI513" s="282"/>
      <c r="BL513" s="421"/>
      <c r="BM513" s="424"/>
      <c r="BN513" s="424"/>
      <c r="BO513" s="424"/>
      <c r="BP513" s="424"/>
      <c r="BQ513" s="421"/>
      <c r="BR513" s="421"/>
      <c r="BV513" s="282"/>
      <c r="BW513" s="283"/>
      <c r="BY513" s="283"/>
      <c r="BZ513" s="283"/>
      <c r="CA513" s="283"/>
      <c r="CB513" s="282"/>
      <c r="CC513" s="282"/>
      <c r="CD513" s="282"/>
      <c r="CE513" s="282"/>
      <c r="CG513" s="427"/>
      <c r="CH513" s="402"/>
      <c r="CI513" s="424"/>
      <c r="CJ513" s="282"/>
      <c r="CK513" s="282"/>
      <c r="CL513" s="283"/>
      <c r="CM513" s="283"/>
      <c r="CP513" s="282"/>
      <c r="DC513" s="282"/>
      <c r="DD513" s="282"/>
      <c r="DE513" s="282"/>
      <c r="DF513" s="282"/>
      <c r="DG513" s="282"/>
      <c r="DH513" s="282"/>
      <c r="DI513" s="282"/>
      <c r="DJ513" s="282"/>
      <c r="EF513" s="495" t="str">
        <f>""&amp;(MID(数据表!AZ513,1,MIN(FIND({"(";"（"},数据表!AZ513&amp;"(（",1)-1)))&amp;""</f>
        <v/>
      </c>
      <c r="EG513" s="495" t="str">
        <f>""&amp;(MID(数据表!AZ513,1,MIN(FIND({0;1;2;3;4;5;6;7;8;9},数据表!AZ513&amp;"1234567890",1)-1)))&amp;""</f>
        <v/>
      </c>
    </row>
    <row r="514" spans="2:137" s="310" customFormat="1" ht="12" customHeight="1">
      <c r="B514" s="286"/>
      <c r="C514" s="286"/>
      <c r="D514" s="286"/>
      <c r="E514" s="479"/>
      <c r="F514" s="282"/>
      <c r="G514" s="283"/>
      <c r="H514" s="421"/>
      <c r="I514" s="421"/>
      <c r="J514" s="283"/>
      <c r="K514" s="421"/>
      <c r="L514" s="282"/>
      <c r="N514" s="282"/>
      <c r="S514" s="282"/>
      <c r="T514" s="283"/>
      <c r="U514" s="283"/>
      <c r="V514" s="283"/>
      <c r="W514" s="283"/>
      <c r="X514" s="283"/>
      <c r="Y514" s="282"/>
      <c r="Z514" s="282"/>
      <c r="AA514" s="283"/>
      <c r="AB514" s="282"/>
      <c r="AC514" s="282"/>
      <c r="AD514" s="282"/>
      <c r="AE514" s="282"/>
      <c r="AF514" s="283"/>
      <c r="AG514" s="402"/>
      <c r="AH514" s="283"/>
      <c r="AI514" s="283"/>
      <c r="AJ514" s="283"/>
      <c r="AK514" s="283"/>
      <c r="AL514" s="283"/>
      <c r="AM514" s="282"/>
      <c r="AN514" s="282"/>
      <c r="AO514" s="282"/>
      <c r="AP514" s="282"/>
      <c r="AQ514" s="282"/>
      <c r="AR514" s="282"/>
      <c r="AT514" s="283"/>
      <c r="AU514" s="283"/>
      <c r="AV514" s="283"/>
      <c r="AW514" s="283"/>
      <c r="AY514" s="283"/>
      <c r="AZ514" s="282"/>
      <c r="BA514" s="283"/>
      <c r="BB514" s="282"/>
      <c r="BC514" s="282"/>
      <c r="BD514" s="282"/>
      <c r="BE514" s="283"/>
      <c r="BG514" s="282"/>
      <c r="BH514" s="282"/>
      <c r="BI514" s="282"/>
      <c r="BL514" s="421"/>
      <c r="BM514" s="424"/>
      <c r="BN514" s="424"/>
      <c r="BO514" s="424"/>
      <c r="BP514" s="424"/>
      <c r="BQ514" s="421"/>
      <c r="BR514" s="421"/>
      <c r="BV514" s="282"/>
      <c r="BW514" s="283"/>
      <c r="BY514" s="283"/>
      <c r="BZ514" s="283"/>
      <c r="CA514" s="283"/>
      <c r="CB514" s="282"/>
      <c r="CC514" s="282"/>
      <c r="CD514" s="282"/>
      <c r="CE514" s="282"/>
      <c r="CG514" s="427"/>
      <c r="CH514" s="402"/>
      <c r="CI514" s="424"/>
      <c r="CJ514" s="282"/>
      <c r="CK514" s="282"/>
      <c r="CL514" s="283"/>
      <c r="CM514" s="283"/>
      <c r="CP514" s="282"/>
      <c r="DC514" s="282"/>
      <c r="DD514" s="282"/>
      <c r="DE514" s="282"/>
      <c r="DF514" s="282"/>
      <c r="DG514" s="282"/>
      <c r="DH514" s="282"/>
      <c r="DI514" s="282"/>
      <c r="DJ514" s="282"/>
      <c r="EF514" s="495" t="str">
        <f>""&amp;(MID(数据表!AZ514,1,MIN(FIND({"(";"（"},数据表!AZ514&amp;"(（",1)-1)))&amp;""</f>
        <v/>
      </c>
      <c r="EG514" s="495" t="str">
        <f>""&amp;(MID(数据表!AZ514,1,MIN(FIND({0;1;2;3;4;5;6;7;8;9},数据表!AZ514&amp;"1234567890",1)-1)))&amp;""</f>
        <v/>
      </c>
    </row>
    <row r="515" spans="2:137" s="310" customFormat="1" ht="12" customHeight="1">
      <c r="B515" s="286"/>
      <c r="C515" s="286"/>
      <c r="D515" s="286"/>
      <c r="E515" s="479"/>
      <c r="F515" s="282"/>
      <c r="G515" s="283"/>
      <c r="H515" s="421"/>
      <c r="I515" s="421"/>
      <c r="J515" s="283"/>
      <c r="K515" s="421"/>
      <c r="L515" s="282"/>
      <c r="N515" s="282"/>
      <c r="S515" s="282"/>
      <c r="T515" s="283"/>
      <c r="U515" s="283"/>
      <c r="V515" s="283"/>
      <c r="W515" s="283"/>
      <c r="X515" s="283"/>
      <c r="Y515" s="282"/>
      <c r="Z515" s="282"/>
      <c r="AA515" s="283"/>
      <c r="AB515" s="282"/>
      <c r="AC515" s="282"/>
      <c r="AD515" s="282"/>
      <c r="AE515" s="282"/>
      <c r="AF515" s="283"/>
      <c r="AG515" s="402"/>
      <c r="AH515" s="283"/>
      <c r="AI515" s="283"/>
      <c r="AJ515" s="283"/>
      <c r="AK515" s="283"/>
      <c r="AL515" s="283"/>
      <c r="AM515" s="282"/>
      <c r="AN515" s="282"/>
      <c r="AO515" s="282"/>
      <c r="AP515" s="282"/>
      <c r="AQ515" s="282"/>
      <c r="AR515" s="282"/>
      <c r="AT515" s="283"/>
      <c r="AU515" s="283"/>
      <c r="AV515" s="283"/>
      <c r="AW515" s="283"/>
      <c r="AY515" s="283"/>
      <c r="AZ515" s="282"/>
      <c r="BA515" s="283"/>
      <c r="BB515" s="282"/>
      <c r="BC515" s="282"/>
      <c r="BD515" s="282"/>
      <c r="BE515" s="283"/>
      <c r="BG515" s="282"/>
      <c r="BH515" s="282"/>
      <c r="BI515" s="282"/>
      <c r="BL515" s="421"/>
      <c r="BM515" s="424"/>
      <c r="BN515" s="424"/>
      <c r="BO515" s="424"/>
      <c r="BP515" s="424"/>
      <c r="BQ515" s="421"/>
      <c r="BR515" s="421"/>
      <c r="BV515" s="282"/>
      <c r="BW515" s="283"/>
      <c r="BY515" s="283"/>
      <c r="BZ515" s="283"/>
      <c r="CA515" s="283"/>
      <c r="CB515" s="282"/>
      <c r="CC515" s="282"/>
      <c r="CD515" s="282"/>
      <c r="CE515" s="282"/>
      <c r="CG515" s="427"/>
      <c r="CH515" s="402"/>
      <c r="CI515" s="424"/>
      <c r="CJ515" s="282"/>
      <c r="CK515" s="282"/>
      <c r="CL515" s="283"/>
      <c r="CM515" s="283"/>
      <c r="CP515" s="282"/>
      <c r="DC515" s="282"/>
      <c r="DD515" s="282"/>
      <c r="DE515" s="282"/>
      <c r="DF515" s="282"/>
      <c r="DG515" s="282"/>
      <c r="DH515" s="282"/>
      <c r="DI515" s="282"/>
      <c r="DJ515" s="282"/>
      <c r="EF515" s="495" t="str">
        <f>""&amp;(MID(数据表!AZ515,1,MIN(FIND({"(";"（"},数据表!AZ515&amp;"(（",1)-1)))&amp;""</f>
        <v/>
      </c>
      <c r="EG515" s="495" t="str">
        <f>""&amp;(MID(数据表!AZ515,1,MIN(FIND({0;1;2;3;4;5;6;7;8;9},数据表!AZ515&amp;"1234567890",1)-1)))&amp;""</f>
        <v/>
      </c>
    </row>
    <row r="516" spans="2:137" s="310" customFormat="1" ht="12" customHeight="1">
      <c r="B516" s="286"/>
      <c r="C516" s="286"/>
      <c r="D516" s="286"/>
      <c r="E516" s="479"/>
      <c r="F516" s="282"/>
      <c r="G516" s="283"/>
      <c r="H516" s="421"/>
      <c r="I516" s="421"/>
      <c r="J516" s="283"/>
      <c r="K516" s="421"/>
      <c r="L516" s="282"/>
      <c r="N516" s="282"/>
      <c r="S516" s="282"/>
      <c r="T516" s="283"/>
      <c r="U516" s="283"/>
      <c r="V516" s="283"/>
      <c r="W516" s="283"/>
      <c r="X516" s="283"/>
      <c r="Y516" s="282"/>
      <c r="Z516" s="282"/>
      <c r="AA516" s="283"/>
      <c r="AB516" s="282"/>
      <c r="AC516" s="282"/>
      <c r="AD516" s="282"/>
      <c r="AE516" s="282"/>
      <c r="AF516" s="283"/>
      <c r="AG516" s="402"/>
      <c r="AH516" s="283"/>
      <c r="AI516" s="283"/>
      <c r="AJ516" s="283"/>
      <c r="AK516" s="283"/>
      <c r="AL516" s="283"/>
      <c r="AM516" s="282"/>
      <c r="AN516" s="282"/>
      <c r="AO516" s="282"/>
      <c r="AP516" s="282"/>
      <c r="AQ516" s="282"/>
      <c r="AR516" s="282"/>
      <c r="AT516" s="283"/>
      <c r="AU516" s="283"/>
      <c r="AV516" s="283"/>
      <c r="AW516" s="283"/>
      <c r="AY516" s="283"/>
      <c r="AZ516" s="282"/>
      <c r="BA516" s="283"/>
      <c r="BB516" s="282"/>
      <c r="BC516" s="282"/>
      <c r="BD516" s="282"/>
      <c r="BE516" s="283"/>
      <c r="BG516" s="282"/>
      <c r="BH516" s="282"/>
      <c r="BI516" s="282"/>
      <c r="BL516" s="421"/>
      <c r="BM516" s="424"/>
      <c r="BN516" s="424"/>
      <c r="BO516" s="424"/>
      <c r="BP516" s="424"/>
      <c r="BQ516" s="421"/>
      <c r="BR516" s="421"/>
      <c r="BV516" s="282"/>
      <c r="BW516" s="283"/>
      <c r="BY516" s="283"/>
      <c r="BZ516" s="283"/>
      <c r="CA516" s="283"/>
      <c r="CB516" s="282"/>
      <c r="CC516" s="282"/>
      <c r="CD516" s="282"/>
      <c r="CE516" s="282"/>
      <c r="CG516" s="427"/>
      <c r="CH516" s="402"/>
      <c r="CI516" s="424"/>
      <c r="CJ516" s="282"/>
      <c r="CK516" s="282"/>
      <c r="CL516" s="283"/>
      <c r="CM516" s="283"/>
      <c r="CP516" s="282"/>
      <c r="DC516" s="282"/>
      <c r="DD516" s="282"/>
      <c r="DE516" s="282"/>
      <c r="DF516" s="282"/>
      <c r="DG516" s="282"/>
      <c r="DH516" s="282"/>
      <c r="DI516" s="282"/>
      <c r="DJ516" s="282"/>
      <c r="EF516" s="495" t="str">
        <f>""&amp;(MID(数据表!AZ516,1,MIN(FIND({"(";"（"},数据表!AZ516&amp;"(（",1)-1)))&amp;""</f>
        <v/>
      </c>
      <c r="EG516" s="495" t="str">
        <f>""&amp;(MID(数据表!AZ516,1,MIN(FIND({0;1;2;3;4;5;6;7;8;9},数据表!AZ516&amp;"1234567890",1)-1)))&amp;""</f>
        <v/>
      </c>
    </row>
    <row r="517" spans="2:137" s="310" customFormat="1" ht="12" customHeight="1">
      <c r="B517" s="286"/>
      <c r="C517" s="286"/>
      <c r="D517" s="286"/>
      <c r="E517" s="479"/>
      <c r="F517" s="282"/>
      <c r="G517" s="283"/>
      <c r="H517" s="421"/>
      <c r="I517" s="421"/>
      <c r="J517" s="283"/>
      <c r="K517" s="421"/>
      <c r="L517" s="282"/>
      <c r="N517" s="282"/>
      <c r="S517" s="282"/>
      <c r="T517" s="283"/>
      <c r="U517" s="283"/>
      <c r="V517" s="283"/>
      <c r="W517" s="283"/>
      <c r="X517" s="283"/>
      <c r="Y517" s="282"/>
      <c r="Z517" s="282"/>
      <c r="AA517" s="283"/>
      <c r="AB517" s="282"/>
      <c r="AC517" s="282"/>
      <c r="AD517" s="282"/>
      <c r="AE517" s="282"/>
      <c r="AF517" s="283"/>
      <c r="AG517" s="402"/>
      <c r="AH517" s="283"/>
      <c r="AI517" s="283"/>
      <c r="AJ517" s="283"/>
      <c r="AK517" s="283"/>
      <c r="AL517" s="283"/>
      <c r="AM517" s="282"/>
      <c r="AN517" s="282"/>
      <c r="AO517" s="282"/>
      <c r="AP517" s="282"/>
      <c r="AQ517" s="282"/>
      <c r="AR517" s="282"/>
      <c r="AT517" s="283"/>
      <c r="AU517" s="283"/>
      <c r="AV517" s="283"/>
      <c r="AW517" s="283"/>
      <c r="AY517" s="283"/>
      <c r="AZ517" s="282"/>
      <c r="BA517" s="283"/>
      <c r="BB517" s="282"/>
      <c r="BC517" s="282"/>
      <c r="BD517" s="282"/>
      <c r="BE517" s="283"/>
      <c r="BG517" s="282"/>
      <c r="BH517" s="282"/>
      <c r="BI517" s="282"/>
      <c r="BL517" s="421"/>
      <c r="BM517" s="424"/>
      <c r="BN517" s="424"/>
      <c r="BO517" s="424"/>
      <c r="BP517" s="424"/>
      <c r="BQ517" s="421"/>
      <c r="BR517" s="421"/>
      <c r="BV517" s="282"/>
      <c r="BW517" s="283"/>
      <c r="BY517" s="283"/>
      <c r="BZ517" s="283"/>
      <c r="CA517" s="283"/>
      <c r="CB517" s="282"/>
      <c r="CC517" s="282"/>
      <c r="CD517" s="282"/>
      <c r="CE517" s="282"/>
      <c r="CG517" s="427"/>
      <c r="CH517" s="402"/>
      <c r="CI517" s="424"/>
      <c r="CJ517" s="282"/>
      <c r="CK517" s="282"/>
      <c r="CL517" s="283"/>
      <c r="CM517" s="283"/>
      <c r="CP517" s="282"/>
      <c r="DC517" s="282"/>
      <c r="DD517" s="282"/>
      <c r="DE517" s="282"/>
      <c r="DF517" s="282"/>
      <c r="DG517" s="282"/>
      <c r="DH517" s="282"/>
      <c r="DI517" s="282"/>
      <c r="DJ517" s="282"/>
      <c r="EF517" s="495" t="str">
        <f>""&amp;(MID(数据表!AZ517,1,MIN(FIND({"(";"（"},数据表!AZ517&amp;"(（",1)-1)))&amp;""</f>
        <v/>
      </c>
      <c r="EG517" s="495" t="str">
        <f>""&amp;(MID(数据表!AZ517,1,MIN(FIND({0;1;2;3;4;5;6;7;8;9},数据表!AZ517&amp;"1234567890",1)-1)))&amp;""</f>
        <v/>
      </c>
    </row>
    <row r="518" spans="2:137" s="310" customFormat="1" ht="12" customHeight="1">
      <c r="B518" s="286"/>
      <c r="C518" s="286"/>
      <c r="D518" s="286"/>
      <c r="E518" s="479"/>
      <c r="F518" s="282"/>
      <c r="G518" s="283"/>
      <c r="H518" s="421"/>
      <c r="I518" s="421"/>
      <c r="J518" s="283"/>
      <c r="K518" s="421"/>
      <c r="L518" s="282"/>
      <c r="N518" s="282"/>
      <c r="S518" s="282"/>
      <c r="T518" s="283"/>
      <c r="U518" s="283"/>
      <c r="V518" s="283"/>
      <c r="W518" s="283"/>
      <c r="X518" s="283"/>
      <c r="Y518" s="282"/>
      <c r="Z518" s="282"/>
      <c r="AA518" s="283"/>
      <c r="AB518" s="282"/>
      <c r="AC518" s="282"/>
      <c r="AD518" s="282"/>
      <c r="AE518" s="282"/>
      <c r="AF518" s="283"/>
      <c r="AG518" s="402"/>
      <c r="AH518" s="283"/>
      <c r="AI518" s="283"/>
      <c r="AJ518" s="283"/>
      <c r="AK518" s="283"/>
      <c r="AL518" s="283"/>
      <c r="AM518" s="282"/>
      <c r="AN518" s="282"/>
      <c r="AO518" s="282"/>
      <c r="AP518" s="282"/>
      <c r="AQ518" s="282"/>
      <c r="AR518" s="282"/>
      <c r="AT518" s="283"/>
      <c r="AU518" s="283"/>
      <c r="AV518" s="283"/>
      <c r="AW518" s="283"/>
      <c r="AY518" s="283"/>
      <c r="AZ518" s="282"/>
      <c r="BA518" s="283"/>
      <c r="BB518" s="282"/>
      <c r="BC518" s="282"/>
      <c r="BD518" s="282"/>
      <c r="BE518" s="283"/>
      <c r="BG518" s="282"/>
      <c r="BH518" s="282"/>
      <c r="BI518" s="282"/>
      <c r="BL518" s="421"/>
      <c r="BM518" s="424"/>
      <c r="BN518" s="424"/>
      <c r="BO518" s="424"/>
      <c r="BP518" s="424"/>
      <c r="BQ518" s="421"/>
      <c r="BR518" s="421"/>
      <c r="BV518" s="282"/>
      <c r="BW518" s="283"/>
      <c r="BY518" s="283"/>
      <c r="BZ518" s="283"/>
      <c r="CA518" s="283"/>
      <c r="CB518" s="282"/>
      <c r="CC518" s="282"/>
      <c r="CD518" s="282"/>
      <c r="CE518" s="282"/>
      <c r="CG518" s="427"/>
      <c r="CH518" s="402"/>
      <c r="CI518" s="424"/>
      <c r="CJ518" s="282"/>
      <c r="CK518" s="282"/>
      <c r="CL518" s="283"/>
      <c r="CM518" s="283"/>
      <c r="CP518" s="282"/>
      <c r="DC518" s="282"/>
      <c r="DD518" s="282"/>
      <c r="DE518" s="282"/>
      <c r="DF518" s="282"/>
      <c r="DG518" s="282"/>
      <c r="DH518" s="282"/>
      <c r="DI518" s="282"/>
      <c r="DJ518" s="282"/>
      <c r="EF518" s="495" t="str">
        <f>""&amp;(MID(数据表!AZ518,1,MIN(FIND({"(";"（"},数据表!AZ518&amp;"(（",1)-1)))&amp;""</f>
        <v/>
      </c>
      <c r="EG518" s="495" t="str">
        <f>""&amp;(MID(数据表!AZ518,1,MIN(FIND({0;1;2;3;4;5;6;7;8;9},数据表!AZ518&amp;"1234567890",1)-1)))&amp;""</f>
        <v/>
      </c>
    </row>
    <row r="519" spans="2:137" s="310" customFormat="1" ht="12" customHeight="1">
      <c r="B519" s="286"/>
      <c r="C519" s="286"/>
      <c r="D519" s="286"/>
      <c r="E519" s="479"/>
      <c r="F519" s="282"/>
      <c r="G519" s="283"/>
      <c r="H519" s="421"/>
      <c r="I519" s="421"/>
      <c r="J519" s="283"/>
      <c r="K519" s="421"/>
      <c r="L519" s="282"/>
      <c r="N519" s="282"/>
      <c r="S519" s="282"/>
      <c r="T519" s="283"/>
      <c r="U519" s="283"/>
      <c r="V519" s="283"/>
      <c r="W519" s="283"/>
      <c r="X519" s="283"/>
      <c r="Y519" s="282"/>
      <c r="Z519" s="282"/>
      <c r="AA519" s="283"/>
      <c r="AB519" s="282"/>
      <c r="AC519" s="282"/>
      <c r="AD519" s="282"/>
      <c r="AE519" s="282"/>
      <c r="AF519" s="283"/>
      <c r="AG519" s="402"/>
      <c r="AH519" s="283"/>
      <c r="AI519" s="283"/>
      <c r="AJ519" s="283"/>
      <c r="AK519" s="283"/>
      <c r="AL519" s="283"/>
      <c r="AM519" s="282"/>
      <c r="AN519" s="282"/>
      <c r="AO519" s="282"/>
      <c r="AP519" s="282"/>
      <c r="AQ519" s="282"/>
      <c r="AR519" s="282"/>
      <c r="AT519" s="283"/>
      <c r="AU519" s="283"/>
      <c r="AV519" s="283"/>
      <c r="AW519" s="283"/>
      <c r="AY519" s="283"/>
      <c r="AZ519" s="282"/>
      <c r="BA519" s="283"/>
      <c r="BB519" s="282"/>
      <c r="BC519" s="282"/>
      <c r="BD519" s="282"/>
      <c r="BE519" s="283"/>
      <c r="BG519" s="282"/>
      <c r="BH519" s="282"/>
      <c r="BI519" s="282"/>
      <c r="BL519" s="421"/>
      <c r="BM519" s="424"/>
      <c r="BN519" s="424"/>
      <c r="BO519" s="424"/>
      <c r="BP519" s="424"/>
      <c r="BQ519" s="421"/>
      <c r="BR519" s="421"/>
      <c r="BV519" s="282"/>
      <c r="BW519" s="283"/>
      <c r="BY519" s="283"/>
      <c r="BZ519" s="283"/>
      <c r="CA519" s="283"/>
      <c r="CB519" s="282"/>
      <c r="CC519" s="282"/>
      <c r="CD519" s="282"/>
      <c r="CE519" s="282"/>
      <c r="CG519" s="427"/>
      <c r="CH519" s="402"/>
      <c r="CI519" s="424"/>
      <c r="CJ519" s="282"/>
      <c r="CK519" s="282"/>
      <c r="CL519" s="283"/>
      <c r="CM519" s="283"/>
      <c r="CP519" s="282"/>
      <c r="DC519" s="282"/>
      <c r="DD519" s="282"/>
      <c r="DE519" s="282"/>
      <c r="DF519" s="282"/>
      <c r="DG519" s="282"/>
      <c r="DH519" s="282"/>
      <c r="DI519" s="282"/>
      <c r="DJ519" s="282"/>
      <c r="EF519" s="495" t="str">
        <f>""&amp;(MID(数据表!AZ519,1,MIN(FIND({"(";"（"},数据表!AZ519&amp;"(（",1)-1)))&amp;""</f>
        <v/>
      </c>
      <c r="EG519" s="495" t="str">
        <f>""&amp;(MID(数据表!AZ519,1,MIN(FIND({0;1;2;3;4;5;6;7;8;9},数据表!AZ519&amp;"1234567890",1)-1)))&amp;""</f>
        <v/>
      </c>
    </row>
    <row r="520" spans="2:137" s="310" customFormat="1" ht="12" customHeight="1">
      <c r="B520" s="286"/>
      <c r="C520" s="286"/>
      <c r="D520" s="286"/>
      <c r="E520" s="479"/>
      <c r="F520" s="282"/>
      <c r="G520" s="283"/>
      <c r="H520" s="421"/>
      <c r="I520" s="421"/>
      <c r="J520" s="283"/>
      <c r="K520" s="421"/>
      <c r="L520" s="282"/>
      <c r="N520" s="282"/>
      <c r="S520" s="282"/>
      <c r="T520" s="283"/>
      <c r="U520" s="283"/>
      <c r="V520" s="283"/>
      <c r="W520" s="283"/>
      <c r="X520" s="283"/>
      <c r="Y520" s="282"/>
      <c r="Z520" s="282"/>
      <c r="AA520" s="283"/>
      <c r="AB520" s="282"/>
      <c r="AC520" s="282"/>
      <c r="AD520" s="282"/>
      <c r="AE520" s="282"/>
      <c r="AF520" s="283"/>
      <c r="AG520" s="402"/>
      <c r="AH520" s="283"/>
      <c r="AI520" s="283"/>
      <c r="AJ520" s="283"/>
      <c r="AK520" s="283"/>
      <c r="AL520" s="283"/>
      <c r="AM520" s="282"/>
      <c r="AN520" s="282"/>
      <c r="AO520" s="282"/>
      <c r="AP520" s="282"/>
      <c r="AQ520" s="282"/>
      <c r="AR520" s="282"/>
      <c r="AT520" s="283"/>
      <c r="AU520" s="283"/>
      <c r="AV520" s="283"/>
      <c r="AW520" s="283"/>
      <c r="AY520" s="283"/>
      <c r="AZ520" s="282"/>
      <c r="BA520" s="283"/>
      <c r="BB520" s="282"/>
      <c r="BC520" s="282"/>
      <c r="BD520" s="282"/>
      <c r="BE520" s="283"/>
      <c r="BG520" s="282"/>
      <c r="BH520" s="282"/>
      <c r="BI520" s="282"/>
      <c r="BL520" s="421"/>
      <c r="BM520" s="424"/>
      <c r="BN520" s="424"/>
      <c r="BO520" s="424"/>
      <c r="BP520" s="424"/>
      <c r="BQ520" s="421"/>
      <c r="BR520" s="421"/>
      <c r="BV520" s="282"/>
      <c r="BW520" s="283"/>
      <c r="BY520" s="283"/>
      <c r="BZ520" s="283"/>
      <c r="CA520" s="283"/>
      <c r="CB520" s="282"/>
      <c r="CC520" s="282"/>
      <c r="CD520" s="282"/>
      <c r="CE520" s="282"/>
      <c r="CG520" s="427"/>
      <c r="CH520" s="402"/>
      <c r="CI520" s="424"/>
      <c r="CJ520" s="282"/>
      <c r="CK520" s="282"/>
      <c r="CL520" s="283"/>
      <c r="CM520" s="283"/>
      <c r="CP520" s="282"/>
      <c r="DC520" s="282"/>
      <c r="DD520" s="282"/>
      <c r="DE520" s="282"/>
      <c r="DF520" s="282"/>
      <c r="DG520" s="282"/>
      <c r="DH520" s="282"/>
      <c r="DI520" s="282"/>
      <c r="DJ520" s="282"/>
      <c r="EF520" s="495" t="str">
        <f>""&amp;(MID(数据表!AZ520,1,MIN(FIND({"(";"（"},数据表!AZ520&amp;"(（",1)-1)))&amp;""</f>
        <v/>
      </c>
      <c r="EG520" s="495" t="str">
        <f>""&amp;(MID(数据表!AZ520,1,MIN(FIND({0;1;2;3;4;5;6;7;8;9},数据表!AZ520&amp;"1234567890",1)-1)))&amp;""</f>
        <v/>
      </c>
    </row>
    <row r="521" spans="2:137" s="310" customFormat="1" ht="12" customHeight="1">
      <c r="B521" s="286"/>
      <c r="C521" s="286"/>
      <c r="D521" s="286"/>
      <c r="E521" s="479"/>
      <c r="F521" s="282"/>
      <c r="G521" s="283"/>
      <c r="H521" s="421"/>
      <c r="I521" s="421"/>
      <c r="J521" s="283"/>
      <c r="K521" s="421"/>
      <c r="L521" s="282"/>
      <c r="N521" s="282"/>
      <c r="S521" s="282"/>
      <c r="T521" s="283"/>
      <c r="U521" s="283"/>
      <c r="V521" s="283"/>
      <c r="W521" s="283"/>
      <c r="X521" s="283"/>
      <c r="Y521" s="282"/>
      <c r="Z521" s="282"/>
      <c r="AA521" s="283"/>
      <c r="AB521" s="282"/>
      <c r="AC521" s="282"/>
      <c r="AD521" s="282"/>
      <c r="AE521" s="282"/>
      <c r="AF521" s="283"/>
      <c r="AG521" s="402"/>
      <c r="AH521" s="283"/>
      <c r="AI521" s="283"/>
      <c r="AJ521" s="283"/>
      <c r="AK521" s="283"/>
      <c r="AL521" s="283"/>
      <c r="AM521" s="282"/>
      <c r="AN521" s="282"/>
      <c r="AO521" s="282"/>
      <c r="AP521" s="282"/>
      <c r="AQ521" s="282"/>
      <c r="AR521" s="282"/>
      <c r="AT521" s="283"/>
      <c r="AU521" s="283"/>
      <c r="AV521" s="283"/>
      <c r="AW521" s="283"/>
      <c r="AY521" s="283"/>
      <c r="AZ521" s="282"/>
      <c r="BA521" s="283"/>
      <c r="BB521" s="282"/>
      <c r="BC521" s="282"/>
      <c r="BD521" s="282"/>
      <c r="BE521" s="283"/>
      <c r="BG521" s="282"/>
      <c r="BH521" s="282"/>
      <c r="BI521" s="282"/>
      <c r="BL521" s="421"/>
      <c r="BM521" s="424"/>
      <c r="BN521" s="424"/>
      <c r="BO521" s="424"/>
      <c r="BP521" s="424"/>
      <c r="BQ521" s="421"/>
      <c r="BR521" s="421"/>
      <c r="BV521" s="282"/>
      <c r="BW521" s="283"/>
      <c r="BY521" s="283"/>
      <c r="BZ521" s="283"/>
      <c r="CA521" s="283"/>
      <c r="CB521" s="282"/>
      <c r="CC521" s="282"/>
      <c r="CD521" s="282"/>
      <c r="CE521" s="282"/>
      <c r="CG521" s="427"/>
      <c r="CH521" s="402"/>
      <c r="CI521" s="424"/>
      <c r="CJ521" s="282"/>
      <c r="CK521" s="282"/>
      <c r="CL521" s="283"/>
      <c r="CM521" s="283"/>
      <c r="CP521" s="282"/>
      <c r="DC521" s="282"/>
      <c r="DD521" s="282"/>
      <c r="DE521" s="282"/>
      <c r="DF521" s="282"/>
      <c r="DG521" s="282"/>
      <c r="DH521" s="282"/>
      <c r="DI521" s="282"/>
      <c r="DJ521" s="282"/>
      <c r="EF521" s="495" t="str">
        <f>""&amp;(MID(数据表!AZ521,1,MIN(FIND({"(";"（"},数据表!AZ521&amp;"(（",1)-1)))&amp;""</f>
        <v/>
      </c>
      <c r="EG521" s="495" t="str">
        <f>""&amp;(MID(数据表!AZ521,1,MIN(FIND({0;1;2;3;4;5;6;7;8;9},数据表!AZ521&amp;"1234567890",1)-1)))&amp;""</f>
        <v/>
      </c>
    </row>
    <row r="522" spans="2:137" s="310" customFormat="1" ht="12" customHeight="1">
      <c r="B522" s="286"/>
      <c r="C522" s="286"/>
      <c r="D522" s="286"/>
      <c r="E522" s="479"/>
      <c r="F522" s="282"/>
      <c r="G522" s="283"/>
      <c r="H522" s="421"/>
      <c r="I522" s="421"/>
      <c r="J522" s="283"/>
      <c r="K522" s="421"/>
      <c r="L522" s="282"/>
      <c r="N522" s="282"/>
      <c r="S522" s="282"/>
      <c r="T522" s="283"/>
      <c r="U522" s="283"/>
      <c r="V522" s="283"/>
      <c r="W522" s="283"/>
      <c r="X522" s="283"/>
      <c r="Y522" s="282"/>
      <c r="Z522" s="282"/>
      <c r="AA522" s="283"/>
      <c r="AB522" s="282"/>
      <c r="AC522" s="282"/>
      <c r="AD522" s="282"/>
      <c r="AE522" s="282"/>
      <c r="AF522" s="283"/>
      <c r="AG522" s="402"/>
      <c r="AH522" s="283"/>
      <c r="AI522" s="283"/>
      <c r="AJ522" s="283"/>
      <c r="AK522" s="283"/>
      <c r="AL522" s="283"/>
      <c r="AM522" s="282"/>
      <c r="AN522" s="282"/>
      <c r="AO522" s="282"/>
      <c r="AP522" s="282"/>
      <c r="AQ522" s="282"/>
      <c r="AR522" s="282"/>
      <c r="AT522" s="283"/>
      <c r="AU522" s="283"/>
      <c r="AV522" s="283"/>
      <c r="AW522" s="283"/>
      <c r="AY522" s="283"/>
      <c r="AZ522" s="282"/>
      <c r="BA522" s="283"/>
      <c r="BB522" s="282"/>
      <c r="BC522" s="282"/>
      <c r="BD522" s="282"/>
      <c r="BE522" s="283"/>
      <c r="BG522" s="282"/>
      <c r="BH522" s="282"/>
      <c r="BI522" s="282"/>
      <c r="BL522" s="421"/>
      <c r="BM522" s="424"/>
      <c r="BN522" s="424"/>
      <c r="BO522" s="424"/>
      <c r="BP522" s="424"/>
      <c r="BQ522" s="421"/>
      <c r="BR522" s="421"/>
      <c r="BV522" s="282"/>
      <c r="BW522" s="283"/>
      <c r="BY522" s="283"/>
      <c r="BZ522" s="283"/>
      <c r="CA522" s="283"/>
      <c r="CB522" s="282"/>
      <c r="CC522" s="282"/>
      <c r="CD522" s="282"/>
      <c r="CE522" s="282"/>
      <c r="CG522" s="427"/>
      <c r="CH522" s="402"/>
      <c r="CI522" s="424"/>
      <c r="CJ522" s="282"/>
      <c r="CK522" s="282"/>
      <c r="CL522" s="283"/>
      <c r="CM522" s="283"/>
      <c r="CP522" s="282"/>
      <c r="DC522" s="282"/>
      <c r="DD522" s="282"/>
      <c r="DE522" s="282"/>
      <c r="DF522" s="282"/>
      <c r="DG522" s="282"/>
      <c r="DH522" s="282"/>
      <c r="DI522" s="282"/>
      <c r="DJ522" s="282"/>
      <c r="EF522" s="495" t="str">
        <f>""&amp;(MID(数据表!AZ522,1,MIN(FIND({"(";"（"},数据表!AZ522&amp;"(（",1)-1)))&amp;""</f>
        <v/>
      </c>
      <c r="EG522" s="495" t="str">
        <f>""&amp;(MID(数据表!AZ522,1,MIN(FIND({0;1;2;3;4;5;6;7;8;9},数据表!AZ522&amp;"1234567890",1)-1)))&amp;""</f>
        <v/>
      </c>
    </row>
    <row r="523" spans="2:137" s="310" customFormat="1" ht="12" customHeight="1">
      <c r="B523" s="286"/>
      <c r="C523" s="286"/>
      <c r="D523" s="286"/>
      <c r="E523" s="479"/>
      <c r="F523" s="282"/>
      <c r="G523" s="283"/>
      <c r="H523" s="421"/>
      <c r="I523" s="421"/>
      <c r="J523" s="283"/>
      <c r="K523" s="421"/>
      <c r="L523" s="282"/>
      <c r="N523" s="282"/>
      <c r="S523" s="282"/>
      <c r="T523" s="283"/>
      <c r="U523" s="283"/>
      <c r="V523" s="283"/>
      <c r="W523" s="283"/>
      <c r="X523" s="283"/>
      <c r="Y523" s="282"/>
      <c r="Z523" s="282"/>
      <c r="AA523" s="283"/>
      <c r="AB523" s="282"/>
      <c r="AC523" s="282"/>
      <c r="AD523" s="282"/>
      <c r="AE523" s="282"/>
      <c r="AF523" s="283"/>
      <c r="AG523" s="402"/>
      <c r="AH523" s="283"/>
      <c r="AI523" s="283"/>
      <c r="AJ523" s="283"/>
      <c r="AK523" s="283"/>
      <c r="AL523" s="283"/>
      <c r="AM523" s="282"/>
      <c r="AN523" s="282"/>
      <c r="AO523" s="282"/>
      <c r="AP523" s="282"/>
      <c r="AQ523" s="282"/>
      <c r="AR523" s="282"/>
      <c r="AT523" s="283"/>
      <c r="AU523" s="283"/>
      <c r="AV523" s="283"/>
      <c r="AW523" s="283"/>
      <c r="AY523" s="283"/>
      <c r="AZ523" s="282"/>
      <c r="BA523" s="283"/>
      <c r="BB523" s="282"/>
      <c r="BC523" s="282"/>
      <c r="BD523" s="282"/>
      <c r="BE523" s="283"/>
      <c r="BG523" s="282"/>
      <c r="BH523" s="282"/>
      <c r="BI523" s="282"/>
      <c r="BL523" s="421"/>
      <c r="BM523" s="424"/>
      <c r="BN523" s="424"/>
      <c r="BO523" s="424"/>
      <c r="BP523" s="424"/>
      <c r="BQ523" s="421"/>
      <c r="BR523" s="421"/>
      <c r="BV523" s="282"/>
      <c r="BW523" s="283"/>
      <c r="BY523" s="283"/>
      <c r="BZ523" s="283"/>
      <c r="CA523" s="283"/>
      <c r="CB523" s="282"/>
      <c r="CC523" s="282"/>
      <c r="CD523" s="282"/>
      <c r="CE523" s="282"/>
      <c r="CG523" s="427"/>
      <c r="CH523" s="402"/>
      <c r="CI523" s="424"/>
      <c r="CJ523" s="282"/>
      <c r="CK523" s="282"/>
      <c r="CL523" s="283"/>
      <c r="CM523" s="283"/>
      <c r="CP523" s="282"/>
      <c r="DC523" s="282"/>
      <c r="DD523" s="282"/>
      <c r="DE523" s="282"/>
      <c r="DF523" s="282"/>
      <c r="DG523" s="282"/>
      <c r="DH523" s="282"/>
      <c r="DI523" s="282"/>
      <c r="DJ523" s="282"/>
      <c r="EF523" s="495" t="str">
        <f>""&amp;(MID(数据表!AZ523,1,MIN(FIND({"(";"（"},数据表!AZ523&amp;"(（",1)-1)))&amp;""</f>
        <v/>
      </c>
      <c r="EG523" s="495" t="str">
        <f>""&amp;(MID(数据表!AZ523,1,MIN(FIND({0;1;2;3;4;5;6;7;8;9},数据表!AZ523&amp;"1234567890",1)-1)))&amp;""</f>
        <v/>
      </c>
    </row>
    <row r="524" spans="2:137" s="310" customFormat="1" ht="12" customHeight="1">
      <c r="B524" s="286"/>
      <c r="C524" s="286"/>
      <c r="D524" s="286"/>
      <c r="E524" s="479"/>
      <c r="F524" s="282"/>
      <c r="G524" s="283"/>
      <c r="H524" s="421"/>
      <c r="I524" s="421"/>
      <c r="J524" s="283"/>
      <c r="K524" s="421"/>
      <c r="L524" s="282"/>
      <c r="N524" s="282"/>
      <c r="S524" s="282"/>
      <c r="T524" s="283"/>
      <c r="U524" s="283"/>
      <c r="V524" s="283"/>
      <c r="W524" s="283"/>
      <c r="X524" s="283"/>
      <c r="Y524" s="282"/>
      <c r="Z524" s="282"/>
      <c r="AA524" s="283"/>
      <c r="AB524" s="282"/>
      <c r="AC524" s="282"/>
      <c r="AD524" s="282"/>
      <c r="AE524" s="282"/>
      <c r="AF524" s="283"/>
      <c r="AG524" s="402"/>
      <c r="AH524" s="283"/>
      <c r="AI524" s="283"/>
      <c r="AJ524" s="283"/>
      <c r="AK524" s="283"/>
      <c r="AL524" s="283"/>
      <c r="AM524" s="282"/>
      <c r="AN524" s="282"/>
      <c r="AO524" s="282"/>
      <c r="AP524" s="282"/>
      <c r="AQ524" s="282"/>
      <c r="AR524" s="282"/>
      <c r="AT524" s="283"/>
      <c r="AU524" s="283"/>
      <c r="AV524" s="283"/>
      <c r="AW524" s="283"/>
      <c r="AY524" s="283"/>
      <c r="AZ524" s="282"/>
      <c r="BA524" s="283"/>
      <c r="BB524" s="282"/>
      <c r="BC524" s="282"/>
      <c r="BD524" s="282"/>
      <c r="BE524" s="283"/>
      <c r="BG524" s="282"/>
      <c r="BH524" s="282"/>
      <c r="BI524" s="282"/>
      <c r="BL524" s="421"/>
      <c r="BM524" s="424"/>
      <c r="BN524" s="424"/>
      <c r="BO524" s="424"/>
      <c r="BP524" s="424"/>
      <c r="BQ524" s="421"/>
      <c r="BR524" s="421"/>
      <c r="BV524" s="282"/>
      <c r="BW524" s="283"/>
      <c r="BY524" s="283"/>
      <c r="BZ524" s="283"/>
      <c r="CA524" s="283"/>
      <c r="CB524" s="282"/>
      <c r="CC524" s="282"/>
      <c r="CD524" s="282"/>
      <c r="CE524" s="282"/>
      <c r="CG524" s="427"/>
      <c r="CH524" s="402"/>
      <c r="CI524" s="424"/>
      <c r="CJ524" s="282"/>
      <c r="CK524" s="282"/>
      <c r="CL524" s="283"/>
      <c r="CM524" s="283"/>
      <c r="CP524" s="282"/>
      <c r="DC524" s="282"/>
      <c r="DD524" s="282"/>
      <c r="DE524" s="282"/>
      <c r="DF524" s="282"/>
      <c r="DG524" s="282"/>
      <c r="DH524" s="282"/>
      <c r="DI524" s="282"/>
      <c r="DJ524" s="282"/>
      <c r="EF524" s="495" t="str">
        <f>""&amp;(MID(数据表!AZ524,1,MIN(FIND({"(";"（"},数据表!AZ524&amp;"(（",1)-1)))&amp;""</f>
        <v/>
      </c>
      <c r="EG524" s="495" t="str">
        <f>""&amp;(MID(数据表!AZ524,1,MIN(FIND({0;1;2;3;4;5;6;7;8;9},数据表!AZ524&amp;"1234567890",1)-1)))&amp;""</f>
        <v/>
      </c>
    </row>
    <row r="525" spans="2:137" s="310" customFormat="1" ht="12" customHeight="1">
      <c r="B525" s="286"/>
      <c r="C525" s="286"/>
      <c r="D525" s="286"/>
      <c r="E525" s="479"/>
      <c r="F525" s="282"/>
      <c r="G525" s="283"/>
      <c r="H525" s="421"/>
      <c r="I525" s="421"/>
      <c r="J525" s="283"/>
      <c r="K525" s="421"/>
      <c r="L525" s="282"/>
      <c r="N525" s="282"/>
      <c r="S525" s="282"/>
      <c r="T525" s="283"/>
      <c r="U525" s="283"/>
      <c r="V525" s="283"/>
      <c r="W525" s="283"/>
      <c r="X525" s="283"/>
      <c r="Y525" s="282"/>
      <c r="Z525" s="282"/>
      <c r="AA525" s="283"/>
      <c r="AB525" s="282"/>
      <c r="AC525" s="282"/>
      <c r="AD525" s="282"/>
      <c r="AE525" s="282"/>
      <c r="AF525" s="283"/>
      <c r="AG525" s="402"/>
      <c r="AH525" s="283"/>
      <c r="AI525" s="283"/>
      <c r="AJ525" s="283"/>
      <c r="AK525" s="283"/>
      <c r="AL525" s="283"/>
      <c r="AM525" s="282"/>
      <c r="AN525" s="282"/>
      <c r="AO525" s="282"/>
      <c r="AP525" s="282"/>
      <c r="AQ525" s="282"/>
      <c r="AR525" s="282"/>
      <c r="AT525" s="283"/>
      <c r="AU525" s="283"/>
      <c r="AV525" s="283"/>
      <c r="AW525" s="283"/>
      <c r="AY525" s="283"/>
      <c r="AZ525" s="282"/>
      <c r="BA525" s="283"/>
      <c r="BB525" s="282"/>
      <c r="BC525" s="282"/>
      <c r="BD525" s="282"/>
      <c r="BE525" s="283"/>
      <c r="BG525" s="282"/>
      <c r="BH525" s="282"/>
      <c r="BI525" s="282"/>
      <c r="BL525" s="421"/>
      <c r="BM525" s="424"/>
      <c r="BN525" s="424"/>
      <c r="BO525" s="424"/>
      <c r="BP525" s="424"/>
      <c r="BQ525" s="421"/>
      <c r="BR525" s="421"/>
      <c r="BV525" s="282"/>
      <c r="BW525" s="283"/>
      <c r="BY525" s="283"/>
      <c r="BZ525" s="283"/>
      <c r="CA525" s="283"/>
      <c r="CB525" s="282"/>
      <c r="CC525" s="282"/>
      <c r="CD525" s="282"/>
      <c r="CE525" s="282"/>
      <c r="CG525" s="427"/>
      <c r="CH525" s="402"/>
      <c r="CI525" s="424"/>
      <c r="CJ525" s="282"/>
      <c r="CK525" s="282"/>
      <c r="CL525" s="283"/>
      <c r="CM525" s="283"/>
      <c r="CP525" s="282"/>
      <c r="DC525" s="282"/>
      <c r="DD525" s="282"/>
      <c r="DE525" s="282"/>
      <c r="DF525" s="282"/>
      <c r="DG525" s="282"/>
      <c r="DH525" s="282"/>
      <c r="DI525" s="282"/>
      <c r="DJ525" s="282"/>
      <c r="EF525" s="495" t="str">
        <f>""&amp;(MID(数据表!AZ525,1,MIN(FIND({"(";"（"},数据表!AZ525&amp;"(（",1)-1)))&amp;""</f>
        <v/>
      </c>
      <c r="EG525" s="495" t="str">
        <f>""&amp;(MID(数据表!AZ525,1,MIN(FIND({0;1;2;3;4;5;6;7;8;9},数据表!AZ525&amp;"1234567890",1)-1)))&amp;""</f>
        <v/>
      </c>
    </row>
    <row r="526" spans="2:137" s="310" customFormat="1" ht="12" customHeight="1">
      <c r="B526" s="286"/>
      <c r="C526" s="286"/>
      <c r="D526" s="286"/>
      <c r="E526" s="479"/>
      <c r="F526" s="282"/>
      <c r="G526" s="283"/>
      <c r="H526" s="421"/>
      <c r="I526" s="421"/>
      <c r="J526" s="283"/>
      <c r="K526" s="421"/>
      <c r="L526" s="282"/>
      <c r="N526" s="282"/>
      <c r="S526" s="282"/>
      <c r="T526" s="283"/>
      <c r="U526" s="283"/>
      <c r="V526" s="283"/>
      <c r="W526" s="283"/>
      <c r="X526" s="283"/>
      <c r="Y526" s="282"/>
      <c r="Z526" s="282"/>
      <c r="AA526" s="283"/>
      <c r="AB526" s="282"/>
      <c r="AC526" s="282"/>
      <c r="AD526" s="282"/>
      <c r="AE526" s="282"/>
      <c r="AF526" s="283"/>
      <c r="AG526" s="402"/>
      <c r="AH526" s="283"/>
      <c r="AI526" s="283"/>
      <c r="AJ526" s="283"/>
      <c r="AK526" s="283"/>
      <c r="AL526" s="283"/>
      <c r="AM526" s="282"/>
      <c r="AN526" s="282"/>
      <c r="AO526" s="282"/>
      <c r="AP526" s="282"/>
      <c r="AQ526" s="282"/>
      <c r="AR526" s="282"/>
      <c r="AT526" s="283"/>
      <c r="AU526" s="283"/>
      <c r="AV526" s="283"/>
      <c r="AW526" s="283"/>
      <c r="AY526" s="283"/>
      <c r="AZ526" s="282"/>
      <c r="BA526" s="283"/>
      <c r="BB526" s="282"/>
      <c r="BC526" s="282"/>
      <c r="BD526" s="282"/>
      <c r="BE526" s="283"/>
      <c r="BG526" s="282"/>
      <c r="BH526" s="282"/>
      <c r="BI526" s="282"/>
      <c r="BL526" s="421"/>
      <c r="BM526" s="424"/>
      <c r="BN526" s="424"/>
      <c r="BO526" s="424"/>
      <c r="BP526" s="424"/>
      <c r="BQ526" s="421"/>
      <c r="BR526" s="421"/>
      <c r="BV526" s="282"/>
      <c r="BW526" s="283"/>
      <c r="BY526" s="283"/>
      <c r="BZ526" s="283"/>
      <c r="CA526" s="283"/>
      <c r="CB526" s="282"/>
      <c r="CC526" s="282"/>
      <c r="CD526" s="282"/>
      <c r="CE526" s="282"/>
      <c r="CG526" s="427"/>
      <c r="CH526" s="402"/>
      <c r="CI526" s="424"/>
      <c r="CJ526" s="282"/>
      <c r="CK526" s="282"/>
      <c r="CL526" s="283"/>
      <c r="CM526" s="283"/>
      <c r="CP526" s="282"/>
      <c r="DC526" s="282"/>
      <c r="DD526" s="282"/>
      <c r="DE526" s="282"/>
      <c r="DF526" s="282"/>
      <c r="DG526" s="282"/>
      <c r="DH526" s="282"/>
      <c r="DI526" s="282"/>
      <c r="DJ526" s="282"/>
      <c r="EF526" s="495" t="str">
        <f>""&amp;(MID(数据表!AZ526,1,MIN(FIND({"(";"（"},数据表!AZ526&amp;"(（",1)-1)))&amp;""</f>
        <v/>
      </c>
      <c r="EG526" s="495" t="str">
        <f>""&amp;(MID(数据表!AZ526,1,MIN(FIND({0;1;2;3;4;5;6;7;8;9},数据表!AZ526&amp;"1234567890",1)-1)))&amp;""</f>
        <v/>
      </c>
    </row>
    <row r="527" spans="2:137" s="310" customFormat="1" ht="12" customHeight="1">
      <c r="B527" s="286"/>
      <c r="C527" s="286"/>
      <c r="D527" s="286"/>
      <c r="E527" s="479"/>
      <c r="F527" s="282"/>
      <c r="G527" s="283"/>
      <c r="H527" s="421"/>
      <c r="I527" s="421"/>
      <c r="J527" s="283"/>
      <c r="K527" s="421"/>
      <c r="L527" s="282"/>
      <c r="N527" s="282"/>
      <c r="S527" s="282"/>
      <c r="T527" s="283"/>
      <c r="U527" s="283"/>
      <c r="V527" s="283"/>
      <c r="W527" s="283"/>
      <c r="X527" s="283"/>
      <c r="Y527" s="282"/>
      <c r="Z527" s="282"/>
      <c r="AA527" s="283"/>
      <c r="AB527" s="282"/>
      <c r="AC527" s="282"/>
      <c r="AD527" s="282"/>
      <c r="AE527" s="282"/>
      <c r="AF527" s="283"/>
      <c r="AG527" s="402"/>
      <c r="AH527" s="283"/>
      <c r="AI527" s="283"/>
      <c r="AJ527" s="283"/>
      <c r="AK527" s="283"/>
      <c r="AL527" s="283"/>
      <c r="AM527" s="282"/>
      <c r="AN527" s="282"/>
      <c r="AO527" s="282"/>
      <c r="AP527" s="282"/>
      <c r="AQ527" s="282"/>
      <c r="AR527" s="282"/>
      <c r="AT527" s="283"/>
      <c r="AU527" s="283"/>
      <c r="AV527" s="283"/>
      <c r="AW527" s="283"/>
      <c r="AY527" s="283"/>
      <c r="AZ527" s="282"/>
      <c r="BA527" s="283"/>
      <c r="BB527" s="282"/>
      <c r="BC527" s="282"/>
      <c r="BD527" s="282"/>
      <c r="BE527" s="283"/>
      <c r="BG527" s="282"/>
      <c r="BH527" s="282"/>
      <c r="BI527" s="282"/>
      <c r="BL527" s="421"/>
      <c r="BM527" s="424"/>
      <c r="BN527" s="424"/>
      <c r="BO527" s="424"/>
      <c r="BP527" s="424"/>
      <c r="BQ527" s="421"/>
      <c r="BR527" s="421"/>
      <c r="BV527" s="282"/>
      <c r="BW527" s="283"/>
      <c r="BY527" s="283"/>
      <c r="BZ527" s="283"/>
      <c r="CA527" s="283"/>
      <c r="CB527" s="282"/>
      <c r="CC527" s="282"/>
      <c r="CD527" s="282"/>
      <c r="CE527" s="282"/>
      <c r="CG527" s="427"/>
      <c r="CH527" s="402"/>
      <c r="CI527" s="424"/>
      <c r="CJ527" s="282"/>
      <c r="CK527" s="282"/>
      <c r="CL527" s="283"/>
      <c r="CM527" s="283"/>
      <c r="CP527" s="282"/>
      <c r="DC527" s="282"/>
      <c r="DD527" s="282"/>
      <c r="DE527" s="282"/>
      <c r="DF527" s="282"/>
      <c r="DG527" s="282"/>
      <c r="DH527" s="282"/>
      <c r="DI527" s="282"/>
      <c r="DJ527" s="282"/>
      <c r="EF527" s="495" t="str">
        <f>""&amp;(MID(数据表!AZ527,1,MIN(FIND({"(";"（"},数据表!AZ527&amp;"(（",1)-1)))&amp;""</f>
        <v/>
      </c>
      <c r="EG527" s="495" t="str">
        <f>""&amp;(MID(数据表!AZ527,1,MIN(FIND({0;1;2;3;4;5;6;7;8;9},数据表!AZ527&amp;"1234567890",1)-1)))&amp;""</f>
        <v/>
      </c>
    </row>
    <row r="528" spans="2:137" s="310" customFormat="1" ht="12" customHeight="1">
      <c r="B528" s="286"/>
      <c r="C528" s="286"/>
      <c r="D528" s="286"/>
      <c r="E528" s="479"/>
      <c r="F528" s="282"/>
      <c r="G528" s="283"/>
      <c r="H528" s="421"/>
      <c r="I528" s="421"/>
      <c r="J528" s="283"/>
      <c r="K528" s="421"/>
      <c r="L528" s="282"/>
      <c r="N528" s="282"/>
      <c r="S528" s="282"/>
      <c r="T528" s="283"/>
      <c r="U528" s="283"/>
      <c r="V528" s="283"/>
      <c r="W528" s="283"/>
      <c r="X528" s="283"/>
      <c r="Y528" s="282"/>
      <c r="Z528" s="282"/>
      <c r="AA528" s="283"/>
      <c r="AB528" s="282"/>
      <c r="AC528" s="282"/>
      <c r="AD528" s="282"/>
      <c r="AE528" s="282"/>
      <c r="AF528" s="283"/>
      <c r="AG528" s="402"/>
      <c r="AH528" s="283"/>
      <c r="AI528" s="283"/>
      <c r="AJ528" s="283"/>
      <c r="AK528" s="283"/>
      <c r="AL528" s="283"/>
      <c r="AM528" s="282"/>
      <c r="AN528" s="282"/>
      <c r="AO528" s="282"/>
      <c r="AP528" s="282"/>
      <c r="AQ528" s="282"/>
      <c r="AR528" s="282"/>
      <c r="AT528" s="283"/>
      <c r="AU528" s="283"/>
      <c r="AV528" s="283"/>
      <c r="AW528" s="283"/>
      <c r="AY528" s="283"/>
      <c r="AZ528" s="282"/>
      <c r="BA528" s="283"/>
      <c r="BB528" s="282"/>
      <c r="BC528" s="282"/>
      <c r="BD528" s="282"/>
      <c r="BE528" s="283"/>
      <c r="BG528" s="282"/>
      <c r="BH528" s="282"/>
      <c r="BI528" s="282"/>
      <c r="BL528" s="421"/>
      <c r="BM528" s="424"/>
      <c r="BN528" s="424"/>
      <c r="BO528" s="424"/>
      <c r="BP528" s="424"/>
      <c r="BQ528" s="421"/>
      <c r="BR528" s="421"/>
      <c r="BV528" s="282"/>
      <c r="BW528" s="283"/>
      <c r="BY528" s="283"/>
      <c r="BZ528" s="283"/>
      <c r="CA528" s="283"/>
      <c r="CB528" s="282"/>
      <c r="CC528" s="282"/>
      <c r="CD528" s="282"/>
      <c r="CE528" s="282"/>
      <c r="CG528" s="427"/>
      <c r="CH528" s="402"/>
      <c r="CI528" s="424"/>
      <c r="CJ528" s="282"/>
      <c r="CK528" s="282"/>
      <c r="CL528" s="283"/>
      <c r="CM528" s="283"/>
      <c r="CP528" s="282"/>
      <c r="DC528" s="282"/>
      <c r="DD528" s="282"/>
      <c r="DE528" s="282"/>
      <c r="DF528" s="282"/>
      <c r="DG528" s="282"/>
      <c r="DH528" s="282"/>
      <c r="DI528" s="282"/>
      <c r="DJ528" s="282"/>
      <c r="EF528" s="495" t="str">
        <f>""&amp;(MID(数据表!AZ528,1,MIN(FIND({"(";"（"},数据表!AZ528&amp;"(（",1)-1)))&amp;""</f>
        <v/>
      </c>
      <c r="EG528" s="495" t="str">
        <f>""&amp;(MID(数据表!AZ528,1,MIN(FIND({0;1;2;3;4;5;6;7;8;9},数据表!AZ528&amp;"1234567890",1)-1)))&amp;""</f>
        <v/>
      </c>
    </row>
    <row r="529" spans="2:137" s="310" customFormat="1" ht="12" customHeight="1">
      <c r="B529" s="286"/>
      <c r="C529" s="286"/>
      <c r="D529" s="286"/>
      <c r="E529" s="479"/>
      <c r="F529" s="282"/>
      <c r="G529" s="283"/>
      <c r="H529" s="421"/>
      <c r="I529" s="421"/>
      <c r="J529" s="283"/>
      <c r="K529" s="421"/>
      <c r="L529" s="282"/>
      <c r="N529" s="282"/>
      <c r="S529" s="282"/>
      <c r="T529" s="283"/>
      <c r="U529" s="283"/>
      <c r="V529" s="283"/>
      <c r="W529" s="283"/>
      <c r="X529" s="283"/>
      <c r="Y529" s="282"/>
      <c r="Z529" s="282"/>
      <c r="AA529" s="283"/>
      <c r="AB529" s="282"/>
      <c r="AC529" s="282"/>
      <c r="AD529" s="282"/>
      <c r="AE529" s="282"/>
      <c r="AF529" s="283"/>
      <c r="AG529" s="402"/>
      <c r="AH529" s="283"/>
      <c r="AI529" s="283"/>
      <c r="AJ529" s="283"/>
      <c r="AK529" s="283"/>
      <c r="AL529" s="283"/>
      <c r="AM529" s="282"/>
      <c r="AN529" s="282"/>
      <c r="AO529" s="282"/>
      <c r="AP529" s="282"/>
      <c r="AQ529" s="282"/>
      <c r="AR529" s="282"/>
      <c r="AT529" s="283"/>
      <c r="AU529" s="283"/>
      <c r="AV529" s="283"/>
      <c r="AW529" s="283"/>
      <c r="AY529" s="283"/>
      <c r="AZ529" s="282"/>
      <c r="BA529" s="283"/>
      <c r="BB529" s="282"/>
      <c r="BC529" s="282"/>
      <c r="BD529" s="282"/>
      <c r="BE529" s="283"/>
      <c r="BG529" s="282"/>
      <c r="BH529" s="282"/>
      <c r="BI529" s="282"/>
      <c r="BL529" s="421"/>
      <c r="BM529" s="424"/>
      <c r="BN529" s="424"/>
      <c r="BO529" s="424"/>
      <c r="BP529" s="424"/>
      <c r="BQ529" s="421"/>
      <c r="BR529" s="421"/>
      <c r="BV529" s="282"/>
      <c r="BW529" s="283"/>
      <c r="BY529" s="283"/>
      <c r="BZ529" s="283"/>
      <c r="CA529" s="283"/>
      <c r="CB529" s="282"/>
      <c r="CC529" s="282"/>
      <c r="CD529" s="282"/>
      <c r="CE529" s="282"/>
      <c r="CG529" s="427"/>
      <c r="CH529" s="402"/>
      <c r="CI529" s="424"/>
      <c r="CJ529" s="282"/>
      <c r="CK529" s="282"/>
      <c r="CL529" s="283"/>
      <c r="CM529" s="283"/>
      <c r="CP529" s="282"/>
      <c r="DC529" s="282"/>
      <c r="DD529" s="282"/>
      <c r="DE529" s="282"/>
      <c r="DF529" s="282"/>
      <c r="DG529" s="282"/>
      <c r="DH529" s="282"/>
      <c r="DI529" s="282"/>
      <c r="DJ529" s="282"/>
      <c r="EF529" s="495" t="str">
        <f>""&amp;(MID(数据表!AZ529,1,MIN(FIND({"(";"（"},数据表!AZ529&amp;"(（",1)-1)))&amp;""</f>
        <v/>
      </c>
      <c r="EG529" s="495" t="str">
        <f>""&amp;(MID(数据表!AZ529,1,MIN(FIND({0;1;2;3;4;5;6;7;8;9},数据表!AZ529&amp;"1234567890",1)-1)))&amp;""</f>
        <v/>
      </c>
    </row>
    <row r="530" spans="2:137" s="310" customFormat="1" ht="12" customHeight="1">
      <c r="B530" s="286"/>
      <c r="C530" s="286"/>
      <c r="D530" s="286"/>
      <c r="E530" s="479"/>
      <c r="F530" s="282"/>
      <c r="G530" s="283"/>
      <c r="H530" s="421"/>
      <c r="I530" s="421"/>
      <c r="J530" s="283"/>
      <c r="K530" s="421"/>
      <c r="L530" s="282"/>
      <c r="N530" s="282"/>
      <c r="S530" s="282"/>
      <c r="T530" s="283"/>
      <c r="U530" s="283"/>
      <c r="V530" s="283"/>
      <c r="W530" s="283"/>
      <c r="X530" s="283"/>
      <c r="Y530" s="282"/>
      <c r="Z530" s="282"/>
      <c r="AA530" s="283"/>
      <c r="AB530" s="282"/>
      <c r="AC530" s="282"/>
      <c r="AD530" s="282"/>
      <c r="AE530" s="282"/>
      <c r="AF530" s="283"/>
      <c r="AG530" s="402"/>
      <c r="AH530" s="283"/>
      <c r="AI530" s="283"/>
      <c r="AJ530" s="283"/>
      <c r="AK530" s="283"/>
      <c r="AL530" s="283"/>
      <c r="AM530" s="282"/>
      <c r="AN530" s="282"/>
      <c r="AO530" s="282"/>
      <c r="AP530" s="282"/>
      <c r="AQ530" s="282"/>
      <c r="AR530" s="282"/>
      <c r="AT530" s="283"/>
      <c r="AU530" s="283"/>
      <c r="AV530" s="283"/>
      <c r="AW530" s="283"/>
      <c r="AY530" s="283"/>
      <c r="AZ530" s="282"/>
      <c r="BA530" s="283"/>
      <c r="BB530" s="282"/>
      <c r="BC530" s="282"/>
      <c r="BD530" s="282"/>
      <c r="BE530" s="283"/>
      <c r="BG530" s="282"/>
      <c r="BH530" s="282"/>
      <c r="BI530" s="282"/>
      <c r="BL530" s="421"/>
      <c r="BM530" s="424"/>
      <c r="BN530" s="424"/>
      <c r="BO530" s="424"/>
      <c r="BP530" s="424"/>
      <c r="BQ530" s="421"/>
      <c r="BR530" s="421"/>
      <c r="BV530" s="282"/>
      <c r="BW530" s="283"/>
      <c r="BY530" s="283"/>
      <c r="BZ530" s="283"/>
      <c r="CA530" s="283"/>
      <c r="CB530" s="282"/>
      <c r="CC530" s="282"/>
      <c r="CD530" s="282"/>
      <c r="CE530" s="282"/>
      <c r="CG530" s="427"/>
      <c r="CH530" s="402"/>
      <c r="CI530" s="424"/>
      <c r="CJ530" s="282"/>
      <c r="CK530" s="282"/>
      <c r="CL530" s="283"/>
      <c r="CM530" s="283"/>
      <c r="CP530" s="282"/>
      <c r="DC530" s="282"/>
      <c r="DD530" s="282"/>
      <c r="DE530" s="282"/>
      <c r="DF530" s="282"/>
      <c r="DG530" s="282"/>
      <c r="DH530" s="282"/>
      <c r="DI530" s="282"/>
      <c r="DJ530" s="282"/>
      <c r="EF530" s="495" t="str">
        <f>""&amp;(MID(数据表!AZ530,1,MIN(FIND({"(";"（"},数据表!AZ530&amp;"(（",1)-1)))&amp;""</f>
        <v/>
      </c>
      <c r="EG530" s="495" t="str">
        <f>""&amp;(MID(数据表!AZ530,1,MIN(FIND({0;1;2;3;4;5;6;7;8;9},数据表!AZ530&amp;"1234567890",1)-1)))&amp;""</f>
        <v/>
      </c>
    </row>
    <row r="531" spans="2:137" s="310" customFormat="1" ht="12" customHeight="1">
      <c r="B531" s="286"/>
      <c r="C531" s="286"/>
      <c r="D531" s="286"/>
      <c r="E531" s="479"/>
      <c r="F531" s="282"/>
      <c r="G531" s="283"/>
      <c r="H531" s="421"/>
      <c r="I531" s="421"/>
      <c r="J531" s="283"/>
      <c r="K531" s="421"/>
      <c r="L531" s="282"/>
      <c r="N531" s="282"/>
      <c r="S531" s="282"/>
      <c r="T531" s="283"/>
      <c r="U531" s="283"/>
      <c r="V531" s="283"/>
      <c r="W531" s="283"/>
      <c r="X531" s="283"/>
      <c r="Y531" s="282"/>
      <c r="Z531" s="282"/>
      <c r="AA531" s="283"/>
      <c r="AB531" s="282"/>
      <c r="AC531" s="282"/>
      <c r="AD531" s="282"/>
      <c r="AE531" s="282"/>
      <c r="AF531" s="283"/>
      <c r="AG531" s="402"/>
      <c r="AH531" s="283"/>
      <c r="AI531" s="283"/>
      <c r="AJ531" s="283"/>
      <c r="AK531" s="283"/>
      <c r="AL531" s="283"/>
      <c r="AM531" s="282"/>
      <c r="AN531" s="282"/>
      <c r="AO531" s="282"/>
      <c r="AP531" s="282"/>
      <c r="AQ531" s="282"/>
      <c r="AR531" s="282"/>
      <c r="AT531" s="283"/>
      <c r="AU531" s="283"/>
      <c r="AV531" s="283"/>
      <c r="AW531" s="283"/>
      <c r="AY531" s="283"/>
      <c r="AZ531" s="282"/>
      <c r="BA531" s="283"/>
      <c r="BB531" s="282"/>
      <c r="BC531" s="282"/>
      <c r="BD531" s="282"/>
      <c r="BE531" s="283"/>
      <c r="BG531" s="282"/>
      <c r="BH531" s="282"/>
      <c r="BI531" s="282"/>
      <c r="BL531" s="421"/>
      <c r="BM531" s="424"/>
      <c r="BN531" s="424"/>
      <c r="BO531" s="424"/>
      <c r="BP531" s="424"/>
      <c r="BQ531" s="421"/>
      <c r="BR531" s="421"/>
      <c r="BV531" s="282"/>
      <c r="BW531" s="283"/>
      <c r="BY531" s="283"/>
      <c r="BZ531" s="283"/>
      <c r="CA531" s="283"/>
      <c r="CB531" s="282"/>
      <c r="CC531" s="282"/>
      <c r="CD531" s="282"/>
      <c r="CE531" s="282"/>
      <c r="CG531" s="427"/>
      <c r="CH531" s="402"/>
      <c r="CI531" s="424"/>
      <c r="CJ531" s="282"/>
      <c r="CK531" s="282"/>
      <c r="CL531" s="283"/>
      <c r="CM531" s="283"/>
      <c r="CP531" s="282"/>
      <c r="DC531" s="282"/>
      <c r="DD531" s="282"/>
      <c r="DE531" s="282"/>
      <c r="DF531" s="282"/>
      <c r="DG531" s="282"/>
      <c r="DH531" s="282"/>
      <c r="DI531" s="282"/>
      <c r="DJ531" s="282"/>
      <c r="EF531" s="495" t="str">
        <f>""&amp;(MID(数据表!AZ531,1,MIN(FIND({"(";"（"},数据表!AZ531&amp;"(（",1)-1)))&amp;""</f>
        <v/>
      </c>
      <c r="EG531" s="495" t="str">
        <f>""&amp;(MID(数据表!AZ531,1,MIN(FIND({0;1;2;3;4;5;6;7;8;9},数据表!AZ531&amp;"1234567890",1)-1)))&amp;""</f>
        <v/>
      </c>
    </row>
    <row r="532" spans="2:137" s="310" customFormat="1" ht="12" customHeight="1">
      <c r="B532" s="286"/>
      <c r="C532" s="286"/>
      <c r="D532" s="286"/>
      <c r="E532" s="479"/>
      <c r="F532" s="282"/>
      <c r="G532" s="283"/>
      <c r="H532" s="421"/>
      <c r="I532" s="421"/>
      <c r="J532" s="283"/>
      <c r="K532" s="421"/>
      <c r="L532" s="282"/>
      <c r="N532" s="282"/>
      <c r="S532" s="282"/>
      <c r="T532" s="283"/>
      <c r="U532" s="283"/>
      <c r="V532" s="283"/>
      <c r="W532" s="283"/>
      <c r="X532" s="283"/>
      <c r="Y532" s="282"/>
      <c r="Z532" s="282"/>
      <c r="AA532" s="283"/>
      <c r="AB532" s="282"/>
      <c r="AC532" s="282"/>
      <c r="AD532" s="282"/>
      <c r="AE532" s="282"/>
      <c r="AF532" s="283"/>
      <c r="AG532" s="402"/>
      <c r="AH532" s="283"/>
      <c r="AI532" s="283"/>
      <c r="AJ532" s="283"/>
      <c r="AK532" s="283"/>
      <c r="AL532" s="283"/>
      <c r="AM532" s="282"/>
      <c r="AN532" s="282"/>
      <c r="AO532" s="282"/>
      <c r="AP532" s="282"/>
      <c r="AQ532" s="282"/>
      <c r="AR532" s="282"/>
      <c r="AT532" s="283"/>
      <c r="AU532" s="283"/>
      <c r="AV532" s="283"/>
      <c r="AW532" s="283"/>
      <c r="AY532" s="283"/>
      <c r="AZ532" s="282"/>
      <c r="BA532" s="283"/>
      <c r="BB532" s="282"/>
      <c r="BC532" s="282"/>
      <c r="BD532" s="282"/>
      <c r="BE532" s="283"/>
      <c r="BG532" s="282"/>
      <c r="BH532" s="282"/>
      <c r="BI532" s="282"/>
      <c r="BL532" s="421"/>
      <c r="BM532" s="424"/>
      <c r="BN532" s="424"/>
      <c r="BO532" s="424"/>
      <c r="BP532" s="424"/>
      <c r="BQ532" s="421"/>
      <c r="BR532" s="421"/>
      <c r="BV532" s="282"/>
      <c r="BW532" s="283"/>
      <c r="BY532" s="283"/>
      <c r="BZ532" s="283"/>
      <c r="CA532" s="283"/>
      <c r="CB532" s="282"/>
      <c r="CC532" s="282"/>
      <c r="CD532" s="282"/>
      <c r="CE532" s="282"/>
      <c r="CG532" s="427"/>
      <c r="CH532" s="402"/>
      <c r="CI532" s="424"/>
      <c r="CJ532" s="282"/>
      <c r="CK532" s="282"/>
      <c r="CL532" s="283"/>
      <c r="CM532" s="283"/>
      <c r="CP532" s="282"/>
      <c r="DC532" s="282"/>
      <c r="DD532" s="282"/>
      <c r="DE532" s="282"/>
      <c r="DF532" s="282"/>
      <c r="DG532" s="282"/>
      <c r="DH532" s="282"/>
      <c r="DI532" s="282"/>
      <c r="DJ532" s="282"/>
      <c r="EF532" s="495" t="str">
        <f>""&amp;(MID(数据表!AZ532,1,MIN(FIND({"(";"（"},数据表!AZ532&amp;"(（",1)-1)))&amp;""</f>
        <v/>
      </c>
      <c r="EG532" s="495" t="str">
        <f>""&amp;(MID(数据表!AZ532,1,MIN(FIND({0;1;2;3;4;5;6;7;8;9},数据表!AZ532&amp;"1234567890",1)-1)))&amp;""</f>
        <v/>
      </c>
    </row>
    <row r="533" spans="2:137" s="310" customFormat="1" ht="12" customHeight="1">
      <c r="B533" s="286"/>
      <c r="C533" s="286"/>
      <c r="D533" s="286"/>
      <c r="E533" s="479"/>
      <c r="F533" s="282"/>
      <c r="G533" s="283"/>
      <c r="H533" s="421"/>
      <c r="I533" s="421"/>
      <c r="J533" s="283"/>
      <c r="K533" s="421"/>
      <c r="L533" s="282"/>
      <c r="N533" s="282"/>
      <c r="S533" s="282"/>
      <c r="T533" s="283"/>
      <c r="U533" s="283"/>
      <c r="V533" s="283"/>
      <c r="W533" s="283"/>
      <c r="X533" s="283"/>
      <c r="Y533" s="282"/>
      <c r="Z533" s="282"/>
      <c r="AA533" s="283"/>
      <c r="AB533" s="282"/>
      <c r="AC533" s="282"/>
      <c r="AD533" s="282"/>
      <c r="AE533" s="282"/>
      <c r="AF533" s="283"/>
      <c r="AG533" s="402"/>
      <c r="AH533" s="283"/>
      <c r="AI533" s="283"/>
      <c r="AJ533" s="283"/>
      <c r="AK533" s="283"/>
      <c r="AL533" s="283"/>
      <c r="AM533" s="282"/>
      <c r="AN533" s="282"/>
      <c r="AO533" s="282"/>
      <c r="AP533" s="282"/>
      <c r="AQ533" s="282"/>
      <c r="AR533" s="282"/>
      <c r="AT533" s="283"/>
      <c r="AU533" s="283"/>
      <c r="AV533" s="283"/>
      <c r="AW533" s="283"/>
      <c r="AY533" s="283"/>
      <c r="AZ533" s="282"/>
      <c r="BA533" s="283"/>
      <c r="BB533" s="282"/>
      <c r="BC533" s="282"/>
      <c r="BD533" s="282"/>
      <c r="BE533" s="283"/>
      <c r="BG533" s="282"/>
      <c r="BH533" s="282"/>
      <c r="BI533" s="282"/>
      <c r="BL533" s="421"/>
      <c r="BM533" s="424"/>
      <c r="BN533" s="424"/>
      <c r="BO533" s="424"/>
      <c r="BP533" s="424"/>
      <c r="BQ533" s="421"/>
      <c r="BR533" s="421"/>
      <c r="BV533" s="282"/>
      <c r="BW533" s="283"/>
      <c r="BY533" s="283"/>
      <c r="BZ533" s="283"/>
      <c r="CA533" s="283"/>
      <c r="CB533" s="282"/>
      <c r="CC533" s="282"/>
      <c r="CD533" s="282"/>
      <c r="CE533" s="282"/>
      <c r="CG533" s="427"/>
      <c r="CH533" s="402"/>
      <c r="CI533" s="424"/>
      <c r="CJ533" s="282"/>
      <c r="CK533" s="282"/>
      <c r="CL533" s="283"/>
      <c r="CM533" s="283"/>
      <c r="CP533" s="282"/>
      <c r="DC533" s="282"/>
      <c r="DD533" s="282"/>
      <c r="DE533" s="282"/>
      <c r="DF533" s="282"/>
      <c r="DG533" s="282"/>
      <c r="DH533" s="282"/>
      <c r="DI533" s="282"/>
      <c r="DJ533" s="282"/>
      <c r="EF533" s="495" t="str">
        <f>""&amp;(MID(数据表!AZ533,1,MIN(FIND({"(";"（"},数据表!AZ533&amp;"(（",1)-1)))&amp;""</f>
        <v/>
      </c>
      <c r="EG533" s="495" t="str">
        <f>""&amp;(MID(数据表!AZ533,1,MIN(FIND({0;1;2;3;4;5;6;7;8;9},数据表!AZ533&amp;"1234567890",1)-1)))&amp;""</f>
        <v/>
      </c>
    </row>
    <row r="534" spans="2:137" s="310" customFormat="1" ht="12" customHeight="1">
      <c r="B534" s="286"/>
      <c r="C534" s="286"/>
      <c r="D534" s="286"/>
      <c r="E534" s="479"/>
      <c r="F534" s="282"/>
      <c r="G534" s="283"/>
      <c r="H534" s="421"/>
      <c r="I534" s="421"/>
      <c r="J534" s="283"/>
      <c r="K534" s="421"/>
      <c r="L534" s="282"/>
      <c r="N534" s="282"/>
      <c r="S534" s="282"/>
      <c r="T534" s="283"/>
      <c r="U534" s="283"/>
      <c r="V534" s="283"/>
      <c r="W534" s="283"/>
      <c r="X534" s="283"/>
      <c r="Y534" s="282"/>
      <c r="Z534" s="282"/>
      <c r="AA534" s="283"/>
      <c r="AB534" s="282"/>
      <c r="AC534" s="282"/>
      <c r="AD534" s="282"/>
      <c r="AE534" s="282"/>
      <c r="AF534" s="283"/>
      <c r="AG534" s="402"/>
      <c r="AH534" s="283"/>
      <c r="AI534" s="283"/>
      <c r="AJ534" s="283"/>
      <c r="AK534" s="283"/>
      <c r="AL534" s="283"/>
      <c r="AM534" s="282"/>
      <c r="AN534" s="282"/>
      <c r="AO534" s="282"/>
      <c r="AP534" s="282"/>
      <c r="AQ534" s="282"/>
      <c r="AR534" s="282"/>
      <c r="AT534" s="283"/>
      <c r="AU534" s="283"/>
      <c r="AV534" s="283"/>
      <c r="AW534" s="283"/>
      <c r="AY534" s="283"/>
      <c r="AZ534" s="282"/>
      <c r="BA534" s="283"/>
      <c r="BB534" s="282"/>
      <c r="BC534" s="282"/>
      <c r="BD534" s="282"/>
      <c r="BE534" s="283"/>
      <c r="BG534" s="282"/>
      <c r="BH534" s="282"/>
      <c r="BI534" s="282"/>
      <c r="BL534" s="421"/>
      <c r="BM534" s="424"/>
      <c r="BN534" s="424"/>
      <c r="BO534" s="424"/>
      <c r="BP534" s="424"/>
      <c r="BQ534" s="421"/>
      <c r="BR534" s="421"/>
      <c r="BV534" s="282"/>
      <c r="BW534" s="283"/>
      <c r="BY534" s="283"/>
      <c r="BZ534" s="283"/>
      <c r="CA534" s="283"/>
      <c r="CB534" s="282"/>
      <c r="CC534" s="282"/>
      <c r="CD534" s="282"/>
      <c r="CE534" s="282"/>
      <c r="CG534" s="427"/>
      <c r="CH534" s="402"/>
      <c r="CI534" s="424"/>
      <c r="CJ534" s="282"/>
      <c r="CK534" s="282"/>
      <c r="CL534" s="283"/>
      <c r="CM534" s="283"/>
      <c r="CP534" s="282"/>
      <c r="DC534" s="282"/>
      <c r="DD534" s="282"/>
      <c r="DE534" s="282"/>
      <c r="DF534" s="282"/>
      <c r="DG534" s="282"/>
      <c r="DH534" s="282"/>
      <c r="DI534" s="282"/>
      <c r="DJ534" s="282"/>
      <c r="EF534" s="495" t="str">
        <f>""&amp;(MID(数据表!AZ534,1,MIN(FIND({"(";"（"},数据表!AZ534&amp;"(（",1)-1)))&amp;""</f>
        <v/>
      </c>
      <c r="EG534" s="495" t="str">
        <f>""&amp;(MID(数据表!AZ534,1,MIN(FIND({0;1;2;3;4;5;6;7;8;9},数据表!AZ534&amp;"1234567890",1)-1)))&amp;""</f>
        <v/>
      </c>
    </row>
    <row r="535" spans="2:137" s="310" customFormat="1" ht="12" customHeight="1">
      <c r="B535" s="286"/>
      <c r="C535" s="286"/>
      <c r="D535" s="286"/>
      <c r="E535" s="479"/>
      <c r="F535" s="282"/>
      <c r="G535" s="283"/>
      <c r="H535" s="421"/>
      <c r="I535" s="421"/>
      <c r="J535" s="283"/>
      <c r="K535" s="421"/>
      <c r="L535" s="282"/>
      <c r="N535" s="282"/>
      <c r="S535" s="282"/>
      <c r="T535" s="283"/>
      <c r="U535" s="283"/>
      <c r="V535" s="283"/>
      <c r="W535" s="283"/>
      <c r="X535" s="283"/>
      <c r="Y535" s="282"/>
      <c r="Z535" s="282"/>
      <c r="AA535" s="283"/>
      <c r="AB535" s="282"/>
      <c r="AC535" s="282"/>
      <c r="AD535" s="282"/>
      <c r="AE535" s="282"/>
      <c r="AF535" s="283"/>
      <c r="AG535" s="402"/>
      <c r="AH535" s="283"/>
      <c r="AI535" s="283"/>
      <c r="AJ535" s="283"/>
      <c r="AK535" s="283"/>
      <c r="AL535" s="283"/>
      <c r="AM535" s="282"/>
      <c r="AN535" s="282"/>
      <c r="AO535" s="282"/>
      <c r="AP535" s="282"/>
      <c r="AQ535" s="282"/>
      <c r="AR535" s="282"/>
      <c r="AT535" s="283"/>
      <c r="AU535" s="283"/>
      <c r="AV535" s="283"/>
      <c r="AW535" s="283"/>
      <c r="AY535" s="283"/>
      <c r="AZ535" s="282"/>
      <c r="BA535" s="283"/>
      <c r="BB535" s="282"/>
      <c r="BC535" s="282"/>
      <c r="BD535" s="282"/>
      <c r="BE535" s="283"/>
      <c r="BG535" s="282"/>
      <c r="BH535" s="282"/>
      <c r="BI535" s="282"/>
      <c r="BL535" s="421"/>
      <c r="BM535" s="424"/>
      <c r="BN535" s="424"/>
      <c r="BO535" s="424"/>
      <c r="BP535" s="424"/>
      <c r="BQ535" s="421"/>
      <c r="BR535" s="421"/>
      <c r="BV535" s="282"/>
      <c r="BW535" s="283"/>
      <c r="BY535" s="283"/>
      <c r="BZ535" s="283"/>
      <c r="CA535" s="283"/>
      <c r="CB535" s="282"/>
      <c r="CC535" s="282"/>
      <c r="CD535" s="282"/>
      <c r="CE535" s="282"/>
      <c r="CG535" s="427"/>
      <c r="CH535" s="402"/>
      <c r="CI535" s="424"/>
      <c r="CJ535" s="282"/>
      <c r="CK535" s="282"/>
      <c r="CL535" s="283"/>
      <c r="CM535" s="283"/>
      <c r="CP535" s="282"/>
      <c r="DC535" s="282"/>
      <c r="DD535" s="282"/>
      <c r="DE535" s="282"/>
      <c r="DF535" s="282"/>
      <c r="DG535" s="282"/>
      <c r="DH535" s="282"/>
      <c r="DI535" s="282"/>
      <c r="DJ535" s="282"/>
      <c r="EF535" s="495" t="str">
        <f>""&amp;(MID(数据表!AZ535,1,MIN(FIND({"(";"（"},数据表!AZ535&amp;"(（",1)-1)))&amp;""</f>
        <v/>
      </c>
      <c r="EG535" s="495" t="str">
        <f>""&amp;(MID(数据表!AZ535,1,MIN(FIND({0;1;2;3;4;5;6;7;8;9},数据表!AZ535&amp;"1234567890",1)-1)))&amp;""</f>
        <v/>
      </c>
    </row>
    <row r="536" spans="2:137" s="310" customFormat="1" ht="12" customHeight="1">
      <c r="B536" s="286"/>
      <c r="C536" s="286"/>
      <c r="D536" s="286"/>
      <c r="E536" s="479"/>
      <c r="F536" s="282"/>
      <c r="G536" s="283"/>
      <c r="H536" s="421"/>
      <c r="I536" s="421"/>
      <c r="J536" s="283"/>
      <c r="K536" s="421"/>
      <c r="L536" s="282"/>
      <c r="N536" s="282"/>
      <c r="S536" s="282"/>
      <c r="T536" s="283"/>
      <c r="U536" s="283"/>
      <c r="V536" s="283"/>
      <c r="W536" s="283"/>
      <c r="X536" s="283"/>
      <c r="Y536" s="282"/>
      <c r="Z536" s="282"/>
      <c r="AA536" s="283"/>
      <c r="AB536" s="282"/>
      <c r="AC536" s="282"/>
      <c r="AD536" s="282"/>
      <c r="AE536" s="282"/>
      <c r="AF536" s="283"/>
      <c r="AG536" s="402"/>
      <c r="AH536" s="283"/>
      <c r="AI536" s="283"/>
      <c r="AJ536" s="283"/>
      <c r="AK536" s="283"/>
      <c r="AL536" s="283"/>
      <c r="AM536" s="282"/>
      <c r="AN536" s="282"/>
      <c r="AO536" s="282"/>
      <c r="AP536" s="282"/>
      <c r="AQ536" s="282"/>
      <c r="AR536" s="282"/>
      <c r="AT536" s="283"/>
      <c r="AU536" s="283"/>
      <c r="AV536" s="283"/>
      <c r="AW536" s="283"/>
      <c r="AY536" s="283"/>
      <c r="AZ536" s="282"/>
      <c r="BA536" s="283"/>
      <c r="BB536" s="282"/>
      <c r="BC536" s="282"/>
      <c r="BD536" s="282"/>
      <c r="BE536" s="283"/>
      <c r="BG536" s="282"/>
      <c r="BH536" s="282"/>
      <c r="BI536" s="282"/>
      <c r="BL536" s="421"/>
      <c r="BM536" s="424"/>
      <c r="BN536" s="424"/>
      <c r="BO536" s="424"/>
      <c r="BP536" s="424"/>
      <c r="BQ536" s="421"/>
      <c r="BR536" s="421"/>
      <c r="BV536" s="282"/>
      <c r="BW536" s="283"/>
      <c r="BY536" s="283"/>
      <c r="BZ536" s="283"/>
      <c r="CA536" s="283"/>
      <c r="CB536" s="282"/>
      <c r="CC536" s="282"/>
      <c r="CD536" s="282"/>
      <c r="CE536" s="282"/>
      <c r="CG536" s="427"/>
      <c r="CH536" s="402"/>
      <c r="CI536" s="424"/>
      <c r="CJ536" s="282"/>
      <c r="CK536" s="282"/>
      <c r="CL536" s="283"/>
      <c r="CM536" s="283"/>
      <c r="CP536" s="282"/>
      <c r="DC536" s="282"/>
      <c r="DD536" s="282"/>
      <c r="DE536" s="282"/>
      <c r="DF536" s="282"/>
      <c r="DG536" s="282"/>
      <c r="DH536" s="282"/>
      <c r="DI536" s="282"/>
      <c r="DJ536" s="282"/>
      <c r="EF536" s="495" t="str">
        <f>""&amp;(MID(数据表!AZ536,1,MIN(FIND({"(";"（"},数据表!AZ536&amp;"(（",1)-1)))&amp;""</f>
        <v/>
      </c>
      <c r="EG536" s="495" t="str">
        <f>""&amp;(MID(数据表!AZ536,1,MIN(FIND({0;1;2;3;4;5;6;7;8;9},数据表!AZ536&amp;"1234567890",1)-1)))&amp;""</f>
        <v/>
      </c>
    </row>
    <row r="537" spans="2:137" s="310" customFormat="1" ht="12" customHeight="1">
      <c r="B537" s="286"/>
      <c r="C537" s="286"/>
      <c r="D537" s="286"/>
      <c r="E537" s="479"/>
      <c r="F537" s="282"/>
      <c r="G537" s="283"/>
      <c r="H537" s="421"/>
      <c r="I537" s="421"/>
      <c r="J537" s="283"/>
      <c r="K537" s="421"/>
      <c r="L537" s="282"/>
      <c r="N537" s="282"/>
      <c r="S537" s="282"/>
      <c r="T537" s="283"/>
      <c r="U537" s="283"/>
      <c r="V537" s="283"/>
      <c r="W537" s="283"/>
      <c r="X537" s="283"/>
      <c r="Y537" s="282"/>
      <c r="Z537" s="282"/>
      <c r="AA537" s="283"/>
      <c r="AB537" s="282"/>
      <c r="AC537" s="282"/>
      <c r="AD537" s="282"/>
      <c r="AE537" s="282"/>
      <c r="AF537" s="283"/>
      <c r="AG537" s="402"/>
      <c r="AH537" s="283"/>
      <c r="AI537" s="283"/>
      <c r="AJ537" s="283"/>
      <c r="AK537" s="283"/>
      <c r="AL537" s="283"/>
      <c r="AM537" s="282"/>
      <c r="AN537" s="282"/>
      <c r="AO537" s="282"/>
      <c r="AP537" s="282"/>
      <c r="AQ537" s="282"/>
      <c r="AR537" s="282"/>
      <c r="AT537" s="283"/>
      <c r="AU537" s="283"/>
      <c r="AV537" s="283"/>
      <c r="AW537" s="283"/>
      <c r="AY537" s="283"/>
      <c r="AZ537" s="282"/>
      <c r="BA537" s="283"/>
      <c r="BB537" s="282"/>
      <c r="BC537" s="282"/>
      <c r="BD537" s="282"/>
      <c r="BE537" s="283"/>
      <c r="BG537" s="282"/>
      <c r="BH537" s="282"/>
      <c r="BI537" s="282"/>
      <c r="BL537" s="421"/>
      <c r="BM537" s="424"/>
      <c r="BN537" s="424"/>
      <c r="BO537" s="424"/>
      <c r="BP537" s="424"/>
      <c r="BQ537" s="421"/>
      <c r="BR537" s="421"/>
      <c r="BV537" s="282"/>
      <c r="BW537" s="283"/>
      <c r="BY537" s="283"/>
      <c r="BZ537" s="283"/>
      <c r="CA537" s="283"/>
      <c r="CB537" s="282"/>
      <c r="CC537" s="282"/>
      <c r="CD537" s="282"/>
      <c r="CE537" s="282"/>
      <c r="CG537" s="427"/>
      <c r="CH537" s="402"/>
      <c r="CI537" s="424"/>
      <c r="CJ537" s="282"/>
      <c r="CK537" s="282"/>
      <c r="CL537" s="283"/>
      <c r="CM537" s="283"/>
      <c r="CP537" s="282"/>
      <c r="DC537" s="282"/>
      <c r="DD537" s="282"/>
      <c r="DE537" s="282"/>
      <c r="DF537" s="282"/>
      <c r="DG537" s="282"/>
      <c r="DH537" s="282"/>
      <c r="DI537" s="282"/>
      <c r="DJ537" s="282"/>
      <c r="EF537" s="495" t="str">
        <f>""&amp;(MID(数据表!AZ537,1,MIN(FIND({"(";"（"},数据表!AZ537&amp;"(（",1)-1)))&amp;""</f>
        <v/>
      </c>
      <c r="EG537" s="495" t="str">
        <f>""&amp;(MID(数据表!AZ537,1,MIN(FIND({0;1;2;3;4;5;6;7;8;9},数据表!AZ537&amp;"1234567890",1)-1)))&amp;""</f>
        <v/>
      </c>
    </row>
    <row r="538" spans="2:137" s="310" customFormat="1" ht="12" customHeight="1">
      <c r="B538" s="286"/>
      <c r="C538" s="286"/>
      <c r="D538" s="286"/>
      <c r="E538" s="479"/>
      <c r="F538" s="282"/>
      <c r="G538" s="283"/>
      <c r="H538" s="421"/>
      <c r="I538" s="421"/>
      <c r="J538" s="283"/>
      <c r="K538" s="421"/>
      <c r="L538" s="282"/>
      <c r="N538" s="282"/>
      <c r="S538" s="282"/>
      <c r="T538" s="283"/>
      <c r="U538" s="283"/>
      <c r="V538" s="283"/>
      <c r="W538" s="283"/>
      <c r="X538" s="283"/>
      <c r="Y538" s="282"/>
      <c r="Z538" s="282"/>
      <c r="AA538" s="283"/>
      <c r="AB538" s="282"/>
      <c r="AC538" s="282"/>
      <c r="AD538" s="282"/>
      <c r="AE538" s="282"/>
      <c r="AF538" s="283"/>
      <c r="AG538" s="402"/>
      <c r="AH538" s="283"/>
      <c r="AI538" s="283"/>
      <c r="AJ538" s="283"/>
      <c r="AK538" s="283"/>
      <c r="AL538" s="283"/>
      <c r="AM538" s="282"/>
      <c r="AN538" s="282"/>
      <c r="AO538" s="282"/>
      <c r="AP538" s="282"/>
      <c r="AQ538" s="282"/>
      <c r="AR538" s="282"/>
      <c r="AT538" s="283"/>
      <c r="AU538" s="283"/>
      <c r="AV538" s="283"/>
      <c r="AW538" s="283"/>
      <c r="AY538" s="283"/>
      <c r="AZ538" s="282"/>
      <c r="BA538" s="283"/>
      <c r="BB538" s="282"/>
      <c r="BC538" s="282"/>
      <c r="BD538" s="282"/>
      <c r="BE538" s="283"/>
      <c r="BG538" s="282"/>
      <c r="BH538" s="282"/>
      <c r="BI538" s="282"/>
      <c r="BL538" s="421"/>
      <c r="BM538" s="424"/>
      <c r="BN538" s="424"/>
      <c r="BO538" s="424"/>
      <c r="BP538" s="424"/>
      <c r="BQ538" s="421"/>
      <c r="BR538" s="421"/>
      <c r="BV538" s="282"/>
      <c r="BW538" s="283"/>
      <c r="BY538" s="283"/>
      <c r="BZ538" s="283"/>
      <c r="CA538" s="283"/>
      <c r="CB538" s="282"/>
      <c r="CC538" s="282"/>
      <c r="CD538" s="282"/>
      <c r="CE538" s="282"/>
      <c r="CG538" s="427"/>
      <c r="CH538" s="402"/>
      <c r="CI538" s="424"/>
      <c r="CJ538" s="282"/>
      <c r="CK538" s="282"/>
      <c r="CL538" s="283"/>
      <c r="CM538" s="283"/>
      <c r="CP538" s="282"/>
      <c r="DC538" s="282"/>
      <c r="DD538" s="282"/>
      <c r="DE538" s="282"/>
      <c r="DF538" s="282"/>
      <c r="DG538" s="282"/>
      <c r="DH538" s="282"/>
      <c r="DI538" s="282"/>
      <c r="DJ538" s="282"/>
      <c r="EF538" s="495" t="str">
        <f>""&amp;(MID(数据表!AZ538,1,MIN(FIND({"(";"（"},数据表!AZ538&amp;"(（",1)-1)))&amp;""</f>
        <v/>
      </c>
      <c r="EG538" s="495" t="str">
        <f>""&amp;(MID(数据表!AZ538,1,MIN(FIND({0;1;2;3;4;5;6;7;8;9},数据表!AZ538&amp;"1234567890",1)-1)))&amp;""</f>
        <v/>
      </c>
    </row>
    <row r="539" spans="2:137" s="310" customFormat="1" ht="12" customHeight="1">
      <c r="B539" s="286"/>
      <c r="C539" s="286"/>
      <c r="D539" s="286"/>
      <c r="E539" s="479"/>
      <c r="F539" s="282"/>
      <c r="G539" s="283"/>
      <c r="H539" s="421"/>
      <c r="I539" s="421"/>
      <c r="J539" s="283"/>
      <c r="K539" s="421"/>
      <c r="L539" s="282"/>
      <c r="N539" s="282"/>
      <c r="S539" s="282"/>
      <c r="T539" s="283"/>
      <c r="U539" s="283"/>
      <c r="V539" s="283"/>
      <c r="W539" s="283"/>
      <c r="X539" s="283"/>
      <c r="Y539" s="282"/>
      <c r="Z539" s="282"/>
      <c r="AA539" s="283"/>
      <c r="AB539" s="282"/>
      <c r="AC539" s="282"/>
      <c r="AD539" s="282"/>
      <c r="AE539" s="282"/>
      <c r="AF539" s="283"/>
      <c r="AG539" s="402"/>
      <c r="AH539" s="283"/>
      <c r="AI539" s="283"/>
      <c r="AJ539" s="283"/>
      <c r="AK539" s="283"/>
      <c r="AL539" s="283"/>
      <c r="AM539" s="282"/>
      <c r="AN539" s="282"/>
      <c r="AO539" s="282"/>
      <c r="AP539" s="282"/>
      <c r="AQ539" s="282"/>
      <c r="AR539" s="282"/>
      <c r="AT539" s="283"/>
      <c r="AU539" s="283"/>
      <c r="AV539" s="283"/>
      <c r="AW539" s="283"/>
      <c r="AY539" s="283"/>
      <c r="AZ539" s="282"/>
      <c r="BA539" s="283"/>
      <c r="BB539" s="282"/>
      <c r="BC539" s="282"/>
      <c r="BD539" s="282"/>
      <c r="BE539" s="283"/>
      <c r="BG539" s="282"/>
      <c r="BH539" s="282"/>
      <c r="BI539" s="282"/>
      <c r="BL539" s="421"/>
      <c r="BM539" s="424"/>
      <c r="BN539" s="424"/>
      <c r="BO539" s="424"/>
      <c r="BP539" s="424"/>
      <c r="BQ539" s="421"/>
      <c r="BR539" s="421"/>
      <c r="BV539" s="282"/>
      <c r="BW539" s="283"/>
      <c r="BY539" s="283"/>
      <c r="BZ539" s="283"/>
      <c r="CA539" s="283"/>
      <c r="CB539" s="282"/>
      <c r="CC539" s="282"/>
      <c r="CD539" s="282"/>
      <c r="CE539" s="282"/>
      <c r="CG539" s="427"/>
      <c r="CH539" s="402"/>
      <c r="CI539" s="424"/>
      <c r="CJ539" s="282"/>
      <c r="CK539" s="282"/>
      <c r="CL539" s="283"/>
      <c r="CM539" s="283"/>
      <c r="CP539" s="282"/>
      <c r="DC539" s="282"/>
      <c r="DD539" s="282"/>
      <c r="DE539" s="282"/>
      <c r="DF539" s="282"/>
      <c r="DG539" s="282"/>
      <c r="DH539" s="282"/>
      <c r="DI539" s="282"/>
      <c r="DJ539" s="282"/>
      <c r="EF539" s="495" t="str">
        <f>""&amp;(MID(数据表!AZ539,1,MIN(FIND({"(";"（"},数据表!AZ539&amp;"(（",1)-1)))&amp;""</f>
        <v/>
      </c>
      <c r="EG539" s="495" t="str">
        <f>""&amp;(MID(数据表!AZ539,1,MIN(FIND({0;1;2;3;4;5;6;7;8;9},数据表!AZ539&amp;"1234567890",1)-1)))&amp;""</f>
        <v/>
      </c>
    </row>
    <row r="540" spans="2:137" s="310" customFormat="1" ht="12" customHeight="1">
      <c r="B540" s="286"/>
      <c r="C540" s="286"/>
      <c r="D540" s="286"/>
      <c r="E540" s="479"/>
      <c r="F540" s="282"/>
      <c r="G540" s="283"/>
      <c r="H540" s="421"/>
      <c r="I540" s="421"/>
      <c r="J540" s="283"/>
      <c r="K540" s="421"/>
      <c r="L540" s="282"/>
      <c r="N540" s="282"/>
      <c r="S540" s="282"/>
      <c r="T540" s="283"/>
      <c r="U540" s="283"/>
      <c r="V540" s="283"/>
      <c r="W540" s="283"/>
      <c r="X540" s="283"/>
      <c r="Y540" s="282"/>
      <c r="Z540" s="282"/>
      <c r="AA540" s="283"/>
      <c r="AB540" s="282"/>
      <c r="AC540" s="282"/>
      <c r="AD540" s="282"/>
      <c r="AE540" s="282"/>
      <c r="AF540" s="283"/>
      <c r="AG540" s="402"/>
      <c r="AH540" s="283"/>
      <c r="AI540" s="283"/>
      <c r="AJ540" s="283"/>
      <c r="AK540" s="283"/>
      <c r="AL540" s="283"/>
      <c r="AM540" s="282"/>
      <c r="AN540" s="282"/>
      <c r="AO540" s="282"/>
      <c r="AP540" s="282"/>
      <c r="AQ540" s="282"/>
      <c r="AR540" s="282"/>
      <c r="AT540" s="283"/>
      <c r="AU540" s="283"/>
      <c r="AV540" s="283"/>
      <c r="AW540" s="283"/>
      <c r="AY540" s="283"/>
      <c r="AZ540" s="282"/>
      <c r="BA540" s="283"/>
      <c r="BB540" s="282"/>
      <c r="BC540" s="282"/>
      <c r="BD540" s="282"/>
      <c r="BE540" s="283"/>
      <c r="BG540" s="282"/>
      <c r="BH540" s="282"/>
      <c r="BI540" s="282"/>
      <c r="BL540" s="421"/>
      <c r="BM540" s="424"/>
      <c r="BN540" s="424"/>
      <c r="BO540" s="424"/>
      <c r="BP540" s="424"/>
      <c r="BQ540" s="421"/>
      <c r="BR540" s="421"/>
      <c r="BV540" s="282"/>
      <c r="BW540" s="283"/>
      <c r="BY540" s="283"/>
      <c r="BZ540" s="283"/>
      <c r="CA540" s="283"/>
      <c r="CB540" s="282"/>
      <c r="CC540" s="282"/>
      <c r="CD540" s="282"/>
      <c r="CE540" s="282"/>
      <c r="CG540" s="427"/>
      <c r="CH540" s="402"/>
      <c r="CI540" s="424"/>
      <c r="CJ540" s="282"/>
      <c r="CK540" s="282"/>
      <c r="CL540" s="283"/>
      <c r="CM540" s="283"/>
      <c r="CP540" s="282"/>
      <c r="DC540" s="282"/>
      <c r="DD540" s="282"/>
      <c r="DE540" s="282"/>
      <c r="DF540" s="282"/>
      <c r="DG540" s="282"/>
      <c r="DH540" s="282"/>
      <c r="DI540" s="282"/>
      <c r="DJ540" s="282"/>
      <c r="EF540" s="495" t="str">
        <f>""&amp;(MID(数据表!AZ540,1,MIN(FIND({"(";"（"},数据表!AZ540&amp;"(（",1)-1)))&amp;""</f>
        <v/>
      </c>
      <c r="EG540" s="495" t="str">
        <f>""&amp;(MID(数据表!AZ540,1,MIN(FIND({0;1;2;3;4;5;6;7;8;9},数据表!AZ540&amp;"1234567890",1)-1)))&amp;""</f>
        <v/>
      </c>
    </row>
    <row r="541" spans="2:137" s="310" customFormat="1" ht="12" customHeight="1">
      <c r="B541" s="286"/>
      <c r="C541" s="286"/>
      <c r="D541" s="286"/>
      <c r="E541" s="479"/>
      <c r="F541" s="282"/>
      <c r="G541" s="283"/>
      <c r="H541" s="421"/>
      <c r="I541" s="421"/>
      <c r="J541" s="283"/>
      <c r="K541" s="421"/>
      <c r="L541" s="282"/>
      <c r="N541" s="282"/>
      <c r="S541" s="282"/>
      <c r="T541" s="283"/>
      <c r="U541" s="283"/>
      <c r="V541" s="283"/>
      <c r="W541" s="283"/>
      <c r="X541" s="283"/>
      <c r="Y541" s="282"/>
      <c r="Z541" s="282"/>
      <c r="AA541" s="283"/>
      <c r="AB541" s="282"/>
      <c r="AC541" s="282"/>
      <c r="AD541" s="282"/>
      <c r="AE541" s="282"/>
      <c r="AF541" s="283"/>
      <c r="AG541" s="402"/>
      <c r="AH541" s="283"/>
      <c r="AI541" s="283"/>
      <c r="AJ541" s="283"/>
      <c r="AK541" s="283"/>
      <c r="AL541" s="283"/>
      <c r="AM541" s="282"/>
      <c r="AN541" s="282"/>
      <c r="AO541" s="282"/>
      <c r="AP541" s="282"/>
      <c r="AQ541" s="282"/>
      <c r="AR541" s="282"/>
      <c r="AT541" s="283"/>
      <c r="AU541" s="283"/>
      <c r="AV541" s="283"/>
      <c r="AW541" s="283"/>
      <c r="AY541" s="283"/>
      <c r="AZ541" s="282"/>
      <c r="BA541" s="283"/>
      <c r="BB541" s="282"/>
      <c r="BC541" s="282"/>
      <c r="BD541" s="282"/>
      <c r="BE541" s="283"/>
      <c r="BG541" s="282"/>
      <c r="BH541" s="282"/>
      <c r="BI541" s="282"/>
      <c r="BL541" s="421"/>
      <c r="BM541" s="424"/>
      <c r="BN541" s="424"/>
      <c r="BO541" s="424"/>
      <c r="BP541" s="424"/>
      <c r="BQ541" s="421"/>
      <c r="BR541" s="421"/>
      <c r="BV541" s="282"/>
      <c r="BW541" s="283"/>
      <c r="BY541" s="283"/>
      <c r="BZ541" s="283"/>
      <c r="CA541" s="283"/>
      <c r="CB541" s="282"/>
      <c r="CC541" s="282"/>
      <c r="CD541" s="282"/>
      <c r="CE541" s="282"/>
      <c r="CG541" s="427"/>
      <c r="CH541" s="402"/>
      <c r="CI541" s="424"/>
      <c r="CJ541" s="282"/>
      <c r="CK541" s="282"/>
      <c r="CL541" s="283"/>
      <c r="CM541" s="283"/>
      <c r="CP541" s="282"/>
      <c r="DC541" s="282"/>
      <c r="DD541" s="282"/>
      <c r="DE541" s="282"/>
      <c r="DF541" s="282"/>
      <c r="DG541" s="282"/>
      <c r="DH541" s="282"/>
      <c r="DI541" s="282"/>
      <c r="DJ541" s="282"/>
      <c r="EF541" s="495" t="str">
        <f>""&amp;(MID(数据表!AZ541,1,MIN(FIND({"(";"（"},数据表!AZ541&amp;"(（",1)-1)))&amp;""</f>
        <v/>
      </c>
      <c r="EG541" s="495" t="str">
        <f>""&amp;(MID(数据表!AZ541,1,MIN(FIND({0;1;2;3;4;5;6;7;8;9},数据表!AZ541&amp;"1234567890",1)-1)))&amp;""</f>
        <v/>
      </c>
    </row>
    <row r="542" spans="2:137" s="310" customFormat="1" ht="12" customHeight="1">
      <c r="B542" s="286"/>
      <c r="C542" s="286"/>
      <c r="D542" s="286"/>
      <c r="E542" s="479"/>
      <c r="F542" s="282"/>
      <c r="G542" s="283"/>
      <c r="H542" s="421"/>
      <c r="I542" s="421"/>
      <c r="J542" s="283"/>
      <c r="K542" s="421"/>
      <c r="L542" s="282"/>
      <c r="N542" s="282"/>
      <c r="S542" s="282"/>
      <c r="T542" s="283"/>
      <c r="U542" s="283"/>
      <c r="V542" s="283"/>
      <c r="W542" s="283"/>
      <c r="X542" s="283"/>
      <c r="Y542" s="282"/>
      <c r="Z542" s="282"/>
      <c r="AA542" s="283"/>
      <c r="AB542" s="282"/>
      <c r="AC542" s="282"/>
      <c r="AD542" s="282"/>
      <c r="AE542" s="282"/>
      <c r="AF542" s="283"/>
      <c r="AG542" s="402"/>
      <c r="AH542" s="283"/>
      <c r="AI542" s="283"/>
      <c r="AJ542" s="283"/>
      <c r="AK542" s="283"/>
      <c r="AL542" s="283"/>
      <c r="AM542" s="282"/>
      <c r="AN542" s="282"/>
      <c r="AO542" s="282"/>
      <c r="AP542" s="282"/>
      <c r="AQ542" s="282"/>
      <c r="AR542" s="282"/>
      <c r="AT542" s="283"/>
      <c r="AU542" s="283"/>
      <c r="AV542" s="283"/>
      <c r="AW542" s="283"/>
      <c r="AY542" s="283"/>
      <c r="AZ542" s="282"/>
      <c r="BA542" s="283"/>
      <c r="BB542" s="282"/>
      <c r="BC542" s="282"/>
      <c r="BD542" s="282"/>
      <c r="BE542" s="283"/>
      <c r="BG542" s="282"/>
      <c r="BH542" s="282"/>
      <c r="BI542" s="282"/>
      <c r="BL542" s="421"/>
      <c r="BM542" s="424"/>
      <c r="BN542" s="424"/>
      <c r="BO542" s="424"/>
      <c r="BP542" s="424"/>
      <c r="BQ542" s="421"/>
      <c r="BR542" s="421"/>
      <c r="BV542" s="282"/>
      <c r="BW542" s="283"/>
      <c r="BY542" s="283"/>
      <c r="BZ542" s="283"/>
      <c r="CA542" s="283"/>
      <c r="CB542" s="282"/>
      <c r="CC542" s="282"/>
      <c r="CD542" s="282"/>
      <c r="CE542" s="282"/>
      <c r="CG542" s="427"/>
      <c r="CH542" s="402"/>
      <c r="CI542" s="424"/>
      <c r="CJ542" s="282"/>
      <c r="CK542" s="282"/>
      <c r="CL542" s="283"/>
      <c r="CM542" s="283"/>
      <c r="CP542" s="282"/>
      <c r="DC542" s="282"/>
      <c r="DD542" s="282"/>
      <c r="DE542" s="282"/>
      <c r="DF542" s="282"/>
      <c r="DG542" s="282"/>
      <c r="DH542" s="282"/>
      <c r="DI542" s="282"/>
      <c r="DJ542" s="282"/>
      <c r="EF542" s="495" t="str">
        <f>""&amp;(MID(数据表!AZ542,1,MIN(FIND({"(";"（"},数据表!AZ542&amp;"(（",1)-1)))&amp;""</f>
        <v/>
      </c>
      <c r="EG542" s="495" t="str">
        <f>""&amp;(MID(数据表!AZ542,1,MIN(FIND({0;1;2;3;4;5;6;7;8;9},数据表!AZ542&amp;"1234567890",1)-1)))&amp;""</f>
        <v/>
      </c>
    </row>
    <row r="543" spans="2:137" s="310" customFormat="1" ht="12" customHeight="1">
      <c r="B543" s="286"/>
      <c r="C543" s="286"/>
      <c r="D543" s="286"/>
      <c r="E543" s="479"/>
      <c r="F543" s="282"/>
      <c r="G543" s="283"/>
      <c r="H543" s="421"/>
      <c r="I543" s="421"/>
      <c r="J543" s="283"/>
      <c r="K543" s="421"/>
      <c r="L543" s="282"/>
      <c r="N543" s="282"/>
      <c r="S543" s="282"/>
      <c r="T543" s="283"/>
      <c r="U543" s="283"/>
      <c r="V543" s="283"/>
      <c r="W543" s="283"/>
      <c r="X543" s="283"/>
      <c r="Y543" s="282"/>
      <c r="Z543" s="282"/>
      <c r="AA543" s="283"/>
      <c r="AB543" s="282"/>
      <c r="AC543" s="282"/>
      <c r="AD543" s="282"/>
      <c r="AE543" s="282"/>
      <c r="AF543" s="283"/>
      <c r="AG543" s="402"/>
      <c r="AH543" s="283"/>
      <c r="AI543" s="283"/>
      <c r="AJ543" s="283"/>
      <c r="AK543" s="283"/>
      <c r="AL543" s="283"/>
      <c r="AM543" s="282"/>
      <c r="AN543" s="282"/>
      <c r="AO543" s="282"/>
      <c r="AP543" s="282"/>
      <c r="AQ543" s="282"/>
      <c r="AR543" s="282"/>
      <c r="AT543" s="283"/>
      <c r="AU543" s="283"/>
      <c r="AV543" s="283"/>
      <c r="AW543" s="283"/>
      <c r="AY543" s="283"/>
      <c r="AZ543" s="282"/>
      <c r="BA543" s="283"/>
      <c r="BB543" s="282"/>
      <c r="BC543" s="282"/>
      <c r="BD543" s="282"/>
      <c r="BE543" s="283"/>
      <c r="BG543" s="282"/>
      <c r="BH543" s="282"/>
      <c r="BI543" s="282"/>
      <c r="BL543" s="421"/>
      <c r="BM543" s="424"/>
      <c r="BN543" s="424"/>
      <c r="BO543" s="424"/>
      <c r="BP543" s="424"/>
      <c r="BQ543" s="421"/>
      <c r="BR543" s="421"/>
      <c r="BV543" s="282"/>
      <c r="BW543" s="283"/>
      <c r="BY543" s="283"/>
      <c r="BZ543" s="283"/>
      <c r="CA543" s="283"/>
      <c r="CB543" s="282"/>
      <c r="CC543" s="282"/>
      <c r="CD543" s="282"/>
      <c r="CE543" s="282"/>
      <c r="CG543" s="427"/>
      <c r="CH543" s="402"/>
      <c r="CI543" s="424"/>
      <c r="CJ543" s="282"/>
      <c r="CK543" s="282"/>
      <c r="CL543" s="283"/>
      <c r="CM543" s="283"/>
      <c r="CP543" s="282"/>
      <c r="DC543" s="282"/>
      <c r="DD543" s="282"/>
      <c r="DE543" s="282"/>
      <c r="DF543" s="282"/>
      <c r="DG543" s="282"/>
      <c r="DH543" s="282"/>
      <c r="DI543" s="282"/>
      <c r="DJ543" s="282"/>
      <c r="EF543" s="495" t="str">
        <f>""&amp;(MID(数据表!AZ543,1,MIN(FIND({"(";"（"},数据表!AZ543&amp;"(（",1)-1)))&amp;""</f>
        <v/>
      </c>
      <c r="EG543" s="495" t="str">
        <f>""&amp;(MID(数据表!AZ543,1,MIN(FIND({0;1;2;3;4;5;6;7;8;9},数据表!AZ543&amp;"1234567890",1)-1)))&amp;""</f>
        <v/>
      </c>
    </row>
    <row r="544" spans="2:137" s="310" customFormat="1" ht="12" customHeight="1">
      <c r="B544" s="286"/>
      <c r="C544" s="286"/>
      <c r="D544" s="286"/>
      <c r="E544" s="479"/>
      <c r="F544" s="282"/>
      <c r="G544" s="283"/>
      <c r="H544" s="421"/>
      <c r="I544" s="421"/>
      <c r="J544" s="283"/>
      <c r="K544" s="421"/>
      <c r="L544" s="282"/>
      <c r="N544" s="282"/>
      <c r="S544" s="282"/>
      <c r="T544" s="283"/>
      <c r="U544" s="283"/>
      <c r="V544" s="283"/>
      <c r="W544" s="283"/>
      <c r="X544" s="283"/>
      <c r="Y544" s="282"/>
      <c r="Z544" s="282"/>
      <c r="AA544" s="283"/>
      <c r="AB544" s="282"/>
      <c r="AC544" s="282"/>
      <c r="AD544" s="282"/>
      <c r="AE544" s="282"/>
      <c r="AF544" s="283"/>
      <c r="AG544" s="402"/>
      <c r="AH544" s="283"/>
      <c r="AI544" s="283"/>
      <c r="AJ544" s="283"/>
      <c r="AK544" s="283"/>
      <c r="AL544" s="283"/>
      <c r="AM544" s="282"/>
      <c r="AN544" s="282"/>
      <c r="AO544" s="282"/>
      <c r="AP544" s="282"/>
      <c r="AQ544" s="282"/>
      <c r="AR544" s="282"/>
      <c r="AT544" s="283"/>
      <c r="AU544" s="283"/>
      <c r="AV544" s="283"/>
      <c r="AW544" s="283"/>
      <c r="AY544" s="283"/>
      <c r="AZ544" s="282"/>
      <c r="BA544" s="283"/>
      <c r="BB544" s="282"/>
      <c r="BC544" s="282"/>
      <c r="BD544" s="282"/>
      <c r="BE544" s="283"/>
      <c r="BG544" s="282"/>
      <c r="BH544" s="282"/>
      <c r="BI544" s="282"/>
      <c r="BL544" s="421"/>
      <c r="BM544" s="424"/>
      <c r="BN544" s="424"/>
      <c r="BO544" s="424"/>
      <c r="BP544" s="424"/>
      <c r="BQ544" s="421"/>
      <c r="BR544" s="421"/>
      <c r="BV544" s="282"/>
      <c r="BW544" s="283"/>
      <c r="BY544" s="283"/>
      <c r="BZ544" s="283"/>
      <c r="CA544" s="283"/>
      <c r="CB544" s="282"/>
      <c r="CC544" s="282"/>
      <c r="CD544" s="282"/>
      <c r="CE544" s="282"/>
      <c r="CG544" s="427"/>
      <c r="CH544" s="402"/>
      <c r="CI544" s="424"/>
      <c r="CJ544" s="282"/>
      <c r="CK544" s="282"/>
      <c r="CL544" s="283"/>
      <c r="CM544" s="283"/>
      <c r="CP544" s="282"/>
      <c r="DC544" s="282"/>
      <c r="DD544" s="282"/>
      <c r="DE544" s="282"/>
      <c r="DF544" s="282"/>
      <c r="DG544" s="282"/>
      <c r="DH544" s="282"/>
      <c r="DI544" s="282"/>
      <c r="DJ544" s="282"/>
      <c r="EF544" s="495" t="str">
        <f>""&amp;(MID(数据表!AZ544,1,MIN(FIND({"(";"（"},数据表!AZ544&amp;"(（",1)-1)))&amp;""</f>
        <v/>
      </c>
      <c r="EG544" s="495" t="str">
        <f>""&amp;(MID(数据表!AZ544,1,MIN(FIND({0;1;2;3;4;5;6;7;8;9},数据表!AZ544&amp;"1234567890",1)-1)))&amp;""</f>
        <v/>
      </c>
    </row>
    <row r="545" spans="2:137" s="310" customFormat="1" ht="12" customHeight="1">
      <c r="B545" s="286"/>
      <c r="C545" s="286"/>
      <c r="D545" s="286"/>
      <c r="E545" s="479"/>
      <c r="F545" s="282"/>
      <c r="G545" s="283"/>
      <c r="H545" s="421"/>
      <c r="I545" s="421"/>
      <c r="J545" s="283"/>
      <c r="K545" s="421"/>
      <c r="L545" s="282"/>
      <c r="N545" s="282"/>
      <c r="S545" s="282"/>
      <c r="T545" s="283"/>
      <c r="U545" s="283"/>
      <c r="V545" s="283"/>
      <c r="W545" s="283"/>
      <c r="X545" s="283"/>
      <c r="Y545" s="282"/>
      <c r="Z545" s="282"/>
      <c r="AA545" s="283"/>
      <c r="AB545" s="282"/>
      <c r="AC545" s="282"/>
      <c r="AD545" s="282"/>
      <c r="AE545" s="282"/>
      <c r="AF545" s="283"/>
      <c r="AG545" s="402"/>
      <c r="AH545" s="283"/>
      <c r="AI545" s="283"/>
      <c r="AJ545" s="283"/>
      <c r="AK545" s="283"/>
      <c r="AL545" s="283"/>
      <c r="AM545" s="282"/>
      <c r="AN545" s="282"/>
      <c r="AO545" s="282"/>
      <c r="AP545" s="282"/>
      <c r="AQ545" s="282"/>
      <c r="AR545" s="282"/>
      <c r="AT545" s="283"/>
      <c r="AU545" s="283"/>
      <c r="AV545" s="283"/>
      <c r="AW545" s="283"/>
      <c r="AY545" s="283"/>
      <c r="AZ545" s="282"/>
      <c r="BA545" s="283"/>
      <c r="BB545" s="282"/>
      <c r="BC545" s="282"/>
      <c r="BD545" s="282"/>
      <c r="BE545" s="283"/>
      <c r="BG545" s="282"/>
      <c r="BH545" s="282"/>
      <c r="BI545" s="282"/>
      <c r="BL545" s="421"/>
      <c r="BM545" s="424"/>
      <c r="BN545" s="424"/>
      <c r="BO545" s="424"/>
      <c r="BP545" s="424"/>
      <c r="BQ545" s="421"/>
      <c r="BR545" s="421"/>
      <c r="BV545" s="282"/>
      <c r="BW545" s="283"/>
      <c r="BY545" s="283"/>
      <c r="BZ545" s="283"/>
      <c r="CA545" s="283"/>
      <c r="CB545" s="282"/>
      <c r="CC545" s="282"/>
      <c r="CD545" s="282"/>
      <c r="CE545" s="282"/>
      <c r="CG545" s="427"/>
      <c r="CH545" s="402"/>
      <c r="CI545" s="424"/>
      <c r="CJ545" s="282"/>
      <c r="CK545" s="282"/>
      <c r="CL545" s="283"/>
      <c r="CM545" s="283"/>
      <c r="CP545" s="282"/>
      <c r="DC545" s="282"/>
      <c r="DD545" s="282"/>
      <c r="DE545" s="282"/>
      <c r="DF545" s="282"/>
      <c r="DG545" s="282"/>
      <c r="DH545" s="282"/>
      <c r="DI545" s="282"/>
      <c r="DJ545" s="282"/>
      <c r="EF545" s="495" t="str">
        <f>""&amp;(MID(数据表!AZ545,1,MIN(FIND({"(";"（"},数据表!AZ545&amp;"(（",1)-1)))&amp;""</f>
        <v/>
      </c>
      <c r="EG545" s="495" t="str">
        <f>""&amp;(MID(数据表!AZ545,1,MIN(FIND({0;1;2;3;4;5;6;7;8;9},数据表!AZ545&amp;"1234567890",1)-1)))&amp;""</f>
        <v/>
      </c>
    </row>
    <row r="546" spans="2:137" s="310" customFormat="1" ht="12" customHeight="1">
      <c r="B546" s="286"/>
      <c r="C546" s="286"/>
      <c r="D546" s="286"/>
      <c r="E546" s="479"/>
      <c r="F546" s="282"/>
      <c r="G546" s="283"/>
      <c r="H546" s="421"/>
      <c r="I546" s="421"/>
      <c r="J546" s="283"/>
      <c r="K546" s="421"/>
      <c r="L546" s="282"/>
      <c r="N546" s="282"/>
      <c r="S546" s="282"/>
      <c r="T546" s="283"/>
      <c r="U546" s="283"/>
      <c r="V546" s="283"/>
      <c r="W546" s="283"/>
      <c r="X546" s="283"/>
      <c r="Y546" s="282"/>
      <c r="Z546" s="282"/>
      <c r="AA546" s="283"/>
      <c r="AB546" s="282"/>
      <c r="AC546" s="282"/>
      <c r="AD546" s="282"/>
      <c r="AE546" s="282"/>
      <c r="AF546" s="283"/>
      <c r="AG546" s="402"/>
      <c r="AH546" s="283"/>
      <c r="AI546" s="283"/>
      <c r="AJ546" s="283"/>
      <c r="AK546" s="283"/>
      <c r="AL546" s="283"/>
      <c r="AM546" s="282"/>
      <c r="AN546" s="282"/>
      <c r="AO546" s="282"/>
      <c r="AP546" s="282"/>
      <c r="AQ546" s="282"/>
      <c r="AR546" s="282"/>
      <c r="AT546" s="283"/>
      <c r="AU546" s="283"/>
      <c r="AV546" s="283"/>
      <c r="AW546" s="283"/>
      <c r="AY546" s="283"/>
      <c r="AZ546" s="282"/>
      <c r="BA546" s="283"/>
      <c r="BB546" s="282"/>
      <c r="BC546" s="282"/>
      <c r="BD546" s="282"/>
      <c r="BE546" s="283"/>
      <c r="BG546" s="282"/>
      <c r="BH546" s="282"/>
      <c r="BI546" s="282"/>
      <c r="BL546" s="421"/>
      <c r="BM546" s="424"/>
      <c r="BN546" s="424"/>
      <c r="BO546" s="424"/>
      <c r="BP546" s="424"/>
      <c r="BQ546" s="421"/>
      <c r="BR546" s="421"/>
      <c r="BV546" s="282"/>
      <c r="BW546" s="283"/>
      <c r="BY546" s="283"/>
      <c r="BZ546" s="283"/>
      <c r="CA546" s="283"/>
      <c r="CB546" s="282"/>
      <c r="CC546" s="282"/>
      <c r="CD546" s="282"/>
      <c r="CE546" s="282"/>
      <c r="CG546" s="427"/>
      <c r="CH546" s="402"/>
      <c r="CI546" s="424"/>
      <c r="CJ546" s="282"/>
      <c r="CK546" s="282"/>
      <c r="CL546" s="283"/>
      <c r="CM546" s="283"/>
      <c r="CP546" s="282"/>
      <c r="DC546" s="282"/>
      <c r="DD546" s="282"/>
      <c r="DE546" s="282"/>
      <c r="DF546" s="282"/>
      <c r="DG546" s="282"/>
      <c r="DH546" s="282"/>
      <c r="DI546" s="282"/>
      <c r="DJ546" s="282"/>
      <c r="EF546" s="495" t="str">
        <f>""&amp;(MID(数据表!AZ546,1,MIN(FIND({"(";"（"},数据表!AZ546&amp;"(（",1)-1)))&amp;""</f>
        <v/>
      </c>
      <c r="EG546" s="495" t="str">
        <f>""&amp;(MID(数据表!AZ546,1,MIN(FIND({0;1;2;3;4;5;6;7;8;9},数据表!AZ546&amp;"1234567890",1)-1)))&amp;""</f>
        <v/>
      </c>
    </row>
    <row r="547" spans="2:137" s="310" customFormat="1" ht="12" customHeight="1">
      <c r="B547" s="286"/>
      <c r="C547" s="286"/>
      <c r="D547" s="286"/>
      <c r="E547" s="479"/>
      <c r="F547" s="282"/>
      <c r="G547" s="283"/>
      <c r="H547" s="421"/>
      <c r="I547" s="421"/>
      <c r="J547" s="283"/>
      <c r="K547" s="421"/>
      <c r="L547" s="282"/>
      <c r="N547" s="282"/>
      <c r="S547" s="282"/>
      <c r="T547" s="283"/>
      <c r="U547" s="283"/>
      <c r="V547" s="283"/>
      <c r="W547" s="283"/>
      <c r="X547" s="283"/>
      <c r="Y547" s="282"/>
      <c r="Z547" s="282"/>
      <c r="AA547" s="283"/>
      <c r="AB547" s="282"/>
      <c r="AC547" s="282"/>
      <c r="AD547" s="282"/>
      <c r="AE547" s="282"/>
      <c r="AF547" s="283"/>
      <c r="AG547" s="402"/>
      <c r="AH547" s="283"/>
      <c r="AI547" s="283"/>
      <c r="AJ547" s="283"/>
      <c r="AK547" s="283"/>
      <c r="AL547" s="283"/>
      <c r="AM547" s="282"/>
      <c r="AN547" s="282"/>
      <c r="AO547" s="282"/>
      <c r="AP547" s="282"/>
      <c r="AQ547" s="282"/>
      <c r="AR547" s="282"/>
      <c r="AT547" s="283"/>
      <c r="AU547" s="283"/>
      <c r="AV547" s="283"/>
      <c r="AW547" s="283"/>
      <c r="AY547" s="283"/>
      <c r="AZ547" s="282"/>
      <c r="BA547" s="283"/>
      <c r="BB547" s="282"/>
      <c r="BC547" s="282"/>
      <c r="BD547" s="282"/>
      <c r="BE547" s="283"/>
      <c r="BG547" s="282"/>
      <c r="BH547" s="282"/>
      <c r="BI547" s="282"/>
      <c r="BL547" s="421"/>
      <c r="BM547" s="424"/>
      <c r="BN547" s="424"/>
      <c r="BO547" s="424"/>
      <c r="BP547" s="424"/>
      <c r="BQ547" s="421"/>
      <c r="BR547" s="421"/>
      <c r="BV547" s="282"/>
      <c r="BW547" s="283"/>
      <c r="BY547" s="283"/>
      <c r="BZ547" s="283"/>
      <c r="CA547" s="283"/>
      <c r="CB547" s="282"/>
      <c r="CC547" s="282"/>
      <c r="CD547" s="282"/>
      <c r="CE547" s="282"/>
      <c r="CG547" s="427"/>
      <c r="CH547" s="402"/>
      <c r="CI547" s="424"/>
      <c r="CJ547" s="282"/>
      <c r="CK547" s="282"/>
      <c r="CL547" s="283"/>
      <c r="CM547" s="283"/>
      <c r="CP547" s="282"/>
      <c r="DC547" s="282"/>
      <c r="DD547" s="282"/>
      <c r="DE547" s="282"/>
      <c r="DF547" s="282"/>
      <c r="DG547" s="282"/>
      <c r="DH547" s="282"/>
      <c r="DI547" s="282"/>
      <c r="DJ547" s="282"/>
      <c r="EF547" s="495" t="str">
        <f>""&amp;(MID(数据表!AZ547,1,MIN(FIND({"(";"（"},数据表!AZ547&amp;"(（",1)-1)))&amp;""</f>
        <v/>
      </c>
      <c r="EG547" s="495" t="str">
        <f>""&amp;(MID(数据表!AZ547,1,MIN(FIND({0;1;2;3;4;5;6;7;8;9},数据表!AZ547&amp;"1234567890",1)-1)))&amp;""</f>
        <v/>
      </c>
    </row>
    <row r="548" spans="2:137" s="310" customFormat="1" ht="12" customHeight="1">
      <c r="B548" s="286"/>
      <c r="C548" s="286"/>
      <c r="D548" s="286"/>
      <c r="E548" s="479"/>
      <c r="F548" s="282"/>
      <c r="G548" s="283"/>
      <c r="H548" s="421"/>
      <c r="I548" s="421"/>
      <c r="J548" s="283"/>
      <c r="K548" s="421"/>
      <c r="L548" s="282"/>
      <c r="N548" s="282"/>
      <c r="S548" s="282"/>
      <c r="T548" s="283"/>
      <c r="U548" s="283"/>
      <c r="V548" s="283"/>
      <c r="W548" s="283"/>
      <c r="X548" s="283"/>
      <c r="Y548" s="282"/>
      <c r="Z548" s="282"/>
      <c r="AA548" s="283"/>
      <c r="AB548" s="282"/>
      <c r="AC548" s="282"/>
      <c r="AD548" s="282"/>
      <c r="AE548" s="282"/>
      <c r="AF548" s="283"/>
      <c r="AG548" s="402"/>
      <c r="AH548" s="283"/>
      <c r="AI548" s="283"/>
      <c r="AJ548" s="283"/>
      <c r="AK548" s="283"/>
      <c r="AL548" s="283"/>
      <c r="AM548" s="282"/>
      <c r="AN548" s="282"/>
      <c r="AO548" s="282"/>
      <c r="AP548" s="282"/>
      <c r="AQ548" s="282"/>
      <c r="AR548" s="282"/>
      <c r="AT548" s="283"/>
      <c r="AU548" s="283"/>
      <c r="AV548" s="283"/>
      <c r="AW548" s="283"/>
      <c r="AY548" s="283"/>
      <c r="AZ548" s="282"/>
      <c r="BA548" s="283"/>
      <c r="BB548" s="282"/>
      <c r="BC548" s="282"/>
      <c r="BD548" s="282"/>
      <c r="BE548" s="283"/>
      <c r="BG548" s="282"/>
      <c r="BH548" s="282"/>
      <c r="BI548" s="282"/>
      <c r="BL548" s="421"/>
      <c r="BM548" s="424"/>
      <c r="BN548" s="424"/>
      <c r="BO548" s="424"/>
      <c r="BP548" s="424"/>
      <c r="BQ548" s="421"/>
      <c r="BR548" s="421"/>
      <c r="BV548" s="282"/>
      <c r="BW548" s="283"/>
      <c r="BY548" s="283"/>
      <c r="BZ548" s="283"/>
      <c r="CA548" s="283"/>
      <c r="CB548" s="282"/>
      <c r="CC548" s="282"/>
      <c r="CD548" s="282"/>
      <c r="CE548" s="282"/>
      <c r="CG548" s="427"/>
      <c r="CH548" s="402"/>
      <c r="CI548" s="424"/>
      <c r="CJ548" s="282"/>
      <c r="CK548" s="282"/>
      <c r="CL548" s="283"/>
      <c r="CM548" s="283"/>
      <c r="CP548" s="282"/>
      <c r="DC548" s="282"/>
      <c r="DD548" s="282"/>
      <c r="DE548" s="282"/>
      <c r="DF548" s="282"/>
      <c r="DG548" s="282"/>
      <c r="DH548" s="282"/>
      <c r="DI548" s="282"/>
      <c r="DJ548" s="282"/>
      <c r="EF548" s="495" t="str">
        <f>""&amp;(MID(数据表!AZ548,1,MIN(FIND({"(";"（"},数据表!AZ548&amp;"(（",1)-1)))&amp;""</f>
        <v/>
      </c>
      <c r="EG548" s="495" t="str">
        <f>""&amp;(MID(数据表!AZ548,1,MIN(FIND({0;1;2;3;4;5;6;7;8;9},数据表!AZ548&amp;"1234567890",1)-1)))&amp;""</f>
        <v/>
      </c>
    </row>
    <row r="549" spans="2:137" s="310" customFormat="1" ht="12" customHeight="1">
      <c r="B549" s="286"/>
      <c r="C549" s="286"/>
      <c r="D549" s="286"/>
      <c r="E549" s="479"/>
      <c r="F549" s="282"/>
      <c r="G549" s="283"/>
      <c r="H549" s="421"/>
      <c r="I549" s="421"/>
      <c r="J549" s="283"/>
      <c r="K549" s="421"/>
      <c r="L549" s="282"/>
      <c r="N549" s="282"/>
      <c r="S549" s="282"/>
      <c r="T549" s="283"/>
      <c r="U549" s="283"/>
      <c r="V549" s="283"/>
      <c r="W549" s="283"/>
      <c r="X549" s="283"/>
      <c r="Y549" s="282"/>
      <c r="Z549" s="282"/>
      <c r="AA549" s="283"/>
      <c r="AB549" s="282"/>
      <c r="AC549" s="282"/>
      <c r="AD549" s="282"/>
      <c r="AE549" s="282"/>
      <c r="AF549" s="283"/>
      <c r="AG549" s="402"/>
      <c r="AH549" s="283"/>
      <c r="AI549" s="283"/>
      <c r="AJ549" s="283"/>
      <c r="AK549" s="283"/>
      <c r="AL549" s="283"/>
      <c r="AM549" s="282"/>
      <c r="AN549" s="282"/>
      <c r="AO549" s="282"/>
      <c r="AP549" s="282"/>
      <c r="AQ549" s="282"/>
      <c r="AR549" s="282"/>
      <c r="AT549" s="283"/>
      <c r="AU549" s="283"/>
      <c r="AV549" s="283"/>
      <c r="AW549" s="283"/>
      <c r="AY549" s="283"/>
      <c r="AZ549" s="282"/>
      <c r="BA549" s="283"/>
      <c r="BB549" s="282"/>
      <c r="BC549" s="282"/>
      <c r="BD549" s="282"/>
      <c r="BE549" s="283"/>
      <c r="BG549" s="282"/>
      <c r="BH549" s="282"/>
      <c r="BI549" s="282"/>
      <c r="BL549" s="421"/>
      <c r="BM549" s="424"/>
      <c r="BN549" s="424"/>
      <c r="BO549" s="424"/>
      <c r="BP549" s="424"/>
      <c r="BQ549" s="421"/>
      <c r="BR549" s="421"/>
      <c r="BV549" s="282"/>
      <c r="BW549" s="283"/>
      <c r="BY549" s="283"/>
      <c r="BZ549" s="283"/>
      <c r="CA549" s="283"/>
      <c r="CB549" s="282"/>
      <c r="CC549" s="282"/>
      <c r="CD549" s="282"/>
      <c r="CE549" s="282"/>
      <c r="CG549" s="427"/>
      <c r="CH549" s="402"/>
      <c r="CI549" s="424"/>
      <c r="CJ549" s="282"/>
      <c r="CK549" s="282"/>
      <c r="CL549" s="283"/>
      <c r="CM549" s="283"/>
      <c r="CP549" s="282"/>
      <c r="DC549" s="282"/>
      <c r="DD549" s="282"/>
      <c r="DE549" s="282"/>
      <c r="DF549" s="282"/>
      <c r="DG549" s="282"/>
      <c r="DH549" s="282"/>
      <c r="DI549" s="282"/>
      <c r="DJ549" s="282"/>
      <c r="EF549" s="495" t="str">
        <f>""&amp;(MID(数据表!AZ549,1,MIN(FIND({"(";"（"},数据表!AZ549&amp;"(（",1)-1)))&amp;""</f>
        <v/>
      </c>
      <c r="EG549" s="495" t="str">
        <f>""&amp;(MID(数据表!AZ549,1,MIN(FIND({0;1;2;3;4;5;6;7;8;9},数据表!AZ549&amp;"1234567890",1)-1)))&amp;""</f>
        <v/>
      </c>
    </row>
    <row r="550" spans="2:137" s="310" customFormat="1" ht="12" customHeight="1">
      <c r="B550" s="286"/>
      <c r="C550" s="286"/>
      <c r="D550" s="286"/>
      <c r="E550" s="479"/>
      <c r="F550" s="282"/>
      <c r="G550" s="283"/>
      <c r="H550" s="421"/>
      <c r="I550" s="421"/>
      <c r="J550" s="283"/>
      <c r="K550" s="421"/>
      <c r="L550" s="282"/>
      <c r="N550" s="282"/>
      <c r="S550" s="282"/>
      <c r="T550" s="283"/>
      <c r="U550" s="283"/>
      <c r="V550" s="283"/>
      <c r="W550" s="283"/>
      <c r="X550" s="283"/>
      <c r="Y550" s="282"/>
      <c r="Z550" s="282"/>
      <c r="AA550" s="283"/>
      <c r="AB550" s="282"/>
      <c r="AC550" s="282"/>
      <c r="AD550" s="282"/>
      <c r="AE550" s="282"/>
      <c r="AF550" s="283"/>
      <c r="AG550" s="402"/>
      <c r="AH550" s="283"/>
      <c r="AI550" s="283"/>
      <c r="AJ550" s="283"/>
      <c r="AK550" s="283"/>
      <c r="AL550" s="283"/>
      <c r="AM550" s="282"/>
      <c r="AN550" s="282"/>
      <c r="AO550" s="282"/>
      <c r="AP550" s="282"/>
      <c r="AQ550" s="282"/>
      <c r="AR550" s="282"/>
      <c r="AT550" s="283"/>
      <c r="AU550" s="283"/>
      <c r="AV550" s="283"/>
      <c r="AW550" s="283"/>
      <c r="AY550" s="283"/>
      <c r="AZ550" s="282"/>
      <c r="BA550" s="283"/>
      <c r="BB550" s="282"/>
      <c r="BC550" s="282"/>
      <c r="BD550" s="282"/>
      <c r="BE550" s="283"/>
      <c r="BG550" s="282"/>
      <c r="BH550" s="282"/>
      <c r="BI550" s="282"/>
      <c r="BL550" s="421"/>
      <c r="BM550" s="424"/>
      <c r="BN550" s="424"/>
      <c r="BO550" s="424"/>
      <c r="BP550" s="424"/>
      <c r="BQ550" s="421"/>
      <c r="BR550" s="421"/>
      <c r="BV550" s="282"/>
      <c r="BW550" s="283"/>
      <c r="BY550" s="283"/>
      <c r="BZ550" s="283"/>
      <c r="CA550" s="283"/>
      <c r="CB550" s="282"/>
      <c r="CC550" s="282"/>
      <c r="CD550" s="282"/>
      <c r="CE550" s="282"/>
      <c r="CG550" s="427"/>
      <c r="CH550" s="402"/>
      <c r="CI550" s="424"/>
      <c r="CJ550" s="282"/>
      <c r="CK550" s="282"/>
      <c r="CL550" s="283"/>
      <c r="CM550" s="283"/>
      <c r="CP550" s="282"/>
      <c r="DC550" s="282"/>
      <c r="DD550" s="282"/>
      <c r="DE550" s="282"/>
      <c r="DF550" s="282"/>
      <c r="DG550" s="282"/>
      <c r="DH550" s="282"/>
      <c r="DI550" s="282"/>
      <c r="DJ550" s="282"/>
      <c r="EF550" s="495" t="str">
        <f>""&amp;(MID(数据表!AZ550,1,MIN(FIND({"(";"（"},数据表!AZ550&amp;"(（",1)-1)))&amp;""</f>
        <v/>
      </c>
      <c r="EG550" s="495" t="str">
        <f>""&amp;(MID(数据表!AZ550,1,MIN(FIND({0;1;2;3;4;5;6;7;8;9},数据表!AZ550&amp;"1234567890",1)-1)))&amp;""</f>
        <v/>
      </c>
    </row>
    <row r="551" spans="2:137" s="310" customFormat="1" ht="12" customHeight="1">
      <c r="B551" s="286"/>
      <c r="C551" s="286"/>
      <c r="D551" s="286"/>
      <c r="E551" s="479"/>
      <c r="F551" s="282"/>
      <c r="G551" s="283"/>
      <c r="H551" s="421"/>
      <c r="I551" s="421"/>
      <c r="J551" s="283"/>
      <c r="K551" s="421"/>
      <c r="L551" s="282"/>
      <c r="N551" s="282"/>
      <c r="S551" s="282"/>
      <c r="T551" s="283"/>
      <c r="U551" s="283"/>
      <c r="V551" s="283"/>
      <c r="W551" s="283"/>
      <c r="X551" s="283"/>
      <c r="Y551" s="282"/>
      <c r="Z551" s="282"/>
      <c r="AA551" s="283"/>
      <c r="AB551" s="282"/>
      <c r="AC551" s="282"/>
      <c r="AD551" s="282"/>
      <c r="AE551" s="282"/>
      <c r="AF551" s="283"/>
      <c r="AG551" s="402"/>
      <c r="AH551" s="283"/>
      <c r="AI551" s="283"/>
      <c r="AJ551" s="283"/>
      <c r="AK551" s="283"/>
      <c r="AL551" s="283"/>
      <c r="AM551" s="282"/>
      <c r="AN551" s="282"/>
      <c r="AO551" s="282"/>
      <c r="AP551" s="282"/>
      <c r="AQ551" s="282"/>
      <c r="AR551" s="282"/>
      <c r="AT551" s="283"/>
      <c r="AU551" s="283"/>
      <c r="AV551" s="283"/>
      <c r="AW551" s="283"/>
      <c r="AY551" s="283"/>
      <c r="AZ551" s="282"/>
      <c r="BA551" s="283"/>
      <c r="BB551" s="282"/>
      <c r="BC551" s="282"/>
      <c r="BD551" s="282"/>
      <c r="BE551" s="283"/>
      <c r="BG551" s="282"/>
      <c r="BH551" s="282"/>
      <c r="BI551" s="282"/>
      <c r="BL551" s="421"/>
      <c r="BM551" s="424"/>
      <c r="BN551" s="424"/>
      <c r="BO551" s="424"/>
      <c r="BP551" s="424"/>
      <c r="BQ551" s="421"/>
      <c r="BR551" s="421"/>
      <c r="BV551" s="282"/>
      <c r="BW551" s="283"/>
      <c r="BY551" s="283"/>
      <c r="BZ551" s="283"/>
      <c r="CA551" s="283"/>
      <c r="CB551" s="282"/>
      <c r="CC551" s="282"/>
      <c r="CD551" s="282"/>
      <c r="CE551" s="282"/>
      <c r="CG551" s="427"/>
      <c r="CH551" s="402"/>
      <c r="CI551" s="424"/>
      <c r="CJ551" s="282"/>
      <c r="CK551" s="282"/>
      <c r="CL551" s="283"/>
      <c r="CM551" s="283"/>
      <c r="CP551" s="282"/>
      <c r="DC551" s="282"/>
      <c r="DD551" s="282"/>
      <c r="DE551" s="282"/>
      <c r="DF551" s="282"/>
      <c r="DG551" s="282"/>
      <c r="DH551" s="282"/>
      <c r="DI551" s="282"/>
      <c r="DJ551" s="282"/>
      <c r="EF551" s="495" t="str">
        <f>""&amp;(MID(数据表!AZ551,1,MIN(FIND({"(";"（"},数据表!AZ551&amp;"(（",1)-1)))&amp;""</f>
        <v/>
      </c>
      <c r="EG551" s="495" t="str">
        <f>""&amp;(MID(数据表!AZ551,1,MIN(FIND({0;1;2;3;4;5;6;7;8;9},数据表!AZ551&amp;"1234567890",1)-1)))&amp;""</f>
        <v/>
      </c>
    </row>
    <row r="552" spans="2:137" s="310" customFormat="1" ht="12" customHeight="1">
      <c r="B552" s="286"/>
      <c r="C552" s="286"/>
      <c r="D552" s="286"/>
      <c r="E552" s="479"/>
      <c r="F552" s="282"/>
      <c r="G552" s="283"/>
      <c r="H552" s="421"/>
      <c r="I552" s="421"/>
      <c r="J552" s="283"/>
      <c r="K552" s="421"/>
      <c r="L552" s="282"/>
      <c r="N552" s="282"/>
      <c r="S552" s="282"/>
      <c r="T552" s="283"/>
      <c r="U552" s="283"/>
      <c r="V552" s="283"/>
      <c r="W552" s="283"/>
      <c r="X552" s="283"/>
      <c r="Y552" s="282"/>
      <c r="Z552" s="282"/>
      <c r="AA552" s="283"/>
      <c r="AB552" s="282"/>
      <c r="AC552" s="282"/>
      <c r="AD552" s="282"/>
      <c r="AE552" s="282"/>
      <c r="AF552" s="283"/>
      <c r="AG552" s="402"/>
      <c r="AH552" s="283"/>
      <c r="AI552" s="283"/>
      <c r="AJ552" s="283"/>
      <c r="AK552" s="283"/>
      <c r="AL552" s="283"/>
      <c r="AM552" s="282"/>
      <c r="AN552" s="282"/>
      <c r="AO552" s="282"/>
      <c r="AP552" s="282"/>
      <c r="AQ552" s="282"/>
      <c r="AR552" s="282"/>
      <c r="AT552" s="283"/>
      <c r="AU552" s="283"/>
      <c r="AV552" s="283"/>
      <c r="AW552" s="283"/>
      <c r="AY552" s="283"/>
      <c r="AZ552" s="282"/>
      <c r="BA552" s="283"/>
      <c r="BB552" s="282"/>
      <c r="BC552" s="282"/>
      <c r="BD552" s="282"/>
      <c r="BE552" s="283"/>
      <c r="BG552" s="282"/>
      <c r="BH552" s="282"/>
      <c r="BI552" s="282"/>
      <c r="BL552" s="421"/>
      <c r="BM552" s="424"/>
      <c r="BN552" s="424"/>
      <c r="BO552" s="424"/>
      <c r="BP552" s="424"/>
      <c r="BQ552" s="421"/>
      <c r="BR552" s="421"/>
      <c r="BV552" s="282"/>
      <c r="BW552" s="283"/>
      <c r="BY552" s="283"/>
      <c r="BZ552" s="283"/>
      <c r="CA552" s="283"/>
      <c r="CB552" s="282"/>
      <c r="CC552" s="282"/>
      <c r="CD552" s="282"/>
      <c r="CE552" s="282"/>
      <c r="CG552" s="427"/>
      <c r="CH552" s="402"/>
      <c r="CI552" s="424"/>
      <c r="CJ552" s="282"/>
      <c r="CK552" s="282"/>
      <c r="CL552" s="283"/>
      <c r="CM552" s="283"/>
      <c r="CP552" s="282"/>
      <c r="DC552" s="282"/>
      <c r="DD552" s="282"/>
      <c r="DE552" s="282"/>
      <c r="DF552" s="282"/>
      <c r="DG552" s="282"/>
      <c r="DH552" s="282"/>
      <c r="DI552" s="282"/>
      <c r="DJ552" s="282"/>
      <c r="EF552" s="495" t="str">
        <f>""&amp;(MID(数据表!AZ552,1,MIN(FIND({"(";"（"},数据表!AZ552&amp;"(（",1)-1)))&amp;""</f>
        <v/>
      </c>
      <c r="EG552" s="495" t="str">
        <f>""&amp;(MID(数据表!AZ552,1,MIN(FIND({0;1;2;3;4;5;6;7;8;9},数据表!AZ552&amp;"1234567890",1)-1)))&amp;""</f>
        <v/>
      </c>
    </row>
    <row r="553" spans="2:137" s="310" customFormat="1" ht="12" customHeight="1">
      <c r="B553" s="286"/>
      <c r="C553" s="286"/>
      <c r="D553" s="286"/>
      <c r="E553" s="479"/>
      <c r="F553" s="282"/>
      <c r="G553" s="283"/>
      <c r="H553" s="421"/>
      <c r="I553" s="421"/>
      <c r="J553" s="283"/>
      <c r="K553" s="421"/>
      <c r="L553" s="282"/>
      <c r="N553" s="282"/>
      <c r="S553" s="282"/>
      <c r="T553" s="283"/>
      <c r="U553" s="283"/>
      <c r="V553" s="283"/>
      <c r="W553" s="283"/>
      <c r="X553" s="283"/>
      <c r="Y553" s="282"/>
      <c r="Z553" s="282"/>
      <c r="AA553" s="283"/>
      <c r="AB553" s="282"/>
      <c r="AC553" s="282"/>
      <c r="AD553" s="282"/>
      <c r="AE553" s="282"/>
      <c r="AF553" s="283"/>
      <c r="AG553" s="402"/>
      <c r="AH553" s="283"/>
      <c r="AI553" s="283"/>
      <c r="AJ553" s="283"/>
      <c r="AK553" s="283"/>
      <c r="AL553" s="283"/>
      <c r="AM553" s="282"/>
      <c r="AN553" s="282"/>
      <c r="AO553" s="282"/>
      <c r="AP553" s="282"/>
      <c r="AQ553" s="282"/>
      <c r="AR553" s="282"/>
      <c r="AT553" s="283"/>
      <c r="AU553" s="283"/>
      <c r="AV553" s="283"/>
      <c r="AW553" s="283"/>
      <c r="AY553" s="283"/>
      <c r="AZ553" s="282"/>
      <c r="BA553" s="283"/>
      <c r="BB553" s="282"/>
      <c r="BC553" s="282"/>
      <c r="BD553" s="282"/>
      <c r="BE553" s="283"/>
      <c r="BG553" s="282"/>
      <c r="BH553" s="282"/>
      <c r="BI553" s="282"/>
      <c r="BL553" s="421"/>
      <c r="BM553" s="424"/>
      <c r="BN553" s="424"/>
      <c r="BO553" s="424"/>
      <c r="BP553" s="424"/>
      <c r="BQ553" s="421"/>
      <c r="BR553" s="421"/>
      <c r="BV553" s="282"/>
      <c r="BW553" s="283"/>
      <c r="BY553" s="283"/>
      <c r="BZ553" s="283"/>
      <c r="CA553" s="283"/>
      <c r="CB553" s="282"/>
      <c r="CC553" s="282"/>
      <c r="CD553" s="282"/>
      <c r="CE553" s="282"/>
      <c r="CG553" s="427"/>
      <c r="CH553" s="402"/>
      <c r="CI553" s="424"/>
      <c r="CJ553" s="282"/>
      <c r="CK553" s="282"/>
      <c r="CL553" s="283"/>
      <c r="CM553" s="283"/>
      <c r="CP553" s="282"/>
      <c r="DC553" s="282"/>
      <c r="DD553" s="282"/>
      <c r="DE553" s="282"/>
      <c r="DF553" s="282"/>
      <c r="DG553" s="282"/>
      <c r="DH553" s="282"/>
      <c r="DI553" s="282"/>
      <c r="DJ553" s="282"/>
      <c r="EF553" s="495" t="str">
        <f>""&amp;(MID(数据表!AZ553,1,MIN(FIND({"(";"（"},数据表!AZ553&amp;"(（",1)-1)))&amp;""</f>
        <v/>
      </c>
      <c r="EG553" s="495" t="str">
        <f>""&amp;(MID(数据表!AZ553,1,MIN(FIND({0;1;2;3;4;5;6;7;8;9},数据表!AZ553&amp;"1234567890",1)-1)))&amp;""</f>
        <v/>
      </c>
    </row>
    <row r="554" spans="2:137" s="310" customFormat="1" ht="12" customHeight="1">
      <c r="B554" s="286"/>
      <c r="C554" s="286"/>
      <c r="D554" s="286"/>
      <c r="E554" s="479"/>
      <c r="F554" s="282"/>
      <c r="G554" s="283"/>
      <c r="H554" s="421"/>
      <c r="I554" s="421"/>
      <c r="J554" s="283"/>
      <c r="K554" s="421"/>
      <c r="L554" s="282"/>
      <c r="N554" s="282"/>
      <c r="S554" s="282"/>
      <c r="T554" s="283"/>
      <c r="U554" s="283"/>
      <c r="V554" s="283"/>
      <c r="W554" s="283"/>
      <c r="X554" s="283"/>
      <c r="Y554" s="282"/>
      <c r="Z554" s="282"/>
      <c r="AA554" s="283"/>
      <c r="AB554" s="282"/>
      <c r="AC554" s="282"/>
      <c r="AD554" s="282"/>
      <c r="AE554" s="282"/>
      <c r="AF554" s="283"/>
      <c r="AG554" s="402"/>
      <c r="AH554" s="283"/>
      <c r="AI554" s="283"/>
      <c r="AJ554" s="283"/>
      <c r="AK554" s="283"/>
      <c r="AL554" s="283"/>
      <c r="AM554" s="282"/>
      <c r="AN554" s="282"/>
      <c r="AO554" s="282"/>
      <c r="AP554" s="282"/>
      <c r="AQ554" s="282"/>
      <c r="AR554" s="282"/>
      <c r="AT554" s="283"/>
      <c r="AU554" s="283"/>
      <c r="AV554" s="283"/>
      <c r="AW554" s="283"/>
      <c r="AY554" s="283"/>
      <c r="AZ554" s="282"/>
      <c r="BA554" s="283"/>
      <c r="BB554" s="282"/>
      <c r="BC554" s="282"/>
      <c r="BD554" s="282"/>
      <c r="BE554" s="283"/>
      <c r="BG554" s="282"/>
      <c r="BH554" s="282"/>
      <c r="BI554" s="282"/>
      <c r="BL554" s="421"/>
      <c r="BM554" s="424"/>
      <c r="BN554" s="424"/>
      <c r="BO554" s="424"/>
      <c r="BP554" s="424"/>
      <c r="BQ554" s="421"/>
      <c r="BR554" s="421"/>
      <c r="BV554" s="282"/>
      <c r="BW554" s="283"/>
      <c r="BY554" s="283"/>
      <c r="BZ554" s="283"/>
      <c r="CA554" s="283"/>
      <c r="CB554" s="282"/>
      <c r="CC554" s="282"/>
      <c r="CD554" s="282"/>
      <c r="CE554" s="282"/>
      <c r="CG554" s="427"/>
      <c r="CH554" s="402"/>
      <c r="CI554" s="424"/>
      <c r="CJ554" s="282"/>
      <c r="CK554" s="282"/>
      <c r="CL554" s="283"/>
      <c r="CM554" s="283"/>
      <c r="CP554" s="282"/>
      <c r="DC554" s="282"/>
      <c r="DD554" s="282"/>
      <c r="DE554" s="282"/>
      <c r="DF554" s="282"/>
      <c r="DG554" s="282"/>
      <c r="DH554" s="282"/>
      <c r="DI554" s="282"/>
      <c r="DJ554" s="282"/>
      <c r="EF554" s="495" t="str">
        <f>""&amp;(MID(数据表!AZ554,1,MIN(FIND({"(";"（"},数据表!AZ554&amp;"(（",1)-1)))&amp;""</f>
        <v/>
      </c>
      <c r="EG554" s="495" t="str">
        <f>""&amp;(MID(数据表!AZ554,1,MIN(FIND({0;1;2;3;4;5;6;7;8;9},数据表!AZ554&amp;"1234567890",1)-1)))&amp;""</f>
        <v/>
      </c>
    </row>
    <row r="555" spans="2:137" s="310" customFormat="1" ht="12" customHeight="1">
      <c r="B555" s="286"/>
      <c r="C555" s="286"/>
      <c r="D555" s="286"/>
      <c r="E555" s="479"/>
      <c r="F555" s="282"/>
      <c r="G555" s="283"/>
      <c r="H555" s="421"/>
      <c r="I555" s="421"/>
      <c r="J555" s="283"/>
      <c r="K555" s="421"/>
      <c r="L555" s="282"/>
      <c r="N555" s="282"/>
      <c r="S555" s="282"/>
      <c r="T555" s="283"/>
      <c r="U555" s="283"/>
      <c r="V555" s="283"/>
      <c r="W555" s="283"/>
      <c r="X555" s="283"/>
      <c r="Y555" s="282"/>
      <c r="Z555" s="282"/>
      <c r="AA555" s="283"/>
      <c r="AB555" s="282"/>
      <c r="AC555" s="282"/>
      <c r="AD555" s="282"/>
      <c r="AE555" s="282"/>
      <c r="AF555" s="283"/>
      <c r="AG555" s="402"/>
      <c r="AH555" s="283"/>
      <c r="AI555" s="283"/>
      <c r="AJ555" s="283"/>
      <c r="AK555" s="283"/>
      <c r="AL555" s="283"/>
      <c r="AM555" s="282"/>
      <c r="AN555" s="282"/>
      <c r="AO555" s="282"/>
      <c r="AP555" s="282"/>
      <c r="AQ555" s="282"/>
      <c r="AR555" s="282"/>
      <c r="AT555" s="283"/>
      <c r="AU555" s="283"/>
      <c r="AV555" s="283"/>
      <c r="AW555" s="283"/>
      <c r="AY555" s="283"/>
      <c r="AZ555" s="282"/>
      <c r="BA555" s="283"/>
      <c r="BB555" s="282"/>
      <c r="BC555" s="282"/>
      <c r="BD555" s="282"/>
      <c r="BE555" s="283"/>
      <c r="BG555" s="282"/>
      <c r="BH555" s="282"/>
      <c r="BI555" s="282"/>
      <c r="BL555" s="421"/>
      <c r="BM555" s="424"/>
      <c r="BN555" s="424"/>
      <c r="BO555" s="424"/>
      <c r="BP555" s="424"/>
      <c r="BQ555" s="421"/>
      <c r="BR555" s="421"/>
      <c r="BV555" s="282"/>
      <c r="BW555" s="283"/>
      <c r="BY555" s="283"/>
      <c r="BZ555" s="283"/>
      <c r="CA555" s="283"/>
      <c r="CB555" s="282"/>
      <c r="CC555" s="282"/>
      <c r="CD555" s="282"/>
      <c r="CE555" s="282"/>
      <c r="CG555" s="427"/>
      <c r="CH555" s="402"/>
      <c r="CI555" s="424"/>
      <c r="CJ555" s="282"/>
      <c r="CK555" s="282"/>
      <c r="CL555" s="283"/>
      <c r="CM555" s="283"/>
      <c r="CP555" s="282"/>
      <c r="DC555" s="282"/>
      <c r="DD555" s="282"/>
      <c r="DE555" s="282"/>
      <c r="DF555" s="282"/>
      <c r="DG555" s="282"/>
      <c r="DH555" s="282"/>
      <c r="DI555" s="282"/>
      <c r="DJ555" s="282"/>
      <c r="EF555" s="495" t="str">
        <f>""&amp;(MID(数据表!AZ555,1,MIN(FIND({"(";"（"},数据表!AZ555&amp;"(（",1)-1)))&amp;""</f>
        <v/>
      </c>
      <c r="EG555" s="495" t="str">
        <f>""&amp;(MID(数据表!AZ555,1,MIN(FIND({0;1;2;3;4;5;6;7;8;9},数据表!AZ555&amp;"1234567890",1)-1)))&amp;""</f>
        <v/>
      </c>
    </row>
    <row r="556" spans="2:137" s="310" customFormat="1" ht="12" customHeight="1">
      <c r="B556" s="286"/>
      <c r="C556" s="286"/>
      <c r="D556" s="286"/>
      <c r="E556" s="479"/>
      <c r="F556" s="282"/>
      <c r="G556" s="283"/>
      <c r="H556" s="421"/>
      <c r="I556" s="421"/>
      <c r="J556" s="283"/>
      <c r="K556" s="421"/>
      <c r="L556" s="282"/>
      <c r="N556" s="282"/>
      <c r="S556" s="282"/>
      <c r="T556" s="283"/>
      <c r="U556" s="283"/>
      <c r="V556" s="283"/>
      <c r="W556" s="283"/>
      <c r="X556" s="283"/>
      <c r="Y556" s="282"/>
      <c r="Z556" s="282"/>
      <c r="AA556" s="283"/>
      <c r="AB556" s="282"/>
      <c r="AC556" s="282"/>
      <c r="AD556" s="282"/>
      <c r="AE556" s="282"/>
      <c r="AF556" s="283"/>
      <c r="AG556" s="402"/>
      <c r="AH556" s="283"/>
      <c r="AI556" s="283"/>
      <c r="AJ556" s="283"/>
      <c r="AK556" s="283"/>
      <c r="AL556" s="283"/>
      <c r="AM556" s="282"/>
      <c r="AN556" s="282"/>
      <c r="AO556" s="282"/>
      <c r="AP556" s="282"/>
      <c r="AQ556" s="282"/>
      <c r="AR556" s="282"/>
      <c r="AT556" s="283"/>
      <c r="AU556" s="283"/>
      <c r="AV556" s="283"/>
      <c r="AW556" s="283"/>
      <c r="AY556" s="283"/>
      <c r="AZ556" s="282"/>
      <c r="BA556" s="283"/>
      <c r="BB556" s="282"/>
      <c r="BC556" s="282"/>
      <c r="BD556" s="282"/>
      <c r="BE556" s="283"/>
      <c r="BG556" s="282"/>
      <c r="BH556" s="282"/>
      <c r="BI556" s="282"/>
      <c r="BL556" s="421"/>
      <c r="BM556" s="424"/>
      <c r="BN556" s="424"/>
      <c r="BO556" s="424"/>
      <c r="BP556" s="424"/>
      <c r="BQ556" s="421"/>
      <c r="BR556" s="421"/>
      <c r="BV556" s="282"/>
      <c r="BW556" s="283"/>
      <c r="BY556" s="283"/>
      <c r="BZ556" s="283"/>
      <c r="CA556" s="283"/>
      <c r="CB556" s="282"/>
      <c r="CC556" s="282"/>
      <c r="CD556" s="282"/>
      <c r="CE556" s="282"/>
      <c r="CG556" s="427"/>
      <c r="CH556" s="402"/>
      <c r="CI556" s="424"/>
      <c r="CJ556" s="282"/>
      <c r="CK556" s="282"/>
      <c r="CL556" s="283"/>
      <c r="CM556" s="283"/>
      <c r="CP556" s="282"/>
      <c r="DC556" s="282"/>
      <c r="DD556" s="282"/>
      <c r="DE556" s="282"/>
      <c r="DF556" s="282"/>
      <c r="DG556" s="282"/>
      <c r="DH556" s="282"/>
      <c r="DI556" s="282"/>
      <c r="DJ556" s="282"/>
      <c r="EF556" s="495" t="str">
        <f>""&amp;(MID(数据表!AZ556,1,MIN(FIND({"(";"（"},数据表!AZ556&amp;"(（",1)-1)))&amp;""</f>
        <v/>
      </c>
      <c r="EG556" s="495" t="str">
        <f>""&amp;(MID(数据表!AZ556,1,MIN(FIND({0;1;2;3;4;5;6;7;8;9},数据表!AZ556&amp;"1234567890",1)-1)))&amp;""</f>
        <v/>
      </c>
    </row>
    <row r="557" spans="2:137" s="310" customFormat="1" ht="12" customHeight="1">
      <c r="B557" s="286"/>
      <c r="C557" s="286"/>
      <c r="D557" s="286"/>
      <c r="E557" s="479"/>
      <c r="F557" s="282"/>
      <c r="G557" s="283"/>
      <c r="H557" s="421"/>
      <c r="I557" s="421"/>
      <c r="J557" s="283"/>
      <c r="K557" s="421"/>
      <c r="L557" s="282"/>
      <c r="N557" s="282"/>
      <c r="S557" s="282"/>
      <c r="T557" s="283"/>
      <c r="U557" s="283"/>
      <c r="V557" s="283"/>
      <c r="W557" s="283"/>
      <c r="X557" s="283"/>
      <c r="Y557" s="282"/>
      <c r="Z557" s="282"/>
      <c r="AA557" s="283"/>
      <c r="AB557" s="282"/>
      <c r="AC557" s="282"/>
      <c r="AD557" s="282"/>
      <c r="AE557" s="282"/>
      <c r="AF557" s="283"/>
      <c r="AG557" s="402"/>
      <c r="AH557" s="283"/>
      <c r="AI557" s="283"/>
      <c r="AJ557" s="283"/>
      <c r="AK557" s="283"/>
      <c r="AL557" s="283"/>
      <c r="AM557" s="282"/>
      <c r="AN557" s="282"/>
      <c r="AO557" s="282"/>
      <c r="AP557" s="282"/>
      <c r="AQ557" s="282"/>
      <c r="AR557" s="282"/>
      <c r="AT557" s="283"/>
      <c r="AU557" s="283"/>
      <c r="AV557" s="283"/>
      <c r="AW557" s="283"/>
      <c r="AY557" s="283"/>
      <c r="AZ557" s="282"/>
      <c r="BA557" s="283"/>
      <c r="BB557" s="282"/>
      <c r="BC557" s="282"/>
      <c r="BD557" s="282"/>
      <c r="BE557" s="283"/>
      <c r="BG557" s="282"/>
      <c r="BH557" s="282"/>
      <c r="BI557" s="282"/>
      <c r="BL557" s="421"/>
      <c r="BM557" s="424"/>
      <c r="BN557" s="424"/>
      <c r="BO557" s="424"/>
      <c r="BP557" s="424"/>
      <c r="BQ557" s="421"/>
      <c r="BR557" s="421"/>
      <c r="BV557" s="282"/>
      <c r="BW557" s="283"/>
      <c r="BY557" s="283"/>
      <c r="BZ557" s="283"/>
      <c r="CA557" s="283"/>
      <c r="CB557" s="282"/>
      <c r="CC557" s="282"/>
      <c r="CD557" s="282"/>
      <c r="CE557" s="282"/>
      <c r="CG557" s="427"/>
      <c r="CH557" s="402"/>
      <c r="CI557" s="424"/>
      <c r="CJ557" s="282"/>
      <c r="CK557" s="282"/>
      <c r="CL557" s="283"/>
      <c r="CM557" s="283"/>
      <c r="CP557" s="282"/>
      <c r="DC557" s="282"/>
      <c r="DD557" s="282"/>
      <c r="DE557" s="282"/>
      <c r="DF557" s="282"/>
      <c r="DG557" s="282"/>
      <c r="DH557" s="282"/>
      <c r="DI557" s="282"/>
      <c r="DJ557" s="282"/>
      <c r="EF557" s="495" t="str">
        <f>""&amp;(MID(数据表!AZ557,1,MIN(FIND({"(";"（"},数据表!AZ557&amp;"(（",1)-1)))&amp;""</f>
        <v/>
      </c>
      <c r="EG557" s="495" t="str">
        <f>""&amp;(MID(数据表!AZ557,1,MIN(FIND({0;1;2;3;4;5;6;7;8;9},数据表!AZ557&amp;"1234567890",1)-1)))&amp;""</f>
        <v/>
      </c>
    </row>
    <row r="558" spans="2:137" s="310" customFormat="1" ht="12" customHeight="1">
      <c r="B558" s="286"/>
      <c r="C558" s="286"/>
      <c r="D558" s="286"/>
      <c r="E558" s="479"/>
      <c r="F558" s="282"/>
      <c r="G558" s="283"/>
      <c r="H558" s="421"/>
      <c r="I558" s="421"/>
      <c r="J558" s="283"/>
      <c r="K558" s="421"/>
      <c r="L558" s="282"/>
      <c r="N558" s="282"/>
      <c r="S558" s="282"/>
      <c r="T558" s="283"/>
      <c r="U558" s="283"/>
      <c r="V558" s="283"/>
      <c r="W558" s="283"/>
      <c r="X558" s="283"/>
      <c r="Y558" s="282"/>
      <c r="Z558" s="282"/>
      <c r="AA558" s="283"/>
      <c r="AB558" s="282"/>
      <c r="AC558" s="282"/>
      <c r="AD558" s="282"/>
      <c r="AE558" s="282"/>
      <c r="AF558" s="283"/>
      <c r="AG558" s="402"/>
      <c r="AH558" s="283"/>
      <c r="AI558" s="283"/>
      <c r="AJ558" s="283"/>
      <c r="AK558" s="283"/>
      <c r="AL558" s="283"/>
      <c r="AM558" s="282"/>
      <c r="AN558" s="282"/>
      <c r="AO558" s="282"/>
      <c r="AP558" s="282"/>
      <c r="AQ558" s="282"/>
      <c r="AR558" s="282"/>
      <c r="AT558" s="283"/>
      <c r="AU558" s="283"/>
      <c r="AV558" s="283"/>
      <c r="AW558" s="283"/>
      <c r="AY558" s="283"/>
      <c r="AZ558" s="282"/>
      <c r="BA558" s="283"/>
      <c r="BB558" s="282"/>
      <c r="BC558" s="282"/>
      <c r="BD558" s="282"/>
      <c r="BE558" s="283"/>
      <c r="BG558" s="282"/>
      <c r="BH558" s="282"/>
      <c r="BI558" s="282"/>
      <c r="BL558" s="421"/>
      <c r="BM558" s="424"/>
      <c r="BN558" s="424"/>
      <c r="BO558" s="424"/>
      <c r="BP558" s="424"/>
      <c r="BQ558" s="421"/>
      <c r="BR558" s="421"/>
      <c r="BV558" s="282"/>
      <c r="BW558" s="283"/>
      <c r="BY558" s="283"/>
      <c r="BZ558" s="283"/>
      <c r="CA558" s="283"/>
      <c r="CB558" s="282"/>
      <c r="CC558" s="282"/>
      <c r="CD558" s="282"/>
      <c r="CE558" s="282"/>
      <c r="CG558" s="427"/>
      <c r="CH558" s="402"/>
      <c r="CI558" s="424"/>
      <c r="CJ558" s="282"/>
      <c r="CK558" s="282"/>
      <c r="CL558" s="283"/>
      <c r="CM558" s="283"/>
      <c r="CP558" s="282"/>
      <c r="DC558" s="282"/>
      <c r="DD558" s="282"/>
      <c r="DE558" s="282"/>
      <c r="DF558" s="282"/>
      <c r="DG558" s="282"/>
      <c r="DH558" s="282"/>
      <c r="DI558" s="282"/>
      <c r="DJ558" s="282"/>
      <c r="EF558" s="495" t="str">
        <f>""&amp;(MID(数据表!AZ558,1,MIN(FIND({"(";"（"},数据表!AZ558&amp;"(（",1)-1)))&amp;""</f>
        <v/>
      </c>
      <c r="EG558" s="495" t="str">
        <f>""&amp;(MID(数据表!AZ558,1,MIN(FIND({0;1;2;3;4;5;6;7;8;9},数据表!AZ558&amp;"1234567890",1)-1)))&amp;""</f>
        <v/>
      </c>
    </row>
    <row r="559" spans="2:137" s="310" customFormat="1" ht="12" customHeight="1">
      <c r="B559" s="286"/>
      <c r="C559" s="286"/>
      <c r="D559" s="286"/>
      <c r="E559" s="479"/>
      <c r="F559" s="282"/>
      <c r="G559" s="283"/>
      <c r="H559" s="421"/>
      <c r="I559" s="421"/>
      <c r="J559" s="283"/>
      <c r="K559" s="421"/>
      <c r="L559" s="282"/>
      <c r="N559" s="282"/>
      <c r="S559" s="282"/>
      <c r="T559" s="283"/>
      <c r="U559" s="283"/>
      <c r="V559" s="283"/>
      <c r="W559" s="283"/>
      <c r="X559" s="283"/>
      <c r="Y559" s="282"/>
      <c r="Z559" s="282"/>
      <c r="AA559" s="283"/>
      <c r="AB559" s="282"/>
      <c r="AC559" s="282"/>
      <c r="AD559" s="282"/>
      <c r="AE559" s="282"/>
      <c r="AF559" s="283"/>
      <c r="AG559" s="402"/>
      <c r="AH559" s="283"/>
      <c r="AI559" s="283"/>
      <c r="AJ559" s="283"/>
      <c r="AK559" s="283"/>
      <c r="AL559" s="283"/>
      <c r="AM559" s="282"/>
      <c r="AN559" s="282"/>
      <c r="AO559" s="282"/>
      <c r="AP559" s="282"/>
      <c r="AQ559" s="282"/>
      <c r="AR559" s="282"/>
      <c r="AT559" s="283"/>
      <c r="AU559" s="283"/>
      <c r="AV559" s="283"/>
      <c r="AW559" s="283"/>
      <c r="AY559" s="283"/>
      <c r="AZ559" s="282"/>
      <c r="BA559" s="283"/>
      <c r="BB559" s="282"/>
      <c r="BC559" s="282"/>
      <c r="BD559" s="282"/>
      <c r="BE559" s="283"/>
      <c r="BG559" s="282"/>
      <c r="BH559" s="282"/>
      <c r="BI559" s="282"/>
      <c r="BL559" s="421"/>
      <c r="BM559" s="424"/>
      <c r="BN559" s="424"/>
      <c r="BO559" s="424"/>
      <c r="BP559" s="424"/>
      <c r="BQ559" s="421"/>
      <c r="BR559" s="421"/>
      <c r="BV559" s="282"/>
      <c r="BW559" s="283"/>
      <c r="BY559" s="283"/>
      <c r="BZ559" s="283"/>
      <c r="CA559" s="283"/>
      <c r="CB559" s="282"/>
      <c r="CC559" s="282"/>
      <c r="CD559" s="282"/>
      <c r="CE559" s="282"/>
      <c r="CG559" s="427"/>
      <c r="CH559" s="402"/>
      <c r="CI559" s="424"/>
      <c r="CJ559" s="282"/>
      <c r="CK559" s="282"/>
      <c r="CL559" s="283"/>
      <c r="CM559" s="283"/>
      <c r="CP559" s="282"/>
      <c r="DC559" s="282"/>
      <c r="DD559" s="282"/>
      <c r="DE559" s="282"/>
      <c r="DF559" s="282"/>
      <c r="DG559" s="282"/>
      <c r="DH559" s="282"/>
      <c r="DI559" s="282"/>
      <c r="DJ559" s="282"/>
      <c r="EF559" s="495" t="str">
        <f>""&amp;(MID(数据表!AZ559,1,MIN(FIND({"(";"（"},数据表!AZ559&amp;"(（",1)-1)))&amp;""</f>
        <v/>
      </c>
      <c r="EG559" s="495" t="str">
        <f>""&amp;(MID(数据表!AZ559,1,MIN(FIND({0;1;2;3;4;5;6;7;8;9},数据表!AZ559&amp;"1234567890",1)-1)))&amp;""</f>
        <v/>
      </c>
    </row>
    <row r="560" spans="2:137" s="310" customFormat="1" ht="12" customHeight="1">
      <c r="B560" s="286"/>
      <c r="C560" s="286"/>
      <c r="D560" s="286"/>
      <c r="E560" s="479"/>
      <c r="F560" s="282"/>
      <c r="G560" s="283"/>
      <c r="H560" s="421"/>
      <c r="I560" s="421"/>
      <c r="J560" s="283"/>
      <c r="K560" s="421"/>
      <c r="L560" s="282"/>
      <c r="N560" s="282"/>
      <c r="S560" s="282"/>
      <c r="T560" s="283"/>
      <c r="U560" s="283"/>
      <c r="V560" s="283"/>
      <c r="W560" s="283"/>
      <c r="X560" s="283"/>
      <c r="Y560" s="282"/>
      <c r="Z560" s="282"/>
      <c r="AA560" s="283"/>
      <c r="AB560" s="282"/>
      <c r="AC560" s="282"/>
      <c r="AD560" s="282"/>
      <c r="AE560" s="282"/>
      <c r="AF560" s="283"/>
      <c r="AG560" s="402"/>
      <c r="AH560" s="283"/>
      <c r="AI560" s="283"/>
      <c r="AJ560" s="283"/>
      <c r="AK560" s="283"/>
      <c r="AL560" s="283"/>
      <c r="AM560" s="282"/>
      <c r="AN560" s="282"/>
      <c r="AO560" s="282"/>
      <c r="AP560" s="282"/>
      <c r="AQ560" s="282"/>
      <c r="AR560" s="282"/>
      <c r="AT560" s="283"/>
      <c r="AU560" s="283"/>
      <c r="AV560" s="283"/>
      <c r="AW560" s="283"/>
      <c r="AY560" s="283"/>
      <c r="AZ560" s="282"/>
      <c r="BA560" s="283"/>
      <c r="BB560" s="282"/>
      <c r="BC560" s="282"/>
      <c r="BD560" s="282"/>
      <c r="BE560" s="283"/>
      <c r="BG560" s="282"/>
      <c r="BH560" s="282"/>
      <c r="BI560" s="282"/>
      <c r="BL560" s="421"/>
      <c r="BM560" s="424"/>
      <c r="BN560" s="424"/>
      <c r="BO560" s="424"/>
      <c r="BP560" s="424"/>
      <c r="BQ560" s="421"/>
      <c r="BR560" s="421"/>
      <c r="BV560" s="282"/>
      <c r="BW560" s="283"/>
      <c r="BY560" s="283"/>
      <c r="BZ560" s="283"/>
      <c r="CA560" s="283"/>
      <c r="CB560" s="282"/>
      <c r="CC560" s="282"/>
      <c r="CD560" s="282"/>
      <c r="CE560" s="282"/>
      <c r="CG560" s="427"/>
      <c r="CH560" s="402"/>
      <c r="CI560" s="424"/>
      <c r="CJ560" s="282"/>
      <c r="CK560" s="282"/>
      <c r="CL560" s="283"/>
      <c r="CM560" s="283"/>
      <c r="CP560" s="282"/>
      <c r="DC560" s="282"/>
      <c r="DD560" s="282"/>
      <c r="DE560" s="282"/>
      <c r="DF560" s="282"/>
      <c r="DG560" s="282"/>
      <c r="DH560" s="282"/>
      <c r="DI560" s="282"/>
      <c r="DJ560" s="282"/>
      <c r="EF560" s="495" t="str">
        <f>""&amp;(MID(数据表!AZ560,1,MIN(FIND({"(";"（"},数据表!AZ560&amp;"(（",1)-1)))&amp;""</f>
        <v/>
      </c>
      <c r="EG560" s="495" t="str">
        <f>""&amp;(MID(数据表!AZ560,1,MIN(FIND({0;1;2;3;4;5;6;7;8;9},数据表!AZ560&amp;"1234567890",1)-1)))&amp;""</f>
        <v/>
      </c>
    </row>
    <row r="561" spans="2:137" s="310" customFormat="1" ht="12" customHeight="1">
      <c r="B561" s="286"/>
      <c r="C561" s="286"/>
      <c r="D561" s="286"/>
      <c r="E561" s="479"/>
      <c r="F561" s="282"/>
      <c r="G561" s="283"/>
      <c r="H561" s="421"/>
      <c r="I561" s="421"/>
      <c r="J561" s="283"/>
      <c r="K561" s="421"/>
      <c r="L561" s="282"/>
      <c r="N561" s="282"/>
      <c r="S561" s="282"/>
      <c r="T561" s="283"/>
      <c r="U561" s="283"/>
      <c r="V561" s="283"/>
      <c r="W561" s="283"/>
      <c r="X561" s="283"/>
      <c r="Y561" s="282"/>
      <c r="Z561" s="282"/>
      <c r="AA561" s="283"/>
      <c r="AB561" s="282"/>
      <c r="AC561" s="282"/>
      <c r="AD561" s="282"/>
      <c r="AE561" s="282"/>
      <c r="AF561" s="283"/>
      <c r="AG561" s="402"/>
      <c r="AH561" s="283"/>
      <c r="AI561" s="283"/>
      <c r="AJ561" s="283"/>
      <c r="AK561" s="283"/>
      <c r="AL561" s="283"/>
      <c r="AM561" s="282"/>
      <c r="AN561" s="282"/>
      <c r="AO561" s="282"/>
      <c r="AP561" s="282"/>
      <c r="AQ561" s="282"/>
      <c r="AR561" s="282"/>
      <c r="AT561" s="283"/>
      <c r="AU561" s="283"/>
      <c r="AV561" s="283"/>
      <c r="AW561" s="283"/>
      <c r="AY561" s="283"/>
      <c r="AZ561" s="282"/>
      <c r="BA561" s="283"/>
      <c r="BB561" s="282"/>
      <c r="BC561" s="282"/>
      <c r="BD561" s="282"/>
      <c r="BE561" s="283"/>
      <c r="BG561" s="282"/>
      <c r="BH561" s="282"/>
      <c r="BI561" s="282"/>
      <c r="BL561" s="421"/>
      <c r="BM561" s="424"/>
      <c r="BN561" s="424"/>
      <c r="BO561" s="424"/>
      <c r="BP561" s="424"/>
      <c r="BQ561" s="421"/>
      <c r="BR561" s="421"/>
      <c r="BV561" s="282"/>
      <c r="BW561" s="283"/>
      <c r="BY561" s="283"/>
      <c r="BZ561" s="283"/>
      <c r="CA561" s="283"/>
      <c r="CB561" s="282"/>
      <c r="CC561" s="282"/>
      <c r="CD561" s="282"/>
      <c r="CE561" s="282"/>
      <c r="CG561" s="427"/>
      <c r="CH561" s="402"/>
      <c r="CI561" s="424"/>
      <c r="CJ561" s="282"/>
      <c r="CK561" s="282"/>
      <c r="CL561" s="283"/>
      <c r="CM561" s="283"/>
      <c r="CP561" s="282"/>
      <c r="DC561" s="282"/>
      <c r="DD561" s="282"/>
      <c r="DE561" s="282"/>
      <c r="DF561" s="282"/>
      <c r="DG561" s="282"/>
      <c r="DH561" s="282"/>
      <c r="DI561" s="282"/>
      <c r="DJ561" s="282"/>
      <c r="EF561" s="495" t="str">
        <f>""&amp;(MID(数据表!AZ561,1,MIN(FIND({"(";"（"},数据表!AZ561&amp;"(（",1)-1)))&amp;""</f>
        <v/>
      </c>
      <c r="EG561" s="495" t="str">
        <f>""&amp;(MID(数据表!AZ561,1,MIN(FIND({0;1;2;3;4;5;6;7;8;9},数据表!AZ561&amp;"1234567890",1)-1)))&amp;""</f>
        <v/>
      </c>
    </row>
    <row r="562" spans="2:137" s="310" customFormat="1" ht="12" customHeight="1">
      <c r="B562" s="286"/>
      <c r="C562" s="286"/>
      <c r="D562" s="286"/>
      <c r="E562" s="479"/>
      <c r="F562" s="282"/>
      <c r="G562" s="283"/>
      <c r="H562" s="421"/>
      <c r="I562" s="421"/>
      <c r="J562" s="283"/>
      <c r="K562" s="421"/>
      <c r="L562" s="282"/>
      <c r="N562" s="282"/>
      <c r="S562" s="282"/>
      <c r="T562" s="283"/>
      <c r="U562" s="283"/>
      <c r="V562" s="283"/>
      <c r="W562" s="283"/>
      <c r="X562" s="283"/>
      <c r="Y562" s="282"/>
      <c r="Z562" s="282"/>
      <c r="AA562" s="283"/>
      <c r="AB562" s="282"/>
      <c r="AC562" s="282"/>
      <c r="AD562" s="282"/>
      <c r="AE562" s="282"/>
      <c r="AF562" s="283"/>
      <c r="AG562" s="402"/>
      <c r="AH562" s="283"/>
      <c r="AI562" s="283"/>
      <c r="AJ562" s="283"/>
      <c r="AK562" s="283"/>
      <c r="AL562" s="283"/>
      <c r="AM562" s="282"/>
      <c r="AN562" s="282"/>
      <c r="AO562" s="282"/>
      <c r="AP562" s="282"/>
      <c r="AQ562" s="282"/>
      <c r="AR562" s="282"/>
      <c r="AT562" s="283"/>
      <c r="AU562" s="283"/>
      <c r="AV562" s="283"/>
      <c r="AW562" s="283"/>
      <c r="AY562" s="283"/>
      <c r="AZ562" s="282"/>
      <c r="BA562" s="283"/>
      <c r="BB562" s="282"/>
      <c r="BC562" s="282"/>
      <c r="BD562" s="282"/>
      <c r="BE562" s="283"/>
      <c r="BG562" s="282"/>
      <c r="BH562" s="282"/>
      <c r="BI562" s="282"/>
      <c r="BL562" s="421"/>
      <c r="BM562" s="424"/>
      <c r="BN562" s="424"/>
      <c r="BO562" s="424"/>
      <c r="BP562" s="424"/>
      <c r="BQ562" s="421"/>
      <c r="BR562" s="421"/>
      <c r="BV562" s="282"/>
      <c r="BW562" s="283"/>
      <c r="BY562" s="283"/>
      <c r="BZ562" s="283"/>
      <c r="CA562" s="283"/>
      <c r="CB562" s="282"/>
      <c r="CC562" s="282"/>
      <c r="CD562" s="282"/>
      <c r="CE562" s="282"/>
      <c r="CG562" s="427"/>
      <c r="CH562" s="402"/>
      <c r="CI562" s="424"/>
      <c r="CJ562" s="282"/>
      <c r="CK562" s="282"/>
      <c r="CL562" s="283"/>
      <c r="CM562" s="283"/>
      <c r="CP562" s="282"/>
      <c r="DC562" s="282"/>
      <c r="DD562" s="282"/>
      <c r="DE562" s="282"/>
      <c r="DF562" s="282"/>
      <c r="DG562" s="282"/>
      <c r="DH562" s="282"/>
      <c r="DI562" s="282"/>
      <c r="DJ562" s="282"/>
      <c r="EF562" s="495" t="str">
        <f>""&amp;(MID(数据表!AZ562,1,MIN(FIND({"(";"（"},数据表!AZ562&amp;"(（",1)-1)))&amp;""</f>
        <v/>
      </c>
      <c r="EG562" s="495" t="str">
        <f>""&amp;(MID(数据表!AZ562,1,MIN(FIND({0;1;2;3;4;5;6;7;8;9},数据表!AZ562&amp;"1234567890",1)-1)))&amp;""</f>
        <v/>
      </c>
    </row>
    <row r="563" spans="2:137" s="310" customFormat="1" ht="12" customHeight="1">
      <c r="B563" s="286"/>
      <c r="C563" s="286"/>
      <c r="D563" s="286"/>
      <c r="E563" s="479"/>
      <c r="F563" s="282"/>
      <c r="G563" s="283"/>
      <c r="H563" s="421"/>
      <c r="I563" s="421"/>
      <c r="J563" s="283"/>
      <c r="K563" s="421"/>
      <c r="L563" s="282"/>
      <c r="N563" s="282"/>
      <c r="S563" s="282"/>
      <c r="T563" s="283"/>
      <c r="U563" s="283"/>
      <c r="V563" s="283"/>
      <c r="W563" s="283"/>
      <c r="X563" s="283"/>
      <c r="Y563" s="282"/>
      <c r="Z563" s="282"/>
      <c r="AA563" s="283"/>
      <c r="AB563" s="282"/>
      <c r="AC563" s="282"/>
      <c r="AD563" s="282"/>
      <c r="AE563" s="282"/>
      <c r="AF563" s="283"/>
      <c r="AG563" s="402"/>
      <c r="AH563" s="283"/>
      <c r="AI563" s="283"/>
      <c r="AJ563" s="283"/>
      <c r="AK563" s="283"/>
      <c r="AL563" s="283"/>
      <c r="AM563" s="282"/>
      <c r="AN563" s="282"/>
      <c r="AO563" s="282"/>
      <c r="AP563" s="282"/>
      <c r="AQ563" s="282"/>
      <c r="AR563" s="282"/>
      <c r="AT563" s="283"/>
      <c r="AU563" s="283"/>
      <c r="AV563" s="283"/>
      <c r="AW563" s="283"/>
      <c r="AY563" s="283"/>
      <c r="AZ563" s="282"/>
      <c r="BA563" s="283"/>
      <c r="BB563" s="282"/>
      <c r="BC563" s="282"/>
      <c r="BD563" s="282"/>
      <c r="BE563" s="283"/>
      <c r="BG563" s="282"/>
      <c r="BH563" s="282"/>
      <c r="BI563" s="282"/>
      <c r="BL563" s="421"/>
      <c r="BM563" s="424"/>
      <c r="BN563" s="424"/>
      <c r="BO563" s="424"/>
      <c r="BP563" s="424"/>
      <c r="BQ563" s="421"/>
      <c r="BR563" s="421"/>
      <c r="BV563" s="282"/>
      <c r="BW563" s="283"/>
      <c r="BY563" s="283"/>
      <c r="BZ563" s="283"/>
      <c r="CA563" s="283"/>
      <c r="CB563" s="282"/>
      <c r="CC563" s="282"/>
      <c r="CD563" s="282"/>
      <c r="CE563" s="282"/>
      <c r="CG563" s="427"/>
      <c r="CH563" s="402"/>
      <c r="CI563" s="424"/>
      <c r="CJ563" s="282"/>
      <c r="CK563" s="282"/>
      <c r="CL563" s="283"/>
      <c r="CM563" s="283"/>
      <c r="CP563" s="282"/>
      <c r="DC563" s="282"/>
      <c r="DD563" s="282"/>
      <c r="DE563" s="282"/>
      <c r="DF563" s="282"/>
      <c r="DG563" s="282"/>
      <c r="DH563" s="282"/>
      <c r="DI563" s="282"/>
      <c r="DJ563" s="282"/>
      <c r="EF563" s="495" t="str">
        <f>""&amp;(MID(数据表!AZ563,1,MIN(FIND({"(";"（"},数据表!AZ563&amp;"(（",1)-1)))&amp;""</f>
        <v/>
      </c>
      <c r="EG563" s="495" t="str">
        <f>""&amp;(MID(数据表!AZ563,1,MIN(FIND({0;1;2;3;4;5;6;7;8;9},数据表!AZ563&amp;"1234567890",1)-1)))&amp;""</f>
        <v/>
      </c>
    </row>
    <row r="564" spans="2:137" s="310" customFormat="1" ht="12" customHeight="1">
      <c r="B564" s="286"/>
      <c r="C564" s="286"/>
      <c r="D564" s="286"/>
      <c r="E564" s="479"/>
      <c r="F564" s="282"/>
      <c r="G564" s="283"/>
      <c r="H564" s="421"/>
      <c r="I564" s="421"/>
      <c r="J564" s="283"/>
      <c r="K564" s="421"/>
      <c r="L564" s="282"/>
      <c r="N564" s="282"/>
      <c r="S564" s="282"/>
      <c r="T564" s="283"/>
      <c r="U564" s="283"/>
      <c r="V564" s="283"/>
      <c r="W564" s="283"/>
      <c r="X564" s="283"/>
      <c r="Y564" s="282"/>
      <c r="Z564" s="282"/>
      <c r="AA564" s="283"/>
      <c r="AB564" s="282"/>
      <c r="AC564" s="282"/>
      <c r="AD564" s="282"/>
      <c r="AE564" s="282"/>
      <c r="AF564" s="283"/>
      <c r="AG564" s="402"/>
      <c r="AH564" s="283"/>
      <c r="AI564" s="283"/>
      <c r="AJ564" s="283"/>
      <c r="AK564" s="283"/>
      <c r="AL564" s="283"/>
      <c r="AM564" s="282"/>
      <c r="AN564" s="282"/>
      <c r="AO564" s="282"/>
      <c r="AP564" s="282"/>
      <c r="AQ564" s="282"/>
      <c r="AR564" s="282"/>
      <c r="AT564" s="283"/>
      <c r="AU564" s="283"/>
      <c r="AV564" s="283"/>
      <c r="AW564" s="283"/>
      <c r="AY564" s="283"/>
      <c r="AZ564" s="282"/>
      <c r="BA564" s="283"/>
      <c r="BB564" s="282"/>
      <c r="BC564" s="282"/>
      <c r="BD564" s="282"/>
      <c r="BE564" s="283"/>
      <c r="BG564" s="282"/>
      <c r="BH564" s="282"/>
      <c r="BI564" s="282"/>
      <c r="BL564" s="421"/>
      <c r="BM564" s="424"/>
      <c r="BN564" s="424"/>
      <c r="BO564" s="424"/>
      <c r="BP564" s="424"/>
      <c r="BQ564" s="421"/>
      <c r="BR564" s="421"/>
      <c r="BV564" s="282"/>
      <c r="BW564" s="283"/>
      <c r="BY564" s="283"/>
      <c r="BZ564" s="283"/>
      <c r="CA564" s="283"/>
      <c r="CB564" s="282"/>
      <c r="CC564" s="282"/>
      <c r="CD564" s="282"/>
      <c r="CE564" s="282"/>
      <c r="CG564" s="427"/>
      <c r="CH564" s="402"/>
      <c r="CI564" s="424"/>
      <c r="CJ564" s="282"/>
      <c r="CK564" s="282"/>
      <c r="CL564" s="283"/>
      <c r="CM564" s="283"/>
      <c r="CP564" s="282"/>
      <c r="DC564" s="282"/>
      <c r="DD564" s="282"/>
      <c r="DE564" s="282"/>
      <c r="DF564" s="282"/>
      <c r="DG564" s="282"/>
      <c r="DH564" s="282"/>
      <c r="DI564" s="282"/>
      <c r="DJ564" s="282"/>
      <c r="EF564" s="495" t="str">
        <f>""&amp;(MID(数据表!AZ564,1,MIN(FIND({"(";"（"},数据表!AZ564&amp;"(（",1)-1)))&amp;""</f>
        <v/>
      </c>
      <c r="EG564" s="495" t="str">
        <f>""&amp;(MID(数据表!AZ564,1,MIN(FIND({0;1;2;3;4;5;6;7;8;9},数据表!AZ564&amp;"1234567890",1)-1)))&amp;""</f>
        <v/>
      </c>
    </row>
    <row r="565" spans="2:137" s="310" customFormat="1" ht="12" customHeight="1">
      <c r="B565" s="286"/>
      <c r="C565" s="286"/>
      <c r="D565" s="286"/>
      <c r="E565" s="479"/>
      <c r="F565" s="282"/>
      <c r="G565" s="283"/>
      <c r="H565" s="421"/>
      <c r="I565" s="421"/>
      <c r="J565" s="283"/>
      <c r="K565" s="421"/>
      <c r="L565" s="282"/>
      <c r="N565" s="282"/>
      <c r="S565" s="282"/>
      <c r="T565" s="283"/>
      <c r="U565" s="283"/>
      <c r="V565" s="283"/>
      <c r="W565" s="283"/>
      <c r="X565" s="283"/>
      <c r="Y565" s="282"/>
      <c r="Z565" s="282"/>
      <c r="AA565" s="283"/>
      <c r="AB565" s="282"/>
      <c r="AC565" s="282"/>
      <c r="AD565" s="282"/>
      <c r="AE565" s="282"/>
      <c r="AF565" s="283"/>
      <c r="AG565" s="402"/>
      <c r="AH565" s="283"/>
      <c r="AI565" s="283"/>
      <c r="AJ565" s="283"/>
      <c r="AK565" s="283"/>
      <c r="AL565" s="283"/>
      <c r="AM565" s="282"/>
      <c r="AN565" s="282"/>
      <c r="AO565" s="282"/>
      <c r="AP565" s="282"/>
      <c r="AQ565" s="282"/>
      <c r="AR565" s="282"/>
      <c r="AT565" s="283"/>
      <c r="AU565" s="283"/>
      <c r="AV565" s="283"/>
      <c r="AW565" s="283"/>
      <c r="AY565" s="283"/>
      <c r="AZ565" s="282"/>
      <c r="BA565" s="283"/>
      <c r="BB565" s="282"/>
      <c r="BC565" s="282"/>
      <c r="BD565" s="282"/>
      <c r="BE565" s="283"/>
      <c r="BG565" s="282"/>
      <c r="BH565" s="282"/>
      <c r="BI565" s="282"/>
      <c r="BL565" s="421"/>
      <c r="BM565" s="424"/>
      <c r="BN565" s="424"/>
      <c r="BO565" s="424"/>
      <c r="BP565" s="424"/>
      <c r="BQ565" s="421"/>
      <c r="BR565" s="421"/>
      <c r="BV565" s="282"/>
      <c r="BW565" s="283"/>
      <c r="BY565" s="283"/>
      <c r="BZ565" s="283"/>
      <c r="CA565" s="283"/>
      <c r="CB565" s="282"/>
      <c r="CC565" s="282"/>
      <c r="CD565" s="282"/>
      <c r="CE565" s="282"/>
      <c r="CG565" s="427"/>
      <c r="CH565" s="402"/>
      <c r="CI565" s="424"/>
      <c r="CJ565" s="282"/>
      <c r="CK565" s="282"/>
      <c r="CL565" s="283"/>
      <c r="CM565" s="283"/>
      <c r="CP565" s="282"/>
      <c r="DC565" s="282"/>
      <c r="DD565" s="282"/>
      <c r="DE565" s="282"/>
      <c r="DF565" s="282"/>
      <c r="DG565" s="282"/>
      <c r="DH565" s="282"/>
      <c r="DI565" s="282"/>
      <c r="DJ565" s="282"/>
      <c r="EF565" s="495" t="str">
        <f>""&amp;(MID(数据表!AZ565,1,MIN(FIND({"(";"（"},数据表!AZ565&amp;"(（",1)-1)))&amp;""</f>
        <v/>
      </c>
      <c r="EG565" s="495" t="str">
        <f>""&amp;(MID(数据表!AZ565,1,MIN(FIND({0;1;2;3;4;5;6;7;8;9},数据表!AZ565&amp;"1234567890",1)-1)))&amp;""</f>
        <v/>
      </c>
    </row>
    <row r="566" spans="2:137" s="310" customFormat="1" ht="12" customHeight="1">
      <c r="B566" s="286"/>
      <c r="C566" s="286"/>
      <c r="D566" s="286"/>
      <c r="E566" s="479"/>
      <c r="F566" s="282"/>
      <c r="G566" s="283"/>
      <c r="H566" s="421"/>
      <c r="I566" s="421"/>
      <c r="J566" s="283"/>
      <c r="K566" s="421"/>
      <c r="L566" s="282"/>
      <c r="N566" s="282"/>
      <c r="S566" s="282"/>
      <c r="T566" s="283"/>
      <c r="U566" s="283"/>
      <c r="V566" s="283"/>
      <c r="W566" s="283"/>
      <c r="X566" s="283"/>
      <c r="Y566" s="282"/>
      <c r="Z566" s="282"/>
      <c r="AA566" s="283"/>
      <c r="AB566" s="282"/>
      <c r="AC566" s="282"/>
      <c r="AD566" s="282"/>
      <c r="AE566" s="282"/>
      <c r="AF566" s="283"/>
      <c r="AG566" s="402"/>
      <c r="AH566" s="283"/>
      <c r="AI566" s="283"/>
      <c r="AJ566" s="283"/>
      <c r="AK566" s="283"/>
      <c r="AL566" s="283"/>
      <c r="AM566" s="282"/>
      <c r="AN566" s="282"/>
      <c r="AO566" s="282"/>
      <c r="AP566" s="282"/>
      <c r="AQ566" s="282"/>
      <c r="AR566" s="282"/>
      <c r="AT566" s="283"/>
      <c r="AU566" s="283"/>
      <c r="AV566" s="283"/>
      <c r="AW566" s="283"/>
      <c r="AY566" s="283"/>
      <c r="AZ566" s="282"/>
      <c r="BA566" s="283"/>
      <c r="BB566" s="282"/>
      <c r="BC566" s="282"/>
      <c r="BD566" s="282"/>
      <c r="BE566" s="283"/>
      <c r="BG566" s="282"/>
      <c r="BH566" s="282"/>
      <c r="BI566" s="282"/>
      <c r="BL566" s="421"/>
      <c r="BM566" s="424"/>
      <c r="BN566" s="424"/>
      <c r="BO566" s="424"/>
      <c r="BP566" s="424"/>
      <c r="BQ566" s="421"/>
      <c r="BR566" s="421"/>
      <c r="BV566" s="282"/>
      <c r="BW566" s="283"/>
      <c r="BY566" s="283"/>
      <c r="BZ566" s="283"/>
      <c r="CA566" s="283"/>
      <c r="CB566" s="282"/>
      <c r="CC566" s="282"/>
      <c r="CD566" s="282"/>
      <c r="CE566" s="282"/>
      <c r="CG566" s="427"/>
      <c r="CH566" s="402"/>
      <c r="CI566" s="424"/>
      <c r="CJ566" s="282"/>
      <c r="CK566" s="282"/>
      <c r="CL566" s="283"/>
      <c r="CM566" s="283"/>
      <c r="CP566" s="282"/>
      <c r="DC566" s="282"/>
      <c r="DD566" s="282"/>
      <c r="DE566" s="282"/>
      <c r="DF566" s="282"/>
      <c r="DG566" s="282"/>
      <c r="DH566" s="282"/>
      <c r="DI566" s="282"/>
      <c r="DJ566" s="282"/>
      <c r="EF566" s="495" t="str">
        <f>""&amp;(MID(数据表!AZ566,1,MIN(FIND({"(";"（"},数据表!AZ566&amp;"(（",1)-1)))&amp;""</f>
        <v/>
      </c>
      <c r="EG566" s="495" t="str">
        <f>""&amp;(MID(数据表!AZ566,1,MIN(FIND({0;1;2;3;4;5;6;7;8;9},数据表!AZ566&amp;"1234567890",1)-1)))&amp;""</f>
        <v/>
      </c>
    </row>
    <row r="567" spans="2:137" s="310" customFormat="1" ht="12" customHeight="1">
      <c r="B567" s="286"/>
      <c r="C567" s="286"/>
      <c r="D567" s="286"/>
      <c r="E567" s="479"/>
      <c r="F567" s="282"/>
      <c r="G567" s="283"/>
      <c r="H567" s="421"/>
      <c r="I567" s="421"/>
      <c r="J567" s="283"/>
      <c r="K567" s="421"/>
      <c r="L567" s="282"/>
      <c r="N567" s="282"/>
      <c r="S567" s="282"/>
      <c r="T567" s="283"/>
      <c r="U567" s="283"/>
      <c r="V567" s="283"/>
      <c r="W567" s="283"/>
      <c r="X567" s="283"/>
      <c r="Y567" s="282"/>
      <c r="Z567" s="282"/>
      <c r="AA567" s="283"/>
      <c r="AB567" s="282"/>
      <c r="AC567" s="282"/>
      <c r="AD567" s="282"/>
      <c r="AE567" s="282"/>
      <c r="AF567" s="283"/>
      <c r="AG567" s="402"/>
      <c r="AH567" s="283"/>
      <c r="AI567" s="283"/>
      <c r="AJ567" s="283"/>
      <c r="AK567" s="283"/>
      <c r="AL567" s="283"/>
      <c r="AM567" s="282"/>
      <c r="AN567" s="282"/>
      <c r="AO567" s="282"/>
      <c r="AP567" s="282"/>
      <c r="AQ567" s="282"/>
      <c r="AR567" s="282"/>
      <c r="AT567" s="283"/>
      <c r="AU567" s="283"/>
      <c r="AV567" s="283"/>
      <c r="AW567" s="283"/>
      <c r="AY567" s="283"/>
      <c r="AZ567" s="282"/>
      <c r="BA567" s="283"/>
      <c r="BB567" s="282"/>
      <c r="BC567" s="282"/>
      <c r="BD567" s="282"/>
      <c r="BE567" s="283"/>
      <c r="BG567" s="282"/>
      <c r="BH567" s="282"/>
      <c r="BI567" s="282"/>
      <c r="BL567" s="421"/>
      <c r="BM567" s="424"/>
      <c r="BN567" s="424"/>
      <c r="BO567" s="424"/>
      <c r="BP567" s="424"/>
      <c r="BQ567" s="421"/>
      <c r="BR567" s="421"/>
      <c r="BV567" s="282"/>
      <c r="BW567" s="283"/>
      <c r="BY567" s="283"/>
      <c r="BZ567" s="283"/>
      <c r="CA567" s="283"/>
      <c r="CB567" s="282"/>
      <c r="CC567" s="282"/>
      <c r="CD567" s="282"/>
      <c r="CE567" s="282"/>
      <c r="CG567" s="427"/>
      <c r="CH567" s="402"/>
      <c r="CI567" s="424"/>
      <c r="CJ567" s="282"/>
      <c r="CK567" s="282"/>
      <c r="CL567" s="283"/>
      <c r="CM567" s="283"/>
      <c r="CP567" s="282"/>
      <c r="DC567" s="282"/>
      <c r="DD567" s="282"/>
      <c r="DE567" s="282"/>
      <c r="DF567" s="282"/>
      <c r="DG567" s="282"/>
      <c r="DH567" s="282"/>
      <c r="DI567" s="282"/>
      <c r="DJ567" s="282"/>
      <c r="EF567" s="495" t="str">
        <f>""&amp;(MID(数据表!AZ567,1,MIN(FIND({"(";"（"},数据表!AZ567&amp;"(（",1)-1)))&amp;""</f>
        <v/>
      </c>
      <c r="EG567" s="495" t="str">
        <f>""&amp;(MID(数据表!AZ567,1,MIN(FIND({0;1;2;3;4;5;6;7;8;9},数据表!AZ567&amp;"1234567890",1)-1)))&amp;""</f>
        <v/>
      </c>
    </row>
    <row r="568" spans="2:137" s="310" customFormat="1" ht="12" customHeight="1">
      <c r="B568" s="286"/>
      <c r="C568" s="286"/>
      <c r="D568" s="286"/>
      <c r="E568" s="479"/>
      <c r="F568" s="282"/>
      <c r="G568" s="283"/>
      <c r="H568" s="421"/>
      <c r="I568" s="421"/>
      <c r="J568" s="283"/>
      <c r="K568" s="421"/>
      <c r="L568" s="282"/>
      <c r="N568" s="282"/>
      <c r="S568" s="282"/>
      <c r="T568" s="283"/>
      <c r="U568" s="283"/>
      <c r="V568" s="283"/>
      <c r="W568" s="283"/>
      <c r="X568" s="283"/>
      <c r="Y568" s="282"/>
      <c r="Z568" s="282"/>
      <c r="AA568" s="283"/>
      <c r="AB568" s="282"/>
      <c r="AC568" s="282"/>
      <c r="AD568" s="282"/>
      <c r="AE568" s="282"/>
      <c r="AF568" s="283"/>
      <c r="AG568" s="402"/>
      <c r="AH568" s="283"/>
      <c r="AI568" s="283"/>
      <c r="AJ568" s="283"/>
      <c r="AK568" s="283"/>
      <c r="AL568" s="283"/>
      <c r="AM568" s="282"/>
      <c r="AN568" s="282"/>
      <c r="AO568" s="282"/>
      <c r="AP568" s="282"/>
      <c r="AQ568" s="282"/>
      <c r="AR568" s="282"/>
      <c r="AT568" s="283"/>
      <c r="AU568" s="283"/>
      <c r="AV568" s="283"/>
      <c r="AW568" s="283"/>
      <c r="AY568" s="283"/>
      <c r="AZ568" s="282"/>
      <c r="BA568" s="283"/>
      <c r="BB568" s="282"/>
      <c r="BC568" s="282"/>
      <c r="BD568" s="282"/>
      <c r="BE568" s="283"/>
      <c r="BG568" s="282"/>
      <c r="BH568" s="282"/>
      <c r="BI568" s="282"/>
      <c r="BL568" s="421"/>
      <c r="BM568" s="424"/>
      <c r="BN568" s="424"/>
      <c r="BO568" s="424"/>
      <c r="BP568" s="424"/>
      <c r="BQ568" s="421"/>
      <c r="BR568" s="421"/>
      <c r="BV568" s="282"/>
      <c r="BW568" s="283"/>
      <c r="BY568" s="283"/>
      <c r="BZ568" s="283"/>
      <c r="CA568" s="283"/>
      <c r="CB568" s="282"/>
      <c r="CC568" s="282"/>
      <c r="CD568" s="282"/>
      <c r="CE568" s="282"/>
      <c r="CG568" s="427"/>
      <c r="CH568" s="402"/>
      <c r="CI568" s="424"/>
      <c r="CJ568" s="282"/>
      <c r="CK568" s="282"/>
      <c r="CL568" s="283"/>
      <c r="CM568" s="283"/>
      <c r="CP568" s="282"/>
      <c r="DC568" s="282"/>
      <c r="DD568" s="282"/>
      <c r="DE568" s="282"/>
      <c r="DF568" s="282"/>
      <c r="DG568" s="282"/>
      <c r="DH568" s="282"/>
      <c r="DI568" s="282"/>
      <c r="DJ568" s="282"/>
      <c r="EF568" s="495" t="str">
        <f>""&amp;(MID(数据表!AZ568,1,MIN(FIND({"(";"（"},数据表!AZ568&amp;"(（",1)-1)))&amp;""</f>
        <v/>
      </c>
      <c r="EG568" s="495" t="str">
        <f>""&amp;(MID(数据表!AZ568,1,MIN(FIND({0;1;2;3;4;5;6;7;8;9},数据表!AZ568&amp;"1234567890",1)-1)))&amp;""</f>
        <v/>
      </c>
    </row>
    <row r="569" spans="2:137" s="310" customFormat="1" ht="12" customHeight="1">
      <c r="B569" s="286"/>
      <c r="C569" s="286"/>
      <c r="D569" s="286"/>
      <c r="E569" s="479"/>
      <c r="F569" s="282"/>
      <c r="G569" s="283"/>
      <c r="H569" s="421"/>
      <c r="I569" s="421"/>
      <c r="J569" s="283"/>
      <c r="K569" s="421"/>
      <c r="L569" s="282"/>
      <c r="N569" s="282"/>
      <c r="S569" s="282"/>
      <c r="T569" s="283"/>
      <c r="U569" s="283"/>
      <c r="V569" s="283"/>
      <c r="W569" s="283"/>
      <c r="X569" s="283"/>
      <c r="Y569" s="282"/>
      <c r="Z569" s="282"/>
      <c r="AA569" s="283"/>
      <c r="AB569" s="282"/>
      <c r="AC569" s="282"/>
      <c r="AD569" s="282"/>
      <c r="AE569" s="282"/>
      <c r="AF569" s="283"/>
      <c r="AG569" s="402"/>
      <c r="AH569" s="283"/>
      <c r="AI569" s="283"/>
      <c r="AJ569" s="283"/>
      <c r="AK569" s="283"/>
      <c r="AL569" s="283"/>
      <c r="AM569" s="282"/>
      <c r="AN569" s="282"/>
      <c r="AO569" s="282"/>
      <c r="AP569" s="282"/>
      <c r="AQ569" s="282"/>
      <c r="AR569" s="282"/>
      <c r="AT569" s="283"/>
      <c r="AU569" s="283"/>
      <c r="AV569" s="283"/>
      <c r="AW569" s="283"/>
      <c r="AY569" s="283"/>
      <c r="AZ569" s="282"/>
      <c r="BA569" s="283"/>
      <c r="BB569" s="282"/>
      <c r="BC569" s="282"/>
      <c r="BD569" s="282"/>
      <c r="BE569" s="283"/>
      <c r="BG569" s="282"/>
      <c r="BH569" s="282"/>
      <c r="BI569" s="282"/>
      <c r="BL569" s="421"/>
      <c r="BM569" s="424"/>
      <c r="BN569" s="424"/>
      <c r="BO569" s="424"/>
      <c r="BP569" s="424"/>
      <c r="BQ569" s="421"/>
      <c r="BR569" s="421"/>
      <c r="BV569" s="282"/>
      <c r="BW569" s="283"/>
      <c r="BY569" s="283"/>
      <c r="BZ569" s="283"/>
      <c r="CA569" s="283"/>
      <c r="CB569" s="282"/>
      <c r="CC569" s="282"/>
      <c r="CD569" s="282"/>
      <c r="CE569" s="282"/>
      <c r="CG569" s="427"/>
      <c r="CH569" s="402"/>
      <c r="CI569" s="424"/>
      <c r="CJ569" s="282"/>
      <c r="CK569" s="282"/>
      <c r="CL569" s="283"/>
      <c r="CM569" s="283"/>
      <c r="CP569" s="282"/>
      <c r="DC569" s="282"/>
      <c r="DD569" s="282"/>
      <c r="DE569" s="282"/>
      <c r="DF569" s="282"/>
      <c r="DG569" s="282"/>
      <c r="DH569" s="282"/>
      <c r="DI569" s="282"/>
      <c r="DJ569" s="282"/>
      <c r="EF569" s="495" t="str">
        <f>""&amp;(MID(数据表!AZ569,1,MIN(FIND({"(";"（"},数据表!AZ569&amp;"(（",1)-1)))&amp;""</f>
        <v/>
      </c>
      <c r="EG569" s="495" t="str">
        <f>""&amp;(MID(数据表!AZ569,1,MIN(FIND({0;1;2;3;4;5;6;7;8;9},数据表!AZ569&amp;"1234567890",1)-1)))&amp;""</f>
        <v/>
      </c>
    </row>
    <row r="570" spans="2:137" s="310" customFormat="1" ht="12" customHeight="1">
      <c r="B570" s="286"/>
      <c r="C570" s="286"/>
      <c r="D570" s="286"/>
      <c r="E570" s="479"/>
      <c r="F570" s="282"/>
      <c r="G570" s="283"/>
      <c r="H570" s="421"/>
      <c r="I570" s="421"/>
      <c r="J570" s="283"/>
      <c r="K570" s="421"/>
      <c r="L570" s="282"/>
      <c r="N570" s="282"/>
      <c r="S570" s="282"/>
      <c r="T570" s="283"/>
      <c r="U570" s="283"/>
      <c r="V570" s="283"/>
      <c r="W570" s="283"/>
      <c r="X570" s="283"/>
      <c r="Y570" s="282"/>
      <c r="Z570" s="282"/>
      <c r="AA570" s="283"/>
      <c r="AB570" s="282"/>
      <c r="AC570" s="282"/>
      <c r="AD570" s="282"/>
      <c r="AE570" s="282"/>
      <c r="AF570" s="283"/>
      <c r="AG570" s="402"/>
      <c r="AH570" s="283"/>
      <c r="AI570" s="283"/>
      <c r="AJ570" s="283"/>
      <c r="AK570" s="283"/>
      <c r="AL570" s="283"/>
      <c r="AM570" s="282"/>
      <c r="AN570" s="282"/>
      <c r="AO570" s="282"/>
      <c r="AP570" s="282"/>
      <c r="AQ570" s="282"/>
      <c r="AR570" s="282"/>
      <c r="AT570" s="283"/>
      <c r="AU570" s="283"/>
      <c r="AV570" s="283"/>
      <c r="AW570" s="283"/>
      <c r="AY570" s="283"/>
      <c r="AZ570" s="282"/>
      <c r="BA570" s="283"/>
      <c r="BB570" s="282"/>
      <c r="BC570" s="282"/>
      <c r="BD570" s="282"/>
      <c r="BE570" s="283"/>
      <c r="BG570" s="282"/>
      <c r="BH570" s="282"/>
      <c r="BI570" s="282"/>
      <c r="BL570" s="421"/>
      <c r="BM570" s="424"/>
      <c r="BN570" s="424"/>
      <c r="BO570" s="424"/>
      <c r="BP570" s="424"/>
      <c r="BQ570" s="421"/>
      <c r="BR570" s="421"/>
      <c r="BV570" s="282"/>
      <c r="BW570" s="283"/>
      <c r="BY570" s="283"/>
      <c r="BZ570" s="283"/>
      <c r="CA570" s="283"/>
      <c r="CB570" s="282"/>
      <c r="CC570" s="282"/>
      <c r="CD570" s="282"/>
      <c r="CE570" s="282"/>
      <c r="CG570" s="427"/>
      <c r="CH570" s="402"/>
      <c r="CI570" s="424"/>
      <c r="CJ570" s="282"/>
      <c r="CK570" s="282"/>
      <c r="CL570" s="283"/>
      <c r="CM570" s="283"/>
      <c r="CP570" s="282"/>
      <c r="DC570" s="282"/>
      <c r="DD570" s="282"/>
      <c r="DE570" s="282"/>
      <c r="DF570" s="282"/>
      <c r="DG570" s="282"/>
      <c r="DH570" s="282"/>
      <c r="DI570" s="282"/>
      <c r="DJ570" s="282"/>
      <c r="EF570" s="495" t="str">
        <f>""&amp;(MID(数据表!AZ570,1,MIN(FIND({"(";"（"},数据表!AZ570&amp;"(（",1)-1)))&amp;""</f>
        <v/>
      </c>
      <c r="EG570" s="495" t="str">
        <f>""&amp;(MID(数据表!AZ570,1,MIN(FIND({0;1;2;3;4;5;6;7;8;9},数据表!AZ570&amp;"1234567890",1)-1)))&amp;""</f>
        <v/>
      </c>
    </row>
    <row r="571" spans="2:137" s="310" customFormat="1" ht="12" customHeight="1">
      <c r="B571" s="286"/>
      <c r="C571" s="286"/>
      <c r="D571" s="286"/>
      <c r="E571" s="479"/>
      <c r="F571" s="282"/>
      <c r="G571" s="283"/>
      <c r="H571" s="421"/>
      <c r="I571" s="421"/>
      <c r="J571" s="283"/>
      <c r="K571" s="421"/>
      <c r="L571" s="282"/>
      <c r="N571" s="282"/>
      <c r="S571" s="282"/>
      <c r="T571" s="283"/>
      <c r="U571" s="283"/>
      <c r="V571" s="283"/>
      <c r="W571" s="283"/>
      <c r="X571" s="283"/>
      <c r="Y571" s="282"/>
      <c r="Z571" s="282"/>
      <c r="AA571" s="283"/>
      <c r="AB571" s="282"/>
      <c r="AC571" s="282"/>
      <c r="AD571" s="282"/>
      <c r="AE571" s="282"/>
      <c r="AF571" s="283"/>
      <c r="AG571" s="402"/>
      <c r="AH571" s="283"/>
      <c r="AI571" s="283"/>
      <c r="AJ571" s="283"/>
      <c r="AK571" s="283"/>
      <c r="AL571" s="283"/>
      <c r="AM571" s="282"/>
      <c r="AN571" s="282"/>
      <c r="AO571" s="282"/>
      <c r="AP571" s="282"/>
      <c r="AQ571" s="282"/>
      <c r="AR571" s="282"/>
      <c r="AT571" s="283"/>
      <c r="AU571" s="283"/>
      <c r="AV571" s="283"/>
      <c r="AW571" s="283"/>
      <c r="AY571" s="283"/>
      <c r="AZ571" s="282"/>
      <c r="BA571" s="283"/>
      <c r="BB571" s="282"/>
      <c r="BC571" s="282"/>
      <c r="BD571" s="282"/>
      <c r="BE571" s="283"/>
      <c r="BG571" s="282"/>
      <c r="BH571" s="282"/>
      <c r="BI571" s="282"/>
      <c r="BL571" s="421"/>
      <c r="BM571" s="424"/>
      <c r="BN571" s="424"/>
      <c r="BO571" s="424"/>
      <c r="BP571" s="424"/>
      <c r="BQ571" s="421"/>
      <c r="BR571" s="421"/>
      <c r="BV571" s="282"/>
      <c r="BW571" s="283"/>
      <c r="BY571" s="283"/>
      <c r="BZ571" s="283"/>
      <c r="CA571" s="283"/>
      <c r="CB571" s="282"/>
      <c r="CC571" s="282"/>
      <c r="CD571" s="282"/>
      <c r="CE571" s="282"/>
      <c r="CG571" s="427"/>
      <c r="CH571" s="402"/>
      <c r="CI571" s="424"/>
      <c r="CJ571" s="282"/>
      <c r="CK571" s="282"/>
      <c r="CL571" s="283"/>
      <c r="CM571" s="283"/>
      <c r="CP571" s="282"/>
      <c r="DC571" s="282"/>
      <c r="DD571" s="282"/>
      <c r="DE571" s="282"/>
      <c r="DF571" s="282"/>
      <c r="DG571" s="282"/>
      <c r="DH571" s="282"/>
      <c r="DI571" s="282"/>
      <c r="DJ571" s="282"/>
      <c r="EF571" s="495" t="str">
        <f>""&amp;(MID(数据表!AZ571,1,MIN(FIND({"(";"（"},数据表!AZ571&amp;"(（",1)-1)))&amp;""</f>
        <v/>
      </c>
      <c r="EG571" s="495" t="str">
        <f>""&amp;(MID(数据表!AZ571,1,MIN(FIND({0;1;2;3;4;5;6;7;8;9},数据表!AZ571&amp;"1234567890",1)-1)))&amp;""</f>
        <v/>
      </c>
    </row>
    <row r="572" spans="2:137" s="310" customFormat="1" ht="12" customHeight="1">
      <c r="B572" s="286"/>
      <c r="C572" s="286"/>
      <c r="D572" s="286"/>
      <c r="E572" s="479"/>
      <c r="F572" s="282"/>
      <c r="G572" s="283"/>
      <c r="H572" s="421"/>
      <c r="I572" s="421"/>
      <c r="J572" s="283"/>
      <c r="K572" s="421"/>
      <c r="L572" s="282"/>
      <c r="N572" s="282"/>
      <c r="S572" s="282"/>
      <c r="T572" s="283"/>
      <c r="U572" s="283"/>
      <c r="V572" s="283"/>
      <c r="W572" s="283"/>
      <c r="X572" s="283"/>
      <c r="Y572" s="282"/>
      <c r="Z572" s="282"/>
      <c r="AA572" s="283"/>
      <c r="AB572" s="282"/>
      <c r="AC572" s="282"/>
      <c r="AD572" s="282"/>
      <c r="AE572" s="282"/>
      <c r="AF572" s="283"/>
      <c r="AG572" s="402"/>
      <c r="AH572" s="283"/>
      <c r="AI572" s="283"/>
      <c r="AJ572" s="283"/>
      <c r="AK572" s="283"/>
      <c r="AL572" s="283"/>
      <c r="AM572" s="282"/>
      <c r="AN572" s="282"/>
      <c r="AO572" s="282"/>
      <c r="AP572" s="282"/>
      <c r="AQ572" s="282"/>
      <c r="AR572" s="282"/>
      <c r="AT572" s="283"/>
      <c r="AU572" s="283"/>
      <c r="AV572" s="283"/>
      <c r="AW572" s="283"/>
      <c r="AY572" s="283"/>
      <c r="AZ572" s="282"/>
      <c r="BA572" s="283"/>
      <c r="BB572" s="282"/>
      <c r="BC572" s="282"/>
      <c r="BD572" s="282"/>
      <c r="BE572" s="283"/>
      <c r="BG572" s="282"/>
      <c r="BH572" s="282"/>
      <c r="BI572" s="282"/>
      <c r="BL572" s="421"/>
      <c r="BM572" s="424"/>
      <c r="BN572" s="424"/>
      <c r="BO572" s="424"/>
      <c r="BP572" s="424"/>
      <c r="BQ572" s="421"/>
      <c r="BR572" s="421"/>
      <c r="BV572" s="282"/>
      <c r="BW572" s="283"/>
      <c r="BY572" s="283"/>
      <c r="BZ572" s="283"/>
      <c r="CA572" s="283"/>
      <c r="CB572" s="282"/>
      <c r="CC572" s="282"/>
      <c r="CD572" s="282"/>
      <c r="CE572" s="282"/>
      <c r="CG572" s="427"/>
      <c r="CH572" s="402"/>
      <c r="CI572" s="424"/>
      <c r="CJ572" s="282"/>
      <c r="CK572" s="282"/>
      <c r="CL572" s="283"/>
      <c r="CM572" s="283"/>
      <c r="CP572" s="282"/>
      <c r="DC572" s="282"/>
      <c r="DD572" s="282"/>
      <c r="DE572" s="282"/>
      <c r="DF572" s="282"/>
      <c r="DG572" s="282"/>
      <c r="DH572" s="282"/>
      <c r="DI572" s="282"/>
      <c r="DJ572" s="282"/>
      <c r="EF572" s="495" t="str">
        <f>""&amp;(MID(数据表!AZ572,1,MIN(FIND({"(";"（"},数据表!AZ572&amp;"(（",1)-1)))&amp;""</f>
        <v/>
      </c>
      <c r="EG572" s="495" t="str">
        <f>""&amp;(MID(数据表!AZ572,1,MIN(FIND({0;1;2;3;4;5;6;7;8;9},数据表!AZ572&amp;"1234567890",1)-1)))&amp;""</f>
        <v/>
      </c>
    </row>
    <row r="573" spans="2:137" s="310" customFormat="1" ht="12" customHeight="1">
      <c r="B573" s="286"/>
      <c r="C573" s="286"/>
      <c r="D573" s="286"/>
      <c r="E573" s="479"/>
      <c r="F573" s="282"/>
      <c r="G573" s="283"/>
      <c r="H573" s="421"/>
      <c r="I573" s="421"/>
      <c r="J573" s="283"/>
      <c r="K573" s="421"/>
      <c r="L573" s="282"/>
      <c r="N573" s="282"/>
      <c r="S573" s="282"/>
      <c r="T573" s="283"/>
      <c r="U573" s="283"/>
      <c r="V573" s="283"/>
      <c r="W573" s="283"/>
      <c r="X573" s="283"/>
      <c r="Y573" s="282"/>
      <c r="Z573" s="282"/>
      <c r="AA573" s="283"/>
      <c r="AB573" s="282"/>
      <c r="AC573" s="282"/>
      <c r="AD573" s="282"/>
      <c r="AE573" s="282"/>
      <c r="AF573" s="283"/>
      <c r="AG573" s="402"/>
      <c r="AH573" s="283"/>
      <c r="AI573" s="283"/>
      <c r="AJ573" s="283"/>
      <c r="AK573" s="283"/>
      <c r="AL573" s="283"/>
      <c r="AM573" s="282"/>
      <c r="AN573" s="282"/>
      <c r="AO573" s="282"/>
      <c r="AP573" s="282"/>
      <c r="AQ573" s="282"/>
      <c r="AR573" s="282"/>
      <c r="AT573" s="283"/>
      <c r="AU573" s="283"/>
      <c r="AV573" s="283"/>
      <c r="AW573" s="283"/>
      <c r="AY573" s="283"/>
      <c r="AZ573" s="282"/>
      <c r="BA573" s="283"/>
      <c r="BB573" s="282"/>
      <c r="BC573" s="282"/>
      <c r="BD573" s="282"/>
      <c r="BE573" s="283"/>
      <c r="BG573" s="282"/>
      <c r="BH573" s="282"/>
      <c r="BI573" s="282"/>
      <c r="BL573" s="421"/>
      <c r="BM573" s="424"/>
      <c r="BN573" s="424"/>
      <c r="BO573" s="424"/>
      <c r="BP573" s="424"/>
      <c r="BQ573" s="421"/>
      <c r="BR573" s="421"/>
      <c r="BV573" s="282"/>
      <c r="BW573" s="283"/>
      <c r="BY573" s="283"/>
      <c r="BZ573" s="283"/>
      <c r="CA573" s="283"/>
      <c r="CB573" s="282"/>
      <c r="CC573" s="282"/>
      <c r="CD573" s="282"/>
      <c r="CE573" s="282"/>
      <c r="CG573" s="427"/>
      <c r="CH573" s="402"/>
      <c r="CI573" s="424"/>
      <c r="CJ573" s="282"/>
      <c r="CK573" s="282"/>
      <c r="CL573" s="283"/>
      <c r="CM573" s="283"/>
      <c r="CP573" s="282"/>
      <c r="DC573" s="282"/>
      <c r="DD573" s="282"/>
      <c r="DE573" s="282"/>
      <c r="DF573" s="282"/>
      <c r="DG573" s="282"/>
      <c r="DH573" s="282"/>
      <c r="DI573" s="282"/>
      <c r="DJ573" s="282"/>
      <c r="EF573" s="495" t="str">
        <f>""&amp;(MID(数据表!AZ573,1,MIN(FIND({"(";"（"},数据表!AZ573&amp;"(（",1)-1)))&amp;""</f>
        <v/>
      </c>
      <c r="EG573" s="495" t="str">
        <f>""&amp;(MID(数据表!AZ573,1,MIN(FIND({0;1;2;3;4;5;6;7;8;9},数据表!AZ573&amp;"1234567890",1)-1)))&amp;""</f>
        <v/>
      </c>
    </row>
    <row r="574" spans="2:137" s="310" customFormat="1" ht="12" customHeight="1">
      <c r="B574" s="286"/>
      <c r="C574" s="286"/>
      <c r="D574" s="286"/>
      <c r="E574" s="479"/>
      <c r="F574" s="282"/>
      <c r="G574" s="283"/>
      <c r="H574" s="421"/>
      <c r="I574" s="421"/>
      <c r="J574" s="283"/>
      <c r="K574" s="421"/>
      <c r="L574" s="282"/>
      <c r="N574" s="282"/>
      <c r="S574" s="282"/>
      <c r="T574" s="283"/>
      <c r="U574" s="283"/>
      <c r="V574" s="283"/>
      <c r="W574" s="283"/>
      <c r="X574" s="283"/>
      <c r="Y574" s="282"/>
      <c r="Z574" s="282"/>
      <c r="AA574" s="283"/>
      <c r="AB574" s="282"/>
      <c r="AC574" s="282"/>
      <c r="AD574" s="282"/>
      <c r="AE574" s="282"/>
      <c r="AF574" s="283"/>
      <c r="AG574" s="402"/>
      <c r="AH574" s="283"/>
      <c r="AI574" s="283"/>
      <c r="AJ574" s="283"/>
      <c r="AK574" s="283"/>
      <c r="AL574" s="283"/>
      <c r="AM574" s="282"/>
      <c r="AN574" s="282"/>
      <c r="AO574" s="282"/>
      <c r="AP574" s="282"/>
      <c r="AQ574" s="282"/>
      <c r="AR574" s="282"/>
      <c r="AT574" s="283"/>
      <c r="AU574" s="283"/>
      <c r="AV574" s="283"/>
      <c r="AW574" s="283"/>
      <c r="AY574" s="283"/>
      <c r="AZ574" s="282"/>
      <c r="BA574" s="283"/>
      <c r="BB574" s="282"/>
      <c r="BC574" s="282"/>
      <c r="BD574" s="282"/>
      <c r="BE574" s="283"/>
      <c r="BG574" s="282"/>
      <c r="BH574" s="282"/>
      <c r="BI574" s="282"/>
      <c r="BL574" s="421"/>
      <c r="BM574" s="424"/>
      <c r="BN574" s="424"/>
      <c r="BO574" s="424"/>
      <c r="BP574" s="424"/>
      <c r="BQ574" s="421"/>
      <c r="BR574" s="421"/>
      <c r="BV574" s="282"/>
      <c r="BW574" s="283"/>
      <c r="BY574" s="283"/>
      <c r="BZ574" s="283"/>
      <c r="CA574" s="283"/>
      <c r="CB574" s="282"/>
      <c r="CC574" s="282"/>
      <c r="CD574" s="282"/>
      <c r="CE574" s="282"/>
      <c r="CG574" s="427"/>
      <c r="CH574" s="402"/>
      <c r="CI574" s="424"/>
      <c r="CJ574" s="282"/>
      <c r="CK574" s="282"/>
      <c r="CL574" s="283"/>
      <c r="CM574" s="283"/>
      <c r="CP574" s="282"/>
      <c r="DC574" s="282"/>
      <c r="DD574" s="282"/>
      <c r="DE574" s="282"/>
      <c r="DF574" s="282"/>
      <c r="DG574" s="282"/>
      <c r="DH574" s="282"/>
      <c r="DI574" s="282"/>
      <c r="DJ574" s="282"/>
      <c r="EF574" s="495" t="str">
        <f>""&amp;(MID(数据表!AZ574,1,MIN(FIND({"(";"（"},数据表!AZ574&amp;"(（",1)-1)))&amp;""</f>
        <v/>
      </c>
      <c r="EG574" s="495" t="str">
        <f>""&amp;(MID(数据表!AZ574,1,MIN(FIND({0;1;2;3;4;5;6;7;8;9},数据表!AZ574&amp;"1234567890",1)-1)))&amp;""</f>
        <v/>
      </c>
    </row>
    <row r="575" spans="2:137" s="310" customFormat="1" ht="12" customHeight="1">
      <c r="B575" s="286"/>
      <c r="C575" s="286"/>
      <c r="D575" s="286"/>
      <c r="E575" s="479"/>
      <c r="F575" s="282"/>
      <c r="G575" s="283"/>
      <c r="H575" s="421"/>
      <c r="I575" s="421"/>
      <c r="J575" s="283"/>
      <c r="K575" s="421"/>
      <c r="L575" s="282"/>
      <c r="N575" s="282"/>
      <c r="S575" s="282"/>
      <c r="T575" s="283"/>
      <c r="U575" s="283"/>
      <c r="V575" s="283"/>
      <c r="W575" s="283"/>
      <c r="X575" s="283"/>
      <c r="Y575" s="282"/>
      <c r="Z575" s="282"/>
      <c r="AA575" s="283"/>
      <c r="AB575" s="282"/>
      <c r="AC575" s="282"/>
      <c r="AD575" s="282"/>
      <c r="AE575" s="282"/>
      <c r="AF575" s="283"/>
      <c r="AG575" s="402"/>
      <c r="AH575" s="283"/>
      <c r="AI575" s="283"/>
      <c r="AJ575" s="283"/>
      <c r="AK575" s="283"/>
      <c r="AL575" s="283"/>
      <c r="AM575" s="282"/>
      <c r="AN575" s="282"/>
      <c r="AO575" s="282"/>
      <c r="AP575" s="282"/>
      <c r="AQ575" s="282"/>
      <c r="AR575" s="282"/>
      <c r="AT575" s="283"/>
      <c r="AU575" s="283"/>
      <c r="AV575" s="283"/>
      <c r="AW575" s="283"/>
      <c r="AY575" s="283"/>
      <c r="AZ575" s="282"/>
      <c r="BA575" s="283"/>
      <c r="BB575" s="282"/>
      <c r="BC575" s="282"/>
      <c r="BD575" s="282"/>
      <c r="BE575" s="283"/>
      <c r="BG575" s="282"/>
      <c r="BH575" s="282"/>
      <c r="BI575" s="282"/>
      <c r="BL575" s="421"/>
      <c r="BM575" s="424"/>
      <c r="BN575" s="424"/>
      <c r="BO575" s="424"/>
      <c r="BP575" s="424"/>
      <c r="BQ575" s="421"/>
      <c r="BR575" s="421"/>
      <c r="BV575" s="282"/>
      <c r="BW575" s="283"/>
      <c r="BY575" s="283"/>
      <c r="BZ575" s="283"/>
      <c r="CA575" s="283"/>
      <c r="CB575" s="282"/>
      <c r="CC575" s="282"/>
      <c r="CD575" s="282"/>
      <c r="CE575" s="282"/>
      <c r="CG575" s="427"/>
      <c r="CH575" s="402"/>
      <c r="CI575" s="424"/>
      <c r="CJ575" s="282"/>
      <c r="CK575" s="282"/>
      <c r="CL575" s="283"/>
      <c r="CM575" s="283"/>
      <c r="CP575" s="282"/>
      <c r="DC575" s="282"/>
      <c r="DD575" s="282"/>
      <c r="DE575" s="282"/>
      <c r="DF575" s="282"/>
      <c r="DG575" s="282"/>
      <c r="DH575" s="282"/>
      <c r="DI575" s="282"/>
      <c r="DJ575" s="282"/>
      <c r="EF575" s="495" t="str">
        <f>""&amp;(MID(数据表!AZ575,1,MIN(FIND({"(";"（"},数据表!AZ575&amp;"(（",1)-1)))&amp;""</f>
        <v/>
      </c>
      <c r="EG575" s="495" t="str">
        <f>""&amp;(MID(数据表!AZ575,1,MIN(FIND({0;1;2;3;4;5;6;7;8;9},数据表!AZ575&amp;"1234567890",1)-1)))&amp;""</f>
        <v/>
      </c>
    </row>
    <row r="576" spans="2:137" s="310" customFormat="1" ht="12" customHeight="1">
      <c r="B576" s="286"/>
      <c r="C576" s="286"/>
      <c r="D576" s="286"/>
      <c r="E576" s="479"/>
      <c r="F576" s="282"/>
      <c r="G576" s="283"/>
      <c r="H576" s="421"/>
      <c r="I576" s="421"/>
      <c r="J576" s="283"/>
      <c r="K576" s="421"/>
      <c r="L576" s="282"/>
      <c r="N576" s="282"/>
      <c r="S576" s="282"/>
      <c r="T576" s="283"/>
      <c r="U576" s="283"/>
      <c r="V576" s="283"/>
      <c r="W576" s="283"/>
      <c r="X576" s="283"/>
      <c r="Y576" s="282"/>
      <c r="Z576" s="282"/>
      <c r="AA576" s="283"/>
      <c r="AB576" s="282"/>
      <c r="AC576" s="282"/>
      <c r="AD576" s="282"/>
      <c r="AE576" s="282"/>
      <c r="AF576" s="283"/>
      <c r="AG576" s="402"/>
      <c r="AH576" s="283"/>
      <c r="AI576" s="283"/>
      <c r="AJ576" s="283"/>
      <c r="AK576" s="283"/>
      <c r="AL576" s="283"/>
      <c r="AM576" s="282"/>
      <c r="AN576" s="282"/>
      <c r="AO576" s="282"/>
      <c r="AP576" s="282"/>
      <c r="AQ576" s="282"/>
      <c r="AR576" s="282"/>
      <c r="AT576" s="283"/>
      <c r="AU576" s="283"/>
      <c r="AV576" s="283"/>
      <c r="AW576" s="283"/>
      <c r="AY576" s="283"/>
      <c r="AZ576" s="282"/>
      <c r="BA576" s="283"/>
      <c r="BB576" s="282"/>
      <c r="BC576" s="282"/>
      <c r="BD576" s="282"/>
      <c r="BE576" s="283"/>
      <c r="BG576" s="282"/>
      <c r="BH576" s="282"/>
      <c r="BI576" s="282"/>
      <c r="BL576" s="421"/>
      <c r="BM576" s="424"/>
      <c r="BN576" s="424"/>
      <c r="BO576" s="424"/>
      <c r="BP576" s="424"/>
      <c r="BQ576" s="421"/>
      <c r="BR576" s="421"/>
      <c r="BV576" s="282"/>
      <c r="BW576" s="283"/>
      <c r="BY576" s="283"/>
      <c r="BZ576" s="283"/>
      <c r="CA576" s="283"/>
      <c r="CB576" s="282"/>
      <c r="CC576" s="282"/>
      <c r="CD576" s="282"/>
      <c r="CE576" s="282"/>
      <c r="CG576" s="427"/>
      <c r="CH576" s="402"/>
      <c r="CI576" s="424"/>
      <c r="CJ576" s="282"/>
      <c r="CK576" s="282"/>
      <c r="CL576" s="283"/>
      <c r="CM576" s="283"/>
      <c r="CP576" s="282"/>
      <c r="DC576" s="282"/>
      <c r="DD576" s="282"/>
      <c r="DE576" s="282"/>
      <c r="DF576" s="282"/>
      <c r="DG576" s="282"/>
      <c r="DH576" s="282"/>
      <c r="DI576" s="282"/>
      <c r="DJ576" s="282"/>
      <c r="EF576" s="495" t="str">
        <f>""&amp;(MID(数据表!AZ576,1,MIN(FIND({"(";"（"},数据表!AZ576&amp;"(（",1)-1)))&amp;""</f>
        <v/>
      </c>
      <c r="EG576" s="495" t="str">
        <f>""&amp;(MID(数据表!AZ576,1,MIN(FIND({0;1;2;3;4;5;6;7;8;9},数据表!AZ576&amp;"1234567890",1)-1)))&amp;""</f>
        <v/>
      </c>
    </row>
    <row r="577" spans="2:137" s="310" customFormat="1" ht="12" customHeight="1">
      <c r="B577" s="286"/>
      <c r="C577" s="286"/>
      <c r="D577" s="286"/>
      <c r="E577" s="479"/>
      <c r="F577" s="282"/>
      <c r="G577" s="283"/>
      <c r="H577" s="421"/>
      <c r="I577" s="421"/>
      <c r="J577" s="283"/>
      <c r="K577" s="421"/>
      <c r="L577" s="282"/>
      <c r="N577" s="282"/>
      <c r="S577" s="282"/>
      <c r="T577" s="283"/>
      <c r="U577" s="283"/>
      <c r="V577" s="283"/>
      <c r="W577" s="283"/>
      <c r="X577" s="283"/>
      <c r="Y577" s="282"/>
      <c r="Z577" s="282"/>
      <c r="AA577" s="283"/>
      <c r="AB577" s="282"/>
      <c r="AC577" s="282"/>
      <c r="AD577" s="282"/>
      <c r="AE577" s="282"/>
      <c r="AF577" s="283"/>
      <c r="AG577" s="402"/>
      <c r="AH577" s="283"/>
      <c r="AI577" s="283"/>
      <c r="AJ577" s="283"/>
      <c r="AK577" s="283"/>
      <c r="AL577" s="283"/>
      <c r="AM577" s="282"/>
      <c r="AN577" s="282"/>
      <c r="AO577" s="282"/>
      <c r="AP577" s="282"/>
      <c r="AQ577" s="282"/>
      <c r="AR577" s="282"/>
      <c r="AT577" s="283"/>
      <c r="AU577" s="283"/>
      <c r="AV577" s="283"/>
      <c r="AW577" s="283"/>
      <c r="AY577" s="283"/>
      <c r="AZ577" s="282"/>
      <c r="BA577" s="283"/>
      <c r="BB577" s="282"/>
      <c r="BC577" s="282"/>
      <c r="BD577" s="282"/>
      <c r="BE577" s="283"/>
      <c r="BG577" s="282"/>
      <c r="BH577" s="282"/>
      <c r="BI577" s="282"/>
      <c r="BL577" s="421"/>
      <c r="BM577" s="424"/>
      <c r="BN577" s="424"/>
      <c r="BO577" s="424"/>
      <c r="BP577" s="424"/>
      <c r="BQ577" s="421"/>
      <c r="BR577" s="421"/>
      <c r="BV577" s="282"/>
      <c r="BW577" s="283"/>
      <c r="BY577" s="283"/>
      <c r="BZ577" s="283"/>
      <c r="CA577" s="283"/>
      <c r="CB577" s="282"/>
      <c r="CC577" s="282"/>
      <c r="CD577" s="282"/>
      <c r="CE577" s="282"/>
      <c r="CG577" s="427"/>
      <c r="CH577" s="402"/>
      <c r="CI577" s="424"/>
      <c r="CJ577" s="282"/>
      <c r="CK577" s="282"/>
      <c r="CL577" s="283"/>
      <c r="CM577" s="283"/>
      <c r="CP577" s="282"/>
      <c r="DC577" s="282"/>
      <c r="DD577" s="282"/>
      <c r="DE577" s="282"/>
      <c r="DF577" s="282"/>
      <c r="DG577" s="282"/>
      <c r="DH577" s="282"/>
      <c r="DI577" s="282"/>
      <c r="DJ577" s="282"/>
      <c r="EF577" s="495" t="str">
        <f>""&amp;(MID(数据表!AZ577,1,MIN(FIND({"(";"（"},数据表!AZ577&amp;"(（",1)-1)))&amp;""</f>
        <v/>
      </c>
      <c r="EG577" s="495" t="str">
        <f>""&amp;(MID(数据表!AZ577,1,MIN(FIND({0;1;2;3;4;5;6;7;8;9},数据表!AZ577&amp;"1234567890",1)-1)))&amp;""</f>
        <v/>
      </c>
    </row>
    <row r="578" spans="2:137" s="310" customFormat="1" ht="12" customHeight="1">
      <c r="B578" s="286"/>
      <c r="C578" s="286"/>
      <c r="D578" s="286"/>
      <c r="E578" s="479"/>
      <c r="F578" s="282"/>
      <c r="G578" s="283"/>
      <c r="H578" s="421"/>
      <c r="I578" s="421"/>
      <c r="J578" s="283"/>
      <c r="K578" s="421"/>
      <c r="L578" s="282"/>
      <c r="N578" s="282"/>
      <c r="S578" s="282"/>
      <c r="T578" s="283"/>
      <c r="U578" s="283"/>
      <c r="V578" s="283"/>
      <c r="W578" s="283"/>
      <c r="X578" s="283"/>
      <c r="Y578" s="282"/>
      <c r="Z578" s="282"/>
      <c r="AA578" s="283"/>
      <c r="AB578" s="282"/>
      <c r="AC578" s="282"/>
      <c r="AD578" s="282"/>
      <c r="AE578" s="282"/>
      <c r="AF578" s="283"/>
      <c r="AG578" s="402"/>
      <c r="AH578" s="283"/>
      <c r="AI578" s="283"/>
      <c r="AJ578" s="283"/>
      <c r="AK578" s="283"/>
      <c r="AL578" s="283"/>
      <c r="AM578" s="282"/>
      <c r="AN578" s="282"/>
      <c r="AO578" s="282"/>
      <c r="AP578" s="282"/>
      <c r="AQ578" s="282"/>
      <c r="AR578" s="282"/>
      <c r="AT578" s="283"/>
      <c r="AU578" s="283"/>
      <c r="AV578" s="283"/>
      <c r="AW578" s="283"/>
      <c r="AY578" s="283"/>
      <c r="AZ578" s="282"/>
      <c r="BA578" s="283"/>
      <c r="BB578" s="282"/>
      <c r="BC578" s="282"/>
      <c r="BD578" s="282"/>
      <c r="BE578" s="283"/>
      <c r="BG578" s="282"/>
      <c r="BH578" s="282"/>
      <c r="BI578" s="282"/>
      <c r="BL578" s="421"/>
      <c r="BM578" s="424"/>
      <c r="BN578" s="424"/>
      <c r="BO578" s="424"/>
      <c r="BP578" s="424"/>
      <c r="BQ578" s="421"/>
      <c r="BR578" s="421"/>
      <c r="BV578" s="282"/>
      <c r="BW578" s="283"/>
      <c r="BY578" s="283"/>
      <c r="BZ578" s="283"/>
      <c r="CA578" s="283"/>
      <c r="CB578" s="282"/>
      <c r="CC578" s="282"/>
      <c r="CD578" s="282"/>
      <c r="CE578" s="282"/>
      <c r="CG578" s="427"/>
      <c r="CH578" s="402"/>
      <c r="CI578" s="424"/>
      <c r="CJ578" s="282"/>
      <c r="CK578" s="282"/>
      <c r="CL578" s="283"/>
      <c r="CM578" s="283"/>
      <c r="CP578" s="282"/>
      <c r="DC578" s="282"/>
      <c r="DD578" s="282"/>
      <c r="DE578" s="282"/>
      <c r="DF578" s="282"/>
      <c r="DG578" s="282"/>
      <c r="DH578" s="282"/>
      <c r="DI578" s="282"/>
      <c r="DJ578" s="282"/>
      <c r="EF578" s="495" t="str">
        <f>""&amp;(MID(数据表!AZ578,1,MIN(FIND({"(";"（"},数据表!AZ578&amp;"(（",1)-1)))&amp;""</f>
        <v/>
      </c>
      <c r="EG578" s="495" t="str">
        <f>""&amp;(MID(数据表!AZ578,1,MIN(FIND({0;1;2;3;4;5;6;7;8;9},数据表!AZ578&amp;"1234567890",1)-1)))&amp;""</f>
        <v/>
      </c>
    </row>
    <row r="579" spans="2:137" s="310" customFormat="1" ht="12" customHeight="1">
      <c r="B579" s="286"/>
      <c r="C579" s="286"/>
      <c r="D579" s="286"/>
      <c r="E579" s="479"/>
      <c r="F579" s="282"/>
      <c r="G579" s="283"/>
      <c r="H579" s="421"/>
      <c r="I579" s="421"/>
      <c r="J579" s="283"/>
      <c r="K579" s="421"/>
      <c r="L579" s="282"/>
      <c r="N579" s="282"/>
      <c r="S579" s="282"/>
      <c r="T579" s="283"/>
      <c r="U579" s="283"/>
      <c r="V579" s="283"/>
      <c r="W579" s="283"/>
      <c r="X579" s="283"/>
      <c r="Y579" s="282"/>
      <c r="Z579" s="282"/>
      <c r="AA579" s="283"/>
      <c r="AB579" s="282"/>
      <c r="AC579" s="282"/>
      <c r="AD579" s="282"/>
      <c r="AE579" s="282"/>
      <c r="AF579" s="283"/>
      <c r="AG579" s="402"/>
      <c r="AH579" s="283"/>
      <c r="AI579" s="283"/>
      <c r="AJ579" s="283"/>
      <c r="AK579" s="283"/>
      <c r="AL579" s="283"/>
      <c r="AM579" s="282"/>
      <c r="AN579" s="282"/>
      <c r="AO579" s="282"/>
      <c r="AP579" s="282"/>
      <c r="AQ579" s="282"/>
      <c r="AR579" s="282"/>
      <c r="AT579" s="283"/>
      <c r="AU579" s="283"/>
      <c r="AV579" s="283"/>
      <c r="AW579" s="283"/>
      <c r="AY579" s="283"/>
      <c r="AZ579" s="282"/>
      <c r="BA579" s="283"/>
      <c r="BB579" s="282"/>
      <c r="BC579" s="282"/>
      <c r="BD579" s="282"/>
      <c r="BE579" s="283"/>
      <c r="BG579" s="282"/>
      <c r="BH579" s="282"/>
      <c r="BI579" s="282"/>
      <c r="BL579" s="421"/>
      <c r="BM579" s="424"/>
      <c r="BN579" s="424"/>
      <c r="BO579" s="424"/>
      <c r="BP579" s="424"/>
      <c r="BQ579" s="421"/>
      <c r="BR579" s="421"/>
      <c r="BV579" s="282"/>
      <c r="BW579" s="283"/>
      <c r="BY579" s="283"/>
      <c r="BZ579" s="283"/>
      <c r="CA579" s="283"/>
      <c r="CB579" s="282"/>
      <c r="CC579" s="282"/>
      <c r="CD579" s="282"/>
      <c r="CE579" s="282"/>
      <c r="CG579" s="427"/>
      <c r="CH579" s="402"/>
      <c r="CI579" s="424"/>
      <c r="CJ579" s="282"/>
      <c r="CK579" s="282"/>
      <c r="CL579" s="283"/>
      <c r="CM579" s="283"/>
      <c r="CP579" s="282"/>
      <c r="DC579" s="282"/>
      <c r="DD579" s="282"/>
      <c r="DE579" s="282"/>
      <c r="DF579" s="282"/>
      <c r="DG579" s="282"/>
      <c r="DH579" s="282"/>
      <c r="DI579" s="282"/>
      <c r="DJ579" s="282"/>
      <c r="EF579" s="495" t="str">
        <f>""&amp;(MID(数据表!AZ579,1,MIN(FIND({"(";"（"},数据表!AZ579&amp;"(（",1)-1)))&amp;""</f>
        <v/>
      </c>
      <c r="EG579" s="495" t="str">
        <f>""&amp;(MID(数据表!AZ579,1,MIN(FIND({0;1;2;3;4;5;6;7;8;9},数据表!AZ579&amp;"1234567890",1)-1)))&amp;""</f>
        <v/>
      </c>
    </row>
    <row r="580" spans="2:137" s="310" customFormat="1" ht="12" customHeight="1">
      <c r="B580" s="286"/>
      <c r="C580" s="286"/>
      <c r="D580" s="286"/>
      <c r="E580" s="479"/>
      <c r="F580" s="282"/>
      <c r="G580" s="283"/>
      <c r="H580" s="421"/>
      <c r="I580" s="421"/>
      <c r="J580" s="283"/>
      <c r="K580" s="421"/>
      <c r="L580" s="282"/>
      <c r="N580" s="282"/>
      <c r="S580" s="282"/>
      <c r="T580" s="283"/>
      <c r="U580" s="283"/>
      <c r="V580" s="283"/>
      <c r="W580" s="283"/>
      <c r="X580" s="283"/>
      <c r="Y580" s="282"/>
      <c r="Z580" s="282"/>
      <c r="AA580" s="283"/>
      <c r="AB580" s="282"/>
      <c r="AC580" s="282"/>
      <c r="AD580" s="282"/>
      <c r="AE580" s="282"/>
      <c r="AF580" s="283"/>
      <c r="AG580" s="402"/>
      <c r="AH580" s="283"/>
      <c r="AI580" s="283"/>
      <c r="AJ580" s="283"/>
      <c r="AK580" s="283"/>
      <c r="AL580" s="283"/>
      <c r="AM580" s="282"/>
      <c r="AN580" s="282"/>
      <c r="AO580" s="282"/>
      <c r="AP580" s="282"/>
      <c r="AQ580" s="282"/>
      <c r="AR580" s="282"/>
      <c r="AT580" s="283"/>
      <c r="AU580" s="283"/>
      <c r="AV580" s="283"/>
      <c r="AW580" s="283"/>
      <c r="AY580" s="283"/>
      <c r="AZ580" s="282"/>
      <c r="BA580" s="283"/>
      <c r="BB580" s="282"/>
      <c r="BC580" s="282"/>
      <c r="BD580" s="282"/>
      <c r="BE580" s="283"/>
      <c r="BG580" s="282"/>
      <c r="BH580" s="282"/>
      <c r="BI580" s="282"/>
      <c r="BL580" s="421"/>
      <c r="BM580" s="424"/>
      <c r="BN580" s="424"/>
      <c r="BO580" s="424"/>
      <c r="BP580" s="424"/>
      <c r="BQ580" s="421"/>
      <c r="BR580" s="421"/>
      <c r="BV580" s="282"/>
      <c r="BW580" s="283"/>
      <c r="BY580" s="283"/>
      <c r="BZ580" s="283"/>
      <c r="CA580" s="283"/>
      <c r="CB580" s="282"/>
      <c r="CC580" s="282"/>
      <c r="CD580" s="282"/>
      <c r="CE580" s="282"/>
      <c r="CG580" s="427"/>
      <c r="CH580" s="402"/>
      <c r="CI580" s="424"/>
      <c r="CJ580" s="282"/>
      <c r="CK580" s="282"/>
      <c r="CL580" s="283"/>
      <c r="CM580" s="283"/>
      <c r="CP580" s="282"/>
      <c r="DC580" s="282"/>
      <c r="DD580" s="282"/>
      <c r="DE580" s="282"/>
      <c r="DF580" s="282"/>
      <c r="DG580" s="282"/>
      <c r="DH580" s="282"/>
      <c r="DI580" s="282"/>
      <c r="DJ580" s="282"/>
      <c r="EF580" s="495" t="str">
        <f>""&amp;(MID(数据表!AZ580,1,MIN(FIND({"(";"（"},数据表!AZ580&amp;"(（",1)-1)))&amp;""</f>
        <v/>
      </c>
      <c r="EG580" s="495" t="str">
        <f>""&amp;(MID(数据表!AZ580,1,MIN(FIND({0;1;2;3;4;5;6;7;8;9},数据表!AZ580&amp;"1234567890",1)-1)))&amp;""</f>
        <v/>
      </c>
    </row>
    <row r="581" spans="2:137" s="310" customFormat="1" ht="12" customHeight="1">
      <c r="B581" s="286"/>
      <c r="C581" s="286"/>
      <c r="D581" s="286"/>
      <c r="E581" s="479"/>
      <c r="F581" s="282"/>
      <c r="G581" s="283"/>
      <c r="H581" s="421"/>
      <c r="I581" s="421"/>
      <c r="J581" s="283"/>
      <c r="K581" s="421"/>
      <c r="L581" s="282"/>
      <c r="N581" s="282"/>
      <c r="S581" s="282"/>
      <c r="T581" s="283"/>
      <c r="U581" s="283"/>
      <c r="V581" s="283"/>
      <c r="W581" s="283"/>
      <c r="X581" s="283"/>
      <c r="Y581" s="282"/>
      <c r="Z581" s="282"/>
      <c r="AA581" s="283"/>
      <c r="AB581" s="282"/>
      <c r="AC581" s="282"/>
      <c r="AD581" s="282"/>
      <c r="AE581" s="282"/>
      <c r="AF581" s="283"/>
      <c r="AG581" s="402"/>
      <c r="AH581" s="283"/>
      <c r="AI581" s="283"/>
      <c r="AJ581" s="283"/>
      <c r="AK581" s="283"/>
      <c r="AL581" s="283"/>
      <c r="AM581" s="282"/>
      <c r="AN581" s="282"/>
      <c r="AO581" s="282"/>
      <c r="AP581" s="282"/>
      <c r="AQ581" s="282"/>
      <c r="AR581" s="282"/>
      <c r="AT581" s="283"/>
      <c r="AU581" s="283"/>
      <c r="AV581" s="283"/>
      <c r="AW581" s="283"/>
      <c r="AY581" s="283"/>
      <c r="AZ581" s="282"/>
      <c r="BA581" s="283"/>
      <c r="BB581" s="282"/>
      <c r="BC581" s="282"/>
      <c r="BD581" s="282"/>
      <c r="BE581" s="283"/>
      <c r="BG581" s="282"/>
      <c r="BH581" s="282"/>
      <c r="BI581" s="282"/>
      <c r="BL581" s="421"/>
      <c r="BM581" s="424"/>
      <c r="BN581" s="424"/>
      <c r="BO581" s="424"/>
      <c r="BP581" s="424"/>
      <c r="BQ581" s="421"/>
      <c r="BR581" s="421"/>
      <c r="BV581" s="282"/>
      <c r="BW581" s="283"/>
      <c r="BY581" s="283"/>
      <c r="BZ581" s="283"/>
      <c r="CA581" s="283"/>
      <c r="CB581" s="282"/>
      <c r="CC581" s="282"/>
      <c r="CD581" s="282"/>
      <c r="CE581" s="282"/>
      <c r="CG581" s="427"/>
      <c r="CH581" s="402"/>
      <c r="CI581" s="424"/>
      <c r="CJ581" s="282"/>
      <c r="CK581" s="282"/>
      <c r="CL581" s="283"/>
      <c r="CM581" s="283"/>
      <c r="CP581" s="282"/>
      <c r="DC581" s="282"/>
      <c r="DD581" s="282"/>
      <c r="DE581" s="282"/>
      <c r="DF581" s="282"/>
      <c r="DG581" s="282"/>
      <c r="DH581" s="282"/>
      <c r="DI581" s="282"/>
      <c r="DJ581" s="282"/>
      <c r="EF581" s="495" t="str">
        <f>""&amp;(MID(数据表!AZ581,1,MIN(FIND({"(";"（"},数据表!AZ581&amp;"(（",1)-1)))&amp;""</f>
        <v/>
      </c>
      <c r="EG581" s="495" t="str">
        <f>""&amp;(MID(数据表!AZ581,1,MIN(FIND({0;1;2;3;4;5;6;7;8;9},数据表!AZ581&amp;"1234567890",1)-1)))&amp;""</f>
        <v/>
      </c>
    </row>
    <row r="582" spans="2:137" s="310" customFormat="1" ht="12" customHeight="1">
      <c r="B582" s="286"/>
      <c r="C582" s="286"/>
      <c r="D582" s="286"/>
      <c r="E582" s="479"/>
      <c r="F582" s="282"/>
      <c r="G582" s="283"/>
      <c r="H582" s="421"/>
      <c r="I582" s="421"/>
      <c r="J582" s="283"/>
      <c r="K582" s="421"/>
      <c r="L582" s="282"/>
      <c r="N582" s="282"/>
      <c r="S582" s="282"/>
      <c r="T582" s="283"/>
      <c r="U582" s="283"/>
      <c r="V582" s="283"/>
      <c r="W582" s="283"/>
      <c r="X582" s="283"/>
      <c r="Y582" s="282"/>
      <c r="Z582" s="282"/>
      <c r="AA582" s="283"/>
      <c r="AB582" s="282"/>
      <c r="AC582" s="282"/>
      <c r="AD582" s="282"/>
      <c r="AE582" s="282"/>
      <c r="AF582" s="283"/>
      <c r="AG582" s="402"/>
      <c r="AH582" s="283"/>
      <c r="AI582" s="283"/>
      <c r="AJ582" s="283"/>
      <c r="AK582" s="283"/>
      <c r="AL582" s="283"/>
      <c r="AM582" s="282"/>
      <c r="AN582" s="282"/>
      <c r="AO582" s="282"/>
      <c r="AP582" s="282"/>
      <c r="AQ582" s="282"/>
      <c r="AR582" s="282"/>
      <c r="AT582" s="283"/>
      <c r="AU582" s="283"/>
      <c r="AV582" s="283"/>
      <c r="AW582" s="283"/>
      <c r="AY582" s="283"/>
      <c r="AZ582" s="282"/>
      <c r="BA582" s="283"/>
      <c r="BB582" s="282"/>
      <c r="BC582" s="282"/>
      <c r="BD582" s="282"/>
      <c r="BE582" s="283"/>
      <c r="BG582" s="282"/>
      <c r="BH582" s="282"/>
      <c r="BI582" s="282"/>
      <c r="BL582" s="421"/>
      <c r="BM582" s="424"/>
      <c r="BN582" s="424"/>
      <c r="BO582" s="424"/>
      <c r="BP582" s="424"/>
      <c r="BQ582" s="421"/>
      <c r="BR582" s="421"/>
      <c r="BV582" s="282"/>
      <c r="BW582" s="283"/>
      <c r="BY582" s="283"/>
      <c r="BZ582" s="283"/>
      <c r="CA582" s="283"/>
      <c r="CB582" s="282"/>
      <c r="CC582" s="282"/>
      <c r="CD582" s="282"/>
      <c r="CE582" s="282"/>
      <c r="CG582" s="427"/>
      <c r="CH582" s="402"/>
      <c r="CI582" s="424"/>
      <c r="CJ582" s="282"/>
      <c r="CK582" s="282"/>
      <c r="CL582" s="283"/>
      <c r="CM582" s="283"/>
      <c r="CP582" s="282"/>
      <c r="DC582" s="282"/>
      <c r="DD582" s="282"/>
      <c r="DE582" s="282"/>
      <c r="DF582" s="282"/>
      <c r="DG582" s="282"/>
      <c r="DH582" s="282"/>
      <c r="DI582" s="282"/>
      <c r="DJ582" s="282"/>
      <c r="EF582" s="495" t="str">
        <f>""&amp;(MID(数据表!AZ582,1,MIN(FIND({"(";"（"},数据表!AZ582&amp;"(（",1)-1)))&amp;""</f>
        <v/>
      </c>
      <c r="EG582" s="495" t="str">
        <f>""&amp;(MID(数据表!AZ582,1,MIN(FIND({0;1;2;3;4;5;6;7;8;9},数据表!AZ582&amp;"1234567890",1)-1)))&amp;""</f>
        <v/>
      </c>
    </row>
    <row r="583" spans="2:137" s="310" customFormat="1" ht="12" customHeight="1">
      <c r="B583" s="286"/>
      <c r="C583" s="286"/>
      <c r="D583" s="286"/>
      <c r="E583" s="479"/>
      <c r="F583" s="282"/>
      <c r="G583" s="283"/>
      <c r="H583" s="421"/>
      <c r="I583" s="421"/>
      <c r="J583" s="283"/>
      <c r="K583" s="421"/>
      <c r="L583" s="282"/>
      <c r="N583" s="282"/>
      <c r="S583" s="282"/>
      <c r="T583" s="283"/>
      <c r="U583" s="283"/>
      <c r="V583" s="283"/>
      <c r="W583" s="283"/>
      <c r="X583" s="283"/>
      <c r="Y583" s="282"/>
      <c r="Z583" s="282"/>
      <c r="AA583" s="283"/>
      <c r="AB583" s="282"/>
      <c r="AC583" s="282"/>
      <c r="AD583" s="282"/>
      <c r="AE583" s="282"/>
      <c r="AF583" s="283"/>
      <c r="AG583" s="402"/>
      <c r="AH583" s="283"/>
      <c r="AI583" s="283"/>
      <c r="AJ583" s="283"/>
      <c r="AK583" s="283"/>
      <c r="AL583" s="283"/>
      <c r="AM583" s="282"/>
      <c r="AN583" s="282"/>
      <c r="AO583" s="282"/>
      <c r="AP583" s="282"/>
      <c r="AQ583" s="282"/>
      <c r="AR583" s="282"/>
      <c r="AT583" s="283"/>
      <c r="AU583" s="283"/>
      <c r="AV583" s="283"/>
      <c r="AW583" s="283"/>
      <c r="AY583" s="283"/>
      <c r="AZ583" s="282"/>
      <c r="BA583" s="283"/>
      <c r="BB583" s="282"/>
      <c r="BC583" s="282"/>
      <c r="BD583" s="282"/>
      <c r="BE583" s="283"/>
      <c r="BG583" s="282"/>
      <c r="BH583" s="282"/>
      <c r="BI583" s="282"/>
      <c r="BL583" s="421"/>
      <c r="BM583" s="424"/>
      <c r="BN583" s="424"/>
      <c r="BO583" s="424"/>
      <c r="BP583" s="424"/>
      <c r="BQ583" s="421"/>
      <c r="BR583" s="421"/>
      <c r="BV583" s="282"/>
      <c r="BW583" s="283"/>
      <c r="BY583" s="283"/>
      <c r="BZ583" s="283"/>
      <c r="CA583" s="283"/>
      <c r="CB583" s="282"/>
      <c r="CC583" s="282"/>
      <c r="CD583" s="282"/>
      <c r="CE583" s="282"/>
      <c r="CG583" s="427"/>
      <c r="CH583" s="402"/>
      <c r="CI583" s="424"/>
      <c r="CJ583" s="282"/>
      <c r="CK583" s="282"/>
      <c r="CL583" s="283"/>
      <c r="CM583" s="283"/>
      <c r="CP583" s="282"/>
      <c r="DC583" s="282"/>
      <c r="DD583" s="282"/>
      <c r="DE583" s="282"/>
      <c r="DF583" s="282"/>
      <c r="DG583" s="282"/>
      <c r="DH583" s="282"/>
      <c r="DI583" s="282"/>
      <c r="DJ583" s="282"/>
      <c r="EF583" s="495" t="str">
        <f>""&amp;(MID(数据表!AZ583,1,MIN(FIND({"(";"（"},数据表!AZ583&amp;"(（",1)-1)))&amp;""</f>
        <v/>
      </c>
      <c r="EG583" s="495" t="str">
        <f>""&amp;(MID(数据表!AZ583,1,MIN(FIND({0;1;2;3;4;5;6;7;8;9},数据表!AZ583&amp;"1234567890",1)-1)))&amp;""</f>
        <v/>
      </c>
    </row>
    <row r="584" spans="2:137" s="310" customFormat="1" ht="12" customHeight="1">
      <c r="B584" s="286"/>
      <c r="C584" s="286"/>
      <c r="D584" s="286"/>
      <c r="E584" s="479"/>
      <c r="F584" s="282"/>
      <c r="G584" s="283"/>
      <c r="H584" s="421"/>
      <c r="I584" s="421"/>
      <c r="J584" s="283"/>
      <c r="K584" s="421"/>
      <c r="L584" s="282"/>
      <c r="N584" s="282"/>
      <c r="S584" s="282"/>
      <c r="T584" s="283"/>
      <c r="U584" s="283"/>
      <c r="V584" s="283"/>
      <c r="W584" s="283"/>
      <c r="X584" s="283"/>
      <c r="Y584" s="282"/>
      <c r="Z584" s="282"/>
      <c r="AA584" s="283"/>
      <c r="AB584" s="282"/>
      <c r="AC584" s="282"/>
      <c r="AD584" s="282"/>
      <c r="AE584" s="282"/>
      <c r="AF584" s="283"/>
      <c r="AG584" s="402"/>
      <c r="AH584" s="283"/>
      <c r="AI584" s="283"/>
      <c r="AJ584" s="283"/>
      <c r="AK584" s="283"/>
      <c r="AL584" s="283"/>
      <c r="AM584" s="282"/>
      <c r="AN584" s="282"/>
      <c r="AO584" s="282"/>
      <c r="AP584" s="282"/>
      <c r="AQ584" s="282"/>
      <c r="AR584" s="282"/>
      <c r="AT584" s="283"/>
      <c r="AU584" s="283"/>
      <c r="AV584" s="283"/>
      <c r="AW584" s="283"/>
      <c r="AY584" s="283"/>
      <c r="AZ584" s="282"/>
      <c r="BA584" s="283"/>
      <c r="BB584" s="282"/>
      <c r="BC584" s="282"/>
      <c r="BD584" s="282"/>
      <c r="BE584" s="283"/>
      <c r="BG584" s="282"/>
      <c r="BH584" s="282"/>
      <c r="BI584" s="282"/>
      <c r="BL584" s="421"/>
      <c r="BM584" s="424"/>
      <c r="BN584" s="424"/>
      <c r="BO584" s="424"/>
      <c r="BP584" s="424"/>
      <c r="BQ584" s="421"/>
      <c r="BR584" s="421"/>
      <c r="BV584" s="282"/>
      <c r="BW584" s="283"/>
      <c r="BY584" s="283"/>
      <c r="BZ584" s="283"/>
      <c r="CA584" s="283"/>
      <c r="CB584" s="282"/>
      <c r="CC584" s="282"/>
      <c r="CD584" s="282"/>
      <c r="CE584" s="282"/>
      <c r="CG584" s="427"/>
      <c r="CH584" s="402"/>
      <c r="CI584" s="424"/>
      <c r="CJ584" s="282"/>
      <c r="CK584" s="282"/>
      <c r="CL584" s="283"/>
      <c r="CM584" s="283"/>
      <c r="CP584" s="282"/>
      <c r="DC584" s="282"/>
      <c r="DD584" s="282"/>
      <c r="DE584" s="282"/>
      <c r="DF584" s="282"/>
      <c r="DG584" s="282"/>
      <c r="DH584" s="282"/>
      <c r="DI584" s="282"/>
      <c r="DJ584" s="282"/>
      <c r="EF584" s="495" t="str">
        <f>""&amp;(MID(数据表!AZ584,1,MIN(FIND({"(";"（"},数据表!AZ584&amp;"(（",1)-1)))&amp;""</f>
        <v/>
      </c>
      <c r="EG584" s="495" t="str">
        <f>""&amp;(MID(数据表!AZ584,1,MIN(FIND({0;1;2;3;4;5;6;7;8;9},数据表!AZ584&amp;"1234567890",1)-1)))&amp;""</f>
        <v/>
      </c>
    </row>
    <row r="585" spans="2:137" s="310" customFormat="1" ht="12" customHeight="1">
      <c r="B585" s="286"/>
      <c r="C585" s="286"/>
      <c r="D585" s="286"/>
      <c r="E585" s="479"/>
      <c r="F585" s="282"/>
      <c r="G585" s="283"/>
      <c r="H585" s="421"/>
      <c r="I585" s="421"/>
      <c r="J585" s="283"/>
      <c r="K585" s="421"/>
      <c r="L585" s="282"/>
      <c r="N585" s="282"/>
      <c r="S585" s="282"/>
      <c r="T585" s="283"/>
      <c r="U585" s="283"/>
      <c r="V585" s="283"/>
      <c r="W585" s="283"/>
      <c r="X585" s="283"/>
      <c r="Y585" s="282"/>
      <c r="Z585" s="282"/>
      <c r="AA585" s="283"/>
      <c r="AB585" s="282"/>
      <c r="AC585" s="282"/>
      <c r="AD585" s="282"/>
      <c r="AE585" s="282"/>
      <c r="AF585" s="283"/>
      <c r="AG585" s="402"/>
      <c r="AH585" s="283"/>
      <c r="AI585" s="283"/>
      <c r="AJ585" s="283"/>
      <c r="AK585" s="283"/>
      <c r="AL585" s="283"/>
      <c r="AM585" s="282"/>
      <c r="AN585" s="282"/>
      <c r="AO585" s="282"/>
      <c r="AP585" s="282"/>
      <c r="AQ585" s="282"/>
      <c r="AR585" s="282"/>
      <c r="AT585" s="283"/>
      <c r="AU585" s="283"/>
      <c r="AV585" s="283"/>
      <c r="AW585" s="283"/>
      <c r="AY585" s="283"/>
      <c r="AZ585" s="282"/>
      <c r="BA585" s="283"/>
      <c r="BB585" s="282"/>
      <c r="BC585" s="282"/>
      <c r="BD585" s="282"/>
      <c r="BE585" s="283"/>
      <c r="BG585" s="282"/>
      <c r="BH585" s="282"/>
      <c r="BI585" s="282"/>
      <c r="BL585" s="421"/>
      <c r="BM585" s="424"/>
      <c r="BN585" s="424"/>
      <c r="BO585" s="424"/>
      <c r="BP585" s="424"/>
      <c r="BQ585" s="421"/>
      <c r="BR585" s="421"/>
      <c r="BV585" s="282"/>
      <c r="BW585" s="283"/>
      <c r="BY585" s="283"/>
      <c r="BZ585" s="283"/>
      <c r="CA585" s="283"/>
      <c r="CB585" s="282"/>
      <c r="CC585" s="282"/>
      <c r="CD585" s="282"/>
      <c r="CE585" s="282"/>
      <c r="CG585" s="427"/>
      <c r="CH585" s="402"/>
      <c r="CI585" s="424"/>
      <c r="CJ585" s="282"/>
      <c r="CK585" s="282"/>
      <c r="CL585" s="283"/>
      <c r="CM585" s="283"/>
      <c r="CP585" s="282"/>
      <c r="DC585" s="282"/>
      <c r="DD585" s="282"/>
      <c r="DE585" s="282"/>
      <c r="DF585" s="282"/>
      <c r="DG585" s="282"/>
      <c r="DH585" s="282"/>
      <c r="DI585" s="282"/>
      <c r="DJ585" s="282"/>
      <c r="EF585" s="495" t="str">
        <f>""&amp;(MID(数据表!AZ585,1,MIN(FIND({"(";"（"},数据表!AZ585&amp;"(（",1)-1)))&amp;""</f>
        <v/>
      </c>
      <c r="EG585" s="495" t="str">
        <f>""&amp;(MID(数据表!AZ585,1,MIN(FIND({0;1;2;3;4;5;6;7;8;9},数据表!AZ585&amp;"1234567890",1)-1)))&amp;""</f>
        <v/>
      </c>
    </row>
    <row r="586" spans="2:137" s="310" customFormat="1" ht="12" customHeight="1">
      <c r="B586" s="286"/>
      <c r="C586" s="286"/>
      <c r="D586" s="286"/>
      <c r="E586" s="479"/>
      <c r="F586" s="282"/>
      <c r="G586" s="283"/>
      <c r="H586" s="421"/>
      <c r="I586" s="421"/>
      <c r="J586" s="283"/>
      <c r="K586" s="421"/>
      <c r="L586" s="282"/>
      <c r="N586" s="282"/>
      <c r="S586" s="282"/>
      <c r="T586" s="283"/>
      <c r="U586" s="283"/>
      <c r="V586" s="283"/>
      <c r="W586" s="283"/>
      <c r="X586" s="283"/>
      <c r="Y586" s="282"/>
      <c r="Z586" s="282"/>
      <c r="AA586" s="283"/>
      <c r="AB586" s="282"/>
      <c r="AC586" s="282"/>
      <c r="AD586" s="282"/>
      <c r="AE586" s="282"/>
      <c r="AF586" s="283"/>
      <c r="AG586" s="402"/>
      <c r="AH586" s="283"/>
      <c r="AI586" s="283"/>
      <c r="AJ586" s="283"/>
      <c r="AK586" s="283"/>
      <c r="AL586" s="283"/>
      <c r="AM586" s="282"/>
      <c r="AN586" s="282"/>
      <c r="AO586" s="282"/>
      <c r="AP586" s="282"/>
      <c r="AQ586" s="282"/>
      <c r="AR586" s="282"/>
      <c r="AT586" s="283"/>
      <c r="AU586" s="283"/>
      <c r="AV586" s="283"/>
      <c r="AW586" s="283"/>
      <c r="AY586" s="283"/>
      <c r="AZ586" s="282"/>
      <c r="BA586" s="283"/>
      <c r="BB586" s="282"/>
      <c r="BC586" s="282"/>
      <c r="BD586" s="282"/>
      <c r="BE586" s="283"/>
      <c r="BG586" s="282"/>
      <c r="BH586" s="282"/>
      <c r="BI586" s="282"/>
      <c r="BL586" s="421"/>
      <c r="BM586" s="424"/>
      <c r="BN586" s="424"/>
      <c r="BO586" s="424"/>
      <c r="BP586" s="424"/>
      <c r="BQ586" s="421"/>
      <c r="BR586" s="421"/>
      <c r="BV586" s="282"/>
      <c r="BW586" s="283"/>
      <c r="BY586" s="283"/>
      <c r="BZ586" s="283"/>
      <c r="CA586" s="283"/>
      <c r="CB586" s="282"/>
      <c r="CC586" s="282"/>
      <c r="CD586" s="282"/>
      <c r="CE586" s="282"/>
      <c r="CG586" s="427"/>
      <c r="CH586" s="402"/>
      <c r="CI586" s="424"/>
      <c r="CJ586" s="282"/>
      <c r="CK586" s="282"/>
      <c r="CL586" s="283"/>
      <c r="CM586" s="283"/>
      <c r="CP586" s="282"/>
      <c r="DC586" s="282"/>
      <c r="DD586" s="282"/>
      <c r="DE586" s="282"/>
      <c r="DF586" s="282"/>
      <c r="DG586" s="282"/>
      <c r="DH586" s="282"/>
      <c r="DI586" s="282"/>
      <c r="DJ586" s="282"/>
      <c r="EF586" s="495" t="str">
        <f>""&amp;(MID(数据表!AZ586,1,MIN(FIND({"(";"（"},数据表!AZ586&amp;"(（",1)-1)))&amp;""</f>
        <v/>
      </c>
      <c r="EG586" s="495" t="str">
        <f>""&amp;(MID(数据表!AZ586,1,MIN(FIND({0;1;2;3;4;5;6;7;8;9},数据表!AZ586&amp;"1234567890",1)-1)))&amp;""</f>
        <v/>
      </c>
    </row>
    <row r="587" spans="2:137" s="310" customFormat="1" ht="12" customHeight="1">
      <c r="B587" s="286"/>
      <c r="C587" s="286"/>
      <c r="D587" s="286"/>
      <c r="E587" s="479"/>
      <c r="F587" s="282"/>
      <c r="G587" s="283"/>
      <c r="H587" s="421"/>
      <c r="I587" s="421"/>
      <c r="J587" s="283"/>
      <c r="K587" s="421"/>
      <c r="L587" s="282"/>
      <c r="N587" s="282"/>
      <c r="S587" s="282"/>
      <c r="T587" s="283"/>
      <c r="U587" s="283"/>
      <c r="V587" s="283"/>
      <c r="W587" s="283"/>
      <c r="X587" s="283"/>
      <c r="Y587" s="282"/>
      <c r="Z587" s="282"/>
      <c r="AA587" s="283"/>
      <c r="AB587" s="282"/>
      <c r="AC587" s="282"/>
      <c r="AD587" s="282"/>
      <c r="AE587" s="282"/>
      <c r="AF587" s="283"/>
      <c r="AG587" s="402"/>
      <c r="AH587" s="283"/>
      <c r="AI587" s="283"/>
      <c r="AJ587" s="283"/>
      <c r="AK587" s="283"/>
      <c r="AL587" s="283"/>
      <c r="AM587" s="282"/>
      <c r="AN587" s="282"/>
      <c r="AO587" s="282"/>
      <c r="AP587" s="282"/>
      <c r="AQ587" s="282"/>
      <c r="AR587" s="282"/>
      <c r="AT587" s="283"/>
      <c r="AU587" s="283"/>
      <c r="AV587" s="283"/>
      <c r="AW587" s="283"/>
      <c r="AY587" s="283"/>
      <c r="AZ587" s="282"/>
      <c r="BA587" s="283"/>
      <c r="BB587" s="282"/>
      <c r="BC587" s="282"/>
      <c r="BD587" s="282"/>
      <c r="BE587" s="283"/>
      <c r="BG587" s="282"/>
      <c r="BH587" s="282"/>
      <c r="BI587" s="282"/>
      <c r="BL587" s="421"/>
      <c r="BM587" s="424"/>
      <c r="BN587" s="424"/>
      <c r="BO587" s="424"/>
      <c r="BP587" s="424"/>
      <c r="BQ587" s="421"/>
      <c r="BR587" s="421"/>
      <c r="BV587" s="282"/>
      <c r="BW587" s="283"/>
      <c r="BY587" s="283"/>
      <c r="BZ587" s="283"/>
      <c r="CA587" s="283"/>
      <c r="CB587" s="282"/>
      <c r="CC587" s="282"/>
      <c r="CD587" s="282"/>
      <c r="CE587" s="282"/>
      <c r="CG587" s="427"/>
      <c r="CH587" s="402"/>
      <c r="CI587" s="424"/>
      <c r="CJ587" s="282"/>
      <c r="CK587" s="282"/>
      <c r="CL587" s="283"/>
      <c r="CM587" s="283"/>
      <c r="CP587" s="282"/>
      <c r="DC587" s="282"/>
      <c r="DD587" s="282"/>
      <c r="DE587" s="282"/>
      <c r="DF587" s="282"/>
      <c r="DG587" s="282"/>
      <c r="DH587" s="282"/>
      <c r="DI587" s="282"/>
      <c r="DJ587" s="282"/>
      <c r="EF587" s="495" t="str">
        <f>""&amp;(MID(数据表!AZ587,1,MIN(FIND({"(";"（"},数据表!AZ587&amp;"(（",1)-1)))&amp;""</f>
        <v/>
      </c>
      <c r="EG587" s="495" t="str">
        <f>""&amp;(MID(数据表!AZ587,1,MIN(FIND({0;1;2;3;4;5;6;7;8;9},数据表!AZ587&amp;"1234567890",1)-1)))&amp;""</f>
        <v/>
      </c>
    </row>
    <row r="588" spans="2:137" s="310" customFormat="1" ht="12" customHeight="1">
      <c r="B588" s="286"/>
      <c r="C588" s="286"/>
      <c r="D588" s="286"/>
      <c r="E588" s="479"/>
      <c r="F588" s="282"/>
      <c r="G588" s="283"/>
      <c r="H588" s="421"/>
      <c r="I588" s="421"/>
      <c r="J588" s="283"/>
      <c r="K588" s="421"/>
      <c r="L588" s="282"/>
      <c r="N588" s="282"/>
      <c r="S588" s="282"/>
      <c r="T588" s="283"/>
      <c r="U588" s="283"/>
      <c r="V588" s="283"/>
      <c r="W588" s="283"/>
      <c r="X588" s="283"/>
      <c r="Y588" s="282"/>
      <c r="Z588" s="282"/>
      <c r="AA588" s="283"/>
      <c r="AB588" s="282"/>
      <c r="AC588" s="282"/>
      <c r="AD588" s="282"/>
      <c r="AE588" s="282"/>
      <c r="AF588" s="283"/>
      <c r="AG588" s="402"/>
      <c r="AH588" s="283"/>
      <c r="AI588" s="283"/>
      <c r="AJ588" s="283"/>
      <c r="AK588" s="283"/>
      <c r="AL588" s="283"/>
      <c r="AM588" s="282"/>
      <c r="AN588" s="282"/>
      <c r="AO588" s="282"/>
      <c r="AP588" s="282"/>
      <c r="AQ588" s="282"/>
      <c r="AR588" s="282"/>
      <c r="AT588" s="283"/>
      <c r="AU588" s="283"/>
      <c r="AV588" s="283"/>
      <c r="AW588" s="283"/>
      <c r="AY588" s="283"/>
      <c r="AZ588" s="282"/>
      <c r="BA588" s="283"/>
      <c r="BB588" s="282"/>
      <c r="BC588" s="282"/>
      <c r="BD588" s="282"/>
      <c r="BE588" s="283"/>
      <c r="BG588" s="282"/>
      <c r="BH588" s="282"/>
      <c r="BI588" s="282"/>
      <c r="BL588" s="421"/>
      <c r="BM588" s="424"/>
      <c r="BN588" s="424"/>
      <c r="BO588" s="424"/>
      <c r="BP588" s="424"/>
      <c r="BQ588" s="421"/>
      <c r="BR588" s="421"/>
      <c r="BV588" s="282"/>
      <c r="BW588" s="283"/>
      <c r="BY588" s="283"/>
      <c r="BZ588" s="283"/>
      <c r="CA588" s="283"/>
      <c r="CB588" s="282"/>
      <c r="CC588" s="282"/>
      <c r="CD588" s="282"/>
      <c r="CE588" s="282"/>
      <c r="CG588" s="427"/>
      <c r="CH588" s="402"/>
      <c r="CI588" s="424"/>
      <c r="CJ588" s="282"/>
      <c r="CK588" s="282"/>
      <c r="CL588" s="283"/>
      <c r="CM588" s="283"/>
      <c r="CP588" s="282"/>
      <c r="DC588" s="282"/>
      <c r="DD588" s="282"/>
      <c r="DE588" s="282"/>
      <c r="DF588" s="282"/>
      <c r="DG588" s="282"/>
      <c r="DH588" s="282"/>
      <c r="DI588" s="282"/>
      <c r="DJ588" s="282"/>
      <c r="EF588" s="495" t="str">
        <f>""&amp;(MID(数据表!AZ588,1,MIN(FIND({"(";"（"},数据表!AZ588&amp;"(（",1)-1)))&amp;""</f>
        <v/>
      </c>
      <c r="EG588" s="495" t="str">
        <f>""&amp;(MID(数据表!AZ588,1,MIN(FIND({0;1;2;3;4;5;6;7;8;9},数据表!AZ588&amp;"1234567890",1)-1)))&amp;""</f>
        <v/>
      </c>
    </row>
    <row r="589" spans="2:137" s="310" customFormat="1" ht="12" customHeight="1">
      <c r="B589" s="286"/>
      <c r="C589" s="286"/>
      <c r="D589" s="286"/>
      <c r="E589" s="479"/>
      <c r="F589" s="282"/>
      <c r="G589" s="283"/>
      <c r="H589" s="421"/>
      <c r="I589" s="421"/>
      <c r="J589" s="283"/>
      <c r="K589" s="421"/>
      <c r="L589" s="282"/>
      <c r="N589" s="282"/>
      <c r="S589" s="282"/>
      <c r="T589" s="283"/>
      <c r="U589" s="283"/>
      <c r="V589" s="283"/>
      <c r="W589" s="283"/>
      <c r="X589" s="283"/>
      <c r="Y589" s="282"/>
      <c r="Z589" s="282"/>
      <c r="AA589" s="283"/>
      <c r="AB589" s="282"/>
      <c r="AC589" s="282"/>
      <c r="AD589" s="282"/>
      <c r="AE589" s="282"/>
      <c r="AF589" s="283"/>
      <c r="AG589" s="402"/>
      <c r="AH589" s="283"/>
      <c r="AI589" s="283"/>
      <c r="AJ589" s="283"/>
      <c r="AK589" s="283"/>
      <c r="AL589" s="283"/>
      <c r="AM589" s="282"/>
      <c r="AN589" s="282"/>
      <c r="AO589" s="282"/>
      <c r="AP589" s="282"/>
      <c r="AQ589" s="282"/>
      <c r="AR589" s="282"/>
      <c r="AT589" s="283"/>
      <c r="AU589" s="283"/>
      <c r="AV589" s="283"/>
      <c r="AW589" s="283"/>
      <c r="AY589" s="283"/>
      <c r="AZ589" s="282"/>
      <c r="BA589" s="283"/>
      <c r="BB589" s="282"/>
      <c r="BC589" s="282"/>
      <c r="BD589" s="282"/>
      <c r="BE589" s="283"/>
      <c r="BG589" s="282"/>
      <c r="BH589" s="282"/>
      <c r="BI589" s="282"/>
      <c r="BL589" s="421"/>
      <c r="BM589" s="424"/>
      <c r="BN589" s="424"/>
      <c r="BO589" s="424"/>
      <c r="BP589" s="424"/>
      <c r="BQ589" s="421"/>
      <c r="BR589" s="421"/>
      <c r="BV589" s="282"/>
      <c r="BW589" s="283"/>
      <c r="BY589" s="283"/>
      <c r="BZ589" s="283"/>
      <c r="CA589" s="283"/>
      <c r="CB589" s="282"/>
      <c r="CC589" s="282"/>
      <c r="CD589" s="282"/>
      <c r="CE589" s="282"/>
      <c r="CG589" s="427"/>
      <c r="CH589" s="402"/>
      <c r="CI589" s="424"/>
      <c r="CJ589" s="282"/>
      <c r="CK589" s="282"/>
      <c r="CL589" s="283"/>
      <c r="CM589" s="283"/>
      <c r="CP589" s="282"/>
      <c r="DC589" s="282"/>
      <c r="DD589" s="282"/>
      <c r="DE589" s="282"/>
      <c r="DF589" s="282"/>
      <c r="DG589" s="282"/>
      <c r="DH589" s="282"/>
      <c r="DI589" s="282"/>
      <c r="DJ589" s="282"/>
      <c r="EF589" s="495" t="str">
        <f>""&amp;(MID(数据表!AZ589,1,MIN(FIND({"(";"（"},数据表!AZ589&amp;"(（",1)-1)))&amp;""</f>
        <v/>
      </c>
      <c r="EG589" s="495" t="str">
        <f>""&amp;(MID(数据表!AZ589,1,MIN(FIND({0;1;2;3;4;5;6;7;8;9},数据表!AZ589&amp;"1234567890",1)-1)))&amp;""</f>
        <v/>
      </c>
    </row>
    <row r="590" spans="2:137" s="310" customFormat="1" ht="12" customHeight="1">
      <c r="B590" s="286"/>
      <c r="C590" s="286"/>
      <c r="D590" s="286"/>
      <c r="E590" s="479"/>
      <c r="F590" s="282"/>
      <c r="G590" s="283"/>
      <c r="H590" s="421"/>
      <c r="I590" s="421"/>
      <c r="J590" s="283"/>
      <c r="K590" s="421"/>
      <c r="L590" s="282"/>
      <c r="N590" s="282"/>
      <c r="S590" s="282"/>
      <c r="T590" s="283"/>
      <c r="U590" s="283"/>
      <c r="V590" s="283"/>
      <c r="W590" s="283"/>
      <c r="X590" s="283"/>
      <c r="Y590" s="282"/>
      <c r="Z590" s="282"/>
      <c r="AA590" s="283"/>
      <c r="AB590" s="282"/>
      <c r="AC590" s="282"/>
      <c r="AD590" s="282"/>
      <c r="AE590" s="282"/>
      <c r="AF590" s="283"/>
      <c r="AG590" s="402"/>
      <c r="AH590" s="283"/>
      <c r="AI590" s="283"/>
      <c r="AJ590" s="283"/>
      <c r="AK590" s="283"/>
      <c r="AL590" s="283"/>
      <c r="AM590" s="282"/>
      <c r="AN590" s="282"/>
      <c r="AO590" s="282"/>
      <c r="AP590" s="282"/>
      <c r="AQ590" s="282"/>
      <c r="AR590" s="282"/>
      <c r="AT590" s="283"/>
      <c r="AU590" s="283"/>
      <c r="AV590" s="283"/>
      <c r="AW590" s="283"/>
      <c r="AY590" s="283"/>
      <c r="AZ590" s="282"/>
      <c r="BA590" s="283"/>
      <c r="BB590" s="282"/>
      <c r="BC590" s="282"/>
      <c r="BD590" s="282"/>
      <c r="BE590" s="283"/>
      <c r="BG590" s="282"/>
      <c r="BH590" s="282"/>
      <c r="BI590" s="282"/>
      <c r="BL590" s="421"/>
      <c r="BM590" s="424"/>
      <c r="BN590" s="424"/>
      <c r="BO590" s="424"/>
      <c r="BP590" s="424"/>
      <c r="BQ590" s="421"/>
      <c r="BR590" s="421"/>
      <c r="BV590" s="282"/>
      <c r="BW590" s="283"/>
      <c r="BY590" s="283"/>
      <c r="BZ590" s="283"/>
      <c r="CA590" s="283"/>
      <c r="CB590" s="282"/>
      <c r="CC590" s="282"/>
      <c r="CD590" s="282"/>
      <c r="CE590" s="282"/>
      <c r="CG590" s="427"/>
      <c r="CH590" s="402"/>
      <c r="CI590" s="424"/>
      <c r="CJ590" s="282"/>
      <c r="CK590" s="282"/>
      <c r="CL590" s="283"/>
      <c r="CM590" s="283"/>
      <c r="CP590" s="282"/>
      <c r="DC590" s="282"/>
      <c r="DD590" s="282"/>
      <c r="DE590" s="282"/>
      <c r="DF590" s="282"/>
      <c r="DG590" s="282"/>
      <c r="DH590" s="282"/>
      <c r="DI590" s="282"/>
      <c r="DJ590" s="282"/>
      <c r="EF590" s="495" t="str">
        <f>""&amp;(MID(数据表!AZ590,1,MIN(FIND({"(";"（"},数据表!AZ590&amp;"(（",1)-1)))&amp;""</f>
        <v/>
      </c>
      <c r="EG590" s="495" t="str">
        <f>""&amp;(MID(数据表!AZ590,1,MIN(FIND({0;1;2;3;4;5;6;7;8;9},数据表!AZ590&amp;"1234567890",1)-1)))&amp;""</f>
        <v/>
      </c>
    </row>
    <row r="591" spans="2:137" s="310" customFormat="1" ht="12" customHeight="1">
      <c r="B591" s="286"/>
      <c r="C591" s="286"/>
      <c r="D591" s="286"/>
      <c r="E591" s="479"/>
      <c r="F591" s="282"/>
      <c r="G591" s="283"/>
      <c r="H591" s="421"/>
      <c r="I591" s="421"/>
      <c r="J591" s="283"/>
      <c r="K591" s="421"/>
      <c r="L591" s="282"/>
      <c r="N591" s="282"/>
      <c r="S591" s="282"/>
      <c r="T591" s="283"/>
      <c r="U591" s="283"/>
      <c r="V591" s="283"/>
      <c r="W591" s="283"/>
      <c r="X591" s="283"/>
      <c r="Y591" s="282"/>
      <c r="Z591" s="282"/>
      <c r="AA591" s="283"/>
      <c r="AB591" s="282"/>
      <c r="AC591" s="282"/>
      <c r="AD591" s="282"/>
      <c r="AE591" s="282"/>
      <c r="AF591" s="283"/>
      <c r="AG591" s="402"/>
      <c r="AH591" s="283"/>
      <c r="AI591" s="283"/>
      <c r="AJ591" s="283"/>
      <c r="AK591" s="283"/>
      <c r="AL591" s="283"/>
      <c r="AM591" s="282"/>
      <c r="AN591" s="282"/>
      <c r="AO591" s="282"/>
      <c r="AP591" s="282"/>
      <c r="AQ591" s="282"/>
      <c r="AR591" s="282"/>
      <c r="AT591" s="283"/>
      <c r="AU591" s="283"/>
      <c r="AV591" s="283"/>
      <c r="AW591" s="283"/>
      <c r="AY591" s="283"/>
      <c r="AZ591" s="282"/>
      <c r="BA591" s="283"/>
      <c r="BB591" s="282"/>
      <c r="BC591" s="282"/>
      <c r="BD591" s="282"/>
      <c r="BE591" s="283"/>
      <c r="BG591" s="282"/>
      <c r="BH591" s="282"/>
      <c r="BI591" s="282"/>
      <c r="BL591" s="421"/>
      <c r="BM591" s="424"/>
      <c r="BN591" s="424"/>
      <c r="BO591" s="424"/>
      <c r="BP591" s="424"/>
      <c r="BQ591" s="421"/>
      <c r="BR591" s="421"/>
      <c r="BV591" s="282"/>
      <c r="BW591" s="283"/>
      <c r="BY591" s="283"/>
      <c r="BZ591" s="283"/>
      <c r="CA591" s="283"/>
      <c r="CB591" s="282"/>
      <c r="CC591" s="282"/>
      <c r="CD591" s="282"/>
      <c r="CE591" s="282"/>
      <c r="CG591" s="427"/>
      <c r="CH591" s="402"/>
      <c r="CI591" s="424"/>
      <c r="CJ591" s="282"/>
      <c r="CK591" s="282"/>
      <c r="CL591" s="283"/>
      <c r="CM591" s="283"/>
      <c r="CP591" s="282"/>
      <c r="DC591" s="282"/>
      <c r="DD591" s="282"/>
      <c r="DE591" s="282"/>
      <c r="DF591" s="282"/>
      <c r="DG591" s="282"/>
      <c r="DH591" s="282"/>
      <c r="DI591" s="282"/>
      <c r="DJ591" s="282"/>
      <c r="EF591" s="495" t="str">
        <f>""&amp;(MID(数据表!AZ591,1,MIN(FIND({"(";"（"},数据表!AZ591&amp;"(（",1)-1)))&amp;""</f>
        <v/>
      </c>
      <c r="EG591" s="495" t="str">
        <f>""&amp;(MID(数据表!AZ591,1,MIN(FIND({0;1;2;3;4;5;6;7;8;9},数据表!AZ591&amp;"1234567890",1)-1)))&amp;""</f>
        <v/>
      </c>
    </row>
    <row r="592" spans="2:137" s="310" customFormat="1" ht="12" customHeight="1">
      <c r="B592" s="286"/>
      <c r="C592" s="286"/>
      <c r="D592" s="286"/>
      <c r="E592" s="479"/>
      <c r="F592" s="282"/>
      <c r="G592" s="283"/>
      <c r="H592" s="421"/>
      <c r="I592" s="421"/>
      <c r="J592" s="283"/>
      <c r="K592" s="421"/>
      <c r="L592" s="282"/>
      <c r="N592" s="282"/>
      <c r="S592" s="282"/>
      <c r="T592" s="283"/>
      <c r="U592" s="283"/>
      <c r="V592" s="283"/>
      <c r="W592" s="283"/>
      <c r="X592" s="283"/>
      <c r="Y592" s="282"/>
      <c r="Z592" s="282"/>
      <c r="AA592" s="283"/>
      <c r="AB592" s="282"/>
      <c r="AC592" s="282"/>
      <c r="AD592" s="282"/>
      <c r="AE592" s="282"/>
      <c r="AF592" s="283"/>
      <c r="AG592" s="402"/>
      <c r="AH592" s="283"/>
      <c r="AI592" s="283"/>
      <c r="AJ592" s="283"/>
      <c r="AK592" s="283"/>
      <c r="AL592" s="283"/>
      <c r="AM592" s="282"/>
      <c r="AN592" s="282"/>
      <c r="AO592" s="282"/>
      <c r="AP592" s="282"/>
      <c r="AQ592" s="282"/>
      <c r="AR592" s="282"/>
      <c r="AT592" s="283"/>
      <c r="AU592" s="283"/>
      <c r="AV592" s="283"/>
      <c r="AW592" s="283"/>
      <c r="AY592" s="283"/>
      <c r="AZ592" s="282"/>
      <c r="BA592" s="283"/>
      <c r="BB592" s="282"/>
      <c r="BC592" s="282"/>
      <c r="BD592" s="282"/>
      <c r="BE592" s="283"/>
      <c r="BG592" s="282"/>
      <c r="BH592" s="282"/>
      <c r="BI592" s="282"/>
      <c r="BL592" s="421"/>
      <c r="BM592" s="424"/>
      <c r="BN592" s="424"/>
      <c r="BO592" s="424"/>
      <c r="BP592" s="424"/>
      <c r="BQ592" s="421"/>
      <c r="BR592" s="421"/>
      <c r="BV592" s="282"/>
      <c r="BW592" s="283"/>
      <c r="BY592" s="283"/>
      <c r="BZ592" s="283"/>
      <c r="CA592" s="283"/>
      <c r="CB592" s="282"/>
      <c r="CC592" s="282"/>
      <c r="CD592" s="282"/>
      <c r="CE592" s="282"/>
      <c r="CG592" s="427"/>
      <c r="CH592" s="402"/>
      <c r="CI592" s="424"/>
      <c r="CJ592" s="282"/>
      <c r="CK592" s="282"/>
      <c r="CL592" s="283"/>
      <c r="CM592" s="283"/>
      <c r="CP592" s="282"/>
      <c r="DC592" s="282"/>
      <c r="DD592" s="282"/>
      <c r="DE592" s="282"/>
      <c r="DF592" s="282"/>
      <c r="DG592" s="282"/>
      <c r="DH592" s="282"/>
      <c r="DI592" s="282"/>
      <c r="DJ592" s="282"/>
      <c r="EF592" s="495" t="str">
        <f>""&amp;(MID(数据表!AZ592,1,MIN(FIND({"(";"（"},数据表!AZ592&amp;"(（",1)-1)))&amp;""</f>
        <v/>
      </c>
      <c r="EG592" s="495" t="str">
        <f>""&amp;(MID(数据表!AZ592,1,MIN(FIND({0;1;2;3;4;5;6;7;8;9},数据表!AZ592&amp;"1234567890",1)-1)))&amp;""</f>
        <v/>
      </c>
    </row>
    <row r="593" spans="2:137" s="310" customFormat="1" ht="12" customHeight="1">
      <c r="B593" s="286"/>
      <c r="C593" s="286"/>
      <c r="D593" s="286"/>
      <c r="E593" s="479"/>
      <c r="F593" s="282"/>
      <c r="G593" s="283"/>
      <c r="H593" s="421"/>
      <c r="I593" s="421"/>
      <c r="J593" s="283"/>
      <c r="K593" s="421"/>
      <c r="L593" s="282"/>
      <c r="N593" s="282"/>
      <c r="S593" s="282"/>
      <c r="T593" s="283"/>
      <c r="U593" s="283"/>
      <c r="V593" s="283"/>
      <c r="W593" s="283"/>
      <c r="X593" s="283"/>
      <c r="Y593" s="282"/>
      <c r="Z593" s="282"/>
      <c r="AA593" s="283"/>
      <c r="AB593" s="282"/>
      <c r="AC593" s="282"/>
      <c r="AD593" s="282"/>
      <c r="AE593" s="282"/>
      <c r="AF593" s="283"/>
      <c r="AG593" s="402"/>
      <c r="AH593" s="283"/>
      <c r="AI593" s="283"/>
      <c r="AJ593" s="283"/>
      <c r="AK593" s="283"/>
      <c r="AL593" s="283"/>
      <c r="AM593" s="282"/>
      <c r="AN593" s="282"/>
      <c r="AO593" s="282"/>
      <c r="AP593" s="282"/>
      <c r="AQ593" s="282"/>
      <c r="AR593" s="282"/>
      <c r="AT593" s="283"/>
      <c r="AU593" s="283"/>
      <c r="AV593" s="283"/>
      <c r="AW593" s="283"/>
      <c r="AY593" s="283"/>
      <c r="AZ593" s="282"/>
      <c r="BA593" s="283"/>
      <c r="BB593" s="282"/>
      <c r="BC593" s="282"/>
      <c r="BD593" s="282"/>
      <c r="BE593" s="283"/>
      <c r="BG593" s="282"/>
      <c r="BH593" s="282"/>
      <c r="BI593" s="282"/>
      <c r="BL593" s="421"/>
      <c r="BM593" s="424"/>
      <c r="BN593" s="424"/>
      <c r="BO593" s="424"/>
      <c r="BP593" s="424"/>
      <c r="BQ593" s="421"/>
      <c r="BR593" s="421"/>
      <c r="BV593" s="282"/>
      <c r="BW593" s="283"/>
      <c r="BY593" s="283"/>
      <c r="BZ593" s="283"/>
      <c r="CA593" s="283"/>
      <c r="CB593" s="282"/>
      <c r="CC593" s="282"/>
      <c r="CD593" s="282"/>
      <c r="CE593" s="282"/>
      <c r="CG593" s="427"/>
      <c r="CH593" s="402"/>
      <c r="CI593" s="424"/>
      <c r="CJ593" s="282"/>
      <c r="CK593" s="282"/>
      <c r="CL593" s="283"/>
      <c r="CM593" s="283"/>
      <c r="CP593" s="282"/>
      <c r="DC593" s="282"/>
      <c r="DD593" s="282"/>
      <c r="DE593" s="282"/>
      <c r="DF593" s="282"/>
      <c r="DG593" s="282"/>
      <c r="DH593" s="282"/>
      <c r="DI593" s="282"/>
      <c r="DJ593" s="282"/>
      <c r="EF593" s="495" t="str">
        <f>""&amp;(MID(数据表!AZ593,1,MIN(FIND({"(";"（"},数据表!AZ593&amp;"(（",1)-1)))&amp;""</f>
        <v/>
      </c>
      <c r="EG593" s="495" t="str">
        <f>""&amp;(MID(数据表!AZ593,1,MIN(FIND({0;1;2;3;4;5;6;7;8;9},数据表!AZ593&amp;"1234567890",1)-1)))&amp;""</f>
        <v/>
      </c>
    </row>
    <row r="594" spans="2:137" s="310" customFormat="1" ht="12" customHeight="1">
      <c r="B594" s="286"/>
      <c r="C594" s="286"/>
      <c r="D594" s="286"/>
      <c r="E594" s="479"/>
      <c r="F594" s="282"/>
      <c r="G594" s="283"/>
      <c r="H594" s="421"/>
      <c r="I594" s="421"/>
      <c r="J594" s="283"/>
      <c r="K594" s="421"/>
      <c r="L594" s="282"/>
      <c r="N594" s="282"/>
      <c r="S594" s="282"/>
      <c r="T594" s="283"/>
      <c r="U594" s="283"/>
      <c r="V594" s="283"/>
      <c r="W594" s="283"/>
      <c r="X594" s="283"/>
      <c r="Y594" s="282"/>
      <c r="Z594" s="282"/>
      <c r="AA594" s="283"/>
      <c r="AB594" s="282"/>
      <c r="AC594" s="282"/>
      <c r="AD594" s="282"/>
      <c r="AE594" s="282"/>
      <c r="AF594" s="283"/>
      <c r="AG594" s="402"/>
      <c r="AH594" s="283"/>
      <c r="AI594" s="283"/>
      <c r="AJ594" s="283"/>
      <c r="AK594" s="283"/>
      <c r="AL594" s="283"/>
      <c r="AM594" s="282"/>
      <c r="AN594" s="282"/>
      <c r="AO594" s="282"/>
      <c r="AP594" s="282"/>
      <c r="AQ594" s="282"/>
      <c r="AR594" s="282"/>
      <c r="AT594" s="283"/>
      <c r="AU594" s="283"/>
      <c r="AV594" s="283"/>
      <c r="AW594" s="283"/>
      <c r="AY594" s="283"/>
      <c r="AZ594" s="282"/>
      <c r="BA594" s="283"/>
      <c r="BB594" s="282"/>
      <c r="BC594" s="282"/>
      <c r="BD594" s="282"/>
      <c r="BE594" s="283"/>
      <c r="BG594" s="282"/>
      <c r="BH594" s="282"/>
      <c r="BI594" s="282"/>
      <c r="BL594" s="421"/>
      <c r="BM594" s="424"/>
      <c r="BN594" s="424"/>
      <c r="BO594" s="424"/>
      <c r="BP594" s="424"/>
      <c r="BQ594" s="421"/>
      <c r="BR594" s="421"/>
      <c r="BV594" s="282"/>
      <c r="BW594" s="283"/>
      <c r="BY594" s="283"/>
      <c r="BZ594" s="283"/>
      <c r="CA594" s="283"/>
      <c r="CB594" s="282"/>
      <c r="CC594" s="282"/>
      <c r="CD594" s="282"/>
      <c r="CE594" s="282"/>
      <c r="CG594" s="427"/>
      <c r="CH594" s="402"/>
      <c r="CI594" s="424"/>
      <c r="CJ594" s="282"/>
      <c r="CK594" s="282"/>
      <c r="CL594" s="283"/>
      <c r="CM594" s="283"/>
      <c r="CP594" s="282"/>
      <c r="DC594" s="282"/>
      <c r="DD594" s="282"/>
      <c r="DE594" s="282"/>
      <c r="DF594" s="282"/>
      <c r="DG594" s="282"/>
      <c r="DH594" s="282"/>
      <c r="DI594" s="282"/>
      <c r="DJ594" s="282"/>
      <c r="EF594" s="495" t="str">
        <f>""&amp;(MID(数据表!AZ594,1,MIN(FIND({"(";"（"},数据表!AZ594&amp;"(（",1)-1)))&amp;""</f>
        <v/>
      </c>
      <c r="EG594" s="495" t="str">
        <f>""&amp;(MID(数据表!AZ594,1,MIN(FIND({0;1;2;3;4;5;6;7;8;9},数据表!AZ594&amp;"1234567890",1)-1)))&amp;""</f>
        <v/>
      </c>
    </row>
    <row r="595" spans="2:137" s="310" customFormat="1" ht="12" customHeight="1">
      <c r="B595" s="286"/>
      <c r="C595" s="286"/>
      <c r="D595" s="286"/>
      <c r="E595" s="479"/>
      <c r="F595" s="282"/>
      <c r="G595" s="283"/>
      <c r="H595" s="421"/>
      <c r="I595" s="421"/>
      <c r="J595" s="283"/>
      <c r="K595" s="421"/>
      <c r="L595" s="282"/>
      <c r="N595" s="282"/>
      <c r="S595" s="282"/>
      <c r="T595" s="283"/>
      <c r="U595" s="283"/>
      <c r="V595" s="283"/>
      <c r="W595" s="283"/>
      <c r="X595" s="283"/>
      <c r="Y595" s="282"/>
      <c r="Z595" s="282"/>
      <c r="AA595" s="283"/>
      <c r="AB595" s="282"/>
      <c r="AC595" s="282"/>
      <c r="AD595" s="282"/>
      <c r="AE595" s="282"/>
      <c r="AF595" s="283"/>
      <c r="AG595" s="402"/>
      <c r="AH595" s="283"/>
      <c r="AI595" s="283"/>
      <c r="AJ595" s="283"/>
      <c r="AK595" s="283"/>
      <c r="AL595" s="283"/>
      <c r="AM595" s="282"/>
      <c r="AN595" s="282"/>
      <c r="AO595" s="282"/>
      <c r="AP595" s="282"/>
      <c r="AQ595" s="282"/>
      <c r="AR595" s="282"/>
      <c r="AT595" s="283"/>
      <c r="AU595" s="283"/>
      <c r="AV595" s="283"/>
      <c r="AW595" s="283"/>
      <c r="AY595" s="283"/>
      <c r="AZ595" s="282"/>
      <c r="BA595" s="283"/>
      <c r="BB595" s="282"/>
      <c r="BC595" s="282"/>
      <c r="BD595" s="282"/>
      <c r="BE595" s="283"/>
      <c r="BG595" s="282"/>
      <c r="BH595" s="282"/>
      <c r="BI595" s="282"/>
      <c r="BL595" s="421"/>
      <c r="BM595" s="424"/>
      <c r="BN595" s="424"/>
      <c r="BO595" s="424"/>
      <c r="BP595" s="424"/>
      <c r="BQ595" s="421"/>
      <c r="BR595" s="421"/>
      <c r="BV595" s="282"/>
      <c r="BW595" s="283"/>
      <c r="BY595" s="283"/>
      <c r="BZ595" s="283"/>
      <c r="CA595" s="283"/>
      <c r="CB595" s="282"/>
      <c r="CC595" s="282"/>
      <c r="CD595" s="282"/>
      <c r="CE595" s="282"/>
      <c r="CG595" s="427"/>
      <c r="CH595" s="402"/>
      <c r="CI595" s="424"/>
      <c r="CJ595" s="282"/>
      <c r="CK595" s="282"/>
      <c r="CL595" s="283"/>
      <c r="CM595" s="283"/>
      <c r="CP595" s="282"/>
      <c r="DC595" s="282"/>
      <c r="DD595" s="282"/>
      <c r="DE595" s="282"/>
      <c r="DF595" s="282"/>
      <c r="DG595" s="282"/>
      <c r="DH595" s="282"/>
      <c r="DI595" s="282"/>
      <c r="DJ595" s="282"/>
      <c r="EF595" s="495" t="str">
        <f>""&amp;(MID(数据表!AZ595,1,MIN(FIND({"(";"（"},数据表!AZ595&amp;"(（",1)-1)))&amp;""</f>
        <v/>
      </c>
      <c r="EG595" s="495" t="str">
        <f>""&amp;(MID(数据表!AZ595,1,MIN(FIND({0;1;2;3;4;5;6;7;8;9},数据表!AZ595&amp;"1234567890",1)-1)))&amp;""</f>
        <v/>
      </c>
    </row>
    <row r="596" spans="2:137" s="310" customFormat="1" ht="12" customHeight="1">
      <c r="B596" s="286"/>
      <c r="C596" s="286"/>
      <c r="D596" s="286"/>
      <c r="E596" s="479"/>
      <c r="F596" s="282"/>
      <c r="G596" s="283"/>
      <c r="H596" s="421"/>
      <c r="I596" s="421"/>
      <c r="J596" s="283"/>
      <c r="K596" s="421"/>
      <c r="L596" s="282"/>
      <c r="N596" s="282"/>
      <c r="S596" s="282"/>
      <c r="T596" s="283"/>
      <c r="U596" s="283"/>
      <c r="V596" s="283"/>
      <c r="W596" s="283"/>
      <c r="X596" s="283"/>
      <c r="Y596" s="282"/>
      <c r="Z596" s="282"/>
      <c r="AA596" s="283"/>
      <c r="AB596" s="282"/>
      <c r="AC596" s="282"/>
      <c r="AD596" s="282"/>
      <c r="AE596" s="282"/>
      <c r="AF596" s="283"/>
      <c r="AG596" s="402"/>
      <c r="AH596" s="283"/>
      <c r="AI596" s="283"/>
      <c r="AJ596" s="283"/>
      <c r="AK596" s="283"/>
      <c r="AL596" s="283"/>
      <c r="AM596" s="282"/>
      <c r="AN596" s="282"/>
      <c r="AO596" s="282"/>
      <c r="AP596" s="282"/>
      <c r="AQ596" s="282"/>
      <c r="AR596" s="282"/>
      <c r="AT596" s="283"/>
      <c r="AU596" s="283"/>
      <c r="AV596" s="283"/>
      <c r="AW596" s="283"/>
      <c r="AY596" s="283"/>
      <c r="AZ596" s="282"/>
      <c r="BA596" s="283"/>
      <c r="BB596" s="282"/>
      <c r="BC596" s="282"/>
      <c r="BD596" s="282"/>
      <c r="BE596" s="283"/>
      <c r="BG596" s="282"/>
      <c r="BH596" s="282"/>
      <c r="BI596" s="282"/>
      <c r="BL596" s="421"/>
      <c r="BM596" s="424"/>
      <c r="BN596" s="424"/>
      <c r="BO596" s="424"/>
      <c r="BP596" s="424"/>
      <c r="BQ596" s="421"/>
      <c r="BR596" s="421"/>
      <c r="BV596" s="282"/>
      <c r="BW596" s="283"/>
      <c r="BY596" s="283"/>
      <c r="BZ596" s="283"/>
      <c r="CA596" s="283"/>
      <c r="CB596" s="282"/>
      <c r="CC596" s="282"/>
      <c r="CD596" s="282"/>
      <c r="CE596" s="282"/>
      <c r="CG596" s="427"/>
      <c r="CH596" s="402"/>
      <c r="CI596" s="424"/>
      <c r="CJ596" s="282"/>
      <c r="CK596" s="282"/>
      <c r="CL596" s="283"/>
      <c r="CM596" s="283"/>
      <c r="CP596" s="282"/>
      <c r="DC596" s="282"/>
      <c r="DD596" s="282"/>
      <c r="DE596" s="282"/>
      <c r="DF596" s="282"/>
      <c r="DG596" s="282"/>
      <c r="DH596" s="282"/>
      <c r="DI596" s="282"/>
      <c r="DJ596" s="282"/>
      <c r="EF596" s="495" t="str">
        <f>""&amp;(MID(数据表!AZ596,1,MIN(FIND({"(";"（"},数据表!AZ596&amp;"(（",1)-1)))&amp;""</f>
        <v/>
      </c>
      <c r="EG596" s="495" t="str">
        <f>""&amp;(MID(数据表!AZ596,1,MIN(FIND({0;1;2;3;4;5;6;7;8;9},数据表!AZ596&amp;"1234567890",1)-1)))&amp;""</f>
        <v/>
      </c>
    </row>
    <row r="597" spans="2:137" s="310" customFormat="1" ht="12" customHeight="1">
      <c r="B597" s="286"/>
      <c r="C597" s="286"/>
      <c r="D597" s="286"/>
      <c r="E597" s="479"/>
      <c r="F597" s="282"/>
      <c r="G597" s="283"/>
      <c r="H597" s="421"/>
      <c r="I597" s="421"/>
      <c r="J597" s="283"/>
      <c r="K597" s="421"/>
      <c r="L597" s="282"/>
      <c r="N597" s="282"/>
      <c r="S597" s="282"/>
      <c r="T597" s="283"/>
      <c r="U597" s="283"/>
      <c r="V597" s="283"/>
      <c r="W597" s="283"/>
      <c r="X597" s="283"/>
      <c r="Y597" s="282"/>
      <c r="Z597" s="282"/>
      <c r="AA597" s="283"/>
      <c r="AB597" s="282"/>
      <c r="AC597" s="282"/>
      <c r="AD597" s="282"/>
      <c r="AE597" s="282"/>
      <c r="AF597" s="283"/>
      <c r="AG597" s="402"/>
      <c r="AH597" s="283"/>
      <c r="AI597" s="283"/>
      <c r="AJ597" s="283"/>
      <c r="AK597" s="283"/>
      <c r="AL597" s="283"/>
      <c r="AM597" s="282"/>
      <c r="AN597" s="282"/>
      <c r="AO597" s="282"/>
      <c r="AP597" s="282"/>
      <c r="AQ597" s="282"/>
      <c r="AR597" s="282"/>
      <c r="AT597" s="283"/>
      <c r="AU597" s="283"/>
      <c r="AV597" s="283"/>
      <c r="AW597" s="283"/>
      <c r="AY597" s="283"/>
      <c r="AZ597" s="282"/>
      <c r="BA597" s="283"/>
      <c r="BB597" s="282"/>
      <c r="BC597" s="282"/>
      <c r="BD597" s="282"/>
      <c r="BE597" s="283"/>
      <c r="BG597" s="282"/>
      <c r="BH597" s="282"/>
      <c r="BI597" s="282"/>
      <c r="BL597" s="421"/>
      <c r="BM597" s="424"/>
      <c r="BN597" s="424"/>
      <c r="BO597" s="424"/>
      <c r="BP597" s="424"/>
      <c r="BQ597" s="421"/>
      <c r="BR597" s="421"/>
      <c r="BV597" s="282"/>
      <c r="BW597" s="283"/>
      <c r="BY597" s="283"/>
      <c r="BZ597" s="283"/>
      <c r="CA597" s="283"/>
      <c r="CB597" s="282"/>
      <c r="CC597" s="282"/>
      <c r="CD597" s="282"/>
      <c r="CE597" s="282"/>
      <c r="CG597" s="427"/>
      <c r="CH597" s="402"/>
      <c r="CI597" s="424"/>
      <c r="CJ597" s="282"/>
      <c r="CK597" s="282"/>
      <c r="CL597" s="283"/>
      <c r="CM597" s="283"/>
      <c r="CP597" s="282"/>
      <c r="DC597" s="282"/>
      <c r="DD597" s="282"/>
      <c r="DE597" s="282"/>
      <c r="DF597" s="282"/>
      <c r="DG597" s="282"/>
      <c r="DH597" s="282"/>
      <c r="DI597" s="282"/>
      <c r="DJ597" s="282"/>
      <c r="EF597" s="495" t="str">
        <f>""&amp;(MID(数据表!AZ597,1,MIN(FIND({"(";"（"},数据表!AZ597&amp;"(（",1)-1)))&amp;""</f>
        <v/>
      </c>
      <c r="EG597" s="495" t="str">
        <f>""&amp;(MID(数据表!AZ597,1,MIN(FIND({0;1;2;3;4;5;6;7;8;9},数据表!AZ597&amp;"1234567890",1)-1)))&amp;""</f>
        <v/>
      </c>
    </row>
    <row r="598" spans="2:137" s="310" customFormat="1" ht="12" customHeight="1">
      <c r="B598" s="286"/>
      <c r="C598" s="286"/>
      <c r="D598" s="286"/>
      <c r="E598" s="479"/>
      <c r="F598" s="282"/>
      <c r="G598" s="283"/>
      <c r="H598" s="421"/>
      <c r="I598" s="421"/>
      <c r="J598" s="283"/>
      <c r="K598" s="421"/>
      <c r="L598" s="282"/>
      <c r="N598" s="282"/>
      <c r="S598" s="282"/>
      <c r="T598" s="283"/>
      <c r="U598" s="283"/>
      <c r="V598" s="283"/>
      <c r="W598" s="283"/>
      <c r="X598" s="283"/>
      <c r="Y598" s="282"/>
      <c r="Z598" s="282"/>
      <c r="AA598" s="283"/>
      <c r="AB598" s="282"/>
      <c r="AC598" s="282"/>
      <c r="AD598" s="282"/>
      <c r="AE598" s="282"/>
      <c r="AF598" s="283"/>
      <c r="AG598" s="402"/>
      <c r="AH598" s="283"/>
      <c r="AI598" s="283"/>
      <c r="AJ598" s="283"/>
      <c r="AK598" s="283"/>
      <c r="AL598" s="283"/>
      <c r="AM598" s="282"/>
      <c r="AN598" s="282"/>
      <c r="AO598" s="282"/>
      <c r="AP598" s="282"/>
      <c r="AQ598" s="282"/>
      <c r="AR598" s="282"/>
      <c r="AT598" s="283"/>
      <c r="AU598" s="283"/>
      <c r="AV598" s="283"/>
      <c r="AW598" s="283"/>
      <c r="AY598" s="283"/>
      <c r="AZ598" s="282"/>
      <c r="BA598" s="283"/>
      <c r="BB598" s="282"/>
      <c r="BC598" s="282"/>
      <c r="BD598" s="282"/>
      <c r="BE598" s="283"/>
      <c r="BG598" s="282"/>
      <c r="BH598" s="282"/>
      <c r="BI598" s="282"/>
      <c r="BL598" s="421"/>
      <c r="BM598" s="424"/>
      <c r="BN598" s="424"/>
      <c r="BO598" s="424"/>
      <c r="BP598" s="424"/>
      <c r="BQ598" s="421"/>
      <c r="BR598" s="421"/>
      <c r="BV598" s="282"/>
      <c r="BW598" s="283"/>
      <c r="BY598" s="283"/>
      <c r="BZ598" s="283"/>
      <c r="CA598" s="283"/>
      <c r="CB598" s="282"/>
      <c r="CC598" s="282"/>
      <c r="CD598" s="282"/>
      <c r="CE598" s="282"/>
      <c r="CG598" s="427"/>
      <c r="CH598" s="402"/>
      <c r="CI598" s="424"/>
      <c r="CJ598" s="282"/>
      <c r="CK598" s="282"/>
      <c r="CL598" s="283"/>
      <c r="CM598" s="283"/>
      <c r="CP598" s="282"/>
      <c r="DC598" s="282"/>
      <c r="DD598" s="282"/>
      <c r="DE598" s="282"/>
      <c r="DF598" s="282"/>
      <c r="DG598" s="282"/>
      <c r="DH598" s="282"/>
      <c r="DI598" s="282"/>
      <c r="DJ598" s="282"/>
      <c r="EF598" s="495" t="str">
        <f>""&amp;(MID(数据表!AZ598,1,MIN(FIND({"(";"（"},数据表!AZ598&amp;"(（",1)-1)))&amp;""</f>
        <v/>
      </c>
      <c r="EG598" s="495" t="str">
        <f>""&amp;(MID(数据表!AZ598,1,MIN(FIND({0;1;2;3;4;5;6;7;8;9},数据表!AZ598&amp;"1234567890",1)-1)))&amp;""</f>
        <v/>
      </c>
    </row>
    <row r="599" spans="2:137" s="310" customFormat="1" ht="12" customHeight="1">
      <c r="B599" s="286"/>
      <c r="C599" s="286"/>
      <c r="D599" s="286"/>
      <c r="E599" s="479"/>
      <c r="F599" s="282"/>
      <c r="G599" s="283"/>
      <c r="H599" s="421"/>
      <c r="I599" s="421"/>
      <c r="J599" s="283"/>
      <c r="K599" s="421"/>
      <c r="L599" s="282"/>
      <c r="N599" s="282"/>
      <c r="S599" s="282"/>
      <c r="T599" s="283"/>
      <c r="U599" s="283"/>
      <c r="V599" s="283"/>
      <c r="W599" s="283"/>
      <c r="X599" s="283"/>
      <c r="Y599" s="282"/>
      <c r="Z599" s="282"/>
      <c r="AA599" s="283"/>
      <c r="AB599" s="282"/>
      <c r="AC599" s="282"/>
      <c r="AD599" s="282"/>
      <c r="AE599" s="282"/>
      <c r="AF599" s="283"/>
      <c r="AG599" s="402"/>
      <c r="AH599" s="283"/>
      <c r="AI599" s="283"/>
      <c r="AJ599" s="283"/>
      <c r="AK599" s="283"/>
      <c r="AL599" s="283"/>
      <c r="AM599" s="282"/>
      <c r="AN599" s="282"/>
      <c r="AO599" s="282"/>
      <c r="AP599" s="282"/>
      <c r="AQ599" s="282"/>
      <c r="AR599" s="282"/>
      <c r="AT599" s="283"/>
      <c r="AU599" s="283"/>
      <c r="AV599" s="283"/>
      <c r="AW599" s="283"/>
      <c r="AY599" s="283"/>
      <c r="AZ599" s="282"/>
      <c r="BA599" s="283"/>
      <c r="BB599" s="282"/>
      <c r="BC599" s="282"/>
      <c r="BD599" s="282"/>
      <c r="BE599" s="283"/>
      <c r="BG599" s="282"/>
      <c r="BH599" s="282"/>
      <c r="BI599" s="282"/>
      <c r="BL599" s="421"/>
      <c r="BM599" s="424"/>
      <c r="BN599" s="424"/>
      <c r="BO599" s="424"/>
      <c r="BP599" s="424"/>
      <c r="BQ599" s="421"/>
      <c r="BR599" s="421"/>
      <c r="BV599" s="282"/>
      <c r="BW599" s="283"/>
      <c r="BY599" s="283"/>
      <c r="BZ599" s="283"/>
      <c r="CA599" s="283"/>
      <c r="CB599" s="282"/>
      <c r="CC599" s="282"/>
      <c r="CD599" s="282"/>
      <c r="CE599" s="282"/>
      <c r="CG599" s="427"/>
      <c r="CH599" s="402"/>
      <c r="CI599" s="424"/>
      <c r="CJ599" s="282"/>
      <c r="CK599" s="282"/>
      <c r="CL599" s="283"/>
      <c r="CM599" s="283"/>
      <c r="CP599" s="282"/>
      <c r="DC599" s="282"/>
      <c r="DD599" s="282"/>
      <c r="DE599" s="282"/>
      <c r="DF599" s="282"/>
      <c r="DG599" s="282"/>
      <c r="DH599" s="282"/>
      <c r="DI599" s="282"/>
      <c r="DJ599" s="282"/>
      <c r="EF599" s="495" t="str">
        <f>""&amp;(MID(数据表!AZ599,1,MIN(FIND({"(";"（"},数据表!AZ599&amp;"(（",1)-1)))&amp;""</f>
        <v/>
      </c>
      <c r="EG599" s="495" t="str">
        <f>""&amp;(MID(数据表!AZ599,1,MIN(FIND({0;1;2;3;4;5;6;7;8;9},数据表!AZ599&amp;"1234567890",1)-1)))&amp;""</f>
        <v/>
      </c>
    </row>
    <row r="600" spans="2:137" s="310" customFormat="1" ht="12" customHeight="1">
      <c r="B600" s="286"/>
      <c r="C600" s="286"/>
      <c r="D600" s="286"/>
      <c r="E600" s="479"/>
      <c r="F600" s="282"/>
      <c r="G600" s="283"/>
      <c r="H600" s="421"/>
      <c r="I600" s="421"/>
      <c r="J600" s="283"/>
      <c r="K600" s="421"/>
      <c r="L600" s="282"/>
      <c r="N600" s="282"/>
      <c r="S600" s="282"/>
      <c r="T600" s="283"/>
      <c r="U600" s="283"/>
      <c r="V600" s="283"/>
      <c r="W600" s="283"/>
      <c r="X600" s="283"/>
      <c r="Y600" s="282"/>
      <c r="Z600" s="282"/>
      <c r="AA600" s="283"/>
      <c r="AB600" s="282"/>
      <c r="AC600" s="282"/>
      <c r="AD600" s="282"/>
      <c r="AE600" s="282"/>
      <c r="AF600" s="283"/>
      <c r="AG600" s="402"/>
      <c r="AH600" s="283"/>
      <c r="AI600" s="283"/>
      <c r="AJ600" s="283"/>
      <c r="AK600" s="283"/>
      <c r="AL600" s="283"/>
      <c r="AM600" s="282"/>
      <c r="AN600" s="282"/>
      <c r="AO600" s="282"/>
      <c r="AP600" s="282"/>
      <c r="AQ600" s="282"/>
      <c r="AR600" s="282"/>
      <c r="AT600" s="283"/>
      <c r="AU600" s="283"/>
      <c r="AV600" s="283"/>
      <c r="AW600" s="283"/>
      <c r="AY600" s="283"/>
      <c r="AZ600" s="282"/>
      <c r="BA600" s="283"/>
      <c r="BB600" s="282"/>
      <c r="BC600" s="282"/>
      <c r="BD600" s="282"/>
      <c r="BE600" s="283"/>
      <c r="BG600" s="282"/>
      <c r="BH600" s="282"/>
      <c r="BI600" s="282"/>
      <c r="BL600" s="421"/>
      <c r="BM600" s="424"/>
      <c r="BN600" s="424"/>
      <c r="BO600" s="424"/>
      <c r="BP600" s="424"/>
      <c r="BQ600" s="421"/>
      <c r="BR600" s="421"/>
      <c r="BV600" s="282"/>
      <c r="BW600" s="283"/>
      <c r="BY600" s="283"/>
      <c r="BZ600" s="283"/>
      <c r="CA600" s="283"/>
      <c r="CB600" s="282"/>
      <c r="CC600" s="282"/>
      <c r="CD600" s="282"/>
      <c r="CE600" s="282"/>
      <c r="CG600" s="427"/>
      <c r="CH600" s="402"/>
      <c r="CI600" s="424"/>
      <c r="CJ600" s="282"/>
      <c r="CK600" s="282"/>
      <c r="CL600" s="283"/>
      <c r="CM600" s="283"/>
      <c r="CP600" s="282"/>
      <c r="DC600" s="282"/>
      <c r="DD600" s="282"/>
      <c r="DE600" s="282"/>
      <c r="DF600" s="282"/>
      <c r="DG600" s="282"/>
      <c r="DH600" s="282"/>
      <c r="DI600" s="282"/>
      <c r="DJ600" s="282"/>
      <c r="EF600" s="495" t="str">
        <f>""&amp;(MID(数据表!AZ600,1,MIN(FIND({"(";"（"},数据表!AZ600&amp;"(（",1)-1)))&amp;""</f>
        <v/>
      </c>
      <c r="EG600" s="495" t="str">
        <f>""&amp;(MID(数据表!AZ600,1,MIN(FIND({0;1;2;3;4;5;6;7;8;9},数据表!AZ600&amp;"1234567890",1)-1)))&amp;""</f>
        <v/>
      </c>
    </row>
    <row r="601" spans="2:137" s="310" customFormat="1" ht="12" customHeight="1">
      <c r="B601" s="286"/>
      <c r="C601" s="286"/>
      <c r="D601" s="286"/>
      <c r="E601" s="479"/>
      <c r="F601" s="282"/>
      <c r="G601" s="283"/>
      <c r="H601" s="421"/>
      <c r="I601" s="421"/>
      <c r="J601" s="283"/>
      <c r="K601" s="421"/>
      <c r="L601" s="282"/>
      <c r="N601" s="282"/>
      <c r="S601" s="282"/>
      <c r="T601" s="283"/>
      <c r="U601" s="283"/>
      <c r="V601" s="283"/>
      <c r="W601" s="283"/>
      <c r="X601" s="283"/>
      <c r="Y601" s="282"/>
      <c r="Z601" s="282"/>
      <c r="AA601" s="283"/>
      <c r="AB601" s="282"/>
      <c r="AC601" s="282"/>
      <c r="AD601" s="282"/>
      <c r="AE601" s="282"/>
      <c r="AF601" s="283"/>
      <c r="AG601" s="402"/>
      <c r="AH601" s="283"/>
      <c r="AI601" s="283"/>
      <c r="AJ601" s="283"/>
      <c r="AK601" s="283"/>
      <c r="AL601" s="283"/>
      <c r="AM601" s="282"/>
      <c r="AN601" s="282"/>
      <c r="AO601" s="282"/>
      <c r="AP601" s="282"/>
      <c r="AQ601" s="282"/>
      <c r="AR601" s="282"/>
      <c r="AT601" s="283"/>
      <c r="AU601" s="283"/>
      <c r="AV601" s="283"/>
      <c r="AW601" s="283"/>
      <c r="AY601" s="283"/>
      <c r="AZ601" s="282"/>
      <c r="BA601" s="283"/>
      <c r="BB601" s="282"/>
      <c r="BC601" s="282"/>
      <c r="BD601" s="282"/>
      <c r="BE601" s="283"/>
      <c r="BG601" s="282"/>
      <c r="BH601" s="282"/>
      <c r="BI601" s="282"/>
      <c r="BL601" s="421"/>
      <c r="BM601" s="424"/>
      <c r="BN601" s="424"/>
      <c r="BO601" s="424"/>
      <c r="BP601" s="424"/>
      <c r="BQ601" s="421"/>
      <c r="BR601" s="421"/>
      <c r="BV601" s="282"/>
      <c r="BW601" s="283"/>
      <c r="BY601" s="283"/>
      <c r="BZ601" s="283"/>
      <c r="CA601" s="283"/>
      <c r="CB601" s="282"/>
      <c r="CC601" s="282"/>
      <c r="CD601" s="282"/>
      <c r="CE601" s="282"/>
      <c r="CG601" s="427"/>
      <c r="CH601" s="402"/>
      <c r="CI601" s="424"/>
      <c r="CJ601" s="282"/>
      <c r="CK601" s="282"/>
      <c r="CL601" s="283"/>
      <c r="CM601" s="283"/>
      <c r="CP601" s="282"/>
      <c r="DC601" s="282"/>
      <c r="DD601" s="282"/>
      <c r="DE601" s="282"/>
      <c r="DF601" s="282"/>
      <c r="DG601" s="282"/>
      <c r="DH601" s="282"/>
      <c r="DI601" s="282"/>
      <c r="DJ601" s="282"/>
      <c r="EF601" s="495" t="str">
        <f>""&amp;(MID(数据表!AZ601,1,MIN(FIND({"(";"（"},数据表!AZ601&amp;"(（",1)-1)))&amp;""</f>
        <v/>
      </c>
      <c r="EG601" s="495" t="str">
        <f>""&amp;(MID(数据表!AZ601,1,MIN(FIND({0;1;2;3;4;5;6;7;8;9},数据表!AZ601&amp;"1234567890",1)-1)))&amp;""</f>
        <v/>
      </c>
    </row>
    <row r="602" spans="2:137" s="310" customFormat="1" ht="12" customHeight="1">
      <c r="B602" s="286"/>
      <c r="C602" s="286"/>
      <c r="D602" s="286"/>
      <c r="E602" s="479"/>
      <c r="F602" s="282"/>
      <c r="G602" s="283"/>
      <c r="H602" s="421"/>
      <c r="I602" s="421"/>
      <c r="J602" s="283"/>
      <c r="K602" s="421"/>
      <c r="L602" s="282"/>
      <c r="N602" s="282"/>
      <c r="S602" s="282"/>
      <c r="T602" s="283"/>
      <c r="U602" s="283"/>
      <c r="V602" s="283"/>
      <c r="W602" s="283"/>
      <c r="X602" s="283"/>
      <c r="Y602" s="282"/>
      <c r="Z602" s="282"/>
      <c r="AA602" s="283"/>
      <c r="AB602" s="282"/>
      <c r="AC602" s="282"/>
      <c r="AD602" s="282"/>
      <c r="AE602" s="282"/>
      <c r="AF602" s="283"/>
      <c r="AG602" s="402"/>
      <c r="AH602" s="283"/>
      <c r="AI602" s="283"/>
      <c r="AJ602" s="283"/>
      <c r="AK602" s="283"/>
      <c r="AL602" s="283"/>
      <c r="AM602" s="282"/>
      <c r="AN602" s="282"/>
      <c r="AO602" s="282"/>
      <c r="AP602" s="282"/>
      <c r="AQ602" s="282"/>
      <c r="AR602" s="282"/>
      <c r="AT602" s="283"/>
      <c r="AU602" s="283"/>
      <c r="AV602" s="283"/>
      <c r="AW602" s="283"/>
      <c r="AY602" s="283"/>
      <c r="AZ602" s="282"/>
      <c r="BA602" s="283"/>
      <c r="BB602" s="282"/>
      <c r="BC602" s="282"/>
      <c r="BD602" s="282"/>
      <c r="BE602" s="283"/>
      <c r="BG602" s="282"/>
      <c r="BH602" s="282"/>
      <c r="BI602" s="282"/>
      <c r="BL602" s="421"/>
      <c r="BM602" s="424"/>
      <c r="BN602" s="424"/>
      <c r="BO602" s="424"/>
      <c r="BP602" s="424"/>
      <c r="BQ602" s="421"/>
      <c r="BR602" s="421"/>
      <c r="BV602" s="282"/>
      <c r="BW602" s="283"/>
      <c r="BY602" s="283"/>
      <c r="BZ602" s="283"/>
      <c r="CA602" s="283"/>
      <c r="CB602" s="282"/>
      <c r="CC602" s="282"/>
      <c r="CD602" s="282"/>
      <c r="CE602" s="282"/>
      <c r="CG602" s="427"/>
      <c r="CH602" s="402"/>
      <c r="CI602" s="424"/>
      <c r="CJ602" s="282"/>
      <c r="CK602" s="282"/>
      <c r="CL602" s="283"/>
      <c r="CM602" s="283"/>
      <c r="CP602" s="282"/>
      <c r="DC602" s="282"/>
      <c r="DD602" s="282"/>
      <c r="DE602" s="282"/>
      <c r="DF602" s="282"/>
      <c r="DG602" s="282"/>
      <c r="DH602" s="282"/>
      <c r="DI602" s="282"/>
      <c r="DJ602" s="282"/>
      <c r="EF602" s="495" t="str">
        <f>""&amp;(MID(数据表!AZ602,1,MIN(FIND({"(";"（"},数据表!AZ602&amp;"(（",1)-1)))&amp;""</f>
        <v/>
      </c>
      <c r="EG602" s="495" t="str">
        <f>""&amp;(MID(数据表!AZ602,1,MIN(FIND({0;1;2;3;4;5;6;7;8;9},数据表!AZ602&amp;"1234567890",1)-1)))&amp;""</f>
        <v/>
      </c>
    </row>
    <row r="603" spans="2:137" s="310" customFormat="1" ht="12" customHeight="1">
      <c r="B603" s="286"/>
      <c r="C603" s="286"/>
      <c r="D603" s="286"/>
      <c r="E603" s="479"/>
      <c r="F603" s="282"/>
      <c r="G603" s="283"/>
      <c r="H603" s="421"/>
      <c r="I603" s="421"/>
      <c r="J603" s="283"/>
      <c r="K603" s="421"/>
      <c r="L603" s="282"/>
      <c r="N603" s="282"/>
      <c r="S603" s="282"/>
      <c r="T603" s="283"/>
      <c r="U603" s="283"/>
      <c r="V603" s="283"/>
      <c r="W603" s="283"/>
      <c r="X603" s="283"/>
      <c r="Y603" s="282"/>
      <c r="Z603" s="282"/>
      <c r="AA603" s="283"/>
      <c r="AB603" s="282"/>
      <c r="AC603" s="282"/>
      <c r="AD603" s="282"/>
      <c r="AE603" s="282"/>
      <c r="AF603" s="283"/>
      <c r="AG603" s="402"/>
      <c r="AH603" s="283"/>
      <c r="AI603" s="283"/>
      <c r="AJ603" s="283"/>
      <c r="AK603" s="283"/>
      <c r="AL603" s="283"/>
      <c r="AM603" s="282"/>
      <c r="AN603" s="282"/>
      <c r="AO603" s="282"/>
      <c r="AP603" s="282"/>
      <c r="AQ603" s="282"/>
      <c r="AR603" s="282"/>
      <c r="AT603" s="283"/>
      <c r="AU603" s="283"/>
      <c r="AV603" s="283"/>
      <c r="AW603" s="283"/>
      <c r="AY603" s="283"/>
      <c r="AZ603" s="282"/>
      <c r="BA603" s="283"/>
      <c r="BB603" s="282"/>
      <c r="BC603" s="282"/>
      <c r="BD603" s="282"/>
      <c r="BE603" s="283"/>
      <c r="BG603" s="282"/>
      <c r="BH603" s="282"/>
      <c r="BI603" s="282"/>
      <c r="BL603" s="421"/>
      <c r="BM603" s="424"/>
      <c r="BN603" s="424"/>
      <c r="BO603" s="424"/>
      <c r="BP603" s="424"/>
      <c r="BQ603" s="421"/>
      <c r="BR603" s="421"/>
      <c r="BV603" s="282"/>
      <c r="BW603" s="283"/>
      <c r="BY603" s="283"/>
      <c r="BZ603" s="283"/>
      <c r="CA603" s="283"/>
      <c r="CB603" s="282"/>
      <c r="CC603" s="282"/>
      <c r="CD603" s="282"/>
      <c r="CE603" s="282"/>
      <c r="CG603" s="427"/>
      <c r="CH603" s="402"/>
      <c r="CI603" s="424"/>
      <c r="CJ603" s="282"/>
      <c r="CK603" s="282"/>
      <c r="CL603" s="283"/>
      <c r="CM603" s="283"/>
      <c r="CP603" s="282"/>
      <c r="DC603" s="282"/>
      <c r="DD603" s="282"/>
      <c r="DE603" s="282"/>
      <c r="DF603" s="282"/>
      <c r="DG603" s="282"/>
      <c r="DH603" s="282"/>
      <c r="DI603" s="282"/>
      <c r="DJ603" s="282"/>
      <c r="EF603" s="495" t="str">
        <f>""&amp;(MID(数据表!AZ603,1,MIN(FIND({"(";"（"},数据表!AZ603&amp;"(（",1)-1)))&amp;""</f>
        <v/>
      </c>
      <c r="EG603" s="495" t="str">
        <f>""&amp;(MID(数据表!AZ603,1,MIN(FIND({0;1;2;3;4;5;6;7;8;9},数据表!AZ603&amp;"1234567890",1)-1)))&amp;""</f>
        <v/>
      </c>
    </row>
    <row r="604" spans="2:137" s="310" customFormat="1" ht="12" customHeight="1">
      <c r="B604" s="286"/>
      <c r="C604" s="286"/>
      <c r="D604" s="286"/>
      <c r="E604" s="479"/>
      <c r="F604" s="282"/>
      <c r="G604" s="283"/>
      <c r="H604" s="421"/>
      <c r="I604" s="421"/>
      <c r="J604" s="283"/>
      <c r="K604" s="421"/>
      <c r="L604" s="282"/>
      <c r="N604" s="282"/>
      <c r="S604" s="282"/>
      <c r="T604" s="283"/>
      <c r="U604" s="283"/>
      <c r="V604" s="283"/>
      <c r="W604" s="283"/>
      <c r="X604" s="283"/>
      <c r="Y604" s="282"/>
      <c r="Z604" s="282"/>
      <c r="AA604" s="283"/>
      <c r="AB604" s="282"/>
      <c r="AC604" s="282"/>
      <c r="AD604" s="282"/>
      <c r="AE604" s="282"/>
      <c r="AF604" s="283"/>
      <c r="AG604" s="402"/>
      <c r="AH604" s="283"/>
      <c r="AI604" s="283"/>
      <c r="AJ604" s="283"/>
      <c r="AK604" s="283"/>
      <c r="AL604" s="283"/>
      <c r="AM604" s="282"/>
      <c r="AN604" s="282"/>
      <c r="AO604" s="282"/>
      <c r="AP604" s="282"/>
      <c r="AQ604" s="282"/>
      <c r="AR604" s="282"/>
      <c r="AT604" s="283"/>
      <c r="AU604" s="283"/>
      <c r="AV604" s="283"/>
      <c r="AW604" s="283"/>
      <c r="AY604" s="283"/>
      <c r="AZ604" s="282"/>
      <c r="BA604" s="283"/>
      <c r="BB604" s="282"/>
      <c r="BC604" s="282"/>
      <c r="BD604" s="282"/>
      <c r="BE604" s="283"/>
      <c r="BG604" s="282"/>
      <c r="BH604" s="282"/>
      <c r="BI604" s="282"/>
      <c r="BL604" s="421"/>
      <c r="BM604" s="424"/>
      <c r="BN604" s="424"/>
      <c r="BO604" s="424"/>
      <c r="BP604" s="424"/>
      <c r="BQ604" s="421"/>
      <c r="BR604" s="421"/>
      <c r="BV604" s="282"/>
      <c r="BW604" s="283"/>
      <c r="BY604" s="283"/>
      <c r="BZ604" s="283"/>
      <c r="CA604" s="283"/>
      <c r="CB604" s="282"/>
      <c r="CC604" s="282"/>
      <c r="CD604" s="282"/>
      <c r="CE604" s="282"/>
      <c r="CG604" s="427"/>
      <c r="CH604" s="402"/>
      <c r="CI604" s="424"/>
      <c r="CJ604" s="282"/>
      <c r="CK604" s="282"/>
      <c r="CL604" s="283"/>
      <c r="CM604" s="283"/>
      <c r="CP604" s="282"/>
      <c r="DC604" s="282"/>
      <c r="DD604" s="282"/>
      <c r="DE604" s="282"/>
      <c r="DF604" s="282"/>
      <c r="DG604" s="282"/>
      <c r="DH604" s="282"/>
      <c r="DI604" s="282"/>
      <c r="DJ604" s="282"/>
      <c r="EF604" s="495" t="str">
        <f>""&amp;(MID(数据表!AZ604,1,MIN(FIND({"(";"（"},数据表!AZ604&amp;"(（",1)-1)))&amp;""</f>
        <v/>
      </c>
      <c r="EG604" s="495" t="str">
        <f>""&amp;(MID(数据表!AZ604,1,MIN(FIND({0;1;2;3;4;5;6;7;8;9},数据表!AZ604&amp;"1234567890",1)-1)))&amp;""</f>
        <v/>
      </c>
    </row>
    <row r="605" spans="2:137" s="310" customFormat="1" ht="12" customHeight="1">
      <c r="B605" s="286"/>
      <c r="C605" s="286"/>
      <c r="D605" s="286"/>
      <c r="E605" s="479"/>
      <c r="F605" s="282"/>
      <c r="G605" s="283"/>
      <c r="H605" s="421"/>
      <c r="I605" s="421"/>
      <c r="J605" s="283"/>
      <c r="K605" s="421"/>
      <c r="L605" s="282"/>
      <c r="N605" s="282"/>
      <c r="S605" s="282"/>
      <c r="T605" s="283"/>
      <c r="U605" s="283"/>
      <c r="V605" s="283"/>
      <c r="W605" s="283"/>
      <c r="X605" s="283"/>
      <c r="Y605" s="282"/>
      <c r="Z605" s="282"/>
      <c r="AA605" s="283"/>
      <c r="AB605" s="282"/>
      <c r="AC605" s="282"/>
      <c r="AD605" s="282"/>
      <c r="AE605" s="282"/>
      <c r="AF605" s="283"/>
      <c r="AG605" s="402"/>
      <c r="AH605" s="283"/>
      <c r="AI605" s="283"/>
      <c r="AJ605" s="283"/>
      <c r="AK605" s="283"/>
      <c r="AL605" s="283"/>
      <c r="AM605" s="282"/>
      <c r="AN605" s="282"/>
      <c r="AO605" s="282"/>
      <c r="AP605" s="282"/>
      <c r="AQ605" s="282"/>
      <c r="AR605" s="282"/>
      <c r="AT605" s="283"/>
      <c r="AU605" s="283"/>
      <c r="AV605" s="283"/>
      <c r="AW605" s="283"/>
      <c r="AY605" s="283"/>
      <c r="AZ605" s="282"/>
      <c r="BA605" s="283"/>
      <c r="BB605" s="282"/>
      <c r="BC605" s="282"/>
      <c r="BD605" s="282"/>
      <c r="BE605" s="283"/>
      <c r="BG605" s="282"/>
      <c r="BH605" s="282"/>
      <c r="BI605" s="282"/>
      <c r="BL605" s="421"/>
      <c r="BM605" s="424"/>
      <c r="BN605" s="424"/>
      <c r="BO605" s="424"/>
      <c r="BP605" s="424"/>
      <c r="BQ605" s="421"/>
      <c r="BR605" s="421"/>
      <c r="BV605" s="282"/>
      <c r="BW605" s="283"/>
      <c r="BY605" s="283"/>
      <c r="BZ605" s="283"/>
      <c r="CA605" s="283"/>
      <c r="CB605" s="282"/>
      <c r="CC605" s="282"/>
      <c r="CD605" s="282"/>
      <c r="CE605" s="282"/>
      <c r="CG605" s="427"/>
      <c r="CH605" s="402"/>
      <c r="CI605" s="424"/>
      <c r="CJ605" s="282"/>
      <c r="CK605" s="282"/>
      <c r="CL605" s="283"/>
      <c r="CM605" s="283"/>
      <c r="CP605" s="282"/>
      <c r="DC605" s="282"/>
      <c r="DD605" s="282"/>
      <c r="DE605" s="282"/>
      <c r="DF605" s="282"/>
      <c r="DG605" s="282"/>
      <c r="DH605" s="282"/>
      <c r="DI605" s="282"/>
      <c r="DJ605" s="282"/>
      <c r="EF605" s="495" t="str">
        <f>""&amp;(MID(数据表!AZ605,1,MIN(FIND({"(";"（"},数据表!AZ605&amp;"(（",1)-1)))&amp;""</f>
        <v/>
      </c>
      <c r="EG605" s="495" t="str">
        <f>""&amp;(MID(数据表!AZ605,1,MIN(FIND({0;1;2;3;4;5;6;7;8;9},数据表!AZ605&amp;"1234567890",1)-1)))&amp;""</f>
        <v/>
      </c>
    </row>
    <row r="606" spans="2:137" s="310" customFormat="1" ht="12" customHeight="1">
      <c r="B606" s="286"/>
      <c r="C606" s="286"/>
      <c r="D606" s="286"/>
      <c r="E606" s="479"/>
      <c r="F606" s="282"/>
      <c r="G606" s="283"/>
      <c r="H606" s="421"/>
      <c r="I606" s="421"/>
      <c r="J606" s="283"/>
      <c r="K606" s="421"/>
      <c r="L606" s="282"/>
      <c r="N606" s="282"/>
      <c r="S606" s="282"/>
      <c r="T606" s="283"/>
      <c r="U606" s="283"/>
      <c r="V606" s="283"/>
      <c r="W606" s="283"/>
      <c r="X606" s="283"/>
      <c r="Y606" s="282"/>
      <c r="Z606" s="282"/>
      <c r="AA606" s="283"/>
      <c r="AB606" s="282"/>
      <c r="AC606" s="282"/>
      <c r="AD606" s="282"/>
      <c r="AE606" s="282"/>
      <c r="AF606" s="283"/>
      <c r="AG606" s="402"/>
      <c r="AH606" s="283"/>
      <c r="AI606" s="283"/>
      <c r="AJ606" s="283"/>
      <c r="AK606" s="283"/>
      <c r="AL606" s="283"/>
      <c r="AM606" s="282"/>
      <c r="AN606" s="282"/>
      <c r="AO606" s="282"/>
      <c r="AP606" s="282"/>
      <c r="AQ606" s="282"/>
      <c r="AR606" s="282"/>
      <c r="AT606" s="283"/>
      <c r="AU606" s="283"/>
      <c r="AV606" s="283"/>
      <c r="AW606" s="283"/>
      <c r="AY606" s="283"/>
      <c r="AZ606" s="282"/>
      <c r="BA606" s="283"/>
      <c r="BB606" s="282"/>
      <c r="BC606" s="282"/>
      <c r="BD606" s="282"/>
      <c r="BE606" s="283"/>
      <c r="BG606" s="282"/>
      <c r="BH606" s="282"/>
      <c r="BI606" s="282"/>
      <c r="BL606" s="421"/>
      <c r="BM606" s="424"/>
      <c r="BN606" s="424"/>
      <c r="BO606" s="424"/>
      <c r="BP606" s="424"/>
      <c r="BQ606" s="421"/>
      <c r="BR606" s="421"/>
      <c r="BV606" s="282"/>
      <c r="BW606" s="283"/>
      <c r="BY606" s="283"/>
      <c r="BZ606" s="283"/>
      <c r="CA606" s="283"/>
      <c r="CB606" s="282"/>
      <c r="CC606" s="282"/>
      <c r="CD606" s="282"/>
      <c r="CE606" s="282"/>
      <c r="CG606" s="427"/>
      <c r="CH606" s="402"/>
      <c r="CI606" s="424"/>
      <c r="CJ606" s="282"/>
      <c r="CK606" s="282"/>
      <c r="CL606" s="283"/>
      <c r="CM606" s="283"/>
      <c r="CP606" s="282"/>
      <c r="DC606" s="282"/>
      <c r="DD606" s="282"/>
      <c r="DE606" s="282"/>
      <c r="DF606" s="282"/>
      <c r="DG606" s="282"/>
      <c r="DH606" s="282"/>
      <c r="DI606" s="282"/>
      <c r="DJ606" s="282"/>
      <c r="EF606" s="495" t="str">
        <f>""&amp;(MID(数据表!AZ606,1,MIN(FIND({"(";"（"},数据表!AZ606&amp;"(（",1)-1)))&amp;""</f>
        <v/>
      </c>
      <c r="EG606" s="495" t="str">
        <f>""&amp;(MID(数据表!AZ606,1,MIN(FIND({0;1;2;3;4;5;6;7;8;9},数据表!AZ606&amp;"1234567890",1)-1)))&amp;""</f>
        <v/>
      </c>
    </row>
    <row r="607" spans="2:137" s="310" customFormat="1" ht="12" customHeight="1">
      <c r="B607" s="286"/>
      <c r="C607" s="286"/>
      <c r="D607" s="286"/>
      <c r="E607" s="479"/>
      <c r="F607" s="282"/>
      <c r="G607" s="283"/>
      <c r="H607" s="421"/>
      <c r="I607" s="421"/>
      <c r="J607" s="283"/>
      <c r="K607" s="421"/>
      <c r="L607" s="282"/>
      <c r="N607" s="282"/>
      <c r="S607" s="282"/>
      <c r="T607" s="283"/>
      <c r="U607" s="283"/>
      <c r="V607" s="283"/>
      <c r="W607" s="283"/>
      <c r="X607" s="283"/>
      <c r="Y607" s="282"/>
      <c r="Z607" s="282"/>
      <c r="AA607" s="283"/>
      <c r="AB607" s="282"/>
      <c r="AC607" s="282"/>
      <c r="AD607" s="282"/>
      <c r="AE607" s="282"/>
      <c r="AF607" s="283"/>
      <c r="AG607" s="402"/>
      <c r="AH607" s="283"/>
      <c r="AI607" s="283"/>
      <c r="AJ607" s="283"/>
      <c r="AK607" s="283"/>
      <c r="AL607" s="283"/>
      <c r="AM607" s="282"/>
      <c r="AN607" s="282"/>
      <c r="AO607" s="282"/>
      <c r="AP607" s="282"/>
      <c r="AQ607" s="282"/>
      <c r="AR607" s="282"/>
      <c r="AT607" s="283"/>
      <c r="AU607" s="283"/>
      <c r="AV607" s="283"/>
      <c r="AW607" s="283"/>
      <c r="AY607" s="283"/>
      <c r="AZ607" s="282"/>
      <c r="BA607" s="283"/>
      <c r="BB607" s="282"/>
      <c r="BC607" s="282"/>
      <c r="BD607" s="282"/>
      <c r="BE607" s="283"/>
      <c r="BG607" s="282"/>
      <c r="BH607" s="282"/>
      <c r="BI607" s="282"/>
      <c r="BL607" s="421"/>
      <c r="BM607" s="424"/>
      <c r="BN607" s="424"/>
      <c r="BO607" s="424"/>
      <c r="BP607" s="424"/>
      <c r="BQ607" s="421"/>
      <c r="BR607" s="421"/>
      <c r="BV607" s="282"/>
      <c r="BW607" s="283"/>
      <c r="BY607" s="283"/>
      <c r="BZ607" s="283"/>
      <c r="CA607" s="283"/>
      <c r="CB607" s="282"/>
      <c r="CC607" s="282"/>
      <c r="CD607" s="282"/>
      <c r="CE607" s="282"/>
      <c r="CG607" s="427"/>
      <c r="CH607" s="402"/>
      <c r="CI607" s="424"/>
      <c r="CJ607" s="282"/>
      <c r="CK607" s="282"/>
      <c r="CL607" s="283"/>
      <c r="CM607" s="283"/>
      <c r="CP607" s="282"/>
      <c r="DC607" s="282"/>
      <c r="DD607" s="282"/>
      <c r="DE607" s="282"/>
      <c r="DF607" s="282"/>
      <c r="DG607" s="282"/>
      <c r="DH607" s="282"/>
      <c r="DI607" s="282"/>
      <c r="DJ607" s="282"/>
      <c r="EF607" s="495" t="str">
        <f>""&amp;(MID(数据表!AZ607,1,MIN(FIND({"(";"（"},数据表!AZ607&amp;"(（",1)-1)))&amp;""</f>
        <v/>
      </c>
      <c r="EG607" s="495" t="str">
        <f>""&amp;(MID(数据表!AZ607,1,MIN(FIND({0;1;2;3;4;5;6;7;8;9},数据表!AZ607&amp;"1234567890",1)-1)))&amp;""</f>
        <v/>
      </c>
    </row>
    <row r="608" spans="2:137" s="310" customFormat="1" ht="12" customHeight="1">
      <c r="B608" s="286"/>
      <c r="C608" s="286"/>
      <c r="D608" s="286"/>
      <c r="E608" s="479"/>
      <c r="F608" s="282"/>
      <c r="G608" s="283"/>
      <c r="H608" s="421"/>
      <c r="I608" s="421"/>
      <c r="J608" s="283"/>
      <c r="K608" s="421"/>
      <c r="L608" s="282"/>
      <c r="N608" s="282"/>
      <c r="S608" s="282"/>
      <c r="T608" s="283"/>
      <c r="U608" s="283"/>
      <c r="V608" s="283"/>
      <c r="W608" s="283"/>
      <c r="X608" s="283"/>
      <c r="Y608" s="282"/>
      <c r="Z608" s="282"/>
      <c r="AA608" s="283"/>
      <c r="AB608" s="282"/>
      <c r="AC608" s="282"/>
      <c r="AD608" s="282"/>
      <c r="AE608" s="282"/>
      <c r="AF608" s="283"/>
      <c r="AG608" s="402"/>
      <c r="AH608" s="283"/>
      <c r="AI608" s="283"/>
      <c r="AJ608" s="283"/>
      <c r="AK608" s="283"/>
      <c r="AL608" s="283"/>
      <c r="AM608" s="282"/>
      <c r="AN608" s="282"/>
      <c r="AO608" s="282"/>
      <c r="AP608" s="282"/>
      <c r="AQ608" s="282"/>
      <c r="AR608" s="282"/>
      <c r="AT608" s="283"/>
      <c r="AU608" s="283"/>
      <c r="AV608" s="283"/>
      <c r="AW608" s="283"/>
      <c r="AY608" s="283"/>
      <c r="AZ608" s="282"/>
      <c r="BA608" s="283"/>
      <c r="BB608" s="282"/>
      <c r="BC608" s="282"/>
      <c r="BD608" s="282"/>
      <c r="BE608" s="283"/>
      <c r="BG608" s="282"/>
      <c r="BH608" s="282"/>
      <c r="BI608" s="282"/>
      <c r="BL608" s="421"/>
      <c r="BM608" s="424"/>
      <c r="BN608" s="424"/>
      <c r="BO608" s="424"/>
      <c r="BP608" s="424"/>
      <c r="BQ608" s="421"/>
      <c r="BR608" s="421"/>
      <c r="BV608" s="282"/>
      <c r="BW608" s="283"/>
      <c r="BY608" s="283"/>
      <c r="BZ608" s="283"/>
      <c r="CA608" s="283"/>
      <c r="CB608" s="282"/>
      <c r="CC608" s="282"/>
      <c r="CD608" s="282"/>
      <c r="CE608" s="282"/>
      <c r="CG608" s="427"/>
      <c r="CH608" s="402"/>
      <c r="CI608" s="424"/>
      <c r="CJ608" s="282"/>
      <c r="CK608" s="282"/>
      <c r="CL608" s="283"/>
      <c r="CM608" s="283"/>
      <c r="CP608" s="282"/>
      <c r="DC608" s="282"/>
      <c r="DD608" s="282"/>
      <c r="DE608" s="282"/>
      <c r="DF608" s="282"/>
      <c r="DG608" s="282"/>
      <c r="DH608" s="282"/>
      <c r="DI608" s="282"/>
      <c r="DJ608" s="282"/>
      <c r="EF608" s="495" t="str">
        <f>""&amp;(MID(数据表!AZ608,1,MIN(FIND({"(";"（"},数据表!AZ608&amp;"(（",1)-1)))&amp;""</f>
        <v/>
      </c>
      <c r="EG608" s="495" t="str">
        <f>""&amp;(MID(数据表!AZ608,1,MIN(FIND({0;1;2;3;4;5;6;7;8;9},数据表!AZ608&amp;"1234567890",1)-1)))&amp;""</f>
        <v/>
      </c>
    </row>
    <row r="609" spans="2:137" s="310" customFormat="1" ht="12" customHeight="1">
      <c r="B609" s="286"/>
      <c r="C609" s="286"/>
      <c r="D609" s="286"/>
      <c r="E609" s="479"/>
      <c r="F609" s="282"/>
      <c r="G609" s="283"/>
      <c r="H609" s="421"/>
      <c r="I609" s="421"/>
      <c r="J609" s="283"/>
      <c r="K609" s="421"/>
      <c r="L609" s="282"/>
      <c r="N609" s="282"/>
      <c r="S609" s="282"/>
      <c r="T609" s="283"/>
      <c r="U609" s="283"/>
      <c r="V609" s="283"/>
      <c r="W609" s="283"/>
      <c r="X609" s="283"/>
      <c r="Y609" s="282"/>
      <c r="Z609" s="282"/>
      <c r="AA609" s="283"/>
      <c r="AB609" s="282"/>
      <c r="AC609" s="282"/>
      <c r="AD609" s="282"/>
      <c r="AE609" s="282"/>
      <c r="AF609" s="283"/>
      <c r="AG609" s="402"/>
      <c r="AH609" s="283"/>
      <c r="AI609" s="283"/>
      <c r="AJ609" s="283"/>
      <c r="AK609" s="283"/>
      <c r="AL609" s="283"/>
      <c r="AM609" s="282"/>
      <c r="AN609" s="282"/>
      <c r="AO609" s="282"/>
      <c r="AP609" s="282"/>
      <c r="AQ609" s="282"/>
      <c r="AR609" s="282"/>
      <c r="AT609" s="283"/>
      <c r="AU609" s="283"/>
      <c r="AV609" s="283"/>
      <c r="AW609" s="283"/>
      <c r="AY609" s="283"/>
      <c r="AZ609" s="282"/>
      <c r="BA609" s="283"/>
      <c r="BB609" s="282"/>
      <c r="BC609" s="282"/>
      <c r="BD609" s="282"/>
      <c r="BE609" s="283"/>
      <c r="BG609" s="282"/>
      <c r="BH609" s="282"/>
      <c r="BI609" s="282"/>
      <c r="BL609" s="421"/>
      <c r="BM609" s="424"/>
      <c r="BN609" s="424"/>
      <c r="BO609" s="424"/>
      <c r="BP609" s="424"/>
      <c r="BQ609" s="421"/>
      <c r="BR609" s="421"/>
      <c r="BV609" s="282"/>
      <c r="BW609" s="283"/>
      <c r="BY609" s="283"/>
      <c r="BZ609" s="283"/>
      <c r="CA609" s="283"/>
      <c r="CB609" s="282"/>
      <c r="CC609" s="282"/>
      <c r="CD609" s="282"/>
      <c r="CE609" s="282"/>
      <c r="CG609" s="427"/>
      <c r="CH609" s="402"/>
      <c r="CI609" s="424"/>
      <c r="CJ609" s="282"/>
      <c r="CK609" s="282"/>
      <c r="CL609" s="283"/>
      <c r="CM609" s="283"/>
      <c r="CP609" s="282"/>
      <c r="DC609" s="282"/>
      <c r="DD609" s="282"/>
      <c r="DE609" s="282"/>
      <c r="DF609" s="282"/>
      <c r="DG609" s="282"/>
      <c r="DH609" s="282"/>
      <c r="DI609" s="282"/>
      <c r="DJ609" s="282"/>
      <c r="EF609" s="495" t="str">
        <f>""&amp;(MID(数据表!AZ609,1,MIN(FIND({"(";"（"},数据表!AZ609&amp;"(（",1)-1)))&amp;""</f>
        <v/>
      </c>
      <c r="EG609" s="495" t="str">
        <f>""&amp;(MID(数据表!AZ609,1,MIN(FIND({0;1;2;3;4;5;6;7;8;9},数据表!AZ609&amp;"1234567890",1)-1)))&amp;""</f>
        <v/>
      </c>
    </row>
    <row r="610" spans="2:137" s="310" customFormat="1" ht="12" customHeight="1">
      <c r="B610" s="286"/>
      <c r="C610" s="286"/>
      <c r="D610" s="286"/>
      <c r="E610" s="479"/>
      <c r="F610" s="282"/>
      <c r="G610" s="283"/>
      <c r="H610" s="421"/>
      <c r="I610" s="421"/>
      <c r="J610" s="283"/>
      <c r="K610" s="421"/>
      <c r="L610" s="282"/>
      <c r="N610" s="282"/>
      <c r="S610" s="282"/>
      <c r="T610" s="283"/>
      <c r="U610" s="283"/>
      <c r="V610" s="283"/>
      <c r="W610" s="283"/>
      <c r="X610" s="283"/>
      <c r="Y610" s="282"/>
      <c r="Z610" s="282"/>
      <c r="AA610" s="283"/>
      <c r="AB610" s="282"/>
      <c r="AC610" s="282"/>
      <c r="AD610" s="282"/>
      <c r="AE610" s="282"/>
      <c r="AF610" s="283"/>
      <c r="AG610" s="402"/>
      <c r="AH610" s="283"/>
      <c r="AI610" s="283"/>
      <c r="AJ610" s="283"/>
      <c r="AK610" s="283"/>
      <c r="AL610" s="283"/>
      <c r="AM610" s="282"/>
      <c r="AN610" s="282"/>
      <c r="AO610" s="282"/>
      <c r="AP610" s="282"/>
      <c r="AQ610" s="282"/>
      <c r="AR610" s="282"/>
      <c r="AT610" s="283"/>
      <c r="AU610" s="283"/>
      <c r="AV610" s="283"/>
      <c r="AW610" s="283"/>
      <c r="AY610" s="283"/>
      <c r="AZ610" s="282"/>
      <c r="BA610" s="283"/>
      <c r="BB610" s="282"/>
      <c r="BC610" s="282"/>
      <c r="BD610" s="282"/>
      <c r="BE610" s="283"/>
      <c r="BG610" s="282"/>
      <c r="BH610" s="282"/>
      <c r="BI610" s="282"/>
      <c r="BL610" s="421"/>
      <c r="BM610" s="424"/>
      <c r="BN610" s="424"/>
      <c r="BO610" s="424"/>
      <c r="BP610" s="424"/>
      <c r="BQ610" s="421"/>
      <c r="BR610" s="421"/>
      <c r="BV610" s="282"/>
      <c r="BW610" s="283"/>
      <c r="BY610" s="283"/>
      <c r="BZ610" s="283"/>
      <c r="CA610" s="283"/>
      <c r="CB610" s="282"/>
      <c r="CC610" s="282"/>
      <c r="CD610" s="282"/>
      <c r="CE610" s="282"/>
      <c r="CG610" s="427"/>
      <c r="CH610" s="402"/>
      <c r="CI610" s="424"/>
      <c r="CJ610" s="282"/>
      <c r="CK610" s="282"/>
      <c r="CL610" s="283"/>
      <c r="CM610" s="283"/>
      <c r="CP610" s="282"/>
      <c r="DC610" s="282"/>
      <c r="DD610" s="282"/>
      <c r="DE610" s="282"/>
      <c r="DF610" s="282"/>
      <c r="DG610" s="282"/>
      <c r="DH610" s="282"/>
      <c r="DI610" s="282"/>
      <c r="DJ610" s="282"/>
      <c r="EF610" s="495" t="str">
        <f>""&amp;(MID(数据表!AZ610,1,MIN(FIND({"(";"（"},数据表!AZ610&amp;"(（",1)-1)))&amp;""</f>
        <v/>
      </c>
      <c r="EG610" s="495" t="str">
        <f>""&amp;(MID(数据表!AZ610,1,MIN(FIND({0;1;2;3;4;5;6;7;8;9},数据表!AZ610&amp;"1234567890",1)-1)))&amp;""</f>
        <v/>
      </c>
    </row>
    <row r="611" spans="2:137" s="310" customFormat="1" ht="12" customHeight="1">
      <c r="B611" s="286"/>
      <c r="C611" s="286"/>
      <c r="D611" s="286"/>
      <c r="E611" s="479"/>
      <c r="F611" s="282"/>
      <c r="G611" s="283"/>
      <c r="H611" s="421"/>
      <c r="I611" s="421"/>
      <c r="J611" s="283"/>
      <c r="K611" s="421"/>
      <c r="L611" s="282"/>
      <c r="N611" s="282"/>
      <c r="S611" s="282"/>
      <c r="T611" s="283"/>
      <c r="U611" s="283"/>
      <c r="V611" s="283"/>
      <c r="W611" s="283"/>
      <c r="X611" s="283"/>
      <c r="Y611" s="282"/>
      <c r="Z611" s="282"/>
      <c r="AA611" s="283"/>
      <c r="AB611" s="282"/>
      <c r="AC611" s="282"/>
      <c r="AD611" s="282"/>
      <c r="AE611" s="282"/>
      <c r="AF611" s="283"/>
      <c r="AG611" s="402"/>
      <c r="AH611" s="283"/>
      <c r="AI611" s="283"/>
      <c r="AJ611" s="283"/>
      <c r="AK611" s="283"/>
      <c r="AL611" s="283"/>
      <c r="AM611" s="282"/>
      <c r="AN611" s="282"/>
      <c r="AO611" s="282"/>
      <c r="AP611" s="282"/>
      <c r="AQ611" s="282"/>
      <c r="AR611" s="282"/>
      <c r="AT611" s="283"/>
      <c r="AU611" s="283"/>
      <c r="AV611" s="283"/>
      <c r="AW611" s="283"/>
      <c r="AY611" s="283"/>
      <c r="AZ611" s="282"/>
      <c r="BA611" s="283"/>
      <c r="BB611" s="282"/>
      <c r="BC611" s="282"/>
      <c r="BD611" s="282"/>
      <c r="BE611" s="283"/>
      <c r="BG611" s="282"/>
      <c r="BH611" s="282"/>
      <c r="BI611" s="282"/>
      <c r="BL611" s="421"/>
      <c r="BM611" s="424"/>
      <c r="BN611" s="424"/>
      <c r="BO611" s="424"/>
      <c r="BP611" s="424"/>
      <c r="BQ611" s="421"/>
      <c r="BR611" s="421"/>
      <c r="BV611" s="282"/>
      <c r="BW611" s="283"/>
      <c r="BY611" s="283"/>
      <c r="BZ611" s="283"/>
      <c r="CA611" s="283"/>
      <c r="CB611" s="282"/>
      <c r="CC611" s="282"/>
      <c r="CD611" s="282"/>
      <c r="CE611" s="282"/>
      <c r="CG611" s="427"/>
      <c r="CH611" s="402"/>
      <c r="CI611" s="424"/>
      <c r="CJ611" s="282"/>
      <c r="CK611" s="282"/>
      <c r="CL611" s="283"/>
      <c r="CM611" s="283"/>
      <c r="CP611" s="282"/>
      <c r="DC611" s="282"/>
      <c r="DD611" s="282"/>
      <c r="DE611" s="282"/>
      <c r="DF611" s="282"/>
      <c r="DG611" s="282"/>
      <c r="DH611" s="282"/>
      <c r="DI611" s="282"/>
      <c r="DJ611" s="282"/>
      <c r="EF611" s="495" t="str">
        <f>""&amp;(MID(数据表!AZ611,1,MIN(FIND({"(";"（"},数据表!AZ611&amp;"(（",1)-1)))&amp;""</f>
        <v/>
      </c>
      <c r="EG611" s="495" t="str">
        <f>""&amp;(MID(数据表!AZ611,1,MIN(FIND({0;1;2;3;4;5;6;7;8;9},数据表!AZ611&amp;"1234567890",1)-1)))&amp;""</f>
        <v/>
      </c>
    </row>
    <row r="612" spans="2:137" s="310" customFormat="1" ht="12" customHeight="1">
      <c r="B612" s="286"/>
      <c r="C612" s="286"/>
      <c r="D612" s="286"/>
      <c r="E612" s="479"/>
      <c r="F612" s="282"/>
      <c r="G612" s="283"/>
      <c r="H612" s="421"/>
      <c r="I612" s="421"/>
      <c r="J612" s="283"/>
      <c r="K612" s="421"/>
      <c r="L612" s="282"/>
      <c r="N612" s="282"/>
      <c r="S612" s="282"/>
      <c r="T612" s="283"/>
      <c r="U612" s="283"/>
      <c r="V612" s="283"/>
      <c r="W612" s="283"/>
      <c r="X612" s="283"/>
      <c r="Y612" s="282"/>
      <c r="Z612" s="282"/>
      <c r="AA612" s="283"/>
      <c r="AB612" s="282"/>
      <c r="AC612" s="282"/>
      <c r="AD612" s="282"/>
      <c r="AE612" s="282"/>
      <c r="AF612" s="283"/>
      <c r="AG612" s="402"/>
      <c r="AH612" s="283"/>
      <c r="AI612" s="283"/>
      <c r="AJ612" s="283"/>
      <c r="AK612" s="283"/>
      <c r="AL612" s="283"/>
      <c r="AM612" s="282"/>
      <c r="AN612" s="282"/>
      <c r="AO612" s="282"/>
      <c r="AP612" s="282"/>
      <c r="AQ612" s="282"/>
      <c r="AR612" s="282"/>
      <c r="AT612" s="283"/>
      <c r="AU612" s="283"/>
      <c r="AV612" s="283"/>
      <c r="AW612" s="283"/>
      <c r="AY612" s="283"/>
      <c r="AZ612" s="282"/>
      <c r="BA612" s="283"/>
      <c r="BB612" s="282"/>
      <c r="BC612" s="282"/>
      <c r="BD612" s="282"/>
      <c r="BE612" s="283"/>
      <c r="BG612" s="282"/>
      <c r="BH612" s="282"/>
      <c r="BI612" s="282"/>
      <c r="BL612" s="421"/>
      <c r="BM612" s="424"/>
      <c r="BN612" s="424"/>
      <c r="BO612" s="424"/>
      <c r="BP612" s="424"/>
      <c r="BQ612" s="421"/>
      <c r="BR612" s="421"/>
      <c r="BV612" s="282"/>
      <c r="BW612" s="283"/>
      <c r="BY612" s="283"/>
      <c r="BZ612" s="283"/>
      <c r="CA612" s="283"/>
      <c r="CB612" s="282"/>
      <c r="CC612" s="282"/>
      <c r="CD612" s="282"/>
      <c r="CE612" s="282"/>
      <c r="CG612" s="427"/>
      <c r="CH612" s="402"/>
      <c r="CI612" s="424"/>
      <c r="CJ612" s="282"/>
      <c r="CK612" s="282"/>
      <c r="CL612" s="283"/>
      <c r="CM612" s="283"/>
      <c r="CP612" s="282"/>
      <c r="DC612" s="282"/>
      <c r="DD612" s="282"/>
      <c r="DE612" s="282"/>
      <c r="DF612" s="282"/>
      <c r="DG612" s="282"/>
      <c r="DH612" s="282"/>
      <c r="DI612" s="282"/>
      <c r="DJ612" s="282"/>
      <c r="EF612" s="495" t="str">
        <f>""&amp;(MID(数据表!AZ612,1,MIN(FIND({"(";"（"},数据表!AZ612&amp;"(（",1)-1)))&amp;""</f>
        <v/>
      </c>
      <c r="EG612" s="495" t="str">
        <f>""&amp;(MID(数据表!AZ612,1,MIN(FIND({0;1;2;3;4;5;6;7;8;9},数据表!AZ612&amp;"1234567890",1)-1)))&amp;""</f>
        <v/>
      </c>
    </row>
    <row r="613" spans="2:137" s="310" customFormat="1" ht="12" customHeight="1">
      <c r="B613" s="286"/>
      <c r="C613" s="286"/>
      <c r="D613" s="286"/>
      <c r="E613" s="479"/>
      <c r="F613" s="282"/>
      <c r="G613" s="283"/>
      <c r="H613" s="421"/>
      <c r="I613" s="421"/>
      <c r="J613" s="283"/>
      <c r="K613" s="421"/>
      <c r="L613" s="282"/>
      <c r="N613" s="282"/>
      <c r="S613" s="282"/>
      <c r="T613" s="283"/>
      <c r="U613" s="283"/>
      <c r="V613" s="283"/>
      <c r="W613" s="283"/>
      <c r="X613" s="283"/>
      <c r="Y613" s="282"/>
      <c r="Z613" s="282"/>
      <c r="AA613" s="283"/>
      <c r="AB613" s="282"/>
      <c r="AC613" s="282"/>
      <c r="AD613" s="282"/>
      <c r="AE613" s="282"/>
      <c r="AF613" s="283"/>
      <c r="AG613" s="402"/>
      <c r="AH613" s="283"/>
      <c r="AI613" s="283"/>
      <c r="AJ613" s="283"/>
      <c r="AK613" s="283"/>
      <c r="AL613" s="283"/>
      <c r="AM613" s="282"/>
      <c r="AN613" s="282"/>
      <c r="AO613" s="282"/>
      <c r="AP613" s="282"/>
      <c r="AQ613" s="282"/>
      <c r="AR613" s="282"/>
      <c r="AT613" s="283"/>
      <c r="AU613" s="283"/>
      <c r="AV613" s="283"/>
      <c r="AW613" s="283"/>
      <c r="AY613" s="283"/>
      <c r="AZ613" s="282"/>
      <c r="BA613" s="283"/>
      <c r="BB613" s="282"/>
      <c r="BC613" s="282"/>
      <c r="BD613" s="282"/>
      <c r="BE613" s="283"/>
      <c r="BG613" s="282"/>
      <c r="BH613" s="282"/>
      <c r="BI613" s="282"/>
      <c r="BL613" s="421"/>
      <c r="BM613" s="424"/>
      <c r="BN613" s="424"/>
      <c r="BO613" s="424"/>
      <c r="BP613" s="424"/>
      <c r="BQ613" s="421"/>
      <c r="BR613" s="421"/>
      <c r="BV613" s="282"/>
      <c r="BW613" s="283"/>
      <c r="BY613" s="283"/>
      <c r="BZ613" s="283"/>
      <c r="CA613" s="283"/>
      <c r="CB613" s="282"/>
      <c r="CC613" s="282"/>
      <c r="CD613" s="282"/>
      <c r="CE613" s="282"/>
      <c r="CG613" s="427"/>
      <c r="CH613" s="402"/>
      <c r="CI613" s="424"/>
      <c r="CJ613" s="282"/>
      <c r="CK613" s="282"/>
      <c r="CL613" s="283"/>
      <c r="CM613" s="283"/>
      <c r="CP613" s="282"/>
      <c r="DC613" s="282"/>
      <c r="DD613" s="282"/>
      <c r="DE613" s="282"/>
      <c r="DF613" s="282"/>
      <c r="DG613" s="282"/>
      <c r="DH613" s="282"/>
      <c r="DI613" s="282"/>
      <c r="DJ613" s="282"/>
      <c r="EF613" s="495" t="str">
        <f>""&amp;(MID(数据表!AZ613,1,MIN(FIND({"(";"（"},数据表!AZ613&amp;"(（",1)-1)))&amp;""</f>
        <v/>
      </c>
      <c r="EG613" s="495" t="str">
        <f>""&amp;(MID(数据表!AZ613,1,MIN(FIND({0;1;2;3;4;5;6;7;8;9},数据表!AZ613&amp;"1234567890",1)-1)))&amp;""</f>
        <v/>
      </c>
    </row>
    <row r="614" spans="2:137" s="310" customFormat="1" ht="12" customHeight="1">
      <c r="B614" s="286"/>
      <c r="C614" s="286"/>
      <c r="D614" s="286"/>
      <c r="E614" s="479"/>
      <c r="F614" s="282"/>
      <c r="G614" s="283"/>
      <c r="H614" s="421"/>
      <c r="I614" s="421"/>
      <c r="J614" s="283"/>
      <c r="K614" s="421"/>
      <c r="L614" s="282"/>
      <c r="N614" s="282"/>
      <c r="S614" s="282"/>
      <c r="T614" s="283"/>
      <c r="U614" s="283"/>
      <c r="V614" s="283"/>
      <c r="W614" s="283"/>
      <c r="X614" s="283"/>
      <c r="Y614" s="282"/>
      <c r="Z614" s="282"/>
      <c r="AA614" s="283"/>
      <c r="AB614" s="282"/>
      <c r="AC614" s="282"/>
      <c r="AD614" s="282"/>
      <c r="AE614" s="282"/>
      <c r="AF614" s="283"/>
      <c r="AG614" s="402"/>
      <c r="AH614" s="283"/>
      <c r="AI614" s="283"/>
      <c r="AJ614" s="283"/>
      <c r="AK614" s="283"/>
      <c r="AL614" s="283"/>
      <c r="AM614" s="282"/>
      <c r="AN614" s="282"/>
      <c r="AO614" s="282"/>
      <c r="AP614" s="282"/>
      <c r="AQ614" s="282"/>
      <c r="AR614" s="282"/>
      <c r="AT614" s="283"/>
      <c r="AU614" s="283"/>
      <c r="AV614" s="283"/>
      <c r="AW614" s="283"/>
      <c r="AY614" s="283"/>
      <c r="AZ614" s="282"/>
      <c r="BA614" s="283"/>
      <c r="BB614" s="282"/>
      <c r="BC614" s="282"/>
      <c r="BD614" s="282"/>
      <c r="BE614" s="283"/>
      <c r="BG614" s="282"/>
      <c r="BH614" s="282"/>
      <c r="BI614" s="282"/>
      <c r="BL614" s="421"/>
      <c r="BM614" s="424"/>
      <c r="BN614" s="424"/>
      <c r="BO614" s="424"/>
      <c r="BP614" s="424"/>
      <c r="BQ614" s="421"/>
      <c r="BR614" s="421"/>
      <c r="BV614" s="282"/>
      <c r="BW614" s="283"/>
      <c r="BY614" s="283"/>
      <c r="BZ614" s="283"/>
      <c r="CA614" s="283"/>
      <c r="CB614" s="282"/>
      <c r="CC614" s="282"/>
      <c r="CD614" s="282"/>
      <c r="CE614" s="282"/>
      <c r="CG614" s="427"/>
      <c r="CH614" s="402"/>
      <c r="CI614" s="424"/>
      <c r="CJ614" s="282"/>
      <c r="CK614" s="282"/>
      <c r="CL614" s="283"/>
      <c r="CM614" s="283"/>
      <c r="CP614" s="282"/>
      <c r="DC614" s="282"/>
      <c r="DD614" s="282"/>
      <c r="DE614" s="282"/>
      <c r="DF614" s="282"/>
      <c r="DG614" s="282"/>
      <c r="DH614" s="282"/>
      <c r="DI614" s="282"/>
      <c r="DJ614" s="282"/>
      <c r="EF614" s="495" t="str">
        <f>""&amp;(MID(数据表!AZ614,1,MIN(FIND({"(";"（"},数据表!AZ614&amp;"(（",1)-1)))&amp;""</f>
        <v/>
      </c>
      <c r="EG614" s="495" t="str">
        <f>""&amp;(MID(数据表!AZ614,1,MIN(FIND({0;1;2;3;4;5;6;7;8;9},数据表!AZ614&amp;"1234567890",1)-1)))&amp;""</f>
        <v/>
      </c>
    </row>
    <row r="615" spans="2:137" s="310" customFormat="1" ht="12" customHeight="1">
      <c r="B615" s="286"/>
      <c r="C615" s="286"/>
      <c r="D615" s="286"/>
      <c r="E615" s="479"/>
      <c r="F615" s="282"/>
      <c r="G615" s="283"/>
      <c r="H615" s="421"/>
      <c r="I615" s="421"/>
      <c r="J615" s="283"/>
      <c r="K615" s="421"/>
      <c r="L615" s="282"/>
      <c r="N615" s="282"/>
      <c r="S615" s="282"/>
      <c r="T615" s="283"/>
      <c r="U615" s="283"/>
      <c r="V615" s="283"/>
      <c r="W615" s="283"/>
      <c r="X615" s="283"/>
      <c r="Y615" s="282"/>
      <c r="Z615" s="282"/>
      <c r="AA615" s="283"/>
      <c r="AB615" s="282"/>
      <c r="AC615" s="282"/>
      <c r="AD615" s="282"/>
      <c r="AE615" s="282"/>
      <c r="AF615" s="283"/>
      <c r="AG615" s="402"/>
      <c r="AH615" s="283"/>
      <c r="AI615" s="283"/>
      <c r="AJ615" s="283"/>
      <c r="AK615" s="283"/>
      <c r="AL615" s="283"/>
      <c r="AM615" s="282"/>
      <c r="AN615" s="282"/>
      <c r="AO615" s="282"/>
      <c r="AP615" s="282"/>
      <c r="AQ615" s="282"/>
      <c r="AR615" s="282"/>
      <c r="AT615" s="283"/>
      <c r="AU615" s="283"/>
      <c r="AV615" s="283"/>
      <c r="AW615" s="283"/>
      <c r="AY615" s="283"/>
      <c r="AZ615" s="282"/>
      <c r="BA615" s="283"/>
      <c r="BB615" s="282"/>
      <c r="BC615" s="282"/>
      <c r="BD615" s="282"/>
      <c r="BE615" s="283"/>
      <c r="BG615" s="282"/>
      <c r="BH615" s="282"/>
      <c r="BI615" s="282"/>
      <c r="BL615" s="421"/>
      <c r="BM615" s="424"/>
      <c r="BN615" s="424"/>
      <c r="BO615" s="424"/>
      <c r="BP615" s="424"/>
      <c r="BQ615" s="421"/>
      <c r="BR615" s="421"/>
      <c r="BV615" s="282"/>
      <c r="BW615" s="283"/>
      <c r="BY615" s="283"/>
      <c r="BZ615" s="283"/>
      <c r="CA615" s="283"/>
      <c r="CB615" s="282"/>
      <c r="CC615" s="282"/>
      <c r="CD615" s="282"/>
      <c r="CE615" s="282"/>
      <c r="CG615" s="427"/>
      <c r="CH615" s="402"/>
      <c r="CI615" s="424"/>
      <c r="CJ615" s="282"/>
      <c r="CK615" s="282"/>
      <c r="CL615" s="283"/>
      <c r="CM615" s="283"/>
      <c r="CP615" s="282"/>
      <c r="DC615" s="282"/>
      <c r="DD615" s="282"/>
      <c r="DE615" s="282"/>
      <c r="DF615" s="282"/>
      <c r="DG615" s="282"/>
      <c r="DH615" s="282"/>
      <c r="DI615" s="282"/>
      <c r="DJ615" s="282"/>
      <c r="EF615" s="495" t="str">
        <f>""&amp;(MID(数据表!AZ615,1,MIN(FIND({"(";"（"},数据表!AZ615&amp;"(（",1)-1)))&amp;""</f>
        <v/>
      </c>
      <c r="EG615" s="495" t="str">
        <f>""&amp;(MID(数据表!AZ615,1,MIN(FIND({0;1;2;3;4;5;6;7;8;9},数据表!AZ615&amp;"1234567890",1)-1)))&amp;""</f>
        <v/>
      </c>
    </row>
    <row r="616" spans="2:137" s="310" customFormat="1" ht="12" customHeight="1">
      <c r="B616" s="286"/>
      <c r="C616" s="286"/>
      <c r="D616" s="286"/>
      <c r="E616" s="479"/>
      <c r="F616" s="282"/>
      <c r="G616" s="283"/>
      <c r="H616" s="421"/>
      <c r="I616" s="421"/>
      <c r="J616" s="283"/>
      <c r="K616" s="421"/>
      <c r="L616" s="282"/>
      <c r="N616" s="282"/>
      <c r="S616" s="282"/>
      <c r="T616" s="283"/>
      <c r="U616" s="283"/>
      <c r="V616" s="283"/>
      <c r="W616" s="283"/>
      <c r="X616" s="283"/>
      <c r="Y616" s="282"/>
      <c r="Z616" s="282"/>
      <c r="AA616" s="283"/>
      <c r="AB616" s="282"/>
      <c r="AC616" s="282"/>
      <c r="AD616" s="282"/>
      <c r="AE616" s="282"/>
      <c r="AF616" s="283"/>
      <c r="AG616" s="402"/>
      <c r="AH616" s="283"/>
      <c r="AI616" s="283"/>
      <c r="AJ616" s="283"/>
      <c r="AK616" s="283"/>
      <c r="AL616" s="283"/>
      <c r="AM616" s="282"/>
      <c r="AN616" s="282"/>
      <c r="AO616" s="282"/>
      <c r="AP616" s="282"/>
      <c r="AQ616" s="282"/>
      <c r="AR616" s="282"/>
      <c r="AT616" s="283"/>
      <c r="AU616" s="283"/>
      <c r="AV616" s="283"/>
      <c r="AW616" s="283"/>
      <c r="AY616" s="283"/>
      <c r="AZ616" s="282"/>
      <c r="BA616" s="283"/>
      <c r="BB616" s="282"/>
      <c r="BC616" s="282"/>
      <c r="BD616" s="282"/>
      <c r="BE616" s="283"/>
      <c r="BG616" s="282"/>
      <c r="BH616" s="282"/>
      <c r="BI616" s="282"/>
      <c r="BL616" s="421"/>
      <c r="BM616" s="424"/>
      <c r="BN616" s="424"/>
      <c r="BO616" s="424"/>
      <c r="BP616" s="424"/>
      <c r="BQ616" s="421"/>
      <c r="BR616" s="421"/>
      <c r="BV616" s="282"/>
      <c r="BW616" s="283"/>
      <c r="BY616" s="283"/>
      <c r="BZ616" s="283"/>
      <c r="CA616" s="283"/>
      <c r="CB616" s="282"/>
      <c r="CC616" s="282"/>
      <c r="CD616" s="282"/>
      <c r="CE616" s="282"/>
      <c r="CG616" s="427"/>
      <c r="CH616" s="402"/>
      <c r="CI616" s="424"/>
      <c r="CJ616" s="282"/>
      <c r="CK616" s="282"/>
      <c r="CL616" s="283"/>
      <c r="CM616" s="283"/>
      <c r="CP616" s="282"/>
      <c r="DC616" s="282"/>
      <c r="DD616" s="282"/>
      <c r="DE616" s="282"/>
      <c r="DF616" s="282"/>
      <c r="DG616" s="282"/>
      <c r="DH616" s="282"/>
      <c r="DI616" s="282"/>
      <c r="DJ616" s="282"/>
      <c r="EF616" s="495" t="str">
        <f>""&amp;(MID(数据表!AZ616,1,MIN(FIND({"(";"（"},数据表!AZ616&amp;"(（",1)-1)))&amp;""</f>
        <v/>
      </c>
      <c r="EG616" s="495" t="str">
        <f>""&amp;(MID(数据表!AZ616,1,MIN(FIND({0;1;2;3;4;5;6;7;8;9},数据表!AZ616&amp;"1234567890",1)-1)))&amp;""</f>
        <v/>
      </c>
    </row>
    <row r="617" spans="2:137" s="310" customFormat="1" ht="12" customHeight="1">
      <c r="B617" s="286"/>
      <c r="C617" s="286"/>
      <c r="D617" s="286"/>
      <c r="E617" s="479"/>
      <c r="F617" s="282"/>
      <c r="G617" s="283"/>
      <c r="H617" s="421"/>
      <c r="I617" s="421"/>
      <c r="J617" s="283"/>
      <c r="K617" s="421"/>
      <c r="L617" s="282"/>
      <c r="N617" s="282"/>
      <c r="S617" s="282"/>
      <c r="T617" s="283"/>
      <c r="U617" s="283"/>
      <c r="V617" s="283"/>
      <c r="W617" s="283"/>
      <c r="X617" s="283"/>
      <c r="Y617" s="282"/>
      <c r="Z617" s="282"/>
      <c r="AA617" s="283"/>
      <c r="AB617" s="282"/>
      <c r="AC617" s="282"/>
      <c r="AD617" s="282"/>
      <c r="AE617" s="282"/>
      <c r="AF617" s="283"/>
      <c r="AG617" s="402"/>
      <c r="AH617" s="283"/>
      <c r="AI617" s="283"/>
      <c r="AJ617" s="283"/>
      <c r="AK617" s="283"/>
      <c r="AL617" s="283"/>
      <c r="AM617" s="282"/>
      <c r="AN617" s="282"/>
      <c r="AO617" s="282"/>
      <c r="AP617" s="282"/>
      <c r="AQ617" s="282"/>
      <c r="AR617" s="282"/>
      <c r="AT617" s="283"/>
      <c r="AU617" s="283"/>
      <c r="AV617" s="283"/>
      <c r="AW617" s="283"/>
      <c r="AY617" s="283"/>
      <c r="AZ617" s="282"/>
      <c r="BA617" s="283"/>
      <c r="BB617" s="282"/>
      <c r="BC617" s="282"/>
      <c r="BD617" s="282"/>
      <c r="BE617" s="283"/>
      <c r="BG617" s="282"/>
      <c r="BH617" s="282"/>
      <c r="BI617" s="282"/>
      <c r="BL617" s="421"/>
      <c r="BM617" s="424"/>
      <c r="BN617" s="424"/>
      <c r="BO617" s="424"/>
      <c r="BP617" s="424"/>
      <c r="BQ617" s="421"/>
      <c r="BR617" s="421"/>
      <c r="BV617" s="282"/>
      <c r="BW617" s="283"/>
      <c r="BY617" s="283"/>
      <c r="BZ617" s="283"/>
      <c r="CA617" s="283"/>
      <c r="CB617" s="282"/>
      <c r="CC617" s="282"/>
      <c r="CD617" s="282"/>
      <c r="CE617" s="282"/>
      <c r="CG617" s="427"/>
      <c r="CH617" s="402"/>
      <c r="CI617" s="424"/>
      <c r="CJ617" s="282"/>
      <c r="CK617" s="282"/>
      <c r="CL617" s="283"/>
      <c r="CM617" s="283"/>
      <c r="CP617" s="282"/>
      <c r="DC617" s="282"/>
      <c r="DD617" s="282"/>
      <c r="DE617" s="282"/>
      <c r="DF617" s="282"/>
      <c r="DG617" s="282"/>
      <c r="DH617" s="282"/>
      <c r="DI617" s="282"/>
      <c r="DJ617" s="282"/>
      <c r="EF617" s="495" t="str">
        <f>""&amp;(MID(数据表!AZ617,1,MIN(FIND({"(";"（"},数据表!AZ617&amp;"(（",1)-1)))&amp;""</f>
        <v/>
      </c>
      <c r="EG617" s="495" t="str">
        <f>""&amp;(MID(数据表!AZ617,1,MIN(FIND({0;1;2;3;4;5;6;7;8;9},数据表!AZ617&amp;"1234567890",1)-1)))&amp;""</f>
        <v/>
      </c>
    </row>
    <row r="618" spans="2:137" s="310" customFormat="1" ht="12" customHeight="1">
      <c r="B618" s="286"/>
      <c r="C618" s="286"/>
      <c r="D618" s="286"/>
      <c r="E618" s="479"/>
      <c r="F618" s="282"/>
      <c r="G618" s="283"/>
      <c r="H618" s="421"/>
      <c r="I618" s="421"/>
      <c r="J618" s="283"/>
      <c r="K618" s="421"/>
      <c r="L618" s="282"/>
      <c r="N618" s="282"/>
      <c r="S618" s="282"/>
      <c r="T618" s="283"/>
      <c r="U618" s="283"/>
      <c r="V618" s="283"/>
      <c r="W618" s="283"/>
      <c r="X618" s="283"/>
      <c r="Y618" s="282"/>
      <c r="Z618" s="282"/>
      <c r="AA618" s="283"/>
      <c r="AB618" s="282"/>
      <c r="AC618" s="282"/>
      <c r="AD618" s="282"/>
      <c r="AE618" s="282"/>
      <c r="AF618" s="283"/>
      <c r="AG618" s="402"/>
      <c r="AH618" s="283"/>
      <c r="AI618" s="283"/>
      <c r="AJ618" s="283"/>
      <c r="AK618" s="283"/>
      <c r="AL618" s="283"/>
      <c r="AM618" s="282"/>
      <c r="AN618" s="282"/>
      <c r="AO618" s="282"/>
      <c r="AP618" s="282"/>
      <c r="AQ618" s="282"/>
      <c r="AR618" s="282"/>
      <c r="AT618" s="283"/>
      <c r="AU618" s="283"/>
      <c r="AV618" s="283"/>
      <c r="AW618" s="283"/>
      <c r="AY618" s="283"/>
      <c r="AZ618" s="282"/>
      <c r="BA618" s="283"/>
      <c r="BB618" s="282"/>
      <c r="BC618" s="282"/>
      <c r="BD618" s="282"/>
      <c r="BE618" s="283"/>
      <c r="BG618" s="282"/>
      <c r="BH618" s="282"/>
      <c r="BI618" s="282"/>
      <c r="BL618" s="421"/>
      <c r="BM618" s="424"/>
      <c r="BN618" s="424"/>
      <c r="BO618" s="424"/>
      <c r="BP618" s="424"/>
      <c r="BQ618" s="421"/>
      <c r="BR618" s="421"/>
      <c r="BV618" s="282"/>
      <c r="BW618" s="283"/>
      <c r="BY618" s="283"/>
      <c r="BZ618" s="283"/>
      <c r="CA618" s="283"/>
      <c r="CB618" s="282"/>
      <c r="CC618" s="282"/>
      <c r="CD618" s="282"/>
      <c r="CE618" s="282"/>
      <c r="CG618" s="427"/>
      <c r="CH618" s="402"/>
      <c r="CI618" s="424"/>
      <c r="CJ618" s="282"/>
      <c r="CK618" s="282"/>
      <c r="CL618" s="283"/>
      <c r="CM618" s="283"/>
      <c r="CP618" s="282"/>
      <c r="DC618" s="282"/>
      <c r="DD618" s="282"/>
      <c r="DE618" s="282"/>
      <c r="DF618" s="282"/>
      <c r="DG618" s="282"/>
      <c r="DH618" s="282"/>
      <c r="DI618" s="282"/>
      <c r="DJ618" s="282"/>
      <c r="EF618" s="495" t="str">
        <f>""&amp;(MID(数据表!AZ618,1,MIN(FIND({"(";"（"},数据表!AZ618&amp;"(（",1)-1)))&amp;""</f>
        <v/>
      </c>
      <c r="EG618" s="495" t="str">
        <f>""&amp;(MID(数据表!AZ618,1,MIN(FIND({0;1;2;3;4;5;6;7;8;9},数据表!AZ618&amp;"1234567890",1)-1)))&amp;""</f>
        <v/>
      </c>
    </row>
    <row r="619" spans="2:137" s="310" customFormat="1" ht="12" customHeight="1">
      <c r="B619" s="286"/>
      <c r="C619" s="286"/>
      <c r="D619" s="286"/>
      <c r="E619" s="479"/>
      <c r="F619" s="282"/>
      <c r="G619" s="283"/>
      <c r="H619" s="421"/>
      <c r="I619" s="421"/>
      <c r="J619" s="283"/>
      <c r="K619" s="421"/>
      <c r="L619" s="282"/>
      <c r="N619" s="282"/>
      <c r="S619" s="282"/>
      <c r="T619" s="283"/>
      <c r="U619" s="283"/>
      <c r="V619" s="283"/>
      <c r="W619" s="283"/>
      <c r="X619" s="283"/>
      <c r="Y619" s="282"/>
      <c r="Z619" s="282"/>
      <c r="AA619" s="283"/>
      <c r="AB619" s="282"/>
      <c r="AC619" s="282"/>
      <c r="AD619" s="282"/>
      <c r="AE619" s="282"/>
      <c r="AF619" s="283"/>
      <c r="AG619" s="402"/>
      <c r="AH619" s="283"/>
      <c r="AI619" s="283"/>
      <c r="AJ619" s="283"/>
      <c r="AK619" s="283"/>
      <c r="AL619" s="283"/>
      <c r="AM619" s="282"/>
      <c r="AN619" s="282"/>
      <c r="AO619" s="282"/>
      <c r="AP619" s="282"/>
      <c r="AQ619" s="282"/>
      <c r="AR619" s="282"/>
      <c r="AT619" s="283"/>
      <c r="AU619" s="283"/>
      <c r="AV619" s="283"/>
      <c r="AW619" s="283"/>
      <c r="AY619" s="283"/>
      <c r="AZ619" s="282"/>
      <c r="BA619" s="283"/>
      <c r="BB619" s="282"/>
      <c r="BC619" s="282"/>
      <c r="BD619" s="282"/>
      <c r="BE619" s="283"/>
      <c r="BG619" s="282"/>
      <c r="BH619" s="282"/>
      <c r="BI619" s="282"/>
      <c r="BL619" s="421"/>
      <c r="BM619" s="424"/>
      <c r="BN619" s="424"/>
      <c r="BO619" s="424"/>
      <c r="BP619" s="424"/>
      <c r="BQ619" s="421"/>
      <c r="BR619" s="421"/>
      <c r="BV619" s="282"/>
      <c r="BW619" s="283"/>
      <c r="BY619" s="283"/>
      <c r="BZ619" s="283"/>
      <c r="CA619" s="283"/>
      <c r="CB619" s="282"/>
      <c r="CC619" s="282"/>
      <c r="CD619" s="282"/>
      <c r="CE619" s="282"/>
      <c r="CG619" s="427"/>
      <c r="CH619" s="402"/>
      <c r="CI619" s="424"/>
      <c r="CJ619" s="282"/>
      <c r="CK619" s="282"/>
      <c r="CL619" s="283"/>
      <c r="CM619" s="283"/>
      <c r="CP619" s="282"/>
      <c r="DC619" s="282"/>
      <c r="DD619" s="282"/>
      <c r="DE619" s="282"/>
      <c r="DF619" s="282"/>
      <c r="DG619" s="282"/>
      <c r="DH619" s="282"/>
      <c r="DI619" s="282"/>
      <c r="DJ619" s="282"/>
      <c r="EF619" s="495" t="str">
        <f>""&amp;(MID(数据表!AZ619,1,MIN(FIND({"(";"（"},数据表!AZ619&amp;"(（",1)-1)))&amp;""</f>
        <v/>
      </c>
      <c r="EG619" s="495" t="str">
        <f>""&amp;(MID(数据表!AZ619,1,MIN(FIND({0;1;2;3;4;5;6;7;8;9},数据表!AZ619&amp;"1234567890",1)-1)))&amp;""</f>
        <v/>
      </c>
    </row>
    <row r="620" spans="2:137" s="310" customFormat="1" ht="12" customHeight="1">
      <c r="B620" s="286"/>
      <c r="C620" s="286"/>
      <c r="D620" s="286"/>
      <c r="E620" s="479"/>
      <c r="F620" s="282"/>
      <c r="G620" s="283"/>
      <c r="H620" s="421"/>
      <c r="I620" s="421"/>
      <c r="J620" s="283"/>
      <c r="K620" s="421"/>
      <c r="L620" s="282"/>
      <c r="N620" s="282"/>
      <c r="S620" s="282"/>
      <c r="T620" s="283"/>
      <c r="U620" s="283"/>
      <c r="V620" s="283"/>
      <c r="W620" s="283"/>
      <c r="X620" s="283"/>
      <c r="Y620" s="282"/>
      <c r="Z620" s="282"/>
      <c r="AA620" s="283"/>
      <c r="AB620" s="282"/>
      <c r="AC620" s="282"/>
      <c r="AD620" s="282"/>
      <c r="AE620" s="282"/>
      <c r="AF620" s="283"/>
      <c r="AG620" s="402"/>
      <c r="AH620" s="283"/>
      <c r="AI620" s="283"/>
      <c r="AJ620" s="283"/>
      <c r="AK620" s="283"/>
      <c r="AL620" s="283"/>
      <c r="AM620" s="282"/>
      <c r="AN620" s="282"/>
      <c r="AO620" s="282"/>
      <c r="AP620" s="282"/>
      <c r="AQ620" s="282"/>
      <c r="AR620" s="282"/>
      <c r="AT620" s="283"/>
      <c r="AU620" s="283"/>
      <c r="AV620" s="283"/>
      <c r="AW620" s="283"/>
      <c r="AY620" s="283"/>
      <c r="AZ620" s="282"/>
      <c r="BA620" s="283"/>
      <c r="BB620" s="282"/>
      <c r="BC620" s="282"/>
      <c r="BD620" s="282"/>
      <c r="BE620" s="283"/>
      <c r="BG620" s="282"/>
      <c r="BH620" s="282"/>
      <c r="BI620" s="282"/>
      <c r="BL620" s="421"/>
      <c r="BM620" s="424"/>
      <c r="BN620" s="424"/>
      <c r="BO620" s="424"/>
      <c r="BP620" s="424"/>
      <c r="BQ620" s="421"/>
      <c r="BR620" s="421"/>
      <c r="BV620" s="282"/>
      <c r="BW620" s="283"/>
      <c r="BY620" s="283"/>
      <c r="BZ620" s="283"/>
      <c r="CA620" s="283"/>
      <c r="CB620" s="282"/>
      <c r="CC620" s="282"/>
      <c r="CD620" s="282"/>
      <c r="CE620" s="282"/>
      <c r="CG620" s="427"/>
      <c r="CH620" s="402"/>
      <c r="CI620" s="424"/>
      <c r="CJ620" s="282"/>
      <c r="CK620" s="282"/>
      <c r="CL620" s="283"/>
      <c r="CM620" s="283"/>
      <c r="CP620" s="282"/>
      <c r="DC620" s="282"/>
      <c r="DD620" s="282"/>
      <c r="DE620" s="282"/>
      <c r="DF620" s="282"/>
      <c r="DG620" s="282"/>
      <c r="DH620" s="282"/>
      <c r="DI620" s="282"/>
      <c r="DJ620" s="282"/>
      <c r="EF620" s="495" t="str">
        <f>""&amp;(MID(数据表!AZ620,1,MIN(FIND({"(";"（"},数据表!AZ620&amp;"(（",1)-1)))&amp;""</f>
        <v/>
      </c>
      <c r="EG620" s="495" t="str">
        <f>""&amp;(MID(数据表!AZ620,1,MIN(FIND({0;1;2;3;4;5;6;7;8;9},数据表!AZ620&amp;"1234567890",1)-1)))&amp;""</f>
        <v/>
      </c>
    </row>
    <row r="621" spans="2:137" s="310" customFormat="1" ht="12" customHeight="1">
      <c r="B621" s="286"/>
      <c r="C621" s="286"/>
      <c r="D621" s="286"/>
      <c r="E621" s="479"/>
      <c r="F621" s="282"/>
      <c r="G621" s="283"/>
      <c r="H621" s="421"/>
      <c r="I621" s="421"/>
      <c r="J621" s="283"/>
      <c r="K621" s="421"/>
      <c r="L621" s="282"/>
      <c r="N621" s="282"/>
      <c r="S621" s="282"/>
      <c r="T621" s="283"/>
      <c r="U621" s="283"/>
      <c r="V621" s="283"/>
      <c r="W621" s="283"/>
      <c r="X621" s="283"/>
      <c r="Y621" s="282"/>
      <c r="Z621" s="282"/>
      <c r="AA621" s="283"/>
      <c r="AB621" s="282"/>
      <c r="AC621" s="282"/>
      <c r="AD621" s="282"/>
      <c r="AE621" s="282"/>
      <c r="AF621" s="283"/>
      <c r="AG621" s="402"/>
      <c r="AH621" s="283"/>
      <c r="AI621" s="283"/>
      <c r="AJ621" s="283"/>
      <c r="AK621" s="283"/>
      <c r="AL621" s="283"/>
      <c r="AM621" s="282"/>
      <c r="AN621" s="282"/>
      <c r="AO621" s="282"/>
      <c r="AP621" s="282"/>
      <c r="AQ621" s="282"/>
      <c r="AR621" s="282"/>
      <c r="AT621" s="283"/>
      <c r="AU621" s="283"/>
      <c r="AV621" s="283"/>
      <c r="AW621" s="283"/>
      <c r="AY621" s="283"/>
      <c r="AZ621" s="282"/>
      <c r="BA621" s="283"/>
      <c r="BB621" s="282"/>
      <c r="BC621" s="282"/>
      <c r="BD621" s="282"/>
      <c r="BE621" s="283"/>
      <c r="BG621" s="282"/>
      <c r="BH621" s="282"/>
      <c r="BI621" s="282"/>
      <c r="BL621" s="421"/>
      <c r="BM621" s="424"/>
      <c r="BN621" s="424"/>
      <c r="BO621" s="424"/>
      <c r="BP621" s="424"/>
      <c r="BQ621" s="421"/>
      <c r="BR621" s="421"/>
      <c r="BV621" s="282"/>
      <c r="BW621" s="283"/>
      <c r="BY621" s="283"/>
      <c r="BZ621" s="283"/>
      <c r="CA621" s="283"/>
      <c r="CB621" s="282"/>
      <c r="CC621" s="282"/>
      <c r="CD621" s="282"/>
      <c r="CE621" s="282"/>
      <c r="CG621" s="427"/>
      <c r="CH621" s="402"/>
      <c r="CI621" s="424"/>
      <c r="CJ621" s="282"/>
      <c r="CK621" s="282"/>
      <c r="CL621" s="283"/>
      <c r="CM621" s="283"/>
      <c r="CP621" s="282"/>
      <c r="DC621" s="282"/>
      <c r="DD621" s="282"/>
      <c r="DE621" s="282"/>
      <c r="DF621" s="282"/>
      <c r="DG621" s="282"/>
      <c r="DH621" s="282"/>
      <c r="DI621" s="282"/>
      <c r="DJ621" s="282"/>
      <c r="EF621" s="495" t="str">
        <f>""&amp;(MID(数据表!AZ621,1,MIN(FIND({"(";"（"},数据表!AZ621&amp;"(（",1)-1)))&amp;""</f>
        <v/>
      </c>
      <c r="EG621" s="495" t="str">
        <f>""&amp;(MID(数据表!AZ621,1,MIN(FIND({0;1;2;3;4;5;6;7;8;9},数据表!AZ621&amp;"1234567890",1)-1)))&amp;""</f>
        <v/>
      </c>
    </row>
    <row r="622" spans="2:137" s="310" customFormat="1" ht="12" customHeight="1">
      <c r="B622" s="286"/>
      <c r="C622" s="286"/>
      <c r="D622" s="286"/>
      <c r="E622" s="479"/>
      <c r="F622" s="282"/>
      <c r="G622" s="283"/>
      <c r="H622" s="421"/>
      <c r="I622" s="421"/>
      <c r="J622" s="283"/>
      <c r="K622" s="421"/>
      <c r="L622" s="282"/>
      <c r="N622" s="282"/>
      <c r="S622" s="282"/>
      <c r="T622" s="283"/>
      <c r="U622" s="283"/>
      <c r="V622" s="283"/>
      <c r="W622" s="283"/>
      <c r="X622" s="283"/>
      <c r="Y622" s="282"/>
      <c r="Z622" s="282"/>
      <c r="AA622" s="283"/>
      <c r="AB622" s="282"/>
      <c r="AC622" s="282"/>
      <c r="AD622" s="282"/>
      <c r="AE622" s="282"/>
      <c r="AF622" s="283"/>
      <c r="AG622" s="402"/>
      <c r="AH622" s="283"/>
      <c r="AI622" s="283"/>
      <c r="AJ622" s="283"/>
      <c r="AK622" s="283"/>
      <c r="AL622" s="283"/>
      <c r="AM622" s="282"/>
      <c r="AN622" s="282"/>
      <c r="AO622" s="282"/>
      <c r="AP622" s="282"/>
      <c r="AQ622" s="282"/>
      <c r="AR622" s="282"/>
      <c r="AT622" s="283"/>
      <c r="AU622" s="283"/>
      <c r="AV622" s="283"/>
      <c r="AW622" s="283"/>
      <c r="AY622" s="283"/>
      <c r="AZ622" s="282"/>
      <c r="BA622" s="283"/>
      <c r="BB622" s="282"/>
      <c r="BC622" s="282"/>
      <c r="BD622" s="282"/>
      <c r="BE622" s="283"/>
      <c r="BG622" s="282"/>
      <c r="BH622" s="282"/>
      <c r="BI622" s="282"/>
      <c r="BL622" s="421"/>
      <c r="BM622" s="424"/>
      <c r="BN622" s="424"/>
      <c r="BO622" s="424"/>
      <c r="BP622" s="424"/>
      <c r="BQ622" s="421"/>
      <c r="BR622" s="421"/>
      <c r="BV622" s="282"/>
      <c r="BW622" s="283"/>
      <c r="BY622" s="283"/>
      <c r="BZ622" s="283"/>
      <c r="CA622" s="283"/>
      <c r="CB622" s="282"/>
      <c r="CC622" s="282"/>
      <c r="CD622" s="282"/>
      <c r="CE622" s="282"/>
      <c r="CG622" s="427"/>
      <c r="CH622" s="402"/>
      <c r="CI622" s="424"/>
      <c r="CJ622" s="282"/>
      <c r="CK622" s="282"/>
      <c r="CL622" s="283"/>
      <c r="CM622" s="283"/>
      <c r="CP622" s="282"/>
      <c r="DC622" s="282"/>
      <c r="DD622" s="282"/>
      <c r="DE622" s="282"/>
      <c r="DF622" s="282"/>
      <c r="DG622" s="282"/>
      <c r="DH622" s="282"/>
      <c r="DI622" s="282"/>
      <c r="DJ622" s="282"/>
      <c r="EF622" s="495" t="str">
        <f>""&amp;(MID(数据表!AZ622,1,MIN(FIND({"(";"（"},数据表!AZ622&amp;"(（",1)-1)))&amp;""</f>
        <v/>
      </c>
      <c r="EG622" s="495" t="str">
        <f>""&amp;(MID(数据表!AZ622,1,MIN(FIND({0;1;2;3;4;5;6;7;8;9},数据表!AZ622&amp;"1234567890",1)-1)))&amp;""</f>
        <v/>
      </c>
    </row>
    <row r="623" spans="2:137" s="310" customFormat="1" ht="12" customHeight="1">
      <c r="B623" s="286"/>
      <c r="C623" s="286"/>
      <c r="D623" s="286"/>
      <c r="E623" s="479"/>
      <c r="F623" s="282"/>
      <c r="G623" s="283"/>
      <c r="H623" s="421"/>
      <c r="I623" s="421"/>
      <c r="J623" s="283"/>
      <c r="K623" s="421"/>
      <c r="L623" s="282"/>
      <c r="N623" s="282"/>
      <c r="S623" s="282"/>
      <c r="T623" s="283"/>
      <c r="U623" s="283"/>
      <c r="V623" s="283"/>
      <c r="W623" s="283"/>
      <c r="X623" s="283"/>
      <c r="Y623" s="282"/>
      <c r="Z623" s="282"/>
      <c r="AA623" s="283"/>
      <c r="AB623" s="282"/>
      <c r="AC623" s="282"/>
      <c r="AD623" s="282"/>
      <c r="AE623" s="282"/>
      <c r="AF623" s="283"/>
      <c r="AG623" s="402"/>
      <c r="AH623" s="283"/>
      <c r="AI623" s="283"/>
      <c r="AJ623" s="283"/>
      <c r="AK623" s="283"/>
      <c r="AL623" s="283"/>
      <c r="AM623" s="282"/>
      <c r="AN623" s="282"/>
      <c r="AO623" s="282"/>
      <c r="AP623" s="282"/>
      <c r="AQ623" s="282"/>
      <c r="AR623" s="282"/>
      <c r="AT623" s="283"/>
      <c r="AU623" s="283"/>
      <c r="AV623" s="283"/>
      <c r="AW623" s="283"/>
      <c r="AY623" s="283"/>
      <c r="AZ623" s="282"/>
      <c r="BA623" s="283"/>
      <c r="BB623" s="282"/>
      <c r="BC623" s="282"/>
      <c r="BD623" s="282"/>
      <c r="BE623" s="283"/>
      <c r="BG623" s="282"/>
      <c r="BH623" s="282"/>
      <c r="BI623" s="282"/>
      <c r="BL623" s="421"/>
      <c r="BM623" s="424"/>
      <c r="BN623" s="424"/>
      <c r="BO623" s="424"/>
      <c r="BP623" s="424"/>
      <c r="BQ623" s="421"/>
      <c r="BR623" s="421"/>
      <c r="BV623" s="282"/>
      <c r="BW623" s="283"/>
      <c r="BY623" s="283"/>
      <c r="BZ623" s="283"/>
      <c r="CA623" s="283"/>
      <c r="CB623" s="282"/>
      <c r="CC623" s="282"/>
      <c r="CD623" s="282"/>
      <c r="CE623" s="282"/>
      <c r="CG623" s="427"/>
      <c r="CH623" s="402"/>
      <c r="CI623" s="424"/>
      <c r="CJ623" s="282"/>
      <c r="CK623" s="282"/>
      <c r="CL623" s="283"/>
      <c r="CM623" s="283"/>
      <c r="CP623" s="282"/>
      <c r="DC623" s="282"/>
      <c r="DD623" s="282"/>
      <c r="DE623" s="282"/>
      <c r="DF623" s="282"/>
      <c r="DG623" s="282"/>
      <c r="DH623" s="282"/>
      <c r="DI623" s="282"/>
      <c r="DJ623" s="282"/>
      <c r="EF623" s="495" t="str">
        <f>""&amp;(MID(数据表!AZ623,1,MIN(FIND({"(";"（"},数据表!AZ623&amp;"(（",1)-1)))&amp;""</f>
        <v/>
      </c>
      <c r="EG623" s="495" t="str">
        <f>""&amp;(MID(数据表!AZ623,1,MIN(FIND({0;1;2;3;4;5;6;7;8;9},数据表!AZ623&amp;"1234567890",1)-1)))&amp;""</f>
        <v/>
      </c>
    </row>
    <row r="624" spans="2:137" s="310" customFormat="1" ht="12" customHeight="1">
      <c r="B624" s="286"/>
      <c r="C624" s="286"/>
      <c r="D624" s="286"/>
      <c r="E624" s="479"/>
      <c r="F624" s="282"/>
      <c r="G624" s="283"/>
      <c r="H624" s="421"/>
      <c r="I624" s="421"/>
      <c r="J624" s="283"/>
      <c r="K624" s="421"/>
      <c r="L624" s="282"/>
      <c r="N624" s="282"/>
      <c r="S624" s="282"/>
      <c r="T624" s="283"/>
      <c r="U624" s="283"/>
      <c r="V624" s="283"/>
      <c r="W624" s="283"/>
      <c r="X624" s="283"/>
      <c r="Y624" s="282"/>
      <c r="Z624" s="282"/>
      <c r="AA624" s="283"/>
      <c r="AB624" s="282"/>
      <c r="AC624" s="282"/>
      <c r="AD624" s="282"/>
      <c r="AE624" s="282"/>
      <c r="AF624" s="283"/>
      <c r="AG624" s="402"/>
      <c r="AH624" s="283"/>
      <c r="AI624" s="283"/>
      <c r="AJ624" s="283"/>
      <c r="AK624" s="283"/>
      <c r="AL624" s="283"/>
      <c r="AM624" s="282"/>
      <c r="AN624" s="282"/>
      <c r="AO624" s="282"/>
      <c r="AP624" s="282"/>
      <c r="AQ624" s="282"/>
      <c r="AR624" s="282"/>
      <c r="AT624" s="283"/>
      <c r="AU624" s="283"/>
      <c r="AV624" s="283"/>
      <c r="AW624" s="283"/>
      <c r="AY624" s="283"/>
      <c r="AZ624" s="282"/>
      <c r="BA624" s="283"/>
      <c r="BB624" s="282"/>
      <c r="BC624" s="282"/>
      <c r="BD624" s="282"/>
      <c r="BE624" s="283"/>
      <c r="BG624" s="282"/>
      <c r="BH624" s="282"/>
      <c r="BI624" s="282"/>
      <c r="BL624" s="421"/>
      <c r="BM624" s="424"/>
      <c r="BN624" s="424"/>
      <c r="BO624" s="424"/>
      <c r="BP624" s="424"/>
      <c r="BQ624" s="421"/>
      <c r="BR624" s="421"/>
      <c r="BV624" s="282"/>
      <c r="BW624" s="283"/>
      <c r="BY624" s="283"/>
      <c r="BZ624" s="283"/>
      <c r="CA624" s="283"/>
      <c r="CB624" s="282"/>
      <c r="CC624" s="282"/>
      <c r="CD624" s="282"/>
      <c r="CE624" s="282"/>
      <c r="CG624" s="427"/>
      <c r="CH624" s="402"/>
      <c r="CI624" s="424"/>
      <c r="CJ624" s="282"/>
      <c r="CK624" s="282"/>
      <c r="CL624" s="283"/>
      <c r="CM624" s="283"/>
      <c r="CP624" s="282"/>
      <c r="DC624" s="282"/>
      <c r="DD624" s="282"/>
      <c r="DE624" s="282"/>
      <c r="DF624" s="282"/>
      <c r="DG624" s="282"/>
      <c r="DH624" s="282"/>
      <c r="DI624" s="282"/>
      <c r="DJ624" s="282"/>
      <c r="EF624" s="495" t="str">
        <f>""&amp;(MID(数据表!AZ624,1,MIN(FIND({"(";"（"},数据表!AZ624&amp;"(（",1)-1)))&amp;""</f>
        <v/>
      </c>
      <c r="EG624" s="495" t="str">
        <f>""&amp;(MID(数据表!AZ624,1,MIN(FIND({0;1;2;3;4;5;6;7;8;9},数据表!AZ624&amp;"1234567890",1)-1)))&amp;""</f>
        <v/>
      </c>
    </row>
    <row r="625" spans="2:137" s="310" customFormat="1" ht="12" customHeight="1">
      <c r="B625" s="286"/>
      <c r="C625" s="286"/>
      <c r="D625" s="286"/>
      <c r="E625" s="479"/>
      <c r="F625" s="282"/>
      <c r="G625" s="283"/>
      <c r="H625" s="421"/>
      <c r="I625" s="421"/>
      <c r="J625" s="283"/>
      <c r="K625" s="421"/>
      <c r="L625" s="282"/>
      <c r="N625" s="282"/>
      <c r="S625" s="282"/>
      <c r="T625" s="283"/>
      <c r="U625" s="283"/>
      <c r="V625" s="283"/>
      <c r="W625" s="283"/>
      <c r="X625" s="283"/>
      <c r="Y625" s="282"/>
      <c r="Z625" s="282"/>
      <c r="AA625" s="283"/>
      <c r="AB625" s="282"/>
      <c r="AC625" s="282"/>
      <c r="AD625" s="282"/>
      <c r="AE625" s="282"/>
      <c r="AF625" s="283"/>
      <c r="AG625" s="402"/>
      <c r="AH625" s="283"/>
      <c r="AI625" s="283"/>
      <c r="AJ625" s="283"/>
      <c r="AK625" s="283"/>
      <c r="AL625" s="283"/>
      <c r="AM625" s="282"/>
      <c r="AN625" s="282"/>
      <c r="AO625" s="282"/>
      <c r="AP625" s="282"/>
      <c r="AQ625" s="282"/>
      <c r="AR625" s="282"/>
      <c r="AT625" s="283"/>
      <c r="AU625" s="283"/>
      <c r="AV625" s="283"/>
      <c r="AW625" s="283"/>
      <c r="AY625" s="283"/>
      <c r="AZ625" s="282"/>
      <c r="BA625" s="283"/>
      <c r="BB625" s="282"/>
      <c r="BC625" s="282"/>
      <c r="BD625" s="282"/>
      <c r="BE625" s="283"/>
      <c r="BG625" s="282"/>
      <c r="BH625" s="282"/>
      <c r="BI625" s="282"/>
      <c r="BL625" s="421"/>
      <c r="BM625" s="424"/>
      <c r="BN625" s="424"/>
      <c r="BO625" s="424"/>
      <c r="BP625" s="424"/>
      <c r="BQ625" s="421"/>
      <c r="BR625" s="421"/>
      <c r="BV625" s="282"/>
      <c r="BW625" s="283"/>
      <c r="BY625" s="283"/>
      <c r="BZ625" s="283"/>
      <c r="CA625" s="283"/>
      <c r="CB625" s="282"/>
      <c r="CC625" s="282"/>
      <c r="CD625" s="282"/>
      <c r="CE625" s="282"/>
      <c r="CG625" s="427"/>
      <c r="CH625" s="402"/>
      <c r="CI625" s="424"/>
      <c r="CJ625" s="282"/>
      <c r="CK625" s="282"/>
      <c r="CL625" s="283"/>
      <c r="CM625" s="283"/>
      <c r="CP625" s="282"/>
      <c r="DC625" s="282"/>
      <c r="DD625" s="282"/>
      <c r="DE625" s="282"/>
      <c r="DF625" s="282"/>
      <c r="DG625" s="282"/>
      <c r="DH625" s="282"/>
      <c r="DI625" s="282"/>
      <c r="DJ625" s="282"/>
      <c r="EF625" s="495" t="str">
        <f>""&amp;(MID(数据表!AZ625,1,MIN(FIND({"(";"（"},数据表!AZ625&amp;"(（",1)-1)))&amp;""</f>
        <v/>
      </c>
      <c r="EG625" s="495" t="str">
        <f>""&amp;(MID(数据表!AZ625,1,MIN(FIND({0;1;2;3;4;5;6;7;8;9},数据表!AZ625&amp;"1234567890",1)-1)))&amp;""</f>
        <v/>
      </c>
    </row>
    <row r="626" spans="2:137" s="310" customFormat="1" ht="12" customHeight="1">
      <c r="B626" s="286"/>
      <c r="C626" s="286"/>
      <c r="D626" s="286"/>
      <c r="E626" s="479"/>
      <c r="F626" s="282"/>
      <c r="G626" s="283"/>
      <c r="H626" s="421"/>
      <c r="I626" s="421"/>
      <c r="J626" s="283"/>
      <c r="K626" s="421"/>
      <c r="L626" s="282"/>
      <c r="N626" s="282"/>
      <c r="S626" s="282"/>
      <c r="T626" s="283"/>
      <c r="U626" s="283"/>
      <c r="V626" s="283"/>
      <c r="W626" s="283"/>
      <c r="X626" s="283"/>
      <c r="Y626" s="282"/>
      <c r="Z626" s="282"/>
      <c r="AA626" s="283"/>
      <c r="AB626" s="282"/>
      <c r="AC626" s="282"/>
      <c r="AD626" s="282"/>
      <c r="AE626" s="282"/>
      <c r="AF626" s="283"/>
      <c r="AG626" s="402"/>
      <c r="AH626" s="283"/>
      <c r="AI626" s="283"/>
      <c r="AJ626" s="283"/>
      <c r="AK626" s="283"/>
      <c r="AL626" s="283"/>
      <c r="AM626" s="282"/>
      <c r="AN626" s="282"/>
      <c r="AO626" s="282"/>
      <c r="AP626" s="282"/>
      <c r="AQ626" s="282"/>
      <c r="AR626" s="282"/>
      <c r="AT626" s="283"/>
      <c r="AU626" s="283"/>
      <c r="AV626" s="283"/>
      <c r="AW626" s="283"/>
      <c r="AY626" s="283"/>
      <c r="AZ626" s="282"/>
      <c r="BA626" s="283"/>
      <c r="BB626" s="282"/>
      <c r="BC626" s="282"/>
      <c r="BD626" s="282"/>
      <c r="BE626" s="283"/>
      <c r="BG626" s="282"/>
      <c r="BH626" s="282"/>
      <c r="BI626" s="282"/>
      <c r="BL626" s="421"/>
      <c r="BM626" s="424"/>
      <c r="BN626" s="424"/>
      <c r="BO626" s="424"/>
      <c r="BP626" s="424"/>
      <c r="BQ626" s="421"/>
      <c r="BR626" s="421"/>
      <c r="BV626" s="282"/>
      <c r="BW626" s="283"/>
      <c r="BY626" s="283"/>
      <c r="BZ626" s="283"/>
      <c r="CA626" s="283"/>
      <c r="CB626" s="282"/>
      <c r="CC626" s="282"/>
      <c r="CD626" s="282"/>
      <c r="CE626" s="282"/>
      <c r="CG626" s="427"/>
      <c r="CH626" s="402"/>
      <c r="CI626" s="424"/>
      <c r="CJ626" s="282"/>
      <c r="CK626" s="282"/>
      <c r="CL626" s="283"/>
      <c r="CM626" s="283"/>
      <c r="CP626" s="282"/>
      <c r="DC626" s="282"/>
      <c r="DD626" s="282"/>
      <c r="DE626" s="282"/>
      <c r="DF626" s="282"/>
      <c r="DG626" s="282"/>
      <c r="DH626" s="282"/>
      <c r="DI626" s="282"/>
      <c r="DJ626" s="282"/>
      <c r="EF626" s="495" t="str">
        <f>""&amp;(MID(数据表!AZ626,1,MIN(FIND({"(";"（"},数据表!AZ626&amp;"(（",1)-1)))&amp;""</f>
        <v/>
      </c>
      <c r="EG626" s="495" t="str">
        <f>""&amp;(MID(数据表!AZ626,1,MIN(FIND({0;1;2;3;4;5;6;7;8;9},数据表!AZ626&amp;"1234567890",1)-1)))&amp;""</f>
        <v/>
      </c>
    </row>
    <row r="627" spans="2:137" s="310" customFormat="1" ht="12" customHeight="1">
      <c r="B627" s="286"/>
      <c r="C627" s="286"/>
      <c r="D627" s="286"/>
      <c r="E627" s="479"/>
      <c r="F627" s="282"/>
      <c r="G627" s="283"/>
      <c r="H627" s="421"/>
      <c r="I627" s="421"/>
      <c r="J627" s="283"/>
      <c r="K627" s="421"/>
      <c r="L627" s="282"/>
      <c r="N627" s="282"/>
      <c r="S627" s="282"/>
      <c r="T627" s="283"/>
      <c r="U627" s="283"/>
      <c r="V627" s="283"/>
      <c r="W627" s="283"/>
      <c r="X627" s="283"/>
      <c r="Y627" s="282"/>
      <c r="Z627" s="282"/>
      <c r="AA627" s="283"/>
      <c r="AB627" s="282"/>
      <c r="AC627" s="282"/>
      <c r="AD627" s="282"/>
      <c r="AE627" s="282"/>
      <c r="AF627" s="283"/>
      <c r="AG627" s="402"/>
      <c r="AH627" s="283"/>
      <c r="AI627" s="283"/>
      <c r="AJ627" s="283"/>
      <c r="AK627" s="283"/>
      <c r="AL627" s="283"/>
      <c r="AM627" s="282"/>
      <c r="AN627" s="282"/>
      <c r="AO627" s="282"/>
      <c r="AP627" s="282"/>
      <c r="AQ627" s="282"/>
      <c r="AR627" s="282"/>
      <c r="AT627" s="283"/>
      <c r="AU627" s="283"/>
      <c r="AV627" s="283"/>
      <c r="AW627" s="283"/>
      <c r="AY627" s="283"/>
      <c r="AZ627" s="282"/>
      <c r="BA627" s="283"/>
      <c r="BB627" s="282"/>
      <c r="BC627" s="282"/>
      <c r="BD627" s="282"/>
      <c r="BE627" s="283"/>
      <c r="BG627" s="282"/>
      <c r="BH627" s="282"/>
      <c r="BI627" s="282"/>
      <c r="BL627" s="421"/>
      <c r="BM627" s="424"/>
      <c r="BN627" s="424"/>
      <c r="BO627" s="424"/>
      <c r="BP627" s="424"/>
      <c r="BQ627" s="421"/>
      <c r="BR627" s="421"/>
      <c r="BV627" s="282"/>
      <c r="BW627" s="283"/>
      <c r="BY627" s="283"/>
      <c r="BZ627" s="283"/>
      <c r="CA627" s="283"/>
      <c r="CB627" s="282"/>
      <c r="CC627" s="282"/>
      <c r="CD627" s="282"/>
      <c r="CE627" s="282"/>
      <c r="CG627" s="427"/>
      <c r="CH627" s="402"/>
      <c r="CI627" s="424"/>
      <c r="CJ627" s="282"/>
      <c r="CK627" s="282"/>
      <c r="CL627" s="283"/>
      <c r="CM627" s="283"/>
      <c r="CP627" s="282"/>
      <c r="DC627" s="282"/>
      <c r="DD627" s="282"/>
      <c r="DE627" s="282"/>
      <c r="DF627" s="282"/>
      <c r="DG627" s="282"/>
      <c r="DH627" s="282"/>
      <c r="DI627" s="282"/>
      <c r="DJ627" s="282"/>
      <c r="EF627" s="495" t="str">
        <f>""&amp;(MID(数据表!AZ627,1,MIN(FIND({"(";"（"},数据表!AZ627&amp;"(（",1)-1)))&amp;""</f>
        <v/>
      </c>
      <c r="EG627" s="495" t="str">
        <f>""&amp;(MID(数据表!AZ627,1,MIN(FIND({0;1;2;3;4;5;6;7;8;9},数据表!AZ627&amp;"1234567890",1)-1)))&amp;""</f>
        <v/>
      </c>
    </row>
    <row r="628" spans="2:137" s="310" customFormat="1" ht="12" customHeight="1">
      <c r="B628" s="286"/>
      <c r="C628" s="286"/>
      <c r="D628" s="286"/>
      <c r="E628" s="479"/>
      <c r="F628" s="282"/>
      <c r="G628" s="283"/>
      <c r="H628" s="421"/>
      <c r="I628" s="421"/>
      <c r="J628" s="283"/>
      <c r="K628" s="421"/>
      <c r="L628" s="282"/>
      <c r="N628" s="282"/>
      <c r="S628" s="282"/>
      <c r="T628" s="283"/>
      <c r="U628" s="283"/>
      <c r="V628" s="283"/>
      <c r="W628" s="283"/>
      <c r="X628" s="283"/>
      <c r="Y628" s="282"/>
      <c r="Z628" s="282"/>
      <c r="AA628" s="283"/>
      <c r="AB628" s="282"/>
      <c r="AC628" s="282"/>
      <c r="AD628" s="282"/>
      <c r="AE628" s="282"/>
      <c r="AF628" s="283"/>
      <c r="AG628" s="402"/>
      <c r="AH628" s="283"/>
      <c r="AI628" s="283"/>
      <c r="AJ628" s="283"/>
      <c r="AK628" s="283"/>
      <c r="AL628" s="283"/>
      <c r="AM628" s="282"/>
      <c r="AN628" s="282"/>
      <c r="AO628" s="282"/>
      <c r="AP628" s="282"/>
      <c r="AQ628" s="282"/>
      <c r="AR628" s="282"/>
      <c r="AT628" s="283"/>
      <c r="AU628" s="283"/>
      <c r="AV628" s="283"/>
      <c r="AW628" s="283"/>
      <c r="AY628" s="283"/>
      <c r="AZ628" s="282"/>
      <c r="BA628" s="283"/>
      <c r="BB628" s="282"/>
      <c r="BC628" s="282"/>
      <c r="BD628" s="282"/>
      <c r="BE628" s="283"/>
      <c r="BG628" s="282"/>
      <c r="BH628" s="282"/>
      <c r="BI628" s="282"/>
      <c r="BL628" s="421"/>
      <c r="BM628" s="424"/>
      <c r="BN628" s="424"/>
      <c r="BO628" s="424"/>
      <c r="BP628" s="424"/>
      <c r="BQ628" s="421"/>
      <c r="BR628" s="421"/>
      <c r="BV628" s="282"/>
      <c r="BW628" s="283"/>
      <c r="BY628" s="283"/>
      <c r="BZ628" s="283"/>
      <c r="CA628" s="283"/>
      <c r="CB628" s="282"/>
      <c r="CC628" s="282"/>
      <c r="CD628" s="282"/>
      <c r="CE628" s="282"/>
      <c r="CG628" s="427"/>
      <c r="CH628" s="402"/>
      <c r="CI628" s="424"/>
      <c r="CJ628" s="282"/>
      <c r="CK628" s="282"/>
      <c r="CL628" s="283"/>
      <c r="CM628" s="283"/>
      <c r="CP628" s="282"/>
      <c r="DC628" s="282"/>
      <c r="DD628" s="282"/>
      <c r="DE628" s="282"/>
      <c r="DF628" s="282"/>
      <c r="DG628" s="282"/>
      <c r="DH628" s="282"/>
      <c r="DI628" s="282"/>
      <c r="DJ628" s="282"/>
      <c r="EF628" s="495" t="str">
        <f>""&amp;(MID(数据表!AZ628,1,MIN(FIND({"(";"（"},数据表!AZ628&amp;"(（",1)-1)))&amp;""</f>
        <v/>
      </c>
      <c r="EG628" s="495" t="str">
        <f>""&amp;(MID(数据表!AZ628,1,MIN(FIND({0;1;2;3;4;5;6;7;8;9},数据表!AZ628&amp;"1234567890",1)-1)))&amp;""</f>
        <v/>
      </c>
    </row>
    <row r="629" spans="2:137" s="310" customFormat="1" ht="12" customHeight="1">
      <c r="B629" s="286"/>
      <c r="C629" s="286"/>
      <c r="D629" s="286"/>
      <c r="E629" s="479"/>
      <c r="F629" s="282"/>
      <c r="G629" s="283"/>
      <c r="H629" s="421"/>
      <c r="I629" s="421"/>
      <c r="J629" s="283"/>
      <c r="K629" s="421"/>
      <c r="L629" s="282"/>
      <c r="N629" s="282"/>
      <c r="S629" s="282"/>
      <c r="T629" s="283"/>
      <c r="U629" s="283"/>
      <c r="V629" s="283"/>
      <c r="W629" s="283"/>
      <c r="X629" s="283"/>
      <c r="Y629" s="282"/>
      <c r="Z629" s="282"/>
      <c r="AA629" s="283"/>
      <c r="AB629" s="282"/>
      <c r="AC629" s="282"/>
      <c r="AD629" s="282"/>
      <c r="AE629" s="282"/>
      <c r="AF629" s="283"/>
      <c r="AG629" s="402"/>
      <c r="AH629" s="283"/>
      <c r="AI629" s="283"/>
      <c r="AJ629" s="283"/>
      <c r="AK629" s="283"/>
      <c r="AL629" s="283"/>
      <c r="AM629" s="282"/>
      <c r="AN629" s="282"/>
      <c r="AO629" s="282"/>
      <c r="AP629" s="282"/>
      <c r="AQ629" s="282"/>
      <c r="AR629" s="282"/>
      <c r="AT629" s="283"/>
      <c r="AU629" s="283"/>
      <c r="AV629" s="283"/>
      <c r="AW629" s="283"/>
      <c r="AY629" s="283"/>
      <c r="AZ629" s="282"/>
      <c r="BA629" s="283"/>
      <c r="BB629" s="282"/>
      <c r="BC629" s="282"/>
      <c r="BD629" s="282"/>
      <c r="BE629" s="283"/>
      <c r="BG629" s="282"/>
      <c r="BH629" s="282"/>
      <c r="BI629" s="282"/>
      <c r="BL629" s="421"/>
      <c r="BM629" s="424"/>
      <c r="BN629" s="424"/>
      <c r="BO629" s="424"/>
      <c r="BP629" s="424"/>
      <c r="BQ629" s="421"/>
      <c r="BR629" s="421"/>
      <c r="BV629" s="282"/>
      <c r="BW629" s="283"/>
      <c r="BY629" s="283"/>
      <c r="BZ629" s="283"/>
      <c r="CA629" s="283"/>
      <c r="CB629" s="282"/>
      <c r="CC629" s="282"/>
      <c r="CD629" s="282"/>
      <c r="CE629" s="282"/>
      <c r="CG629" s="427"/>
      <c r="CH629" s="402"/>
      <c r="CI629" s="424"/>
      <c r="CJ629" s="282"/>
      <c r="CK629" s="282"/>
      <c r="CL629" s="283"/>
      <c r="CM629" s="283"/>
      <c r="CP629" s="282"/>
      <c r="DC629" s="282"/>
      <c r="DD629" s="282"/>
      <c r="DE629" s="282"/>
      <c r="DF629" s="282"/>
      <c r="DG629" s="282"/>
      <c r="DH629" s="282"/>
      <c r="DI629" s="282"/>
      <c r="DJ629" s="282"/>
      <c r="EF629" s="495" t="str">
        <f>""&amp;(MID(数据表!AZ629,1,MIN(FIND({"(";"（"},数据表!AZ629&amp;"(（",1)-1)))&amp;""</f>
        <v/>
      </c>
      <c r="EG629" s="495" t="str">
        <f>""&amp;(MID(数据表!AZ629,1,MIN(FIND({0;1;2;3;4;5;6;7;8;9},数据表!AZ629&amp;"1234567890",1)-1)))&amp;""</f>
        <v/>
      </c>
    </row>
    <row r="630" spans="2:137" s="310" customFormat="1" ht="12" customHeight="1">
      <c r="B630" s="286"/>
      <c r="C630" s="286"/>
      <c r="D630" s="286"/>
      <c r="E630" s="479"/>
      <c r="F630" s="282"/>
      <c r="G630" s="283"/>
      <c r="H630" s="421"/>
      <c r="I630" s="421"/>
      <c r="J630" s="283"/>
      <c r="K630" s="421"/>
      <c r="L630" s="282"/>
      <c r="N630" s="282"/>
      <c r="S630" s="282"/>
      <c r="T630" s="283"/>
      <c r="U630" s="283"/>
      <c r="V630" s="283"/>
      <c r="W630" s="283"/>
      <c r="X630" s="283"/>
      <c r="Y630" s="282"/>
      <c r="Z630" s="282"/>
      <c r="AA630" s="283"/>
      <c r="AB630" s="282"/>
      <c r="AC630" s="282"/>
      <c r="AD630" s="282"/>
      <c r="AE630" s="282"/>
      <c r="AF630" s="283"/>
      <c r="AG630" s="402"/>
      <c r="AH630" s="283"/>
      <c r="AI630" s="283"/>
      <c r="AJ630" s="283"/>
      <c r="AK630" s="283"/>
      <c r="AL630" s="283"/>
      <c r="AM630" s="282"/>
      <c r="AN630" s="282"/>
      <c r="AO630" s="282"/>
      <c r="AP630" s="282"/>
      <c r="AQ630" s="282"/>
      <c r="AR630" s="282"/>
      <c r="AT630" s="283"/>
      <c r="AU630" s="283"/>
      <c r="AV630" s="283"/>
      <c r="AW630" s="283"/>
      <c r="AY630" s="283"/>
      <c r="AZ630" s="282"/>
      <c r="BA630" s="283"/>
      <c r="BB630" s="282"/>
      <c r="BC630" s="282"/>
      <c r="BD630" s="282"/>
      <c r="BE630" s="283"/>
      <c r="BG630" s="282"/>
      <c r="BH630" s="282"/>
      <c r="BI630" s="282"/>
      <c r="BL630" s="421"/>
      <c r="BM630" s="424"/>
      <c r="BN630" s="424"/>
      <c r="BO630" s="424"/>
      <c r="BP630" s="424"/>
      <c r="BQ630" s="421"/>
      <c r="BR630" s="421"/>
      <c r="BV630" s="282"/>
      <c r="BW630" s="283"/>
      <c r="BY630" s="283"/>
      <c r="BZ630" s="283"/>
      <c r="CA630" s="283"/>
      <c r="CB630" s="282"/>
      <c r="CC630" s="282"/>
      <c r="CD630" s="282"/>
      <c r="CE630" s="282"/>
      <c r="CG630" s="427"/>
      <c r="CH630" s="402"/>
      <c r="CI630" s="424"/>
      <c r="CJ630" s="282"/>
      <c r="CK630" s="282"/>
      <c r="CL630" s="283"/>
      <c r="CM630" s="283"/>
      <c r="CP630" s="282"/>
      <c r="DC630" s="282"/>
      <c r="DD630" s="282"/>
      <c r="DE630" s="282"/>
      <c r="DF630" s="282"/>
      <c r="DG630" s="282"/>
      <c r="DH630" s="282"/>
      <c r="DI630" s="282"/>
      <c r="DJ630" s="282"/>
      <c r="EF630" s="495" t="str">
        <f>""&amp;(MID(数据表!AZ630,1,MIN(FIND({"(";"（"},数据表!AZ630&amp;"(（",1)-1)))&amp;""</f>
        <v/>
      </c>
      <c r="EG630" s="495" t="str">
        <f>""&amp;(MID(数据表!AZ630,1,MIN(FIND({0;1;2;3;4;5;6;7;8;9},数据表!AZ630&amp;"1234567890",1)-1)))&amp;""</f>
        <v/>
      </c>
    </row>
    <row r="631" spans="2:137" s="310" customFormat="1" ht="12" customHeight="1">
      <c r="B631" s="286"/>
      <c r="C631" s="286"/>
      <c r="D631" s="286"/>
      <c r="E631" s="479"/>
      <c r="F631" s="282"/>
      <c r="G631" s="283"/>
      <c r="H631" s="421"/>
      <c r="I631" s="421"/>
      <c r="J631" s="283"/>
      <c r="K631" s="421"/>
      <c r="L631" s="282"/>
      <c r="N631" s="282"/>
      <c r="S631" s="282"/>
      <c r="T631" s="283"/>
      <c r="U631" s="283"/>
      <c r="V631" s="283"/>
      <c r="W631" s="283"/>
      <c r="X631" s="283"/>
      <c r="Y631" s="282"/>
      <c r="Z631" s="282"/>
      <c r="AA631" s="283"/>
      <c r="AB631" s="282"/>
      <c r="AC631" s="282"/>
      <c r="AD631" s="282"/>
      <c r="AE631" s="282"/>
      <c r="AF631" s="283"/>
      <c r="AG631" s="402"/>
      <c r="AH631" s="283"/>
      <c r="AI631" s="283"/>
      <c r="AJ631" s="283"/>
      <c r="AK631" s="283"/>
      <c r="AL631" s="283"/>
      <c r="AM631" s="282"/>
      <c r="AN631" s="282"/>
      <c r="AO631" s="282"/>
      <c r="AP631" s="282"/>
      <c r="AQ631" s="282"/>
      <c r="AR631" s="282"/>
      <c r="AT631" s="283"/>
      <c r="AU631" s="283"/>
      <c r="AV631" s="283"/>
      <c r="AW631" s="283"/>
      <c r="AY631" s="283"/>
      <c r="AZ631" s="282"/>
      <c r="BA631" s="283"/>
      <c r="BB631" s="282"/>
      <c r="BC631" s="282"/>
      <c r="BD631" s="282"/>
      <c r="BE631" s="283"/>
      <c r="BG631" s="282"/>
      <c r="BH631" s="282"/>
      <c r="BI631" s="282"/>
      <c r="BL631" s="421"/>
      <c r="BM631" s="424"/>
      <c r="BN631" s="424"/>
      <c r="BO631" s="424"/>
      <c r="BP631" s="424"/>
      <c r="BQ631" s="421"/>
      <c r="BR631" s="421"/>
      <c r="BV631" s="282"/>
      <c r="BW631" s="283"/>
      <c r="BY631" s="283"/>
      <c r="BZ631" s="283"/>
      <c r="CA631" s="283"/>
      <c r="CB631" s="282"/>
      <c r="CC631" s="282"/>
      <c r="CD631" s="282"/>
      <c r="CE631" s="282"/>
      <c r="CG631" s="427"/>
      <c r="CH631" s="402"/>
      <c r="CI631" s="424"/>
      <c r="CJ631" s="282"/>
      <c r="CK631" s="282"/>
      <c r="CL631" s="283"/>
      <c r="CM631" s="283"/>
      <c r="CP631" s="282"/>
      <c r="DC631" s="282"/>
      <c r="DD631" s="282"/>
      <c r="DE631" s="282"/>
      <c r="DF631" s="282"/>
      <c r="DG631" s="282"/>
      <c r="DH631" s="282"/>
      <c r="DI631" s="282"/>
      <c r="DJ631" s="282"/>
      <c r="EF631" s="495" t="str">
        <f>""&amp;(MID(数据表!AZ631,1,MIN(FIND({"(";"（"},数据表!AZ631&amp;"(（",1)-1)))&amp;""</f>
        <v/>
      </c>
      <c r="EG631" s="495" t="str">
        <f>""&amp;(MID(数据表!AZ631,1,MIN(FIND({0;1;2;3;4;5;6;7;8;9},数据表!AZ631&amp;"1234567890",1)-1)))&amp;""</f>
        <v/>
      </c>
    </row>
    <row r="632" spans="2:137" s="310" customFormat="1" ht="12" customHeight="1">
      <c r="B632" s="286"/>
      <c r="C632" s="286"/>
      <c r="D632" s="286"/>
      <c r="E632" s="479"/>
      <c r="F632" s="282"/>
      <c r="G632" s="283"/>
      <c r="H632" s="421"/>
      <c r="I632" s="421"/>
      <c r="J632" s="283"/>
      <c r="K632" s="421"/>
      <c r="L632" s="282"/>
      <c r="N632" s="282"/>
      <c r="S632" s="282"/>
      <c r="T632" s="283"/>
      <c r="U632" s="283"/>
      <c r="V632" s="283"/>
      <c r="W632" s="283"/>
      <c r="X632" s="283"/>
      <c r="Y632" s="282"/>
      <c r="Z632" s="282"/>
      <c r="AA632" s="283"/>
      <c r="AB632" s="282"/>
      <c r="AC632" s="282"/>
      <c r="AD632" s="282"/>
      <c r="AE632" s="282"/>
      <c r="AF632" s="283"/>
      <c r="AG632" s="402"/>
      <c r="AH632" s="283"/>
      <c r="AI632" s="283"/>
      <c r="AJ632" s="283"/>
      <c r="AK632" s="283"/>
      <c r="AL632" s="283"/>
      <c r="AM632" s="282"/>
      <c r="AN632" s="282"/>
      <c r="AO632" s="282"/>
      <c r="AP632" s="282"/>
      <c r="AQ632" s="282"/>
      <c r="AR632" s="282"/>
      <c r="AT632" s="283"/>
      <c r="AU632" s="283"/>
      <c r="AV632" s="283"/>
      <c r="AW632" s="283"/>
      <c r="AY632" s="283"/>
      <c r="AZ632" s="282"/>
      <c r="BA632" s="283"/>
      <c r="BB632" s="282"/>
      <c r="BC632" s="282"/>
      <c r="BD632" s="282"/>
      <c r="BE632" s="283"/>
      <c r="BG632" s="282"/>
      <c r="BH632" s="282"/>
      <c r="BI632" s="282"/>
      <c r="BL632" s="421"/>
      <c r="BM632" s="424"/>
      <c r="BN632" s="424"/>
      <c r="BO632" s="424"/>
      <c r="BP632" s="424"/>
      <c r="BQ632" s="421"/>
      <c r="BR632" s="421"/>
      <c r="BV632" s="282"/>
      <c r="BW632" s="283"/>
      <c r="BY632" s="283"/>
      <c r="BZ632" s="283"/>
      <c r="CA632" s="283"/>
      <c r="CB632" s="282"/>
      <c r="CC632" s="282"/>
      <c r="CD632" s="282"/>
      <c r="CE632" s="282"/>
      <c r="CG632" s="427"/>
      <c r="CH632" s="402"/>
      <c r="CI632" s="424"/>
      <c r="CJ632" s="282"/>
      <c r="CK632" s="282"/>
      <c r="CL632" s="283"/>
      <c r="CM632" s="283"/>
      <c r="CP632" s="282"/>
      <c r="DC632" s="282"/>
      <c r="DD632" s="282"/>
      <c r="DE632" s="282"/>
      <c r="DF632" s="282"/>
      <c r="DG632" s="282"/>
      <c r="DH632" s="282"/>
      <c r="DI632" s="282"/>
      <c r="DJ632" s="282"/>
      <c r="EF632" s="495" t="str">
        <f>""&amp;(MID(数据表!AZ632,1,MIN(FIND({"(";"（"},数据表!AZ632&amp;"(（",1)-1)))&amp;""</f>
        <v/>
      </c>
      <c r="EG632" s="495" t="str">
        <f>""&amp;(MID(数据表!AZ632,1,MIN(FIND({0;1;2;3;4;5;6;7;8;9},数据表!AZ632&amp;"1234567890",1)-1)))&amp;""</f>
        <v/>
      </c>
    </row>
    <row r="633" spans="2:137" s="310" customFormat="1" ht="12" customHeight="1">
      <c r="B633" s="286"/>
      <c r="C633" s="286"/>
      <c r="D633" s="286"/>
      <c r="E633" s="479"/>
      <c r="F633" s="282"/>
      <c r="G633" s="283"/>
      <c r="H633" s="421"/>
      <c r="I633" s="421"/>
      <c r="J633" s="283"/>
      <c r="K633" s="421"/>
      <c r="L633" s="282"/>
      <c r="N633" s="282"/>
      <c r="S633" s="282"/>
      <c r="T633" s="283"/>
      <c r="U633" s="283"/>
      <c r="V633" s="283"/>
      <c r="W633" s="283"/>
      <c r="X633" s="283"/>
      <c r="Y633" s="282"/>
      <c r="Z633" s="282"/>
      <c r="AA633" s="283"/>
      <c r="AB633" s="282"/>
      <c r="AC633" s="282"/>
      <c r="AD633" s="282"/>
      <c r="AE633" s="282"/>
      <c r="AF633" s="283"/>
      <c r="AG633" s="402"/>
      <c r="AH633" s="283"/>
      <c r="AI633" s="283"/>
      <c r="AJ633" s="283"/>
      <c r="AK633" s="283"/>
      <c r="AL633" s="283"/>
      <c r="AM633" s="282"/>
      <c r="AN633" s="282"/>
      <c r="AO633" s="282"/>
      <c r="AP633" s="282"/>
      <c r="AQ633" s="282"/>
      <c r="AR633" s="282"/>
      <c r="AT633" s="283"/>
      <c r="AU633" s="283"/>
      <c r="AV633" s="283"/>
      <c r="AW633" s="283"/>
      <c r="AY633" s="283"/>
      <c r="AZ633" s="282"/>
      <c r="BA633" s="283"/>
      <c r="BB633" s="282"/>
      <c r="BC633" s="282"/>
      <c r="BD633" s="282"/>
      <c r="BE633" s="283"/>
      <c r="BG633" s="282"/>
      <c r="BH633" s="282"/>
      <c r="BI633" s="282"/>
      <c r="BL633" s="421"/>
      <c r="BM633" s="424"/>
      <c r="BN633" s="424"/>
      <c r="BO633" s="424"/>
      <c r="BP633" s="424"/>
      <c r="BQ633" s="421"/>
      <c r="BR633" s="421"/>
      <c r="BV633" s="282"/>
      <c r="BW633" s="283"/>
      <c r="BY633" s="283"/>
      <c r="BZ633" s="283"/>
      <c r="CA633" s="283"/>
      <c r="CB633" s="282"/>
      <c r="CC633" s="282"/>
      <c r="CD633" s="282"/>
      <c r="CE633" s="282"/>
      <c r="CG633" s="427"/>
      <c r="CH633" s="402"/>
      <c r="CI633" s="424"/>
      <c r="CJ633" s="282"/>
      <c r="CK633" s="282"/>
      <c r="CL633" s="283"/>
      <c r="CM633" s="283"/>
      <c r="CP633" s="282"/>
      <c r="DC633" s="282"/>
      <c r="DD633" s="282"/>
      <c r="DE633" s="282"/>
      <c r="DF633" s="282"/>
      <c r="DG633" s="282"/>
      <c r="DH633" s="282"/>
      <c r="DI633" s="282"/>
      <c r="DJ633" s="282"/>
      <c r="EF633" s="495" t="str">
        <f>""&amp;(MID(数据表!AZ633,1,MIN(FIND({"(";"（"},数据表!AZ633&amp;"(（",1)-1)))&amp;""</f>
        <v/>
      </c>
      <c r="EG633" s="495" t="str">
        <f>""&amp;(MID(数据表!AZ633,1,MIN(FIND({0;1;2;3;4;5;6;7;8;9},数据表!AZ633&amp;"1234567890",1)-1)))&amp;""</f>
        <v/>
      </c>
    </row>
    <row r="634" spans="2:137" s="310" customFormat="1" ht="12" customHeight="1">
      <c r="B634" s="286"/>
      <c r="C634" s="286"/>
      <c r="D634" s="286"/>
      <c r="E634" s="479"/>
      <c r="F634" s="282"/>
      <c r="G634" s="283"/>
      <c r="H634" s="421"/>
      <c r="I634" s="421"/>
      <c r="J634" s="283"/>
      <c r="K634" s="421"/>
      <c r="L634" s="282"/>
      <c r="N634" s="282"/>
      <c r="S634" s="282"/>
      <c r="T634" s="283"/>
      <c r="U634" s="283"/>
      <c r="V634" s="283"/>
      <c r="W634" s="283"/>
      <c r="X634" s="283"/>
      <c r="Y634" s="282"/>
      <c r="Z634" s="282"/>
      <c r="AA634" s="283"/>
      <c r="AB634" s="282"/>
      <c r="AC634" s="282"/>
      <c r="AD634" s="282"/>
      <c r="AE634" s="282"/>
      <c r="AF634" s="283"/>
      <c r="AG634" s="402"/>
      <c r="AH634" s="283"/>
      <c r="AI634" s="283"/>
      <c r="AJ634" s="283"/>
      <c r="AK634" s="283"/>
      <c r="AL634" s="283"/>
      <c r="AM634" s="282"/>
      <c r="AN634" s="282"/>
      <c r="AO634" s="282"/>
      <c r="AP634" s="282"/>
      <c r="AQ634" s="282"/>
      <c r="AR634" s="282"/>
      <c r="AT634" s="283"/>
      <c r="AU634" s="283"/>
      <c r="AV634" s="283"/>
      <c r="AW634" s="283"/>
      <c r="AY634" s="283"/>
      <c r="AZ634" s="282"/>
      <c r="BA634" s="283"/>
      <c r="BB634" s="282"/>
      <c r="BC634" s="282"/>
      <c r="BD634" s="282"/>
      <c r="BE634" s="283"/>
      <c r="BG634" s="282"/>
      <c r="BH634" s="282"/>
      <c r="BI634" s="282"/>
      <c r="BL634" s="421"/>
      <c r="BM634" s="424"/>
      <c r="BN634" s="424"/>
      <c r="BO634" s="424"/>
      <c r="BP634" s="424"/>
      <c r="BQ634" s="421"/>
      <c r="BR634" s="421"/>
      <c r="BV634" s="282"/>
      <c r="BW634" s="283"/>
      <c r="BY634" s="283"/>
      <c r="BZ634" s="283"/>
      <c r="CA634" s="283"/>
      <c r="CB634" s="282"/>
      <c r="CC634" s="282"/>
      <c r="CD634" s="282"/>
      <c r="CE634" s="282"/>
      <c r="CG634" s="427"/>
      <c r="CH634" s="402"/>
      <c r="CI634" s="424"/>
      <c r="CJ634" s="282"/>
      <c r="CK634" s="282"/>
      <c r="CL634" s="283"/>
      <c r="CM634" s="283"/>
      <c r="CP634" s="282"/>
      <c r="DC634" s="282"/>
      <c r="DD634" s="282"/>
      <c r="DE634" s="282"/>
      <c r="DF634" s="282"/>
      <c r="DG634" s="282"/>
      <c r="DH634" s="282"/>
      <c r="DI634" s="282"/>
      <c r="DJ634" s="282"/>
      <c r="EF634" s="495" t="str">
        <f>""&amp;(MID(数据表!AZ634,1,MIN(FIND({"(";"（"},数据表!AZ634&amp;"(（",1)-1)))&amp;""</f>
        <v/>
      </c>
      <c r="EG634" s="495" t="str">
        <f>""&amp;(MID(数据表!AZ634,1,MIN(FIND({0;1;2;3;4;5;6;7;8;9},数据表!AZ634&amp;"1234567890",1)-1)))&amp;""</f>
        <v/>
      </c>
    </row>
    <row r="635" spans="2:137" s="310" customFormat="1" ht="12" customHeight="1">
      <c r="B635" s="286"/>
      <c r="C635" s="286"/>
      <c r="D635" s="286"/>
      <c r="E635" s="479"/>
      <c r="F635" s="282"/>
      <c r="G635" s="283"/>
      <c r="H635" s="421"/>
      <c r="I635" s="421"/>
      <c r="J635" s="283"/>
      <c r="K635" s="421"/>
      <c r="L635" s="282"/>
      <c r="N635" s="282"/>
      <c r="S635" s="282"/>
      <c r="T635" s="283"/>
      <c r="U635" s="283"/>
      <c r="V635" s="283"/>
      <c r="W635" s="283"/>
      <c r="X635" s="283"/>
      <c r="Y635" s="282"/>
      <c r="Z635" s="282"/>
      <c r="AA635" s="283"/>
      <c r="AB635" s="282"/>
      <c r="AC635" s="282"/>
      <c r="AD635" s="282"/>
      <c r="AE635" s="282"/>
      <c r="AF635" s="283"/>
      <c r="AG635" s="402"/>
      <c r="AH635" s="283"/>
      <c r="AI635" s="283"/>
      <c r="AJ635" s="283"/>
      <c r="AK635" s="283"/>
      <c r="AL635" s="283"/>
      <c r="AM635" s="282"/>
      <c r="AN635" s="282"/>
      <c r="AO635" s="282"/>
      <c r="AP635" s="282"/>
      <c r="AQ635" s="282"/>
      <c r="AR635" s="282"/>
      <c r="AT635" s="283"/>
      <c r="AU635" s="283"/>
      <c r="AV635" s="283"/>
      <c r="AW635" s="283"/>
      <c r="AY635" s="283"/>
      <c r="AZ635" s="282"/>
      <c r="BA635" s="283"/>
      <c r="BB635" s="282"/>
      <c r="BC635" s="282"/>
      <c r="BD635" s="282"/>
      <c r="BE635" s="283"/>
      <c r="BG635" s="282"/>
      <c r="BH635" s="282"/>
      <c r="BI635" s="282"/>
      <c r="BL635" s="421"/>
      <c r="BM635" s="424"/>
      <c r="BN635" s="424"/>
      <c r="BO635" s="424"/>
      <c r="BP635" s="424"/>
      <c r="BQ635" s="421"/>
      <c r="BR635" s="421"/>
      <c r="BV635" s="282"/>
      <c r="BW635" s="283"/>
      <c r="BY635" s="283"/>
      <c r="BZ635" s="283"/>
      <c r="CA635" s="283"/>
      <c r="CB635" s="282"/>
      <c r="CC635" s="282"/>
      <c r="CD635" s="282"/>
      <c r="CE635" s="282"/>
      <c r="CG635" s="427"/>
      <c r="CH635" s="402"/>
      <c r="CI635" s="424"/>
      <c r="CJ635" s="282"/>
      <c r="CK635" s="282"/>
      <c r="CL635" s="283"/>
      <c r="CM635" s="283"/>
      <c r="CP635" s="282"/>
      <c r="DC635" s="282"/>
      <c r="DD635" s="282"/>
      <c r="DE635" s="282"/>
      <c r="DF635" s="282"/>
      <c r="DG635" s="282"/>
      <c r="DH635" s="282"/>
      <c r="DI635" s="282"/>
      <c r="DJ635" s="282"/>
      <c r="EF635" s="495" t="str">
        <f>""&amp;(MID(数据表!AZ635,1,MIN(FIND({"(";"（"},数据表!AZ635&amp;"(（",1)-1)))&amp;""</f>
        <v/>
      </c>
      <c r="EG635" s="495" t="str">
        <f>""&amp;(MID(数据表!AZ635,1,MIN(FIND({0;1;2;3;4;5;6;7;8;9},数据表!AZ635&amp;"1234567890",1)-1)))&amp;""</f>
        <v/>
      </c>
    </row>
    <row r="636" spans="2:137" s="310" customFormat="1" ht="12" customHeight="1">
      <c r="B636" s="286"/>
      <c r="C636" s="286"/>
      <c r="D636" s="286"/>
      <c r="E636" s="479"/>
      <c r="F636" s="282"/>
      <c r="G636" s="283"/>
      <c r="H636" s="421"/>
      <c r="I636" s="421"/>
      <c r="J636" s="283"/>
      <c r="K636" s="421"/>
      <c r="L636" s="282"/>
      <c r="N636" s="282"/>
      <c r="S636" s="282"/>
      <c r="T636" s="283"/>
      <c r="U636" s="283"/>
      <c r="V636" s="283"/>
      <c r="W636" s="283"/>
      <c r="X636" s="283"/>
      <c r="Y636" s="282"/>
      <c r="Z636" s="282"/>
      <c r="AA636" s="283"/>
      <c r="AB636" s="282"/>
      <c r="AC636" s="282"/>
      <c r="AD636" s="282"/>
      <c r="AE636" s="282"/>
      <c r="AF636" s="283"/>
      <c r="AG636" s="402"/>
      <c r="AH636" s="283"/>
      <c r="AI636" s="283"/>
      <c r="AJ636" s="283"/>
      <c r="AK636" s="283"/>
      <c r="AL636" s="283"/>
      <c r="AM636" s="282"/>
      <c r="AN636" s="282"/>
      <c r="AO636" s="282"/>
      <c r="AP636" s="282"/>
      <c r="AQ636" s="282"/>
      <c r="AR636" s="282"/>
      <c r="AT636" s="283"/>
      <c r="AU636" s="283"/>
      <c r="AV636" s="283"/>
      <c r="AW636" s="283"/>
      <c r="AY636" s="283"/>
      <c r="AZ636" s="282"/>
      <c r="BA636" s="283"/>
      <c r="BB636" s="282"/>
      <c r="BC636" s="282"/>
      <c r="BD636" s="282"/>
      <c r="BE636" s="283"/>
      <c r="BG636" s="282"/>
      <c r="BH636" s="282"/>
      <c r="BI636" s="282"/>
      <c r="BL636" s="421"/>
      <c r="BM636" s="424"/>
      <c r="BN636" s="424"/>
      <c r="BO636" s="424"/>
      <c r="BP636" s="424"/>
      <c r="BQ636" s="421"/>
      <c r="BR636" s="421"/>
      <c r="BV636" s="282"/>
      <c r="BW636" s="283"/>
      <c r="BY636" s="283"/>
      <c r="BZ636" s="283"/>
      <c r="CA636" s="283"/>
      <c r="CB636" s="282"/>
      <c r="CC636" s="282"/>
      <c r="CD636" s="282"/>
      <c r="CE636" s="282"/>
      <c r="CG636" s="427"/>
      <c r="CH636" s="402"/>
      <c r="CI636" s="424"/>
      <c r="CJ636" s="282"/>
      <c r="CK636" s="282"/>
      <c r="CL636" s="283"/>
      <c r="CM636" s="283"/>
      <c r="CP636" s="282"/>
      <c r="DC636" s="282"/>
      <c r="DD636" s="282"/>
      <c r="DE636" s="282"/>
      <c r="DF636" s="282"/>
      <c r="DG636" s="282"/>
      <c r="DH636" s="282"/>
      <c r="DI636" s="282"/>
      <c r="DJ636" s="282"/>
      <c r="EF636" s="495" t="str">
        <f>""&amp;(MID(数据表!AZ636,1,MIN(FIND({"(";"（"},数据表!AZ636&amp;"(（",1)-1)))&amp;""</f>
        <v/>
      </c>
      <c r="EG636" s="495" t="str">
        <f>""&amp;(MID(数据表!AZ636,1,MIN(FIND({0;1;2;3;4;5;6;7;8;9},数据表!AZ636&amp;"1234567890",1)-1)))&amp;""</f>
        <v/>
      </c>
    </row>
    <row r="637" spans="2:137" s="310" customFormat="1" ht="12" customHeight="1">
      <c r="B637" s="286"/>
      <c r="C637" s="286"/>
      <c r="D637" s="286"/>
      <c r="E637" s="479"/>
      <c r="F637" s="282"/>
      <c r="G637" s="283"/>
      <c r="H637" s="421"/>
      <c r="I637" s="421"/>
      <c r="J637" s="283"/>
      <c r="K637" s="421"/>
      <c r="L637" s="282"/>
      <c r="N637" s="282"/>
      <c r="S637" s="282"/>
      <c r="T637" s="283"/>
      <c r="U637" s="283"/>
      <c r="V637" s="283"/>
      <c r="W637" s="283"/>
      <c r="X637" s="283"/>
      <c r="Y637" s="282"/>
      <c r="Z637" s="282"/>
      <c r="AA637" s="283"/>
      <c r="AB637" s="282"/>
      <c r="AC637" s="282"/>
      <c r="AD637" s="282"/>
      <c r="AE637" s="282"/>
      <c r="AF637" s="283"/>
      <c r="AG637" s="402"/>
      <c r="AH637" s="283"/>
      <c r="AI637" s="283"/>
      <c r="AJ637" s="283"/>
      <c r="AK637" s="283"/>
      <c r="AL637" s="283"/>
      <c r="AM637" s="282"/>
      <c r="AN637" s="282"/>
      <c r="AO637" s="282"/>
      <c r="AP637" s="282"/>
      <c r="AQ637" s="282"/>
      <c r="AR637" s="282"/>
      <c r="AT637" s="283"/>
      <c r="AU637" s="283"/>
      <c r="AV637" s="283"/>
      <c r="AW637" s="283"/>
      <c r="AY637" s="283"/>
      <c r="AZ637" s="282"/>
      <c r="BA637" s="283"/>
      <c r="BB637" s="282"/>
      <c r="BC637" s="282"/>
      <c r="BD637" s="282"/>
      <c r="BE637" s="283"/>
      <c r="BG637" s="282"/>
      <c r="BH637" s="282"/>
      <c r="BI637" s="282"/>
      <c r="BL637" s="421"/>
      <c r="BM637" s="424"/>
      <c r="BN637" s="424"/>
      <c r="BO637" s="424"/>
      <c r="BP637" s="424"/>
      <c r="BQ637" s="421"/>
      <c r="BR637" s="421"/>
      <c r="BV637" s="282"/>
      <c r="BW637" s="283"/>
      <c r="BY637" s="283"/>
      <c r="BZ637" s="283"/>
      <c r="CA637" s="283"/>
      <c r="CB637" s="282"/>
      <c r="CC637" s="282"/>
      <c r="CD637" s="282"/>
      <c r="CE637" s="282"/>
      <c r="CG637" s="427"/>
      <c r="CH637" s="402"/>
      <c r="CI637" s="424"/>
      <c r="CJ637" s="282"/>
      <c r="CK637" s="282"/>
      <c r="CL637" s="283"/>
      <c r="CM637" s="283"/>
      <c r="CP637" s="282"/>
      <c r="DC637" s="282"/>
      <c r="DD637" s="282"/>
      <c r="DE637" s="282"/>
      <c r="DF637" s="282"/>
      <c r="DG637" s="282"/>
      <c r="DH637" s="282"/>
      <c r="DI637" s="282"/>
      <c r="DJ637" s="282"/>
      <c r="EF637" s="495" t="str">
        <f>""&amp;(MID(数据表!AZ637,1,MIN(FIND({"(";"（"},数据表!AZ637&amp;"(（",1)-1)))&amp;""</f>
        <v/>
      </c>
      <c r="EG637" s="495" t="str">
        <f>""&amp;(MID(数据表!AZ637,1,MIN(FIND({0;1;2;3;4;5;6;7;8;9},数据表!AZ637&amp;"1234567890",1)-1)))&amp;""</f>
        <v/>
      </c>
    </row>
    <row r="638" spans="2:137" s="310" customFormat="1" ht="12" customHeight="1">
      <c r="B638" s="286"/>
      <c r="C638" s="286"/>
      <c r="D638" s="286"/>
      <c r="E638" s="479"/>
      <c r="F638" s="282"/>
      <c r="G638" s="283"/>
      <c r="H638" s="421"/>
      <c r="I638" s="421"/>
      <c r="J638" s="283"/>
      <c r="K638" s="421"/>
      <c r="L638" s="282"/>
      <c r="N638" s="282"/>
      <c r="S638" s="282"/>
      <c r="T638" s="283"/>
      <c r="U638" s="283"/>
      <c r="V638" s="283"/>
      <c r="W638" s="283"/>
      <c r="X638" s="283"/>
      <c r="Y638" s="282"/>
      <c r="Z638" s="282"/>
      <c r="AA638" s="283"/>
      <c r="AB638" s="282"/>
      <c r="AC638" s="282"/>
      <c r="AD638" s="282"/>
      <c r="AE638" s="282"/>
      <c r="AF638" s="283"/>
      <c r="AG638" s="402"/>
      <c r="AH638" s="283"/>
      <c r="AI638" s="283"/>
      <c r="AJ638" s="283"/>
      <c r="AK638" s="283"/>
      <c r="AL638" s="283"/>
      <c r="AM638" s="282"/>
      <c r="AN638" s="282"/>
      <c r="AO638" s="282"/>
      <c r="AP638" s="282"/>
      <c r="AQ638" s="282"/>
      <c r="AR638" s="282"/>
      <c r="AT638" s="283"/>
      <c r="AU638" s="283"/>
      <c r="AV638" s="283"/>
      <c r="AW638" s="283"/>
      <c r="AY638" s="283"/>
      <c r="AZ638" s="282"/>
      <c r="BA638" s="283"/>
      <c r="BB638" s="282"/>
      <c r="BC638" s="282"/>
      <c r="BD638" s="282"/>
      <c r="BE638" s="283"/>
      <c r="BG638" s="282"/>
      <c r="BH638" s="282"/>
      <c r="BI638" s="282"/>
      <c r="BL638" s="421"/>
      <c r="BM638" s="424"/>
      <c r="BN638" s="424"/>
      <c r="BO638" s="424"/>
      <c r="BP638" s="424"/>
      <c r="BQ638" s="421"/>
      <c r="BR638" s="421"/>
      <c r="BV638" s="282"/>
      <c r="BW638" s="283"/>
      <c r="BY638" s="283"/>
      <c r="BZ638" s="283"/>
      <c r="CA638" s="283"/>
      <c r="CB638" s="282"/>
      <c r="CC638" s="282"/>
      <c r="CD638" s="282"/>
      <c r="CE638" s="282"/>
      <c r="CG638" s="427"/>
      <c r="CH638" s="402"/>
      <c r="CI638" s="424"/>
      <c r="CJ638" s="282"/>
      <c r="CK638" s="282"/>
      <c r="CL638" s="283"/>
      <c r="CM638" s="283"/>
      <c r="CP638" s="282"/>
      <c r="DC638" s="282"/>
      <c r="DD638" s="282"/>
      <c r="DE638" s="282"/>
      <c r="DF638" s="282"/>
      <c r="DG638" s="282"/>
      <c r="DH638" s="282"/>
      <c r="DI638" s="282"/>
      <c r="DJ638" s="282"/>
      <c r="EF638" s="495" t="str">
        <f>""&amp;(MID(数据表!AZ638,1,MIN(FIND({"(";"（"},数据表!AZ638&amp;"(（",1)-1)))&amp;""</f>
        <v/>
      </c>
      <c r="EG638" s="495" t="str">
        <f>""&amp;(MID(数据表!AZ638,1,MIN(FIND({0;1;2;3;4;5;6;7;8;9},数据表!AZ638&amp;"1234567890",1)-1)))&amp;""</f>
        <v/>
      </c>
    </row>
    <row r="639" spans="2:137" s="310" customFormat="1" ht="12" customHeight="1">
      <c r="B639" s="286"/>
      <c r="C639" s="286"/>
      <c r="D639" s="286"/>
      <c r="E639" s="479"/>
      <c r="F639" s="282"/>
      <c r="G639" s="283"/>
      <c r="H639" s="421"/>
      <c r="I639" s="421"/>
      <c r="J639" s="283"/>
      <c r="K639" s="421"/>
      <c r="L639" s="282"/>
      <c r="N639" s="282"/>
      <c r="S639" s="282"/>
      <c r="T639" s="283"/>
      <c r="U639" s="283"/>
      <c r="V639" s="283"/>
      <c r="W639" s="283"/>
      <c r="X639" s="283"/>
      <c r="Y639" s="282"/>
      <c r="Z639" s="282"/>
      <c r="AA639" s="283"/>
      <c r="AB639" s="282"/>
      <c r="AC639" s="282"/>
      <c r="AD639" s="282"/>
      <c r="AE639" s="282"/>
      <c r="AF639" s="283"/>
      <c r="AG639" s="402"/>
      <c r="AH639" s="283"/>
      <c r="AI639" s="283"/>
      <c r="AJ639" s="283"/>
      <c r="AK639" s="283"/>
      <c r="AL639" s="283"/>
      <c r="AM639" s="282"/>
      <c r="AN639" s="282"/>
      <c r="AO639" s="282"/>
      <c r="AP639" s="282"/>
      <c r="AQ639" s="282"/>
      <c r="AR639" s="282"/>
      <c r="AT639" s="283"/>
      <c r="AU639" s="283"/>
      <c r="AV639" s="283"/>
      <c r="AW639" s="283"/>
      <c r="AY639" s="283"/>
      <c r="AZ639" s="282"/>
      <c r="BA639" s="283"/>
      <c r="BB639" s="282"/>
      <c r="BC639" s="282"/>
      <c r="BD639" s="282"/>
      <c r="BE639" s="283"/>
      <c r="BG639" s="282"/>
      <c r="BH639" s="282"/>
      <c r="BI639" s="282"/>
      <c r="BL639" s="421"/>
      <c r="BM639" s="424"/>
      <c r="BN639" s="424"/>
      <c r="BO639" s="424"/>
      <c r="BP639" s="424"/>
      <c r="BQ639" s="421"/>
      <c r="BR639" s="421"/>
      <c r="BV639" s="282"/>
      <c r="BW639" s="283"/>
      <c r="BY639" s="283"/>
      <c r="BZ639" s="283"/>
      <c r="CA639" s="283"/>
      <c r="CB639" s="282"/>
      <c r="CC639" s="282"/>
      <c r="CD639" s="282"/>
      <c r="CE639" s="282"/>
      <c r="CG639" s="427"/>
      <c r="CH639" s="402"/>
      <c r="CI639" s="424"/>
      <c r="CJ639" s="282"/>
      <c r="CK639" s="282"/>
      <c r="CL639" s="283"/>
      <c r="CM639" s="283"/>
      <c r="CP639" s="282"/>
      <c r="DC639" s="282"/>
      <c r="DD639" s="282"/>
      <c r="DE639" s="282"/>
      <c r="DF639" s="282"/>
      <c r="DG639" s="282"/>
      <c r="DH639" s="282"/>
      <c r="DI639" s="282"/>
      <c r="DJ639" s="282"/>
      <c r="EF639" s="495" t="str">
        <f>""&amp;(MID(数据表!AZ639,1,MIN(FIND({"(";"（"},数据表!AZ639&amp;"(（",1)-1)))&amp;""</f>
        <v/>
      </c>
      <c r="EG639" s="495" t="str">
        <f>""&amp;(MID(数据表!AZ639,1,MIN(FIND({0;1;2;3;4;5;6;7;8;9},数据表!AZ639&amp;"1234567890",1)-1)))&amp;""</f>
        <v/>
      </c>
    </row>
    <row r="640" spans="2:137" s="310" customFormat="1" ht="12" customHeight="1">
      <c r="B640" s="286"/>
      <c r="C640" s="286"/>
      <c r="D640" s="286"/>
      <c r="E640" s="479"/>
      <c r="F640" s="282"/>
      <c r="G640" s="283"/>
      <c r="H640" s="421"/>
      <c r="I640" s="421"/>
      <c r="J640" s="283"/>
      <c r="K640" s="421"/>
      <c r="L640" s="282"/>
      <c r="N640" s="282"/>
      <c r="S640" s="282"/>
      <c r="T640" s="283"/>
      <c r="U640" s="283"/>
      <c r="V640" s="283"/>
      <c r="W640" s="283"/>
      <c r="X640" s="283"/>
      <c r="Y640" s="282"/>
      <c r="Z640" s="282"/>
      <c r="AA640" s="283"/>
      <c r="AB640" s="282"/>
      <c r="AC640" s="282"/>
      <c r="AD640" s="282"/>
      <c r="AE640" s="282"/>
      <c r="AF640" s="283"/>
      <c r="AG640" s="402"/>
      <c r="AH640" s="283"/>
      <c r="AI640" s="283"/>
      <c r="AJ640" s="283"/>
      <c r="AK640" s="283"/>
      <c r="AL640" s="283"/>
      <c r="AM640" s="282"/>
      <c r="AN640" s="282"/>
      <c r="AO640" s="282"/>
      <c r="AP640" s="282"/>
      <c r="AQ640" s="282"/>
      <c r="AR640" s="282"/>
      <c r="AT640" s="283"/>
      <c r="AU640" s="283"/>
      <c r="AV640" s="283"/>
      <c r="AW640" s="283"/>
      <c r="AY640" s="283"/>
      <c r="AZ640" s="282"/>
      <c r="BA640" s="283"/>
      <c r="BB640" s="282"/>
      <c r="BC640" s="282"/>
      <c r="BD640" s="282"/>
      <c r="BE640" s="283"/>
      <c r="BG640" s="282"/>
      <c r="BH640" s="282"/>
      <c r="BI640" s="282"/>
      <c r="BL640" s="421"/>
      <c r="BM640" s="424"/>
      <c r="BN640" s="424"/>
      <c r="BO640" s="424"/>
      <c r="BP640" s="424"/>
      <c r="BQ640" s="421"/>
      <c r="BR640" s="421"/>
      <c r="BV640" s="282"/>
      <c r="BW640" s="283"/>
      <c r="BY640" s="283"/>
      <c r="BZ640" s="283"/>
      <c r="CA640" s="283"/>
      <c r="CB640" s="282"/>
      <c r="CC640" s="282"/>
      <c r="CD640" s="282"/>
      <c r="CE640" s="282"/>
      <c r="CG640" s="427"/>
      <c r="CH640" s="402"/>
      <c r="CI640" s="424"/>
      <c r="CJ640" s="282"/>
      <c r="CK640" s="282"/>
      <c r="CL640" s="283"/>
      <c r="CM640" s="283"/>
      <c r="CP640" s="282"/>
      <c r="DC640" s="282"/>
      <c r="DD640" s="282"/>
      <c r="DE640" s="282"/>
      <c r="DF640" s="282"/>
      <c r="DG640" s="282"/>
      <c r="DH640" s="282"/>
      <c r="DI640" s="282"/>
      <c r="DJ640" s="282"/>
      <c r="EF640" s="495" t="str">
        <f>""&amp;(MID(数据表!AZ640,1,MIN(FIND({"(";"（"},数据表!AZ640&amp;"(（",1)-1)))&amp;""</f>
        <v/>
      </c>
      <c r="EG640" s="495" t="str">
        <f>""&amp;(MID(数据表!AZ640,1,MIN(FIND({0;1;2;3;4;5;6;7;8;9},数据表!AZ640&amp;"1234567890",1)-1)))&amp;""</f>
        <v/>
      </c>
    </row>
    <row r="641" spans="2:137" s="310" customFormat="1" ht="12" customHeight="1">
      <c r="B641" s="286"/>
      <c r="C641" s="286"/>
      <c r="D641" s="286"/>
      <c r="E641" s="479"/>
      <c r="F641" s="282"/>
      <c r="G641" s="283"/>
      <c r="H641" s="421"/>
      <c r="I641" s="421"/>
      <c r="J641" s="283"/>
      <c r="K641" s="421"/>
      <c r="L641" s="282"/>
      <c r="N641" s="282"/>
      <c r="S641" s="282"/>
      <c r="T641" s="283"/>
      <c r="U641" s="283"/>
      <c r="V641" s="283"/>
      <c r="W641" s="283"/>
      <c r="X641" s="283"/>
      <c r="Y641" s="282"/>
      <c r="Z641" s="282"/>
      <c r="AA641" s="283"/>
      <c r="AB641" s="282"/>
      <c r="AC641" s="282"/>
      <c r="AD641" s="282"/>
      <c r="AE641" s="282"/>
      <c r="AF641" s="283"/>
      <c r="AG641" s="402"/>
      <c r="AH641" s="283"/>
      <c r="AI641" s="283"/>
      <c r="AJ641" s="283"/>
      <c r="AK641" s="283"/>
      <c r="AL641" s="283"/>
      <c r="AM641" s="282"/>
      <c r="AN641" s="282"/>
      <c r="AO641" s="282"/>
      <c r="AP641" s="282"/>
      <c r="AQ641" s="282"/>
      <c r="AR641" s="282"/>
      <c r="AT641" s="283"/>
      <c r="AU641" s="283"/>
      <c r="AV641" s="283"/>
      <c r="AW641" s="283"/>
      <c r="AY641" s="283"/>
      <c r="AZ641" s="282"/>
      <c r="BA641" s="283"/>
      <c r="BB641" s="282"/>
      <c r="BC641" s="282"/>
      <c r="BD641" s="282"/>
      <c r="BE641" s="283"/>
      <c r="BG641" s="282"/>
      <c r="BH641" s="282"/>
      <c r="BI641" s="282"/>
      <c r="BL641" s="421"/>
      <c r="BM641" s="424"/>
      <c r="BN641" s="424"/>
      <c r="BO641" s="424"/>
      <c r="BP641" s="424"/>
      <c r="BQ641" s="421"/>
      <c r="BR641" s="421"/>
      <c r="BV641" s="282"/>
      <c r="BW641" s="283"/>
      <c r="BY641" s="283"/>
      <c r="BZ641" s="283"/>
      <c r="CA641" s="283"/>
      <c r="CB641" s="282"/>
      <c r="CC641" s="282"/>
      <c r="CD641" s="282"/>
      <c r="CE641" s="282"/>
      <c r="CG641" s="427"/>
      <c r="CH641" s="402"/>
      <c r="CI641" s="424"/>
      <c r="CJ641" s="282"/>
      <c r="CK641" s="282"/>
      <c r="CL641" s="283"/>
      <c r="CM641" s="283"/>
      <c r="CP641" s="282"/>
      <c r="DC641" s="282"/>
      <c r="DD641" s="282"/>
      <c r="DE641" s="282"/>
      <c r="DF641" s="282"/>
      <c r="DG641" s="282"/>
      <c r="DH641" s="282"/>
      <c r="DI641" s="282"/>
      <c r="DJ641" s="282"/>
      <c r="EF641" s="495" t="str">
        <f>""&amp;(MID(数据表!AZ641,1,MIN(FIND({"(";"（"},数据表!AZ641&amp;"(（",1)-1)))&amp;""</f>
        <v/>
      </c>
      <c r="EG641" s="495" t="str">
        <f>""&amp;(MID(数据表!AZ641,1,MIN(FIND({0;1;2;3;4;5;6;7;8;9},数据表!AZ641&amp;"1234567890",1)-1)))&amp;""</f>
        <v/>
      </c>
    </row>
    <row r="642" spans="2:137" s="310" customFormat="1" ht="12" customHeight="1">
      <c r="B642" s="286"/>
      <c r="C642" s="286"/>
      <c r="D642" s="286"/>
      <c r="E642" s="479"/>
      <c r="F642" s="282"/>
      <c r="G642" s="283"/>
      <c r="H642" s="421"/>
      <c r="I642" s="421"/>
      <c r="J642" s="283"/>
      <c r="K642" s="421"/>
      <c r="L642" s="282"/>
      <c r="N642" s="282"/>
      <c r="S642" s="282"/>
      <c r="T642" s="283"/>
      <c r="U642" s="283"/>
      <c r="V642" s="283"/>
      <c r="W642" s="283"/>
      <c r="X642" s="283"/>
      <c r="Y642" s="282"/>
      <c r="Z642" s="282"/>
      <c r="AA642" s="283"/>
      <c r="AB642" s="282"/>
      <c r="AC642" s="282"/>
      <c r="AD642" s="282"/>
      <c r="AE642" s="282"/>
      <c r="AF642" s="283"/>
      <c r="AG642" s="402"/>
      <c r="AH642" s="283"/>
      <c r="AI642" s="283"/>
      <c r="AJ642" s="283"/>
      <c r="AK642" s="283"/>
      <c r="AL642" s="283"/>
      <c r="AM642" s="282"/>
      <c r="AN642" s="282"/>
      <c r="AO642" s="282"/>
      <c r="AP642" s="282"/>
      <c r="AQ642" s="282"/>
      <c r="AR642" s="282"/>
      <c r="AT642" s="283"/>
      <c r="AU642" s="283"/>
      <c r="AV642" s="283"/>
      <c r="AW642" s="283"/>
      <c r="AY642" s="283"/>
      <c r="AZ642" s="282"/>
      <c r="BA642" s="283"/>
      <c r="BB642" s="282"/>
      <c r="BC642" s="282"/>
      <c r="BD642" s="282"/>
      <c r="BE642" s="283"/>
      <c r="BG642" s="282"/>
      <c r="BH642" s="282"/>
      <c r="BI642" s="282"/>
      <c r="BL642" s="421"/>
      <c r="BM642" s="424"/>
      <c r="BN642" s="424"/>
      <c r="BO642" s="424"/>
      <c r="BP642" s="424"/>
      <c r="BQ642" s="421"/>
      <c r="BR642" s="421"/>
      <c r="BV642" s="282"/>
      <c r="BW642" s="283"/>
      <c r="BY642" s="283"/>
      <c r="BZ642" s="283"/>
      <c r="CA642" s="283"/>
      <c r="CB642" s="282"/>
      <c r="CC642" s="282"/>
      <c r="CD642" s="282"/>
      <c r="CE642" s="282"/>
      <c r="CG642" s="427"/>
      <c r="CH642" s="402"/>
      <c r="CI642" s="424"/>
      <c r="CJ642" s="282"/>
      <c r="CK642" s="282"/>
      <c r="CL642" s="283"/>
      <c r="CM642" s="283"/>
      <c r="CP642" s="282"/>
      <c r="DC642" s="282"/>
      <c r="DD642" s="282"/>
      <c r="DE642" s="282"/>
      <c r="DF642" s="282"/>
      <c r="DG642" s="282"/>
      <c r="DH642" s="282"/>
      <c r="DI642" s="282"/>
      <c r="DJ642" s="282"/>
      <c r="EF642" s="495" t="str">
        <f>""&amp;(MID(数据表!AZ642,1,MIN(FIND({"(";"（"},数据表!AZ642&amp;"(（",1)-1)))&amp;""</f>
        <v/>
      </c>
      <c r="EG642" s="495" t="str">
        <f>""&amp;(MID(数据表!AZ642,1,MIN(FIND({0;1;2;3;4;5;6;7;8;9},数据表!AZ642&amp;"1234567890",1)-1)))&amp;""</f>
        <v/>
      </c>
    </row>
    <row r="643" spans="2:137" s="310" customFormat="1" ht="12" customHeight="1">
      <c r="B643" s="286"/>
      <c r="C643" s="286"/>
      <c r="D643" s="286"/>
      <c r="E643" s="479"/>
      <c r="F643" s="282"/>
      <c r="G643" s="283"/>
      <c r="H643" s="421"/>
      <c r="I643" s="421"/>
      <c r="J643" s="283"/>
      <c r="K643" s="421"/>
      <c r="L643" s="282"/>
      <c r="N643" s="282"/>
      <c r="S643" s="282"/>
      <c r="T643" s="283"/>
      <c r="U643" s="283"/>
      <c r="V643" s="283"/>
      <c r="W643" s="283"/>
      <c r="X643" s="283"/>
      <c r="Y643" s="282"/>
      <c r="Z643" s="282"/>
      <c r="AA643" s="283"/>
      <c r="AB643" s="282"/>
      <c r="AC643" s="282"/>
      <c r="AD643" s="282"/>
      <c r="AE643" s="282"/>
      <c r="AF643" s="283"/>
      <c r="AG643" s="402"/>
      <c r="AH643" s="283"/>
      <c r="AI643" s="283"/>
      <c r="AJ643" s="283"/>
      <c r="AK643" s="283"/>
      <c r="AL643" s="283"/>
      <c r="AM643" s="282"/>
      <c r="AN643" s="282"/>
      <c r="AO643" s="282"/>
      <c r="AP643" s="282"/>
      <c r="AQ643" s="282"/>
      <c r="AR643" s="282"/>
      <c r="AT643" s="283"/>
      <c r="AU643" s="283"/>
      <c r="AV643" s="283"/>
      <c r="AW643" s="283"/>
      <c r="AY643" s="283"/>
      <c r="AZ643" s="282"/>
      <c r="BA643" s="283"/>
      <c r="BB643" s="282"/>
      <c r="BC643" s="282"/>
      <c r="BD643" s="282"/>
      <c r="BE643" s="283"/>
      <c r="BG643" s="282"/>
      <c r="BH643" s="282"/>
      <c r="BI643" s="282"/>
      <c r="BL643" s="421"/>
      <c r="BM643" s="424"/>
      <c r="BN643" s="424"/>
      <c r="BO643" s="424"/>
      <c r="BP643" s="424"/>
      <c r="BQ643" s="421"/>
      <c r="BR643" s="421"/>
      <c r="BV643" s="282"/>
      <c r="BW643" s="283"/>
      <c r="BY643" s="283"/>
      <c r="BZ643" s="283"/>
      <c r="CA643" s="283"/>
      <c r="CB643" s="282"/>
      <c r="CC643" s="282"/>
      <c r="CD643" s="282"/>
      <c r="CE643" s="282"/>
      <c r="CG643" s="427"/>
      <c r="CH643" s="402"/>
      <c r="CI643" s="424"/>
      <c r="CJ643" s="282"/>
      <c r="CK643" s="282"/>
      <c r="CL643" s="283"/>
      <c r="CM643" s="283"/>
      <c r="CP643" s="282"/>
      <c r="DC643" s="282"/>
      <c r="DD643" s="282"/>
      <c r="DE643" s="282"/>
      <c r="DF643" s="282"/>
      <c r="DG643" s="282"/>
      <c r="DH643" s="282"/>
      <c r="DI643" s="282"/>
      <c r="DJ643" s="282"/>
      <c r="EF643" s="495" t="str">
        <f>""&amp;(MID(数据表!AZ643,1,MIN(FIND({"(";"（"},数据表!AZ643&amp;"(（",1)-1)))&amp;""</f>
        <v/>
      </c>
      <c r="EG643" s="495" t="str">
        <f>""&amp;(MID(数据表!AZ643,1,MIN(FIND({0;1;2;3;4;5;6;7;8;9},数据表!AZ643&amp;"1234567890",1)-1)))&amp;""</f>
        <v/>
      </c>
    </row>
    <row r="644" spans="2:137" s="310" customFormat="1" ht="12" customHeight="1">
      <c r="B644" s="286"/>
      <c r="C644" s="286"/>
      <c r="D644" s="286"/>
      <c r="E644" s="479"/>
      <c r="F644" s="282"/>
      <c r="G644" s="283"/>
      <c r="H644" s="421"/>
      <c r="I644" s="421"/>
      <c r="J644" s="283"/>
      <c r="K644" s="421"/>
      <c r="L644" s="282"/>
      <c r="N644" s="282"/>
      <c r="S644" s="282"/>
      <c r="T644" s="283"/>
      <c r="U644" s="283"/>
      <c r="V644" s="283"/>
      <c r="W644" s="283"/>
      <c r="X644" s="283"/>
      <c r="Y644" s="282"/>
      <c r="Z644" s="282"/>
      <c r="AA644" s="283"/>
      <c r="AB644" s="282"/>
      <c r="AC644" s="282"/>
      <c r="AD644" s="282"/>
      <c r="AE644" s="282"/>
      <c r="AF644" s="283"/>
      <c r="AG644" s="402"/>
      <c r="AH644" s="283"/>
      <c r="AI644" s="283"/>
      <c r="AJ644" s="283"/>
      <c r="AK644" s="283"/>
      <c r="AL644" s="283"/>
      <c r="AM644" s="282"/>
      <c r="AN644" s="282"/>
      <c r="AO644" s="282"/>
      <c r="AP644" s="282"/>
      <c r="AQ644" s="282"/>
      <c r="AR644" s="282"/>
      <c r="AT644" s="283"/>
      <c r="AU644" s="283"/>
      <c r="AV644" s="283"/>
      <c r="AW644" s="283"/>
      <c r="AY644" s="283"/>
      <c r="AZ644" s="282"/>
      <c r="BA644" s="283"/>
      <c r="BB644" s="282"/>
      <c r="BC644" s="282"/>
      <c r="BD644" s="282"/>
      <c r="BE644" s="283"/>
      <c r="BG644" s="282"/>
      <c r="BH644" s="282"/>
      <c r="BI644" s="282"/>
      <c r="BL644" s="421"/>
      <c r="BM644" s="424"/>
      <c r="BN644" s="424"/>
      <c r="BO644" s="424"/>
      <c r="BP644" s="424"/>
      <c r="BQ644" s="421"/>
      <c r="BR644" s="421"/>
      <c r="BV644" s="282"/>
      <c r="BW644" s="283"/>
      <c r="BY644" s="283"/>
      <c r="BZ644" s="283"/>
      <c r="CA644" s="283"/>
      <c r="CB644" s="282"/>
      <c r="CC644" s="282"/>
      <c r="CD644" s="282"/>
      <c r="CE644" s="282"/>
      <c r="CG644" s="427"/>
      <c r="CH644" s="402"/>
      <c r="CI644" s="424"/>
      <c r="CJ644" s="282"/>
      <c r="CK644" s="282"/>
      <c r="CL644" s="283"/>
      <c r="CM644" s="283"/>
      <c r="CP644" s="282"/>
      <c r="DC644" s="282"/>
      <c r="DD644" s="282"/>
      <c r="DE644" s="282"/>
      <c r="DF644" s="282"/>
      <c r="DG644" s="282"/>
      <c r="DH644" s="282"/>
      <c r="DI644" s="282"/>
      <c r="DJ644" s="282"/>
      <c r="EF644" s="495" t="str">
        <f>""&amp;(MID(数据表!AZ644,1,MIN(FIND({"(";"（"},数据表!AZ644&amp;"(（",1)-1)))&amp;""</f>
        <v/>
      </c>
      <c r="EG644" s="495" t="str">
        <f>""&amp;(MID(数据表!AZ644,1,MIN(FIND({0;1;2;3;4;5;6;7;8;9},数据表!AZ644&amp;"1234567890",1)-1)))&amp;""</f>
        <v/>
      </c>
    </row>
    <row r="645" spans="2:137" s="310" customFormat="1" ht="12" customHeight="1">
      <c r="B645" s="286"/>
      <c r="C645" s="286"/>
      <c r="D645" s="286"/>
      <c r="E645" s="479"/>
      <c r="F645" s="282"/>
      <c r="G645" s="283"/>
      <c r="H645" s="421"/>
      <c r="I645" s="421"/>
      <c r="J645" s="283"/>
      <c r="K645" s="421"/>
      <c r="L645" s="282"/>
      <c r="N645" s="282"/>
      <c r="S645" s="282"/>
      <c r="T645" s="283"/>
      <c r="U645" s="283"/>
      <c r="V645" s="283"/>
      <c r="W645" s="283"/>
      <c r="X645" s="283"/>
      <c r="Y645" s="282"/>
      <c r="Z645" s="282"/>
      <c r="AA645" s="283"/>
      <c r="AB645" s="282"/>
      <c r="AC645" s="282"/>
      <c r="AD645" s="282"/>
      <c r="AE645" s="282"/>
      <c r="AF645" s="283"/>
      <c r="AG645" s="402"/>
      <c r="AH645" s="283"/>
      <c r="AI645" s="283"/>
      <c r="AJ645" s="283"/>
      <c r="AK645" s="283"/>
      <c r="AL645" s="283"/>
      <c r="AM645" s="282"/>
      <c r="AN645" s="282"/>
      <c r="AO645" s="282"/>
      <c r="AP645" s="282"/>
      <c r="AQ645" s="282"/>
      <c r="AR645" s="282"/>
      <c r="AT645" s="283"/>
      <c r="AU645" s="283"/>
      <c r="AV645" s="283"/>
      <c r="AW645" s="283"/>
      <c r="AY645" s="283"/>
      <c r="AZ645" s="282"/>
      <c r="BA645" s="283"/>
      <c r="BB645" s="282"/>
      <c r="BC645" s="282"/>
      <c r="BD645" s="282"/>
      <c r="BE645" s="283"/>
      <c r="BG645" s="282"/>
      <c r="BH645" s="282"/>
      <c r="BI645" s="282"/>
      <c r="BL645" s="421"/>
      <c r="BM645" s="424"/>
      <c r="BN645" s="424"/>
      <c r="BO645" s="424"/>
      <c r="BP645" s="424"/>
      <c r="BQ645" s="421"/>
      <c r="BR645" s="421"/>
      <c r="BV645" s="282"/>
      <c r="BW645" s="283"/>
      <c r="BY645" s="283"/>
      <c r="BZ645" s="283"/>
      <c r="CA645" s="283"/>
      <c r="CB645" s="282"/>
      <c r="CC645" s="282"/>
      <c r="CD645" s="282"/>
      <c r="CE645" s="282"/>
      <c r="CG645" s="427"/>
      <c r="CH645" s="402"/>
      <c r="CI645" s="424"/>
      <c r="CJ645" s="282"/>
      <c r="CK645" s="282"/>
      <c r="CL645" s="283"/>
      <c r="CM645" s="283"/>
      <c r="CP645" s="282"/>
      <c r="DC645" s="282"/>
      <c r="DD645" s="282"/>
      <c r="DE645" s="282"/>
      <c r="DF645" s="282"/>
      <c r="DG645" s="282"/>
      <c r="DH645" s="282"/>
      <c r="DI645" s="282"/>
      <c r="DJ645" s="282"/>
      <c r="EF645" s="495" t="str">
        <f>""&amp;(MID(数据表!AZ645,1,MIN(FIND({"(";"（"},数据表!AZ645&amp;"(（",1)-1)))&amp;""</f>
        <v/>
      </c>
      <c r="EG645" s="495" t="str">
        <f>""&amp;(MID(数据表!AZ645,1,MIN(FIND({0;1;2;3;4;5;6;7;8;9},数据表!AZ645&amp;"1234567890",1)-1)))&amp;""</f>
        <v/>
      </c>
    </row>
    <row r="646" spans="2:137" s="310" customFormat="1" ht="12" customHeight="1">
      <c r="B646" s="286"/>
      <c r="C646" s="286"/>
      <c r="D646" s="286"/>
      <c r="E646" s="479"/>
      <c r="F646" s="282"/>
      <c r="G646" s="283"/>
      <c r="H646" s="421"/>
      <c r="I646" s="421"/>
      <c r="J646" s="283"/>
      <c r="K646" s="421"/>
      <c r="L646" s="282"/>
      <c r="N646" s="282"/>
      <c r="S646" s="282"/>
      <c r="T646" s="283"/>
      <c r="U646" s="283"/>
      <c r="V646" s="283"/>
      <c r="W646" s="283"/>
      <c r="X646" s="283"/>
      <c r="Y646" s="282"/>
      <c r="Z646" s="282"/>
      <c r="AA646" s="283"/>
      <c r="AB646" s="282"/>
      <c r="AC646" s="282"/>
      <c r="AD646" s="282"/>
      <c r="AE646" s="282"/>
      <c r="AF646" s="283"/>
      <c r="AG646" s="402"/>
      <c r="AH646" s="283"/>
      <c r="AI646" s="283"/>
      <c r="AJ646" s="283"/>
      <c r="AK646" s="283"/>
      <c r="AL646" s="283"/>
      <c r="AM646" s="282"/>
      <c r="AN646" s="282"/>
      <c r="AO646" s="282"/>
      <c r="AP646" s="282"/>
      <c r="AQ646" s="282"/>
      <c r="AR646" s="282"/>
      <c r="AT646" s="283"/>
      <c r="AU646" s="283"/>
      <c r="AV646" s="283"/>
      <c r="AW646" s="283"/>
      <c r="AY646" s="283"/>
      <c r="AZ646" s="282"/>
      <c r="BA646" s="283"/>
      <c r="BB646" s="282"/>
      <c r="BC646" s="282"/>
      <c r="BD646" s="282"/>
      <c r="BE646" s="283"/>
      <c r="BG646" s="282"/>
      <c r="BH646" s="282"/>
      <c r="BI646" s="282"/>
      <c r="BL646" s="421"/>
      <c r="BM646" s="424"/>
      <c r="BN646" s="424"/>
      <c r="BO646" s="424"/>
      <c r="BP646" s="424"/>
      <c r="BQ646" s="421"/>
      <c r="BR646" s="421"/>
      <c r="BV646" s="282"/>
      <c r="BW646" s="283"/>
      <c r="BY646" s="283"/>
      <c r="BZ646" s="283"/>
      <c r="CA646" s="283"/>
      <c r="CB646" s="282"/>
      <c r="CC646" s="282"/>
      <c r="CD646" s="282"/>
      <c r="CE646" s="282"/>
      <c r="CG646" s="427"/>
      <c r="CH646" s="402"/>
      <c r="CI646" s="424"/>
      <c r="CJ646" s="282"/>
      <c r="CK646" s="282"/>
      <c r="CL646" s="283"/>
      <c r="CM646" s="283"/>
      <c r="CP646" s="282"/>
      <c r="DC646" s="282"/>
      <c r="DD646" s="282"/>
      <c r="DE646" s="282"/>
      <c r="DF646" s="282"/>
      <c r="DG646" s="282"/>
      <c r="DH646" s="282"/>
      <c r="DI646" s="282"/>
      <c r="DJ646" s="282"/>
      <c r="EF646" s="495" t="str">
        <f>""&amp;(MID(数据表!AZ646,1,MIN(FIND({"(";"（"},数据表!AZ646&amp;"(（",1)-1)))&amp;""</f>
        <v/>
      </c>
      <c r="EG646" s="495" t="str">
        <f>""&amp;(MID(数据表!AZ646,1,MIN(FIND({0;1;2;3;4;5;6;7;8;9},数据表!AZ646&amp;"1234567890",1)-1)))&amp;""</f>
        <v/>
      </c>
    </row>
    <row r="647" spans="2:137" s="310" customFormat="1" ht="12" customHeight="1">
      <c r="B647" s="286"/>
      <c r="C647" s="286"/>
      <c r="D647" s="286"/>
      <c r="E647" s="479"/>
      <c r="F647" s="282"/>
      <c r="G647" s="283"/>
      <c r="H647" s="421"/>
      <c r="I647" s="421"/>
      <c r="J647" s="283"/>
      <c r="K647" s="421"/>
      <c r="L647" s="282"/>
      <c r="N647" s="282"/>
      <c r="S647" s="282"/>
      <c r="T647" s="283"/>
      <c r="U647" s="283"/>
      <c r="V647" s="283"/>
      <c r="W647" s="283"/>
      <c r="X647" s="283"/>
      <c r="Y647" s="282"/>
      <c r="Z647" s="282"/>
      <c r="AA647" s="283"/>
      <c r="AB647" s="282"/>
      <c r="AC647" s="282"/>
      <c r="AD647" s="282"/>
      <c r="AE647" s="282"/>
      <c r="AF647" s="283"/>
      <c r="AG647" s="402"/>
      <c r="AH647" s="283"/>
      <c r="AI647" s="283"/>
      <c r="AJ647" s="283"/>
      <c r="AK647" s="283"/>
      <c r="AL647" s="283"/>
      <c r="AM647" s="282"/>
      <c r="AN647" s="282"/>
      <c r="AO647" s="282"/>
      <c r="AP647" s="282"/>
      <c r="AQ647" s="282"/>
      <c r="AR647" s="282"/>
      <c r="AT647" s="283"/>
      <c r="AU647" s="283"/>
      <c r="AV647" s="283"/>
      <c r="AW647" s="283"/>
      <c r="AY647" s="283"/>
      <c r="AZ647" s="282"/>
      <c r="BA647" s="283"/>
      <c r="BB647" s="282"/>
      <c r="BC647" s="282"/>
      <c r="BD647" s="282"/>
      <c r="BE647" s="283"/>
      <c r="BG647" s="282"/>
      <c r="BH647" s="282"/>
      <c r="BI647" s="282"/>
      <c r="BL647" s="421"/>
      <c r="BM647" s="424"/>
      <c r="BN647" s="424"/>
      <c r="BO647" s="424"/>
      <c r="BP647" s="424"/>
      <c r="BQ647" s="421"/>
      <c r="BR647" s="421"/>
      <c r="BV647" s="282"/>
      <c r="BW647" s="283"/>
      <c r="BY647" s="283"/>
      <c r="BZ647" s="283"/>
      <c r="CA647" s="283"/>
      <c r="CB647" s="282"/>
      <c r="CC647" s="282"/>
      <c r="CD647" s="282"/>
      <c r="CE647" s="282"/>
      <c r="CG647" s="427"/>
      <c r="CH647" s="402"/>
      <c r="CI647" s="424"/>
      <c r="CJ647" s="282"/>
      <c r="CK647" s="282"/>
      <c r="CL647" s="283"/>
      <c r="CM647" s="283"/>
      <c r="CP647" s="282"/>
      <c r="DC647" s="282"/>
      <c r="DD647" s="282"/>
      <c r="DE647" s="282"/>
      <c r="DF647" s="282"/>
      <c r="DG647" s="282"/>
      <c r="DH647" s="282"/>
      <c r="DI647" s="282"/>
      <c r="DJ647" s="282"/>
      <c r="EF647" s="495" t="str">
        <f>""&amp;(MID(数据表!AZ647,1,MIN(FIND({"(";"（"},数据表!AZ647&amp;"(（",1)-1)))&amp;""</f>
        <v/>
      </c>
      <c r="EG647" s="495" t="str">
        <f>""&amp;(MID(数据表!AZ647,1,MIN(FIND({0;1;2;3;4;5;6;7;8;9},数据表!AZ647&amp;"1234567890",1)-1)))&amp;""</f>
        <v/>
      </c>
    </row>
    <row r="648" spans="2:137" s="310" customFormat="1" ht="12" customHeight="1">
      <c r="B648" s="286"/>
      <c r="C648" s="286"/>
      <c r="D648" s="286"/>
      <c r="E648" s="479"/>
      <c r="F648" s="282"/>
      <c r="G648" s="283"/>
      <c r="H648" s="421"/>
      <c r="I648" s="421"/>
      <c r="J648" s="283"/>
      <c r="K648" s="421"/>
      <c r="L648" s="282"/>
      <c r="N648" s="282"/>
      <c r="S648" s="282"/>
      <c r="T648" s="283"/>
      <c r="U648" s="283"/>
      <c r="V648" s="283"/>
      <c r="W648" s="283"/>
      <c r="X648" s="283"/>
      <c r="Y648" s="282"/>
      <c r="Z648" s="282"/>
      <c r="AA648" s="283"/>
      <c r="AB648" s="282"/>
      <c r="AC648" s="282"/>
      <c r="AD648" s="282"/>
      <c r="AE648" s="282"/>
      <c r="AF648" s="283"/>
      <c r="AG648" s="402"/>
      <c r="AH648" s="283"/>
      <c r="AI648" s="283"/>
      <c r="AJ648" s="283"/>
      <c r="AK648" s="283"/>
      <c r="AL648" s="283"/>
      <c r="AM648" s="282"/>
      <c r="AN648" s="282"/>
      <c r="AO648" s="282"/>
      <c r="AP648" s="282"/>
      <c r="AQ648" s="282"/>
      <c r="AR648" s="282"/>
      <c r="AT648" s="283"/>
      <c r="AU648" s="283"/>
      <c r="AV648" s="283"/>
      <c r="AW648" s="283"/>
      <c r="AY648" s="283"/>
      <c r="AZ648" s="282"/>
      <c r="BA648" s="283"/>
      <c r="BB648" s="282"/>
      <c r="BC648" s="282"/>
      <c r="BD648" s="282"/>
      <c r="BE648" s="283"/>
      <c r="BG648" s="282"/>
      <c r="BH648" s="282"/>
      <c r="BI648" s="282"/>
      <c r="BL648" s="421"/>
      <c r="BM648" s="424"/>
      <c r="BN648" s="424"/>
      <c r="BO648" s="424"/>
      <c r="BP648" s="424"/>
      <c r="BQ648" s="421"/>
      <c r="BR648" s="421"/>
      <c r="BV648" s="282"/>
      <c r="BW648" s="283"/>
      <c r="BY648" s="283"/>
      <c r="BZ648" s="283"/>
      <c r="CA648" s="283"/>
      <c r="CB648" s="282"/>
      <c r="CC648" s="282"/>
      <c r="CD648" s="282"/>
      <c r="CE648" s="282"/>
      <c r="CG648" s="427"/>
      <c r="CH648" s="402"/>
      <c r="CI648" s="424"/>
      <c r="CJ648" s="282"/>
      <c r="CK648" s="282"/>
      <c r="CL648" s="283"/>
      <c r="CM648" s="283"/>
      <c r="CP648" s="282"/>
      <c r="DC648" s="282"/>
      <c r="DD648" s="282"/>
      <c r="DE648" s="282"/>
      <c r="DF648" s="282"/>
      <c r="DG648" s="282"/>
      <c r="DH648" s="282"/>
      <c r="DI648" s="282"/>
      <c r="DJ648" s="282"/>
      <c r="EF648" s="495" t="str">
        <f>""&amp;(MID(数据表!AZ648,1,MIN(FIND({"(";"（"},数据表!AZ648&amp;"(（",1)-1)))&amp;""</f>
        <v/>
      </c>
      <c r="EG648" s="495" t="str">
        <f>""&amp;(MID(数据表!AZ648,1,MIN(FIND({0;1;2;3;4;5;6;7;8;9},数据表!AZ648&amp;"1234567890",1)-1)))&amp;""</f>
        <v/>
      </c>
    </row>
    <row r="649" spans="2:137" s="310" customFormat="1" ht="12" customHeight="1">
      <c r="B649" s="286"/>
      <c r="C649" s="286"/>
      <c r="D649" s="286"/>
      <c r="E649" s="479"/>
      <c r="F649" s="282"/>
      <c r="G649" s="283"/>
      <c r="H649" s="421"/>
      <c r="I649" s="421"/>
      <c r="J649" s="283"/>
      <c r="K649" s="421"/>
      <c r="L649" s="282"/>
      <c r="N649" s="282"/>
      <c r="S649" s="282"/>
      <c r="T649" s="283"/>
      <c r="U649" s="283"/>
      <c r="V649" s="283"/>
      <c r="W649" s="283"/>
      <c r="X649" s="283"/>
      <c r="Y649" s="282"/>
      <c r="Z649" s="282"/>
      <c r="AA649" s="283"/>
      <c r="AB649" s="282"/>
      <c r="AC649" s="282"/>
      <c r="AD649" s="282"/>
      <c r="AE649" s="282"/>
      <c r="AF649" s="283"/>
      <c r="AG649" s="402"/>
      <c r="AH649" s="283"/>
      <c r="AI649" s="283"/>
      <c r="AJ649" s="283"/>
      <c r="AK649" s="283"/>
      <c r="AL649" s="283"/>
      <c r="AM649" s="282"/>
      <c r="AN649" s="282"/>
      <c r="AO649" s="282"/>
      <c r="AP649" s="282"/>
      <c r="AQ649" s="282"/>
      <c r="AR649" s="282"/>
      <c r="AT649" s="283"/>
      <c r="AU649" s="283"/>
      <c r="AV649" s="283"/>
      <c r="AW649" s="283"/>
      <c r="AY649" s="283"/>
      <c r="AZ649" s="282"/>
      <c r="BA649" s="283"/>
      <c r="BB649" s="282"/>
      <c r="BC649" s="282"/>
      <c r="BD649" s="282"/>
      <c r="BE649" s="283"/>
      <c r="BG649" s="282"/>
      <c r="BH649" s="282"/>
      <c r="BI649" s="282"/>
      <c r="BL649" s="421"/>
      <c r="BM649" s="424"/>
      <c r="BN649" s="424"/>
      <c r="BO649" s="424"/>
      <c r="BP649" s="424"/>
      <c r="BQ649" s="421"/>
      <c r="BR649" s="421"/>
      <c r="BV649" s="282"/>
      <c r="BW649" s="283"/>
      <c r="BY649" s="283"/>
      <c r="BZ649" s="283"/>
      <c r="CA649" s="283"/>
      <c r="CB649" s="282"/>
      <c r="CC649" s="282"/>
      <c r="CD649" s="282"/>
      <c r="CE649" s="282"/>
      <c r="CG649" s="427"/>
      <c r="CH649" s="402"/>
      <c r="CI649" s="424"/>
      <c r="CJ649" s="282"/>
      <c r="CK649" s="282"/>
      <c r="CL649" s="283"/>
      <c r="CM649" s="283"/>
      <c r="CP649" s="282"/>
      <c r="DC649" s="282"/>
      <c r="DD649" s="282"/>
      <c r="DE649" s="282"/>
      <c r="DF649" s="282"/>
      <c r="DG649" s="282"/>
      <c r="DH649" s="282"/>
      <c r="DI649" s="282"/>
      <c r="DJ649" s="282"/>
      <c r="EF649" s="495" t="str">
        <f>""&amp;(MID(数据表!AZ649,1,MIN(FIND({"(";"（"},数据表!AZ649&amp;"(（",1)-1)))&amp;""</f>
        <v/>
      </c>
      <c r="EG649" s="495" t="str">
        <f>""&amp;(MID(数据表!AZ649,1,MIN(FIND({0;1;2;3;4;5;6;7;8;9},数据表!AZ649&amp;"1234567890",1)-1)))&amp;""</f>
        <v/>
      </c>
    </row>
    <row r="650" spans="2:137" s="310" customFormat="1" ht="12" customHeight="1">
      <c r="B650" s="286"/>
      <c r="C650" s="286"/>
      <c r="D650" s="286"/>
      <c r="E650" s="479"/>
      <c r="F650" s="282"/>
      <c r="G650" s="283"/>
      <c r="H650" s="421"/>
      <c r="I650" s="421"/>
      <c r="J650" s="283"/>
      <c r="K650" s="421"/>
      <c r="L650" s="282"/>
      <c r="N650" s="282"/>
      <c r="S650" s="282"/>
      <c r="T650" s="283"/>
      <c r="U650" s="283"/>
      <c r="V650" s="283"/>
      <c r="W650" s="283"/>
      <c r="X650" s="283"/>
      <c r="Y650" s="282"/>
      <c r="Z650" s="282"/>
      <c r="AA650" s="283"/>
      <c r="AB650" s="282"/>
      <c r="AC650" s="282"/>
      <c r="AD650" s="282"/>
      <c r="AE650" s="282"/>
      <c r="AF650" s="283"/>
      <c r="AG650" s="402"/>
      <c r="AH650" s="283"/>
      <c r="AI650" s="283"/>
      <c r="AJ650" s="283"/>
      <c r="AK650" s="283"/>
      <c r="AL650" s="283"/>
      <c r="AM650" s="282"/>
      <c r="AN650" s="282"/>
      <c r="AO650" s="282"/>
      <c r="AP650" s="282"/>
      <c r="AQ650" s="282"/>
      <c r="AR650" s="282"/>
      <c r="AT650" s="283"/>
      <c r="AU650" s="283"/>
      <c r="AV650" s="283"/>
      <c r="AW650" s="283"/>
      <c r="AY650" s="283"/>
      <c r="AZ650" s="282"/>
      <c r="BA650" s="283"/>
      <c r="BB650" s="282"/>
      <c r="BC650" s="282"/>
      <c r="BD650" s="282"/>
      <c r="BE650" s="283"/>
      <c r="BG650" s="282"/>
      <c r="BH650" s="282"/>
      <c r="BI650" s="282"/>
      <c r="BL650" s="421"/>
      <c r="BM650" s="424"/>
      <c r="BN650" s="424"/>
      <c r="BO650" s="424"/>
      <c r="BP650" s="424"/>
      <c r="BQ650" s="421"/>
      <c r="BR650" s="421"/>
      <c r="BV650" s="282"/>
      <c r="BW650" s="283"/>
      <c r="BY650" s="283"/>
      <c r="BZ650" s="283"/>
      <c r="CA650" s="283"/>
      <c r="CB650" s="282"/>
      <c r="CC650" s="282"/>
      <c r="CD650" s="282"/>
      <c r="CE650" s="282"/>
      <c r="CG650" s="427"/>
      <c r="CH650" s="402"/>
      <c r="CI650" s="424"/>
      <c r="CJ650" s="282"/>
      <c r="CK650" s="282"/>
      <c r="CL650" s="283"/>
      <c r="CM650" s="283"/>
      <c r="CP650" s="282"/>
      <c r="DC650" s="282"/>
      <c r="DD650" s="282"/>
      <c r="DE650" s="282"/>
      <c r="DF650" s="282"/>
      <c r="DG650" s="282"/>
      <c r="DH650" s="282"/>
      <c r="DI650" s="282"/>
      <c r="DJ650" s="282"/>
      <c r="EF650" s="495" t="str">
        <f>""&amp;(MID(数据表!AZ650,1,MIN(FIND({"(";"（"},数据表!AZ650&amp;"(（",1)-1)))&amp;""</f>
        <v/>
      </c>
      <c r="EG650" s="495" t="str">
        <f>""&amp;(MID(数据表!AZ650,1,MIN(FIND({0;1;2;3;4;5;6;7;8;9},数据表!AZ650&amp;"1234567890",1)-1)))&amp;""</f>
        <v/>
      </c>
    </row>
    <row r="651" spans="2:137" s="310" customFormat="1" ht="12" customHeight="1">
      <c r="B651" s="286"/>
      <c r="C651" s="286"/>
      <c r="D651" s="286"/>
      <c r="E651" s="479"/>
      <c r="F651" s="282"/>
      <c r="G651" s="283"/>
      <c r="H651" s="421"/>
      <c r="I651" s="421"/>
      <c r="J651" s="283"/>
      <c r="K651" s="421"/>
      <c r="L651" s="282"/>
      <c r="N651" s="282"/>
      <c r="S651" s="282"/>
      <c r="T651" s="283"/>
      <c r="U651" s="283"/>
      <c r="V651" s="283"/>
      <c r="W651" s="283"/>
      <c r="X651" s="283"/>
      <c r="Y651" s="282"/>
      <c r="Z651" s="282"/>
      <c r="AA651" s="283"/>
      <c r="AB651" s="282"/>
      <c r="AC651" s="282"/>
      <c r="AD651" s="282"/>
      <c r="AE651" s="282"/>
      <c r="AF651" s="283"/>
      <c r="AG651" s="402"/>
      <c r="AH651" s="283"/>
      <c r="AI651" s="283"/>
      <c r="AJ651" s="283"/>
      <c r="AK651" s="283"/>
      <c r="AL651" s="283"/>
      <c r="AM651" s="282"/>
      <c r="AN651" s="282"/>
      <c r="AO651" s="282"/>
      <c r="AP651" s="282"/>
      <c r="AQ651" s="282"/>
      <c r="AR651" s="282"/>
      <c r="AT651" s="283"/>
      <c r="AU651" s="283"/>
      <c r="AV651" s="283"/>
      <c r="AW651" s="283"/>
      <c r="AY651" s="283"/>
      <c r="AZ651" s="282"/>
      <c r="BA651" s="283"/>
      <c r="BB651" s="282"/>
      <c r="BC651" s="282"/>
      <c r="BD651" s="282"/>
      <c r="BE651" s="283"/>
      <c r="BG651" s="282"/>
      <c r="BH651" s="282"/>
      <c r="BI651" s="282"/>
      <c r="BL651" s="421"/>
      <c r="BM651" s="424"/>
      <c r="BN651" s="424"/>
      <c r="BO651" s="424"/>
      <c r="BP651" s="424"/>
      <c r="BQ651" s="421"/>
      <c r="BR651" s="421"/>
      <c r="BV651" s="282"/>
      <c r="BW651" s="283"/>
      <c r="BY651" s="283"/>
      <c r="BZ651" s="283"/>
      <c r="CA651" s="283"/>
      <c r="CB651" s="282"/>
      <c r="CC651" s="282"/>
      <c r="CD651" s="282"/>
      <c r="CE651" s="282"/>
      <c r="CG651" s="427"/>
      <c r="CH651" s="402"/>
      <c r="CI651" s="424"/>
      <c r="CJ651" s="282"/>
      <c r="CK651" s="282"/>
      <c r="CL651" s="283"/>
      <c r="CM651" s="283"/>
      <c r="CP651" s="282"/>
      <c r="DC651" s="282"/>
      <c r="DD651" s="282"/>
      <c r="DE651" s="282"/>
      <c r="DF651" s="282"/>
      <c r="DG651" s="282"/>
      <c r="DH651" s="282"/>
      <c r="DI651" s="282"/>
      <c r="DJ651" s="282"/>
      <c r="EF651" s="495" t="str">
        <f>""&amp;(MID(数据表!AZ651,1,MIN(FIND({"(";"（"},数据表!AZ651&amp;"(（",1)-1)))&amp;""</f>
        <v/>
      </c>
      <c r="EG651" s="495" t="str">
        <f>""&amp;(MID(数据表!AZ651,1,MIN(FIND({0;1;2;3;4;5;6;7;8;9},数据表!AZ651&amp;"1234567890",1)-1)))&amp;""</f>
        <v/>
      </c>
    </row>
    <row r="652" spans="2:137" s="310" customFormat="1" ht="12" customHeight="1">
      <c r="B652" s="286"/>
      <c r="C652" s="286"/>
      <c r="D652" s="286"/>
      <c r="E652" s="479"/>
      <c r="F652" s="282"/>
      <c r="G652" s="283"/>
      <c r="H652" s="421"/>
      <c r="I652" s="421"/>
      <c r="J652" s="283"/>
      <c r="K652" s="421"/>
      <c r="L652" s="282"/>
      <c r="N652" s="282"/>
      <c r="S652" s="282"/>
      <c r="T652" s="283"/>
      <c r="U652" s="283"/>
      <c r="V652" s="283"/>
      <c r="W652" s="283"/>
      <c r="X652" s="283"/>
      <c r="Y652" s="282"/>
      <c r="Z652" s="282"/>
      <c r="AA652" s="283"/>
      <c r="AB652" s="282"/>
      <c r="AC652" s="282"/>
      <c r="AD652" s="282"/>
      <c r="AE652" s="282"/>
      <c r="AF652" s="283"/>
      <c r="AG652" s="402"/>
      <c r="AH652" s="283"/>
      <c r="AI652" s="283"/>
      <c r="AJ652" s="283"/>
      <c r="AK652" s="283"/>
      <c r="AL652" s="283"/>
      <c r="AM652" s="282"/>
      <c r="AN652" s="282"/>
      <c r="AO652" s="282"/>
      <c r="AP652" s="282"/>
      <c r="AQ652" s="282"/>
      <c r="AR652" s="282"/>
      <c r="AT652" s="283"/>
      <c r="AU652" s="283"/>
      <c r="AV652" s="283"/>
      <c r="AW652" s="283"/>
      <c r="AY652" s="283"/>
      <c r="AZ652" s="282"/>
      <c r="BA652" s="283"/>
      <c r="BB652" s="282"/>
      <c r="BC652" s="282"/>
      <c r="BD652" s="282"/>
      <c r="BE652" s="283"/>
      <c r="BG652" s="282"/>
      <c r="BH652" s="282"/>
      <c r="BI652" s="282"/>
      <c r="BL652" s="421"/>
      <c r="BM652" s="424"/>
      <c r="BN652" s="424"/>
      <c r="BO652" s="424"/>
      <c r="BP652" s="424"/>
      <c r="BQ652" s="421"/>
      <c r="BR652" s="421"/>
      <c r="BV652" s="282"/>
      <c r="BW652" s="283"/>
      <c r="BY652" s="283"/>
      <c r="BZ652" s="283"/>
      <c r="CA652" s="283"/>
      <c r="CB652" s="282"/>
      <c r="CC652" s="282"/>
      <c r="CD652" s="282"/>
      <c r="CE652" s="282"/>
      <c r="CG652" s="427"/>
      <c r="CH652" s="402"/>
      <c r="CI652" s="424"/>
      <c r="CJ652" s="282"/>
      <c r="CK652" s="282"/>
      <c r="CL652" s="283"/>
      <c r="CM652" s="283"/>
      <c r="CP652" s="282"/>
      <c r="DC652" s="282"/>
      <c r="DD652" s="282"/>
      <c r="DE652" s="282"/>
      <c r="DF652" s="282"/>
      <c r="DG652" s="282"/>
      <c r="DH652" s="282"/>
      <c r="DI652" s="282"/>
      <c r="DJ652" s="282"/>
      <c r="EF652" s="495" t="str">
        <f>""&amp;(MID(数据表!AZ652,1,MIN(FIND({"(";"（"},数据表!AZ652&amp;"(（",1)-1)))&amp;""</f>
        <v/>
      </c>
      <c r="EG652" s="495" t="str">
        <f>""&amp;(MID(数据表!AZ652,1,MIN(FIND({0;1;2;3;4;5;6;7;8;9},数据表!AZ652&amp;"1234567890",1)-1)))&amp;""</f>
        <v/>
      </c>
    </row>
    <row r="653" spans="2:137" s="310" customFormat="1" ht="12" customHeight="1">
      <c r="B653" s="286"/>
      <c r="C653" s="286"/>
      <c r="D653" s="286"/>
      <c r="E653" s="479"/>
      <c r="F653" s="282"/>
      <c r="G653" s="283"/>
      <c r="H653" s="421"/>
      <c r="I653" s="421"/>
      <c r="J653" s="283"/>
      <c r="K653" s="421"/>
      <c r="L653" s="282"/>
      <c r="N653" s="282"/>
      <c r="S653" s="282"/>
      <c r="T653" s="283"/>
      <c r="U653" s="283"/>
      <c r="V653" s="283"/>
      <c r="W653" s="283"/>
      <c r="X653" s="283"/>
      <c r="Y653" s="282"/>
      <c r="Z653" s="282"/>
      <c r="AA653" s="283"/>
      <c r="AB653" s="282"/>
      <c r="AC653" s="282"/>
      <c r="AD653" s="282"/>
      <c r="AE653" s="282"/>
      <c r="AF653" s="283"/>
      <c r="AG653" s="402"/>
      <c r="AH653" s="283"/>
      <c r="AI653" s="283"/>
      <c r="AJ653" s="283"/>
      <c r="AK653" s="283"/>
      <c r="AL653" s="283"/>
      <c r="AM653" s="282"/>
      <c r="AN653" s="282"/>
      <c r="AO653" s="282"/>
      <c r="AP653" s="282"/>
      <c r="AQ653" s="282"/>
      <c r="AR653" s="282"/>
      <c r="AT653" s="283"/>
      <c r="AU653" s="283"/>
      <c r="AV653" s="283"/>
      <c r="AW653" s="283"/>
      <c r="AY653" s="283"/>
      <c r="AZ653" s="282"/>
      <c r="BA653" s="283"/>
      <c r="BB653" s="282"/>
      <c r="BC653" s="282"/>
      <c r="BD653" s="282"/>
      <c r="BE653" s="283"/>
      <c r="BG653" s="282"/>
      <c r="BH653" s="282"/>
      <c r="BI653" s="282"/>
      <c r="BL653" s="421"/>
      <c r="BM653" s="424"/>
      <c r="BN653" s="424"/>
      <c r="BO653" s="424"/>
      <c r="BP653" s="424"/>
      <c r="BQ653" s="421"/>
      <c r="BR653" s="421"/>
      <c r="BV653" s="282"/>
      <c r="BW653" s="283"/>
      <c r="BY653" s="283"/>
      <c r="BZ653" s="283"/>
      <c r="CA653" s="283"/>
      <c r="CB653" s="282"/>
      <c r="CC653" s="282"/>
      <c r="CD653" s="282"/>
      <c r="CE653" s="282"/>
      <c r="CG653" s="427"/>
      <c r="CH653" s="402"/>
      <c r="CI653" s="424"/>
      <c r="CJ653" s="282"/>
      <c r="CK653" s="282"/>
      <c r="CL653" s="283"/>
      <c r="CM653" s="283"/>
      <c r="CP653" s="282"/>
      <c r="DC653" s="282"/>
      <c r="DD653" s="282"/>
      <c r="DE653" s="282"/>
      <c r="DF653" s="282"/>
      <c r="DG653" s="282"/>
      <c r="DH653" s="282"/>
      <c r="DI653" s="282"/>
      <c r="DJ653" s="282"/>
      <c r="EF653" s="495" t="str">
        <f>""&amp;(MID(数据表!AZ653,1,MIN(FIND({"(";"（"},数据表!AZ653&amp;"(（",1)-1)))&amp;""</f>
        <v/>
      </c>
      <c r="EG653" s="495" t="str">
        <f>""&amp;(MID(数据表!AZ653,1,MIN(FIND({0;1;2;3;4;5;6;7;8;9},数据表!AZ653&amp;"1234567890",1)-1)))&amp;""</f>
        <v/>
      </c>
    </row>
    <row r="654" spans="2:137" s="310" customFormat="1" ht="12" customHeight="1">
      <c r="B654" s="286"/>
      <c r="C654" s="286"/>
      <c r="D654" s="286"/>
      <c r="E654" s="479"/>
      <c r="F654" s="282"/>
      <c r="G654" s="283"/>
      <c r="H654" s="421"/>
      <c r="I654" s="421"/>
      <c r="J654" s="283"/>
      <c r="K654" s="421"/>
      <c r="L654" s="282"/>
      <c r="N654" s="282"/>
      <c r="S654" s="282"/>
      <c r="T654" s="283"/>
      <c r="U654" s="283"/>
      <c r="V654" s="283"/>
      <c r="W654" s="283"/>
      <c r="X654" s="283"/>
      <c r="Y654" s="282"/>
      <c r="Z654" s="282"/>
      <c r="AA654" s="283"/>
      <c r="AB654" s="282"/>
      <c r="AC654" s="282"/>
      <c r="AD654" s="282"/>
      <c r="AE654" s="282"/>
      <c r="AF654" s="283"/>
      <c r="AG654" s="402"/>
      <c r="AH654" s="283"/>
      <c r="AI654" s="283"/>
      <c r="AJ654" s="283"/>
      <c r="AK654" s="283"/>
      <c r="AL654" s="283"/>
      <c r="AM654" s="282"/>
      <c r="AN654" s="282"/>
      <c r="AO654" s="282"/>
      <c r="AP654" s="282"/>
      <c r="AQ654" s="282"/>
      <c r="AR654" s="282"/>
      <c r="AT654" s="283"/>
      <c r="AU654" s="283"/>
      <c r="AV654" s="283"/>
      <c r="AW654" s="283"/>
      <c r="AY654" s="283"/>
      <c r="AZ654" s="282"/>
      <c r="BA654" s="283"/>
      <c r="BB654" s="282"/>
      <c r="BC654" s="282"/>
      <c r="BD654" s="282"/>
      <c r="BE654" s="283"/>
      <c r="BG654" s="282"/>
      <c r="BH654" s="282"/>
      <c r="BI654" s="282"/>
      <c r="BL654" s="421"/>
      <c r="BM654" s="424"/>
      <c r="BN654" s="424"/>
      <c r="BO654" s="424"/>
      <c r="BP654" s="424"/>
      <c r="BQ654" s="421"/>
      <c r="BR654" s="421"/>
      <c r="BV654" s="282"/>
      <c r="BW654" s="283"/>
      <c r="BY654" s="283"/>
      <c r="BZ654" s="283"/>
      <c r="CA654" s="283"/>
      <c r="CB654" s="282"/>
      <c r="CC654" s="282"/>
      <c r="CD654" s="282"/>
      <c r="CE654" s="282"/>
      <c r="CG654" s="427"/>
      <c r="CH654" s="402"/>
      <c r="CI654" s="424"/>
      <c r="CJ654" s="282"/>
      <c r="CK654" s="282"/>
      <c r="CL654" s="283"/>
      <c r="CM654" s="283"/>
      <c r="CP654" s="282"/>
      <c r="DC654" s="282"/>
      <c r="DD654" s="282"/>
      <c r="DE654" s="282"/>
      <c r="DF654" s="282"/>
      <c r="DG654" s="282"/>
      <c r="DH654" s="282"/>
      <c r="DI654" s="282"/>
      <c r="DJ654" s="282"/>
      <c r="EF654" s="495" t="str">
        <f>""&amp;(MID(数据表!AZ654,1,MIN(FIND({"(";"（"},数据表!AZ654&amp;"(（",1)-1)))&amp;""</f>
        <v/>
      </c>
      <c r="EG654" s="495" t="str">
        <f>""&amp;(MID(数据表!AZ654,1,MIN(FIND({0;1;2;3;4;5;6;7;8;9},数据表!AZ654&amp;"1234567890",1)-1)))&amp;""</f>
        <v/>
      </c>
    </row>
    <row r="655" spans="2:137" s="310" customFormat="1" ht="12" customHeight="1">
      <c r="B655" s="286"/>
      <c r="C655" s="286"/>
      <c r="D655" s="286"/>
      <c r="E655" s="479"/>
      <c r="F655" s="282"/>
      <c r="G655" s="283"/>
      <c r="H655" s="421"/>
      <c r="I655" s="421"/>
      <c r="J655" s="283"/>
      <c r="K655" s="421"/>
      <c r="L655" s="282"/>
      <c r="N655" s="282"/>
      <c r="S655" s="282"/>
      <c r="T655" s="283"/>
      <c r="U655" s="283"/>
      <c r="V655" s="283"/>
      <c r="W655" s="283"/>
      <c r="X655" s="283"/>
      <c r="Y655" s="282"/>
      <c r="Z655" s="282"/>
      <c r="AA655" s="283"/>
      <c r="AB655" s="282"/>
      <c r="AC655" s="282"/>
      <c r="AD655" s="282"/>
      <c r="AE655" s="282"/>
      <c r="AF655" s="283"/>
      <c r="AG655" s="402"/>
      <c r="AH655" s="283"/>
      <c r="AI655" s="283"/>
      <c r="AJ655" s="283"/>
      <c r="AK655" s="283"/>
      <c r="AL655" s="283"/>
      <c r="AM655" s="282"/>
      <c r="AN655" s="282"/>
      <c r="AO655" s="282"/>
      <c r="AP655" s="282"/>
      <c r="AQ655" s="282"/>
      <c r="AR655" s="282"/>
      <c r="AT655" s="283"/>
      <c r="AU655" s="283"/>
      <c r="AV655" s="283"/>
      <c r="AW655" s="283"/>
      <c r="AY655" s="283"/>
      <c r="AZ655" s="282"/>
      <c r="BA655" s="283"/>
      <c r="BB655" s="282"/>
      <c r="BC655" s="282"/>
      <c r="BD655" s="282"/>
      <c r="BE655" s="283"/>
      <c r="BG655" s="282"/>
      <c r="BH655" s="282"/>
      <c r="BI655" s="282"/>
      <c r="BL655" s="421"/>
      <c r="BM655" s="424"/>
      <c r="BN655" s="424"/>
      <c r="BO655" s="424"/>
      <c r="BP655" s="424"/>
      <c r="BQ655" s="421"/>
      <c r="BR655" s="421"/>
      <c r="BV655" s="282"/>
      <c r="BW655" s="283"/>
      <c r="BY655" s="283"/>
      <c r="BZ655" s="283"/>
      <c r="CA655" s="283"/>
      <c r="CB655" s="282"/>
      <c r="CC655" s="282"/>
      <c r="CD655" s="282"/>
      <c r="CE655" s="282"/>
      <c r="CG655" s="427"/>
      <c r="CH655" s="402"/>
      <c r="CI655" s="424"/>
      <c r="CJ655" s="282"/>
      <c r="CK655" s="282"/>
      <c r="CL655" s="283"/>
      <c r="CM655" s="283"/>
      <c r="CP655" s="282"/>
      <c r="DC655" s="282"/>
      <c r="DD655" s="282"/>
      <c r="DE655" s="282"/>
      <c r="DF655" s="282"/>
      <c r="DG655" s="282"/>
      <c r="DH655" s="282"/>
      <c r="DI655" s="282"/>
      <c r="DJ655" s="282"/>
      <c r="EF655" s="495" t="str">
        <f>""&amp;(MID(数据表!AZ655,1,MIN(FIND({"(";"（"},数据表!AZ655&amp;"(（",1)-1)))&amp;""</f>
        <v/>
      </c>
      <c r="EG655" s="495" t="str">
        <f>""&amp;(MID(数据表!AZ655,1,MIN(FIND({0;1;2;3;4;5;6;7;8;9},数据表!AZ655&amp;"1234567890",1)-1)))&amp;""</f>
        <v/>
      </c>
    </row>
    <row r="656" spans="2:137" s="310" customFormat="1" ht="12" customHeight="1">
      <c r="B656" s="286"/>
      <c r="C656" s="286"/>
      <c r="D656" s="286"/>
      <c r="E656" s="479"/>
      <c r="F656" s="282"/>
      <c r="G656" s="283"/>
      <c r="H656" s="421"/>
      <c r="I656" s="421"/>
      <c r="J656" s="283"/>
      <c r="K656" s="421"/>
      <c r="L656" s="282"/>
      <c r="N656" s="282"/>
      <c r="S656" s="282"/>
      <c r="T656" s="283"/>
      <c r="U656" s="283"/>
      <c r="V656" s="283"/>
      <c r="W656" s="283"/>
      <c r="X656" s="283"/>
      <c r="Y656" s="282"/>
      <c r="Z656" s="282"/>
      <c r="AA656" s="283"/>
      <c r="AB656" s="282"/>
      <c r="AC656" s="282"/>
      <c r="AD656" s="282"/>
      <c r="AE656" s="282"/>
      <c r="AF656" s="283"/>
      <c r="AG656" s="402"/>
      <c r="AH656" s="283"/>
      <c r="AI656" s="283"/>
      <c r="AJ656" s="283"/>
      <c r="AK656" s="283"/>
      <c r="AL656" s="283"/>
      <c r="AM656" s="282"/>
      <c r="AN656" s="282"/>
      <c r="AO656" s="282"/>
      <c r="AP656" s="282"/>
      <c r="AQ656" s="282"/>
      <c r="AR656" s="282"/>
      <c r="AT656" s="283"/>
      <c r="AU656" s="283"/>
      <c r="AV656" s="283"/>
      <c r="AW656" s="283"/>
      <c r="AY656" s="283"/>
      <c r="AZ656" s="282"/>
      <c r="BA656" s="283"/>
      <c r="BB656" s="282"/>
      <c r="BC656" s="282"/>
      <c r="BD656" s="282"/>
      <c r="BE656" s="283"/>
      <c r="BG656" s="282"/>
      <c r="BH656" s="282"/>
      <c r="BI656" s="282"/>
      <c r="BL656" s="421"/>
      <c r="BM656" s="424"/>
      <c r="BN656" s="424"/>
      <c r="BO656" s="424"/>
      <c r="BP656" s="424"/>
      <c r="BQ656" s="421"/>
      <c r="BR656" s="421"/>
      <c r="BV656" s="282"/>
      <c r="BW656" s="283"/>
      <c r="BY656" s="283"/>
      <c r="BZ656" s="283"/>
      <c r="CA656" s="283"/>
      <c r="CB656" s="282"/>
      <c r="CC656" s="282"/>
      <c r="CD656" s="282"/>
      <c r="CE656" s="282"/>
      <c r="CG656" s="427"/>
      <c r="CH656" s="402"/>
      <c r="CI656" s="424"/>
      <c r="CJ656" s="282"/>
      <c r="CK656" s="282"/>
      <c r="CL656" s="283"/>
      <c r="CM656" s="283"/>
      <c r="CP656" s="282"/>
      <c r="DC656" s="282"/>
      <c r="DD656" s="282"/>
      <c r="DE656" s="282"/>
      <c r="DF656" s="282"/>
      <c r="DG656" s="282"/>
      <c r="DH656" s="282"/>
      <c r="DI656" s="282"/>
      <c r="DJ656" s="282"/>
      <c r="EF656" s="495" t="str">
        <f>""&amp;(MID(数据表!AZ656,1,MIN(FIND({"(";"（"},数据表!AZ656&amp;"(（",1)-1)))&amp;""</f>
        <v/>
      </c>
      <c r="EG656" s="495" t="str">
        <f>""&amp;(MID(数据表!AZ656,1,MIN(FIND({0;1;2;3;4;5;6;7;8;9},数据表!AZ656&amp;"1234567890",1)-1)))&amp;""</f>
        <v/>
      </c>
    </row>
    <row r="657" spans="2:137" s="310" customFormat="1" ht="12" customHeight="1">
      <c r="B657" s="286"/>
      <c r="C657" s="286"/>
      <c r="D657" s="286"/>
      <c r="E657" s="479"/>
      <c r="F657" s="282"/>
      <c r="G657" s="283"/>
      <c r="H657" s="421"/>
      <c r="I657" s="421"/>
      <c r="J657" s="283"/>
      <c r="K657" s="421"/>
      <c r="L657" s="282"/>
      <c r="N657" s="282"/>
      <c r="S657" s="282"/>
      <c r="T657" s="283"/>
      <c r="U657" s="283"/>
      <c r="V657" s="283"/>
      <c r="W657" s="283"/>
      <c r="X657" s="283"/>
      <c r="Y657" s="282"/>
      <c r="Z657" s="282"/>
      <c r="AA657" s="283"/>
      <c r="AB657" s="282"/>
      <c r="AC657" s="282"/>
      <c r="AD657" s="282"/>
      <c r="AE657" s="282"/>
      <c r="AF657" s="283"/>
      <c r="AG657" s="402"/>
      <c r="AH657" s="283"/>
      <c r="AI657" s="283"/>
      <c r="AJ657" s="283"/>
      <c r="AK657" s="283"/>
      <c r="AL657" s="283"/>
      <c r="AM657" s="282"/>
      <c r="AN657" s="282"/>
      <c r="AO657" s="282"/>
      <c r="AP657" s="282"/>
      <c r="AQ657" s="282"/>
      <c r="AR657" s="282"/>
      <c r="AT657" s="283"/>
      <c r="AU657" s="283"/>
      <c r="AV657" s="283"/>
      <c r="AW657" s="283"/>
      <c r="AY657" s="283"/>
      <c r="AZ657" s="282"/>
      <c r="BA657" s="283"/>
      <c r="BB657" s="282"/>
      <c r="BC657" s="282"/>
      <c r="BD657" s="282"/>
      <c r="BE657" s="283"/>
      <c r="BG657" s="282"/>
      <c r="BH657" s="282"/>
      <c r="BI657" s="282"/>
      <c r="BL657" s="421"/>
      <c r="BM657" s="424"/>
      <c r="BN657" s="424"/>
      <c r="BO657" s="424"/>
      <c r="BP657" s="424"/>
      <c r="BQ657" s="421"/>
      <c r="BR657" s="421"/>
      <c r="BV657" s="282"/>
      <c r="BW657" s="283"/>
      <c r="BY657" s="283"/>
      <c r="BZ657" s="283"/>
      <c r="CA657" s="283"/>
      <c r="CB657" s="282"/>
      <c r="CC657" s="282"/>
      <c r="CD657" s="282"/>
      <c r="CE657" s="282"/>
      <c r="CG657" s="427"/>
      <c r="CH657" s="402"/>
      <c r="CI657" s="424"/>
      <c r="CJ657" s="282"/>
      <c r="CK657" s="282"/>
      <c r="CL657" s="283"/>
      <c r="CM657" s="283"/>
      <c r="CP657" s="282"/>
      <c r="DC657" s="282"/>
      <c r="DD657" s="282"/>
      <c r="DE657" s="282"/>
      <c r="DF657" s="282"/>
      <c r="DG657" s="282"/>
      <c r="DH657" s="282"/>
      <c r="DI657" s="282"/>
      <c r="DJ657" s="282"/>
      <c r="EF657" s="495" t="str">
        <f>""&amp;(MID(数据表!AZ657,1,MIN(FIND({"(";"（"},数据表!AZ657&amp;"(（",1)-1)))&amp;""</f>
        <v/>
      </c>
      <c r="EG657" s="495" t="str">
        <f>""&amp;(MID(数据表!AZ657,1,MIN(FIND({0;1;2;3;4;5;6;7;8;9},数据表!AZ657&amp;"1234567890",1)-1)))&amp;""</f>
        <v/>
      </c>
    </row>
    <row r="658" spans="2:137" s="310" customFormat="1" ht="12" customHeight="1">
      <c r="B658" s="286"/>
      <c r="C658" s="286"/>
      <c r="D658" s="286"/>
      <c r="E658" s="479"/>
      <c r="F658" s="282"/>
      <c r="G658" s="283"/>
      <c r="H658" s="421"/>
      <c r="I658" s="421"/>
      <c r="J658" s="283"/>
      <c r="K658" s="421"/>
      <c r="L658" s="282"/>
      <c r="N658" s="282"/>
      <c r="S658" s="282"/>
      <c r="T658" s="283"/>
      <c r="U658" s="283"/>
      <c r="V658" s="283"/>
      <c r="W658" s="283"/>
      <c r="X658" s="283"/>
      <c r="Y658" s="282"/>
      <c r="Z658" s="282"/>
      <c r="AA658" s="283"/>
      <c r="AB658" s="282"/>
      <c r="AC658" s="282"/>
      <c r="AD658" s="282"/>
      <c r="AE658" s="282"/>
      <c r="AF658" s="283"/>
      <c r="AG658" s="402"/>
      <c r="AH658" s="283"/>
      <c r="AI658" s="283"/>
      <c r="AJ658" s="283"/>
      <c r="AK658" s="283"/>
      <c r="AL658" s="283"/>
      <c r="AM658" s="282"/>
      <c r="AN658" s="282"/>
      <c r="AO658" s="282"/>
      <c r="AP658" s="282"/>
      <c r="AQ658" s="282"/>
      <c r="AR658" s="282"/>
      <c r="AT658" s="283"/>
      <c r="AU658" s="283"/>
      <c r="AV658" s="283"/>
      <c r="AW658" s="283"/>
      <c r="AY658" s="283"/>
      <c r="AZ658" s="282"/>
      <c r="BA658" s="283"/>
      <c r="BB658" s="282"/>
      <c r="BC658" s="282"/>
      <c r="BD658" s="282"/>
      <c r="BE658" s="283"/>
      <c r="BG658" s="282"/>
      <c r="BH658" s="282"/>
      <c r="BI658" s="282"/>
      <c r="BL658" s="421"/>
      <c r="BM658" s="424"/>
      <c r="BN658" s="424"/>
      <c r="BO658" s="424"/>
      <c r="BP658" s="424"/>
      <c r="BQ658" s="421"/>
      <c r="BR658" s="421"/>
      <c r="BV658" s="282"/>
      <c r="BW658" s="283"/>
      <c r="BY658" s="283"/>
      <c r="BZ658" s="283"/>
      <c r="CA658" s="283"/>
      <c r="CB658" s="282"/>
      <c r="CC658" s="282"/>
      <c r="CD658" s="282"/>
      <c r="CE658" s="282"/>
      <c r="CG658" s="427"/>
      <c r="CH658" s="402"/>
      <c r="CI658" s="424"/>
      <c r="CJ658" s="282"/>
      <c r="CK658" s="282"/>
      <c r="CL658" s="283"/>
      <c r="CM658" s="283"/>
      <c r="CP658" s="282"/>
      <c r="DC658" s="282"/>
      <c r="DD658" s="282"/>
      <c r="DE658" s="282"/>
      <c r="DF658" s="282"/>
      <c r="DG658" s="282"/>
      <c r="DH658" s="282"/>
      <c r="DI658" s="282"/>
      <c r="DJ658" s="282"/>
      <c r="EF658" s="495" t="str">
        <f>""&amp;(MID(数据表!AZ658,1,MIN(FIND({"(";"（"},数据表!AZ658&amp;"(（",1)-1)))&amp;""</f>
        <v/>
      </c>
      <c r="EG658" s="495" t="str">
        <f>""&amp;(MID(数据表!AZ658,1,MIN(FIND({0;1;2;3;4;5;6;7;8;9},数据表!AZ658&amp;"1234567890",1)-1)))&amp;""</f>
        <v/>
      </c>
    </row>
    <row r="659" spans="2:137" s="310" customFormat="1" ht="12" customHeight="1">
      <c r="B659" s="286"/>
      <c r="C659" s="286"/>
      <c r="D659" s="286"/>
      <c r="E659" s="479"/>
      <c r="F659" s="282"/>
      <c r="G659" s="283"/>
      <c r="H659" s="421"/>
      <c r="I659" s="421"/>
      <c r="J659" s="283"/>
      <c r="K659" s="421"/>
      <c r="L659" s="282"/>
      <c r="N659" s="282"/>
      <c r="S659" s="282"/>
      <c r="T659" s="283"/>
      <c r="U659" s="283"/>
      <c r="V659" s="283"/>
      <c r="W659" s="283"/>
      <c r="X659" s="283"/>
      <c r="Y659" s="282"/>
      <c r="Z659" s="282"/>
      <c r="AA659" s="283"/>
      <c r="AB659" s="282"/>
      <c r="AC659" s="282"/>
      <c r="AD659" s="282"/>
      <c r="AE659" s="282"/>
      <c r="AF659" s="283"/>
      <c r="AG659" s="402"/>
      <c r="AH659" s="283"/>
      <c r="AI659" s="283"/>
      <c r="AJ659" s="283"/>
      <c r="AK659" s="283"/>
      <c r="AL659" s="283"/>
      <c r="AM659" s="282"/>
      <c r="AN659" s="282"/>
      <c r="AO659" s="282"/>
      <c r="AP659" s="282"/>
      <c r="AQ659" s="282"/>
      <c r="AR659" s="282"/>
      <c r="AT659" s="283"/>
      <c r="AU659" s="283"/>
      <c r="AV659" s="283"/>
      <c r="AW659" s="283"/>
      <c r="AY659" s="283"/>
      <c r="AZ659" s="282"/>
      <c r="BA659" s="283"/>
      <c r="BB659" s="282"/>
      <c r="BC659" s="282"/>
      <c r="BD659" s="282"/>
      <c r="BE659" s="283"/>
      <c r="BG659" s="282"/>
      <c r="BH659" s="282"/>
      <c r="BI659" s="282"/>
      <c r="BL659" s="421"/>
      <c r="BM659" s="424"/>
      <c r="BN659" s="424"/>
      <c r="BO659" s="424"/>
      <c r="BP659" s="424"/>
      <c r="BQ659" s="421"/>
      <c r="BR659" s="421"/>
      <c r="BV659" s="282"/>
      <c r="BW659" s="283"/>
      <c r="BY659" s="283"/>
      <c r="BZ659" s="283"/>
      <c r="CA659" s="283"/>
      <c r="CB659" s="282"/>
      <c r="CC659" s="282"/>
      <c r="CD659" s="282"/>
      <c r="CE659" s="282"/>
      <c r="CG659" s="427"/>
      <c r="CH659" s="402"/>
      <c r="CI659" s="424"/>
      <c r="CJ659" s="282"/>
      <c r="CK659" s="282"/>
      <c r="CL659" s="283"/>
      <c r="CM659" s="283"/>
      <c r="CP659" s="282"/>
      <c r="DC659" s="282"/>
      <c r="DD659" s="282"/>
      <c r="DE659" s="282"/>
      <c r="DF659" s="282"/>
      <c r="DG659" s="282"/>
      <c r="DH659" s="282"/>
      <c r="DI659" s="282"/>
      <c r="DJ659" s="282"/>
      <c r="EF659" s="495" t="str">
        <f>""&amp;(MID(数据表!AZ659,1,MIN(FIND({"(";"（"},数据表!AZ659&amp;"(（",1)-1)))&amp;""</f>
        <v/>
      </c>
      <c r="EG659" s="495" t="str">
        <f>""&amp;(MID(数据表!AZ659,1,MIN(FIND({0;1;2;3;4;5;6;7;8;9},数据表!AZ659&amp;"1234567890",1)-1)))&amp;""</f>
        <v/>
      </c>
    </row>
    <row r="660" spans="2:137" s="310" customFormat="1" ht="12" customHeight="1">
      <c r="B660" s="286"/>
      <c r="C660" s="286"/>
      <c r="D660" s="286"/>
      <c r="E660" s="479"/>
      <c r="F660" s="282"/>
      <c r="G660" s="283"/>
      <c r="H660" s="421"/>
      <c r="I660" s="421"/>
      <c r="J660" s="283"/>
      <c r="K660" s="421"/>
      <c r="L660" s="282"/>
      <c r="N660" s="282"/>
      <c r="S660" s="282"/>
      <c r="T660" s="283"/>
      <c r="U660" s="283"/>
      <c r="V660" s="283"/>
      <c r="W660" s="283"/>
      <c r="X660" s="283"/>
      <c r="Y660" s="282"/>
      <c r="Z660" s="282"/>
      <c r="AA660" s="283"/>
      <c r="AB660" s="282"/>
      <c r="AC660" s="282"/>
      <c r="AD660" s="282"/>
      <c r="AE660" s="282"/>
      <c r="AF660" s="283"/>
      <c r="AG660" s="402"/>
      <c r="AH660" s="283"/>
      <c r="AI660" s="283"/>
      <c r="AJ660" s="283"/>
      <c r="AK660" s="283"/>
      <c r="AL660" s="283"/>
      <c r="AM660" s="282"/>
      <c r="AN660" s="282"/>
      <c r="AO660" s="282"/>
      <c r="AP660" s="282"/>
      <c r="AQ660" s="282"/>
      <c r="AR660" s="282"/>
      <c r="AT660" s="283"/>
      <c r="AU660" s="283"/>
      <c r="AV660" s="283"/>
      <c r="AW660" s="283"/>
      <c r="AY660" s="283"/>
      <c r="AZ660" s="282"/>
      <c r="BA660" s="283"/>
      <c r="BB660" s="282"/>
      <c r="BC660" s="282"/>
      <c r="BD660" s="282"/>
      <c r="BE660" s="283"/>
      <c r="BG660" s="282"/>
      <c r="BH660" s="282"/>
      <c r="BI660" s="282"/>
      <c r="BL660" s="421"/>
      <c r="BM660" s="424"/>
      <c r="BN660" s="424"/>
      <c r="BO660" s="424"/>
      <c r="BP660" s="424"/>
      <c r="BQ660" s="421"/>
      <c r="BR660" s="421"/>
      <c r="BV660" s="282"/>
      <c r="BW660" s="283"/>
      <c r="BY660" s="283"/>
      <c r="BZ660" s="283"/>
      <c r="CA660" s="283"/>
      <c r="CB660" s="282"/>
      <c r="CC660" s="282"/>
      <c r="CD660" s="282"/>
      <c r="CE660" s="282"/>
      <c r="CG660" s="427"/>
      <c r="CH660" s="402"/>
      <c r="CI660" s="424"/>
      <c r="CJ660" s="282"/>
      <c r="CK660" s="282"/>
      <c r="CL660" s="283"/>
      <c r="CM660" s="283"/>
      <c r="CP660" s="282"/>
      <c r="DC660" s="282"/>
      <c r="DD660" s="282"/>
      <c r="DE660" s="282"/>
      <c r="DF660" s="282"/>
      <c r="DG660" s="282"/>
      <c r="DH660" s="282"/>
      <c r="DI660" s="282"/>
      <c r="DJ660" s="282"/>
      <c r="EF660" s="495" t="str">
        <f>""&amp;(MID(数据表!AZ660,1,MIN(FIND({"(";"（"},数据表!AZ660&amp;"(（",1)-1)))&amp;""</f>
        <v/>
      </c>
      <c r="EG660" s="495" t="str">
        <f>""&amp;(MID(数据表!AZ660,1,MIN(FIND({0;1;2;3;4;5;6;7;8;9},数据表!AZ660&amp;"1234567890",1)-1)))&amp;""</f>
        <v/>
      </c>
    </row>
    <row r="661" spans="2:137" s="310" customFormat="1" ht="12" customHeight="1">
      <c r="B661" s="286"/>
      <c r="C661" s="286"/>
      <c r="D661" s="286"/>
      <c r="E661" s="479"/>
      <c r="F661" s="282"/>
      <c r="G661" s="283"/>
      <c r="H661" s="421"/>
      <c r="I661" s="421"/>
      <c r="J661" s="283"/>
      <c r="K661" s="421"/>
      <c r="L661" s="282"/>
      <c r="N661" s="282"/>
      <c r="S661" s="282"/>
      <c r="T661" s="283"/>
      <c r="U661" s="283"/>
      <c r="V661" s="283"/>
      <c r="W661" s="283"/>
      <c r="X661" s="283"/>
      <c r="Y661" s="282"/>
      <c r="Z661" s="282"/>
      <c r="AA661" s="283"/>
      <c r="AB661" s="282"/>
      <c r="AC661" s="282"/>
      <c r="AD661" s="282"/>
      <c r="AE661" s="282"/>
      <c r="AF661" s="283"/>
      <c r="AG661" s="402"/>
      <c r="AH661" s="283"/>
      <c r="AI661" s="283"/>
      <c r="AJ661" s="283"/>
      <c r="AK661" s="283"/>
      <c r="AL661" s="283"/>
      <c r="AM661" s="282"/>
      <c r="AN661" s="282"/>
      <c r="AO661" s="282"/>
      <c r="AP661" s="282"/>
      <c r="AQ661" s="282"/>
      <c r="AR661" s="282"/>
      <c r="AT661" s="283"/>
      <c r="AU661" s="283"/>
      <c r="AV661" s="283"/>
      <c r="AW661" s="283"/>
      <c r="AY661" s="283"/>
      <c r="AZ661" s="282"/>
      <c r="BA661" s="283"/>
      <c r="BB661" s="282"/>
      <c r="BC661" s="282"/>
      <c r="BD661" s="282"/>
      <c r="BE661" s="283"/>
      <c r="BG661" s="282"/>
      <c r="BH661" s="282"/>
      <c r="BI661" s="282"/>
      <c r="BL661" s="421"/>
      <c r="BM661" s="424"/>
      <c r="BN661" s="424"/>
      <c r="BO661" s="424"/>
      <c r="BP661" s="424"/>
      <c r="BQ661" s="421"/>
      <c r="BR661" s="421"/>
      <c r="BV661" s="282"/>
      <c r="BW661" s="283"/>
      <c r="BY661" s="283"/>
      <c r="BZ661" s="283"/>
      <c r="CA661" s="283"/>
      <c r="CB661" s="282"/>
      <c r="CC661" s="282"/>
      <c r="CD661" s="282"/>
      <c r="CE661" s="282"/>
      <c r="CG661" s="427"/>
      <c r="CH661" s="402"/>
      <c r="CI661" s="424"/>
      <c r="CJ661" s="282"/>
      <c r="CK661" s="282"/>
      <c r="CL661" s="283"/>
      <c r="CM661" s="283"/>
      <c r="CP661" s="282"/>
      <c r="DC661" s="282"/>
      <c r="DD661" s="282"/>
      <c r="DE661" s="282"/>
      <c r="DF661" s="282"/>
      <c r="DG661" s="282"/>
      <c r="DH661" s="282"/>
      <c r="DI661" s="282"/>
      <c r="DJ661" s="282"/>
      <c r="EF661" s="495" t="str">
        <f>""&amp;(MID(数据表!AZ661,1,MIN(FIND({"(";"（"},数据表!AZ661&amp;"(（",1)-1)))&amp;""</f>
        <v/>
      </c>
      <c r="EG661" s="495" t="str">
        <f>""&amp;(MID(数据表!AZ661,1,MIN(FIND({0;1;2;3;4;5;6;7;8;9},数据表!AZ661&amp;"1234567890",1)-1)))&amp;""</f>
        <v/>
      </c>
    </row>
    <row r="662" spans="2:137" s="310" customFormat="1" ht="12" customHeight="1">
      <c r="B662" s="286"/>
      <c r="C662" s="286"/>
      <c r="D662" s="286"/>
      <c r="E662" s="479"/>
      <c r="F662" s="282"/>
      <c r="G662" s="283"/>
      <c r="H662" s="421"/>
      <c r="I662" s="421"/>
      <c r="J662" s="283"/>
      <c r="K662" s="421"/>
      <c r="L662" s="282"/>
      <c r="N662" s="282"/>
      <c r="S662" s="282"/>
      <c r="T662" s="283"/>
      <c r="U662" s="283"/>
      <c r="V662" s="283"/>
      <c r="W662" s="283"/>
      <c r="X662" s="283"/>
      <c r="Y662" s="282"/>
      <c r="Z662" s="282"/>
      <c r="AA662" s="283"/>
      <c r="AB662" s="282"/>
      <c r="AC662" s="282"/>
      <c r="AD662" s="282"/>
      <c r="AE662" s="282"/>
      <c r="AF662" s="283"/>
      <c r="AG662" s="402"/>
      <c r="AH662" s="283"/>
      <c r="AI662" s="283"/>
      <c r="AJ662" s="283"/>
      <c r="AK662" s="283"/>
      <c r="AL662" s="283"/>
      <c r="AM662" s="282"/>
      <c r="AN662" s="282"/>
      <c r="AO662" s="282"/>
      <c r="AP662" s="282"/>
      <c r="AQ662" s="282"/>
      <c r="AR662" s="282"/>
      <c r="AT662" s="283"/>
      <c r="AU662" s="283"/>
      <c r="AV662" s="283"/>
      <c r="AW662" s="283"/>
      <c r="AY662" s="283"/>
      <c r="AZ662" s="282"/>
      <c r="BA662" s="283"/>
      <c r="BB662" s="282"/>
      <c r="BC662" s="282"/>
      <c r="BD662" s="282"/>
      <c r="BE662" s="283"/>
      <c r="BG662" s="282"/>
      <c r="BH662" s="282"/>
      <c r="BI662" s="282"/>
      <c r="BL662" s="421"/>
      <c r="BM662" s="424"/>
      <c r="BN662" s="424"/>
      <c r="BO662" s="424"/>
      <c r="BP662" s="424"/>
      <c r="BQ662" s="421"/>
      <c r="BR662" s="421"/>
      <c r="BV662" s="282"/>
      <c r="BW662" s="283"/>
      <c r="BY662" s="283"/>
      <c r="BZ662" s="283"/>
      <c r="CA662" s="283"/>
      <c r="CB662" s="282"/>
      <c r="CC662" s="282"/>
      <c r="CD662" s="282"/>
      <c r="CE662" s="282"/>
      <c r="CG662" s="427"/>
      <c r="CH662" s="402"/>
      <c r="CI662" s="424"/>
      <c r="CJ662" s="282"/>
      <c r="CK662" s="282"/>
      <c r="CL662" s="283"/>
      <c r="CM662" s="283"/>
      <c r="CP662" s="282"/>
      <c r="DC662" s="282"/>
      <c r="DD662" s="282"/>
      <c r="DE662" s="282"/>
      <c r="DF662" s="282"/>
      <c r="DG662" s="282"/>
      <c r="DH662" s="282"/>
      <c r="DI662" s="282"/>
      <c r="DJ662" s="282"/>
      <c r="EF662" s="495" t="str">
        <f>""&amp;(MID(数据表!AZ662,1,MIN(FIND({"(";"（"},数据表!AZ662&amp;"(（",1)-1)))&amp;""</f>
        <v/>
      </c>
      <c r="EG662" s="495" t="str">
        <f>""&amp;(MID(数据表!AZ662,1,MIN(FIND({0;1;2;3;4;5;6;7;8;9},数据表!AZ662&amp;"1234567890",1)-1)))&amp;""</f>
        <v/>
      </c>
    </row>
    <row r="663" spans="2:137" s="310" customFormat="1" ht="12" customHeight="1">
      <c r="B663" s="286"/>
      <c r="C663" s="286"/>
      <c r="D663" s="286"/>
      <c r="E663" s="479"/>
      <c r="F663" s="282"/>
      <c r="G663" s="283"/>
      <c r="H663" s="421"/>
      <c r="I663" s="421"/>
      <c r="J663" s="283"/>
      <c r="K663" s="421"/>
      <c r="L663" s="282"/>
      <c r="N663" s="282"/>
      <c r="S663" s="282"/>
      <c r="T663" s="283"/>
      <c r="U663" s="283"/>
      <c r="V663" s="283"/>
      <c r="W663" s="283"/>
      <c r="X663" s="283"/>
      <c r="Y663" s="282"/>
      <c r="Z663" s="282"/>
      <c r="AA663" s="283"/>
      <c r="AB663" s="282"/>
      <c r="AC663" s="282"/>
      <c r="AD663" s="282"/>
      <c r="AE663" s="282"/>
      <c r="AF663" s="283"/>
      <c r="AG663" s="402"/>
      <c r="AH663" s="283"/>
      <c r="AI663" s="283"/>
      <c r="AJ663" s="283"/>
      <c r="AK663" s="283"/>
      <c r="AL663" s="283"/>
      <c r="AM663" s="282"/>
      <c r="AN663" s="282"/>
      <c r="AO663" s="282"/>
      <c r="AP663" s="282"/>
      <c r="AQ663" s="282"/>
      <c r="AR663" s="282"/>
      <c r="AT663" s="283"/>
      <c r="AU663" s="283"/>
      <c r="AV663" s="283"/>
      <c r="AW663" s="283"/>
      <c r="AY663" s="283"/>
      <c r="AZ663" s="282"/>
      <c r="BA663" s="283"/>
      <c r="BB663" s="282"/>
      <c r="BC663" s="282"/>
      <c r="BD663" s="282"/>
      <c r="BE663" s="283"/>
      <c r="BG663" s="282"/>
      <c r="BH663" s="282"/>
      <c r="BI663" s="282"/>
      <c r="BL663" s="421"/>
      <c r="BM663" s="424"/>
      <c r="BN663" s="424"/>
      <c r="BO663" s="424"/>
      <c r="BP663" s="424"/>
      <c r="BQ663" s="421"/>
      <c r="BR663" s="421"/>
      <c r="BV663" s="282"/>
      <c r="BW663" s="283"/>
      <c r="BY663" s="283"/>
      <c r="BZ663" s="283"/>
      <c r="CA663" s="283"/>
      <c r="CB663" s="282"/>
      <c r="CC663" s="282"/>
      <c r="CD663" s="282"/>
      <c r="CE663" s="282"/>
      <c r="CG663" s="427"/>
      <c r="CH663" s="402"/>
      <c r="CI663" s="424"/>
      <c r="CJ663" s="282"/>
      <c r="CK663" s="282"/>
      <c r="CL663" s="283"/>
      <c r="CM663" s="283"/>
      <c r="CP663" s="282"/>
      <c r="DC663" s="282"/>
      <c r="DD663" s="282"/>
      <c r="DE663" s="282"/>
      <c r="DF663" s="282"/>
      <c r="DG663" s="282"/>
      <c r="DH663" s="282"/>
      <c r="DI663" s="282"/>
      <c r="DJ663" s="282"/>
      <c r="EF663" s="495" t="str">
        <f>""&amp;(MID(数据表!AZ663,1,MIN(FIND({"(";"（"},数据表!AZ663&amp;"(（",1)-1)))&amp;""</f>
        <v/>
      </c>
      <c r="EG663" s="495" t="str">
        <f>""&amp;(MID(数据表!AZ663,1,MIN(FIND({0;1;2;3;4;5;6;7;8;9},数据表!AZ663&amp;"1234567890",1)-1)))&amp;""</f>
        <v/>
      </c>
    </row>
    <row r="664" spans="2:137" s="310" customFormat="1" ht="12" customHeight="1">
      <c r="B664" s="286"/>
      <c r="C664" s="286"/>
      <c r="D664" s="286"/>
      <c r="E664" s="479"/>
      <c r="F664" s="282"/>
      <c r="G664" s="283"/>
      <c r="H664" s="421"/>
      <c r="I664" s="421"/>
      <c r="J664" s="283"/>
      <c r="K664" s="421"/>
      <c r="L664" s="282"/>
      <c r="N664" s="282"/>
      <c r="S664" s="282"/>
      <c r="T664" s="283"/>
      <c r="U664" s="283"/>
      <c r="V664" s="283"/>
      <c r="W664" s="283"/>
      <c r="X664" s="283"/>
      <c r="Y664" s="282"/>
      <c r="Z664" s="282"/>
      <c r="AA664" s="283"/>
      <c r="AB664" s="282"/>
      <c r="AC664" s="282"/>
      <c r="AD664" s="282"/>
      <c r="AE664" s="282"/>
      <c r="AF664" s="283"/>
      <c r="AG664" s="402"/>
      <c r="AH664" s="283"/>
      <c r="AI664" s="283"/>
      <c r="AJ664" s="283"/>
      <c r="AK664" s="283"/>
      <c r="AL664" s="283"/>
      <c r="AM664" s="282"/>
      <c r="AN664" s="282"/>
      <c r="AO664" s="282"/>
      <c r="AP664" s="282"/>
      <c r="AQ664" s="282"/>
      <c r="AR664" s="282"/>
      <c r="AT664" s="283"/>
      <c r="AU664" s="283"/>
      <c r="AV664" s="283"/>
      <c r="AW664" s="283"/>
      <c r="AY664" s="283"/>
      <c r="AZ664" s="282"/>
      <c r="BA664" s="283"/>
      <c r="BB664" s="282"/>
      <c r="BC664" s="282"/>
      <c r="BD664" s="282"/>
      <c r="BE664" s="283"/>
      <c r="BG664" s="282"/>
      <c r="BH664" s="282"/>
      <c r="BI664" s="282"/>
      <c r="BL664" s="421"/>
      <c r="BM664" s="424"/>
      <c r="BN664" s="424"/>
      <c r="BO664" s="424"/>
      <c r="BP664" s="424"/>
      <c r="BQ664" s="421"/>
      <c r="BR664" s="421"/>
      <c r="BV664" s="282"/>
      <c r="BW664" s="283"/>
      <c r="BY664" s="283"/>
      <c r="BZ664" s="283"/>
      <c r="CA664" s="283"/>
      <c r="CB664" s="282"/>
      <c r="CC664" s="282"/>
      <c r="CD664" s="282"/>
      <c r="CE664" s="282"/>
      <c r="CG664" s="427"/>
      <c r="CH664" s="402"/>
      <c r="CI664" s="424"/>
      <c r="CJ664" s="282"/>
      <c r="CK664" s="282"/>
      <c r="CL664" s="283"/>
      <c r="CM664" s="283"/>
      <c r="CP664" s="282"/>
      <c r="DC664" s="282"/>
      <c r="DD664" s="282"/>
      <c r="DE664" s="282"/>
      <c r="DF664" s="282"/>
      <c r="DG664" s="282"/>
      <c r="DH664" s="282"/>
      <c r="DI664" s="282"/>
      <c r="DJ664" s="282"/>
      <c r="EF664" s="495" t="str">
        <f>""&amp;(MID(数据表!AZ664,1,MIN(FIND({"(";"（"},数据表!AZ664&amp;"(（",1)-1)))&amp;""</f>
        <v/>
      </c>
      <c r="EG664" s="495" t="str">
        <f>""&amp;(MID(数据表!AZ664,1,MIN(FIND({0;1;2;3;4;5;6;7;8;9},数据表!AZ664&amp;"1234567890",1)-1)))&amp;""</f>
        <v/>
      </c>
    </row>
    <row r="665" spans="2:137" s="310" customFormat="1" ht="12" customHeight="1">
      <c r="B665" s="286"/>
      <c r="C665" s="286"/>
      <c r="D665" s="286"/>
      <c r="E665" s="479"/>
      <c r="F665" s="282"/>
      <c r="G665" s="283"/>
      <c r="H665" s="421"/>
      <c r="I665" s="421"/>
      <c r="J665" s="283"/>
      <c r="K665" s="421"/>
      <c r="L665" s="282"/>
      <c r="N665" s="282"/>
      <c r="S665" s="282"/>
      <c r="T665" s="283"/>
      <c r="U665" s="283"/>
      <c r="V665" s="283"/>
      <c r="W665" s="283"/>
      <c r="X665" s="283"/>
      <c r="Y665" s="282"/>
      <c r="Z665" s="282"/>
      <c r="AA665" s="283"/>
      <c r="AB665" s="282"/>
      <c r="AC665" s="282"/>
      <c r="AD665" s="282"/>
      <c r="AE665" s="282"/>
      <c r="AF665" s="283"/>
      <c r="AG665" s="402"/>
      <c r="AH665" s="283"/>
      <c r="AI665" s="283"/>
      <c r="AJ665" s="283"/>
      <c r="AK665" s="283"/>
      <c r="AL665" s="283"/>
      <c r="AM665" s="282"/>
      <c r="AN665" s="282"/>
      <c r="AO665" s="282"/>
      <c r="AP665" s="282"/>
      <c r="AQ665" s="282"/>
      <c r="AR665" s="282"/>
      <c r="AT665" s="283"/>
      <c r="AU665" s="283"/>
      <c r="AV665" s="283"/>
      <c r="AW665" s="283"/>
      <c r="AY665" s="283"/>
      <c r="AZ665" s="282"/>
      <c r="BA665" s="283"/>
      <c r="BB665" s="282"/>
      <c r="BC665" s="282"/>
      <c r="BD665" s="282"/>
      <c r="BE665" s="283"/>
      <c r="BG665" s="282"/>
      <c r="BH665" s="282"/>
      <c r="BI665" s="282"/>
      <c r="BL665" s="421"/>
      <c r="BM665" s="424"/>
      <c r="BN665" s="424"/>
      <c r="BO665" s="424"/>
      <c r="BP665" s="424"/>
      <c r="BQ665" s="421"/>
      <c r="BR665" s="421"/>
      <c r="BV665" s="282"/>
      <c r="BW665" s="283"/>
      <c r="BY665" s="283"/>
      <c r="BZ665" s="283"/>
      <c r="CA665" s="283"/>
      <c r="CB665" s="282"/>
      <c r="CC665" s="282"/>
      <c r="CD665" s="282"/>
      <c r="CE665" s="282"/>
      <c r="CG665" s="427"/>
      <c r="CH665" s="402"/>
      <c r="CI665" s="424"/>
      <c r="CJ665" s="282"/>
      <c r="CK665" s="282"/>
      <c r="CL665" s="283"/>
      <c r="CM665" s="283"/>
      <c r="CP665" s="282"/>
      <c r="DC665" s="282"/>
      <c r="DD665" s="282"/>
      <c r="DE665" s="282"/>
      <c r="DF665" s="282"/>
      <c r="DG665" s="282"/>
      <c r="DH665" s="282"/>
      <c r="DI665" s="282"/>
      <c r="DJ665" s="282"/>
      <c r="EF665" s="495" t="str">
        <f>""&amp;(MID(数据表!AZ665,1,MIN(FIND({"(";"（"},数据表!AZ665&amp;"(（",1)-1)))&amp;""</f>
        <v/>
      </c>
      <c r="EG665" s="495" t="str">
        <f>""&amp;(MID(数据表!AZ665,1,MIN(FIND({0;1;2;3;4;5;6;7;8;9},数据表!AZ665&amp;"1234567890",1)-1)))&amp;""</f>
        <v/>
      </c>
    </row>
    <row r="666" spans="2:137" s="310" customFormat="1" ht="12" customHeight="1">
      <c r="B666" s="286"/>
      <c r="C666" s="286"/>
      <c r="D666" s="286"/>
      <c r="E666" s="479"/>
      <c r="F666" s="282"/>
      <c r="G666" s="283"/>
      <c r="H666" s="421"/>
      <c r="I666" s="421"/>
      <c r="J666" s="283"/>
      <c r="K666" s="421"/>
      <c r="L666" s="282"/>
      <c r="N666" s="282"/>
      <c r="S666" s="282"/>
      <c r="T666" s="283"/>
      <c r="U666" s="283"/>
      <c r="V666" s="283"/>
      <c r="W666" s="283"/>
      <c r="X666" s="283"/>
      <c r="Y666" s="282"/>
      <c r="Z666" s="282"/>
      <c r="AA666" s="283"/>
      <c r="AB666" s="282"/>
      <c r="AC666" s="282"/>
      <c r="AD666" s="282"/>
      <c r="AE666" s="282"/>
      <c r="AF666" s="283"/>
      <c r="AG666" s="402"/>
      <c r="AH666" s="283"/>
      <c r="AI666" s="283"/>
      <c r="AJ666" s="283"/>
      <c r="AK666" s="283"/>
      <c r="AL666" s="283"/>
      <c r="AM666" s="282"/>
      <c r="AN666" s="282"/>
      <c r="AO666" s="282"/>
      <c r="AP666" s="282"/>
      <c r="AQ666" s="282"/>
      <c r="AR666" s="282"/>
      <c r="AT666" s="283"/>
      <c r="AU666" s="283"/>
      <c r="AV666" s="283"/>
      <c r="AW666" s="283"/>
      <c r="AY666" s="283"/>
      <c r="AZ666" s="282"/>
      <c r="BA666" s="283"/>
      <c r="BB666" s="282"/>
      <c r="BC666" s="282"/>
      <c r="BD666" s="282"/>
      <c r="BE666" s="283"/>
      <c r="BG666" s="282"/>
      <c r="BH666" s="282"/>
      <c r="BI666" s="282"/>
      <c r="BL666" s="421"/>
      <c r="BM666" s="424"/>
      <c r="BN666" s="424"/>
      <c r="BO666" s="424"/>
      <c r="BP666" s="424"/>
      <c r="BQ666" s="421"/>
      <c r="BR666" s="421"/>
      <c r="BV666" s="282"/>
      <c r="BW666" s="283"/>
      <c r="BY666" s="283"/>
      <c r="BZ666" s="283"/>
      <c r="CA666" s="283"/>
      <c r="CB666" s="282"/>
      <c r="CC666" s="282"/>
      <c r="CD666" s="282"/>
      <c r="CE666" s="282"/>
      <c r="CG666" s="427"/>
      <c r="CH666" s="402"/>
      <c r="CI666" s="424"/>
      <c r="CJ666" s="282"/>
      <c r="CK666" s="282"/>
      <c r="CL666" s="283"/>
      <c r="CM666" s="283"/>
      <c r="CP666" s="282"/>
      <c r="DC666" s="282"/>
      <c r="DD666" s="282"/>
      <c r="DE666" s="282"/>
      <c r="DF666" s="282"/>
      <c r="DG666" s="282"/>
      <c r="DH666" s="282"/>
      <c r="DI666" s="282"/>
      <c r="DJ666" s="282"/>
      <c r="EF666" s="495" t="str">
        <f>""&amp;(MID(数据表!AZ666,1,MIN(FIND({"(";"（"},数据表!AZ666&amp;"(（",1)-1)))&amp;""</f>
        <v/>
      </c>
      <c r="EG666" s="495" t="str">
        <f>""&amp;(MID(数据表!AZ666,1,MIN(FIND({0;1;2;3;4;5;6;7;8;9},数据表!AZ666&amp;"1234567890",1)-1)))&amp;""</f>
        <v/>
      </c>
    </row>
    <row r="667" spans="2:137" s="310" customFormat="1" ht="12" customHeight="1">
      <c r="B667" s="286"/>
      <c r="C667" s="286"/>
      <c r="D667" s="286"/>
      <c r="E667" s="479"/>
      <c r="F667" s="282"/>
      <c r="G667" s="283"/>
      <c r="H667" s="421"/>
      <c r="I667" s="421"/>
      <c r="J667" s="283"/>
      <c r="K667" s="421"/>
      <c r="L667" s="282"/>
      <c r="N667" s="282"/>
      <c r="S667" s="282"/>
      <c r="T667" s="283"/>
      <c r="U667" s="283"/>
      <c r="V667" s="283"/>
      <c r="W667" s="283"/>
      <c r="X667" s="283"/>
      <c r="Y667" s="282"/>
      <c r="Z667" s="282"/>
      <c r="AA667" s="283"/>
      <c r="AB667" s="282"/>
      <c r="AC667" s="282"/>
      <c r="AD667" s="282"/>
      <c r="AE667" s="282"/>
      <c r="AF667" s="283"/>
      <c r="AG667" s="402"/>
      <c r="AH667" s="283"/>
      <c r="AI667" s="283"/>
      <c r="AJ667" s="283"/>
      <c r="AK667" s="283"/>
      <c r="AL667" s="283"/>
      <c r="AM667" s="282"/>
      <c r="AN667" s="282"/>
      <c r="AO667" s="282"/>
      <c r="AP667" s="282"/>
      <c r="AQ667" s="282"/>
      <c r="AR667" s="282"/>
      <c r="AT667" s="283"/>
      <c r="AU667" s="283"/>
      <c r="AV667" s="283"/>
      <c r="AW667" s="283"/>
      <c r="AY667" s="283"/>
      <c r="AZ667" s="282"/>
      <c r="BA667" s="283"/>
      <c r="BB667" s="282"/>
      <c r="BC667" s="282"/>
      <c r="BD667" s="282"/>
      <c r="BE667" s="283"/>
      <c r="BG667" s="282"/>
      <c r="BH667" s="282"/>
      <c r="BI667" s="282"/>
      <c r="BL667" s="421"/>
      <c r="BM667" s="424"/>
      <c r="BN667" s="424"/>
      <c r="BO667" s="424"/>
      <c r="BP667" s="424"/>
      <c r="BQ667" s="421"/>
      <c r="BR667" s="421"/>
      <c r="BV667" s="282"/>
      <c r="BW667" s="283"/>
      <c r="BY667" s="283"/>
      <c r="BZ667" s="283"/>
      <c r="CA667" s="283"/>
      <c r="CB667" s="282"/>
      <c r="CC667" s="282"/>
      <c r="CD667" s="282"/>
      <c r="CE667" s="282"/>
      <c r="CG667" s="427"/>
      <c r="CH667" s="402"/>
      <c r="CI667" s="424"/>
      <c r="CJ667" s="282"/>
      <c r="CK667" s="282"/>
      <c r="CL667" s="283"/>
      <c r="CM667" s="283"/>
      <c r="CP667" s="282"/>
      <c r="DC667" s="282"/>
      <c r="DD667" s="282"/>
      <c r="DE667" s="282"/>
      <c r="DF667" s="282"/>
      <c r="DG667" s="282"/>
      <c r="DH667" s="282"/>
      <c r="DI667" s="282"/>
      <c r="DJ667" s="282"/>
      <c r="EF667" s="495" t="str">
        <f>""&amp;(MID(数据表!AZ667,1,MIN(FIND({"(";"（"},数据表!AZ667&amp;"(（",1)-1)))&amp;""</f>
        <v/>
      </c>
      <c r="EG667" s="495" t="str">
        <f>""&amp;(MID(数据表!AZ667,1,MIN(FIND({0;1;2;3;4;5;6;7;8;9},数据表!AZ667&amp;"1234567890",1)-1)))&amp;""</f>
        <v/>
      </c>
    </row>
    <row r="668" spans="2:137" s="310" customFormat="1" ht="12" customHeight="1">
      <c r="B668" s="286"/>
      <c r="C668" s="286"/>
      <c r="D668" s="286"/>
      <c r="E668" s="479"/>
      <c r="F668" s="282"/>
      <c r="G668" s="283"/>
      <c r="H668" s="421"/>
      <c r="I668" s="421"/>
      <c r="J668" s="283"/>
      <c r="K668" s="421"/>
      <c r="L668" s="282"/>
      <c r="N668" s="282"/>
      <c r="S668" s="282"/>
      <c r="T668" s="283"/>
      <c r="U668" s="283"/>
      <c r="V668" s="283"/>
      <c r="W668" s="283"/>
      <c r="X668" s="283"/>
      <c r="Y668" s="282"/>
      <c r="Z668" s="282"/>
      <c r="AA668" s="283"/>
      <c r="AB668" s="282"/>
      <c r="AC668" s="282"/>
      <c r="AD668" s="282"/>
      <c r="AE668" s="282"/>
      <c r="AF668" s="283"/>
      <c r="AG668" s="402"/>
      <c r="AH668" s="283"/>
      <c r="AI668" s="283"/>
      <c r="AJ668" s="283"/>
      <c r="AK668" s="283"/>
      <c r="AL668" s="283"/>
      <c r="AM668" s="282"/>
      <c r="AN668" s="282"/>
      <c r="AO668" s="282"/>
      <c r="AP668" s="282"/>
      <c r="AQ668" s="282"/>
      <c r="AR668" s="282"/>
      <c r="AT668" s="283"/>
      <c r="AU668" s="283"/>
      <c r="AV668" s="283"/>
      <c r="AW668" s="283"/>
      <c r="AY668" s="283"/>
      <c r="AZ668" s="282"/>
      <c r="BA668" s="283"/>
      <c r="BB668" s="282"/>
      <c r="BC668" s="282"/>
      <c r="BD668" s="282"/>
      <c r="BE668" s="283"/>
      <c r="BG668" s="282"/>
      <c r="BH668" s="282"/>
      <c r="BI668" s="282"/>
      <c r="BL668" s="421"/>
      <c r="BM668" s="424"/>
      <c r="BN668" s="424"/>
      <c r="BO668" s="424"/>
      <c r="BP668" s="424"/>
      <c r="BQ668" s="421"/>
      <c r="BR668" s="421"/>
      <c r="BV668" s="282"/>
      <c r="BW668" s="283"/>
      <c r="BY668" s="283"/>
      <c r="BZ668" s="283"/>
      <c r="CA668" s="283"/>
      <c r="CB668" s="282"/>
      <c r="CC668" s="282"/>
      <c r="CD668" s="282"/>
      <c r="CE668" s="282"/>
      <c r="CG668" s="427"/>
      <c r="CH668" s="402"/>
      <c r="CI668" s="424"/>
      <c r="CJ668" s="282"/>
      <c r="CK668" s="282"/>
      <c r="CL668" s="283"/>
      <c r="CM668" s="283"/>
      <c r="CP668" s="282"/>
      <c r="DC668" s="282"/>
      <c r="DD668" s="282"/>
      <c r="DE668" s="282"/>
      <c r="DF668" s="282"/>
      <c r="DG668" s="282"/>
      <c r="DH668" s="282"/>
      <c r="DI668" s="282"/>
      <c r="DJ668" s="282"/>
      <c r="EF668" s="495" t="str">
        <f>""&amp;(MID(数据表!AZ668,1,MIN(FIND({"(";"（"},数据表!AZ668&amp;"(（",1)-1)))&amp;""</f>
        <v/>
      </c>
      <c r="EG668" s="495" t="str">
        <f>""&amp;(MID(数据表!AZ668,1,MIN(FIND({0;1;2;3;4;5;6;7;8;9},数据表!AZ668&amp;"1234567890",1)-1)))&amp;""</f>
        <v/>
      </c>
    </row>
    <row r="669" spans="2:137" s="310" customFormat="1" ht="12" customHeight="1">
      <c r="B669" s="286"/>
      <c r="C669" s="286"/>
      <c r="D669" s="286"/>
      <c r="E669" s="479"/>
      <c r="F669" s="282"/>
      <c r="G669" s="283"/>
      <c r="H669" s="421"/>
      <c r="I669" s="421"/>
      <c r="J669" s="283"/>
      <c r="K669" s="421"/>
      <c r="L669" s="282"/>
      <c r="N669" s="282"/>
      <c r="S669" s="282"/>
      <c r="T669" s="283"/>
      <c r="U669" s="283"/>
      <c r="V669" s="283"/>
      <c r="W669" s="283"/>
      <c r="X669" s="283"/>
      <c r="Y669" s="282"/>
      <c r="Z669" s="282"/>
      <c r="AA669" s="283"/>
      <c r="AB669" s="282"/>
      <c r="AC669" s="282"/>
      <c r="AD669" s="282"/>
      <c r="AE669" s="282"/>
      <c r="AF669" s="283"/>
      <c r="AG669" s="402"/>
      <c r="AH669" s="283"/>
      <c r="AI669" s="283"/>
      <c r="AJ669" s="283"/>
      <c r="AK669" s="283"/>
      <c r="AL669" s="283"/>
      <c r="AM669" s="282"/>
      <c r="AN669" s="282"/>
      <c r="AO669" s="282"/>
      <c r="AP669" s="282"/>
      <c r="AQ669" s="282"/>
      <c r="AR669" s="282"/>
      <c r="AT669" s="283"/>
      <c r="AU669" s="283"/>
      <c r="AV669" s="283"/>
      <c r="AW669" s="283"/>
      <c r="AY669" s="283"/>
      <c r="AZ669" s="282"/>
      <c r="BA669" s="283"/>
      <c r="BB669" s="282"/>
      <c r="BC669" s="282"/>
      <c r="BD669" s="282"/>
      <c r="BE669" s="283"/>
      <c r="BG669" s="282"/>
      <c r="BH669" s="282"/>
      <c r="BI669" s="282"/>
      <c r="BL669" s="421"/>
      <c r="BM669" s="424"/>
      <c r="BN669" s="424"/>
      <c r="BO669" s="424"/>
      <c r="BP669" s="424"/>
      <c r="BQ669" s="421"/>
      <c r="BR669" s="421"/>
      <c r="BV669" s="282"/>
      <c r="BW669" s="283"/>
      <c r="BY669" s="283"/>
      <c r="BZ669" s="283"/>
      <c r="CA669" s="283"/>
      <c r="CB669" s="282"/>
      <c r="CC669" s="282"/>
      <c r="CD669" s="282"/>
      <c r="CE669" s="282"/>
      <c r="CG669" s="427"/>
      <c r="CH669" s="402"/>
      <c r="CI669" s="424"/>
      <c r="CJ669" s="282"/>
      <c r="CK669" s="282"/>
      <c r="CL669" s="283"/>
      <c r="CM669" s="283"/>
      <c r="CP669" s="282"/>
      <c r="DC669" s="282"/>
      <c r="DD669" s="282"/>
      <c r="DE669" s="282"/>
      <c r="DF669" s="282"/>
      <c r="DG669" s="282"/>
      <c r="DH669" s="282"/>
      <c r="DI669" s="282"/>
      <c r="DJ669" s="282"/>
      <c r="EF669" s="495" t="str">
        <f>""&amp;(MID(数据表!AZ669,1,MIN(FIND({"(";"（"},数据表!AZ669&amp;"(（",1)-1)))&amp;""</f>
        <v/>
      </c>
      <c r="EG669" s="495" t="str">
        <f>""&amp;(MID(数据表!AZ669,1,MIN(FIND({0;1;2;3;4;5;6;7;8;9},数据表!AZ669&amp;"1234567890",1)-1)))&amp;""</f>
        <v/>
      </c>
    </row>
    <row r="670" spans="2:137" s="310" customFormat="1" ht="12" customHeight="1">
      <c r="B670" s="286"/>
      <c r="C670" s="286"/>
      <c r="D670" s="286"/>
      <c r="E670" s="479"/>
      <c r="F670" s="282"/>
      <c r="G670" s="283"/>
      <c r="H670" s="421"/>
      <c r="I670" s="421"/>
      <c r="J670" s="283"/>
      <c r="K670" s="421"/>
      <c r="L670" s="282"/>
      <c r="N670" s="282"/>
      <c r="S670" s="282"/>
      <c r="T670" s="283"/>
      <c r="U670" s="283"/>
      <c r="V670" s="283"/>
      <c r="W670" s="283"/>
      <c r="X670" s="283"/>
      <c r="Y670" s="282"/>
      <c r="Z670" s="282"/>
      <c r="AA670" s="283"/>
      <c r="AB670" s="282"/>
      <c r="AC670" s="282"/>
      <c r="AD670" s="282"/>
      <c r="AE670" s="282"/>
      <c r="AF670" s="283"/>
      <c r="AG670" s="402"/>
      <c r="AH670" s="283"/>
      <c r="AI670" s="283"/>
      <c r="AJ670" s="283"/>
      <c r="AK670" s="283"/>
      <c r="AL670" s="283"/>
      <c r="AM670" s="282"/>
      <c r="AN670" s="282"/>
      <c r="AO670" s="282"/>
      <c r="AP670" s="282"/>
      <c r="AQ670" s="282"/>
      <c r="AR670" s="282"/>
      <c r="AT670" s="283"/>
      <c r="AU670" s="283"/>
      <c r="AV670" s="283"/>
      <c r="AW670" s="283"/>
      <c r="AY670" s="283"/>
      <c r="AZ670" s="282"/>
      <c r="BA670" s="283"/>
      <c r="BB670" s="282"/>
      <c r="BC670" s="282"/>
      <c r="BD670" s="282"/>
      <c r="BE670" s="283"/>
      <c r="BG670" s="282"/>
      <c r="BH670" s="282"/>
      <c r="BI670" s="282"/>
      <c r="BL670" s="421"/>
      <c r="BM670" s="424"/>
      <c r="BN670" s="424"/>
      <c r="BO670" s="424"/>
      <c r="BP670" s="424"/>
      <c r="BQ670" s="421"/>
      <c r="BR670" s="421"/>
      <c r="BV670" s="282"/>
      <c r="BW670" s="283"/>
      <c r="BY670" s="283"/>
      <c r="BZ670" s="283"/>
      <c r="CA670" s="283"/>
      <c r="CB670" s="282"/>
      <c r="CC670" s="282"/>
      <c r="CD670" s="282"/>
      <c r="CE670" s="282"/>
      <c r="CG670" s="427"/>
      <c r="CH670" s="402"/>
      <c r="CI670" s="424"/>
      <c r="CJ670" s="282"/>
      <c r="CK670" s="282"/>
      <c r="CL670" s="283"/>
      <c r="CM670" s="283"/>
      <c r="CP670" s="282"/>
      <c r="DC670" s="282"/>
      <c r="DD670" s="282"/>
      <c r="DE670" s="282"/>
      <c r="DF670" s="282"/>
      <c r="DG670" s="282"/>
      <c r="DH670" s="282"/>
      <c r="DI670" s="282"/>
      <c r="DJ670" s="282"/>
      <c r="EF670" s="495" t="str">
        <f>""&amp;(MID(数据表!AZ670,1,MIN(FIND({"(";"（"},数据表!AZ670&amp;"(（",1)-1)))&amp;""</f>
        <v/>
      </c>
      <c r="EG670" s="495" t="str">
        <f>""&amp;(MID(数据表!AZ670,1,MIN(FIND({0;1;2;3;4;5;6;7;8;9},数据表!AZ670&amp;"1234567890",1)-1)))&amp;""</f>
        <v/>
      </c>
    </row>
    <row r="671" spans="2:137" s="310" customFormat="1" ht="12" customHeight="1">
      <c r="B671" s="286"/>
      <c r="C671" s="286"/>
      <c r="D671" s="286"/>
      <c r="E671" s="479"/>
      <c r="F671" s="282"/>
      <c r="G671" s="283"/>
      <c r="H671" s="421"/>
      <c r="I671" s="421"/>
      <c r="J671" s="283"/>
      <c r="K671" s="421"/>
      <c r="L671" s="282"/>
      <c r="N671" s="282"/>
      <c r="S671" s="282"/>
      <c r="T671" s="283"/>
      <c r="U671" s="283"/>
      <c r="V671" s="283"/>
      <c r="W671" s="283"/>
      <c r="X671" s="283"/>
      <c r="Y671" s="282"/>
      <c r="Z671" s="282"/>
      <c r="AA671" s="283"/>
      <c r="AB671" s="282"/>
      <c r="AC671" s="282"/>
      <c r="AD671" s="282"/>
      <c r="AE671" s="282"/>
      <c r="AF671" s="283"/>
      <c r="AG671" s="402"/>
      <c r="AH671" s="283"/>
      <c r="AI671" s="283"/>
      <c r="AJ671" s="283"/>
      <c r="AK671" s="283"/>
      <c r="AL671" s="283"/>
      <c r="AM671" s="282"/>
      <c r="AN671" s="282"/>
      <c r="AO671" s="282"/>
      <c r="AP671" s="282"/>
      <c r="AQ671" s="282"/>
      <c r="AR671" s="282"/>
      <c r="AT671" s="283"/>
      <c r="AU671" s="283"/>
      <c r="AV671" s="283"/>
      <c r="AW671" s="283"/>
      <c r="AY671" s="283"/>
      <c r="AZ671" s="282"/>
      <c r="BA671" s="283"/>
      <c r="BB671" s="282"/>
      <c r="BC671" s="282"/>
      <c r="BD671" s="282"/>
      <c r="BE671" s="283"/>
      <c r="BG671" s="282"/>
      <c r="BH671" s="282"/>
      <c r="BI671" s="282"/>
      <c r="BL671" s="421"/>
      <c r="BM671" s="424"/>
      <c r="BN671" s="424"/>
      <c r="BO671" s="424"/>
      <c r="BP671" s="424"/>
      <c r="BQ671" s="421"/>
      <c r="BR671" s="421"/>
      <c r="BV671" s="282"/>
      <c r="BW671" s="283"/>
      <c r="BY671" s="283"/>
      <c r="BZ671" s="283"/>
      <c r="CA671" s="283"/>
      <c r="CB671" s="282"/>
      <c r="CC671" s="282"/>
      <c r="CD671" s="282"/>
      <c r="CE671" s="282"/>
      <c r="CG671" s="427"/>
      <c r="CH671" s="402"/>
      <c r="CI671" s="424"/>
      <c r="CJ671" s="282"/>
      <c r="CK671" s="282"/>
      <c r="CL671" s="283"/>
      <c r="CM671" s="283"/>
      <c r="CP671" s="282"/>
      <c r="DC671" s="282"/>
      <c r="DD671" s="282"/>
      <c r="DE671" s="282"/>
      <c r="DF671" s="282"/>
      <c r="DG671" s="282"/>
      <c r="DH671" s="282"/>
      <c r="DI671" s="282"/>
      <c r="DJ671" s="282"/>
      <c r="EF671" s="495" t="str">
        <f>""&amp;(MID(数据表!AZ671,1,MIN(FIND({"(";"（"},数据表!AZ671&amp;"(（",1)-1)))&amp;""</f>
        <v/>
      </c>
      <c r="EG671" s="495" t="str">
        <f>""&amp;(MID(数据表!AZ671,1,MIN(FIND({0;1;2;3;4;5;6;7;8;9},数据表!AZ671&amp;"1234567890",1)-1)))&amp;""</f>
        <v/>
      </c>
    </row>
    <row r="672" spans="2:137" s="310" customFormat="1" ht="12" customHeight="1">
      <c r="B672" s="286"/>
      <c r="C672" s="286"/>
      <c r="D672" s="286"/>
      <c r="E672" s="479"/>
      <c r="F672" s="282"/>
      <c r="G672" s="283"/>
      <c r="H672" s="421"/>
      <c r="I672" s="421"/>
      <c r="J672" s="283"/>
      <c r="K672" s="421"/>
      <c r="L672" s="282"/>
      <c r="N672" s="282"/>
      <c r="S672" s="282"/>
      <c r="T672" s="283"/>
      <c r="U672" s="283"/>
      <c r="V672" s="283"/>
      <c r="W672" s="283"/>
      <c r="X672" s="283"/>
      <c r="Y672" s="282"/>
      <c r="Z672" s="282"/>
      <c r="AA672" s="283"/>
      <c r="AB672" s="282"/>
      <c r="AC672" s="282"/>
      <c r="AD672" s="282"/>
      <c r="AE672" s="282"/>
      <c r="AF672" s="283"/>
      <c r="AG672" s="402"/>
      <c r="AH672" s="283"/>
      <c r="AI672" s="283"/>
      <c r="AJ672" s="283"/>
      <c r="AK672" s="283"/>
      <c r="AL672" s="283"/>
      <c r="AM672" s="282"/>
      <c r="AN672" s="282"/>
      <c r="AO672" s="282"/>
      <c r="AP672" s="282"/>
      <c r="AQ672" s="282"/>
      <c r="AR672" s="282"/>
      <c r="AT672" s="283"/>
      <c r="AU672" s="283"/>
      <c r="AV672" s="283"/>
      <c r="AW672" s="283"/>
      <c r="AY672" s="283"/>
      <c r="AZ672" s="282"/>
      <c r="BA672" s="283"/>
      <c r="BB672" s="282"/>
      <c r="BC672" s="282"/>
      <c r="BD672" s="282"/>
      <c r="BE672" s="283"/>
      <c r="BG672" s="282"/>
      <c r="BH672" s="282"/>
      <c r="BI672" s="282"/>
      <c r="BL672" s="421"/>
      <c r="BM672" s="424"/>
      <c r="BN672" s="424"/>
      <c r="BO672" s="424"/>
      <c r="BP672" s="424"/>
      <c r="BQ672" s="421"/>
      <c r="BR672" s="421"/>
      <c r="BV672" s="282"/>
      <c r="BW672" s="283"/>
      <c r="BY672" s="283"/>
      <c r="BZ672" s="283"/>
      <c r="CA672" s="283"/>
      <c r="CB672" s="282"/>
      <c r="CC672" s="282"/>
      <c r="CD672" s="282"/>
      <c r="CE672" s="282"/>
      <c r="CG672" s="427"/>
      <c r="CH672" s="402"/>
      <c r="CI672" s="424"/>
      <c r="CJ672" s="282"/>
      <c r="CK672" s="282"/>
      <c r="CL672" s="283"/>
      <c r="CM672" s="283"/>
      <c r="CP672" s="282"/>
      <c r="DC672" s="282"/>
      <c r="DD672" s="282"/>
      <c r="DE672" s="282"/>
      <c r="DF672" s="282"/>
      <c r="DG672" s="282"/>
      <c r="DH672" s="282"/>
      <c r="DI672" s="282"/>
      <c r="DJ672" s="282"/>
      <c r="EF672" s="495" t="str">
        <f>""&amp;(MID(数据表!AZ672,1,MIN(FIND({"(";"（"},数据表!AZ672&amp;"(（",1)-1)))&amp;""</f>
        <v/>
      </c>
      <c r="EG672" s="495" t="str">
        <f>""&amp;(MID(数据表!AZ672,1,MIN(FIND({0;1;2;3;4;5;6;7;8;9},数据表!AZ672&amp;"1234567890",1)-1)))&amp;""</f>
        <v/>
      </c>
    </row>
    <row r="673" spans="2:137" s="310" customFormat="1" ht="12" customHeight="1">
      <c r="B673" s="286"/>
      <c r="C673" s="286"/>
      <c r="D673" s="286"/>
      <c r="E673" s="479"/>
      <c r="F673" s="282"/>
      <c r="G673" s="283"/>
      <c r="H673" s="421"/>
      <c r="I673" s="421"/>
      <c r="J673" s="283"/>
      <c r="K673" s="421"/>
      <c r="L673" s="282"/>
      <c r="N673" s="282"/>
      <c r="S673" s="282"/>
      <c r="T673" s="283"/>
      <c r="U673" s="283"/>
      <c r="V673" s="283"/>
      <c r="W673" s="283"/>
      <c r="X673" s="283"/>
      <c r="Y673" s="282"/>
      <c r="Z673" s="282"/>
      <c r="AA673" s="283"/>
      <c r="AB673" s="282"/>
      <c r="AC673" s="282"/>
      <c r="AD673" s="282"/>
      <c r="AE673" s="282"/>
      <c r="AF673" s="283"/>
      <c r="AG673" s="402"/>
      <c r="AH673" s="283"/>
      <c r="AI673" s="283"/>
      <c r="AJ673" s="283"/>
      <c r="AK673" s="283"/>
      <c r="AL673" s="283"/>
      <c r="AM673" s="282"/>
      <c r="AN673" s="282"/>
      <c r="AO673" s="282"/>
      <c r="AP673" s="282"/>
      <c r="AQ673" s="282"/>
      <c r="AR673" s="282"/>
      <c r="AT673" s="283"/>
      <c r="AU673" s="283"/>
      <c r="AV673" s="283"/>
      <c r="AW673" s="283"/>
      <c r="AY673" s="283"/>
      <c r="AZ673" s="282"/>
      <c r="BA673" s="283"/>
      <c r="BB673" s="282"/>
      <c r="BC673" s="282"/>
      <c r="BD673" s="282"/>
      <c r="BE673" s="283"/>
      <c r="BG673" s="282"/>
      <c r="BH673" s="282"/>
      <c r="BI673" s="282"/>
      <c r="BL673" s="421"/>
      <c r="BM673" s="424"/>
      <c r="BN673" s="424"/>
      <c r="BO673" s="424"/>
      <c r="BP673" s="424"/>
      <c r="BQ673" s="421"/>
      <c r="BR673" s="421"/>
      <c r="BV673" s="282"/>
      <c r="BW673" s="283"/>
      <c r="BY673" s="283"/>
      <c r="BZ673" s="283"/>
      <c r="CA673" s="283"/>
      <c r="CB673" s="282"/>
      <c r="CC673" s="282"/>
      <c r="CD673" s="282"/>
      <c r="CE673" s="282"/>
      <c r="CG673" s="427"/>
      <c r="CH673" s="402"/>
      <c r="CI673" s="424"/>
      <c r="CJ673" s="282"/>
      <c r="CK673" s="282"/>
      <c r="CL673" s="283"/>
      <c r="CM673" s="283"/>
      <c r="CP673" s="282"/>
      <c r="DC673" s="282"/>
      <c r="DD673" s="282"/>
      <c r="DE673" s="282"/>
      <c r="DF673" s="282"/>
      <c r="DG673" s="282"/>
      <c r="DH673" s="282"/>
      <c r="DI673" s="282"/>
      <c r="DJ673" s="282"/>
      <c r="EF673" s="495" t="str">
        <f>""&amp;(MID(数据表!AZ673,1,MIN(FIND({"(";"（"},数据表!AZ673&amp;"(（",1)-1)))&amp;""</f>
        <v/>
      </c>
      <c r="EG673" s="495" t="str">
        <f>""&amp;(MID(数据表!AZ673,1,MIN(FIND({0;1;2;3;4;5;6;7;8;9},数据表!AZ673&amp;"1234567890",1)-1)))&amp;""</f>
        <v/>
      </c>
    </row>
    <row r="674" spans="2:137" s="310" customFormat="1" ht="12" customHeight="1">
      <c r="B674" s="286"/>
      <c r="C674" s="286"/>
      <c r="D674" s="286"/>
      <c r="E674" s="479"/>
      <c r="F674" s="282"/>
      <c r="G674" s="283"/>
      <c r="H674" s="421"/>
      <c r="I674" s="421"/>
      <c r="J674" s="283"/>
      <c r="K674" s="421"/>
      <c r="L674" s="282"/>
      <c r="N674" s="282"/>
      <c r="S674" s="282"/>
      <c r="T674" s="283"/>
      <c r="U674" s="283"/>
      <c r="V674" s="283"/>
      <c r="W674" s="283"/>
      <c r="X674" s="283"/>
      <c r="Y674" s="282"/>
      <c r="Z674" s="282"/>
      <c r="AA674" s="283"/>
      <c r="AB674" s="282"/>
      <c r="AC674" s="282"/>
      <c r="AD674" s="282"/>
      <c r="AE674" s="282"/>
      <c r="AF674" s="283"/>
      <c r="AG674" s="402"/>
      <c r="AH674" s="283"/>
      <c r="AI674" s="283"/>
      <c r="AJ674" s="283"/>
      <c r="AK674" s="283"/>
      <c r="AL674" s="283"/>
      <c r="AM674" s="282"/>
      <c r="AN674" s="282"/>
      <c r="AO674" s="282"/>
      <c r="AP674" s="282"/>
      <c r="AQ674" s="282"/>
      <c r="AR674" s="282"/>
      <c r="AT674" s="283"/>
      <c r="AU674" s="283"/>
      <c r="AV674" s="283"/>
      <c r="AW674" s="283"/>
      <c r="AY674" s="283"/>
      <c r="AZ674" s="282"/>
      <c r="BA674" s="283"/>
      <c r="BB674" s="282"/>
      <c r="BC674" s="282"/>
      <c r="BD674" s="282"/>
      <c r="BE674" s="283"/>
      <c r="BG674" s="282"/>
      <c r="BH674" s="282"/>
      <c r="BI674" s="282"/>
      <c r="BL674" s="421"/>
      <c r="BM674" s="424"/>
      <c r="BN674" s="424"/>
      <c r="BO674" s="424"/>
      <c r="BP674" s="424"/>
      <c r="BQ674" s="421"/>
      <c r="BR674" s="421"/>
      <c r="BV674" s="282"/>
      <c r="BW674" s="283"/>
      <c r="BY674" s="283"/>
      <c r="BZ674" s="283"/>
      <c r="CA674" s="283"/>
      <c r="CB674" s="282"/>
      <c r="CC674" s="282"/>
      <c r="CD674" s="282"/>
      <c r="CE674" s="282"/>
      <c r="CG674" s="427"/>
      <c r="CH674" s="402"/>
      <c r="CI674" s="424"/>
      <c r="CJ674" s="282"/>
      <c r="CK674" s="282"/>
      <c r="CL674" s="283"/>
      <c r="CM674" s="283"/>
      <c r="CP674" s="282"/>
      <c r="DC674" s="282"/>
      <c r="DD674" s="282"/>
      <c r="DE674" s="282"/>
      <c r="DF674" s="282"/>
      <c r="DG674" s="282"/>
      <c r="DH674" s="282"/>
      <c r="DI674" s="282"/>
      <c r="DJ674" s="282"/>
      <c r="EF674" s="495" t="str">
        <f>""&amp;(MID(数据表!AZ674,1,MIN(FIND({"(";"（"},数据表!AZ674&amp;"(（",1)-1)))&amp;""</f>
        <v/>
      </c>
      <c r="EG674" s="495" t="str">
        <f>""&amp;(MID(数据表!AZ674,1,MIN(FIND({0;1;2;3;4;5;6;7;8;9},数据表!AZ674&amp;"1234567890",1)-1)))&amp;""</f>
        <v/>
      </c>
    </row>
    <row r="675" spans="2:137" s="310" customFormat="1" ht="12" customHeight="1">
      <c r="B675" s="286"/>
      <c r="C675" s="286"/>
      <c r="D675" s="286"/>
      <c r="E675" s="479"/>
      <c r="F675" s="282"/>
      <c r="G675" s="283"/>
      <c r="H675" s="421"/>
      <c r="I675" s="421"/>
      <c r="J675" s="283"/>
      <c r="K675" s="421"/>
      <c r="L675" s="282"/>
      <c r="N675" s="282"/>
      <c r="S675" s="282"/>
      <c r="T675" s="283"/>
      <c r="U675" s="283"/>
      <c r="V675" s="283"/>
      <c r="W675" s="283"/>
      <c r="X675" s="283"/>
      <c r="Y675" s="282"/>
      <c r="Z675" s="282"/>
      <c r="AA675" s="283"/>
      <c r="AB675" s="282"/>
      <c r="AC675" s="282"/>
      <c r="AD675" s="282"/>
      <c r="AE675" s="282"/>
      <c r="AF675" s="283"/>
      <c r="AG675" s="402"/>
      <c r="AH675" s="283"/>
      <c r="AI675" s="283"/>
      <c r="AJ675" s="283"/>
      <c r="AK675" s="283"/>
      <c r="AL675" s="283"/>
      <c r="AM675" s="282"/>
      <c r="AN675" s="282"/>
      <c r="AO675" s="282"/>
      <c r="AP675" s="282"/>
      <c r="AQ675" s="282"/>
      <c r="AR675" s="282"/>
      <c r="AT675" s="283"/>
      <c r="AU675" s="283"/>
      <c r="AV675" s="283"/>
      <c r="AW675" s="283"/>
      <c r="AY675" s="283"/>
      <c r="AZ675" s="282"/>
      <c r="BA675" s="283"/>
      <c r="BB675" s="282"/>
      <c r="BC675" s="282"/>
      <c r="BD675" s="282"/>
      <c r="BE675" s="283"/>
      <c r="BG675" s="282"/>
      <c r="BH675" s="282"/>
      <c r="BI675" s="282"/>
      <c r="BL675" s="421"/>
      <c r="BM675" s="424"/>
      <c r="BN675" s="424"/>
      <c r="BO675" s="424"/>
      <c r="BP675" s="424"/>
      <c r="BQ675" s="421"/>
      <c r="BR675" s="421"/>
      <c r="BV675" s="282"/>
      <c r="BW675" s="283"/>
      <c r="BY675" s="283"/>
      <c r="BZ675" s="283"/>
      <c r="CA675" s="283"/>
      <c r="CB675" s="282"/>
      <c r="CC675" s="282"/>
      <c r="CD675" s="282"/>
      <c r="CE675" s="282"/>
      <c r="CG675" s="427"/>
      <c r="CH675" s="402"/>
      <c r="CI675" s="424"/>
      <c r="CJ675" s="282"/>
      <c r="CK675" s="282"/>
      <c r="CL675" s="283"/>
      <c r="CM675" s="283"/>
      <c r="CP675" s="282"/>
      <c r="DC675" s="282"/>
      <c r="DD675" s="282"/>
      <c r="DE675" s="282"/>
      <c r="DF675" s="282"/>
      <c r="DG675" s="282"/>
      <c r="DH675" s="282"/>
      <c r="DI675" s="282"/>
      <c r="DJ675" s="282"/>
      <c r="EF675" s="495" t="str">
        <f>""&amp;(MID(数据表!AZ675,1,MIN(FIND({"(";"（"},数据表!AZ675&amp;"(（",1)-1)))&amp;""</f>
        <v/>
      </c>
      <c r="EG675" s="495" t="str">
        <f>""&amp;(MID(数据表!AZ675,1,MIN(FIND({0;1;2;3;4;5;6;7;8;9},数据表!AZ675&amp;"1234567890",1)-1)))&amp;""</f>
        <v/>
      </c>
    </row>
    <row r="676" spans="2:137" s="310" customFormat="1" ht="12" customHeight="1">
      <c r="B676" s="286"/>
      <c r="C676" s="286"/>
      <c r="D676" s="286"/>
      <c r="E676" s="479"/>
      <c r="F676" s="282"/>
      <c r="G676" s="283"/>
      <c r="H676" s="421"/>
      <c r="I676" s="421"/>
      <c r="J676" s="283"/>
      <c r="K676" s="421"/>
      <c r="L676" s="282"/>
      <c r="N676" s="282"/>
      <c r="S676" s="282"/>
      <c r="T676" s="283"/>
      <c r="U676" s="283"/>
      <c r="V676" s="283"/>
      <c r="W676" s="283"/>
      <c r="X676" s="283"/>
      <c r="Y676" s="282"/>
      <c r="Z676" s="282"/>
      <c r="AA676" s="283"/>
      <c r="AB676" s="282"/>
      <c r="AC676" s="282"/>
      <c r="AD676" s="282"/>
      <c r="AE676" s="282"/>
      <c r="AF676" s="283"/>
      <c r="AG676" s="402"/>
      <c r="AH676" s="283"/>
      <c r="AI676" s="283"/>
      <c r="AJ676" s="283"/>
      <c r="AK676" s="283"/>
      <c r="AL676" s="283"/>
      <c r="AM676" s="282"/>
      <c r="AN676" s="282"/>
      <c r="AO676" s="282"/>
      <c r="AP676" s="282"/>
      <c r="AQ676" s="282"/>
      <c r="AR676" s="282"/>
      <c r="AT676" s="283"/>
      <c r="AU676" s="283"/>
      <c r="AV676" s="283"/>
      <c r="AW676" s="283"/>
      <c r="AY676" s="283"/>
      <c r="AZ676" s="282"/>
      <c r="BA676" s="283"/>
      <c r="BB676" s="282"/>
      <c r="BC676" s="282"/>
      <c r="BD676" s="282"/>
      <c r="BE676" s="283"/>
      <c r="BG676" s="282"/>
      <c r="BH676" s="282"/>
      <c r="BI676" s="282"/>
      <c r="BL676" s="421"/>
      <c r="BM676" s="424"/>
      <c r="BN676" s="424"/>
      <c r="BO676" s="424"/>
      <c r="BP676" s="424"/>
      <c r="BQ676" s="421"/>
      <c r="BR676" s="421"/>
      <c r="BV676" s="282"/>
      <c r="BW676" s="283"/>
      <c r="BY676" s="283"/>
      <c r="BZ676" s="283"/>
      <c r="CA676" s="283"/>
      <c r="CB676" s="282"/>
      <c r="CC676" s="282"/>
      <c r="CD676" s="282"/>
      <c r="CE676" s="282"/>
      <c r="CG676" s="427"/>
      <c r="CH676" s="402"/>
      <c r="CI676" s="424"/>
      <c r="CJ676" s="282"/>
      <c r="CK676" s="282"/>
      <c r="CL676" s="283"/>
      <c r="CM676" s="283"/>
      <c r="CP676" s="282"/>
      <c r="DC676" s="282"/>
      <c r="DD676" s="282"/>
      <c r="DE676" s="282"/>
      <c r="DF676" s="282"/>
      <c r="DG676" s="282"/>
      <c r="DH676" s="282"/>
      <c r="DI676" s="282"/>
      <c r="DJ676" s="282"/>
      <c r="EF676" s="495" t="str">
        <f>""&amp;(MID(数据表!AZ676,1,MIN(FIND({"(";"（"},数据表!AZ676&amp;"(（",1)-1)))&amp;""</f>
        <v/>
      </c>
      <c r="EG676" s="495" t="str">
        <f>""&amp;(MID(数据表!AZ676,1,MIN(FIND({0;1;2;3;4;5;6;7;8;9},数据表!AZ676&amp;"1234567890",1)-1)))&amp;""</f>
        <v/>
      </c>
    </row>
    <row r="677" spans="2:137" s="310" customFormat="1" ht="12" customHeight="1">
      <c r="B677" s="286"/>
      <c r="C677" s="286"/>
      <c r="D677" s="286"/>
      <c r="E677" s="479"/>
      <c r="F677" s="282"/>
      <c r="G677" s="283"/>
      <c r="H677" s="421"/>
      <c r="I677" s="421"/>
      <c r="J677" s="283"/>
      <c r="K677" s="421"/>
      <c r="L677" s="282"/>
      <c r="N677" s="282"/>
      <c r="S677" s="282"/>
      <c r="T677" s="283"/>
      <c r="U677" s="283"/>
      <c r="V677" s="283"/>
      <c r="W677" s="283"/>
      <c r="X677" s="283"/>
      <c r="Y677" s="282"/>
      <c r="Z677" s="282"/>
      <c r="AA677" s="283"/>
      <c r="AB677" s="282"/>
      <c r="AC677" s="282"/>
      <c r="AD677" s="282"/>
      <c r="AE677" s="282"/>
      <c r="AF677" s="283"/>
      <c r="AG677" s="402"/>
      <c r="AH677" s="283"/>
      <c r="AI677" s="283"/>
      <c r="AJ677" s="283"/>
      <c r="AK677" s="283"/>
      <c r="AL677" s="283"/>
      <c r="AM677" s="282"/>
      <c r="AN677" s="282"/>
      <c r="AO677" s="282"/>
      <c r="AP677" s="282"/>
      <c r="AQ677" s="282"/>
      <c r="AR677" s="282"/>
      <c r="AT677" s="283"/>
      <c r="AU677" s="283"/>
      <c r="AV677" s="283"/>
      <c r="AW677" s="283"/>
      <c r="AY677" s="283"/>
      <c r="AZ677" s="282"/>
      <c r="BA677" s="283"/>
      <c r="BB677" s="282"/>
      <c r="BC677" s="282"/>
      <c r="BD677" s="282"/>
      <c r="BE677" s="283"/>
      <c r="BG677" s="282"/>
      <c r="BH677" s="282"/>
      <c r="BI677" s="282"/>
      <c r="BL677" s="421"/>
      <c r="BM677" s="424"/>
      <c r="BN677" s="424"/>
      <c r="BO677" s="424"/>
      <c r="BP677" s="424"/>
      <c r="BQ677" s="421"/>
      <c r="BR677" s="421"/>
      <c r="BV677" s="282"/>
      <c r="BW677" s="283"/>
      <c r="BY677" s="283"/>
      <c r="BZ677" s="283"/>
      <c r="CA677" s="283"/>
      <c r="CB677" s="282"/>
      <c r="CC677" s="282"/>
      <c r="CD677" s="282"/>
      <c r="CE677" s="282"/>
      <c r="CG677" s="427"/>
      <c r="CH677" s="402"/>
      <c r="CI677" s="424"/>
      <c r="CJ677" s="282"/>
      <c r="CK677" s="282"/>
      <c r="CL677" s="283"/>
      <c r="CM677" s="283"/>
      <c r="CP677" s="282"/>
      <c r="DC677" s="282"/>
      <c r="DD677" s="282"/>
      <c r="DE677" s="282"/>
      <c r="DF677" s="282"/>
      <c r="DG677" s="282"/>
      <c r="DH677" s="282"/>
      <c r="DI677" s="282"/>
      <c r="DJ677" s="282"/>
      <c r="EF677" s="495" t="str">
        <f>""&amp;(MID(数据表!AZ677,1,MIN(FIND({"(";"（"},数据表!AZ677&amp;"(（",1)-1)))&amp;""</f>
        <v/>
      </c>
      <c r="EG677" s="495" t="str">
        <f>""&amp;(MID(数据表!AZ677,1,MIN(FIND({0;1;2;3;4;5;6;7;8;9},数据表!AZ677&amp;"1234567890",1)-1)))&amp;""</f>
        <v/>
      </c>
    </row>
    <row r="678" spans="2:137" s="310" customFormat="1" ht="12" customHeight="1">
      <c r="B678" s="286"/>
      <c r="C678" s="286"/>
      <c r="D678" s="286"/>
      <c r="E678" s="479"/>
      <c r="F678" s="282"/>
      <c r="G678" s="283"/>
      <c r="H678" s="421"/>
      <c r="I678" s="421"/>
      <c r="J678" s="283"/>
      <c r="K678" s="421"/>
      <c r="L678" s="282"/>
      <c r="N678" s="282"/>
      <c r="S678" s="282"/>
      <c r="T678" s="283"/>
      <c r="U678" s="283"/>
      <c r="V678" s="283"/>
      <c r="W678" s="283"/>
      <c r="X678" s="283"/>
      <c r="Y678" s="282"/>
      <c r="Z678" s="282"/>
      <c r="AA678" s="283"/>
      <c r="AB678" s="282"/>
      <c r="AC678" s="282"/>
      <c r="AD678" s="282"/>
      <c r="AE678" s="282"/>
      <c r="AF678" s="283"/>
      <c r="AG678" s="402"/>
      <c r="AH678" s="283"/>
      <c r="AI678" s="283"/>
      <c r="AJ678" s="283"/>
      <c r="AK678" s="283"/>
      <c r="AL678" s="283"/>
      <c r="AM678" s="282"/>
      <c r="AN678" s="282"/>
      <c r="AO678" s="282"/>
      <c r="AP678" s="282"/>
      <c r="AQ678" s="282"/>
      <c r="AR678" s="282"/>
      <c r="AT678" s="283"/>
      <c r="AU678" s="283"/>
      <c r="AV678" s="283"/>
      <c r="AW678" s="283"/>
      <c r="AY678" s="283"/>
      <c r="AZ678" s="282"/>
      <c r="BA678" s="283"/>
      <c r="BB678" s="282"/>
      <c r="BC678" s="282"/>
      <c r="BD678" s="282"/>
      <c r="BE678" s="283"/>
      <c r="BG678" s="282"/>
      <c r="BH678" s="282"/>
      <c r="BI678" s="282"/>
      <c r="BL678" s="421"/>
      <c r="BM678" s="424"/>
      <c r="BN678" s="424"/>
      <c r="BO678" s="424"/>
      <c r="BP678" s="424"/>
      <c r="BQ678" s="421"/>
      <c r="BR678" s="421"/>
      <c r="BV678" s="282"/>
      <c r="BW678" s="283"/>
      <c r="BY678" s="283"/>
      <c r="BZ678" s="283"/>
      <c r="CA678" s="283"/>
      <c r="CB678" s="282"/>
      <c r="CC678" s="282"/>
      <c r="CD678" s="282"/>
      <c r="CE678" s="282"/>
      <c r="CG678" s="427"/>
      <c r="CH678" s="402"/>
      <c r="CI678" s="424"/>
      <c r="CJ678" s="282"/>
      <c r="CK678" s="282"/>
      <c r="CL678" s="283"/>
      <c r="CM678" s="283"/>
      <c r="CP678" s="282"/>
      <c r="DC678" s="282"/>
      <c r="DD678" s="282"/>
      <c r="DE678" s="282"/>
      <c r="DF678" s="282"/>
      <c r="DG678" s="282"/>
      <c r="DH678" s="282"/>
      <c r="DI678" s="282"/>
      <c r="DJ678" s="282"/>
      <c r="EF678" s="495" t="str">
        <f>""&amp;(MID(数据表!AZ678,1,MIN(FIND({"(";"（"},数据表!AZ678&amp;"(（",1)-1)))&amp;""</f>
        <v/>
      </c>
      <c r="EG678" s="495" t="str">
        <f>""&amp;(MID(数据表!AZ678,1,MIN(FIND({0;1;2;3;4;5;6;7;8;9},数据表!AZ678&amp;"1234567890",1)-1)))&amp;""</f>
        <v/>
      </c>
    </row>
    <row r="679" spans="2:137" s="310" customFormat="1" ht="12" customHeight="1">
      <c r="B679" s="286"/>
      <c r="C679" s="286"/>
      <c r="D679" s="286"/>
      <c r="E679" s="479"/>
      <c r="F679" s="282"/>
      <c r="G679" s="283"/>
      <c r="H679" s="421"/>
      <c r="I679" s="421"/>
      <c r="J679" s="283"/>
      <c r="K679" s="421"/>
      <c r="L679" s="282"/>
      <c r="N679" s="282"/>
      <c r="S679" s="282"/>
      <c r="T679" s="283"/>
      <c r="U679" s="283"/>
      <c r="V679" s="283"/>
      <c r="W679" s="283"/>
      <c r="X679" s="283"/>
      <c r="Y679" s="282"/>
      <c r="Z679" s="282"/>
      <c r="AA679" s="283"/>
      <c r="AB679" s="282"/>
      <c r="AC679" s="282"/>
      <c r="AD679" s="282"/>
      <c r="AE679" s="282"/>
      <c r="AF679" s="283"/>
      <c r="AG679" s="402"/>
      <c r="AH679" s="283"/>
      <c r="AI679" s="283"/>
      <c r="AJ679" s="283"/>
      <c r="AK679" s="283"/>
      <c r="AL679" s="283"/>
      <c r="AM679" s="282"/>
      <c r="AN679" s="282"/>
      <c r="AO679" s="282"/>
      <c r="AP679" s="282"/>
      <c r="AQ679" s="282"/>
      <c r="AR679" s="282"/>
      <c r="AT679" s="283"/>
      <c r="AU679" s="283"/>
      <c r="AV679" s="283"/>
      <c r="AW679" s="283"/>
      <c r="AY679" s="283"/>
      <c r="AZ679" s="282"/>
      <c r="BA679" s="283"/>
      <c r="BB679" s="282"/>
      <c r="BC679" s="282"/>
      <c r="BD679" s="282"/>
      <c r="BE679" s="283"/>
      <c r="BG679" s="282"/>
      <c r="BH679" s="282"/>
      <c r="BI679" s="282"/>
      <c r="BL679" s="421"/>
      <c r="BM679" s="424"/>
      <c r="BN679" s="424"/>
      <c r="BO679" s="424"/>
      <c r="BP679" s="424"/>
      <c r="BQ679" s="421"/>
      <c r="BR679" s="421"/>
      <c r="BV679" s="282"/>
      <c r="BW679" s="283"/>
      <c r="BY679" s="283"/>
      <c r="BZ679" s="283"/>
      <c r="CA679" s="283"/>
      <c r="CB679" s="282"/>
      <c r="CC679" s="282"/>
      <c r="CD679" s="282"/>
      <c r="CE679" s="282"/>
      <c r="CG679" s="427"/>
      <c r="CH679" s="402"/>
      <c r="CI679" s="424"/>
      <c r="CJ679" s="282"/>
      <c r="CK679" s="282"/>
      <c r="CL679" s="283"/>
      <c r="CM679" s="283"/>
      <c r="CP679" s="282"/>
      <c r="DC679" s="282"/>
      <c r="DD679" s="282"/>
      <c r="DE679" s="282"/>
      <c r="DF679" s="282"/>
      <c r="DG679" s="282"/>
      <c r="DH679" s="282"/>
      <c r="DI679" s="282"/>
      <c r="DJ679" s="282"/>
      <c r="EF679" s="495" t="str">
        <f>""&amp;(MID(数据表!AZ679,1,MIN(FIND({"(";"（"},数据表!AZ679&amp;"(（",1)-1)))&amp;""</f>
        <v/>
      </c>
      <c r="EG679" s="495" t="str">
        <f>""&amp;(MID(数据表!AZ679,1,MIN(FIND({0;1;2;3;4;5;6;7;8;9},数据表!AZ679&amp;"1234567890",1)-1)))&amp;""</f>
        <v/>
      </c>
    </row>
    <row r="680" spans="2:137" s="310" customFormat="1" ht="12" customHeight="1">
      <c r="B680" s="286"/>
      <c r="C680" s="286"/>
      <c r="D680" s="286"/>
      <c r="E680" s="479"/>
      <c r="F680" s="282"/>
      <c r="G680" s="283"/>
      <c r="H680" s="421"/>
      <c r="I680" s="421"/>
      <c r="J680" s="283"/>
      <c r="K680" s="421"/>
      <c r="L680" s="282"/>
      <c r="N680" s="282"/>
      <c r="S680" s="282"/>
      <c r="T680" s="283"/>
      <c r="U680" s="283"/>
      <c r="V680" s="283"/>
      <c r="W680" s="283"/>
      <c r="X680" s="283"/>
      <c r="Y680" s="282"/>
      <c r="Z680" s="282"/>
      <c r="AA680" s="283"/>
      <c r="AB680" s="282"/>
      <c r="AC680" s="282"/>
      <c r="AD680" s="282"/>
      <c r="AE680" s="282"/>
      <c r="AF680" s="283"/>
      <c r="AG680" s="402"/>
      <c r="AH680" s="283"/>
      <c r="AI680" s="283"/>
      <c r="AJ680" s="283"/>
      <c r="AK680" s="283"/>
      <c r="AL680" s="283"/>
      <c r="AM680" s="282"/>
      <c r="AN680" s="282"/>
      <c r="AO680" s="282"/>
      <c r="AP680" s="282"/>
      <c r="AQ680" s="282"/>
      <c r="AR680" s="282"/>
      <c r="AT680" s="283"/>
      <c r="AU680" s="283"/>
      <c r="AV680" s="283"/>
      <c r="AW680" s="283"/>
      <c r="AY680" s="283"/>
      <c r="AZ680" s="282"/>
      <c r="BA680" s="283"/>
      <c r="BB680" s="282"/>
      <c r="BC680" s="282"/>
      <c r="BD680" s="282"/>
      <c r="BE680" s="283"/>
      <c r="BG680" s="282"/>
      <c r="BH680" s="282"/>
      <c r="BI680" s="282"/>
      <c r="BL680" s="421"/>
      <c r="BM680" s="424"/>
      <c r="BN680" s="424"/>
      <c r="BO680" s="424"/>
      <c r="BP680" s="424"/>
      <c r="BQ680" s="421"/>
      <c r="BR680" s="421"/>
      <c r="BV680" s="282"/>
      <c r="BW680" s="283"/>
      <c r="BY680" s="283"/>
      <c r="BZ680" s="283"/>
      <c r="CA680" s="283"/>
      <c r="CB680" s="282"/>
      <c r="CC680" s="282"/>
      <c r="CD680" s="282"/>
      <c r="CE680" s="282"/>
      <c r="CG680" s="427"/>
      <c r="CH680" s="402"/>
      <c r="CI680" s="424"/>
      <c r="CJ680" s="282"/>
      <c r="CK680" s="282"/>
      <c r="CL680" s="283"/>
      <c r="CM680" s="283"/>
      <c r="CP680" s="282"/>
      <c r="DC680" s="282"/>
      <c r="DD680" s="282"/>
      <c r="DE680" s="282"/>
      <c r="DF680" s="282"/>
      <c r="DG680" s="282"/>
      <c r="DH680" s="282"/>
      <c r="DI680" s="282"/>
      <c r="DJ680" s="282"/>
      <c r="EF680" s="495" t="str">
        <f>""&amp;(MID(数据表!AZ680,1,MIN(FIND({"(";"（"},数据表!AZ680&amp;"(（",1)-1)))&amp;""</f>
        <v/>
      </c>
      <c r="EG680" s="495" t="str">
        <f>""&amp;(MID(数据表!AZ680,1,MIN(FIND({0;1;2;3;4;5;6;7;8;9},数据表!AZ680&amp;"1234567890",1)-1)))&amp;""</f>
        <v/>
      </c>
    </row>
    <row r="681" spans="2:137" s="310" customFormat="1" ht="12" customHeight="1">
      <c r="B681" s="286"/>
      <c r="C681" s="286"/>
      <c r="D681" s="286"/>
      <c r="E681" s="479"/>
      <c r="F681" s="282"/>
      <c r="G681" s="283"/>
      <c r="H681" s="421"/>
      <c r="I681" s="421"/>
      <c r="J681" s="283"/>
      <c r="K681" s="421"/>
      <c r="L681" s="282"/>
      <c r="N681" s="282"/>
      <c r="S681" s="282"/>
      <c r="T681" s="283"/>
      <c r="U681" s="283"/>
      <c r="V681" s="283"/>
      <c r="W681" s="283"/>
      <c r="X681" s="283"/>
      <c r="Y681" s="282"/>
      <c r="Z681" s="282"/>
      <c r="AA681" s="283"/>
      <c r="AB681" s="282"/>
      <c r="AC681" s="282"/>
      <c r="AD681" s="282"/>
      <c r="AE681" s="282"/>
      <c r="AF681" s="283"/>
      <c r="AG681" s="402"/>
      <c r="AH681" s="283"/>
      <c r="AI681" s="283"/>
      <c r="AJ681" s="283"/>
      <c r="AK681" s="283"/>
      <c r="AL681" s="283"/>
      <c r="AM681" s="282"/>
      <c r="AN681" s="282"/>
      <c r="AO681" s="282"/>
      <c r="AP681" s="282"/>
      <c r="AQ681" s="282"/>
      <c r="AR681" s="282"/>
      <c r="AT681" s="283"/>
      <c r="AU681" s="283"/>
      <c r="AV681" s="283"/>
      <c r="AW681" s="283"/>
      <c r="AY681" s="283"/>
      <c r="AZ681" s="282"/>
      <c r="BA681" s="283"/>
      <c r="BB681" s="282"/>
      <c r="BC681" s="282"/>
      <c r="BD681" s="282"/>
      <c r="BE681" s="283"/>
      <c r="BG681" s="282"/>
      <c r="BH681" s="282"/>
      <c r="BI681" s="282"/>
      <c r="BL681" s="421"/>
      <c r="BM681" s="424"/>
      <c r="BN681" s="424"/>
      <c r="BO681" s="424"/>
      <c r="BP681" s="424"/>
      <c r="BQ681" s="421"/>
      <c r="BR681" s="421"/>
      <c r="BV681" s="282"/>
      <c r="BW681" s="283"/>
      <c r="BY681" s="283"/>
      <c r="BZ681" s="283"/>
      <c r="CA681" s="283"/>
      <c r="CB681" s="282"/>
      <c r="CC681" s="282"/>
      <c r="CD681" s="282"/>
      <c r="CE681" s="282"/>
      <c r="CG681" s="427"/>
      <c r="CH681" s="402"/>
      <c r="CI681" s="424"/>
      <c r="CJ681" s="282"/>
      <c r="CK681" s="282"/>
      <c r="CL681" s="283"/>
      <c r="CM681" s="283"/>
      <c r="CP681" s="282"/>
      <c r="DC681" s="282"/>
      <c r="DD681" s="282"/>
      <c r="DE681" s="282"/>
      <c r="DF681" s="282"/>
      <c r="DG681" s="282"/>
      <c r="DH681" s="282"/>
      <c r="DI681" s="282"/>
      <c r="DJ681" s="282"/>
      <c r="EF681" s="495" t="str">
        <f>""&amp;(MID(数据表!AZ681,1,MIN(FIND({"(";"（"},数据表!AZ681&amp;"(（",1)-1)))&amp;""</f>
        <v/>
      </c>
      <c r="EG681" s="495" t="str">
        <f>""&amp;(MID(数据表!AZ681,1,MIN(FIND({0;1;2;3;4;5;6;7;8;9},数据表!AZ681&amp;"1234567890",1)-1)))&amp;""</f>
        <v/>
      </c>
    </row>
    <row r="682" spans="2:137" s="310" customFormat="1" ht="12" customHeight="1">
      <c r="B682" s="286"/>
      <c r="C682" s="286"/>
      <c r="D682" s="286"/>
      <c r="E682" s="479"/>
      <c r="F682" s="282"/>
      <c r="G682" s="283"/>
      <c r="H682" s="421"/>
      <c r="I682" s="421"/>
      <c r="J682" s="283"/>
      <c r="K682" s="421"/>
      <c r="L682" s="282"/>
      <c r="N682" s="282"/>
      <c r="S682" s="282"/>
      <c r="T682" s="283"/>
      <c r="U682" s="283"/>
      <c r="V682" s="283"/>
      <c r="W682" s="283"/>
      <c r="X682" s="283"/>
      <c r="Y682" s="282"/>
      <c r="Z682" s="282"/>
      <c r="AA682" s="283"/>
      <c r="AB682" s="282"/>
      <c r="AC682" s="282"/>
      <c r="AD682" s="282"/>
      <c r="AE682" s="282"/>
      <c r="AF682" s="283"/>
      <c r="AG682" s="402"/>
      <c r="AH682" s="283"/>
      <c r="AI682" s="283"/>
      <c r="AJ682" s="283"/>
      <c r="AK682" s="283"/>
      <c r="AL682" s="283"/>
      <c r="AM682" s="282"/>
      <c r="AN682" s="282"/>
      <c r="AO682" s="282"/>
      <c r="AP682" s="282"/>
      <c r="AQ682" s="282"/>
      <c r="AR682" s="282"/>
      <c r="AT682" s="283"/>
      <c r="AU682" s="283"/>
      <c r="AV682" s="283"/>
      <c r="AW682" s="283"/>
      <c r="AY682" s="283"/>
      <c r="AZ682" s="282"/>
      <c r="BA682" s="283"/>
      <c r="BB682" s="282"/>
      <c r="BC682" s="282"/>
      <c r="BD682" s="282"/>
      <c r="BE682" s="283"/>
      <c r="BG682" s="282"/>
      <c r="BH682" s="282"/>
      <c r="BI682" s="282"/>
      <c r="BL682" s="421"/>
      <c r="BM682" s="424"/>
      <c r="BN682" s="424"/>
      <c r="BO682" s="424"/>
      <c r="BP682" s="424"/>
      <c r="BQ682" s="421"/>
      <c r="BR682" s="421"/>
      <c r="BV682" s="282"/>
      <c r="BW682" s="283"/>
      <c r="BY682" s="283"/>
      <c r="BZ682" s="283"/>
      <c r="CA682" s="283"/>
      <c r="CB682" s="282"/>
      <c r="CC682" s="282"/>
      <c r="CD682" s="282"/>
      <c r="CE682" s="282"/>
      <c r="CG682" s="427"/>
      <c r="CH682" s="402"/>
      <c r="CI682" s="424"/>
      <c r="CJ682" s="282"/>
      <c r="CK682" s="282"/>
      <c r="CL682" s="283"/>
      <c r="CM682" s="283"/>
      <c r="CP682" s="282"/>
      <c r="DC682" s="282"/>
      <c r="DD682" s="282"/>
      <c r="DE682" s="282"/>
      <c r="DF682" s="282"/>
      <c r="DG682" s="282"/>
      <c r="DH682" s="282"/>
      <c r="DI682" s="282"/>
      <c r="DJ682" s="282"/>
      <c r="EF682" s="495" t="str">
        <f>""&amp;(MID(数据表!AZ682,1,MIN(FIND({"(";"（"},数据表!AZ682&amp;"(（",1)-1)))&amp;""</f>
        <v/>
      </c>
      <c r="EG682" s="495" t="str">
        <f>""&amp;(MID(数据表!AZ682,1,MIN(FIND({0;1;2;3;4;5;6;7;8;9},数据表!AZ682&amp;"1234567890",1)-1)))&amp;""</f>
        <v/>
      </c>
    </row>
    <row r="683" spans="2:137" s="310" customFormat="1" ht="12" customHeight="1">
      <c r="B683" s="286"/>
      <c r="C683" s="286"/>
      <c r="D683" s="286"/>
      <c r="E683" s="479"/>
      <c r="F683" s="282"/>
      <c r="G683" s="283"/>
      <c r="H683" s="421"/>
      <c r="I683" s="421"/>
      <c r="J683" s="283"/>
      <c r="K683" s="421"/>
      <c r="L683" s="282"/>
      <c r="N683" s="282"/>
      <c r="S683" s="282"/>
      <c r="T683" s="283"/>
      <c r="U683" s="283"/>
      <c r="V683" s="283"/>
      <c r="W683" s="283"/>
      <c r="X683" s="283"/>
      <c r="Y683" s="282"/>
      <c r="Z683" s="282"/>
      <c r="AA683" s="283"/>
      <c r="AB683" s="282"/>
      <c r="AC683" s="282"/>
      <c r="AD683" s="282"/>
      <c r="AE683" s="282"/>
      <c r="AF683" s="283"/>
      <c r="AG683" s="402"/>
      <c r="AH683" s="283"/>
      <c r="AI683" s="283"/>
      <c r="AJ683" s="283"/>
      <c r="AK683" s="283"/>
      <c r="AL683" s="283"/>
      <c r="AM683" s="282"/>
      <c r="AN683" s="282"/>
      <c r="AO683" s="282"/>
      <c r="AP683" s="282"/>
      <c r="AQ683" s="282"/>
      <c r="AR683" s="282"/>
      <c r="AT683" s="283"/>
      <c r="AU683" s="283"/>
      <c r="AV683" s="283"/>
      <c r="AW683" s="283"/>
      <c r="AY683" s="283"/>
      <c r="AZ683" s="282"/>
      <c r="BA683" s="283"/>
      <c r="BB683" s="282"/>
      <c r="BC683" s="282"/>
      <c r="BD683" s="282"/>
      <c r="BE683" s="283"/>
      <c r="BG683" s="282"/>
      <c r="BH683" s="282"/>
      <c r="BI683" s="282"/>
      <c r="BL683" s="421"/>
      <c r="BM683" s="424"/>
      <c r="BN683" s="424"/>
      <c r="BO683" s="424"/>
      <c r="BP683" s="424"/>
      <c r="BQ683" s="421"/>
      <c r="BR683" s="421"/>
      <c r="BV683" s="282"/>
      <c r="BW683" s="283"/>
      <c r="BY683" s="283"/>
      <c r="BZ683" s="283"/>
      <c r="CA683" s="283"/>
      <c r="CB683" s="282"/>
      <c r="CC683" s="282"/>
      <c r="CD683" s="282"/>
      <c r="CE683" s="282"/>
      <c r="CG683" s="427"/>
      <c r="CH683" s="402"/>
      <c r="CI683" s="424"/>
      <c r="CJ683" s="282"/>
      <c r="CK683" s="282"/>
      <c r="CL683" s="283"/>
      <c r="CM683" s="283"/>
      <c r="CP683" s="282"/>
      <c r="DC683" s="282"/>
      <c r="DD683" s="282"/>
      <c r="DE683" s="282"/>
      <c r="DF683" s="282"/>
      <c r="DG683" s="282"/>
      <c r="DH683" s="282"/>
      <c r="DI683" s="282"/>
      <c r="DJ683" s="282"/>
      <c r="EF683" s="495" t="str">
        <f>""&amp;(MID(数据表!AZ683,1,MIN(FIND({"(";"（"},数据表!AZ683&amp;"(（",1)-1)))&amp;""</f>
        <v/>
      </c>
      <c r="EG683" s="495" t="str">
        <f>""&amp;(MID(数据表!AZ683,1,MIN(FIND({0;1;2;3;4;5;6;7;8;9},数据表!AZ683&amp;"1234567890",1)-1)))&amp;""</f>
        <v/>
      </c>
    </row>
    <row r="684" spans="2:137" s="310" customFormat="1" ht="12" customHeight="1">
      <c r="B684" s="286"/>
      <c r="C684" s="286"/>
      <c r="D684" s="286"/>
      <c r="E684" s="479"/>
      <c r="F684" s="282"/>
      <c r="G684" s="283"/>
      <c r="H684" s="421"/>
      <c r="I684" s="421"/>
      <c r="J684" s="283"/>
      <c r="K684" s="421"/>
      <c r="L684" s="282"/>
      <c r="N684" s="282"/>
      <c r="S684" s="282"/>
      <c r="T684" s="283"/>
      <c r="U684" s="283"/>
      <c r="V684" s="283"/>
      <c r="W684" s="283"/>
      <c r="X684" s="283"/>
      <c r="Y684" s="282"/>
      <c r="Z684" s="282"/>
      <c r="AA684" s="283"/>
      <c r="AB684" s="282"/>
      <c r="AC684" s="282"/>
      <c r="AD684" s="282"/>
      <c r="AE684" s="282"/>
      <c r="AF684" s="283"/>
      <c r="AG684" s="402"/>
      <c r="AH684" s="283"/>
      <c r="AI684" s="283"/>
      <c r="AJ684" s="283"/>
      <c r="AK684" s="283"/>
      <c r="AL684" s="283"/>
      <c r="AM684" s="282"/>
      <c r="AN684" s="282"/>
      <c r="AO684" s="282"/>
      <c r="AP684" s="282"/>
      <c r="AQ684" s="282"/>
      <c r="AR684" s="282"/>
      <c r="AT684" s="283"/>
      <c r="AU684" s="283"/>
      <c r="AV684" s="283"/>
      <c r="AW684" s="283"/>
      <c r="AY684" s="283"/>
      <c r="AZ684" s="282"/>
      <c r="BA684" s="283"/>
      <c r="BB684" s="282"/>
      <c r="BC684" s="282"/>
      <c r="BD684" s="282"/>
      <c r="BE684" s="283"/>
      <c r="BG684" s="282"/>
      <c r="BH684" s="282"/>
      <c r="BI684" s="282"/>
      <c r="BL684" s="421"/>
      <c r="BM684" s="424"/>
      <c r="BN684" s="424"/>
      <c r="BO684" s="424"/>
      <c r="BP684" s="424"/>
      <c r="BQ684" s="421"/>
      <c r="BR684" s="421"/>
      <c r="BV684" s="282"/>
      <c r="BW684" s="283"/>
      <c r="BY684" s="283"/>
      <c r="BZ684" s="283"/>
      <c r="CA684" s="283"/>
      <c r="CB684" s="282"/>
      <c r="CC684" s="282"/>
      <c r="CD684" s="282"/>
      <c r="CE684" s="282"/>
      <c r="CG684" s="427"/>
      <c r="CH684" s="402"/>
      <c r="CI684" s="424"/>
      <c r="CJ684" s="282"/>
      <c r="CK684" s="282"/>
      <c r="CL684" s="283"/>
      <c r="CM684" s="283"/>
      <c r="CP684" s="282"/>
      <c r="DC684" s="282"/>
      <c r="DD684" s="282"/>
      <c r="DE684" s="282"/>
      <c r="DF684" s="282"/>
      <c r="DG684" s="282"/>
      <c r="DH684" s="282"/>
      <c r="DI684" s="282"/>
      <c r="DJ684" s="282"/>
      <c r="EF684" s="495" t="str">
        <f>""&amp;(MID(数据表!AZ684,1,MIN(FIND({"(";"（"},数据表!AZ684&amp;"(（",1)-1)))&amp;""</f>
        <v/>
      </c>
      <c r="EG684" s="495" t="str">
        <f>""&amp;(MID(数据表!AZ684,1,MIN(FIND({0;1;2;3;4;5;6;7;8;9},数据表!AZ684&amp;"1234567890",1)-1)))&amp;""</f>
        <v/>
      </c>
    </row>
    <row r="685" spans="2:137" s="310" customFormat="1" ht="12" customHeight="1">
      <c r="B685" s="286"/>
      <c r="C685" s="286"/>
      <c r="D685" s="286"/>
      <c r="E685" s="479"/>
      <c r="F685" s="282"/>
      <c r="G685" s="283"/>
      <c r="H685" s="421"/>
      <c r="I685" s="421"/>
      <c r="J685" s="283"/>
      <c r="K685" s="421"/>
      <c r="L685" s="282"/>
      <c r="N685" s="282"/>
      <c r="S685" s="282"/>
      <c r="T685" s="283"/>
      <c r="U685" s="283"/>
      <c r="V685" s="283"/>
      <c r="W685" s="283"/>
      <c r="X685" s="283"/>
      <c r="Y685" s="282"/>
      <c r="Z685" s="282"/>
      <c r="AA685" s="283"/>
      <c r="AB685" s="282"/>
      <c r="AC685" s="282"/>
      <c r="AD685" s="282"/>
      <c r="AE685" s="282"/>
      <c r="AF685" s="283"/>
      <c r="AG685" s="402"/>
      <c r="AH685" s="283"/>
      <c r="AI685" s="283"/>
      <c r="AJ685" s="283"/>
      <c r="AK685" s="283"/>
      <c r="AL685" s="283"/>
      <c r="AM685" s="282"/>
      <c r="AN685" s="282"/>
      <c r="AO685" s="282"/>
      <c r="AP685" s="282"/>
      <c r="AQ685" s="282"/>
      <c r="AR685" s="282"/>
      <c r="AT685" s="283"/>
      <c r="AU685" s="283"/>
      <c r="AV685" s="283"/>
      <c r="AW685" s="283"/>
      <c r="AY685" s="283"/>
      <c r="AZ685" s="282"/>
      <c r="BA685" s="283"/>
      <c r="BB685" s="282"/>
      <c r="BC685" s="282"/>
      <c r="BD685" s="282"/>
      <c r="BE685" s="283"/>
      <c r="BG685" s="282"/>
      <c r="BH685" s="282"/>
      <c r="BI685" s="282"/>
      <c r="BL685" s="421"/>
      <c r="BM685" s="424"/>
      <c r="BN685" s="424"/>
      <c r="BO685" s="424"/>
      <c r="BP685" s="424"/>
      <c r="BQ685" s="421"/>
      <c r="BR685" s="421"/>
      <c r="BV685" s="282"/>
      <c r="BW685" s="283"/>
      <c r="BY685" s="283"/>
      <c r="BZ685" s="283"/>
      <c r="CA685" s="283"/>
      <c r="CB685" s="282"/>
      <c r="CC685" s="282"/>
      <c r="CD685" s="282"/>
      <c r="CE685" s="282"/>
      <c r="CG685" s="427"/>
      <c r="CH685" s="402"/>
      <c r="CI685" s="424"/>
      <c r="CJ685" s="282"/>
      <c r="CK685" s="282"/>
      <c r="CL685" s="283"/>
      <c r="CM685" s="283"/>
      <c r="CP685" s="282"/>
      <c r="DC685" s="282"/>
      <c r="DD685" s="282"/>
      <c r="DE685" s="282"/>
      <c r="DF685" s="282"/>
      <c r="DG685" s="282"/>
      <c r="DH685" s="282"/>
      <c r="DI685" s="282"/>
      <c r="DJ685" s="282"/>
      <c r="EF685" s="495" t="str">
        <f>""&amp;(MID(数据表!AZ685,1,MIN(FIND({"(";"（"},数据表!AZ685&amp;"(（",1)-1)))&amp;""</f>
        <v/>
      </c>
      <c r="EG685" s="495" t="str">
        <f>""&amp;(MID(数据表!AZ685,1,MIN(FIND({0;1;2;3;4;5;6;7;8;9},数据表!AZ685&amp;"1234567890",1)-1)))&amp;""</f>
        <v/>
      </c>
    </row>
    <row r="686" spans="2:137" s="310" customFormat="1" ht="12" customHeight="1">
      <c r="B686" s="286"/>
      <c r="C686" s="286"/>
      <c r="D686" s="286"/>
      <c r="E686" s="479"/>
      <c r="F686" s="282"/>
      <c r="G686" s="283"/>
      <c r="H686" s="421"/>
      <c r="I686" s="421"/>
      <c r="J686" s="283"/>
      <c r="K686" s="421"/>
      <c r="L686" s="282"/>
      <c r="N686" s="282"/>
      <c r="S686" s="282"/>
      <c r="T686" s="283"/>
      <c r="U686" s="283"/>
      <c r="V686" s="283"/>
      <c r="W686" s="283"/>
      <c r="X686" s="283"/>
      <c r="Y686" s="282"/>
      <c r="Z686" s="282"/>
      <c r="AA686" s="283"/>
      <c r="AB686" s="282"/>
      <c r="AC686" s="282"/>
      <c r="AD686" s="282"/>
      <c r="AE686" s="282"/>
      <c r="AF686" s="283"/>
      <c r="AG686" s="402"/>
      <c r="AH686" s="283"/>
      <c r="AI686" s="283"/>
      <c r="AJ686" s="283"/>
      <c r="AK686" s="283"/>
      <c r="AL686" s="283"/>
      <c r="AM686" s="282"/>
      <c r="AN686" s="282"/>
      <c r="AO686" s="282"/>
      <c r="AP686" s="282"/>
      <c r="AQ686" s="282"/>
      <c r="AR686" s="282"/>
      <c r="AT686" s="283"/>
      <c r="AU686" s="283"/>
      <c r="AV686" s="283"/>
      <c r="AW686" s="283"/>
      <c r="AY686" s="283"/>
      <c r="AZ686" s="282"/>
      <c r="BA686" s="283"/>
      <c r="BB686" s="282"/>
      <c r="BC686" s="282"/>
      <c r="BD686" s="282"/>
      <c r="BE686" s="283"/>
      <c r="BG686" s="282"/>
      <c r="BH686" s="282"/>
      <c r="BI686" s="282"/>
      <c r="BL686" s="421"/>
      <c r="BM686" s="424"/>
      <c r="BN686" s="424"/>
      <c r="BO686" s="424"/>
      <c r="BP686" s="424"/>
      <c r="BQ686" s="421"/>
      <c r="BR686" s="421"/>
      <c r="BV686" s="282"/>
      <c r="BW686" s="283"/>
      <c r="BY686" s="283"/>
      <c r="BZ686" s="283"/>
      <c r="CA686" s="283"/>
      <c r="CB686" s="282"/>
      <c r="CC686" s="282"/>
      <c r="CD686" s="282"/>
      <c r="CE686" s="282"/>
      <c r="CG686" s="427"/>
      <c r="CH686" s="402"/>
      <c r="CI686" s="424"/>
      <c r="CJ686" s="282"/>
      <c r="CK686" s="282"/>
      <c r="CL686" s="283"/>
      <c r="CM686" s="283"/>
      <c r="CP686" s="282"/>
      <c r="DC686" s="282"/>
      <c r="DD686" s="282"/>
      <c r="DE686" s="282"/>
      <c r="DF686" s="282"/>
      <c r="DG686" s="282"/>
      <c r="DH686" s="282"/>
      <c r="DI686" s="282"/>
      <c r="DJ686" s="282"/>
      <c r="EF686" s="495" t="str">
        <f>""&amp;(MID(数据表!AZ686,1,MIN(FIND({"(";"（"},数据表!AZ686&amp;"(（",1)-1)))&amp;""</f>
        <v/>
      </c>
      <c r="EG686" s="495" t="str">
        <f>""&amp;(MID(数据表!AZ686,1,MIN(FIND({0;1;2;3;4;5;6;7;8;9},数据表!AZ686&amp;"1234567890",1)-1)))&amp;""</f>
        <v/>
      </c>
    </row>
    <row r="687" spans="2:137" s="310" customFormat="1" ht="12" customHeight="1">
      <c r="B687" s="286"/>
      <c r="C687" s="286"/>
      <c r="D687" s="286"/>
      <c r="E687" s="479"/>
      <c r="F687" s="282"/>
      <c r="G687" s="283"/>
      <c r="H687" s="421"/>
      <c r="I687" s="421"/>
      <c r="J687" s="283"/>
      <c r="K687" s="421"/>
      <c r="L687" s="282"/>
      <c r="N687" s="282"/>
      <c r="S687" s="282"/>
      <c r="T687" s="283"/>
      <c r="U687" s="283"/>
      <c r="V687" s="283"/>
      <c r="W687" s="283"/>
      <c r="X687" s="283"/>
      <c r="Y687" s="282"/>
      <c r="Z687" s="282"/>
      <c r="AA687" s="283"/>
      <c r="AB687" s="282"/>
      <c r="AC687" s="282"/>
      <c r="AD687" s="282"/>
      <c r="AE687" s="282"/>
      <c r="AF687" s="283"/>
      <c r="AG687" s="402"/>
      <c r="AH687" s="283"/>
      <c r="AI687" s="283"/>
      <c r="AJ687" s="283"/>
      <c r="AK687" s="283"/>
      <c r="AL687" s="283"/>
      <c r="AM687" s="282"/>
      <c r="AN687" s="282"/>
      <c r="AO687" s="282"/>
      <c r="AP687" s="282"/>
      <c r="AQ687" s="282"/>
      <c r="AR687" s="282"/>
      <c r="AT687" s="283"/>
      <c r="AU687" s="283"/>
      <c r="AV687" s="283"/>
      <c r="AW687" s="283"/>
      <c r="AY687" s="283"/>
      <c r="AZ687" s="282"/>
      <c r="BA687" s="283"/>
      <c r="BB687" s="282"/>
      <c r="BC687" s="282"/>
      <c r="BD687" s="282"/>
      <c r="BE687" s="283"/>
      <c r="BG687" s="282"/>
      <c r="BH687" s="282"/>
      <c r="BI687" s="282"/>
      <c r="BL687" s="421"/>
      <c r="BM687" s="424"/>
      <c r="BN687" s="424"/>
      <c r="BO687" s="424"/>
      <c r="BP687" s="424"/>
      <c r="BQ687" s="421"/>
      <c r="BR687" s="421"/>
      <c r="BV687" s="282"/>
      <c r="BW687" s="283"/>
      <c r="BY687" s="283"/>
      <c r="BZ687" s="283"/>
      <c r="CA687" s="283"/>
      <c r="CB687" s="282"/>
      <c r="CC687" s="282"/>
      <c r="CD687" s="282"/>
      <c r="CE687" s="282"/>
      <c r="CG687" s="427"/>
      <c r="CH687" s="402"/>
      <c r="CI687" s="424"/>
      <c r="CJ687" s="282"/>
      <c r="CK687" s="282"/>
      <c r="CL687" s="283"/>
      <c r="CM687" s="283"/>
      <c r="CP687" s="282"/>
      <c r="DC687" s="282"/>
      <c r="DD687" s="282"/>
      <c r="DE687" s="282"/>
      <c r="DF687" s="282"/>
      <c r="DG687" s="282"/>
      <c r="DH687" s="282"/>
      <c r="DI687" s="282"/>
      <c r="DJ687" s="282"/>
      <c r="EF687" s="495" t="str">
        <f>""&amp;(MID(数据表!AZ687,1,MIN(FIND({"(";"（"},数据表!AZ687&amp;"(（",1)-1)))&amp;""</f>
        <v/>
      </c>
      <c r="EG687" s="495" t="str">
        <f>""&amp;(MID(数据表!AZ687,1,MIN(FIND({0;1;2;3;4;5;6;7;8;9},数据表!AZ687&amp;"1234567890",1)-1)))&amp;""</f>
        <v/>
      </c>
    </row>
    <row r="688" spans="2:137" s="310" customFormat="1" ht="12" customHeight="1">
      <c r="B688" s="286"/>
      <c r="C688" s="286"/>
      <c r="D688" s="286"/>
      <c r="E688" s="479"/>
      <c r="F688" s="282"/>
      <c r="G688" s="283"/>
      <c r="H688" s="421"/>
      <c r="I688" s="421"/>
      <c r="J688" s="283"/>
      <c r="K688" s="421"/>
      <c r="L688" s="282"/>
      <c r="N688" s="282"/>
      <c r="S688" s="282"/>
      <c r="T688" s="283"/>
      <c r="U688" s="283"/>
      <c r="V688" s="283"/>
      <c r="W688" s="283"/>
      <c r="X688" s="283"/>
      <c r="Y688" s="282"/>
      <c r="Z688" s="282"/>
      <c r="AA688" s="283"/>
      <c r="AB688" s="282"/>
      <c r="AC688" s="282"/>
      <c r="AD688" s="282"/>
      <c r="AE688" s="282"/>
      <c r="AF688" s="283"/>
      <c r="AG688" s="402"/>
      <c r="AH688" s="283"/>
      <c r="AI688" s="283"/>
      <c r="AJ688" s="283"/>
      <c r="AK688" s="283"/>
      <c r="AL688" s="283"/>
      <c r="AM688" s="282"/>
      <c r="AN688" s="282"/>
      <c r="AO688" s="282"/>
      <c r="AP688" s="282"/>
      <c r="AQ688" s="282"/>
      <c r="AR688" s="282"/>
      <c r="AT688" s="283"/>
      <c r="AU688" s="283"/>
      <c r="AV688" s="283"/>
      <c r="AW688" s="283"/>
      <c r="AY688" s="283"/>
      <c r="AZ688" s="282"/>
      <c r="BA688" s="283"/>
      <c r="BB688" s="282"/>
      <c r="BC688" s="282"/>
      <c r="BD688" s="282"/>
      <c r="BE688" s="283"/>
      <c r="BG688" s="282"/>
      <c r="BH688" s="282"/>
      <c r="BI688" s="282"/>
      <c r="BL688" s="421"/>
      <c r="BM688" s="424"/>
      <c r="BN688" s="424"/>
      <c r="BO688" s="424"/>
      <c r="BP688" s="424"/>
      <c r="BQ688" s="421"/>
      <c r="BR688" s="421"/>
      <c r="BV688" s="282"/>
      <c r="BW688" s="283"/>
      <c r="BY688" s="283"/>
      <c r="BZ688" s="283"/>
      <c r="CA688" s="283"/>
      <c r="CB688" s="282"/>
      <c r="CC688" s="282"/>
      <c r="CD688" s="282"/>
      <c r="CE688" s="282"/>
      <c r="CG688" s="427"/>
      <c r="CH688" s="402"/>
      <c r="CI688" s="424"/>
      <c r="CJ688" s="282"/>
      <c r="CK688" s="282"/>
      <c r="CL688" s="283"/>
      <c r="CM688" s="283"/>
      <c r="CP688" s="282"/>
      <c r="DC688" s="282"/>
      <c r="DD688" s="282"/>
      <c r="DE688" s="282"/>
      <c r="DF688" s="282"/>
      <c r="DG688" s="282"/>
      <c r="DH688" s="282"/>
      <c r="DI688" s="282"/>
      <c r="DJ688" s="282"/>
      <c r="EF688" s="495" t="str">
        <f>""&amp;(MID(数据表!AZ688,1,MIN(FIND({"(";"（"},数据表!AZ688&amp;"(（",1)-1)))&amp;""</f>
        <v/>
      </c>
      <c r="EG688" s="495" t="str">
        <f>""&amp;(MID(数据表!AZ688,1,MIN(FIND({0;1;2;3;4;5;6;7;8;9},数据表!AZ688&amp;"1234567890",1)-1)))&amp;""</f>
        <v/>
      </c>
    </row>
    <row r="689" spans="2:137" s="310" customFormat="1" ht="12" customHeight="1">
      <c r="B689" s="286"/>
      <c r="C689" s="286"/>
      <c r="D689" s="286"/>
      <c r="E689" s="479"/>
      <c r="F689" s="282"/>
      <c r="G689" s="283"/>
      <c r="H689" s="421"/>
      <c r="I689" s="421"/>
      <c r="J689" s="283"/>
      <c r="K689" s="421"/>
      <c r="L689" s="282"/>
      <c r="N689" s="282"/>
      <c r="S689" s="282"/>
      <c r="T689" s="283"/>
      <c r="U689" s="283"/>
      <c r="V689" s="283"/>
      <c r="W689" s="283"/>
      <c r="X689" s="283"/>
      <c r="Y689" s="282"/>
      <c r="Z689" s="282"/>
      <c r="AA689" s="283"/>
      <c r="AB689" s="282"/>
      <c r="AC689" s="282"/>
      <c r="AD689" s="282"/>
      <c r="AE689" s="282"/>
      <c r="AF689" s="283"/>
      <c r="AG689" s="402"/>
      <c r="AH689" s="283"/>
      <c r="AI689" s="283"/>
      <c r="AJ689" s="283"/>
      <c r="AK689" s="283"/>
      <c r="AL689" s="283"/>
      <c r="AM689" s="282"/>
      <c r="AN689" s="282"/>
      <c r="AO689" s="282"/>
      <c r="AP689" s="282"/>
      <c r="AQ689" s="282"/>
      <c r="AR689" s="282"/>
      <c r="AT689" s="283"/>
      <c r="AU689" s="283"/>
      <c r="AV689" s="283"/>
      <c r="AW689" s="283"/>
      <c r="AY689" s="283"/>
      <c r="AZ689" s="282"/>
      <c r="BA689" s="283"/>
      <c r="BB689" s="282"/>
      <c r="BC689" s="282"/>
      <c r="BD689" s="282"/>
      <c r="BE689" s="283"/>
      <c r="BG689" s="282"/>
      <c r="BH689" s="282"/>
      <c r="BI689" s="282"/>
      <c r="BL689" s="421"/>
      <c r="BM689" s="424"/>
      <c r="BN689" s="424"/>
      <c r="BO689" s="424"/>
      <c r="BP689" s="424"/>
      <c r="BQ689" s="421"/>
      <c r="BR689" s="421"/>
      <c r="BV689" s="282"/>
      <c r="BW689" s="283"/>
      <c r="BY689" s="283"/>
      <c r="BZ689" s="283"/>
      <c r="CA689" s="283"/>
      <c r="CB689" s="282"/>
      <c r="CC689" s="282"/>
      <c r="CD689" s="282"/>
      <c r="CE689" s="282"/>
      <c r="CG689" s="427"/>
      <c r="CH689" s="402"/>
      <c r="CI689" s="424"/>
      <c r="CJ689" s="282"/>
      <c r="CK689" s="282"/>
      <c r="CL689" s="283"/>
      <c r="CM689" s="283"/>
      <c r="CP689" s="282"/>
      <c r="DC689" s="282"/>
      <c r="DD689" s="282"/>
      <c r="DE689" s="282"/>
      <c r="DF689" s="282"/>
      <c r="DG689" s="282"/>
      <c r="DH689" s="282"/>
      <c r="DI689" s="282"/>
      <c r="DJ689" s="282"/>
      <c r="EF689" s="495" t="str">
        <f>""&amp;(MID(数据表!AZ689,1,MIN(FIND({"(";"（"},数据表!AZ689&amp;"(（",1)-1)))&amp;""</f>
        <v/>
      </c>
      <c r="EG689" s="495" t="str">
        <f>""&amp;(MID(数据表!AZ689,1,MIN(FIND({0;1;2;3;4;5;6;7;8;9},数据表!AZ689&amp;"1234567890",1)-1)))&amp;""</f>
        <v/>
      </c>
    </row>
    <row r="690" spans="2:137" s="310" customFormat="1" ht="12" customHeight="1">
      <c r="B690" s="286"/>
      <c r="C690" s="286"/>
      <c r="D690" s="286"/>
      <c r="E690" s="479"/>
      <c r="F690" s="282"/>
      <c r="G690" s="283"/>
      <c r="H690" s="421"/>
      <c r="I690" s="421"/>
      <c r="J690" s="283"/>
      <c r="K690" s="421"/>
      <c r="L690" s="282"/>
      <c r="N690" s="282"/>
      <c r="S690" s="282"/>
      <c r="T690" s="283"/>
      <c r="U690" s="283"/>
      <c r="V690" s="283"/>
      <c r="W690" s="283"/>
      <c r="X690" s="283"/>
      <c r="Y690" s="282"/>
      <c r="Z690" s="282"/>
      <c r="AA690" s="283"/>
      <c r="AB690" s="282"/>
      <c r="AC690" s="282"/>
      <c r="AD690" s="282"/>
      <c r="AE690" s="282"/>
      <c r="AF690" s="283"/>
      <c r="AG690" s="402"/>
      <c r="AH690" s="283"/>
      <c r="AI690" s="283"/>
      <c r="AJ690" s="283"/>
      <c r="AK690" s="283"/>
      <c r="AL690" s="283"/>
      <c r="AM690" s="282"/>
      <c r="AN690" s="282"/>
      <c r="AO690" s="282"/>
      <c r="AP690" s="282"/>
      <c r="AQ690" s="282"/>
      <c r="AR690" s="282"/>
      <c r="AT690" s="283"/>
      <c r="AU690" s="283"/>
      <c r="AV690" s="283"/>
      <c r="AW690" s="283"/>
      <c r="AY690" s="283"/>
      <c r="AZ690" s="282"/>
      <c r="BA690" s="283"/>
      <c r="BB690" s="282"/>
      <c r="BC690" s="282"/>
      <c r="BD690" s="282"/>
      <c r="BE690" s="283"/>
      <c r="BG690" s="282"/>
      <c r="BH690" s="282"/>
      <c r="BI690" s="282"/>
      <c r="BL690" s="421"/>
      <c r="BM690" s="424"/>
      <c r="BN690" s="424"/>
      <c r="BO690" s="424"/>
      <c r="BP690" s="424"/>
      <c r="BQ690" s="421"/>
      <c r="BR690" s="421"/>
      <c r="BV690" s="282"/>
      <c r="BW690" s="283"/>
      <c r="BY690" s="283"/>
      <c r="BZ690" s="283"/>
      <c r="CA690" s="283"/>
      <c r="CB690" s="282"/>
      <c r="CC690" s="282"/>
      <c r="CD690" s="282"/>
      <c r="CE690" s="282"/>
      <c r="CG690" s="427"/>
      <c r="CH690" s="402"/>
      <c r="CI690" s="424"/>
      <c r="CJ690" s="282"/>
      <c r="CK690" s="282"/>
      <c r="CL690" s="283"/>
      <c r="CM690" s="283"/>
      <c r="CP690" s="282"/>
      <c r="DC690" s="282"/>
      <c r="DD690" s="282"/>
      <c r="DE690" s="282"/>
      <c r="DF690" s="282"/>
      <c r="DG690" s="282"/>
      <c r="DH690" s="282"/>
      <c r="DI690" s="282"/>
      <c r="DJ690" s="282"/>
      <c r="EF690" s="495" t="str">
        <f>""&amp;(MID(数据表!AZ690,1,MIN(FIND({"(";"（"},数据表!AZ690&amp;"(（",1)-1)))&amp;""</f>
        <v/>
      </c>
      <c r="EG690" s="495" t="str">
        <f>""&amp;(MID(数据表!AZ690,1,MIN(FIND({0;1;2;3;4;5;6;7;8;9},数据表!AZ690&amp;"1234567890",1)-1)))&amp;""</f>
        <v/>
      </c>
    </row>
    <row r="691" spans="2:137" s="310" customFormat="1" ht="12" customHeight="1">
      <c r="B691" s="286"/>
      <c r="C691" s="286"/>
      <c r="D691" s="286"/>
      <c r="E691" s="479"/>
      <c r="F691" s="282"/>
      <c r="G691" s="283"/>
      <c r="H691" s="421"/>
      <c r="I691" s="421"/>
      <c r="J691" s="283"/>
      <c r="K691" s="421"/>
      <c r="L691" s="282"/>
      <c r="N691" s="282"/>
      <c r="S691" s="282"/>
      <c r="T691" s="283"/>
      <c r="U691" s="283"/>
      <c r="V691" s="283"/>
      <c r="W691" s="283"/>
      <c r="X691" s="283"/>
      <c r="Y691" s="282"/>
      <c r="Z691" s="282"/>
      <c r="AA691" s="283"/>
      <c r="AB691" s="282"/>
      <c r="AC691" s="282"/>
      <c r="AD691" s="282"/>
      <c r="AE691" s="282"/>
      <c r="AF691" s="283"/>
      <c r="AG691" s="402"/>
      <c r="AH691" s="283"/>
      <c r="AI691" s="283"/>
      <c r="AJ691" s="283"/>
      <c r="AK691" s="283"/>
      <c r="AL691" s="283"/>
      <c r="AM691" s="282"/>
      <c r="AN691" s="282"/>
      <c r="AO691" s="282"/>
      <c r="AP691" s="282"/>
      <c r="AQ691" s="282"/>
      <c r="AR691" s="282"/>
      <c r="AT691" s="283"/>
      <c r="AU691" s="283"/>
      <c r="AV691" s="283"/>
      <c r="AW691" s="283"/>
      <c r="AY691" s="283"/>
      <c r="AZ691" s="282"/>
      <c r="BA691" s="283"/>
      <c r="BB691" s="282"/>
      <c r="BC691" s="282"/>
      <c r="BD691" s="282"/>
      <c r="BE691" s="283"/>
      <c r="BG691" s="282"/>
      <c r="BH691" s="282"/>
      <c r="BI691" s="282"/>
      <c r="BL691" s="421"/>
      <c r="BM691" s="424"/>
      <c r="BN691" s="424"/>
      <c r="BO691" s="424"/>
      <c r="BP691" s="424"/>
      <c r="BQ691" s="421"/>
      <c r="BR691" s="421"/>
      <c r="BV691" s="282"/>
      <c r="BW691" s="283"/>
      <c r="BY691" s="283"/>
      <c r="BZ691" s="283"/>
      <c r="CA691" s="283"/>
      <c r="CB691" s="282"/>
      <c r="CC691" s="282"/>
      <c r="CD691" s="282"/>
      <c r="CE691" s="282"/>
      <c r="CG691" s="427"/>
      <c r="CH691" s="402"/>
      <c r="CI691" s="424"/>
      <c r="CJ691" s="282"/>
      <c r="CK691" s="282"/>
      <c r="CL691" s="283"/>
      <c r="CM691" s="283"/>
      <c r="CP691" s="282"/>
      <c r="DC691" s="282"/>
      <c r="DD691" s="282"/>
      <c r="DE691" s="282"/>
      <c r="DF691" s="282"/>
      <c r="DG691" s="282"/>
      <c r="DH691" s="282"/>
      <c r="DI691" s="282"/>
      <c r="DJ691" s="282"/>
      <c r="EF691" s="495" t="str">
        <f>""&amp;(MID(数据表!AZ691,1,MIN(FIND({"(";"（"},数据表!AZ691&amp;"(（",1)-1)))&amp;""</f>
        <v/>
      </c>
      <c r="EG691" s="495" t="str">
        <f>""&amp;(MID(数据表!AZ691,1,MIN(FIND({0;1;2;3;4;5;6;7;8;9},数据表!AZ691&amp;"1234567890",1)-1)))&amp;""</f>
        <v/>
      </c>
    </row>
    <row r="692" spans="2:137" s="310" customFormat="1" ht="12" customHeight="1">
      <c r="B692" s="286"/>
      <c r="C692" s="286"/>
      <c r="D692" s="286"/>
      <c r="E692" s="479"/>
      <c r="F692" s="282"/>
      <c r="G692" s="283"/>
      <c r="H692" s="421"/>
      <c r="I692" s="421"/>
      <c r="J692" s="283"/>
      <c r="K692" s="421"/>
      <c r="L692" s="282"/>
      <c r="N692" s="282"/>
      <c r="S692" s="282"/>
      <c r="T692" s="283"/>
      <c r="U692" s="283"/>
      <c r="V692" s="283"/>
      <c r="W692" s="283"/>
      <c r="X692" s="283"/>
      <c r="Y692" s="282"/>
      <c r="Z692" s="282"/>
      <c r="AA692" s="283"/>
      <c r="AB692" s="282"/>
      <c r="AC692" s="282"/>
      <c r="AD692" s="282"/>
      <c r="AE692" s="282"/>
      <c r="AF692" s="283"/>
      <c r="AG692" s="402"/>
      <c r="AH692" s="283"/>
      <c r="AI692" s="283"/>
      <c r="AJ692" s="283"/>
      <c r="AK692" s="283"/>
      <c r="AL692" s="283"/>
      <c r="AM692" s="282"/>
      <c r="AN692" s="282"/>
      <c r="AO692" s="282"/>
      <c r="AP692" s="282"/>
      <c r="AQ692" s="282"/>
      <c r="AR692" s="282"/>
      <c r="AT692" s="283"/>
      <c r="AU692" s="283"/>
      <c r="AV692" s="283"/>
      <c r="AW692" s="283"/>
      <c r="AY692" s="283"/>
      <c r="AZ692" s="282"/>
      <c r="BA692" s="283"/>
      <c r="BB692" s="282"/>
      <c r="BC692" s="282"/>
      <c r="BD692" s="282"/>
      <c r="BE692" s="283"/>
      <c r="BG692" s="282"/>
      <c r="BH692" s="282"/>
      <c r="BI692" s="282"/>
      <c r="BL692" s="421"/>
      <c r="BM692" s="424"/>
      <c r="BN692" s="424"/>
      <c r="BO692" s="424"/>
      <c r="BP692" s="424"/>
      <c r="BQ692" s="421"/>
      <c r="BR692" s="421"/>
      <c r="BV692" s="282"/>
      <c r="BW692" s="283"/>
      <c r="BY692" s="283"/>
      <c r="BZ692" s="283"/>
      <c r="CA692" s="283"/>
      <c r="CB692" s="282"/>
      <c r="CC692" s="282"/>
      <c r="CD692" s="282"/>
      <c r="CE692" s="282"/>
      <c r="CG692" s="427"/>
      <c r="CH692" s="402"/>
      <c r="CI692" s="424"/>
      <c r="CJ692" s="282"/>
      <c r="CK692" s="282"/>
      <c r="CL692" s="283"/>
      <c r="CM692" s="283"/>
      <c r="CP692" s="282"/>
      <c r="DC692" s="282"/>
      <c r="DD692" s="282"/>
      <c r="DE692" s="282"/>
      <c r="DF692" s="282"/>
      <c r="DG692" s="282"/>
      <c r="DH692" s="282"/>
      <c r="DI692" s="282"/>
      <c r="DJ692" s="282"/>
      <c r="EF692" s="495" t="str">
        <f>""&amp;(MID(数据表!AZ692,1,MIN(FIND({"(";"（"},数据表!AZ692&amp;"(（",1)-1)))&amp;""</f>
        <v/>
      </c>
      <c r="EG692" s="495" t="str">
        <f>""&amp;(MID(数据表!AZ692,1,MIN(FIND({0;1;2;3;4;5;6;7;8;9},数据表!AZ692&amp;"1234567890",1)-1)))&amp;""</f>
        <v/>
      </c>
    </row>
    <row r="693" spans="2:137" s="310" customFormat="1" ht="12" customHeight="1">
      <c r="B693" s="286"/>
      <c r="C693" s="286"/>
      <c r="D693" s="286"/>
      <c r="E693" s="479"/>
      <c r="F693" s="282"/>
      <c r="G693" s="283"/>
      <c r="H693" s="421"/>
      <c r="I693" s="421"/>
      <c r="J693" s="283"/>
      <c r="K693" s="421"/>
      <c r="L693" s="282"/>
      <c r="N693" s="282"/>
      <c r="S693" s="282"/>
      <c r="T693" s="283"/>
      <c r="U693" s="283"/>
      <c r="V693" s="283"/>
      <c r="W693" s="283"/>
      <c r="X693" s="283"/>
      <c r="Y693" s="282"/>
      <c r="Z693" s="282"/>
      <c r="AA693" s="283"/>
      <c r="AB693" s="282"/>
      <c r="AC693" s="282"/>
      <c r="AD693" s="282"/>
      <c r="AE693" s="282"/>
      <c r="AF693" s="283"/>
      <c r="AG693" s="402"/>
      <c r="AH693" s="283"/>
      <c r="AI693" s="283"/>
      <c r="AJ693" s="283"/>
      <c r="AK693" s="283"/>
      <c r="AL693" s="283"/>
      <c r="AM693" s="282"/>
      <c r="AN693" s="282"/>
      <c r="AO693" s="282"/>
      <c r="AP693" s="282"/>
      <c r="AQ693" s="282"/>
      <c r="AR693" s="282"/>
      <c r="AT693" s="283"/>
      <c r="AU693" s="283"/>
      <c r="AV693" s="283"/>
      <c r="AW693" s="283"/>
      <c r="AY693" s="283"/>
      <c r="AZ693" s="282"/>
      <c r="BA693" s="283"/>
      <c r="BB693" s="282"/>
      <c r="BC693" s="282"/>
      <c r="BD693" s="282"/>
      <c r="BE693" s="283"/>
      <c r="BG693" s="282"/>
      <c r="BH693" s="282"/>
      <c r="BI693" s="282"/>
      <c r="BL693" s="421"/>
      <c r="BM693" s="424"/>
      <c r="BN693" s="424"/>
      <c r="BO693" s="424"/>
      <c r="BP693" s="424"/>
      <c r="BQ693" s="421"/>
      <c r="BR693" s="421"/>
      <c r="BV693" s="282"/>
      <c r="BW693" s="283"/>
      <c r="BY693" s="283"/>
      <c r="BZ693" s="283"/>
      <c r="CA693" s="283"/>
      <c r="CB693" s="282"/>
      <c r="CC693" s="282"/>
      <c r="CD693" s="282"/>
      <c r="CE693" s="282"/>
      <c r="CG693" s="427"/>
      <c r="CH693" s="402"/>
      <c r="CI693" s="424"/>
      <c r="CJ693" s="282"/>
      <c r="CK693" s="282"/>
      <c r="CL693" s="283"/>
      <c r="CM693" s="283"/>
      <c r="CP693" s="282"/>
      <c r="DC693" s="282"/>
      <c r="DD693" s="282"/>
      <c r="DE693" s="282"/>
      <c r="DF693" s="282"/>
      <c r="DG693" s="282"/>
      <c r="DH693" s="282"/>
      <c r="DI693" s="282"/>
      <c r="DJ693" s="282"/>
      <c r="EF693" s="495" t="str">
        <f>""&amp;(MID(数据表!AZ693,1,MIN(FIND({"(";"（"},数据表!AZ693&amp;"(（",1)-1)))&amp;""</f>
        <v/>
      </c>
      <c r="EG693" s="495" t="str">
        <f>""&amp;(MID(数据表!AZ693,1,MIN(FIND({0;1;2;3;4;5;6;7;8;9},数据表!AZ693&amp;"1234567890",1)-1)))&amp;""</f>
        <v/>
      </c>
    </row>
    <row r="694" spans="2:137" s="310" customFormat="1" ht="12" customHeight="1">
      <c r="B694" s="286"/>
      <c r="C694" s="286"/>
      <c r="D694" s="286"/>
      <c r="E694" s="479"/>
      <c r="F694" s="282"/>
      <c r="G694" s="283"/>
      <c r="H694" s="421"/>
      <c r="I694" s="421"/>
      <c r="J694" s="283"/>
      <c r="K694" s="421"/>
      <c r="L694" s="282"/>
      <c r="N694" s="282"/>
      <c r="S694" s="282"/>
      <c r="T694" s="283"/>
      <c r="U694" s="283"/>
      <c r="V694" s="283"/>
      <c r="W694" s="283"/>
      <c r="X694" s="283"/>
      <c r="Y694" s="282"/>
      <c r="Z694" s="282"/>
      <c r="AA694" s="283"/>
      <c r="AB694" s="282"/>
      <c r="AC694" s="282"/>
      <c r="AD694" s="282"/>
      <c r="AE694" s="282"/>
      <c r="AF694" s="283"/>
      <c r="AG694" s="402"/>
      <c r="AH694" s="283"/>
      <c r="AI694" s="283"/>
      <c r="AJ694" s="283"/>
      <c r="AK694" s="283"/>
      <c r="AL694" s="283"/>
      <c r="AM694" s="282"/>
      <c r="AN694" s="282"/>
      <c r="AO694" s="282"/>
      <c r="AP694" s="282"/>
      <c r="AQ694" s="282"/>
      <c r="AR694" s="282"/>
      <c r="AT694" s="283"/>
      <c r="AU694" s="283"/>
      <c r="AV694" s="283"/>
      <c r="AW694" s="283"/>
      <c r="AY694" s="283"/>
      <c r="AZ694" s="282"/>
      <c r="BA694" s="283"/>
      <c r="BB694" s="282"/>
      <c r="BC694" s="282"/>
      <c r="BD694" s="282"/>
      <c r="BE694" s="283"/>
      <c r="BG694" s="282"/>
      <c r="BH694" s="282"/>
      <c r="BI694" s="282"/>
      <c r="BL694" s="421"/>
      <c r="BM694" s="424"/>
      <c r="BN694" s="424"/>
      <c r="BO694" s="424"/>
      <c r="BP694" s="424"/>
      <c r="BQ694" s="421"/>
      <c r="BR694" s="421"/>
      <c r="BV694" s="282"/>
      <c r="BW694" s="283"/>
      <c r="BY694" s="283"/>
      <c r="BZ694" s="283"/>
      <c r="CA694" s="283"/>
      <c r="CB694" s="282"/>
      <c r="CC694" s="282"/>
      <c r="CD694" s="282"/>
      <c r="CE694" s="282"/>
      <c r="CG694" s="427"/>
      <c r="CH694" s="402"/>
      <c r="CI694" s="424"/>
      <c r="CJ694" s="282"/>
      <c r="CK694" s="282"/>
      <c r="CL694" s="283"/>
      <c r="CM694" s="283"/>
      <c r="CP694" s="282"/>
      <c r="DC694" s="282"/>
      <c r="DD694" s="282"/>
      <c r="DE694" s="282"/>
      <c r="DF694" s="282"/>
      <c r="DG694" s="282"/>
      <c r="DH694" s="282"/>
      <c r="DI694" s="282"/>
      <c r="DJ694" s="282"/>
      <c r="EF694" s="495" t="str">
        <f>""&amp;(MID(数据表!AZ694,1,MIN(FIND({"(";"（"},数据表!AZ694&amp;"(（",1)-1)))&amp;""</f>
        <v/>
      </c>
      <c r="EG694" s="495" t="str">
        <f>""&amp;(MID(数据表!AZ694,1,MIN(FIND({0;1;2;3;4;5;6;7;8;9},数据表!AZ694&amp;"1234567890",1)-1)))&amp;""</f>
        <v/>
      </c>
    </row>
    <row r="695" spans="2:137" s="310" customFormat="1" ht="12" customHeight="1">
      <c r="B695" s="286"/>
      <c r="C695" s="286"/>
      <c r="D695" s="286"/>
      <c r="E695" s="479"/>
      <c r="F695" s="282"/>
      <c r="G695" s="283"/>
      <c r="H695" s="421"/>
      <c r="I695" s="421"/>
      <c r="J695" s="283"/>
      <c r="K695" s="421"/>
      <c r="L695" s="282"/>
      <c r="N695" s="282"/>
      <c r="S695" s="282"/>
      <c r="T695" s="283"/>
      <c r="U695" s="283"/>
      <c r="V695" s="283"/>
      <c r="W695" s="283"/>
      <c r="X695" s="283"/>
      <c r="Y695" s="282"/>
      <c r="Z695" s="282"/>
      <c r="AA695" s="283"/>
      <c r="AB695" s="282"/>
      <c r="AC695" s="282"/>
      <c r="AD695" s="282"/>
      <c r="AE695" s="282"/>
      <c r="AF695" s="283"/>
      <c r="AG695" s="402"/>
      <c r="AH695" s="283"/>
      <c r="AI695" s="283"/>
      <c r="AJ695" s="283"/>
      <c r="AK695" s="283"/>
      <c r="AL695" s="283"/>
      <c r="AM695" s="282"/>
      <c r="AN695" s="282"/>
      <c r="AO695" s="282"/>
      <c r="AP695" s="282"/>
      <c r="AQ695" s="282"/>
      <c r="AR695" s="282"/>
      <c r="AT695" s="283"/>
      <c r="AU695" s="283"/>
      <c r="AV695" s="283"/>
      <c r="AW695" s="283"/>
      <c r="AY695" s="283"/>
      <c r="AZ695" s="282"/>
      <c r="BA695" s="283"/>
      <c r="BB695" s="282"/>
      <c r="BC695" s="282"/>
      <c r="BD695" s="282"/>
      <c r="BE695" s="283"/>
      <c r="BG695" s="282"/>
      <c r="BH695" s="282"/>
      <c r="BI695" s="282"/>
      <c r="BL695" s="421"/>
      <c r="BM695" s="424"/>
      <c r="BN695" s="424"/>
      <c r="BO695" s="424"/>
      <c r="BP695" s="424"/>
      <c r="BQ695" s="421"/>
      <c r="BR695" s="421"/>
      <c r="BV695" s="282"/>
      <c r="BW695" s="283"/>
      <c r="BY695" s="283"/>
      <c r="BZ695" s="283"/>
      <c r="CA695" s="283"/>
      <c r="CB695" s="282"/>
      <c r="CC695" s="282"/>
      <c r="CD695" s="282"/>
      <c r="CE695" s="282"/>
      <c r="CG695" s="427"/>
      <c r="CH695" s="402"/>
      <c r="CI695" s="424"/>
      <c r="CJ695" s="282"/>
      <c r="CK695" s="282"/>
      <c r="CL695" s="283"/>
      <c r="CM695" s="283"/>
      <c r="CP695" s="282"/>
      <c r="DC695" s="282"/>
      <c r="DD695" s="282"/>
      <c r="DE695" s="282"/>
      <c r="DF695" s="282"/>
      <c r="DG695" s="282"/>
      <c r="DH695" s="282"/>
      <c r="DI695" s="282"/>
      <c r="DJ695" s="282"/>
      <c r="EF695" s="495" t="str">
        <f>""&amp;(MID(数据表!AZ695,1,MIN(FIND({"(";"（"},数据表!AZ695&amp;"(（",1)-1)))&amp;""</f>
        <v/>
      </c>
      <c r="EG695" s="495" t="str">
        <f>""&amp;(MID(数据表!AZ695,1,MIN(FIND({0;1;2;3;4;5;6;7;8;9},数据表!AZ695&amp;"1234567890",1)-1)))&amp;""</f>
        <v/>
      </c>
    </row>
    <row r="696" spans="2:137" s="310" customFormat="1" ht="12" customHeight="1">
      <c r="B696" s="286"/>
      <c r="C696" s="286"/>
      <c r="D696" s="286"/>
      <c r="E696" s="479"/>
      <c r="F696" s="282"/>
      <c r="G696" s="283"/>
      <c r="H696" s="421"/>
      <c r="I696" s="421"/>
      <c r="J696" s="283"/>
      <c r="K696" s="421"/>
      <c r="L696" s="282"/>
      <c r="N696" s="282"/>
      <c r="S696" s="282"/>
      <c r="T696" s="283"/>
      <c r="U696" s="283"/>
      <c r="V696" s="283"/>
      <c r="W696" s="283"/>
      <c r="X696" s="283"/>
      <c r="Y696" s="282"/>
      <c r="Z696" s="282"/>
      <c r="AA696" s="283"/>
      <c r="AB696" s="282"/>
      <c r="AC696" s="282"/>
      <c r="AD696" s="282"/>
      <c r="AE696" s="282"/>
      <c r="AF696" s="283"/>
      <c r="AG696" s="402"/>
      <c r="AH696" s="283"/>
      <c r="AI696" s="283"/>
      <c r="AJ696" s="283"/>
      <c r="AK696" s="283"/>
      <c r="AL696" s="283"/>
      <c r="AM696" s="282"/>
      <c r="AN696" s="282"/>
      <c r="AO696" s="282"/>
      <c r="AP696" s="282"/>
      <c r="AQ696" s="282"/>
      <c r="AR696" s="282"/>
      <c r="AT696" s="283"/>
      <c r="AU696" s="283"/>
      <c r="AV696" s="283"/>
      <c r="AW696" s="283"/>
      <c r="AY696" s="283"/>
      <c r="AZ696" s="282"/>
      <c r="BA696" s="283"/>
      <c r="BB696" s="282"/>
      <c r="BC696" s="282"/>
      <c r="BD696" s="282"/>
      <c r="BE696" s="283"/>
      <c r="BG696" s="282"/>
      <c r="BH696" s="282"/>
      <c r="BI696" s="282"/>
      <c r="BL696" s="421"/>
      <c r="BM696" s="424"/>
      <c r="BN696" s="424"/>
      <c r="BO696" s="424"/>
      <c r="BP696" s="424"/>
      <c r="BQ696" s="421"/>
      <c r="BR696" s="421"/>
      <c r="BV696" s="282"/>
      <c r="BW696" s="283"/>
      <c r="BY696" s="283"/>
      <c r="BZ696" s="283"/>
      <c r="CA696" s="283"/>
      <c r="CB696" s="282"/>
      <c r="CC696" s="282"/>
      <c r="CD696" s="282"/>
      <c r="CE696" s="282"/>
      <c r="CG696" s="427"/>
      <c r="CH696" s="402"/>
      <c r="CI696" s="424"/>
      <c r="CJ696" s="282"/>
      <c r="CK696" s="282"/>
      <c r="CL696" s="283"/>
      <c r="CM696" s="283"/>
      <c r="CP696" s="282"/>
      <c r="DC696" s="282"/>
      <c r="DD696" s="282"/>
      <c r="DE696" s="282"/>
      <c r="DF696" s="282"/>
      <c r="DG696" s="282"/>
      <c r="DH696" s="282"/>
      <c r="DI696" s="282"/>
      <c r="DJ696" s="282"/>
      <c r="EF696" s="495" t="str">
        <f>""&amp;(MID(数据表!AZ696,1,MIN(FIND({"(";"（"},数据表!AZ696&amp;"(（",1)-1)))&amp;""</f>
        <v/>
      </c>
      <c r="EG696" s="495" t="str">
        <f>""&amp;(MID(数据表!AZ696,1,MIN(FIND({0;1;2;3;4;5;6;7;8;9},数据表!AZ696&amp;"1234567890",1)-1)))&amp;""</f>
        <v/>
      </c>
    </row>
    <row r="697" spans="2:137" s="310" customFormat="1" ht="12" customHeight="1">
      <c r="B697" s="286"/>
      <c r="C697" s="286"/>
      <c r="D697" s="286"/>
      <c r="E697" s="479"/>
      <c r="F697" s="282"/>
      <c r="G697" s="283"/>
      <c r="H697" s="421"/>
      <c r="I697" s="421"/>
      <c r="J697" s="283"/>
      <c r="K697" s="421"/>
      <c r="L697" s="282"/>
      <c r="N697" s="282"/>
      <c r="S697" s="282"/>
      <c r="T697" s="283"/>
      <c r="U697" s="283"/>
      <c r="V697" s="283"/>
      <c r="W697" s="283"/>
      <c r="X697" s="283"/>
      <c r="Y697" s="282"/>
      <c r="Z697" s="282"/>
      <c r="AA697" s="283"/>
      <c r="AB697" s="282"/>
      <c r="AC697" s="282"/>
      <c r="AD697" s="282"/>
      <c r="AE697" s="282"/>
      <c r="AF697" s="283"/>
      <c r="AG697" s="402"/>
      <c r="AH697" s="283"/>
      <c r="AI697" s="283"/>
      <c r="AJ697" s="283"/>
      <c r="AK697" s="283"/>
      <c r="AL697" s="283"/>
      <c r="AM697" s="282"/>
      <c r="AN697" s="282"/>
      <c r="AO697" s="282"/>
      <c r="AP697" s="282"/>
      <c r="AQ697" s="282"/>
      <c r="AR697" s="282"/>
      <c r="AT697" s="283"/>
      <c r="AU697" s="283"/>
      <c r="AV697" s="283"/>
      <c r="AW697" s="283"/>
      <c r="AY697" s="283"/>
      <c r="AZ697" s="282"/>
      <c r="BA697" s="283"/>
      <c r="BB697" s="282"/>
      <c r="BC697" s="282"/>
      <c r="BD697" s="282"/>
      <c r="BE697" s="283"/>
      <c r="BG697" s="282"/>
      <c r="BH697" s="282"/>
      <c r="BI697" s="282"/>
      <c r="BL697" s="421"/>
      <c r="BM697" s="424"/>
      <c r="BN697" s="424"/>
      <c r="BO697" s="424"/>
      <c r="BP697" s="424"/>
      <c r="BQ697" s="421"/>
      <c r="BR697" s="421"/>
      <c r="BV697" s="282"/>
      <c r="BW697" s="283"/>
      <c r="BY697" s="283"/>
      <c r="BZ697" s="283"/>
      <c r="CA697" s="283"/>
      <c r="CB697" s="282"/>
      <c r="CC697" s="282"/>
      <c r="CD697" s="282"/>
      <c r="CE697" s="282"/>
      <c r="CG697" s="427"/>
      <c r="CH697" s="402"/>
      <c r="CI697" s="424"/>
      <c r="CJ697" s="282"/>
      <c r="CK697" s="282"/>
      <c r="CL697" s="283"/>
      <c r="CM697" s="283"/>
      <c r="CP697" s="282"/>
      <c r="DC697" s="282"/>
      <c r="DD697" s="282"/>
      <c r="DE697" s="282"/>
      <c r="DF697" s="282"/>
      <c r="DG697" s="282"/>
      <c r="DH697" s="282"/>
      <c r="DI697" s="282"/>
      <c r="DJ697" s="282"/>
      <c r="EF697" s="495" t="str">
        <f>""&amp;(MID(数据表!AZ697,1,MIN(FIND({"(";"（"},数据表!AZ697&amp;"(（",1)-1)))&amp;""</f>
        <v/>
      </c>
      <c r="EG697" s="495" t="str">
        <f>""&amp;(MID(数据表!AZ697,1,MIN(FIND({0;1;2;3;4;5;6;7;8;9},数据表!AZ697&amp;"1234567890",1)-1)))&amp;""</f>
        <v/>
      </c>
    </row>
    <row r="698" spans="2:137" s="310" customFormat="1" ht="12" customHeight="1">
      <c r="B698" s="286"/>
      <c r="C698" s="286"/>
      <c r="D698" s="286"/>
      <c r="E698" s="479"/>
      <c r="F698" s="282"/>
      <c r="G698" s="283"/>
      <c r="H698" s="421"/>
      <c r="I698" s="421"/>
      <c r="J698" s="283"/>
      <c r="K698" s="421"/>
      <c r="L698" s="282"/>
      <c r="N698" s="282"/>
      <c r="S698" s="282"/>
      <c r="T698" s="283"/>
      <c r="U698" s="283"/>
      <c r="V698" s="283"/>
      <c r="W698" s="283"/>
      <c r="X698" s="283"/>
      <c r="Y698" s="282"/>
      <c r="Z698" s="282"/>
      <c r="AA698" s="283"/>
      <c r="AB698" s="282"/>
      <c r="AC698" s="282"/>
      <c r="AD698" s="282"/>
      <c r="AE698" s="282"/>
      <c r="AF698" s="283"/>
      <c r="AG698" s="402"/>
      <c r="AH698" s="283"/>
      <c r="AI698" s="283"/>
      <c r="AJ698" s="283"/>
      <c r="AK698" s="283"/>
      <c r="AL698" s="283"/>
      <c r="AM698" s="282"/>
      <c r="AN698" s="282"/>
      <c r="AO698" s="282"/>
      <c r="AP698" s="282"/>
      <c r="AQ698" s="282"/>
      <c r="AR698" s="282"/>
      <c r="AT698" s="283"/>
      <c r="AU698" s="283"/>
      <c r="AV698" s="283"/>
      <c r="AW698" s="283"/>
      <c r="AY698" s="283"/>
      <c r="AZ698" s="282"/>
      <c r="BA698" s="283"/>
      <c r="BB698" s="282"/>
      <c r="BC698" s="282"/>
      <c r="BD698" s="282"/>
      <c r="BE698" s="283"/>
      <c r="BG698" s="282"/>
      <c r="BH698" s="282"/>
      <c r="BI698" s="282"/>
      <c r="BL698" s="421"/>
      <c r="BM698" s="424"/>
      <c r="BN698" s="424"/>
      <c r="BO698" s="424"/>
      <c r="BP698" s="424"/>
      <c r="BQ698" s="421"/>
      <c r="BR698" s="421"/>
      <c r="BV698" s="282"/>
      <c r="BW698" s="283"/>
      <c r="BY698" s="283"/>
      <c r="BZ698" s="283"/>
      <c r="CA698" s="283"/>
      <c r="CB698" s="282"/>
      <c r="CC698" s="282"/>
      <c r="CD698" s="282"/>
      <c r="CE698" s="282"/>
      <c r="CG698" s="427"/>
      <c r="CH698" s="402"/>
      <c r="CI698" s="424"/>
      <c r="CJ698" s="282"/>
      <c r="CK698" s="282"/>
      <c r="CL698" s="283"/>
      <c r="CM698" s="283"/>
      <c r="CP698" s="282"/>
      <c r="DC698" s="282"/>
      <c r="DD698" s="282"/>
      <c r="DE698" s="282"/>
      <c r="DF698" s="282"/>
      <c r="DG698" s="282"/>
      <c r="DH698" s="282"/>
      <c r="DI698" s="282"/>
      <c r="DJ698" s="282"/>
      <c r="EF698" s="495" t="str">
        <f>""&amp;(MID(数据表!AZ698,1,MIN(FIND({"(";"（"},数据表!AZ698&amp;"(（",1)-1)))&amp;""</f>
        <v/>
      </c>
      <c r="EG698" s="495" t="str">
        <f>""&amp;(MID(数据表!AZ698,1,MIN(FIND({0;1;2;3;4;5;6;7;8;9},数据表!AZ698&amp;"1234567890",1)-1)))&amp;""</f>
        <v/>
      </c>
    </row>
    <row r="699" spans="2:137" s="310" customFormat="1" ht="12" customHeight="1">
      <c r="B699" s="286"/>
      <c r="C699" s="286"/>
      <c r="D699" s="286"/>
      <c r="E699" s="479"/>
      <c r="F699" s="282"/>
      <c r="G699" s="283"/>
      <c r="H699" s="421"/>
      <c r="I699" s="421"/>
      <c r="J699" s="283"/>
      <c r="K699" s="421"/>
      <c r="L699" s="282"/>
      <c r="N699" s="282"/>
      <c r="S699" s="282"/>
      <c r="T699" s="283"/>
      <c r="U699" s="283"/>
      <c r="V699" s="283"/>
      <c r="W699" s="283"/>
      <c r="X699" s="283"/>
      <c r="Y699" s="282"/>
      <c r="Z699" s="282"/>
      <c r="AA699" s="283"/>
      <c r="AB699" s="282"/>
      <c r="AC699" s="282"/>
      <c r="AD699" s="282"/>
      <c r="AE699" s="282"/>
      <c r="AF699" s="283"/>
      <c r="AG699" s="402"/>
      <c r="AH699" s="283"/>
      <c r="AI699" s="283"/>
      <c r="AJ699" s="283"/>
      <c r="AK699" s="283"/>
      <c r="AL699" s="283"/>
      <c r="AM699" s="282"/>
      <c r="AN699" s="282"/>
      <c r="AO699" s="282"/>
      <c r="AP699" s="282"/>
      <c r="AQ699" s="282"/>
      <c r="AR699" s="282"/>
      <c r="AT699" s="283"/>
      <c r="AU699" s="283"/>
      <c r="AV699" s="283"/>
      <c r="AW699" s="283"/>
      <c r="AY699" s="283"/>
      <c r="AZ699" s="282"/>
      <c r="BA699" s="283"/>
      <c r="BB699" s="282"/>
      <c r="BC699" s="282"/>
      <c r="BD699" s="282"/>
      <c r="BE699" s="283"/>
      <c r="BG699" s="282"/>
      <c r="BH699" s="282"/>
      <c r="BI699" s="282"/>
      <c r="BL699" s="421"/>
      <c r="BM699" s="424"/>
      <c r="BN699" s="424"/>
      <c r="BO699" s="424"/>
      <c r="BP699" s="424"/>
      <c r="BQ699" s="421"/>
      <c r="BR699" s="421"/>
      <c r="BV699" s="282"/>
      <c r="BW699" s="283"/>
      <c r="BY699" s="283"/>
      <c r="BZ699" s="283"/>
      <c r="CA699" s="283"/>
      <c r="CB699" s="282"/>
      <c r="CC699" s="282"/>
      <c r="CD699" s="282"/>
      <c r="CE699" s="282"/>
      <c r="CG699" s="427"/>
      <c r="CH699" s="402"/>
      <c r="CI699" s="424"/>
      <c r="CJ699" s="282"/>
      <c r="CK699" s="282"/>
      <c r="CL699" s="283"/>
      <c r="CM699" s="283"/>
      <c r="CP699" s="282"/>
      <c r="DC699" s="282"/>
      <c r="DD699" s="282"/>
      <c r="DE699" s="282"/>
      <c r="DF699" s="282"/>
      <c r="DG699" s="282"/>
      <c r="DH699" s="282"/>
      <c r="DI699" s="282"/>
      <c r="DJ699" s="282"/>
      <c r="EF699" s="495" t="str">
        <f>""&amp;(MID(数据表!AZ699,1,MIN(FIND({"(";"（"},数据表!AZ699&amp;"(（",1)-1)))&amp;""</f>
        <v/>
      </c>
      <c r="EG699" s="495" t="str">
        <f>""&amp;(MID(数据表!AZ699,1,MIN(FIND({0;1;2;3;4;5;6;7;8;9},数据表!AZ699&amp;"1234567890",1)-1)))&amp;""</f>
        <v/>
      </c>
    </row>
    <row r="700" spans="2:137" s="310" customFormat="1" ht="12" customHeight="1">
      <c r="B700" s="286"/>
      <c r="C700" s="286"/>
      <c r="D700" s="286"/>
      <c r="E700" s="479"/>
      <c r="F700" s="282"/>
      <c r="G700" s="283"/>
      <c r="H700" s="421"/>
      <c r="I700" s="421"/>
      <c r="J700" s="283"/>
      <c r="K700" s="421"/>
      <c r="L700" s="282"/>
      <c r="N700" s="282"/>
      <c r="S700" s="282"/>
      <c r="T700" s="283"/>
      <c r="U700" s="283"/>
      <c r="V700" s="283"/>
      <c r="W700" s="283"/>
      <c r="X700" s="283"/>
      <c r="Y700" s="282"/>
      <c r="Z700" s="282"/>
      <c r="AA700" s="283"/>
      <c r="AB700" s="282"/>
      <c r="AC700" s="282"/>
      <c r="AD700" s="282"/>
      <c r="AE700" s="282"/>
      <c r="AF700" s="283"/>
      <c r="AG700" s="402"/>
      <c r="AH700" s="283"/>
      <c r="AI700" s="283"/>
      <c r="AJ700" s="283"/>
      <c r="AK700" s="283"/>
      <c r="AL700" s="283"/>
      <c r="AM700" s="282"/>
      <c r="AN700" s="282"/>
      <c r="AO700" s="282"/>
      <c r="AP700" s="282"/>
      <c r="AQ700" s="282"/>
      <c r="AR700" s="282"/>
      <c r="AT700" s="283"/>
      <c r="AU700" s="283"/>
      <c r="AV700" s="283"/>
      <c r="AW700" s="283"/>
      <c r="AY700" s="283"/>
      <c r="AZ700" s="282"/>
      <c r="BA700" s="283"/>
      <c r="BB700" s="282"/>
      <c r="BC700" s="282"/>
      <c r="BD700" s="282"/>
      <c r="BE700" s="283"/>
      <c r="BG700" s="282"/>
      <c r="BH700" s="282"/>
      <c r="BI700" s="282"/>
      <c r="BL700" s="421"/>
      <c r="BM700" s="424"/>
      <c r="BN700" s="424"/>
      <c r="BO700" s="424"/>
      <c r="BP700" s="424"/>
      <c r="BQ700" s="421"/>
      <c r="BR700" s="421"/>
      <c r="BV700" s="282"/>
      <c r="BW700" s="283"/>
      <c r="BY700" s="283"/>
      <c r="BZ700" s="283"/>
      <c r="CA700" s="283"/>
      <c r="CB700" s="282"/>
      <c r="CC700" s="282"/>
      <c r="CD700" s="282"/>
      <c r="CE700" s="282"/>
      <c r="CG700" s="427"/>
      <c r="CH700" s="402"/>
      <c r="CI700" s="424"/>
      <c r="CJ700" s="282"/>
      <c r="CK700" s="282"/>
      <c r="CL700" s="283"/>
      <c r="CM700" s="283"/>
      <c r="CP700" s="282"/>
      <c r="DC700" s="282"/>
      <c r="DD700" s="282"/>
      <c r="DE700" s="282"/>
      <c r="DF700" s="282"/>
      <c r="DG700" s="282"/>
      <c r="DH700" s="282"/>
      <c r="DI700" s="282"/>
      <c r="DJ700" s="282"/>
      <c r="EF700" s="495" t="str">
        <f>""&amp;(MID(数据表!AZ700,1,MIN(FIND({"(";"（"},数据表!AZ700&amp;"(（",1)-1)))&amp;""</f>
        <v/>
      </c>
      <c r="EG700" s="495" t="str">
        <f>""&amp;(MID(数据表!AZ700,1,MIN(FIND({0;1;2;3;4;5;6;7;8;9},数据表!AZ700&amp;"1234567890",1)-1)))&amp;""</f>
        <v/>
      </c>
    </row>
    <row r="701" spans="2:137" s="310" customFormat="1" ht="12" customHeight="1">
      <c r="B701" s="286"/>
      <c r="C701" s="286"/>
      <c r="D701" s="286"/>
      <c r="E701" s="479"/>
      <c r="F701" s="282"/>
      <c r="G701" s="283"/>
      <c r="H701" s="421"/>
      <c r="I701" s="421"/>
      <c r="J701" s="283"/>
      <c r="K701" s="421"/>
      <c r="L701" s="282"/>
      <c r="N701" s="282"/>
      <c r="S701" s="282"/>
      <c r="T701" s="283"/>
      <c r="U701" s="283"/>
      <c r="V701" s="283"/>
      <c r="W701" s="283"/>
      <c r="X701" s="283"/>
      <c r="Y701" s="282"/>
      <c r="Z701" s="282"/>
      <c r="AA701" s="283"/>
      <c r="AB701" s="282"/>
      <c r="AC701" s="282"/>
      <c r="AD701" s="282"/>
      <c r="AE701" s="282"/>
      <c r="AF701" s="283"/>
      <c r="AG701" s="402"/>
      <c r="AH701" s="283"/>
      <c r="AI701" s="283"/>
      <c r="AJ701" s="283"/>
      <c r="AK701" s="283"/>
      <c r="AL701" s="283"/>
      <c r="AM701" s="282"/>
      <c r="AN701" s="282"/>
      <c r="AO701" s="282"/>
      <c r="AP701" s="282"/>
      <c r="AQ701" s="282"/>
      <c r="AR701" s="282"/>
      <c r="AT701" s="283"/>
      <c r="AU701" s="283"/>
      <c r="AV701" s="283"/>
      <c r="AW701" s="283"/>
      <c r="AY701" s="283"/>
      <c r="AZ701" s="282"/>
      <c r="BA701" s="283"/>
      <c r="BB701" s="282"/>
      <c r="BC701" s="282"/>
      <c r="BD701" s="282"/>
      <c r="BE701" s="283"/>
      <c r="BG701" s="282"/>
      <c r="BH701" s="282"/>
      <c r="BI701" s="282"/>
      <c r="BL701" s="421"/>
      <c r="BM701" s="424"/>
      <c r="BN701" s="424"/>
      <c r="BO701" s="424"/>
      <c r="BP701" s="424"/>
      <c r="BQ701" s="421"/>
      <c r="BR701" s="421"/>
      <c r="BS701" s="403"/>
      <c r="BV701" s="282"/>
      <c r="BW701" s="283"/>
      <c r="BY701" s="283"/>
      <c r="BZ701" s="283"/>
      <c r="CA701" s="283"/>
      <c r="CB701" s="282"/>
      <c r="CC701" s="282"/>
      <c r="CD701" s="282"/>
      <c r="CE701" s="282"/>
      <c r="CG701" s="427"/>
      <c r="CH701" s="402"/>
      <c r="CI701" s="424"/>
      <c r="CJ701" s="282"/>
      <c r="CK701" s="282"/>
      <c r="CL701" s="283"/>
      <c r="CM701" s="283"/>
      <c r="CP701" s="282"/>
      <c r="DC701" s="282"/>
      <c r="DD701" s="282"/>
      <c r="DE701" s="282"/>
      <c r="DF701" s="282"/>
      <c r="DG701" s="282"/>
      <c r="DH701" s="282"/>
      <c r="DI701" s="282"/>
      <c r="DJ701" s="282"/>
      <c r="EF701" s="495" t="str">
        <f>""&amp;(MID(数据表!AZ701,1,MIN(FIND({"(";"（"},数据表!AZ701&amp;"(（",1)-1)))&amp;""</f>
        <v/>
      </c>
      <c r="EG701" s="495" t="str">
        <f>""&amp;(MID(数据表!AZ701,1,MIN(FIND({0;1;2;3;4;5;6;7;8;9},数据表!AZ701&amp;"1234567890",1)-1)))&amp;""</f>
        <v/>
      </c>
    </row>
    <row r="702" spans="2:137" s="310" customFormat="1" ht="12" customHeight="1">
      <c r="B702" s="286"/>
      <c r="C702" s="286"/>
      <c r="D702" s="286"/>
      <c r="E702" s="479"/>
      <c r="F702" s="282"/>
      <c r="G702" s="283"/>
      <c r="H702" s="421"/>
      <c r="I702" s="421"/>
      <c r="J702" s="283"/>
      <c r="K702" s="421"/>
      <c r="L702" s="282"/>
      <c r="N702" s="282"/>
      <c r="S702" s="282"/>
      <c r="T702" s="283"/>
      <c r="U702" s="283"/>
      <c r="V702" s="283"/>
      <c r="W702" s="283"/>
      <c r="X702" s="283"/>
      <c r="Y702" s="282"/>
      <c r="Z702" s="282"/>
      <c r="AA702" s="283"/>
      <c r="AB702" s="282"/>
      <c r="AC702" s="282"/>
      <c r="AD702" s="282"/>
      <c r="AE702" s="282"/>
      <c r="AF702" s="283"/>
      <c r="AG702" s="402"/>
      <c r="AH702" s="283"/>
      <c r="AI702" s="283"/>
      <c r="AJ702" s="283"/>
      <c r="AK702" s="283"/>
      <c r="AL702" s="283"/>
      <c r="AM702" s="282"/>
      <c r="AN702" s="282"/>
      <c r="AO702" s="282"/>
      <c r="AP702" s="282"/>
      <c r="AQ702" s="282"/>
      <c r="AR702" s="282"/>
      <c r="AT702" s="283"/>
      <c r="AU702" s="283"/>
      <c r="AV702" s="283"/>
      <c r="AW702" s="283"/>
      <c r="AY702" s="283"/>
      <c r="AZ702" s="282"/>
      <c r="BA702" s="283"/>
      <c r="BB702" s="282"/>
      <c r="BC702" s="282"/>
      <c r="BD702" s="282"/>
      <c r="BE702" s="283"/>
      <c r="BG702" s="282"/>
      <c r="BH702" s="282"/>
      <c r="BI702" s="282"/>
      <c r="BL702" s="421"/>
      <c r="BM702" s="424"/>
      <c r="BN702" s="424"/>
      <c r="BO702" s="424"/>
      <c r="BP702" s="424"/>
      <c r="BQ702" s="421"/>
      <c r="BR702" s="421"/>
      <c r="BV702" s="282"/>
      <c r="BW702" s="283"/>
      <c r="BY702" s="283"/>
      <c r="BZ702" s="283"/>
      <c r="CA702" s="283"/>
      <c r="CB702" s="282"/>
      <c r="CC702" s="282"/>
      <c r="CD702" s="282"/>
      <c r="CE702" s="282"/>
      <c r="CG702" s="427"/>
      <c r="CH702" s="402"/>
      <c r="CI702" s="424"/>
      <c r="CJ702" s="282"/>
      <c r="CK702" s="282"/>
      <c r="CL702" s="283"/>
      <c r="CM702" s="283"/>
      <c r="CP702" s="282"/>
      <c r="DC702" s="282"/>
      <c r="DD702" s="282"/>
      <c r="DE702" s="282"/>
      <c r="DF702" s="282"/>
      <c r="DG702" s="282"/>
      <c r="DH702" s="282"/>
      <c r="DI702" s="282"/>
      <c r="DJ702" s="282"/>
      <c r="EF702" s="495" t="str">
        <f>""&amp;(MID(数据表!AZ702,1,MIN(FIND({"(";"（"},数据表!AZ702&amp;"(（",1)-1)))&amp;""</f>
        <v/>
      </c>
      <c r="EG702" s="495" t="str">
        <f>""&amp;(MID(数据表!AZ702,1,MIN(FIND({0;1;2;3;4;5;6;7;8;9},数据表!AZ702&amp;"1234567890",1)-1)))&amp;""</f>
        <v/>
      </c>
    </row>
    <row r="703" spans="2:137" s="310" customFormat="1" ht="12" customHeight="1">
      <c r="B703" s="286"/>
      <c r="C703" s="286"/>
      <c r="D703" s="286"/>
      <c r="E703" s="479"/>
      <c r="F703" s="282"/>
      <c r="G703" s="283"/>
      <c r="H703" s="421"/>
      <c r="I703" s="421"/>
      <c r="J703" s="283"/>
      <c r="K703" s="421"/>
      <c r="L703" s="282"/>
      <c r="N703" s="282"/>
      <c r="S703" s="282"/>
      <c r="T703" s="283"/>
      <c r="U703" s="283"/>
      <c r="V703" s="283"/>
      <c r="W703" s="283"/>
      <c r="X703" s="283"/>
      <c r="Y703" s="282"/>
      <c r="Z703" s="282"/>
      <c r="AA703" s="283"/>
      <c r="AB703" s="282"/>
      <c r="AC703" s="282"/>
      <c r="AD703" s="282"/>
      <c r="AE703" s="282"/>
      <c r="AF703" s="283"/>
      <c r="AG703" s="402"/>
      <c r="AH703" s="283"/>
      <c r="AI703" s="283"/>
      <c r="AJ703" s="283"/>
      <c r="AK703" s="283"/>
      <c r="AL703" s="283"/>
      <c r="AM703" s="282"/>
      <c r="AN703" s="282"/>
      <c r="AO703" s="282"/>
      <c r="AP703" s="282"/>
      <c r="AQ703" s="282"/>
      <c r="AR703" s="282"/>
      <c r="AT703" s="283"/>
      <c r="AU703" s="283"/>
      <c r="AV703" s="283"/>
      <c r="AW703" s="283"/>
      <c r="AY703" s="283"/>
      <c r="AZ703" s="282"/>
      <c r="BA703" s="283"/>
      <c r="BB703" s="282"/>
      <c r="BC703" s="282"/>
      <c r="BD703" s="282"/>
      <c r="BE703" s="283"/>
      <c r="BG703" s="282"/>
      <c r="BH703" s="282"/>
      <c r="BI703" s="282"/>
      <c r="BL703" s="421"/>
      <c r="BM703" s="424"/>
      <c r="BN703" s="424"/>
      <c r="BO703" s="424"/>
      <c r="BP703" s="424"/>
      <c r="BQ703" s="421"/>
      <c r="BR703" s="421"/>
      <c r="BV703" s="282"/>
      <c r="BW703" s="283"/>
      <c r="BY703" s="283"/>
      <c r="BZ703" s="283"/>
      <c r="CA703" s="283"/>
      <c r="CB703" s="282"/>
      <c r="CC703" s="282"/>
      <c r="CD703" s="282"/>
      <c r="CE703" s="282"/>
      <c r="CG703" s="427"/>
      <c r="CH703" s="402"/>
      <c r="CI703" s="424"/>
      <c r="CJ703" s="282"/>
      <c r="CK703" s="282"/>
      <c r="CL703" s="283"/>
      <c r="CM703" s="283"/>
      <c r="CP703" s="282"/>
      <c r="DC703" s="282"/>
      <c r="DD703" s="282"/>
      <c r="DE703" s="282"/>
      <c r="DF703" s="282"/>
      <c r="DG703" s="282"/>
      <c r="DH703" s="282"/>
      <c r="DI703" s="282"/>
      <c r="DJ703" s="282"/>
      <c r="EF703" s="495" t="str">
        <f>""&amp;(MID(数据表!AZ703,1,MIN(FIND({"(";"（"},数据表!AZ703&amp;"(（",1)-1)))&amp;""</f>
        <v/>
      </c>
      <c r="EG703" s="495" t="str">
        <f>""&amp;(MID(数据表!AZ703,1,MIN(FIND({0;1;2;3;4;5;6;7;8;9},数据表!AZ703&amp;"1234567890",1)-1)))&amp;""</f>
        <v/>
      </c>
    </row>
    <row r="704" spans="2:137" s="310" customFormat="1" ht="12" customHeight="1">
      <c r="B704" s="286"/>
      <c r="C704" s="286"/>
      <c r="D704" s="286"/>
      <c r="E704" s="479"/>
      <c r="F704" s="282"/>
      <c r="G704" s="283"/>
      <c r="H704" s="421"/>
      <c r="I704" s="421"/>
      <c r="J704" s="283"/>
      <c r="K704" s="421"/>
      <c r="L704" s="282"/>
      <c r="N704" s="282"/>
      <c r="S704" s="282"/>
      <c r="T704" s="283"/>
      <c r="U704" s="283"/>
      <c r="V704" s="283"/>
      <c r="W704" s="283"/>
      <c r="X704" s="283"/>
      <c r="Y704" s="282"/>
      <c r="Z704" s="282"/>
      <c r="AA704" s="283"/>
      <c r="AB704" s="282"/>
      <c r="AC704" s="282"/>
      <c r="AD704" s="282"/>
      <c r="AE704" s="282"/>
      <c r="AF704" s="283"/>
      <c r="AG704" s="402"/>
      <c r="AH704" s="283"/>
      <c r="AI704" s="283"/>
      <c r="AJ704" s="283"/>
      <c r="AK704" s="283"/>
      <c r="AL704" s="283"/>
      <c r="AM704" s="282"/>
      <c r="AN704" s="282"/>
      <c r="AO704" s="282"/>
      <c r="AP704" s="282"/>
      <c r="AQ704" s="282"/>
      <c r="AR704" s="282"/>
      <c r="AT704" s="283"/>
      <c r="AU704" s="283"/>
      <c r="AV704" s="283"/>
      <c r="AW704" s="283"/>
      <c r="AY704" s="283"/>
      <c r="AZ704" s="282"/>
      <c r="BA704" s="283"/>
      <c r="BB704" s="282"/>
      <c r="BC704" s="282"/>
      <c r="BD704" s="282"/>
      <c r="BE704" s="283"/>
      <c r="BG704" s="282"/>
      <c r="BH704" s="282"/>
      <c r="BI704" s="282"/>
      <c r="BL704" s="421"/>
      <c r="BM704" s="424"/>
      <c r="BN704" s="424"/>
      <c r="BO704" s="424"/>
      <c r="BP704" s="424"/>
      <c r="BQ704" s="421"/>
      <c r="BR704" s="421"/>
      <c r="BV704" s="282"/>
      <c r="BW704" s="283"/>
      <c r="BY704" s="283"/>
      <c r="BZ704" s="283"/>
      <c r="CA704" s="283"/>
      <c r="CB704" s="282"/>
      <c r="CC704" s="282"/>
      <c r="CD704" s="282"/>
      <c r="CE704" s="282"/>
      <c r="CG704" s="427"/>
      <c r="CH704" s="402"/>
      <c r="CI704" s="424"/>
      <c r="CJ704" s="282"/>
      <c r="CK704" s="282"/>
      <c r="CL704" s="283"/>
      <c r="CM704" s="283"/>
      <c r="CP704" s="282"/>
      <c r="DC704" s="282"/>
      <c r="DD704" s="282"/>
      <c r="DE704" s="282"/>
      <c r="DF704" s="282"/>
      <c r="DG704" s="282"/>
      <c r="DH704" s="282"/>
      <c r="DI704" s="282"/>
      <c r="DJ704" s="282"/>
      <c r="EF704" s="495" t="str">
        <f>""&amp;(MID(数据表!AZ704,1,MIN(FIND({"(";"（"},数据表!AZ704&amp;"(（",1)-1)))&amp;""</f>
        <v/>
      </c>
      <c r="EG704" s="495" t="str">
        <f>""&amp;(MID(数据表!AZ704,1,MIN(FIND({0;1;2;3;4;5;6;7;8;9},数据表!AZ704&amp;"1234567890",1)-1)))&amp;""</f>
        <v/>
      </c>
    </row>
    <row r="705" spans="2:137" s="310" customFormat="1" ht="12" customHeight="1">
      <c r="B705" s="286"/>
      <c r="C705" s="286"/>
      <c r="D705" s="286"/>
      <c r="E705" s="479"/>
      <c r="F705" s="282"/>
      <c r="G705" s="283"/>
      <c r="H705" s="421"/>
      <c r="I705" s="421"/>
      <c r="J705" s="283"/>
      <c r="K705" s="421"/>
      <c r="L705" s="282"/>
      <c r="N705" s="282"/>
      <c r="S705" s="282"/>
      <c r="T705" s="283"/>
      <c r="U705" s="283"/>
      <c r="V705" s="283"/>
      <c r="W705" s="283"/>
      <c r="X705" s="283"/>
      <c r="Y705" s="282"/>
      <c r="Z705" s="282"/>
      <c r="AA705" s="283"/>
      <c r="AB705" s="282"/>
      <c r="AC705" s="282"/>
      <c r="AD705" s="282"/>
      <c r="AE705" s="282"/>
      <c r="AF705" s="283"/>
      <c r="AG705" s="402"/>
      <c r="AH705" s="283"/>
      <c r="AI705" s="283"/>
      <c r="AJ705" s="283"/>
      <c r="AK705" s="283"/>
      <c r="AL705" s="283"/>
      <c r="AM705" s="282"/>
      <c r="AN705" s="282"/>
      <c r="AO705" s="282"/>
      <c r="AP705" s="282"/>
      <c r="AQ705" s="282"/>
      <c r="AR705" s="282"/>
      <c r="AT705" s="283"/>
      <c r="AU705" s="283"/>
      <c r="AV705" s="283"/>
      <c r="AW705" s="283"/>
      <c r="AY705" s="283"/>
      <c r="AZ705" s="282"/>
      <c r="BA705" s="283"/>
      <c r="BB705" s="282"/>
      <c r="BC705" s="282"/>
      <c r="BD705" s="282"/>
      <c r="BE705" s="283"/>
      <c r="BG705" s="282"/>
      <c r="BH705" s="282"/>
      <c r="BI705" s="282"/>
      <c r="BL705" s="421"/>
      <c r="BM705" s="424"/>
      <c r="BN705" s="424"/>
      <c r="BO705" s="424"/>
      <c r="BP705" s="424"/>
      <c r="BQ705" s="421"/>
      <c r="BR705" s="421"/>
      <c r="BV705" s="282"/>
      <c r="BW705" s="283"/>
      <c r="BY705" s="283"/>
      <c r="BZ705" s="283"/>
      <c r="CA705" s="283"/>
      <c r="CB705" s="282"/>
      <c r="CC705" s="282"/>
      <c r="CD705" s="282"/>
      <c r="CE705" s="282"/>
      <c r="CG705" s="427"/>
      <c r="CH705" s="402"/>
      <c r="CI705" s="424"/>
      <c r="CJ705" s="282"/>
      <c r="CK705" s="282"/>
      <c r="CL705" s="283"/>
      <c r="CM705" s="283"/>
      <c r="CP705" s="282"/>
      <c r="DC705" s="282"/>
      <c r="DD705" s="282"/>
      <c r="DE705" s="282"/>
      <c r="DF705" s="282"/>
      <c r="DG705" s="282"/>
      <c r="DH705" s="282"/>
      <c r="DI705" s="282"/>
      <c r="DJ705" s="282"/>
      <c r="EF705" s="495" t="str">
        <f>""&amp;(MID(数据表!AZ705,1,MIN(FIND({"(";"（"},数据表!AZ705&amp;"(（",1)-1)))&amp;""</f>
        <v/>
      </c>
      <c r="EG705" s="495" t="str">
        <f>""&amp;(MID(数据表!AZ705,1,MIN(FIND({0;1;2;3;4;5;6;7;8;9},数据表!AZ705&amp;"1234567890",1)-1)))&amp;""</f>
        <v/>
      </c>
    </row>
    <row r="706" spans="2:137" s="310" customFormat="1" ht="12" customHeight="1">
      <c r="B706" s="286"/>
      <c r="C706" s="286"/>
      <c r="D706" s="286"/>
      <c r="E706" s="479"/>
      <c r="F706" s="282"/>
      <c r="G706" s="283"/>
      <c r="H706" s="421"/>
      <c r="I706" s="421"/>
      <c r="J706" s="283"/>
      <c r="K706" s="421"/>
      <c r="L706" s="282"/>
      <c r="N706" s="282"/>
      <c r="S706" s="282"/>
      <c r="T706" s="283"/>
      <c r="U706" s="283"/>
      <c r="V706" s="283"/>
      <c r="W706" s="283"/>
      <c r="X706" s="283"/>
      <c r="Y706" s="282"/>
      <c r="Z706" s="282"/>
      <c r="AA706" s="283"/>
      <c r="AB706" s="282"/>
      <c r="AC706" s="282"/>
      <c r="AD706" s="282"/>
      <c r="AE706" s="282"/>
      <c r="AF706" s="283"/>
      <c r="AG706" s="402"/>
      <c r="AH706" s="283"/>
      <c r="AI706" s="283"/>
      <c r="AJ706" s="283"/>
      <c r="AK706" s="283"/>
      <c r="AL706" s="283"/>
      <c r="AM706" s="282"/>
      <c r="AN706" s="282"/>
      <c r="AO706" s="282"/>
      <c r="AP706" s="282"/>
      <c r="AQ706" s="282"/>
      <c r="AR706" s="282"/>
      <c r="AT706" s="283"/>
      <c r="AU706" s="283"/>
      <c r="AV706" s="283"/>
      <c r="AW706" s="283"/>
      <c r="AY706" s="283"/>
      <c r="AZ706" s="282"/>
      <c r="BA706" s="283"/>
      <c r="BB706" s="282"/>
      <c r="BC706" s="282"/>
      <c r="BD706" s="282"/>
      <c r="BE706" s="283"/>
      <c r="BG706" s="282"/>
      <c r="BH706" s="282"/>
      <c r="BI706" s="282"/>
      <c r="BL706" s="421"/>
      <c r="BM706" s="424"/>
      <c r="BN706" s="424"/>
      <c r="BO706" s="424"/>
      <c r="BP706" s="424"/>
      <c r="BQ706" s="421"/>
      <c r="BR706" s="421"/>
      <c r="BV706" s="282"/>
      <c r="BW706" s="283"/>
      <c r="BY706" s="283"/>
      <c r="BZ706" s="283"/>
      <c r="CA706" s="283"/>
      <c r="CB706" s="282"/>
      <c r="CC706" s="282"/>
      <c r="CD706" s="282"/>
      <c r="CE706" s="282"/>
      <c r="CG706" s="427"/>
      <c r="CH706" s="402"/>
      <c r="CI706" s="424"/>
      <c r="CJ706" s="282"/>
      <c r="CK706" s="282"/>
      <c r="CL706" s="283"/>
      <c r="CM706" s="283"/>
      <c r="CP706" s="282"/>
      <c r="DC706" s="282"/>
      <c r="DD706" s="282"/>
      <c r="DE706" s="282"/>
      <c r="DF706" s="282"/>
      <c r="DG706" s="282"/>
      <c r="DH706" s="282"/>
      <c r="DI706" s="282"/>
      <c r="DJ706" s="282"/>
      <c r="EF706" s="495" t="str">
        <f>""&amp;(MID(数据表!AZ706,1,MIN(FIND({"(";"（"},数据表!AZ706&amp;"(（",1)-1)))&amp;""</f>
        <v/>
      </c>
      <c r="EG706" s="495" t="str">
        <f>""&amp;(MID(数据表!AZ706,1,MIN(FIND({0;1;2;3;4;5;6;7;8;9},数据表!AZ706&amp;"1234567890",1)-1)))&amp;""</f>
        <v/>
      </c>
    </row>
    <row r="707" spans="2:137" s="310" customFormat="1" ht="12" customHeight="1">
      <c r="B707" s="286"/>
      <c r="C707" s="286"/>
      <c r="D707" s="286"/>
      <c r="E707" s="479"/>
      <c r="F707" s="282"/>
      <c r="G707" s="283"/>
      <c r="H707" s="421"/>
      <c r="I707" s="421"/>
      <c r="J707" s="283"/>
      <c r="K707" s="421"/>
      <c r="L707" s="282"/>
      <c r="N707" s="282"/>
      <c r="S707" s="282"/>
      <c r="T707" s="283"/>
      <c r="U707" s="283"/>
      <c r="V707" s="283"/>
      <c r="W707" s="283"/>
      <c r="X707" s="283"/>
      <c r="Y707" s="282"/>
      <c r="Z707" s="282"/>
      <c r="AA707" s="283"/>
      <c r="AB707" s="282"/>
      <c r="AC707" s="282"/>
      <c r="AD707" s="282"/>
      <c r="AE707" s="282"/>
      <c r="AF707" s="283"/>
      <c r="AG707" s="402"/>
      <c r="AH707" s="283"/>
      <c r="AI707" s="283"/>
      <c r="AJ707" s="283"/>
      <c r="AK707" s="283"/>
      <c r="AL707" s="283"/>
      <c r="AM707" s="282"/>
      <c r="AN707" s="282"/>
      <c r="AO707" s="282"/>
      <c r="AP707" s="282"/>
      <c r="AQ707" s="282"/>
      <c r="AR707" s="282"/>
      <c r="AT707" s="283"/>
      <c r="AU707" s="283"/>
      <c r="AV707" s="283"/>
      <c r="AW707" s="283"/>
      <c r="AY707" s="283"/>
      <c r="AZ707" s="282"/>
      <c r="BA707" s="283"/>
      <c r="BB707" s="282"/>
      <c r="BC707" s="282"/>
      <c r="BD707" s="282"/>
      <c r="BE707" s="283"/>
      <c r="BG707" s="282"/>
      <c r="BH707" s="282"/>
      <c r="BI707" s="282"/>
      <c r="BL707" s="421"/>
      <c r="BM707" s="424"/>
      <c r="BN707" s="424"/>
      <c r="BO707" s="424"/>
      <c r="BP707" s="424"/>
      <c r="BQ707" s="421"/>
      <c r="BR707" s="421"/>
      <c r="BV707" s="282"/>
      <c r="BW707" s="283"/>
      <c r="BY707" s="283"/>
      <c r="BZ707" s="283"/>
      <c r="CA707" s="283"/>
      <c r="CB707" s="282"/>
      <c r="CC707" s="282"/>
      <c r="CD707" s="282"/>
      <c r="CE707" s="282"/>
      <c r="CG707" s="427"/>
      <c r="CH707" s="402"/>
      <c r="CI707" s="424"/>
      <c r="CJ707" s="282"/>
      <c r="CK707" s="282"/>
      <c r="CL707" s="283"/>
      <c r="CM707" s="283"/>
      <c r="CP707" s="282"/>
      <c r="DC707" s="282"/>
      <c r="DD707" s="282"/>
      <c r="DE707" s="282"/>
      <c r="DF707" s="282"/>
      <c r="DG707" s="282"/>
      <c r="DH707" s="282"/>
      <c r="DI707" s="282"/>
      <c r="DJ707" s="282"/>
      <c r="EF707" s="495" t="str">
        <f>""&amp;(MID(数据表!AZ707,1,MIN(FIND({"(";"（"},数据表!AZ707&amp;"(（",1)-1)))&amp;""</f>
        <v/>
      </c>
      <c r="EG707" s="495" t="str">
        <f>""&amp;(MID(数据表!AZ707,1,MIN(FIND({0;1;2;3;4;5;6;7;8;9},数据表!AZ707&amp;"1234567890",1)-1)))&amp;""</f>
        <v/>
      </c>
    </row>
    <row r="708" spans="2:137" s="310" customFormat="1" ht="12" customHeight="1">
      <c r="B708" s="286"/>
      <c r="C708" s="286"/>
      <c r="D708" s="286"/>
      <c r="E708" s="479"/>
      <c r="F708" s="282"/>
      <c r="G708" s="283"/>
      <c r="H708" s="421"/>
      <c r="I708" s="421"/>
      <c r="J708" s="283"/>
      <c r="K708" s="421"/>
      <c r="L708" s="282"/>
      <c r="N708" s="282"/>
      <c r="S708" s="282"/>
      <c r="T708" s="283"/>
      <c r="U708" s="283"/>
      <c r="V708" s="283"/>
      <c r="W708" s="283"/>
      <c r="X708" s="283"/>
      <c r="Y708" s="282"/>
      <c r="Z708" s="282"/>
      <c r="AA708" s="283"/>
      <c r="AB708" s="282"/>
      <c r="AC708" s="282"/>
      <c r="AD708" s="282"/>
      <c r="AE708" s="282"/>
      <c r="AF708" s="283"/>
      <c r="AG708" s="402"/>
      <c r="AH708" s="283"/>
      <c r="AI708" s="283"/>
      <c r="AJ708" s="283"/>
      <c r="AK708" s="283"/>
      <c r="AL708" s="283"/>
      <c r="AM708" s="282"/>
      <c r="AN708" s="282"/>
      <c r="AO708" s="282"/>
      <c r="AP708" s="282"/>
      <c r="AQ708" s="282"/>
      <c r="AR708" s="282"/>
      <c r="AT708" s="283"/>
      <c r="AU708" s="283"/>
      <c r="AV708" s="283"/>
      <c r="AW708" s="283"/>
      <c r="AY708" s="283"/>
      <c r="AZ708" s="282"/>
      <c r="BA708" s="283"/>
      <c r="BB708" s="282"/>
      <c r="BC708" s="282"/>
      <c r="BD708" s="282"/>
      <c r="BE708" s="283"/>
      <c r="BG708" s="282"/>
      <c r="BH708" s="282"/>
      <c r="BI708" s="282"/>
      <c r="BL708" s="421"/>
      <c r="BM708" s="424"/>
      <c r="BN708" s="424"/>
      <c r="BO708" s="424"/>
      <c r="BP708" s="424"/>
      <c r="BQ708" s="421"/>
      <c r="BR708" s="421"/>
      <c r="BV708" s="282"/>
      <c r="BW708" s="283"/>
      <c r="BY708" s="283"/>
      <c r="BZ708" s="283"/>
      <c r="CA708" s="283"/>
      <c r="CB708" s="282"/>
      <c r="CC708" s="282"/>
      <c r="CD708" s="282"/>
      <c r="CE708" s="282"/>
      <c r="CG708" s="427"/>
      <c r="CH708" s="402"/>
      <c r="CI708" s="424"/>
      <c r="CJ708" s="282"/>
      <c r="CK708" s="282"/>
      <c r="CL708" s="283"/>
      <c r="CM708" s="283"/>
      <c r="CP708" s="282"/>
      <c r="DC708" s="282"/>
      <c r="DD708" s="282"/>
      <c r="DE708" s="282"/>
      <c r="DF708" s="282"/>
      <c r="DG708" s="282"/>
      <c r="DH708" s="282"/>
      <c r="DI708" s="282"/>
      <c r="DJ708" s="282"/>
      <c r="EF708" s="495" t="str">
        <f>""&amp;(MID(数据表!AZ708,1,MIN(FIND({"(";"（"},数据表!AZ708&amp;"(（",1)-1)))&amp;""</f>
        <v/>
      </c>
      <c r="EG708" s="495" t="str">
        <f>""&amp;(MID(数据表!AZ708,1,MIN(FIND({0;1;2;3;4;5;6;7;8;9},数据表!AZ708&amp;"1234567890",1)-1)))&amp;""</f>
        <v/>
      </c>
    </row>
    <row r="709" spans="2:137" s="310" customFormat="1" ht="12" customHeight="1">
      <c r="B709" s="286"/>
      <c r="C709" s="286"/>
      <c r="D709" s="286"/>
      <c r="E709" s="479"/>
      <c r="F709" s="282"/>
      <c r="G709" s="283"/>
      <c r="H709" s="421"/>
      <c r="I709" s="421"/>
      <c r="J709" s="283"/>
      <c r="K709" s="421"/>
      <c r="L709" s="282"/>
      <c r="N709" s="282"/>
      <c r="S709" s="282"/>
      <c r="T709" s="283"/>
      <c r="U709" s="283"/>
      <c r="V709" s="283"/>
      <c r="W709" s="283"/>
      <c r="X709" s="283"/>
      <c r="Y709" s="282"/>
      <c r="Z709" s="282"/>
      <c r="AA709" s="283"/>
      <c r="AB709" s="282"/>
      <c r="AC709" s="282"/>
      <c r="AD709" s="282"/>
      <c r="AE709" s="282"/>
      <c r="AF709" s="283"/>
      <c r="AG709" s="402"/>
      <c r="AH709" s="283"/>
      <c r="AI709" s="283"/>
      <c r="AJ709" s="283"/>
      <c r="AK709" s="283"/>
      <c r="AL709" s="283"/>
      <c r="AM709" s="282"/>
      <c r="AN709" s="282"/>
      <c r="AO709" s="282"/>
      <c r="AP709" s="282"/>
      <c r="AQ709" s="282"/>
      <c r="AR709" s="282"/>
      <c r="AT709" s="283"/>
      <c r="AU709" s="283"/>
      <c r="AV709" s="283"/>
      <c r="AW709" s="283"/>
      <c r="AY709" s="283"/>
      <c r="AZ709" s="282"/>
      <c r="BA709" s="283"/>
      <c r="BB709" s="282"/>
      <c r="BC709" s="282"/>
      <c r="BD709" s="282"/>
      <c r="BE709" s="283"/>
      <c r="BG709" s="282"/>
      <c r="BH709" s="282"/>
      <c r="BI709" s="282"/>
      <c r="BL709" s="421"/>
      <c r="BM709" s="424"/>
      <c r="BN709" s="424"/>
      <c r="BO709" s="424"/>
      <c r="BP709" s="424"/>
      <c r="BQ709" s="421"/>
      <c r="BR709" s="421"/>
      <c r="BV709" s="282"/>
      <c r="BW709" s="283"/>
      <c r="BY709" s="283"/>
      <c r="BZ709" s="283"/>
      <c r="CA709" s="283"/>
      <c r="CB709" s="282"/>
      <c r="CC709" s="282"/>
      <c r="CD709" s="282"/>
      <c r="CE709" s="282"/>
      <c r="CG709" s="427"/>
      <c r="CH709" s="402"/>
      <c r="CI709" s="424"/>
      <c r="CJ709" s="282"/>
      <c r="CK709" s="282"/>
      <c r="CL709" s="283"/>
      <c r="CM709" s="283"/>
      <c r="CP709" s="282"/>
      <c r="DC709" s="282"/>
      <c r="DD709" s="282"/>
      <c r="DE709" s="282"/>
      <c r="DF709" s="282"/>
      <c r="DG709" s="282"/>
      <c r="DH709" s="282"/>
      <c r="DI709" s="282"/>
      <c r="DJ709" s="282"/>
      <c r="EF709" s="495" t="str">
        <f>""&amp;(MID(数据表!AZ709,1,MIN(FIND({"(";"（"},数据表!AZ709&amp;"(（",1)-1)))&amp;""</f>
        <v/>
      </c>
      <c r="EG709" s="495" t="str">
        <f>""&amp;(MID(数据表!AZ709,1,MIN(FIND({0;1;2;3;4;5;6;7;8;9},数据表!AZ709&amp;"1234567890",1)-1)))&amp;""</f>
        <v/>
      </c>
    </row>
    <row r="710" spans="2:137" s="310" customFormat="1" ht="12" customHeight="1">
      <c r="B710" s="286"/>
      <c r="C710" s="286"/>
      <c r="D710" s="286"/>
      <c r="E710" s="479"/>
      <c r="F710" s="282"/>
      <c r="G710" s="283"/>
      <c r="H710" s="421"/>
      <c r="I710" s="421"/>
      <c r="J710" s="283"/>
      <c r="K710" s="421"/>
      <c r="L710" s="282"/>
      <c r="N710" s="282"/>
      <c r="S710" s="282"/>
      <c r="T710" s="283"/>
      <c r="U710" s="283"/>
      <c r="V710" s="283"/>
      <c r="W710" s="283"/>
      <c r="X710" s="283"/>
      <c r="Y710" s="282"/>
      <c r="Z710" s="282"/>
      <c r="AA710" s="283"/>
      <c r="AB710" s="282"/>
      <c r="AC710" s="282"/>
      <c r="AD710" s="282"/>
      <c r="AE710" s="282"/>
      <c r="AF710" s="283"/>
      <c r="AG710" s="402"/>
      <c r="AH710" s="283"/>
      <c r="AI710" s="283"/>
      <c r="AJ710" s="283"/>
      <c r="AK710" s="283"/>
      <c r="AL710" s="283"/>
      <c r="AM710" s="282"/>
      <c r="AN710" s="282"/>
      <c r="AO710" s="282"/>
      <c r="AP710" s="282"/>
      <c r="AQ710" s="282"/>
      <c r="AR710" s="282"/>
      <c r="AT710" s="283"/>
      <c r="AU710" s="283"/>
      <c r="AV710" s="283"/>
      <c r="AW710" s="283"/>
      <c r="AY710" s="283"/>
      <c r="AZ710" s="282"/>
      <c r="BA710" s="283"/>
      <c r="BB710" s="282"/>
      <c r="BC710" s="282"/>
      <c r="BD710" s="282"/>
      <c r="BE710" s="283"/>
      <c r="BG710" s="282"/>
      <c r="BH710" s="282"/>
      <c r="BI710" s="282"/>
      <c r="BL710" s="421"/>
      <c r="BM710" s="424"/>
      <c r="BN710" s="424"/>
      <c r="BO710" s="424"/>
      <c r="BP710" s="424"/>
      <c r="BQ710" s="421"/>
      <c r="BR710" s="421"/>
      <c r="BV710" s="282"/>
      <c r="BW710" s="283"/>
      <c r="BY710" s="283"/>
      <c r="BZ710" s="283"/>
      <c r="CA710" s="283"/>
      <c r="CB710" s="282"/>
      <c r="CC710" s="282"/>
      <c r="CD710" s="282"/>
      <c r="CE710" s="282"/>
      <c r="CG710" s="427"/>
      <c r="CH710" s="402"/>
      <c r="CI710" s="424"/>
      <c r="CJ710" s="282"/>
      <c r="CK710" s="282"/>
      <c r="CL710" s="283"/>
      <c r="CM710" s="283"/>
      <c r="CP710" s="282"/>
      <c r="DC710" s="282"/>
      <c r="DD710" s="282"/>
      <c r="DE710" s="282"/>
      <c r="DF710" s="282"/>
      <c r="DG710" s="282"/>
      <c r="DH710" s="282"/>
      <c r="DI710" s="282"/>
      <c r="DJ710" s="282"/>
      <c r="EF710" s="495" t="str">
        <f>""&amp;(MID(数据表!AZ710,1,MIN(FIND({"(";"（"},数据表!AZ710&amp;"(（",1)-1)))&amp;""</f>
        <v/>
      </c>
      <c r="EG710" s="495" t="str">
        <f>""&amp;(MID(数据表!AZ710,1,MIN(FIND({0;1;2;3;4;5;6;7;8;9},数据表!AZ710&amp;"1234567890",1)-1)))&amp;""</f>
        <v/>
      </c>
    </row>
    <row r="711" spans="2:137" s="310" customFormat="1" ht="12" customHeight="1">
      <c r="B711" s="286"/>
      <c r="C711" s="286"/>
      <c r="D711" s="286"/>
      <c r="E711" s="479"/>
      <c r="F711" s="282"/>
      <c r="G711" s="283"/>
      <c r="H711" s="421"/>
      <c r="I711" s="421"/>
      <c r="J711" s="283"/>
      <c r="K711" s="421"/>
      <c r="L711" s="282"/>
      <c r="N711" s="282"/>
      <c r="S711" s="282"/>
      <c r="T711" s="283"/>
      <c r="U711" s="283"/>
      <c r="V711" s="283"/>
      <c r="W711" s="283"/>
      <c r="X711" s="283"/>
      <c r="Y711" s="282"/>
      <c r="Z711" s="282"/>
      <c r="AA711" s="283"/>
      <c r="AB711" s="282"/>
      <c r="AC711" s="282"/>
      <c r="AD711" s="282"/>
      <c r="AE711" s="282"/>
      <c r="AF711" s="283"/>
      <c r="AG711" s="402"/>
      <c r="AH711" s="283"/>
      <c r="AI711" s="283"/>
      <c r="AJ711" s="283"/>
      <c r="AK711" s="283"/>
      <c r="AL711" s="283"/>
      <c r="AM711" s="282"/>
      <c r="AN711" s="282"/>
      <c r="AO711" s="282"/>
      <c r="AP711" s="282"/>
      <c r="AQ711" s="282"/>
      <c r="AR711" s="282"/>
      <c r="AT711" s="283"/>
      <c r="AU711" s="283"/>
      <c r="AV711" s="283"/>
      <c r="AW711" s="283"/>
      <c r="AY711" s="283"/>
      <c r="AZ711" s="282"/>
      <c r="BA711" s="283"/>
      <c r="BB711" s="282"/>
      <c r="BC711" s="282"/>
      <c r="BD711" s="282"/>
      <c r="BE711" s="283"/>
      <c r="BG711" s="282"/>
      <c r="BH711" s="282"/>
      <c r="BI711" s="282"/>
      <c r="BL711" s="421"/>
      <c r="BM711" s="424"/>
      <c r="BN711" s="424"/>
      <c r="BO711" s="424"/>
      <c r="BP711" s="424"/>
      <c r="BQ711" s="421"/>
      <c r="BR711" s="421"/>
      <c r="BV711" s="282"/>
      <c r="BW711" s="283"/>
      <c r="BY711" s="283"/>
      <c r="BZ711" s="283"/>
      <c r="CA711" s="283"/>
      <c r="CB711" s="282"/>
      <c r="CC711" s="282"/>
      <c r="CD711" s="282"/>
      <c r="CE711" s="282"/>
      <c r="CG711" s="427"/>
      <c r="CH711" s="402"/>
      <c r="CI711" s="424"/>
      <c r="CJ711" s="282"/>
      <c r="CK711" s="282"/>
      <c r="CL711" s="283"/>
      <c r="CM711" s="283"/>
      <c r="CP711" s="282"/>
      <c r="DC711" s="282"/>
      <c r="DD711" s="282"/>
      <c r="DE711" s="282"/>
      <c r="DF711" s="282"/>
      <c r="DG711" s="282"/>
      <c r="DH711" s="282"/>
      <c r="DI711" s="282"/>
      <c r="DJ711" s="282"/>
      <c r="EF711" s="495" t="str">
        <f>""&amp;(MID(数据表!AZ711,1,MIN(FIND({"(";"（"},数据表!AZ711&amp;"(（",1)-1)))&amp;""</f>
        <v/>
      </c>
      <c r="EG711" s="495" t="str">
        <f>""&amp;(MID(数据表!AZ711,1,MIN(FIND({0;1;2;3;4;5;6;7;8;9},数据表!AZ711&amp;"1234567890",1)-1)))&amp;""</f>
        <v/>
      </c>
    </row>
    <row r="712" spans="2:137" s="310" customFormat="1" ht="12" customHeight="1">
      <c r="B712" s="286"/>
      <c r="C712" s="286"/>
      <c r="D712" s="286"/>
      <c r="E712" s="479"/>
      <c r="F712" s="282"/>
      <c r="G712" s="283"/>
      <c r="H712" s="421"/>
      <c r="I712" s="421"/>
      <c r="J712" s="283"/>
      <c r="K712" s="421"/>
      <c r="L712" s="282"/>
      <c r="N712" s="282"/>
      <c r="S712" s="282"/>
      <c r="T712" s="283"/>
      <c r="U712" s="283"/>
      <c r="V712" s="283"/>
      <c r="W712" s="283"/>
      <c r="X712" s="283"/>
      <c r="Y712" s="282"/>
      <c r="Z712" s="282"/>
      <c r="AA712" s="283"/>
      <c r="AB712" s="282"/>
      <c r="AC712" s="282"/>
      <c r="AD712" s="282"/>
      <c r="AE712" s="282"/>
      <c r="AF712" s="283"/>
      <c r="AG712" s="402"/>
      <c r="AH712" s="283"/>
      <c r="AI712" s="283"/>
      <c r="AJ712" s="283"/>
      <c r="AK712" s="283"/>
      <c r="AL712" s="283"/>
      <c r="AM712" s="282"/>
      <c r="AN712" s="282"/>
      <c r="AO712" s="282"/>
      <c r="AP712" s="282"/>
      <c r="AQ712" s="282"/>
      <c r="AR712" s="282"/>
      <c r="AT712" s="283"/>
      <c r="AU712" s="283"/>
      <c r="AV712" s="283"/>
      <c r="AW712" s="283"/>
      <c r="AY712" s="283"/>
      <c r="AZ712" s="282"/>
      <c r="BA712" s="283"/>
      <c r="BB712" s="282"/>
      <c r="BC712" s="282"/>
      <c r="BD712" s="282"/>
      <c r="BE712" s="283"/>
      <c r="BG712" s="282"/>
      <c r="BH712" s="282"/>
      <c r="BI712" s="282"/>
      <c r="BL712" s="421"/>
      <c r="BM712" s="424"/>
      <c r="BN712" s="424"/>
      <c r="BO712" s="424"/>
      <c r="BP712" s="424"/>
      <c r="BQ712" s="421"/>
      <c r="BR712" s="421"/>
      <c r="BV712" s="282"/>
      <c r="BW712" s="283"/>
      <c r="BY712" s="283"/>
      <c r="BZ712" s="283"/>
      <c r="CA712" s="283"/>
      <c r="CB712" s="282"/>
      <c r="CC712" s="282"/>
      <c r="CD712" s="282"/>
      <c r="CE712" s="282"/>
      <c r="CG712" s="427"/>
      <c r="CH712" s="402"/>
      <c r="CI712" s="424"/>
      <c r="CJ712" s="282"/>
      <c r="CK712" s="282"/>
      <c r="CL712" s="283"/>
      <c r="CM712" s="283"/>
      <c r="CP712" s="282"/>
      <c r="DC712" s="282"/>
      <c r="DD712" s="282"/>
      <c r="DE712" s="282"/>
      <c r="DF712" s="282"/>
      <c r="DG712" s="282"/>
      <c r="DH712" s="282"/>
      <c r="DI712" s="282"/>
      <c r="DJ712" s="282"/>
      <c r="EF712" s="495" t="str">
        <f>""&amp;(MID(数据表!AZ712,1,MIN(FIND({"(";"（"},数据表!AZ712&amp;"(（",1)-1)))&amp;""</f>
        <v/>
      </c>
      <c r="EG712" s="495" t="str">
        <f>""&amp;(MID(数据表!AZ712,1,MIN(FIND({0;1;2;3;4;5;6;7;8;9},数据表!AZ712&amp;"1234567890",1)-1)))&amp;""</f>
        <v/>
      </c>
    </row>
    <row r="713" spans="2:137" s="310" customFormat="1" ht="12" customHeight="1">
      <c r="B713" s="286"/>
      <c r="C713" s="286"/>
      <c r="D713" s="286"/>
      <c r="E713" s="479"/>
      <c r="F713" s="282"/>
      <c r="G713" s="283"/>
      <c r="H713" s="421"/>
      <c r="I713" s="421"/>
      <c r="J713" s="283"/>
      <c r="K713" s="421"/>
      <c r="L713" s="282"/>
      <c r="N713" s="282"/>
      <c r="S713" s="282"/>
      <c r="T713" s="283"/>
      <c r="U713" s="283"/>
      <c r="V713" s="283"/>
      <c r="W713" s="283"/>
      <c r="X713" s="283"/>
      <c r="Y713" s="282"/>
      <c r="Z713" s="282"/>
      <c r="AA713" s="283"/>
      <c r="AB713" s="282"/>
      <c r="AC713" s="282"/>
      <c r="AD713" s="282"/>
      <c r="AE713" s="282"/>
      <c r="AF713" s="283"/>
      <c r="AG713" s="402"/>
      <c r="AH713" s="283"/>
      <c r="AI713" s="283"/>
      <c r="AJ713" s="283"/>
      <c r="AK713" s="283"/>
      <c r="AL713" s="283"/>
      <c r="AM713" s="282"/>
      <c r="AN713" s="282"/>
      <c r="AO713" s="282"/>
      <c r="AP713" s="282"/>
      <c r="AQ713" s="282"/>
      <c r="AR713" s="282"/>
      <c r="AT713" s="283"/>
      <c r="AU713" s="283"/>
      <c r="AV713" s="283"/>
      <c r="AW713" s="283"/>
      <c r="AY713" s="283"/>
      <c r="AZ713" s="282"/>
      <c r="BA713" s="283"/>
      <c r="BB713" s="282"/>
      <c r="BC713" s="282"/>
      <c r="BD713" s="282"/>
      <c r="BE713" s="283"/>
      <c r="BG713" s="282"/>
      <c r="BH713" s="282"/>
      <c r="BI713" s="282"/>
      <c r="BL713" s="421"/>
      <c r="BM713" s="424"/>
      <c r="BN713" s="424"/>
      <c r="BO713" s="424"/>
      <c r="BP713" s="424"/>
      <c r="BQ713" s="421"/>
      <c r="BR713" s="421"/>
      <c r="BV713" s="282"/>
      <c r="BW713" s="283"/>
      <c r="BY713" s="283"/>
      <c r="BZ713" s="283"/>
      <c r="CA713" s="283"/>
      <c r="CB713" s="282"/>
      <c r="CC713" s="282"/>
      <c r="CD713" s="282"/>
      <c r="CE713" s="282"/>
      <c r="CG713" s="427"/>
      <c r="CH713" s="402"/>
      <c r="CI713" s="424"/>
      <c r="CJ713" s="282"/>
      <c r="CK713" s="282"/>
      <c r="CL713" s="283"/>
      <c r="CM713" s="283"/>
      <c r="CP713" s="282"/>
      <c r="DC713" s="282"/>
      <c r="DD713" s="282"/>
      <c r="DE713" s="282"/>
      <c r="DF713" s="282"/>
      <c r="DG713" s="282"/>
      <c r="DH713" s="282"/>
      <c r="DI713" s="282"/>
      <c r="DJ713" s="282"/>
      <c r="EF713" s="495" t="str">
        <f>""&amp;(MID(数据表!AZ713,1,MIN(FIND({"(";"（"},数据表!AZ713&amp;"(（",1)-1)))&amp;""</f>
        <v/>
      </c>
      <c r="EG713" s="495" t="str">
        <f>""&amp;(MID(数据表!AZ713,1,MIN(FIND({0;1;2;3;4;5;6;7;8;9},数据表!AZ713&amp;"1234567890",1)-1)))&amp;""</f>
        <v/>
      </c>
    </row>
    <row r="714" spans="2:137" s="310" customFormat="1" ht="12" customHeight="1">
      <c r="B714" s="286"/>
      <c r="C714" s="286"/>
      <c r="D714" s="286"/>
      <c r="E714" s="479"/>
      <c r="F714" s="282"/>
      <c r="G714" s="283"/>
      <c r="H714" s="421"/>
      <c r="I714" s="421"/>
      <c r="J714" s="283"/>
      <c r="K714" s="421"/>
      <c r="L714" s="282"/>
      <c r="N714" s="282"/>
      <c r="S714" s="282"/>
      <c r="T714" s="283"/>
      <c r="U714" s="283"/>
      <c r="V714" s="283"/>
      <c r="W714" s="283"/>
      <c r="X714" s="283"/>
      <c r="Y714" s="282"/>
      <c r="Z714" s="282"/>
      <c r="AA714" s="283"/>
      <c r="AB714" s="282"/>
      <c r="AC714" s="282"/>
      <c r="AD714" s="282"/>
      <c r="AE714" s="282"/>
      <c r="AF714" s="283"/>
      <c r="AG714" s="402"/>
      <c r="AH714" s="283"/>
      <c r="AI714" s="283"/>
      <c r="AJ714" s="283"/>
      <c r="AK714" s="283"/>
      <c r="AL714" s="283"/>
      <c r="AM714" s="282"/>
      <c r="AN714" s="282"/>
      <c r="AO714" s="282"/>
      <c r="AP714" s="282"/>
      <c r="AQ714" s="282"/>
      <c r="AR714" s="282"/>
      <c r="AT714" s="283"/>
      <c r="AU714" s="283"/>
      <c r="AV714" s="283"/>
      <c r="AW714" s="283"/>
      <c r="AY714" s="283"/>
      <c r="AZ714" s="282"/>
      <c r="BA714" s="283"/>
      <c r="BB714" s="282"/>
      <c r="BC714" s="282"/>
      <c r="BD714" s="282"/>
      <c r="BE714" s="283"/>
      <c r="BG714" s="282"/>
      <c r="BH714" s="282"/>
      <c r="BI714" s="282"/>
      <c r="BL714" s="421"/>
      <c r="BM714" s="424"/>
      <c r="BN714" s="424"/>
      <c r="BO714" s="424"/>
      <c r="BP714" s="424"/>
      <c r="BQ714" s="421"/>
      <c r="BR714" s="421"/>
      <c r="BV714" s="282"/>
      <c r="BW714" s="283"/>
      <c r="BY714" s="283"/>
      <c r="BZ714" s="283"/>
      <c r="CA714" s="283"/>
      <c r="CB714" s="282"/>
      <c r="CC714" s="282"/>
      <c r="CD714" s="282"/>
      <c r="CE714" s="282"/>
      <c r="CG714" s="427"/>
      <c r="CH714" s="402"/>
      <c r="CI714" s="424"/>
      <c r="CJ714" s="282"/>
      <c r="CK714" s="282"/>
      <c r="CL714" s="283"/>
      <c r="CM714" s="283"/>
      <c r="CP714" s="282"/>
      <c r="DC714" s="282"/>
      <c r="DD714" s="282"/>
      <c r="DE714" s="282"/>
      <c r="DF714" s="282"/>
      <c r="DG714" s="282"/>
      <c r="DH714" s="282"/>
      <c r="DI714" s="282"/>
      <c r="DJ714" s="282"/>
      <c r="EF714" s="495" t="str">
        <f>""&amp;(MID(数据表!AZ714,1,MIN(FIND({"(";"（"},数据表!AZ714&amp;"(（",1)-1)))&amp;""</f>
        <v/>
      </c>
      <c r="EG714" s="495" t="str">
        <f>""&amp;(MID(数据表!AZ714,1,MIN(FIND({0;1;2;3;4;5;6;7;8;9},数据表!AZ714&amp;"1234567890",1)-1)))&amp;""</f>
        <v/>
      </c>
    </row>
    <row r="715" spans="2:137" s="310" customFormat="1" ht="12" customHeight="1">
      <c r="B715" s="286"/>
      <c r="C715" s="286"/>
      <c r="D715" s="286"/>
      <c r="E715" s="479"/>
      <c r="F715" s="282"/>
      <c r="G715" s="283"/>
      <c r="H715" s="421"/>
      <c r="I715" s="421"/>
      <c r="J715" s="283"/>
      <c r="K715" s="421"/>
      <c r="L715" s="282"/>
      <c r="N715" s="282"/>
      <c r="S715" s="282"/>
      <c r="T715" s="283"/>
      <c r="U715" s="283"/>
      <c r="V715" s="283"/>
      <c r="W715" s="283"/>
      <c r="X715" s="283"/>
      <c r="Y715" s="282"/>
      <c r="Z715" s="282"/>
      <c r="AA715" s="283"/>
      <c r="AB715" s="282"/>
      <c r="AC715" s="282"/>
      <c r="AD715" s="282"/>
      <c r="AE715" s="282"/>
      <c r="AF715" s="283"/>
      <c r="AG715" s="402"/>
      <c r="AH715" s="283"/>
      <c r="AI715" s="283"/>
      <c r="AJ715" s="283"/>
      <c r="AK715" s="283"/>
      <c r="AL715" s="283"/>
      <c r="AM715" s="282"/>
      <c r="AN715" s="282"/>
      <c r="AO715" s="282"/>
      <c r="AP715" s="282"/>
      <c r="AQ715" s="282"/>
      <c r="AR715" s="282"/>
      <c r="AT715" s="283"/>
      <c r="AU715" s="283"/>
      <c r="AV715" s="283"/>
      <c r="AW715" s="283"/>
      <c r="AY715" s="283"/>
      <c r="AZ715" s="282"/>
      <c r="BA715" s="283"/>
      <c r="BB715" s="282"/>
      <c r="BC715" s="282"/>
      <c r="BD715" s="282"/>
      <c r="BE715" s="283"/>
      <c r="BG715" s="282"/>
      <c r="BH715" s="282"/>
      <c r="BI715" s="282"/>
      <c r="BL715" s="421"/>
      <c r="BM715" s="424"/>
      <c r="BN715" s="424"/>
      <c r="BO715" s="424"/>
      <c r="BP715" s="424"/>
      <c r="BQ715" s="421"/>
      <c r="BR715" s="421"/>
      <c r="BV715" s="282"/>
      <c r="BW715" s="283"/>
      <c r="BY715" s="283"/>
      <c r="BZ715" s="283"/>
      <c r="CA715" s="283"/>
      <c r="CB715" s="282"/>
      <c r="CC715" s="282"/>
      <c r="CD715" s="282"/>
      <c r="CE715" s="282"/>
      <c r="CG715" s="427"/>
      <c r="CH715" s="402"/>
      <c r="CI715" s="424"/>
      <c r="CJ715" s="282"/>
      <c r="CK715" s="282"/>
      <c r="CL715" s="283"/>
      <c r="CM715" s="283"/>
      <c r="CP715" s="282"/>
      <c r="DC715" s="282"/>
      <c r="DD715" s="282"/>
      <c r="DE715" s="282"/>
      <c r="DF715" s="282"/>
      <c r="DG715" s="282"/>
      <c r="DH715" s="282"/>
      <c r="DI715" s="282"/>
      <c r="DJ715" s="282"/>
      <c r="EF715" s="495" t="str">
        <f>""&amp;(MID(数据表!AZ715,1,MIN(FIND({"(";"（"},数据表!AZ715&amp;"(（",1)-1)))&amp;""</f>
        <v/>
      </c>
      <c r="EG715" s="495" t="str">
        <f>""&amp;(MID(数据表!AZ715,1,MIN(FIND({0;1;2;3;4;5;6;7;8;9},数据表!AZ715&amp;"1234567890",1)-1)))&amp;""</f>
        <v/>
      </c>
    </row>
    <row r="716" spans="2:137" s="310" customFormat="1" ht="12" customHeight="1">
      <c r="B716" s="286"/>
      <c r="C716" s="286"/>
      <c r="D716" s="286"/>
      <c r="E716" s="479"/>
      <c r="F716" s="282"/>
      <c r="G716" s="283"/>
      <c r="H716" s="421"/>
      <c r="I716" s="421"/>
      <c r="J716" s="283"/>
      <c r="K716" s="421"/>
      <c r="L716" s="282"/>
      <c r="N716" s="282"/>
      <c r="S716" s="282"/>
      <c r="T716" s="283"/>
      <c r="U716" s="283"/>
      <c r="V716" s="283"/>
      <c r="W716" s="283"/>
      <c r="X716" s="283"/>
      <c r="Y716" s="282"/>
      <c r="Z716" s="282"/>
      <c r="AA716" s="283"/>
      <c r="AB716" s="282"/>
      <c r="AC716" s="282"/>
      <c r="AD716" s="282"/>
      <c r="AE716" s="282"/>
      <c r="AF716" s="283"/>
      <c r="AG716" s="402"/>
      <c r="AH716" s="283"/>
      <c r="AI716" s="283"/>
      <c r="AJ716" s="283"/>
      <c r="AK716" s="283"/>
      <c r="AL716" s="283"/>
      <c r="AM716" s="282"/>
      <c r="AN716" s="282"/>
      <c r="AO716" s="282"/>
      <c r="AP716" s="282"/>
      <c r="AQ716" s="282"/>
      <c r="AR716" s="282"/>
      <c r="AT716" s="283"/>
      <c r="AU716" s="283"/>
      <c r="AV716" s="283"/>
      <c r="AW716" s="283"/>
      <c r="AY716" s="283"/>
      <c r="AZ716" s="282"/>
      <c r="BA716" s="283"/>
      <c r="BB716" s="282"/>
      <c r="BC716" s="282"/>
      <c r="BD716" s="282"/>
      <c r="BE716" s="283"/>
      <c r="BG716" s="282"/>
      <c r="BH716" s="282"/>
      <c r="BI716" s="282"/>
      <c r="BL716" s="421"/>
      <c r="BM716" s="424"/>
      <c r="BN716" s="424"/>
      <c r="BO716" s="424"/>
      <c r="BP716" s="424"/>
      <c r="BQ716" s="421"/>
      <c r="BR716" s="421"/>
      <c r="BV716" s="282"/>
      <c r="BW716" s="283"/>
      <c r="BY716" s="283"/>
      <c r="BZ716" s="283"/>
      <c r="CA716" s="283"/>
      <c r="CB716" s="282"/>
      <c r="CC716" s="282"/>
      <c r="CD716" s="282"/>
      <c r="CE716" s="282"/>
      <c r="CG716" s="427"/>
      <c r="CH716" s="402"/>
      <c r="CI716" s="424"/>
      <c r="CJ716" s="282"/>
      <c r="CK716" s="282"/>
      <c r="CL716" s="283"/>
      <c r="CM716" s="283"/>
      <c r="CP716" s="282"/>
      <c r="DC716" s="282"/>
      <c r="DD716" s="282"/>
      <c r="DE716" s="282"/>
      <c r="DF716" s="282"/>
      <c r="DG716" s="282"/>
      <c r="DH716" s="282"/>
      <c r="DI716" s="282"/>
      <c r="DJ716" s="282"/>
      <c r="EF716" s="495" t="str">
        <f>""&amp;(MID(数据表!AZ716,1,MIN(FIND({"(";"（"},数据表!AZ716&amp;"(（",1)-1)))&amp;""</f>
        <v/>
      </c>
      <c r="EG716" s="495" t="str">
        <f>""&amp;(MID(数据表!AZ716,1,MIN(FIND({0;1;2;3;4;5;6;7;8;9},数据表!AZ716&amp;"1234567890",1)-1)))&amp;""</f>
        <v/>
      </c>
    </row>
    <row r="717" spans="2:137" s="310" customFormat="1" ht="12" customHeight="1">
      <c r="B717" s="286"/>
      <c r="C717" s="286"/>
      <c r="D717" s="286"/>
      <c r="E717" s="479"/>
      <c r="F717" s="282"/>
      <c r="G717" s="283"/>
      <c r="H717" s="421"/>
      <c r="I717" s="421"/>
      <c r="J717" s="283"/>
      <c r="K717" s="421"/>
      <c r="L717" s="282"/>
      <c r="N717" s="282"/>
      <c r="S717" s="282"/>
      <c r="T717" s="283"/>
      <c r="U717" s="283"/>
      <c r="V717" s="283"/>
      <c r="W717" s="283"/>
      <c r="X717" s="283"/>
      <c r="Y717" s="282"/>
      <c r="Z717" s="282"/>
      <c r="AA717" s="283"/>
      <c r="AB717" s="282"/>
      <c r="AC717" s="282"/>
      <c r="AD717" s="282"/>
      <c r="AE717" s="282"/>
      <c r="AF717" s="283"/>
      <c r="AG717" s="402"/>
      <c r="AH717" s="283"/>
      <c r="AI717" s="283"/>
      <c r="AJ717" s="283"/>
      <c r="AK717" s="283"/>
      <c r="AL717" s="283"/>
      <c r="AM717" s="282"/>
      <c r="AN717" s="282"/>
      <c r="AO717" s="282"/>
      <c r="AP717" s="282"/>
      <c r="AQ717" s="282"/>
      <c r="AR717" s="282"/>
      <c r="AT717" s="283"/>
      <c r="AU717" s="283"/>
      <c r="AV717" s="283"/>
      <c r="AW717" s="283"/>
      <c r="AY717" s="283"/>
      <c r="AZ717" s="282"/>
      <c r="BA717" s="283"/>
      <c r="BB717" s="282"/>
      <c r="BC717" s="282"/>
      <c r="BD717" s="282"/>
      <c r="BE717" s="283"/>
      <c r="BG717" s="282"/>
      <c r="BH717" s="282"/>
      <c r="BI717" s="282"/>
      <c r="BL717" s="421"/>
      <c r="BM717" s="424"/>
      <c r="BN717" s="424"/>
      <c r="BO717" s="424"/>
      <c r="BP717" s="424"/>
      <c r="BQ717" s="421"/>
      <c r="BR717" s="421"/>
      <c r="BV717" s="282"/>
      <c r="BW717" s="283"/>
      <c r="BY717" s="283"/>
      <c r="BZ717" s="283"/>
      <c r="CA717" s="283"/>
      <c r="CB717" s="282"/>
      <c r="CC717" s="282"/>
      <c r="CD717" s="282"/>
      <c r="CE717" s="282"/>
      <c r="CG717" s="427"/>
      <c r="CH717" s="402"/>
      <c r="CI717" s="424"/>
      <c r="CJ717" s="282"/>
      <c r="CK717" s="282"/>
      <c r="CL717" s="283"/>
      <c r="CM717" s="283"/>
      <c r="CP717" s="282"/>
      <c r="DC717" s="282"/>
      <c r="DD717" s="282"/>
      <c r="DE717" s="282"/>
      <c r="DF717" s="282"/>
      <c r="DG717" s="282"/>
      <c r="DH717" s="282"/>
      <c r="DI717" s="282"/>
      <c r="DJ717" s="282"/>
      <c r="EF717" s="495" t="str">
        <f>""&amp;(MID(数据表!AZ717,1,MIN(FIND({"(";"（"},数据表!AZ717&amp;"(（",1)-1)))&amp;""</f>
        <v/>
      </c>
      <c r="EG717" s="495" t="str">
        <f>""&amp;(MID(数据表!AZ717,1,MIN(FIND({0;1;2;3;4;5;6;7;8;9},数据表!AZ717&amp;"1234567890",1)-1)))&amp;""</f>
        <v/>
      </c>
    </row>
    <row r="718" spans="2:137" s="310" customFormat="1" ht="12" customHeight="1">
      <c r="B718" s="286"/>
      <c r="C718" s="286"/>
      <c r="D718" s="286"/>
      <c r="E718" s="479"/>
      <c r="F718" s="282"/>
      <c r="G718" s="283"/>
      <c r="H718" s="421"/>
      <c r="I718" s="421"/>
      <c r="J718" s="283"/>
      <c r="K718" s="421"/>
      <c r="L718" s="282"/>
      <c r="N718" s="282"/>
      <c r="S718" s="282"/>
      <c r="T718" s="283"/>
      <c r="U718" s="283"/>
      <c r="V718" s="283"/>
      <c r="W718" s="283"/>
      <c r="X718" s="283"/>
      <c r="Y718" s="282"/>
      <c r="Z718" s="282"/>
      <c r="AA718" s="283"/>
      <c r="AB718" s="282"/>
      <c r="AC718" s="282"/>
      <c r="AD718" s="282"/>
      <c r="AE718" s="282"/>
      <c r="AF718" s="283"/>
      <c r="AG718" s="402"/>
      <c r="AH718" s="283"/>
      <c r="AI718" s="283"/>
      <c r="AJ718" s="283"/>
      <c r="AK718" s="283"/>
      <c r="AL718" s="283"/>
      <c r="AM718" s="282"/>
      <c r="AN718" s="282"/>
      <c r="AO718" s="282"/>
      <c r="AP718" s="282"/>
      <c r="AQ718" s="282"/>
      <c r="AR718" s="282"/>
      <c r="AT718" s="283"/>
      <c r="AU718" s="283"/>
      <c r="AV718" s="283"/>
      <c r="AW718" s="283"/>
      <c r="AY718" s="283"/>
      <c r="AZ718" s="282"/>
      <c r="BA718" s="283"/>
      <c r="BB718" s="282"/>
      <c r="BC718" s="282"/>
      <c r="BD718" s="282"/>
      <c r="BE718" s="283"/>
      <c r="BG718" s="282"/>
      <c r="BH718" s="282"/>
      <c r="BI718" s="282"/>
      <c r="BL718" s="421"/>
      <c r="BM718" s="424"/>
      <c r="BN718" s="424"/>
      <c r="BO718" s="424"/>
      <c r="BP718" s="424"/>
      <c r="BQ718" s="421"/>
      <c r="BR718" s="421"/>
      <c r="BV718" s="282"/>
      <c r="BW718" s="283"/>
      <c r="BY718" s="283"/>
      <c r="BZ718" s="283"/>
      <c r="CA718" s="283"/>
      <c r="CB718" s="282"/>
      <c r="CC718" s="282"/>
      <c r="CD718" s="282"/>
      <c r="CE718" s="282"/>
      <c r="CG718" s="427"/>
      <c r="CH718" s="402"/>
      <c r="CI718" s="424"/>
      <c r="CJ718" s="282"/>
      <c r="CK718" s="282"/>
      <c r="CL718" s="283"/>
      <c r="CM718" s="283"/>
      <c r="CP718" s="282"/>
      <c r="DC718" s="282"/>
      <c r="DD718" s="282"/>
      <c r="DE718" s="282"/>
      <c r="DF718" s="282"/>
      <c r="DG718" s="282"/>
      <c r="DH718" s="282"/>
      <c r="DI718" s="282"/>
      <c r="DJ718" s="282"/>
      <c r="EF718" s="495" t="str">
        <f>""&amp;(MID(数据表!AZ718,1,MIN(FIND({"(";"（"},数据表!AZ718&amp;"(（",1)-1)))&amp;""</f>
        <v/>
      </c>
      <c r="EG718" s="495" t="str">
        <f>""&amp;(MID(数据表!AZ718,1,MIN(FIND({0;1;2;3;4;5;6;7;8;9},数据表!AZ718&amp;"1234567890",1)-1)))&amp;""</f>
        <v/>
      </c>
    </row>
    <row r="719" spans="2:137" s="310" customFormat="1" ht="12" customHeight="1">
      <c r="B719" s="286"/>
      <c r="C719" s="286"/>
      <c r="D719" s="286"/>
      <c r="E719" s="479"/>
      <c r="F719" s="282"/>
      <c r="G719" s="283"/>
      <c r="H719" s="421"/>
      <c r="I719" s="421"/>
      <c r="J719" s="283"/>
      <c r="K719" s="421"/>
      <c r="L719" s="282"/>
      <c r="N719" s="282"/>
      <c r="S719" s="282"/>
      <c r="T719" s="283"/>
      <c r="U719" s="283"/>
      <c r="V719" s="283"/>
      <c r="W719" s="283"/>
      <c r="X719" s="283"/>
      <c r="Y719" s="282"/>
      <c r="Z719" s="282"/>
      <c r="AA719" s="283"/>
      <c r="AB719" s="282"/>
      <c r="AC719" s="282"/>
      <c r="AD719" s="282"/>
      <c r="AE719" s="282"/>
      <c r="AF719" s="283"/>
      <c r="AG719" s="402"/>
      <c r="AH719" s="283"/>
      <c r="AI719" s="283"/>
      <c r="AJ719" s="283"/>
      <c r="AK719" s="283"/>
      <c r="AL719" s="283"/>
      <c r="AM719" s="282"/>
      <c r="AN719" s="282"/>
      <c r="AO719" s="282"/>
      <c r="AP719" s="282"/>
      <c r="AQ719" s="282"/>
      <c r="AR719" s="282"/>
      <c r="AT719" s="283"/>
      <c r="AU719" s="283"/>
      <c r="AV719" s="283"/>
      <c r="AW719" s="283"/>
      <c r="AY719" s="283"/>
      <c r="AZ719" s="282"/>
      <c r="BA719" s="283"/>
      <c r="BB719" s="282"/>
      <c r="BC719" s="282"/>
      <c r="BD719" s="282"/>
      <c r="BE719" s="283"/>
      <c r="BG719" s="282"/>
      <c r="BH719" s="282"/>
      <c r="BI719" s="282"/>
      <c r="BL719" s="421"/>
      <c r="BM719" s="424"/>
      <c r="BN719" s="424"/>
      <c r="BO719" s="424"/>
      <c r="BP719" s="424"/>
      <c r="BQ719" s="421"/>
      <c r="BR719" s="421"/>
      <c r="BV719" s="282"/>
      <c r="BW719" s="283"/>
      <c r="BY719" s="283"/>
      <c r="BZ719" s="283"/>
      <c r="CA719" s="283"/>
      <c r="CB719" s="282"/>
      <c r="CC719" s="282"/>
      <c r="CD719" s="282"/>
      <c r="CE719" s="282"/>
      <c r="CG719" s="427"/>
      <c r="CH719" s="402"/>
      <c r="CI719" s="424"/>
      <c r="CJ719" s="282"/>
      <c r="CK719" s="282"/>
      <c r="CL719" s="283"/>
      <c r="CM719" s="283"/>
      <c r="CP719" s="282"/>
      <c r="DC719" s="282"/>
      <c r="DD719" s="282"/>
      <c r="DE719" s="282"/>
      <c r="DF719" s="282"/>
      <c r="DG719" s="282"/>
      <c r="DH719" s="282"/>
      <c r="DI719" s="282"/>
      <c r="DJ719" s="282"/>
      <c r="EF719" s="495" t="str">
        <f>""&amp;(MID(数据表!AZ719,1,MIN(FIND({"(";"（"},数据表!AZ719&amp;"(（",1)-1)))&amp;""</f>
        <v/>
      </c>
      <c r="EG719" s="495" t="str">
        <f>""&amp;(MID(数据表!AZ719,1,MIN(FIND({0;1;2;3;4;5;6;7;8;9},数据表!AZ719&amp;"1234567890",1)-1)))&amp;""</f>
        <v/>
      </c>
    </row>
    <row r="720" spans="2:137" s="310" customFormat="1" ht="12" customHeight="1">
      <c r="B720" s="286"/>
      <c r="C720" s="286"/>
      <c r="D720" s="286"/>
      <c r="E720" s="479"/>
      <c r="F720" s="282"/>
      <c r="G720" s="283"/>
      <c r="H720" s="421"/>
      <c r="I720" s="421"/>
      <c r="J720" s="283"/>
      <c r="K720" s="421"/>
      <c r="L720" s="282"/>
      <c r="N720" s="282"/>
      <c r="S720" s="282"/>
      <c r="T720" s="283"/>
      <c r="U720" s="283"/>
      <c r="V720" s="283"/>
      <c r="W720" s="283"/>
      <c r="X720" s="283"/>
      <c r="Y720" s="282"/>
      <c r="Z720" s="282"/>
      <c r="AA720" s="283"/>
      <c r="AB720" s="282"/>
      <c r="AC720" s="282"/>
      <c r="AD720" s="282"/>
      <c r="AE720" s="282"/>
      <c r="AF720" s="283"/>
      <c r="AG720" s="402"/>
      <c r="AH720" s="283"/>
      <c r="AI720" s="283"/>
      <c r="AJ720" s="283"/>
      <c r="AK720" s="283"/>
      <c r="AL720" s="283"/>
      <c r="AM720" s="282"/>
      <c r="AN720" s="282"/>
      <c r="AO720" s="282"/>
      <c r="AP720" s="282"/>
      <c r="AQ720" s="282"/>
      <c r="AR720" s="282"/>
      <c r="AT720" s="283"/>
      <c r="AU720" s="283"/>
      <c r="AV720" s="283"/>
      <c r="AW720" s="283"/>
      <c r="AY720" s="283"/>
      <c r="AZ720" s="282"/>
      <c r="BA720" s="283"/>
      <c r="BB720" s="282"/>
      <c r="BC720" s="282"/>
      <c r="BD720" s="282"/>
      <c r="BE720" s="283"/>
      <c r="BG720" s="282"/>
      <c r="BH720" s="282"/>
      <c r="BI720" s="282"/>
      <c r="BL720" s="421"/>
      <c r="BM720" s="424"/>
      <c r="BN720" s="424"/>
      <c r="BO720" s="424"/>
      <c r="BP720" s="424"/>
      <c r="BQ720" s="421"/>
      <c r="BR720" s="421"/>
      <c r="BV720" s="282"/>
      <c r="BW720" s="283"/>
      <c r="BY720" s="283"/>
      <c r="BZ720" s="283"/>
      <c r="CA720" s="283"/>
      <c r="CB720" s="282"/>
      <c r="CC720" s="282"/>
      <c r="CD720" s="282"/>
      <c r="CE720" s="282"/>
      <c r="CG720" s="427"/>
      <c r="CH720" s="402"/>
      <c r="CI720" s="424"/>
      <c r="CJ720" s="282"/>
      <c r="CK720" s="282"/>
      <c r="CL720" s="283"/>
      <c r="CM720" s="283"/>
      <c r="CP720" s="282"/>
      <c r="DC720" s="282"/>
      <c r="DD720" s="282"/>
      <c r="DE720" s="282"/>
      <c r="DF720" s="282"/>
      <c r="DG720" s="282"/>
      <c r="DH720" s="282"/>
      <c r="DI720" s="282"/>
      <c r="DJ720" s="282"/>
      <c r="EF720" s="495" t="str">
        <f>""&amp;(MID(数据表!AZ720,1,MIN(FIND({"(";"（"},数据表!AZ720&amp;"(（",1)-1)))&amp;""</f>
        <v/>
      </c>
      <c r="EG720" s="495" t="str">
        <f>""&amp;(MID(数据表!AZ720,1,MIN(FIND({0;1;2;3;4;5;6;7;8;9},数据表!AZ720&amp;"1234567890",1)-1)))&amp;""</f>
        <v/>
      </c>
    </row>
    <row r="721" spans="2:137" s="310" customFormat="1" ht="12" customHeight="1">
      <c r="B721" s="286"/>
      <c r="C721" s="286"/>
      <c r="D721" s="286"/>
      <c r="E721" s="479"/>
      <c r="F721" s="282"/>
      <c r="G721" s="283"/>
      <c r="H721" s="421"/>
      <c r="I721" s="421"/>
      <c r="J721" s="283"/>
      <c r="K721" s="421"/>
      <c r="L721" s="282"/>
      <c r="N721" s="282"/>
      <c r="S721" s="282"/>
      <c r="T721" s="283"/>
      <c r="U721" s="283"/>
      <c r="V721" s="283"/>
      <c r="W721" s="283"/>
      <c r="X721" s="283"/>
      <c r="Y721" s="282"/>
      <c r="Z721" s="282"/>
      <c r="AA721" s="283"/>
      <c r="AB721" s="282"/>
      <c r="AC721" s="282"/>
      <c r="AD721" s="282"/>
      <c r="AE721" s="282"/>
      <c r="AF721" s="283"/>
      <c r="AG721" s="402"/>
      <c r="AH721" s="283"/>
      <c r="AI721" s="283"/>
      <c r="AJ721" s="283"/>
      <c r="AK721" s="283"/>
      <c r="AL721" s="283"/>
      <c r="AM721" s="282"/>
      <c r="AN721" s="282"/>
      <c r="AO721" s="282"/>
      <c r="AP721" s="282"/>
      <c r="AQ721" s="282"/>
      <c r="AR721" s="282"/>
      <c r="AT721" s="283"/>
      <c r="AU721" s="283"/>
      <c r="AV721" s="283"/>
      <c r="AW721" s="283"/>
      <c r="AY721" s="283"/>
      <c r="AZ721" s="282"/>
      <c r="BA721" s="283"/>
      <c r="BB721" s="282"/>
      <c r="BC721" s="282"/>
      <c r="BD721" s="282"/>
      <c r="BE721" s="283"/>
      <c r="BG721" s="282"/>
      <c r="BH721" s="282"/>
      <c r="BI721" s="282"/>
      <c r="BL721" s="421"/>
      <c r="BM721" s="424"/>
      <c r="BN721" s="424"/>
      <c r="BO721" s="424"/>
      <c r="BP721" s="424"/>
      <c r="BQ721" s="421"/>
      <c r="BR721" s="421"/>
      <c r="BV721" s="282"/>
      <c r="BW721" s="283"/>
      <c r="BY721" s="283"/>
      <c r="BZ721" s="283"/>
      <c r="CA721" s="283"/>
      <c r="CB721" s="282"/>
      <c r="CC721" s="282"/>
      <c r="CD721" s="282"/>
      <c r="CE721" s="282"/>
      <c r="CG721" s="427"/>
      <c r="CH721" s="402"/>
      <c r="CI721" s="424"/>
      <c r="CJ721" s="282"/>
      <c r="CK721" s="282"/>
      <c r="CL721" s="283"/>
      <c r="CM721" s="283"/>
      <c r="CP721" s="282"/>
      <c r="DC721" s="282"/>
      <c r="DD721" s="282"/>
      <c r="DE721" s="282"/>
      <c r="DF721" s="282"/>
      <c r="DG721" s="282"/>
      <c r="DH721" s="282"/>
      <c r="DI721" s="282"/>
      <c r="DJ721" s="282"/>
      <c r="EF721" s="495" t="str">
        <f>""&amp;(MID(数据表!AZ721,1,MIN(FIND({"(";"（"},数据表!AZ721&amp;"(（",1)-1)))&amp;""</f>
        <v/>
      </c>
      <c r="EG721" s="495" t="str">
        <f>""&amp;(MID(数据表!AZ721,1,MIN(FIND({0;1;2;3;4;5;6;7;8;9},数据表!AZ721&amp;"1234567890",1)-1)))&amp;""</f>
        <v/>
      </c>
    </row>
    <row r="722" spans="2:137" s="310" customFormat="1" ht="12" customHeight="1">
      <c r="B722" s="286"/>
      <c r="C722" s="286"/>
      <c r="D722" s="286"/>
      <c r="E722" s="479"/>
      <c r="F722" s="282"/>
      <c r="G722" s="283"/>
      <c r="H722" s="421"/>
      <c r="I722" s="421"/>
      <c r="J722" s="283"/>
      <c r="K722" s="421"/>
      <c r="L722" s="282"/>
      <c r="N722" s="282"/>
      <c r="S722" s="282"/>
      <c r="T722" s="283"/>
      <c r="U722" s="283"/>
      <c r="V722" s="283"/>
      <c r="W722" s="283"/>
      <c r="X722" s="283"/>
      <c r="Y722" s="282"/>
      <c r="Z722" s="282"/>
      <c r="AA722" s="283"/>
      <c r="AB722" s="282"/>
      <c r="AC722" s="282"/>
      <c r="AD722" s="282"/>
      <c r="AE722" s="282"/>
      <c r="AF722" s="283"/>
      <c r="AG722" s="402"/>
      <c r="AH722" s="283"/>
      <c r="AI722" s="283"/>
      <c r="AJ722" s="283"/>
      <c r="AK722" s="283"/>
      <c r="AL722" s="283"/>
      <c r="AM722" s="282"/>
      <c r="AN722" s="282"/>
      <c r="AO722" s="282"/>
      <c r="AP722" s="282"/>
      <c r="AQ722" s="282"/>
      <c r="AR722" s="282"/>
      <c r="AT722" s="283"/>
      <c r="AU722" s="283"/>
      <c r="AV722" s="283"/>
      <c r="AW722" s="283"/>
      <c r="AY722" s="283"/>
      <c r="AZ722" s="282"/>
      <c r="BA722" s="283"/>
      <c r="BB722" s="282"/>
      <c r="BC722" s="282"/>
      <c r="BD722" s="282"/>
      <c r="BE722" s="283"/>
      <c r="BG722" s="282"/>
      <c r="BH722" s="282"/>
      <c r="BI722" s="282"/>
      <c r="BL722" s="421"/>
      <c r="BM722" s="424"/>
      <c r="BN722" s="424"/>
      <c r="BO722" s="424"/>
      <c r="BP722" s="424"/>
      <c r="BQ722" s="421"/>
      <c r="BR722" s="421"/>
      <c r="BV722" s="282"/>
      <c r="BW722" s="283"/>
      <c r="BY722" s="283"/>
      <c r="BZ722" s="283"/>
      <c r="CA722" s="283"/>
      <c r="CB722" s="282"/>
      <c r="CC722" s="282"/>
      <c r="CD722" s="282"/>
      <c r="CE722" s="282"/>
      <c r="CG722" s="427"/>
      <c r="CH722" s="402"/>
      <c r="CI722" s="424"/>
      <c r="CJ722" s="282"/>
      <c r="CK722" s="282"/>
      <c r="CL722" s="283"/>
      <c r="CM722" s="283"/>
      <c r="CP722" s="282"/>
      <c r="DC722" s="282"/>
      <c r="DD722" s="282"/>
      <c r="DE722" s="282"/>
      <c r="DF722" s="282"/>
      <c r="DG722" s="282"/>
      <c r="DH722" s="282"/>
      <c r="DI722" s="282"/>
      <c r="DJ722" s="282"/>
      <c r="EF722" s="495" t="str">
        <f>""&amp;(MID(数据表!AZ722,1,MIN(FIND({"(";"（"},数据表!AZ722&amp;"(（",1)-1)))&amp;""</f>
        <v/>
      </c>
      <c r="EG722" s="495" t="str">
        <f>""&amp;(MID(数据表!AZ722,1,MIN(FIND({0;1;2;3;4;5;6;7;8;9},数据表!AZ722&amp;"1234567890",1)-1)))&amp;""</f>
        <v/>
      </c>
    </row>
    <row r="723" spans="2:137" s="310" customFormat="1" ht="12" customHeight="1">
      <c r="B723" s="286"/>
      <c r="C723" s="286"/>
      <c r="D723" s="286"/>
      <c r="E723" s="479"/>
      <c r="F723" s="282"/>
      <c r="G723" s="283"/>
      <c r="H723" s="421"/>
      <c r="I723" s="421"/>
      <c r="J723" s="283"/>
      <c r="K723" s="421"/>
      <c r="L723" s="282"/>
      <c r="N723" s="282"/>
      <c r="S723" s="282"/>
      <c r="T723" s="283"/>
      <c r="U723" s="283"/>
      <c r="V723" s="283"/>
      <c r="W723" s="283"/>
      <c r="X723" s="283"/>
      <c r="Y723" s="282"/>
      <c r="Z723" s="282"/>
      <c r="AA723" s="283"/>
      <c r="AB723" s="282"/>
      <c r="AC723" s="282"/>
      <c r="AD723" s="282"/>
      <c r="AE723" s="282"/>
      <c r="AF723" s="283"/>
      <c r="AG723" s="402"/>
      <c r="AH723" s="283"/>
      <c r="AI723" s="283"/>
      <c r="AJ723" s="283"/>
      <c r="AK723" s="283"/>
      <c r="AL723" s="283"/>
      <c r="AM723" s="282"/>
      <c r="AN723" s="282"/>
      <c r="AO723" s="282"/>
      <c r="AP723" s="282"/>
      <c r="AQ723" s="282"/>
      <c r="AR723" s="282"/>
      <c r="AT723" s="283"/>
      <c r="AU723" s="283"/>
      <c r="AV723" s="283"/>
      <c r="AW723" s="283"/>
      <c r="AY723" s="283"/>
      <c r="AZ723" s="282"/>
      <c r="BA723" s="283"/>
      <c r="BB723" s="282"/>
      <c r="BC723" s="282"/>
      <c r="BD723" s="282"/>
      <c r="BE723" s="283"/>
      <c r="BG723" s="282"/>
      <c r="BH723" s="282"/>
      <c r="BI723" s="282"/>
      <c r="BL723" s="421"/>
      <c r="BM723" s="424"/>
      <c r="BN723" s="424"/>
      <c r="BO723" s="424"/>
      <c r="BP723" s="424"/>
      <c r="BQ723" s="421"/>
      <c r="BR723" s="421"/>
      <c r="BV723" s="282"/>
      <c r="BW723" s="283"/>
      <c r="BY723" s="283"/>
      <c r="BZ723" s="283"/>
      <c r="CA723" s="283"/>
      <c r="CB723" s="282"/>
      <c r="CC723" s="282"/>
      <c r="CD723" s="282"/>
      <c r="CE723" s="282"/>
      <c r="CG723" s="427"/>
      <c r="CH723" s="402"/>
      <c r="CI723" s="424"/>
      <c r="CJ723" s="282"/>
      <c r="CK723" s="282"/>
      <c r="CL723" s="283"/>
      <c r="CM723" s="283"/>
      <c r="CP723" s="282"/>
      <c r="DC723" s="282"/>
      <c r="DD723" s="282"/>
      <c r="DE723" s="282"/>
      <c r="DF723" s="282"/>
      <c r="DG723" s="282"/>
      <c r="DH723" s="282"/>
      <c r="DI723" s="282"/>
      <c r="DJ723" s="282"/>
      <c r="EF723" s="495" t="str">
        <f>""&amp;(MID(数据表!AZ723,1,MIN(FIND({"(";"（"},数据表!AZ723&amp;"(（",1)-1)))&amp;""</f>
        <v/>
      </c>
      <c r="EG723" s="495" t="str">
        <f>""&amp;(MID(数据表!AZ723,1,MIN(FIND({0;1;2;3;4;5;6;7;8;9},数据表!AZ723&amp;"1234567890",1)-1)))&amp;""</f>
        <v/>
      </c>
    </row>
    <row r="724" spans="2:137" s="310" customFormat="1" ht="12" customHeight="1">
      <c r="B724" s="286"/>
      <c r="C724" s="286"/>
      <c r="D724" s="286"/>
      <c r="E724" s="479"/>
      <c r="F724" s="282"/>
      <c r="G724" s="283"/>
      <c r="H724" s="421"/>
      <c r="I724" s="421"/>
      <c r="J724" s="283"/>
      <c r="K724" s="421"/>
      <c r="L724" s="282"/>
      <c r="N724" s="282"/>
      <c r="S724" s="282"/>
      <c r="T724" s="283"/>
      <c r="U724" s="283"/>
      <c r="V724" s="283"/>
      <c r="W724" s="283"/>
      <c r="X724" s="283"/>
      <c r="Y724" s="282"/>
      <c r="Z724" s="282"/>
      <c r="AA724" s="283"/>
      <c r="AB724" s="282"/>
      <c r="AC724" s="282"/>
      <c r="AD724" s="282"/>
      <c r="AE724" s="282"/>
      <c r="AF724" s="283"/>
      <c r="AG724" s="402"/>
      <c r="AH724" s="283"/>
      <c r="AI724" s="283"/>
      <c r="AJ724" s="283"/>
      <c r="AK724" s="283"/>
      <c r="AL724" s="283"/>
      <c r="AM724" s="282"/>
      <c r="AN724" s="282"/>
      <c r="AO724" s="282"/>
      <c r="AP724" s="282"/>
      <c r="AQ724" s="282"/>
      <c r="AR724" s="282"/>
      <c r="AT724" s="283"/>
      <c r="AU724" s="283"/>
      <c r="AV724" s="283"/>
      <c r="AW724" s="283"/>
      <c r="AY724" s="283"/>
      <c r="AZ724" s="282"/>
      <c r="BA724" s="283"/>
      <c r="BB724" s="282"/>
      <c r="BC724" s="282"/>
      <c r="BD724" s="282"/>
      <c r="BE724" s="283"/>
      <c r="BG724" s="282"/>
      <c r="BH724" s="282"/>
      <c r="BI724" s="282"/>
      <c r="BL724" s="421"/>
      <c r="BM724" s="424"/>
      <c r="BN724" s="424"/>
      <c r="BO724" s="424"/>
      <c r="BP724" s="424"/>
      <c r="BQ724" s="421"/>
      <c r="BR724" s="421"/>
      <c r="BV724" s="282"/>
      <c r="BW724" s="283"/>
      <c r="BY724" s="283"/>
      <c r="BZ724" s="283"/>
      <c r="CA724" s="283"/>
      <c r="CB724" s="282"/>
      <c r="CC724" s="282"/>
      <c r="CD724" s="282"/>
      <c r="CE724" s="282"/>
      <c r="CG724" s="427"/>
      <c r="CH724" s="402"/>
      <c r="CI724" s="424"/>
      <c r="CJ724" s="282"/>
      <c r="CK724" s="282"/>
      <c r="CL724" s="283"/>
      <c r="CM724" s="283"/>
      <c r="CP724" s="282"/>
      <c r="DC724" s="282"/>
      <c r="DD724" s="282"/>
      <c r="DE724" s="282"/>
      <c r="DF724" s="282"/>
      <c r="DG724" s="282"/>
      <c r="DH724" s="282"/>
      <c r="DI724" s="282"/>
      <c r="DJ724" s="282"/>
      <c r="EF724" s="495" t="str">
        <f>""&amp;(MID(数据表!AZ724,1,MIN(FIND({"(";"（"},数据表!AZ724&amp;"(（",1)-1)))&amp;""</f>
        <v/>
      </c>
      <c r="EG724" s="495" t="str">
        <f>""&amp;(MID(数据表!AZ724,1,MIN(FIND({0;1;2;3;4;5;6;7;8;9},数据表!AZ724&amp;"1234567890",1)-1)))&amp;""</f>
        <v/>
      </c>
    </row>
    <row r="725" spans="2:137" s="310" customFormat="1" ht="12" customHeight="1">
      <c r="B725" s="286"/>
      <c r="C725" s="286"/>
      <c r="D725" s="286"/>
      <c r="E725" s="479"/>
      <c r="F725" s="282"/>
      <c r="G725" s="283"/>
      <c r="H725" s="421"/>
      <c r="I725" s="421"/>
      <c r="J725" s="283"/>
      <c r="K725" s="421"/>
      <c r="L725" s="282"/>
      <c r="N725" s="282"/>
      <c r="S725" s="282"/>
      <c r="T725" s="283"/>
      <c r="U725" s="283"/>
      <c r="V725" s="283"/>
      <c r="W725" s="283"/>
      <c r="X725" s="283"/>
      <c r="Y725" s="282"/>
      <c r="Z725" s="282"/>
      <c r="AA725" s="283"/>
      <c r="AB725" s="282"/>
      <c r="AC725" s="282"/>
      <c r="AD725" s="282"/>
      <c r="AE725" s="282"/>
      <c r="AF725" s="283"/>
      <c r="AG725" s="402"/>
      <c r="AH725" s="283"/>
      <c r="AI725" s="283"/>
      <c r="AJ725" s="283"/>
      <c r="AK725" s="283"/>
      <c r="AL725" s="283"/>
      <c r="AM725" s="282"/>
      <c r="AN725" s="282"/>
      <c r="AO725" s="282"/>
      <c r="AP725" s="282"/>
      <c r="AQ725" s="282"/>
      <c r="AR725" s="282"/>
      <c r="AT725" s="283"/>
      <c r="AU725" s="283"/>
      <c r="AV725" s="283"/>
      <c r="AW725" s="283"/>
      <c r="AY725" s="283"/>
      <c r="AZ725" s="282"/>
      <c r="BA725" s="283"/>
      <c r="BB725" s="282"/>
      <c r="BC725" s="282"/>
      <c r="BD725" s="282"/>
      <c r="BE725" s="283"/>
      <c r="BG725" s="282"/>
      <c r="BH725" s="282"/>
      <c r="BI725" s="282"/>
      <c r="BL725" s="421"/>
      <c r="BM725" s="424"/>
      <c r="BN725" s="424"/>
      <c r="BO725" s="424"/>
      <c r="BP725" s="424"/>
      <c r="BQ725" s="421"/>
      <c r="BR725" s="421"/>
      <c r="BV725" s="282"/>
      <c r="BW725" s="283"/>
      <c r="BY725" s="283"/>
      <c r="BZ725" s="283"/>
      <c r="CA725" s="283"/>
      <c r="CB725" s="282"/>
      <c r="CC725" s="282"/>
      <c r="CD725" s="282"/>
      <c r="CE725" s="282"/>
      <c r="CG725" s="427"/>
      <c r="CH725" s="402"/>
      <c r="CI725" s="424"/>
      <c r="CJ725" s="282"/>
      <c r="CK725" s="282"/>
      <c r="CL725" s="283"/>
      <c r="CM725" s="283"/>
      <c r="CP725" s="282"/>
      <c r="DC725" s="282"/>
      <c r="DD725" s="282"/>
      <c r="DE725" s="282"/>
      <c r="DF725" s="282"/>
      <c r="DG725" s="282"/>
      <c r="DH725" s="282"/>
      <c r="DI725" s="282"/>
      <c r="DJ725" s="282"/>
      <c r="EF725" s="495" t="str">
        <f>""&amp;(MID(数据表!AZ725,1,MIN(FIND({"(";"（"},数据表!AZ725&amp;"(（",1)-1)))&amp;""</f>
        <v/>
      </c>
      <c r="EG725" s="495" t="str">
        <f>""&amp;(MID(数据表!AZ725,1,MIN(FIND({0;1;2;3;4;5;6;7;8;9},数据表!AZ725&amp;"1234567890",1)-1)))&amp;""</f>
        <v/>
      </c>
    </row>
    <row r="726" spans="2:137" s="310" customFormat="1" ht="12" customHeight="1">
      <c r="B726" s="286"/>
      <c r="C726" s="286"/>
      <c r="D726" s="286"/>
      <c r="E726" s="479"/>
      <c r="F726" s="282"/>
      <c r="G726" s="283"/>
      <c r="H726" s="421"/>
      <c r="I726" s="421"/>
      <c r="J726" s="283"/>
      <c r="K726" s="421"/>
      <c r="L726" s="282"/>
      <c r="N726" s="282"/>
      <c r="S726" s="282"/>
      <c r="T726" s="283"/>
      <c r="U726" s="283"/>
      <c r="V726" s="283"/>
      <c r="W726" s="283"/>
      <c r="X726" s="283"/>
      <c r="Y726" s="282"/>
      <c r="Z726" s="282"/>
      <c r="AA726" s="283"/>
      <c r="AB726" s="282"/>
      <c r="AC726" s="282"/>
      <c r="AD726" s="282"/>
      <c r="AE726" s="282"/>
      <c r="AF726" s="283"/>
      <c r="AG726" s="402"/>
      <c r="AH726" s="283"/>
      <c r="AI726" s="283"/>
      <c r="AJ726" s="283"/>
      <c r="AK726" s="283"/>
      <c r="AL726" s="283"/>
      <c r="AM726" s="282"/>
      <c r="AN726" s="282"/>
      <c r="AO726" s="282"/>
      <c r="AP726" s="282"/>
      <c r="AQ726" s="282"/>
      <c r="AR726" s="282"/>
      <c r="AT726" s="283"/>
      <c r="AU726" s="283"/>
      <c r="AV726" s="283"/>
      <c r="AW726" s="283"/>
      <c r="AY726" s="283"/>
      <c r="AZ726" s="282"/>
      <c r="BA726" s="283"/>
      <c r="BB726" s="282"/>
      <c r="BC726" s="282"/>
      <c r="BD726" s="282"/>
      <c r="BE726" s="283"/>
      <c r="BG726" s="282"/>
      <c r="BH726" s="282"/>
      <c r="BI726" s="282"/>
      <c r="BL726" s="421"/>
      <c r="BM726" s="424"/>
      <c r="BN726" s="424"/>
      <c r="BO726" s="424"/>
      <c r="BP726" s="424"/>
      <c r="BQ726" s="421"/>
      <c r="BR726" s="421"/>
      <c r="BV726" s="282"/>
      <c r="BW726" s="283"/>
      <c r="BY726" s="283"/>
      <c r="BZ726" s="283"/>
      <c r="CA726" s="283"/>
      <c r="CB726" s="282"/>
      <c r="CC726" s="282"/>
      <c r="CD726" s="282"/>
      <c r="CE726" s="282"/>
      <c r="CG726" s="427"/>
      <c r="CH726" s="402"/>
      <c r="CI726" s="424"/>
      <c r="CJ726" s="282"/>
      <c r="CK726" s="282"/>
      <c r="CL726" s="283"/>
      <c r="CM726" s="283"/>
      <c r="CP726" s="282"/>
      <c r="DC726" s="282"/>
      <c r="DD726" s="282"/>
      <c r="DE726" s="282"/>
      <c r="DF726" s="282"/>
      <c r="DG726" s="282"/>
      <c r="DH726" s="282"/>
      <c r="DI726" s="282"/>
      <c r="DJ726" s="282"/>
      <c r="EF726" s="495" t="str">
        <f>""&amp;(MID(数据表!AZ726,1,MIN(FIND({"(";"（"},数据表!AZ726&amp;"(（",1)-1)))&amp;""</f>
        <v/>
      </c>
      <c r="EG726" s="495" t="str">
        <f>""&amp;(MID(数据表!AZ726,1,MIN(FIND({0;1;2;3;4;5;6;7;8;9},数据表!AZ726&amp;"1234567890",1)-1)))&amp;""</f>
        <v/>
      </c>
    </row>
    <row r="727" spans="2:137" s="310" customFormat="1" ht="12" customHeight="1">
      <c r="B727" s="286"/>
      <c r="C727" s="286"/>
      <c r="D727" s="286"/>
      <c r="E727" s="479"/>
      <c r="F727" s="282"/>
      <c r="G727" s="283"/>
      <c r="H727" s="421"/>
      <c r="I727" s="421"/>
      <c r="J727" s="283"/>
      <c r="K727" s="421"/>
      <c r="L727" s="282"/>
      <c r="N727" s="282"/>
      <c r="S727" s="282"/>
      <c r="T727" s="283"/>
      <c r="U727" s="283"/>
      <c r="V727" s="283"/>
      <c r="W727" s="283"/>
      <c r="X727" s="283"/>
      <c r="Y727" s="282"/>
      <c r="Z727" s="282"/>
      <c r="AA727" s="283"/>
      <c r="AB727" s="282"/>
      <c r="AC727" s="282"/>
      <c r="AD727" s="282"/>
      <c r="AE727" s="282"/>
      <c r="AF727" s="283"/>
      <c r="AG727" s="402"/>
      <c r="AH727" s="283"/>
      <c r="AI727" s="283"/>
      <c r="AJ727" s="283"/>
      <c r="AK727" s="283"/>
      <c r="AL727" s="283"/>
      <c r="AM727" s="282"/>
      <c r="AN727" s="282"/>
      <c r="AO727" s="282"/>
      <c r="AP727" s="282"/>
      <c r="AQ727" s="282"/>
      <c r="AR727" s="282"/>
      <c r="AT727" s="283"/>
      <c r="AU727" s="283"/>
      <c r="AV727" s="283"/>
      <c r="AW727" s="283"/>
      <c r="AY727" s="283"/>
      <c r="AZ727" s="282"/>
      <c r="BA727" s="283"/>
      <c r="BB727" s="282"/>
      <c r="BC727" s="282"/>
      <c r="BD727" s="282"/>
      <c r="BE727" s="283"/>
      <c r="BG727" s="282"/>
      <c r="BH727" s="282"/>
      <c r="BI727" s="282"/>
      <c r="BL727" s="421"/>
      <c r="BM727" s="424"/>
      <c r="BN727" s="424"/>
      <c r="BO727" s="424"/>
      <c r="BP727" s="424"/>
      <c r="BQ727" s="421"/>
      <c r="BR727" s="421"/>
      <c r="BV727" s="282"/>
      <c r="BW727" s="283"/>
      <c r="BY727" s="283"/>
      <c r="BZ727" s="283"/>
      <c r="CA727" s="283"/>
      <c r="CB727" s="282"/>
      <c r="CC727" s="282"/>
      <c r="CD727" s="282"/>
      <c r="CE727" s="282"/>
      <c r="CG727" s="427"/>
      <c r="CH727" s="402"/>
      <c r="CI727" s="424"/>
      <c r="CJ727" s="282"/>
      <c r="CK727" s="282"/>
      <c r="CL727" s="283"/>
      <c r="CM727" s="283"/>
      <c r="CP727" s="282"/>
      <c r="DC727" s="282"/>
      <c r="DD727" s="282"/>
      <c r="DE727" s="282"/>
      <c r="DF727" s="282"/>
      <c r="DG727" s="282"/>
      <c r="DH727" s="282"/>
      <c r="DI727" s="282"/>
      <c r="DJ727" s="282"/>
      <c r="EF727" s="495" t="str">
        <f>""&amp;(MID(数据表!AZ727,1,MIN(FIND({"(";"（"},数据表!AZ727&amp;"(（",1)-1)))&amp;""</f>
        <v/>
      </c>
      <c r="EG727" s="495" t="str">
        <f>""&amp;(MID(数据表!AZ727,1,MIN(FIND({0;1;2;3;4;5;6;7;8;9},数据表!AZ727&amp;"1234567890",1)-1)))&amp;""</f>
        <v/>
      </c>
    </row>
    <row r="728" spans="2:137" s="310" customFormat="1" ht="12" customHeight="1">
      <c r="B728" s="286"/>
      <c r="C728" s="286"/>
      <c r="D728" s="286"/>
      <c r="E728" s="479"/>
      <c r="F728" s="282"/>
      <c r="G728" s="283"/>
      <c r="H728" s="421"/>
      <c r="I728" s="421"/>
      <c r="J728" s="283"/>
      <c r="K728" s="421"/>
      <c r="L728" s="282"/>
      <c r="N728" s="282"/>
      <c r="S728" s="282"/>
      <c r="T728" s="283"/>
      <c r="U728" s="283"/>
      <c r="V728" s="283"/>
      <c r="W728" s="283"/>
      <c r="X728" s="283"/>
      <c r="Y728" s="282"/>
      <c r="Z728" s="282"/>
      <c r="AA728" s="283"/>
      <c r="AB728" s="282"/>
      <c r="AC728" s="282"/>
      <c r="AD728" s="282"/>
      <c r="AE728" s="282"/>
      <c r="AF728" s="283"/>
      <c r="AG728" s="402"/>
      <c r="AH728" s="283"/>
      <c r="AI728" s="283"/>
      <c r="AJ728" s="283"/>
      <c r="AK728" s="283"/>
      <c r="AL728" s="283"/>
      <c r="AM728" s="282"/>
      <c r="AN728" s="282"/>
      <c r="AO728" s="282"/>
      <c r="AP728" s="282"/>
      <c r="AQ728" s="282"/>
      <c r="AR728" s="282"/>
      <c r="AT728" s="283"/>
      <c r="AU728" s="283"/>
      <c r="AV728" s="283"/>
      <c r="AW728" s="283"/>
      <c r="AY728" s="283"/>
      <c r="AZ728" s="282"/>
      <c r="BA728" s="283"/>
      <c r="BB728" s="282"/>
      <c r="BC728" s="282"/>
      <c r="BD728" s="282"/>
      <c r="BE728" s="283"/>
      <c r="BG728" s="282"/>
      <c r="BH728" s="282"/>
      <c r="BI728" s="282"/>
      <c r="BL728" s="421"/>
      <c r="BM728" s="424"/>
      <c r="BN728" s="424"/>
      <c r="BO728" s="424"/>
      <c r="BP728" s="424"/>
      <c r="BQ728" s="421"/>
      <c r="BR728" s="421"/>
      <c r="BV728" s="282"/>
      <c r="BW728" s="283"/>
      <c r="BY728" s="283"/>
      <c r="BZ728" s="283"/>
      <c r="CA728" s="283"/>
      <c r="CB728" s="282"/>
      <c r="CC728" s="282"/>
      <c r="CD728" s="282"/>
      <c r="CE728" s="282"/>
      <c r="CG728" s="427"/>
      <c r="CH728" s="402"/>
      <c r="CI728" s="424"/>
      <c r="CJ728" s="282"/>
      <c r="CK728" s="282"/>
      <c r="CL728" s="283"/>
      <c r="CM728" s="283"/>
      <c r="CP728" s="282"/>
      <c r="DC728" s="282"/>
      <c r="DD728" s="282"/>
      <c r="DE728" s="282"/>
      <c r="DF728" s="282"/>
      <c r="DG728" s="282"/>
      <c r="DH728" s="282"/>
      <c r="DI728" s="282"/>
      <c r="DJ728" s="282"/>
      <c r="EF728" s="495" t="str">
        <f>""&amp;(MID(数据表!AZ728,1,MIN(FIND({"(";"（"},数据表!AZ728&amp;"(（",1)-1)))&amp;""</f>
        <v/>
      </c>
      <c r="EG728" s="495" t="str">
        <f>""&amp;(MID(数据表!AZ728,1,MIN(FIND({0;1;2;3;4;5;6;7;8;9},数据表!AZ728&amp;"1234567890",1)-1)))&amp;""</f>
        <v/>
      </c>
    </row>
    <row r="729" spans="2:137" s="310" customFormat="1" ht="12" customHeight="1">
      <c r="B729" s="286"/>
      <c r="C729" s="286"/>
      <c r="D729" s="286"/>
      <c r="E729" s="479"/>
      <c r="F729" s="282"/>
      <c r="G729" s="283"/>
      <c r="H729" s="421"/>
      <c r="I729" s="421"/>
      <c r="J729" s="283"/>
      <c r="K729" s="421"/>
      <c r="L729" s="282"/>
      <c r="N729" s="282"/>
      <c r="S729" s="282"/>
      <c r="T729" s="283"/>
      <c r="U729" s="283"/>
      <c r="V729" s="283"/>
      <c r="W729" s="283"/>
      <c r="X729" s="283"/>
      <c r="Y729" s="282"/>
      <c r="Z729" s="282"/>
      <c r="AA729" s="283"/>
      <c r="AB729" s="282"/>
      <c r="AC729" s="282"/>
      <c r="AD729" s="282"/>
      <c r="AE729" s="282"/>
      <c r="AF729" s="283"/>
      <c r="AG729" s="402"/>
      <c r="AH729" s="283"/>
      <c r="AI729" s="283"/>
      <c r="AJ729" s="283"/>
      <c r="AK729" s="283"/>
      <c r="AL729" s="283"/>
      <c r="AM729" s="282"/>
      <c r="AN729" s="282"/>
      <c r="AO729" s="282"/>
      <c r="AP729" s="282"/>
      <c r="AQ729" s="282"/>
      <c r="AR729" s="282"/>
      <c r="AT729" s="283"/>
      <c r="AU729" s="283"/>
      <c r="AV729" s="283"/>
      <c r="AW729" s="283"/>
      <c r="AY729" s="283"/>
      <c r="AZ729" s="282"/>
      <c r="BA729" s="283"/>
      <c r="BB729" s="282"/>
      <c r="BC729" s="282"/>
      <c r="BD729" s="282"/>
      <c r="BE729" s="283"/>
      <c r="BG729" s="282"/>
      <c r="BH729" s="282"/>
      <c r="BI729" s="282"/>
      <c r="BL729" s="421"/>
      <c r="BM729" s="424"/>
      <c r="BN729" s="424"/>
      <c r="BO729" s="424"/>
      <c r="BP729" s="424"/>
      <c r="BQ729" s="421"/>
      <c r="BR729" s="421"/>
      <c r="BV729" s="282"/>
      <c r="BW729" s="283"/>
      <c r="BY729" s="283"/>
      <c r="BZ729" s="283"/>
      <c r="CA729" s="283"/>
      <c r="CB729" s="282"/>
      <c r="CC729" s="282"/>
      <c r="CD729" s="282"/>
      <c r="CE729" s="282"/>
      <c r="CG729" s="427"/>
      <c r="CH729" s="402"/>
      <c r="CI729" s="424"/>
      <c r="CJ729" s="282"/>
      <c r="CK729" s="282"/>
      <c r="CL729" s="283"/>
      <c r="CM729" s="283"/>
      <c r="CP729" s="282"/>
      <c r="DC729" s="282"/>
      <c r="DD729" s="282"/>
      <c r="DE729" s="282"/>
      <c r="DF729" s="282"/>
      <c r="DG729" s="282"/>
      <c r="DH729" s="282"/>
      <c r="DI729" s="282"/>
      <c r="DJ729" s="282"/>
      <c r="EF729" s="495" t="str">
        <f>""&amp;(MID(数据表!AZ729,1,MIN(FIND({"(";"（"},数据表!AZ729&amp;"(（",1)-1)))&amp;""</f>
        <v/>
      </c>
      <c r="EG729" s="495" t="str">
        <f>""&amp;(MID(数据表!AZ729,1,MIN(FIND({0;1;2;3;4;5;6;7;8;9},数据表!AZ729&amp;"1234567890",1)-1)))&amp;""</f>
        <v/>
      </c>
    </row>
    <row r="730" spans="2:137" s="310" customFormat="1" ht="12" customHeight="1">
      <c r="B730" s="286"/>
      <c r="C730" s="286"/>
      <c r="D730" s="286"/>
      <c r="E730" s="479"/>
      <c r="F730" s="282"/>
      <c r="G730" s="283"/>
      <c r="H730" s="421"/>
      <c r="I730" s="421"/>
      <c r="J730" s="283"/>
      <c r="K730" s="421"/>
      <c r="L730" s="282"/>
      <c r="N730" s="282"/>
      <c r="S730" s="282"/>
      <c r="T730" s="283"/>
      <c r="U730" s="283"/>
      <c r="V730" s="283"/>
      <c r="W730" s="283"/>
      <c r="X730" s="283"/>
      <c r="Y730" s="282"/>
      <c r="Z730" s="282"/>
      <c r="AA730" s="283"/>
      <c r="AB730" s="282"/>
      <c r="AC730" s="282"/>
      <c r="AD730" s="282"/>
      <c r="AE730" s="282"/>
      <c r="AF730" s="283"/>
      <c r="AG730" s="402"/>
      <c r="AH730" s="283"/>
      <c r="AI730" s="283"/>
      <c r="AJ730" s="283"/>
      <c r="AK730" s="283"/>
      <c r="AL730" s="283"/>
      <c r="AM730" s="282"/>
      <c r="AN730" s="282"/>
      <c r="AO730" s="282"/>
      <c r="AP730" s="282"/>
      <c r="AQ730" s="282"/>
      <c r="AR730" s="282"/>
      <c r="AT730" s="283"/>
      <c r="AU730" s="283"/>
      <c r="AV730" s="283"/>
      <c r="AW730" s="283"/>
      <c r="AY730" s="283"/>
      <c r="AZ730" s="282"/>
      <c r="BA730" s="283"/>
      <c r="BB730" s="282"/>
      <c r="BC730" s="282"/>
      <c r="BD730" s="282"/>
      <c r="BE730" s="283"/>
      <c r="BG730" s="282"/>
      <c r="BH730" s="282"/>
      <c r="BI730" s="282"/>
      <c r="BL730" s="421"/>
      <c r="BM730" s="424"/>
      <c r="BN730" s="424"/>
      <c r="BO730" s="424"/>
      <c r="BP730" s="424"/>
      <c r="BQ730" s="421"/>
      <c r="BR730" s="421"/>
      <c r="BV730" s="282"/>
      <c r="BW730" s="283"/>
      <c r="BY730" s="283"/>
      <c r="BZ730" s="283"/>
      <c r="CA730" s="283"/>
      <c r="CB730" s="282"/>
      <c r="CC730" s="282"/>
      <c r="CD730" s="282"/>
      <c r="CE730" s="282"/>
      <c r="CG730" s="427"/>
      <c r="CH730" s="402"/>
      <c r="CI730" s="424"/>
      <c r="CJ730" s="282"/>
      <c r="CK730" s="282"/>
      <c r="CL730" s="283"/>
      <c r="CM730" s="283"/>
      <c r="CP730" s="282"/>
      <c r="DC730" s="282"/>
      <c r="DD730" s="282"/>
      <c r="DE730" s="282"/>
      <c r="DF730" s="282"/>
      <c r="DG730" s="282"/>
      <c r="DH730" s="282"/>
      <c r="DI730" s="282"/>
      <c r="DJ730" s="282"/>
      <c r="EF730" s="495" t="str">
        <f>""&amp;(MID(数据表!AZ730,1,MIN(FIND({"(";"（"},数据表!AZ730&amp;"(（",1)-1)))&amp;""</f>
        <v/>
      </c>
      <c r="EG730" s="495" t="str">
        <f>""&amp;(MID(数据表!AZ730,1,MIN(FIND({0;1;2;3;4;5;6;7;8;9},数据表!AZ730&amp;"1234567890",1)-1)))&amp;""</f>
        <v/>
      </c>
    </row>
    <row r="731" spans="2:137" s="310" customFormat="1" ht="12" customHeight="1">
      <c r="B731" s="286"/>
      <c r="C731" s="286"/>
      <c r="D731" s="286"/>
      <c r="E731" s="479"/>
      <c r="F731" s="282"/>
      <c r="G731" s="283"/>
      <c r="H731" s="421"/>
      <c r="I731" s="421"/>
      <c r="J731" s="283"/>
      <c r="K731" s="421"/>
      <c r="L731" s="282"/>
      <c r="N731" s="282"/>
      <c r="S731" s="282"/>
      <c r="T731" s="283"/>
      <c r="U731" s="283"/>
      <c r="V731" s="283"/>
      <c r="W731" s="283"/>
      <c r="X731" s="283"/>
      <c r="Y731" s="282"/>
      <c r="Z731" s="282"/>
      <c r="AA731" s="283"/>
      <c r="AB731" s="282"/>
      <c r="AC731" s="282"/>
      <c r="AD731" s="282"/>
      <c r="AE731" s="282"/>
      <c r="AF731" s="283"/>
      <c r="AG731" s="402"/>
      <c r="AH731" s="283"/>
      <c r="AI731" s="283"/>
      <c r="AJ731" s="283"/>
      <c r="AK731" s="283"/>
      <c r="AL731" s="283"/>
      <c r="AM731" s="282"/>
      <c r="AN731" s="282"/>
      <c r="AO731" s="282"/>
      <c r="AP731" s="282"/>
      <c r="AQ731" s="282"/>
      <c r="AR731" s="282"/>
      <c r="AT731" s="283"/>
      <c r="AU731" s="283"/>
      <c r="AV731" s="283"/>
      <c r="AW731" s="283"/>
      <c r="AY731" s="283"/>
      <c r="AZ731" s="282"/>
      <c r="BA731" s="283"/>
      <c r="BB731" s="282"/>
      <c r="BC731" s="282"/>
      <c r="BD731" s="282"/>
      <c r="BE731" s="283"/>
      <c r="BG731" s="282"/>
      <c r="BH731" s="282"/>
      <c r="BI731" s="282"/>
      <c r="BL731" s="421"/>
      <c r="BM731" s="424"/>
      <c r="BN731" s="424"/>
      <c r="BO731" s="424"/>
      <c r="BP731" s="424"/>
      <c r="BQ731" s="421"/>
      <c r="BR731" s="421"/>
      <c r="BV731" s="282"/>
      <c r="BW731" s="283"/>
      <c r="BY731" s="283"/>
      <c r="BZ731" s="283"/>
      <c r="CA731" s="283"/>
      <c r="CB731" s="282"/>
      <c r="CC731" s="282"/>
      <c r="CD731" s="282"/>
      <c r="CE731" s="282"/>
      <c r="CG731" s="427"/>
      <c r="CH731" s="402"/>
      <c r="CI731" s="424"/>
      <c r="CJ731" s="282"/>
      <c r="CK731" s="282"/>
      <c r="CL731" s="283"/>
      <c r="CM731" s="283"/>
      <c r="CP731" s="282"/>
      <c r="DC731" s="282"/>
      <c r="DD731" s="282"/>
      <c r="DE731" s="282"/>
      <c r="DF731" s="282"/>
      <c r="DG731" s="282"/>
      <c r="DH731" s="282"/>
      <c r="DI731" s="282"/>
      <c r="DJ731" s="282"/>
      <c r="EF731" s="495" t="str">
        <f>""&amp;(MID(数据表!AZ731,1,MIN(FIND({"(";"（"},数据表!AZ731&amp;"(（",1)-1)))&amp;""</f>
        <v/>
      </c>
      <c r="EG731" s="495" t="str">
        <f>""&amp;(MID(数据表!AZ731,1,MIN(FIND({0;1;2;3;4;5;6;7;8;9},数据表!AZ731&amp;"1234567890",1)-1)))&amp;""</f>
        <v/>
      </c>
    </row>
    <row r="732" spans="2:137" s="310" customFormat="1" ht="12" customHeight="1">
      <c r="B732" s="286"/>
      <c r="C732" s="286"/>
      <c r="D732" s="286"/>
      <c r="E732" s="479"/>
      <c r="F732" s="282"/>
      <c r="G732" s="283"/>
      <c r="H732" s="421"/>
      <c r="I732" s="421"/>
      <c r="J732" s="283"/>
      <c r="K732" s="421"/>
      <c r="L732" s="282"/>
      <c r="N732" s="282"/>
      <c r="S732" s="282"/>
      <c r="T732" s="283"/>
      <c r="U732" s="283"/>
      <c r="V732" s="283"/>
      <c r="W732" s="283"/>
      <c r="X732" s="283"/>
      <c r="Y732" s="282"/>
      <c r="Z732" s="282"/>
      <c r="AA732" s="283"/>
      <c r="AB732" s="282"/>
      <c r="AC732" s="282"/>
      <c r="AD732" s="282"/>
      <c r="AE732" s="282"/>
      <c r="AF732" s="283"/>
      <c r="AG732" s="402"/>
      <c r="AH732" s="283"/>
      <c r="AI732" s="283"/>
      <c r="AJ732" s="283"/>
      <c r="AK732" s="283"/>
      <c r="AL732" s="283"/>
      <c r="AM732" s="282"/>
      <c r="AN732" s="282"/>
      <c r="AO732" s="282"/>
      <c r="AP732" s="282"/>
      <c r="AQ732" s="282"/>
      <c r="AR732" s="282"/>
      <c r="AT732" s="283"/>
      <c r="AU732" s="283"/>
      <c r="AV732" s="283"/>
      <c r="AW732" s="283"/>
      <c r="AY732" s="283"/>
      <c r="AZ732" s="282"/>
      <c r="BA732" s="283"/>
      <c r="BB732" s="282"/>
      <c r="BC732" s="282"/>
      <c r="BD732" s="282"/>
      <c r="BE732" s="283"/>
      <c r="BG732" s="282"/>
      <c r="BH732" s="282"/>
      <c r="BI732" s="282"/>
      <c r="BL732" s="421"/>
      <c r="BM732" s="424"/>
      <c r="BN732" s="424"/>
      <c r="BO732" s="424"/>
      <c r="BP732" s="424"/>
      <c r="BQ732" s="421"/>
      <c r="BR732" s="421"/>
      <c r="BV732" s="282"/>
      <c r="BW732" s="283"/>
      <c r="BY732" s="283"/>
      <c r="BZ732" s="283"/>
      <c r="CA732" s="283"/>
      <c r="CB732" s="282"/>
      <c r="CC732" s="282"/>
      <c r="CD732" s="282"/>
      <c r="CE732" s="282"/>
      <c r="CG732" s="427"/>
      <c r="CH732" s="402"/>
      <c r="CI732" s="424"/>
      <c r="CJ732" s="282"/>
      <c r="CK732" s="282"/>
      <c r="CL732" s="283"/>
      <c r="CM732" s="283"/>
      <c r="CP732" s="282"/>
      <c r="DC732" s="282"/>
      <c r="DD732" s="282"/>
      <c r="DE732" s="282"/>
      <c r="DF732" s="282"/>
      <c r="DG732" s="282"/>
      <c r="DH732" s="282"/>
      <c r="DI732" s="282"/>
      <c r="DJ732" s="282"/>
      <c r="EF732" s="495" t="str">
        <f>""&amp;(MID(数据表!AZ732,1,MIN(FIND({"(";"（"},数据表!AZ732&amp;"(（",1)-1)))&amp;""</f>
        <v/>
      </c>
      <c r="EG732" s="495" t="str">
        <f>""&amp;(MID(数据表!AZ732,1,MIN(FIND({0;1;2;3;4;5;6;7;8;9},数据表!AZ732&amp;"1234567890",1)-1)))&amp;""</f>
        <v/>
      </c>
    </row>
    <row r="733" spans="2:137" s="310" customFormat="1" ht="12" customHeight="1">
      <c r="B733" s="286"/>
      <c r="C733" s="286"/>
      <c r="D733" s="286"/>
      <c r="E733" s="479"/>
      <c r="F733" s="282"/>
      <c r="G733" s="283"/>
      <c r="H733" s="421"/>
      <c r="I733" s="421"/>
      <c r="J733" s="283"/>
      <c r="K733" s="421"/>
      <c r="L733" s="282"/>
      <c r="N733" s="282"/>
      <c r="S733" s="282"/>
      <c r="T733" s="283"/>
      <c r="U733" s="283"/>
      <c r="V733" s="283"/>
      <c r="W733" s="283"/>
      <c r="X733" s="283"/>
      <c r="Y733" s="282"/>
      <c r="Z733" s="282"/>
      <c r="AA733" s="283"/>
      <c r="AB733" s="282"/>
      <c r="AC733" s="282"/>
      <c r="AD733" s="282"/>
      <c r="AE733" s="282"/>
      <c r="AF733" s="283"/>
      <c r="AG733" s="402"/>
      <c r="AH733" s="283"/>
      <c r="AI733" s="283"/>
      <c r="AJ733" s="283"/>
      <c r="AK733" s="283"/>
      <c r="AL733" s="283"/>
      <c r="AM733" s="282"/>
      <c r="AN733" s="282"/>
      <c r="AO733" s="282"/>
      <c r="AP733" s="282"/>
      <c r="AQ733" s="282"/>
      <c r="AR733" s="282"/>
      <c r="AT733" s="283"/>
      <c r="AU733" s="283"/>
      <c r="AV733" s="283"/>
      <c r="AW733" s="283"/>
      <c r="AY733" s="283"/>
      <c r="AZ733" s="282"/>
      <c r="BA733" s="283"/>
      <c r="BB733" s="282"/>
      <c r="BC733" s="282"/>
      <c r="BD733" s="282"/>
      <c r="BE733" s="283"/>
      <c r="BG733" s="282"/>
      <c r="BH733" s="282"/>
      <c r="BI733" s="282"/>
      <c r="BL733" s="421"/>
      <c r="BM733" s="424"/>
      <c r="BN733" s="424"/>
      <c r="BO733" s="424"/>
      <c r="BP733" s="424"/>
      <c r="BQ733" s="421"/>
      <c r="BR733" s="421"/>
      <c r="BV733" s="282"/>
      <c r="BW733" s="283"/>
      <c r="BY733" s="283"/>
      <c r="BZ733" s="283"/>
      <c r="CA733" s="283"/>
      <c r="CB733" s="282"/>
      <c r="CC733" s="282"/>
      <c r="CD733" s="282"/>
      <c r="CE733" s="282"/>
      <c r="CG733" s="427"/>
      <c r="CH733" s="402"/>
      <c r="CI733" s="424"/>
      <c r="CJ733" s="282"/>
      <c r="CK733" s="282"/>
      <c r="CL733" s="283"/>
      <c r="CM733" s="283"/>
      <c r="CP733" s="282"/>
      <c r="DC733" s="282"/>
      <c r="DD733" s="282"/>
      <c r="DE733" s="282"/>
      <c r="DF733" s="282"/>
      <c r="DG733" s="282"/>
      <c r="DH733" s="282"/>
      <c r="DI733" s="282"/>
      <c r="DJ733" s="282"/>
      <c r="EF733" s="495" t="str">
        <f>""&amp;(MID(数据表!AZ733,1,MIN(FIND({"(";"（"},数据表!AZ733&amp;"(（",1)-1)))&amp;""</f>
        <v/>
      </c>
      <c r="EG733" s="495" t="str">
        <f>""&amp;(MID(数据表!AZ733,1,MIN(FIND({0;1;2;3;4;5;6;7;8;9},数据表!AZ733&amp;"1234567890",1)-1)))&amp;""</f>
        <v/>
      </c>
    </row>
    <row r="734" spans="2:137" s="310" customFormat="1" ht="12" customHeight="1">
      <c r="B734" s="286"/>
      <c r="C734" s="286"/>
      <c r="D734" s="286"/>
      <c r="E734" s="479"/>
      <c r="F734" s="282"/>
      <c r="G734" s="283"/>
      <c r="H734" s="421"/>
      <c r="I734" s="421"/>
      <c r="J734" s="283"/>
      <c r="K734" s="421"/>
      <c r="L734" s="282"/>
      <c r="N734" s="282"/>
      <c r="S734" s="282"/>
      <c r="T734" s="283"/>
      <c r="U734" s="283"/>
      <c r="V734" s="283"/>
      <c r="W734" s="283"/>
      <c r="X734" s="283"/>
      <c r="Y734" s="282"/>
      <c r="Z734" s="282"/>
      <c r="AA734" s="283"/>
      <c r="AB734" s="282"/>
      <c r="AC734" s="282"/>
      <c r="AD734" s="282"/>
      <c r="AE734" s="282"/>
      <c r="AF734" s="283"/>
      <c r="AG734" s="402"/>
      <c r="AH734" s="283"/>
      <c r="AI734" s="283"/>
      <c r="AJ734" s="283"/>
      <c r="AK734" s="283"/>
      <c r="AL734" s="283"/>
      <c r="AM734" s="282"/>
      <c r="AN734" s="282"/>
      <c r="AO734" s="282"/>
      <c r="AP734" s="282"/>
      <c r="AQ734" s="282"/>
      <c r="AR734" s="282"/>
      <c r="AT734" s="283"/>
      <c r="AU734" s="283"/>
      <c r="AV734" s="283"/>
      <c r="AW734" s="283"/>
      <c r="AY734" s="283"/>
      <c r="AZ734" s="282"/>
      <c r="BA734" s="283"/>
      <c r="BB734" s="282"/>
      <c r="BC734" s="282"/>
      <c r="BD734" s="282"/>
      <c r="BE734" s="283"/>
      <c r="BG734" s="282"/>
      <c r="BH734" s="282"/>
      <c r="BI734" s="282"/>
      <c r="BL734" s="421"/>
      <c r="BM734" s="424"/>
      <c r="BN734" s="424"/>
      <c r="BO734" s="424"/>
      <c r="BP734" s="424"/>
      <c r="BQ734" s="421"/>
      <c r="BR734" s="421"/>
      <c r="BV734" s="282"/>
      <c r="BW734" s="283"/>
      <c r="BY734" s="283"/>
      <c r="BZ734" s="283"/>
      <c r="CA734" s="283"/>
      <c r="CB734" s="282"/>
      <c r="CC734" s="282"/>
      <c r="CD734" s="282"/>
      <c r="CE734" s="282"/>
      <c r="CG734" s="427"/>
      <c r="CH734" s="402"/>
      <c r="CI734" s="424"/>
      <c r="CJ734" s="282"/>
      <c r="CK734" s="282"/>
      <c r="CL734" s="283"/>
      <c r="CM734" s="283"/>
      <c r="CP734" s="282"/>
      <c r="DC734" s="282"/>
      <c r="DD734" s="282"/>
      <c r="DE734" s="282"/>
      <c r="DF734" s="282"/>
      <c r="DG734" s="282"/>
      <c r="DH734" s="282"/>
      <c r="DI734" s="282"/>
      <c r="DJ734" s="282"/>
      <c r="EF734" s="495" t="str">
        <f>""&amp;(MID(数据表!AZ734,1,MIN(FIND({"(";"（"},数据表!AZ734&amp;"(（",1)-1)))&amp;""</f>
        <v/>
      </c>
      <c r="EG734" s="495" t="str">
        <f>""&amp;(MID(数据表!AZ734,1,MIN(FIND({0;1;2;3;4;5;6;7;8;9},数据表!AZ734&amp;"1234567890",1)-1)))&amp;""</f>
        <v/>
      </c>
    </row>
    <row r="735" spans="2:137" s="310" customFormat="1" ht="12" customHeight="1">
      <c r="B735" s="286"/>
      <c r="C735" s="286"/>
      <c r="D735" s="286"/>
      <c r="E735" s="479"/>
      <c r="F735" s="282"/>
      <c r="G735" s="283"/>
      <c r="H735" s="421"/>
      <c r="I735" s="421"/>
      <c r="J735" s="283"/>
      <c r="K735" s="421"/>
      <c r="L735" s="282"/>
      <c r="N735" s="282"/>
      <c r="S735" s="282"/>
      <c r="T735" s="283"/>
      <c r="U735" s="283"/>
      <c r="V735" s="283"/>
      <c r="W735" s="283"/>
      <c r="X735" s="283"/>
      <c r="Y735" s="282"/>
      <c r="Z735" s="282"/>
      <c r="AA735" s="283"/>
      <c r="AB735" s="282"/>
      <c r="AC735" s="282"/>
      <c r="AD735" s="282"/>
      <c r="AE735" s="282"/>
      <c r="AF735" s="283"/>
      <c r="AG735" s="402"/>
      <c r="AH735" s="283"/>
      <c r="AI735" s="283"/>
      <c r="AJ735" s="283"/>
      <c r="AK735" s="283"/>
      <c r="AL735" s="283"/>
      <c r="AM735" s="282"/>
      <c r="AN735" s="282"/>
      <c r="AO735" s="282"/>
      <c r="AP735" s="282"/>
      <c r="AQ735" s="282"/>
      <c r="AR735" s="282"/>
      <c r="AT735" s="283"/>
      <c r="AU735" s="283"/>
      <c r="AV735" s="283"/>
      <c r="AW735" s="283"/>
      <c r="AY735" s="283"/>
      <c r="AZ735" s="282"/>
      <c r="BA735" s="283"/>
      <c r="BB735" s="282"/>
      <c r="BC735" s="282"/>
      <c r="BD735" s="282"/>
      <c r="BE735" s="283"/>
      <c r="BG735" s="282"/>
      <c r="BH735" s="282"/>
      <c r="BI735" s="282"/>
      <c r="BL735" s="421"/>
      <c r="BM735" s="424"/>
      <c r="BN735" s="424"/>
      <c r="BO735" s="424"/>
      <c r="BP735" s="424"/>
      <c r="BQ735" s="421"/>
      <c r="BR735" s="421"/>
      <c r="BV735" s="282"/>
      <c r="BW735" s="283"/>
      <c r="BY735" s="283"/>
      <c r="BZ735" s="283"/>
      <c r="CA735" s="283"/>
      <c r="CB735" s="282"/>
      <c r="CC735" s="282"/>
      <c r="CD735" s="282"/>
      <c r="CE735" s="282"/>
      <c r="CG735" s="427"/>
      <c r="CH735" s="402"/>
      <c r="CI735" s="424"/>
      <c r="CJ735" s="282"/>
      <c r="CK735" s="282"/>
      <c r="CL735" s="283"/>
      <c r="CM735" s="283"/>
      <c r="CP735" s="282"/>
      <c r="DC735" s="282"/>
      <c r="DD735" s="282"/>
      <c r="DE735" s="282"/>
      <c r="DF735" s="282"/>
      <c r="DG735" s="282"/>
      <c r="DH735" s="282"/>
      <c r="DI735" s="282"/>
      <c r="DJ735" s="282"/>
      <c r="EF735" s="495" t="str">
        <f>""&amp;(MID(数据表!AZ735,1,MIN(FIND({"(";"（"},数据表!AZ735&amp;"(（",1)-1)))&amp;""</f>
        <v/>
      </c>
      <c r="EG735" s="495" t="str">
        <f>""&amp;(MID(数据表!AZ735,1,MIN(FIND({0;1;2;3;4;5;6;7;8;9},数据表!AZ735&amp;"1234567890",1)-1)))&amp;""</f>
        <v/>
      </c>
    </row>
    <row r="736" spans="2:137" s="310" customFormat="1" ht="12" customHeight="1">
      <c r="B736" s="286"/>
      <c r="C736" s="286"/>
      <c r="D736" s="286"/>
      <c r="E736" s="479"/>
      <c r="F736" s="282"/>
      <c r="G736" s="283"/>
      <c r="H736" s="421"/>
      <c r="I736" s="421"/>
      <c r="J736" s="283"/>
      <c r="K736" s="421"/>
      <c r="L736" s="282"/>
      <c r="N736" s="282"/>
      <c r="S736" s="282"/>
      <c r="T736" s="283"/>
      <c r="U736" s="283"/>
      <c r="V736" s="283"/>
      <c r="W736" s="283"/>
      <c r="X736" s="283"/>
      <c r="Y736" s="282"/>
      <c r="Z736" s="282"/>
      <c r="AA736" s="283"/>
      <c r="AB736" s="282"/>
      <c r="AC736" s="282"/>
      <c r="AD736" s="282"/>
      <c r="AE736" s="282"/>
      <c r="AF736" s="283"/>
      <c r="AG736" s="402"/>
      <c r="AH736" s="283"/>
      <c r="AI736" s="283"/>
      <c r="AJ736" s="283"/>
      <c r="AK736" s="283"/>
      <c r="AL736" s="283"/>
      <c r="AM736" s="282"/>
      <c r="AN736" s="282"/>
      <c r="AO736" s="282"/>
      <c r="AP736" s="282"/>
      <c r="AQ736" s="282"/>
      <c r="AR736" s="282"/>
      <c r="AT736" s="283"/>
      <c r="AU736" s="283"/>
      <c r="AV736" s="283"/>
      <c r="AW736" s="283"/>
      <c r="AY736" s="283"/>
      <c r="AZ736" s="282"/>
      <c r="BA736" s="283"/>
      <c r="BB736" s="282"/>
      <c r="BC736" s="282"/>
      <c r="BD736" s="282"/>
      <c r="BE736" s="283"/>
      <c r="BG736" s="282"/>
      <c r="BH736" s="282"/>
      <c r="BI736" s="282"/>
      <c r="BL736" s="421"/>
      <c r="BM736" s="424"/>
      <c r="BN736" s="424"/>
      <c r="BO736" s="424"/>
      <c r="BP736" s="424"/>
      <c r="BQ736" s="421"/>
      <c r="BR736" s="421"/>
      <c r="BV736" s="282"/>
      <c r="BW736" s="283"/>
      <c r="BY736" s="283"/>
      <c r="BZ736" s="283"/>
      <c r="CA736" s="283"/>
      <c r="CB736" s="282"/>
      <c r="CC736" s="282"/>
      <c r="CD736" s="282"/>
      <c r="CE736" s="282"/>
      <c r="CG736" s="427"/>
      <c r="CH736" s="402"/>
      <c r="CI736" s="424"/>
      <c r="CJ736" s="282"/>
      <c r="CK736" s="282"/>
      <c r="CL736" s="283"/>
      <c r="CM736" s="283"/>
      <c r="CP736" s="282"/>
      <c r="DC736" s="282"/>
      <c r="DD736" s="282"/>
      <c r="DE736" s="282"/>
      <c r="DF736" s="282"/>
      <c r="DG736" s="282"/>
      <c r="DH736" s="282"/>
      <c r="DI736" s="282"/>
      <c r="DJ736" s="282"/>
      <c r="EF736" s="495" t="str">
        <f>""&amp;(MID(数据表!AZ736,1,MIN(FIND({"(";"（"},数据表!AZ736&amp;"(（",1)-1)))&amp;""</f>
        <v/>
      </c>
      <c r="EG736" s="495" t="str">
        <f>""&amp;(MID(数据表!AZ736,1,MIN(FIND({0;1;2;3;4;5;6;7;8;9},数据表!AZ736&amp;"1234567890",1)-1)))&amp;""</f>
        <v/>
      </c>
    </row>
    <row r="737" spans="2:137" s="310" customFormat="1" ht="12" customHeight="1">
      <c r="B737" s="286"/>
      <c r="C737" s="286"/>
      <c r="D737" s="286"/>
      <c r="E737" s="479"/>
      <c r="F737" s="282"/>
      <c r="G737" s="283"/>
      <c r="H737" s="421"/>
      <c r="I737" s="421"/>
      <c r="J737" s="283"/>
      <c r="K737" s="421"/>
      <c r="L737" s="282"/>
      <c r="N737" s="282"/>
      <c r="S737" s="282"/>
      <c r="T737" s="283"/>
      <c r="U737" s="283"/>
      <c r="V737" s="283"/>
      <c r="W737" s="283"/>
      <c r="X737" s="283"/>
      <c r="Y737" s="282"/>
      <c r="Z737" s="282"/>
      <c r="AA737" s="283"/>
      <c r="AB737" s="282"/>
      <c r="AC737" s="282"/>
      <c r="AD737" s="282"/>
      <c r="AE737" s="282"/>
      <c r="AF737" s="283"/>
      <c r="AG737" s="402"/>
      <c r="AH737" s="283"/>
      <c r="AI737" s="283"/>
      <c r="AJ737" s="283"/>
      <c r="AK737" s="283"/>
      <c r="AL737" s="283"/>
      <c r="AM737" s="282"/>
      <c r="AN737" s="282"/>
      <c r="AO737" s="282"/>
      <c r="AP737" s="282"/>
      <c r="AQ737" s="282"/>
      <c r="AR737" s="282"/>
      <c r="AT737" s="283"/>
      <c r="AU737" s="283"/>
      <c r="AV737" s="283"/>
      <c r="AW737" s="283"/>
      <c r="AY737" s="283"/>
      <c r="AZ737" s="282"/>
      <c r="BA737" s="283"/>
      <c r="BB737" s="282"/>
      <c r="BC737" s="282"/>
      <c r="BD737" s="282"/>
      <c r="BE737" s="283"/>
      <c r="BG737" s="282"/>
      <c r="BH737" s="282"/>
      <c r="BI737" s="282"/>
      <c r="BL737" s="421"/>
      <c r="BM737" s="424"/>
      <c r="BN737" s="424"/>
      <c r="BO737" s="424"/>
      <c r="BP737" s="424"/>
      <c r="BQ737" s="421"/>
      <c r="BR737" s="421"/>
      <c r="BV737" s="282"/>
      <c r="BW737" s="283"/>
      <c r="BY737" s="283"/>
      <c r="BZ737" s="283"/>
      <c r="CA737" s="283"/>
      <c r="CB737" s="282"/>
      <c r="CC737" s="282"/>
      <c r="CD737" s="282"/>
      <c r="CE737" s="282"/>
      <c r="CG737" s="427"/>
      <c r="CH737" s="402"/>
      <c r="CI737" s="424"/>
      <c r="CJ737" s="282"/>
      <c r="CK737" s="282"/>
      <c r="CL737" s="283"/>
      <c r="CM737" s="283"/>
      <c r="CP737" s="282"/>
      <c r="DC737" s="282"/>
      <c r="DD737" s="282"/>
      <c r="DE737" s="282"/>
      <c r="DF737" s="282"/>
      <c r="DG737" s="282"/>
      <c r="DH737" s="282"/>
      <c r="DI737" s="282"/>
      <c r="DJ737" s="282"/>
      <c r="EF737" s="495" t="str">
        <f>""&amp;(MID(数据表!AZ737,1,MIN(FIND({"(";"（"},数据表!AZ737&amp;"(（",1)-1)))&amp;""</f>
        <v/>
      </c>
      <c r="EG737" s="495" t="str">
        <f>""&amp;(MID(数据表!AZ737,1,MIN(FIND({0;1;2;3;4;5;6;7;8;9},数据表!AZ737&amp;"1234567890",1)-1)))&amp;""</f>
        <v/>
      </c>
    </row>
    <row r="738" spans="2:137" s="310" customFormat="1" ht="12" customHeight="1">
      <c r="B738" s="286"/>
      <c r="C738" s="286"/>
      <c r="D738" s="286"/>
      <c r="E738" s="479"/>
      <c r="F738" s="282"/>
      <c r="G738" s="283"/>
      <c r="H738" s="421"/>
      <c r="I738" s="421"/>
      <c r="J738" s="283"/>
      <c r="K738" s="421"/>
      <c r="L738" s="282"/>
      <c r="N738" s="282"/>
      <c r="S738" s="282"/>
      <c r="T738" s="283"/>
      <c r="U738" s="283"/>
      <c r="V738" s="283"/>
      <c r="W738" s="283"/>
      <c r="X738" s="283"/>
      <c r="Y738" s="282"/>
      <c r="Z738" s="282"/>
      <c r="AA738" s="283"/>
      <c r="AB738" s="282"/>
      <c r="AC738" s="282"/>
      <c r="AD738" s="282"/>
      <c r="AE738" s="282"/>
      <c r="AF738" s="283"/>
      <c r="AG738" s="402"/>
      <c r="AH738" s="283"/>
      <c r="AI738" s="283"/>
      <c r="AJ738" s="283"/>
      <c r="AK738" s="283"/>
      <c r="AL738" s="283"/>
      <c r="AM738" s="282"/>
      <c r="AN738" s="282"/>
      <c r="AO738" s="282"/>
      <c r="AP738" s="282"/>
      <c r="AQ738" s="282"/>
      <c r="AR738" s="282"/>
      <c r="AT738" s="283"/>
      <c r="AU738" s="283"/>
      <c r="AV738" s="283"/>
      <c r="AW738" s="283"/>
      <c r="AY738" s="283"/>
      <c r="AZ738" s="282"/>
      <c r="BA738" s="283"/>
      <c r="BB738" s="282"/>
      <c r="BC738" s="282"/>
      <c r="BD738" s="282"/>
      <c r="BE738" s="283"/>
      <c r="BG738" s="282"/>
      <c r="BH738" s="282"/>
      <c r="BI738" s="282"/>
      <c r="BL738" s="421"/>
      <c r="BM738" s="424"/>
      <c r="BN738" s="424"/>
      <c r="BO738" s="424"/>
      <c r="BP738" s="424"/>
      <c r="BQ738" s="421"/>
      <c r="BR738" s="421"/>
      <c r="BV738" s="282"/>
      <c r="BW738" s="283"/>
      <c r="BY738" s="283"/>
      <c r="BZ738" s="283"/>
      <c r="CA738" s="283"/>
      <c r="CB738" s="282"/>
      <c r="CC738" s="282"/>
      <c r="CD738" s="282"/>
      <c r="CE738" s="282"/>
      <c r="CG738" s="427"/>
      <c r="CH738" s="402"/>
      <c r="CI738" s="424"/>
      <c r="CJ738" s="282"/>
      <c r="CK738" s="282"/>
      <c r="CL738" s="283"/>
      <c r="CM738" s="283"/>
      <c r="CP738" s="282"/>
      <c r="DC738" s="282"/>
      <c r="DD738" s="282"/>
      <c r="DE738" s="282"/>
      <c r="DF738" s="282"/>
      <c r="DG738" s="282"/>
      <c r="DH738" s="282"/>
      <c r="DI738" s="282"/>
      <c r="DJ738" s="282"/>
      <c r="EF738" s="495" t="str">
        <f>""&amp;(MID(数据表!AZ738,1,MIN(FIND({"(";"（"},数据表!AZ738&amp;"(（",1)-1)))&amp;""</f>
        <v/>
      </c>
      <c r="EG738" s="495" t="str">
        <f>""&amp;(MID(数据表!AZ738,1,MIN(FIND({0;1;2;3;4;5;6;7;8;9},数据表!AZ738&amp;"1234567890",1)-1)))&amp;""</f>
        <v/>
      </c>
    </row>
    <row r="739" spans="2:137" s="310" customFormat="1" ht="12" customHeight="1">
      <c r="B739" s="286"/>
      <c r="C739" s="286"/>
      <c r="D739" s="286"/>
      <c r="E739" s="479"/>
      <c r="F739" s="282"/>
      <c r="G739" s="283"/>
      <c r="H739" s="421"/>
      <c r="I739" s="421"/>
      <c r="J739" s="283"/>
      <c r="K739" s="421"/>
      <c r="L739" s="282"/>
      <c r="N739" s="282"/>
      <c r="S739" s="282"/>
      <c r="T739" s="283"/>
      <c r="U739" s="283"/>
      <c r="V739" s="283"/>
      <c r="W739" s="283"/>
      <c r="X739" s="283"/>
      <c r="Y739" s="282"/>
      <c r="Z739" s="282"/>
      <c r="AA739" s="283"/>
      <c r="AB739" s="282"/>
      <c r="AC739" s="282"/>
      <c r="AD739" s="282"/>
      <c r="AE739" s="282"/>
      <c r="AF739" s="283"/>
      <c r="AG739" s="402"/>
      <c r="AH739" s="283"/>
      <c r="AI739" s="283"/>
      <c r="AJ739" s="283"/>
      <c r="AK739" s="283"/>
      <c r="AL739" s="283"/>
      <c r="AM739" s="282"/>
      <c r="AN739" s="282"/>
      <c r="AO739" s="282"/>
      <c r="AP739" s="282"/>
      <c r="AQ739" s="282"/>
      <c r="AR739" s="282"/>
      <c r="AT739" s="283"/>
      <c r="AU739" s="283"/>
      <c r="AV739" s="283"/>
      <c r="AW739" s="283"/>
      <c r="AY739" s="283"/>
      <c r="AZ739" s="282"/>
      <c r="BA739" s="283"/>
      <c r="BB739" s="282"/>
      <c r="BC739" s="282"/>
      <c r="BD739" s="282"/>
      <c r="BE739" s="283"/>
      <c r="BG739" s="282"/>
      <c r="BH739" s="282"/>
      <c r="BI739" s="282"/>
      <c r="BL739" s="421"/>
      <c r="BM739" s="424"/>
      <c r="BN739" s="424"/>
      <c r="BO739" s="424"/>
      <c r="BP739" s="424"/>
      <c r="BQ739" s="421"/>
      <c r="BR739" s="421"/>
      <c r="BV739" s="282"/>
      <c r="BW739" s="283"/>
      <c r="BY739" s="283"/>
      <c r="BZ739" s="283"/>
      <c r="CA739" s="283"/>
      <c r="CB739" s="282"/>
      <c r="CC739" s="282"/>
      <c r="CD739" s="282"/>
      <c r="CE739" s="282"/>
      <c r="CG739" s="427"/>
      <c r="CH739" s="402"/>
      <c r="CI739" s="424"/>
      <c r="CJ739" s="282"/>
      <c r="CK739" s="282"/>
      <c r="CL739" s="283"/>
      <c r="CM739" s="283"/>
      <c r="CP739" s="282"/>
      <c r="DC739" s="282"/>
      <c r="DD739" s="282"/>
      <c r="DE739" s="282"/>
      <c r="DF739" s="282"/>
      <c r="DG739" s="282"/>
      <c r="DH739" s="282"/>
      <c r="DI739" s="282"/>
      <c r="DJ739" s="282"/>
      <c r="EF739" s="495" t="str">
        <f>""&amp;(MID(数据表!AZ739,1,MIN(FIND({"(";"（"},数据表!AZ739&amp;"(（",1)-1)))&amp;""</f>
        <v/>
      </c>
      <c r="EG739" s="495" t="str">
        <f>""&amp;(MID(数据表!AZ739,1,MIN(FIND({0;1;2;3;4;5;6;7;8;9},数据表!AZ739&amp;"1234567890",1)-1)))&amp;""</f>
        <v/>
      </c>
    </row>
    <row r="740" spans="2:137" s="310" customFormat="1" ht="12" customHeight="1">
      <c r="B740" s="286"/>
      <c r="C740" s="286"/>
      <c r="D740" s="286"/>
      <c r="E740" s="479"/>
      <c r="F740" s="282"/>
      <c r="G740" s="283"/>
      <c r="H740" s="421"/>
      <c r="I740" s="421"/>
      <c r="J740" s="283"/>
      <c r="K740" s="421"/>
      <c r="L740" s="282"/>
      <c r="N740" s="282"/>
      <c r="S740" s="282"/>
      <c r="T740" s="283"/>
      <c r="U740" s="283"/>
      <c r="V740" s="283"/>
      <c r="W740" s="283"/>
      <c r="X740" s="283"/>
      <c r="Y740" s="282"/>
      <c r="Z740" s="282"/>
      <c r="AA740" s="283"/>
      <c r="AB740" s="282"/>
      <c r="AC740" s="282"/>
      <c r="AD740" s="282"/>
      <c r="AE740" s="282"/>
      <c r="AF740" s="283"/>
      <c r="AG740" s="402"/>
      <c r="AH740" s="283"/>
      <c r="AI740" s="283"/>
      <c r="AJ740" s="283"/>
      <c r="AK740" s="283"/>
      <c r="AL740" s="283"/>
      <c r="AM740" s="282"/>
      <c r="AN740" s="282"/>
      <c r="AO740" s="282"/>
      <c r="AP740" s="282"/>
      <c r="AQ740" s="282"/>
      <c r="AR740" s="282"/>
      <c r="AT740" s="283"/>
      <c r="AU740" s="283"/>
      <c r="AV740" s="283"/>
      <c r="AW740" s="283"/>
      <c r="AY740" s="283"/>
      <c r="AZ740" s="282"/>
      <c r="BA740" s="283"/>
      <c r="BB740" s="282"/>
      <c r="BC740" s="282"/>
      <c r="BD740" s="282"/>
      <c r="BE740" s="283"/>
      <c r="BG740" s="282"/>
      <c r="BH740" s="282"/>
      <c r="BI740" s="282"/>
      <c r="BL740" s="421"/>
      <c r="BM740" s="424"/>
      <c r="BN740" s="424"/>
      <c r="BO740" s="424"/>
      <c r="BP740" s="424"/>
      <c r="BQ740" s="421"/>
      <c r="BR740" s="421"/>
      <c r="BV740" s="282"/>
      <c r="BW740" s="283"/>
      <c r="BY740" s="283"/>
      <c r="BZ740" s="283"/>
      <c r="CA740" s="283"/>
      <c r="CB740" s="282"/>
      <c r="CC740" s="282"/>
      <c r="CD740" s="282"/>
      <c r="CE740" s="282"/>
      <c r="CG740" s="427"/>
      <c r="CH740" s="402"/>
      <c r="CI740" s="424"/>
      <c r="CJ740" s="282"/>
      <c r="CK740" s="282"/>
      <c r="CL740" s="283"/>
      <c r="CM740" s="283"/>
      <c r="CP740" s="282"/>
      <c r="DC740" s="282"/>
      <c r="DD740" s="282"/>
      <c r="DE740" s="282"/>
      <c r="DF740" s="282"/>
      <c r="DG740" s="282"/>
      <c r="DH740" s="282"/>
      <c r="DI740" s="282"/>
      <c r="DJ740" s="282"/>
      <c r="EF740" s="495" t="str">
        <f>""&amp;(MID(数据表!AZ740,1,MIN(FIND({"(";"（"},数据表!AZ740&amp;"(（",1)-1)))&amp;""</f>
        <v/>
      </c>
      <c r="EG740" s="495" t="str">
        <f>""&amp;(MID(数据表!AZ740,1,MIN(FIND({0;1;2;3;4;5;6;7;8;9},数据表!AZ740&amp;"1234567890",1)-1)))&amp;""</f>
        <v/>
      </c>
    </row>
    <row r="741" spans="2:137" s="310" customFormat="1" ht="12" customHeight="1">
      <c r="B741" s="286"/>
      <c r="C741" s="286"/>
      <c r="D741" s="286"/>
      <c r="E741" s="479"/>
      <c r="F741" s="282"/>
      <c r="G741" s="283"/>
      <c r="H741" s="421"/>
      <c r="I741" s="421"/>
      <c r="J741" s="283"/>
      <c r="K741" s="421"/>
      <c r="L741" s="282"/>
      <c r="N741" s="282"/>
      <c r="S741" s="282"/>
      <c r="T741" s="283"/>
      <c r="U741" s="283"/>
      <c r="V741" s="283"/>
      <c r="W741" s="283"/>
      <c r="X741" s="283"/>
      <c r="Y741" s="282"/>
      <c r="Z741" s="282"/>
      <c r="AA741" s="283"/>
      <c r="AB741" s="282"/>
      <c r="AC741" s="282"/>
      <c r="AD741" s="282"/>
      <c r="AE741" s="282"/>
      <c r="AF741" s="283"/>
      <c r="AG741" s="402"/>
      <c r="AH741" s="283"/>
      <c r="AI741" s="283"/>
      <c r="AJ741" s="283"/>
      <c r="AK741" s="283"/>
      <c r="AL741" s="283"/>
      <c r="AM741" s="282"/>
      <c r="AN741" s="282"/>
      <c r="AO741" s="282"/>
      <c r="AP741" s="282"/>
      <c r="AQ741" s="282"/>
      <c r="AR741" s="282"/>
      <c r="AT741" s="283"/>
      <c r="AU741" s="283"/>
      <c r="AV741" s="283"/>
      <c r="AW741" s="283"/>
      <c r="AY741" s="283"/>
      <c r="AZ741" s="282"/>
      <c r="BA741" s="283"/>
      <c r="BB741" s="282"/>
      <c r="BC741" s="282"/>
      <c r="BD741" s="282"/>
      <c r="BE741" s="283"/>
      <c r="BG741" s="282"/>
      <c r="BH741" s="282"/>
      <c r="BI741" s="282"/>
      <c r="BL741" s="421"/>
      <c r="BM741" s="424"/>
      <c r="BN741" s="424"/>
      <c r="BO741" s="424"/>
      <c r="BP741" s="424"/>
      <c r="BQ741" s="421"/>
      <c r="BR741" s="421"/>
      <c r="BV741" s="282"/>
      <c r="BW741" s="283"/>
      <c r="BY741" s="283"/>
      <c r="BZ741" s="283"/>
      <c r="CA741" s="283"/>
      <c r="CB741" s="282"/>
      <c r="CC741" s="282"/>
      <c r="CD741" s="282"/>
      <c r="CE741" s="282"/>
      <c r="CG741" s="427"/>
      <c r="CH741" s="402"/>
      <c r="CI741" s="424"/>
      <c r="CJ741" s="282"/>
      <c r="CK741" s="282"/>
      <c r="CL741" s="283"/>
      <c r="CM741" s="283"/>
      <c r="CP741" s="282"/>
      <c r="DC741" s="282"/>
      <c r="DD741" s="282"/>
      <c r="DE741" s="282"/>
      <c r="DF741" s="282"/>
      <c r="DG741" s="282"/>
      <c r="DH741" s="282"/>
      <c r="DI741" s="282"/>
      <c r="DJ741" s="282"/>
      <c r="EF741" s="495" t="str">
        <f>""&amp;(MID(数据表!AZ741,1,MIN(FIND({"(";"（"},数据表!AZ741&amp;"(（",1)-1)))&amp;""</f>
        <v/>
      </c>
      <c r="EG741" s="495" t="str">
        <f>""&amp;(MID(数据表!AZ741,1,MIN(FIND({0;1;2;3;4;5;6;7;8;9},数据表!AZ741&amp;"1234567890",1)-1)))&amp;""</f>
        <v/>
      </c>
    </row>
    <row r="742" spans="2:137" s="310" customFormat="1" ht="12" customHeight="1">
      <c r="B742" s="286"/>
      <c r="C742" s="286"/>
      <c r="D742" s="286"/>
      <c r="E742" s="479"/>
      <c r="F742" s="282"/>
      <c r="G742" s="283"/>
      <c r="H742" s="421"/>
      <c r="I742" s="421"/>
      <c r="J742" s="283"/>
      <c r="K742" s="421"/>
      <c r="L742" s="282"/>
      <c r="N742" s="282"/>
      <c r="S742" s="282"/>
      <c r="T742" s="283"/>
      <c r="U742" s="283"/>
      <c r="V742" s="283"/>
      <c r="W742" s="283"/>
      <c r="X742" s="283"/>
      <c r="Y742" s="282"/>
      <c r="Z742" s="282"/>
      <c r="AA742" s="283"/>
      <c r="AB742" s="282"/>
      <c r="AC742" s="282"/>
      <c r="AD742" s="282"/>
      <c r="AE742" s="282"/>
      <c r="AF742" s="283"/>
      <c r="AG742" s="402"/>
      <c r="AH742" s="283"/>
      <c r="AI742" s="283"/>
      <c r="AJ742" s="283"/>
      <c r="AK742" s="283"/>
      <c r="AL742" s="283"/>
      <c r="AM742" s="282"/>
      <c r="AN742" s="282"/>
      <c r="AO742" s="282"/>
      <c r="AP742" s="282"/>
      <c r="AQ742" s="282"/>
      <c r="AR742" s="282"/>
      <c r="AT742" s="283"/>
      <c r="AU742" s="283"/>
      <c r="AV742" s="283"/>
      <c r="AW742" s="283"/>
      <c r="AY742" s="283"/>
      <c r="AZ742" s="282"/>
      <c r="BA742" s="283"/>
      <c r="BB742" s="282"/>
      <c r="BC742" s="282"/>
      <c r="BD742" s="282"/>
      <c r="BE742" s="283"/>
      <c r="BG742" s="282"/>
      <c r="BH742" s="282"/>
      <c r="BI742" s="282"/>
      <c r="BL742" s="421"/>
      <c r="BM742" s="424"/>
      <c r="BN742" s="424"/>
      <c r="BO742" s="424"/>
      <c r="BP742" s="424"/>
      <c r="BQ742" s="421"/>
      <c r="BR742" s="421"/>
      <c r="BV742" s="282"/>
      <c r="BW742" s="283"/>
      <c r="BY742" s="283"/>
      <c r="BZ742" s="283"/>
      <c r="CA742" s="283"/>
      <c r="CB742" s="282"/>
      <c r="CC742" s="282"/>
      <c r="CD742" s="282"/>
      <c r="CE742" s="282"/>
      <c r="CG742" s="427"/>
      <c r="CH742" s="402"/>
      <c r="CI742" s="424"/>
      <c r="CJ742" s="282"/>
      <c r="CK742" s="282"/>
      <c r="CL742" s="283"/>
      <c r="CM742" s="283"/>
      <c r="CP742" s="282"/>
      <c r="DC742" s="282"/>
      <c r="DD742" s="282"/>
      <c r="DE742" s="282"/>
      <c r="DF742" s="282"/>
      <c r="DG742" s="282"/>
      <c r="DH742" s="282"/>
      <c r="DI742" s="282"/>
      <c r="DJ742" s="282"/>
      <c r="EF742" s="495" t="str">
        <f>""&amp;(MID(数据表!AZ742,1,MIN(FIND({"(";"（"},数据表!AZ742&amp;"(（",1)-1)))&amp;""</f>
        <v/>
      </c>
      <c r="EG742" s="495" t="str">
        <f>""&amp;(MID(数据表!AZ742,1,MIN(FIND({0;1;2;3;4;5;6;7;8;9},数据表!AZ742&amp;"1234567890",1)-1)))&amp;""</f>
        <v/>
      </c>
    </row>
    <row r="743" spans="2:137" s="310" customFormat="1" ht="12" customHeight="1">
      <c r="B743" s="286"/>
      <c r="C743" s="286"/>
      <c r="D743" s="286"/>
      <c r="E743" s="479"/>
      <c r="F743" s="282"/>
      <c r="G743" s="283"/>
      <c r="H743" s="421"/>
      <c r="I743" s="421"/>
      <c r="J743" s="283"/>
      <c r="K743" s="421"/>
      <c r="L743" s="282"/>
      <c r="N743" s="282"/>
      <c r="S743" s="282"/>
      <c r="T743" s="283"/>
      <c r="U743" s="283"/>
      <c r="V743" s="283"/>
      <c r="W743" s="283"/>
      <c r="X743" s="283"/>
      <c r="Y743" s="282"/>
      <c r="Z743" s="282"/>
      <c r="AA743" s="283"/>
      <c r="AB743" s="282"/>
      <c r="AC743" s="282"/>
      <c r="AD743" s="282"/>
      <c r="AE743" s="282"/>
      <c r="AF743" s="283"/>
      <c r="AG743" s="402"/>
      <c r="AH743" s="283"/>
      <c r="AI743" s="283"/>
      <c r="AJ743" s="283"/>
      <c r="AK743" s="283"/>
      <c r="AL743" s="283"/>
      <c r="AM743" s="282"/>
      <c r="AN743" s="282"/>
      <c r="AO743" s="282"/>
      <c r="AP743" s="282"/>
      <c r="AQ743" s="282"/>
      <c r="AR743" s="282"/>
      <c r="AT743" s="283"/>
      <c r="AU743" s="283"/>
      <c r="AV743" s="283"/>
      <c r="AW743" s="283"/>
      <c r="AY743" s="283"/>
      <c r="AZ743" s="282"/>
      <c r="BA743" s="283"/>
      <c r="BB743" s="282"/>
      <c r="BC743" s="282"/>
      <c r="BD743" s="282"/>
      <c r="BE743" s="283"/>
      <c r="BG743" s="282"/>
      <c r="BH743" s="282"/>
      <c r="BI743" s="282"/>
      <c r="BL743" s="421"/>
      <c r="BM743" s="424"/>
      <c r="BN743" s="424"/>
      <c r="BO743" s="424"/>
      <c r="BP743" s="424"/>
      <c r="BQ743" s="421"/>
      <c r="BR743" s="421"/>
      <c r="BV743" s="282"/>
      <c r="BW743" s="283"/>
      <c r="BY743" s="283"/>
      <c r="BZ743" s="283"/>
      <c r="CA743" s="283"/>
      <c r="CB743" s="282"/>
      <c r="CC743" s="282"/>
      <c r="CD743" s="282"/>
      <c r="CE743" s="282"/>
      <c r="CG743" s="427"/>
      <c r="CH743" s="402"/>
      <c r="CI743" s="424"/>
      <c r="CJ743" s="282"/>
      <c r="CK743" s="282"/>
      <c r="CL743" s="283"/>
      <c r="CM743" s="283"/>
      <c r="CP743" s="282"/>
      <c r="DC743" s="282"/>
      <c r="DD743" s="282"/>
      <c r="DE743" s="282"/>
      <c r="DF743" s="282"/>
      <c r="DG743" s="282"/>
      <c r="DH743" s="282"/>
      <c r="DI743" s="282"/>
      <c r="DJ743" s="282"/>
      <c r="EF743" s="495" t="str">
        <f>""&amp;(MID(数据表!AZ743,1,MIN(FIND({"(";"（"},数据表!AZ743&amp;"(（",1)-1)))&amp;""</f>
        <v/>
      </c>
      <c r="EG743" s="495" t="str">
        <f>""&amp;(MID(数据表!AZ743,1,MIN(FIND({0;1;2;3;4;5;6;7;8;9},数据表!AZ743&amp;"1234567890",1)-1)))&amp;""</f>
        <v/>
      </c>
    </row>
    <row r="744" spans="2:137" s="310" customFormat="1" ht="12" customHeight="1">
      <c r="B744" s="286"/>
      <c r="C744" s="286"/>
      <c r="D744" s="286"/>
      <c r="E744" s="479"/>
      <c r="F744" s="282"/>
      <c r="G744" s="283"/>
      <c r="H744" s="421"/>
      <c r="I744" s="421"/>
      <c r="J744" s="283"/>
      <c r="K744" s="421"/>
      <c r="L744" s="282"/>
      <c r="N744" s="282"/>
      <c r="S744" s="282"/>
      <c r="T744" s="283"/>
      <c r="U744" s="283"/>
      <c r="V744" s="283"/>
      <c r="W744" s="283"/>
      <c r="X744" s="283"/>
      <c r="Y744" s="282"/>
      <c r="Z744" s="282"/>
      <c r="AA744" s="283"/>
      <c r="AB744" s="282"/>
      <c r="AC744" s="282"/>
      <c r="AD744" s="282"/>
      <c r="AE744" s="282"/>
      <c r="AF744" s="283"/>
      <c r="AG744" s="402"/>
      <c r="AH744" s="283"/>
      <c r="AI744" s="283"/>
      <c r="AJ744" s="283"/>
      <c r="AK744" s="283"/>
      <c r="AL744" s="283"/>
      <c r="AM744" s="282"/>
      <c r="AN744" s="282"/>
      <c r="AO744" s="282"/>
      <c r="AP744" s="282"/>
      <c r="AQ744" s="282"/>
      <c r="AR744" s="282"/>
      <c r="AT744" s="283"/>
      <c r="AU744" s="283"/>
      <c r="AV744" s="283"/>
      <c r="AW744" s="283"/>
      <c r="AY744" s="283"/>
      <c r="AZ744" s="282"/>
      <c r="BA744" s="283"/>
      <c r="BB744" s="282"/>
      <c r="BC744" s="282"/>
      <c r="BD744" s="282"/>
      <c r="BE744" s="283"/>
      <c r="BG744" s="282"/>
      <c r="BH744" s="282"/>
      <c r="BI744" s="282"/>
      <c r="BL744" s="421"/>
      <c r="BM744" s="424"/>
      <c r="BN744" s="424"/>
      <c r="BO744" s="424"/>
      <c r="BP744" s="424"/>
      <c r="BQ744" s="421"/>
      <c r="BR744" s="421"/>
      <c r="BV744" s="282"/>
      <c r="BW744" s="283"/>
      <c r="BY744" s="283"/>
      <c r="BZ744" s="283"/>
      <c r="CA744" s="283"/>
      <c r="CB744" s="282"/>
      <c r="CC744" s="282"/>
      <c r="CD744" s="282"/>
      <c r="CE744" s="282"/>
      <c r="CG744" s="427"/>
      <c r="CH744" s="402"/>
      <c r="CI744" s="424"/>
      <c r="CJ744" s="282"/>
      <c r="CK744" s="282"/>
      <c r="CL744" s="283"/>
      <c r="CM744" s="283"/>
      <c r="CP744" s="282"/>
      <c r="DC744" s="282"/>
      <c r="DD744" s="282"/>
      <c r="DE744" s="282"/>
      <c r="DF744" s="282"/>
      <c r="DG744" s="282"/>
      <c r="DH744" s="282"/>
      <c r="DI744" s="282"/>
      <c r="DJ744" s="282"/>
      <c r="EF744" s="495" t="str">
        <f>""&amp;(MID(数据表!AZ744,1,MIN(FIND({"(";"（"},数据表!AZ744&amp;"(（",1)-1)))&amp;""</f>
        <v/>
      </c>
      <c r="EG744" s="495" t="str">
        <f>""&amp;(MID(数据表!AZ744,1,MIN(FIND({0;1;2;3;4;5;6;7;8;9},数据表!AZ744&amp;"1234567890",1)-1)))&amp;""</f>
        <v/>
      </c>
    </row>
    <row r="745" spans="2:137" s="310" customFormat="1" ht="12" customHeight="1">
      <c r="B745" s="286"/>
      <c r="C745" s="286"/>
      <c r="D745" s="286"/>
      <c r="E745" s="479"/>
      <c r="F745" s="282"/>
      <c r="G745" s="283"/>
      <c r="H745" s="421"/>
      <c r="I745" s="421"/>
      <c r="J745" s="283"/>
      <c r="K745" s="421"/>
      <c r="L745" s="282"/>
      <c r="N745" s="282"/>
      <c r="S745" s="282"/>
      <c r="T745" s="283"/>
      <c r="U745" s="283"/>
      <c r="V745" s="283"/>
      <c r="W745" s="283"/>
      <c r="X745" s="283"/>
      <c r="Y745" s="282"/>
      <c r="Z745" s="282"/>
      <c r="AA745" s="283"/>
      <c r="AB745" s="282"/>
      <c r="AC745" s="282"/>
      <c r="AD745" s="282"/>
      <c r="AE745" s="282"/>
      <c r="AF745" s="283"/>
      <c r="AG745" s="402"/>
      <c r="AH745" s="283"/>
      <c r="AI745" s="283"/>
      <c r="AJ745" s="283"/>
      <c r="AK745" s="283"/>
      <c r="AL745" s="283"/>
      <c r="AM745" s="282"/>
      <c r="AN745" s="282"/>
      <c r="AO745" s="282"/>
      <c r="AP745" s="282"/>
      <c r="AQ745" s="282"/>
      <c r="AR745" s="282"/>
      <c r="AT745" s="283"/>
      <c r="AU745" s="283"/>
      <c r="AV745" s="283"/>
      <c r="AW745" s="283"/>
      <c r="AY745" s="283"/>
      <c r="AZ745" s="282"/>
      <c r="BA745" s="283"/>
      <c r="BB745" s="282"/>
      <c r="BC745" s="282"/>
      <c r="BD745" s="282"/>
      <c r="BE745" s="283"/>
      <c r="BG745" s="282"/>
      <c r="BH745" s="282"/>
      <c r="BI745" s="282"/>
      <c r="BL745" s="421"/>
      <c r="BM745" s="424"/>
      <c r="BN745" s="424"/>
      <c r="BO745" s="424"/>
      <c r="BP745" s="424"/>
      <c r="BQ745" s="421"/>
      <c r="BR745" s="421"/>
      <c r="BV745" s="282"/>
      <c r="BW745" s="283"/>
      <c r="BY745" s="283"/>
      <c r="BZ745" s="283"/>
      <c r="CA745" s="283"/>
      <c r="CB745" s="282"/>
      <c r="CC745" s="282"/>
      <c r="CD745" s="282"/>
      <c r="CE745" s="282"/>
      <c r="CG745" s="427"/>
      <c r="CH745" s="402"/>
      <c r="CI745" s="424"/>
      <c r="CJ745" s="282"/>
      <c r="CK745" s="282"/>
      <c r="CL745" s="283"/>
      <c r="CM745" s="283"/>
      <c r="CP745" s="282"/>
      <c r="DC745" s="282"/>
      <c r="DD745" s="282"/>
      <c r="DE745" s="282"/>
      <c r="DF745" s="282"/>
      <c r="DG745" s="282"/>
      <c r="DH745" s="282"/>
      <c r="DI745" s="282"/>
      <c r="DJ745" s="282"/>
      <c r="EF745" s="495" t="str">
        <f>""&amp;(MID(数据表!AZ745,1,MIN(FIND({"(";"（"},数据表!AZ745&amp;"(（",1)-1)))&amp;""</f>
        <v/>
      </c>
      <c r="EG745" s="495" t="str">
        <f>""&amp;(MID(数据表!AZ745,1,MIN(FIND({0;1;2;3;4;5;6;7;8;9},数据表!AZ745&amp;"1234567890",1)-1)))&amp;""</f>
        <v/>
      </c>
    </row>
    <row r="746" spans="2:137" s="310" customFormat="1" ht="12" customHeight="1">
      <c r="B746" s="286"/>
      <c r="C746" s="286"/>
      <c r="D746" s="286"/>
      <c r="E746" s="479"/>
      <c r="F746" s="282"/>
      <c r="G746" s="283"/>
      <c r="H746" s="421"/>
      <c r="I746" s="421"/>
      <c r="J746" s="283"/>
      <c r="K746" s="421"/>
      <c r="L746" s="282"/>
      <c r="N746" s="282"/>
      <c r="S746" s="282"/>
      <c r="T746" s="283"/>
      <c r="U746" s="283"/>
      <c r="V746" s="283"/>
      <c r="W746" s="283"/>
      <c r="X746" s="283"/>
      <c r="Y746" s="282"/>
      <c r="Z746" s="282"/>
      <c r="AA746" s="283"/>
      <c r="AB746" s="282"/>
      <c r="AC746" s="282"/>
      <c r="AD746" s="282"/>
      <c r="AE746" s="282"/>
      <c r="AF746" s="283"/>
      <c r="AG746" s="402"/>
      <c r="AH746" s="283"/>
      <c r="AI746" s="283"/>
      <c r="AJ746" s="283"/>
      <c r="AK746" s="283"/>
      <c r="AL746" s="283"/>
      <c r="AM746" s="282"/>
      <c r="AN746" s="282"/>
      <c r="AO746" s="282"/>
      <c r="AP746" s="282"/>
      <c r="AQ746" s="282"/>
      <c r="AR746" s="282"/>
      <c r="AT746" s="283"/>
      <c r="AU746" s="283"/>
      <c r="AV746" s="283"/>
      <c r="AW746" s="283"/>
      <c r="AY746" s="283"/>
      <c r="AZ746" s="282"/>
      <c r="BA746" s="283"/>
      <c r="BB746" s="282"/>
      <c r="BC746" s="282"/>
      <c r="BD746" s="282"/>
      <c r="BE746" s="283"/>
      <c r="BG746" s="282"/>
      <c r="BH746" s="282"/>
      <c r="BI746" s="282"/>
      <c r="BL746" s="421"/>
      <c r="BM746" s="424"/>
      <c r="BN746" s="424"/>
      <c r="BO746" s="424"/>
      <c r="BP746" s="424"/>
      <c r="BQ746" s="421"/>
      <c r="BR746" s="421"/>
      <c r="BV746" s="282"/>
      <c r="BW746" s="283"/>
      <c r="BY746" s="283"/>
      <c r="BZ746" s="283"/>
      <c r="CA746" s="283"/>
      <c r="CB746" s="282"/>
      <c r="CC746" s="282"/>
      <c r="CD746" s="282"/>
      <c r="CE746" s="282"/>
      <c r="CG746" s="427"/>
      <c r="CH746" s="402"/>
      <c r="CI746" s="424"/>
      <c r="CJ746" s="282"/>
      <c r="CK746" s="282"/>
      <c r="CL746" s="283"/>
      <c r="CM746" s="283"/>
      <c r="CP746" s="282"/>
      <c r="DC746" s="282"/>
      <c r="DD746" s="282"/>
      <c r="DE746" s="282"/>
      <c r="DF746" s="282"/>
      <c r="DG746" s="282"/>
      <c r="DH746" s="282"/>
      <c r="DI746" s="282"/>
      <c r="DJ746" s="282"/>
      <c r="EF746" s="495" t="str">
        <f>""&amp;(MID(数据表!AZ746,1,MIN(FIND({"(";"（"},数据表!AZ746&amp;"(（",1)-1)))&amp;""</f>
        <v/>
      </c>
      <c r="EG746" s="495" t="str">
        <f>""&amp;(MID(数据表!AZ746,1,MIN(FIND({0;1;2;3;4;5;6;7;8;9},数据表!AZ746&amp;"1234567890",1)-1)))&amp;""</f>
        <v/>
      </c>
    </row>
    <row r="747" spans="2:137" s="310" customFormat="1" ht="12" customHeight="1">
      <c r="B747" s="286"/>
      <c r="C747" s="286"/>
      <c r="D747" s="286"/>
      <c r="E747" s="479"/>
      <c r="F747" s="282"/>
      <c r="G747" s="283"/>
      <c r="H747" s="421"/>
      <c r="I747" s="421"/>
      <c r="J747" s="283"/>
      <c r="K747" s="421"/>
      <c r="L747" s="282"/>
      <c r="N747" s="282"/>
      <c r="S747" s="282"/>
      <c r="T747" s="283"/>
      <c r="U747" s="283"/>
      <c r="V747" s="283"/>
      <c r="W747" s="283"/>
      <c r="X747" s="283"/>
      <c r="Y747" s="282"/>
      <c r="Z747" s="282"/>
      <c r="AA747" s="283"/>
      <c r="AB747" s="282"/>
      <c r="AC747" s="282"/>
      <c r="AD747" s="282"/>
      <c r="AE747" s="282"/>
      <c r="AF747" s="283"/>
      <c r="AG747" s="402"/>
      <c r="AH747" s="283"/>
      <c r="AI747" s="283"/>
      <c r="AJ747" s="283"/>
      <c r="AK747" s="283"/>
      <c r="AL747" s="283"/>
      <c r="AM747" s="282"/>
      <c r="AN747" s="282"/>
      <c r="AO747" s="282"/>
      <c r="AP747" s="282"/>
      <c r="AQ747" s="282"/>
      <c r="AR747" s="282"/>
      <c r="AT747" s="283"/>
      <c r="AU747" s="283"/>
      <c r="AV747" s="283"/>
      <c r="AW747" s="283"/>
      <c r="AY747" s="283"/>
      <c r="AZ747" s="282"/>
      <c r="BA747" s="283"/>
      <c r="BB747" s="282"/>
      <c r="BC747" s="282"/>
      <c r="BD747" s="282"/>
      <c r="BE747" s="283"/>
      <c r="BG747" s="282"/>
      <c r="BH747" s="282"/>
      <c r="BI747" s="282"/>
      <c r="BL747" s="421"/>
      <c r="BM747" s="424"/>
      <c r="BN747" s="424"/>
      <c r="BO747" s="424"/>
      <c r="BP747" s="424"/>
      <c r="BQ747" s="421"/>
      <c r="BR747" s="421"/>
      <c r="BV747" s="282"/>
      <c r="BW747" s="283"/>
      <c r="BY747" s="283"/>
      <c r="BZ747" s="283"/>
      <c r="CA747" s="283"/>
      <c r="CB747" s="282"/>
      <c r="CC747" s="282"/>
      <c r="CD747" s="282"/>
      <c r="CE747" s="282"/>
      <c r="CG747" s="427"/>
      <c r="CH747" s="402"/>
      <c r="CI747" s="424"/>
      <c r="CJ747" s="282"/>
      <c r="CK747" s="282"/>
      <c r="CL747" s="283"/>
      <c r="CM747" s="283"/>
      <c r="CP747" s="282"/>
      <c r="DC747" s="282"/>
      <c r="DD747" s="282"/>
      <c r="DE747" s="282"/>
      <c r="DF747" s="282"/>
      <c r="DG747" s="282"/>
      <c r="DH747" s="282"/>
      <c r="DI747" s="282"/>
      <c r="DJ747" s="282"/>
      <c r="EF747" s="495" t="str">
        <f>""&amp;(MID(数据表!AZ747,1,MIN(FIND({"(";"（"},数据表!AZ747&amp;"(（",1)-1)))&amp;""</f>
        <v/>
      </c>
      <c r="EG747" s="495" t="str">
        <f>""&amp;(MID(数据表!AZ747,1,MIN(FIND({0;1;2;3;4;5;6;7;8;9},数据表!AZ747&amp;"1234567890",1)-1)))&amp;""</f>
        <v/>
      </c>
    </row>
    <row r="748" spans="2:137" s="310" customFormat="1" ht="12" customHeight="1">
      <c r="B748" s="286"/>
      <c r="C748" s="286"/>
      <c r="D748" s="286"/>
      <c r="E748" s="479"/>
      <c r="F748" s="282"/>
      <c r="G748" s="283"/>
      <c r="H748" s="421"/>
      <c r="I748" s="421"/>
      <c r="J748" s="283"/>
      <c r="K748" s="421"/>
      <c r="L748" s="282"/>
      <c r="N748" s="282"/>
      <c r="S748" s="282"/>
      <c r="T748" s="283"/>
      <c r="U748" s="283"/>
      <c r="V748" s="283"/>
      <c r="W748" s="283"/>
      <c r="X748" s="283"/>
      <c r="Y748" s="282"/>
      <c r="Z748" s="282"/>
      <c r="AA748" s="283"/>
      <c r="AB748" s="282"/>
      <c r="AC748" s="282"/>
      <c r="AD748" s="282"/>
      <c r="AE748" s="282"/>
      <c r="AF748" s="283"/>
      <c r="AG748" s="402"/>
      <c r="AH748" s="283"/>
      <c r="AI748" s="283"/>
      <c r="AJ748" s="283"/>
      <c r="AK748" s="283"/>
      <c r="AL748" s="283"/>
      <c r="AM748" s="282"/>
      <c r="AN748" s="282"/>
      <c r="AO748" s="282"/>
      <c r="AP748" s="282"/>
      <c r="AQ748" s="282"/>
      <c r="AR748" s="282"/>
      <c r="AT748" s="283"/>
      <c r="AU748" s="283"/>
      <c r="AV748" s="283"/>
      <c r="AW748" s="283"/>
      <c r="AY748" s="283"/>
      <c r="AZ748" s="282"/>
      <c r="BA748" s="283"/>
      <c r="BB748" s="282"/>
      <c r="BC748" s="282"/>
      <c r="BD748" s="282"/>
      <c r="BE748" s="283"/>
      <c r="BG748" s="282"/>
      <c r="BH748" s="282"/>
      <c r="BI748" s="282"/>
      <c r="BL748" s="421"/>
      <c r="BM748" s="424"/>
      <c r="BN748" s="424"/>
      <c r="BO748" s="424"/>
      <c r="BP748" s="424"/>
      <c r="BQ748" s="421"/>
      <c r="BR748" s="421"/>
      <c r="BV748" s="282"/>
      <c r="BW748" s="283"/>
      <c r="BY748" s="283"/>
      <c r="BZ748" s="283"/>
      <c r="CA748" s="283"/>
      <c r="CB748" s="282"/>
      <c r="CC748" s="282"/>
      <c r="CD748" s="282"/>
      <c r="CE748" s="282"/>
      <c r="CG748" s="427"/>
      <c r="CH748" s="402"/>
      <c r="CI748" s="424"/>
      <c r="CJ748" s="282"/>
      <c r="CK748" s="282"/>
      <c r="CL748" s="283"/>
      <c r="CM748" s="283"/>
      <c r="CP748" s="282"/>
      <c r="DC748" s="282"/>
      <c r="DD748" s="282"/>
      <c r="DE748" s="282"/>
      <c r="DF748" s="282"/>
      <c r="DG748" s="282"/>
      <c r="DH748" s="282"/>
      <c r="DI748" s="282"/>
      <c r="DJ748" s="282"/>
      <c r="EF748" s="495" t="str">
        <f>""&amp;(MID(数据表!AZ748,1,MIN(FIND({"(";"（"},数据表!AZ748&amp;"(（",1)-1)))&amp;""</f>
        <v/>
      </c>
      <c r="EG748" s="495" t="str">
        <f>""&amp;(MID(数据表!AZ748,1,MIN(FIND({0;1;2;3;4;5;6;7;8;9},数据表!AZ748&amp;"1234567890",1)-1)))&amp;""</f>
        <v/>
      </c>
    </row>
    <row r="749" spans="2:137" s="310" customFormat="1" ht="12" customHeight="1">
      <c r="B749" s="286"/>
      <c r="C749" s="286"/>
      <c r="D749" s="286"/>
      <c r="E749" s="479"/>
      <c r="F749" s="282"/>
      <c r="G749" s="283"/>
      <c r="H749" s="421"/>
      <c r="I749" s="421"/>
      <c r="J749" s="283"/>
      <c r="K749" s="421"/>
      <c r="L749" s="282"/>
      <c r="N749" s="282"/>
      <c r="S749" s="282"/>
      <c r="T749" s="283"/>
      <c r="U749" s="283"/>
      <c r="V749" s="283"/>
      <c r="W749" s="283"/>
      <c r="X749" s="283"/>
      <c r="Y749" s="282"/>
      <c r="Z749" s="282"/>
      <c r="AA749" s="283"/>
      <c r="AB749" s="282"/>
      <c r="AC749" s="282"/>
      <c r="AD749" s="282"/>
      <c r="AE749" s="282"/>
      <c r="AF749" s="283"/>
      <c r="AG749" s="402"/>
      <c r="AH749" s="283"/>
      <c r="AI749" s="283"/>
      <c r="AJ749" s="283"/>
      <c r="AK749" s="283"/>
      <c r="AL749" s="283"/>
      <c r="AM749" s="282"/>
      <c r="AN749" s="282"/>
      <c r="AO749" s="282"/>
      <c r="AP749" s="282"/>
      <c r="AQ749" s="282"/>
      <c r="AR749" s="282"/>
      <c r="AT749" s="283"/>
      <c r="AU749" s="283"/>
      <c r="AV749" s="283"/>
      <c r="AW749" s="283"/>
      <c r="AY749" s="283"/>
      <c r="AZ749" s="282"/>
      <c r="BA749" s="283"/>
      <c r="BB749" s="282"/>
      <c r="BC749" s="282"/>
      <c r="BD749" s="282"/>
      <c r="BE749" s="283"/>
      <c r="BG749" s="282"/>
      <c r="BH749" s="282"/>
      <c r="BI749" s="282"/>
      <c r="BL749" s="421"/>
      <c r="BM749" s="424"/>
      <c r="BN749" s="424"/>
      <c r="BO749" s="424"/>
      <c r="BP749" s="424"/>
      <c r="BQ749" s="421"/>
      <c r="BR749" s="421"/>
      <c r="BV749" s="282"/>
      <c r="BW749" s="283"/>
      <c r="BY749" s="283"/>
      <c r="BZ749" s="283"/>
      <c r="CA749" s="283"/>
      <c r="CB749" s="282"/>
      <c r="CC749" s="282"/>
      <c r="CD749" s="282"/>
      <c r="CE749" s="282"/>
      <c r="CG749" s="427"/>
      <c r="CH749" s="402"/>
      <c r="CI749" s="424"/>
      <c r="CJ749" s="282"/>
      <c r="CK749" s="282"/>
      <c r="CL749" s="283"/>
      <c r="CM749" s="283"/>
      <c r="CP749" s="282"/>
      <c r="DC749" s="282"/>
      <c r="DD749" s="282"/>
      <c r="DE749" s="282"/>
      <c r="DF749" s="282"/>
      <c r="DG749" s="282"/>
      <c r="DH749" s="282"/>
      <c r="DI749" s="282"/>
      <c r="DJ749" s="282"/>
      <c r="EF749" s="495" t="str">
        <f>""&amp;(MID(数据表!AZ749,1,MIN(FIND({"(";"（"},数据表!AZ749&amp;"(（",1)-1)))&amp;""</f>
        <v/>
      </c>
      <c r="EG749" s="495" t="str">
        <f>""&amp;(MID(数据表!AZ749,1,MIN(FIND({0;1;2;3;4;5;6;7;8;9},数据表!AZ749&amp;"1234567890",1)-1)))&amp;""</f>
        <v/>
      </c>
    </row>
    <row r="750" spans="2:137" s="310" customFormat="1" ht="12" customHeight="1">
      <c r="B750" s="286"/>
      <c r="C750" s="286"/>
      <c r="D750" s="286"/>
      <c r="E750" s="479"/>
      <c r="F750" s="282"/>
      <c r="G750" s="283"/>
      <c r="H750" s="421"/>
      <c r="I750" s="421"/>
      <c r="J750" s="283"/>
      <c r="K750" s="421"/>
      <c r="L750" s="282"/>
      <c r="N750" s="282"/>
      <c r="S750" s="282"/>
      <c r="T750" s="283"/>
      <c r="U750" s="283"/>
      <c r="V750" s="283"/>
      <c r="W750" s="283"/>
      <c r="X750" s="283"/>
      <c r="Y750" s="282"/>
      <c r="Z750" s="282"/>
      <c r="AA750" s="283"/>
      <c r="AB750" s="282"/>
      <c r="AC750" s="282"/>
      <c r="AD750" s="282"/>
      <c r="AE750" s="282"/>
      <c r="AF750" s="283"/>
      <c r="AG750" s="402"/>
      <c r="AH750" s="283"/>
      <c r="AI750" s="283"/>
      <c r="AJ750" s="283"/>
      <c r="AK750" s="283"/>
      <c r="AL750" s="283"/>
      <c r="AM750" s="282"/>
      <c r="AN750" s="282"/>
      <c r="AO750" s="282"/>
      <c r="AP750" s="282"/>
      <c r="AQ750" s="282"/>
      <c r="AR750" s="282"/>
      <c r="AT750" s="283"/>
      <c r="AU750" s="283"/>
      <c r="AV750" s="283"/>
      <c r="AW750" s="283"/>
      <c r="AY750" s="283"/>
      <c r="AZ750" s="282"/>
      <c r="BA750" s="283"/>
      <c r="BB750" s="282"/>
      <c r="BC750" s="282"/>
      <c r="BD750" s="282"/>
      <c r="BE750" s="283"/>
      <c r="BG750" s="282"/>
      <c r="BH750" s="282"/>
      <c r="BI750" s="282"/>
      <c r="BL750" s="421"/>
      <c r="BM750" s="424"/>
      <c r="BN750" s="424"/>
      <c r="BO750" s="424"/>
      <c r="BP750" s="424"/>
      <c r="BQ750" s="421"/>
      <c r="BR750" s="421"/>
      <c r="BV750" s="282"/>
      <c r="BW750" s="283"/>
      <c r="BY750" s="283"/>
      <c r="BZ750" s="283"/>
      <c r="CA750" s="283"/>
      <c r="CB750" s="282"/>
      <c r="CC750" s="282"/>
      <c r="CD750" s="282"/>
      <c r="CE750" s="282"/>
      <c r="CG750" s="427"/>
      <c r="CH750" s="402"/>
      <c r="CI750" s="424"/>
      <c r="CJ750" s="282"/>
      <c r="CK750" s="282"/>
      <c r="CL750" s="283"/>
      <c r="CM750" s="283"/>
      <c r="CP750" s="282"/>
      <c r="DC750" s="282"/>
      <c r="DD750" s="282"/>
      <c r="DE750" s="282"/>
      <c r="DF750" s="282"/>
      <c r="DG750" s="282"/>
      <c r="DH750" s="282"/>
      <c r="DI750" s="282"/>
      <c r="DJ750" s="282"/>
      <c r="EF750" s="495" t="str">
        <f>""&amp;(MID(数据表!AZ750,1,MIN(FIND({"(";"（"},数据表!AZ750&amp;"(（",1)-1)))&amp;""</f>
        <v/>
      </c>
      <c r="EG750" s="495" t="str">
        <f>""&amp;(MID(数据表!AZ750,1,MIN(FIND({0;1;2;3;4;5;6;7;8;9},数据表!AZ750&amp;"1234567890",1)-1)))&amp;""</f>
        <v/>
      </c>
    </row>
    <row r="751" spans="2:137" s="310" customFormat="1" ht="12" customHeight="1">
      <c r="B751" s="286"/>
      <c r="C751" s="286"/>
      <c r="D751" s="286"/>
      <c r="E751" s="479"/>
      <c r="F751" s="282"/>
      <c r="G751" s="283"/>
      <c r="H751" s="421"/>
      <c r="I751" s="421"/>
      <c r="J751" s="283"/>
      <c r="K751" s="421"/>
      <c r="L751" s="282"/>
      <c r="N751" s="282"/>
      <c r="S751" s="282"/>
      <c r="T751" s="283"/>
      <c r="U751" s="283"/>
      <c r="V751" s="283"/>
      <c r="W751" s="283"/>
      <c r="X751" s="283"/>
      <c r="Y751" s="282"/>
      <c r="Z751" s="282"/>
      <c r="AA751" s="283"/>
      <c r="AB751" s="282"/>
      <c r="AC751" s="282"/>
      <c r="AD751" s="282"/>
      <c r="AE751" s="282"/>
      <c r="AF751" s="283"/>
      <c r="AG751" s="402"/>
      <c r="AH751" s="283"/>
      <c r="AI751" s="283"/>
      <c r="AJ751" s="283"/>
      <c r="AK751" s="283"/>
      <c r="AL751" s="283"/>
      <c r="AM751" s="282"/>
      <c r="AN751" s="282"/>
      <c r="AO751" s="282"/>
      <c r="AP751" s="282"/>
      <c r="AQ751" s="282"/>
      <c r="AR751" s="282"/>
      <c r="AT751" s="283"/>
      <c r="AU751" s="283"/>
      <c r="AV751" s="283"/>
      <c r="AW751" s="283"/>
      <c r="AY751" s="283"/>
      <c r="AZ751" s="282"/>
      <c r="BA751" s="283"/>
      <c r="BB751" s="282"/>
      <c r="BC751" s="282"/>
      <c r="BD751" s="282"/>
      <c r="BE751" s="283"/>
      <c r="BG751" s="282"/>
      <c r="BH751" s="282"/>
      <c r="BI751" s="282"/>
      <c r="BL751" s="421"/>
      <c r="BM751" s="424"/>
      <c r="BN751" s="424"/>
      <c r="BO751" s="424"/>
      <c r="BP751" s="424"/>
      <c r="BQ751" s="421"/>
      <c r="BR751" s="421"/>
      <c r="BV751" s="282"/>
      <c r="BW751" s="283"/>
      <c r="BY751" s="283"/>
      <c r="BZ751" s="283"/>
      <c r="CA751" s="283"/>
      <c r="CB751" s="282"/>
      <c r="CC751" s="282"/>
      <c r="CD751" s="282"/>
      <c r="CE751" s="282"/>
      <c r="CG751" s="427"/>
      <c r="CH751" s="402"/>
      <c r="CI751" s="424"/>
      <c r="CJ751" s="282"/>
      <c r="CK751" s="282"/>
      <c r="CL751" s="283"/>
      <c r="CM751" s="283"/>
      <c r="CP751" s="282"/>
      <c r="DC751" s="282"/>
      <c r="DD751" s="282"/>
      <c r="DE751" s="282"/>
      <c r="DF751" s="282"/>
      <c r="DG751" s="282"/>
      <c r="DH751" s="282"/>
      <c r="DI751" s="282"/>
      <c r="DJ751" s="282"/>
      <c r="EF751" s="495" t="str">
        <f>""&amp;(MID(数据表!AZ751,1,MIN(FIND({"(";"（"},数据表!AZ751&amp;"(（",1)-1)))&amp;""</f>
        <v/>
      </c>
      <c r="EG751" s="495" t="str">
        <f>""&amp;(MID(数据表!AZ751,1,MIN(FIND({0;1;2;3;4;5;6;7;8;9},数据表!AZ751&amp;"1234567890",1)-1)))&amp;""</f>
        <v/>
      </c>
    </row>
    <row r="752" spans="2:137" s="310" customFormat="1" ht="12" customHeight="1">
      <c r="B752" s="286"/>
      <c r="C752" s="286"/>
      <c r="D752" s="286"/>
      <c r="E752" s="479"/>
      <c r="F752" s="282"/>
      <c r="G752" s="283"/>
      <c r="H752" s="421"/>
      <c r="I752" s="421"/>
      <c r="J752" s="283"/>
      <c r="K752" s="421"/>
      <c r="L752" s="282"/>
      <c r="N752" s="282"/>
      <c r="S752" s="282"/>
      <c r="T752" s="283"/>
      <c r="U752" s="283"/>
      <c r="V752" s="283"/>
      <c r="W752" s="283"/>
      <c r="X752" s="283"/>
      <c r="Y752" s="282"/>
      <c r="Z752" s="282"/>
      <c r="AA752" s="283"/>
      <c r="AB752" s="282"/>
      <c r="AC752" s="282"/>
      <c r="AD752" s="282"/>
      <c r="AE752" s="282"/>
      <c r="AF752" s="283"/>
      <c r="AG752" s="402"/>
      <c r="AH752" s="283"/>
      <c r="AI752" s="283"/>
      <c r="AJ752" s="283"/>
      <c r="AK752" s="283"/>
      <c r="AL752" s="283"/>
      <c r="AM752" s="282"/>
      <c r="AN752" s="282"/>
      <c r="AO752" s="282"/>
      <c r="AP752" s="282"/>
      <c r="AQ752" s="282"/>
      <c r="AR752" s="282"/>
      <c r="AT752" s="283"/>
      <c r="AU752" s="283"/>
      <c r="AV752" s="283"/>
      <c r="AW752" s="283"/>
      <c r="AY752" s="283"/>
      <c r="AZ752" s="282"/>
      <c r="BA752" s="283"/>
      <c r="BB752" s="282"/>
      <c r="BC752" s="282"/>
      <c r="BD752" s="282"/>
      <c r="BE752" s="283"/>
      <c r="BG752" s="282"/>
      <c r="BH752" s="282"/>
      <c r="BI752" s="282"/>
      <c r="BL752" s="421"/>
      <c r="BM752" s="424"/>
      <c r="BN752" s="424"/>
      <c r="BO752" s="424"/>
      <c r="BP752" s="424"/>
      <c r="BQ752" s="421"/>
      <c r="BR752" s="421"/>
      <c r="BV752" s="282"/>
      <c r="BW752" s="283"/>
      <c r="BY752" s="283"/>
      <c r="BZ752" s="283"/>
      <c r="CA752" s="283"/>
      <c r="CB752" s="282"/>
      <c r="CC752" s="282"/>
      <c r="CD752" s="282"/>
      <c r="CE752" s="282"/>
      <c r="CG752" s="427"/>
      <c r="CH752" s="402"/>
      <c r="CI752" s="424"/>
      <c r="CJ752" s="282"/>
      <c r="CK752" s="282"/>
      <c r="CL752" s="283"/>
      <c r="CM752" s="283"/>
      <c r="CP752" s="282"/>
      <c r="DC752" s="282"/>
      <c r="DD752" s="282"/>
      <c r="DE752" s="282"/>
      <c r="DF752" s="282"/>
      <c r="DG752" s="282"/>
      <c r="DH752" s="282"/>
      <c r="DI752" s="282"/>
      <c r="DJ752" s="282"/>
      <c r="EF752" s="495" t="str">
        <f>""&amp;(MID(数据表!AZ752,1,MIN(FIND({"(";"（"},数据表!AZ752&amp;"(（",1)-1)))&amp;""</f>
        <v/>
      </c>
      <c r="EG752" s="495" t="str">
        <f>""&amp;(MID(数据表!AZ752,1,MIN(FIND({0;1;2;3;4;5;6;7;8;9},数据表!AZ752&amp;"1234567890",1)-1)))&amp;""</f>
        <v/>
      </c>
    </row>
    <row r="753" spans="2:137" s="310" customFormat="1" ht="12" customHeight="1">
      <c r="B753" s="286"/>
      <c r="C753" s="286"/>
      <c r="D753" s="286"/>
      <c r="E753" s="479"/>
      <c r="F753" s="282"/>
      <c r="G753" s="283"/>
      <c r="H753" s="421"/>
      <c r="I753" s="421"/>
      <c r="J753" s="283"/>
      <c r="K753" s="421"/>
      <c r="L753" s="282"/>
      <c r="N753" s="282"/>
      <c r="S753" s="282"/>
      <c r="T753" s="283"/>
      <c r="U753" s="283"/>
      <c r="V753" s="283"/>
      <c r="W753" s="283"/>
      <c r="X753" s="283"/>
      <c r="Y753" s="282"/>
      <c r="Z753" s="282"/>
      <c r="AA753" s="283"/>
      <c r="AB753" s="282"/>
      <c r="AC753" s="282"/>
      <c r="AD753" s="282"/>
      <c r="AE753" s="282"/>
      <c r="AF753" s="283"/>
      <c r="AG753" s="402"/>
      <c r="AH753" s="283"/>
      <c r="AI753" s="283"/>
      <c r="AJ753" s="283"/>
      <c r="AK753" s="283"/>
      <c r="AL753" s="283"/>
      <c r="AM753" s="282"/>
      <c r="AN753" s="282"/>
      <c r="AO753" s="282"/>
      <c r="AP753" s="282"/>
      <c r="AQ753" s="282"/>
      <c r="AR753" s="282"/>
      <c r="AT753" s="283"/>
      <c r="AU753" s="283"/>
      <c r="AV753" s="283"/>
      <c r="AW753" s="283"/>
      <c r="AY753" s="283"/>
      <c r="AZ753" s="282"/>
      <c r="BA753" s="283"/>
      <c r="BB753" s="282"/>
      <c r="BC753" s="282"/>
      <c r="BD753" s="282"/>
      <c r="BE753" s="283"/>
      <c r="BG753" s="282"/>
      <c r="BH753" s="282"/>
      <c r="BI753" s="282"/>
      <c r="BL753" s="421"/>
      <c r="BM753" s="424"/>
      <c r="BN753" s="424"/>
      <c r="BO753" s="424"/>
      <c r="BP753" s="424"/>
      <c r="BQ753" s="421"/>
      <c r="BR753" s="421"/>
      <c r="BV753" s="282"/>
      <c r="BW753" s="283"/>
      <c r="BY753" s="283"/>
      <c r="BZ753" s="283"/>
      <c r="CA753" s="283"/>
      <c r="CB753" s="282"/>
      <c r="CC753" s="282"/>
      <c r="CD753" s="282"/>
      <c r="CE753" s="282"/>
      <c r="CG753" s="427"/>
      <c r="CH753" s="402"/>
      <c r="CI753" s="424"/>
      <c r="CJ753" s="282"/>
      <c r="CK753" s="282"/>
      <c r="CL753" s="283"/>
      <c r="CM753" s="283"/>
      <c r="CP753" s="282"/>
      <c r="DC753" s="282"/>
      <c r="DD753" s="282"/>
      <c r="DE753" s="282"/>
      <c r="DF753" s="282"/>
      <c r="DG753" s="282"/>
      <c r="DH753" s="282"/>
      <c r="DI753" s="282"/>
      <c r="DJ753" s="282"/>
      <c r="EF753" s="495" t="str">
        <f>""&amp;(MID(数据表!AZ753,1,MIN(FIND({"(";"（"},数据表!AZ753&amp;"(（",1)-1)))&amp;""</f>
        <v/>
      </c>
      <c r="EG753" s="495" t="str">
        <f>""&amp;(MID(数据表!AZ753,1,MIN(FIND({0;1;2;3;4;5;6;7;8;9},数据表!AZ753&amp;"1234567890",1)-1)))&amp;""</f>
        <v/>
      </c>
    </row>
    <row r="754" spans="2:137" s="310" customFormat="1" ht="12" customHeight="1">
      <c r="B754" s="286"/>
      <c r="C754" s="286"/>
      <c r="D754" s="286"/>
      <c r="E754" s="479"/>
      <c r="F754" s="282"/>
      <c r="G754" s="283"/>
      <c r="H754" s="421"/>
      <c r="I754" s="421"/>
      <c r="J754" s="283"/>
      <c r="K754" s="421"/>
      <c r="L754" s="282"/>
      <c r="N754" s="282"/>
      <c r="S754" s="282"/>
      <c r="T754" s="283"/>
      <c r="U754" s="283"/>
      <c r="V754" s="283"/>
      <c r="W754" s="283"/>
      <c r="X754" s="283"/>
      <c r="Y754" s="282"/>
      <c r="Z754" s="282"/>
      <c r="AA754" s="283"/>
      <c r="AB754" s="282"/>
      <c r="AC754" s="282"/>
      <c r="AD754" s="282"/>
      <c r="AE754" s="282"/>
      <c r="AF754" s="283"/>
      <c r="AG754" s="402"/>
      <c r="AH754" s="283"/>
      <c r="AI754" s="283"/>
      <c r="AJ754" s="283"/>
      <c r="AK754" s="283"/>
      <c r="AL754" s="283"/>
      <c r="AM754" s="282"/>
      <c r="AN754" s="282"/>
      <c r="AO754" s="282"/>
      <c r="AP754" s="282"/>
      <c r="AQ754" s="282"/>
      <c r="AR754" s="282"/>
      <c r="AT754" s="283"/>
      <c r="AU754" s="283"/>
      <c r="AV754" s="283"/>
      <c r="AW754" s="283"/>
      <c r="AY754" s="283"/>
      <c r="AZ754" s="282"/>
      <c r="BA754" s="283"/>
      <c r="BB754" s="282"/>
      <c r="BC754" s="282"/>
      <c r="BD754" s="282"/>
      <c r="BE754" s="283"/>
      <c r="BG754" s="282"/>
      <c r="BH754" s="282"/>
      <c r="BI754" s="282"/>
      <c r="BL754" s="421"/>
      <c r="BM754" s="424"/>
      <c r="BN754" s="424"/>
      <c r="BO754" s="424"/>
      <c r="BP754" s="424"/>
      <c r="BQ754" s="421"/>
      <c r="BR754" s="421"/>
      <c r="BV754" s="282"/>
      <c r="BW754" s="283"/>
      <c r="BY754" s="283"/>
      <c r="BZ754" s="283"/>
      <c r="CA754" s="283"/>
      <c r="CB754" s="282"/>
      <c r="CC754" s="282"/>
      <c r="CD754" s="282"/>
      <c r="CE754" s="282"/>
      <c r="CG754" s="427"/>
      <c r="CH754" s="402"/>
      <c r="CI754" s="424"/>
      <c r="CJ754" s="282"/>
      <c r="CK754" s="282"/>
      <c r="CL754" s="283"/>
      <c r="CM754" s="283"/>
      <c r="CP754" s="282"/>
      <c r="DC754" s="282"/>
      <c r="DD754" s="282"/>
      <c r="DE754" s="282"/>
      <c r="DF754" s="282"/>
      <c r="DG754" s="282"/>
      <c r="DH754" s="282"/>
      <c r="DI754" s="282"/>
      <c r="DJ754" s="282"/>
      <c r="EF754" s="495" t="str">
        <f>""&amp;(MID(数据表!AZ754,1,MIN(FIND({"(";"（"},数据表!AZ754&amp;"(（",1)-1)))&amp;""</f>
        <v/>
      </c>
      <c r="EG754" s="495" t="str">
        <f>""&amp;(MID(数据表!AZ754,1,MIN(FIND({0;1;2;3;4;5;6;7;8;9},数据表!AZ754&amp;"1234567890",1)-1)))&amp;""</f>
        <v/>
      </c>
    </row>
    <row r="755" spans="2:137" s="310" customFormat="1" ht="12" customHeight="1">
      <c r="B755" s="286"/>
      <c r="C755" s="286"/>
      <c r="D755" s="286"/>
      <c r="E755" s="479"/>
      <c r="F755" s="282"/>
      <c r="G755" s="283"/>
      <c r="H755" s="421"/>
      <c r="I755" s="421"/>
      <c r="J755" s="283"/>
      <c r="K755" s="421"/>
      <c r="L755" s="282"/>
      <c r="N755" s="282"/>
      <c r="S755" s="282"/>
      <c r="T755" s="283"/>
      <c r="U755" s="283"/>
      <c r="V755" s="283"/>
      <c r="W755" s="283"/>
      <c r="X755" s="283"/>
      <c r="Y755" s="282"/>
      <c r="Z755" s="282"/>
      <c r="AA755" s="283"/>
      <c r="AB755" s="282"/>
      <c r="AC755" s="282"/>
      <c r="AD755" s="282"/>
      <c r="AE755" s="282"/>
      <c r="AF755" s="283"/>
      <c r="AG755" s="402"/>
      <c r="AH755" s="283"/>
      <c r="AI755" s="283"/>
      <c r="AJ755" s="283"/>
      <c r="AK755" s="283"/>
      <c r="AL755" s="283"/>
      <c r="AM755" s="282"/>
      <c r="AN755" s="282"/>
      <c r="AO755" s="282"/>
      <c r="AP755" s="282"/>
      <c r="AQ755" s="282"/>
      <c r="AR755" s="282"/>
      <c r="AT755" s="283"/>
      <c r="AU755" s="283"/>
      <c r="AV755" s="283"/>
      <c r="AW755" s="283"/>
      <c r="AY755" s="283"/>
      <c r="AZ755" s="282"/>
      <c r="BA755" s="283"/>
      <c r="BB755" s="282"/>
      <c r="BC755" s="282"/>
      <c r="BD755" s="282"/>
      <c r="BE755" s="283"/>
      <c r="BG755" s="282"/>
      <c r="BH755" s="282"/>
      <c r="BI755" s="282"/>
      <c r="BL755" s="421"/>
      <c r="BM755" s="424"/>
      <c r="BN755" s="424"/>
      <c r="BO755" s="424"/>
      <c r="BP755" s="424"/>
      <c r="BQ755" s="421"/>
      <c r="BR755" s="421"/>
      <c r="BV755" s="282"/>
      <c r="BW755" s="283"/>
      <c r="BY755" s="283"/>
      <c r="BZ755" s="283"/>
      <c r="CA755" s="283"/>
      <c r="CB755" s="282"/>
      <c r="CC755" s="282"/>
      <c r="CD755" s="282"/>
      <c r="CE755" s="282"/>
      <c r="CG755" s="427"/>
      <c r="CH755" s="402"/>
      <c r="CI755" s="424"/>
      <c r="CJ755" s="282"/>
      <c r="CK755" s="282"/>
      <c r="CL755" s="283"/>
      <c r="CM755" s="283"/>
      <c r="CP755" s="282"/>
      <c r="DC755" s="282"/>
      <c r="DD755" s="282"/>
      <c r="DE755" s="282"/>
      <c r="DF755" s="282"/>
      <c r="DG755" s="282"/>
      <c r="DH755" s="282"/>
      <c r="DI755" s="282"/>
      <c r="DJ755" s="282"/>
      <c r="EF755" s="495" t="str">
        <f>""&amp;(MID(数据表!AZ755,1,MIN(FIND({"(";"（"},数据表!AZ755&amp;"(（",1)-1)))&amp;""</f>
        <v/>
      </c>
      <c r="EG755" s="495" t="str">
        <f>""&amp;(MID(数据表!AZ755,1,MIN(FIND({0;1;2;3;4;5;6;7;8;9},数据表!AZ755&amp;"1234567890",1)-1)))&amp;""</f>
        <v/>
      </c>
    </row>
    <row r="756" spans="2:137" s="310" customFormat="1" ht="12" customHeight="1">
      <c r="B756" s="286"/>
      <c r="C756" s="286"/>
      <c r="D756" s="286"/>
      <c r="E756" s="479"/>
      <c r="F756" s="282"/>
      <c r="G756" s="283"/>
      <c r="H756" s="421"/>
      <c r="I756" s="421"/>
      <c r="J756" s="283"/>
      <c r="K756" s="421"/>
      <c r="L756" s="282"/>
      <c r="N756" s="282"/>
      <c r="S756" s="282"/>
      <c r="T756" s="283"/>
      <c r="U756" s="283"/>
      <c r="V756" s="283"/>
      <c r="W756" s="283"/>
      <c r="X756" s="283"/>
      <c r="Y756" s="282"/>
      <c r="Z756" s="282"/>
      <c r="AA756" s="283"/>
      <c r="AB756" s="282"/>
      <c r="AC756" s="282"/>
      <c r="AD756" s="282"/>
      <c r="AE756" s="282"/>
      <c r="AF756" s="283"/>
      <c r="AG756" s="402"/>
      <c r="AH756" s="283"/>
      <c r="AI756" s="283"/>
      <c r="AJ756" s="283"/>
      <c r="AK756" s="283"/>
      <c r="AL756" s="283"/>
      <c r="AM756" s="282"/>
      <c r="AN756" s="282"/>
      <c r="AO756" s="282"/>
      <c r="AP756" s="282"/>
      <c r="AQ756" s="282"/>
      <c r="AR756" s="282"/>
      <c r="AT756" s="283"/>
      <c r="AU756" s="283"/>
      <c r="AV756" s="283"/>
      <c r="AW756" s="283"/>
      <c r="AY756" s="283"/>
      <c r="AZ756" s="282"/>
      <c r="BA756" s="283"/>
      <c r="BB756" s="282"/>
      <c r="BC756" s="282"/>
      <c r="BD756" s="282"/>
      <c r="BE756" s="283"/>
      <c r="BG756" s="282"/>
      <c r="BH756" s="282"/>
      <c r="BI756" s="282"/>
      <c r="BL756" s="421"/>
      <c r="BM756" s="424"/>
      <c r="BN756" s="424"/>
      <c r="BO756" s="424"/>
      <c r="BP756" s="424"/>
      <c r="BQ756" s="421"/>
      <c r="BR756" s="421"/>
      <c r="BV756" s="282"/>
      <c r="BW756" s="283"/>
      <c r="BY756" s="283"/>
      <c r="BZ756" s="283"/>
      <c r="CA756" s="283"/>
      <c r="CB756" s="282"/>
      <c r="CC756" s="282"/>
      <c r="CD756" s="282"/>
      <c r="CE756" s="282"/>
      <c r="CG756" s="427"/>
      <c r="CH756" s="402"/>
      <c r="CI756" s="424"/>
      <c r="CJ756" s="282"/>
      <c r="CK756" s="282"/>
      <c r="CL756" s="283"/>
      <c r="CM756" s="283"/>
      <c r="CP756" s="282"/>
      <c r="DC756" s="282"/>
      <c r="DD756" s="282"/>
      <c r="DE756" s="282"/>
      <c r="DF756" s="282"/>
      <c r="DG756" s="282"/>
      <c r="DH756" s="282"/>
      <c r="DI756" s="282"/>
      <c r="DJ756" s="282"/>
      <c r="EF756" s="495" t="str">
        <f>""&amp;(MID(数据表!AZ756,1,MIN(FIND({"(";"（"},数据表!AZ756&amp;"(（",1)-1)))&amp;""</f>
        <v/>
      </c>
      <c r="EG756" s="495" t="str">
        <f>""&amp;(MID(数据表!AZ756,1,MIN(FIND({0;1;2;3;4;5;6;7;8;9},数据表!AZ756&amp;"1234567890",1)-1)))&amp;""</f>
        <v/>
      </c>
    </row>
    <row r="757" spans="2:137" s="310" customFormat="1" ht="12" customHeight="1">
      <c r="B757" s="286"/>
      <c r="C757" s="286"/>
      <c r="D757" s="286"/>
      <c r="E757" s="479"/>
      <c r="F757" s="282"/>
      <c r="G757" s="283"/>
      <c r="H757" s="421"/>
      <c r="I757" s="421"/>
      <c r="J757" s="283"/>
      <c r="K757" s="421"/>
      <c r="L757" s="282"/>
      <c r="N757" s="282"/>
      <c r="S757" s="282"/>
      <c r="T757" s="283"/>
      <c r="U757" s="283"/>
      <c r="V757" s="283"/>
      <c r="W757" s="283"/>
      <c r="X757" s="283"/>
      <c r="Y757" s="282"/>
      <c r="Z757" s="282"/>
      <c r="AA757" s="283"/>
      <c r="AB757" s="282"/>
      <c r="AC757" s="282"/>
      <c r="AD757" s="282"/>
      <c r="AE757" s="282"/>
      <c r="AF757" s="283"/>
      <c r="AG757" s="402"/>
      <c r="AH757" s="283"/>
      <c r="AI757" s="283"/>
      <c r="AJ757" s="283"/>
      <c r="AK757" s="283"/>
      <c r="AL757" s="283"/>
      <c r="AM757" s="282"/>
      <c r="AN757" s="282"/>
      <c r="AO757" s="282"/>
      <c r="AP757" s="282"/>
      <c r="AQ757" s="282"/>
      <c r="AR757" s="282"/>
      <c r="AT757" s="283"/>
      <c r="AU757" s="283"/>
      <c r="AV757" s="283"/>
      <c r="AW757" s="283"/>
      <c r="AY757" s="283"/>
      <c r="AZ757" s="282"/>
      <c r="BA757" s="283"/>
      <c r="BB757" s="282"/>
      <c r="BC757" s="282"/>
      <c r="BD757" s="282"/>
      <c r="BE757" s="283"/>
      <c r="BG757" s="282"/>
      <c r="BH757" s="282"/>
      <c r="BI757" s="282"/>
      <c r="BL757" s="421"/>
      <c r="BM757" s="424"/>
      <c r="BN757" s="424"/>
      <c r="BO757" s="424"/>
      <c r="BP757" s="424"/>
      <c r="BQ757" s="421"/>
      <c r="BR757" s="421"/>
      <c r="BV757" s="282"/>
      <c r="BW757" s="283"/>
      <c r="BY757" s="283"/>
      <c r="BZ757" s="283"/>
      <c r="CA757" s="283"/>
      <c r="CB757" s="282"/>
      <c r="CC757" s="282"/>
      <c r="CD757" s="282"/>
      <c r="CE757" s="282"/>
      <c r="CG757" s="427"/>
      <c r="CH757" s="402"/>
      <c r="CI757" s="424"/>
      <c r="CJ757" s="282"/>
      <c r="CK757" s="282"/>
      <c r="CL757" s="283"/>
      <c r="CM757" s="283"/>
      <c r="CP757" s="282"/>
      <c r="DC757" s="282"/>
      <c r="DD757" s="282"/>
      <c r="DE757" s="282"/>
      <c r="DF757" s="282"/>
      <c r="DG757" s="282"/>
      <c r="DH757" s="282"/>
      <c r="DI757" s="282"/>
      <c r="DJ757" s="282"/>
      <c r="EF757" s="495" t="str">
        <f>""&amp;(MID(数据表!AZ757,1,MIN(FIND({"(";"（"},数据表!AZ757&amp;"(（",1)-1)))&amp;""</f>
        <v/>
      </c>
      <c r="EG757" s="495" t="str">
        <f>""&amp;(MID(数据表!AZ757,1,MIN(FIND({0;1;2;3;4;5;6;7;8;9},数据表!AZ757&amp;"1234567890",1)-1)))&amp;""</f>
        <v/>
      </c>
    </row>
    <row r="758" spans="2:137" s="310" customFormat="1" ht="12" customHeight="1">
      <c r="B758" s="286"/>
      <c r="C758" s="286"/>
      <c r="D758" s="286"/>
      <c r="E758" s="479"/>
      <c r="F758" s="282"/>
      <c r="G758" s="283"/>
      <c r="H758" s="421"/>
      <c r="I758" s="421"/>
      <c r="J758" s="283"/>
      <c r="K758" s="421"/>
      <c r="L758" s="282"/>
      <c r="N758" s="282"/>
      <c r="S758" s="282"/>
      <c r="T758" s="283"/>
      <c r="U758" s="283"/>
      <c r="V758" s="283"/>
      <c r="W758" s="283"/>
      <c r="X758" s="283"/>
      <c r="Y758" s="282"/>
      <c r="Z758" s="282"/>
      <c r="AA758" s="283"/>
      <c r="AB758" s="282"/>
      <c r="AC758" s="282"/>
      <c r="AD758" s="282"/>
      <c r="AE758" s="282"/>
      <c r="AF758" s="283"/>
      <c r="AG758" s="402"/>
      <c r="AH758" s="283"/>
      <c r="AI758" s="283"/>
      <c r="AJ758" s="283"/>
      <c r="AK758" s="283"/>
      <c r="AL758" s="283"/>
      <c r="AM758" s="282"/>
      <c r="AN758" s="282"/>
      <c r="AO758" s="282"/>
      <c r="AP758" s="282"/>
      <c r="AQ758" s="282"/>
      <c r="AR758" s="282"/>
      <c r="AT758" s="283"/>
      <c r="AU758" s="283"/>
      <c r="AV758" s="283"/>
      <c r="AW758" s="283"/>
      <c r="AY758" s="283"/>
      <c r="AZ758" s="282"/>
      <c r="BA758" s="283"/>
      <c r="BB758" s="282"/>
      <c r="BC758" s="282"/>
      <c r="BD758" s="282"/>
      <c r="BE758" s="283"/>
      <c r="BG758" s="282"/>
      <c r="BH758" s="282"/>
      <c r="BI758" s="282"/>
      <c r="BL758" s="421"/>
      <c r="BM758" s="424"/>
      <c r="BN758" s="424"/>
      <c r="BO758" s="424"/>
      <c r="BP758" s="424"/>
      <c r="BQ758" s="421"/>
      <c r="BR758" s="421"/>
      <c r="BV758" s="282"/>
      <c r="BW758" s="283"/>
      <c r="BY758" s="283"/>
      <c r="BZ758" s="283"/>
      <c r="CA758" s="283"/>
      <c r="CB758" s="282"/>
      <c r="CC758" s="282"/>
      <c r="CD758" s="282"/>
      <c r="CE758" s="282"/>
      <c r="CG758" s="427"/>
      <c r="CH758" s="402"/>
      <c r="CI758" s="424"/>
      <c r="CJ758" s="282"/>
      <c r="CK758" s="282"/>
      <c r="CL758" s="283"/>
      <c r="CM758" s="283"/>
      <c r="CP758" s="282"/>
      <c r="DC758" s="282"/>
      <c r="DD758" s="282"/>
      <c r="DE758" s="282"/>
      <c r="DF758" s="282"/>
      <c r="DG758" s="282"/>
      <c r="DH758" s="282"/>
      <c r="DI758" s="282"/>
      <c r="DJ758" s="282"/>
      <c r="EF758" s="495" t="str">
        <f>""&amp;(MID(数据表!AZ758,1,MIN(FIND({"(";"（"},数据表!AZ758&amp;"(（",1)-1)))&amp;""</f>
        <v/>
      </c>
      <c r="EG758" s="495" t="str">
        <f>""&amp;(MID(数据表!AZ758,1,MIN(FIND({0;1;2;3;4;5;6;7;8;9},数据表!AZ758&amp;"1234567890",1)-1)))&amp;""</f>
        <v/>
      </c>
    </row>
    <row r="759" spans="2:137" s="310" customFormat="1" ht="12" customHeight="1">
      <c r="B759" s="286"/>
      <c r="C759" s="286"/>
      <c r="D759" s="286"/>
      <c r="E759" s="479"/>
      <c r="F759" s="282"/>
      <c r="G759" s="283"/>
      <c r="H759" s="421"/>
      <c r="I759" s="421"/>
      <c r="J759" s="283"/>
      <c r="K759" s="421"/>
      <c r="L759" s="282"/>
      <c r="N759" s="282"/>
      <c r="S759" s="282"/>
      <c r="T759" s="283"/>
      <c r="U759" s="283"/>
      <c r="V759" s="283"/>
      <c r="W759" s="283"/>
      <c r="X759" s="283"/>
      <c r="Y759" s="282"/>
      <c r="Z759" s="282"/>
      <c r="AA759" s="283"/>
      <c r="AB759" s="282"/>
      <c r="AC759" s="282"/>
      <c r="AD759" s="282"/>
      <c r="AE759" s="282"/>
      <c r="AF759" s="283"/>
      <c r="AG759" s="402"/>
      <c r="AH759" s="283"/>
      <c r="AI759" s="283"/>
      <c r="AJ759" s="283"/>
      <c r="AK759" s="283"/>
      <c r="AL759" s="283"/>
      <c r="AM759" s="282"/>
      <c r="AN759" s="282"/>
      <c r="AO759" s="282"/>
      <c r="AP759" s="282"/>
      <c r="AQ759" s="282"/>
      <c r="AR759" s="282"/>
      <c r="AT759" s="283"/>
      <c r="AU759" s="283"/>
      <c r="AV759" s="283"/>
      <c r="AW759" s="283"/>
      <c r="AY759" s="283"/>
      <c r="AZ759" s="282"/>
      <c r="BA759" s="283"/>
      <c r="BB759" s="282"/>
      <c r="BC759" s="282"/>
      <c r="BD759" s="282"/>
      <c r="BE759" s="283"/>
      <c r="BG759" s="282"/>
      <c r="BH759" s="282"/>
      <c r="BI759" s="282"/>
      <c r="BL759" s="421"/>
      <c r="BM759" s="424"/>
      <c r="BN759" s="424"/>
      <c r="BO759" s="424"/>
      <c r="BP759" s="424"/>
      <c r="BQ759" s="421"/>
      <c r="BR759" s="421"/>
      <c r="BV759" s="282"/>
      <c r="BW759" s="283"/>
      <c r="BY759" s="283"/>
      <c r="BZ759" s="283"/>
      <c r="CA759" s="283"/>
      <c r="CB759" s="282"/>
      <c r="CC759" s="282"/>
      <c r="CD759" s="282"/>
      <c r="CE759" s="282"/>
      <c r="CG759" s="427"/>
      <c r="CH759" s="402"/>
      <c r="CI759" s="424"/>
      <c r="CJ759" s="282"/>
      <c r="CK759" s="282"/>
      <c r="CL759" s="283"/>
      <c r="CM759" s="283"/>
      <c r="CP759" s="282"/>
      <c r="DC759" s="282"/>
      <c r="DD759" s="282"/>
      <c r="DE759" s="282"/>
      <c r="DF759" s="282"/>
      <c r="DG759" s="282"/>
      <c r="DH759" s="282"/>
      <c r="DI759" s="282"/>
      <c r="DJ759" s="282"/>
      <c r="EF759" s="495" t="str">
        <f>""&amp;(MID(数据表!AZ759,1,MIN(FIND({"(";"（"},数据表!AZ759&amp;"(（",1)-1)))&amp;""</f>
        <v/>
      </c>
      <c r="EG759" s="495" t="str">
        <f>""&amp;(MID(数据表!AZ759,1,MIN(FIND({0;1;2;3;4;5;6;7;8;9},数据表!AZ759&amp;"1234567890",1)-1)))&amp;""</f>
        <v/>
      </c>
    </row>
    <row r="760" spans="2:137" s="310" customFormat="1" ht="12" customHeight="1">
      <c r="B760" s="286"/>
      <c r="C760" s="286"/>
      <c r="D760" s="286"/>
      <c r="E760" s="479"/>
      <c r="F760" s="282"/>
      <c r="G760" s="283"/>
      <c r="H760" s="421"/>
      <c r="I760" s="421"/>
      <c r="J760" s="283"/>
      <c r="K760" s="421"/>
      <c r="L760" s="282"/>
      <c r="N760" s="282"/>
      <c r="S760" s="282"/>
      <c r="T760" s="283"/>
      <c r="U760" s="283"/>
      <c r="V760" s="283"/>
      <c r="W760" s="283"/>
      <c r="X760" s="283"/>
      <c r="Y760" s="282"/>
      <c r="Z760" s="282"/>
      <c r="AA760" s="283"/>
      <c r="AB760" s="282"/>
      <c r="AC760" s="282"/>
      <c r="AD760" s="282"/>
      <c r="AE760" s="282"/>
      <c r="AF760" s="283"/>
      <c r="AG760" s="402"/>
      <c r="AH760" s="283"/>
      <c r="AI760" s="283"/>
      <c r="AJ760" s="283"/>
      <c r="AK760" s="283"/>
      <c r="AL760" s="283"/>
      <c r="AM760" s="282"/>
      <c r="AN760" s="282"/>
      <c r="AO760" s="282"/>
      <c r="AP760" s="282"/>
      <c r="AQ760" s="282"/>
      <c r="AR760" s="282"/>
      <c r="AT760" s="283"/>
      <c r="AU760" s="283"/>
      <c r="AV760" s="283"/>
      <c r="AW760" s="283"/>
      <c r="AY760" s="283"/>
      <c r="AZ760" s="282"/>
      <c r="BA760" s="283"/>
      <c r="BB760" s="282"/>
      <c r="BC760" s="282"/>
      <c r="BD760" s="282"/>
      <c r="BE760" s="283"/>
      <c r="BG760" s="282"/>
      <c r="BH760" s="282"/>
      <c r="BI760" s="282"/>
      <c r="BL760" s="421"/>
      <c r="BM760" s="424"/>
      <c r="BN760" s="424"/>
      <c r="BO760" s="424"/>
      <c r="BP760" s="424"/>
      <c r="BQ760" s="421"/>
      <c r="BR760" s="421"/>
      <c r="BV760" s="282"/>
      <c r="BW760" s="283"/>
      <c r="BY760" s="283"/>
      <c r="BZ760" s="283"/>
      <c r="CA760" s="283"/>
      <c r="CB760" s="282"/>
      <c r="CC760" s="282"/>
      <c r="CD760" s="282"/>
      <c r="CE760" s="282"/>
      <c r="CG760" s="427"/>
      <c r="CH760" s="402"/>
      <c r="CI760" s="424"/>
      <c r="CJ760" s="282"/>
      <c r="CK760" s="282"/>
      <c r="CL760" s="283"/>
      <c r="CM760" s="283"/>
      <c r="CP760" s="282"/>
      <c r="DC760" s="282"/>
      <c r="DD760" s="282"/>
      <c r="DE760" s="282"/>
      <c r="DF760" s="282"/>
      <c r="DG760" s="282"/>
      <c r="DH760" s="282"/>
      <c r="DI760" s="282"/>
      <c r="DJ760" s="282"/>
      <c r="EF760" s="495" t="str">
        <f>""&amp;(MID(数据表!AZ760,1,MIN(FIND({"(";"（"},数据表!AZ760&amp;"(（",1)-1)))&amp;""</f>
        <v/>
      </c>
      <c r="EG760" s="495" t="str">
        <f>""&amp;(MID(数据表!AZ760,1,MIN(FIND({0;1;2;3;4;5;6;7;8;9},数据表!AZ760&amp;"1234567890",1)-1)))&amp;""</f>
        <v/>
      </c>
    </row>
    <row r="761" spans="2:137" s="310" customFormat="1" ht="12" customHeight="1">
      <c r="B761" s="286"/>
      <c r="C761" s="286"/>
      <c r="D761" s="286"/>
      <c r="E761" s="479"/>
      <c r="F761" s="282"/>
      <c r="G761" s="283"/>
      <c r="H761" s="421"/>
      <c r="I761" s="421"/>
      <c r="J761" s="283"/>
      <c r="K761" s="421"/>
      <c r="L761" s="282"/>
      <c r="N761" s="282"/>
      <c r="S761" s="282"/>
      <c r="T761" s="283"/>
      <c r="U761" s="283"/>
      <c r="V761" s="283"/>
      <c r="W761" s="283"/>
      <c r="X761" s="283"/>
      <c r="Y761" s="282"/>
      <c r="Z761" s="282"/>
      <c r="AA761" s="283"/>
      <c r="AB761" s="282"/>
      <c r="AC761" s="282"/>
      <c r="AD761" s="282"/>
      <c r="AE761" s="282"/>
      <c r="AF761" s="283"/>
      <c r="AG761" s="402"/>
      <c r="AH761" s="283"/>
      <c r="AI761" s="283"/>
      <c r="AJ761" s="283"/>
      <c r="AK761" s="283"/>
      <c r="AL761" s="283"/>
      <c r="AM761" s="282"/>
      <c r="AN761" s="282"/>
      <c r="AO761" s="282"/>
      <c r="AP761" s="282"/>
      <c r="AQ761" s="282"/>
      <c r="AR761" s="282"/>
      <c r="AT761" s="283"/>
      <c r="AU761" s="283"/>
      <c r="AV761" s="283"/>
      <c r="AW761" s="283"/>
      <c r="AY761" s="283"/>
      <c r="AZ761" s="282"/>
      <c r="BA761" s="283"/>
      <c r="BB761" s="282"/>
      <c r="BC761" s="282"/>
      <c r="BD761" s="282"/>
      <c r="BE761" s="283"/>
      <c r="BG761" s="282"/>
      <c r="BH761" s="282"/>
      <c r="BI761" s="282"/>
      <c r="BL761" s="421"/>
      <c r="BM761" s="424"/>
      <c r="BN761" s="424"/>
      <c r="BO761" s="424"/>
      <c r="BP761" s="424"/>
      <c r="BQ761" s="421"/>
      <c r="BR761" s="421"/>
      <c r="BV761" s="282"/>
      <c r="BW761" s="283"/>
      <c r="BY761" s="283"/>
      <c r="BZ761" s="283"/>
      <c r="CA761" s="283"/>
      <c r="CB761" s="282"/>
      <c r="CC761" s="282"/>
      <c r="CD761" s="282"/>
      <c r="CE761" s="282"/>
      <c r="CG761" s="427"/>
      <c r="CH761" s="402"/>
      <c r="CI761" s="424"/>
      <c r="CJ761" s="282"/>
      <c r="CK761" s="282"/>
      <c r="CL761" s="283"/>
      <c r="CM761" s="283"/>
      <c r="CP761" s="282"/>
      <c r="DC761" s="282"/>
      <c r="DD761" s="282"/>
      <c r="DE761" s="282"/>
      <c r="DF761" s="282"/>
      <c r="DG761" s="282"/>
      <c r="DH761" s="282"/>
      <c r="DI761" s="282"/>
      <c r="DJ761" s="282"/>
      <c r="EF761" s="495" t="str">
        <f>""&amp;(MID(数据表!AZ761,1,MIN(FIND({"(";"（"},数据表!AZ761&amp;"(（",1)-1)))&amp;""</f>
        <v/>
      </c>
      <c r="EG761" s="495" t="str">
        <f>""&amp;(MID(数据表!AZ761,1,MIN(FIND({0;1;2;3;4;5;6;7;8;9},数据表!AZ761&amp;"1234567890",1)-1)))&amp;""</f>
        <v/>
      </c>
    </row>
    <row r="762" spans="2:137" s="310" customFormat="1" ht="12" customHeight="1">
      <c r="B762" s="286"/>
      <c r="C762" s="286"/>
      <c r="D762" s="286"/>
      <c r="E762" s="479"/>
      <c r="F762" s="282"/>
      <c r="G762" s="283"/>
      <c r="H762" s="421"/>
      <c r="I762" s="421"/>
      <c r="J762" s="283"/>
      <c r="K762" s="421"/>
      <c r="L762" s="282"/>
      <c r="N762" s="282"/>
      <c r="S762" s="282"/>
      <c r="T762" s="283"/>
      <c r="U762" s="283"/>
      <c r="V762" s="283"/>
      <c r="W762" s="283"/>
      <c r="X762" s="283"/>
      <c r="Y762" s="282"/>
      <c r="Z762" s="282"/>
      <c r="AA762" s="283"/>
      <c r="AB762" s="282"/>
      <c r="AC762" s="282"/>
      <c r="AD762" s="282"/>
      <c r="AE762" s="282"/>
      <c r="AF762" s="283"/>
      <c r="AG762" s="402"/>
      <c r="AH762" s="283"/>
      <c r="AI762" s="283"/>
      <c r="AJ762" s="283"/>
      <c r="AK762" s="283"/>
      <c r="AL762" s="283"/>
      <c r="AM762" s="282"/>
      <c r="AN762" s="282"/>
      <c r="AO762" s="282"/>
      <c r="AP762" s="282"/>
      <c r="AQ762" s="282"/>
      <c r="AR762" s="282"/>
      <c r="AT762" s="283"/>
      <c r="AU762" s="283"/>
      <c r="AV762" s="283"/>
      <c r="AW762" s="283"/>
      <c r="AY762" s="283"/>
      <c r="AZ762" s="282"/>
      <c r="BA762" s="283"/>
      <c r="BB762" s="282"/>
      <c r="BC762" s="282"/>
      <c r="BD762" s="282"/>
      <c r="BE762" s="283"/>
      <c r="BG762" s="282"/>
      <c r="BH762" s="282"/>
      <c r="BI762" s="282"/>
      <c r="BL762" s="421"/>
      <c r="BM762" s="424"/>
      <c r="BN762" s="424"/>
      <c r="BO762" s="424"/>
      <c r="BP762" s="424"/>
      <c r="BQ762" s="421"/>
      <c r="BR762" s="421"/>
      <c r="BV762" s="282"/>
      <c r="BW762" s="283"/>
      <c r="BY762" s="283"/>
      <c r="BZ762" s="283"/>
      <c r="CA762" s="283"/>
      <c r="CB762" s="282"/>
      <c r="CC762" s="282"/>
      <c r="CD762" s="282"/>
      <c r="CE762" s="282"/>
      <c r="CG762" s="427"/>
      <c r="CH762" s="402"/>
      <c r="CI762" s="424"/>
      <c r="CJ762" s="282"/>
      <c r="CK762" s="282"/>
      <c r="CL762" s="283"/>
      <c r="CM762" s="283"/>
      <c r="CP762" s="282"/>
      <c r="DC762" s="282"/>
      <c r="DD762" s="282"/>
      <c r="DE762" s="282"/>
      <c r="DF762" s="282"/>
      <c r="DG762" s="282"/>
      <c r="DH762" s="282"/>
      <c r="DI762" s="282"/>
      <c r="DJ762" s="282"/>
      <c r="EF762" s="495" t="str">
        <f>""&amp;(MID(数据表!AZ762,1,MIN(FIND({"(";"（"},数据表!AZ762&amp;"(（",1)-1)))&amp;""</f>
        <v/>
      </c>
      <c r="EG762" s="495" t="str">
        <f>""&amp;(MID(数据表!AZ762,1,MIN(FIND({0;1;2;3;4;5;6;7;8;9},数据表!AZ762&amp;"1234567890",1)-1)))&amp;""</f>
        <v/>
      </c>
    </row>
    <row r="763" spans="2:137" s="310" customFormat="1" ht="12" customHeight="1">
      <c r="B763" s="286"/>
      <c r="C763" s="286"/>
      <c r="D763" s="286"/>
      <c r="E763" s="479"/>
      <c r="F763" s="282"/>
      <c r="G763" s="283"/>
      <c r="H763" s="421"/>
      <c r="I763" s="421"/>
      <c r="J763" s="283"/>
      <c r="K763" s="421"/>
      <c r="L763" s="282"/>
      <c r="N763" s="282"/>
      <c r="S763" s="282"/>
      <c r="T763" s="283"/>
      <c r="U763" s="283"/>
      <c r="V763" s="283"/>
      <c r="W763" s="283"/>
      <c r="X763" s="283"/>
      <c r="Y763" s="282"/>
      <c r="Z763" s="282"/>
      <c r="AA763" s="283"/>
      <c r="AB763" s="282"/>
      <c r="AC763" s="282"/>
      <c r="AD763" s="282"/>
      <c r="AE763" s="282"/>
      <c r="AF763" s="283"/>
      <c r="AG763" s="402"/>
      <c r="AH763" s="283"/>
      <c r="AI763" s="283"/>
      <c r="AJ763" s="283"/>
      <c r="AK763" s="283"/>
      <c r="AL763" s="283"/>
      <c r="AM763" s="282"/>
      <c r="AN763" s="282"/>
      <c r="AO763" s="282"/>
      <c r="AP763" s="282"/>
      <c r="AQ763" s="282"/>
      <c r="AR763" s="282"/>
      <c r="AT763" s="283"/>
      <c r="AU763" s="283"/>
      <c r="AV763" s="283"/>
      <c r="AW763" s="283"/>
      <c r="AY763" s="283"/>
      <c r="AZ763" s="282"/>
      <c r="BA763" s="283"/>
      <c r="BB763" s="282"/>
      <c r="BC763" s="282"/>
      <c r="BD763" s="282"/>
      <c r="BE763" s="283"/>
      <c r="BG763" s="282"/>
      <c r="BH763" s="282"/>
      <c r="BI763" s="282"/>
      <c r="BL763" s="421"/>
      <c r="BM763" s="424"/>
      <c r="BN763" s="424"/>
      <c r="BO763" s="424"/>
      <c r="BP763" s="424"/>
      <c r="BQ763" s="421"/>
      <c r="BR763" s="421"/>
      <c r="BV763" s="282"/>
      <c r="BW763" s="283"/>
      <c r="BY763" s="283"/>
      <c r="BZ763" s="283"/>
      <c r="CA763" s="283"/>
      <c r="CB763" s="282"/>
      <c r="CC763" s="282"/>
      <c r="CD763" s="282"/>
      <c r="CE763" s="282"/>
      <c r="CG763" s="427"/>
      <c r="CH763" s="402"/>
      <c r="CI763" s="424"/>
      <c r="CJ763" s="282"/>
      <c r="CK763" s="282"/>
      <c r="CL763" s="283"/>
      <c r="CM763" s="283"/>
      <c r="CP763" s="282"/>
      <c r="DC763" s="282"/>
      <c r="DD763" s="282"/>
      <c r="DE763" s="282"/>
      <c r="DF763" s="282"/>
      <c r="DG763" s="282"/>
      <c r="DH763" s="282"/>
      <c r="DI763" s="282"/>
      <c r="DJ763" s="282"/>
      <c r="EF763" s="495" t="str">
        <f>""&amp;(MID(数据表!AZ763,1,MIN(FIND({"(";"（"},数据表!AZ763&amp;"(（",1)-1)))&amp;""</f>
        <v/>
      </c>
      <c r="EG763" s="495" t="str">
        <f>""&amp;(MID(数据表!AZ763,1,MIN(FIND({0;1;2;3;4;5;6;7;8;9},数据表!AZ763&amp;"1234567890",1)-1)))&amp;""</f>
        <v/>
      </c>
    </row>
    <row r="764" spans="2:137" s="310" customFormat="1" ht="12" customHeight="1">
      <c r="B764" s="286"/>
      <c r="C764" s="286"/>
      <c r="D764" s="286"/>
      <c r="E764" s="479"/>
      <c r="F764" s="282"/>
      <c r="G764" s="283"/>
      <c r="H764" s="421"/>
      <c r="I764" s="421"/>
      <c r="J764" s="283"/>
      <c r="K764" s="421"/>
      <c r="L764" s="282"/>
      <c r="N764" s="282"/>
      <c r="S764" s="282"/>
      <c r="T764" s="283"/>
      <c r="U764" s="283"/>
      <c r="V764" s="283"/>
      <c r="W764" s="283"/>
      <c r="X764" s="283"/>
      <c r="Y764" s="282"/>
      <c r="Z764" s="282"/>
      <c r="AA764" s="283"/>
      <c r="AB764" s="282"/>
      <c r="AC764" s="282"/>
      <c r="AD764" s="282"/>
      <c r="AE764" s="282"/>
      <c r="AF764" s="283"/>
      <c r="AG764" s="402"/>
      <c r="AH764" s="283"/>
      <c r="AI764" s="283"/>
      <c r="AJ764" s="283"/>
      <c r="AK764" s="283"/>
      <c r="AL764" s="283"/>
      <c r="AM764" s="282"/>
      <c r="AN764" s="282"/>
      <c r="AO764" s="282"/>
      <c r="AP764" s="282"/>
      <c r="AQ764" s="282"/>
      <c r="AR764" s="282"/>
      <c r="AT764" s="283"/>
      <c r="AU764" s="283"/>
      <c r="AV764" s="283"/>
      <c r="AW764" s="283"/>
      <c r="AY764" s="283"/>
      <c r="AZ764" s="282"/>
      <c r="BA764" s="283"/>
      <c r="BB764" s="282"/>
      <c r="BC764" s="282"/>
      <c r="BD764" s="282"/>
      <c r="BE764" s="283"/>
      <c r="BG764" s="282"/>
      <c r="BH764" s="282"/>
      <c r="BI764" s="282"/>
      <c r="BL764" s="421"/>
      <c r="BM764" s="424"/>
      <c r="BN764" s="424"/>
      <c r="BO764" s="424"/>
      <c r="BP764" s="424"/>
      <c r="BQ764" s="421"/>
      <c r="BR764" s="421"/>
      <c r="BV764" s="282"/>
      <c r="BW764" s="283"/>
      <c r="BY764" s="283"/>
      <c r="BZ764" s="283"/>
      <c r="CA764" s="283"/>
      <c r="CB764" s="282"/>
      <c r="CC764" s="282"/>
      <c r="CD764" s="282"/>
      <c r="CE764" s="282"/>
      <c r="CG764" s="427"/>
      <c r="CH764" s="402"/>
      <c r="CI764" s="424"/>
      <c r="CJ764" s="282"/>
      <c r="CK764" s="282"/>
      <c r="CL764" s="283"/>
      <c r="CM764" s="283"/>
      <c r="CP764" s="282"/>
      <c r="DC764" s="282"/>
      <c r="DD764" s="282"/>
      <c r="DE764" s="282"/>
      <c r="DF764" s="282"/>
      <c r="DG764" s="282"/>
      <c r="DH764" s="282"/>
      <c r="DI764" s="282"/>
      <c r="DJ764" s="282"/>
      <c r="EF764" s="495" t="str">
        <f>""&amp;(MID(数据表!AZ764,1,MIN(FIND({"(";"（"},数据表!AZ764&amp;"(（",1)-1)))&amp;""</f>
        <v/>
      </c>
      <c r="EG764" s="495" t="str">
        <f>""&amp;(MID(数据表!AZ764,1,MIN(FIND({0;1;2;3;4;5;6;7;8;9},数据表!AZ764&amp;"1234567890",1)-1)))&amp;""</f>
        <v/>
      </c>
    </row>
    <row r="765" spans="2:137" s="310" customFormat="1" ht="12" customHeight="1">
      <c r="B765" s="286"/>
      <c r="C765" s="286"/>
      <c r="D765" s="286"/>
      <c r="E765" s="479"/>
      <c r="F765" s="282"/>
      <c r="G765" s="283"/>
      <c r="H765" s="421"/>
      <c r="I765" s="421"/>
      <c r="J765" s="283"/>
      <c r="K765" s="421"/>
      <c r="L765" s="282"/>
      <c r="N765" s="282"/>
      <c r="S765" s="282"/>
      <c r="T765" s="283"/>
      <c r="U765" s="283"/>
      <c r="V765" s="283"/>
      <c r="W765" s="283"/>
      <c r="X765" s="283"/>
      <c r="Y765" s="282"/>
      <c r="Z765" s="282"/>
      <c r="AA765" s="283"/>
      <c r="AB765" s="282"/>
      <c r="AC765" s="282"/>
      <c r="AD765" s="282"/>
      <c r="AE765" s="282"/>
      <c r="AF765" s="283"/>
      <c r="AG765" s="402"/>
      <c r="AH765" s="283"/>
      <c r="AI765" s="283"/>
      <c r="AJ765" s="283"/>
      <c r="AK765" s="283"/>
      <c r="AL765" s="283"/>
      <c r="AM765" s="282"/>
      <c r="AN765" s="282"/>
      <c r="AO765" s="282"/>
      <c r="AP765" s="282"/>
      <c r="AQ765" s="282"/>
      <c r="AR765" s="282"/>
      <c r="AT765" s="283"/>
      <c r="AU765" s="283"/>
      <c r="AV765" s="283"/>
      <c r="AW765" s="283"/>
      <c r="AY765" s="283"/>
      <c r="AZ765" s="282"/>
      <c r="BA765" s="283"/>
      <c r="BB765" s="282"/>
      <c r="BC765" s="282"/>
      <c r="BD765" s="282"/>
      <c r="BE765" s="283"/>
      <c r="BG765" s="282"/>
      <c r="BH765" s="282"/>
      <c r="BI765" s="282"/>
      <c r="BL765" s="421"/>
      <c r="BM765" s="424"/>
      <c r="BN765" s="424"/>
      <c r="BO765" s="424"/>
      <c r="BP765" s="424"/>
      <c r="BQ765" s="421"/>
      <c r="BR765" s="421"/>
      <c r="BV765" s="282"/>
      <c r="BW765" s="283"/>
      <c r="BY765" s="283"/>
      <c r="BZ765" s="283"/>
      <c r="CA765" s="283"/>
      <c r="CB765" s="282"/>
      <c r="CC765" s="282"/>
      <c r="CD765" s="282"/>
      <c r="CE765" s="282"/>
      <c r="CG765" s="427"/>
      <c r="CH765" s="402"/>
      <c r="CI765" s="424"/>
      <c r="CJ765" s="282"/>
      <c r="CK765" s="282"/>
      <c r="CL765" s="283"/>
      <c r="CM765" s="283"/>
      <c r="CP765" s="282"/>
      <c r="DC765" s="282"/>
      <c r="DD765" s="282"/>
      <c r="DE765" s="282"/>
      <c r="DF765" s="282"/>
      <c r="DG765" s="282"/>
      <c r="DH765" s="282"/>
      <c r="DI765" s="282"/>
      <c r="DJ765" s="282"/>
      <c r="EF765" s="495" t="str">
        <f>""&amp;(MID(数据表!AZ765,1,MIN(FIND({"(";"（"},数据表!AZ765&amp;"(（",1)-1)))&amp;""</f>
        <v/>
      </c>
      <c r="EG765" s="495" t="str">
        <f>""&amp;(MID(数据表!AZ765,1,MIN(FIND({0;1;2;3;4;5;6;7;8;9},数据表!AZ765&amp;"1234567890",1)-1)))&amp;""</f>
        <v/>
      </c>
    </row>
    <row r="766" spans="2:137" s="310" customFormat="1" ht="12" customHeight="1">
      <c r="B766" s="286"/>
      <c r="C766" s="286"/>
      <c r="D766" s="286"/>
      <c r="E766" s="479"/>
      <c r="F766" s="282"/>
      <c r="G766" s="283"/>
      <c r="H766" s="421"/>
      <c r="I766" s="421"/>
      <c r="J766" s="283"/>
      <c r="K766" s="421"/>
      <c r="L766" s="282"/>
      <c r="N766" s="282"/>
      <c r="S766" s="282"/>
      <c r="T766" s="283"/>
      <c r="U766" s="283"/>
      <c r="V766" s="283"/>
      <c r="W766" s="283"/>
      <c r="X766" s="283"/>
      <c r="Y766" s="282"/>
      <c r="Z766" s="282"/>
      <c r="AA766" s="283"/>
      <c r="AB766" s="282"/>
      <c r="AC766" s="282"/>
      <c r="AD766" s="282"/>
      <c r="AE766" s="282"/>
      <c r="AF766" s="283"/>
      <c r="AG766" s="402"/>
      <c r="AH766" s="283"/>
      <c r="AI766" s="283"/>
      <c r="AJ766" s="283"/>
      <c r="AK766" s="283"/>
      <c r="AL766" s="283"/>
      <c r="AM766" s="282"/>
      <c r="AN766" s="282"/>
      <c r="AO766" s="282"/>
      <c r="AP766" s="282"/>
      <c r="AQ766" s="282"/>
      <c r="AR766" s="282"/>
      <c r="AT766" s="283"/>
      <c r="AU766" s="283"/>
      <c r="AV766" s="283"/>
      <c r="AW766" s="283"/>
      <c r="AY766" s="283"/>
      <c r="AZ766" s="282"/>
      <c r="BA766" s="283"/>
      <c r="BB766" s="282"/>
      <c r="BC766" s="282"/>
      <c r="BD766" s="282"/>
      <c r="BE766" s="283"/>
      <c r="BG766" s="282"/>
      <c r="BH766" s="282"/>
      <c r="BI766" s="282"/>
      <c r="BL766" s="421"/>
      <c r="BM766" s="424"/>
      <c r="BN766" s="424"/>
      <c r="BO766" s="424"/>
      <c r="BP766" s="424"/>
      <c r="BQ766" s="421"/>
      <c r="BR766" s="421"/>
      <c r="BV766" s="282"/>
      <c r="BW766" s="283"/>
      <c r="BY766" s="283"/>
      <c r="BZ766" s="283"/>
      <c r="CA766" s="283"/>
      <c r="CB766" s="282"/>
      <c r="CC766" s="282"/>
      <c r="CD766" s="282"/>
      <c r="CE766" s="282"/>
      <c r="CG766" s="427"/>
      <c r="CH766" s="402"/>
      <c r="CI766" s="424"/>
      <c r="CJ766" s="282"/>
      <c r="CK766" s="282"/>
      <c r="CL766" s="283"/>
      <c r="CM766" s="283"/>
      <c r="CP766" s="282"/>
      <c r="DC766" s="282"/>
      <c r="DD766" s="282"/>
      <c r="DE766" s="282"/>
      <c r="DF766" s="282"/>
      <c r="DG766" s="282"/>
      <c r="DH766" s="282"/>
      <c r="DI766" s="282"/>
      <c r="DJ766" s="282"/>
      <c r="EF766" s="495" t="str">
        <f>""&amp;(MID(数据表!AZ766,1,MIN(FIND({"(";"（"},数据表!AZ766&amp;"(（",1)-1)))&amp;""</f>
        <v/>
      </c>
      <c r="EG766" s="495" t="str">
        <f>""&amp;(MID(数据表!AZ766,1,MIN(FIND({0;1;2;3;4;5;6;7;8;9},数据表!AZ766&amp;"1234567890",1)-1)))&amp;""</f>
        <v/>
      </c>
    </row>
    <row r="767" spans="2:137" s="310" customFormat="1" ht="12" customHeight="1">
      <c r="B767" s="286"/>
      <c r="C767" s="286"/>
      <c r="D767" s="286"/>
      <c r="E767" s="479"/>
      <c r="F767" s="282"/>
      <c r="G767" s="283"/>
      <c r="H767" s="421"/>
      <c r="I767" s="421"/>
      <c r="J767" s="283"/>
      <c r="K767" s="421"/>
      <c r="L767" s="282"/>
      <c r="N767" s="282"/>
      <c r="S767" s="282"/>
      <c r="T767" s="283"/>
      <c r="U767" s="283"/>
      <c r="V767" s="283"/>
      <c r="W767" s="283"/>
      <c r="X767" s="283"/>
      <c r="Y767" s="282"/>
      <c r="Z767" s="282"/>
      <c r="AA767" s="283"/>
      <c r="AB767" s="282"/>
      <c r="AC767" s="282"/>
      <c r="AD767" s="282"/>
      <c r="AE767" s="282"/>
      <c r="AF767" s="283"/>
      <c r="AG767" s="402"/>
      <c r="AH767" s="283"/>
      <c r="AI767" s="283"/>
      <c r="AJ767" s="283"/>
      <c r="AK767" s="283"/>
      <c r="AL767" s="283"/>
      <c r="AM767" s="282"/>
      <c r="AN767" s="282"/>
      <c r="AO767" s="282"/>
      <c r="AP767" s="282"/>
      <c r="AQ767" s="282"/>
      <c r="AR767" s="282"/>
      <c r="AT767" s="283"/>
      <c r="AU767" s="283"/>
      <c r="AV767" s="283"/>
      <c r="AW767" s="283"/>
      <c r="AY767" s="283"/>
      <c r="AZ767" s="282"/>
      <c r="BA767" s="283"/>
      <c r="BB767" s="282"/>
      <c r="BC767" s="282"/>
      <c r="BD767" s="282"/>
      <c r="BE767" s="283"/>
      <c r="BG767" s="282"/>
      <c r="BH767" s="282"/>
      <c r="BI767" s="282"/>
      <c r="BL767" s="421"/>
      <c r="BM767" s="424"/>
      <c r="BN767" s="424"/>
      <c r="BO767" s="424"/>
      <c r="BP767" s="424"/>
      <c r="BQ767" s="421"/>
      <c r="BR767" s="421"/>
      <c r="BV767" s="282"/>
      <c r="BW767" s="283"/>
      <c r="BY767" s="283"/>
      <c r="BZ767" s="283"/>
      <c r="CA767" s="283"/>
      <c r="CB767" s="282"/>
      <c r="CC767" s="282"/>
      <c r="CD767" s="282"/>
      <c r="CE767" s="282"/>
      <c r="CG767" s="427"/>
      <c r="CH767" s="402"/>
      <c r="CI767" s="424"/>
      <c r="CJ767" s="282"/>
      <c r="CK767" s="282"/>
      <c r="CL767" s="283"/>
      <c r="CM767" s="283"/>
      <c r="CP767" s="282"/>
      <c r="DC767" s="282"/>
      <c r="DD767" s="282"/>
      <c r="DE767" s="282"/>
      <c r="DF767" s="282"/>
      <c r="DG767" s="282"/>
      <c r="DH767" s="282"/>
      <c r="DI767" s="282"/>
      <c r="DJ767" s="282"/>
      <c r="EF767" s="495" t="str">
        <f>""&amp;(MID(数据表!AZ767,1,MIN(FIND({"(";"（"},数据表!AZ767&amp;"(（",1)-1)))&amp;""</f>
        <v/>
      </c>
      <c r="EG767" s="495" t="str">
        <f>""&amp;(MID(数据表!AZ767,1,MIN(FIND({0;1;2;3;4;5;6;7;8;9},数据表!AZ767&amp;"1234567890",1)-1)))&amp;""</f>
        <v/>
      </c>
    </row>
    <row r="768" spans="2:137" s="310" customFormat="1" ht="12" customHeight="1">
      <c r="B768" s="286"/>
      <c r="C768" s="286"/>
      <c r="D768" s="286"/>
      <c r="E768" s="479"/>
      <c r="F768" s="282"/>
      <c r="G768" s="283"/>
      <c r="H768" s="421"/>
      <c r="I768" s="421"/>
      <c r="J768" s="283"/>
      <c r="K768" s="421"/>
      <c r="L768" s="282"/>
      <c r="N768" s="282"/>
      <c r="S768" s="282"/>
      <c r="T768" s="283"/>
      <c r="U768" s="283"/>
      <c r="V768" s="283"/>
      <c r="W768" s="283"/>
      <c r="X768" s="283"/>
      <c r="Y768" s="282"/>
      <c r="Z768" s="282"/>
      <c r="AA768" s="283"/>
      <c r="AB768" s="282"/>
      <c r="AC768" s="282"/>
      <c r="AD768" s="282"/>
      <c r="AE768" s="282"/>
      <c r="AF768" s="283"/>
      <c r="AG768" s="402"/>
      <c r="AH768" s="283"/>
      <c r="AI768" s="283"/>
      <c r="AJ768" s="283"/>
      <c r="AK768" s="283"/>
      <c r="AL768" s="283"/>
      <c r="AM768" s="282"/>
      <c r="AN768" s="282"/>
      <c r="AO768" s="282"/>
      <c r="AP768" s="282"/>
      <c r="AQ768" s="282"/>
      <c r="AR768" s="282"/>
      <c r="AT768" s="283"/>
      <c r="AU768" s="283"/>
      <c r="AV768" s="283"/>
      <c r="AW768" s="283"/>
      <c r="AY768" s="283"/>
      <c r="AZ768" s="282"/>
      <c r="BA768" s="283"/>
      <c r="BB768" s="282"/>
      <c r="BC768" s="282"/>
      <c r="BD768" s="282"/>
      <c r="BE768" s="283"/>
      <c r="BG768" s="282"/>
      <c r="BH768" s="282"/>
      <c r="BI768" s="282"/>
      <c r="BL768" s="421"/>
      <c r="BM768" s="424"/>
      <c r="BN768" s="424"/>
      <c r="BO768" s="424"/>
      <c r="BP768" s="424"/>
      <c r="BQ768" s="421"/>
      <c r="BR768" s="421"/>
      <c r="BV768" s="282"/>
      <c r="BW768" s="283"/>
      <c r="BY768" s="283"/>
      <c r="BZ768" s="283"/>
      <c r="CA768" s="283"/>
      <c r="CB768" s="282"/>
      <c r="CC768" s="282"/>
      <c r="CD768" s="282"/>
      <c r="CE768" s="282"/>
      <c r="CG768" s="427"/>
      <c r="CH768" s="402"/>
      <c r="CI768" s="424"/>
      <c r="CJ768" s="282"/>
      <c r="CK768" s="282"/>
      <c r="CL768" s="283"/>
      <c r="CM768" s="283"/>
      <c r="CP768" s="282"/>
      <c r="DC768" s="282"/>
      <c r="DD768" s="282"/>
      <c r="DE768" s="282"/>
      <c r="DF768" s="282"/>
      <c r="DG768" s="282"/>
      <c r="DH768" s="282"/>
      <c r="DI768" s="282"/>
      <c r="DJ768" s="282"/>
      <c r="EF768" s="495" t="str">
        <f>""&amp;(MID(数据表!AZ768,1,MIN(FIND({"(";"（"},数据表!AZ768&amp;"(（",1)-1)))&amp;""</f>
        <v/>
      </c>
      <c r="EG768" s="495" t="str">
        <f>""&amp;(MID(数据表!AZ768,1,MIN(FIND({0;1;2;3;4;5;6;7;8;9},数据表!AZ768&amp;"1234567890",1)-1)))&amp;""</f>
        <v/>
      </c>
    </row>
    <row r="769" spans="2:137" s="310" customFormat="1" ht="12" customHeight="1">
      <c r="B769" s="286"/>
      <c r="C769" s="286"/>
      <c r="D769" s="286"/>
      <c r="E769" s="479"/>
      <c r="F769" s="282"/>
      <c r="G769" s="283"/>
      <c r="H769" s="421"/>
      <c r="I769" s="421"/>
      <c r="J769" s="283"/>
      <c r="K769" s="421"/>
      <c r="L769" s="282"/>
      <c r="N769" s="282"/>
      <c r="S769" s="282"/>
      <c r="T769" s="283"/>
      <c r="U769" s="283"/>
      <c r="V769" s="283"/>
      <c r="W769" s="283"/>
      <c r="X769" s="283"/>
      <c r="Y769" s="282"/>
      <c r="Z769" s="282"/>
      <c r="AA769" s="283"/>
      <c r="AB769" s="282"/>
      <c r="AC769" s="282"/>
      <c r="AD769" s="282"/>
      <c r="AE769" s="282"/>
      <c r="AF769" s="283"/>
      <c r="AG769" s="402"/>
      <c r="AH769" s="283"/>
      <c r="AI769" s="283"/>
      <c r="AJ769" s="283"/>
      <c r="AK769" s="283"/>
      <c r="AL769" s="283"/>
      <c r="AM769" s="282"/>
      <c r="AN769" s="282"/>
      <c r="AO769" s="282"/>
      <c r="AP769" s="282"/>
      <c r="AQ769" s="282"/>
      <c r="AR769" s="282"/>
      <c r="AT769" s="283"/>
      <c r="AU769" s="283"/>
      <c r="AV769" s="283"/>
      <c r="AW769" s="283"/>
      <c r="AY769" s="283"/>
      <c r="AZ769" s="282"/>
      <c r="BA769" s="283"/>
      <c r="BB769" s="282"/>
      <c r="BC769" s="282"/>
      <c r="BD769" s="282"/>
      <c r="BE769" s="283"/>
      <c r="BG769" s="282"/>
      <c r="BH769" s="282"/>
      <c r="BI769" s="282"/>
      <c r="BL769" s="421"/>
      <c r="BM769" s="424"/>
      <c r="BN769" s="424"/>
      <c r="BO769" s="424"/>
      <c r="BP769" s="424"/>
      <c r="BQ769" s="421"/>
      <c r="BR769" s="421"/>
      <c r="BV769" s="282"/>
      <c r="BW769" s="283"/>
      <c r="BY769" s="283"/>
      <c r="BZ769" s="283"/>
      <c r="CA769" s="283"/>
      <c r="CB769" s="282"/>
      <c r="CC769" s="282"/>
      <c r="CD769" s="282"/>
      <c r="CE769" s="282"/>
      <c r="CG769" s="427"/>
      <c r="CH769" s="402"/>
      <c r="CI769" s="424"/>
      <c r="CJ769" s="282"/>
      <c r="CK769" s="282"/>
      <c r="CL769" s="283"/>
      <c r="CM769" s="283"/>
      <c r="CP769" s="282"/>
      <c r="DC769" s="282"/>
      <c r="DD769" s="282"/>
      <c r="DE769" s="282"/>
      <c r="DF769" s="282"/>
      <c r="DG769" s="282"/>
      <c r="DH769" s="282"/>
      <c r="DI769" s="282"/>
      <c r="DJ769" s="282"/>
      <c r="EF769" s="495" t="str">
        <f>""&amp;(MID(数据表!AZ769,1,MIN(FIND({"(";"（"},数据表!AZ769&amp;"(（",1)-1)))&amp;""</f>
        <v/>
      </c>
      <c r="EG769" s="495" t="str">
        <f>""&amp;(MID(数据表!AZ769,1,MIN(FIND({0;1;2;3;4;5;6;7;8;9},数据表!AZ769&amp;"1234567890",1)-1)))&amp;""</f>
        <v/>
      </c>
    </row>
    <row r="770" spans="2:137" s="310" customFormat="1" ht="12" customHeight="1">
      <c r="B770" s="286"/>
      <c r="C770" s="286"/>
      <c r="D770" s="286"/>
      <c r="E770" s="479"/>
      <c r="F770" s="282"/>
      <c r="G770" s="283"/>
      <c r="H770" s="421"/>
      <c r="I770" s="421"/>
      <c r="J770" s="283"/>
      <c r="K770" s="421"/>
      <c r="L770" s="282"/>
      <c r="N770" s="282"/>
      <c r="S770" s="282"/>
      <c r="T770" s="283"/>
      <c r="U770" s="283"/>
      <c r="V770" s="283"/>
      <c r="W770" s="283"/>
      <c r="X770" s="283"/>
      <c r="Y770" s="282"/>
      <c r="Z770" s="282"/>
      <c r="AA770" s="283"/>
      <c r="AB770" s="282"/>
      <c r="AC770" s="282"/>
      <c r="AD770" s="282"/>
      <c r="AE770" s="282"/>
      <c r="AF770" s="283"/>
      <c r="AG770" s="402"/>
      <c r="AH770" s="283"/>
      <c r="AI770" s="283"/>
      <c r="AJ770" s="283"/>
      <c r="AK770" s="283"/>
      <c r="AL770" s="283"/>
      <c r="AM770" s="282"/>
      <c r="AN770" s="282"/>
      <c r="AO770" s="282"/>
      <c r="AP770" s="282"/>
      <c r="AQ770" s="282"/>
      <c r="AR770" s="282"/>
      <c r="AT770" s="283"/>
      <c r="AU770" s="283"/>
      <c r="AV770" s="283"/>
      <c r="AW770" s="283"/>
      <c r="AY770" s="283"/>
      <c r="AZ770" s="282"/>
      <c r="BA770" s="283"/>
      <c r="BB770" s="282"/>
      <c r="BC770" s="282"/>
      <c r="BD770" s="282"/>
      <c r="BE770" s="283"/>
      <c r="BG770" s="282"/>
      <c r="BH770" s="282"/>
      <c r="BI770" s="282"/>
      <c r="BL770" s="421"/>
      <c r="BM770" s="424"/>
      <c r="BN770" s="424"/>
      <c r="BO770" s="424"/>
      <c r="BP770" s="424"/>
      <c r="BQ770" s="421"/>
      <c r="BR770" s="421"/>
      <c r="BV770" s="282"/>
      <c r="BW770" s="283"/>
      <c r="BY770" s="283"/>
      <c r="BZ770" s="283"/>
      <c r="CA770" s="283"/>
      <c r="CB770" s="282"/>
      <c r="CC770" s="282"/>
      <c r="CD770" s="282"/>
      <c r="CE770" s="282"/>
      <c r="CG770" s="427"/>
      <c r="CH770" s="402"/>
      <c r="CI770" s="424"/>
      <c r="CJ770" s="282"/>
      <c r="CK770" s="282"/>
      <c r="CL770" s="283"/>
      <c r="CM770" s="283"/>
      <c r="CP770" s="282"/>
      <c r="DC770" s="282"/>
      <c r="DD770" s="282"/>
      <c r="DE770" s="282"/>
      <c r="DF770" s="282"/>
      <c r="DG770" s="282"/>
      <c r="DH770" s="282"/>
      <c r="DI770" s="282"/>
      <c r="DJ770" s="282"/>
      <c r="EF770" s="495" t="str">
        <f>""&amp;(MID(数据表!AZ770,1,MIN(FIND({"(";"（"},数据表!AZ770&amp;"(（",1)-1)))&amp;""</f>
        <v/>
      </c>
      <c r="EG770" s="495" t="str">
        <f>""&amp;(MID(数据表!AZ770,1,MIN(FIND({0;1;2;3;4;5;6;7;8;9},数据表!AZ770&amp;"1234567890",1)-1)))&amp;""</f>
        <v/>
      </c>
    </row>
    <row r="771" spans="2:137" s="310" customFormat="1" ht="12" customHeight="1">
      <c r="B771" s="286"/>
      <c r="C771" s="286"/>
      <c r="D771" s="286"/>
      <c r="E771" s="479"/>
      <c r="F771" s="282"/>
      <c r="G771" s="283"/>
      <c r="H771" s="421"/>
      <c r="I771" s="421"/>
      <c r="J771" s="283"/>
      <c r="K771" s="421"/>
      <c r="L771" s="282"/>
      <c r="N771" s="282"/>
      <c r="S771" s="282"/>
      <c r="T771" s="283"/>
      <c r="U771" s="283"/>
      <c r="V771" s="283"/>
      <c r="W771" s="283"/>
      <c r="X771" s="283"/>
      <c r="Y771" s="282"/>
      <c r="Z771" s="282"/>
      <c r="AA771" s="283"/>
      <c r="AB771" s="282"/>
      <c r="AC771" s="282"/>
      <c r="AD771" s="282"/>
      <c r="AE771" s="282"/>
      <c r="AF771" s="283"/>
      <c r="AG771" s="402"/>
      <c r="AH771" s="283"/>
      <c r="AI771" s="283"/>
      <c r="AJ771" s="283"/>
      <c r="AK771" s="283"/>
      <c r="AL771" s="283"/>
      <c r="AM771" s="282"/>
      <c r="AN771" s="282"/>
      <c r="AO771" s="282"/>
      <c r="AP771" s="282"/>
      <c r="AQ771" s="282"/>
      <c r="AR771" s="282"/>
      <c r="AT771" s="283"/>
      <c r="AU771" s="283"/>
      <c r="AV771" s="283"/>
      <c r="AW771" s="283"/>
      <c r="AY771" s="283"/>
      <c r="AZ771" s="282"/>
      <c r="BA771" s="283"/>
      <c r="BB771" s="282"/>
      <c r="BC771" s="282"/>
      <c r="BD771" s="282"/>
      <c r="BE771" s="283"/>
      <c r="BG771" s="282"/>
      <c r="BH771" s="282"/>
      <c r="BI771" s="282"/>
      <c r="BL771" s="421"/>
      <c r="BM771" s="424"/>
      <c r="BN771" s="424"/>
      <c r="BO771" s="424"/>
      <c r="BP771" s="424"/>
      <c r="BQ771" s="421"/>
      <c r="BR771" s="421"/>
      <c r="BV771" s="282"/>
      <c r="BW771" s="283"/>
      <c r="BY771" s="283"/>
      <c r="BZ771" s="283"/>
      <c r="CA771" s="283"/>
      <c r="CB771" s="282"/>
      <c r="CC771" s="282"/>
      <c r="CD771" s="282"/>
      <c r="CE771" s="282"/>
      <c r="CG771" s="427"/>
      <c r="CH771" s="402"/>
      <c r="CI771" s="424"/>
      <c r="CJ771" s="282"/>
      <c r="CK771" s="282"/>
      <c r="CL771" s="283"/>
      <c r="CM771" s="283"/>
      <c r="CP771" s="282"/>
      <c r="DC771" s="282"/>
      <c r="DD771" s="282"/>
      <c r="DE771" s="282"/>
      <c r="DF771" s="282"/>
      <c r="DG771" s="282"/>
      <c r="DH771" s="282"/>
      <c r="DI771" s="282"/>
      <c r="DJ771" s="282"/>
      <c r="EF771" s="495" t="str">
        <f>""&amp;(MID(数据表!AZ771,1,MIN(FIND({"(";"（"},数据表!AZ771&amp;"(（",1)-1)))&amp;""</f>
        <v/>
      </c>
      <c r="EG771" s="495" t="str">
        <f>""&amp;(MID(数据表!AZ771,1,MIN(FIND({0;1;2;3;4;5;6;7;8;9},数据表!AZ771&amp;"1234567890",1)-1)))&amp;""</f>
        <v/>
      </c>
    </row>
    <row r="772" spans="2:137" s="310" customFormat="1" ht="12" customHeight="1">
      <c r="B772" s="286"/>
      <c r="C772" s="286"/>
      <c r="D772" s="286"/>
      <c r="E772" s="479"/>
      <c r="F772" s="282"/>
      <c r="G772" s="283"/>
      <c r="H772" s="421"/>
      <c r="I772" s="421"/>
      <c r="J772" s="283"/>
      <c r="K772" s="421"/>
      <c r="L772" s="282"/>
      <c r="N772" s="282"/>
      <c r="S772" s="282"/>
      <c r="T772" s="283"/>
      <c r="U772" s="283"/>
      <c r="V772" s="283"/>
      <c r="W772" s="283"/>
      <c r="X772" s="283"/>
      <c r="Y772" s="282"/>
      <c r="Z772" s="282"/>
      <c r="AA772" s="283"/>
      <c r="AB772" s="282"/>
      <c r="AC772" s="282"/>
      <c r="AD772" s="282"/>
      <c r="AE772" s="282"/>
      <c r="AF772" s="283"/>
      <c r="AG772" s="402"/>
      <c r="AH772" s="283"/>
      <c r="AI772" s="283"/>
      <c r="AJ772" s="283"/>
      <c r="AK772" s="283"/>
      <c r="AL772" s="283"/>
      <c r="AM772" s="282"/>
      <c r="AN772" s="282"/>
      <c r="AO772" s="282"/>
      <c r="AP772" s="282"/>
      <c r="AQ772" s="282"/>
      <c r="AR772" s="282"/>
      <c r="AT772" s="283"/>
      <c r="AU772" s="283"/>
      <c r="AV772" s="283"/>
      <c r="AW772" s="283"/>
      <c r="AY772" s="283"/>
      <c r="AZ772" s="282"/>
      <c r="BA772" s="283"/>
      <c r="BB772" s="282"/>
      <c r="BC772" s="282"/>
      <c r="BD772" s="282"/>
      <c r="BE772" s="283"/>
      <c r="BG772" s="282"/>
      <c r="BH772" s="282"/>
      <c r="BI772" s="282"/>
      <c r="BL772" s="421"/>
      <c r="BM772" s="424"/>
      <c r="BN772" s="424"/>
      <c r="BO772" s="424"/>
      <c r="BP772" s="424"/>
      <c r="BQ772" s="421"/>
      <c r="BR772" s="421"/>
      <c r="BV772" s="282"/>
      <c r="BW772" s="283"/>
      <c r="BY772" s="283"/>
      <c r="BZ772" s="283"/>
      <c r="CA772" s="283"/>
      <c r="CB772" s="282"/>
      <c r="CC772" s="282"/>
      <c r="CD772" s="282"/>
      <c r="CE772" s="282"/>
      <c r="CG772" s="427"/>
      <c r="CH772" s="402"/>
      <c r="CI772" s="424"/>
      <c r="CJ772" s="282"/>
      <c r="CK772" s="282"/>
      <c r="CL772" s="283"/>
      <c r="CM772" s="283"/>
      <c r="CP772" s="282"/>
      <c r="DC772" s="282"/>
      <c r="DD772" s="282"/>
      <c r="DE772" s="282"/>
      <c r="DF772" s="282"/>
      <c r="DG772" s="282"/>
      <c r="DH772" s="282"/>
      <c r="DI772" s="282"/>
      <c r="DJ772" s="282"/>
      <c r="EF772" s="495" t="str">
        <f>""&amp;(MID(数据表!AZ772,1,MIN(FIND({"(";"（"},数据表!AZ772&amp;"(（",1)-1)))&amp;""</f>
        <v/>
      </c>
      <c r="EG772" s="495" t="str">
        <f>""&amp;(MID(数据表!AZ772,1,MIN(FIND({0;1;2;3;4;5;6;7;8;9},数据表!AZ772&amp;"1234567890",1)-1)))&amp;""</f>
        <v/>
      </c>
    </row>
    <row r="773" spans="2:137" s="310" customFormat="1" ht="12" customHeight="1">
      <c r="B773" s="286"/>
      <c r="C773" s="286"/>
      <c r="D773" s="286"/>
      <c r="E773" s="479"/>
      <c r="F773" s="282"/>
      <c r="G773" s="283"/>
      <c r="H773" s="421"/>
      <c r="I773" s="421"/>
      <c r="J773" s="283"/>
      <c r="K773" s="421"/>
      <c r="L773" s="282"/>
      <c r="N773" s="282"/>
      <c r="S773" s="282"/>
      <c r="T773" s="283"/>
      <c r="U773" s="283"/>
      <c r="V773" s="283"/>
      <c r="W773" s="283"/>
      <c r="X773" s="283"/>
      <c r="Y773" s="282"/>
      <c r="Z773" s="282"/>
      <c r="AA773" s="283"/>
      <c r="AB773" s="282"/>
      <c r="AC773" s="282"/>
      <c r="AD773" s="282"/>
      <c r="AE773" s="282"/>
      <c r="AF773" s="283"/>
      <c r="AG773" s="402"/>
      <c r="AH773" s="283"/>
      <c r="AI773" s="283"/>
      <c r="AJ773" s="283"/>
      <c r="AK773" s="283"/>
      <c r="AL773" s="283"/>
      <c r="AM773" s="282"/>
      <c r="AN773" s="282"/>
      <c r="AO773" s="282"/>
      <c r="AP773" s="282"/>
      <c r="AQ773" s="282"/>
      <c r="AR773" s="282"/>
      <c r="AT773" s="283"/>
      <c r="AU773" s="283"/>
      <c r="AV773" s="283"/>
      <c r="AW773" s="283"/>
      <c r="AY773" s="283"/>
      <c r="AZ773" s="282"/>
      <c r="BA773" s="283"/>
      <c r="BB773" s="282"/>
      <c r="BC773" s="282"/>
      <c r="BD773" s="282"/>
      <c r="BE773" s="283"/>
      <c r="BG773" s="282"/>
      <c r="BH773" s="282"/>
      <c r="BI773" s="282"/>
      <c r="BL773" s="421"/>
      <c r="BM773" s="424"/>
      <c r="BN773" s="424"/>
      <c r="BO773" s="424"/>
      <c r="BP773" s="424"/>
      <c r="BQ773" s="421"/>
      <c r="BR773" s="421"/>
      <c r="BV773" s="282"/>
      <c r="BW773" s="283"/>
      <c r="BY773" s="283"/>
      <c r="BZ773" s="283"/>
      <c r="CA773" s="283"/>
      <c r="CB773" s="282"/>
      <c r="CC773" s="282"/>
      <c r="CD773" s="282"/>
      <c r="CE773" s="282"/>
      <c r="CG773" s="427"/>
      <c r="CH773" s="402"/>
      <c r="CI773" s="424"/>
      <c r="CJ773" s="282"/>
      <c r="CK773" s="282"/>
      <c r="CL773" s="283"/>
      <c r="CM773" s="283"/>
      <c r="CP773" s="282"/>
      <c r="DC773" s="282"/>
      <c r="DD773" s="282"/>
      <c r="DE773" s="282"/>
      <c r="DF773" s="282"/>
      <c r="DG773" s="282"/>
      <c r="DH773" s="282"/>
      <c r="DI773" s="282"/>
      <c r="DJ773" s="282"/>
      <c r="EF773" s="495" t="str">
        <f>""&amp;(MID(数据表!AZ773,1,MIN(FIND({"(";"（"},数据表!AZ773&amp;"(（",1)-1)))&amp;""</f>
        <v/>
      </c>
      <c r="EG773" s="495" t="str">
        <f>""&amp;(MID(数据表!AZ773,1,MIN(FIND({0;1;2;3;4;5;6;7;8;9},数据表!AZ773&amp;"1234567890",1)-1)))&amp;""</f>
        <v/>
      </c>
    </row>
    <row r="774" spans="2:137" s="310" customFormat="1" ht="12" customHeight="1">
      <c r="B774" s="286"/>
      <c r="C774" s="286"/>
      <c r="D774" s="286"/>
      <c r="E774" s="479"/>
      <c r="F774" s="282"/>
      <c r="G774" s="283"/>
      <c r="H774" s="421"/>
      <c r="I774" s="421"/>
      <c r="J774" s="283"/>
      <c r="K774" s="421"/>
      <c r="L774" s="282"/>
      <c r="N774" s="282"/>
      <c r="S774" s="282"/>
      <c r="T774" s="283"/>
      <c r="U774" s="283"/>
      <c r="V774" s="283"/>
      <c r="W774" s="283"/>
      <c r="X774" s="283"/>
      <c r="Y774" s="282"/>
      <c r="Z774" s="282"/>
      <c r="AA774" s="283"/>
      <c r="AB774" s="282"/>
      <c r="AC774" s="282"/>
      <c r="AD774" s="282"/>
      <c r="AE774" s="282"/>
      <c r="AF774" s="283"/>
      <c r="AG774" s="402"/>
      <c r="AH774" s="283"/>
      <c r="AI774" s="283"/>
      <c r="AJ774" s="283"/>
      <c r="AK774" s="283"/>
      <c r="AL774" s="283"/>
      <c r="AM774" s="282"/>
      <c r="AN774" s="282"/>
      <c r="AO774" s="282"/>
      <c r="AP774" s="282"/>
      <c r="AQ774" s="282"/>
      <c r="AR774" s="282"/>
      <c r="AT774" s="283"/>
      <c r="AU774" s="283"/>
      <c r="AV774" s="283"/>
      <c r="AW774" s="283"/>
      <c r="AY774" s="283"/>
      <c r="AZ774" s="282"/>
      <c r="BA774" s="283"/>
      <c r="BB774" s="282"/>
      <c r="BC774" s="282"/>
      <c r="BD774" s="282"/>
      <c r="BE774" s="283"/>
      <c r="BG774" s="282"/>
      <c r="BH774" s="282"/>
      <c r="BI774" s="282"/>
      <c r="BL774" s="421"/>
      <c r="BM774" s="424"/>
      <c r="BN774" s="424"/>
      <c r="BO774" s="424"/>
      <c r="BP774" s="424"/>
      <c r="BQ774" s="421"/>
      <c r="BR774" s="421"/>
      <c r="BV774" s="282"/>
      <c r="BW774" s="283"/>
      <c r="BY774" s="283"/>
      <c r="BZ774" s="283"/>
      <c r="CA774" s="283"/>
      <c r="CB774" s="282"/>
      <c r="CC774" s="282"/>
      <c r="CD774" s="282"/>
      <c r="CE774" s="282"/>
      <c r="CG774" s="427"/>
      <c r="CH774" s="402"/>
      <c r="CI774" s="424"/>
      <c r="CJ774" s="282"/>
      <c r="CK774" s="282"/>
      <c r="CL774" s="283"/>
      <c r="CM774" s="283"/>
      <c r="CP774" s="282"/>
      <c r="DC774" s="282"/>
      <c r="DD774" s="282"/>
      <c r="DE774" s="282"/>
      <c r="DF774" s="282"/>
      <c r="DG774" s="282"/>
      <c r="DH774" s="282"/>
      <c r="DI774" s="282"/>
      <c r="DJ774" s="282"/>
      <c r="EF774" s="495" t="str">
        <f>""&amp;(MID(数据表!AZ774,1,MIN(FIND({"(";"（"},数据表!AZ774&amp;"(（",1)-1)))&amp;""</f>
        <v/>
      </c>
      <c r="EG774" s="495" t="str">
        <f>""&amp;(MID(数据表!AZ774,1,MIN(FIND({0;1;2;3;4;5;6;7;8;9},数据表!AZ774&amp;"1234567890",1)-1)))&amp;""</f>
        <v/>
      </c>
    </row>
    <row r="775" spans="2:137" s="310" customFormat="1" ht="12" customHeight="1">
      <c r="B775" s="286"/>
      <c r="C775" s="286"/>
      <c r="D775" s="286"/>
      <c r="E775" s="479"/>
      <c r="F775" s="282"/>
      <c r="G775" s="283"/>
      <c r="H775" s="421"/>
      <c r="I775" s="421"/>
      <c r="J775" s="283"/>
      <c r="K775" s="421"/>
      <c r="L775" s="282"/>
      <c r="N775" s="282"/>
      <c r="S775" s="282"/>
      <c r="T775" s="283"/>
      <c r="U775" s="283"/>
      <c r="V775" s="283"/>
      <c r="W775" s="283"/>
      <c r="X775" s="283"/>
      <c r="Y775" s="282"/>
      <c r="Z775" s="282"/>
      <c r="AA775" s="283"/>
      <c r="AB775" s="282"/>
      <c r="AC775" s="282"/>
      <c r="AD775" s="282"/>
      <c r="AE775" s="282"/>
      <c r="AF775" s="283"/>
      <c r="AG775" s="402"/>
      <c r="AH775" s="283"/>
      <c r="AI775" s="283"/>
      <c r="AJ775" s="283"/>
      <c r="AK775" s="283"/>
      <c r="AL775" s="283"/>
      <c r="AM775" s="282"/>
      <c r="AN775" s="282"/>
      <c r="AO775" s="282"/>
      <c r="AP775" s="282"/>
      <c r="AQ775" s="282"/>
      <c r="AR775" s="282"/>
      <c r="AT775" s="283"/>
      <c r="AU775" s="283"/>
      <c r="AV775" s="283"/>
      <c r="AW775" s="283"/>
      <c r="AY775" s="283"/>
      <c r="AZ775" s="282"/>
      <c r="BA775" s="283"/>
      <c r="BB775" s="282"/>
      <c r="BC775" s="282"/>
      <c r="BD775" s="282"/>
      <c r="BE775" s="283"/>
      <c r="BG775" s="282"/>
      <c r="BH775" s="282"/>
      <c r="BI775" s="282"/>
      <c r="BL775" s="421"/>
      <c r="BM775" s="424"/>
      <c r="BN775" s="424"/>
      <c r="BO775" s="424"/>
      <c r="BP775" s="424"/>
      <c r="BQ775" s="421"/>
      <c r="BR775" s="421"/>
      <c r="BV775" s="282"/>
      <c r="BW775" s="283"/>
      <c r="BY775" s="283"/>
      <c r="BZ775" s="283"/>
      <c r="CA775" s="283"/>
      <c r="CB775" s="282"/>
      <c r="CC775" s="282"/>
      <c r="CD775" s="282"/>
      <c r="CE775" s="282"/>
      <c r="CG775" s="427"/>
      <c r="CH775" s="402"/>
      <c r="CI775" s="424"/>
      <c r="CJ775" s="282"/>
      <c r="CK775" s="282"/>
      <c r="CL775" s="283"/>
      <c r="CM775" s="283"/>
      <c r="CP775" s="282"/>
      <c r="DC775" s="282"/>
      <c r="DD775" s="282"/>
      <c r="DE775" s="282"/>
      <c r="DF775" s="282"/>
      <c r="DG775" s="282"/>
      <c r="DH775" s="282"/>
      <c r="DI775" s="282"/>
      <c r="DJ775" s="282"/>
      <c r="EF775" s="495" t="str">
        <f>""&amp;(MID(数据表!AZ775,1,MIN(FIND({"(";"（"},数据表!AZ775&amp;"(（",1)-1)))&amp;""</f>
        <v/>
      </c>
      <c r="EG775" s="495" t="str">
        <f>""&amp;(MID(数据表!AZ775,1,MIN(FIND({0;1;2;3;4;5;6;7;8;9},数据表!AZ775&amp;"1234567890",1)-1)))&amp;""</f>
        <v/>
      </c>
    </row>
    <row r="776" spans="2:137" s="310" customFormat="1" ht="12" customHeight="1">
      <c r="B776" s="286"/>
      <c r="C776" s="286"/>
      <c r="D776" s="286"/>
      <c r="E776" s="479"/>
      <c r="F776" s="282"/>
      <c r="G776" s="283"/>
      <c r="H776" s="421"/>
      <c r="I776" s="421"/>
      <c r="J776" s="283"/>
      <c r="K776" s="421"/>
      <c r="L776" s="282"/>
      <c r="N776" s="282"/>
      <c r="S776" s="282"/>
      <c r="T776" s="283"/>
      <c r="U776" s="283"/>
      <c r="V776" s="283"/>
      <c r="W776" s="283"/>
      <c r="X776" s="283"/>
      <c r="Y776" s="282"/>
      <c r="Z776" s="282"/>
      <c r="AA776" s="283"/>
      <c r="AB776" s="282"/>
      <c r="AC776" s="282"/>
      <c r="AD776" s="282"/>
      <c r="AE776" s="282"/>
      <c r="AF776" s="283"/>
      <c r="AG776" s="402"/>
      <c r="AH776" s="283"/>
      <c r="AI776" s="283"/>
      <c r="AJ776" s="283"/>
      <c r="AK776" s="283"/>
      <c r="AL776" s="283"/>
      <c r="AM776" s="282"/>
      <c r="AN776" s="282"/>
      <c r="AO776" s="282"/>
      <c r="AP776" s="282"/>
      <c r="AQ776" s="282"/>
      <c r="AR776" s="282"/>
      <c r="AT776" s="283"/>
      <c r="AU776" s="283"/>
      <c r="AV776" s="283"/>
      <c r="AW776" s="283"/>
      <c r="AY776" s="283"/>
      <c r="AZ776" s="282"/>
      <c r="BA776" s="283"/>
      <c r="BB776" s="282"/>
      <c r="BC776" s="282"/>
      <c r="BD776" s="282"/>
      <c r="BE776" s="283"/>
      <c r="BG776" s="282"/>
      <c r="BH776" s="282"/>
      <c r="BI776" s="282"/>
      <c r="BL776" s="421"/>
      <c r="BM776" s="424"/>
      <c r="BN776" s="424"/>
      <c r="BO776" s="424"/>
      <c r="BP776" s="424"/>
      <c r="BQ776" s="421"/>
      <c r="BR776" s="421"/>
      <c r="BV776" s="282"/>
      <c r="BW776" s="283"/>
      <c r="BY776" s="283"/>
      <c r="BZ776" s="283"/>
      <c r="CA776" s="283"/>
      <c r="CB776" s="282"/>
      <c r="CC776" s="282"/>
      <c r="CD776" s="282"/>
      <c r="CE776" s="282"/>
      <c r="CG776" s="427"/>
      <c r="CH776" s="402"/>
      <c r="CI776" s="424"/>
      <c r="CJ776" s="282"/>
      <c r="CK776" s="282"/>
      <c r="CL776" s="283"/>
      <c r="CM776" s="283"/>
      <c r="CP776" s="282"/>
      <c r="DC776" s="282"/>
      <c r="DD776" s="282"/>
      <c r="DE776" s="282"/>
      <c r="DF776" s="282"/>
      <c r="DG776" s="282"/>
      <c r="DH776" s="282"/>
      <c r="DI776" s="282"/>
      <c r="DJ776" s="282"/>
      <c r="EF776" s="495" t="str">
        <f>""&amp;(MID(数据表!AZ776,1,MIN(FIND({"(";"（"},数据表!AZ776&amp;"(（",1)-1)))&amp;""</f>
        <v/>
      </c>
      <c r="EG776" s="495" t="str">
        <f>""&amp;(MID(数据表!AZ776,1,MIN(FIND({0;1;2;3;4;5;6;7;8;9},数据表!AZ776&amp;"1234567890",1)-1)))&amp;""</f>
        <v/>
      </c>
    </row>
    <row r="777" spans="2:137" s="310" customFormat="1" ht="12" customHeight="1">
      <c r="B777" s="286"/>
      <c r="C777" s="286"/>
      <c r="D777" s="286"/>
      <c r="E777" s="479"/>
      <c r="F777" s="282"/>
      <c r="G777" s="283"/>
      <c r="H777" s="421"/>
      <c r="I777" s="421"/>
      <c r="J777" s="283"/>
      <c r="K777" s="421"/>
      <c r="L777" s="282"/>
      <c r="N777" s="282"/>
      <c r="S777" s="282"/>
      <c r="T777" s="283"/>
      <c r="U777" s="283"/>
      <c r="V777" s="283"/>
      <c r="W777" s="283"/>
      <c r="X777" s="283"/>
      <c r="Y777" s="282"/>
      <c r="Z777" s="282"/>
      <c r="AA777" s="283"/>
      <c r="AB777" s="282"/>
      <c r="AC777" s="282"/>
      <c r="AD777" s="282"/>
      <c r="AE777" s="282"/>
      <c r="AF777" s="283"/>
      <c r="AG777" s="402"/>
      <c r="AH777" s="283"/>
      <c r="AI777" s="283"/>
      <c r="AJ777" s="283"/>
      <c r="AK777" s="283"/>
      <c r="AL777" s="283"/>
      <c r="AM777" s="282"/>
      <c r="AN777" s="282"/>
      <c r="AO777" s="282"/>
      <c r="AP777" s="282"/>
      <c r="AQ777" s="282"/>
      <c r="AR777" s="282"/>
      <c r="AT777" s="283"/>
      <c r="AU777" s="283"/>
      <c r="AV777" s="283"/>
      <c r="AW777" s="283"/>
      <c r="AY777" s="283"/>
      <c r="AZ777" s="282"/>
      <c r="BA777" s="283"/>
      <c r="BB777" s="282"/>
      <c r="BC777" s="282"/>
      <c r="BD777" s="282"/>
      <c r="BE777" s="283"/>
      <c r="BG777" s="282"/>
      <c r="BH777" s="282"/>
      <c r="BI777" s="282"/>
      <c r="BL777" s="421"/>
      <c r="BM777" s="424"/>
      <c r="BN777" s="424"/>
      <c r="BO777" s="424"/>
      <c r="BP777" s="424"/>
      <c r="BQ777" s="421"/>
      <c r="BR777" s="421"/>
      <c r="BV777" s="282"/>
      <c r="BW777" s="283"/>
      <c r="BY777" s="283"/>
      <c r="BZ777" s="283"/>
      <c r="CA777" s="283"/>
      <c r="CB777" s="282"/>
      <c r="CC777" s="282"/>
      <c r="CD777" s="282"/>
      <c r="CE777" s="282"/>
      <c r="CG777" s="427"/>
      <c r="CH777" s="402"/>
      <c r="CI777" s="424"/>
      <c r="CJ777" s="282"/>
      <c r="CK777" s="282"/>
      <c r="CL777" s="283"/>
      <c r="CM777" s="283"/>
      <c r="CP777" s="282"/>
      <c r="DC777" s="282"/>
      <c r="DD777" s="282"/>
      <c r="DE777" s="282"/>
      <c r="DF777" s="282"/>
      <c r="DG777" s="282"/>
      <c r="DH777" s="282"/>
      <c r="DI777" s="282"/>
      <c r="DJ777" s="282"/>
      <c r="EF777" s="495" t="str">
        <f>""&amp;(MID(数据表!AZ777,1,MIN(FIND({"(";"（"},数据表!AZ777&amp;"(（",1)-1)))&amp;""</f>
        <v/>
      </c>
      <c r="EG777" s="495" t="str">
        <f>""&amp;(MID(数据表!AZ777,1,MIN(FIND({0;1;2;3;4;5;6;7;8;9},数据表!AZ777&amp;"1234567890",1)-1)))&amp;""</f>
        <v/>
      </c>
    </row>
    <row r="778" spans="2:137" s="310" customFormat="1" ht="12" customHeight="1">
      <c r="B778" s="286"/>
      <c r="C778" s="286"/>
      <c r="D778" s="286"/>
      <c r="E778" s="479"/>
      <c r="F778" s="282"/>
      <c r="G778" s="283"/>
      <c r="H778" s="421"/>
      <c r="I778" s="421"/>
      <c r="J778" s="283"/>
      <c r="K778" s="421"/>
      <c r="L778" s="282"/>
      <c r="N778" s="282"/>
      <c r="S778" s="282"/>
      <c r="T778" s="283"/>
      <c r="U778" s="283"/>
      <c r="V778" s="283"/>
      <c r="W778" s="283"/>
      <c r="X778" s="283"/>
      <c r="Y778" s="282"/>
      <c r="Z778" s="282"/>
      <c r="AA778" s="283"/>
      <c r="AB778" s="282"/>
      <c r="AC778" s="282"/>
      <c r="AD778" s="282"/>
      <c r="AE778" s="282"/>
      <c r="AF778" s="283"/>
      <c r="AG778" s="402"/>
      <c r="AH778" s="283"/>
      <c r="AI778" s="283"/>
      <c r="AJ778" s="283"/>
      <c r="AK778" s="283"/>
      <c r="AL778" s="283"/>
      <c r="AM778" s="282"/>
      <c r="AN778" s="282"/>
      <c r="AO778" s="282"/>
      <c r="AP778" s="282"/>
      <c r="AQ778" s="282"/>
      <c r="AR778" s="282"/>
      <c r="AT778" s="283"/>
      <c r="AU778" s="283"/>
      <c r="AV778" s="283"/>
      <c r="AW778" s="283"/>
      <c r="AY778" s="283"/>
      <c r="AZ778" s="282"/>
      <c r="BA778" s="283"/>
      <c r="BB778" s="282"/>
      <c r="BC778" s="282"/>
      <c r="BD778" s="282"/>
      <c r="BE778" s="283"/>
      <c r="BG778" s="282"/>
      <c r="BH778" s="282"/>
      <c r="BI778" s="282"/>
      <c r="BL778" s="421"/>
      <c r="BM778" s="424"/>
      <c r="BN778" s="424"/>
      <c r="BO778" s="424"/>
      <c r="BP778" s="424"/>
      <c r="BQ778" s="421"/>
      <c r="BR778" s="421"/>
      <c r="BV778" s="282"/>
      <c r="BW778" s="283"/>
      <c r="BY778" s="283"/>
      <c r="BZ778" s="283"/>
      <c r="CA778" s="283"/>
      <c r="CB778" s="282"/>
      <c r="CC778" s="282"/>
      <c r="CD778" s="282"/>
      <c r="CE778" s="282"/>
      <c r="CG778" s="427"/>
      <c r="CH778" s="402"/>
      <c r="CI778" s="424"/>
      <c r="CJ778" s="282"/>
      <c r="CK778" s="282"/>
      <c r="CL778" s="283"/>
      <c r="CM778" s="283"/>
      <c r="CP778" s="282"/>
      <c r="DC778" s="282"/>
      <c r="DD778" s="282"/>
      <c r="DE778" s="282"/>
      <c r="DF778" s="282"/>
      <c r="DG778" s="282"/>
      <c r="DH778" s="282"/>
      <c r="DI778" s="282"/>
      <c r="DJ778" s="282"/>
      <c r="EF778" s="495" t="str">
        <f>""&amp;(MID(数据表!AZ778,1,MIN(FIND({"(";"（"},数据表!AZ778&amp;"(（",1)-1)))&amp;""</f>
        <v/>
      </c>
      <c r="EG778" s="495" t="str">
        <f>""&amp;(MID(数据表!AZ778,1,MIN(FIND({0;1;2;3;4;5;6;7;8;9},数据表!AZ778&amp;"1234567890",1)-1)))&amp;""</f>
        <v/>
      </c>
    </row>
    <row r="779" spans="2:137" s="310" customFormat="1" ht="12" customHeight="1">
      <c r="B779" s="286"/>
      <c r="C779" s="286"/>
      <c r="D779" s="286"/>
      <c r="E779" s="479"/>
      <c r="F779" s="282"/>
      <c r="G779" s="283"/>
      <c r="H779" s="421"/>
      <c r="I779" s="421"/>
      <c r="J779" s="283"/>
      <c r="K779" s="421"/>
      <c r="L779" s="282"/>
      <c r="N779" s="282"/>
      <c r="S779" s="282"/>
      <c r="T779" s="283"/>
      <c r="U779" s="283"/>
      <c r="V779" s="283"/>
      <c r="W779" s="283"/>
      <c r="X779" s="283"/>
      <c r="Y779" s="282"/>
      <c r="Z779" s="282"/>
      <c r="AA779" s="283"/>
      <c r="AB779" s="282"/>
      <c r="AC779" s="282"/>
      <c r="AD779" s="282"/>
      <c r="AE779" s="282"/>
      <c r="AF779" s="283"/>
      <c r="AG779" s="402"/>
      <c r="AH779" s="283"/>
      <c r="AI779" s="283"/>
      <c r="AJ779" s="283"/>
      <c r="AK779" s="283"/>
      <c r="AL779" s="283"/>
      <c r="AM779" s="282"/>
      <c r="AN779" s="282"/>
      <c r="AO779" s="282"/>
      <c r="AP779" s="282"/>
      <c r="AQ779" s="282"/>
      <c r="AR779" s="282"/>
      <c r="AT779" s="283"/>
      <c r="AU779" s="283"/>
      <c r="AV779" s="283"/>
      <c r="AW779" s="283"/>
      <c r="AY779" s="283"/>
      <c r="AZ779" s="282"/>
      <c r="BA779" s="283"/>
      <c r="BB779" s="282"/>
      <c r="BC779" s="282"/>
      <c r="BD779" s="282"/>
      <c r="BE779" s="283"/>
      <c r="BG779" s="282"/>
      <c r="BH779" s="282"/>
      <c r="BI779" s="282"/>
      <c r="BL779" s="421"/>
      <c r="BM779" s="424"/>
      <c r="BN779" s="424"/>
      <c r="BO779" s="424"/>
      <c r="BP779" s="424"/>
      <c r="BQ779" s="421"/>
      <c r="BR779" s="421"/>
      <c r="BV779" s="282"/>
      <c r="BW779" s="283"/>
      <c r="BY779" s="283"/>
      <c r="BZ779" s="283"/>
      <c r="CA779" s="283"/>
      <c r="CB779" s="282"/>
      <c r="CC779" s="282"/>
      <c r="CD779" s="282"/>
      <c r="CE779" s="282"/>
      <c r="CG779" s="427"/>
      <c r="CH779" s="402"/>
      <c r="CI779" s="424"/>
      <c r="CJ779" s="282"/>
      <c r="CK779" s="282"/>
      <c r="CL779" s="283"/>
      <c r="CM779" s="283"/>
      <c r="CP779" s="282"/>
      <c r="DC779" s="282"/>
      <c r="DD779" s="282"/>
      <c r="DE779" s="282"/>
      <c r="DF779" s="282"/>
      <c r="DG779" s="282"/>
      <c r="DH779" s="282"/>
      <c r="DI779" s="282"/>
      <c r="DJ779" s="282"/>
      <c r="EF779" s="495" t="str">
        <f>""&amp;(MID(数据表!AZ779,1,MIN(FIND({"(";"（"},数据表!AZ779&amp;"(（",1)-1)))&amp;""</f>
        <v/>
      </c>
      <c r="EG779" s="495" t="str">
        <f>""&amp;(MID(数据表!AZ779,1,MIN(FIND({0;1;2;3;4;5;6;7;8;9},数据表!AZ779&amp;"1234567890",1)-1)))&amp;""</f>
        <v/>
      </c>
    </row>
    <row r="780" spans="2:137" s="310" customFormat="1" ht="12" customHeight="1">
      <c r="B780" s="286"/>
      <c r="C780" s="286"/>
      <c r="D780" s="286"/>
      <c r="E780" s="479"/>
      <c r="F780" s="282"/>
      <c r="G780" s="283"/>
      <c r="H780" s="421"/>
      <c r="I780" s="421"/>
      <c r="J780" s="283"/>
      <c r="K780" s="421"/>
      <c r="L780" s="282"/>
      <c r="N780" s="282"/>
      <c r="S780" s="282"/>
      <c r="T780" s="283"/>
      <c r="U780" s="283"/>
      <c r="V780" s="283"/>
      <c r="W780" s="283"/>
      <c r="X780" s="283"/>
      <c r="Y780" s="282"/>
      <c r="Z780" s="282"/>
      <c r="AA780" s="283"/>
      <c r="AB780" s="282"/>
      <c r="AC780" s="282"/>
      <c r="AD780" s="282"/>
      <c r="AE780" s="282"/>
      <c r="AF780" s="283"/>
      <c r="AG780" s="402"/>
      <c r="AH780" s="283"/>
      <c r="AI780" s="283"/>
      <c r="AJ780" s="283"/>
      <c r="AK780" s="283"/>
      <c r="AL780" s="283"/>
      <c r="AM780" s="282"/>
      <c r="AN780" s="282"/>
      <c r="AO780" s="282"/>
      <c r="AP780" s="282"/>
      <c r="AQ780" s="282"/>
      <c r="AR780" s="282"/>
      <c r="AT780" s="283"/>
      <c r="AU780" s="283"/>
      <c r="AV780" s="283"/>
      <c r="AW780" s="283"/>
      <c r="AY780" s="283"/>
      <c r="AZ780" s="282"/>
      <c r="BA780" s="283"/>
      <c r="BB780" s="282"/>
      <c r="BC780" s="282"/>
      <c r="BD780" s="282"/>
      <c r="BE780" s="283"/>
      <c r="BG780" s="282"/>
      <c r="BH780" s="282"/>
      <c r="BI780" s="282"/>
      <c r="BL780" s="421"/>
      <c r="BM780" s="424"/>
      <c r="BN780" s="424"/>
      <c r="BO780" s="424"/>
      <c r="BP780" s="424"/>
      <c r="BQ780" s="421"/>
      <c r="BR780" s="421"/>
      <c r="BV780" s="282"/>
      <c r="BW780" s="283"/>
      <c r="BY780" s="283"/>
      <c r="BZ780" s="283"/>
      <c r="CA780" s="283"/>
      <c r="CB780" s="282"/>
      <c r="CC780" s="282"/>
      <c r="CD780" s="282"/>
      <c r="CE780" s="282"/>
      <c r="CG780" s="427"/>
      <c r="CH780" s="402"/>
      <c r="CI780" s="424"/>
      <c r="CJ780" s="282"/>
      <c r="CK780" s="282"/>
      <c r="CL780" s="283"/>
      <c r="CM780" s="283"/>
      <c r="CP780" s="282"/>
      <c r="DC780" s="282"/>
      <c r="DD780" s="282"/>
      <c r="DE780" s="282"/>
      <c r="DF780" s="282"/>
      <c r="DG780" s="282"/>
      <c r="DH780" s="282"/>
      <c r="DI780" s="282"/>
      <c r="DJ780" s="282"/>
      <c r="EF780" s="495" t="str">
        <f>""&amp;(MID(数据表!AZ780,1,MIN(FIND({"(";"（"},数据表!AZ780&amp;"(（",1)-1)))&amp;""</f>
        <v/>
      </c>
      <c r="EG780" s="495" t="str">
        <f>""&amp;(MID(数据表!AZ780,1,MIN(FIND({0;1;2;3;4;5;6;7;8;9},数据表!AZ780&amp;"1234567890",1)-1)))&amp;""</f>
        <v/>
      </c>
    </row>
    <row r="781" spans="2:137" s="310" customFormat="1" ht="12" customHeight="1">
      <c r="B781" s="286"/>
      <c r="C781" s="286"/>
      <c r="D781" s="286"/>
      <c r="E781" s="479"/>
      <c r="F781" s="282"/>
      <c r="G781" s="283"/>
      <c r="H781" s="421"/>
      <c r="I781" s="421"/>
      <c r="J781" s="283"/>
      <c r="K781" s="421"/>
      <c r="L781" s="282"/>
      <c r="N781" s="282"/>
      <c r="S781" s="282"/>
      <c r="T781" s="283"/>
      <c r="U781" s="283"/>
      <c r="V781" s="283"/>
      <c r="W781" s="283"/>
      <c r="X781" s="283"/>
      <c r="Y781" s="282"/>
      <c r="Z781" s="282"/>
      <c r="AA781" s="283"/>
      <c r="AB781" s="282"/>
      <c r="AC781" s="282"/>
      <c r="AD781" s="282"/>
      <c r="AE781" s="282"/>
      <c r="AF781" s="283"/>
      <c r="AG781" s="402"/>
      <c r="AH781" s="283"/>
      <c r="AI781" s="283"/>
      <c r="AJ781" s="283"/>
      <c r="AK781" s="283"/>
      <c r="AL781" s="283"/>
      <c r="AM781" s="282"/>
      <c r="AN781" s="282"/>
      <c r="AO781" s="282"/>
      <c r="AP781" s="282"/>
      <c r="AQ781" s="282"/>
      <c r="AR781" s="282"/>
      <c r="AT781" s="283"/>
      <c r="AU781" s="283"/>
      <c r="AV781" s="283"/>
      <c r="AW781" s="283"/>
      <c r="AY781" s="283"/>
      <c r="AZ781" s="282"/>
      <c r="BA781" s="283"/>
      <c r="BB781" s="282"/>
      <c r="BC781" s="282"/>
      <c r="BD781" s="282"/>
      <c r="BE781" s="283"/>
      <c r="BG781" s="282"/>
      <c r="BH781" s="282"/>
      <c r="BI781" s="282"/>
      <c r="BL781" s="421"/>
      <c r="BM781" s="424"/>
      <c r="BN781" s="424"/>
      <c r="BO781" s="424"/>
      <c r="BP781" s="424"/>
      <c r="BQ781" s="421"/>
      <c r="BR781" s="421"/>
      <c r="BV781" s="282"/>
      <c r="BW781" s="283"/>
      <c r="BY781" s="283"/>
      <c r="BZ781" s="283"/>
      <c r="CA781" s="283"/>
      <c r="CB781" s="282"/>
      <c r="CC781" s="282"/>
      <c r="CD781" s="282"/>
      <c r="CE781" s="282"/>
      <c r="CG781" s="427"/>
      <c r="CH781" s="402"/>
      <c r="CI781" s="424"/>
      <c r="CJ781" s="282"/>
      <c r="CK781" s="282"/>
      <c r="CL781" s="283"/>
      <c r="CM781" s="283"/>
      <c r="CP781" s="282"/>
      <c r="DC781" s="282"/>
      <c r="DD781" s="282"/>
      <c r="DE781" s="282"/>
      <c r="DF781" s="282"/>
      <c r="DG781" s="282"/>
      <c r="DH781" s="282"/>
      <c r="DI781" s="282"/>
      <c r="DJ781" s="282"/>
      <c r="EF781" s="495" t="str">
        <f>""&amp;(MID(数据表!AZ781,1,MIN(FIND({"(";"（"},数据表!AZ781&amp;"(（",1)-1)))&amp;""</f>
        <v/>
      </c>
      <c r="EG781" s="495" t="str">
        <f>""&amp;(MID(数据表!AZ781,1,MIN(FIND({0;1;2;3;4;5;6;7;8;9},数据表!AZ781&amp;"1234567890",1)-1)))&amp;""</f>
        <v/>
      </c>
    </row>
    <row r="782" spans="2:137" s="310" customFormat="1" ht="12" customHeight="1">
      <c r="B782" s="286"/>
      <c r="C782" s="286"/>
      <c r="D782" s="286"/>
      <c r="E782" s="479"/>
      <c r="F782" s="282"/>
      <c r="G782" s="283"/>
      <c r="H782" s="421"/>
      <c r="I782" s="421"/>
      <c r="J782" s="283"/>
      <c r="K782" s="421"/>
      <c r="L782" s="282"/>
      <c r="N782" s="282"/>
      <c r="S782" s="282"/>
      <c r="T782" s="283"/>
      <c r="U782" s="283"/>
      <c r="V782" s="283"/>
      <c r="W782" s="283"/>
      <c r="X782" s="283"/>
      <c r="Y782" s="282"/>
      <c r="Z782" s="282"/>
      <c r="AA782" s="283"/>
      <c r="AB782" s="282"/>
      <c r="AC782" s="282"/>
      <c r="AD782" s="282"/>
      <c r="AE782" s="282"/>
      <c r="AF782" s="283"/>
      <c r="AG782" s="402"/>
      <c r="AH782" s="283"/>
      <c r="AI782" s="283"/>
      <c r="AJ782" s="283"/>
      <c r="AK782" s="283"/>
      <c r="AL782" s="283"/>
      <c r="AM782" s="282"/>
      <c r="AN782" s="282"/>
      <c r="AO782" s="282"/>
      <c r="AP782" s="282"/>
      <c r="AQ782" s="282"/>
      <c r="AR782" s="282"/>
      <c r="AT782" s="283"/>
      <c r="AU782" s="283"/>
      <c r="AV782" s="283"/>
      <c r="AW782" s="283"/>
      <c r="AY782" s="283"/>
      <c r="AZ782" s="282"/>
      <c r="BA782" s="283"/>
      <c r="BB782" s="282"/>
      <c r="BC782" s="282"/>
      <c r="BD782" s="282"/>
      <c r="BE782" s="283"/>
      <c r="BG782" s="282"/>
      <c r="BH782" s="282"/>
      <c r="BI782" s="282"/>
      <c r="BL782" s="421"/>
      <c r="BM782" s="424"/>
      <c r="BN782" s="424"/>
      <c r="BO782" s="424"/>
      <c r="BP782" s="424"/>
      <c r="BQ782" s="421"/>
      <c r="BR782" s="421"/>
      <c r="BV782" s="282"/>
      <c r="BW782" s="283"/>
      <c r="BY782" s="283"/>
      <c r="BZ782" s="283"/>
      <c r="CA782" s="283"/>
      <c r="CB782" s="282"/>
      <c r="CC782" s="282"/>
      <c r="CD782" s="282"/>
      <c r="CE782" s="282"/>
      <c r="CG782" s="427"/>
      <c r="CH782" s="402"/>
      <c r="CI782" s="424"/>
      <c r="CJ782" s="282"/>
      <c r="CK782" s="282"/>
      <c r="CL782" s="283"/>
      <c r="CM782" s="283"/>
      <c r="CP782" s="282"/>
      <c r="DC782" s="282"/>
      <c r="DD782" s="282"/>
      <c r="DE782" s="282"/>
      <c r="DF782" s="282"/>
      <c r="DG782" s="282"/>
      <c r="DH782" s="282"/>
      <c r="DI782" s="282"/>
      <c r="DJ782" s="282"/>
      <c r="EF782" s="495" t="str">
        <f>""&amp;(MID(数据表!AZ782,1,MIN(FIND({"(";"（"},数据表!AZ782&amp;"(（",1)-1)))&amp;""</f>
        <v/>
      </c>
      <c r="EG782" s="495" t="str">
        <f>""&amp;(MID(数据表!AZ782,1,MIN(FIND({0;1;2;3;4;5;6;7;8;9},数据表!AZ782&amp;"1234567890",1)-1)))&amp;""</f>
        <v/>
      </c>
    </row>
    <row r="783" spans="2:137" s="310" customFormat="1" ht="12" customHeight="1">
      <c r="B783" s="286"/>
      <c r="C783" s="286"/>
      <c r="D783" s="286"/>
      <c r="E783" s="479"/>
      <c r="F783" s="282"/>
      <c r="G783" s="283"/>
      <c r="H783" s="421"/>
      <c r="I783" s="421"/>
      <c r="J783" s="283"/>
      <c r="K783" s="421"/>
      <c r="L783" s="282"/>
      <c r="N783" s="282"/>
      <c r="S783" s="282"/>
      <c r="T783" s="283"/>
      <c r="U783" s="283"/>
      <c r="V783" s="283"/>
      <c r="W783" s="283"/>
      <c r="X783" s="283"/>
      <c r="Y783" s="282"/>
      <c r="Z783" s="282"/>
      <c r="AA783" s="283"/>
      <c r="AB783" s="282"/>
      <c r="AC783" s="282"/>
      <c r="AD783" s="282"/>
      <c r="AE783" s="282"/>
      <c r="AF783" s="283"/>
      <c r="AG783" s="402"/>
      <c r="AH783" s="283"/>
      <c r="AI783" s="283"/>
      <c r="AJ783" s="283"/>
      <c r="AK783" s="283"/>
      <c r="AL783" s="283"/>
      <c r="AM783" s="282"/>
      <c r="AN783" s="282"/>
      <c r="AO783" s="282"/>
      <c r="AP783" s="282"/>
      <c r="AQ783" s="282"/>
      <c r="AR783" s="282"/>
      <c r="AT783" s="283"/>
      <c r="AU783" s="283"/>
      <c r="AV783" s="283"/>
      <c r="AW783" s="283"/>
      <c r="AY783" s="283"/>
      <c r="AZ783" s="282"/>
      <c r="BA783" s="283"/>
      <c r="BB783" s="282"/>
      <c r="BC783" s="282"/>
      <c r="BD783" s="282"/>
      <c r="BE783" s="283"/>
      <c r="BG783" s="282"/>
      <c r="BH783" s="282"/>
      <c r="BI783" s="282"/>
      <c r="BL783" s="421"/>
      <c r="BM783" s="424"/>
      <c r="BN783" s="424"/>
      <c r="BO783" s="424"/>
      <c r="BP783" s="424"/>
      <c r="BQ783" s="421"/>
      <c r="BR783" s="421"/>
      <c r="BV783" s="282"/>
      <c r="BW783" s="283"/>
      <c r="BY783" s="283"/>
      <c r="BZ783" s="283"/>
      <c r="CA783" s="283"/>
      <c r="CB783" s="282"/>
      <c r="CC783" s="282"/>
      <c r="CD783" s="282"/>
      <c r="CE783" s="282"/>
      <c r="CG783" s="427"/>
      <c r="CH783" s="402"/>
      <c r="CI783" s="424"/>
      <c r="CJ783" s="282"/>
      <c r="CK783" s="282"/>
      <c r="CL783" s="283"/>
      <c r="CM783" s="283"/>
      <c r="CP783" s="282"/>
      <c r="DC783" s="282"/>
      <c r="DD783" s="282"/>
      <c r="DE783" s="282"/>
      <c r="DF783" s="282"/>
      <c r="DG783" s="282"/>
      <c r="DH783" s="282"/>
      <c r="DI783" s="282"/>
      <c r="DJ783" s="282"/>
      <c r="EF783" s="495" t="str">
        <f>""&amp;(MID(数据表!AZ783,1,MIN(FIND({"(";"（"},数据表!AZ783&amp;"(（",1)-1)))&amp;""</f>
        <v/>
      </c>
      <c r="EG783" s="495" t="str">
        <f>""&amp;(MID(数据表!AZ783,1,MIN(FIND({0;1;2;3;4;5;6;7;8;9},数据表!AZ783&amp;"1234567890",1)-1)))&amp;""</f>
        <v/>
      </c>
    </row>
    <row r="784" spans="2:137" s="310" customFormat="1" ht="12" customHeight="1">
      <c r="B784" s="286"/>
      <c r="C784" s="286"/>
      <c r="D784" s="286"/>
      <c r="E784" s="479"/>
      <c r="F784" s="282"/>
      <c r="G784" s="283"/>
      <c r="H784" s="421"/>
      <c r="I784" s="421"/>
      <c r="J784" s="283"/>
      <c r="K784" s="421"/>
      <c r="L784" s="282"/>
      <c r="N784" s="282"/>
      <c r="S784" s="282"/>
      <c r="T784" s="283"/>
      <c r="U784" s="283"/>
      <c r="V784" s="283"/>
      <c r="W784" s="283"/>
      <c r="X784" s="283"/>
      <c r="Y784" s="282"/>
      <c r="Z784" s="282"/>
      <c r="AA784" s="283"/>
      <c r="AB784" s="282"/>
      <c r="AC784" s="282"/>
      <c r="AD784" s="282"/>
      <c r="AE784" s="282"/>
      <c r="AF784" s="283"/>
      <c r="AG784" s="402"/>
      <c r="AH784" s="283"/>
      <c r="AI784" s="283"/>
      <c r="AJ784" s="283"/>
      <c r="AK784" s="283"/>
      <c r="AL784" s="283"/>
      <c r="AM784" s="282"/>
      <c r="AN784" s="282"/>
      <c r="AO784" s="282"/>
      <c r="AP784" s="282"/>
      <c r="AQ784" s="282"/>
      <c r="AR784" s="282"/>
      <c r="AT784" s="283"/>
      <c r="AU784" s="283"/>
      <c r="AV784" s="283"/>
      <c r="AW784" s="283"/>
      <c r="AY784" s="283"/>
      <c r="AZ784" s="282"/>
      <c r="BA784" s="283"/>
      <c r="BB784" s="282"/>
      <c r="BC784" s="282"/>
      <c r="BD784" s="282"/>
      <c r="BE784" s="283"/>
      <c r="BG784" s="282"/>
      <c r="BH784" s="282"/>
      <c r="BI784" s="282"/>
      <c r="BL784" s="421"/>
      <c r="BM784" s="424"/>
      <c r="BN784" s="424"/>
      <c r="BO784" s="424"/>
      <c r="BP784" s="424"/>
      <c r="BQ784" s="421"/>
      <c r="BR784" s="421"/>
      <c r="BV784" s="282"/>
      <c r="BW784" s="283"/>
      <c r="BY784" s="283"/>
      <c r="BZ784" s="283"/>
      <c r="CA784" s="283"/>
      <c r="CB784" s="282"/>
      <c r="CC784" s="282"/>
      <c r="CD784" s="282"/>
      <c r="CE784" s="282"/>
      <c r="CG784" s="427"/>
      <c r="CH784" s="402"/>
      <c r="CI784" s="424"/>
      <c r="CJ784" s="282"/>
      <c r="CK784" s="282"/>
      <c r="CL784" s="283"/>
      <c r="CM784" s="283"/>
      <c r="CP784" s="282"/>
      <c r="DC784" s="282"/>
      <c r="DD784" s="282"/>
      <c r="DE784" s="282"/>
      <c r="DF784" s="282"/>
      <c r="DG784" s="282"/>
      <c r="DH784" s="282"/>
      <c r="DI784" s="282"/>
      <c r="DJ784" s="282"/>
      <c r="EF784" s="495" t="str">
        <f>""&amp;(MID(数据表!AZ784,1,MIN(FIND({"(";"（"},数据表!AZ784&amp;"(（",1)-1)))&amp;""</f>
        <v/>
      </c>
      <c r="EG784" s="495" t="str">
        <f>""&amp;(MID(数据表!AZ784,1,MIN(FIND({0;1;2;3;4;5;6;7;8;9},数据表!AZ784&amp;"1234567890",1)-1)))&amp;""</f>
        <v/>
      </c>
    </row>
    <row r="785" spans="2:137" s="310" customFormat="1" ht="12" customHeight="1">
      <c r="B785" s="286"/>
      <c r="C785" s="286"/>
      <c r="D785" s="286"/>
      <c r="E785" s="479"/>
      <c r="F785" s="282"/>
      <c r="G785" s="283"/>
      <c r="H785" s="421"/>
      <c r="I785" s="421"/>
      <c r="J785" s="283"/>
      <c r="K785" s="421"/>
      <c r="L785" s="282"/>
      <c r="N785" s="282"/>
      <c r="S785" s="282"/>
      <c r="T785" s="283"/>
      <c r="U785" s="283"/>
      <c r="V785" s="283"/>
      <c r="W785" s="283"/>
      <c r="X785" s="283"/>
      <c r="Y785" s="282"/>
      <c r="Z785" s="282"/>
      <c r="AA785" s="283"/>
      <c r="AB785" s="282"/>
      <c r="AC785" s="282"/>
      <c r="AD785" s="282"/>
      <c r="AE785" s="282"/>
      <c r="AF785" s="283"/>
      <c r="AG785" s="402"/>
      <c r="AH785" s="283"/>
      <c r="AI785" s="283"/>
      <c r="AJ785" s="283"/>
      <c r="AK785" s="283"/>
      <c r="AL785" s="283"/>
      <c r="AM785" s="282"/>
      <c r="AN785" s="282"/>
      <c r="AO785" s="282"/>
      <c r="AP785" s="282"/>
      <c r="AQ785" s="282"/>
      <c r="AR785" s="282"/>
      <c r="AT785" s="283"/>
      <c r="AU785" s="283"/>
      <c r="AV785" s="283"/>
      <c r="AW785" s="283"/>
      <c r="AY785" s="283"/>
      <c r="AZ785" s="282"/>
      <c r="BA785" s="283"/>
      <c r="BB785" s="282"/>
      <c r="BC785" s="282"/>
      <c r="BD785" s="282"/>
      <c r="BE785" s="283"/>
      <c r="BG785" s="282"/>
      <c r="BH785" s="282"/>
      <c r="BI785" s="282"/>
      <c r="BL785" s="421"/>
      <c r="BM785" s="424"/>
      <c r="BN785" s="424"/>
      <c r="BO785" s="424"/>
      <c r="BP785" s="424"/>
      <c r="BQ785" s="421"/>
      <c r="BR785" s="421"/>
      <c r="BV785" s="282"/>
      <c r="BW785" s="283"/>
      <c r="BY785" s="283"/>
      <c r="BZ785" s="283"/>
      <c r="CA785" s="283"/>
      <c r="CB785" s="282"/>
      <c r="CC785" s="282"/>
      <c r="CD785" s="282"/>
      <c r="CE785" s="282"/>
      <c r="CG785" s="427"/>
      <c r="CH785" s="402"/>
      <c r="CI785" s="424"/>
      <c r="CJ785" s="282"/>
      <c r="CK785" s="282"/>
      <c r="CL785" s="283"/>
      <c r="CM785" s="283"/>
      <c r="CP785" s="282"/>
      <c r="DC785" s="282"/>
      <c r="DD785" s="282"/>
      <c r="DE785" s="282"/>
      <c r="DF785" s="282"/>
      <c r="DG785" s="282"/>
      <c r="DH785" s="282"/>
      <c r="DI785" s="282"/>
      <c r="DJ785" s="282"/>
      <c r="EF785" s="495" t="str">
        <f>""&amp;(MID(数据表!AZ785,1,MIN(FIND({"(";"（"},数据表!AZ785&amp;"(（",1)-1)))&amp;""</f>
        <v/>
      </c>
      <c r="EG785" s="495" t="str">
        <f>""&amp;(MID(数据表!AZ785,1,MIN(FIND({0;1;2;3;4;5;6;7;8;9},数据表!AZ785&amp;"1234567890",1)-1)))&amp;""</f>
        <v/>
      </c>
    </row>
    <row r="786" spans="2:137" s="310" customFormat="1" ht="12" customHeight="1">
      <c r="B786" s="286"/>
      <c r="C786" s="286"/>
      <c r="D786" s="286"/>
      <c r="E786" s="479"/>
      <c r="F786" s="282"/>
      <c r="G786" s="283"/>
      <c r="H786" s="421"/>
      <c r="I786" s="421"/>
      <c r="J786" s="283"/>
      <c r="K786" s="421"/>
      <c r="L786" s="282"/>
      <c r="N786" s="282"/>
      <c r="S786" s="282"/>
      <c r="T786" s="283"/>
      <c r="U786" s="283"/>
      <c r="V786" s="283"/>
      <c r="W786" s="283"/>
      <c r="X786" s="283"/>
      <c r="Y786" s="282"/>
      <c r="Z786" s="282"/>
      <c r="AA786" s="283"/>
      <c r="AB786" s="282"/>
      <c r="AC786" s="282"/>
      <c r="AD786" s="282"/>
      <c r="AE786" s="282"/>
      <c r="AF786" s="283"/>
      <c r="AG786" s="402"/>
      <c r="AH786" s="283"/>
      <c r="AI786" s="283"/>
      <c r="AJ786" s="283"/>
      <c r="AK786" s="283"/>
      <c r="AL786" s="283"/>
      <c r="AM786" s="282"/>
      <c r="AN786" s="282"/>
      <c r="AO786" s="282"/>
      <c r="AP786" s="282"/>
      <c r="AQ786" s="282"/>
      <c r="AR786" s="282"/>
      <c r="AT786" s="283"/>
      <c r="AU786" s="283"/>
      <c r="AV786" s="283"/>
      <c r="AW786" s="283"/>
      <c r="AY786" s="283"/>
      <c r="AZ786" s="282"/>
      <c r="BA786" s="283"/>
      <c r="BB786" s="282"/>
      <c r="BC786" s="282"/>
      <c r="BD786" s="282"/>
      <c r="BE786" s="283"/>
      <c r="BG786" s="282"/>
      <c r="BH786" s="282"/>
      <c r="BI786" s="282"/>
      <c r="BL786" s="421"/>
      <c r="BM786" s="424"/>
      <c r="BN786" s="424"/>
      <c r="BO786" s="424"/>
      <c r="BP786" s="424"/>
      <c r="BQ786" s="421"/>
      <c r="BR786" s="421"/>
      <c r="BV786" s="282"/>
      <c r="BW786" s="283"/>
      <c r="BY786" s="283"/>
      <c r="BZ786" s="283"/>
      <c r="CA786" s="283"/>
      <c r="CB786" s="282"/>
      <c r="CC786" s="282"/>
      <c r="CD786" s="282"/>
      <c r="CE786" s="282"/>
      <c r="CG786" s="427"/>
      <c r="CH786" s="402"/>
      <c r="CI786" s="424"/>
      <c r="CJ786" s="282"/>
      <c r="CK786" s="282"/>
      <c r="CL786" s="283"/>
      <c r="CM786" s="283"/>
      <c r="CP786" s="282"/>
      <c r="DC786" s="282"/>
      <c r="DD786" s="282"/>
      <c r="DE786" s="282"/>
      <c r="DF786" s="282"/>
      <c r="DG786" s="282"/>
      <c r="DH786" s="282"/>
      <c r="DI786" s="282"/>
      <c r="DJ786" s="282"/>
      <c r="EF786" s="495" t="str">
        <f>""&amp;(MID(数据表!AZ786,1,MIN(FIND({"(";"（"},数据表!AZ786&amp;"(（",1)-1)))&amp;""</f>
        <v/>
      </c>
      <c r="EG786" s="495" t="str">
        <f>""&amp;(MID(数据表!AZ786,1,MIN(FIND({0;1;2;3;4;5;6;7;8;9},数据表!AZ786&amp;"1234567890",1)-1)))&amp;""</f>
        <v/>
      </c>
    </row>
    <row r="787" spans="2:137" s="310" customFormat="1" ht="12" customHeight="1">
      <c r="B787" s="286"/>
      <c r="C787" s="286"/>
      <c r="D787" s="286"/>
      <c r="E787" s="479"/>
      <c r="F787" s="282"/>
      <c r="G787" s="283"/>
      <c r="H787" s="421"/>
      <c r="I787" s="421"/>
      <c r="J787" s="283"/>
      <c r="K787" s="421"/>
      <c r="L787" s="282"/>
      <c r="N787" s="282"/>
      <c r="S787" s="282"/>
      <c r="T787" s="283"/>
      <c r="U787" s="283"/>
      <c r="V787" s="283"/>
      <c r="W787" s="283"/>
      <c r="X787" s="283"/>
      <c r="Y787" s="282"/>
      <c r="Z787" s="282"/>
      <c r="AA787" s="283"/>
      <c r="AB787" s="282"/>
      <c r="AC787" s="282"/>
      <c r="AD787" s="282"/>
      <c r="AE787" s="282"/>
      <c r="AF787" s="283"/>
      <c r="AG787" s="402"/>
      <c r="AH787" s="283"/>
      <c r="AI787" s="283"/>
      <c r="AJ787" s="283"/>
      <c r="AK787" s="283"/>
      <c r="AL787" s="283"/>
      <c r="AM787" s="282"/>
      <c r="AN787" s="282"/>
      <c r="AO787" s="282"/>
      <c r="AP787" s="282"/>
      <c r="AQ787" s="282"/>
      <c r="AR787" s="282"/>
      <c r="AT787" s="283"/>
      <c r="AU787" s="283"/>
      <c r="AV787" s="283"/>
      <c r="AW787" s="283"/>
      <c r="AY787" s="283"/>
      <c r="AZ787" s="282"/>
      <c r="BA787" s="283"/>
      <c r="BB787" s="282"/>
      <c r="BC787" s="282"/>
      <c r="BD787" s="282"/>
      <c r="BE787" s="283"/>
      <c r="BG787" s="282"/>
      <c r="BH787" s="282"/>
      <c r="BI787" s="282"/>
      <c r="BL787" s="421"/>
      <c r="BM787" s="424"/>
      <c r="BN787" s="424"/>
      <c r="BO787" s="424"/>
      <c r="BP787" s="424"/>
      <c r="BQ787" s="421"/>
      <c r="BR787" s="421"/>
      <c r="BV787" s="282"/>
      <c r="BW787" s="283"/>
      <c r="BY787" s="283"/>
      <c r="BZ787" s="283"/>
      <c r="CA787" s="283"/>
      <c r="CB787" s="282"/>
      <c r="CC787" s="282"/>
      <c r="CD787" s="282"/>
      <c r="CE787" s="282"/>
      <c r="CG787" s="427"/>
      <c r="CH787" s="402"/>
      <c r="CI787" s="424"/>
      <c r="CJ787" s="282"/>
      <c r="CK787" s="282"/>
      <c r="CL787" s="283"/>
      <c r="CM787" s="283"/>
      <c r="CP787" s="282"/>
      <c r="DC787" s="282"/>
      <c r="DD787" s="282"/>
      <c r="DE787" s="282"/>
      <c r="DF787" s="282"/>
      <c r="DG787" s="282"/>
      <c r="DH787" s="282"/>
      <c r="DI787" s="282"/>
      <c r="DJ787" s="282"/>
      <c r="EF787" s="495" t="str">
        <f>""&amp;(MID(数据表!AZ787,1,MIN(FIND({"(";"（"},数据表!AZ787&amp;"(（",1)-1)))&amp;""</f>
        <v/>
      </c>
      <c r="EG787" s="495" t="str">
        <f>""&amp;(MID(数据表!AZ787,1,MIN(FIND({0;1;2;3;4;5;6;7;8;9},数据表!AZ787&amp;"1234567890",1)-1)))&amp;""</f>
        <v/>
      </c>
    </row>
    <row r="788" spans="2:137" s="310" customFormat="1" ht="12" customHeight="1">
      <c r="B788" s="286"/>
      <c r="C788" s="286"/>
      <c r="D788" s="286"/>
      <c r="E788" s="479"/>
      <c r="F788" s="282"/>
      <c r="G788" s="283"/>
      <c r="H788" s="421"/>
      <c r="I788" s="421"/>
      <c r="J788" s="283"/>
      <c r="K788" s="421"/>
      <c r="L788" s="282"/>
      <c r="N788" s="282"/>
      <c r="S788" s="282"/>
      <c r="T788" s="283"/>
      <c r="U788" s="283"/>
      <c r="V788" s="283"/>
      <c r="W788" s="283"/>
      <c r="X788" s="283"/>
      <c r="Y788" s="282"/>
      <c r="Z788" s="282"/>
      <c r="AA788" s="283"/>
      <c r="AB788" s="282"/>
      <c r="AC788" s="282"/>
      <c r="AD788" s="282"/>
      <c r="AE788" s="282"/>
      <c r="AF788" s="283"/>
      <c r="AG788" s="402"/>
      <c r="AH788" s="283"/>
      <c r="AI788" s="283"/>
      <c r="AJ788" s="283"/>
      <c r="AK788" s="283"/>
      <c r="AL788" s="283"/>
      <c r="AM788" s="282"/>
      <c r="AN788" s="282"/>
      <c r="AO788" s="282"/>
      <c r="AP788" s="282"/>
      <c r="AQ788" s="282"/>
      <c r="AR788" s="282"/>
      <c r="AT788" s="283"/>
      <c r="AU788" s="283"/>
      <c r="AV788" s="283"/>
      <c r="AW788" s="283"/>
      <c r="AY788" s="283"/>
      <c r="AZ788" s="282"/>
      <c r="BA788" s="283"/>
      <c r="BB788" s="282"/>
      <c r="BC788" s="282"/>
      <c r="BD788" s="282"/>
      <c r="BE788" s="283"/>
      <c r="BG788" s="282"/>
      <c r="BH788" s="282"/>
      <c r="BI788" s="282"/>
      <c r="BL788" s="421"/>
      <c r="BM788" s="424"/>
      <c r="BN788" s="424"/>
      <c r="BO788" s="424"/>
      <c r="BP788" s="424"/>
      <c r="BQ788" s="421"/>
      <c r="BR788" s="421"/>
      <c r="BV788" s="282"/>
      <c r="BW788" s="283"/>
      <c r="BY788" s="283"/>
      <c r="BZ788" s="283"/>
      <c r="CA788" s="283"/>
      <c r="CB788" s="282"/>
      <c r="CC788" s="282"/>
      <c r="CD788" s="282"/>
      <c r="CE788" s="282"/>
      <c r="CG788" s="427"/>
      <c r="CH788" s="402"/>
      <c r="CI788" s="424"/>
      <c r="CJ788" s="282"/>
      <c r="CK788" s="282"/>
      <c r="CL788" s="283"/>
      <c r="CM788" s="283"/>
      <c r="CP788" s="282"/>
      <c r="DC788" s="282"/>
      <c r="DD788" s="282"/>
      <c r="DE788" s="282"/>
      <c r="DF788" s="282"/>
      <c r="DG788" s="282"/>
      <c r="DH788" s="282"/>
      <c r="DI788" s="282"/>
      <c r="DJ788" s="282"/>
      <c r="EF788" s="495" t="str">
        <f>""&amp;(MID(数据表!AZ788,1,MIN(FIND({"(";"（"},数据表!AZ788&amp;"(（",1)-1)))&amp;""</f>
        <v/>
      </c>
      <c r="EG788" s="495" t="str">
        <f>""&amp;(MID(数据表!AZ788,1,MIN(FIND({0;1;2;3;4;5;6;7;8;9},数据表!AZ788&amp;"1234567890",1)-1)))&amp;""</f>
        <v/>
      </c>
    </row>
    <row r="789" spans="2:137" s="310" customFormat="1" ht="12" customHeight="1">
      <c r="B789" s="286"/>
      <c r="C789" s="286"/>
      <c r="D789" s="286"/>
      <c r="E789" s="479"/>
      <c r="F789" s="282"/>
      <c r="G789" s="283"/>
      <c r="H789" s="421"/>
      <c r="I789" s="421"/>
      <c r="J789" s="283"/>
      <c r="K789" s="421"/>
      <c r="L789" s="282"/>
      <c r="N789" s="282"/>
      <c r="S789" s="282"/>
      <c r="T789" s="283"/>
      <c r="U789" s="283"/>
      <c r="V789" s="283"/>
      <c r="W789" s="283"/>
      <c r="X789" s="283"/>
      <c r="Y789" s="282"/>
      <c r="Z789" s="282"/>
      <c r="AA789" s="283"/>
      <c r="AB789" s="282"/>
      <c r="AC789" s="282"/>
      <c r="AD789" s="282"/>
      <c r="AE789" s="282"/>
      <c r="AF789" s="283"/>
      <c r="AG789" s="402"/>
      <c r="AH789" s="283"/>
      <c r="AI789" s="283"/>
      <c r="AJ789" s="283"/>
      <c r="AK789" s="283"/>
      <c r="AL789" s="283"/>
      <c r="AM789" s="282"/>
      <c r="AN789" s="282"/>
      <c r="AO789" s="282"/>
      <c r="AP789" s="282"/>
      <c r="AQ789" s="282"/>
      <c r="AR789" s="282"/>
      <c r="AT789" s="283"/>
      <c r="AU789" s="283"/>
      <c r="AV789" s="283"/>
      <c r="AW789" s="283"/>
      <c r="AY789" s="283"/>
      <c r="AZ789" s="282"/>
      <c r="BA789" s="283"/>
      <c r="BB789" s="282"/>
      <c r="BC789" s="282"/>
      <c r="BD789" s="282"/>
      <c r="BE789" s="283"/>
      <c r="BG789" s="282"/>
      <c r="BH789" s="282"/>
      <c r="BI789" s="282"/>
      <c r="BL789" s="421"/>
      <c r="BM789" s="424"/>
      <c r="BN789" s="424"/>
      <c r="BO789" s="424"/>
      <c r="BP789" s="424"/>
      <c r="BQ789" s="421"/>
      <c r="BR789" s="421"/>
      <c r="BV789" s="282"/>
      <c r="BW789" s="283"/>
      <c r="BY789" s="283"/>
      <c r="BZ789" s="283"/>
      <c r="CA789" s="283"/>
      <c r="CB789" s="282"/>
      <c r="CC789" s="282"/>
      <c r="CD789" s="282"/>
      <c r="CE789" s="282"/>
      <c r="CG789" s="427"/>
      <c r="CH789" s="402"/>
      <c r="CI789" s="424"/>
      <c r="CJ789" s="282"/>
      <c r="CK789" s="282"/>
      <c r="CL789" s="283"/>
      <c r="CM789" s="283"/>
      <c r="CP789" s="282"/>
      <c r="DC789" s="282"/>
      <c r="DD789" s="282"/>
      <c r="DE789" s="282"/>
      <c r="DF789" s="282"/>
      <c r="DG789" s="282"/>
      <c r="DH789" s="282"/>
      <c r="DI789" s="282"/>
      <c r="DJ789" s="282"/>
      <c r="EF789" s="495" t="str">
        <f>""&amp;(MID(数据表!AZ789,1,MIN(FIND({"(";"（"},数据表!AZ789&amp;"(（",1)-1)))&amp;""</f>
        <v/>
      </c>
      <c r="EG789" s="495" t="str">
        <f>""&amp;(MID(数据表!AZ789,1,MIN(FIND({0;1;2;3;4;5;6;7;8;9},数据表!AZ789&amp;"1234567890",1)-1)))&amp;""</f>
        <v/>
      </c>
    </row>
    <row r="790" spans="2:137" s="310" customFormat="1" ht="12" customHeight="1">
      <c r="B790" s="286"/>
      <c r="C790" s="286"/>
      <c r="D790" s="286"/>
      <c r="E790" s="479"/>
      <c r="F790" s="282"/>
      <c r="G790" s="283"/>
      <c r="H790" s="421"/>
      <c r="I790" s="421"/>
      <c r="J790" s="283"/>
      <c r="K790" s="421"/>
      <c r="L790" s="282"/>
      <c r="N790" s="282"/>
      <c r="S790" s="282"/>
      <c r="T790" s="283"/>
      <c r="U790" s="283"/>
      <c r="V790" s="283"/>
      <c r="W790" s="283"/>
      <c r="X790" s="283"/>
      <c r="Y790" s="282"/>
      <c r="Z790" s="282"/>
      <c r="AA790" s="283"/>
      <c r="AB790" s="282"/>
      <c r="AC790" s="282"/>
      <c r="AD790" s="282"/>
      <c r="AE790" s="282"/>
      <c r="AF790" s="283"/>
      <c r="AG790" s="402"/>
      <c r="AH790" s="283"/>
      <c r="AI790" s="283"/>
      <c r="AJ790" s="283"/>
      <c r="AK790" s="283"/>
      <c r="AL790" s="283"/>
      <c r="AM790" s="282"/>
      <c r="AN790" s="282"/>
      <c r="AO790" s="282"/>
      <c r="AP790" s="282"/>
      <c r="AQ790" s="282"/>
      <c r="AR790" s="282"/>
      <c r="AT790" s="283"/>
      <c r="AU790" s="283"/>
      <c r="AV790" s="283"/>
      <c r="AW790" s="283"/>
      <c r="AY790" s="283"/>
      <c r="AZ790" s="282"/>
      <c r="BA790" s="283"/>
      <c r="BB790" s="282"/>
      <c r="BC790" s="282"/>
      <c r="BD790" s="282"/>
      <c r="BE790" s="283"/>
      <c r="BG790" s="282"/>
      <c r="BH790" s="282"/>
      <c r="BI790" s="282"/>
      <c r="BL790" s="421"/>
      <c r="BM790" s="424"/>
      <c r="BN790" s="424"/>
      <c r="BO790" s="424"/>
      <c r="BP790" s="424"/>
      <c r="BQ790" s="421"/>
      <c r="BR790" s="421"/>
      <c r="BV790" s="282"/>
      <c r="BW790" s="283"/>
      <c r="BY790" s="283"/>
      <c r="BZ790" s="283"/>
      <c r="CA790" s="283"/>
      <c r="CB790" s="282"/>
      <c r="CC790" s="282"/>
      <c r="CD790" s="282"/>
      <c r="CE790" s="282"/>
      <c r="CG790" s="427"/>
      <c r="CH790" s="402"/>
      <c r="CI790" s="424"/>
      <c r="CJ790" s="282"/>
      <c r="CK790" s="282"/>
      <c r="CL790" s="283"/>
      <c r="CM790" s="283"/>
      <c r="CP790" s="282"/>
      <c r="DC790" s="282"/>
      <c r="DD790" s="282"/>
      <c r="DE790" s="282"/>
      <c r="DF790" s="282"/>
      <c r="DG790" s="282"/>
      <c r="DH790" s="282"/>
      <c r="DI790" s="282"/>
      <c r="DJ790" s="282"/>
      <c r="EF790" s="495" t="str">
        <f>""&amp;(MID(数据表!AZ790,1,MIN(FIND({"(";"（"},数据表!AZ790&amp;"(（",1)-1)))&amp;""</f>
        <v/>
      </c>
      <c r="EG790" s="495" t="str">
        <f>""&amp;(MID(数据表!AZ790,1,MIN(FIND({0;1;2;3;4;5;6;7;8;9},数据表!AZ790&amp;"1234567890",1)-1)))&amp;""</f>
        <v/>
      </c>
    </row>
    <row r="791" spans="2:137" s="310" customFormat="1" ht="12" customHeight="1">
      <c r="B791" s="286"/>
      <c r="C791" s="286"/>
      <c r="D791" s="286"/>
      <c r="E791" s="479"/>
      <c r="F791" s="282"/>
      <c r="G791" s="283"/>
      <c r="H791" s="421"/>
      <c r="I791" s="421"/>
      <c r="J791" s="283"/>
      <c r="K791" s="421"/>
      <c r="L791" s="282"/>
      <c r="N791" s="282"/>
      <c r="S791" s="282"/>
      <c r="T791" s="283"/>
      <c r="U791" s="283"/>
      <c r="V791" s="283"/>
      <c r="W791" s="283"/>
      <c r="X791" s="283"/>
      <c r="Y791" s="282"/>
      <c r="Z791" s="282"/>
      <c r="AA791" s="283"/>
      <c r="AB791" s="282"/>
      <c r="AC791" s="282"/>
      <c r="AD791" s="282"/>
      <c r="AE791" s="282"/>
      <c r="AF791" s="283"/>
      <c r="AG791" s="402"/>
      <c r="AH791" s="283"/>
      <c r="AI791" s="283"/>
      <c r="AJ791" s="283"/>
      <c r="AK791" s="283"/>
      <c r="AL791" s="283"/>
      <c r="AM791" s="282"/>
      <c r="AN791" s="282"/>
      <c r="AO791" s="282"/>
      <c r="AP791" s="282"/>
      <c r="AQ791" s="282"/>
      <c r="AR791" s="282"/>
      <c r="AT791" s="283"/>
      <c r="AU791" s="283"/>
      <c r="AV791" s="283"/>
      <c r="AW791" s="283"/>
      <c r="AY791" s="283"/>
      <c r="AZ791" s="282"/>
      <c r="BA791" s="283"/>
      <c r="BB791" s="282"/>
      <c r="BC791" s="282"/>
      <c r="BD791" s="282"/>
      <c r="BE791" s="283"/>
      <c r="BG791" s="282"/>
      <c r="BH791" s="282"/>
      <c r="BI791" s="282"/>
      <c r="BL791" s="421"/>
      <c r="BM791" s="424"/>
      <c r="BN791" s="424"/>
      <c r="BO791" s="424"/>
      <c r="BP791" s="424"/>
      <c r="BQ791" s="421"/>
      <c r="BR791" s="421"/>
      <c r="BV791" s="282"/>
      <c r="BW791" s="283"/>
      <c r="BY791" s="283"/>
      <c r="BZ791" s="283"/>
      <c r="CA791" s="283"/>
      <c r="CB791" s="282"/>
      <c r="CC791" s="282"/>
      <c r="CD791" s="282"/>
      <c r="CE791" s="282"/>
      <c r="CG791" s="427"/>
      <c r="CH791" s="402"/>
      <c r="CI791" s="424"/>
      <c r="CJ791" s="282"/>
      <c r="CK791" s="282"/>
      <c r="CL791" s="283"/>
      <c r="CM791" s="283"/>
      <c r="CP791" s="282"/>
      <c r="DC791" s="282"/>
      <c r="DD791" s="282"/>
      <c r="DE791" s="282"/>
      <c r="DF791" s="282"/>
      <c r="DG791" s="282"/>
      <c r="DH791" s="282"/>
      <c r="DI791" s="282"/>
      <c r="DJ791" s="282"/>
      <c r="EF791" s="495" t="str">
        <f>""&amp;(MID(数据表!AZ791,1,MIN(FIND({"(";"（"},数据表!AZ791&amp;"(（",1)-1)))&amp;""</f>
        <v/>
      </c>
      <c r="EG791" s="495" t="str">
        <f>""&amp;(MID(数据表!AZ791,1,MIN(FIND({0;1;2;3;4;5;6;7;8;9},数据表!AZ791&amp;"1234567890",1)-1)))&amp;""</f>
        <v/>
      </c>
    </row>
    <row r="792" spans="2:137" s="310" customFormat="1" ht="12" customHeight="1">
      <c r="B792" s="286"/>
      <c r="C792" s="286"/>
      <c r="D792" s="286"/>
      <c r="E792" s="479"/>
      <c r="F792" s="282"/>
      <c r="G792" s="283"/>
      <c r="H792" s="421"/>
      <c r="I792" s="421"/>
      <c r="J792" s="283"/>
      <c r="K792" s="421"/>
      <c r="L792" s="282"/>
      <c r="N792" s="282"/>
      <c r="S792" s="282"/>
      <c r="T792" s="283"/>
      <c r="U792" s="283"/>
      <c r="V792" s="283"/>
      <c r="W792" s="283"/>
      <c r="X792" s="283"/>
      <c r="Y792" s="282"/>
      <c r="Z792" s="282"/>
      <c r="AA792" s="283"/>
      <c r="AB792" s="282"/>
      <c r="AC792" s="282"/>
      <c r="AD792" s="282"/>
      <c r="AE792" s="282"/>
      <c r="AF792" s="283"/>
      <c r="AG792" s="402"/>
      <c r="AH792" s="283"/>
      <c r="AI792" s="283"/>
      <c r="AJ792" s="283"/>
      <c r="AK792" s="283"/>
      <c r="AL792" s="283"/>
      <c r="AM792" s="282"/>
      <c r="AN792" s="282"/>
      <c r="AO792" s="282"/>
      <c r="AP792" s="282"/>
      <c r="AQ792" s="282"/>
      <c r="AR792" s="282"/>
      <c r="AT792" s="283"/>
      <c r="AU792" s="283"/>
      <c r="AV792" s="283"/>
      <c r="AW792" s="283"/>
      <c r="AY792" s="283"/>
      <c r="AZ792" s="282"/>
      <c r="BA792" s="283"/>
      <c r="BB792" s="282"/>
      <c r="BC792" s="282"/>
      <c r="BD792" s="282"/>
      <c r="BE792" s="283"/>
      <c r="BG792" s="282"/>
      <c r="BH792" s="282"/>
      <c r="BI792" s="282"/>
      <c r="BL792" s="421"/>
      <c r="BM792" s="424"/>
      <c r="BN792" s="424"/>
      <c r="BO792" s="424"/>
      <c r="BP792" s="424"/>
      <c r="BQ792" s="421"/>
      <c r="BR792" s="421"/>
      <c r="BV792" s="282"/>
      <c r="BW792" s="283"/>
      <c r="BY792" s="283"/>
      <c r="BZ792" s="283"/>
      <c r="CA792" s="283"/>
      <c r="CB792" s="282"/>
      <c r="CC792" s="282"/>
      <c r="CD792" s="282"/>
      <c r="CE792" s="282"/>
      <c r="CG792" s="427"/>
      <c r="CH792" s="402"/>
      <c r="CI792" s="424"/>
      <c r="CJ792" s="282"/>
      <c r="CK792" s="282"/>
      <c r="CL792" s="283"/>
      <c r="CM792" s="283"/>
      <c r="CP792" s="282"/>
      <c r="DC792" s="282"/>
      <c r="DD792" s="282"/>
      <c r="DE792" s="282"/>
      <c r="DF792" s="282"/>
      <c r="DG792" s="282"/>
      <c r="DH792" s="282"/>
      <c r="DI792" s="282"/>
      <c r="DJ792" s="282"/>
      <c r="EF792" s="495" t="str">
        <f>""&amp;(MID(数据表!AZ792,1,MIN(FIND({"(";"（"},数据表!AZ792&amp;"(（",1)-1)))&amp;""</f>
        <v/>
      </c>
      <c r="EG792" s="495" t="str">
        <f>""&amp;(MID(数据表!AZ792,1,MIN(FIND({0;1;2;3;4;5;6;7;8;9},数据表!AZ792&amp;"1234567890",1)-1)))&amp;""</f>
        <v/>
      </c>
    </row>
    <row r="793" spans="2:137" s="310" customFormat="1" ht="12" customHeight="1">
      <c r="B793" s="286"/>
      <c r="C793" s="286"/>
      <c r="D793" s="286"/>
      <c r="E793" s="479"/>
      <c r="F793" s="282"/>
      <c r="G793" s="283"/>
      <c r="H793" s="421"/>
      <c r="I793" s="421"/>
      <c r="J793" s="283"/>
      <c r="K793" s="421"/>
      <c r="L793" s="282"/>
      <c r="N793" s="282"/>
      <c r="S793" s="282"/>
      <c r="T793" s="283"/>
      <c r="U793" s="283"/>
      <c r="V793" s="283"/>
      <c r="W793" s="283"/>
      <c r="X793" s="283"/>
      <c r="Y793" s="282"/>
      <c r="Z793" s="282"/>
      <c r="AA793" s="283"/>
      <c r="AB793" s="282"/>
      <c r="AC793" s="282"/>
      <c r="AD793" s="282"/>
      <c r="AE793" s="282"/>
      <c r="AF793" s="283"/>
      <c r="AG793" s="402"/>
      <c r="AH793" s="283"/>
      <c r="AI793" s="283"/>
      <c r="AJ793" s="283"/>
      <c r="AK793" s="283"/>
      <c r="AL793" s="283"/>
      <c r="AM793" s="282"/>
      <c r="AN793" s="282"/>
      <c r="AO793" s="282"/>
      <c r="AP793" s="282"/>
      <c r="AQ793" s="282"/>
      <c r="AR793" s="282"/>
      <c r="AT793" s="283"/>
      <c r="AU793" s="283"/>
      <c r="AV793" s="283"/>
      <c r="AW793" s="283"/>
      <c r="AY793" s="283"/>
      <c r="AZ793" s="282"/>
      <c r="BA793" s="283"/>
      <c r="BB793" s="282"/>
      <c r="BC793" s="282"/>
      <c r="BD793" s="282"/>
      <c r="BE793" s="283"/>
      <c r="BG793" s="282"/>
      <c r="BH793" s="282"/>
      <c r="BI793" s="282"/>
      <c r="BL793" s="421"/>
      <c r="BM793" s="424"/>
      <c r="BN793" s="424"/>
      <c r="BO793" s="424"/>
      <c r="BP793" s="424"/>
      <c r="BQ793" s="421"/>
      <c r="BR793" s="421"/>
      <c r="BV793" s="282"/>
      <c r="BW793" s="283"/>
      <c r="BY793" s="283"/>
      <c r="BZ793" s="283"/>
      <c r="CA793" s="283"/>
      <c r="CB793" s="282"/>
      <c r="CC793" s="282"/>
      <c r="CD793" s="282"/>
      <c r="CE793" s="282"/>
      <c r="CG793" s="427"/>
      <c r="CH793" s="402"/>
      <c r="CI793" s="424"/>
      <c r="CJ793" s="282"/>
      <c r="CK793" s="282"/>
      <c r="CL793" s="283"/>
      <c r="CM793" s="283"/>
      <c r="CP793" s="282"/>
      <c r="DC793" s="282"/>
      <c r="DD793" s="282"/>
      <c r="DE793" s="282"/>
      <c r="DF793" s="282"/>
      <c r="DG793" s="282"/>
      <c r="DH793" s="282"/>
      <c r="DI793" s="282"/>
      <c r="DJ793" s="282"/>
      <c r="EF793" s="495" t="str">
        <f>""&amp;(MID(数据表!AZ793,1,MIN(FIND({"(";"（"},数据表!AZ793&amp;"(（",1)-1)))&amp;""</f>
        <v/>
      </c>
      <c r="EG793" s="495" t="str">
        <f>""&amp;(MID(数据表!AZ793,1,MIN(FIND({0;1;2;3;4;5;6;7;8;9},数据表!AZ793&amp;"1234567890",1)-1)))&amp;""</f>
        <v/>
      </c>
    </row>
    <row r="794" spans="2:137" s="310" customFormat="1" ht="12" customHeight="1">
      <c r="B794" s="286"/>
      <c r="C794" s="286"/>
      <c r="D794" s="286"/>
      <c r="E794" s="479"/>
      <c r="F794" s="282"/>
      <c r="G794" s="283"/>
      <c r="H794" s="421"/>
      <c r="I794" s="421"/>
      <c r="J794" s="283"/>
      <c r="K794" s="421"/>
      <c r="L794" s="282"/>
      <c r="N794" s="282"/>
      <c r="S794" s="282"/>
      <c r="T794" s="283"/>
      <c r="U794" s="283"/>
      <c r="V794" s="283"/>
      <c r="W794" s="283"/>
      <c r="X794" s="283"/>
      <c r="Y794" s="282"/>
      <c r="Z794" s="282"/>
      <c r="AA794" s="283"/>
      <c r="AB794" s="282"/>
      <c r="AC794" s="282"/>
      <c r="AD794" s="282"/>
      <c r="AE794" s="282"/>
      <c r="AF794" s="283"/>
      <c r="AG794" s="402"/>
      <c r="AH794" s="283"/>
      <c r="AI794" s="283"/>
      <c r="AJ794" s="283"/>
      <c r="AK794" s="283"/>
      <c r="AL794" s="283"/>
      <c r="AM794" s="282"/>
      <c r="AN794" s="282"/>
      <c r="AO794" s="282"/>
      <c r="AP794" s="282"/>
      <c r="AQ794" s="282"/>
      <c r="AR794" s="282"/>
      <c r="AT794" s="283"/>
      <c r="AU794" s="283"/>
      <c r="AV794" s="283"/>
      <c r="AW794" s="283"/>
      <c r="AY794" s="283"/>
      <c r="AZ794" s="282"/>
      <c r="BA794" s="283"/>
      <c r="BB794" s="282"/>
      <c r="BC794" s="282"/>
      <c r="BD794" s="282"/>
      <c r="BE794" s="283"/>
      <c r="BG794" s="282"/>
      <c r="BH794" s="282"/>
      <c r="BI794" s="282"/>
      <c r="BL794" s="421"/>
      <c r="BM794" s="424"/>
      <c r="BN794" s="424"/>
      <c r="BO794" s="424"/>
      <c r="BP794" s="424"/>
      <c r="BQ794" s="421"/>
      <c r="BR794" s="421"/>
      <c r="BV794" s="282"/>
      <c r="BW794" s="283"/>
      <c r="BY794" s="283"/>
      <c r="BZ794" s="283"/>
      <c r="CA794" s="283"/>
      <c r="CB794" s="282"/>
      <c r="CC794" s="282"/>
      <c r="CD794" s="282"/>
      <c r="CE794" s="282"/>
      <c r="CG794" s="427"/>
      <c r="CH794" s="402"/>
      <c r="CI794" s="424"/>
      <c r="CJ794" s="282"/>
      <c r="CK794" s="282"/>
      <c r="CL794" s="283"/>
      <c r="CM794" s="283"/>
      <c r="CP794" s="282"/>
      <c r="DC794" s="282"/>
      <c r="DD794" s="282"/>
      <c r="DE794" s="282"/>
      <c r="DF794" s="282"/>
      <c r="DG794" s="282"/>
      <c r="DH794" s="282"/>
      <c r="DI794" s="282"/>
      <c r="DJ794" s="282"/>
      <c r="EF794" s="495" t="str">
        <f>""&amp;(MID(数据表!AZ794,1,MIN(FIND({"(";"（"},数据表!AZ794&amp;"(（",1)-1)))&amp;""</f>
        <v/>
      </c>
      <c r="EG794" s="495" t="str">
        <f>""&amp;(MID(数据表!AZ794,1,MIN(FIND({0;1;2;3;4;5;6;7;8;9},数据表!AZ794&amp;"1234567890",1)-1)))&amp;""</f>
        <v/>
      </c>
    </row>
    <row r="795" spans="2:137" s="310" customFormat="1" ht="12" customHeight="1">
      <c r="B795" s="286"/>
      <c r="C795" s="286"/>
      <c r="D795" s="286"/>
      <c r="E795" s="479"/>
      <c r="F795" s="282"/>
      <c r="G795" s="283"/>
      <c r="H795" s="421"/>
      <c r="I795" s="421"/>
      <c r="J795" s="283"/>
      <c r="K795" s="421"/>
      <c r="L795" s="282"/>
      <c r="N795" s="282"/>
      <c r="S795" s="282"/>
      <c r="T795" s="283"/>
      <c r="U795" s="283"/>
      <c r="V795" s="283"/>
      <c r="W795" s="283"/>
      <c r="X795" s="283"/>
      <c r="Y795" s="282"/>
      <c r="Z795" s="282"/>
      <c r="AA795" s="283"/>
      <c r="AB795" s="282"/>
      <c r="AC795" s="282"/>
      <c r="AD795" s="282"/>
      <c r="AE795" s="282"/>
      <c r="AF795" s="283"/>
      <c r="AG795" s="402"/>
      <c r="AH795" s="283"/>
      <c r="AI795" s="283"/>
      <c r="AJ795" s="283"/>
      <c r="AK795" s="283"/>
      <c r="AL795" s="283"/>
      <c r="AM795" s="282"/>
      <c r="AN795" s="282"/>
      <c r="AO795" s="282"/>
      <c r="AP795" s="282"/>
      <c r="AQ795" s="282"/>
      <c r="AR795" s="282"/>
      <c r="AT795" s="283"/>
      <c r="AU795" s="283"/>
      <c r="AV795" s="283"/>
      <c r="AW795" s="283"/>
      <c r="AY795" s="283"/>
      <c r="AZ795" s="282"/>
      <c r="BA795" s="283"/>
      <c r="BB795" s="282"/>
      <c r="BC795" s="282"/>
      <c r="BD795" s="282"/>
      <c r="BE795" s="283"/>
      <c r="BG795" s="282"/>
      <c r="BH795" s="282"/>
      <c r="BI795" s="282"/>
      <c r="BL795" s="421"/>
      <c r="BM795" s="424"/>
      <c r="BN795" s="424"/>
      <c r="BO795" s="424"/>
      <c r="BP795" s="424"/>
      <c r="BQ795" s="421"/>
      <c r="BR795" s="421"/>
      <c r="BV795" s="282"/>
      <c r="BW795" s="283"/>
      <c r="BY795" s="283"/>
      <c r="BZ795" s="283"/>
      <c r="CA795" s="283"/>
      <c r="CB795" s="282"/>
      <c r="CC795" s="282"/>
      <c r="CD795" s="282"/>
      <c r="CE795" s="282"/>
      <c r="CG795" s="427"/>
      <c r="CH795" s="402"/>
      <c r="CI795" s="424"/>
      <c r="CJ795" s="282"/>
      <c r="CK795" s="282"/>
      <c r="CL795" s="283"/>
      <c r="CM795" s="283"/>
      <c r="CP795" s="282"/>
      <c r="DC795" s="282"/>
      <c r="DD795" s="282"/>
      <c r="DE795" s="282"/>
      <c r="DF795" s="282"/>
      <c r="DG795" s="282"/>
      <c r="DH795" s="282"/>
      <c r="DI795" s="282"/>
      <c r="DJ795" s="282"/>
      <c r="EF795" s="495" t="str">
        <f>""&amp;(MID(数据表!AZ795,1,MIN(FIND({"(";"（"},数据表!AZ795&amp;"(（",1)-1)))&amp;""</f>
        <v/>
      </c>
      <c r="EG795" s="495" t="str">
        <f>""&amp;(MID(数据表!AZ795,1,MIN(FIND({0;1;2;3;4;5;6;7;8;9},数据表!AZ795&amp;"1234567890",1)-1)))&amp;""</f>
        <v/>
      </c>
    </row>
    <row r="796" spans="2:137" s="310" customFormat="1" ht="12" customHeight="1">
      <c r="B796" s="286"/>
      <c r="C796" s="286"/>
      <c r="D796" s="286"/>
      <c r="E796" s="479"/>
      <c r="F796" s="282"/>
      <c r="G796" s="283"/>
      <c r="H796" s="421"/>
      <c r="I796" s="421"/>
      <c r="J796" s="283"/>
      <c r="K796" s="421"/>
      <c r="L796" s="282"/>
      <c r="N796" s="282"/>
      <c r="S796" s="282"/>
      <c r="T796" s="283"/>
      <c r="U796" s="283"/>
      <c r="V796" s="283"/>
      <c r="W796" s="283"/>
      <c r="X796" s="283"/>
      <c r="Y796" s="282"/>
      <c r="Z796" s="282"/>
      <c r="AA796" s="283"/>
      <c r="AB796" s="282"/>
      <c r="AC796" s="282"/>
      <c r="AD796" s="282"/>
      <c r="AE796" s="282"/>
      <c r="AF796" s="283"/>
      <c r="AG796" s="402"/>
      <c r="AH796" s="283"/>
      <c r="AI796" s="283"/>
      <c r="AJ796" s="283"/>
      <c r="AK796" s="283"/>
      <c r="AL796" s="283"/>
      <c r="AM796" s="282"/>
      <c r="AN796" s="282"/>
      <c r="AO796" s="282"/>
      <c r="AP796" s="282"/>
      <c r="AQ796" s="282"/>
      <c r="AR796" s="282"/>
      <c r="AT796" s="283"/>
      <c r="AU796" s="283"/>
      <c r="AV796" s="283"/>
      <c r="AW796" s="283"/>
      <c r="AY796" s="283"/>
      <c r="AZ796" s="282"/>
      <c r="BA796" s="283"/>
      <c r="BB796" s="282"/>
      <c r="BC796" s="282"/>
      <c r="BD796" s="282"/>
      <c r="BE796" s="283"/>
      <c r="BG796" s="282"/>
      <c r="BH796" s="282"/>
      <c r="BI796" s="282"/>
      <c r="BL796" s="421"/>
      <c r="BM796" s="424"/>
      <c r="BN796" s="424"/>
      <c r="BO796" s="424"/>
      <c r="BP796" s="424"/>
      <c r="BQ796" s="421"/>
      <c r="BR796" s="421"/>
      <c r="BV796" s="282"/>
      <c r="BW796" s="283"/>
      <c r="BY796" s="283"/>
      <c r="BZ796" s="283"/>
      <c r="CA796" s="283"/>
      <c r="CB796" s="282"/>
      <c r="CC796" s="282"/>
      <c r="CD796" s="282"/>
      <c r="CE796" s="282"/>
      <c r="CG796" s="427"/>
      <c r="CH796" s="402"/>
      <c r="CI796" s="424"/>
      <c r="CJ796" s="282"/>
      <c r="CK796" s="282"/>
      <c r="CL796" s="283"/>
      <c r="CM796" s="283"/>
      <c r="CP796" s="282"/>
      <c r="DC796" s="282"/>
      <c r="DD796" s="282"/>
      <c r="DE796" s="282"/>
      <c r="DF796" s="282"/>
      <c r="DG796" s="282"/>
      <c r="DH796" s="282"/>
      <c r="DI796" s="282"/>
      <c r="DJ796" s="282"/>
      <c r="EF796" s="495" t="str">
        <f>""&amp;(MID(数据表!AZ796,1,MIN(FIND({"(";"（"},数据表!AZ796&amp;"(（",1)-1)))&amp;""</f>
        <v/>
      </c>
      <c r="EG796" s="495" t="str">
        <f>""&amp;(MID(数据表!AZ796,1,MIN(FIND({0;1;2;3;4;5;6;7;8;9},数据表!AZ796&amp;"1234567890",1)-1)))&amp;""</f>
        <v/>
      </c>
    </row>
    <row r="797" spans="2:137" s="310" customFormat="1" ht="12" customHeight="1">
      <c r="B797" s="286"/>
      <c r="C797" s="286"/>
      <c r="D797" s="286"/>
      <c r="E797" s="479"/>
      <c r="F797" s="282"/>
      <c r="G797" s="283"/>
      <c r="H797" s="421"/>
      <c r="I797" s="421"/>
      <c r="J797" s="283"/>
      <c r="K797" s="421"/>
      <c r="L797" s="282"/>
      <c r="N797" s="282"/>
      <c r="S797" s="282"/>
      <c r="T797" s="283"/>
      <c r="U797" s="283"/>
      <c r="V797" s="283"/>
      <c r="W797" s="283"/>
      <c r="X797" s="283"/>
      <c r="Y797" s="282"/>
      <c r="Z797" s="282"/>
      <c r="AA797" s="283"/>
      <c r="AB797" s="282"/>
      <c r="AC797" s="282"/>
      <c r="AD797" s="282"/>
      <c r="AE797" s="282"/>
      <c r="AF797" s="283"/>
      <c r="AG797" s="402"/>
      <c r="AH797" s="283"/>
      <c r="AI797" s="283"/>
      <c r="AJ797" s="283"/>
      <c r="AK797" s="283"/>
      <c r="AL797" s="283"/>
      <c r="AM797" s="282"/>
      <c r="AN797" s="282"/>
      <c r="AO797" s="282"/>
      <c r="AP797" s="282"/>
      <c r="AQ797" s="282"/>
      <c r="AR797" s="282"/>
      <c r="AT797" s="283"/>
      <c r="AU797" s="283"/>
      <c r="AV797" s="283"/>
      <c r="AW797" s="283"/>
      <c r="AY797" s="283"/>
      <c r="AZ797" s="282"/>
      <c r="BA797" s="283"/>
      <c r="BB797" s="282"/>
      <c r="BC797" s="282"/>
      <c r="BD797" s="282"/>
      <c r="BE797" s="283"/>
      <c r="BG797" s="282"/>
      <c r="BH797" s="282"/>
      <c r="BI797" s="282"/>
      <c r="BL797" s="421"/>
      <c r="BM797" s="424"/>
      <c r="BN797" s="424"/>
      <c r="BO797" s="424"/>
      <c r="BP797" s="424"/>
      <c r="BQ797" s="421"/>
      <c r="BR797" s="421"/>
      <c r="BV797" s="282"/>
      <c r="BW797" s="283"/>
      <c r="BY797" s="283"/>
      <c r="BZ797" s="283"/>
      <c r="CA797" s="283"/>
      <c r="CB797" s="282"/>
      <c r="CC797" s="282"/>
      <c r="CD797" s="282"/>
      <c r="CE797" s="282"/>
      <c r="CG797" s="427"/>
      <c r="CH797" s="402"/>
      <c r="CI797" s="424"/>
      <c r="CJ797" s="282"/>
      <c r="CK797" s="282"/>
      <c r="CL797" s="283"/>
      <c r="CM797" s="283"/>
      <c r="CP797" s="282"/>
      <c r="DC797" s="282"/>
      <c r="DD797" s="282"/>
      <c r="DE797" s="282"/>
      <c r="DF797" s="282"/>
      <c r="DG797" s="282"/>
      <c r="DH797" s="282"/>
      <c r="DI797" s="282"/>
      <c r="DJ797" s="282"/>
      <c r="EF797" s="495" t="str">
        <f>""&amp;(MID(数据表!AZ797,1,MIN(FIND({"(";"（"},数据表!AZ797&amp;"(（",1)-1)))&amp;""</f>
        <v/>
      </c>
      <c r="EG797" s="495" t="str">
        <f>""&amp;(MID(数据表!AZ797,1,MIN(FIND({0;1;2;3;4;5;6;7;8;9},数据表!AZ797&amp;"1234567890",1)-1)))&amp;""</f>
        <v/>
      </c>
    </row>
    <row r="798" spans="2:137" s="310" customFormat="1" ht="12" customHeight="1">
      <c r="B798" s="286"/>
      <c r="C798" s="286"/>
      <c r="D798" s="286"/>
      <c r="E798" s="479"/>
      <c r="F798" s="282"/>
      <c r="G798" s="283"/>
      <c r="H798" s="421"/>
      <c r="I798" s="421"/>
      <c r="J798" s="283"/>
      <c r="K798" s="421"/>
      <c r="L798" s="282"/>
      <c r="N798" s="282"/>
      <c r="S798" s="282"/>
      <c r="T798" s="283"/>
      <c r="U798" s="283"/>
      <c r="V798" s="283"/>
      <c r="W798" s="283"/>
      <c r="X798" s="283"/>
      <c r="Y798" s="282"/>
      <c r="Z798" s="282"/>
      <c r="AA798" s="283"/>
      <c r="AB798" s="282"/>
      <c r="AC798" s="282"/>
      <c r="AD798" s="282"/>
      <c r="AE798" s="282"/>
      <c r="AF798" s="283"/>
      <c r="AG798" s="402"/>
      <c r="AH798" s="283"/>
      <c r="AI798" s="283"/>
      <c r="AJ798" s="283"/>
      <c r="AK798" s="283"/>
      <c r="AL798" s="283"/>
      <c r="AM798" s="282"/>
      <c r="AN798" s="282"/>
      <c r="AO798" s="282"/>
      <c r="AP798" s="282"/>
      <c r="AQ798" s="282"/>
      <c r="AR798" s="282"/>
      <c r="AT798" s="283"/>
      <c r="AU798" s="283"/>
      <c r="AV798" s="283"/>
      <c r="AW798" s="283"/>
      <c r="AY798" s="283"/>
      <c r="AZ798" s="282"/>
      <c r="BA798" s="283"/>
      <c r="BB798" s="282"/>
      <c r="BC798" s="282"/>
      <c r="BD798" s="282"/>
      <c r="BE798" s="283"/>
      <c r="BG798" s="282"/>
      <c r="BH798" s="282"/>
      <c r="BI798" s="282"/>
      <c r="BL798" s="421"/>
      <c r="BM798" s="424"/>
      <c r="BN798" s="424"/>
      <c r="BO798" s="424"/>
      <c r="BP798" s="424"/>
      <c r="BQ798" s="421"/>
      <c r="BR798" s="421"/>
      <c r="BV798" s="282"/>
      <c r="BW798" s="283"/>
      <c r="BY798" s="283"/>
      <c r="BZ798" s="283"/>
      <c r="CA798" s="283"/>
      <c r="CB798" s="282"/>
      <c r="CC798" s="282"/>
      <c r="CD798" s="282"/>
      <c r="CE798" s="282"/>
      <c r="CG798" s="427"/>
      <c r="CH798" s="402"/>
      <c r="CI798" s="424"/>
      <c r="CJ798" s="282"/>
      <c r="CK798" s="282"/>
      <c r="CL798" s="283"/>
      <c r="CM798" s="283"/>
      <c r="CP798" s="282"/>
      <c r="DC798" s="282"/>
      <c r="DD798" s="282"/>
      <c r="DE798" s="282"/>
      <c r="DF798" s="282"/>
      <c r="DG798" s="282"/>
      <c r="DH798" s="282"/>
      <c r="DI798" s="282"/>
      <c r="DJ798" s="282"/>
      <c r="EF798" s="495" t="str">
        <f>""&amp;(MID(数据表!AZ798,1,MIN(FIND({"(";"（"},数据表!AZ798&amp;"(（",1)-1)))&amp;""</f>
        <v/>
      </c>
      <c r="EG798" s="495" t="str">
        <f>""&amp;(MID(数据表!AZ798,1,MIN(FIND({0;1;2;3;4;5;6;7;8;9},数据表!AZ798&amp;"1234567890",1)-1)))&amp;""</f>
        <v/>
      </c>
    </row>
    <row r="799" spans="2:137" s="310" customFormat="1" ht="12" customHeight="1">
      <c r="B799" s="286"/>
      <c r="C799" s="286"/>
      <c r="D799" s="286"/>
      <c r="E799" s="479"/>
      <c r="F799" s="282"/>
      <c r="G799" s="283"/>
      <c r="H799" s="421"/>
      <c r="I799" s="421"/>
      <c r="J799" s="283"/>
      <c r="K799" s="421"/>
      <c r="L799" s="282"/>
      <c r="N799" s="282"/>
      <c r="S799" s="282"/>
      <c r="T799" s="283"/>
      <c r="U799" s="283"/>
      <c r="V799" s="283"/>
      <c r="W799" s="283"/>
      <c r="X799" s="283"/>
      <c r="Y799" s="282"/>
      <c r="Z799" s="282"/>
      <c r="AA799" s="283"/>
      <c r="AB799" s="282"/>
      <c r="AC799" s="282"/>
      <c r="AD799" s="282"/>
      <c r="AE799" s="282"/>
      <c r="AF799" s="283"/>
      <c r="AG799" s="402"/>
      <c r="AH799" s="283"/>
      <c r="AI799" s="283"/>
      <c r="AJ799" s="283"/>
      <c r="AK799" s="283"/>
      <c r="AL799" s="283"/>
      <c r="AM799" s="282"/>
      <c r="AN799" s="282"/>
      <c r="AO799" s="282"/>
      <c r="AP799" s="282"/>
      <c r="AQ799" s="282"/>
      <c r="AR799" s="282"/>
      <c r="AT799" s="283"/>
      <c r="AU799" s="283"/>
      <c r="AV799" s="283"/>
      <c r="AW799" s="283"/>
      <c r="AY799" s="283"/>
      <c r="AZ799" s="282"/>
      <c r="BA799" s="283"/>
      <c r="BB799" s="282"/>
      <c r="BC799" s="282"/>
      <c r="BD799" s="282"/>
      <c r="BE799" s="283"/>
      <c r="BG799" s="282"/>
      <c r="BH799" s="282"/>
      <c r="BI799" s="282"/>
      <c r="BL799" s="421"/>
      <c r="BM799" s="424"/>
      <c r="BN799" s="424"/>
      <c r="BO799" s="424"/>
      <c r="BP799" s="424"/>
      <c r="BQ799" s="421"/>
      <c r="BR799" s="421"/>
      <c r="BV799" s="282"/>
      <c r="BW799" s="283"/>
      <c r="BY799" s="283"/>
      <c r="BZ799" s="283"/>
      <c r="CA799" s="283"/>
      <c r="CB799" s="282"/>
      <c r="CC799" s="282"/>
      <c r="CD799" s="282"/>
      <c r="CE799" s="282"/>
      <c r="CG799" s="427"/>
      <c r="CH799" s="402"/>
      <c r="CI799" s="424"/>
      <c r="CJ799" s="282"/>
      <c r="CK799" s="282"/>
      <c r="CL799" s="283"/>
      <c r="CM799" s="283"/>
      <c r="CP799" s="282"/>
      <c r="DC799" s="282"/>
      <c r="DD799" s="282"/>
      <c r="DE799" s="282"/>
      <c r="DF799" s="282"/>
      <c r="DG799" s="282"/>
      <c r="DH799" s="282"/>
      <c r="DI799" s="282"/>
      <c r="DJ799" s="282"/>
      <c r="EF799" s="495" t="str">
        <f>""&amp;(MID(数据表!AZ799,1,MIN(FIND({"(";"（"},数据表!AZ799&amp;"(（",1)-1)))&amp;""</f>
        <v/>
      </c>
      <c r="EG799" s="495" t="str">
        <f>""&amp;(MID(数据表!AZ799,1,MIN(FIND({0;1;2;3;4;5;6;7;8;9},数据表!AZ799&amp;"1234567890",1)-1)))&amp;""</f>
        <v/>
      </c>
    </row>
    <row r="800" spans="2:137" s="310" customFormat="1" ht="12" customHeight="1">
      <c r="B800" s="286"/>
      <c r="C800" s="286"/>
      <c r="D800" s="286"/>
      <c r="E800" s="479"/>
      <c r="F800" s="282"/>
      <c r="G800" s="283"/>
      <c r="H800" s="421"/>
      <c r="I800" s="421"/>
      <c r="J800" s="283"/>
      <c r="K800" s="421"/>
      <c r="L800" s="282"/>
      <c r="N800" s="282"/>
      <c r="S800" s="282"/>
      <c r="T800" s="283"/>
      <c r="U800" s="283"/>
      <c r="V800" s="283"/>
      <c r="W800" s="283"/>
      <c r="X800" s="283"/>
      <c r="Y800" s="282"/>
      <c r="Z800" s="282"/>
      <c r="AA800" s="283"/>
      <c r="AB800" s="282"/>
      <c r="AC800" s="282"/>
      <c r="AD800" s="282"/>
      <c r="AE800" s="282"/>
      <c r="AF800" s="283"/>
      <c r="AG800" s="402"/>
      <c r="AH800" s="283"/>
      <c r="AI800" s="283"/>
      <c r="AJ800" s="283"/>
      <c r="AK800" s="283"/>
      <c r="AL800" s="283"/>
      <c r="AM800" s="282"/>
      <c r="AN800" s="282"/>
      <c r="AO800" s="282"/>
      <c r="AP800" s="282"/>
      <c r="AQ800" s="282"/>
      <c r="AR800" s="282"/>
      <c r="AT800" s="283"/>
      <c r="AU800" s="283"/>
      <c r="AV800" s="283"/>
      <c r="AW800" s="283"/>
      <c r="AY800" s="283"/>
      <c r="AZ800" s="282"/>
      <c r="BA800" s="283"/>
      <c r="BB800" s="282"/>
      <c r="BC800" s="282"/>
      <c r="BD800" s="282"/>
      <c r="BE800" s="283"/>
      <c r="BG800" s="282"/>
      <c r="BH800" s="282"/>
      <c r="BI800" s="282"/>
      <c r="BL800" s="421"/>
      <c r="BM800" s="424"/>
      <c r="BN800" s="424"/>
      <c r="BO800" s="424"/>
      <c r="BP800" s="424"/>
      <c r="BQ800" s="421"/>
      <c r="BR800" s="421"/>
      <c r="BV800" s="282"/>
      <c r="BW800" s="283"/>
      <c r="BY800" s="283"/>
      <c r="BZ800" s="283"/>
      <c r="CA800" s="283"/>
      <c r="CB800" s="282"/>
      <c r="CC800" s="282"/>
      <c r="CD800" s="282"/>
      <c r="CE800" s="282"/>
      <c r="CG800" s="427"/>
      <c r="CH800" s="402"/>
      <c r="CI800" s="424"/>
      <c r="CJ800" s="282"/>
      <c r="CK800" s="282"/>
      <c r="CL800" s="283"/>
      <c r="CM800" s="283"/>
      <c r="CP800" s="282"/>
      <c r="DC800" s="282"/>
      <c r="DD800" s="282"/>
      <c r="DE800" s="282"/>
      <c r="DF800" s="282"/>
      <c r="DG800" s="282"/>
      <c r="DH800" s="282"/>
      <c r="DI800" s="282"/>
      <c r="DJ800" s="282"/>
      <c r="EF800" s="495" t="str">
        <f>""&amp;(MID(数据表!AZ800,1,MIN(FIND({"(";"（"},数据表!AZ800&amp;"(（",1)-1)))&amp;""</f>
        <v/>
      </c>
      <c r="EG800" s="495" t="str">
        <f>""&amp;(MID(数据表!AZ800,1,MIN(FIND({0;1;2;3;4;5;6;7;8;9},数据表!AZ800&amp;"1234567890",1)-1)))&amp;""</f>
        <v/>
      </c>
    </row>
    <row r="801" spans="2:137" s="310" customFormat="1" ht="12" customHeight="1">
      <c r="B801" s="286"/>
      <c r="C801" s="286"/>
      <c r="D801" s="286"/>
      <c r="E801" s="479"/>
      <c r="F801" s="282"/>
      <c r="G801" s="283"/>
      <c r="H801" s="421"/>
      <c r="I801" s="421"/>
      <c r="J801" s="283"/>
      <c r="K801" s="421"/>
      <c r="L801" s="282"/>
      <c r="N801" s="282"/>
      <c r="S801" s="282"/>
      <c r="T801" s="283"/>
      <c r="U801" s="283"/>
      <c r="V801" s="283"/>
      <c r="W801" s="283"/>
      <c r="X801" s="283"/>
      <c r="Y801" s="282"/>
      <c r="Z801" s="282"/>
      <c r="AA801" s="283"/>
      <c r="AB801" s="282"/>
      <c r="AC801" s="282"/>
      <c r="AD801" s="282"/>
      <c r="AE801" s="282"/>
      <c r="AF801" s="283"/>
      <c r="AG801" s="402"/>
      <c r="AH801" s="283"/>
      <c r="AI801" s="283"/>
      <c r="AJ801" s="283"/>
      <c r="AK801" s="283"/>
      <c r="AL801" s="283"/>
      <c r="AM801" s="282"/>
      <c r="AN801" s="282"/>
      <c r="AO801" s="282"/>
      <c r="AP801" s="282"/>
      <c r="AQ801" s="282"/>
      <c r="AR801" s="282"/>
      <c r="AT801" s="283"/>
      <c r="AU801" s="283"/>
      <c r="AV801" s="283"/>
      <c r="AW801" s="283"/>
      <c r="AY801" s="283"/>
      <c r="AZ801" s="282"/>
      <c r="BA801" s="283"/>
      <c r="BB801" s="282"/>
      <c r="BC801" s="282"/>
      <c r="BD801" s="282"/>
      <c r="BE801" s="283"/>
      <c r="BG801" s="282"/>
      <c r="BH801" s="282"/>
      <c r="BI801" s="282"/>
      <c r="BL801" s="421"/>
      <c r="BM801" s="424"/>
      <c r="BN801" s="424"/>
      <c r="BO801" s="424"/>
      <c r="BP801" s="424"/>
      <c r="BQ801" s="421"/>
      <c r="BR801" s="421"/>
      <c r="BV801" s="282"/>
      <c r="BW801" s="283"/>
      <c r="BY801" s="283"/>
      <c r="BZ801" s="283"/>
      <c r="CA801" s="283"/>
      <c r="CB801" s="282"/>
      <c r="CC801" s="282"/>
      <c r="CD801" s="282"/>
      <c r="CE801" s="282"/>
      <c r="CG801" s="427"/>
      <c r="CH801" s="402"/>
      <c r="CI801" s="424"/>
      <c r="CJ801" s="282"/>
      <c r="CK801" s="282"/>
      <c r="CL801" s="283"/>
      <c r="CM801" s="283"/>
      <c r="CP801" s="282"/>
      <c r="DC801" s="282"/>
      <c r="DD801" s="282"/>
      <c r="DE801" s="282"/>
      <c r="DF801" s="282"/>
      <c r="DG801" s="282"/>
      <c r="DH801" s="282"/>
      <c r="DI801" s="282"/>
      <c r="DJ801" s="282"/>
      <c r="EF801" s="495" t="str">
        <f>""&amp;(MID(数据表!AZ801,1,MIN(FIND({"(";"（"},数据表!AZ801&amp;"(（",1)-1)))&amp;""</f>
        <v/>
      </c>
      <c r="EG801" s="495" t="str">
        <f>""&amp;(MID(数据表!AZ801,1,MIN(FIND({0;1;2;3;4;5;6;7;8;9},数据表!AZ801&amp;"1234567890",1)-1)))&amp;""</f>
        <v/>
      </c>
    </row>
    <row r="802" spans="2:137" s="310" customFormat="1" ht="12" customHeight="1">
      <c r="B802" s="286"/>
      <c r="C802" s="286"/>
      <c r="D802" s="286"/>
      <c r="E802" s="479"/>
      <c r="F802" s="282"/>
      <c r="G802" s="283"/>
      <c r="H802" s="421"/>
      <c r="I802" s="421"/>
      <c r="J802" s="283"/>
      <c r="K802" s="421"/>
      <c r="L802" s="282"/>
      <c r="N802" s="282"/>
      <c r="S802" s="282"/>
      <c r="T802" s="283"/>
      <c r="U802" s="283"/>
      <c r="V802" s="283"/>
      <c r="W802" s="283"/>
      <c r="X802" s="283"/>
      <c r="Y802" s="282"/>
      <c r="Z802" s="282"/>
      <c r="AA802" s="283"/>
      <c r="AB802" s="282"/>
      <c r="AC802" s="282"/>
      <c r="AD802" s="282"/>
      <c r="AE802" s="282"/>
      <c r="AF802" s="283"/>
      <c r="AG802" s="402"/>
      <c r="AH802" s="283"/>
      <c r="AI802" s="283"/>
      <c r="AJ802" s="283"/>
      <c r="AK802" s="283"/>
      <c r="AL802" s="283"/>
      <c r="AM802" s="282"/>
      <c r="AN802" s="282"/>
      <c r="AO802" s="282"/>
      <c r="AP802" s="282"/>
      <c r="AQ802" s="282"/>
      <c r="AR802" s="282"/>
      <c r="AT802" s="283"/>
      <c r="AU802" s="283"/>
      <c r="AV802" s="283"/>
      <c r="AW802" s="283"/>
      <c r="AY802" s="283"/>
      <c r="AZ802" s="282"/>
      <c r="BA802" s="283"/>
      <c r="BB802" s="282"/>
      <c r="BC802" s="282"/>
      <c r="BD802" s="282"/>
      <c r="BE802" s="283"/>
      <c r="BG802" s="282"/>
      <c r="BH802" s="282"/>
      <c r="BI802" s="282"/>
      <c r="BL802" s="421"/>
      <c r="BM802" s="424"/>
      <c r="BN802" s="424"/>
      <c r="BO802" s="424"/>
      <c r="BP802" s="424"/>
      <c r="BQ802" s="421"/>
      <c r="BR802" s="421"/>
      <c r="BV802" s="282"/>
      <c r="BW802" s="283"/>
      <c r="BY802" s="283"/>
      <c r="BZ802" s="283"/>
      <c r="CA802" s="283"/>
      <c r="CB802" s="282"/>
      <c r="CC802" s="282"/>
      <c r="CD802" s="282"/>
      <c r="CE802" s="282"/>
      <c r="CG802" s="427"/>
      <c r="CH802" s="402"/>
      <c r="CI802" s="424"/>
      <c r="CJ802" s="282"/>
      <c r="CK802" s="282"/>
      <c r="CL802" s="283"/>
      <c r="CM802" s="283"/>
      <c r="CP802" s="282"/>
      <c r="DC802" s="282"/>
      <c r="DD802" s="282"/>
      <c r="DE802" s="282"/>
      <c r="DF802" s="282"/>
      <c r="DG802" s="282"/>
      <c r="DH802" s="282"/>
      <c r="DI802" s="282"/>
      <c r="DJ802" s="282"/>
      <c r="EF802" s="495" t="str">
        <f>""&amp;(MID(数据表!AZ802,1,MIN(FIND({"(";"（"},数据表!AZ802&amp;"(（",1)-1)))&amp;""</f>
        <v/>
      </c>
      <c r="EG802" s="495" t="str">
        <f>""&amp;(MID(数据表!AZ802,1,MIN(FIND({0;1;2;3;4;5;6;7;8;9},数据表!AZ802&amp;"1234567890",1)-1)))&amp;""</f>
        <v/>
      </c>
    </row>
    <row r="803" spans="2:137" s="310" customFormat="1" ht="12" customHeight="1">
      <c r="B803" s="286"/>
      <c r="C803" s="286"/>
      <c r="D803" s="286"/>
      <c r="E803" s="479"/>
      <c r="F803" s="282"/>
      <c r="G803" s="283"/>
      <c r="H803" s="421"/>
      <c r="I803" s="421"/>
      <c r="J803" s="283"/>
      <c r="K803" s="421"/>
      <c r="L803" s="282"/>
      <c r="N803" s="282"/>
      <c r="S803" s="282"/>
      <c r="T803" s="283"/>
      <c r="U803" s="283"/>
      <c r="V803" s="283"/>
      <c r="W803" s="283"/>
      <c r="X803" s="283"/>
      <c r="Y803" s="282"/>
      <c r="Z803" s="282"/>
      <c r="AA803" s="283"/>
      <c r="AB803" s="282"/>
      <c r="AC803" s="282"/>
      <c r="AD803" s="282"/>
      <c r="AE803" s="282"/>
      <c r="AF803" s="283"/>
      <c r="AG803" s="402"/>
      <c r="AH803" s="283"/>
      <c r="AI803" s="283"/>
      <c r="AJ803" s="283"/>
      <c r="AK803" s="283"/>
      <c r="AL803" s="283"/>
      <c r="AM803" s="282"/>
      <c r="AN803" s="282"/>
      <c r="AO803" s="282"/>
      <c r="AP803" s="282"/>
      <c r="AQ803" s="282"/>
      <c r="AR803" s="282"/>
      <c r="AT803" s="283"/>
      <c r="AU803" s="283"/>
      <c r="AV803" s="283"/>
      <c r="AW803" s="283"/>
      <c r="AY803" s="283"/>
      <c r="AZ803" s="282"/>
      <c r="BA803" s="283"/>
      <c r="BB803" s="282"/>
      <c r="BC803" s="282"/>
      <c r="BD803" s="282"/>
      <c r="BE803" s="283"/>
      <c r="BG803" s="282"/>
      <c r="BH803" s="282"/>
      <c r="BI803" s="282"/>
      <c r="BL803" s="421"/>
      <c r="BM803" s="424"/>
      <c r="BN803" s="424"/>
      <c r="BO803" s="424"/>
      <c r="BP803" s="424"/>
      <c r="BQ803" s="421"/>
      <c r="BR803" s="421"/>
      <c r="BV803" s="282"/>
      <c r="BW803" s="283"/>
      <c r="BY803" s="283"/>
      <c r="BZ803" s="283"/>
      <c r="CA803" s="283"/>
      <c r="CB803" s="282"/>
      <c r="CC803" s="282"/>
      <c r="CD803" s="282"/>
      <c r="CE803" s="282"/>
      <c r="CG803" s="427"/>
      <c r="CH803" s="402"/>
      <c r="CI803" s="424"/>
      <c r="CJ803" s="282"/>
      <c r="CK803" s="282"/>
      <c r="CL803" s="283"/>
      <c r="CM803" s="283"/>
      <c r="CP803" s="282"/>
      <c r="DC803" s="282"/>
      <c r="DD803" s="282"/>
      <c r="DE803" s="282"/>
      <c r="DF803" s="282"/>
      <c r="DG803" s="282"/>
      <c r="DH803" s="282"/>
      <c r="DI803" s="282"/>
      <c r="DJ803" s="282"/>
      <c r="EF803" s="495" t="str">
        <f>""&amp;(MID(数据表!AZ803,1,MIN(FIND({"(";"（"},数据表!AZ803&amp;"(（",1)-1)))&amp;""</f>
        <v/>
      </c>
      <c r="EG803" s="495" t="str">
        <f>""&amp;(MID(数据表!AZ803,1,MIN(FIND({0;1;2;3;4;5;6;7;8;9},数据表!AZ803&amp;"1234567890",1)-1)))&amp;""</f>
        <v/>
      </c>
    </row>
    <row r="804" spans="2:137" s="310" customFormat="1" ht="12" customHeight="1">
      <c r="B804" s="286"/>
      <c r="C804" s="286"/>
      <c r="D804" s="286"/>
      <c r="E804" s="479"/>
      <c r="F804" s="282"/>
      <c r="G804" s="283"/>
      <c r="H804" s="421"/>
      <c r="I804" s="421"/>
      <c r="J804" s="283"/>
      <c r="K804" s="421"/>
      <c r="L804" s="282"/>
      <c r="N804" s="282"/>
      <c r="S804" s="282"/>
      <c r="T804" s="283"/>
      <c r="U804" s="283"/>
      <c r="V804" s="283"/>
      <c r="W804" s="283"/>
      <c r="X804" s="283"/>
      <c r="Y804" s="282"/>
      <c r="Z804" s="282"/>
      <c r="AA804" s="283"/>
      <c r="AB804" s="282"/>
      <c r="AC804" s="282"/>
      <c r="AD804" s="282"/>
      <c r="AE804" s="282"/>
      <c r="AF804" s="283"/>
      <c r="AG804" s="402"/>
      <c r="AH804" s="283"/>
      <c r="AI804" s="283"/>
      <c r="AJ804" s="283"/>
      <c r="AK804" s="283"/>
      <c r="AL804" s="283"/>
      <c r="AM804" s="282"/>
      <c r="AN804" s="282"/>
      <c r="AO804" s="282"/>
      <c r="AP804" s="282"/>
      <c r="AQ804" s="282"/>
      <c r="AR804" s="282"/>
      <c r="AT804" s="283"/>
      <c r="AU804" s="283"/>
      <c r="AV804" s="283"/>
      <c r="AW804" s="283"/>
      <c r="AY804" s="283"/>
      <c r="AZ804" s="282"/>
      <c r="BA804" s="283"/>
      <c r="BB804" s="282"/>
      <c r="BC804" s="282"/>
      <c r="BD804" s="282"/>
      <c r="BE804" s="283"/>
      <c r="BG804" s="282"/>
      <c r="BH804" s="282"/>
      <c r="BI804" s="282"/>
      <c r="BL804" s="421"/>
      <c r="BM804" s="424"/>
      <c r="BN804" s="424"/>
      <c r="BO804" s="424"/>
      <c r="BP804" s="424"/>
      <c r="BQ804" s="421"/>
      <c r="BR804" s="421"/>
      <c r="BV804" s="282"/>
      <c r="BW804" s="283"/>
      <c r="BY804" s="283"/>
      <c r="BZ804" s="283"/>
      <c r="CA804" s="283"/>
      <c r="CB804" s="282"/>
      <c r="CC804" s="282"/>
      <c r="CD804" s="282"/>
      <c r="CE804" s="282"/>
      <c r="CG804" s="427"/>
      <c r="CH804" s="402"/>
      <c r="CI804" s="424"/>
      <c r="CJ804" s="282"/>
      <c r="CK804" s="282"/>
      <c r="CL804" s="283"/>
      <c r="CM804" s="283"/>
      <c r="CP804" s="282"/>
      <c r="DC804" s="282"/>
      <c r="DD804" s="282"/>
      <c r="DE804" s="282"/>
      <c r="DF804" s="282"/>
      <c r="DG804" s="282"/>
      <c r="DH804" s="282"/>
      <c r="DI804" s="282"/>
      <c r="DJ804" s="282"/>
      <c r="EF804" s="495" t="str">
        <f>""&amp;(MID(数据表!AZ804,1,MIN(FIND({"(";"（"},数据表!AZ804&amp;"(（",1)-1)))&amp;""</f>
        <v/>
      </c>
      <c r="EG804" s="495" t="str">
        <f>""&amp;(MID(数据表!AZ804,1,MIN(FIND({0;1;2;3;4;5;6;7;8;9},数据表!AZ804&amp;"1234567890",1)-1)))&amp;""</f>
        <v/>
      </c>
    </row>
    <row r="805" spans="2:137" s="310" customFormat="1" ht="12" customHeight="1">
      <c r="B805" s="286"/>
      <c r="C805" s="286"/>
      <c r="D805" s="286"/>
      <c r="E805" s="479"/>
      <c r="F805" s="282"/>
      <c r="G805" s="283"/>
      <c r="H805" s="421"/>
      <c r="I805" s="421"/>
      <c r="J805" s="283"/>
      <c r="K805" s="421"/>
      <c r="L805" s="282"/>
      <c r="N805" s="282"/>
      <c r="S805" s="282"/>
      <c r="T805" s="283"/>
      <c r="U805" s="283"/>
      <c r="V805" s="283"/>
      <c r="W805" s="283"/>
      <c r="X805" s="283"/>
      <c r="Y805" s="282"/>
      <c r="Z805" s="282"/>
      <c r="AA805" s="283"/>
      <c r="AB805" s="282"/>
      <c r="AC805" s="282"/>
      <c r="AD805" s="282"/>
      <c r="AE805" s="282"/>
      <c r="AF805" s="283"/>
      <c r="AG805" s="402"/>
      <c r="AH805" s="283"/>
      <c r="AI805" s="283"/>
      <c r="AJ805" s="283"/>
      <c r="AK805" s="283"/>
      <c r="AL805" s="283"/>
      <c r="AM805" s="282"/>
      <c r="AN805" s="282"/>
      <c r="AO805" s="282"/>
      <c r="AP805" s="282"/>
      <c r="AQ805" s="282"/>
      <c r="AR805" s="282"/>
      <c r="AT805" s="283"/>
      <c r="AU805" s="283"/>
      <c r="AV805" s="283"/>
      <c r="AW805" s="283"/>
      <c r="AY805" s="283"/>
      <c r="AZ805" s="282"/>
      <c r="BA805" s="283"/>
      <c r="BB805" s="282"/>
      <c r="BC805" s="282"/>
      <c r="BD805" s="282"/>
      <c r="BE805" s="283"/>
      <c r="BG805" s="282"/>
      <c r="BH805" s="282"/>
      <c r="BI805" s="282"/>
      <c r="BL805" s="421"/>
      <c r="BM805" s="424"/>
      <c r="BN805" s="424"/>
      <c r="BO805" s="424"/>
      <c r="BP805" s="424"/>
      <c r="BQ805" s="421"/>
      <c r="BR805" s="421"/>
      <c r="BV805" s="282"/>
      <c r="BW805" s="283"/>
      <c r="BY805" s="283"/>
      <c r="BZ805" s="283"/>
      <c r="CA805" s="283"/>
      <c r="CB805" s="282"/>
      <c r="CC805" s="282"/>
      <c r="CD805" s="282"/>
      <c r="CE805" s="282"/>
      <c r="CG805" s="427"/>
      <c r="CH805" s="402"/>
      <c r="CI805" s="424"/>
      <c r="CJ805" s="282"/>
      <c r="CK805" s="282"/>
      <c r="CL805" s="283"/>
      <c r="CM805" s="283"/>
      <c r="CP805" s="282"/>
      <c r="DC805" s="282"/>
      <c r="DD805" s="282"/>
      <c r="DE805" s="282"/>
      <c r="DF805" s="282"/>
      <c r="DG805" s="282"/>
      <c r="DH805" s="282"/>
      <c r="DI805" s="282"/>
      <c r="DJ805" s="282"/>
      <c r="EF805" s="495" t="str">
        <f>""&amp;(MID(数据表!AZ805,1,MIN(FIND({"(";"（"},数据表!AZ805&amp;"(（",1)-1)))&amp;""</f>
        <v/>
      </c>
      <c r="EG805" s="495" t="str">
        <f>""&amp;(MID(数据表!AZ805,1,MIN(FIND({0;1;2;3;4;5;6;7;8;9},数据表!AZ805&amp;"1234567890",1)-1)))&amp;""</f>
        <v/>
      </c>
    </row>
    <row r="806" spans="2:137" s="310" customFormat="1" ht="12" customHeight="1">
      <c r="B806" s="286"/>
      <c r="C806" s="286"/>
      <c r="D806" s="286"/>
      <c r="E806" s="479"/>
      <c r="F806" s="282"/>
      <c r="G806" s="283"/>
      <c r="H806" s="421"/>
      <c r="I806" s="421"/>
      <c r="J806" s="283"/>
      <c r="K806" s="421"/>
      <c r="L806" s="282"/>
      <c r="N806" s="282"/>
      <c r="S806" s="282"/>
      <c r="T806" s="283"/>
      <c r="U806" s="283"/>
      <c r="V806" s="283"/>
      <c r="W806" s="283"/>
      <c r="X806" s="283"/>
      <c r="Y806" s="282"/>
      <c r="Z806" s="282"/>
      <c r="AA806" s="283"/>
      <c r="AB806" s="282"/>
      <c r="AC806" s="282"/>
      <c r="AD806" s="282"/>
      <c r="AE806" s="282"/>
      <c r="AF806" s="283"/>
      <c r="AG806" s="402"/>
      <c r="AH806" s="283"/>
      <c r="AI806" s="283"/>
      <c r="AJ806" s="283"/>
      <c r="AK806" s="283"/>
      <c r="AL806" s="283"/>
      <c r="AM806" s="282"/>
      <c r="AN806" s="282"/>
      <c r="AO806" s="282"/>
      <c r="AP806" s="282"/>
      <c r="AQ806" s="282"/>
      <c r="AR806" s="282"/>
      <c r="AT806" s="283"/>
      <c r="AU806" s="283"/>
      <c r="AV806" s="283"/>
      <c r="AW806" s="283"/>
      <c r="AY806" s="283"/>
      <c r="AZ806" s="282"/>
      <c r="BA806" s="283"/>
      <c r="BB806" s="282"/>
      <c r="BC806" s="282"/>
      <c r="BD806" s="282"/>
      <c r="BE806" s="283"/>
      <c r="BG806" s="282"/>
      <c r="BH806" s="282"/>
      <c r="BI806" s="282"/>
      <c r="BL806" s="421"/>
      <c r="BM806" s="424"/>
      <c r="BN806" s="424"/>
      <c r="BO806" s="424"/>
      <c r="BP806" s="424"/>
      <c r="BQ806" s="421"/>
      <c r="BR806" s="421"/>
      <c r="BV806" s="282"/>
      <c r="BW806" s="283"/>
      <c r="BY806" s="283"/>
      <c r="BZ806" s="283"/>
      <c r="CA806" s="283"/>
      <c r="CB806" s="282"/>
      <c r="CC806" s="282"/>
      <c r="CD806" s="282"/>
      <c r="CE806" s="282"/>
      <c r="CG806" s="427"/>
      <c r="CH806" s="402"/>
      <c r="CI806" s="424"/>
      <c r="CJ806" s="282"/>
      <c r="CK806" s="282"/>
      <c r="CL806" s="283"/>
      <c r="CM806" s="283"/>
      <c r="CP806" s="282"/>
      <c r="DC806" s="282"/>
      <c r="DD806" s="282"/>
      <c r="DE806" s="282"/>
      <c r="DF806" s="282"/>
      <c r="DG806" s="282"/>
      <c r="DH806" s="282"/>
      <c r="DI806" s="282"/>
      <c r="DJ806" s="282"/>
      <c r="EF806" s="495" t="str">
        <f>""&amp;(MID(数据表!AZ806,1,MIN(FIND({"(";"（"},数据表!AZ806&amp;"(（",1)-1)))&amp;""</f>
        <v/>
      </c>
      <c r="EG806" s="495" t="str">
        <f>""&amp;(MID(数据表!AZ806,1,MIN(FIND({0;1;2;3;4;5;6;7;8;9},数据表!AZ806&amp;"1234567890",1)-1)))&amp;""</f>
        <v/>
      </c>
    </row>
    <row r="807" spans="2:137" s="310" customFormat="1" ht="12" customHeight="1">
      <c r="B807" s="286"/>
      <c r="C807" s="286"/>
      <c r="D807" s="286"/>
      <c r="E807" s="479"/>
      <c r="F807" s="282"/>
      <c r="G807" s="283"/>
      <c r="H807" s="421"/>
      <c r="I807" s="421"/>
      <c r="J807" s="283"/>
      <c r="K807" s="421"/>
      <c r="L807" s="282"/>
      <c r="N807" s="282"/>
      <c r="S807" s="282"/>
      <c r="T807" s="283"/>
      <c r="U807" s="283"/>
      <c r="V807" s="283"/>
      <c r="W807" s="283"/>
      <c r="X807" s="283"/>
      <c r="Y807" s="282"/>
      <c r="Z807" s="282"/>
      <c r="AA807" s="283"/>
      <c r="AB807" s="282"/>
      <c r="AC807" s="282"/>
      <c r="AD807" s="282"/>
      <c r="AE807" s="282"/>
      <c r="AF807" s="283"/>
      <c r="AG807" s="402"/>
      <c r="AH807" s="283"/>
      <c r="AI807" s="283"/>
      <c r="AJ807" s="283"/>
      <c r="AK807" s="283"/>
      <c r="AL807" s="283"/>
      <c r="AM807" s="282"/>
      <c r="AN807" s="282"/>
      <c r="AO807" s="282"/>
      <c r="AP807" s="282"/>
      <c r="AQ807" s="282"/>
      <c r="AR807" s="282"/>
      <c r="AT807" s="283"/>
      <c r="AU807" s="283"/>
      <c r="AV807" s="283"/>
      <c r="AW807" s="283"/>
      <c r="AY807" s="283"/>
      <c r="AZ807" s="282"/>
      <c r="BA807" s="283"/>
      <c r="BB807" s="282"/>
      <c r="BC807" s="282"/>
      <c r="BD807" s="282"/>
      <c r="BE807" s="283"/>
      <c r="BG807" s="282"/>
      <c r="BH807" s="282"/>
      <c r="BI807" s="282"/>
      <c r="BL807" s="421"/>
      <c r="BM807" s="424"/>
      <c r="BN807" s="424"/>
      <c r="BO807" s="424"/>
      <c r="BP807" s="424"/>
      <c r="BQ807" s="421"/>
      <c r="BR807" s="421"/>
      <c r="BV807" s="282"/>
      <c r="BW807" s="283"/>
      <c r="BY807" s="283"/>
      <c r="BZ807" s="283"/>
      <c r="CA807" s="283"/>
      <c r="CB807" s="282"/>
      <c r="CC807" s="282"/>
      <c r="CD807" s="282"/>
      <c r="CE807" s="282"/>
      <c r="CG807" s="427"/>
      <c r="CH807" s="402"/>
      <c r="CI807" s="424"/>
      <c r="CJ807" s="282"/>
      <c r="CK807" s="282"/>
      <c r="CL807" s="283"/>
      <c r="CM807" s="283"/>
      <c r="CP807" s="282"/>
      <c r="DC807" s="282"/>
      <c r="DD807" s="282"/>
      <c r="DE807" s="282"/>
      <c r="DF807" s="282"/>
      <c r="DG807" s="282"/>
      <c r="DH807" s="282"/>
      <c r="DI807" s="282"/>
      <c r="DJ807" s="282"/>
      <c r="EF807" s="495" t="str">
        <f>""&amp;(MID(数据表!AZ807,1,MIN(FIND({"(";"（"},数据表!AZ807&amp;"(（",1)-1)))&amp;""</f>
        <v/>
      </c>
      <c r="EG807" s="495" t="str">
        <f>""&amp;(MID(数据表!AZ807,1,MIN(FIND({0;1;2;3;4;5;6;7;8;9},数据表!AZ807&amp;"1234567890",1)-1)))&amp;""</f>
        <v/>
      </c>
    </row>
    <row r="808" spans="2:137" s="310" customFormat="1" ht="12" customHeight="1">
      <c r="B808" s="286"/>
      <c r="C808" s="286"/>
      <c r="D808" s="286"/>
      <c r="E808" s="479"/>
      <c r="F808" s="282"/>
      <c r="G808" s="283"/>
      <c r="H808" s="421"/>
      <c r="I808" s="421"/>
      <c r="J808" s="283"/>
      <c r="K808" s="421"/>
      <c r="L808" s="282"/>
      <c r="N808" s="282"/>
      <c r="S808" s="282"/>
      <c r="T808" s="283"/>
      <c r="U808" s="283"/>
      <c r="V808" s="283"/>
      <c r="W808" s="283"/>
      <c r="X808" s="283"/>
      <c r="Y808" s="282"/>
      <c r="Z808" s="282"/>
      <c r="AA808" s="283"/>
      <c r="AB808" s="282"/>
      <c r="AC808" s="282"/>
      <c r="AD808" s="282"/>
      <c r="AE808" s="282"/>
      <c r="AF808" s="283"/>
      <c r="AG808" s="402"/>
      <c r="AH808" s="283"/>
      <c r="AI808" s="283"/>
      <c r="AJ808" s="283"/>
      <c r="AK808" s="283"/>
      <c r="AL808" s="283"/>
      <c r="AM808" s="282"/>
      <c r="AN808" s="282"/>
      <c r="AO808" s="282"/>
      <c r="AP808" s="282"/>
      <c r="AQ808" s="282"/>
      <c r="AR808" s="282"/>
      <c r="AT808" s="283"/>
      <c r="AU808" s="283"/>
      <c r="AV808" s="283"/>
      <c r="AW808" s="283"/>
      <c r="AY808" s="283"/>
      <c r="AZ808" s="282"/>
      <c r="BA808" s="283"/>
      <c r="BB808" s="282"/>
      <c r="BC808" s="282"/>
      <c r="BD808" s="282"/>
      <c r="BE808" s="283"/>
      <c r="BG808" s="282"/>
      <c r="BH808" s="282"/>
      <c r="BI808" s="282"/>
      <c r="BL808" s="421"/>
      <c r="BM808" s="424"/>
      <c r="BN808" s="424"/>
      <c r="BO808" s="424"/>
      <c r="BP808" s="424"/>
      <c r="BQ808" s="421"/>
      <c r="BR808" s="421"/>
      <c r="BV808" s="282"/>
      <c r="BW808" s="283"/>
      <c r="BY808" s="283"/>
      <c r="BZ808" s="283"/>
      <c r="CA808" s="283"/>
      <c r="CB808" s="282"/>
      <c r="CC808" s="282"/>
      <c r="CD808" s="282"/>
      <c r="CE808" s="282"/>
      <c r="CG808" s="427"/>
      <c r="CH808" s="402"/>
      <c r="CI808" s="424"/>
      <c r="CJ808" s="282"/>
      <c r="CK808" s="282"/>
      <c r="CL808" s="283"/>
      <c r="CM808" s="283"/>
      <c r="CP808" s="282"/>
      <c r="DC808" s="282"/>
      <c r="DD808" s="282"/>
      <c r="DE808" s="282"/>
      <c r="DF808" s="282"/>
      <c r="DG808" s="282"/>
      <c r="DH808" s="282"/>
      <c r="DI808" s="282"/>
      <c r="DJ808" s="282"/>
      <c r="EF808" s="495" t="str">
        <f>""&amp;(MID(数据表!AZ808,1,MIN(FIND({"(";"（"},数据表!AZ808&amp;"(（",1)-1)))&amp;""</f>
        <v/>
      </c>
      <c r="EG808" s="495" t="str">
        <f>""&amp;(MID(数据表!AZ808,1,MIN(FIND({0;1;2;3;4;5;6;7;8;9},数据表!AZ808&amp;"1234567890",1)-1)))&amp;""</f>
        <v/>
      </c>
    </row>
    <row r="809" spans="2:137" s="310" customFormat="1" ht="12" customHeight="1">
      <c r="B809" s="286"/>
      <c r="C809" s="286"/>
      <c r="D809" s="286"/>
      <c r="E809" s="479"/>
      <c r="F809" s="282"/>
      <c r="G809" s="283"/>
      <c r="H809" s="421"/>
      <c r="I809" s="421"/>
      <c r="J809" s="283"/>
      <c r="K809" s="421"/>
      <c r="L809" s="282"/>
      <c r="N809" s="282"/>
      <c r="S809" s="282"/>
      <c r="T809" s="283"/>
      <c r="U809" s="283"/>
      <c r="V809" s="283"/>
      <c r="W809" s="283"/>
      <c r="X809" s="283"/>
      <c r="Y809" s="282"/>
      <c r="Z809" s="282"/>
      <c r="AA809" s="283"/>
      <c r="AB809" s="282"/>
      <c r="AC809" s="282"/>
      <c r="AD809" s="282"/>
      <c r="AE809" s="282"/>
      <c r="AF809" s="283"/>
      <c r="AG809" s="402"/>
      <c r="AH809" s="283"/>
      <c r="AI809" s="283"/>
      <c r="AJ809" s="283"/>
      <c r="AK809" s="283"/>
      <c r="AL809" s="283"/>
      <c r="AM809" s="282"/>
      <c r="AN809" s="282"/>
      <c r="AO809" s="282"/>
      <c r="AP809" s="282"/>
      <c r="AQ809" s="282"/>
      <c r="AR809" s="282"/>
      <c r="AT809" s="283"/>
      <c r="AU809" s="283"/>
      <c r="AV809" s="283"/>
      <c r="AW809" s="283"/>
      <c r="AY809" s="283"/>
      <c r="AZ809" s="282"/>
      <c r="BA809" s="283"/>
      <c r="BB809" s="282"/>
      <c r="BC809" s="282"/>
      <c r="BD809" s="282"/>
      <c r="BE809" s="283"/>
      <c r="BG809" s="282"/>
      <c r="BH809" s="282"/>
      <c r="BI809" s="282"/>
      <c r="BL809" s="421"/>
      <c r="BM809" s="424"/>
      <c r="BN809" s="424"/>
      <c r="BO809" s="424"/>
      <c r="BP809" s="424"/>
      <c r="BQ809" s="421"/>
      <c r="BR809" s="421"/>
      <c r="BV809" s="282"/>
      <c r="BW809" s="283"/>
      <c r="BY809" s="283"/>
      <c r="BZ809" s="283"/>
      <c r="CA809" s="283"/>
      <c r="CB809" s="282"/>
      <c r="CC809" s="282"/>
      <c r="CD809" s="282"/>
      <c r="CE809" s="282"/>
      <c r="CG809" s="427"/>
      <c r="CH809" s="402"/>
      <c r="CI809" s="424"/>
      <c r="CJ809" s="282"/>
      <c r="CK809" s="282"/>
      <c r="CL809" s="283"/>
      <c r="CM809" s="283"/>
      <c r="CP809" s="282"/>
      <c r="DC809" s="282"/>
      <c r="DD809" s="282"/>
      <c r="DE809" s="282"/>
      <c r="DF809" s="282"/>
      <c r="DG809" s="282"/>
      <c r="DH809" s="282"/>
      <c r="DI809" s="282"/>
      <c r="DJ809" s="282"/>
      <c r="EF809" s="495" t="str">
        <f>""&amp;(MID(数据表!AZ809,1,MIN(FIND({"(";"（"},数据表!AZ809&amp;"(（",1)-1)))&amp;""</f>
        <v/>
      </c>
      <c r="EG809" s="495" t="str">
        <f>""&amp;(MID(数据表!AZ809,1,MIN(FIND({0;1;2;3;4;5;6;7;8;9},数据表!AZ809&amp;"1234567890",1)-1)))&amp;""</f>
        <v/>
      </c>
    </row>
    <row r="810" spans="2:137" s="310" customFormat="1" ht="12" customHeight="1">
      <c r="B810" s="286"/>
      <c r="C810" s="286"/>
      <c r="D810" s="286"/>
      <c r="E810" s="479"/>
      <c r="F810" s="282"/>
      <c r="G810" s="283"/>
      <c r="H810" s="421"/>
      <c r="I810" s="421"/>
      <c r="J810" s="283"/>
      <c r="K810" s="421"/>
      <c r="L810" s="282"/>
      <c r="N810" s="282"/>
      <c r="S810" s="282"/>
      <c r="T810" s="283"/>
      <c r="U810" s="283"/>
      <c r="V810" s="283"/>
      <c r="W810" s="283"/>
      <c r="X810" s="283"/>
      <c r="Y810" s="282"/>
      <c r="Z810" s="282"/>
      <c r="AA810" s="283"/>
      <c r="AB810" s="282"/>
      <c r="AC810" s="282"/>
      <c r="AD810" s="282"/>
      <c r="AE810" s="282"/>
      <c r="AF810" s="283"/>
      <c r="AG810" s="402"/>
      <c r="AH810" s="283"/>
      <c r="AI810" s="283"/>
      <c r="AJ810" s="283"/>
      <c r="AK810" s="283"/>
      <c r="AL810" s="283"/>
      <c r="AM810" s="282"/>
      <c r="AN810" s="282"/>
      <c r="AO810" s="282"/>
      <c r="AP810" s="282"/>
      <c r="AQ810" s="282"/>
      <c r="AR810" s="282"/>
      <c r="AT810" s="283"/>
      <c r="AU810" s="283"/>
      <c r="AV810" s="283"/>
      <c r="AW810" s="283"/>
      <c r="AY810" s="283"/>
      <c r="AZ810" s="282"/>
      <c r="BA810" s="283"/>
      <c r="BB810" s="282"/>
      <c r="BC810" s="282"/>
      <c r="BD810" s="282"/>
      <c r="BE810" s="283"/>
      <c r="BG810" s="282"/>
      <c r="BH810" s="282"/>
      <c r="BI810" s="282"/>
      <c r="BL810" s="421"/>
      <c r="BM810" s="424"/>
      <c r="BN810" s="424"/>
      <c r="BO810" s="424"/>
      <c r="BP810" s="424"/>
      <c r="BQ810" s="421"/>
      <c r="BR810" s="421"/>
      <c r="BV810" s="282"/>
      <c r="BW810" s="283"/>
      <c r="BY810" s="283"/>
      <c r="BZ810" s="283"/>
      <c r="CA810" s="283"/>
      <c r="CB810" s="282"/>
      <c r="CC810" s="282"/>
      <c r="CD810" s="282"/>
      <c r="CE810" s="282"/>
      <c r="CG810" s="427"/>
      <c r="CH810" s="402"/>
      <c r="CI810" s="424"/>
      <c r="CJ810" s="282"/>
      <c r="CK810" s="282"/>
      <c r="CL810" s="283"/>
      <c r="CM810" s="283"/>
      <c r="CP810" s="282"/>
      <c r="DC810" s="282"/>
      <c r="DD810" s="282"/>
      <c r="DE810" s="282"/>
      <c r="DF810" s="282"/>
      <c r="DG810" s="282"/>
      <c r="DH810" s="282"/>
      <c r="DI810" s="282"/>
      <c r="DJ810" s="282"/>
      <c r="EF810" s="495" t="str">
        <f>""&amp;(MID(数据表!AZ810,1,MIN(FIND({"(";"（"},数据表!AZ810&amp;"(（",1)-1)))&amp;""</f>
        <v/>
      </c>
      <c r="EG810" s="495" t="str">
        <f>""&amp;(MID(数据表!AZ810,1,MIN(FIND({0;1;2;3;4;5;6;7;8;9},数据表!AZ810&amp;"1234567890",1)-1)))&amp;""</f>
        <v/>
      </c>
    </row>
    <row r="811" spans="2:137" s="310" customFormat="1" ht="12" customHeight="1">
      <c r="B811" s="286"/>
      <c r="C811" s="286"/>
      <c r="D811" s="286"/>
      <c r="E811" s="479"/>
      <c r="F811" s="282"/>
      <c r="G811" s="283"/>
      <c r="H811" s="421"/>
      <c r="I811" s="421"/>
      <c r="J811" s="283"/>
      <c r="K811" s="421"/>
      <c r="L811" s="282"/>
      <c r="N811" s="282"/>
      <c r="S811" s="282"/>
      <c r="T811" s="283"/>
      <c r="U811" s="283"/>
      <c r="V811" s="283"/>
      <c r="W811" s="283"/>
      <c r="X811" s="283"/>
      <c r="Y811" s="282"/>
      <c r="Z811" s="282"/>
      <c r="AA811" s="283"/>
      <c r="AB811" s="282"/>
      <c r="AC811" s="282"/>
      <c r="AD811" s="282"/>
      <c r="AE811" s="282"/>
      <c r="AF811" s="283"/>
      <c r="AG811" s="402"/>
      <c r="AH811" s="283"/>
      <c r="AI811" s="283"/>
      <c r="AJ811" s="283"/>
      <c r="AK811" s="283"/>
      <c r="AL811" s="283"/>
      <c r="AM811" s="282"/>
      <c r="AN811" s="282"/>
      <c r="AO811" s="282"/>
      <c r="AP811" s="282"/>
      <c r="AQ811" s="282"/>
      <c r="AR811" s="282"/>
      <c r="AT811" s="283"/>
      <c r="AU811" s="283"/>
      <c r="AV811" s="283"/>
      <c r="AW811" s="283"/>
      <c r="AY811" s="283"/>
      <c r="AZ811" s="282"/>
      <c r="BA811" s="283"/>
      <c r="BB811" s="282"/>
      <c r="BC811" s="282"/>
      <c r="BD811" s="282"/>
      <c r="BE811" s="283"/>
      <c r="BG811" s="282"/>
      <c r="BH811" s="282"/>
      <c r="BI811" s="282"/>
      <c r="BL811" s="421"/>
      <c r="BM811" s="424"/>
      <c r="BN811" s="424"/>
      <c r="BO811" s="424"/>
      <c r="BP811" s="424"/>
      <c r="BQ811" s="421"/>
      <c r="BR811" s="421"/>
      <c r="BV811" s="282"/>
      <c r="BW811" s="283"/>
      <c r="BY811" s="283"/>
      <c r="BZ811" s="283"/>
      <c r="CA811" s="283"/>
      <c r="CB811" s="282"/>
      <c r="CC811" s="282"/>
      <c r="CD811" s="282"/>
      <c r="CE811" s="282"/>
      <c r="CG811" s="427"/>
      <c r="CH811" s="402"/>
      <c r="CI811" s="424"/>
      <c r="CJ811" s="282"/>
      <c r="CK811" s="282"/>
      <c r="CL811" s="283"/>
      <c r="CM811" s="283"/>
      <c r="CP811" s="282"/>
      <c r="DC811" s="282"/>
      <c r="DD811" s="282"/>
      <c r="DE811" s="282"/>
      <c r="DF811" s="282"/>
      <c r="DG811" s="282"/>
      <c r="DH811" s="282"/>
      <c r="DI811" s="282"/>
      <c r="DJ811" s="282"/>
      <c r="EF811" s="495" t="str">
        <f>""&amp;(MID(数据表!AZ811,1,MIN(FIND({"(";"（"},数据表!AZ811&amp;"(（",1)-1)))&amp;""</f>
        <v/>
      </c>
      <c r="EG811" s="495" t="str">
        <f>""&amp;(MID(数据表!AZ811,1,MIN(FIND({0;1;2;3;4;5;6;7;8;9},数据表!AZ811&amp;"1234567890",1)-1)))&amp;""</f>
        <v/>
      </c>
    </row>
    <row r="812" spans="2:137" s="310" customFormat="1" ht="12" customHeight="1">
      <c r="B812" s="286"/>
      <c r="C812" s="286"/>
      <c r="D812" s="286"/>
      <c r="E812" s="479"/>
      <c r="F812" s="282"/>
      <c r="G812" s="283"/>
      <c r="H812" s="421"/>
      <c r="I812" s="421"/>
      <c r="J812" s="283"/>
      <c r="K812" s="421"/>
      <c r="L812" s="282"/>
      <c r="N812" s="282"/>
      <c r="S812" s="282"/>
      <c r="T812" s="283"/>
      <c r="U812" s="283"/>
      <c r="V812" s="283"/>
      <c r="W812" s="283"/>
      <c r="X812" s="283"/>
      <c r="Y812" s="282"/>
      <c r="Z812" s="282"/>
      <c r="AA812" s="283"/>
      <c r="AB812" s="282"/>
      <c r="AC812" s="282"/>
      <c r="AD812" s="282"/>
      <c r="AE812" s="282"/>
      <c r="AF812" s="283"/>
      <c r="AG812" s="402"/>
      <c r="AH812" s="283"/>
      <c r="AI812" s="283"/>
      <c r="AJ812" s="283"/>
      <c r="AK812" s="283"/>
      <c r="AL812" s="283"/>
      <c r="AM812" s="282"/>
      <c r="AN812" s="282"/>
      <c r="AO812" s="282"/>
      <c r="AP812" s="282"/>
      <c r="AQ812" s="282"/>
      <c r="AR812" s="282"/>
      <c r="AT812" s="283"/>
      <c r="AU812" s="283"/>
      <c r="AV812" s="283"/>
      <c r="AW812" s="283"/>
      <c r="AY812" s="283"/>
      <c r="AZ812" s="282"/>
      <c r="BA812" s="283"/>
      <c r="BB812" s="282"/>
      <c r="BC812" s="282"/>
      <c r="BD812" s="282"/>
      <c r="BE812" s="283"/>
      <c r="BG812" s="282"/>
      <c r="BH812" s="282"/>
      <c r="BI812" s="282"/>
      <c r="BL812" s="421"/>
      <c r="BM812" s="424"/>
      <c r="BN812" s="424"/>
      <c r="BO812" s="424"/>
      <c r="BP812" s="424"/>
      <c r="BQ812" s="421"/>
      <c r="BR812" s="421"/>
      <c r="BV812" s="282"/>
      <c r="BW812" s="283"/>
      <c r="BY812" s="283"/>
      <c r="BZ812" s="283"/>
      <c r="CA812" s="283"/>
      <c r="CB812" s="282"/>
      <c r="CC812" s="282"/>
      <c r="CD812" s="282"/>
      <c r="CE812" s="282"/>
      <c r="CG812" s="427"/>
      <c r="CH812" s="402"/>
      <c r="CI812" s="424"/>
      <c r="CJ812" s="282"/>
      <c r="CK812" s="282"/>
      <c r="CL812" s="283"/>
      <c r="CM812" s="283"/>
      <c r="CP812" s="282"/>
      <c r="DC812" s="282"/>
      <c r="DD812" s="282"/>
      <c r="DE812" s="282"/>
      <c r="DF812" s="282"/>
      <c r="DG812" s="282"/>
      <c r="DH812" s="282"/>
      <c r="DI812" s="282"/>
      <c r="DJ812" s="282"/>
      <c r="EF812" s="495" t="str">
        <f>""&amp;(MID(数据表!AZ812,1,MIN(FIND({"(";"（"},数据表!AZ812&amp;"(（",1)-1)))&amp;""</f>
        <v/>
      </c>
      <c r="EG812" s="495" t="str">
        <f>""&amp;(MID(数据表!AZ812,1,MIN(FIND({0;1;2;3;4;5;6;7;8;9},数据表!AZ812&amp;"1234567890",1)-1)))&amp;""</f>
        <v/>
      </c>
    </row>
    <row r="813" spans="2:137" s="310" customFormat="1" ht="12" customHeight="1">
      <c r="B813" s="286"/>
      <c r="C813" s="286"/>
      <c r="D813" s="286"/>
      <c r="E813" s="479"/>
      <c r="F813" s="282"/>
      <c r="G813" s="283"/>
      <c r="H813" s="421"/>
      <c r="I813" s="421"/>
      <c r="J813" s="283"/>
      <c r="K813" s="421"/>
      <c r="L813" s="282"/>
      <c r="N813" s="282"/>
      <c r="S813" s="282"/>
      <c r="T813" s="283"/>
      <c r="U813" s="283"/>
      <c r="V813" s="283"/>
      <c r="W813" s="283"/>
      <c r="X813" s="283"/>
      <c r="Y813" s="282"/>
      <c r="Z813" s="282"/>
      <c r="AA813" s="283"/>
      <c r="AB813" s="282"/>
      <c r="AC813" s="282"/>
      <c r="AD813" s="282"/>
      <c r="AE813" s="282"/>
      <c r="AF813" s="283"/>
      <c r="AG813" s="402"/>
      <c r="AH813" s="283"/>
      <c r="AI813" s="283"/>
      <c r="AJ813" s="283"/>
      <c r="AK813" s="283"/>
      <c r="AL813" s="283"/>
      <c r="AM813" s="282"/>
      <c r="AN813" s="282"/>
      <c r="AO813" s="282"/>
      <c r="AP813" s="282"/>
      <c r="AQ813" s="282"/>
      <c r="AR813" s="282"/>
      <c r="AT813" s="283"/>
      <c r="AU813" s="283"/>
      <c r="AV813" s="283"/>
      <c r="AW813" s="283"/>
      <c r="AY813" s="283"/>
      <c r="AZ813" s="282"/>
      <c r="BA813" s="283"/>
      <c r="BB813" s="282"/>
      <c r="BC813" s="282"/>
      <c r="BD813" s="282"/>
      <c r="BE813" s="283"/>
      <c r="BG813" s="282"/>
      <c r="BH813" s="282"/>
      <c r="BI813" s="282"/>
      <c r="BL813" s="421"/>
      <c r="BM813" s="424"/>
      <c r="BN813" s="424"/>
      <c r="BO813" s="424"/>
      <c r="BP813" s="424"/>
      <c r="BQ813" s="421"/>
      <c r="BR813" s="421"/>
      <c r="BV813" s="282"/>
      <c r="BW813" s="283"/>
      <c r="BY813" s="283"/>
      <c r="BZ813" s="283"/>
      <c r="CA813" s="283"/>
      <c r="CB813" s="282"/>
      <c r="CC813" s="282"/>
      <c r="CD813" s="282"/>
      <c r="CE813" s="282"/>
      <c r="CG813" s="427"/>
      <c r="CH813" s="402"/>
      <c r="CI813" s="424"/>
      <c r="CJ813" s="282"/>
      <c r="CK813" s="282"/>
      <c r="CL813" s="283"/>
      <c r="CM813" s="283"/>
      <c r="CP813" s="282"/>
      <c r="DC813" s="282"/>
      <c r="DD813" s="282"/>
      <c r="DE813" s="282"/>
      <c r="DF813" s="282"/>
      <c r="DG813" s="282"/>
      <c r="DH813" s="282"/>
      <c r="DI813" s="282"/>
      <c r="DJ813" s="282"/>
      <c r="EF813" s="495" t="str">
        <f>""&amp;(MID(数据表!AZ813,1,MIN(FIND({"(";"（"},数据表!AZ813&amp;"(（",1)-1)))&amp;""</f>
        <v/>
      </c>
      <c r="EG813" s="495" t="str">
        <f>""&amp;(MID(数据表!AZ813,1,MIN(FIND({0;1;2;3;4;5;6;7;8;9},数据表!AZ813&amp;"1234567890",1)-1)))&amp;""</f>
        <v/>
      </c>
    </row>
    <row r="814" spans="2:137" s="310" customFormat="1" ht="12" customHeight="1">
      <c r="B814" s="286"/>
      <c r="C814" s="286"/>
      <c r="D814" s="286"/>
      <c r="E814" s="479"/>
      <c r="F814" s="282"/>
      <c r="G814" s="283"/>
      <c r="H814" s="421"/>
      <c r="I814" s="421"/>
      <c r="J814" s="283"/>
      <c r="K814" s="421"/>
      <c r="L814" s="282"/>
      <c r="N814" s="282"/>
      <c r="S814" s="282"/>
      <c r="T814" s="283"/>
      <c r="U814" s="283"/>
      <c r="V814" s="283"/>
      <c r="W814" s="283"/>
      <c r="X814" s="283"/>
      <c r="Y814" s="282"/>
      <c r="Z814" s="282"/>
      <c r="AA814" s="283"/>
      <c r="AB814" s="282"/>
      <c r="AC814" s="282"/>
      <c r="AD814" s="282"/>
      <c r="AE814" s="282"/>
      <c r="AF814" s="283"/>
      <c r="AG814" s="402"/>
      <c r="AH814" s="283"/>
      <c r="AI814" s="283"/>
      <c r="AJ814" s="283"/>
      <c r="AK814" s="283"/>
      <c r="AL814" s="283"/>
      <c r="AM814" s="282"/>
      <c r="AN814" s="282"/>
      <c r="AO814" s="282"/>
      <c r="AP814" s="282"/>
      <c r="AQ814" s="282"/>
      <c r="AR814" s="282"/>
      <c r="AT814" s="283"/>
      <c r="AU814" s="283"/>
      <c r="AV814" s="283"/>
      <c r="AW814" s="283"/>
      <c r="AY814" s="283"/>
      <c r="AZ814" s="282"/>
      <c r="BA814" s="283"/>
      <c r="BB814" s="282"/>
      <c r="BC814" s="282"/>
      <c r="BD814" s="282"/>
      <c r="BE814" s="283"/>
      <c r="BG814" s="282"/>
      <c r="BH814" s="282"/>
      <c r="BI814" s="282"/>
      <c r="BL814" s="421"/>
      <c r="BM814" s="424"/>
      <c r="BN814" s="424"/>
      <c r="BO814" s="424"/>
      <c r="BP814" s="424"/>
      <c r="BQ814" s="421"/>
      <c r="BR814" s="421"/>
      <c r="BV814" s="282"/>
      <c r="BW814" s="283"/>
      <c r="BY814" s="283"/>
      <c r="BZ814" s="283"/>
      <c r="CA814" s="283"/>
      <c r="CB814" s="282"/>
      <c r="CC814" s="282"/>
      <c r="CD814" s="282"/>
      <c r="CE814" s="282"/>
      <c r="CG814" s="427"/>
      <c r="CH814" s="402"/>
      <c r="CI814" s="424"/>
      <c r="CJ814" s="282"/>
      <c r="CK814" s="282"/>
      <c r="CL814" s="283"/>
      <c r="CM814" s="283"/>
      <c r="CP814" s="282"/>
      <c r="DC814" s="282"/>
      <c r="DD814" s="282"/>
      <c r="DE814" s="282"/>
      <c r="DF814" s="282"/>
      <c r="DG814" s="282"/>
      <c r="DH814" s="282"/>
      <c r="DI814" s="282"/>
      <c r="DJ814" s="282"/>
      <c r="EF814" s="495" t="str">
        <f>""&amp;(MID(数据表!AZ814,1,MIN(FIND({"(";"（"},数据表!AZ814&amp;"(（",1)-1)))&amp;""</f>
        <v/>
      </c>
      <c r="EG814" s="495" t="str">
        <f>""&amp;(MID(数据表!AZ814,1,MIN(FIND({0;1;2;3;4;5;6;7;8;9},数据表!AZ814&amp;"1234567890",1)-1)))&amp;""</f>
        <v/>
      </c>
    </row>
    <row r="815" spans="2:137" s="310" customFormat="1" ht="12" customHeight="1">
      <c r="B815" s="286"/>
      <c r="C815" s="286"/>
      <c r="D815" s="286"/>
      <c r="E815" s="479"/>
      <c r="F815" s="282"/>
      <c r="G815" s="283"/>
      <c r="H815" s="421"/>
      <c r="I815" s="421"/>
      <c r="J815" s="283"/>
      <c r="K815" s="421"/>
      <c r="L815" s="282"/>
      <c r="N815" s="282"/>
      <c r="S815" s="282"/>
      <c r="T815" s="283"/>
      <c r="U815" s="283"/>
      <c r="V815" s="283"/>
      <c r="W815" s="283"/>
      <c r="X815" s="283"/>
      <c r="Y815" s="282"/>
      <c r="Z815" s="282"/>
      <c r="AA815" s="283"/>
      <c r="AB815" s="282"/>
      <c r="AC815" s="282"/>
      <c r="AD815" s="282"/>
      <c r="AE815" s="282"/>
      <c r="AF815" s="283"/>
      <c r="AG815" s="402"/>
      <c r="AH815" s="283"/>
      <c r="AI815" s="283"/>
      <c r="AJ815" s="283"/>
      <c r="AK815" s="283"/>
      <c r="AL815" s="283"/>
      <c r="AM815" s="282"/>
      <c r="AN815" s="282"/>
      <c r="AO815" s="282"/>
      <c r="AP815" s="282"/>
      <c r="AQ815" s="282"/>
      <c r="AR815" s="282"/>
      <c r="AT815" s="283"/>
      <c r="AU815" s="283"/>
      <c r="AV815" s="283"/>
      <c r="AW815" s="283"/>
      <c r="AY815" s="283"/>
      <c r="AZ815" s="282"/>
      <c r="BA815" s="283"/>
      <c r="BB815" s="282"/>
      <c r="BC815" s="282"/>
      <c r="BD815" s="282"/>
      <c r="BE815" s="283"/>
      <c r="BG815" s="282"/>
      <c r="BH815" s="282"/>
      <c r="BI815" s="282"/>
      <c r="BL815" s="421"/>
      <c r="BM815" s="424"/>
      <c r="BN815" s="424"/>
      <c r="BO815" s="424"/>
      <c r="BP815" s="424"/>
      <c r="BQ815" s="421"/>
      <c r="BR815" s="421"/>
      <c r="BV815" s="282"/>
      <c r="BW815" s="283"/>
      <c r="BY815" s="283"/>
      <c r="BZ815" s="283"/>
      <c r="CA815" s="283"/>
      <c r="CB815" s="282"/>
      <c r="CC815" s="282"/>
      <c r="CD815" s="282"/>
      <c r="CE815" s="282"/>
      <c r="CG815" s="427"/>
      <c r="CH815" s="402"/>
      <c r="CI815" s="424"/>
      <c r="CJ815" s="282"/>
      <c r="CK815" s="282"/>
      <c r="CL815" s="283"/>
      <c r="CM815" s="283"/>
      <c r="CP815" s="282"/>
      <c r="DC815" s="282"/>
      <c r="DD815" s="282"/>
      <c r="DE815" s="282"/>
      <c r="DF815" s="282"/>
      <c r="DG815" s="282"/>
      <c r="DH815" s="282"/>
      <c r="DI815" s="282"/>
      <c r="DJ815" s="282"/>
      <c r="EF815" s="495" t="str">
        <f>""&amp;(MID(数据表!AZ815,1,MIN(FIND({"(";"（"},数据表!AZ815&amp;"(（",1)-1)))&amp;""</f>
        <v/>
      </c>
      <c r="EG815" s="495" t="str">
        <f>""&amp;(MID(数据表!AZ815,1,MIN(FIND({0;1;2;3;4;5;6;7;8;9},数据表!AZ815&amp;"1234567890",1)-1)))&amp;""</f>
        <v/>
      </c>
    </row>
    <row r="816" spans="2:137" s="310" customFormat="1" ht="12" customHeight="1">
      <c r="B816" s="286"/>
      <c r="C816" s="286"/>
      <c r="D816" s="286"/>
      <c r="E816" s="479"/>
      <c r="F816" s="282"/>
      <c r="G816" s="283"/>
      <c r="H816" s="421"/>
      <c r="I816" s="421"/>
      <c r="J816" s="283"/>
      <c r="K816" s="421"/>
      <c r="L816" s="282"/>
      <c r="N816" s="282"/>
      <c r="S816" s="282"/>
      <c r="T816" s="283"/>
      <c r="U816" s="283"/>
      <c r="V816" s="283"/>
      <c r="W816" s="283"/>
      <c r="X816" s="283"/>
      <c r="Y816" s="282"/>
      <c r="Z816" s="282"/>
      <c r="AA816" s="283"/>
      <c r="AB816" s="282"/>
      <c r="AC816" s="282"/>
      <c r="AD816" s="282"/>
      <c r="AE816" s="282"/>
      <c r="AF816" s="283"/>
      <c r="AG816" s="402"/>
      <c r="AH816" s="283"/>
      <c r="AI816" s="283"/>
      <c r="AJ816" s="283"/>
      <c r="AK816" s="283"/>
      <c r="AL816" s="283"/>
      <c r="AM816" s="282"/>
      <c r="AN816" s="282"/>
      <c r="AO816" s="282"/>
      <c r="AP816" s="282"/>
      <c r="AQ816" s="282"/>
      <c r="AR816" s="282"/>
      <c r="AT816" s="283"/>
      <c r="AU816" s="283"/>
      <c r="AV816" s="283"/>
      <c r="AW816" s="283"/>
      <c r="AY816" s="283"/>
      <c r="AZ816" s="282"/>
      <c r="BA816" s="283"/>
      <c r="BB816" s="282"/>
      <c r="BC816" s="282"/>
      <c r="BD816" s="282"/>
      <c r="BE816" s="283"/>
      <c r="BG816" s="282"/>
      <c r="BH816" s="282"/>
      <c r="BI816" s="282"/>
      <c r="BL816" s="421"/>
      <c r="BM816" s="424"/>
      <c r="BN816" s="424"/>
      <c r="BO816" s="424"/>
      <c r="BP816" s="424"/>
      <c r="BQ816" s="421"/>
      <c r="BR816" s="421"/>
      <c r="BV816" s="282"/>
      <c r="BW816" s="283"/>
      <c r="BY816" s="283"/>
      <c r="BZ816" s="283"/>
      <c r="CA816" s="283"/>
      <c r="CB816" s="282"/>
      <c r="CC816" s="282"/>
      <c r="CD816" s="282"/>
      <c r="CE816" s="282"/>
      <c r="CG816" s="427"/>
      <c r="CH816" s="402"/>
      <c r="CI816" s="424"/>
      <c r="CJ816" s="282"/>
      <c r="CK816" s="282"/>
      <c r="CL816" s="283"/>
      <c r="CM816" s="283"/>
      <c r="CP816" s="282"/>
      <c r="DC816" s="282"/>
      <c r="DD816" s="282"/>
      <c r="DE816" s="282"/>
      <c r="DF816" s="282"/>
      <c r="DG816" s="282"/>
      <c r="DH816" s="282"/>
      <c r="DI816" s="282"/>
      <c r="DJ816" s="282"/>
      <c r="EF816" s="495" t="str">
        <f>""&amp;(MID(数据表!AZ816,1,MIN(FIND({"(";"（"},数据表!AZ816&amp;"(（",1)-1)))&amp;""</f>
        <v/>
      </c>
      <c r="EG816" s="495" t="str">
        <f>""&amp;(MID(数据表!AZ816,1,MIN(FIND({0;1;2;3;4;5;6;7;8;9},数据表!AZ816&amp;"1234567890",1)-1)))&amp;""</f>
        <v/>
      </c>
    </row>
    <row r="817" spans="2:137" s="310" customFormat="1" ht="12" customHeight="1">
      <c r="B817" s="286"/>
      <c r="C817" s="286"/>
      <c r="D817" s="286"/>
      <c r="E817" s="479"/>
      <c r="F817" s="282"/>
      <c r="G817" s="283"/>
      <c r="H817" s="421"/>
      <c r="I817" s="421"/>
      <c r="J817" s="283"/>
      <c r="K817" s="421"/>
      <c r="L817" s="282"/>
      <c r="N817" s="282"/>
      <c r="S817" s="282"/>
      <c r="T817" s="283"/>
      <c r="U817" s="283"/>
      <c r="V817" s="283"/>
      <c r="W817" s="283"/>
      <c r="X817" s="283"/>
      <c r="Y817" s="282"/>
      <c r="Z817" s="282"/>
      <c r="AA817" s="283"/>
      <c r="AB817" s="282"/>
      <c r="AC817" s="282"/>
      <c r="AD817" s="282"/>
      <c r="AE817" s="282"/>
      <c r="AF817" s="283"/>
      <c r="AG817" s="402"/>
      <c r="AH817" s="283"/>
      <c r="AI817" s="283"/>
      <c r="AJ817" s="283"/>
      <c r="AK817" s="283"/>
      <c r="AL817" s="283"/>
      <c r="AM817" s="282"/>
      <c r="AN817" s="282"/>
      <c r="AO817" s="282"/>
      <c r="AP817" s="282"/>
      <c r="AQ817" s="282"/>
      <c r="AR817" s="282"/>
      <c r="AT817" s="283"/>
      <c r="AU817" s="283"/>
      <c r="AV817" s="283"/>
      <c r="AW817" s="283"/>
      <c r="AY817" s="283"/>
      <c r="AZ817" s="282"/>
      <c r="BA817" s="283"/>
      <c r="BB817" s="282"/>
      <c r="BC817" s="282"/>
      <c r="BD817" s="282"/>
      <c r="BE817" s="283"/>
      <c r="BG817" s="282"/>
      <c r="BH817" s="282"/>
      <c r="BI817" s="282"/>
      <c r="BL817" s="421"/>
      <c r="BM817" s="424"/>
      <c r="BN817" s="424"/>
      <c r="BO817" s="424"/>
      <c r="BP817" s="424"/>
      <c r="BQ817" s="421"/>
      <c r="BR817" s="421"/>
      <c r="BV817" s="282"/>
      <c r="BW817" s="283"/>
      <c r="BY817" s="283"/>
      <c r="BZ817" s="283"/>
      <c r="CA817" s="283"/>
      <c r="CB817" s="282"/>
      <c r="CC817" s="282"/>
      <c r="CD817" s="282"/>
      <c r="CE817" s="282"/>
      <c r="CG817" s="427"/>
      <c r="CH817" s="402"/>
      <c r="CI817" s="424"/>
      <c r="CJ817" s="282"/>
      <c r="CK817" s="282"/>
      <c r="CL817" s="283"/>
      <c r="CM817" s="283"/>
      <c r="CP817" s="282"/>
      <c r="DC817" s="282"/>
      <c r="DD817" s="282"/>
      <c r="DE817" s="282"/>
      <c r="DF817" s="282"/>
      <c r="DG817" s="282"/>
      <c r="DH817" s="282"/>
      <c r="DI817" s="282"/>
      <c r="DJ817" s="282"/>
      <c r="EF817" s="495" t="str">
        <f>""&amp;(MID(数据表!AZ817,1,MIN(FIND({"(";"（"},数据表!AZ817&amp;"(（",1)-1)))&amp;""</f>
        <v/>
      </c>
      <c r="EG817" s="495" t="str">
        <f>""&amp;(MID(数据表!AZ817,1,MIN(FIND({0;1;2;3;4;5;6;7;8;9},数据表!AZ817&amp;"1234567890",1)-1)))&amp;""</f>
        <v/>
      </c>
    </row>
    <row r="818" spans="2:137" s="310" customFormat="1" ht="12" customHeight="1">
      <c r="B818" s="286"/>
      <c r="C818" s="286"/>
      <c r="D818" s="286"/>
      <c r="E818" s="479"/>
      <c r="F818" s="282"/>
      <c r="G818" s="283"/>
      <c r="H818" s="421"/>
      <c r="I818" s="421"/>
      <c r="J818" s="283"/>
      <c r="K818" s="421"/>
      <c r="L818" s="282"/>
      <c r="N818" s="282"/>
      <c r="S818" s="282"/>
      <c r="T818" s="283"/>
      <c r="U818" s="283"/>
      <c r="V818" s="283"/>
      <c r="W818" s="283"/>
      <c r="X818" s="283"/>
      <c r="Y818" s="282"/>
      <c r="Z818" s="282"/>
      <c r="AA818" s="283"/>
      <c r="AB818" s="282"/>
      <c r="AC818" s="282"/>
      <c r="AD818" s="282"/>
      <c r="AE818" s="282"/>
      <c r="AF818" s="283"/>
      <c r="AG818" s="402"/>
      <c r="AH818" s="283"/>
      <c r="AI818" s="283"/>
      <c r="AJ818" s="283"/>
      <c r="AK818" s="283"/>
      <c r="AL818" s="283"/>
      <c r="AM818" s="282"/>
      <c r="AN818" s="282"/>
      <c r="AO818" s="282"/>
      <c r="AP818" s="282"/>
      <c r="AQ818" s="282"/>
      <c r="AR818" s="282"/>
      <c r="AT818" s="283"/>
      <c r="AU818" s="283"/>
      <c r="AV818" s="283"/>
      <c r="AW818" s="283"/>
      <c r="AY818" s="283"/>
      <c r="AZ818" s="282"/>
      <c r="BA818" s="283"/>
      <c r="BB818" s="282"/>
      <c r="BC818" s="282"/>
      <c r="BD818" s="282"/>
      <c r="BE818" s="283"/>
      <c r="BG818" s="282"/>
      <c r="BH818" s="282"/>
      <c r="BI818" s="282"/>
      <c r="BL818" s="421"/>
      <c r="BM818" s="424"/>
      <c r="BN818" s="424"/>
      <c r="BO818" s="424"/>
      <c r="BP818" s="424"/>
      <c r="BQ818" s="421"/>
      <c r="BR818" s="421"/>
      <c r="BV818" s="282"/>
      <c r="BW818" s="283"/>
      <c r="BY818" s="283"/>
      <c r="BZ818" s="283"/>
      <c r="CA818" s="283"/>
      <c r="CB818" s="282"/>
      <c r="CC818" s="282"/>
      <c r="CD818" s="282"/>
      <c r="CE818" s="282"/>
      <c r="CG818" s="427"/>
      <c r="CH818" s="402"/>
      <c r="CI818" s="424"/>
      <c r="CJ818" s="282"/>
      <c r="CK818" s="282"/>
      <c r="CL818" s="283"/>
      <c r="CM818" s="283"/>
      <c r="CP818" s="282"/>
      <c r="DC818" s="282"/>
      <c r="DD818" s="282"/>
      <c r="DE818" s="282"/>
      <c r="DF818" s="282"/>
      <c r="DG818" s="282"/>
      <c r="DH818" s="282"/>
      <c r="DI818" s="282"/>
      <c r="DJ818" s="282"/>
      <c r="EF818" s="495" t="str">
        <f>""&amp;(MID(数据表!AZ818,1,MIN(FIND({"(";"（"},数据表!AZ818&amp;"(（",1)-1)))&amp;""</f>
        <v/>
      </c>
      <c r="EG818" s="495" t="str">
        <f>""&amp;(MID(数据表!AZ818,1,MIN(FIND({0;1;2;3;4;5;6;7;8;9},数据表!AZ818&amp;"1234567890",1)-1)))&amp;""</f>
        <v/>
      </c>
    </row>
    <row r="819" spans="2:137" s="310" customFormat="1" ht="12" customHeight="1">
      <c r="B819" s="286"/>
      <c r="C819" s="286"/>
      <c r="D819" s="286"/>
      <c r="E819" s="479"/>
      <c r="F819" s="282"/>
      <c r="G819" s="283"/>
      <c r="H819" s="421"/>
      <c r="I819" s="421"/>
      <c r="J819" s="283"/>
      <c r="K819" s="421"/>
      <c r="L819" s="282"/>
      <c r="N819" s="282"/>
      <c r="S819" s="282"/>
      <c r="T819" s="283"/>
      <c r="U819" s="283"/>
      <c r="V819" s="283"/>
      <c r="W819" s="283"/>
      <c r="X819" s="283"/>
      <c r="Y819" s="282"/>
      <c r="Z819" s="282"/>
      <c r="AA819" s="283"/>
      <c r="AB819" s="282"/>
      <c r="AC819" s="282"/>
      <c r="AD819" s="282"/>
      <c r="AE819" s="282"/>
      <c r="AF819" s="283"/>
      <c r="AG819" s="402"/>
      <c r="AH819" s="283"/>
      <c r="AI819" s="283"/>
      <c r="AJ819" s="283"/>
      <c r="AK819" s="283"/>
      <c r="AL819" s="283"/>
      <c r="AM819" s="282"/>
      <c r="AN819" s="282"/>
      <c r="AO819" s="282"/>
      <c r="AP819" s="282"/>
      <c r="AQ819" s="282"/>
      <c r="AR819" s="282"/>
      <c r="AT819" s="283"/>
      <c r="AU819" s="283"/>
      <c r="AV819" s="283"/>
      <c r="AW819" s="283"/>
      <c r="AY819" s="283"/>
      <c r="AZ819" s="282"/>
      <c r="BA819" s="283"/>
      <c r="BB819" s="282"/>
      <c r="BC819" s="282"/>
      <c r="BD819" s="282"/>
      <c r="BE819" s="283"/>
      <c r="BG819" s="282"/>
      <c r="BH819" s="282"/>
      <c r="BI819" s="282"/>
      <c r="BL819" s="421"/>
      <c r="BM819" s="424"/>
      <c r="BN819" s="424"/>
      <c r="BO819" s="424"/>
      <c r="BP819" s="424"/>
      <c r="BQ819" s="421"/>
      <c r="BR819" s="421"/>
      <c r="BV819" s="282"/>
      <c r="BW819" s="283"/>
      <c r="BY819" s="283"/>
      <c r="BZ819" s="283"/>
      <c r="CA819" s="283"/>
      <c r="CB819" s="282"/>
      <c r="CC819" s="282"/>
      <c r="CD819" s="282"/>
      <c r="CE819" s="282"/>
      <c r="CG819" s="427"/>
      <c r="CH819" s="402"/>
      <c r="CI819" s="424"/>
      <c r="CJ819" s="282"/>
      <c r="CK819" s="282"/>
      <c r="CL819" s="283"/>
      <c r="CM819" s="283"/>
      <c r="CP819" s="282"/>
      <c r="DC819" s="282"/>
      <c r="DD819" s="282"/>
      <c r="DE819" s="282"/>
      <c r="DF819" s="282"/>
      <c r="DG819" s="282"/>
      <c r="DH819" s="282"/>
      <c r="DI819" s="282"/>
      <c r="DJ819" s="282"/>
      <c r="EF819" s="495" t="str">
        <f>""&amp;(MID(数据表!AZ819,1,MIN(FIND({"(";"（"},数据表!AZ819&amp;"(（",1)-1)))&amp;""</f>
        <v/>
      </c>
      <c r="EG819" s="495" t="str">
        <f>""&amp;(MID(数据表!AZ819,1,MIN(FIND({0;1;2;3;4;5;6;7;8;9},数据表!AZ819&amp;"1234567890",1)-1)))&amp;""</f>
        <v/>
      </c>
    </row>
    <row r="820" spans="2:137" s="310" customFormat="1" ht="12" customHeight="1">
      <c r="B820" s="286"/>
      <c r="C820" s="286"/>
      <c r="D820" s="286"/>
      <c r="E820" s="479"/>
      <c r="F820" s="282"/>
      <c r="G820" s="283"/>
      <c r="H820" s="421"/>
      <c r="I820" s="421"/>
      <c r="J820" s="283"/>
      <c r="K820" s="421"/>
      <c r="L820" s="282"/>
      <c r="N820" s="282"/>
      <c r="S820" s="282"/>
      <c r="T820" s="283"/>
      <c r="U820" s="283"/>
      <c r="V820" s="283"/>
      <c r="W820" s="283"/>
      <c r="X820" s="283"/>
      <c r="Y820" s="282"/>
      <c r="Z820" s="282"/>
      <c r="AA820" s="283"/>
      <c r="AB820" s="282"/>
      <c r="AC820" s="282"/>
      <c r="AD820" s="282"/>
      <c r="AE820" s="282"/>
      <c r="AF820" s="283"/>
      <c r="AG820" s="402"/>
      <c r="AH820" s="283"/>
      <c r="AI820" s="283"/>
      <c r="AJ820" s="283"/>
      <c r="AK820" s="283"/>
      <c r="AL820" s="283"/>
      <c r="AM820" s="282"/>
      <c r="AN820" s="282"/>
      <c r="AO820" s="282"/>
      <c r="AP820" s="282"/>
      <c r="AQ820" s="282"/>
      <c r="AR820" s="282"/>
      <c r="AT820" s="283"/>
      <c r="AU820" s="283"/>
      <c r="AV820" s="283"/>
      <c r="AW820" s="283"/>
      <c r="AY820" s="283"/>
      <c r="AZ820" s="282"/>
      <c r="BA820" s="283"/>
      <c r="BB820" s="282"/>
      <c r="BC820" s="282"/>
      <c r="BD820" s="282"/>
      <c r="BE820" s="283"/>
      <c r="BG820" s="282"/>
      <c r="BH820" s="282"/>
      <c r="BI820" s="282"/>
      <c r="BL820" s="421"/>
      <c r="BM820" s="424"/>
      <c r="BN820" s="424"/>
      <c r="BO820" s="424"/>
      <c r="BP820" s="424"/>
      <c r="BQ820" s="421"/>
      <c r="BR820" s="421"/>
      <c r="BV820" s="282"/>
      <c r="BW820" s="283"/>
      <c r="BY820" s="283"/>
      <c r="BZ820" s="283"/>
      <c r="CA820" s="283"/>
      <c r="CB820" s="282"/>
      <c r="CC820" s="282"/>
      <c r="CD820" s="282"/>
      <c r="CE820" s="282"/>
      <c r="CG820" s="427"/>
      <c r="CH820" s="402"/>
      <c r="CI820" s="424"/>
      <c r="CJ820" s="282"/>
      <c r="CK820" s="282"/>
      <c r="CL820" s="283"/>
      <c r="CM820" s="283"/>
      <c r="CP820" s="282"/>
      <c r="DC820" s="282"/>
      <c r="DD820" s="282"/>
      <c r="DE820" s="282"/>
      <c r="DF820" s="282"/>
      <c r="DG820" s="282"/>
      <c r="DH820" s="282"/>
      <c r="DI820" s="282"/>
      <c r="DJ820" s="282"/>
      <c r="EF820" s="495" t="str">
        <f>""&amp;(MID(数据表!AZ820,1,MIN(FIND({"(";"（"},数据表!AZ820&amp;"(（",1)-1)))&amp;""</f>
        <v/>
      </c>
      <c r="EG820" s="495" t="str">
        <f>""&amp;(MID(数据表!AZ820,1,MIN(FIND({0;1;2;3;4;5;6;7;8;9},数据表!AZ820&amp;"1234567890",1)-1)))&amp;""</f>
        <v/>
      </c>
    </row>
    <row r="821" spans="2:137" s="310" customFormat="1" ht="12" customHeight="1">
      <c r="B821" s="286"/>
      <c r="C821" s="286"/>
      <c r="D821" s="286"/>
      <c r="E821" s="479"/>
      <c r="F821" s="282"/>
      <c r="G821" s="283"/>
      <c r="H821" s="421"/>
      <c r="I821" s="421"/>
      <c r="J821" s="283"/>
      <c r="K821" s="421"/>
      <c r="L821" s="282"/>
      <c r="N821" s="282"/>
      <c r="S821" s="282"/>
      <c r="T821" s="283"/>
      <c r="U821" s="283"/>
      <c r="V821" s="283"/>
      <c r="W821" s="283"/>
      <c r="X821" s="283"/>
      <c r="Y821" s="282"/>
      <c r="Z821" s="282"/>
      <c r="AA821" s="283"/>
      <c r="AB821" s="282"/>
      <c r="AC821" s="282"/>
      <c r="AD821" s="282"/>
      <c r="AE821" s="282"/>
      <c r="AF821" s="283"/>
      <c r="AG821" s="402"/>
      <c r="AH821" s="283"/>
      <c r="AI821" s="283"/>
      <c r="AJ821" s="283"/>
      <c r="AK821" s="283"/>
      <c r="AL821" s="283"/>
      <c r="AM821" s="282"/>
      <c r="AN821" s="282"/>
      <c r="AO821" s="282"/>
      <c r="AP821" s="282"/>
      <c r="AQ821" s="282"/>
      <c r="AR821" s="282"/>
      <c r="AT821" s="283"/>
      <c r="AU821" s="283"/>
      <c r="AV821" s="283"/>
      <c r="AW821" s="283"/>
      <c r="AY821" s="283"/>
      <c r="AZ821" s="282"/>
      <c r="BA821" s="283"/>
      <c r="BB821" s="282"/>
      <c r="BC821" s="282"/>
      <c r="BD821" s="282"/>
      <c r="BE821" s="283"/>
      <c r="BG821" s="282"/>
      <c r="BH821" s="282"/>
      <c r="BI821" s="282"/>
      <c r="BL821" s="421"/>
      <c r="BM821" s="424"/>
      <c r="BN821" s="424"/>
      <c r="BO821" s="424"/>
      <c r="BP821" s="424"/>
      <c r="BQ821" s="421"/>
      <c r="BR821" s="421"/>
      <c r="BV821" s="282"/>
      <c r="BW821" s="283"/>
      <c r="BY821" s="283"/>
      <c r="BZ821" s="283"/>
      <c r="CA821" s="283"/>
      <c r="CB821" s="282"/>
      <c r="CC821" s="282"/>
      <c r="CD821" s="282"/>
      <c r="CE821" s="282"/>
      <c r="CG821" s="427"/>
      <c r="CH821" s="402"/>
      <c r="CI821" s="424"/>
      <c r="CJ821" s="282"/>
      <c r="CK821" s="282"/>
      <c r="CL821" s="283"/>
      <c r="CM821" s="283"/>
      <c r="CP821" s="282"/>
      <c r="DC821" s="282"/>
      <c r="DD821" s="282"/>
      <c r="DE821" s="282"/>
      <c r="DF821" s="282"/>
      <c r="DG821" s="282"/>
      <c r="DH821" s="282"/>
      <c r="DI821" s="282"/>
      <c r="DJ821" s="282"/>
      <c r="EF821" s="495" t="str">
        <f>""&amp;(MID(数据表!AZ821,1,MIN(FIND({"(";"（"},数据表!AZ821&amp;"(（",1)-1)))&amp;""</f>
        <v/>
      </c>
      <c r="EG821" s="495" t="str">
        <f>""&amp;(MID(数据表!AZ821,1,MIN(FIND({0;1;2;3;4;5;6;7;8;9},数据表!AZ821&amp;"1234567890",1)-1)))&amp;""</f>
        <v/>
      </c>
    </row>
    <row r="822" spans="2:137" s="310" customFormat="1" ht="12" customHeight="1">
      <c r="B822" s="286"/>
      <c r="C822" s="286"/>
      <c r="D822" s="286"/>
      <c r="E822" s="479"/>
      <c r="F822" s="282"/>
      <c r="G822" s="283"/>
      <c r="H822" s="421"/>
      <c r="I822" s="421"/>
      <c r="J822" s="283"/>
      <c r="K822" s="421"/>
      <c r="L822" s="282"/>
      <c r="N822" s="282"/>
      <c r="S822" s="282"/>
      <c r="T822" s="283"/>
      <c r="U822" s="283"/>
      <c r="V822" s="283"/>
      <c r="W822" s="283"/>
      <c r="X822" s="283"/>
      <c r="Y822" s="282"/>
      <c r="Z822" s="282"/>
      <c r="AA822" s="283"/>
      <c r="AB822" s="282"/>
      <c r="AC822" s="282"/>
      <c r="AD822" s="282"/>
      <c r="AE822" s="282"/>
      <c r="AF822" s="283"/>
      <c r="AG822" s="402"/>
      <c r="AH822" s="283"/>
      <c r="AI822" s="283"/>
      <c r="AJ822" s="283"/>
      <c r="AK822" s="283"/>
      <c r="AL822" s="283"/>
      <c r="AM822" s="282"/>
      <c r="AN822" s="282"/>
      <c r="AO822" s="282"/>
      <c r="AP822" s="282"/>
      <c r="AQ822" s="282"/>
      <c r="AR822" s="282"/>
      <c r="AT822" s="283"/>
      <c r="AU822" s="283"/>
      <c r="AV822" s="283"/>
      <c r="AW822" s="283"/>
      <c r="AY822" s="283"/>
      <c r="AZ822" s="282"/>
      <c r="BA822" s="283"/>
      <c r="BB822" s="282"/>
      <c r="BC822" s="282"/>
      <c r="BD822" s="282"/>
      <c r="BE822" s="283"/>
      <c r="BG822" s="282"/>
      <c r="BH822" s="282"/>
      <c r="BI822" s="282"/>
      <c r="BL822" s="421"/>
      <c r="BM822" s="424"/>
      <c r="BN822" s="424"/>
      <c r="BO822" s="424"/>
      <c r="BP822" s="424"/>
      <c r="BQ822" s="421"/>
      <c r="BR822" s="421"/>
      <c r="BV822" s="282"/>
      <c r="BW822" s="283"/>
      <c r="BY822" s="283"/>
      <c r="BZ822" s="283"/>
      <c r="CA822" s="283"/>
      <c r="CB822" s="282"/>
      <c r="CC822" s="282"/>
      <c r="CD822" s="282"/>
      <c r="CE822" s="282"/>
      <c r="CG822" s="427"/>
      <c r="CH822" s="402"/>
      <c r="CI822" s="424"/>
      <c r="CJ822" s="282"/>
      <c r="CK822" s="282"/>
      <c r="CL822" s="283"/>
      <c r="CM822" s="283"/>
      <c r="CP822" s="282"/>
      <c r="DC822" s="282"/>
      <c r="DD822" s="282"/>
      <c r="DE822" s="282"/>
      <c r="DF822" s="282"/>
      <c r="DG822" s="282"/>
      <c r="DH822" s="282"/>
      <c r="DI822" s="282"/>
      <c r="DJ822" s="282"/>
      <c r="EF822" s="495" t="str">
        <f>""&amp;(MID(数据表!AZ822,1,MIN(FIND({"(";"（"},数据表!AZ822&amp;"(（",1)-1)))&amp;""</f>
        <v/>
      </c>
      <c r="EG822" s="495" t="str">
        <f>""&amp;(MID(数据表!AZ822,1,MIN(FIND({0;1;2;3;4;5;6;7;8;9},数据表!AZ822&amp;"1234567890",1)-1)))&amp;""</f>
        <v/>
      </c>
    </row>
    <row r="823" spans="2:137" s="310" customFormat="1" ht="12" customHeight="1">
      <c r="B823" s="286"/>
      <c r="C823" s="286"/>
      <c r="D823" s="286"/>
      <c r="E823" s="479"/>
      <c r="F823" s="282"/>
      <c r="G823" s="283"/>
      <c r="H823" s="421"/>
      <c r="I823" s="421"/>
      <c r="J823" s="283"/>
      <c r="K823" s="421"/>
      <c r="L823" s="282"/>
      <c r="N823" s="282"/>
      <c r="S823" s="282"/>
      <c r="T823" s="283"/>
      <c r="U823" s="283"/>
      <c r="V823" s="283"/>
      <c r="W823" s="283"/>
      <c r="X823" s="283"/>
      <c r="Y823" s="282"/>
      <c r="Z823" s="282"/>
      <c r="AA823" s="283"/>
      <c r="AB823" s="282"/>
      <c r="AC823" s="282"/>
      <c r="AD823" s="282"/>
      <c r="AE823" s="282"/>
      <c r="AF823" s="283"/>
      <c r="AG823" s="402"/>
      <c r="AH823" s="283"/>
      <c r="AI823" s="283"/>
      <c r="AJ823" s="283"/>
      <c r="AK823" s="283"/>
      <c r="AL823" s="283"/>
      <c r="AM823" s="282"/>
      <c r="AN823" s="282"/>
      <c r="AO823" s="282"/>
      <c r="AP823" s="282"/>
      <c r="AQ823" s="282"/>
      <c r="AR823" s="282"/>
      <c r="AT823" s="283"/>
      <c r="AU823" s="283"/>
      <c r="AV823" s="283"/>
      <c r="AW823" s="283"/>
      <c r="AY823" s="283"/>
      <c r="AZ823" s="282"/>
      <c r="BA823" s="283"/>
      <c r="BB823" s="282"/>
      <c r="BC823" s="282"/>
      <c r="BD823" s="282"/>
      <c r="BE823" s="283"/>
      <c r="BG823" s="282"/>
      <c r="BH823" s="282"/>
      <c r="BI823" s="282"/>
      <c r="BL823" s="421"/>
      <c r="BM823" s="424"/>
      <c r="BN823" s="424"/>
      <c r="BO823" s="424"/>
      <c r="BP823" s="424"/>
      <c r="BQ823" s="421"/>
      <c r="BR823" s="421"/>
      <c r="BV823" s="282"/>
      <c r="BW823" s="283"/>
      <c r="BY823" s="283"/>
      <c r="BZ823" s="283"/>
      <c r="CA823" s="283"/>
      <c r="CB823" s="282"/>
      <c r="CC823" s="282"/>
      <c r="CD823" s="282"/>
      <c r="CE823" s="282"/>
      <c r="CG823" s="427"/>
      <c r="CH823" s="402"/>
      <c r="CI823" s="424"/>
      <c r="CJ823" s="282"/>
      <c r="CK823" s="282"/>
      <c r="CL823" s="283"/>
      <c r="CM823" s="283"/>
      <c r="CP823" s="282"/>
      <c r="DC823" s="282"/>
      <c r="DD823" s="282"/>
      <c r="DE823" s="282"/>
      <c r="DF823" s="282"/>
      <c r="DG823" s="282"/>
      <c r="DH823" s="282"/>
      <c r="DI823" s="282"/>
      <c r="DJ823" s="282"/>
      <c r="EF823" s="495" t="str">
        <f>""&amp;(MID(数据表!AZ823,1,MIN(FIND({"(";"（"},数据表!AZ823&amp;"(（",1)-1)))&amp;""</f>
        <v/>
      </c>
      <c r="EG823" s="495" t="str">
        <f>""&amp;(MID(数据表!AZ823,1,MIN(FIND({0;1;2;3;4;5;6;7;8;9},数据表!AZ823&amp;"1234567890",1)-1)))&amp;""</f>
        <v/>
      </c>
    </row>
    <row r="824" spans="2:137" s="310" customFormat="1" ht="12" customHeight="1">
      <c r="B824" s="286"/>
      <c r="C824" s="286"/>
      <c r="D824" s="286"/>
      <c r="E824" s="479"/>
      <c r="F824" s="282"/>
      <c r="G824" s="283"/>
      <c r="H824" s="421"/>
      <c r="I824" s="421"/>
      <c r="J824" s="283"/>
      <c r="K824" s="421"/>
      <c r="L824" s="282"/>
      <c r="N824" s="282"/>
      <c r="S824" s="282"/>
      <c r="T824" s="283"/>
      <c r="U824" s="283"/>
      <c r="V824" s="283"/>
      <c r="W824" s="283"/>
      <c r="X824" s="283"/>
      <c r="Y824" s="282"/>
      <c r="Z824" s="282"/>
      <c r="AA824" s="283"/>
      <c r="AB824" s="282"/>
      <c r="AC824" s="282"/>
      <c r="AD824" s="282"/>
      <c r="AE824" s="282"/>
      <c r="AF824" s="283"/>
      <c r="AG824" s="402"/>
      <c r="AH824" s="283"/>
      <c r="AI824" s="283"/>
      <c r="AJ824" s="283"/>
      <c r="AK824" s="283"/>
      <c r="AL824" s="283"/>
      <c r="AM824" s="282"/>
      <c r="AN824" s="282"/>
      <c r="AO824" s="282"/>
      <c r="AP824" s="282"/>
      <c r="AQ824" s="282"/>
      <c r="AR824" s="282"/>
      <c r="AT824" s="283"/>
      <c r="AU824" s="283"/>
      <c r="AV824" s="283"/>
      <c r="AW824" s="283"/>
      <c r="AY824" s="283"/>
      <c r="AZ824" s="282"/>
      <c r="BA824" s="283"/>
      <c r="BB824" s="282"/>
      <c r="BC824" s="282"/>
      <c r="BD824" s="282"/>
      <c r="BE824" s="283"/>
      <c r="BG824" s="282"/>
      <c r="BH824" s="282"/>
      <c r="BI824" s="282"/>
      <c r="BL824" s="421"/>
      <c r="BM824" s="424"/>
      <c r="BN824" s="424"/>
      <c r="BO824" s="424"/>
      <c r="BP824" s="424"/>
      <c r="BQ824" s="421"/>
      <c r="BR824" s="421"/>
      <c r="BV824" s="282"/>
      <c r="BW824" s="283"/>
      <c r="BY824" s="283"/>
      <c r="BZ824" s="283"/>
      <c r="CA824" s="283"/>
      <c r="CB824" s="282"/>
      <c r="CC824" s="282"/>
      <c r="CD824" s="282"/>
      <c r="CE824" s="282"/>
      <c r="CG824" s="427"/>
      <c r="CH824" s="402"/>
      <c r="CI824" s="424"/>
      <c r="CJ824" s="282"/>
      <c r="CK824" s="282"/>
      <c r="CL824" s="283"/>
      <c r="CM824" s="283"/>
      <c r="CP824" s="282"/>
      <c r="DC824" s="282"/>
      <c r="DD824" s="282"/>
      <c r="DE824" s="282"/>
      <c r="DF824" s="282"/>
      <c r="DG824" s="282"/>
      <c r="DH824" s="282"/>
      <c r="DI824" s="282"/>
      <c r="DJ824" s="282"/>
      <c r="EF824" s="495" t="str">
        <f>""&amp;(MID(数据表!AZ824,1,MIN(FIND({"(";"（"},数据表!AZ824&amp;"(（",1)-1)))&amp;""</f>
        <v/>
      </c>
      <c r="EG824" s="495" t="str">
        <f>""&amp;(MID(数据表!AZ824,1,MIN(FIND({0;1;2;3;4;5;6;7;8;9},数据表!AZ824&amp;"1234567890",1)-1)))&amp;""</f>
        <v/>
      </c>
    </row>
    <row r="825" spans="2:137" s="310" customFormat="1" ht="12" customHeight="1">
      <c r="B825" s="286"/>
      <c r="C825" s="286"/>
      <c r="D825" s="286"/>
      <c r="E825" s="479"/>
      <c r="F825" s="282"/>
      <c r="G825" s="283"/>
      <c r="H825" s="421"/>
      <c r="I825" s="421"/>
      <c r="J825" s="283"/>
      <c r="K825" s="421"/>
      <c r="L825" s="282"/>
      <c r="N825" s="282"/>
      <c r="S825" s="282"/>
      <c r="T825" s="283"/>
      <c r="U825" s="283"/>
      <c r="V825" s="283"/>
      <c r="W825" s="283"/>
      <c r="X825" s="283"/>
      <c r="Y825" s="282"/>
      <c r="Z825" s="282"/>
      <c r="AA825" s="283"/>
      <c r="AB825" s="282"/>
      <c r="AC825" s="282"/>
      <c r="AD825" s="282"/>
      <c r="AE825" s="282"/>
      <c r="AF825" s="283"/>
      <c r="AG825" s="402"/>
      <c r="AH825" s="283"/>
      <c r="AI825" s="283"/>
      <c r="AJ825" s="283"/>
      <c r="AK825" s="283"/>
      <c r="AL825" s="283"/>
      <c r="AM825" s="282"/>
      <c r="AN825" s="282"/>
      <c r="AO825" s="282"/>
      <c r="AP825" s="282"/>
      <c r="AQ825" s="282"/>
      <c r="AR825" s="282"/>
      <c r="AT825" s="283"/>
      <c r="AU825" s="283"/>
      <c r="AV825" s="283"/>
      <c r="AW825" s="283"/>
      <c r="AY825" s="283"/>
      <c r="AZ825" s="282"/>
      <c r="BA825" s="283"/>
      <c r="BB825" s="282"/>
      <c r="BC825" s="282"/>
      <c r="BD825" s="282"/>
      <c r="BE825" s="283"/>
      <c r="BG825" s="282"/>
      <c r="BH825" s="282"/>
      <c r="BI825" s="282"/>
      <c r="BL825" s="421"/>
      <c r="BM825" s="424"/>
      <c r="BN825" s="424"/>
      <c r="BO825" s="424"/>
      <c r="BP825" s="424"/>
      <c r="BQ825" s="421"/>
      <c r="BR825" s="421"/>
      <c r="BV825" s="282"/>
      <c r="BW825" s="283"/>
      <c r="BY825" s="283"/>
      <c r="BZ825" s="283"/>
      <c r="CA825" s="283"/>
      <c r="CB825" s="282"/>
      <c r="CC825" s="282"/>
      <c r="CD825" s="282"/>
      <c r="CE825" s="282"/>
      <c r="CG825" s="427"/>
      <c r="CH825" s="402"/>
      <c r="CI825" s="424"/>
      <c r="CJ825" s="282"/>
      <c r="CK825" s="282"/>
      <c r="CL825" s="283"/>
      <c r="CM825" s="283"/>
      <c r="CP825" s="282"/>
      <c r="DC825" s="282"/>
      <c r="DD825" s="282"/>
      <c r="DE825" s="282"/>
      <c r="DF825" s="282"/>
      <c r="DG825" s="282"/>
      <c r="DH825" s="282"/>
      <c r="DI825" s="282"/>
      <c r="DJ825" s="282"/>
      <c r="EF825" s="495" t="str">
        <f>""&amp;(MID(数据表!AZ825,1,MIN(FIND({"(";"（"},数据表!AZ825&amp;"(（",1)-1)))&amp;""</f>
        <v/>
      </c>
      <c r="EG825" s="495" t="str">
        <f>""&amp;(MID(数据表!AZ825,1,MIN(FIND({0;1;2;3;4;5;6;7;8;9},数据表!AZ825&amp;"1234567890",1)-1)))&amp;""</f>
        <v/>
      </c>
    </row>
    <row r="826" spans="2:137" s="310" customFormat="1" ht="12" customHeight="1">
      <c r="B826" s="286"/>
      <c r="C826" s="286"/>
      <c r="D826" s="286"/>
      <c r="E826" s="479"/>
      <c r="F826" s="282"/>
      <c r="G826" s="283"/>
      <c r="H826" s="421"/>
      <c r="I826" s="421"/>
      <c r="J826" s="283"/>
      <c r="K826" s="421"/>
      <c r="L826" s="282"/>
      <c r="N826" s="282"/>
      <c r="S826" s="282"/>
      <c r="T826" s="283"/>
      <c r="U826" s="283"/>
      <c r="V826" s="283"/>
      <c r="W826" s="283"/>
      <c r="X826" s="283"/>
      <c r="Y826" s="282"/>
      <c r="Z826" s="282"/>
      <c r="AA826" s="283"/>
      <c r="AB826" s="282"/>
      <c r="AC826" s="282"/>
      <c r="AD826" s="282"/>
      <c r="AE826" s="282"/>
      <c r="AF826" s="283"/>
      <c r="AG826" s="402"/>
      <c r="AH826" s="283"/>
      <c r="AI826" s="283"/>
      <c r="AJ826" s="283"/>
      <c r="AK826" s="283"/>
      <c r="AL826" s="283"/>
      <c r="AM826" s="282"/>
      <c r="AN826" s="282"/>
      <c r="AO826" s="282"/>
      <c r="AP826" s="282"/>
      <c r="AQ826" s="282"/>
      <c r="AR826" s="282"/>
      <c r="AT826" s="283"/>
      <c r="AU826" s="283"/>
      <c r="AV826" s="283"/>
      <c r="AW826" s="283"/>
      <c r="AY826" s="283"/>
      <c r="AZ826" s="282"/>
      <c r="BA826" s="283"/>
      <c r="BB826" s="282"/>
      <c r="BC826" s="282"/>
      <c r="BD826" s="282"/>
      <c r="BE826" s="283"/>
      <c r="BG826" s="282"/>
      <c r="BH826" s="282"/>
      <c r="BI826" s="282"/>
      <c r="BL826" s="421"/>
      <c r="BM826" s="424"/>
      <c r="BN826" s="424"/>
      <c r="BO826" s="424"/>
      <c r="BP826" s="424"/>
      <c r="BQ826" s="421"/>
      <c r="BR826" s="421"/>
      <c r="BV826" s="282"/>
      <c r="BW826" s="283"/>
      <c r="BY826" s="283"/>
      <c r="BZ826" s="283"/>
      <c r="CA826" s="283"/>
      <c r="CB826" s="282"/>
      <c r="CC826" s="282"/>
      <c r="CD826" s="282"/>
      <c r="CE826" s="282"/>
      <c r="CG826" s="427"/>
      <c r="CH826" s="402"/>
      <c r="CI826" s="424"/>
      <c r="CJ826" s="282"/>
      <c r="CK826" s="282"/>
      <c r="CL826" s="283"/>
      <c r="CM826" s="283"/>
      <c r="CP826" s="282"/>
      <c r="DC826" s="282"/>
      <c r="DD826" s="282"/>
      <c r="DE826" s="282"/>
      <c r="DF826" s="282"/>
      <c r="DG826" s="282"/>
      <c r="DH826" s="282"/>
      <c r="DI826" s="282"/>
      <c r="DJ826" s="282"/>
      <c r="EF826" s="495" t="str">
        <f>""&amp;(MID(数据表!AZ826,1,MIN(FIND({"(";"（"},数据表!AZ826&amp;"(（",1)-1)))&amp;""</f>
        <v/>
      </c>
      <c r="EG826" s="495" t="str">
        <f>""&amp;(MID(数据表!AZ826,1,MIN(FIND({0;1;2;3;4;5;6;7;8;9},数据表!AZ826&amp;"1234567890",1)-1)))&amp;""</f>
        <v/>
      </c>
    </row>
    <row r="827" spans="2:137" s="310" customFormat="1" ht="12" customHeight="1">
      <c r="B827" s="286"/>
      <c r="C827" s="286"/>
      <c r="D827" s="286"/>
      <c r="E827" s="479"/>
      <c r="F827" s="282"/>
      <c r="G827" s="283"/>
      <c r="H827" s="421"/>
      <c r="I827" s="421"/>
      <c r="J827" s="283"/>
      <c r="K827" s="421"/>
      <c r="L827" s="282"/>
      <c r="N827" s="282"/>
      <c r="S827" s="282"/>
      <c r="T827" s="283"/>
      <c r="U827" s="283"/>
      <c r="V827" s="283"/>
      <c r="W827" s="283"/>
      <c r="X827" s="283"/>
      <c r="Y827" s="282"/>
      <c r="Z827" s="282"/>
      <c r="AA827" s="283"/>
      <c r="AB827" s="282"/>
      <c r="AC827" s="282"/>
      <c r="AD827" s="282"/>
      <c r="AE827" s="282"/>
      <c r="AF827" s="283"/>
      <c r="AG827" s="402"/>
      <c r="AH827" s="283"/>
      <c r="AI827" s="283"/>
      <c r="AJ827" s="283"/>
      <c r="AK827" s="283"/>
      <c r="AL827" s="283"/>
      <c r="AM827" s="282"/>
      <c r="AN827" s="282"/>
      <c r="AO827" s="282"/>
      <c r="AP827" s="282"/>
      <c r="AQ827" s="282"/>
      <c r="AR827" s="282"/>
      <c r="AT827" s="283"/>
      <c r="AU827" s="283"/>
      <c r="AV827" s="283"/>
      <c r="AW827" s="283"/>
      <c r="AY827" s="283"/>
      <c r="AZ827" s="282"/>
      <c r="BA827" s="283"/>
      <c r="BB827" s="282"/>
      <c r="BC827" s="282"/>
      <c r="BD827" s="282"/>
      <c r="BE827" s="283"/>
      <c r="BG827" s="282"/>
      <c r="BH827" s="282"/>
      <c r="BI827" s="282"/>
      <c r="BL827" s="421"/>
      <c r="BM827" s="424"/>
      <c r="BN827" s="424"/>
      <c r="BO827" s="424"/>
      <c r="BP827" s="424"/>
      <c r="BQ827" s="421"/>
      <c r="BR827" s="421"/>
      <c r="BV827" s="282"/>
      <c r="BW827" s="283"/>
      <c r="BY827" s="283"/>
      <c r="BZ827" s="283"/>
      <c r="CA827" s="283"/>
      <c r="CB827" s="282"/>
      <c r="CC827" s="282"/>
      <c r="CD827" s="282"/>
      <c r="CE827" s="282"/>
      <c r="CG827" s="427"/>
      <c r="CH827" s="402"/>
      <c r="CI827" s="424"/>
      <c r="CJ827" s="282"/>
      <c r="CK827" s="282"/>
      <c r="CL827" s="283"/>
      <c r="CM827" s="283"/>
      <c r="CP827" s="282"/>
      <c r="DC827" s="282"/>
      <c r="DD827" s="282"/>
      <c r="DE827" s="282"/>
      <c r="DF827" s="282"/>
      <c r="DG827" s="282"/>
      <c r="DH827" s="282"/>
      <c r="DI827" s="282"/>
      <c r="DJ827" s="282"/>
      <c r="EF827" s="495" t="str">
        <f>""&amp;(MID(数据表!AZ827,1,MIN(FIND({"(";"（"},数据表!AZ827&amp;"(（",1)-1)))&amp;""</f>
        <v/>
      </c>
      <c r="EG827" s="495" t="str">
        <f>""&amp;(MID(数据表!AZ827,1,MIN(FIND({0;1;2;3;4;5;6;7;8;9},数据表!AZ827&amp;"1234567890",1)-1)))&amp;""</f>
        <v/>
      </c>
    </row>
    <row r="828" spans="2:137" s="310" customFormat="1" ht="12" customHeight="1">
      <c r="B828" s="286"/>
      <c r="C828" s="286"/>
      <c r="D828" s="286"/>
      <c r="E828" s="479"/>
      <c r="F828" s="282"/>
      <c r="G828" s="283"/>
      <c r="H828" s="421"/>
      <c r="I828" s="421"/>
      <c r="J828" s="283"/>
      <c r="K828" s="421"/>
      <c r="L828" s="282"/>
      <c r="N828" s="282"/>
      <c r="S828" s="282"/>
      <c r="T828" s="283"/>
      <c r="U828" s="283"/>
      <c r="V828" s="283"/>
      <c r="W828" s="283"/>
      <c r="X828" s="283"/>
      <c r="Y828" s="282"/>
      <c r="Z828" s="282"/>
      <c r="AA828" s="283"/>
      <c r="AB828" s="282"/>
      <c r="AC828" s="282"/>
      <c r="AD828" s="282"/>
      <c r="AE828" s="282"/>
      <c r="AF828" s="283"/>
      <c r="AG828" s="402"/>
      <c r="AH828" s="283"/>
      <c r="AI828" s="283"/>
      <c r="AJ828" s="283"/>
      <c r="AK828" s="283"/>
      <c r="AL828" s="283"/>
      <c r="AM828" s="282"/>
      <c r="AN828" s="282"/>
      <c r="AO828" s="282"/>
      <c r="AP828" s="282"/>
      <c r="AQ828" s="282"/>
      <c r="AR828" s="282"/>
      <c r="AT828" s="283"/>
      <c r="AU828" s="283"/>
      <c r="AV828" s="283"/>
      <c r="AW828" s="283"/>
      <c r="AY828" s="283"/>
      <c r="AZ828" s="282"/>
      <c r="BA828" s="283"/>
      <c r="BB828" s="282"/>
      <c r="BC828" s="282"/>
      <c r="BD828" s="282"/>
      <c r="BE828" s="283"/>
      <c r="BG828" s="282"/>
      <c r="BH828" s="282"/>
      <c r="BI828" s="282"/>
      <c r="BL828" s="421"/>
      <c r="BM828" s="424"/>
      <c r="BN828" s="424"/>
      <c r="BO828" s="424"/>
      <c r="BP828" s="424"/>
      <c r="BQ828" s="421"/>
      <c r="BR828" s="421"/>
      <c r="BV828" s="282"/>
      <c r="BW828" s="283"/>
      <c r="BY828" s="283"/>
      <c r="BZ828" s="283"/>
      <c r="CA828" s="283"/>
      <c r="CB828" s="282"/>
      <c r="CC828" s="282"/>
      <c r="CD828" s="282"/>
      <c r="CE828" s="282"/>
      <c r="CG828" s="427"/>
      <c r="CH828" s="402"/>
      <c r="CI828" s="424"/>
      <c r="CJ828" s="282"/>
      <c r="CK828" s="282"/>
      <c r="CL828" s="283"/>
      <c r="CM828" s="283"/>
      <c r="CP828" s="282"/>
      <c r="DC828" s="282"/>
      <c r="DD828" s="282"/>
      <c r="DE828" s="282"/>
      <c r="DF828" s="282"/>
      <c r="DG828" s="282"/>
      <c r="DH828" s="282"/>
      <c r="DI828" s="282"/>
      <c r="DJ828" s="282"/>
      <c r="EF828" s="495" t="str">
        <f>""&amp;(MID(数据表!AZ828,1,MIN(FIND({"(";"（"},数据表!AZ828&amp;"(（",1)-1)))&amp;""</f>
        <v/>
      </c>
      <c r="EG828" s="495" t="str">
        <f>""&amp;(MID(数据表!AZ828,1,MIN(FIND({0;1;2;3;4;5;6;7;8;9},数据表!AZ828&amp;"1234567890",1)-1)))&amp;""</f>
        <v/>
      </c>
    </row>
    <row r="829" spans="2:137" s="310" customFormat="1" ht="12" customHeight="1">
      <c r="B829" s="286"/>
      <c r="C829" s="286"/>
      <c r="D829" s="286"/>
      <c r="E829" s="479"/>
      <c r="F829" s="282"/>
      <c r="G829" s="283"/>
      <c r="H829" s="421"/>
      <c r="I829" s="421"/>
      <c r="J829" s="283"/>
      <c r="K829" s="421"/>
      <c r="L829" s="282"/>
      <c r="N829" s="282"/>
      <c r="S829" s="282"/>
      <c r="T829" s="283"/>
      <c r="U829" s="283"/>
      <c r="V829" s="283"/>
      <c r="W829" s="283"/>
      <c r="X829" s="283"/>
      <c r="Y829" s="282"/>
      <c r="Z829" s="282"/>
      <c r="AA829" s="283"/>
      <c r="AB829" s="282"/>
      <c r="AC829" s="282"/>
      <c r="AD829" s="282"/>
      <c r="AE829" s="282"/>
      <c r="AF829" s="283"/>
      <c r="AG829" s="402"/>
      <c r="AH829" s="283"/>
      <c r="AI829" s="283"/>
      <c r="AJ829" s="283"/>
      <c r="AK829" s="283"/>
      <c r="AL829" s="283"/>
      <c r="AM829" s="282"/>
      <c r="AN829" s="282"/>
      <c r="AO829" s="282"/>
      <c r="AP829" s="282"/>
      <c r="AQ829" s="282"/>
      <c r="AR829" s="282"/>
      <c r="AT829" s="283"/>
      <c r="AU829" s="283"/>
      <c r="AV829" s="283"/>
      <c r="AW829" s="283"/>
      <c r="AY829" s="283"/>
      <c r="AZ829" s="282"/>
      <c r="BA829" s="283"/>
      <c r="BB829" s="282"/>
      <c r="BC829" s="282"/>
      <c r="BD829" s="282"/>
      <c r="BE829" s="283"/>
      <c r="BG829" s="282"/>
      <c r="BH829" s="282"/>
      <c r="BI829" s="282"/>
      <c r="BL829" s="421"/>
      <c r="BM829" s="424"/>
      <c r="BN829" s="424"/>
      <c r="BO829" s="424"/>
      <c r="BP829" s="424"/>
      <c r="BQ829" s="421"/>
      <c r="BR829" s="421"/>
      <c r="BV829" s="282"/>
      <c r="BW829" s="283"/>
      <c r="BY829" s="283"/>
      <c r="BZ829" s="283"/>
      <c r="CA829" s="283"/>
      <c r="CB829" s="282"/>
      <c r="CC829" s="282"/>
      <c r="CD829" s="282"/>
      <c r="CE829" s="282"/>
      <c r="CG829" s="427"/>
      <c r="CH829" s="402"/>
      <c r="CI829" s="424"/>
      <c r="CJ829" s="282"/>
      <c r="CK829" s="282"/>
      <c r="CL829" s="283"/>
      <c r="CM829" s="283"/>
      <c r="CP829" s="282"/>
      <c r="DC829" s="282"/>
      <c r="DD829" s="282"/>
      <c r="DE829" s="282"/>
      <c r="DF829" s="282"/>
      <c r="DG829" s="282"/>
      <c r="DH829" s="282"/>
      <c r="DI829" s="282"/>
      <c r="DJ829" s="282"/>
      <c r="EF829" s="495" t="str">
        <f>""&amp;(MID(数据表!AZ829,1,MIN(FIND({"(";"（"},数据表!AZ829&amp;"(（",1)-1)))&amp;""</f>
        <v/>
      </c>
      <c r="EG829" s="495" t="str">
        <f>""&amp;(MID(数据表!AZ829,1,MIN(FIND({0;1;2;3;4;5;6;7;8;9},数据表!AZ829&amp;"1234567890",1)-1)))&amp;""</f>
        <v/>
      </c>
    </row>
    <row r="830" spans="2:137" s="310" customFormat="1" ht="12" customHeight="1">
      <c r="B830" s="286"/>
      <c r="C830" s="286"/>
      <c r="D830" s="286"/>
      <c r="E830" s="479"/>
      <c r="F830" s="282"/>
      <c r="G830" s="283"/>
      <c r="H830" s="421"/>
      <c r="I830" s="421"/>
      <c r="J830" s="283"/>
      <c r="K830" s="421"/>
      <c r="L830" s="282"/>
      <c r="N830" s="282"/>
      <c r="S830" s="282"/>
      <c r="T830" s="283"/>
      <c r="U830" s="283"/>
      <c r="V830" s="283"/>
      <c r="W830" s="283"/>
      <c r="X830" s="283"/>
      <c r="Y830" s="282"/>
      <c r="Z830" s="282"/>
      <c r="AA830" s="283"/>
      <c r="AB830" s="282"/>
      <c r="AC830" s="282"/>
      <c r="AD830" s="282"/>
      <c r="AE830" s="282"/>
      <c r="AF830" s="283"/>
      <c r="AG830" s="402"/>
      <c r="AH830" s="283"/>
      <c r="AI830" s="283"/>
      <c r="AJ830" s="283"/>
      <c r="AK830" s="283"/>
      <c r="AL830" s="283"/>
      <c r="AM830" s="282"/>
      <c r="AN830" s="282"/>
      <c r="AO830" s="282"/>
      <c r="AP830" s="282"/>
      <c r="AQ830" s="282"/>
      <c r="AR830" s="282"/>
      <c r="AT830" s="283"/>
      <c r="AU830" s="283"/>
      <c r="AV830" s="283"/>
      <c r="AW830" s="283"/>
      <c r="AY830" s="283"/>
      <c r="AZ830" s="282"/>
      <c r="BA830" s="283"/>
      <c r="BB830" s="282"/>
      <c r="BC830" s="282"/>
      <c r="BD830" s="282"/>
      <c r="BE830" s="283"/>
      <c r="BG830" s="282"/>
      <c r="BH830" s="282"/>
      <c r="BI830" s="282"/>
      <c r="BL830" s="421"/>
      <c r="BM830" s="424"/>
      <c r="BN830" s="424"/>
      <c r="BO830" s="424"/>
      <c r="BP830" s="424"/>
      <c r="BQ830" s="421"/>
      <c r="BR830" s="421"/>
      <c r="BV830" s="282"/>
      <c r="BW830" s="283"/>
      <c r="BY830" s="283"/>
      <c r="BZ830" s="283"/>
      <c r="CA830" s="283"/>
      <c r="CB830" s="282"/>
      <c r="CC830" s="282"/>
      <c r="CD830" s="282"/>
      <c r="CE830" s="282"/>
      <c r="CG830" s="427"/>
      <c r="CH830" s="402"/>
      <c r="CI830" s="424"/>
      <c r="CJ830" s="282"/>
      <c r="CK830" s="282"/>
      <c r="CL830" s="283"/>
      <c r="CM830" s="283"/>
      <c r="CP830" s="282"/>
      <c r="DC830" s="282"/>
      <c r="DD830" s="282"/>
      <c r="DE830" s="282"/>
      <c r="DF830" s="282"/>
      <c r="DG830" s="282"/>
      <c r="DH830" s="282"/>
      <c r="DI830" s="282"/>
      <c r="DJ830" s="282"/>
      <c r="EF830" s="495" t="str">
        <f>""&amp;(MID(数据表!AZ830,1,MIN(FIND({"(";"（"},数据表!AZ830&amp;"(（",1)-1)))&amp;""</f>
        <v/>
      </c>
      <c r="EG830" s="495" t="str">
        <f>""&amp;(MID(数据表!AZ830,1,MIN(FIND({0;1;2;3;4;5;6;7;8;9},数据表!AZ830&amp;"1234567890",1)-1)))&amp;""</f>
        <v/>
      </c>
    </row>
    <row r="831" spans="2:137" s="310" customFormat="1" ht="12" customHeight="1">
      <c r="B831" s="286"/>
      <c r="C831" s="286"/>
      <c r="D831" s="286"/>
      <c r="E831" s="479"/>
      <c r="F831" s="282"/>
      <c r="G831" s="283"/>
      <c r="H831" s="421"/>
      <c r="I831" s="421"/>
      <c r="J831" s="283"/>
      <c r="K831" s="421"/>
      <c r="L831" s="282"/>
      <c r="N831" s="282"/>
      <c r="S831" s="282"/>
      <c r="T831" s="283"/>
      <c r="U831" s="283"/>
      <c r="V831" s="283"/>
      <c r="W831" s="283"/>
      <c r="X831" s="283"/>
      <c r="Y831" s="282"/>
      <c r="Z831" s="282"/>
      <c r="AA831" s="283"/>
      <c r="AB831" s="282"/>
      <c r="AC831" s="282"/>
      <c r="AD831" s="282"/>
      <c r="AE831" s="282"/>
      <c r="AF831" s="283"/>
      <c r="AG831" s="402"/>
      <c r="AH831" s="283"/>
      <c r="AI831" s="283"/>
      <c r="AJ831" s="283"/>
      <c r="AK831" s="283"/>
      <c r="AL831" s="283"/>
      <c r="AM831" s="282"/>
      <c r="AN831" s="282"/>
      <c r="AO831" s="282"/>
      <c r="AP831" s="282"/>
      <c r="AQ831" s="282"/>
      <c r="AR831" s="282"/>
      <c r="AT831" s="283"/>
      <c r="AU831" s="283"/>
      <c r="AV831" s="283"/>
      <c r="AW831" s="283"/>
      <c r="AY831" s="283"/>
      <c r="AZ831" s="282"/>
      <c r="BA831" s="283"/>
      <c r="BB831" s="282"/>
      <c r="BC831" s="282"/>
      <c r="BD831" s="282"/>
      <c r="BE831" s="283"/>
      <c r="BG831" s="282"/>
      <c r="BH831" s="282"/>
      <c r="BI831" s="282"/>
      <c r="BL831" s="421"/>
      <c r="BM831" s="424"/>
      <c r="BN831" s="424"/>
      <c r="BO831" s="424"/>
      <c r="BP831" s="424"/>
      <c r="BQ831" s="421"/>
      <c r="BR831" s="421"/>
      <c r="BV831" s="282"/>
      <c r="BW831" s="283"/>
      <c r="BY831" s="283"/>
      <c r="BZ831" s="283"/>
      <c r="CA831" s="283"/>
      <c r="CB831" s="282"/>
      <c r="CC831" s="282"/>
      <c r="CD831" s="282"/>
      <c r="CE831" s="282"/>
      <c r="CG831" s="427"/>
      <c r="CH831" s="402"/>
      <c r="CI831" s="424"/>
      <c r="CJ831" s="282"/>
      <c r="CK831" s="282"/>
      <c r="CL831" s="283"/>
      <c r="CM831" s="283"/>
      <c r="CP831" s="282"/>
      <c r="DC831" s="282"/>
      <c r="DD831" s="282"/>
      <c r="DE831" s="282"/>
      <c r="DF831" s="282"/>
      <c r="DG831" s="282"/>
      <c r="DH831" s="282"/>
      <c r="DI831" s="282"/>
      <c r="DJ831" s="282"/>
      <c r="EF831" s="495" t="str">
        <f>""&amp;(MID(数据表!AZ831,1,MIN(FIND({"(";"（"},数据表!AZ831&amp;"(（",1)-1)))&amp;""</f>
        <v/>
      </c>
      <c r="EG831" s="495" t="str">
        <f>""&amp;(MID(数据表!AZ831,1,MIN(FIND({0;1;2;3;4;5;6;7;8;9},数据表!AZ831&amp;"1234567890",1)-1)))&amp;""</f>
        <v/>
      </c>
    </row>
    <row r="832" spans="2:137" s="310" customFormat="1" ht="12" customHeight="1">
      <c r="B832" s="286"/>
      <c r="C832" s="286"/>
      <c r="D832" s="286"/>
      <c r="E832" s="479"/>
      <c r="F832" s="282"/>
      <c r="G832" s="283"/>
      <c r="H832" s="421"/>
      <c r="I832" s="421"/>
      <c r="J832" s="283"/>
      <c r="K832" s="421"/>
      <c r="L832" s="282"/>
      <c r="N832" s="282"/>
      <c r="S832" s="282"/>
      <c r="T832" s="283"/>
      <c r="U832" s="283"/>
      <c r="V832" s="283"/>
      <c r="W832" s="283"/>
      <c r="X832" s="283"/>
      <c r="Y832" s="282"/>
      <c r="Z832" s="282"/>
      <c r="AA832" s="283"/>
      <c r="AB832" s="282"/>
      <c r="AC832" s="282"/>
      <c r="AD832" s="282"/>
      <c r="AE832" s="282"/>
      <c r="AF832" s="283"/>
      <c r="AG832" s="402"/>
      <c r="AH832" s="283"/>
      <c r="AI832" s="283"/>
      <c r="AJ832" s="283"/>
      <c r="AK832" s="283"/>
      <c r="AL832" s="283"/>
      <c r="AM832" s="282"/>
      <c r="AN832" s="282"/>
      <c r="AO832" s="282"/>
      <c r="AP832" s="282"/>
      <c r="AQ832" s="282"/>
      <c r="AR832" s="282"/>
      <c r="AT832" s="283"/>
      <c r="AU832" s="283"/>
      <c r="AV832" s="283"/>
      <c r="AW832" s="283"/>
      <c r="AY832" s="283"/>
      <c r="AZ832" s="282"/>
      <c r="BA832" s="283"/>
      <c r="BB832" s="282"/>
      <c r="BC832" s="282"/>
      <c r="BD832" s="282"/>
      <c r="BE832" s="283"/>
      <c r="BG832" s="282"/>
      <c r="BH832" s="282"/>
      <c r="BI832" s="282"/>
      <c r="BL832" s="421"/>
      <c r="BM832" s="424"/>
      <c r="BN832" s="424"/>
      <c r="BO832" s="424"/>
      <c r="BP832" s="424"/>
      <c r="BQ832" s="421"/>
      <c r="BR832" s="421"/>
      <c r="BV832" s="282"/>
      <c r="BW832" s="283"/>
      <c r="BY832" s="283"/>
      <c r="BZ832" s="283"/>
      <c r="CA832" s="283"/>
      <c r="CB832" s="282"/>
      <c r="CC832" s="282"/>
      <c r="CD832" s="282"/>
      <c r="CE832" s="282"/>
      <c r="CG832" s="427"/>
      <c r="CH832" s="402"/>
      <c r="CI832" s="424"/>
      <c r="CJ832" s="282"/>
      <c r="CK832" s="282"/>
      <c r="CL832" s="283"/>
      <c r="CM832" s="283"/>
      <c r="CP832" s="282"/>
      <c r="DC832" s="282"/>
      <c r="DD832" s="282"/>
      <c r="DE832" s="282"/>
      <c r="DF832" s="282"/>
      <c r="DG832" s="282"/>
      <c r="DH832" s="282"/>
      <c r="DI832" s="282"/>
      <c r="DJ832" s="282"/>
      <c r="EF832" s="495" t="str">
        <f>""&amp;(MID(数据表!AZ832,1,MIN(FIND({"(";"（"},数据表!AZ832&amp;"(（",1)-1)))&amp;""</f>
        <v/>
      </c>
      <c r="EG832" s="495" t="str">
        <f>""&amp;(MID(数据表!AZ832,1,MIN(FIND({0;1;2;3;4;5;6;7;8;9},数据表!AZ832&amp;"1234567890",1)-1)))&amp;""</f>
        <v/>
      </c>
    </row>
    <row r="833" spans="2:137" s="310" customFormat="1" ht="12" customHeight="1">
      <c r="B833" s="286"/>
      <c r="C833" s="286"/>
      <c r="D833" s="286"/>
      <c r="E833" s="479"/>
      <c r="F833" s="282"/>
      <c r="G833" s="283"/>
      <c r="H833" s="421"/>
      <c r="I833" s="421"/>
      <c r="J833" s="283"/>
      <c r="K833" s="421"/>
      <c r="L833" s="282"/>
      <c r="N833" s="282"/>
      <c r="S833" s="282"/>
      <c r="T833" s="283"/>
      <c r="U833" s="283"/>
      <c r="V833" s="283"/>
      <c r="W833" s="283"/>
      <c r="X833" s="283"/>
      <c r="Y833" s="282"/>
      <c r="Z833" s="282"/>
      <c r="AA833" s="283"/>
      <c r="AB833" s="282"/>
      <c r="AC833" s="282"/>
      <c r="AD833" s="282"/>
      <c r="AE833" s="282"/>
      <c r="AF833" s="283"/>
      <c r="AG833" s="402"/>
      <c r="AH833" s="283"/>
      <c r="AI833" s="283"/>
      <c r="AJ833" s="283"/>
      <c r="AK833" s="283"/>
      <c r="AL833" s="283"/>
      <c r="AM833" s="282"/>
      <c r="AN833" s="282"/>
      <c r="AO833" s="282"/>
      <c r="AP833" s="282"/>
      <c r="AQ833" s="282"/>
      <c r="AR833" s="282"/>
      <c r="AT833" s="283"/>
      <c r="AU833" s="283"/>
      <c r="AV833" s="283"/>
      <c r="AW833" s="283"/>
      <c r="AY833" s="283"/>
      <c r="AZ833" s="282"/>
      <c r="BA833" s="283"/>
      <c r="BB833" s="282"/>
      <c r="BC833" s="282"/>
      <c r="BD833" s="282"/>
      <c r="BE833" s="283"/>
      <c r="BG833" s="282"/>
      <c r="BH833" s="282"/>
      <c r="BI833" s="282"/>
      <c r="BL833" s="421"/>
      <c r="BM833" s="424"/>
      <c r="BN833" s="424"/>
      <c r="BO833" s="424"/>
      <c r="BP833" s="424"/>
      <c r="BQ833" s="421"/>
      <c r="BR833" s="421"/>
      <c r="BV833" s="282"/>
      <c r="BW833" s="283"/>
      <c r="BY833" s="283"/>
      <c r="BZ833" s="283"/>
      <c r="CA833" s="283"/>
      <c r="CB833" s="282"/>
      <c r="CC833" s="282"/>
      <c r="CD833" s="282"/>
      <c r="CE833" s="282"/>
      <c r="CG833" s="427"/>
      <c r="CH833" s="402"/>
      <c r="CI833" s="424"/>
      <c r="CJ833" s="282"/>
      <c r="CK833" s="282"/>
      <c r="CL833" s="283"/>
      <c r="CM833" s="283"/>
      <c r="CP833" s="282"/>
      <c r="DC833" s="282"/>
      <c r="DD833" s="282"/>
      <c r="DE833" s="282"/>
      <c r="DF833" s="282"/>
      <c r="DG833" s="282"/>
      <c r="DH833" s="282"/>
      <c r="DI833" s="282"/>
      <c r="DJ833" s="282"/>
      <c r="EF833" s="495" t="str">
        <f>""&amp;(MID(数据表!AZ833,1,MIN(FIND({"(";"（"},数据表!AZ833&amp;"(（",1)-1)))&amp;""</f>
        <v/>
      </c>
      <c r="EG833" s="495" t="str">
        <f>""&amp;(MID(数据表!AZ833,1,MIN(FIND({0;1;2;3;4;5;6;7;8;9},数据表!AZ833&amp;"1234567890",1)-1)))&amp;""</f>
        <v/>
      </c>
    </row>
    <row r="834" spans="2:137" s="310" customFormat="1" ht="12" customHeight="1">
      <c r="B834" s="286"/>
      <c r="C834" s="286"/>
      <c r="D834" s="286"/>
      <c r="E834" s="479"/>
      <c r="F834" s="282"/>
      <c r="G834" s="283"/>
      <c r="H834" s="421"/>
      <c r="I834" s="421"/>
      <c r="J834" s="283"/>
      <c r="K834" s="421"/>
      <c r="L834" s="282"/>
      <c r="N834" s="282"/>
      <c r="S834" s="282"/>
      <c r="T834" s="283"/>
      <c r="U834" s="283"/>
      <c r="V834" s="283"/>
      <c r="W834" s="283"/>
      <c r="X834" s="283"/>
      <c r="Y834" s="282"/>
      <c r="Z834" s="282"/>
      <c r="AA834" s="283"/>
      <c r="AB834" s="282"/>
      <c r="AC834" s="282"/>
      <c r="AD834" s="282"/>
      <c r="AE834" s="282"/>
      <c r="AF834" s="283"/>
      <c r="AG834" s="402"/>
      <c r="AH834" s="283"/>
      <c r="AI834" s="283"/>
      <c r="AJ834" s="283"/>
      <c r="AK834" s="283"/>
      <c r="AL834" s="283"/>
      <c r="AM834" s="282"/>
      <c r="AN834" s="282"/>
      <c r="AO834" s="282"/>
      <c r="AP834" s="282"/>
      <c r="AQ834" s="282"/>
      <c r="AR834" s="282"/>
      <c r="AT834" s="283"/>
      <c r="AU834" s="283"/>
      <c r="AV834" s="283"/>
      <c r="AW834" s="283"/>
      <c r="AY834" s="283"/>
      <c r="AZ834" s="282"/>
      <c r="BA834" s="283"/>
      <c r="BB834" s="282"/>
      <c r="BC834" s="282"/>
      <c r="BD834" s="282"/>
      <c r="BE834" s="283"/>
      <c r="BG834" s="282"/>
      <c r="BH834" s="282"/>
      <c r="BI834" s="282"/>
      <c r="BL834" s="421"/>
      <c r="BM834" s="424"/>
      <c r="BN834" s="424"/>
      <c r="BO834" s="424"/>
      <c r="BP834" s="424"/>
      <c r="BQ834" s="421"/>
      <c r="BR834" s="421"/>
      <c r="BV834" s="282"/>
      <c r="BW834" s="283"/>
      <c r="BY834" s="283"/>
      <c r="BZ834" s="283"/>
      <c r="CA834" s="283"/>
      <c r="CB834" s="282"/>
      <c r="CC834" s="282"/>
      <c r="CD834" s="282"/>
      <c r="CE834" s="282"/>
      <c r="CG834" s="427"/>
      <c r="CH834" s="402"/>
      <c r="CI834" s="424"/>
      <c r="CJ834" s="282"/>
      <c r="CK834" s="282"/>
      <c r="CL834" s="283"/>
      <c r="CM834" s="283"/>
      <c r="CP834" s="282"/>
      <c r="DC834" s="282"/>
      <c r="DD834" s="282"/>
      <c r="DE834" s="282"/>
      <c r="DF834" s="282"/>
      <c r="DG834" s="282"/>
      <c r="DH834" s="282"/>
      <c r="DI834" s="282"/>
      <c r="DJ834" s="282"/>
      <c r="EF834" s="495" t="str">
        <f>""&amp;(MID(数据表!AZ834,1,MIN(FIND({"(";"（"},数据表!AZ834&amp;"(（",1)-1)))&amp;""</f>
        <v/>
      </c>
      <c r="EG834" s="495" t="str">
        <f>""&amp;(MID(数据表!AZ834,1,MIN(FIND({0;1;2;3;4;5;6;7;8;9},数据表!AZ834&amp;"1234567890",1)-1)))&amp;""</f>
        <v/>
      </c>
    </row>
    <row r="835" spans="2:137" s="310" customFormat="1" ht="12" customHeight="1">
      <c r="B835" s="286"/>
      <c r="C835" s="286"/>
      <c r="D835" s="286"/>
      <c r="E835" s="479"/>
      <c r="F835" s="282"/>
      <c r="G835" s="283"/>
      <c r="H835" s="421"/>
      <c r="I835" s="421"/>
      <c r="J835" s="283"/>
      <c r="K835" s="421"/>
      <c r="L835" s="282"/>
      <c r="N835" s="282"/>
      <c r="S835" s="282"/>
      <c r="T835" s="283"/>
      <c r="U835" s="283"/>
      <c r="V835" s="283"/>
      <c r="W835" s="283"/>
      <c r="X835" s="283"/>
      <c r="Y835" s="282"/>
      <c r="Z835" s="282"/>
      <c r="AA835" s="283"/>
      <c r="AB835" s="282"/>
      <c r="AC835" s="282"/>
      <c r="AD835" s="282"/>
      <c r="AE835" s="282"/>
      <c r="AF835" s="283"/>
      <c r="AG835" s="402"/>
      <c r="AH835" s="283"/>
      <c r="AI835" s="283"/>
      <c r="AJ835" s="283"/>
      <c r="AK835" s="283"/>
      <c r="AL835" s="283"/>
      <c r="AM835" s="282"/>
      <c r="AN835" s="282"/>
      <c r="AO835" s="282"/>
      <c r="AP835" s="282"/>
      <c r="AQ835" s="282"/>
      <c r="AR835" s="282"/>
      <c r="AT835" s="283"/>
      <c r="AU835" s="283"/>
      <c r="AV835" s="283"/>
      <c r="AW835" s="283"/>
      <c r="AY835" s="283"/>
      <c r="AZ835" s="282"/>
      <c r="BA835" s="283"/>
      <c r="BB835" s="282"/>
      <c r="BC835" s="282"/>
      <c r="BD835" s="282"/>
      <c r="BE835" s="283"/>
      <c r="BG835" s="282"/>
      <c r="BH835" s="282"/>
      <c r="BI835" s="282"/>
      <c r="BL835" s="421"/>
      <c r="BM835" s="424"/>
      <c r="BN835" s="424"/>
      <c r="BO835" s="424"/>
      <c r="BP835" s="424"/>
      <c r="BQ835" s="421"/>
      <c r="BR835" s="421"/>
      <c r="BV835" s="282"/>
      <c r="BW835" s="283"/>
      <c r="BY835" s="283"/>
      <c r="BZ835" s="283"/>
      <c r="CA835" s="283"/>
      <c r="CB835" s="282"/>
      <c r="CC835" s="282"/>
      <c r="CD835" s="282"/>
      <c r="CE835" s="282"/>
      <c r="CG835" s="427"/>
      <c r="CH835" s="402"/>
      <c r="CI835" s="424"/>
      <c r="CJ835" s="282"/>
      <c r="CK835" s="282"/>
      <c r="CL835" s="283"/>
      <c r="CM835" s="283"/>
      <c r="CP835" s="282"/>
      <c r="DC835" s="282"/>
      <c r="DD835" s="282"/>
      <c r="DE835" s="282"/>
      <c r="DF835" s="282"/>
      <c r="DG835" s="282"/>
      <c r="DH835" s="282"/>
      <c r="DI835" s="282"/>
      <c r="DJ835" s="282"/>
      <c r="EF835" s="495" t="str">
        <f>""&amp;(MID(数据表!AZ835,1,MIN(FIND({"(";"（"},数据表!AZ835&amp;"(（",1)-1)))&amp;""</f>
        <v/>
      </c>
      <c r="EG835" s="495" t="str">
        <f>""&amp;(MID(数据表!AZ835,1,MIN(FIND({0;1;2;3;4;5;6;7;8;9},数据表!AZ835&amp;"1234567890",1)-1)))&amp;""</f>
        <v/>
      </c>
    </row>
    <row r="836" spans="2:137" s="310" customFormat="1" ht="12" customHeight="1">
      <c r="B836" s="286"/>
      <c r="C836" s="286"/>
      <c r="D836" s="286"/>
      <c r="E836" s="479"/>
      <c r="F836" s="282"/>
      <c r="G836" s="283"/>
      <c r="H836" s="421"/>
      <c r="I836" s="421"/>
      <c r="J836" s="283"/>
      <c r="K836" s="421"/>
      <c r="L836" s="282"/>
      <c r="N836" s="282"/>
      <c r="S836" s="282"/>
      <c r="T836" s="283"/>
      <c r="U836" s="283"/>
      <c r="V836" s="283"/>
      <c r="W836" s="283"/>
      <c r="X836" s="283"/>
      <c r="Y836" s="282"/>
      <c r="Z836" s="282"/>
      <c r="AA836" s="283"/>
      <c r="AB836" s="282"/>
      <c r="AC836" s="282"/>
      <c r="AD836" s="282"/>
      <c r="AE836" s="282"/>
      <c r="AF836" s="283"/>
      <c r="AG836" s="402"/>
      <c r="AH836" s="283"/>
      <c r="AI836" s="283"/>
      <c r="AJ836" s="283"/>
      <c r="AK836" s="283"/>
      <c r="AL836" s="283"/>
      <c r="AM836" s="282"/>
      <c r="AN836" s="282"/>
      <c r="AO836" s="282"/>
      <c r="AP836" s="282"/>
      <c r="AQ836" s="282"/>
      <c r="AR836" s="282"/>
      <c r="AT836" s="283"/>
      <c r="AU836" s="283"/>
      <c r="AV836" s="283"/>
      <c r="AW836" s="283"/>
      <c r="AY836" s="283"/>
      <c r="AZ836" s="282"/>
      <c r="BA836" s="283"/>
      <c r="BB836" s="282"/>
      <c r="BC836" s="282"/>
      <c r="BD836" s="282"/>
      <c r="BE836" s="283"/>
      <c r="BG836" s="282"/>
      <c r="BH836" s="282"/>
      <c r="BI836" s="282"/>
      <c r="BL836" s="421"/>
      <c r="BM836" s="424"/>
      <c r="BN836" s="424"/>
      <c r="BO836" s="424"/>
      <c r="BP836" s="424"/>
      <c r="BQ836" s="421"/>
      <c r="BR836" s="421"/>
      <c r="BV836" s="282"/>
      <c r="BW836" s="283"/>
      <c r="BY836" s="283"/>
      <c r="BZ836" s="283"/>
      <c r="CA836" s="283"/>
      <c r="CB836" s="282"/>
      <c r="CC836" s="282"/>
      <c r="CD836" s="282"/>
      <c r="CE836" s="282"/>
      <c r="CG836" s="427"/>
      <c r="CH836" s="402"/>
      <c r="CI836" s="424"/>
      <c r="CJ836" s="282"/>
      <c r="CK836" s="282"/>
      <c r="CL836" s="283"/>
      <c r="CM836" s="283"/>
      <c r="CP836" s="282"/>
      <c r="DC836" s="282"/>
      <c r="DD836" s="282"/>
      <c r="DE836" s="282"/>
      <c r="DF836" s="282"/>
      <c r="DG836" s="282"/>
      <c r="DH836" s="282"/>
      <c r="DI836" s="282"/>
      <c r="DJ836" s="282"/>
      <c r="EF836" s="495" t="str">
        <f>""&amp;(MID(数据表!AZ836,1,MIN(FIND({"(";"（"},数据表!AZ836&amp;"(（",1)-1)))&amp;""</f>
        <v/>
      </c>
      <c r="EG836" s="495" t="str">
        <f>""&amp;(MID(数据表!AZ836,1,MIN(FIND({0;1;2;3;4;5;6;7;8;9},数据表!AZ836&amp;"1234567890",1)-1)))&amp;""</f>
        <v/>
      </c>
    </row>
    <row r="837" spans="2:137" s="310" customFormat="1" ht="12" customHeight="1">
      <c r="B837" s="286"/>
      <c r="C837" s="286"/>
      <c r="D837" s="286"/>
      <c r="E837" s="479"/>
      <c r="F837" s="282"/>
      <c r="G837" s="283"/>
      <c r="H837" s="421"/>
      <c r="I837" s="421"/>
      <c r="J837" s="283"/>
      <c r="K837" s="421"/>
      <c r="L837" s="282"/>
      <c r="N837" s="282"/>
      <c r="S837" s="282"/>
      <c r="T837" s="283"/>
      <c r="U837" s="283"/>
      <c r="V837" s="283"/>
      <c r="W837" s="283"/>
      <c r="X837" s="283"/>
      <c r="Y837" s="282"/>
      <c r="Z837" s="282"/>
      <c r="AA837" s="283"/>
      <c r="AB837" s="282"/>
      <c r="AC837" s="282"/>
      <c r="AD837" s="282"/>
      <c r="AE837" s="282"/>
      <c r="AF837" s="283"/>
      <c r="AG837" s="402"/>
      <c r="AH837" s="283"/>
      <c r="AI837" s="283"/>
      <c r="AJ837" s="283"/>
      <c r="AK837" s="283"/>
      <c r="AL837" s="283"/>
      <c r="AM837" s="282"/>
      <c r="AN837" s="282"/>
      <c r="AO837" s="282"/>
      <c r="AP837" s="282"/>
      <c r="AQ837" s="282"/>
      <c r="AR837" s="282"/>
      <c r="AT837" s="283"/>
      <c r="AU837" s="283"/>
      <c r="AV837" s="283"/>
      <c r="AW837" s="283"/>
      <c r="AY837" s="283"/>
      <c r="AZ837" s="282"/>
      <c r="BA837" s="283"/>
      <c r="BB837" s="282"/>
      <c r="BC837" s="282"/>
      <c r="BD837" s="282"/>
      <c r="BE837" s="283"/>
      <c r="BG837" s="282"/>
      <c r="BH837" s="282"/>
      <c r="BI837" s="282"/>
      <c r="BL837" s="421"/>
      <c r="BM837" s="424"/>
      <c r="BN837" s="424"/>
      <c r="BO837" s="424"/>
      <c r="BP837" s="424"/>
      <c r="BQ837" s="421"/>
      <c r="BR837" s="421"/>
      <c r="BV837" s="282"/>
      <c r="BW837" s="283"/>
      <c r="BY837" s="283"/>
      <c r="BZ837" s="283"/>
      <c r="CA837" s="283"/>
      <c r="CB837" s="282"/>
      <c r="CC837" s="282"/>
      <c r="CD837" s="282"/>
      <c r="CE837" s="282"/>
      <c r="CG837" s="427"/>
      <c r="CH837" s="402"/>
      <c r="CI837" s="424"/>
      <c r="CJ837" s="282"/>
      <c r="CK837" s="282"/>
      <c r="CL837" s="283"/>
      <c r="CM837" s="283"/>
      <c r="CP837" s="282"/>
      <c r="DC837" s="282"/>
      <c r="DD837" s="282"/>
      <c r="DE837" s="282"/>
      <c r="DF837" s="282"/>
      <c r="DG837" s="282"/>
      <c r="DH837" s="282"/>
      <c r="DI837" s="282"/>
      <c r="DJ837" s="282"/>
      <c r="EF837" s="495" t="str">
        <f>""&amp;(MID(数据表!AZ837,1,MIN(FIND({"(";"（"},数据表!AZ837&amp;"(（",1)-1)))&amp;""</f>
        <v/>
      </c>
      <c r="EG837" s="495" t="str">
        <f>""&amp;(MID(数据表!AZ837,1,MIN(FIND({0;1;2;3;4;5;6;7;8;9},数据表!AZ837&amp;"1234567890",1)-1)))&amp;""</f>
        <v/>
      </c>
    </row>
    <row r="838" spans="2:137" s="310" customFormat="1" ht="12" customHeight="1">
      <c r="B838" s="286"/>
      <c r="C838" s="286"/>
      <c r="D838" s="286"/>
      <c r="E838" s="479"/>
      <c r="F838" s="282"/>
      <c r="G838" s="283"/>
      <c r="H838" s="421"/>
      <c r="I838" s="421"/>
      <c r="J838" s="283"/>
      <c r="K838" s="421"/>
      <c r="L838" s="282"/>
      <c r="N838" s="282"/>
      <c r="S838" s="282"/>
      <c r="T838" s="283"/>
      <c r="U838" s="283"/>
      <c r="V838" s="283"/>
      <c r="W838" s="283"/>
      <c r="X838" s="283"/>
      <c r="Y838" s="282"/>
      <c r="Z838" s="282"/>
      <c r="AA838" s="283"/>
      <c r="AB838" s="282"/>
      <c r="AC838" s="282"/>
      <c r="AD838" s="282"/>
      <c r="AE838" s="282"/>
      <c r="AF838" s="283"/>
      <c r="AG838" s="402"/>
      <c r="AH838" s="283"/>
      <c r="AI838" s="283"/>
      <c r="AJ838" s="283"/>
      <c r="AK838" s="283"/>
      <c r="AL838" s="283"/>
      <c r="AM838" s="282"/>
      <c r="AN838" s="282"/>
      <c r="AO838" s="282"/>
      <c r="AP838" s="282"/>
      <c r="AQ838" s="282"/>
      <c r="AR838" s="282"/>
      <c r="AT838" s="283"/>
      <c r="AU838" s="283"/>
      <c r="AV838" s="283"/>
      <c r="AW838" s="283"/>
      <c r="AY838" s="283"/>
      <c r="AZ838" s="282"/>
      <c r="BA838" s="283"/>
      <c r="BB838" s="282"/>
      <c r="BC838" s="282"/>
      <c r="BD838" s="282"/>
      <c r="BE838" s="283"/>
      <c r="BG838" s="282"/>
      <c r="BH838" s="282"/>
      <c r="BI838" s="282"/>
      <c r="BL838" s="421"/>
      <c r="BM838" s="424"/>
      <c r="BN838" s="424"/>
      <c r="BO838" s="424"/>
      <c r="BP838" s="424"/>
      <c r="BQ838" s="421"/>
      <c r="BR838" s="421"/>
      <c r="BV838" s="282"/>
      <c r="BW838" s="283"/>
      <c r="BY838" s="283"/>
      <c r="BZ838" s="283"/>
      <c r="CA838" s="283"/>
      <c r="CB838" s="282"/>
      <c r="CC838" s="282"/>
      <c r="CD838" s="282"/>
      <c r="CE838" s="282"/>
      <c r="CG838" s="427"/>
      <c r="CH838" s="402"/>
      <c r="CI838" s="424"/>
      <c r="CJ838" s="282"/>
      <c r="CK838" s="282"/>
      <c r="CL838" s="283"/>
      <c r="CM838" s="283"/>
      <c r="CP838" s="282"/>
      <c r="DC838" s="282"/>
      <c r="DD838" s="282"/>
      <c r="DE838" s="282"/>
      <c r="DF838" s="282"/>
      <c r="DG838" s="282"/>
      <c r="DH838" s="282"/>
      <c r="DI838" s="282"/>
      <c r="DJ838" s="282"/>
      <c r="EF838" s="495" t="str">
        <f>""&amp;(MID(数据表!AZ838,1,MIN(FIND({"(";"（"},数据表!AZ838&amp;"(（",1)-1)))&amp;""</f>
        <v/>
      </c>
      <c r="EG838" s="495" t="str">
        <f>""&amp;(MID(数据表!AZ838,1,MIN(FIND({0;1;2;3;4;5;6;7;8;9},数据表!AZ838&amp;"1234567890",1)-1)))&amp;""</f>
        <v/>
      </c>
    </row>
    <row r="839" spans="2:137" s="310" customFormat="1" ht="12" customHeight="1">
      <c r="B839" s="286"/>
      <c r="C839" s="286"/>
      <c r="D839" s="286"/>
      <c r="E839" s="479"/>
      <c r="F839" s="282"/>
      <c r="G839" s="283"/>
      <c r="H839" s="421"/>
      <c r="I839" s="421"/>
      <c r="J839" s="283"/>
      <c r="K839" s="421"/>
      <c r="L839" s="282"/>
      <c r="N839" s="282"/>
      <c r="S839" s="282"/>
      <c r="T839" s="283"/>
      <c r="U839" s="283"/>
      <c r="V839" s="283"/>
      <c r="W839" s="283"/>
      <c r="X839" s="283"/>
      <c r="Y839" s="282"/>
      <c r="Z839" s="282"/>
      <c r="AA839" s="283"/>
      <c r="AB839" s="282"/>
      <c r="AC839" s="282"/>
      <c r="AD839" s="282"/>
      <c r="AE839" s="282"/>
      <c r="AF839" s="283"/>
      <c r="AG839" s="402"/>
      <c r="AH839" s="283"/>
      <c r="AI839" s="283"/>
      <c r="AJ839" s="283"/>
      <c r="AK839" s="283"/>
      <c r="AL839" s="283"/>
      <c r="AM839" s="282"/>
      <c r="AN839" s="282"/>
      <c r="AO839" s="282"/>
      <c r="AP839" s="282"/>
      <c r="AQ839" s="282"/>
      <c r="AR839" s="282"/>
      <c r="AT839" s="283"/>
      <c r="AU839" s="283"/>
      <c r="AV839" s="283"/>
      <c r="AW839" s="283"/>
      <c r="AY839" s="283"/>
      <c r="AZ839" s="282"/>
      <c r="BA839" s="283"/>
      <c r="BB839" s="282"/>
      <c r="BC839" s="282"/>
      <c r="BD839" s="282"/>
      <c r="BE839" s="283"/>
      <c r="BG839" s="282"/>
      <c r="BH839" s="282"/>
      <c r="BI839" s="282"/>
      <c r="BL839" s="421"/>
      <c r="BM839" s="424"/>
      <c r="BN839" s="424"/>
      <c r="BO839" s="424"/>
      <c r="BP839" s="424"/>
      <c r="BQ839" s="421"/>
      <c r="BR839" s="421"/>
      <c r="BV839" s="282"/>
      <c r="BW839" s="283"/>
      <c r="BY839" s="283"/>
      <c r="BZ839" s="283"/>
      <c r="CA839" s="283"/>
      <c r="CB839" s="282"/>
      <c r="CC839" s="282"/>
      <c r="CD839" s="282"/>
      <c r="CE839" s="282"/>
      <c r="CG839" s="427"/>
      <c r="CH839" s="402"/>
      <c r="CI839" s="424"/>
      <c r="CJ839" s="282"/>
      <c r="CK839" s="282"/>
      <c r="CL839" s="283"/>
      <c r="CM839" s="283"/>
      <c r="CP839" s="282"/>
      <c r="DC839" s="282"/>
      <c r="DD839" s="282"/>
      <c r="DE839" s="282"/>
      <c r="DF839" s="282"/>
      <c r="DG839" s="282"/>
      <c r="DH839" s="282"/>
      <c r="DI839" s="282"/>
      <c r="DJ839" s="282"/>
      <c r="EF839" s="495" t="str">
        <f>""&amp;(MID(数据表!AZ839,1,MIN(FIND({"(";"（"},数据表!AZ839&amp;"(（",1)-1)))&amp;""</f>
        <v/>
      </c>
      <c r="EG839" s="495" t="str">
        <f>""&amp;(MID(数据表!AZ839,1,MIN(FIND({0;1;2;3;4;5;6;7;8;9},数据表!AZ839&amp;"1234567890",1)-1)))&amp;""</f>
        <v/>
      </c>
    </row>
    <row r="840" spans="2:137" s="310" customFormat="1" ht="12" customHeight="1">
      <c r="B840" s="286"/>
      <c r="C840" s="286"/>
      <c r="D840" s="286"/>
      <c r="E840" s="479"/>
      <c r="F840" s="282"/>
      <c r="G840" s="283"/>
      <c r="H840" s="421"/>
      <c r="I840" s="421"/>
      <c r="J840" s="283"/>
      <c r="K840" s="421"/>
      <c r="L840" s="282"/>
      <c r="N840" s="282"/>
      <c r="S840" s="282"/>
      <c r="T840" s="283"/>
      <c r="U840" s="283"/>
      <c r="V840" s="283"/>
      <c r="W840" s="283"/>
      <c r="X840" s="283"/>
      <c r="Y840" s="282"/>
      <c r="Z840" s="282"/>
      <c r="AA840" s="283"/>
      <c r="AB840" s="282"/>
      <c r="AC840" s="282"/>
      <c r="AD840" s="282"/>
      <c r="AE840" s="282"/>
      <c r="AF840" s="283"/>
      <c r="AG840" s="402"/>
      <c r="AH840" s="283"/>
      <c r="AI840" s="283"/>
      <c r="AJ840" s="283"/>
      <c r="AK840" s="283"/>
      <c r="AL840" s="283"/>
      <c r="AM840" s="282"/>
      <c r="AN840" s="282"/>
      <c r="AO840" s="282"/>
      <c r="AP840" s="282"/>
      <c r="AQ840" s="282"/>
      <c r="AR840" s="282"/>
      <c r="AT840" s="283"/>
      <c r="AU840" s="283"/>
      <c r="AV840" s="283"/>
      <c r="AW840" s="283"/>
      <c r="AY840" s="283"/>
      <c r="AZ840" s="282"/>
      <c r="BA840" s="283"/>
      <c r="BB840" s="282"/>
      <c r="BC840" s="282"/>
      <c r="BD840" s="282"/>
      <c r="BE840" s="283"/>
      <c r="BG840" s="282"/>
      <c r="BH840" s="282"/>
      <c r="BI840" s="282"/>
      <c r="BL840" s="421"/>
      <c r="BM840" s="424"/>
      <c r="BN840" s="424"/>
      <c r="BO840" s="424"/>
      <c r="BP840" s="424"/>
      <c r="BQ840" s="421"/>
      <c r="BR840" s="421"/>
      <c r="BV840" s="282"/>
      <c r="BW840" s="283"/>
      <c r="BY840" s="283"/>
      <c r="BZ840" s="283"/>
      <c r="CA840" s="283"/>
      <c r="CB840" s="282"/>
      <c r="CC840" s="282"/>
      <c r="CD840" s="282"/>
      <c r="CE840" s="282"/>
      <c r="CG840" s="427"/>
      <c r="CH840" s="402"/>
      <c r="CI840" s="424"/>
      <c r="CJ840" s="282"/>
      <c r="CK840" s="282"/>
      <c r="CL840" s="283"/>
      <c r="CM840" s="283"/>
      <c r="CP840" s="282"/>
      <c r="DC840" s="282"/>
      <c r="DD840" s="282"/>
      <c r="DE840" s="282"/>
      <c r="DF840" s="282"/>
      <c r="DG840" s="282"/>
      <c r="DH840" s="282"/>
      <c r="DI840" s="282"/>
      <c r="DJ840" s="282"/>
      <c r="EF840" s="495" t="str">
        <f>""&amp;(MID(数据表!AZ840,1,MIN(FIND({"(";"（"},数据表!AZ840&amp;"(（",1)-1)))&amp;""</f>
        <v/>
      </c>
      <c r="EG840" s="495" t="str">
        <f>""&amp;(MID(数据表!AZ840,1,MIN(FIND({0;1;2;3;4;5;6;7;8;9},数据表!AZ840&amp;"1234567890",1)-1)))&amp;""</f>
        <v/>
      </c>
    </row>
    <row r="841" spans="2:137" s="310" customFormat="1" ht="12" customHeight="1">
      <c r="B841" s="286"/>
      <c r="C841" s="286"/>
      <c r="D841" s="286"/>
      <c r="E841" s="479"/>
      <c r="F841" s="282"/>
      <c r="G841" s="283"/>
      <c r="H841" s="421"/>
      <c r="I841" s="421"/>
      <c r="J841" s="283"/>
      <c r="K841" s="421"/>
      <c r="L841" s="282"/>
      <c r="N841" s="282"/>
      <c r="S841" s="282"/>
      <c r="T841" s="283"/>
      <c r="U841" s="283"/>
      <c r="V841" s="283"/>
      <c r="W841" s="283"/>
      <c r="X841" s="283"/>
      <c r="Y841" s="282"/>
      <c r="Z841" s="282"/>
      <c r="AA841" s="283"/>
      <c r="AB841" s="282"/>
      <c r="AC841" s="282"/>
      <c r="AD841" s="282"/>
      <c r="AE841" s="282"/>
      <c r="AF841" s="283"/>
      <c r="AG841" s="402"/>
      <c r="AH841" s="283"/>
      <c r="AI841" s="283"/>
      <c r="AJ841" s="283"/>
      <c r="AK841" s="283"/>
      <c r="AL841" s="283"/>
      <c r="AM841" s="282"/>
      <c r="AN841" s="282"/>
      <c r="AO841" s="282"/>
      <c r="AP841" s="282"/>
      <c r="AQ841" s="282"/>
      <c r="AR841" s="282"/>
      <c r="AT841" s="283"/>
      <c r="AU841" s="283"/>
      <c r="AV841" s="283"/>
      <c r="AW841" s="283"/>
      <c r="AY841" s="283"/>
      <c r="AZ841" s="282"/>
      <c r="BA841" s="283"/>
      <c r="BB841" s="282"/>
      <c r="BC841" s="282"/>
      <c r="BD841" s="282"/>
      <c r="BE841" s="283"/>
      <c r="BG841" s="282"/>
      <c r="BH841" s="282"/>
      <c r="BI841" s="282"/>
      <c r="BL841" s="421"/>
      <c r="BM841" s="424"/>
      <c r="BN841" s="424"/>
      <c r="BO841" s="424"/>
      <c r="BP841" s="424"/>
      <c r="BQ841" s="421"/>
      <c r="BR841" s="421"/>
      <c r="BV841" s="282"/>
      <c r="BW841" s="283"/>
      <c r="BY841" s="283"/>
      <c r="BZ841" s="283"/>
      <c r="CA841" s="283"/>
      <c r="CB841" s="282"/>
      <c r="CC841" s="282"/>
      <c r="CD841" s="282"/>
      <c r="CE841" s="282"/>
      <c r="CG841" s="427"/>
      <c r="CH841" s="402"/>
      <c r="CI841" s="424"/>
      <c r="CJ841" s="282"/>
      <c r="CK841" s="282"/>
      <c r="CL841" s="283"/>
      <c r="CM841" s="283"/>
      <c r="CP841" s="282"/>
      <c r="DC841" s="282"/>
      <c r="DD841" s="282"/>
      <c r="DE841" s="282"/>
      <c r="DF841" s="282"/>
      <c r="DG841" s="282"/>
      <c r="DH841" s="282"/>
      <c r="DI841" s="282"/>
      <c r="DJ841" s="282"/>
      <c r="EF841" s="495" t="str">
        <f>""&amp;(MID(数据表!AZ841,1,MIN(FIND({"(";"（"},数据表!AZ841&amp;"(（",1)-1)))&amp;""</f>
        <v/>
      </c>
      <c r="EG841" s="495" t="str">
        <f>""&amp;(MID(数据表!AZ841,1,MIN(FIND({0;1;2;3;4;5;6;7;8;9},数据表!AZ841&amp;"1234567890",1)-1)))&amp;""</f>
        <v/>
      </c>
    </row>
    <row r="842" spans="2:137" s="310" customFormat="1" ht="12" customHeight="1">
      <c r="B842" s="286"/>
      <c r="C842" s="286"/>
      <c r="D842" s="286"/>
      <c r="E842" s="479"/>
      <c r="F842" s="282"/>
      <c r="G842" s="283"/>
      <c r="H842" s="421"/>
      <c r="I842" s="421"/>
      <c r="J842" s="283"/>
      <c r="K842" s="421"/>
      <c r="L842" s="282"/>
      <c r="N842" s="282"/>
      <c r="S842" s="282"/>
      <c r="T842" s="283"/>
      <c r="U842" s="283"/>
      <c r="V842" s="283"/>
      <c r="W842" s="283"/>
      <c r="X842" s="283"/>
      <c r="Y842" s="282"/>
      <c r="Z842" s="282"/>
      <c r="AA842" s="283"/>
      <c r="AB842" s="282"/>
      <c r="AC842" s="282"/>
      <c r="AD842" s="282"/>
      <c r="AE842" s="282"/>
      <c r="AF842" s="283"/>
      <c r="AG842" s="402"/>
      <c r="AH842" s="283"/>
      <c r="AI842" s="283"/>
      <c r="AJ842" s="283"/>
      <c r="AK842" s="283"/>
      <c r="AL842" s="283"/>
      <c r="AM842" s="282"/>
      <c r="AN842" s="282"/>
      <c r="AO842" s="282"/>
      <c r="AP842" s="282"/>
      <c r="AQ842" s="282"/>
      <c r="AR842" s="282"/>
      <c r="AT842" s="283"/>
      <c r="AU842" s="283"/>
      <c r="AV842" s="283"/>
      <c r="AW842" s="283"/>
      <c r="AY842" s="283"/>
      <c r="AZ842" s="282"/>
      <c r="BA842" s="283"/>
      <c r="BB842" s="282"/>
      <c r="BC842" s="282"/>
      <c r="BD842" s="282"/>
      <c r="BE842" s="283"/>
      <c r="BG842" s="282"/>
      <c r="BH842" s="282"/>
      <c r="BI842" s="282"/>
      <c r="BL842" s="421"/>
      <c r="BM842" s="424"/>
      <c r="BN842" s="424"/>
      <c r="BO842" s="424"/>
      <c r="BP842" s="424"/>
      <c r="BQ842" s="421"/>
      <c r="BR842" s="421"/>
      <c r="BV842" s="282"/>
      <c r="BW842" s="283"/>
      <c r="BY842" s="283"/>
      <c r="BZ842" s="283"/>
      <c r="CA842" s="283"/>
      <c r="CB842" s="282"/>
      <c r="CC842" s="282"/>
      <c r="CD842" s="282"/>
      <c r="CE842" s="282"/>
      <c r="CG842" s="427"/>
      <c r="CH842" s="402"/>
      <c r="CI842" s="424"/>
      <c r="CJ842" s="282"/>
      <c r="CK842" s="282"/>
      <c r="CL842" s="283"/>
      <c r="CM842" s="283"/>
      <c r="CP842" s="282"/>
      <c r="DC842" s="282"/>
      <c r="DD842" s="282"/>
      <c r="DE842" s="282"/>
      <c r="DF842" s="282"/>
      <c r="DG842" s="282"/>
      <c r="DH842" s="282"/>
      <c r="DI842" s="282"/>
      <c r="DJ842" s="282"/>
      <c r="EF842" s="495" t="str">
        <f>""&amp;(MID(数据表!AZ842,1,MIN(FIND({"(";"（"},数据表!AZ842&amp;"(（",1)-1)))&amp;""</f>
        <v/>
      </c>
      <c r="EG842" s="495" t="str">
        <f>""&amp;(MID(数据表!AZ842,1,MIN(FIND({0;1;2;3;4;5;6;7;8;9},数据表!AZ842&amp;"1234567890",1)-1)))&amp;""</f>
        <v/>
      </c>
    </row>
    <row r="843" spans="2:137" s="310" customFormat="1" ht="12" customHeight="1">
      <c r="B843" s="286"/>
      <c r="C843" s="286"/>
      <c r="D843" s="286"/>
      <c r="E843" s="479"/>
      <c r="F843" s="282"/>
      <c r="G843" s="283"/>
      <c r="H843" s="421"/>
      <c r="I843" s="421"/>
      <c r="J843" s="283"/>
      <c r="K843" s="421"/>
      <c r="L843" s="282"/>
      <c r="N843" s="282"/>
      <c r="S843" s="282"/>
      <c r="T843" s="283"/>
      <c r="U843" s="283"/>
      <c r="V843" s="283"/>
      <c r="W843" s="283"/>
      <c r="X843" s="283"/>
      <c r="Y843" s="282"/>
      <c r="Z843" s="282"/>
      <c r="AA843" s="283"/>
      <c r="AB843" s="282"/>
      <c r="AC843" s="282"/>
      <c r="AD843" s="282"/>
      <c r="AE843" s="282"/>
      <c r="AF843" s="283"/>
      <c r="AG843" s="402"/>
      <c r="AH843" s="283"/>
      <c r="AI843" s="283"/>
      <c r="AJ843" s="283"/>
      <c r="AK843" s="283"/>
      <c r="AL843" s="283"/>
      <c r="AM843" s="282"/>
      <c r="AN843" s="282"/>
      <c r="AO843" s="282"/>
      <c r="AP843" s="282"/>
      <c r="AQ843" s="282"/>
      <c r="AR843" s="282"/>
      <c r="AT843" s="283"/>
      <c r="AU843" s="283"/>
      <c r="AV843" s="283"/>
      <c r="AW843" s="283"/>
      <c r="AY843" s="283"/>
      <c r="AZ843" s="282"/>
      <c r="BA843" s="283"/>
      <c r="BB843" s="282"/>
      <c r="BC843" s="282"/>
      <c r="BD843" s="282"/>
      <c r="BE843" s="283"/>
      <c r="BG843" s="282"/>
      <c r="BH843" s="282"/>
      <c r="BI843" s="282"/>
      <c r="BL843" s="421"/>
      <c r="BM843" s="424"/>
      <c r="BN843" s="424"/>
      <c r="BO843" s="424"/>
      <c r="BP843" s="424"/>
      <c r="BQ843" s="421"/>
      <c r="BR843" s="421"/>
      <c r="BV843" s="282"/>
      <c r="BW843" s="283"/>
      <c r="BY843" s="283"/>
      <c r="BZ843" s="283"/>
      <c r="CA843" s="283"/>
      <c r="CB843" s="282"/>
      <c r="CC843" s="282"/>
      <c r="CD843" s="282"/>
      <c r="CE843" s="282"/>
      <c r="CG843" s="427"/>
      <c r="CH843" s="402"/>
      <c r="CI843" s="424"/>
      <c r="CJ843" s="282"/>
      <c r="CK843" s="282"/>
      <c r="CL843" s="283"/>
      <c r="CM843" s="283"/>
      <c r="CP843" s="282"/>
      <c r="DC843" s="282"/>
      <c r="DD843" s="282"/>
      <c r="DE843" s="282"/>
      <c r="DF843" s="282"/>
      <c r="DG843" s="282"/>
      <c r="DH843" s="282"/>
      <c r="DI843" s="282"/>
      <c r="DJ843" s="282"/>
      <c r="EF843" s="495" t="str">
        <f>""&amp;(MID(数据表!AZ843,1,MIN(FIND({"(";"（"},数据表!AZ843&amp;"(（",1)-1)))&amp;""</f>
        <v/>
      </c>
      <c r="EG843" s="495" t="str">
        <f>""&amp;(MID(数据表!AZ843,1,MIN(FIND({0;1;2;3;4;5;6;7;8;9},数据表!AZ843&amp;"1234567890",1)-1)))&amp;""</f>
        <v/>
      </c>
    </row>
    <row r="844" spans="2:137" s="310" customFormat="1" ht="12" customHeight="1">
      <c r="B844" s="286"/>
      <c r="C844" s="286"/>
      <c r="D844" s="286"/>
      <c r="E844" s="479"/>
      <c r="F844" s="282"/>
      <c r="G844" s="283"/>
      <c r="H844" s="421"/>
      <c r="I844" s="421"/>
      <c r="J844" s="283"/>
      <c r="K844" s="421"/>
      <c r="L844" s="282"/>
      <c r="N844" s="282"/>
      <c r="S844" s="282"/>
      <c r="T844" s="283"/>
      <c r="U844" s="283"/>
      <c r="V844" s="283"/>
      <c r="W844" s="283"/>
      <c r="X844" s="283"/>
      <c r="Y844" s="282"/>
      <c r="Z844" s="282"/>
      <c r="AA844" s="283"/>
      <c r="AB844" s="282"/>
      <c r="AC844" s="282"/>
      <c r="AD844" s="282"/>
      <c r="AE844" s="282"/>
      <c r="AF844" s="283"/>
      <c r="AG844" s="402"/>
      <c r="AH844" s="283"/>
      <c r="AI844" s="283"/>
      <c r="AJ844" s="283"/>
      <c r="AK844" s="283"/>
      <c r="AL844" s="283"/>
      <c r="AM844" s="282"/>
      <c r="AN844" s="282"/>
      <c r="AO844" s="282"/>
      <c r="AP844" s="282"/>
      <c r="AQ844" s="282"/>
      <c r="AR844" s="282"/>
      <c r="AT844" s="283"/>
      <c r="AU844" s="283"/>
      <c r="AV844" s="283"/>
      <c r="AW844" s="283"/>
      <c r="AY844" s="283"/>
      <c r="AZ844" s="282"/>
      <c r="BA844" s="283"/>
      <c r="BB844" s="282"/>
      <c r="BC844" s="282"/>
      <c r="BD844" s="282"/>
      <c r="BE844" s="283"/>
      <c r="BG844" s="282"/>
      <c r="BH844" s="282"/>
      <c r="BI844" s="282"/>
      <c r="BL844" s="421"/>
      <c r="BM844" s="424"/>
      <c r="BN844" s="424"/>
      <c r="BO844" s="424"/>
      <c r="BP844" s="424"/>
      <c r="BQ844" s="421"/>
      <c r="BR844" s="421"/>
      <c r="BV844" s="282"/>
      <c r="BW844" s="283"/>
      <c r="BY844" s="283"/>
      <c r="BZ844" s="283"/>
      <c r="CA844" s="283"/>
      <c r="CB844" s="282"/>
      <c r="CC844" s="282"/>
      <c r="CD844" s="282"/>
      <c r="CE844" s="282"/>
      <c r="CG844" s="427"/>
      <c r="CH844" s="402"/>
      <c r="CI844" s="424"/>
      <c r="CJ844" s="282"/>
      <c r="CK844" s="282"/>
      <c r="CL844" s="283"/>
      <c r="CM844" s="283"/>
      <c r="CP844" s="282"/>
      <c r="DC844" s="282"/>
      <c r="DD844" s="282"/>
      <c r="DE844" s="282"/>
      <c r="DF844" s="282"/>
      <c r="DG844" s="282"/>
      <c r="DH844" s="282"/>
      <c r="DI844" s="282"/>
      <c r="DJ844" s="282"/>
      <c r="EF844" s="495" t="str">
        <f>""&amp;(MID(数据表!AZ844,1,MIN(FIND({"(";"（"},数据表!AZ844&amp;"(（",1)-1)))&amp;""</f>
        <v/>
      </c>
      <c r="EG844" s="495" t="str">
        <f>""&amp;(MID(数据表!AZ844,1,MIN(FIND({0;1;2;3;4;5;6;7;8;9},数据表!AZ844&amp;"1234567890",1)-1)))&amp;""</f>
        <v/>
      </c>
    </row>
    <row r="845" spans="2:137" s="310" customFormat="1" ht="12" customHeight="1">
      <c r="B845" s="286"/>
      <c r="C845" s="286"/>
      <c r="D845" s="286"/>
      <c r="E845" s="479"/>
      <c r="F845" s="282"/>
      <c r="G845" s="283"/>
      <c r="H845" s="421"/>
      <c r="I845" s="421"/>
      <c r="J845" s="283"/>
      <c r="K845" s="421"/>
      <c r="L845" s="282"/>
      <c r="N845" s="282"/>
      <c r="S845" s="282"/>
      <c r="T845" s="283"/>
      <c r="U845" s="283"/>
      <c r="V845" s="283"/>
      <c r="W845" s="283"/>
      <c r="X845" s="283"/>
      <c r="Y845" s="282"/>
      <c r="Z845" s="282"/>
      <c r="AA845" s="283"/>
      <c r="AB845" s="282"/>
      <c r="AC845" s="282"/>
      <c r="AD845" s="282"/>
      <c r="AE845" s="282"/>
      <c r="AF845" s="283"/>
      <c r="AG845" s="402"/>
      <c r="AH845" s="283"/>
      <c r="AI845" s="283"/>
      <c r="AJ845" s="283"/>
      <c r="AK845" s="283"/>
      <c r="AL845" s="283"/>
      <c r="AM845" s="282"/>
      <c r="AN845" s="282"/>
      <c r="AO845" s="282"/>
      <c r="AP845" s="282"/>
      <c r="AQ845" s="282"/>
      <c r="AR845" s="282"/>
      <c r="AT845" s="283"/>
      <c r="AU845" s="283"/>
      <c r="AV845" s="283"/>
      <c r="AW845" s="283"/>
      <c r="AY845" s="283"/>
      <c r="AZ845" s="282"/>
      <c r="BA845" s="283"/>
      <c r="BB845" s="282"/>
      <c r="BC845" s="282"/>
      <c r="BD845" s="282"/>
      <c r="BE845" s="283"/>
      <c r="BG845" s="282"/>
      <c r="BH845" s="282"/>
      <c r="BI845" s="282"/>
      <c r="BL845" s="421"/>
      <c r="BM845" s="424"/>
      <c r="BN845" s="424"/>
      <c r="BO845" s="424"/>
      <c r="BP845" s="424"/>
      <c r="BQ845" s="421"/>
      <c r="BR845" s="421"/>
      <c r="BV845" s="282"/>
      <c r="BW845" s="283"/>
      <c r="BY845" s="283"/>
      <c r="BZ845" s="283"/>
      <c r="CA845" s="283"/>
      <c r="CB845" s="282"/>
      <c r="CC845" s="282"/>
      <c r="CD845" s="282"/>
      <c r="CE845" s="282"/>
      <c r="CG845" s="427"/>
      <c r="CH845" s="402"/>
      <c r="CI845" s="424"/>
      <c r="CJ845" s="282"/>
      <c r="CK845" s="282"/>
      <c r="CL845" s="283"/>
      <c r="CM845" s="283"/>
      <c r="CP845" s="282"/>
      <c r="DC845" s="282"/>
      <c r="DD845" s="282"/>
      <c r="DE845" s="282"/>
      <c r="DF845" s="282"/>
      <c r="DG845" s="282"/>
      <c r="DH845" s="282"/>
      <c r="DI845" s="282"/>
      <c r="DJ845" s="282"/>
      <c r="EF845" s="495" t="str">
        <f>""&amp;(MID(数据表!AZ845,1,MIN(FIND({"(";"（"},数据表!AZ845&amp;"(（",1)-1)))&amp;""</f>
        <v/>
      </c>
      <c r="EG845" s="495" t="str">
        <f>""&amp;(MID(数据表!AZ845,1,MIN(FIND({0;1;2;3;4;5;6;7;8;9},数据表!AZ845&amp;"1234567890",1)-1)))&amp;""</f>
        <v/>
      </c>
    </row>
    <row r="846" spans="2:137" s="310" customFormat="1" ht="12" customHeight="1">
      <c r="B846" s="286"/>
      <c r="C846" s="286"/>
      <c r="D846" s="286"/>
      <c r="E846" s="479"/>
      <c r="F846" s="282"/>
      <c r="G846" s="283"/>
      <c r="H846" s="421"/>
      <c r="I846" s="421"/>
      <c r="J846" s="283"/>
      <c r="K846" s="421"/>
      <c r="L846" s="282"/>
      <c r="N846" s="282"/>
      <c r="S846" s="282"/>
      <c r="T846" s="283"/>
      <c r="U846" s="283"/>
      <c r="V846" s="283"/>
      <c r="W846" s="283"/>
      <c r="X846" s="283"/>
      <c r="Y846" s="282"/>
      <c r="Z846" s="282"/>
      <c r="AA846" s="283"/>
      <c r="AB846" s="282"/>
      <c r="AC846" s="282"/>
      <c r="AD846" s="282"/>
      <c r="AE846" s="282"/>
      <c r="AF846" s="283"/>
      <c r="AG846" s="402"/>
      <c r="AH846" s="283"/>
      <c r="AI846" s="283"/>
      <c r="AJ846" s="283"/>
      <c r="AK846" s="283"/>
      <c r="AL846" s="283"/>
      <c r="AM846" s="282"/>
      <c r="AN846" s="282"/>
      <c r="AO846" s="282"/>
      <c r="AP846" s="282"/>
      <c r="AQ846" s="282"/>
      <c r="AR846" s="282"/>
      <c r="AT846" s="283"/>
      <c r="AU846" s="283"/>
      <c r="AV846" s="283"/>
      <c r="AW846" s="283"/>
      <c r="AY846" s="283"/>
      <c r="AZ846" s="282"/>
      <c r="BA846" s="283"/>
      <c r="BB846" s="282"/>
      <c r="BC846" s="282"/>
      <c r="BD846" s="282"/>
      <c r="BE846" s="283"/>
      <c r="BG846" s="282"/>
      <c r="BH846" s="282"/>
      <c r="BI846" s="282"/>
      <c r="BL846" s="421"/>
      <c r="BM846" s="424"/>
      <c r="BN846" s="424"/>
      <c r="BO846" s="424"/>
      <c r="BP846" s="424"/>
      <c r="BQ846" s="421"/>
      <c r="BR846" s="421"/>
      <c r="BV846" s="282"/>
      <c r="BW846" s="283"/>
      <c r="BY846" s="283"/>
      <c r="BZ846" s="283"/>
      <c r="CA846" s="283"/>
      <c r="CB846" s="282"/>
      <c r="CC846" s="282"/>
      <c r="CD846" s="282"/>
      <c r="CE846" s="282"/>
      <c r="CG846" s="427"/>
      <c r="CH846" s="402"/>
      <c r="CI846" s="424"/>
      <c r="CJ846" s="282"/>
      <c r="CK846" s="282"/>
      <c r="CL846" s="283"/>
      <c r="CM846" s="283"/>
      <c r="CP846" s="282"/>
      <c r="DC846" s="282"/>
      <c r="DD846" s="282"/>
      <c r="DE846" s="282"/>
      <c r="DF846" s="282"/>
      <c r="DG846" s="282"/>
      <c r="DH846" s="282"/>
      <c r="DI846" s="282"/>
      <c r="DJ846" s="282"/>
      <c r="EF846" s="495" t="str">
        <f>""&amp;(MID(数据表!AZ846,1,MIN(FIND({"(";"（"},数据表!AZ846&amp;"(（",1)-1)))&amp;""</f>
        <v/>
      </c>
      <c r="EG846" s="495" t="str">
        <f>""&amp;(MID(数据表!AZ846,1,MIN(FIND({0;1;2;3;4;5;6;7;8;9},数据表!AZ846&amp;"1234567890",1)-1)))&amp;""</f>
        <v/>
      </c>
    </row>
    <row r="847" spans="2:137" s="310" customFormat="1" ht="12" customHeight="1">
      <c r="B847" s="286"/>
      <c r="C847" s="286"/>
      <c r="D847" s="286"/>
      <c r="E847" s="479"/>
      <c r="F847" s="282"/>
      <c r="G847" s="283"/>
      <c r="H847" s="421"/>
      <c r="I847" s="421"/>
      <c r="J847" s="283"/>
      <c r="K847" s="421"/>
      <c r="L847" s="282"/>
      <c r="N847" s="282"/>
      <c r="S847" s="282"/>
      <c r="T847" s="283"/>
      <c r="U847" s="283"/>
      <c r="V847" s="283"/>
      <c r="W847" s="283"/>
      <c r="X847" s="283"/>
      <c r="Y847" s="282"/>
      <c r="Z847" s="282"/>
      <c r="AA847" s="283"/>
      <c r="AB847" s="282"/>
      <c r="AC847" s="282"/>
      <c r="AD847" s="282"/>
      <c r="AE847" s="282"/>
      <c r="AF847" s="283"/>
      <c r="AG847" s="402"/>
      <c r="AH847" s="283"/>
      <c r="AI847" s="283"/>
      <c r="AJ847" s="283"/>
      <c r="AK847" s="283"/>
      <c r="AL847" s="283"/>
      <c r="AM847" s="282"/>
      <c r="AN847" s="282"/>
      <c r="AO847" s="282"/>
      <c r="AP847" s="282"/>
      <c r="AQ847" s="282"/>
      <c r="AR847" s="282"/>
      <c r="AT847" s="283"/>
      <c r="AU847" s="283"/>
      <c r="AV847" s="283"/>
      <c r="AW847" s="283"/>
      <c r="AY847" s="283"/>
      <c r="AZ847" s="282"/>
      <c r="BA847" s="283"/>
      <c r="BB847" s="282"/>
      <c r="BC847" s="282"/>
      <c r="BD847" s="282"/>
      <c r="BE847" s="283"/>
      <c r="BG847" s="282"/>
      <c r="BH847" s="282"/>
      <c r="BI847" s="282"/>
      <c r="BL847" s="421"/>
      <c r="BM847" s="424"/>
      <c r="BN847" s="424"/>
      <c r="BO847" s="424"/>
      <c r="BP847" s="424"/>
      <c r="BQ847" s="421"/>
      <c r="BR847" s="421"/>
      <c r="BV847" s="282"/>
      <c r="BW847" s="283"/>
      <c r="BY847" s="283"/>
      <c r="BZ847" s="283"/>
      <c r="CA847" s="283"/>
      <c r="CB847" s="282"/>
      <c r="CC847" s="282"/>
      <c r="CD847" s="282"/>
      <c r="CE847" s="282"/>
      <c r="CG847" s="427"/>
      <c r="CH847" s="402"/>
      <c r="CI847" s="424"/>
      <c r="CJ847" s="282"/>
      <c r="CK847" s="282"/>
      <c r="CL847" s="283"/>
      <c r="CM847" s="283"/>
      <c r="CP847" s="282"/>
      <c r="DC847" s="282"/>
      <c r="DD847" s="282"/>
      <c r="DE847" s="282"/>
      <c r="DF847" s="282"/>
      <c r="DG847" s="282"/>
      <c r="DH847" s="282"/>
      <c r="DI847" s="282"/>
      <c r="DJ847" s="282"/>
      <c r="EF847" s="495" t="str">
        <f>""&amp;(MID(数据表!AZ847,1,MIN(FIND({"(";"（"},数据表!AZ847&amp;"(（",1)-1)))&amp;""</f>
        <v/>
      </c>
      <c r="EG847" s="495" t="str">
        <f>""&amp;(MID(数据表!AZ847,1,MIN(FIND({0;1;2;3;4;5;6;7;8;9},数据表!AZ847&amp;"1234567890",1)-1)))&amp;""</f>
        <v/>
      </c>
    </row>
    <row r="848" spans="2:137" s="310" customFormat="1" ht="12" customHeight="1">
      <c r="B848" s="286"/>
      <c r="C848" s="286"/>
      <c r="D848" s="286"/>
      <c r="E848" s="479"/>
      <c r="F848" s="282"/>
      <c r="G848" s="283"/>
      <c r="H848" s="421"/>
      <c r="I848" s="421"/>
      <c r="J848" s="283"/>
      <c r="K848" s="421"/>
      <c r="L848" s="282"/>
      <c r="N848" s="282"/>
      <c r="S848" s="282"/>
      <c r="T848" s="283"/>
      <c r="U848" s="283"/>
      <c r="V848" s="283"/>
      <c r="W848" s="283"/>
      <c r="X848" s="283"/>
      <c r="Y848" s="282"/>
      <c r="Z848" s="282"/>
      <c r="AA848" s="283"/>
      <c r="AB848" s="282"/>
      <c r="AC848" s="282"/>
      <c r="AD848" s="282"/>
      <c r="AE848" s="282"/>
      <c r="AF848" s="283"/>
      <c r="AG848" s="402"/>
      <c r="AH848" s="283"/>
      <c r="AI848" s="283"/>
      <c r="AJ848" s="283"/>
      <c r="AK848" s="283"/>
      <c r="AL848" s="283"/>
      <c r="AM848" s="282"/>
      <c r="AN848" s="282"/>
      <c r="AO848" s="282"/>
      <c r="AP848" s="282"/>
      <c r="AQ848" s="282"/>
      <c r="AR848" s="282"/>
      <c r="AT848" s="283"/>
      <c r="AU848" s="283"/>
      <c r="AV848" s="283"/>
      <c r="AW848" s="283"/>
      <c r="AY848" s="283"/>
      <c r="AZ848" s="282"/>
      <c r="BA848" s="283"/>
      <c r="BB848" s="282"/>
      <c r="BC848" s="282"/>
      <c r="BD848" s="282"/>
      <c r="BE848" s="283"/>
      <c r="BG848" s="282"/>
      <c r="BH848" s="282"/>
      <c r="BI848" s="282"/>
      <c r="BL848" s="421"/>
      <c r="BM848" s="424"/>
      <c r="BN848" s="424"/>
      <c r="BO848" s="424"/>
      <c r="BP848" s="424"/>
      <c r="BQ848" s="421"/>
      <c r="BR848" s="421"/>
      <c r="BV848" s="282"/>
      <c r="BW848" s="283"/>
      <c r="BY848" s="283"/>
      <c r="BZ848" s="283"/>
      <c r="CA848" s="283"/>
      <c r="CB848" s="282"/>
      <c r="CC848" s="282"/>
      <c r="CD848" s="282"/>
      <c r="CE848" s="282"/>
      <c r="CG848" s="427"/>
      <c r="CH848" s="402"/>
      <c r="CI848" s="424"/>
      <c r="CJ848" s="282"/>
      <c r="CK848" s="282"/>
      <c r="CL848" s="283"/>
      <c r="CM848" s="283"/>
      <c r="CP848" s="282"/>
      <c r="DC848" s="282"/>
      <c r="DD848" s="282"/>
      <c r="DE848" s="282"/>
      <c r="DF848" s="282"/>
      <c r="DG848" s="282"/>
      <c r="DH848" s="282"/>
      <c r="DI848" s="282"/>
      <c r="DJ848" s="282"/>
      <c r="EF848" s="495" t="str">
        <f>""&amp;(MID(数据表!AZ848,1,MIN(FIND({"(";"（"},数据表!AZ848&amp;"(（",1)-1)))&amp;""</f>
        <v/>
      </c>
      <c r="EG848" s="495" t="str">
        <f>""&amp;(MID(数据表!AZ848,1,MIN(FIND({0;1;2;3;4;5;6;7;8;9},数据表!AZ848&amp;"1234567890",1)-1)))&amp;""</f>
        <v/>
      </c>
    </row>
    <row r="849" spans="2:137" s="310" customFormat="1" ht="12" customHeight="1">
      <c r="B849" s="286"/>
      <c r="C849" s="286"/>
      <c r="D849" s="286"/>
      <c r="E849" s="479"/>
      <c r="F849" s="282"/>
      <c r="G849" s="283"/>
      <c r="H849" s="421"/>
      <c r="I849" s="421"/>
      <c r="J849" s="283"/>
      <c r="K849" s="421"/>
      <c r="L849" s="282"/>
      <c r="N849" s="282"/>
      <c r="S849" s="282"/>
      <c r="T849" s="283"/>
      <c r="U849" s="283"/>
      <c r="V849" s="283"/>
      <c r="W849" s="283"/>
      <c r="X849" s="283"/>
      <c r="Y849" s="282"/>
      <c r="Z849" s="282"/>
      <c r="AA849" s="283"/>
      <c r="AB849" s="282"/>
      <c r="AC849" s="282"/>
      <c r="AD849" s="282"/>
      <c r="AE849" s="282"/>
      <c r="AF849" s="283"/>
      <c r="AG849" s="402"/>
      <c r="AH849" s="283"/>
      <c r="AI849" s="283"/>
      <c r="AJ849" s="283"/>
      <c r="AK849" s="283"/>
      <c r="AL849" s="283"/>
      <c r="AM849" s="282"/>
      <c r="AN849" s="282"/>
      <c r="AO849" s="282"/>
      <c r="AP849" s="282"/>
      <c r="AQ849" s="282"/>
      <c r="AR849" s="282"/>
      <c r="AT849" s="283"/>
      <c r="AU849" s="283"/>
      <c r="AV849" s="283"/>
      <c r="AW849" s="283"/>
      <c r="AY849" s="283"/>
      <c r="AZ849" s="282"/>
      <c r="BA849" s="283"/>
      <c r="BB849" s="282"/>
      <c r="BC849" s="282"/>
      <c r="BD849" s="282"/>
      <c r="BE849" s="283"/>
      <c r="BG849" s="282"/>
      <c r="BH849" s="282"/>
      <c r="BI849" s="282"/>
      <c r="BL849" s="421"/>
      <c r="BM849" s="424"/>
      <c r="BN849" s="424"/>
      <c r="BO849" s="424"/>
      <c r="BP849" s="424"/>
      <c r="BQ849" s="421"/>
      <c r="BR849" s="421"/>
      <c r="BV849" s="282"/>
      <c r="BW849" s="283"/>
      <c r="BY849" s="283"/>
      <c r="BZ849" s="283"/>
      <c r="CA849" s="283"/>
      <c r="CB849" s="282"/>
      <c r="CC849" s="282"/>
      <c r="CD849" s="282"/>
      <c r="CE849" s="282"/>
      <c r="CG849" s="427"/>
      <c r="CH849" s="402"/>
      <c r="CI849" s="424"/>
      <c r="CJ849" s="282"/>
      <c r="CK849" s="282"/>
      <c r="CL849" s="283"/>
      <c r="CM849" s="283"/>
      <c r="CP849" s="282"/>
      <c r="DC849" s="282"/>
      <c r="DD849" s="282"/>
      <c r="DE849" s="282"/>
      <c r="DF849" s="282"/>
      <c r="DG849" s="282"/>
      <c r="DH849" s="282"/>
      <c r="DI849" s="282"/>
      <c r="DJ849" s="282"/>
      <c r="EF849" s="495" t="str">
        <f>""&amp;(MID(数据表!AZ849,1,MIN(FIND({"(";"（"},数据表!AZ849&amp;"(（",1)-1)))&amp;""</f>
        <v/>
      </c>
      <c r="EG849" s="495" t="str">
        <f>""&amp;(MID(数据表!AZ849,1,MIN(FIND({0;1;2;3;4;5;6;7;8;9},数据表!AZ849&amp;"1234567890",1)-1)))&amp;""</f>
        <v/>
      </c>
    </row>
    <row r="850" spans="2:137" s="310" customFormat="1" ht="12" customHeight="1">
      <c r="B850" s="286"/>
      <c r="C850" s="286"/>
      <c r="D850" s="286"/>
      <c r="E850" s="479"/>
      <c r="F850" s="282"/>
      <c r="G850" s="283"/>
      <c r="H850" s="421"/>
      <c r="I850" s="421"/>
      <c r="J850" s="283"/>
      <c r="K850" s="421"/>
      <c r="L850" s="282"/>
      <c r="N850" s="282"/>
      <c r="S850" s="282"/>
      <c r="T850" s="283"/>
      <c r="U850" s="283"/>
      <c r="V850" s="283"/>
      <c r="W850" s="283"/>
      <c r="X850" s="283"/>
      <c r="Y850" s="282"/>
      <c r="Z850" s="282"/>
      <c r="AA850" s="283"/>
      <c r="AB850" s="282"/>
      <c r="AC850" s="282"/>
      <c r="AD850" s="282"/>
      <c r="AE850" s="282"/>
      <c r="AF850" s="283"/>
      <c r="AG850" s="402"/>
      <c r="AH850" s="283"/>
      <c r="AI850" s="283"/>
      <c r="AJ850" s="283"/>
      <c r="AK850" s="283"/>
      <c r="AL850" s="283"/>
      <c r="AM850" s="282"/>
      <c r="AN850" s="282"/>
      <c r="AO850" s="282"/>
      <c r="AP850" s="282"/>
      <c r="AQ850" s="282"/>
      <c r="AR850" s="282"/>
      <c r="AT850" s="283"/>
      <c r="AU850" s="283"/>
      <c r="AV850" s="283"/>
      <c r="AW850" s="283"/>
      <c r="AY850" s="283"/>
      <c r="AZ850" s="282"/>
      <c r="BA850" s="283"/>
      <c r="BB850" s="282"/>
      <c r="BC850" s="282"/>
      <c r="BD850" s="282"/>
      <c r="BE850" s="283"/>
      <c r="BG850" s="282"/>
      <c r="BH850" s="282"/>
      <c r="BI850" s="282"/>
      <c r="BL850" s="421"/>
      <c r="BM850" s="424"/>
      <c r="BN850" s="424"/>
      <c r="BO850" s="424"/>
      <c r="BP850" s="424"/>
      <c r="BQ850" s="421"/>
      <c r="BR850" s="421"/>
      <c r="BV850" s="282"/>
      <c r="BW850" s="283"/>
      <c r="BY850" s="283"/>
      <c r="BZ850" s="283"/>
      <c r="CA850" s="283"/>
      <c r="CB850" s="282"/>
      <c r="CC850" s="282"/>
      <c r="CD850" s="282"/>
      <c r="CE850" s="282"/>
      <c r="CG850" s="427"/>
      <c r="CH850" s="402"/>
      <c r="CI850" s="424"/>
      <c r="CJ850" s="282"/>
      <c r="CK850" s="282"/>
      <c r="CL850" s="283"/>
      <c r="CM850" s="283"/>
      <c r="CP850" s="282"/>
      <c r="DC850" s="282"/>
      <c r="DD850" s="282"/>
      <c r="DE850" s="282"/>
      <c r="DF850" s="282"/>
      <c r="DG850" s="282"/>
      <c r="DH850" s="282"/>
      <c r="DI850" s="282"/>
      <c r="DJ850" s="282"/>
      <c r="EF850" s="495" t="str">
        <f>""&amp;(MID(数据表!AZ850,1,MIN(FIND({"(";"（"},数据表!AZ850&amp;"(（",1)-1)))&amp;""</f>
        <v/>
      </c>
      <c r="EG850" s="495" t="str">
        <f>""&amp;(MID(数据表!AZ850,1,MIN(FIND({0;1;2;3;4;5;6;7;8;9},数据表!AZ850&amp;"1234567890",1)-1)))&amp;""</f>
        <v/>
      </c>
    </row>
    <row r="851" spans="2:137" s="310" customFormat="1" ht="12" customHeight="1">
      <c r="B851" s="286"/>
      <c r="C851" s="286"/>
      <c r="D851" s="286"/>
      <c r="E851" s="479"/>
      <c r="F851" s="282"/>
      <c r="G851" s="283"/>
      <c r="H851" s="421"/>
      <c r="I851" s="421"/>
      <c r="J851" s="283"/>
      <c r="K851" s="421"/>
      <c r="L851" s="282"/>
      <c r="N851" s="282"/>
      <c r="S851" s="282"/>
      <c r="T851" s="283"/>
      <c r="U851" s="283"/>
      <c r="V851" s="283"/>
      <c r="W851" s="283"/>
      <c r="X851" s="283"/>
      <c r="Y851" s="282"/>
      <c r="Z851" s="282"/>
      <c r="AA851" s="283"/>
      <c r="AB851" s="282"/>
      <c r="AC851" s="282"/>
      <c r="AD851" s="282"/>
      <c r="AE851" s="282"/>
      <c r="AF851" s="283"/>
      <c r="AG851" s="402"/>
      <c r="AH851" s="283"/>
      <c r="AI851" s="283"/>
      <c r="AJ851" s="283"/>
      <c r="AK851" s="283"/>
      <c r="AL851" s="283"/>
      <c r="AM851" s="282"/>
      <c r="AN851" s="282"/>
      <c r="AO851" s="282"/>
      <c r="AP851" s="282"/>
      <c r="AQ851" s="282"/>
      <c r="AR851" s="282"/>
      <c r="AT851" s="283"/>
      <c r="AU851" s="283"/>
      <c r="AV851" s="283"/>
      <c r="AW851" s="283"/>
      <c r="AY851" s="283"/>
      <c r="AZ851" s="282"/>
      <c r="BA851" s="283"/>
      <c r="BB851" s="282"/>
      <c r="BC851" s="282"/>
      <c r="BD851" s="282"/>
      <c r="BE851" s="283"/>
      <c r="BG851" s="282"/>
      <c r="BH851" s="282"/>
      <c r="BI851" s="282"/>
      <c r="BL851" s="421"/>
      <c r="BM851" s="424"/>
      <c r="BN851" s="424"/>
      <c r="BO851" s="424"/>
      <c r="BP851" s="424"/>
      <c r="BQ851" s="421"/>
      <c r="BR851" s="421"/>
      <c r="BV851" s="282"/>
      <c r="BW851" s="283"/>
      <c r="BY851" s="283"/>
      <c r="BZ851" s="283"/>
      <c r="CA851" s="283"/>
      <c r="CB851" s="282"/>
      <c r="CC851" s="282"/>
      <c r="CD851" s="282"/>
      <c r="CE851" s="282"/>
      <c r="CG851" s="427"/>
      <c r="CH851" s="402"/>
      <c r="CI851" s="424"/>
      <c r="CJ851" s="282"/>
      <c r="CK851" s="282"/>
      <c r="CL851" s="283"/>
      <c r="CM851" s="283"/>
      <c r="CP851" s="282"/>
      <c r="DC851" s="282"/>
      <c r="DD851" s="282"/>
      <c r="DE851" s="282"/>
      <c r="DF851" s="282"/>
      <c r="DG851" s="282"/>
      <c r="DH851" s="282"/>
      <c r="DI851" s="282"/>
      <c r="DJ851" s="282"/>
      <c r="EF851" s="495" t="str">
        <f>""&amp;(MID(数据表!AZ851,1,MIN(FIND({"(";"（"},数据表!AZ851&amp;"(（",1)-1)))&amp;""</f>
        <v/>
      </c>
      <c r="EG851" s="495" t="str">
        <f>""&amp;(MID(数据表!AZ851,1,MIN(FIND({0;1;2;3;4;5;6;7;8;9},数据表!AZ851&amp;"1234567890",1)-1)))&amp;""</f>
        <v/>
      </c>
    </row>
    <row r="852" spans="2:137" s="310" customFormat="1" ht="12" customHeight="1">
      <c r="B852" s="286"/>
      <c r="C852" s="286"/>
      <c r="D852" s="286"/>
      <c r="E852" s="479"/>
      <c r="F852" s="282"/>
      <c r="G852" s="283"/>
      <c r="H852" s="421"/>
      <c r="I852" s="421"/>
      <c r="J852" s="283"/>
      <c r="K852" s="421"/>
      <c r="L852" s="282"/>
      <c r="N852" s="282"/>
      <c r="S852" s="282"/>
      <c r="T852" s="283"/>
      <c r="U852" s="283"/>
      <c r="V852" s="283"/>
      <c r="W852" s="283"/>
      <c r="X852" s="283"/>
      <c r="Y852" s="282"/>
      <c r="Z852" s="282"/>
      <c r="AA852" s="283"/>
      <c r="AB852" s="282"/>
      <c r="AC852" s="282"/>
      <c r="AD852" s="282"/>
      <c r="AE852" s="282"/>
      <c r="AF852" s="283"/>
      <c r="AG852" s="402"/>
      <c r="AH852" s="283"/>
      <c r="AI852" s="283"/>
      <c r="AJ852" s="283"/>
      <c r="AK852" s="283"/>
      <c r="AL852" s="283"/>
      <c r="AM852" s="282"/>
      <c r="AN852" s="282"/>
      <c r="AO852" s="282"/>
      <c r="AP852" s="282"/>
      <c r="AQ852" s="282"/>
      <c r="AR852" s="282"/>
      <c r="AT852" s="283"/>
      <c r="AU852" s="283"/>
      <c r="AV852" s="283"/>
      <c r="AW852" s="283"/>
      <c r="AY852" s="283"/>
      <c r="AZ852" s="282"/>
      <c r="BA852" s="283"/>
      <c r="BB852" s="282"/>
      <c r="BC852" s="282"/>
      <c r="BD852" s="282"/>
      <c r="BE852" s="283"/>
      <c r="BG852" s="282"/>
      <c r="BH852" s="282"/>
      <c r="BI852" s="282"/>
      <c r="BL852" s="421"/>
      <c r="BM852" s="424"/>
      <c r="BN852" s="424"/>
      <c r="BO852" s="424"/>
      <c r="BP852" s="424"/>
      <c r="BQ852" s="421"/>
      <c r="BR852" s="421"/>
      <c r="BV852" s="282"/>
      <c r="BW852" s="283"/>
      <c r="BY852" s="283"/>
      <c r="BZ852" s="283"/>
      <c r="CA852" s="283"/>
      <c r="CB852" s="282"/>
      <c r="CC852" s="282"/>
      <c r="CD852" s="282"/>
      <c r="CE852" s="282"/>
      <c r="CG852" s="427"/>
      <c r="CH852" s="402"/>
      <c r="CI852" s="424"/>
      <c r="CJ852" s="282"/>
      <c r="CK852" s="282"/>
      <c r="CL852" s="283"/>
      <c r="CM852" s="283"/>
      <c r="CP852" s="282"/>
      <c r="DC852" s="282"/>
      <c r="DD852" s="282"/>
      <c r="DE852" s="282"/>
      <c r="DF852" s="282"/>
      <c r="DG852" s="282"/>
      <c r="DH852" s="282"/>
      <c r="DI852" s="282"/>
      <c r="DJ852" s="282"/>
      <c r="EF852" s="495" t="str">
        <f>""&amp;(MID(数据表!AZ852,1,MIN(FIND({"(";"（"},数据表!AZ852&amp;"(（",1)-1)))&amp;""</f>
        <v/>
      </c>
      <c r="EG852" s="495" t="str">
        <f>""&amp;(MID(数据表!AZ852,1,MIN(FIND({0;1;2;3;4;5;6;7;8;9},数据表!AZ852&amp;"1234567890",1)-1)))&amp;""</f>
        <v/>
      </c>
    </row>
    <row r="853" spans="2:137" s="310" customFormat="1" ht="12" customHeight="1">
      <c r="B853" s="286"/>
      <c r="C853" s="286"/>
      <c r="D853" s="286"/>
      <c r="E853" s="479"/>
      <c r="F853" s="282"/>
      <c r="G853" s="283"/>
      <c r="H853" s="421"/>
      <c r="I853" s="421"/>
      <c r="J853" s="283"/>
      <c r="K853" s="421"/>
      <c r="L853" s="282"/>
      <c r="N853" s="282"/>
      <c r="S853" s="282"/>
      <c r="T853" s="283"/>
      <c r="U853" s="283"/>
      <c r="V853" s="283"/>
      <c r="W853" s="283"/>
      <c r="X853" s="283"/>
      <c r="Y853" s="282"/>
      <c r="Z853" s="282"/>
      <c r="AA853" s="283"/>
      <c r="AB853" s="282"/>
      <c r="AC853" s="282"/>
      <c r="AD853" s="282"/>
      <c r="AE853" s="282"/>
      <c r="AF853" s="283"/>
      <c r="AG853" s="402"/>
      <c r="AH853" s="283"/>
      <c r="AI853" s="283"/>
      <c r="AJ853" s="283"/>
      <c r="AK853" s="283"/>
      <c r="AL853" s="283"/>
      <c r="AM853" s="282"/>
      <c r="AN853" s="282"/>
      <c r="AO853" s="282"/>
      <c r="AP853" s="282"/>
      <c r="AQ853" s="282"/>
      <c r="AR853" s="282"/>
      <c r="AT853" s="283"/>
      <c r="AU853" s="283"/>
      <c r="AV853" s="283"/>
      <c r="AW853" s="283"/>
      <c r="AY853" s="283"/>
      <c r="AZ853" s="282"/>
      <c r="BA853" s="283"/>
      <c r="BB853" s="282"/>
      <c r="BC853" s="282"/>
      <c r="BD853" s="282"/>
      <c r="BE853" s="283"/>
      <c r="BG853" s="282"/>
      <c r="BH853" s="282"/>
      <c r="BI853" s="282"/>
      <c r="BL853" s="421"/>
      <c r="BM853" s="424"/>
      <c r="BN853" s="424"/>
      <c r="BO853" s="424"/>
      <c r="BP853" s="424"/>
      <c r="BQ853" s="421"/>
      <c r="BR853" s="421"/>
      <c r="BV853" s="282"/>
      <c r="BW853" s="283"/>
      <c r="BY853" s="283"/>
      <c r="BZ853" s="283"/>
      <c r="CA853" s="283"/>
      <c r="CB853" s="282"/>
      <c r="CC853" s="282"/>
      <c r="CD853" s="282"/>
      <c r="CE853" s="282"/>
      <c r="CG853" s="427"/>
      <c r="CH853" s="402"/>
      <c r="CI853" s="424"/>
      <c r="CJ853" s="282"/>
      <c r="CK853" s="282"/>
      <c r="CL853" s="283"/>
      <c r="CM853" s="283"/>
      <c r="CP853" s="282"/>
      <c r="DC853" s="282"/>
      <c r="DD853" s="282"/>
      <c r="DE853" s="282"/>
      <c r="DF853" s="282"/>
      <c r="DG853" s="282"/>
      <c r="DH853" s="282"/>
      <c r="DI853" s="282"/>
      <c r="DJ853" s="282"/>
      <c r="EF853" s="495" t="str">
        <f>""&amp;(MID(数据表!AZ853,1,MIN(FIND({"(";"（"},数据表!AZ853&amp;"(（",1)-1)))&amp;""</f>
        <v/>
      </c>
      <c r="EG853" s="495" t="str">
        <f>""&amp;(MID(数据表!AZ853,1,MIN(FIND({0;1;2;3;4;5;6;7;8;9},数据表!AZ853&amp;"1234567890",1)-1)))&amp;""</f>
        <v/>
      </c>
    </row>
    <row r="854" spans="2:137" s="310" customFormat="1" ht="12" customHeight="1">
      <c r="B854" s="286"/>
      <c r="C854" s="286"/>
      <c r="D854" s="286"/>
      <c r="E854" s="479"/>
      <c r="F854" s="282"/>
      <c r="G854" s="283"/>
      <c r="H854" s="421"/>
      <c r="I854" s="421"/>
      <c r="J854" s="283"/>
      <c r="K854" s="421"/>
      <c r="L854" s="282"/>
      <c r="N854" s="282"/>
      <c r="S854" s="282"/>
      <c r="T854" s="283"/>
      <c r="U854" s="283"/>
      <c r="V854" s="283"/>
      <c r="W854" s="283"/>
      <c r="X854" s="283"/>
      <c r="Y854" s="282"/>
      <c r="Z854" s="282"/>
      <c r="AA854" s="283"/>
      <c r="AB854" s="282"/>
      <c r="AC854" s="282"/>
      <c r="AD854" s="282"/>
      <c r="AE854" s="282"/>
      <c r="AF854" s="283"/>
      <c r="AG854" s="402"/>
      <c r="AH854" s="283"/>
      <c r="AI854" s="283"/>
      <c r="AJ854" s="283"/>
      <c r="AK854" s="283"/>
      <c r="AL854" s="283"/>
      <c r="AM854" s="282"/>
      <c r="AN854" s="282"/>
      <c r="AO854" s="282"/>
      <c r="AP854" s="282"/>
      <c r="AQ854" s="282"/>
      <c r="AR854" s="282"/>
      <c r="AT854" s="283"/>
      <c r="AU854" s="283"/>
      <c r="AV854" s="283"/>
      <c r="AW854" s="283"/>
      <c r="AY854" s="283"/>
      <c r="AZ854" s="282"/>
      <c r="BA854" s="283"/>
      <c r="BB854" s="282"/>
      <c r="BC854" s="282"/>
      <c r="BD854" s="282"/>
      <c r="BE854" s="283"/>
      <c r="BG854" s="282"/>
      <c r="BH854" s="282"/>
      <c r="BI854" s="282"/>
      <c r="BL854" s="421"/>
      <c r="BM854" s="424"/>
      <c r="BN854" s="424"/>
      <c r="BO854" s="424"/>
      <c r="BP854" s="424"/>
      <c r="BQ854" s="421"/>
      <c r="BR854" s="421"/>
      <c r="BV854" s="282"/>
      <c r="BW854" s="283"/>
      <c r="BY854" s="283"/>
      <c r="BZ854" s="283"/>
      <c r="CA854" s="283"/>
      <c r="CB854" s="282"/>
      <c r="CC854" s="282"/>
      <c r="CD854" s="282"/>
      <c r="CE854" s="282"/>
      <c r="CG854" s="427"/>
      <c r="CH854" s="402"/>
      <c r="CI854" s="424"/>
      <c r="CJ854" s="282"/>
      <c r="CK854" s="282"/>
      <c r="CL854" s="283"/>
      <c r="CM854" s="283"/>
      <c r="CP854" s="282"/>
      <c r="DC854" s="282"/>
      <c r="DD854" s="282"/>
      <c r="DE854" s="282"/>
      <c r="DF854" s="282"/>
      <c r="DG854" s="282"/>
      <c r="DH854" s="282"/>
      <c r="DI854" s="282"/>
      <c r="DJ854" s="282"/>
      <c r="EF854" s="495" t="str">
        <f>""&amp;(MID(数据表!AZ854,1,MIN(FIND({"(";"（"},数据表!AZ854&amp;"(（",1)-1)))&amp;""</f>
        <v/>
      </c>
      <c r="EG854" s="495" t="str">
        <f>""&amp;(MID(数据表!AZ854,1,MIN(FIND({0;1;2;3;4;5;6;7;8;9},数据表!AZ854&amp;"1234567890",1)-1)))&amp;""</f>
        <v/>
      </c>
    </row>
    <row r="855" spans="2:137" s="310" customFormat="1" ht="12" customHeight="1">
      <c r="B855" s="286"/>
      <c r="C855" s="286"/>
      <c r="D855" s="286"/>
      <c r="E855" s="479"/>
      <c r="F855" s="282"/>
      <c r="G855" s="283"/>
      <c r="H855" s="421"/>
      <c r="I855" s="421"/>
      <c r="J855" s="283"/>
      <c r="K855" s="421"/>
      <c r="L855" s="282"/>
      <c r="N855" s="282"/>
      <c r="S855" s="282"/>
      <c r="T855" s="283"/>
      <c r="U855" s="283"/>
      <c r="V855" s="283"/>
      <c r="W855" s="283"/>
      <c r="X855" s="283"/>
      <c r="Y855" s="282"/>
      <c r="Z855" s="282"/>
      <c r="AA855" s="283"/>
      <c r="AB855" s="282"/>
      <c r="AC855" s="282"/>
      <c r="AD855" s="282"/>
      <c r="AE855" s="282"/>
      <c r="AF855" s="283"/>
      <c r="AG855" s="402"/>
      <c r="AH855" s="283"/>
      <c r="AI855" s="283"/>
      <c r="AJ855" s="283"/>
      <c r="AK855" s="283"/>
      <c r="AL855" s="283"/>
      <c r="AM855" s="282"/>
      <c r="AN855" s="282"/>
      <c r="AO855" s="282"/>
      <c r="AP855" s="282"/>
      <c r="AQ855" s="282"/>
      <c r="AR855" s="282"/>
      <c r="AT855" s="283"/>
      <c r="AU855" s="283"/>
      <c r="AV855" s="283"/>
      <c r="AW855" s="283"/>
      <c r="AY855" s="283"/>
      <c r="AZ855" s="282"/>
      <c r="BA855" s="283"/>
      <c r="BB855" s="282"/>
      <c r="BC855" s="282"/>
      <c r="BD855" s="282"/>
      <c r="BE855" s="283"/>
      <c r="BG855" s="282"/>
      <c r="BH855" s="282"/>
      <c r="BI855" s="282"/>
      <c r="BL855" s="421"/>
      <c r="BM855" s="424"/>
      <c r="BN855" s="424"/>
      <c r="BO855" s="424"/>
      <c r="BP855" s="424"/>
      <c r="BQ855" s="421"/>
      <c r="BR855" s="421"/>
      <c r="BV855" s="282"/>
      <c r="BW855" s="283"/>
      <c r="BY855" s="283"/>
      <c r="BZ855" s="283"/>
      <c r="CA855" s="283"/>
      <c r="CB855" s="282"/>
      <c r="CC855" s="282"/>
      <c r="CD855" s="282"/>
      <c r="CE855" s="282"/>
      <c r="CG855" s="427"/>
      <c r="CH855" s="402"/>
      <c r="CI855" s="424"/>
      <c r="CJ855" s="282"/>
      <c r="CK855" s="282"/>
      <c r="CL855" s="283"/>
      <c r="CM855" s="283"/>
      <c r="CP855" s="282"/>
      <c r="DC855" s="282"/>
      <c r="DD855" s="282"/>
      <c r="DE855" s="282"/>
      <c r="DF855" s="282"/>
      <c r="DG855" s="282"/>
      <c r="DH855" s="282"/>
      <c r="DI855" s="282"/>
      <c r="DJ855" s="282"/>
      <c r="EF855" s="495" t="str">
        <f>""&amp;(MID(数据表!AZ855,1,MIN(FIND({"(";"（"},数据表!AZ855&amp;"(（",1)-1)))&amp;""</f>
        <v/>
      </c>
      <c r="EG855" s="495" t="str">
        <f>""&amp;(MID(数据表!AZ855,1,MIN(FIND({0;1;2;3;4;5;6;7;8;9},数据表!AZ855&amp;"1234567890",1)-1)))&amp;""</f>
        <v/>
      </c>
    </row>
    <row r="856" spans="2:137" s="310" customFormat="1" ht="12" customHeight="1">
      <c r="B856" s="286"/>
      <c r="C856" s="286"/>
      <c r="D856" s="286"/>
      <c r="E856" s="479"/>
      <c r="F856" s="282"/>
      <c r="G856" s="283"/>
      <c r="H856" s="421"/>
      <c r="I856" s="421"/>
      <c r="J856" s="283"/>
      <c r="K856" s="421"/>
      <c r="L856" s="282"/>
      <c r="N856" s="282"/>
      <c r="S856" s="282"/>
      <c r="T856" s="283"/>
      <c r="U856" s="283"/>
      <c r="V856" s="283"/>
      <c r="W856" s="283"/>
      <c r="X856" s="283"/>
      <c r="Y856" s="282"/>
      <c r="Z856" s="282"/>
      <c r="AA856" s="283"/>
      <c r="AB856" s="282"/>
      <c r="AC856" s="282"/>
      <c r="AD856" s="282"/>
      <c r="AE856" s="282"/>
      <c r="AF856" s="283"/>
      <c r="AG856" s="402"/>
      <c r="AH856" s="283"/>
      <c r="AI856" s="283"/>
      <c r="AJ856" s="283"/>
      <c r="AK856" s="283"/>
      <c r="AL856" s="283"/>
      <c r="AM856" s="282"/>
      <c r="AN856" s="282"/>
      <c r="AO856" s="282"/>
      <c r="AP856" s="282"/>
      <c r="AQ856" s="282"/>
      <c r="AR856" s="282"/>
      <c r="AT856" s="283"/>
      <c r="AU856" s="283"/>
      <c r="AV856" s="283"/>
      <c r="AW856" s="283"/>
      <c r="AY856" s="283"/>
      <c r="AZ856" s="282"/>
      <c r="BA856" s="283"/>
      <c r="BB856" s="282"/>
      <c r="BC856" s="282"/>
      <c r="BD856" s="282"/>
      <c r="BE856" s="283"/>
      <c r="BG856" s="282"/>
      <c r="BH856" s="282"/>
      <c r="BI856" s="282"/>
      <c r="BL856" s="421"/>
      <c r="BM856" s="424"/>
      <c r="BN856" s="424"/>
      <c r="BO856" s="424"/>
      <c r="BP856" s="424"/>
      <c r="BQ856" s="421"/>
      <c r="BR856" s="421"/>
      <c r="BV856" s="282"/>
      <c r="BW856" s="283"/>
      <c r="BY856" s="283"/>
      <c r="BZ856" s="283"/>
      <c r="CA856" s="283"/>
      <c r="CB856" s="282"/>
      <c r="CC856" s="282"/>
      <c r="CD856" s="282"/>
      <c r="CE856" s="282"/>
      <c r="CG856" s="427"/>
      <c r="CH856" s="402"/>
      <c r="CI856" s="424"/>
      <c r="CJ856" s="282"/>
      <c r="CK856" s="282"/>
      <c r="CL856" s="283"/>
      <c r="CM856" s="283"/>
      <c r="CP856" s="282"/>
      <c r="DC856" s="282"/>
      <c r="DD856" s="282"/>
      <c r="DE856" s="282"/>
      <c r="DF856" s="282"/>
      <c r="DG856" s="282"/>
      <c r="DH856" s="282"/>
      <c r="DI856" s="282"/>
      <c r="DJ856" s="282"/>
      <c r="EF856" s="495" t="str">
        <f>""&amp;(MID(数据表!AZ856,1,MIN(FIND({"(";"（"},数据表!AZ856&amp;"(（",1)-1)))&amp;""</f>
        <v/>
      </c>
      <c r="EG856" s="495" t="str">
        <f>""&amp;(MID(数据表!AZ856,1,MIN(FIND({0;1;2;3;4;5;6;7;8;9},数据表!AZ856&amp;"1234567890",1)-1)))&amp;""</f>
        <v/>
      </c>
    </row>
    <row r="857" spans="2:137" s="310" customFormat="1" ht="12" customHeight="1">
      <c r="B857" s="286"/>
      <c r="C857" s="286"/>
      <c r="D857" s="286"/>
      <c r="E857" s="479"/>
      <c r="F857" s="282"/>
      <c r="G857" s="283"/>
      <c r="H857" s="421"/>
      <c r="I857" s="421"/>
      <c r="J857" s="283"/>
      <c r="K857" s="421"/>
      <c r="L857" s="282"/>
      <c r="N857" s="282"/>
      <c r="S857" s="282"/>
      <c r="T857" s="283"/>
      <c r="U857" s="283"/>
      <c r="V857" s="283"/>
      <c r="W857" s="283"/>
      <c r="X857" s="283"/>
      <c r="Y857" s="282"/>
      <c r="Z857" s="282"/>
      <c r="AA857" s="283"/>
      <c r="AB857" s="282"/>
      <c r="AC857" s="282"/>
      <c r="AD857" s="282"/>
      <c r="AE857" s="282"/>
      <c r="AF857" s="283"/>
      <c r="AG857" s="402"/>
      <c r="AH857" s="283"/>
      <c r="AI857" s="283"/>
      <c r="AJ857" s="283"/>
      <c r="AK857" s="283"/>
      <c r="AL857" s="283"/>
      <c r="AM857" s="282"/>
      <c r="AN857" s="282"/>
      <c r="AO857" s="282"/>
      <c r="AP857" s="282"/>
      <c r="AQ857" s="282"/>
      <c r="AR857" s="282"/>
      <c r="AT857" s="283"/>
      <c r="AU857" s="283"/>
      <c r="AV857" s="283"/>
      <c r="AW857" s="283"/>
      <c r="AY857" s="283"/>
      <c r="AZ857" s="282"/>
      <c r="BA857" s="283"/>
      <c r="BB857" s="282"/>
      <c r="BC857" s="282"/>
      <c r="BD857" s="282"/>
      <c r="BE857" s="283"/>
      <c r="BG857" s="282"/>
      <c r="BH857" s="282"/>
      <c r="BI857" s="282"/>
      <c r="BL857" s="421"/>
      <c r="BM857" s="424"/>
      <c r="BN857" s="424"/>
      <c r="BO857" s="424"/>
      <c r="BP857" s="424"/>
      <c r="BQ857" s="421"/>
      <c r="BR857" s="421"/>
      <c r="BV857" s="282"/>
      <c r="BW857" s="283"/>
      <c r="BY857" s="283"/>
      <c r="BZ857" s="283"/>
      <c r="CA857" s="283"/>
      <c r="CB857" s="282"/>
      <c r="CC857" s="282"/>
      <c r="CD857" s="282"/>
      <c r="CE857" s="282"/>
      <c r="CG857" s="427"/>
      <c r="CH857" s="402"/>
      <c r="CI857" s="424"/>
      <c r="CJ857" s="282"/>
      <c r="CK857" s="282"/>
      <c r="CL857" s="283"/>
      <c r="CM857" s="283"/>
      <c r="CP857" s="282"/>
      <c r="DC857" s="282"/>
      <c r="DD857" s="282"/>
      <c r="DE857" s="282"/>
      <c r="DF857" s="282"/>
      <c r="DG857" s="282"/>
      <c r="DH857" s="282"/>
      <c r="DI857" s="282"/>
      <c r="DJ857" s="282"/>
      <c r="EF857" s="495" t="str">
        <f>""&amp;(MID(数据表!AZ857,1,MIN(FIND({"(";"（"},数据表!AZ857&amp;"(（",1)-1)))&amp;""</f>
        <v/>
      </c>
      <c r="EG857" s="495" t="str">
        <f>""&amp;(MID(数据表!AZ857,1,MIN(FIND({0;1;2;3;4;5;6;7;8;9},数据表!AZ857&amp;"1234567890",1)-1)))&amp;""</f>
        <v/>
      </c>
    </row>
    <row r="858" spans="2:137" s="310" customFormat="1" ht="12" customHeight="1">
      <c r="B858" s="286"/>
      <c r="C858" s="286"/>
      <c r="D858" s="286"/>
      <c r="E858" s="479"/>
      <c r="F858" s="282"/>
      <c r="G858" s="283"/>
      <c r="H858" s="421"/>
      <c r="I858" s="421"/>
      <c r="J858" s="283"/>
      <c r="K858" s="421"/>
      <c r="L858" s="282"/>
      <c r="N858" s="282"/>
      <c r="S858" s="282"/>
      <c r="T858" s="283"/>
      <c r="U858" s="283"/>
      <c r="V858" s="283"/>
      <c r="W858" s="283"/>
      <c r="X858" s="283"/>
      <c r="Y858" s="282"/>
      <c r="Z858" s="282"/>
      <c r="AA858" s="283"/>
      <c r="AB858" s="282"/>
      <c r="AC858" s="282"/>
      <c r="AD858" s="282"/>
      <c r="AE858" s="282"/>
      <c r="AF858" s="283"/>
      <c r="AG858" s="402"/>
      <c r="AH858" s="283"/>
      <c r="AI858" s="283"/>
      <c r="AJ858" s="283"/>
      <c r="AK858" s="283"/>
      <c r="AL858" s="283"/>
      <c r="AM858" s="282"/>
      <c r="AN858" s="282"/>
      <c r="AO858" s="282"/>
      <c r="AP858" s="282"/>
      <c r="AQ858" s="282"/>
      <c r="AR858" s="282"/>
      <c r="AT858" s="283"/>
      <c r="AU858" s="283"/>
      <c r="AV858" s="283"/>
      <c r="AW858" s="283"/>
      <c r="AY858" s="283"/>
      <c r="AZ858" s="282"/>
      <c r="BA858" s="283"/>
      <c r="BB858" s="282"/>
      <c r="BC858" s="282"/>
      <c r="BD858" s="282"/>
      <c r="BE858" s="283"/>
      <c r="BG858" s="282"/>
      <c r="BH858" s="282"/>
      <c r="BI858" s="282"/>
      <c r="BL858" s="421"/>
      <c r="BM858" s="424"/>
      <c r="BN858" s="424"/>
      <c r="BO858" s="424"/>
      <c r="BP858" s="424"/>
      <c r="BQ858" s="421"/>
      <c r="BR858" s="421"/>
      <c r="BV858" s="282"/>
      <c r="BW858" s="283"/>
      <c r="BY858" s="283"/>
      <c r="BZ858" s="283"/>
      <c r="CA858" s="283"/>
      <c r="CB858" s="282"/>
      <c r="CC858" s="282"/>
      <c r="CD858" s="282"/>
      <c r="CE858" s="282"/>
      <c r="CG858" s="427"/>
      <c r="CH858" s="402"/>
      <c r="CI858" s="424"/>
      <c r="CJ858" s="282"/>
      <c r="CK858" s="282"/>
      <c r="CL858" s="283"/>
      <c r="CM858" s="283"/>
      <c r="CP858" s="282"/>
      <c r="DC858" s="282"/>
      <c r="DD858" s="282"/>
      <c r="DE858" s="282"/>
      <c r="DF858" s="282"/>
      <c r="DG858" s="282"/>
      <c r="DH858" s="282"/>
      <c r="DI858" s="282"/>
      <c r="DJ858" s="282"/>
      <c r="EF858" s="495" t="str">
        <f>""&amp;(MID(数据表!AZ858,1,MIN(FIND({"(";"（"},数据表!AZ858&amp;"(（",1)-1)))&amp;""</f>
        <v/>
      </c>
      <c r="EG858" s="495" t="str">
        <f>""&amp;(MID(数据表!AZ858,1,MIN(FIND({0;1;2;3;4;5;6;7;8;9},数据表!AZ858&amp;"1234567890",1)-1)))&amp;""</f>
        <v/>
      </c>
    </row>
    <row r="859" spans="2:137" s="310" customFormat="1" ht="12" customHeight="1">
      <c r="B859" s="286"/>
      <c r="C859" s="286"/>
      <c r="D859" s="286"/>
      <c r="E859" s="479"/>
      <c r="F859" s="282"/>
      <c r="G859" s="283"/>
      <c r="H859" s="421"/>
      <c r="I859" s="421"/>
      <c r="J859" s="283"/>
      <c r="K859" s="421"/>
      <c r="L859" s="282"/>
      <c r="N859" s="282"/>
      <c r="S859" s="282"/>
      <c r="T859" s="283"/>
      <c r="U859" s="283"/>
      <c r="V859" s="283"/>
      <c r="W859" s="283"/>
      <c r="X859" s="283"/>
      <c r="Y859" s="282"/>
      <c r="Z859" s="282"/>
      <c r="AA859" s="283"/>
      <c r="AB859" s="282"/>
      <c r="AC859" s="282"/>
      <c r="AD859" s="282"/>
      <c r="AE859" s="282"/>
      <c r="AF859" s="283"/>
      <c r="AG859" s="402"/>
      <c r="AH859" s="283"/>
      <c r="AI859" s="283"/>
      <c r="AJ859" s="283"/>
      <c r="AK859" s="283"/>
      <c r="AL859" s="283"/>
      <c r="AM859" s="282"/>
      <c r="AN859" s="282"/>
      <c r="AO859" s="282"/>
      <c r="AP859" s="282"/>
      <c r="AQ859" s="282"/>
      <c r="AR859" s="282"/>
      <c r="AT859" s="283"/>
      <c r="AU859" s="283"/>
      <c r="AV859" s="283"/>
      <c r="AW859" s="283"/>
      <c r="AY859" s="283"/>
      <c r="AZ859" s="282"/>
      <c r="BA859" s="283"/>
      <c r="BB859" s="282"/>
      <c r="BC859" s="282"/>
      <c r="BD859" s="282"/>
      <c r="BE859" s="283"/>
      <c r="BG859" s="282"/>
      <c r="BH859" s="282"/>
      <c r="BI859" s="282"/>
      <c r="BL859" s="421"/>
      <c r="BM859" s="424"/>
      <c r="BN859" s="424"/>
      <c r="BO859" s="424"/>
      <c r="BP859" s="424"/>
      <c r="BQ859" s="421"/>
      <c r="BR859" s="421"/>
      <c r="BV859" s="282"/>
      <c r="BW859" s="283"/>
      <c r="BY859" s="283"/>
      <c r="BZ859" s="283"/>
      <c r="CA859" s="283"/>
      <c r="CB859" s="282"/>
      <c r="CC859" s="282"/>
      <c r="CD859" s="282"/>
      <c r="CE859" s="282"/>
      <c r="CG859" s="427"/>
      <c r="CH859" s="402"/>
      <c r="CI859" s="424"/>
      <c r="CJ859" s="282"/>
      <c r="CK859" s="282"/>
      <c r="CL859" s="283"/>
      <c r="CM859" s="283"/>
      <c r="CP859" s="282"/>
      <c r="DC859" s="282"/>
      <c r="DD859" s="282"/>
      <c r="DE859" s="282"/>
      <c r="DF859" s="282"/>
      <c r="DG859" s="282"/>
      <c r="DH859" s="282"/>
      <c r="DI859" s="282"/>
      <c r="DJ859" s="282"/>
      <c r="EF859" s="495" t="str">
        <f>""&amp;(MID(数据表!AZ859,1,MIN(FIND({"(";"（"},数据表!AZ859&amp;"(（",1)-1)))&amp;""</f>
        <v/>
      </c>
      <c r="EG859" s="495" t="str">
        <f>""&amp;(MID(数据表!AZ859,1,MIN(FIND({0;1;2;3;4;5;6;7;8;9},数据表!AZ859&amp;"1234567890",1)-1)))&amp;""</f>
        <v/>
      </c>
    </row>
    <row r="860" spans="2:137" s="310" customFormat="1" ht="12" customHeight="1">
      <c r="B860" s="286"/>
      <c r="C860" s="286"/>
      <c r="D860" s="286"/>
      <c r="E860" s="479"/>
      <c r="F860" s="282"/>
      <c r="G860" s="283"/>
      <c r="H860" s="421"/>
      <c r="I860" s="421"/>
      <c r="J860" s="283"/>
      <c r="K860" s="421"/>
      <c r="L860" s="282"/>
      <c r="N860" s="282"/>
      <c r="S860" s="282"/>
      <c r="T860" s="283"/>
      <c r="U860" s="283"/>
      <c r="V860" s="283"/>
      <c r="W860" s="283"/>
      <c r="X860" s="283"/>
      <c r="Y860" s="282"/>
      <c r="Z860" s="282"/>
      <c r="AA860" s="283"/>
      <c r="AB860" s="282"/>
      <c r="AC860" s="282"/>
      <c r="AD860" s="282"/>
      <c r="AE860" s="282"/>
      <c r="AF860" s="283"/>
      <c r="AG860" s="402"/>
      <c r="AH860" s="283"/>
      <c r="AI860" s="283"/>
      <c r="AJ860" s="283"/>
      <c r="AK860" s="283"/>
      <c r="AL860" s="283"/>
      <c r="AM860" s="282"/>
      <c r="AN860" s="282"/>
      <c r="AO860" s="282"/>
      <c r="AP860" s="282"/>
      <c r="AQ860" s="282"/>
      <c r="AR860" s="282"/>
      <c r="AT860" s="283"/>
      <c r="AU860" s="283"/>
      <c r="AV860" s="283"/>
      <c r="AW860" s="283"/>
      <c r="AY860" s="283"/>
      <c r="AZ860" s="282"/>
      <c r="BA860" s="283"/>
      <c r="BB860" s="282"/>
      <c r="BC860" s="282"/>
      <c r="BD860" s="282"/>
      <c r="BE860" s="283"/>
      <c r="BG860" s="282"/>
      <c r="BH860" s="282"/>
      <c r="BI860" s="282"/>
      <c r="BL860" s="421"/>
      <c r="BM860" s="424"/>
      <c r="BN860" s="424"/>
      <c r="BO860" s="424"/>
      <c r="BP860" s="424"/>
      <c r="BQ860" s="421"/>
      <c r="BR860" s="421"/>
      <c r="BV860" s="282"/>
      <c r="BW860" s="283"/>
      <c r="BY860" s="283"/>
      <c r="BZ860" s="283"/>
      <c r="CA860" s="283"/>
      <c r="CB860" s="282"/>
      <c r="CC860" s="282"/>
      <c r="CD860" s="282"/>
      <c r="CE860" s="282"/>
      <c r="CG860" s="427"/>
      <c r="CH860" s="402"/>
      <c r="CI860" s="424"/>
      <c r="CJ860" s="282"/>
      <c r="CK860" s="282"/>
      <c r="CL860" s="283"/>
      <c r="CM860" s="283"/>
      <c r="CP860" s="282"/>
      <c r="DC860" s="282"/>
      <c r="DD860" s="282"/>
      <c r="DE860" s="282"/>
      <c r="DF860" s="282"/>
      <c r="DG860" s="282"/>
      <c r="DH860" s="282"/>
      <c r="DI860" s="282"/>
      <c r="DJ860" s="282"/>
      <c r="EF860" s="495" t="str">
        <f>""&amp;(MID(数据表!AZ860,1,MIN(FIND({"(";"（"},数据表!AZ860&amp;"(（",1)-1)))&amp;""</f>
        <v/>
      </c>
      <c r="EG860" s="495" t="str">
        <f>""&amp;(MID(数据表!AZ860,1,MIN(FIND({0;1;2;3;4;5;6;7;8;9},数据表!AZ860&amp;"1234567890",1)-1)))&amp;""</f>
        <v/>
      </c>
    </row>
    <row r="861" spans="2:137" s="310" customFormat="1" ht="12" customHeight="1">
      <c r="B861" s="286"/>
      <c r="C861" s="286"/>
      <c r="D861" s="286"/>
      <c r="E861" s="479"/>
      <c r="F861" s="282"/>
      <c r="G861" s="283"/>
      <c r="H861" s="421"/>
      <c r="I861" s="421"/>
      <c r="J861" s="283"/>
      <c r="K861" s="421"/>
      <c r="L861" s="282"/>
      <c r="N861" s="282"/>
      <c r="S861" s="282"/>
      <c r="T861" s="283"/>
      <c r="U861" s="283"/>
      <c r="V861" s="283"/>
      <c r="W861" s="283"/>
      <c r="X861" s="283"/>
      <c r="Y861" s="282"/>
      <c r="Z861" s="282"/>
      <c r="AA861" s="283"/>
      <c r="AB861" s="282"/>
      <c r="AC861" s="282"/>
      <c r="AD861" s="282"/>
      <c r="AE861" s="282"/>
      <c r="AF861" s="283"/>
      <c r="AG861" s="402"/>
      <c r="AH861" s="283"/>
      <c r="AI861" s="283"/>
      <c r="AJ861" s="283"/>
      <c r="AK861" s="283"/>
      <c r="AL861" s="283"/>
      <c r="AM861" s="282"/>
      <c r="AN861" s="282"/>
      <c r="AO861" s="282"/>
      <c r="AP861" s="282"/>
      <c r="AQ861" s="282"/>
      <c r="AR861" s="282"/>
      <c r="AT861" s="283"/>
      <c r="AU861" s="283"/>
      <c r="AV861" s="283"/>
      <c r="AW861" s="283"/>
      <c r="AY861" s="283"/>
      <c r="AZ861" s="282"/>
      <c r="BA861" s="283"/>
      <c r="BB861" s="282"/>
      <c r="BC861" s="282"/>
      <c r="BD861" s="282"/>
      <c r="BE861" s="283"/>
      <c r="BG861" s="282"/>
      <c r="BH861" s="282"/>
      <c r="BI861" s="282"/>
      <c r="BL861" s="421"/>
      <c r="BM861" s="424"/>
      <c r="BN861" s="424"/>
      <c r="BO861" s="424"/>
      <c r="BP861" s="424"/>
      <c r="BQ861" s="421"/>
      <c r="BR861" s="421"/>
      <c r="BV861" s="282"/>
      <c r="BW861" s="283"/>
      <c r="BY861" s="283"/>
      <c r="BZ861" s="283"/>
      <c r="CA861" s="283"/>
      <c r="CB861" s="282"/>
      <c r="CC861" s="282"/>
      <c r="CD861" s="282"/>
      <c r="CE861" s="282"/>
      <c r="CG861" s="427"/>
      <c r="CH861" s="402"/>
      <c r="CI861" s="424"/>
      <c r="CJ861" s="282"/>
      <c r="CK861" s="282"/>
      <c r="CL861" s="283"/>
      <c r="CM861" s="283"/>
      <c r="CP861" s="282"/>
      <c r="DC861" s="282"/>
      <c r="DD861" s="282"/>
      <c r="DE861" s="282"/>
      <c r="DF861" s="282"/>
      <c r="DG861" s="282"/>
      <c r="DH861" s="282"/>
      <c r="DI861" s="282"/>
      <c r="DJ861" s="282"/>
      <c r="EF861" s="495" t="str">
        <f>""&amp;(MID(数据表!AZ861,1,MIN(FIND({"(";"（"},数据表!AZ861&amp;"(（",1)-1)))&amp;""</f>
        <v/>
      </c>
      <c r="EG861" s="495" t="str">
        <f>""&amp;(MID(数据表!AZ861,1,MIN(FIND({0;1;2;3;4;5;6;7;8;9},数据表!AZ861&amp;"1234567890",1)-1)))&amp;""</f>
        <v/>
      </c>
    </row>
    <row r="862" spans="2:137" s="310" customFormat="1" ht="12" customHeight="1">
      <c r="B862" s="286"/>
      <c r="C862" s="286"/>
      <c r="D862" s="286"/>
      <c r="E862" s="479"/>
      <c r="F862" s="282"/>
      <c r="G862" s="283"/>
      <c r="H862" s="421"/>
      <c r="I862" s="421"/>
      <c r="J862" s="283"/>
      <c r="K862" s="421"/>
      <c r="L862" s="282"/>
      <c r="N862" s="282"/>
      <c r="S862" s="282"/>
      <c r="T862" s="283"/>
      <c r="U862" s="283"/>
      <c r="V862" s="283"/>
      <c r="W862" s="283"/>
      <c r="X862" s="283"/>
      <c r="Y862" s="282"/>
      <c r="Z862" s="282"/>
      <c r="AA862" s="283"/>
      <c r="AB862" s="282"/>
      <c r="AC862" s="282"/>
      <c r="AD862" s="282"/>
      <c r="AE862" s="282"/>
      <c r="AF862" s="283"/>
      <c r="AG862" s="402"/>
      <c r="AH862" s="283"/>
      <c r="AI862" s="283"/>
      <c r="AJ862" s="283"/>
      <c r="AK862" s="283"/>
      <c r="AL862" s="283"/>
      <c r="AM862" s="282"/>
      <c r="AN862" s="282"/>
      <c r="AO862" s="282"/>
      <c r="AP862" s="282"/>
      <c r="AQ862" s="282"/>
      <c r="AR862" s="282"/>
      <c r="AT862" s="283"/>
      <c r="AU862" s="283"/>
      <c r="AV862" s="283"/>
      <c r="AW862" s="283"/>
      <c r="AY862" s="283"/>
      <c r="AZ862" s="282"/>
      <c r="BA862" s="283"/>
      <c r="BB862" s="282"/>
      <c r="BC862" s="282"/>
      <c r="BD862" s="282"/>
      <c r="BE862" s="283"/>
      <c r="BG862" s="282"/>
      <c r="BH862" s="282"/>
      <c r="BI862" s="282"/>
      <c r="BL862" s="421"/>
      <c r="BM862" s="424"/>
      <c r="BN862" s="424"/>
      <c r="BO862" s="424"/>
      <c r="BP862" s="424"/>
      <c r="BQ862" s="421"/>
      <c r="BR862" s="421"/>
      <c r="BV862" s="282"/>
      <c r="BW862" s="283"/>
      <c r="BY862" s="283"/>
      <c r="BZ862" s="283"/>
      <c r="CA862" s="283"/>
      <c r="CB862" s="282"/>
      <c r="CC862" s="282"/>
      <c r="CD862" s="282"/>
      <c r="CE862" s="282"/>
      <c r="CG862" s="427"/>
      <c r="CH862" s="402"/>
      <c r="CI862" s="424"/>
      <c r="CJ862" s="282"/>
      <c r="CK862" s="282"/>
      <c r="CL862" s="283"/>
      <c r="CM862" s="283"/>
      <c r="CP862" s="282"/>
      <c r="DC862" s="282"/>
      <c r="DD862" s="282"/>
      <c r="DE862" s="282"/>
      <c r="DF862" s="282"/>
      <c r="DG862" s="282"/>
      <c r="DH862" s="282"/>
      <c r="DI862" s="282"/>
      <c r="DJ862" s="282"/>
      <c r="EF862" s="495" t="str">
        <f>""&amp;(MID(数据表!AZ862,1,MIN(FIND({"(";"（"},数据表!AZ862&amp;"(（",1)-1)))&amp;""</f>
        <v/>
      </c>
      <c r="EG862" s="495" t="str">
        <f>""&amp;(MID(数据表!AZ862,1,MIN(FIND({0;1;2;3;4;5;6;7;8;9},数据表!AZ862&amp;"1234567890",1)-1)))&amp;""</f>
        <v/>
      </c>
    </row>
    <row r="863" spans="2:137" s="310" customFormat="1" ht="12" customHeight="1">
      <c r="B863" s="286"/>
      <c r="C863" s="286"/>
      <c r="D863" s="286"/>
      <c r="E863" s="479"/>
      <c r="F863" s="282"/>
      <c r="G863" s="283"/>
      <c r="H863" s="421"/>
      <c r="I863" s="421"/>
      <c r="J863" s="283"/>
      <c r="K863" s="421"/>
      <c r="L863" s="282"/>
      <c r="N863" s="282"/>
      <c r="S863" s="282"/>
      <c r="T863" s="283"/>
      <c r="U863" s="283"/>
      <c r="V863" s="283"/>
      <c r="W863" s="283"/>
      <c r="X863" s="283"/>
      <c r="Y863" s="282"/>
      <c r="Z863" s="282"/>
      <c r="AA863" s="283"/>
      <c r="AB863" s="282"/>
      <c r="AC863" s="282"/>
      <c r="AD863" s="282"/>
      <c r="AE863" s="282"/>
      <c r="AF863" s="283"/>
      <c r="AG863" s="402"/>
      <c r="AH863" s="283"/>
      <c r="AI863" s="283"/>
      <c r="AJ863" s="283"/>
      <c r="AK863" s="283"/>
      <c r="AL863" s="283"/>
      <c r="AM863" s="282"/>
      <c r="AN863" s="282"/>
      <c r="AO863" s="282"/>
      <c r="AP863" s="282"/>
      <c r="AQ863" s="282"/>
      <c r="AR863" s="282"/>
      <c r="AT863" s="283"/>
      <c r="AU863" s="283"/>
      <c r="AV863" s="283"/>
      <c r="AW863" s="283"/>
      <c r="AY863" s="283"/>
      <c r="AZ863" s="282"/>
      <c r="BA863" s="283"/>
      <c r="BB863" s="282"/>
      <c r="BC863" s="282"/>
      <c r="BD863" s="282"/>
      <c r="BE863" s="283"/>
      <c r="BG863" s="282"/>
      <c r="BH863" s="282"/>
      <c r="BI863" s="282"/>
      <c r="BL863" s="421"/>
      <c r="BM863" s="424"/>
      <c r="BN863" s="424"/>
      <c r="BO863" s="424"/>
      <c r="BP863" s="424"/>
      <c r="BQ863" s="421"/>
      <c r="BR863" s="421"/>
      <c r="BV863" s="282"/>
      <c r="BW863" s="283"/>
      <c r="BY863" s="283"/>
      <c r="BZ863" s="283"/>
      <c r="CA863" s="283"/>
      <c r="CB863" s="282"/>
      <c r="CC863" s="282"/>
      <c r="CD863" s="282"/>
      <c r="CE863" s="282"/>
      <c r="CG863" s="427"/>
      <c r="CH863" s="402"/>
      <c r="CI863" s="424"/>
      <c r="CJ863" s="282"/>
      <c r="CK863" s="282"/>
      <c r="CL863" s="283"/>
      <c r="CM863" s="283"/>
      <c r="CP863" s="282"/>
      <c r="DC863" s="282"/>
      <c r="DD863" s="282"/>
      <c r="DE863" s="282"/>
      <c r="DF863" s="282"/>
      <c r="DG863" s="282"/>
      <c r="DH863" s="282"/>
      <c r="DI863" s="282"/>
      <c r="DJ863" s="282"/>
      <c r="EF863" s="495" t="str">
        <f>""&amp;(MID(数据表!AZ863,1,MIN(FIND({"(";"（"},数据表!AZ863&amp;"(（",1)-1)))&amp;""</f>
        <v/>
      </c>
      <c r="EG863" s="495" t="str">
        <f>""&amp;(MID(数据表!AZ863,1,MIN(FIND({0;1;2;3;4;5;6;7;8;9},数据表!AZ863&amp;"1234567890",1)-1)))&amp;""</f>
        <v/>
      </c>
    </row>
    <row r="864" spans="2:137" s="310" customFormat="1" ht="12" customHeight="1">
      <c r="B864" s="286"/>
      <c r="C864" s="286"/>
      <c r="D864" s="286"/>
      <c r="E864" s="479"/>
      <c r="F864" s="282"/>
      <c r="G864" s="283"/>
      <c r="H864" s="421"/>
      <c r="I864" s="421"/>
      <c r="J864" s="283"/>
      <c r="K864" s="421"/>
      <c r="L864" s="282"/>
      <c r="N864" s="282"/>
      <c r="S864" s="282"/>
      <c r="T864" s="283"/>
      <c r="U864" s="283"/>
      <c r="V864" s="283"/>
      <c r="W864" s="283"/>
      <c r="X864" s="283"/>
      <c r="Y864" s="282"/>
      <c r="Z864" s="282"/>
      <c r="AA864" s="283"/>
      <c r="AB864" s="282"/>
      <c r="AC864" s="282"/>
      <c r="AD864" s="282"/>
      <c r="AE864" s="282"/>
      <c r="AF864" s="283"/>
      <c r="AG864" s="402"/>
      <c r="AH864" s="283"/>
      <c r="AI864" s="283"/>
      <c r="AJ864" s="283"/>
      <c r="AK864" s="283"/>
      <c r="AL864" s="283"/>
      <c r="AM864" s="282"/>
      <c r="AN864" s="282"/>
      <c r="AO864" s="282"/>
      <c r="AP864" s="282"/>
      <c r="AQ864" s="282"/>
      <c r="AR864" s="282"/>
      <c r="AT864" s="283"/>
      <c r="AU864" s="283"/>
      <c r="AV864" s="283"/>
      <c r="AW864" s="283"/>
      <c r="AY864" s="283"/>
      <c r="AZ864" s="282"/>
      <c r="BA864" s="283"/>
      <c r="BB864" s="282"/>
      <c r="BC864" s="282"/>
      <c r="BD864" s="282"/>
      <c r="BE864" s="283"/>
      <c r="BG864" s="282"/>
      <c r="BH864" s="282"/>
      <c r="BI864" s="282"/>
      <c r="BL864" s="421"/>
      <c r="BM864" s="424"/>
      <c r="BN864" s="424"/>
      <c r="BO864" s="424"/>
      <c r="BP864" s="424"/>
      <c r="BQ864" s="421"/>
      <c r="BR864" s="421"/>
      <c r="BV864" s="282"/>
      <c r="BW864" s="283"/>
      <c r="BY864" s="283"/>
      <c r="BZ864" s="283"/>
      <c r="CA864" s="283"/>
      <c r="CB864" s="282"/>
      <c r="CC864" s="282"/>
      <c r="CD864" s="282"/>
      <c r="CE864" s="282"/>
      <c r="CG864" s="427"/>
      <c r="CH864" s="402"/>
      <c r="CI864" s="424"/>
      <c r="CJ864" s="282"/>
      <c r="CK864" s="282"/>
      <c r="CL864" s="283"/>
      <c r="CM864" s="283"/>
      <c r="CP864" s="282"/>
      <c r="DC864" s="282"/>
      <c r="DD864" s="282"/>
      <c r="DE864" s="282"/>
      <c r="DF864" s="282"/>
      <c r="DG864" s="282"/>
      <c r="DH864" s="282"/>
      <c r="DI864" s="282"/>
      <c r="DJ864" s="282"/>
      <c r="EF864" s="495" t="str">
        <f>""&amp;(MID(数据表!AZ864,1,MIN(FIND({"(";"（"},数据表!AZ864&amp;"(（",1)-1)))&amp;""</f>
        <v/>
      </c>
      <c r="EG864" s="495" t="str">
        <f>""&amp;(MID(数据表!AZ864,1,MIN(FIND({0;1;2;3;4;5;6;7;8;9},数据表!AZ864&amp;"1234567890",1)-1)))&amp;""</f>
        <v/>
      </c>
    </row>
    <row r="865" spans="2:137" s="310" customFormat="1" ht="12" customHeight="1">
      <c r="B865" s="286"/>
      <c r="C865" s="286"/>
      <c r="D865" s="286"/>
      <c r="E865" s="479"/>
      <c r="F865" s="282"/>
      <c r="G865" s="283"/>
      <c r="H865" s="421"/>
      <c r="I865" s="421"/>
      <c r="J865" s="283"/>
      <c r="K865" s="421"/>
      <c r="L865" s="282"/>
      <c r="N865" s="282"/>
      <c r="S865" s="282"/>
      <c r="T865" s="283"/>
      <c r="U865" s="283"/>
      <c r="V865" s="283"/>
      <c r="W865" s="283"/>
      <c r="X865" s="283"/>
      <c r="Y865" s="282"/>
      <c r="Z865" s="282"/>
      <c r="AA865" s="283"/>
      <c r="AB865" s="282"/>
      <c r="AC865" s="282"/>
      <c r="AD865" s="282"/>
      <c r="AE865" s="282"/>
      <c r="AF865" s="283"/>
      <c r="AG865" s="402"/>
      <c r="AH865" s="283"/>
      <c r="AI865" s="283"/>
      <c r="AJ865" s="283"/>
      <c r="AK865" s="283"/>
      <c r="AL865" s="283"/>
      <c r="AM865" s="282"/>
      <c r="AN865" s="282"/>
      <c r="AO865" s="282"/>
      <c r="AP865" s="282"/>
      <c r="AQ865" s="282"/>
      <c r="AR865" s="282"/>
      <c r="AT865" s="283"/>
      <c r="AU865" s="283"/>
      <c r="AV865" s="283"/>
      <c r="AW865" s="283"/>
      <c r="AY865" s="283"/>
      <c r="AZ865" s="282"/>
      <c r="BA865" s="283"/>
      <c r="BB865" s="282"/>
      <c r="BC865" s="282"/>
      <c r="BD865" s="282"/>
      <c r="BE865" s="283"/>
      <c r="BG865" s="282"/>
      <c r="BH865" s="282"/>
      <c r="BI865" s="282"/>
      <c r="BL865" s="421"/>
      <c r="BM865" s="424"/>
      <c r="BN865" s="424"/>
      <c r="BO865" s="424"/>
      <c r="BP865" s="424"/>
      <c r="BQ865" s="421"/>
      <c r="BR865" s="421"/>
      <c r="BV865" s="282"/>
      <c r="BW865" s="283"/>
      <c r="BY865" s="283"/>
      <c r="BZ865" s="283"/>
      <c r="CA865" s="283"/>
      <c r="CB865" s="282"/>
      <c r="CC865" s="282"/>
      <c r="CD865" s="282"/>
      <c r="CE865" s="282"/>
      <c r="CG865" s="427"/>
      <c r="CH865" s="402"/>
      <c r="CI865" s="424"/>
      <c r="CJ865" s="282"/>
      <c r="CK865" s="282"/>
      <c r="CL865" s="283"/>
      <c r="CM865" s="283"/>
      <c r="CP865" s="282"/>
      <c r="DC865" s="282"/>
      <c r="DD865" s="282"/>
      <c r="DE865" s="282"/>
      <c r="DF865" s="282"/>
      <c r="DG865" s="282"/>
      <c r="DH865" s="282"/>
      <c r="DI865" s="282"/>
      <c r="DJ865" s="282"/>
      <c r="EF865" s="495" t="str">
        <f>""&amp;(MID(数据表!AZ865,1,MIN(FIND({"(";"（"},数据表!AZ865&amp;"(（",1)-1)))&amp;""</f>
        <v/>
      </c>
      <c r="EG865" s="495" t="str">
        <f>""&amp;(MID(数据表!AZ865,1,MIN(FIND({0;1;2;3;4;5;6;7;8;9},数据表!AZ865&amp;"1234567890",1)-1)))&amp;""</f>
        <v/>
      </c>
    </row>
    <row r="866" spans="2:137" s="310" customFormat="1" ht="12" customHeight="1">
      <c r="B866" s="286"/>
      <c r="C866" s="286"/>
      <c r="D866" s="286"/>
      <c r="E866" s="479"/>
      <c r="F866" s="282"/>
      <c r="G866" s="283"/>
      <c r="H866" s="421"/>
      <c r="I866" s="421"/>
      <c r="J866" s="283"/>
      <c r="K866" s="421"/>
      <c r="L866" s="282"/>
      <c r="N866" s="282"/>
      <c r="S866" s="282"/>
      <c r="T866" s="283"/>
      <c r="U866" s="283"/>
      <c r="V866" s="283"/>
      <c r="W866" s="283"/>
      <c r="X866" s="283"/>
      <c r="Y866" s="282"/>
      <c r="Z866" s="282"/>
      <c r="AA866" s="283"/>
      <c r="AB866" s="282"/>
      <c r="AC866" s="282"/>
      <c r="AD866" s="282"/>
      <c r="AE866" s="282"/>
      <c r="AF866" s="283"/>
      <c r="AG866" s="402"/>
      <c r="AH866" s="283"/>
      <c r="AI866" s="283"/>
      <c r="AJ866" s="283"/>
      <c r="AK866" s="283"/>
      <c r="AL866" s="283"/>
      <c r="AM866" s="282"/>
      <c r="AN866" s="282"/>
      <c r="AO866" s="282"/>
      <c r="AP866" s="282"/>
      <c r="AQ866" s="282"/>
      <c r="AR866" s="282"/>
      <c r="AT866" s="283"/>
      <c r="AU866" s="283"/>
      <c r="AV866" s="283"/>
      <c r="AW866" s="283"/>
      <c r="AY866" s="283"/>
      <c r="AZ866" s="282"/>
      <c r="BA866" s="283"/>
      <c r="BB866" s="282"/>
      <c r="BC866" s="282"/>
      <c r="BD866" s="282"/>
      <c r="BE866" s="283"/>
      <c r="BG866" s="282"/>
      <c r="BH866" s="282"/>
      <c r="BI866" s="282"/>
      <c r="BL866" s="421"/>
      <c r="BM866" s="424"/>
      <c r="BN866" s="424"/>
      <c r="BO866" s="424"/>
      <c r="BP866" s="424"/>
      <c r="BQ866" s="421"/>
      <c r="BR866" s="421"/>
      <c r="BV866" s="282"/>
      <c r="BW866" s="283"/>
      <c r="BY866" s="283"/>
      <c r="BZ866" s="283"/>
      <c r="CA866" s="283"/>
      <c r="CB866" s="282"/>
      <c r="CC866" s="282"/>
      <c r="CD866" s="282"/>
      <c r="CE866" s="282"/>
      <c r="CG866" s="427"/>
      <c r="CH866" s="402"/>
      <c r="CI866" s="424"/>
      <c r="CJ866" s="282"/>
      <c r="CK866" s="282"/>
      <c r="CL866" s="283"/>
      <c r="CM866" s="283"/>
      <c r="CP866" s="282"/>
      <c r="DC866" s="282"/>
      <c r="DD866" s="282"/>
      <c r="DE866" s="282"/>
      <c r="DF866" s="282"/>
      <c r="DG866" s="282"/>
      <c r="DH866" s="282"/>
      <c r="DI866" s="282"/>
      <c r="DJ866" s="282"/>
      <c r="EF866" s="495" t="str">
        <f>""&amp;(MID(数据表!AZ866,1,MIN(FIND({"(";"（"},数据表!AZ866&amp;"(（",1)-1)))&amp;""</f>
        <v/>
      </c>
      <c r="EG866" s="495" t="str">
        <f>""&amp;(MID(数据表!AZ866,1,MIN(FIND({0;1;2;3;4;5;6;7;8;9},数据表!AZ866&amp;"1234567890",1)-1)))&amp;""</f>
        <v/>
      </c>
    </row>
    <row r="867" spans="2:137" s="310" customFormat="1" ht="12" customHeight="1">
      <c r="B867" s="286"/>
      <c r="C867" s="286"/>
      <c r="D867" s="286"/>
      <c r="E867" s="479"/>
      <c r="F867" s="282"/>
      <c r="G867" s="283"/>
      <c r="H867" s="421"/>
      <c r="I867" s="421"/>
      <c r="J867" s="283"/>
      <c r="K867" s="421"/>
      <c r="L867" s="282"/>
      <c r="N867" s="282"/>
      <c r="S867" s="282"/>
      <c r="T867" s="283"/>
      <c r="U867" s="283"/>
      <c r="V867" s="283"/>
      <c r="W867" s="283"/>
      <c r="X867" s="283"/>
      <c r="Y867" s="282"/>
      <c r="Z867" s="282"/>
      <c r="AA867" s="283"/>
      <c r="AB867" s="282"/>
      <c r="AC867" s="282"/>
      <c r="AD867" s="282"/>
      <c r="AE867" s="282"/>
      <c r="AF867" s="283"/>
      <c r="AG867" s="402"/>
      <c r="AH867" s="283"/>
      <c r="AI867" s="283"/>
      <c r="AJ867" s="283"/>
      <c r="AK867" s="283"/>
      <c r="AL867" s="283"/>
      <c r="AM867" s="282"/>
      <c r="AN867" s="282"/>
      <c r="AO867" s="282"/>
      <c r="AP867" s="282"/>
      <c r="AQ867" s="282"/>
      <c r="AR867" s="282"/>
      <c r="AT867" s="283"/>
      <c r="AU867" s="283"/>
      <c r="AV867" s="283"/>
      <c r="AW867" s="283"/>
      <c r="AY867" s="283"/>
      <c r="AZ867" s="282"/>
      <c r="BA867" s="283"/>
      <c r="BB867" s="282"/>
      <c r="BC867" s="282"/>
      <c r="BD867" s="282"/>
      <c r="BE867" s="283"/>
      <c r="BG867" s="282"/>
      <c r="BH867" s="282"/>
      <c r="BI867" s="282"/>
      <c r="BL867" s="421"/>
      <c r="BM867" s="424"/>
      <c r="BN867" s="424"/>
      <c r="BO867" s="424"/>
      <c r="BP867" s="424"/>
      <c r="BQ867" s="421"/>
      <c r="BR867" s="421"/>
      <c r="BV867" s="282"/>
      <c r="BW867" s="283"/>
      <c r="BY867" s="283"/>
      <c r="BZ867" s="283"/>
      <c r="CA867" s="283"/>
      <c r="CB867" s="282"/>
      <c r="CC867" s="282"/>
      <c r="CD867" s="282"/>
      <c r="CE867" s="282"/>
      <c r="CG867" s="427"/>
      <c r="CH867" s="402"/>
      <c r="CI867" s="424"/>
      <c r="CJ867" s="282"/>
      <c r="CK867" s="282"/>
      <c r="CL867" s="283"/>
      <c r="CM867" s="283"/>
      <c r="CP867" s="282"/>
      <c r="DC867" s="282"/>
      <c r="DD867" s="282"/>
      <c r="DE867" s="282"/>
      <c r="DF867" s="282"/>
      <c r="DG867" s="282"/>
      <c r="DH867" s="282"/>
      <c r="DI867" s="282"/>
      <c r="DJ867" s="282"/>
      <c r="EF867" s="495" t="str">
        <f>""&amp;(MID(数据表!AZ867,1,MIN(FIND({"(";"（"},数据表!AZ867&amp;"(（",1)-1)))&amp;""</f>
        <v/>
      </c>
      <c r="EG867" s="495" t="str">
        <f>""&amp;(MID(数据表!AZ867,1,MIN(FIND({0;1;2;3;4;5;6;7;8;9},数据表!AZ867&amp;"1234567890",1)-1)))&amp;""</f>
        <v/>
      </c>
    </row>
    <row r="868" spans="2:137" s="310" customFormat="1" ht="12" customHeight="1">
      <c r="B868" s="286"/>
      <c r="C868" s="286"/>
      <c r="D868" s="286"/>
      <c r="E868" s="479"/>
      <c r="F868" s="282"/>
      <c r="G868" s="283"/>
      <c r="H868" s="421"/>
      <c r="I868" s="421"/>
      <c r="J868" s="283"/>
      <c r="K868" s="421"/>
      <c r="L868" s="282"/>
      <c r="N868" s="282"/>
      <c r="S868" s="282"/>
      <c r="T868" s="283"/>
      <c r="U868" s="283"/>
      <c r="V868" s="283"/>
      <c r="W868" s="283"/>
      <c r="X868" s="283"/>
      <c r="Y868" s="282"/>
      <c r="Z868" s="282"/>
      <c r="AA868" s="283"/>
      <c r="AB868" s="282"/>
      <c r="AC868" s="282"/>
      <c r="AD868" s="282"/>
      <c r="AE868" s="282"/>
      <c r="AF868" s="283"/>
      <c r="AG868" s="402"/>
      <c r="AH868" s="283"/>
      <c r="AI868" s="283"/>
      <c r="AJ868" s="283"/>
      <c r="AK868" s="283"/>
      <c r="AL868" s="283"/>
      <c r="AM868" s="282"/>
      <c r="AN868" s="282"/>
      <c r="AO868" s="282"/>
      <c r="AP868" s="282"/>
      <c r="AQ868" s="282"/>
      <c r="AR868" s="282"/>
      <c r="AT868" s="283"/>
      <c r="AU868" s="283"/>
      <c r="AV868" s="283"/>
      <c r="AW868" s="283"/>
      <c r="AY868" s="283"/>
      <c r="AZ868" s="282"/>
      <c r="BA868" s="283"/>
      <c r="BB868" s="282"/>
      <c r="BC868" s="282"/>
      <c r="BD868" s="282"/>
      <c r="BE868" s="283"/>
      <c r="BG868" s="282"/>
      <c r="BH868" s="282"/>
      <c r="BI868" s="282"/>
      <c r="BL868" s="421"/>
      <c r="BM868" s="424"/>
      <c r="BN868" s="424"/>
      <c r="BO868" s="424"/>
      <c r="BP868" s="424"/>
      <c r="BQ868" s="421"/>
      <c r="BR868" s="421"/>
      <c r="BV868" s="282"/>
      <c r="BW868" s="283"/>
      <c r="BY868" s="283"/>
      <c r="BZ868" s="283"/>
      <c r="CA868" s="283"/>
      <c r="CB868" s="282"/>
      <c r="CC868" s="282"/>
      <c r="CD868" s="282"/>
      <c r="CE868" s="282"/>
      <c r="CG868" s="427"/>
      <c r="CH868" s="402"/>
      <c r="CI868" s="424"/>
      <c r="CJ868" s="282"/>
      <c r="CK868" s="282"/>
      <c r="CL868" s="283"/>
      <c r="CM868" s="283"/>
      <c r="CP868" s="282"/>
      <c r="DC868" s="282"/>
      <c r="DD868" s="282"/>
      <c r="DE868" s="282"/>
      <c r="DF868" s="282"/>
      <c r="DG868" s="282"/>
      <c r="DH868" s="282"/>
      <c r="DI868" s="282"/>
      <c r="DJ868" s="282"/>
      <c r="EF868" s="495" t="str">
        <f>""&amp;(MID(数据表!AZ868,1,MIN(FIND({"(";"（"},数据表!AZ868&amp;"(（",1)-1)))&amp;""</f>
        <v/>
      </c>
      <c r="EG868" s="495" t="str">
        <f>""&amp;(MID(数据表!AZ868,1,MIN(FIND({0;1;2;3;4;5;6;7;8;9},数据表!AZ868&amp;"1234567890",1)-1)))&amp;""</f>
        <v/>
      </c>
    </row>
    <row r="869" spans="2:137" s="310" customFormat="1" ht="12" customHeight="1">
      <c r="B869" s="286"/>
      <c r="C869" s="286"/>
      <c r="D869" s="286"/>
      <c r="E869" s="479"/>
      <c r="F869" s="282"/>
      <c r="G869" s="283"/>
      <c r="H869" s="421"/>
      <c r="I869" s="421"/>
      <c r="J869" s="283"/>
      <c r="K869" s="421"/>
      <c r="L869" s="282"/>
      <c r="N869" s="282"/>
      <c r="S869" s="282"/>
      <c r="T869" s="283"/>
      <c r="U869" s="283"/>
      <c r="V869" s="283"/>
      <c r="W869" s="283"/>
      <c r="X869" s="283"/>
      <c r="Y869" s="282"/>
      <c r="Z869" s="282"/>
      <c r="AA869" s="283"/>
      <c r="AB869" s="282"/>
      <c r="AC869" s="282"/>
      <c r="AD869" s="282"/>
      <c r="AE869" s="282"/>
      <c r="AF869" s="283"/>
      <c r="AG869" s="402"/>
      <c r="AH869" s="283"/>
      <c r="AI869" s="283"/>
      <c r="AJ869" s="283"/>
      <c r="AK869" s="283"/>
      <c r="AL869" s="283"/>
      <c r="AM869" s="282"/>
      <c r="AN869" s="282"/>
      <c r="AO869" s="282"/>
      <c r="AP869" s="282"/>
      <c r="AQ869" s="282"/>
      <c r="AR869" s="282"/>
      <c r="AT869" s="283"/>
      <c r="AU869" s="283"/>
      <c r="AV869" s="283"/>
      <c r="AW869" s="283"/>
      <c r="AY869" s="283"/>
      <c r="AZ869" s="282"/>
      <c r="BA869" s="283"/>
      <c r="BB869" s="282"/>
      <c r="BC869" s="282"/>
      <c r="BD869" s="282"/>
      <c r="BE869" s="283"/>
      <c r="BG869" s="282"/>
      <c r="BH869" s="282"/>
      <c r="BI869" s="282"/>
      <c r="BL869" s="421"/>
      <c r="BM869" s="424"/>
      <c r="BN869" s="424"/>
      <c r="BO869" s="424"/>
      <c r="BP869" s="424"/>
      <c r="BQ869" s="421"/>
      <c r="BR869" s="421"/>
      <c r="BV869" s="282"/>
      <c r="BW869" s="283"/>
      <c r="BY869" s="283"/>
      <c r="BZ869" s="283"/>
      <c r="CA869" s="283"/>
      <c r="CB869" s="282"/>
      <c r="CC869" s="282"/>
      <c r="CD869" s="282"/>
      <c r="CE869" s="282"/>
      <c r="CG869" s="427"/>
      <c r="CH869" s="402"/>
      <c r="CI869" s="424"/>
      <c r="CJ869" s="282"/>
      <c r="CK869" s="282"/>
      <c r="CL869" s="283"/>
      <c r="CM869" s="283"/>
      <c r="CP869" s="282"/>
      <c r="DC869" s="282"/>
      <c r="DD869" s="282"/>
      <c r="DE869" s="282"/>
      <c r="DF869" s="282"/>
      <c r="DG869" s="282"/>
      <c r="DH869" s="282"/>
      <c r="DI869" s="282"/>
      <c r="DJ869" s="282"/>
      <c r="EF869" s="495" t="str">
        <f>""&amp;(MID(数据表!AZ869,1,MIN(FIND({"(";"（"},数据表!AZ869&amp;"(（",1)-1)))&amp;""</f>
        <v/>
      </c>
      <c r="EG869" s="495" t="str">
        <f>""&amp;(MID(数据表!AZ869,1,MIN(FIND({0;1;2;3;4;5;6;7;8;9},数据表!AZ869&amp;"1234567890",1)-1)))&amp;""</f>
        <v/>
      </c>
    </row>
    <row r="870" spans="2:137" s="310" customFormat="1" ht="12" customHeight="1">
      <c r="B870" s="286"/>
      <c r="C870" s="286"/>
      <c r="D870" s="286"/>
      <c r="E870" s="479"/>
      <c r="F870" s="282"/>
      <c r="G870" s="283"/>
      <c r="H870" s="421"/>
      <c r="I870" s="421"/>
      <c r="J870" s="283"/>
      <c r="K870" s="421"/>
      <c r="L870" s="282"/>
      <c r="N870" s="282"/>
      <c r="S870" s="282"/>
      <c r="T870" s="283"/>
      <c r="U870" s="283"/>
      <c r="V870" s="283"/>
      <c r="W870" s="283"/>
      <c r="X870" s="283"/>
      <c r="Y870" s="282"/>
      <c r="Z870" s="282"/>
      <c r="AA870" s="283"/>
      <c r="AB870" s="282"/>
      <c r="AC870" s="282"/>
      <c r="AD870" s="282"/>
      <c r="AE870" s="282"/>
      <c r="AF870" s="283"/>
      <c r="AG870" s="402"/>
      <c r="AH870" s="283"/>
      <c r="AI870" s="283"/>
      <c r="AJ870" s="283"/>
      <c r="AK870" s="283"/>
      <c r="AL870" s="283"/>
      <c r="AM870" s="282"/>
      <c r="AN870" s="282"/>
      <c r="AO870" s="282"/>
      <c r="AP870" s="282"/>
      <c r="AQ870" s="282"/>
      <c r="AR870" s="282"/>
      <c r="AT870" s="283"/>
      <c r="AU870" s="283"/>
      <c r="AV870" s="283"/>
      <c r="AW870" s="283"/>
      <c r="AY870" s="283"/>
      <c r="AZ870" s="282"/>
      <c r="BA870" s="283"/>
      <c r="BB870" s="282"/>
      <c r="BC870" s="282"/>
      <c r="BD870" s="282"/>
      <c r="BE870" s="283"/>
      <c r="BG870" s="282"/>
      <c r="BH870" s="282"/>
      <c r="BI870" s="282"/>
      <c r="BL870" s="421"/>
      <c r="BM870" s="424"/>
      <c r="BN870" s="424"/>
      <c r="BO870" s="424"/>
      <c r="BP870" s="424"/>
      <c r="BQ870" s="421"/>
      <c r="BR870" s="421"/>
      <c r="BV870" s="282"/>
      <c r="BW870" s="283"/>
      <c r="BY870" s="283"/>
      <c r="BZ870" s="283"/>
      <c r="CA870" s="283"/>
      <c r="CB870" s="282"/>
      <c r="CC870" s="282"/>
      <c r="CD870" s="282"/>
      <c r="CE870" s="282"/>
      <c r="CG870" s="427"/>
      <c r="CH870" s="402"/>
      <c r="CI870" s="424"/>
      <c r="CJ870" s="282"/>
      <c r="CK870" s="282"/>
      <c r="CL870" s="283"/>
      <c r="CM870" s="283"/>
      <c r="CP870" s="282"/>
      <c r="DC870" s="282"/>
      <c r="DD870" s="282"/>
      <c r="DE870" s="282"/>
      <c r="DF870" s="282"/>
      <c r="DG870" s="282"/>
      <c r="DH870" s="282"/>
      <c r="DI870" s="282"/>
      <c r="DJ870" s="282"/>
      <c r="EF870" s="495" t="str">
        <f>""&amp;(MID(数据表!AZ870,1,MIN(FIND({"(";"（"},数据表!AZ870&amp;"(（",1)-1)))&amp;""</f>
        <v/>
      </c>
      <c r="EG870" s="495" t="str">
        <f>""&amp;(MID(数据表!AZ870,1,MIN(FIND({0;1;2;3;4;5;6;7;8;9},数据表!AZ870&amp;"1234567890",1)-1)))&amp;""</f>
        <v/>
      </c>
    </row>
    <row r="871" spans="2:137" s="310" customFormat="1" ht="12" customHeight="1">
      <c r="B871" s="286"/>
      <c r="C871" s="286"/>
      <c r="D871" s="286"/>
      <c r="E871" s="479"/>
      <c r="F871" s="282"/>
      <c r="G871" s="283"/>
      <c r="H871" s="421"/>
      <c r="I871" s="421"/>
      <c r="J871" s="283"/>
      <c r="K871" s="421"/>
      <c r="L871" s="282"/>
      <c r="N871" s="282"/>
      <c r="S871" s="282"/>
      <c r="T871" s="283"/>
      <c r="U871" s="283"/>
      <c r="V871" s="283"/>
      <c r="W871" s="283"/>
      <c r="X871" s="283"/>
      <c r="Y871" s="282"/>
      <c r="Z871" s="282"/>
      <c r="AA871" s="283"/>
      <c r="AB871" s="282"/>
      <c r="AC871" s="282"/>
      <c r="AD871" s="282"/>
      <c r="AE871" s="282"/>
      <c r="AF871" s="283"/>
      <c r="AG871" s="402"/>
      <c r="AH871" s="283"/>
      <c r="AI871" s="283"/>
      <c r="AJ871" s="283"/>
      <c r="AK871" s="283"/>
      <c r="AL871" s="283"/>
      <c r="AM871" s="282"/>
      <c r="AN871" s="282"/>
      <c r="AO871" s="282"/>
      <c r="AP871" s="282"/>
      <c r="AQ871" s="282"/>
      <c r="AR871" s="282"/>
      <c r="AT871" s="283"/>
      <c r="AU871" s="283"/>
      <c r="AV871" s="283"/>
      <c r="AW871" s="283"/>
      <c r="AY871" s="283"/>
      <c r="AZ871" s="282"/>
      <c r="BA871" s="283"/>
      <c r="BB871" s="282"/>
      <c r="BC871" s="282"/>
      <c r="BD871" s="282"/>
      <c r="BE871" s="283"/>
      <c r="BG871" s="282"/>
      <c r="BH871" s="282"/>
      <c r="BI871" s="282"/>
      <c r="BL871" s="421"/>
      <c r="BM871" s="424"/>
      <c r="BN871" s="424"/>
      <c r="BO871" s="424"/>
      <c r="BP871" s="424"/>
      <c r="BQ871" s="421"/>
      <c r="BR871" s="421"/>
      <c r="BV871" s="282"/>
      <c r="BW871" s="283"/>
      <c r="BY871" s="283"/>
      <c r="BZ871" s="283"/>
      <c r="CA871" s="283"/>
      <c r="CB871" s="282"/>
      <c r="CC871" s="282"/>
      <c r="CD871" s="282"/>
      <c r="CE871" s="282"/>
      <c r="CG871" s="427"/>
      <c r="CH871" s="402"/>
      <c r="CI871" s="424"/>
      <c r="CJ871" s="282"/>
      <c r="CK871" s="282"/>
      <c r="CL871" s="283"/>
      <c r="CM871" s="283"/>
      <c r="CP871" s="282"/>
      <c r="DC871" s="282"/>
      <c r="DD871" s="282"/>
      <c r="DE871" s="282"/>
      <c r="DF871" s="282"/>
      <c r="DG871" s="282"/>
      <c r="DH871" s="282"/>
      <c r="DI871" s="282"/>
      <c r="DJ871" s="282"/>
      <c r="EF871" s="495" t="str">
        <f>""&amp;(MID(数据表!AZ871,1,MIN(FIND({"(";"（"},数据表!AZ871&amp;"(（",1)-1)))&amp;""</f>
        <v/>
      </c>
      <c r="EG871" s="495" t="str">
        <f>""&amp;(MID(数据表!AZ871,1,MIN(FIND({0;1;2;3;4;5;6;7;8;9},数据表!AZ871&amp;"1234567890",1)-1)))&amp;""</f>
        <v/>
      </c>
    </row>
    <row r="872" spans="2:137" s="310" customFormat="1" ht="12" customHeight="1">
      <c r="B872" s="286"/>
      <c r="C872" s="286"/>
      <c r="D872" s="286"/>
      <c r="E872" s="479"/>
      <c r="F872" s="282"/>
      <c r="G872" s="283"/>
      <c r="H872" s="421"/>
      <c r="I872" s="421"/>
      <c r="J872" s="283"/>
      <c r="K872" s="421"/>
      <c r="L872" s="282"/>
      <c r="N872" s="282"/>
      <c r="S872" s="282"/>
      <c r="T872" s="283"/>
      <c r="U872" s="283"/>
      <c r="V872" s="283"/>
      <c r="W872" s="283"/>
      <c r="X872" s="283"/>
      <c r="Y872" s="282"/>
      <c r="Z872" s="282"/>
      <c r="AA872" s="283"/>
      <c r="AB872" s="282"/>
      <c r="AC872" s="282"/>
      <c r="AD872" s="282"/>
      <c r="AE872" s="282"/>
      <c r="AF872" s="283"/>
      <c r="AG872" s="402"/>
      <c r="AH872" s="283"/>
      <c r="AI872" s="283"/>
      <c r="AJ872" s="283"/>
      <c r="AK872" s="283"/>
      <c r="AL872" s="283"/>
      <c r="AM872" s="282"/>
      <c r="AN872" s="282"/>
      <c r="AO872" s="282"/>
      <c r="AP872" s="282"/>
      <c r="AQ872" s="282"/>
      <c r="AR872" s="282"/>
      <c r="AT872" s="283"/>
      <c r="AU872" s="283"/>
      <c r="AV872" s="283"/>
      <c r="AW872" s="283"/>
      <c r="AY872" s="283"/>
      <c r="AZ872" s="282"/>
      <c r="BA872" s="283"/>
      <c r="BB872" s="282"/>
      <c r="BC872" s="282"/>
      <c r="BD872" s="282"/>
      <c r="BE872" s="283"/>
      <c r="BG872" s="282"/>
      <c r="BH872" s="282"/>
      <c r="BI872" s="282"/>
      <c r="BL872" s="421"/>
      <c r="BM872" s="424"/>
      <c r="BN872" s="424"/>
      <c r="BO872" s="424"/>
      <c r="BP872" s="424"/>
      <c r="BQ872" s="421"/>
      <c r="BR872" s="421"/>
      <c r="BV872" s="282"/>
      <c r="BW872" s="283"/>
      <c r="BY872" s="283"/>
      <c r="BZ872" s="283"/>
      <c r="CA872" s="283"/>
      <c r="CB872" s="282"/>
      <c r="CC872" s="282"/>
      <c r="CD872" s="282"/>
      <c r="CE872" s="282"/>
      <c r="CG872" s="427"/>
      <c r="CH872" s="402"/>
      <c r="CI872" s="424"/>
      <c r="CJ872" s="282"/>
      <c r="CK872" s="282"/>
      <c r="CL872" s="283"/>
      <c r="CM872" s="283"/>
      <c r="CP872" s="282"/>
      <c r="DC872" s="282"/>
      <c r="DD872" s="282"/>
      <c r="DE872" s="282"/>
      <c r="DF872" s="282"/>
      <c r="DG872" s="282"/>
      <c r="DH872" s="282"/>
      <c r="DI872" s="282"/>
      <c r="DJ872" s="282"/>
      <c r="EF872" s="495" t="str">
        <f>""&amp;(MID(数据表!AZ872,1,MIN(FIND({"(";"（"},数据表!AZ872&amp;"(（",1)-1)))&amp;""</f>
        <v/>
      </c>
      <c r="EG872" s="495" t="str">
        <f>""&amp;(MID(数据表!AZ872,1,MIN(FIND({0;1;2;3;4;5;6;7;8;9},数据表!AZ872&amp;"1234567890",1)-1)))&amp;""</f>
        <v/>
      </c>
    </row>
    <row r="873" spans="2:137" s="310" customFormat="1" ht="12" customHeight="1">
      <c r="B873" s="286"/>
      <c r="C873" s="286"/>
      <c r="D873" s="286"/>
      <c r="E873" s="479"/>
      <c r="F873" s="282"/>
      <c r="G873" s="283"/>
      <c r="H873" s="421"/>
      <c r="I873" s="421"/>
      <c r="J873" s="283"/>
      <c r="K873" s="421"/>
      <c r="L873" s="282"/>
      <c r="N873" s="282"/>
      <c r="S873" s="282"/>
      <c r="T873" s="283"/>
      <c r="U873" s="283"/>
      <c r="V873" s="283"/>
      <c r="W873" s="283"/>
      <c r="X873" s="283"/>
      <c r="Y873" s="282"/>
      <c r="Z873" s="282"/>
      <c r="AA873" s="283"/>
      <c r="AB873" s="282"/>
      <c r="AC873" s="282"/>
      <c r="AD873" s="282"/>
      <c r="AE873" s="282"/>
      <c r="AF873" s="283"/>
      <c r="AG873" s="402"/>
      <c r="AH873" s="283"/>
      <c r="AI873" s="283"/>
      <c r="AJ873" s="283"/>
      <c r="AK873" s="283"/>
      <c r="AL873" s="283"/>
      <c r="AM873" s="282"/>
      <c r="AN873" s="282"/>
      <c r="AO873" s="282"/>
      <c r="AP873" s="282"/>
      <c r="AQ873" s="282"/>
      <c r="AR873" s="282"/>
      <c r="AT873" s="283"/>
      <c r="AU873" s="283"/>
      <c r="AV873" s="283"/>
      <c r="AW873" s="283"/>
      <c r="AY873" s="283"/>
      <c r="AZ873" s="282"/>
      <c r="BA873" s="283"/>
      <c r="BB873" s="282"/>
      <c r="BC873" s="282"/>
      <c r="BD873" s="282"/>
      <c r="BE873" s="283"/>
      <c r="BG873" s="282"/>
      <c r="BH873" s="282"/>
      <c r="BI873" s="282"/>
      <c r="BL873" s="421"/>
      <c r="BM873" s="424"/>
      <c r="BN873" s="424"/>
      <c r="BO873" s="424"/>
      <c r="BP873" s="424"/>
      <c r="BQ873" s="421"/>
      <c r="BR873" s="421"/>
      <c r="BV873" s="282"/>
      <c r="BW873" s="283"/>
      <c r="BY873" s="283"/>
      <c r="BZ873" s="283"/>
      <c r="CA873" s="283"/>
      <c r="CB873" s="282"/>
      <c r="CC873" s="282"/>
      <c r="CD873" s="282"/>
      <c r="CE873" s="282"/>
      <c r="CG873" s="427"/>
      <c r="CH873" s="402"/>
      <c r="CI873" s="424"/>
      <c r="CJ873" s="282"/>
      <c r="CK873" s="282"/>
      <c r="CL873" s="283"/>
      <c r="CM873" s="283"/>
      <c r="CP873" s="282"/>
      <c r="DC873" s="282"/>
      <c r="DD873" s="282"/>
      <c r="DE873" s="282"/>
      <c r="DF873" s="282"/>
      <c r="DG873" s="282"/>
      <c r="DH873" s="282"/>
      <c r="DI873" s="282"/>
      <c r="DJ873" s="282"/>
      <c r="EF873" s="495" t="str">
        <f>""&amp;(MID(数据表!AZ873,1,MIN(FIND({"(";"（"},数据表!AZ873&amp;"(（",1)-1)))&amp;""</f>
        <v/>
      </c>
      <c r="EG873" s="495" t="str">
        <f>""&amp;(MID(数据表!AZ873,1,MIN(FIND({0;1;2;3;4;5;6;7;8;9},数据表!AZ873&amp;"1234567890",1)-1)))&amp;""</f>
        <v/>
      </c>
    </row>
    <row r="874" spans="2:137" s="310" customFormat="1" ht="12" customHeight="1">
      <c r="B874" s="286"/>
      <c r="C874" s="286"/>
      <c r="D874" s="286"/>
      <c r="E874" s="479"/>
      <c r="F874" s="282"/>
      <c r="G874" s="283"/>
      <c r="H874" s="421"/>
      <c r="I874" s="421"/>
      <c r="J874" s="283"/>
      <c r="K874" s="421"/>
      <c r="L874" s="282"/>
      <c r="N874" s="282"/>
      <c r="S874" s="282"/>
      <c r="T874" s="283"/>
      <c r="U874" s="283"/>
      <c r="V874" s="283"/>
      <c r="W874" s="283"/>
      <c r="X874" s="283"/>
      <c r="Y874" s="282"/>
      <c r="Z874" s="282"/>
      <c r="AA874" s="283"/>
      <c r="AB874" s="282"/>
      <c r="AC874" s="282"/>
      <c r="AD874" s="282"/>
      <c r="AE874" s="282"/>
      <c r="AF874" s="283"/>
      <c r="AG874" s="402"/>
      <c r="AH874" s="283"/>
      <c r="AI874" s="283"/>
      <c r="AJ874" s="283"/>
      <c r="AK874" s="283"/>
      <c r="AL874" s="283"/>
      <c r="AM874" s="282"/>
      <c r="AN874" s="282"/>
      <c r="AO874" s="282"/>
      <c r="AP874" s="282"/>
      <c r="AQ874" s="282"/>
      <c r="AR874" s="282"/>
      <c r="AT874" s="283"/>
      <c r="AU874" s="283"/>
      <c r="AV874" s="283"/>
      <c r="AW874" s="283"/>
      <c r="AY874" s="283"/>
      <c r="AZ874" s="282"/>
      <c r="BA874" s="283"/>
      <c r="BB874" s="282"/>
      <c r="BC874" s="282"/>
      <c r="BD874" s="282"/>
      <c r="BE874" s="283"/>
      <c r="BG874" s="282"/>
      <c r="BH874" s="282"/>
      <c r="BI874" s="282"/>
      <c r="BL874" s="421"/>
      <c r="BM874" s="424"/>
      <c r="BN874" s="424"/>
      <c r="BO874" s="424"/>
      <c r="BP874" s="424"/>
      <c r="BQ874" s="421"/>
      <c r="BR874" s="421"/>
      <c r="BV874" s="282"/>
      <c r="BW874" s="283"/>
      <c r="BY874" s="283"/>
      <c r="BZ874" s="283"/>
      <c r="CA874" s="283"/>
      <c r="CB874" s="282"/>
      <c r="CC874" s="282"/>
      <c r="CD874" s="282"/>
      <c r="CE874" s="282"/>
      <c r="CG874" s="427"/>
      <c r="CH874" s="402"/>
      <c r="CI874" s="424"/>
      <c r="CJ874" s="282"/>
      <c r="CK874" s="282"/>
      <c r="CL874" s="283"/>
      <c r="CM874" s="283"/>
      <c r="CP874" s="282"/>
      <c r="DC874" s="282"/>
      <c r="DD874" s="282"/>
      <c r="DE874" s="282"/>
      <c r="DF874" s="282"/>
      <c r="DG874" s="282"/>
      <c r="DH874" s="282"/>
      <c r="DI874" s="282"/>
      <c r="DJ874" s="282"/>
      <c r="EF874" s="495" t="str">
        <f>""&amp;(MID(数据表!AZ874,1,MIN(FIND({"(";"（"},数据表!AZ874&amp;"(（",1)-1)))&amp;""</f>
        <v/>
      </c>
      <c r="EG874" s="495" t="str">
        <f>""&amp;(MID(数据表!AZ874,1,MIN(FIND({0;1;2;3;4;5;6;7;8;9},数据表!AZ874&amp;"1234567890",1)-1)))&amp;""</f>
        <v/>
      </c>
    </row>
    <row r="875" spans="2:137" s="310" customFormat="1" ht="12" customHeight="1">
      <c r="B875" s="286"/>
      <c r="C875" s="286"/>
      <c r="D875" s="286"/>
      <c r="E875" s="479"/>
      <c r="F875" s="282"/>
      <c r="G875" s="283"/>
      <c r="H875" s="421"/>
      <c r="I875" s="421"/>
      <c r="J875" s="283"/>
      <c r="K875" s="421"/>
      <c r="L875" s="282"/>
      <c r="N875" s="282"/>
      <c r="S875" s="282"/>
      <c r="T875" s="283"/>
      <c r="U875" s="283"/>
      <c r="V875" s="283"/>
      <c r="W875" s="283"/>
      <c r="X875" s="283"/>
      <c r="Y875" s="282"/>
      <c r="Z875" s="282"/>
      <c r="AA875" s="283"/>
      <c r="AB875" s="282"/>
      <c r="AC875" s="282"/>
      <c r="AD875" s="282"/>
      <c r="AE875" s="282"/>
      <c r="AF875" s="283"/>
      <c r="AG875" s="402"/>
      <c r="AH875" s="283"/>
      <c r="AI875" s="283"/>
      <c r="AJ875" s="283"/>
      <c r="AK875" s="283"/>
      <c r="AL875" s="283"/>
      <c r="AM875" s="282"/>
      <c r="AN875" s="282"/>
      <c r="AO875" s="282"/>
      <c r="AP875" s="282"/>
      <c r="AQ875" s="282"/>
      <c r="AR875" s="282"/>
      <c r="AT875" s="283"/>
      <c r="AU875" s="283"/>
      <c r="AV875" s="283"/>
      <c r="AW875" s="283"/>
      <c r="AY875" s="283"/>
      <c r="AZ875" s="282"/>
      <c r="BA875" s="283"/>
      <c r="BB875" s="282"/>
      <c r="BC875" s="282"/>
      <c r="BD875" s="282"/>
      <c r="BE875" s="283"/>
      <c r="BG875" s="282"/>
      <c r="BH875" s="282"/>
      <c r="BI875" s="282"/>
      <c r="BL875" s="421"/>
      <c r="BM875" s="424"/>
      <c r="BN875" s="424"/>
      <c r="BO875" s="424"/>
      <c r="BP875" s="424"/>
      <c r="BQ875" s="421"/>
      <c r="BR875" s="421"/>
      <c r="BV875" s="282"/>
      <c r="BW875" s="283"/>
      <c r="BY875" s="283"/>
      <c r="BZ875" s="283"/>
      <c r="CA875" s="283"/>
      <c r="CB875" s="282"/>
      <c r="CC875" s="282"/>
      <c r="CD875" s="282"/>
      <c r="CE875" s="282"/>
      <c r="CG875" s="427"/>
      <c r="CH875" s="402"/>
      <c r="CI875" s="424"/>
      <c r="CJ875" s="282"/>
      <c r="CK875" s="282"/>
      <c r="CL875" s="283"/>
      <c r="CM875" s="283"/>
      <c r="CP875" s="282"/>
      <c r="DC875" s="282"/>
      <c r="DD875" s="282"/>
      <c r="DE875" s="282"/>
      <c r="DF875" s="282"/>
      <c r="DG875" s="282"/>
      <c r="DH875" s="282"/>
      <c r="DI875" s="282"/>
      <c r="DJ875" s="282"/>
      <c r="EF875" s="495" t="str">
        <f>""&amp;(MID(数据表!AZ875,1,MIN(FIND({"(";"（"},数据表!AZ875&amp;"(（",1)-1)))&amp;""</f>
        <v/>
      </c>
      <c r="EG875" s="495" t="str">
        <f>""&amp;(MID(数据表!AZ875,1,MIN(FIND({0;1;2;3;4;5;6;7;8;9},数据表!AZ875&amp;"1234567890",1)-1)))&amp;""</f>
        <v/>
      </c>
    </row>
    <row r="876" spans="2:137" s="310" customFormat="1" ht="12" customHeight="1">
      <c r="B876" s="286"/>
      <c r="C876" s="286"/>
      <c r="D876" s="286"/>
      <c r="E876" s="479"/>
      <c r="F876" s="282"/>
      <c r="G876" s="283"/>
      <c r="H876" s="421"/>
      <c r="I876" s="421"/>
      <c r="J876" s="283"/>
      <c r="K876" s="421"/>
      <c r="L876" s="282"/>
      <c r="N876" s="282"/>
      <c r="S876" s="282"/>
      <c r="T876" s="283"/>
      <c r="U876" s="283"/>
      <c r="V876" s="283"/>
      <c r="W876" s="283"/>
      <c r="X876" s="283"/>
      <c r="Y876" s="282"/>
      <c r="Z876" s="282"/>
      <c r="AA876" s="283"/>
      <c r="AB876" s="282"/>
      <c r="AC876" s="282"/>
      <c r="AD876" s="282"/>
      <c r="AE876" s="282"/>
      <c r="AF876" s="283"/>
      <c r="AG876" s="402"/>
      <c r="AH876" s="283"/>
      <c r="AI876" s="283"/>
      <c r="AJ876" s="283"/>
      <c r="AK876" s="283"/>
      <c r="AL876" s="283"/>
      <c r="AM876" s="282"/>
      <c r="AN876" s="282"/>
      <c r="AO876" s="282"/>
      <c r="AP876" s="282"/>
      <c r="AQ876" s="282"/>
      <c r="AR876" s="282"/>
      <c r="AT876" s="283"/>
      <c r="AU876" s="283"/>
      <c r="AV876" s="283"/>
      <c r="AW876" s="283"/>
      <c r="AY876" s="283"/>
      <c r="AZ876" s="282"/>
      <c r="BA876" s="283"/>
      <c r="BB876" s="282"/>
      <c r="BC876" s="282"/>
      <c r="BD876" s="282"/>
      <c r="BE876" s="283"/>
      <c r="BG876" s="282"/>
      <c r="BH876" s="282"/>
      <c r="BI876" s="282"/>
      <c r="BL876" s="421"/>
      <c r="BM876" s="424"/>
      <c r="BN876" s="424"/>
      <c r="BO876" s="424"/>
      <c r="BP876" s="424"/>
      <c r="BQ876" s="421"/>
      <c r="BR876" s="421"/>
      <c r="BV876" s="282"/>
      <c r="BW876" s="283"/>
      <c r="BY876" s="283"/>
      <c r="BZ876" s="283"/>
      <c r="CA876" s="283"/>
      <c r="CB876" s="282"/>
      <c r="CC876" s="282"/>
      <c r="CD876" s="282"/>
      <c r="CE876" s="282"/>
      <c r="CG876" s="427"/>
      <c r="CH876" s="402"/>
      <c r="CI876" s="424"/>
      <c r="CJ876" s="282"/>
      <c r="CK876" s="282"/>
      <c r="CL876" s="283"/>
      <c r="CM876" s="283"/>
      <c r="CP876" s="282"/>
      <c r="DC876" s="282"/>
      <c r="DD876" s="282"/>
      <c r="DE876" s="282"/>
      <c r="DF876" s="282"/>
      <c r="DG876" s="282"/>
      <c r="DH876" s="282"/>
      <c r="DI876" s="282"/>
      <c r="DJ876" s="282"/>
      <c r="EF876" s="495" t="str">
        <f>""&amp;(MID(数据表!AZ876,1,MIN(FIND({"(";"（"},数据表!AZ876&amp;"(（",1)-1)))&amp;""</f>
        <v/>
      </c>
      <c r="EG876" s="495" t="str">
        <f>""&amp;(MID(数据表!AZ876,1,MIN(FIND({0;1;2;3;4;5;6;7;8;9},数据表!AZ876&amp;"1234567890",1)-1)))&amp;""</f>
        <v/>
      </c>
    </row>
    <row r="877" spans="2:137" s="310" customFormat="1" ht="12" customHeight="1">
      <c r="B877" s="286"/>
      <c r="C877" s="286"/>
      <c r="D877" s="286"/>
      <c r="E877" s="479"/>
      <c r="F877" s="282"/>
      <c r="G877" s="283"/>
      <c r="H877" s="421"/>
      <c r="I877" s="421"/>
      <c r="J877" s="283"/>
      <c r="K877" s="421"/>
      <c r="L877" s="282"/>
      <c r="N877" s="282"/>
      <c r="S877" s="282"/>
      <c r="T877" s="283"/>
      <c r="U877" s="283"/>
      <c r="V877" s="283"/>
      <c r="W877" s="283"/>
      <c r="X877" s="283"/>
      <c r="Y877" s="282"/>
      <c r="Z877" s="282"/>
      <c r="AA877" s="283"/>
      <c r="AB877" s="282"/>
      <c r="AC877" s="282"/>
      <c r="AD877" s="282"/>
      <c r="AE877" s="282"/>
      <c r="AF877" s="283"/>
      <c r="AG877" s="402"/>
      <c r="AH877" s="283"/>
      <c r="AI877" s="283"/>
      <c r="AJ877" s="283"/>
      <c r="AK877" s="283"/>
      <c r="AL877" s="283"/>
      <c r="AM877" s="282"/>
      <c r="AN877" s="282"/>
      <c r="AO877" s="282"/>
      <c r="AP877" s="282"/>
      <c r="AQ877" s="282"/>
      <c r="AR877" s="282"/>
      <c r="AT877" s="283"/>
      <c r="AU877" s="283"/>
      <c r="AV877" s="283"/>
      <c r="AW877" s="283"/>
      <c r="AY877" s="283"/>
      <c r="AZ877" s="282"/>
      <c r="BA877" s="283"/>
      <c r="BB877" s="282"/>
      <c r="BC877" s="282"/>
      <c r="BD877" s="282"/>
      <c r="BE877" s="283"/>
      <c r="BG877" s="282"/>
      <c r="BH877" s="282"/>
      <c r="BI877" s="282"/>
      <c r="BL877" s="421"/>
      <c r="BM877" s="424"/>
      <c r="BN877" s="424"/>
      <c r="BO877" s="424"/>
      <c r="BP877" s="424"/>
      <c r="BQ877" s="421"/>
      <c r="BR877" s="421"/>
      <c r="BV877" s="282"/>
      <c r="BW877" s="283"/>
      <c r="BY877" s="283"/>
      <c r="BZ877" s="283"/>
      <c r="CA877" s="283"/>
      <c r="CB877" s="282"/>
      <c r="CC877" s="282"/>
      <c r="CD877" s="282"/>
      <c r="CE877" s="282"/>
      <c r="CG877" s="427"/>
      <c r="CH877" s="402"/>
      <c r="CI877" s="424"/>
      <c r="CJ877" s="282"/>
      <c r="CK877" s="282"/>
      <c r="CL877" s="283"/>
      <c r="CM877" s="283"/>
      <c r="CP877" s="282"/>
      <c r="DC877" s="282"/>
      <c r="DD877" s="282"/>
      <c r="DE877" s="282"/>
      <c r="DF877" s="282"/>
      <c r="DG877" s="282"/>
      <c r="DH877" s="282"/>
      <c r="DI877" s="282"/>
      <c r="DJ877" s="282"/>
      <c r="EF877" s="495" t="str">
        <f>""&amp;(MID(数据表!AZ877,1,MIN(FIND({"(";"（"},数据表!AZ877&amp;"(（",1)-1)))&amp;""</f>
        <v/>
      </c>
      <c r="EG877" s="495" t="str">
        <f>""&amp;(MID(数据表!AZ877,1,MIN(FIND({0;1;2;3;4;5;6;7;8;9},数据表!AZ877&amp;"1234567890",1)-1)))&amp;""</f>
        <v/>
      </c>
    </row>
    <row r="878" spans="2:137" s="310" customFormat="1" ht="12" customHeight="1">
      <c r="B878" s="286"/>
      <c r="C878" s="286"/>
      <c r="D878" s="286"/>
      <c r="E878" s="479"/>
      <c r="F878" s="282"/>
      <c r="G878" s="283"/>
      <c r="H878" s="421"/>
      <c r="I878" s="421"/>
      <c r="J878" s="283"/>
      <c r="K878" s="421"/>
      <c r="L878" s="282"/>
      <c r="N878" s="282"/>
      <c r="S878" s="282"/>
      <c r="T878" s="283"/>
      <c r="U878" s="283"/>
      <c r="V878" s="283"/>
      <c r="W878" s="283"/>
      <c r="X878" s="283"/>
      <c r="Y878" s="282"/>
      <c r="Z878" s="282"/>
      <c r="AA878" s="283"/>
      <c r="AB878" s="282"/>
      <c r="AC878" s="282"/>
      <c r="AD878" s="282"/>
      <c r="AE878" s="282"/>
      <c r="AF878" s="283"/>
      <c r="AG878" s="402"/>
      <c r="AH878" s="283"/>
      <c r="AI878" s="283"/>
      <c r="AJ878" s="283"/>
      <c r="AK878" s="283"/>
      <c r="AL878" s="283"/>
      <c r="AM878" s="282"/>
      <c r="AN878" s="282"/>
      <c r="AO878" s="282"/>
      <c r="AP878" s="282"/>
      <c r="AQ878" s="282"/>
      <c r="AR878" s="282"/>
      <c r="AT878" s="283"/>
      <c r="AU878" s="283"/>
      <c r="AV878" s="283"/>
      <c r="AW878" s="283"/>
      <c r="AY878" s="283"/>
      <c r="AZ878" s="282"/>
      <c r="BA878" s="283"/>
      <c r="BB878" s="282"/>
      <c r="BC878" s="282"/>
      <c r="BD878" s="282"/>
      <c r="BE878" s="283"/>
      <c r="BG878" s="282"/>
      <c r="BH878" s="282"/>
      <c r="BI878" s="282"/>
      <c r="BL878" s="421"/>
      <c r="BM878" s="424"/>
      <c r="BN878" s="424"/>
      <c r="BO878" s="424"/>
      <c r="BP878" s="424"/>
      <c r="BQ878" s="421"/>
      <c r="BR878" s="421"/>
      <c r="BV878" s="282"/>
      <c r="BW878" s="283"/>
      <c r="BY878" s="283"/>
      <c r="BZ878" s="283"/>
      <c r="CA878" s="283"/>
      <c r="CB878" s="282"/>
      <c r="CC878" s="282"/>
      <c r="CD878" s="282"/>
      <c r="CE878" s="282"/>
      <c r="CG878" s="427"/>
      <c r="CH878" s="402"/>
      <c r="CI878" s="424"/>
      <c r="CJ878" s="282"/>
      <c r="CK878" s="282"/>
      <c r="CL878" s="283"/>
      <c r="CM878" s="283"/>
      <c r="CP878" s="282"/>
      <c r="DC878" s="282"/>
      <c r="DD878" s="282"/>
      <c r="DE878" s="282"/>
      <c r="DF878" s="282"/>
      <c r="DG878" s="282"/>
      <c r="DH878" s="282"/>
      <c r="DI878" s="282"/>
      <c r="DJ878" s="282"/>
      <c r="EF878" s="495" t="str">
        <f>""&amp;(MID(数据表!AZ878,1,MIN(FIND({"(";"（"},数据表!AZ878&amp;"(（",1)-1)))&amp;""</f>
        <v/>
      </c>
      <c r="EG878" s="495" t="str">
        <f>""&amp;(MID(数据表!AZ878,1,MIN(FIND({0;1;2;3;4;5;6;7;8;9},数据表!AZ878&amp;"1234567890",1)-1)))&amp;""</f>
        <v/>
      </c>
    </row>
    <row r="879" spans="2:137" s="310" customFormat="1" ht="12" customHeight="1">
      <c r="B879" s="286"/>
      <c r="C879" s="286"/>
      <c r="D879" s="286"/>
      <c r="E879" s="479"/>
      <c r="F879" s="282"/>
      <c r="G879" s="283"/>
      <c r="H879" s="421"/>
      <c r="I879" s="421"/>
      <c r="J879" s="283"/>
      <c r="K879" s="421"/>
      <c r="L879" s="282"/>
      <c r="N879" s="282"/>
      <c r="S879" s="282"/>
      <c r="T879" s="283"/>
      <c r="U879" s="283"/>
      <c r="V879" s="283"/>
      <c r="W879" s="283"/>
      <c r="X879" s="283"/>
      <c r="Y879" s="282"/>
      <c r="Z879" s="282"/>
      <c r="AA879" s="283"/>
      <c r="AB879" s="282"/>
      <c r="AC879" s="282"/>
      <c r="AD879" s="282"/>
      <c r="AE879" s="282"/>
      <c r="AF879" s="283"/>
      <c r="AG879" s="402"/>
      <c r="AH879" s="283"/>
      <c r="AI879" s="283"/>
      <c r="AJ879" s="283"/>
      <c r="AK879" s="283"/>
      <c r="AL879" s="283"/>
      <c r="AM879" s="282"/>
      <c r="AN879" s="282"/>
      <c r="AO879" s="282"/>
      <c r="AP879" s="282"/>
      <c r="AQ879" s="282"/>
      <c r="AR879" s="282"/>
      <c r="AT879" s="283"/>
      <c r="AU879" s="283"/>
      <c r="AV879" s="283"/>
      <c r="AW879" s="283"/>
      <c r="AY879" s="283"/>
      <c r="AZ879" s="282"/>
      <c r="BA879" s="283"/>
      <c r="BB879" s="282"/>
      <c r="BC879" s="282"/>
      <c r="BD879" s="282"/>
      <c r="BE879" s="283"/>
      <c r="BG879" s="282"/>
      <c r="BH879" s="282"/>
      <c r="BI879" s="282"/>
      <c r="BL879" s="421"/>
      <c r="BM879" s="424"/>
      <c r="BN879" s="424"/>
      <c r="BO879" s="424"/>
      <c r="BP879" s="424"/>
      <c r="BQ879" s="421"/>
      <c r="BR879" s="421"/>
      <c r="BV879" s="282"/>
      <c r="BW879" s="283"/>
      <c r="BY879" s="283"/>
      <c r="BZ879" s="283"/>
      <c r="CA879" s="283"/>
      <c r="CB879" s="282"/>
      <c r="CC879" s="282"/>
      <c r="CD879" s="282"/>
      <c r="CE879" s="282"/>
      <c r="CG879" s="427"/>
      <c r="CH879" s="402"/>
      <c r="CI879" s="424"/>
      <c r="CJ879" s="282"/>
      <c r="CK879" s="282"/>
      <c r="CL879" s="283"/>
      <c r="CM879" s="283"/>
      <c r="CP879" s="282"/>
      <c r="DC879" s="282"/>
      <c r="DD879" s="282"/>
      <c r="DE879" s="282"/>
      <c r="DF879" s="282"/>
      <c r="DG879" s="282"/>
      <c r="DH879" s="282"/>
      <c r="DI879" s="282"/>
      <c r="DJ879" s="282"/>
      <c r="EF879" s="495" t="str">
        <f>""&amp;(MID(数据表!AZ879,1,MIN(FIND({"(";"（"},数据表!AZ879&amp;"(（",1)-1)))&amp;""</f>
        <v/>
      </c>
      <c r="EG879" s="495" t="str">
        <f>""&amp;(MID(数据表!AZ879,1,MIN(FIND({0;1;2;3;4;5;6;7;8;9},数据表!AZ879&amp;"1234567890",1)-1)))&amp;""</f>
        <v/>
      </c>
    </row>
    <row r="880" spans="2:137" s="310" customFormat="1" ht="12" customHeight="1">
      <c r="B880" s="286"/>
      <c r="C880" s="286"/>
      <c r="D880" s="286"/>
      <c r="E880" s="479"/>
      <c r="F880" s="282"/>
      <c r="G880" s="283"/>
      <c r="H880" s="421"/>
      <c r="I880" s="421"/>
      <c r="J880" s="283"/>
      <c r="K880" s="421"/>
      <c r="L880" s="282"/>
      <c r="N880" s="282"/>
      <c r="S880" s="282"/>
      <c r="T880" s="283"/>
      <c r="U880" s="283"/>
      <c r="V880" s="283"/>
      <c r="W880" s="283"/>
      <c r="X880" s="283"/>
      <c r="Y880" s="282"/>
      <c r="Z880" s="282"/>
      <c r="AA880" s="283"/>
      <c r="AB880" s="282"/>
      <c r="AC880" s="282"/>
      <c r="AD880" s="282"/>
      <c r="AE880" s="282"/>
      <c r="AF880" s="283"/>
      <c r="AG880" s="402"/>
      <c r="AH880" s="283"/>
      <c r="AI880" s="283"/>
      <c r="AJ880" s="283"/>
      <c r="AK880" s="283"/>
      <c r="AL880" s="283"/>
      <c r="AM880" s="282"/>
      <c r="AN880" s="282"/>
      <c r="AO880" s="282"/>
      <c r="AP880" s="282"/>
      <c r="AQ880" s="282"/>
      <c r="AR880" s="282"/>
      <c r="AT880" s="283"/>
      <c r="AU880" s="283"/>
      <c r="AV880" s="283"/>
      <c r="AW880" s="283"/>
      <c r="AY880" s="283"/>
      <c r="AZ880" s="282"/>
      <c r="BA880" s="283"/>
      <c r="BB880" s="282"/>
      <c r="BC880" s="282"/>
      <c r="BD880" s="282"/>
      <c r="BE880" s="283"/>
      <c r="BG880" s="282"/>
      <c r="BH880" s="282"/>
      <c r="BI880" s="282"/>
      <c r="BL880" s="421"/>
      <c r="BM880" s="424"/>
      <c r="BN880" s="424"/>
      <c r="BO880" s="424"/>
      <c r="BP880" s="424"/>
      <c r="BQ880" s="421"/>
      <c r="BR880" s="421"/>
      <c r="BV880" s="282"/>
      <c r="BW880" s="283"/>
      <c r="BY880" s="283"/>
      <c r="BZ880" s="283"/>
      <c r="CA880" s="283"/>
      <c r="CB880" s="282"/>
      <c r="CC880" s="282"/>
      <c r="CD880" s="282"/>
      <c r="CE880" s="282"/>
      <c r="CG880" s="427"/>
      <c r="CH880" s="402"/>
      <c r="CI880" s="424"/>
      <c r="CJ880" s="282"/>
      <c r="CK880" s="282"/>
      <c r="CL880" s="283"/>
      <c r="CM880" s="283"/>
      <c r="CP880" s="282"/>
      <c r="DC880" s="282"/>
      <c r="DD880" s="282"/>
      <c r="DE880" s="282"/>
      <c r="DF880" s="282"/>
      <c r="DG880" s="282"/>
      <c r="DH880" s="282"/>
      <c r="DI880" s="282"/>
      <c r="DJ880" s="282"/>
      <c r="EF880" s="495" t="str">
        <f>""&amp;(MID(数据表!AZ880,1,MIN(FIND({"(";"（"},数据表!AZ880&amp;"(（",1)-1)))&amp;""</f>
        <v/>
      </c>
      <c r="EG880" s="495" t="str">
        <f>""&amp;(MID(数据表!AZ880,1,MIN(FIND({0;1;2;3;4;5;6;7;8;9},数据表!AZ880&amp;"1234567890",1)-1)))&amp;""</f>
        <v/>
      </c>
    </row>
    <row r="881" spans="2:137" s="310" customFormat="1" ht="12" customHeight="1">
      <c r="B881" s="286"/>
      <c r="C881" s="286"/>
      <c r="D881" s="286"/>
      <c r="E881" s="479"/>
      <c r="F881" s="282"/>
      <c r="G881" s="283"/>
      <c r="H881" s="421"/>
      <c r="I881" s="421"/>
      <c r="J881" s="283"/>
      <c r="K881" s="421"/>
      <c r="L881" s="282"/>
      <c r="N881" s="282"/>
      <c r="S881" s="282"/>
      <c r="T881" s="283"/>
      <c r="U881" s="283"/>
      <c r="V881" s="283"/>
      <c r="W881" s="283"/>
      <c r="X881" s="283"/>
      <c r="Y881" s="282"/>
      <c r="Z881" s="282"/>
      <c r="AA881" s="283"/>
      <c r="AB881" s="282"/>
      <c r="AC881" s="282"/>
      <c r="AD881" s="282"/>
      <c r="AE881" s="282"/>
      <c r="AF881" s="283"/>
      <c r="AG881" s="402"/>
      <c r="AH881" s="283"/>
      <c r="AI881" s="283"/>
      <c r="AJ881" s="283"/>
      <c r="AK881" s="283"/>
      <c r="AL881" s="283"/>
      <c r="AM881" s="282"/>
      <c r="AN881" s="282"/>
      <c r="AO881" s="282"/>
      <c r="AP881" s="282"/>
      <c r="AQ881" s="282"/>
      <c r="AR881" s="282"/>
      <c r="AT881" s="283"/>
      <c r="AU881" s="283"/>
      <c r="AV881" s="283"/>
      <c r="AW881" s="283"/>
      <c r="AY881" s="283"/>
      <c r="AZ881" s="282"/>
      <c r="BA881" s="283"/>
      <c r="BB881" s="282"/>
      <c r="BC881" s="282"/>
      <c r="BD881" s="282"/>
      <c r="BE881" s="283"/>
      <c r="BG881" s="282"/>
      <c r="BH881" s="282"/>
      <c r="BI881" s="282"/>
      <c r="BL881" s="421"/>
      <c r="BM881" s="424"/>
      <c r="BN881" s="424"/>
      <c r="BO881" s="424"/>
      <c r="BP881" s="424"/>
      <c r="BQ881" s="421"/>
      <c r="BR881" s="421"/>
      <c r="BV881" s="282"/>
      <c r="BW881" s="283"/>
      <c r="BY881" s="283"/>
      <c r="BZ881" s="283"/>
      <c r="CA881" s="283"/>
      <c r="CB881" s="282"/>
      <c r="CC881" s="282"/>
      <c r="CD881" s="282"/>
      <c r="CE881" s="282"/>
      <c r="CG881" s="427"/>
      <c r="CH881" s="402"/>
      <c r="CI881" s="424"/>
      <c r="CJ881" s="282"/>
      <c r="CK881" s="282"/>
      <c r="CL881" s="283"/>
      <c r="CM881" s="283"/>
      <c r="CP881" s="282"/>
      <c r="DC881" s="282"/>
      <c r="DD881" s="282"/>
      <c r="DE881" s="282"/>
      <c r="DF881" s="282"/>
      <c r="DG881" s="282"/>
      <c r="DH881" s="282"/>
      <c r="DI881" s="282"/>
      <c r="DJ881" s="282"/>
      <c r="EF881" s="495" t="str">
        <f>""&amp;(MID(数据表!AZ881,1,MIN(FIND({"(";"（"},数据表!AZ881&amp;"(（",1)-1)))&amp;""</f>
        <v/>
      </c>
      <c r="EG881" s="495" t="str">
        <f>""&amp;(MID(数据表!AZ881,1,MIN(FIND({0;1;2;3;4;5;6;7;8;9},数据表!AZ881&amp;"1234567890",1)-1)))&amp;""</f>
        <v/>
      </c>
    </row>
    <row r="882" spans="2:137" s="310" customFormat="1" ht="12" customHeight="1">
      <c r="B882" s="286"/>
      <c r="C882" s="286"/>
      <c r="D882" s="286"/>
      <c r="E882" s="479"/>
      <c r="F882" s="282"/>
      <c r="G882" s="283"/>
      <c r="H882" s="421"/>
      <c r="I882" s="421"/>
      <c r="J882" s="283"/>
      <c r="K882" s="421"/>
      <c r="L882" s="282"/>
      <c r="N882" s="282"/>
      <c r="S882" s="282"/>
      <c r="T882" s="283"/>
      <c r="U882" s="283"/>
      <c r="V882" s="283"/>
      <c r="W882" s="283"/>
      <c r="X882" s="283"/>
      <c r="Y882" s="282"/>
      <c r="Z882" s="282"/>
      <c r="AA882" s="283"/>
      <c r="AB882" s="282"/>
      <c r="AC882" s="282"/>
      <c r="AD882" s="282"/>
      <c r="AE882" s="282"/>
      <c r="AF882" s="283"/>
      <c r="AG882" s="402"/>
      <c r="AH882" s="283"/>
      <c r="AI882" s="283"/>
      <c r="AJ882" s="283"/>
      <c r="AK882" s="283"/>
      <c r="AL882" s="283"/>
      <c r="AM882" s="282"/>
      <c r="AN882" s="282"/>
      <c r="AO882" s="282"/>
      <c r="AP882" s="282"/>
      <c r="AQ882" s="282"/>
      <c r="AR882" s="282"/>
      <c r="AT882" s="283"/>
      <c r="AU882" s="283"/>
      <c r="AV882" s="283"/>
      <c r="AW882" s="283"/>
      <c r="AY882" s="283"/>
      <c r="AZ882" s="282"/>
      <c r="BA882" s="283"/>
      <c r="BB882" s="282"/>
      <c r="BC882" s="282"/>
      <c r="BD882" s="282"/>
      <c r="BE882" s="283"/>
      <c r="BG882" s="282"/>
      <c r="BH882" s="282"/>
      <c r="BI882" s="282"/>
      <c r="BL882" s="421"/>
      <c r="BM882" s="424"/>
      <c r="BN882" s="424"/>
      <c r="BO882" s="424"/>
      <c r="BP882" s="424"/>
      <c r="BQ882" s="421"/>
      <c r="BR882" s="421"/>
      <c r="BV882" s="282"/>
      <c r="BW882" s="283"/>
      <c r="BY882" s="283"/>
      <c r="BZ882" s="283"/>
      <c r="CA882" s="283"/>
      <c r="CB882" s="282"/>
      <c r="CC882" s="282"/>
      <c r="CD882" s="282"/>
      <c r="CE882" s="282"/>
      <c r="CG882" s="427"/>
      <c r="CH882" s="402"/>
      <c r="CI882" s="424"/>
      <c r="CJ882" s="282"/>
      <c r="CK882" s="282"/>
      <c r="CL882" s="283"/>
      <c r="CM882" s="283"/>
      <c r="CP882" s="282"/>
      <c r="DC882" s="282"/>
      <c r="DD882" s="282"/>
      <c r="DE882" s="282"/>
      <c r="DF882" s="282"/>
      <c r="DG882" s="282"/>
      <c r="DH882" s="282"/>
      <c r="DI882" s="282"/>
      <c r="DJ882" s="282"/>
      <c r="EF882" s="495" t="str">
        <f>""&amp;(MID(数据表!AZ882,1,MIN(FIND({"(";"（"},数据表!AZ882&amp;"(（",1)-1)))&amp;""</f>
        <v/>
      </c>
      <c r="EG882" s="495" t="str">
        <f>""&amp;(MID(数据表!AZ882,1,MIN(FIND({0;1;2;3;4;5;6;7;8;9},数据表!AZ882&amp;"1234567890",1)-1)))&amp;""</f>
        <v/>
      </c>
    </row>
    <row r="883" spans="2:137" s="310" customFormat="1" ht="12" customHeight="1">
      <c r="B883" s="286"/>
      <c r="C883" s="286"/>
      <c r="D883" s="286"/>
      <c r="E883" s="479"/>
      <c r="F883" s="282"/>
      <c r="G883" s="283"/>
      <c r="H883" s="421"/>
      <c r="I883" s="421"/>
      <c r="J883" s="283"/>
      <c r="K883" s="421"/>
      <c r="L883" s="282"/>
      <c r="N883" s="282"/>
      <c r="S883" s="282"/>
      <c r="T883" s="283"/>
      <c r="U883" s="283"/>
      <c r="V883" s="283"/>
      <c r="W883" s="283"/>
      <c r="X883" s="283"/>
      <c r="Y883" s="282"/>
      <c r="Z883" s="282"/>
      <c r="AA883" s="283"/>
      <c r="AB883" s="282"/>
      <c r="AC883" s="282"/>
      <c r="AD883" s="282"/>
      <c r="AE883" s="282"/>
      <c r="AF883" s="283"/>
      <c r="AG883" s="402"/>
      <c r="AH883" s="283"/>
      <c r="AI883" s="283"/>
      <c r="AJ883" s="283"/>
      <c r="AK883" s="283"/>
      <c r="AL883" s="283"/>
      <c r="AM883" s="282"/>
      <c r="AN883" s="282"/>
      <c r="AO883" s="282"/>
      <c r="AP883" s="282"/>
      <c r="AQ883" s="282"/>
      <c r="AR883" s="282"/>
      <c r="AT883" s="283"/>
      <c r="AU883" s="283"/>
      <c r="AV883" s="283"/>
      <c r="AW883" s="283"/>
      <c r="AY883" s="283"/>
      <c r="AZ883" s="282"/>
      <c r="BA883" s="283"/>
      <c r="BB883" s="282"/>
      <c r="BC883" s="282"/>
      <c r="BD883" s="282"/>
      <c r="BE883" s="283"/>
      <c r="BG883" s="282"/>
      <c r="BH883" s="282"/>
      <c r="BI883" s="282"/>
      <c r="BL883" s="421"/>
      <c r="BM883" s="424"/>
      <c r="BN883" s="424"/>
      <c r="BO883" s="424"/>
      <c r="BP883" s="424"/>
      <c r="BQ883" s="421"/>
      <c r="BR883" s="421"/>
      <c r="BV883" s="282"/>
      <c r="BW883" s="283"/>
      <c r="BY883" s="283"/>
      <c r="BZ883" s="283"/>
      <c r="CA883" s="283"/>
      <c r="CB883" s="282"/>
      <c r="CC883" s="282"/>
      <c r="CD883" s="282"/>
      <c r="CE883" s="282"/>
      <c r="CG883" s="427"/>
      <c r="CH883" s="402"/>
      <c r="CI883" s="424"/>
      <c r="CJ883" s="282"/>
      <c r="CK883" s="282"/>
      <c r="CL883" s="283"/>
      <c r="CM883" s="283"/>
      <c r="CP883" s="282"/>
      <c r="DC883" s="282"/>
      <c r="DD883" s="282"/>
      <c r="DE883" s="282"/>
      <c r="DF883" s="282"/>
      <c r="DG883" s="282"/>
      <c r="DH883" s="282"/>
      <c r="DI883" s="282"/>
      <c r="DJ883" s="282"/>
      <c r="EF883" s="495" t="str">
        <f>""&amp;(MID(数据表!AZ883,1,MIN(FIND({"(";"（"},数据表!AZ883&amp;"(（",1)-1)))&amp;""</f>
        <v/>
      </c>
      <c r="EG883" s="495" t="str">
        <f>""&amp;(MID(数据表!AZ883,1,MIN(FIND({0;1;2;3;4;5;6;7;8;9},数据表!AZ883&amp;"1234567890",1)-1)))&amp;""</f>
        <v/>
      </c>
    </row>
    <row r="884" spans="2:137" s="310" customFormat="1" ht="12" customHeight="1">
      <c r="B884" s="286"/>
      <c r="C884" s="286"/>
      <c r="D884" s="286"/>
      <c r="E884" s="479"/>
      <c r="F884" s="282"/>
      <c r="G884" s="283"/>
      <c r="H884" s="421"/>
      <c r="I884" s="421"/>
      <c r="J884" s="283"/>
      <c r="K884" s="421"/>
      <c r="L884" s="282"/>
      <c r="N884" s="282"/>
      <c r="S884" s="282"/>
      <c r="T884" s="283"/>
      <c r="U884" s="283"/>
      <c r="V884" s="283"/>
      <c r="W884" s="283"/>
      <c r="X884" s="283"/>
      <c r="Y884" s="282"/>
      <c r="Z884" s="282"/>
      <c r="AA884" s="283"/>
      <c r="AB884" s="282"/>
      <c r="AC884" s="282"/>
      <c r="AD884" s="282"/>
      <c r="AE884" s="282"/>
      <c r="AF884" s="283"/>
      <c r="AG884" s="402"/>
      <c r="AH884" s="283"/>
      <c r="AI884" s="283"/>
      <c r="AJ884" s="283"/>
      <c r="AK884" s="283"/>
      <c r="AL884" s="283"/>
      <c r="AM884" s="282"/>
      <c r="AN884" s="282"/>
      <c r="AO884" s="282"/>
      <c r="AP884" s="282"/>
      <c r="AQ884" s="282"/>
      <c r="AR884" s="282"/>
      <c r="AT884" s="283"/>
      <c r="AU884" s="283"/>
      <c r="AV884" s="283"/>
      <c r="AW884" s="283"/>
      <c r="AY884" s="283"/>
      <c r="AZ884" s="282"/>
      <c r="BA884" s="283"/>
      <c r="BB884" s="282"/>
      <c r="BC884" s="282"/>
      <c r="BD884" s="282"/>
      <c r="BE884" s="283"/>
      <c r="BG884" s="282"/>
      <c r="BH884" s="282"/>
      <c r="BI884" s="282"/>
      <c r="BL884" s="421"/>
      <c r="BM884" s="424"/>
      <c r="BN884" s="424"/>
      <c r="BO884" s="424"/>
      <c r="BP884" s="424"/>
      <c r="BQ884" s="421"/>
      <c r="BR884" s="421"/>
      <c r="BV884" s="282"/>
      <c r="BW884" s="283"/>
      <c r="BY884" s="283"/>
      <c r="BZ884" s="283"/>
      <c r="CA884" s="283"/>
      <c r="CB884" s="282"/>
      <c r="CC884" s="282"/>
      <c r="CD884" s="282"/>
      <c r="CE884" s="282"/>
      <c r="CG884" s="427"/>
      <c r="CH884" s="402"/>
      <c r="CI884" s="424"/>
      <c r="CJ884" s="282"/>
      <c r="CK884" s="282"/>
      <c r="CL884" s="283"/>
      <c r="CM884" s="283"/>
      <c r="CP884" s="282"/>
      <c r="DC884" s="282"/>
      <c r="DD884" s="282"/>
      <c r="DE884" s="282"/>
      <c r="DF884" s="282"/>
      <c r="DG884" s="282"/>
      <c r="DH884" s="282"/>
      <c r="DI884" s="282"/>
      <c r="DJ884" s="282"/>
      <c r="EF884" s="495" t="str">
        <f>""&amp;(MID(数据表!AZ884,1,MIN(FIND({"(";"（"},数据表!AZ884&amp;"(（",1)-1)))&amp;""</f>
        <v/>
      </c>
      <c r="EG884" s="495" t="str">
        <f>""&amp;(MID(数据表!AZ884,1,MIN(FIND({0;1;2;3;4;5;6;7;8;9},数据表!AZ884&amp;"1234567890",1)-1)))&amp;""</f>
        <v/>
      </c>
    </row>
    <row r="885" spans="2:137" s="310" customFormat="1" ht="12" customHeight="1">
      <c r="B885" s="286"/>
      <c r="C885" s="286"/>
      <c r="D885" s="286"/>
      <c r="E885" s="479"/>
      <c r="F885" s="282"/>
      <c r="G885" s="283"/>
      <c r="H885" s="421"/>
      <c r="I885" s="421"/>
      <c r="J885" s="283"/>
      <c r="K885" s="421"/>
      <c r="L885" s="282"/>
      <c r="N885" s="282"/>
      <c r="S885" s="282"/>
      <c r="T885" s="283"/>
      <c r="U885" s="283"/>
      <c r="V885" s="283"/>
      <c r="W885" s="283"/>
      <c r="X885" s="283"/>
      <c r="Y885" s="282"/>
      <c r="Z885" s="282"/>
      <c r="AA885" s="283"/>
      <c r="AB885" s="282"/>
      <c r="AC885" s="282"/>
      <c r="AD885" s="282"/>
      <c r="AE885" s="282"/>
      <c r="AF885" s="283"/>
      <c r="AG885" s="402"/>
      <c r="AH885" s="283"/>
      <c r="AI885" s="283"/>
      <c r="AJ885" s="283"/>
      <c r="AK885" s="283"/>
      <c r="AL885" s="283"/>
      <c r="AM885" s="282"/>
      <c r="AN885" s="282"/>
      <c r="AO885" s="282"/>
      <c r="AP885" s="282"/>
      <c r="AQ885" s="282"/>
      <c r="AR885" s="282"/>
      <c r="AT885" s="283"/>
      <c r="AU885" s="283"/>
      <c r="AV885" s="283"/>
      <c r="AW885" s="283"/>
      <c r="AY885" s="283"/>
      <c r="AZ885" s="282"/>
      <c r="BA885" s="283"/>
      <c r="BB885" s="282"/>
      <c r="BC885" s="282"/>
      <c r="BD885" s="282"/>
      <c r="BE885" s="283"/>
      <c r="BG885" s="282"/>
      <c r="BH885" s="282"/>
      <c r="BI885" s="282"/>
      <c r="BL885" s="421"/>
      <c r="BM885" s="424"/>
      <c r="BN885" s="424"/>
      <c r="BO885" s="424"/>
      <c r="BP885" s="424"/>
      <c r="BQ885" s="421"/>
      <c r="BR885" s="421"/>
      <c r="BV885" s="282"/>
      <c r="BW885" s="283"/>
      <c r="BY885" s="283"/>
      <c r="BZ885" s="283"/>
      <c r="CA885" s="283"/>
      <c r="CB885" s="282"/>
      <c r="CC885" s="282"/>
      <c r="CD885" s="282"/>
      <c r="CE885" s="282"/>
      <c r="CG885" s="427"/>
      <c r="CH885" s="402"/>
      <c r="CI885" s="424"/>
      <c r="CJ885" s="282"/>
      <c r="CK885" s="282"/>
      <c r="CL885" s="283"/>
      <c r="CM885" s="283"/>
      <c r="CP885" s="282"/>
      <c r="DC885" s="282"/>
      <c r="DD885" s="282"/>
      <c r="DE885" s="282"/>
      <c r="DF885" s="282"/>
      <c r="DG885" s="282"/>
      <c r="DH885" s="282"/>
      <c r="DI885" s="282"/>
      <c r="DJ885" s="282"/>
      <c r="EF885" s="495" t="str">
        <f>""&amp;(MID(数据表!AZ885,1,MIN(FIND({"(";"（"},数据表!AZ885&amp;"(（",1)-1)))&amp;""</f>
        <v/>
      </c>
      <c r="EG885" s="495" t="str">
        <f>""&amp;(MID(数据表!AZ885,1,MIN(FIND({0;1;2;3;4;5;6;7;8;9},数据表!AZ885&amp;"1234567890",1)-1)))&amp;""</f>
        <v/>
      </c>
    </row>
    <row r="886" spans="2:137" s="310" customFormat="1" ht="12" customHeight="1">
      <c r="B886" s="286"/>
      <c r="C886" s="286"/>
      <c r="D886" s="286"/>
      <c r="E886" s="479"/>
      <c r="F886" s="282"/>
      <c r="G886" s="283"/>
      <c r="H886" s="421"/>
      <c r="I886" s="421"/>
      <c r="J886" s="283"/>
      <c r="K886" s="421"/>
      <c r="L886" s="282"/>
      <c r="N886" s="282"/>
      <c r="S886" s="282"/>
      <c r="T886" s="283"/>
      <c r="U886" s="283"/>
      <c r="V886" s="283"/>
      <c r="W886" s="283"/>
      <c r="X886" s="283"/>
      <c r="Y886" s="282"/>
      <c r="Z886" s="282"/>
      <c r="AA886" s="283"/>
      <c r="AB886" s="282"/>
      <c r="AC886" s="282"/>
      <c r="AD886" s="282"/>
      <c r="AE886" s="282"/>
      <c r="AF886" s="283"/>
      <c r="AG886" s="402"/>
      <c r="AH886" s="283"/>
      <c r="AI886" s="283"/>
      <c r="AJ886" s="283"/>
      <c r="AK886" s="283"/>
      <c r="AL886" s="283"/>
      <c r="AM886" s="282"/>
      <c r="AN886" s="282"/>
      <c r="AO886" s="282"/>
      <c r="AP886" s="282"/>
      <c r="AQ886" s="282"/>
      <c r="AR886" s="282"/>
      <c r="AT886" s="283"/>
      <c r="AU886" s="283"/>
      <c r="AV886" s="283"/>
      <c r="AW886" s="283"/>
      <c r="AY886" s="283"/>
      <c r="AZ886" s="282"/>
      <c r="BA886" s="283"/>
      <c r="BB886" s="282"/>
      <c r="BC886" s="282"/>
      <c r="BD886" s="282"/>
      <c r="BE886" s="283"/>
      <c r="BG886" s="282"/>
      <c r="BH886" s="282"/>
      <c r="BI886" s="282"/>
      <c r="BL886" s="421"/>
      <c r="BM886" s="424"/>
      <c r="BN886" s="424"/>
      <c r="BO886" s="424"/>
      <c r="BP886" s="424"/>
      <c r="BQ886" s="421"/>
      <c r="BR886" s="421"/>
      <c r="BV886" s="282"/>
      <c r="BW886" s="283"/>
      <c r="BY886" s="283"/>
      <c r="BZ886" s="283"/>
      <c r="CA886" s="283"/>
      <c r="CB886" s="282"/>
      <c r="CC886" s="282"/>
      <c r="CD886" s="282"/>
      <c r="CE886" s="282"/>
      <c r="CG886" s="427"/>
      <c r="CH886" s="402"/>
      <c r="CI886" s="424"/>
      <c r="CJ886" s="282"/>
      <c r="CK886" s="282"/>
      <c r="CL886" s="283"/>
      <c r="CM886" s="283"/>
      <c r="CP886" s="282"/>
      <c r="DC886" s="282"/>
      <c r="DD886" s="282"/>
      <c r="DE886" s="282"/>
      <c r="DF886" s="282"/>
      <c r="DG886" s="282"/>
      <c r="DH886" s="282"/>
      <c r="DI886" s="282"/>
      <c r="DJ886" s="282"/>
      <c r="EF886" s="495" t="str">
        <f>""&amp;(MID(数据表!AZ886,1,MIN(FIND({"(";"（"},数据表!AZ886&amp;"(（",1)-1)))&amp;""</f>
        <v/>
      </c>
      <c r="EG886" s="495" t="str">
        <f>""&amp;(MID(数据表!AZ886,1,MIN(FIND({0;1;2;3;4;5;6;7;8;9},数据表!AZ886&amp;"1234567890",1)-1)))&amp;""</f>
        <v/>
      </c>
    </row>
    <row r="887" spans="2:137" s="310" customFormat="1" ht="12" customHeight="1">
      <c r="B887" s="286"/>
      <c r="C887" s="286"/>
      <c r="D887" s="286"/>
      <c r="E887" s="479"/>
      <c r="F887" s="282"/>
      <c r="G887" s="283"/>
      <c r="H887" s="421"/>
      <c r="I887" s="421"/>
      <c r="J887" s="283"/>
      <c r="K887" s="421"/>
      <c r="L887" s="282"/>
      <c r="N887" s="282"/>
      <c r="S887" s="282"/>
      <c r="T887" s="283"/>
      <c r="U887" s="283"/>
      <c r="V887" s="283"/>
      <c r="W887" s="283"/>
      <c r="X887" s="283"/>
      <c r="Y887" s="282"/>
      <c r="Z887" s="282"/>
      <c r="AA887" s="283"/>
      <c r="AB887" s="282"/>
      <c r="AC887" s="282"/>
      <c r="AD887" s="282"/>
      <c r="AE887" s="282"/>
      <c r="AF887" s="283"/>
      <c r="AG887" s="402"/>
      <c r="AH887" s="283"/>
      <c r="AI887" s="283"/>
      <c r="AJ887" s="283"/>
      <c r="AK887" s="283"/>
      <c r="AL887" s="283"/>
      <c r="AM887" s="282"/>
      <c r="AN887" s="282"/>
      <c r="AO887" s="282"/>
      <c r="AP887" s="282"/>
      <c r="AQ887" s="282"/>
      <c r="AR887" s="282"/>
      <c r="AT887" s="283"/>
      <c r="AU887" s="283"/>
      <c r="AV887" s="283"/>
      <c r="AW887" s="283"/>
      <c r="AY887" s="283"/>
      <c r="AZ887" s="282"/>
      <c r="BA887" s="283"/>
      <c r="BB887" s="282"/>
      <c r="BC887" s="282"/>
      <c r="BD887" s="282"/>
      <c r="BE887" s="283"/>
      <c r="BG887" s="282"/>
      <c r="BH887" s="282"/>
      <c r="BI887" s="282"/>
      <c r="BL887" s="421"/>
      <c r="BM887" s="424"/>
      <c r="BN887" s="424"/>
      <c r="BO887" s="424"/>
      <c r="BP887" s="424"/>
      <c r="BQ887" s="421"/>
      <c r="BR887" s="421"/>
      <c r="BV887" s="282"/>
      <c r="BW887" s="283"/>
      <c r="BY887" s="283"/>
      <c r="BZ887" s="283"/>
      <c r="CA887" s="283"/>
      <c r="CB887" s="282"/>
      <c r="CC887" s="282"/>
      <c r="CD887" s="282"/>
      <c r="CE887" s="282"/>
      <c r="CG887" s="427"/>
      <c r="CH887" s="402"/>
      <c r="CI887" s="424"/>
      <c r="CJ887" s="282"/>
      <c r="CK887" s="282"/>
      <c r="CL887" s="283"/>
      <c r="CM887" s="283"/>
      <c r="CP887" s="282"/>
      <c r="DC887" s="282"/>
      <c r="DD887" s="282"/>
      <c r="DE887" s="282"/>
      <c r="DF887" s="282"/>
      <c r="DG887" s="282"/>
      <c r="DH887" s="282"/>
      <c r="DI887" s="282"/>
      <c r="DJ887" s="282"/>
      <c r="EF887" s="495" t="str">
        <f>""&amp;(MID(数据表!AZ887,1,MIN(FIND({"(";"（"},数据表!AZ887&amp;"(（",1)-1)))&amp;""</f>
        <v/>
      </c>
      <c r="EG887" s="495" t="str">
        <f>""&amp;(MID(数据表!AZ887,1,MIN(FIND({0;1;2;3;4;5;6;7;8;9},数据表!AZ887&amp;"1234567890",1)-1)))&amp;""</f>
        <v/>
      </c>
    </row>
    <row r="888" spans="2:137" s="310" customFormat="1" ht="12" customHeight="1">
      <c r="B888" s="286"/>
      <c r="C888" s="286"/>
      <c r="D888" s="286"/>
      <c r="E888" s="479"/>
      <c r="F888" s="282"/>
      <c r="G888" s="283"/>
      <c r="H888" s="421"/>
      <c r="I888" s="421"/>
      <c r="J888" s="283"/>
      <c r="K888" s="421"/>
      <c r="L888" s="282"/>
      <c r="N888" s="282"/>
      <c r="S888" s="282"/>
      <c r="T888" s="283"/>
      <c r="U888" s="283"/>
      <c r="V888" s="283"/>
      <c r="W888" s="283"/>
      <c r="X888" s="283"/>
      <c r="Y888" s="282"/>
      <c r="Z888" s="282"/>
      <c r="AA888" s="283"/>
      <c r="AB888" s="282"/>
      <c r="AC888" s="282"/>
      <c r="AD888" s="282"/>
      <c r="AE888" s="282"/>
      <c r="AF888" s="283"/>
      <c r="AG888" s="402"/>
      <c r="AH888" s="283"/>
      <c r="AI888" s="283"/>
      <c r="AJ888" s="283"/>
      <c r="AK888" s="283"/>
      <c r="AL888" s="283"/>
      <c r="AM888" s="282"/>
      <c r="AN888" s="282"/>
      <c r="AO888" s="282"/>
      <c r="AP888" s="282"/>
      <c r="AQ888" s="282"/>
      <c r="AR888" s="282"/>
      <c r="AT888" s="283"/>
      <c r="AU888" s="283"/>
      <c r="AV888" s="283"/>
      <c r="AW888" s="283"/>
      <c r="AY888" s="283"/>
      <c r="AZ888" s="282"/>
      <c r="BA888" s="283"/>
      <c r="BB888" s="282"/>
      <c r="BC888" s="282"/>
      <c r="BD888" s="282"/>
      <c r="BE888" s="283"/>
      <c r="BG888" s="282"/>
      <c r="BH888" s="282"/>
      <c r="BI888" s="282"/>
      <c r="BL888" s="421"/>
      <c r="BM888" s="424"/>
      <c r="BN888" s="424"/>
      <c r="BO888" s="424"/>
      <c r="BP888" s="424"/>
      <c r="BQ888" s="421"/>
      <c r="BR888" s="421"/>
      <c r="BV888" s="282"/>
      <c r="BW888" s="283"/>
      <c r="BY888" s="283"/>
      <c r="BZ888" s="283"/>
      <c r="CA888" s="283"/>
      <c r="CB888" s="282"/>
      <c r="CC888" s="282"/>
      <c r="CD888" s="282"/>
      <c r="CE888" s="282"/>
      <c r="CG888" s="427"/>
      <c r="CH888" s="402"/>
      <c r="CI888" s="424"/>
      <c r="CJ888" s="282"/>
      <c r="CK888" s="282"/>
      <c r="CL888" s="283"/>
      <c r="CM888" s="283"/>
      <c r="CP888" s="282"/>
      <c r="DC888" s="282"/>
      <c r="DD888" s="282"/>
      <c r="DE888" s="282"/>
      <c r="DF888" s="282"/>
      <c r="DG888" s="282"/>
      <c r="DH888" s="282"/>
      <c r="DI888" s="282"/>
      <c r="DJ888" s="282"/>
      <c r="EF888" s="495" t="str">
        <f>""&amp;(MID(数据表!AZ888,1,MIN(FIND({"(";"（"},数据表!AZ888&amp;"(（",1)-1)))&amp;""</f>
        <v/>
      </c>
      <c r="EG888" s="495" t="str">
        <f>""&amp;(MID(数据表!AZ888,1,MIN(FIND({0;1;2;3;4;5;6;7;8;9},数据表!AZ888&amp;"1234567890",1)-1)))&amp;""</f>
        <v/>
      </c>
    </row>
    <row r="889" spans="2:137" s="310" customFormat="1" ht="12" customHeight="1">
      <c r="B889" s="286"/>
      <c r="C889" s="286"/>
      <c r="D889" s="286"/>
      <c r="E889" s="479"/>
      <c r="F889" s="282"/>
      <c r="G889" s="283"/>
      <c r="H889" s="421"/>
      <c r="I889" s="421"/>
      <c r="J889" s="283"/>
      <c r="K889" s="421"/>
      <c r="L889" s="282"/>
      <c r="N889" s="282"/>
      <c r="S889" s="282"/>
      <c r="T889" s="283"/>
      <c r="U889" s="283"/>
      <c r="V889" s="283"/>
      <c r="W889" s="283"/>
      <c r="X889" s="283"/>
      <c r="Y889" s="282"/>
      <c r="Z889" s="282"/>
      <c r="AA889" s="283"/>
      <c r="AB889" s="282"/>
      <c r="AC889" s="282"/>
      <c r="AD889" s="282"/>
      <c r="AE889" s="282"/>
      <c r="AF889" s="283"/>
      <c r="AG889" s="402"/>
      <c r="AH889" s="283"/>
      <c r="AI889" s="283"/>
      <c r="AJ889" s="283"/>
      <c r="AK889" s="283"/>
      <c r="AL889" s="283"/>
      <c r="AM889" s="282"/>
      <c r="AN889" s="282"/>
      <c r="AO889" s="282"/>
      <c r="AP889" s="282"/>
      <c r="AQ889" s="282"/>
      <c r="AR889" s="282"/>
      <c r="AT889" s="283"/>
      <c r="AU889" s="283"/>
      <c r="AV889" s="283"/>
      <c r="AW889" s="283"/>
      <c r="AY889" s="283"/>
      <c r="AZ889" s="282"/>
      <c r="BA889" s="283"/>
      <c r="BB889" s="282"/>
      <c r="BC889" s="282"/>
      <c r="BD889" s="282"/>
      <c r="BE889" s="283"/>
      <c r="BG889" s="282"/>
      <c r="BH889" s="282"/>
      <c r="BI889" s="282"/>
      <c r="BL889" s="421"/>
      <c r="BM889" s="424"/>
      <c r="BN889" s="424"/>
      <c r="BO889" s="424"/>
      <c r="BP889" s="424"/>
      <c r="BQ889" s="421"/>
      <c r="BR889" s="421"/>
      <c r="BV889" s="282"/>
      <c r="BW889" s="283"/>
      <c r="BY889" s="283"/>
      <c r="BZ889" s="283"/>
      <c r="CA889" s="283"/>
      <c r="CB889" s="282"/>
      <c r="CC889" s="282"/>
      <c r="CD889" s="282"/>
      <c r="CE889" s="282"/>
      <c r="CG889" s="427"/>
      <c r="CH889" s="402"/>
      <c r="CI889" s="424"/>
      <c r="CJ889" s="282"/>
      <c r="CK889" s="282"/>
      <c r="CL889" s="283"/>
      <c r="CM889" s="283"/>
      <c r="CP889" s="282"/>
      <c r="DC889" s="282"/>
      <c r="DD889" s="282"/>
      <c r="DE889" s="282"/>
      <c r="DF889" s="282"/>
      <c r="DG889" s="282"/>
      <c r="DH889" s="282"/>
      <c r="DI889" s="282"/>
      <c r="DJ889" s="282"/>
      <c r="EF889" s="495" t="str">
        <f>""&amp;(MID(数据表!AZ889,1,MIN(FIND({"(";"（"},数据表!AZ889&amp;"(（",1)-1)))&amp;""</f>
        <v/>
      </c>
      <c r="EG889" s="495" t="str">
        <f>""&amp;(MID(数据表!AZ889,1,MIN(FIND({0;1;2;3;4;5;6;7;8;9},数据表!AZ889&amp;"1234567890",1)-1)))&amp;""</f>
        <v/>
      </c>
    </row>
    <row r="890" spans="2:137" s="310" customFormat="1" ht="12" customHeight="1">
      <c r="B890" s="286"/>
      <c r="C890" s="286"/>
      <c r="D890" s="286"/>
      <c r="E890" s="479"/>
      <c r="F890" s="282"/>
      <c r="G890" s="283"/>
      <c r="H890" s="421"/>
      <c r="I890" s="421"/>
      <c r="J890" s="283"/>
      <c r="K890" s="421"/>
      <c r="L890" s="282"/>
      <c r="N890" s="282"/>
      <c r="S890" s="282"/>
      <c r="T890" s="283"/>
      <c r="U890" s="283"/>
      <c r="V890" s="283"/>
      <c r="W890" s="283"/>
      <c r="X890" s="283"/>
      <c r="Y890" s="282"/>
      <c r="Z890" s="282"/>
      <c r="AA890" s="283"/>
      <c r="AB890" s="282"/>
      <c r="AC890" s="282"/>
      <c r="AD890" s="282"/>
      <c r="AE890" s="282"/>
      <c r="AF890" s="283"/>
      <c r="AG890" s="402"/>
      <c r="AH890" s="283"/>
      <c r="AI890" s="283"/>
      <c r="AJ890" s="283"/>
      <c r="AK890" s="283"/>
      <c r="AL890" s="283"/>
      <c r="AM890" s="282"/>
      <c r="AN890" s="282"/>
      <c r="AO890" s="282"/>
      <c r="AP890" s="282"/>
      <c r="AQ890" s="282"/>
      <c r="AR890" s="282"/>
      <c r="AT890" s="283"/>
      <c r="AU890" s="283"/>
      <c r="AV890" s="283"/>
      <c r="AW890" s="283"/>
      <c r="AY890" s="283"/>
      <c r="AZ890" s="282"/>
      <c r="BA890" s="283"/>
      <c r="BB890" s="282"/>
      <c r="BC890" s="282"/>
      <c r="BD890" s="282"/>
      <c r="BE890" s="283"/>
      <c r="BG890" s="282"/>
      <c r="BH890" s="282"/>
      <c r="BI890" s="282"/>
      <c r="BL890" s="421"/>
      <c r="BM890" s="424"/>
      <c r="BN890" s="424"/>
      <c r="BO890" s="424"/>
      <c r="BP890" s="424"/>
      <c r="BQ890" s="421"/>
      <c r="BR890" s="421"/>
      <c r="BV890" s="282"/>
      <c r="BW890" s="283"/>
      <c r="BY890" s="283"/>
      <c r="BZ890" s="283"/>
      <c r="CA890" s="283"/>
      <c r="CB890" s="282"/>
      <c r="CC890" s="282"/>
      <c r="CD890" s="282"/>
      <c r="CE890" s="282"/>
      <c r="CG890" s="427"/>
      <c r="CH890" s="402"/>
      <c r="CI890" s="424"/>
      <c r="CJ890" s="282"/>
      <c r="CK890" s="282"/>
      <c r="CL890" s="283"/>
      <c r="CM890" s="283"/>
      <c r="CP890" s="282"/>
      <c r="DC890" s="282"/>
      <c r="DD890" s="282"/>
      <c r="DE890" s="282"/>
      <c r="DF890" s="282"/>
      <c r="DG890" s="282"/>
      <c r="DH890" s="282"/>
      <c r="DI890" s="282"/>
      <c r="DJ890" s="282"/>
      <c r="EF890" s="495" t="str">
        <f>""&amp;(MID(数据表!AZ890,1,MIN(FIND({"(";"（"},数据表!AZ890&amp;"(（",1)-1)))&amp;""</f>
        <v/>
      </c>
      <c r="EG890" s="495" t="str">
        <f>""&amp;(MID(数据表!AZ890,1,MIN(FIND({0;1;2;3;4;5;6;7;8;9},数据表!AZ890&amp;"1234567890",1)-1)))&amp;""</f>
        <v/>
      </c>
    </row>
    <row r="891" spans="2:137" s="310" customFormat="1" ht="12" customHeight="1">
      <c r="B891" s="286"/>
      <c r="C891" s="286"/>
      <c r="D891" s="286"/>
      <c r="E891" s="479"/>
      <c r="F891" s="282"/>
      <c r="G891" s="283"/>
      <c r="H891" s="421"/>
      <c r="I891" s="421"/>
      <c r="J891" s="283"/>
      <c r="K891" s="421"/>
      <c r="L891" s="282"/>
      <c r="N891" s="282"/>
      <c r="S891" s="282"/>
      <c r="T891" s="283"/>
      <c r="U891" s="283"/>
      <c r="V891" s="283"/>
      <c r="W891" s="283"/>
      <c r="X891" s="283"/>
      <c r="Y891" s="282"/>
      <c r="Z891" s="282"/>
      <c r="AA891" s="283"/>
      <c r="AB891" s="282"/>
      <c r="AC891" s="282"/>
      <c r="AD891" s="282"/>
      <c r="AE891" s="282"/>
      <c r="AF891" s="283"/>
      <c r="AG891" s="402"/>
      <c r="AH891" s="283"/>
      <c r="AI891" s="283"/>
      <c r="AJ891" s="283"/>
      <c r="AK891" s="283"/>
      <c r="AL891" s="283"/>
      <c r="AM891" s="282"/>
      <c r="AN891" s="282"/>
      <c r="AO891" s="282"/>
      <c r="AP891" s="282"/>
      <c r="AQ891" s="282"/>
      <c r="AR891" s="282"/>
      <c r="AT891" s="283"/>
      <c r="AU891" s="283"/>
      <c r="AV891" s="283"/>
      <c r="AW891" s="283"/>
      <c r="AY891" s="283"/>
      <c r="AZ891" s="282"/>
      <c r="BA891" s="283"/>
      <c r="BB891" s="282"/>
      <c r="BC891" s="282"/>
      <c r="BD891" s="282"/>
      <c r="BE891" s="283"/>
      <c r="BG891" s="282"/>
      <c r="BH891" s="282"/>
      <c r="BI891" s="282"/>
      <c r="BL891" s="421"/>
      <c r="BM891" s="424"/>
      <c r="BN891" s="424"/>
      <c r="BO891" s="424"/>
      <c r="BP891" s="424"/>
      <c r="BQ891" s="421"/>
      <c r="BR891" s="421"/>
      <c r="BV891" s="282"/>
      <c r="BW891" s="283"/>
      <c r="BY891" s="283"/>
      <c r="BZ891" s="283"/>
      <c r="CA891" s="283"/>
      <c r="CB891" s="282"/>
      <c r="CC891" s="282"/>
      <c r="CD891" s="282"/>
      <c r="CE891" s="282"/>
      <c r="CG891" s="427"/>
      <c r="CH891" s="402"/>
      <c r="CI891" s="424"/>
      <c r="CJ891" s="282"/>
      <c r="CK891" s="282"/>
      <c r="CL891" s="283"/>
      <c r="CM891" s="283"/>
      <c r="CP891" s="282"/>
      <c r="DC891" s="282"/>
      <c r="DD891" s="282"/>
      <c r="DE891" s="282"/>
      <c r="DF891" s="282"/>
      <c r="DG891" s="282"/>
      <c r="DH891" s="282"/>
      <c r="DI891" s="282"/>
      <c r="DJ891" s="282"/>
      <c r="EF891" s="495" t="str">
        <f>""&amp;(MID(数据表!AZ891,1,MIN(FIND({"(";"（"},数据表!AZ891&amp;"(（",1)-1)))&amp;""</f>
        <v/>
      </c>
      <c r="EG891" s="495" t="str">
        <f>""&amp;(MID(数据表!AZ891,1,MIN(FIND({0;1;2;3;4;5;6;7;8;9},数据表!AZ891&amp;"1234567890",1)-1)))&amp;""</f>
        <v/>
      </c>
    </row>
    <row r="892" spans="2:137" s="310" customFormat="1" ht="12" customHeight="1">
      <c r="B892" s="286"/>
      <c r="C892" s="286"/>
      <c r="D892" s="286"/>
      <c r="E892" s="479"/>
      <c r="F892" s="282"/>
      <c r="G892" s="283"/>
      <c r="H892" s="421"/>
      <c r="I892" s="421"/>
      <c r="J892" s="283"/>
      <c r="K892" s="421"/>
      <c r="L892" s="282"/>
      <c r="N892" s="282"/>
      <c r="S892" s="282"/>
      <c r="T892" s="283"/>
      <c r="U892" s="283"/>
      <c r="V892" s="283"/>
      <c r="W892" s="283"/>
      <c r="X892" s="283"/>
      <c r="Y892" s="282"/>
      <c r="Z892" s="282"/>
      <c r="AA892" s="283"/>
      <c r="AB892" s="282"/>
      <c r="AC892" s="282"/>
      <c r="AD892" s="282"/>
      <c r="AE892" s="282"/>
      <c r="AF892" s="283"/>
      <c r="AG892" s="402"/>
      <c r="AH892" s="283"/>
      <c r="AI892" s="283"/>
      <c r="AJ892" s="283"/>
      <c r="AK892" s="283"/>
      <c r="AL892" s="283"/>
      <c r="AM892" s="282"/>
      <c r="AN892" s="282"/>
      <c r="AO892" s="282"/>
      <c r="AP892" s="282"/>
      <c r="AQ892" s="282"/>
      <c r="AR892" s="282"/>
      <c r="AT892" s="283"/>
      <c r="AU892" s="283"/>
      <c r="AV892" s="283"/>
      <c r="AW892" s="283"/>
      <c r="AY892" s="283"/>
      <c r="AZ892" s="282"/>
      <c r="BA892" s="283"/>
      <c r="BB892" s="282"/>
      <c r="BC892" s="282"/>
      <c r="BD892" s="282"/>
      <c r="BE892" s="283"/>
      <c r="BG892" s="282"/>
      <c r="BH892" s="282"/>
      <c r="BI892" s="282"/>
      <c r="BL892" s="421"/>
      <c r="BM892" s="424"/>
      <c r="BN892" s="424"/>
      <c r="BO892" s="424"/>
      <c r="BP892" s="424"/>
      <c r="BQ892" s="421"/>
      <c r="BR892" s="421"/>
      <c r="BV892" s="282"/>
      <c r="BW892" s="283"/>
      <c r="BY892" s="283"/>
      <c r="BZ892" s="283"/>
      <c r="CA892" s="283"/>
      <c r="CB892" s="282"/>
      <c r="CC892" s="282"/>
      <c r="CD892" s="282"/>
      <c r="CE892" s="282"/>
      <c r="CG892" s="427"/>
      <c r="CH892" s="402"/>
      <c r="CI892" s="424"/>
      <c r="CJ892" s="282"/>
      <c r="CK892" s="282"/>
      <c r="CL892" s="283"/>
      <c r="CM892" s="283"/>
      <c r="CP892" s="282"/>
      <c r="DC892" s="282"/>
      <c r="DD892" s="282"/>
      <c r="DE892" s="282"/>
      <c r="DF892" s="282"/>
      <c r="DG892" s="282"/>
      <c r="DH892" s="282"/>
      <c r="DI892" s="282"/>
      <c r="DJ892" s="282"/>
      <c r="EF892" s="495" t="str">
        <f>""&amp;(MID(数据表!AZ892,1,MIN(FIND({"(";"（"},数据表!AZ892&amp;"(（",1)-1)))&amp;""</f>
        <v/>
      </c>
      <c r="EG892" s="495" t="str">
        <f>""&amp;(MID(数据表!AZ892,1,MIN(FIND({0;1;2;3;4;5;6;7;8;9},数据表!AZ892&amp;"1234567890",1)-1)))&amp;""</f>
        <v/>
      </c>
    </row>
    <row r="893" spans="2:137" s="310" customFormat="1" ht="12" customHeight="1">
      <c r="B893" s="286"/>
      <c r="C893" s="286"/>
      <c r="D893" s="286"/>
      <c r="E893" s="479"/>
      <c r="F893" s="282"/>
      <c r="G893" s="283"/>
      <c r="H893" s="421"/>
      <c r="I893" s="421"/>
      <c r="J893" s="283"/>
      <c r="K893" s="421"/>
      <c r="L893" s="282"/>
      <c r="N893" s="282"/>
      <c r="S893" s="282"/>
      <c r="T893" s="283"/>
      <c r="U893" s="283"/>
      <c r="V893" s="283"/>
      <c r="W893" s="283"/>
      <c r="X893" s="283"/>
      <c r="Y893" s="282"/>
      <c r="Z893" s="282"/>
      <c r="AA893" s="283"/>
      <c r="AB893" s="282"/>
      <c r="AC893" s="282"/>
      <c r="AD893" s="282"/>
      <c r="AE893" s="282"/>
      <c r="AF893" s="283"/>
      <c r="AG893" s="402"/>
      <c r="AH893" s="283"/>
      <c r="AI893" s="283"/>
      <c r="AJ893" s="283"/>
      <c r="AK893" s="283"/>
      <c r="AL893" s="283"/>
      <c r="AM893" s="282"/>
      <c r="AN893" s="282"/>
      <c r="AO893" s="282"/>
      <c r="AP893" s="282"/>
      <c r="AQ893" s="282"/>
      <c r="AR893" s="282"/>
      <c r="AT893" s="283"/>
      <c r="AU893" s="283"/>
      <c r="AV893" s="283"/>
      <c r="AW893" s="283"/>
      <c r="AY893" s="283"/>
      <c r="AZ893" s="282"/>
      <c r="BA893" s="283"/>
      <c r="BB893" s="282"/>
      <c r="BC893" s="282"/>
      <c r="BD893" s="282"/>
      <c r="BE893" s="283"/>
      <c r="BG893" s="282"/>
      <c r="BH893" s="282"/>
      <c r="BI893" s="282"/>
      <c r="BL893" s="421"/>
      <c r="BM893" s="424"/>
      <c r="BN893" s="424"/>
      <c r="BO893" s="424"/>
      <c r="BP893" s="424"/>
      <c r="BQ893" s="421"/>
      <c r="BR893" s="421"/>
      <c r="BV893" s="282"/>
      <c r="BW893" s="283"/>
      <c r="BY893" s="283"/>
      <c r="BZ893" s="283"/>
      <c r="CA893" s="283"/>
      <c r="CB893" s="282"/>
      <c r="CC893" s="282"/>
      <c r="CD893" s="282"/>
      <c r="CE893" s="282"/>
      <c r="CG893" s="427"/>
      <c r="CH893" s="402"/>
      <c r="CI893" s="424"/>
      <c r="CJ893" s="282"/>
      <c r="CK893" s="282"/>
      <c r="CL893" s="283"/>
      <c r="CM893" s="283"/>
      <c r="CP893" s="282"/>
      <c r="DC893" s="282"/>
      <c r="DD893" s="282"/>
      <c r="DE893" s="282"/>
      <c r="DF893" s="282"/>
      <c r="DG893" s="282"/>
      <c r="DH893" s="282"/>
      <c r="DI893" s="282"/>
      <c r="DJ893" s="282"/>
      <c r="EF893" s="495" t="str">
        <f>""&amp;(MID(数据表!AZ893,1,MIN(FIND({"(";"（"},数据表!AZ893&amp;"(（",1)-1)))&amp;""</f>
        <v/>
      </c>
      <c r="EG893" s="495" t="str">
        <f>""&amp;(MID(数据表!AZ893,1,MIN(FIND({0;1;2;3;4;5;6;7;8;9},数据表!AZ893&amp;"1234567890",1)-1)))&amp;""</f>
        <v/>
      </c>
    </row>
    <row r="894" spans="2:137" s="310" customFormat="1" ht="12" customHeight="1">
      <c r="B894" s="286"/>
      <c r="C894" s="286"/>
      <c r="D894" s="286"/>
      <c r="E894" s="479"/>
      <c r="F894" s="282"/>
      <c r="G894" s="283"/>
      <c r="H894" s="421"/>
      <c r="I894" s="421"/>
      <c r="J894" s="283"/>
      <c r="K894" s="421"/>
      <c r="L894" s="282"/>
      <c r="N894" s="282"/>
      <c r="S894" s="282"/>
      <c r="T894" s="283"/>
      <c r="U894" s="283"/>
      <c r="V894" s="283"/>
      <c r="W894" s="283"/>
      <c r="X894" s="283"/>
      <c r="Y894" s="282"/>
      <c r="Z894" s="282"/>
      <c r="AA894" s="283"/>
      <c r="AB894" s="282"/>
      <c r="AC894" s="282"/>
      <c r="AD894" s="282"/>
      <c r="AE894" s="282"/>
      <c r="AF894" s="283"/>
      <c r="AG894" s="402"/>
      <c r="AH894" s="283"/>
      <c r="AI894" s="283"/>
      <c r="AJ894" s="283"/>
      <c r="AK894" s="283"/>
      <c r="AL894" s="283"/>
      <c r="AM894" s="282"/>
      <c r="AN894" s="282"/>
      <c r="AO894" s="282"/>
      <c r="AP894" s="282"/>
      <c r="AQ894" s="282"/>
      <c r="AR894" s="282"/>
      <c r="AT894" s="283"/>
      <c r="AU894" s="283"/>
      <c r="AV894" s="283"/>
      <c r="AW894" s="283"/>
      <c r="AY894" s="283"/>
      <c r="AZ894" s="282"/>
      <c r="BA894" s="283"/>
      <c r="BB894" s="282"/>
      <c r="BC894" s="282"/>
      <c r="BD894" s="282"/>
      <c r="BE894" s="283"/>
      <c r="BG894" s="282"/>
      <c r="BH894" s="282"/>
      <c r="BI894" s="282"/>
      <c r="BL894" s="421"/>
      <c r="BM894" s="424"/>
      <c r="BN894" s="424"/>
      <c r="BO894" s="424"/>
      <c r="BP894" s="424"/>
      <c r="BQ894" s="421"/>
      <c r="BR894" s="421"/>
      <c r="BV894" s="282"/>
      <c r="BW894" s="283"/>
      <c r="BY894" s="283"/>
      <c r="BZ894" s="283"/>
      <c r="CA894" s="283"/>
      <c r="CB894" s="282"/>
      <c r="CC894" s="282"/>
      <c r="CD894" s="282"/>
      <c r="CE894" s="282"/>
      <c r="CG894" s="427"/>
      <c r="CH894" s="402"/>
      <c r="CI894" s="424"/>
      <c r="CJ894" s="282"/>
      <c r="CK894" s="282"/>
      <c r="CL894" s="283"/>
      <c r="CM894" s="283"/>
      <c r="CP894" s="282"/>
      <c r="DC894" s="282"/>
      <c r="DD894" s="282"/>
      <c r="DE894" s="282"/>
      <c r="DF894" s="282"/>
      <c r="DG894" s="282"/>
      <c r="DH894" s="282"/>
      <c r="DI894" s="282"/>
      <c r="DJ894" s="282"/>
      <c r="EF894" s="495" t="str">
        <f>""&amp;(MID(数据表!AZ894,1,MIN(FIND({"(";"（"},数据表!AZ894&amp;"(（",1)-1)))&amp;""</f>
        <v/>
      </c>
      <c r="EG894" s="495" t="str">
        <f>""&amp;(MID(数据表!AZ894,1,MIN(FIND({0;1;2;3;4;5;6;7;8;9},数据表!AZ894&amp;"1234567890",1)-1)))&amp;""</f>
        <v/>
      </c>
    </row>
    <row r="895" spans="2:137" s="310" customFormat="1" ht="12" customHeight="1">
      <c r="B895" s="286"/>
      <c r="C895" s="286"/>
      <c r="D895" s="286"/>
      <c r="E895" s="479"/>
      <c r="F895" s="282"/>
      <c r="G895" s="283"/>
      <c r="H895" s="421"/>
      <c r="I895" s="421"/>
      <c r="J895" s="283"/>
      <c r="K895" s="421"/>
      <c r="L895" s="282"/>
      <c r="N895" s="282"/>
      <c r="S895" s="282"/>
      <c r="T895" s="283"/>
      <c r="U895" s="283"/>
      <c r="V895" s="283"/>
      <c r="W895" s="283"/>
      <c r="X895" s="283"/>
      <c r="Y895" s="282"/>
      <c r="Z895" s="282"/>
      <c r="AA895" s="283"/>
      <c r="AB895" s="282"/>
      <c r="AC895" s="282"/>
      <c r="AD895" s="282"/>
      <c r="AE895" s="282"/>
      <c r="AF895" s="283"/>
      <c r="AG895" s="402"/>
      <c r="AH895" s="283"/>
      <c r="AI895" s="283"/>
      <c r="AJ895" s="283"/>
      <c r="AK895" s="283"/>
      <c r="AL895" s="283"/>
      <c r="AM895" s="282"/>
      <c r="AN895" s="282"/>
      <c r="AO895" s="282"/>
      <c r="AP895" s="282"/>
      <c r="AQ895" s="282"/>
      <c r="AR895" s="282"/>
      <c r="AT895" s="283"/>
      <c r="AU895" s="283"/>
      <c r="AV895" s="283"/>
      <c r="AW895" s="283"/>
      <c r="AY895" s="283"/>
      <c r="AZ895" s="282"/>
      <c r="BA895" s="283"/>
      <c r="BB895" s="282"/>
      <c r="BC895" s="282"/>
      <c r="BD895" s="282"/>
      <c r="BE895" s="283"/>
      <c r="BG895" s="282"/>
      <c r="BH895" s="282"/>
      <c r="BI895" s="282"/>
      <c r="BL895" s="421"/>
      <c r="BM895" s="424"/>
      <c r="BN895" s="424"/>
      <c r="BO895" s="424"/>
      <c r="BP895" s="424"/>
      <c r="BQ895" s="421"/>
      <c r="BR895" s="421"/>
      <c r="BV895" s="282"/>
      <c r="BW895" s="283"/>
      <c r="BY895" s="283"/>
      <c r="BZ895" s="283"/>
      <c r="CA895" s="283"/>
      <c r="CB895" s="282"/>
      <c r="CC895" s="282"/>
      <c r="CD895" s="282"/>
      <c r="CE895" s="282"/>
      <c r="CG895" s="427"/>
      <c r="CH895" s="402"/>
      <c r="CI895" s="424"/>
      <c r="CJ895" s="282"/>
      <c r="CK895" s="282"/>
      <c r="CL895" s="283"/>
      <c r="CM895" s="283"/>
      <c r="CP895" s="282"/>
      <c r="DC895" s="282"/>
      <c r="DD895" s="282"/>
      <c r="DE895" s="282"/>
      <c r="DF895" s="282"/>
      <c r="DG895" s="282"/>
      <c r="DH895" s="282"/>
      <c r="DI895" s="282"/>
      <c r="DJ895" s="282"/>
      <c r="EF895" s="495" t="str">
        <f>""&amp;(MID(数据表!AZ895,1,MIN(FIND({"(";"（"},数据表!AZ895&amp;"(（",1)-1)))&amp;""</f>
        <v/>
      </c>
      <c r="EG895" s="495" t="str">
        <f>""&amp;(MID(数据表!AZ895,1,MIN(FIND({0;1;2;3;4;5;6;7;8;9},数据表!AZ895&amp;"1234567890",1)-1)))&amp;""</f>
        <v/>
      </c>
    </row>
    <row r="896" spans="2:137" s="310" customFormat="1" ht="12" customHeight="1">
      <c r="B896" s="286"/>
      <c r="C896" s="286"/>
      <c r="D896" s="286"/>
      <c r="E896" s="479"/>
      <c r="F896" s="282"/>
      <c r="G896" s="283"/>
      <c r="H896" s="421"/>
      <c r="I896" s="421"/>
      <c r="J896" s="283"/>
      <c r="K896" s="421"/>
      <c r="L896" s="282"/>
      <c r="N896" s="282"/>
      <c r="S896" s="282"/>
      <c r="T896" s="283"/>
      <c r="U896" s="283"/>
      <c r="V896" s="283"/>
      <c r="W896" s="283"/>
      <c r="X896" s="283"/>
      <c r="Y896" s="282"/>
      <c r="Z896" s="282"/>
      <c r="AA896" s="283"/>
      <c r="AB896" s="282"/>
      <c r="AC896" s="282"/>
      <c r="AD896" s="282"/>
      <c r="AE896" s="282"/>
      <c r="AF896" s="283"/>
      <c r="AG896" s="402"/>
      <c r="AH896" s="283"/>
      <c r="AI896" s="283"/>
      <c r="AJ896" s="283"/>
      <c r="AK896" s="283"/>
      <c r="AL896" s="283"/>
      <c r="AM896" s="282"/>
      <c r="AN896" s="282"/>
      <c r="AO896" s="282"/>
      <c r="AP896" s="282"/>
      <c r="AQ896" s="282"/>
      <c r="AR896" s="282"/>
      <c r="AT896" s="283"/>
      <c r="AU896" s="283"/>
      <c r="AV896" s="283"/>
      <c r="AW896" s="283"/>
      <c r="AY896" s="283"/>
      <c r="AZ896" s="282"/>
      <c r="BA896" s="283"/>
      <c r="BB896" s="282"/>
      <c r="BC896" s="282"/>
      <c r="BD896" s="282"/>
      <c r="BE896" s="283"/>
      <c r="BG896" s="282"/>
      <c r="BH896" s="282"/>
      <c r="BI896" s="282"/>
      <c r="BL896" s="421"/>
      <c r="BM896" s="424"/>
      <c r="BN896" s="424"/>
      <c r="BO896" s="424"/>
      <c r="BP896" s="424"/>
      <c r="BQ896" s="421"/>
      <c r="BR896" s="421"/>
      <c r="BV896" s="282"/>
      <c r="BW896" s="283"/>
      <c r="BY896" s="283"/>
      <c r="BZ896" s="283"/>
      <c r="CA896" s="283"/>
      <c r="CB896" s="282"/>
      <c r="CC896" s="282"/>
      <c r="CD896" s="282"/>
      <c r="CE896" s="282"/>
      <c r="CG896" s="427"/>
      <c r="CH896" s="402"/>
      <c r="CI896" s="424"/>
      <c r="CJ896" s="282"/>
      <c r="CK896" s="282"/>
      <c r="CL896" s="283"/>
      <c r="CM896" s="283"/>
      <c r="CP896" s="282"/>
      <c r="DC896" s="282"/>
      <c r="DD896" s="282"/>
      <c r="DE896" s="282"/>
      <c r="DF896" s="282"/>
      <c r="DG896" s="282"/>
      <c r="DH896" s="282"/>
      <c r="DI896" s="282"/>
      <c r="DJ896" s="282"/>
      <c r="EF896" s="495" t="str">
        <f>""&amp;(MID(数据表!AZ896,1,MIN(FIND({"(";"（"},数据表!AZ896&amp;"(（",1)-1)))&amp;""</f>
        <v/>
      </c>
      <c r="EG896" s="495" t="str">
        <f>""&amp;(MID(数据表!AZ896,1,MIN(FIND({0;1;2;3;4;5;6;7;8;9},数据表!AZ896&amp;"1234567890",1)-1)))&amp;""</f>
        <v/>
      </c>
    </row>
    <row r="897" spans="2:137" s="310" customFormat="1" ht="12" customHeight="1">
      <c r="B897" s="286"/>
      <c r="C897" s="286"/>
      <c r="D897" s="286"/>
      <c r="E897" s="479"/>
      <c r="F897" s="282"/>
      <c r="G897" s="283"/>
      <c r="H897" s="421"/>
      <c r="I897" s="421"/>
      <c r="J897" s="283"/>
      <c r="K897" s="421"/>
      <c r="L897" s="282"/>
      <c r="N897" s="282"/>
      <c r="S897" s="282"/>
      <c r="T897" s="283"/>
      <c r="U897" s="283"/>
      <c r="V897" s="283"/>
      <c r="W897" s="283"/>
      <c r="X897" s="283"/>
      <c r="Y897" s="282"/>
      <c r="Z897" s="282"/>
      <c r="AA897" s="283"/>
      <c r="AB897" s="282"/>
      <c r="AC897" s="282"/>
      <c r="AD897" s="282"/>
      <c r="AE897" s="282"/>
      <c r="AF897" s="283"/>
      <c r="AG897" s="402"/>
      <c r="AH897" s="283"/>
      <c r="AI897" s="283"/>
      <c r="AJ897" s="283"/>
      <c r="AK897" s="283"/>
      <c r="AL897" s="283"/>
      <c r="AM897" s="282"/>
      <c r="AN897" s="282"/>
      <c r="AO897" s="282"/>
      <c r="AP897" s="282"/>
      <c r="AQ897" s="282"/>
      <c r="AR897" s="282"/>
      <c r="AT897" s="283"/>
      <c r="AU897" s="283"/>
      <c r="AV897" s="283"/>
      <c r="AW897" s="283"/>
      <c r="AY897" s="283"/>
      <c r="AZ897" s="282"/>
      <c r="BA897" s="283"/>
      <c r="BB897" s="282"/>
      <c r="BC897" s="282"/>
      <c r="BD897" s="282"/>
      <c r="BE897" s="283"/>
      <c r="BG897" s="282"/>
      <c r="BH897" s="282"/>
      <c r="BI897" s="282"/>
      <c r="BL897" s="421"/>
      <c r="BM897" s="424"/>
      <c r="BN897" s="424"/>
      <c r="BO897" s="424"/>
      <c r="BP897" s="424"/>
      <c r="BQ897" s="421"/>
      <c r="BR897" s="421"/>
      <c r="BV897" s="282"/>
      <c r="BW897" s="283"/>
      <c r="BY897" s="283"/>
      <c r="BZ897" s="283"/>
      <c r="CA897" s="283"/>
      <c r="CB897" s="282"/>
      <c r="CC897" s="282"/>
      <c r="CD897" s="282"/>
      <c r="CE897" s="282"/>
      <c r="CG897" s="427"/>
      <c r="CH897" s="402"/>
      <c r="CI897" s="424"/>
      <c r="CJ897" s="282"/>
      <c r="CK897" s="282"/>
      <c r="CL897" s="283"/>
      <c r="CM897" s="283"/>
      <c r="CP897" s="282"/>
      <c r="DC897" s="282"/>
      <c r="DD897" s="282"/>
      <c r="DE897" s="282"/>
      <c r="DF897" s="282"/>
      <c r="DG897" s="282"/>
      <c r="DH897" s="282"/>
      <c r="DI897" s="282"/>
      <c r="DJ897" s="282"/>
      <c r="EF897" s="495" t="str">
        <f>""&amp;(MID(数据表!AZ897,1,MIN(FIND({"(";"（"},数据表!AZ897&amp;"(（",1)-1)))&amp;""</f>
        <v/>
      </c>
      <c r="EG897" s="495" t="str">
        <f>""&amp;(MID(数据表!AZ897,1,MIN(FIND({0;1;2;3;4;5;6;7;8;9},数据表!AZ897&amp;"1234567890",1)-1)))&amp;""</f>
        <v/>
      </c>
    </row>
    <row r="898" spans="2:137" s="310" customFormat="1" ht="12" customHeight="1">
      <c r="B898" s="286"/>
      <c r="C898" s="286"/>
      <c r="D898" s="286"/>
      <c r="E898" s="479"/>
      <c r="F898" s="282"/>
      <c r="G898" s="283"/>
      <c r="H898" s="421"/>
      <c r="I898" s="421"/>
      <c r="J898" s="283"/>
      <c r="K898" s="421"/>
      <c r="L898" s="282"/>
      <c r="N898" s="282"/>
      <c r="S898" s="282"/>
      <c r="T898" s="283"/>
      <c r="U898" s="283"/>
      <c r="V898" s="283"/>
      <c r="W898" s="283"/>
      <c r="X898" s="283"/>
      <c r="Y898" s="282"/>
      <c r="Z898" s="282"/>
      <c r="AA898" s="283"/>
      <c r="AB898" s="282"/>
      <c r="AC898" s="282"/>
      <c r="AD898" s="282"/>
      <c r="AE898" s="282"/>
      <c r="AF898" s="283"/>
      <c r="AG898" s="402"/>
      <c r="AH898" s="283"/>
      <c r="AI898" s="283"/>
      <c r="AJ898" s="283"/>
      <c r="AK898" s="283"/>
      <c r="AL898" s="283"/>
      <c r="AM898" s="282"/>
      <c r="AN898" s="282"/>
      <c r="AO898" s="282"/>
      <c r="AP898" s="282"/>
      <c r="AQ898" s="282"/>
      <c r="AR898" s="282"/>
      <c r="AT898" s="283"/>
      <c r="AU898" s="283"/>
      <c r="AV898" s="283"/>
      <c r="AW898" s="283"/>
      <c r="AY898" s="283"/>
      <c r="AZ898" s="282"/>
      <c r="BA898" s="283"/>
      <c r="BB898" s="282"/>
      <c r="BC898" s="282"/>
      <c r="BD898" s="282"/>
      <c r="BE898" s="283"/>
      <c r="BG898" s="282"/>
      <c r="BH898" s="282"/>
      <c r="BI898" s="282"/>
      <c r="BL898" s="421"/>
      <c r="BM898" s="424"/>
      <c r="BN898" s="424"/>
      <c r="BO898" s="424"/>
      <c r="BP898" s="424"/>
      <c r="BQ898" s="421"/>
      <c r="BR898" s="421"/>
      <c r="BV898" s="282"/>
      <c r="BW898" s="283"/>
      <c r="BY898" s="283"/>
      <c r="BZ898" s="283"/>
      <c r="CA898" s="283"/>
      <c r="CB898" s="282"/>
      <c r="CC898" s="282"/>
      <c r="CD898" s="282"/>
      <c r="CE898" s="282"/>
      <c r="CG898" s="427"/>
      <c r="CH898" s="402"/>
      <c r="CI898" s="424"/>
      <c r="CJ898" s="282"/>
      <c r="CK898" s="282"/>
      <c r="CL898" s="283"/>
      <c r="CM898" s="283"/>
      <c r="CP898" s="282"/>
      <c r="DC898" s="282"/>
      <c r="DD898" s="282"/>
      <c r="DE898" s="282"/>
      <c r="DF898" s="282"/>
      <c r="DG898" s="282"/>
      <c r="DH898" s="282"/>
      <c r="DI898" s="282"/>
      <c r="DJ898" s="282"/>
      <c r="EF898" s="495" t="str">
        <f>""&amp;(MID(数据表!AZ898,1,MIN(FIND({"(";"（"},数据表!AZ898&amp;"(（",1)-1)))&amp;""</f>
        <v/>
      </c>
      <c r="EG898" s="495" t="str">
        <f>""&amp;(MID(数据表!AZ898,1,MIN(FIND({0;1;2;3;4;5;6;7;8;9},数据表!AZ898&amp;"1234567890",1)-1)))&amp;""</f>
        <v/>
      </c>
    </row>
    <row r="899" spans="2:137" s="310" customFormat="1" ht="12" customHeight="1">
      <c r="B899" s="286"/>
      <c r="C899" s="286"/>
      <c r="D899" s="286"/>
      <c r="E899" s="479"/>
      <c r="F899" s="282"/>
      <c r="G899" s="283"/>
      <c r="H899" s="421"/>
      <c r="I899" s="421"/>
      <c r="J899" s="283"/>
      <c r="K899" s="421"/>
      <c r="L899" s="282"/>
      <c r="N899" s="282"/>
      <c r="S899" s="282"/>
      <c r="T899" s="283"/>
      <c r="U899" s="283"/>
      <c r="V899" s="283"/>
      <c r="W899" s="283"/>
      <c r="X899" s="283"/>
      <c r="Y899" s="282"/>
      <c r="Z899" s="282"/>
      <c r="AA899" s="283"/>
      <c r="AB899" s="282"/>
      <c r="AC899" s="282"/>
      <c r="AD899" s="282"/>
      <c r="AE899" s="282"/>
      <c r="AF899" s="283"/>
      <c r="AG899" s="402"/>
      <c r="AH899" s="283"/>
      <c r="AI899" s="283"/>
      <c r="AJ899" s="283"/>
      <c r="AK899" s="283"/>
      <c r="AL899" s="283"/>
      <c r="AM899" s="282"/>
      <c r="AN899" s="282"/>
      <c r="AO899" s="282"/>
      <c r="AP899" s="282"/>
      <c r="AQ899" s="282"/>
      <c r="AR899" s="282"/>
      <c r="AT899" s="283"/>
      <c r="AU899" s="283"/>
      <c r="AV899" s="283"/>
      <c r="AW899" s="283"/>
      <c r="AY899" s="283"/>
      <c r="AZ899" s="282"/>
      <c r="BA899" s="283"/>
      <c r="BB899" s="282"/>
      <c r="BC899" s="282"/>
      <c r="BD899" s="282"/>
      <c r="BE899" s="283"/>
      <c r="BG899" s="282"/>
      <c r="BH899" s="282"/>
      <c r="BI899" s="282"/>
      <c r="BL899" s="421"/>
      <c r="BM899" s="424"/>
      <c r="BN899" s="424"/>
      <c r="BO899" s="424"/>
      <c r="BP899" s="424"/>
      <c r="BQ899" s="421"/>
      <c r="BR899" s="421"/>
      <c r="BV899" s="282"/>
      <c r="BW899" s="283"/>
      <c r="BY899" s="283"/>
      <c r="BZ899" s="283"/>
      <c r="CA899" s="283"/>
      <c r="CB899" s="282"/>
      <c r="CC899" s="282"/>
      <c r="CD899" s="282"/>
      <c r="CE899" s="282"/>
      <c r="CG899" s="427"/>
      <c r="CH899" s="402"/>
      <c r="CI899" s="424"/>
      <c r="CJ899" s="282"/>
      <c r="CK899" s="282"/>
      <c r="CL899" s="283"/>
      <c r="CM899" s="283"/>
      <c r="CP899" s="282"/>
      <c r="DC899" s="282"/>
      <c r="DD899" s="282"/>
      <c r="DE899" s="282"/>
      <c r="DF899" s="282"/>
      <c r="DG899" s="282"/>
      <c r="DH899" s="282"/>
      <c r="DI899" s="282"/>
      <c r="DJ899" s="282"/>
      <c r="EF899" s="495" t="str">
        <f>""&amp;(MID(数据表!AZ899,1,MIN(FIND({"(";"（"},数据表!AZ899&amp;"(（",1)-1)))&amp;""</f>
        <v/>
      </c>
      <c r="EG899" s="495" t="str">
        <f>""&amp;(MID(数据表!AZ899,1,MIN(FIND({0;1;2;3;4;5;6;7;8;9},数据表!AZ899&amp;"1234567890",1)-1)))&amp;""</f>
        <v/>
      </c>
    </row>
    <row r="900" spans="2:137" s="310" customFormat="1" ht="12" customHeight="1">
      <c r="B900" s="286"/>
      <c r="C900" s="286"/>
      <c r="D900" s="286"/>
      <c r="E900" s="479"/>
      <c r="F900" s="282"/>
      <c r="G900" s="283"/>
      <c r="H900" s="421"/>
      <c r="I900" s="421"/>
      <c r="J900" s="283"/>
      <c r="K900" s="421"/>
      <c r="L900" s="282"/>
      <c r="N900" s="282"/>
      <c r="S900" s="282"/>
      <c r="T900" s="283"/>
      <c r="U900" s="283"/>
      <c r="V900" s="283"/>
      <c r="W900" s="283"/>
      <c r="X900" s="283"/>
      <c r="Y900" s="282"/>
      <c r="Z900" s="282"/>
      <c r="AA900" s="283"/>
      <c r="AB900" s="282"/>
      <c r="AC900" s="282"/>
      <c r="AD900" s="282"/>
      <c r="AE900" s="282"/>
      <c r="AF900" s="283"/>
      <c r="AG900" s="402"/>
      <c r="AH900" s="283"/>
      <c r="AI900" s="283"/>
      <c r="AJ900" s="283"/>
      <c r="AK900" s="283"/>
      <c r="AL900" s="283"/>
      <c r="AM900" s="282"/>
      <c r="AN900" s="282"/>
      <c r="AO900" s="282"/>
      <c r="AP900" s="282"/>
      <c r="AQ900" s="282"/>
      <c r="AR900" s="282"/>
      <c r="AT900" s="283"/>
      <c r="AU900" s="283"/>
      <c r="AV900" s="283"/>
      <c r="AW900" s="283"/>
      <c r="AY900" s="283"/>
      <c r="AZ900" s="282"/>
      <c r="BA900" s="283"/>
      <c r="BB900" s="282"/>
      <c r="BC900" s="282"/>
      <c r="BD900" s="282"/>
      <c r="BE900" s="283"/>
      <c r="BG900" s="282"/>
      <c r="BH900" s="282"/>
      <c r="BI900" s="282"/>
      <c r="BL900" s="421"/>
      <c r="BM900" s="424"/>
      <c r="BN900" s="424"/>
      <c r="BO900" s="424"/>
      <c r="BP900" s="424"/>
      <c r="BQ900" s="421"/>
      <c r="BR900" s="421"/>
      <c r="BV900" s="282"/>
      <c r="BW900" s="283"/>
      <c r="BY900" s="283"/>
      <c r="BZ900" s="283"/>
      <c r="CA900" s="283"/>
      <c r="CB900" s="282"/>
      <c r="CC900" s="282"/>
      <c r="CD900" s="282"/>
      <c r="CE900" s="282"/>
      <c r="CG900" s="427"/>
      <c r="CH900" s="402"/>
      <c r="CI900" s="424"/>
      <c r="CJ900" s="282"/>
      <c r="CK900" s="282"/>
      <c r="CL900" s="283"/>
      <c r="CM900" s="283"/>
      <c r="CP900" s="282"/>
      <c r="DC900" s="282"/>
      <c r="DD900" s="282"/>
      <c r="DE900" s="282"/>
      <c r="DF900" s="282"/>
      <c r="DG900" s="282"/>
      <c r="DH900" s="282"/>
      <c r="DI900" s="282"/>
      <c r="DJ900" s="282"/>
      <c r="EF900" s="495" t="str">
        <f>""&amp;(MID(数据表!AZ900,1,MIN(FIND({"(";"（"},数据表!AZ900&amp;"(（",1)-1)))&amp;""</f>
        <v/>
      </c>
      <c r="EG900" s="495" t="str">
        <f>""&amp;(MID(数据表!AZ900,1,MIN(FIND({0;1;2;3;4;5;6;7;8;9},数据表!AZ900&amp;"1234567890",1)-1)))&amp;""</f>
        <v/>
      </c>
    </row>
    <row r="901" spans="2:137" s="310" customFormat="1" ht="12" customHeight="1">
      <c r="B901" s="286"/>
      <c r="C901" s="286"/>
      <c r="D901" s="286"/>
      <c r="E901" s="479"/>
      <c r="F901" s="282"/>
      <c r="G901" s="283"/>
      <c r="H901" s="421"/>
      <c r="I901" s="421"/>
      <c r="J901" s="283"/>
      <c r="K901" s="421"/>
      <c r="L901" s="282"/>
      <c r="N901" s="282"/>
      <c r="S901" s="282"/>
      <c r="T901" s="283"/>
      <c r="U901" s="283"/>
      <c r="V901" s="283"/>
      <c r="W901" s="283"/>
      <c r="X901" s="283"/>
      <c r="Y901" s="282"/>
      <c r="Z901" s="282"/>
      <c r="AA901" s="283"/>
      <c r="AB901" s="282"/>
      <c r="AC901" s="282"/>
      <c r="AD901" s="282"/>
      <c r="AE901" s="282"/>
      <c r="AF901" s="283"/>
      <c r="AG901" s="402"/>
      <c r="AH901" s="283"/>
      <c r="AI901" s="283"/>
      <c r="AJ901" s="283"/>
      <c r="AK901" s="283"/>
      <c r="AL901" s="283"/>
      <c r="AM901" s="282"/>
      <c r="AN901" s="282"/>
      <c r="AO901" s="282"/>
      <c r="AP901" s="282"/>
      <c r="AQ901" s="282"/>
      <c r="AR901" s="282"/>
      <c r="AT901" s="283"/>
      <c r="AU901" s="283"/>
      <c r="AV901" s="283"/>
      <c r="AW901" s="283"/>
      <c r="AY901" s="283"/>
      <c r="AZ901" s="282"/>
      <c r="BA901" s="283"/>
      <c r="BB901" s="282"/>
      <c r="BC901" s="282"/>
      <c r="BD901" s="282"/>
      <c r="BE901" s="283"/>
      <c r="BG901" s="282"/>
      <c r="BH901" s="282"/>
      <c r="BI901" s="282"/>
      <c r="BL901" s="421"/>
      <c r="BM901" s="424"/>
      <c r="BN901" s="424"/>
      <c r="BO901" s="424"/>
      <c r="BP901" s="424"/>
      <c r="BQ901" s="421"/>
      <c r="BR901" s="421"/>
      <c r="BV901" s="282"/>
      <c r="BW901" s="283"/>
      <c r="BY901" s="283"/>
      <c r="BZ901" s="283"/>
      <c r="CA901" s="283"/>
      <c r="CB901" s="282"/>
      <c r="CC901" s="282"/>
      <c r="CD901" s="282"/>
      <c r="CE901" s="282"/>
      <c r="CG901" s="427"/>
      <c r="CH901" s="402"/>
      <c r="CI901" s="424"/>
      <c r="CJ901" s="282"/>
      <c r="CK901" s="282"/>
      <c r="CL901" s="283"/>
      <c r="CM901" s="283"/>
      <c r="CP901" s="282"/>
      <c r="DC901" s="282"/>
      <c r="DD901" s="282"/>
      <c r="DE901" s="282"/>
      <c r="DF901" s="282"/>
      <c r="DG901" s="282"/>
      <c r="DH901" s="282"/>
      <c r="DI901" s="282"/>
      <c r="DJ901" s="282"/>
      <c r="EF901" s="495" t="str">
        <f>""&amp;(MID(数据表!AZ901,1,MIN(FIND({"(";"（"},数据表!AZ901&amp;"(（",1)-1)))&amp;""</f>
        <v/>
      </c>
      <c r="EG901" s="495" t="str">
        <f>""&amp;(MID(数据表!AZ901,1,MIN(FIND({0;1;2;3;4;5;6;7;8;9},数据表!AZ901&amp;"1234567890",1)-1)))&amp;""</f>
        <v/>
      </c>
    </row>
    <row r="902" spans="2:137" s="310" customFormat="1" ht="12" customHeight="1">
      <c r="B902" s="286"/>
      <c r="C902" s="286"/>
      <c r="D902" s="286"/>
      <c r="E902" s="479"/>
      <c r="F902" s="282"/>
      <c r="G902" s="283"/>
      <c r="H902" s="421"/>
      <c r="I902" s="421"/>
      <c r="J902" s="283"/>
      <c r="K902" s="421"/>
      <c r="L902" s="282"/>
      <c r="N902" s="282"/>
      <c r="S902" s="282"/>
      <c r="T902" s="283"/>
      <c r="U902" s="283"/>
      <c r="V902" s="283"/>
      <c r="W902" s="283"/>
      <c r="X902" s="283"/>
      <c r="Y902" s="282"/>
      <c r="Z902" s="282"/>
      <c r="AA902" s="283"/>
      <c r="AB902" s="282"/>
      <c r="AC902" s="282"/>
      <c r="AD902" s="282"/>
      <c r="AE902" s="282"/>
      <c r="AF902" s="283"/>
      <c r="AG902" s="402"/>
      <c r="AH902" s="283"/>
      <c r="AI902" s="283"/>
      <c r="AJ902" s="283"/>
      <c r="AK902" s="283"/>
      <c r="AL902" s="283"/>
      <c r="AM902" s="282"/>
      <c r="AN902" s="282"/>
      <c r="AO902" s="282"/>
      <c r="AP902" s="282"/>
      <c r="AQ902" s="282"/>
      <c r="AR902" s="282"/>
      <c r="AT902" s="283"/>
      <c r="AU902" s="283"/>
      <c r="AV902" s="283"/>
      <c r="AW902" s="283"/>
      <c r="AY902" s="283"/>
      <c r="AZ902" s="282"/>
      <c r="BA902" s="283"/>
      <c r="BB902" s="282"/>
      <c r="BC902" s="282"/>
      <c r="BD902" s="282"/>
      <c r="BE902" s="283"/>
      <c r="BG902" s="282"/>
      <c r="BH902" s="282"/>
      <c r="BI902" s="282"/>
      <c r="BL902" s="421"/>
      <c r="BM902" s="424"/>
      <c r="BN902" s="424"/>
      <c r="BO902" s="424"/>
      <c r="BP902" s="424"/>
      <c r="BQ902" s="421"/>
      <c r="BR902" s="421"/>
      <c r="BV902" s="282"/>
      <c r="BW902" s="283"/>
      <c r="BY902" s="283"/>
      <c r="BZ902" s="283"/>
      <c r="CA902" s="283"/>
      <c r="CB902" s="282"/>
      <c r="CC902" s="282"/>
      <c r="CD902" s="282"/>
      <c r="CE902" s="282"/>
      <c r="CG902" s="427"/>
      <c r="CH902" s="402"/>
      <c r="CI902" s="424"/>
      <c r="CJ902" s="282"/>
      <c r="CK902" s="282"/>
      <c r="CL902" s="283"/>
      <c r="CM902" s="283"/>
      <c r="CP902" s="282"/>
      <c r="DC902" s="282"/>
      <c r="DD902" s="282"/>
      <c r="DE902" s="282"/>
      <c r="DF902" s="282"/>
      <c r="DG902" s="282"/>
      <c r="DH902" s="282"/>
      <c r="DI902" s="282"/>
      <c r="DJ902" s="282"/>
      <c r="EF902" s="495" t="str">
        <f>""&amp;(MID(数据表!AZ902,1,MIN(FIND({"(";"（"},数据表!AZ902&amp;"(（",1)-1)))&amp;""</f>
        <v/>
      </c>
      <c r="EG902" s="495" t="str">
        <f>""&amp;(MID(数据表!AZ902,1,MIN(FIND({0;1;2;3;4;5;6;7;8;9},数据表!AZ902&amp;"1234567890",1)-1)))&amp;""</f>
        <v/>
      </c>
    </row>
    <row r="903" spans="2:137" s="310" customFormat="1" ht="12" customHeight="1">
      <c r="B903" s="286"/>
      <c r="C903" s="286"/>
      <c r="D903" s="286"/>
      <c r="E903" s="479"/>
      <c r="F903" s="282"/>
      <c r="G903" s="283"/>
      <c r="H903" s="421"/>
      <c r="I903" s="421"/>
      <c r="J903" s="283"/>
      <c r="K903" s="421"/>
      <c r="L903" s="282"/>
      <c r="N903" s="282"/>
      <c r="S903" s="282"/>
      <c r="T903" s="283"/>
      <c r="U903" s="283"/>
      <c r="V903" s="283"/>
      <c r="W903" s="283"/>
      <c r="X903" s="283"/>
      <c r="Y903" s="282"/>
      <c r="Z903" s="282"/>
      <c r="AA903" s="283"/>
      <c r="AB903" s="282"/>
      <c r="AC903" s="282"/>
      <c r="AD903" s="282"/>
      <c r="AE903" s="282"/>
      <c r="AF903" s="283"/>
      <c r="AG903" s="402"/>
      <c r="AH903" s="283"/>
      <c r="AI903" s="283"/>
      <c r="AJ903" s="283"/>
      <c r="AK903" s="283"/>
      <c r="AL903" s="283"/>
      <c r="AM903" s="282"/>
      <c r="AN903" s="282"/>
      <c r="AO903" s="282"/>
      <c r="AP903" s="282"/>
      <c r="AQ903" s="282"/>
      <c r="AR903" s="282"/>
      <c r="AT903" s="283"/>
      <c r="AU903" s="283"/>
      <c r="AV903" s="283"/>
      <c r="AW903" s="283"/>
      <c r="AY903" s="283"/>
      <c r="AZ903" s="282"/>
      <c r="BA903" s="283"/>
      <c r="BB903" s="282"/>
      <c r="BC903" s="282"/>
      <c r="BD903" s="282"/>
      <c r="BE903" s="283"/>
      <c r="BG903" s="282"/>
      <c r="BH903" s="282"/>
      <c r="BI903" s="282"/>
      <c r="BL903" s="421"/>
      <c r="BM903" s="424"/>
      <c r="BN903" s="424"/>
      <c r="BO903" s="424"/>
      <c r="BP903" s="424"/>
      <c r="BQ903" s="421"/>
      <c r="BR903" s="421"/>
      <c r="BV903" s="282"/>
      <c r="BW903" s="283"/>
      <c r="BY903" s="283"/>
      <c r="BZ903" s="283"/>
      <c r="CA903" s="283"/>
      <c r="CB903" s="282"/>
      <c r="CC903" s="282"/>
      <c r="CD903" s="282"/>
      <c r="CE903" s="282"/>
      <c r="CG903" s="427"/>
      <c r="CH903" s="402"/>
      <c r="CI903" s="424"/>
      <c r="CJ903" s="282"/>
      <c r="CK903" s="282"/>
      <c r="CL903" s="283"/>
      <c r="CM903" s="283"/>
      <c r="CP903" s="282"/>
      <c r="DC903" s="282"/>
      <c r="DD903" s="282"/>
      <c r="DE903" s="282"/>
      <c r="DF903" s="282"/>
      <c r="DG903" s="282"/>
      <c r="DH903" s="282"/>
      <c r="DI903" s="282"/>
      <c r="DJ903" s="282"/>
      <c r="EF903" s="495" t="str">
        <f>""&amp;(MID(数据表!AZ903,1,MIN(FIND({"(";"（"},数据表!AZ903&amp;"(（",1)-1)))&amp;""</f>
        <v/>
      </c>
      <c r="EG903" s="495" t="str">
        <f>""&amp;(MID(数据表!AZ903,1,MIN(FIND({0;1;2;3;4;5;6;7;8;9},数据表!AZ903&amp;"1234567890",1)-1)))&amp;""</f>
        <v/>
      </c>
    </row>
    <row r="904" spans="2:137" s="310" customFormat="1" ht="12" customHeight="1">
      <c r="B904" s="286"/>
      <c r="C904" s="286"/>
      <c r="D904" s="286"/>
      <c r="E904" s="479"/>
      <c r="F904" s="282"/>
      <c r="G904" s="283"/>
      <c r="H904" s="421"/>
      <c r="I904" s="421"/>
      <c r="J904" s="283"/>
      <c r="K904" s="421"/>
      <c r="L904" s="282"/>
      <c r="N904" s="282"/>
      <c r="S904" s="282"/>
      <c r="T904" s="283"/>
      <c r="U904" s="283"/>
      <c r="V904" s="283"/>
      <c r="W904" s="283"/>
      <c r="X904" s="283"/>
      <c r="Y904" s="282"/>
      <c r="Z904" s="282"/>
      <c r="AA904" s="283"/>
      <c r="AB904" s="282"/>
      <c r="AC904" s="282"/>
      <c r="AD904" s="282"/>
      <c r="AE904" s="282"/>
      <c r="AF904" s="283"/>
      <c r="AG904" s="402"/>
      <c r="AH904" s="283"/>
      <c r="AI904" s="283"/>
      <c r="AJ904" s="283"/>
      <c r="AK904" s="283"/>
      <c r="AL904" s="283"/>
      <c r="AM904" s="282"/>
      <c r="AN904" s="282"/>
      <c r="AO904" s="282"/>
      <c r="AP904" s="282"/>
      <c r="AQ904" s="282"/>
      <c r="AR904" s="282"/>
      <c r="AT904" s="283"/>
      <c r="AU904" s="283"/>
      <c r="AV904" s="283"/>
      <c r="AW904" s="283"/>
      <c r="AY904" s="283"/>
      <c r="AZ904" s="282"/>
      <c r="BA904" s="283"/>
      <c r="BB904" s="282"/>
      <c r="BC904" s="282"/>
      <c r="BD904" s="282"/>
      <c r="BE904" s="283"/>
      <c r="BG904" s="282"/>
      <c r="BH904" s="282"/>
      <c r="BI904" s="282"/>
      <c r="BL904" s="421"/>
      <c r="BM904" s="424"/>
      <c r="BN904" s="424"/>
      <c r="BO904" s="424"/>
      <c r="BP904" s="424"/>
      <c r="BQ904" s="421"/>
      <c r="BR904" s="421"/>
      <c r="BV904" s="282"/>
      <c r="BW904" s="283"/>
      <c r="BY904" s="283"/>
      <c r="BZ904" s="283"/>
      <c r="CA904" s="283"/>
      <c r="CB904" s="282"/>
      <c r="CC904" s="282"/>
      <c r="CD904" s="282"/>
      <c r="CE904" s="282"/>
      <c r="CG904" s="427"/>
      <c r="CH904" s="402"/>
      <c r="CI904" s="424"/>
      <c r="CJ904" s="282"/>
      <c r="CK904" s="282"/>
      <c r="CL904" s="283"/>
      <c r="CM904" s="283"/>
      <c r="CP904" s="282"/>
      <c r="DC904" s="282"/>
      <c r="DD904" s="282"/>
      <c r="DE904" s="282"/>
      <c r="DF904" s="282"/>
      <c r="DG904" s="282"/>
      <c r="DH904" s="282"/>
      <c r="DI904" s="282"/>
      <c r="DJ904" s="282"/>
      <c r="EF904" s="495" t="str">
        <f>""&amp;(MID(数据表!AZ904,1,MIN(FIND({"(";"（"},数据表!AZ904&amp;"(（",1)-1)))&amp;""</f>
        <v/>
      </c>
      <c r="EG904" s="495" t="str">
        <f>""&amp;(MID(数据表!AZ904,1,MIN(FIND({0;1;2;3;4;5;6;7;8;9},数据表!AZ904&amp;"1234567890",1)-1)))&amp;""</f>
        <v/>
      </c>
    </row>
    <row r="905" spans="2:137" s="310" customFormat="1" ht="12" customHeight="1">
      <c r="B905" s="286"/>
      <c r="C905" s="286"/>
      <c r="D905" s="286"/>
      <c r="E905" s="479"/>
      <c r="F905" s="282"/>
      <c r="G905" s="283"/>
      <c r="H905" s="421"/>
      <c r="I905" s="421"/>
      <c r="J905" s="283"/>
      <c r="K905" s="421"/>
      <c r="L905" s="282"/>
      <c r="N905" s="282"/>
      <c r="S905" s="282"/>
      <c r="T905" s="283"/>
      <c r="U905" s="283"/>
      <c r="V905" s="283"/>
      <c r="W905" s="283"/>
      <c r="X905" s="283"/>
      <c r="Y905" s="282"/>
      <c r="Z905" s="282"/>
      <c r="AA905" s="283"/>
      <c r="AB905" s="282"/>
      <c r="AC905" s="282"/>
      <c r="AD905" s="282"/>
      <c r="AE905" s="282"/>
      <c r="AF905" s="283"/>
      <c r="AG905" s="402"/>
      <c r="AH905" s="283"/>
      <c r="AI905" s="283"/>
      <c r="AJ905" s="283"/>
      <c r="AK905" s="283"/>
      <c r="AL905" s="283"/>
      <c r="AM905" s="282"/>
      <c r="AN905" s="282"/>
      <c r="AO905" s="282"/>
      <c r="AP905" s="282"/>
      <c r="AQ905" s="282"/>
      <c r="AR905" s="282"/>
      <c r="AT905" s="283"/>
      <c r="AU905" s="283"/>
      <c r="AV905" s="283"/>
      <c r="AW905" s="283"/>
      <c r="AY905" s="283"/>
      <c r="AZ905" s="282"/>
      <c r="BA905" s="283"/>
      <c r="BB905" s="282"/>
      <c r="BC905" s="282"/>
      <c r="BD905" s="282"/>
      <c r="BE905" s="283"/>
      <c r="BG905" s="282"/>
      <c r="BH905" s="282"/>
      <c r="BI905" s="282"/>
      <c r="BL905" s="421"/>
      <c r="BM905" s="424"/>
      <c r="BN905" s="424"/>
      <c r="BO905" s="424"/>
      <c r="BP905" s="424"/>
      <c r="BQ905" s="421"/>
      <c r="BR905" s="421"/>
      <c r="BV905" s="282"/>
      <c r="BW905" s="283"/>
      <c r="BY905" s="283"/>
      <c r="BZ905" s="283"/>
      <c r="CA905" s="283"/>
      <c r="CB905" s="282"/>
      <c r="CC905" s="282"/>
      <c r="CD905" s="282"/>
      <c r="CE905" s="282"/>
      <c r="CG905" s="427"/>
      <c r="CH905" s="402"/>
      <c r="CI905" s="424"/>
      <c r="CJ905" s="282"/>
      <c r="CK905" s="282"/>
      <c r="CL905" s="283"/>
      <c r="CM905" s="283"/>
      <c r="CP905" s="282"/>
      <c r="DC905" s="282"/>
      <c r="DD905" s="282"/>
      <c r="DE905" s="282"/>
      <c r="DF905" s="282"/>
      <c r="DG905" s="282"/>
      <c r="DH905" s="282"/>
      <c r="DI905" s="282"/>
      <c r="DJ905" s="282"/>
      <c r="EF905" s="495" t="str">
        <f>""&amp;(MID(数据表!AZ905,1,MIN(FIND({"(";"（"},数据表!AZ905&amp;"(（",1)-1)))&amp;""</f>
        <v/>
      </c>
      <c r="EG905" s="495" t="str">
        <f>""&amp;(MID(数据表!AZ905,1,MIN(FIND({0;1;2;3;4;5;6;7;8;9},数据表!AZ905&amp;"1234567890",1)-1)))&amp;""</f>
        <v/>
      </c>
    </row>
    <row r="906" spans="2:137" s="310" customFormat="1" ht="12" customHeight="1">
      <c r="B906" s="286"/>
      <c r="C906" s="286"/>
      <c r="D906" s="286"/>
      <c r="E906" s="479"/>
      <c r="F906" s="282"/>
      <c r="G906" s="283"/>
      <c r="H906" s="421"/>
      <c r="I906" s="421"/>
      <c r="J906" s="283"/>
      <c r="K906" s="421"/>
      <c r="L906" s="282"/>
      <c r="N906" s="282"/>
      <c r="S906" s="282"/>
      <c r="T906" s="283"/>
      <c r="U906" s="283"/>
      <c r="V906" s="283"/>
      <c r="W906" s="283"/>
      <c r="X906" s="283"/>
      <c r="Y906" s="282"/>
      <c r="Z906" s="282"/>
      <c r="AA906" s="283"/>
      <c r="AB906" s="282"/>
      <c r="AC906" s="282"/>
      <c r="AD906" s="282"/>
      <c r="AE906" s="282"/>
      <c r="AF906" s="283"/>
      <c r="AG906" s="402"/>
      <c r="AH906" s="283"/>
      <c r="AI906" s="283"/>
      <c r="AJ906" s="283"/>
      <c r="AK906" s="283"/>
      <c r="AL906" s="283"/>
      <c r="AM906" s="282"/>
      <c r="AN906" s="282"/>
      <c r="AO906" s="282"/>
      <c r="AP906" s="282"/>
      <c r="AQ906" s="282"/>
      <c r="AR906" s="282"/>
      <c r="AT906" s="283"/>
      <c r="AU906" s="283"/>
      <c r="AV906" s="283"/>
      <c r="AW906" s="283"/>
      <c r="AY906" s="283"/>
      <c r="AZ906" s="282"/>
      <c r="BA906" s="283"/>
      <c r="BB906" s="282"/>
      <c r="BC906" s="282"/>
      <c r="BD906" s="282"/>
      <c r="BE906" s="283"/>
      <c r="BG906" s="282"/>
      <c r="BH906" s="282"/>
      <c r="BI906" s="282"/>
      <c r="BL906" s="421"/>
      <c r="BM906" s="424"/>
      <c r="BN906" s="424"/>
      <c r="BO906" s="424"/>
      <c r="BP906" s="424"/>
      <c r="BQ906" s="421"/>
      <c r="BR906" s="421"/>
      <c r="BV906" s="282"/>
      <c r="BW906" s="283"/>
      <c r="BY906" s="283"/>
      <c r="BZ906" s="283"/>
      <c r="CA906" s="283"/>
      <c r="CB906" s="282"/>
      <c r="CC906" s="282"/>
      <c r="CD906" s="282"/>
      <c r="CE906" s="282"/>
      <c r="CG906" s="427"/>
      <c r="CH906" s="402"/>
      <c r="CI906" s="424"/>
      <c r="CJ906" s="282"/>
      <c r="CK906" s="282"/>
      <c r="CL906" s="283"/>
      <c r="CM906" s="283"/>
      <c r="CP906" s="282"/>
      <c r="DC906" s="282"/>
      <c r="DD906" s="282"/>
      <c r="DE906" s="282"/>
      <c r="DF906" s="282"/>
      <c r="DG906" s="282"/>
      <c r="DH906" s="282"/>
      <c r="DI906" s="282"/>
      <c r="DJ906" s="282"/>
      <c r="EF906" s="495" t="str">
        <f>""&amp;(MID(数据表!AZ906,1,MIN(FIND({"(";"（"},数据表!AZ906&amp;"(（",1)-1)))&amp;""</f>
        <v/>
      </c>
      <c r="EG906" s="495" t="str">
        <f>""&amp;(MID(数据表!AZ906,1,MIN(FIND({0;1;2;3;4;5;6;7;8;9},数据表!AZ906&amp;"1234567890",1)-1)))&amp;""</f>
        <v/>
      </c>
    </row>
    <row r="907" spans="2:137" s="310" customFormat="1" ht="12" customHeight="1">
      <c r="B907" s="286"/>
      <c r="C907" s="286"/>
      <c r="D907" s="286"/>
      <c r="E907" s="479"/>
      <c r="F907" s="282"/>
      <c r="G907" s="283"/>
      <c r="H907" s="421"/>
      <c r="I907" s="421"/>
      <c r="J907" s="283"/>
      <c r="K907" s="421"/>
      <c r="L907" s="282"/>
      <c r="N907" s="282"/>
      <c r="S907" s="282"/>
      <c r="T907" s="283"/>
      <c r="U907" s="283"/>
      <c r="V907" s="283"/>
      <c r="W907" s="283"/>
      <c r="X907" s="283"/>
      <c r="Y907" s="282"/>
      <c r="Z907" s="282"/>
      <c r="AA907" s="283"/>
      <c r="AB907" s="282"/>
      <c r="AC907" s="282"/>
      <c r="AD907" s="282"/>
      <c r="AE907" s="282"/>
      <c r="AF907" s="283"/>
      <c r="AG907" s="402"/>
      <c r="AH907" s="283"/>
      <c r="AI907" s="283"/>
      <c r="AJ907" s="283"/>
      <c r="AK907" s="283"/>
      <c r="AL907" s="283"/>
      <c r="AM907" s="282"/>
      <c r="AN907" s="282"/>
      <c r="AO907" s="282"/>
      <c r="AP907" s="282"/>
      <c r="AQ907" s="282"/>
      <c r="AR907" s="282"/>
      <c r="AT907" s="283"/>
      <c r="AU907" s="283"/>
      <c r="AV907" s="283"/>
      <c r="AW907" s="283"/>
      <c r="AY907" s="283"/>
      <c r="AZ907" s="282"/>
      <c r="BA907" s="283"/>
      <c r="BB907" s="282"/>
      <c r="BC907" s="282"/>
      <c r="BD907" s="282"/>
      <c r="BE907" s="283"/>
      <c r="BG907" s="282"/>
      <c r="BH907" s="282"/>
      <c r="BI907" s="282"/>
      <c r="BL907" s="421"/>
      <c r="BM907" s="424"/>
      <c r="BN907" s="424"/>
      <c r="BO907" s="424"/>
      <c r="BP907" s="424"/>
      <c r="BQ907" s="421"/>
      <c r="BR907" s="421"/>
      <c r="BV907" s="282"/>
      <c r="BW907" s="283"/>
      <c r="BY907" s="283"/>
      <c r="BZ907" s="283"/>
      <c r="CA907" s="283"/>
      <c r="CB907" s="282"/>
      <c r="CC907" s="282"/>
      <c r="CD907" s="282"/>
      <c r="CE907" s="282"/>
      <c r="CG907" s="427"/>
      <c r="CH907" s="402"/>
      <c r="CI907" s="424"/>
      <c r="CJ907" s="282"/>
      <c r="CK907" s="282"/>
      <c r="CL907" s="283"/>
      <c r="CM907" s="283"/>
      <c r="CP907" s="282"/>
      <c r="DC907" s="282"/>
      <c r="DD907" s="282"/>
      <c r="DE907" s="282"/>
      <c r="DF907" s="282"/>
      <c r="DG907" s="282"/>
      <c r="DH907" s="282"/>
      <c r="DI907" s="282"/>
      <c r="DJ907" s="282"/>
      <c r="EF907" s="495" t="str">
        <f>""&amp;(MID(数据表!AZ907,1,MIN(FIND({"(";"（"},数据表!AZ907&amp;"(（",1)-1)))&amp;""</f>
        <v/>
      </c>
      <c r="EG907" s="495" t="str">
        <f>""&amp;(MID(数据表!AZ907,1,MIN(FIND({0;1;2;3;4;5;6;7;8;9},数据表!AZ907&amp;"1234567890",1)-1)))&amp;""</f>
        <v/>
      </c>
    </row>
    <row r="908" spans="2:137" s="310" customFormat="1" ht="12" customHeight="1">
      <c r="B908" s="286"/>
      <c r="C908" s="286"/>
      <c r="D908" s="286"/>
      <c r="E908" s="479"/>
      <c r="F908" s="282"/>
      <c r="G908" s="283"/>
      <c r="H908" s="421"/>
      <c r="I908" s="421"/>
      <c r="J908" s="283"/>
      <c r="K908" s="421"/>
      <c r="L908" s="282"/>
      <c r="N908" s="282"/>
      <c r="S908" s="282"/>
      <c r="T908" s="283"/>
      <c r="U908" s="283"/>
      <c r="V908" s="283"/>
      <c r="W908" s="283"/>
      <c r="X908" s="283"/>
      <c r="Y908" s="282"/>
      <c r="Z908" s="282"/>
      <c r="AA908" s="283"/>
      <c r="AB908" s="282"/>
      <c r="AC908" s="282"/>
      <c r="AD908" s="282"/>
      <c r="AE908" s="282"/>
      <c r="AF908" s="283"/>
      <c r="AG908" s="402"/>
      <c r="AH908" s="283"/>
      <c r="AI908" s="283"/>
      <c r="AJ908" s="283"/>
      <c r="AK908" s="283"/>
      <c r="AL908" s="283"/>
      <c r="AM908" s="282"/>
      <c r="AN908" s="282"/>
      <c r="AO908" s="282"/>
      <c r="AP908" s="282"/>
      <c r="AQ908" s="282"/>
      <c r="AR908" s="282"/>
      <c r="AT908" s="283"/>
      <c r="AU908" s="283"/>
      <c r="AV908" s="283"/>
      <c r="AW908" s="283"/>
      <c r="AY908" s="283"/>
      <c r="AZ908" s="282"/>
      <c r="BA908" s="283"/>
      <c r="BB908" s="282"/>
      <c r="BC908" s="282"/>
      <c r="BD908" s="282"/>
      <c r="BE908" s="283"/>
      <c r="BG908" s="282"/>
      <c r="BH908" s="282"/>
      <c r="BI908" s="282"/>
      <c r="BL908" s="421"/>
      <c r="BM908" s="424"/>
      <c r="BN908" s="424"/>
      <c r="BO908" s="424"/>
      <c r="BP908" s="424"/>
      <c r="BQ908" s="421"/>
      <c r="BR908" s="421"/>
      <c r="BV908" s="282"/>
      <c r="BW908" s="283"/>
      <c r="BY908" s="283"/>
      <c r="BZ908" s="283"/>
      <c r="CA908" s="283"/>
      <c r="CB908" s="282"/>
      <c r="CC908" s="282"/>
      <c r="CD908" s="282"/>
      <c r="CE908" s="282"/>
      <c r="CG908" s="427"/>
      <c r="CH908" s="402"/>
      <c r="CI908" s="424"/>
      <c r="CJ908" s="282"/>
      <c r="CK908" s="282"/>
      <c r="CL908" s="283"/>
      <c r="CM908" s="283"/>
      <c r="CP908" s="282"/>
      <c r="DC908" s="282"/>
      <c r="DD908" s="282"/>
      <c r="DE908" s="282"/>
      <c r="DF908" s="282"/>
      <c r="DG908" s="282"/>
      <c r="DH908" s="282"/>
      <c r="DI908" s="282"/>
      <c r="DJ908" s="282"/>
      <c r="EF908" s="495" t="str">
        <f>""&amp;(MID(数据表!AZ908,1,MIN(FIND({"(";"（"},数据表!AZ908&amp;"(（",1)-1)))&amp;""</f>
        <v/>
      </c>
      <c r="EG908" s="495" t="str">
        <f>""&amp;(MID(数据表!AZ908,1,MIN(FIND({0;1;2;3;4;5;6;7;8;9},数据表!AZ908&amp;"1234567890",1)-1)))&amp;""</f>
        <v/>
      </c>
    </row>
    <row r="909" spans="2:137" s="310" customFormat="1" ht="12" customHeight="1">
      <c r="B909" s="286"/>
      <c r="C909" s="286"/>
      <c r="D909" s="286"/>
      <c r="E909" s="479"/>
      <c r="F909" s="282"/>
      <c r="G909" s="283"/>
      <c r="H909" s="421"/>
      <c r="I909" s="421"/>
      <c r="J909" s="283"/>
      <c r="K909" s="421"/>
      <c r="L909" s="282"/>
      <c r="N909" s="282"/>
      <c r="S909" s="282"/>
      <c r="T909" s="283"/>
      <c r="U909" s="283"/>
      <c r="V909" s="283"/>
      <c r="W909" s="283"/>
      <c r="X909" s="283"/>
      <c r="Y909" s="282"/>
      <c r="Z909" s="282"/>
      <c r="AA909" s="283"/>
      <c r="AB909" s="282"/>
      <c r="AC909" s="282"/>
      <c r="AD909" s="282"/>
      <c r="AE909" s="282"/>
      <c r="AF909" s="283"/>
      <c r="AG909" s="402"/>
      <c r="AH909" s="283"/>
      <c r="AI909" s="283"/>
      <c r="AJ909" s="283"/>
      <c r="AK909" s="283"/>
      <c r="AL909" s="283"/>
      <c r="AM909" s="282"/>
      <c r="AN909" s="282"/>
      <c r="AO909" s="282"/>
      <c r="AP909" s="282"/>
      <c r="AQ909" s="282"/>
      <c r="AR909" s="282"/>
      <c r="AT909" s="283"/>
      <c r="AU909" s="283"/>
      <c r="AV909" s="283"/>
      <c r="AW909" s="283"/>
      <c r="AY909" s="283"/>
      <c r="AZ909" s="282"/>
      <c r="BA909" s="283"/>
      <c r="BB909" s="282"/>
      <c r="BC909" s="282"/>
      <c r="BD909" s="282"/>
      <c r="BE909" s="283"/>
      <c r="BG909" s="282"/>
      <c r="BH909" s="282"/>
      <c r="BI909" s="282"/>
      <c r="BL909" s="421"/>
      <c r="BM909" s="424"/>
      <c r="BN909" s="424"/>
      <c r="BO909" s="424"/>
      <c r="BP909" s="424"/>
      <c r="BQ909" s="421"/>
      <c r="BR909" s="421"/>
      <c r="BV909" s="282"/>
      <c r="BW909" s="283"/>
      <c r="BY909" s="283"/>
      <c r="BZ909" s="283"/>
      <c r="CA909" s="283"/>
      <c r="CB909" s="282"/>
      <c r="CC909" s="282"/>
      <c r="CD909" s="282"/>
      <c r="CE909" s="282"/>
      <c r="CG909" s="427"/>
      <c r="CH909" s="402"/>
      <c r="CI909" s="424"/>
      <c r="CJ909" s="282"/>
      <c r="CK909" s="282"/>
      <c r="CL909" s="283"/>
      <c r="CM909" s="283"/>
      <c r="CP909" s="282"/>
      <c r="DC909" s="282"/>
      <c r="DD909" s="282"/>
      <c r="DE909" s="282"/>
      <c r="DF909" s="282"/>
      <c r="DG909" s="282"/>
      <c r="DH909" s="282"/>
      <c r="DI909" s="282"/>
      <c r="DJ909" s="282"/>
      <c r="EF909" s="495" t="str">
        <f>""&amp;(MID(数据表!AZ909,1,MIN(FIND({"(";"（"},数据表!AZ909&amp;"(（",1)-1)))&amp;""</f>
        <v/>
      </c>
      <c r="EG909" s="495" t="str">
        <f>""&amp;(MID(数据表!AZ909,1,MIN(FIND({0;1;2;3;4;5;6;7;8;9},数据表!AZ909&amp;"1234567890",1)-1)))&amp;""</f>
        <v/>
      </c>
    </row>
    <row r="910" spans="2:137" s="310" customFormat="1" ht="12" customHeight="1">
      <c r="B910" s="286"/>
      <c r="C910" s="286"/>
      <c r="D910" s="286"/>
      <c r="E910" s="479"/>
      <c r="F910" s="282"/>
      <c r="G910" s="283"/>
      <c r="H910" s="421"/>
      <c r="I910" s="421"/>
      <c r="J910" s="283"/>
      <c r="K910" s="421"/>
      <c r="L910" s="282"/>
      <c r="N910" s="282"/>
      <c r="S910" s="282"/>
      <c r="T910" s="283"/>
      <c r="U910" s="283"/>
      <c r="V910" s="283"/>
      <c r="W910" s="283"/>
      <c r="X910" s="283"/>
      <c r="Y910" s="282"/>
      <c r="Z910" s="282"/>
      <c r="AA910" s="283"/>
      <c r="AB910" s="282"/>
      <c r="AC910" s="282"/>
      <c r="AD910" s="282"/>
      <c r="AE910" s="282"/>
      <c r="AF910" s="283"/>
      <c r="AG910" s="402"/>
      <c r="AH910" s="283"/>
      <c r="AI910" s="283"/>
      <c r="AJ910" s="283"/>
      <c r="AK910" s="283"/>
      <c r="AL910" s="283"/>
      <c r="AM910" s="282"/>
      <c r="AN910" s="282"/>
      <c r="AO910" s="282"/>
      <c r="AP910" s="282"/>
      <c r="AQ910" s="282"/>
      <c r="AR910" s="282"/>
      <c r="AT910" s="283"/>
      <c r="AU910" s="283"/>
      <c r="AV910" s="283"/>
      <c r="AW910" s="283"/>
      <c r="AY910" s="283"/>
      <c r="AZ910" s="282"/>
      <c r="BA910" s="283"/>
      <c r="BB910" s="282"/>
      <c r="BC910" s="282"/>
      <c r="BD910" s="282"/>
      <c r="BE910" s="283"/>
      <c r="BG910" s="282"/>
      <c r="BH910" s="282"/>
      <c r="BI910" s="282"/>
      <c r="BL910" s="421"/>
      <c r="BM910" s="424"/>
      <c r="BN910" s="424"/>
      <c r="BO910" s="424"/>
      <c r="BP910" s="424"/>
      <c r="BQ910" s="421"/>
      <c r="BR910" s="421"/>
      <c r="BV910" s="282"/>
      <c r="BW910" s="283"/>
      <c r="BY910" s="283"/>
      <c r="BZ910" s="283"/>
      <c r="CA910" s="283"/>
      <c r="CB910" s="282"/>
      <c r="CC910" s="282"/>
      <c r="CD910" s="282"/>
      <c r="CE910" s="282"/>
      <c r="CG910" s="427"/>
      <c r="CH910" s="402"/>
      <c r="CI910" s="424"/>
      <c r="CJ910" s="282"/>
      <c r="CK910" s="282"/>
      <c r="CL910" s="283"/>
      <c r="CM910" s="283"/>
      <c r="CP910" s="282"/>
      <c r="DC910" s="282"/>
      <c r="DD910" s="282"/>
      <c r="DE910" s="282"/>
      <c r="DF910" s="282"/>
      <c r="DG910" s="282"/>
      <c r="DH910" s="282"/>
      <c r="DI910" s="282"/>
      <c r="DJ910" s="282"/>
      <c r="EF910" s="495" t="str">
        <f>""&amp;(MID(数据表!AZ910,1,MIN(FIND({"(";"（"},数据表!AZ910&amp;"(（",1)-1)))&amp;""</f>
        <v/>
      </c>
      <c r="EG910" s="495" t="str">
        <f>""&amp;(MID(数据表!AZ910,1,MIN(FIND({0;1;2;3;4;5;6;7;8;9},数据表!AZ910&amp;"1234567890",1)-1)))&amp;""</f>
        <v/>
      </c>
    </row>
    <row r="911" spans="2:137" s="310" customFormat="1" ht="12" customHeight="1">
      <c r="B911" s="286"/>
      <c r="C911" s="286"/>
      <c r="D911" s="286"/>
      <c r="E911" s="479"/>
      <c r="F911" s="282"/>
      <c r="G911" s="283"/>
      <c r="H911" s="421"/>
      <c r="I911" s="421"/>
      <c r="J911" s="283"/>
      <c r="K911" s="421"/>
      <c r="L911" s="282"/>
      <c r="N911" s="282"/>
      <c r="S911" s="282"/>
      <c r="T911" s="283"/>
      <c r="U911" s="283"/>
      <c r="V911" s="283"/>
      <c r="W911" s="283"/>
      <c r="X911" s="283"/>
      <c r="Y911" s="282"/>
      <c r="Z911" s="282"/>
      <c r="AA911" s="283"/>
      <c r="AB911" s="282"/>
      <c r="AC911" s="282"/>
      <c r="AD911" s="282"/>
      <c r="AE911" s="282"/>
      <c r="AF911" s="283"/>
      <c r="AG911" s="402"/>
      <c r="AH911" s="283"/>
      <c r="AI911" s="283"/>
      <c r="AJ911" s="283"/>
      <c r="AK911" s="283"/>
      <c r="AL911" s="283"/>
      <c r="AM911" s="282"/>
      <c r="AN911" s="282"/>
      <c r="AO911" s="282"/>
      <c r="AP911" s="282"/>
      <c r="AQ911" s="282"/>
      <c r="AR911" s="282"/>
      <c r="AT911" s="283"/>
      <c r="AU911" s="283"/>
      <c r="AV911" s="283"/>
      <c r="AW911" s="283"/>
      <c r="AY911" s="283"/>
      <c r="AZ911" s="282"/>
      <c r="BA911" s="283"/>
      <c r="BB911" s="282"/>
      <c r="BC911" s="282"/>
      <c r="BD911" s="282"/>
      <c r="BE911" s="283"/>
      <c r="BG911" s="282"/>
      <c r="BH911" s="282"/>
      <c r="BI911" s="282"/>
      <c r="BL911" s="421"/>
      <c r="BM911" s="424"/>
      <c r="BN911" s="424"/>
      <c r="BO911" s="424"/>
      <c r="BP911" s="424"/>
      <c r="BQ911" s="421"/>
      <c r="BR911" s="421"/>
      <c r="BV911" s="282"/>
      <c r="BW911" s="283"/>
      <c r="BY911" s="283"/>
      <c r="BZ911" s="283"/>
      <c r="CA911" s="283"/>
      <c r="CB911" s="282"/>
      <c r="CC911" s="282"/>
      <c r="CD911" s="282"/>
      <c r="CE911" s="282"/>
      <c r="CG911" s="427"/>
      <c r="CH911" s="402"/>
      <c r="CI911" s="424"/>
      <c r="CJ911" s="282"/>
      <c r="CK911" s="282"/>
      <c r="CL911" s="283"/>
      <c r="CM911" s="283"/>
      <c r="CP911" s="282"/>
      <c r="DC911" s="282"/>
      <c r="DD911" s="282"/>
      <c r="DE911" s="282"/>
      <c r="DF911" s="282"/>
      <c r="DG911" s="282"/>
      <c r="DH911" s="282"/>
      <c r="DI911" s="282"/>
      <c r="DJ911" s="282"/>
      <c r="EF911" s="495" t="str">
        <f>""&amp;(MID(数据表!AZ911,1,MIN(FIND({"(";"（"},数据表!AZ911&amp;"(（",1)-1)))&amp;""</f>
        <v/>
      </c>
      <c r="EG911" s="495" t="str">
        <f>""&amp;(MID(数据表!AZ911,1,MIN(FIND({0;1;2;3;4;5;6;7;8;9},数据表!AZ911&amp;"1234567890",1)-1)))&amp;""</f>
        <v/>
      </c>
    </row>
    <row r="912" spans="2:137" s="310" customFormat="1" ht="12" customHeight="1">
      <c r="B912" s="286"/>
      <c r="C912" s="286"/>
      <c r="D912" s="286"/>
      <c r="E912" s="479"/>
      <c r="F912" s="282"/>
      <c r="G912" s="283"/>
      <c r="H912" s="421"/>
      <c r="I912" s="421"/>
      <c r="J912" s="283"/>
      <c r="K912" s="421"/>
      <c r="L912" s="282"/>
      <c r="N912" s="282"/>
      <c r="S912" s="282"/>
      <c r="T912" s="283"/>
      <c r="U912" s="283"/>
      <c r="V912" s="283"/>
      <c r="W912" s="283"/>
      <c r="X912" s="283"/>
      <c r="Y912" s="282"/>
      <c r="Z912" s="282"/>
      <c r="AA912" s="283"/>
      <c r="AB912" s="282"/>
      <c r="AC912" s="282"/>
      <c r="AD912" s="282"/>
      <c r="AE912" s="282"/>
      <c r="AF912" s="283"/>
      <c r="AG912" s="402"/>
      <c r="AH912" s="283"/>
      <c r="AI912" s="283"/>
      <c r="AJ912" s="283"/>
      <c r="AK912" s="283"/>
      <c r="AL912" s="283"/>
      <c r="AM912" s="282"/>
      <c r="AN912" s="282"/>
      <c r="AO912" s="282"/>
      <c r="AP912" s="282"/>
      <c r="AQ912" s="282"/>
      <c r="AR912" s="282"/>
      <c r="AT912" s="283"/>
      <c r="AU912" s="283"/>
      <c r="AV912" s="283"/>
      <c r="AW912" s="283"/>
      <c r="AY912" s="283"/>
      <c r="AZ912" s="282"/>
      <c r="BA912" s="283"/>
      <c r="BB912" s="282"/>
      <c r="BC912" s="282"/>
      <c r="BD912" s="282"/>
      <c r="BE912" s="283"/>
      <c r="BG912" s="282"/>
      <c r="BH912" s="282"/>
      <c r="BI912" s="282"/>
      <c r="BL912" s="421"/>
      <c r="BM912" s="424"/>
      <c r="BN912" s="424"/>
      <c r="BO912" s="424"/>
      <c r="BP912" s="424"/>
      <c r="BQ912" s="421"/>
      <c r="BR912" s="421"/>
      <c r="BV912" s="282"/>
      <c r="BW912" s="283"/>
      <c r="BY912" s="283"/>
      <c r="BZ912" s="283"/>
      <c r="CA912" s="283"/>
      <c r="CB912" s="282"/>
      <c r="CC912" s="282"/>
      <c r="CD912" s="282"/>
      <c r="CE912" s="282"/>
      <c r="CG912" s="427"/>
      <c r="CH912" s="402"/>
      <c r="CI912" s="424"/>
      <c r="CJ912" s="282"/>
      <c r="CK912" s="282"/>
      <c r="CL912" s="283"/>
      <c r="CM912" s="283"/>
      <c r="CP912" s="282"/>
      <c r="DC912" s="282"/>
      <c r="DD912" s="282"/>
      <c r="DE912" s="282"/>
      <c r="DF912" s="282"/>
      <c r="DG912" s="282"/>
      <c r="DH912" s="282"/>
      <c r="DI912" s="282"/>
      <c r="DJ912" s="282"/>
      <c r="EF912" s="495" t="str">
        <f>""&amp;(MID(数据表!AZ912,1,MIN(FIND({"(";"（"},数据表!AZ912&amp;"(（",1)-1)))&amp;""</f>
        <v/>
      </c>
      <c r="EG912" s="495" t="str">
        <f>""&amp;(MID(数据表!AZ912,1,MIN(FIND({0;1;2;3;4;5;6;7;8;9},数据表!AZ912&amp;"1234567890",1)-1)))&amp;""</f>
        <v/>
      </c>
    </row>
    <row r="913" spans="2:137" s="310" customFormat="1" ht="12" customHeight="1">
      <c r="B913" s="286"/>
      <c r="C913" s="286"/>
      <c r="D913" s="286"/>
      <c r="E913" s="479"/>
      <c r="F913" s="282"/>
      <c r="G913" s="283"/>
      <c r="H913" s="421"/>
      <c r="I913" s="421"/>
      <c r="J913" s="283"/>
      <c r="K913" s="421"/>
      <c r="L913" s="282"/>
      <c r="N913" s="282"/>
      <c r="S913" s="282"/>
      <c r="T913" s="283"/>
      <c r="U913" s="283"/>
      <c r="V913" s="283"/>
      <c r="W913" s="283"/>
      <c r="X913" s="283"/>
      <c r="Y913" s="282"/>
      <c r="Z913" s="282"/>
      <c r="AA913" s="283"/>
      <c r="AB913" s="282"/>
      <c r="AC913" s="282"/>
      <c r="AD913" s="282"/>
      <c r="AE913" s="282"/>
      <c r="AF913" s="283"/>
      <c r="AG913" s="402"/>
      <c r="AH913" s="283"/>
      <c r="AI913" s="283"/>
      <c r="AJ913" s="283"/>
      <c r="AK913" s="283"/>
      <c r="AL913" s="283"/>
      <c r="AM913" s="282"/>
      <c r="AN913" s="282"/>
      <c r="AO913" s="282"/>
      <c r="AP913" s="282"/>
      <c r="AQ913" s="282"/>
      <c r="AR913" s="282"/>
      <c r="AT913" s="283"/>
      <c r="AU913" s="283"/>
      <c r="AV913" s="283"/>
      <c r="AW913" s="283"/>
      <c r="AY913" s="283"/>
      <c r="AZ913" s="282"/>
      <c r="BA913" s="283"/>
      <c r="BB913" s="282"/>
      <c r="BC913" s="282"/>
      <c r="BD913" s="282"/>
      <c r="BE913" s="283"/>
      <c r="BG913" s="282"/>
      <c r="BH913" s="282"/>
      <c r="BI913" s="282"/>
      <c r="BL913" s="421"/>
      <c r="BM913" s="424"/>
      <c r="BN913" s="424"/>
      <c r="BO913" s="424"/>
      <c r="BP913" s="424"/>
      <c r="BQ913" s="421"/>
      <c r="BR913" s="421"/>
      <c r="BV913" s="282"/>
      <c r="BW913" s="283"/>
      <c r="BY913" s="283"/>
      <c r="BZ913" s="283"/>
      <c r="CA913" s="283"/>
      <c r="CB913" s="282"/>
      <c r="CC913" s="282"/>
      <c r="CD913" s="282"/>
      <c r="CE913" s="282"/>
      <c r="CG913" s="427"/>
      <c r="CH913" s="402"/>
      <c r="CI913" s="424"/>
      <c r="CJ913" s="282"/>
      <c r="CK913" s="282"/>
      <c r="CL913" s="283"/>
      <c r="CM913" s="283"/>
      <c r="CP913" s="282"/>
      <c r="DC913" s="282"/>
      <c r="DD913" s="282"/>
      <c r="DE913" s="282"/>
      <c r="DF913" s="282"/>
      <c r="DG913" s="282"/>
      <c r="DH913" s="282"/>
      <c r="DI913" s="282"/>
      <c r="DJ913" s="282"/>
      <c r="EF913" s="495" t="str">
        <f>""&amp;(MID(数据表!AZ913,1,MIN(FIND({"(";"（"},数据表!AZ913&amp;"(（",1)-1)))&amp;""</f>
        <v/>
      </c>
      <c r="EG913" s="495" t="str">
        <f>""&amp;(MID(数据表!AZ913,1,MIN(FIND({0;1;2;3;4;5;6;7;8;9},数据表!AZ913&amp;"1234567890",1)-1)))&amp;""</f>
        <v/>
      </c>
    </row>
    <row r="914" spans="2:137" s="310" customFormat="1" ht="12" customHeight="1">
      <c r="B914" s="286"/>
      <c r="C914" s="286"/>
      <c r="D914" s="286"/>
      <c r="E914" s="479"/>
      <c r="F914" s="282"/>
      <c r="G914" s="283"/>
      <c r="H914" s="421"/>
      <c r="I914" s="421"/>
      <c r="J914" s="283"/>
      <c r="K914" s="421"/>
      <c r="L914" s="282"/>
      <c r="N914" s="282"/>
      <c r="S914" s="282"/>
      <c r="T914" s="283"/>
      <c r="U914" s="283"/>
      <c r="V914" s="283"/>
      <c r="W914" s="283"/>
      <c r="X914" s="283"/>
      <c r="Y914" s="282"/>
      <c r="Z914" s="282"/>
      <c r="AA914" s="283"/>
      <c r="AB914" s="282"/>
      <c r="AC914" s="282"/>
      <c r="AD914" s="282"/>
      <c r="AE914" s="282"/>
      <c r="AF914" s="283"/>
      <c r="AG914" s="402"/>
      <c r="AH914" s="283"/>
      <c r="AI914" s="283"/>
      <c r="AJ914" s="283"/>
      <c r="AK914" s="283"/>
      <c r="AL914" s="283"/>
      <c r="AM914" s="282"/>
      <c r="AN914" s="282"/>
      <c r="AO914" s="282"/>
      <c r="AP914" s="282"/>
      <c r="AQ914" s="282"/>
      <c r="AR914" s="282"/>
      <c r="AT914" s="283"/>
      <c r="AU914" s="283"/>
      <c r="AV914" s="283"/>
      <c r="AW914" s="283"/>
      <c r="AY914" s="283"/>
      <c r="AZ914" s="282"/>
      <c r="BA914" s="283"/>
      <c r="BB914" s="282"/>
      <c r="BC914" s="282"/>
      <c r="BD914" s="282"/>
      <c r="BE914" s="283"/>
      <c r="BG914" s="282"/>
      <c r="BH914" s="282"/>
      <c r="BI914" s="282"/>
      <c r="BL914" s="421"/>
      <c r="BM914" s="424"/>
      <c r="BN914" s="424"/>
      <c r="BO914" s="424"/>
      <c r="BP914" s="424"/>
      <c r="BQ914" s="421"/>
      <c r="BR914" s="421"/>
      <c r="BV914" s="282"/>
      <c r="BW914" s="283"/>
      <c r="BY914" s="283"/>
      <c r="BZ914" s="283"/>
      <c r="CA914" s="283"/>
      <c r="CB914" s="282"/>
      <c r="CC914" s="282"/>
      <c r="CD914" s="282"/>
      <c r="CE914" s="282"/>
      <c r="CG914" s="427"/>
      <c r="CH914" s="402"/>
      <c r="CI914" s="424"/>
      <c r="CJ914" s="282"/>
      <c r="CK914" s="282"/>
      <c r="CL914" s="283"/>
      <c r="CM914" s="283"/>
      <c r="CP914" s="282"/>
      <c r="DC914" s="282"/>
      <c r="DD914" s="282"/>
      <c r="DE914" s="282"/>
      <c r="DF914" s="282"/>
      <c r="DG914" s="282"/>
      <c r="DH914" s="282"/>
      <c r="DI914" s="282"/>
      <c r="DJ914" s="282"/>
      <c r="EF914" s="495" t="str">
        <f>""&amp;(MID(数据表!AZ914,1,MIN(FIND({"(";"（"},数据表!AZ914&amp;"(（",1)-1)))&amp;""</f>
        <v/>
      </c>
      <c r="EG914" s="495" t="str">
        <f>""&amp;(MID(数据表!AZ914,1,MIN(FIND({0;1;2;3;4;5;6;7;8;9},数据表!AZ914&amp;"1234567890",1)-1)))&amp;""</f>
        <v/>
      </c>
    </row>
    <row r="915" spans="2:137" s="310" customFormat="1" ht="12" customHeight="1">
      <c r="B915" s="286"/>
      <c r="C915" s="286"/>
      <c r="D915" s="286"/>
      <c r="E915" s="479"/>
      <c r="F915" s="282"/>
      <c r="G915" s="283"/>
      <c r="H915" s="421"/>
      <c r="I915" s="421"/>
      <c r="J915" s="283"/>
      <c r="K915" s="421"/>
      <c r="L915" s="282"/>
      <c r="N915" s="282"/>
      <c r="S915" s="282"/>
      <c r="T915" s="283"/>
      <c r="U915" s="283"/>
      <c r="V915" s="283"/>
      <c r="W915" s="283"/>
      <c r="X915" s="283"/>
      <c r="Y915" s="282"/>
      <c r="Z915" s="282"/>
      <c r="AA915" s="283"/>
      <c r="AB915" s="282"/>
      <c r="AC915" s="282"/>
      <c r="AD915" s="282"/>
      <c r="AE915" s="282"/>
      <c r="AF915" s="283"/>
      <c r="AG915" s="402"/>
      <c r="AH915" s="283"/>
      <c r="AI915" s="283"/>
      <c r="AJ915" s="283"/>
      <c r="AK915" s="283"/>
      <c r="AL915" s="283"/>
      <c r="AM915" s="282"/>
      <c r="AN915" s="282"/>
      <c r="AO915" s="282"/>
      <c r="AP915" s="282"/>
      <c r="AQ915" s="282"/>
      <c r="AR915" s="282"/>
      <c r="AT915" s="283"/>
      <c r="AU915" s="283"/>
      <c r="AV915" s="283"/>
      <c r="AW915" s="283"/>
      <c r="AY915" s="283"/>
      <c r="AZ915" s="282"/>
      <c r="BA915" s="283"/>
      <c r="BB915" s="282"/>
      <c r="BC915" s="282"/>
      <c r="BD915" s="282"/>
      <c r="BE915" s="283"/>
      <c r="BG915" s="282"/>
      <c r="BH915" s="282"/>
      <c r="BI915" s="282"/>
      <c r="BL915" s="421"/>
      <c r="BM915" s="424"/>
      <c r="BN915" s="424"/>
      <c r="BO915" s="424"/>
      <c r="BP915" s="424"/>
      <c r="BQ915" s="421"/>
      <c r="BR915" s="421"/>
      <c r="BV915" s="282"/>
      <c r="BW915" s="283"/>
      <c r="BY915" s="283"/>
      <c r="BZ915" s="283"/>
      <c r="CA915" s="283"/>
      <c r="CB915" s="282"/>
      <c r="CC915" s="282"/>
      <c r="CD915" s="282"/>
      <c r="CE915" s="282"/>
      <c r="CG915" s="427"/>
      <c r="CH915" s="402"/>
      <c r="CI915" s="424"/>
      <c r="CJ915" s="282"/>
      <c r="CK915" s="282"/>
      <c r="CL915" s="283"/>
      <c r="CM915" s="283"/>
      <c r="CP915" s="282"/>
      <c r="DC915" s="282"/>
      <c r="DD915" s="282"/>
      <c r="DE915" s="282"/>
      <c r="DF915" s="282"/>
      <c r="DG915" s="282"/>
      <c r="DH915" s="282"/>
      <c r="DI915" s="282"/>
      <c r="DJ915" s="282"/>
      <c r="EF915" s="495" t="str">
        <f>""&amp;(MID(数据表!AZ915,1,MIN(FIND({"(";"（"},数据表!AZ915&amp;"(（",1)-1)))&amp;""</f>
        <v/>
      </c>
      <c r="EG915" s="495" t="str">
        <f>""&amp;(MID(数据表!AZ915,1,MIN(FIND({0;1;2;3;4;5;6;7;8;9},数据表!AZ915&amp;"1234567890",1)-1)))&amp;""</f>
        <v/>
      </c>
    </row>
    <row r="916" spans="2:137" s="310" customFormat="1" ht="12" customHeight="1">
      <c r="B916" s="286"/>
      <c r="C916" s="286"/>
      <c r="D916" s="286"/>
      <c r="E916" s="479"/>
      <c r="F916" s="282"/>
      <c r="G916" s="283"/>
      <c r="H916" s="421"/>
      <c r="I916" s="421"/>
      <c r="J916" s="283"/>
      <c r="K916" s="421"/>
      <c r="L916" s="282"/>
      <c r="N916" s="282"/>
      <c r="S916" s="282"/>
      <c r="T916" s="283"/>
      <c r="U916" s="283"/>
      <c r="V916" s="283"/>
      <c r="W916" s="283"/>
      <c r="X916" s="283"/>
      <c r="Y916" s="282"/>
      <c r="Z916" s="282"/>
      <c r="AA916" s="283"/>
      <c r="AB916" s="282"/>
      <c r="AC916" s="282"/>
      <c r="AD916" s="282"/>
      <c r="AE916" s="282"/>
      <c r="AF916" s="283"/>
      <c r="AG916" s="402"/>
      <c r="AH916" s="283"/>
      <c r="AI916" s="283"/>
      <c r="AJ916" s="283"/>
      <c r="AK916" s="283"/>
      <c r="AL916" s="283"/>
      <c r="AM916" s="282"/>
      <c r="AN916" s="282"/>
      <c r="AO916" s="282"/>
      <c r="AP916" s="282"/>
      <c r="AQ916" s="282"/>
      <c r="AR916" s="282"/>
      <c r="AT916" s="283"/>
      <c r="AU916" s="283"/>
      <c r="AV916" s="283"/>
      <c r="AW916" s="283"/>
      <c r="AY916" s="283"/>
      <c r="AZ916" s="282"/>
      <c r="BA916" s="283"/>
      <c r="BB916" s="282"/>
      <c r="BC916" s="282"/>
      <c r="BD916" s="282"/>
      <c r="BE916" s="283"/>
      <c r="BG916" s="282"/>
      <c r="BH916" s="282"/>
      <c r="BI916" s="282"/>
      <c r="BL916" s="421"/>
      <c r="BM916" s="424"/>
      <c r="BN916" s="424"/>
      <c r="BO916" s="424"/>
      <c r="BP916" s="424"/>
      <c r="BQ916" s="421"/>
      <c r="BR916" s="421"/>
      <c r="BV916" s="282"/>
      <c r="BW916" s="283"/>
      <c r="BY916" s="283"/>
      <c r="BZ916" s="283"/>
      <c r="CA916" s="283"/>
      <c r="CB916" s="282"/>
      <c r="CC916" s="282"/>
      <c r="CD916" s="282"/>
      <c r="CE916" s="282"/>
      <c r="CG916" s="427"/>
      <c r="CH916" s="402"/>
      <c r="CI916" s="424"/>
      <c r="CJ916" s="282"/>
      <c r="CK916" s="282"/>
      <c r="CL916" s="283"/>
      <c r="CM916" s="283"/>
      <c r="CP916" s="282"/>
      <c r="DC916" s="282"/>
      <c r="DD916" s="282"/>
      <c r="DE916" s="282"/>
      <c r="DF916" s="282"/>
      <c r="DG916" s="282"/>
      <c r="DH916" s="282"/>
      <c r="DI916" s="282"/>
      <c r="DJ916" s="282"/>
      <c r="EF916" s="495" t="str">
        <f>""&amp;(MID(数据表!AZ916,1,MIN(FIND({"(";"（"},数据表!AZ916&amp;"(（",1)-1)))&amp;""</f>
        <v/>
      </c>
      <c r="EG916" s="495" t="str">
        <f>""&amp;(MID(数据表!AZ916,1,MIN(FIND({0;1;2;3;4;5;6;7;8;9},数据表!AZ916&amp;"1234567890",1)-1)))&amp;""</f>
        <v/>
      </c>
    </row>
    <row r="917" spans="2:137" s="310" customFormat="1" ht="12" customHeight="1">
      <c r="B917" s="286"/>
      <c r="C917" s="286"/>
      <c r="D917" s="286"/>
      <c r="E917" s="479"/>
      <c r="F917" s="282"/>
      <c r="G917" s="283"/>
      <c r="H917" s="421"/>
      <c r="I917" s="421"/>
      <c r="J917" s="283"/>
      <c r="K917" s="421"/>
      <c r="L917" s="282"/>
      <c r="N917" s="282"/>
      <c r="S917" s="282"/>
      <c r="T917" s="283"/>
      <c r="U917" s="283"/>
      <c r="V917" s="283"/>
      <c r="W917" s="283"/>
      <c r="X917" s="283"/>
      <c r="Y917" s="282"/>
      <c r="Z917" s="282"/>
      <c r="AA917" s="283"/>
      <c r="AB917" s="282"/>
      <c r="AC917" s="282"/>
      <c r="AD917" s="282"/>
      <c r="AE917" s="282"/>
      <c r="AF917" s="283"/>
      <c r="AG917" s="402"/>
      <c r="AH917" s="283"/>
      <c r="AI917" s="283"/>
      <c r="AJ917" s="283"/>
      <c r="AK917" s="283"/>
      <c r="AL917" s="283"/>
      <c r="AM917" s="282"/>
      <c r="AN917" s="282"/>
      <c r="AO917" s="282"/>
      <c r="AP917" s="282"/>
      <c r="AQ917" s="282"/>
      <c r="AR917" s="282"/>
      <c r="AT917" s="283"/>
      <c r="AU917" s="283"/>
      <c r="AV917" s="283"/>
      <c r="AW917" s="283"/>
      <c r="AY917" s="283"/>
      <c r="AZ917" s="282"/>
      <c r="BA917" s="283"/>
      <c r="BB917" s="282"/>
      <c r="BC917" s="282"/>
      <c r="BD917" s="282"/>
      <c r="BE917" s="283"/>
      <c r="BG917" s="282"/>
      <c r="BH917" s="282"/>
      <c r="BI917" s="282"/>
      <c r="BL917" s="421"/>
      <c r="BM917" s="424"/>
      <c r="BN917" s="424"/>
      <c r="BO917" s="424"/>
      <c r="BP917" s="424"/>
      <c r="BQ917" s="421"/>
      <c r="BR917" s="421"/>
      <c r="BV917" s="282"/>
      <c r="BW917" s="283"/>
      <c r="BY917" s="283"/>
      <c r="BZ917" s="283"/>
      <c r="CA917" s="283"/>
      <c r="CB917" s="282"/>
      <c r="CC917" s="282"/>
      <c r="CD917" s="282"/>
      <c r="CE917" s="282"/>
      <c r="CG917" s="427"/>
      <c r="CH917" s="402"/>
      <c r="CI917" s="424"/>
      <c r="CJ917" s="282"/>
      <c r="CK917" s="282"/>
      <c r="CL917" s="283"/>
      <c r="CM917" s="283"/>
      <c r="CP917" s="282"/>
      <c r="DC917" s="282"/>
      <c r="DD917" s="282"/>
      <c r="DE917" s="282"/>
      <c r="DF917" s="282"/>
      <c r="DG917" s="282"/>
      <c r="DH917" s="282"/>
      <c r="DI917" s="282"/>
      <c r="DJ917" s="282"/>
      <c r="EF917" s="495" t="str">
        <f>""&amp;(MID(数据表!AZ917,1,MIN(FIND({"(";"（"},数据表!AZ917&amp;"(（",1)-1)))&amp;""</f>
        <v/>
      </c>
      <c r="EG917" s="495" t="str">
        <f>""&amp;(MID(数据表!AZ917,1,MIN(FIND({0;1;2;3;4;5;6;7;8;9},数据表!AZ917&amp;"1234567890",1)-1)))&amp;""</f>
        <v/>
      </c>
    </row>
    <row r="918" spans="2:137" s="310" customFormat="1" ht="12" customHeight="1">
      <c r="B918" s="286"/>
      <c r="C918" s="286"/>
      <c r="D918" s="286"/>
      <c r="E918" s="479"/>
      <c r="F918" s="282"/>
      <c r="G918" s="283"/>
      <c r="H918" s="421"/>
      <c r="I918" s="421"/>
      <c r="J918" s="283"/>
      <c r="K918" s="421"/>
      <c r="L918" s="282"/>
      <c r="N918" s="282"/>
      <c r="S918" s="282"/>
      <c r="T918" s="283"/>
      <c r="U918" s="283"/>
      <c r="V918" s="283"/>
      <c r="W918" s="283"/>
      <c r="X918" s="283"/>
      <c r="Y918" s="282"/>
      <c r="Z918" s="282"/>
      <c r="AA918" s="283"/>
      <c r="AB918" s="282"/>
      <c r="AC918" s="282"/>
      <c r="AD918" s="282"/>
      <c r="AE918" s="282"/>
      <c r="AF918" s="283"/>
      <c r="AG918" s="402"/>
      <c r="AH918" s="283"/>
      <c r="AI918" s="283"/>
      <c r="AJ918" s="283"/>
      <c r="AK918" s="283"/>
      <c r="AL918" s="283"/>
      <c r="AM918" s="282"/>
      <c r="AN918" s="282"/>
      <c r="AO918" s="282"/>
      <c r="AP918" s="282"/>
      <c r="AQ918" s="282"/>
      <c r="AR918" s="282"/>
      <c r="AT918" s="283"/>
      <c r="AU918" s="283"/>
      <c r="AV918" s="283"/>
      <c r="AW918" s="283"/>
      <c r="AY918" s="283"/>
      <c r="AZ918" s="282"/>
      <c r="BA918" s="283"/>
      <c r="BB918" s="282"/>
      <c r="BC918" s="282"/>
      <c r="BD918" s="282"/>
      <c r="BE918" s="283"/>
      <c r="BG918" s="282"/>
      <c r="BH918" s="282"/>
      <c r="BI918" s="282"/>
      <c r="BL918" s="421"/>
      <c r="BM918" s="424"/>
      <c r="BN918" s="424"/>
      <c r="BO918" s="424"/>
      <c r="BP918" s="424"/>
      <c r="BQ918" s="421"/>
      <c r="BR918" s="421"/>
      <c r="BV918" s="282"/>
      <c r="BW918" s="283"/>
      <c r="BY918" s="283"/>
      <c r="BZ918" s="283"/>
      <c r="CA918" s="283"/>
      <c r="CB918" s="282"/>
      <c r="CC918" s="282"/>
      <c r="CD918" s="282"/>
      <c r="CE918" s="282"/>
      <c r="CG918" s="427"/>
      <c r="CH918" s="402"/>
      <c r="CI918" s="424"/>
      <c r="CJ918" s="282"/>
      <c r="CK918" s="282"/>
      <c r="CL918" s="283"/>
      <c r="CM918" s="283"/>
      <c r="CP918" s="282"/>
      <c r="DC918" s="282"/>
      <c r="DD918" s="282"/>
      <c r="DE918" s="282"/>
      <c r="DF918" s="282"/>
      <c r="DG918" s="282"/>
      <c r="DH918" s="282"/>
      <c r="DI918" s="282"/>
      <c r="DJ918" s="282"/>
      <c r="EF918" s="495" t="str">
        <f>""&amp;(MID(数据表!AZ918,1,MIN(FIND({"(";"（"},数据表!AZ918&amp;"(（",1)-1)))&amp;""</f>
        <v/>
      </c>
      <c r="EG918" s="495" t="str">
        <f>""&amp;(MID(数据表!AZ918,1,MIN(FIND({0;1;2;3;4;5;6;7;8;9},数据表!AZ918&amp;"1234567890",1)-1)))&amp;""</f>
        <v/>
      </c>
    </row>
    <row r="919" spans="2:137" s="310" customFormat="1" ht="12" customHeight="1">
      <c r="B919" s="286"/>
      <c r="C919" s="286"/>
      <c r="D919" s="286"/>
      <c r="E919" s="479"/>
      <c r="F919" s="282"/>
      <c r="G919" s="283"/>
      <c r="H919" s="421"/>
      <c r="I919" s="421"/>
      <c r="J919" s="283"/>
      <c r="K919" s="421"/>
      <c r="L919" s="282"/>
      <c r="N919" s="282"/>
      <c r="S919" s="282"/>
      <c r="T919" s="283"/>
      <c r="U919" s="283"/>
      <c r="V919" s="283"/>
      <c r="W919" s="283"/>
      <c r="X919" s="283"/>
      <c r="Y919" s="282"/>
      <c r="Z919" s="282"/>
      <c r="AA919" s="283"/>
      <c r="AB919" s="282"/>
      <c r="AC919" s="282"/>
      <c r="AD919" s="282"/>
      <c r="AE919" s="282"/>
      <c r="AF919" s="283"/>
      <c r="AG919" s="402"/>
      <c r="AH919" s="283"/>
      <c r="AI919" s="283"/>
      <c r="AJ919" s="283"/>
      <c r="AK919" s="283"/>
      <c r="AL919" s="283"/>
      <c r="AM919" s="282"/>
      <c r="AN919" s="282"/>
      <c r="AO919" s="282"/>
      <c r="AP919" s="282"/>
      <c r="AQ919" s="282"/>
      <c r="AR919" s="282"/>
      <c r="AT919" s="283"/>
      <c r="AU919" s="283"/>
      <c r="AV919" s="283"/>
      <c r="AW919" s="283"/>
      <c r="AY919" s="283"/>
      <c r="AZ919" s="282"/>
      <c r="BA919" s="283"/>
      <c r="BB919" s="282"/>
      <c r="BC919" s="282"/>
      <c r="BD919" s="282"/>
      <c r="BE919" s="283"/>
      <c r="BG919" s="282"/>
      <c r="BH919" s="282"/>
      <c r="BI919" s="282"/>
      <c r="BL919" s="421"/>
      <c r="BM919" s="424"/>
      <c r="BN919" s="424"/>
      <c r="BO919" s="424"/>
      <c r="BP919" s="424"/>
      <c r="BQ919" s="421"/>
      <c r="BR919" s="421"/>
      <c r="BV919" s="282"/>
      <c r="BW919" s="283"/>
      <c r="BY919" s="283"/>
      <c r="BZ919" s="283"/>
      <c r="CA919" s="283"/>
      <c r="CB919" s="282"/>
      <c r="CC919" s="282"/>
      <c r="CD919" s="282"/>
      <c r="CE919" s="282"/>
      <c r="CG919" s="427"/>
      <c r="CH919" s="402"/>
      <c r="CI919" s="424"/>
      <c r="CJ919" s="282"/>
      <c r="CK919" s="282"/>
      <c r="CL919" s="283"/>
      <c r="CM919" s="283"/>
      <c r="CP919" s="282"/>
      <c r="DC919" s="282"/>
      <c r="DD919" s="282"/>
      <c r="DE919" s="282"/>
      <c r="DF919" s="282"/>
      <c r="DG919" s="282"/>
      <c r="DH919" s="282"/>
      <c r="DI919" s="282"/>
      <c r="DJ919" s="282"/>
      <c r="EF919" s="495" t="str">
        <f>""&amp;(MID(数据表!AZ919,1,MIN(FIND({"(";"（"},数据表!AZ919&amp;"(（",1)-1)))&amp;""</f>
        <v/>
      </c>
      <c r="EG919" s="495" t="str">
        <f>""&amp;(MID(数据表!AZ919,1,MIN(FIND({0;1;2;3;4;5;6;7;8;9},数据表!AZ919&amp;"1234567890",1)-1)))&amp;""</f>
        <v/>
      </c>
    </row>
    <row r="920" spans="2:137" s="310" customFormat="1" ht="12" customHeight="1">
      <c r="B920" s="286"/>
      <c r="C920" s="286"/>
      <c r="D920" s="286"/>
      <c r="E920" s="479"/>
      <c r="F920" s="282"/>
      <c r="G920" s="283"/>
      <c r="H920" s="421"/>
      <c r="I920" s="421"/>
      <c r="J920" s="283"/>
      <c r="K920" s="421"/>
      <c r="L920" s="282"/>
      <c r="N920" s="282"/>
      <c r="S920" s="282"/>
      <c r="T920" s="283"/>
      <c r="U920" s="283"/>
      <c r="V920" s="283"/>
      <c r="W920" s="283"/>
      <c r="X920" s="283"/>
      <c r="Y920" s="282"/>
      <c r="Z920" s="282"/>
      <c r="AA920" s="283"/>
      <c r="AB920" s="282"/>
      <c r="AC920" s="282"/>
      <c r="AD920" s="282"/>
      <c r="AE920" s="282"/>
      <c r="AF920" s="283"/>
      <c r="AG920" s="402"/>
      <c r="AH920" s="283"/>
      <c r="AI920" s="283"/>
      <c r="AJ920" s="283"/>
      <c r="AK920" s="283"/>
      <c r="AL920" s="283"/>
      <c r="AM920" s="282"/>
      <c r="AN920" s="282"/>
      <c r="AO920" s="282"/>
      <c r="AP920" s="282"/>
      <c r="AQ920" s="282"/>
      <c r="AR920" s="282"/>
      <c r="AT920" s="283"/>
      <c r="AU920" s="283"/>
      <c r="AV920" s="283"/>
      <c r="AW920" s="283"/>
      <c r="AY920" s="283"/>
      <c r="AZ920" s="282"/>
      <c r="BA920" s="283"/>
      <c r="BB920" s="282"/>
      <c r="BC920" s="282"/>
      <c r="BD920" s="282"/>
      <c r="BE920" s="283"/>
      <c r="BG920" s="282"/>
      <c r="BH920" s="282"/>
      <c r="BI920" s="282"/>
      <c r="BL920" s="421"/>
      <c r="BM920" s="424"/>
      <c r="BN920" s="424"/>
      <c r="BO920" s="424"/>
      <c r="BP920" s="424"/>
      <c r="BQ920" s="421"/>
      <c r="BR920" s="421"/>
      <c r="BV920" s="282"/>
      <c r="BW920" s="283"/>
      <c r="BY920" s="283"/>
      <c r="BZ920" s="283"/>
      <c r="CA920" s="283"/>
      <c r="CB920" s="282"/>
      <c r="CC920" s="282"/>
      <c r="CD920" s="282"/>
      <c r="CE920" s="282"/>
      <c r="CG920" s="427"/>
      <c r="CH920" s="402"/>
      <c r="CI920" s="424"/>
      <c r="CJ920" s="282"/>
      <c r="CK920" s="282"/>
      <c r="CL920" s="283"/>
      <c r="CM920" s="283"/>
      <c r="CP920" s="282"/>
      <c r="DC920" s="282"/>
      <c r="DD920" s="282"/>
      <c r="DE920" s="282"/>
      <c r="DF920" s="282"/>
      <c r="DG920" s="282"/>
      <c r="DH920" s="282"/>
      <c r="DI920" s="282"/>
      <c r="DJ920" s="282"/>
      <c r="EF920" s="495" t="str">
        <f>""&amp;(MID(数据表!AZ920,1,MIN(FIND({"(";"（"},数据表!AZ920&amp;"(（",1)-1)))&amp;""</f>
        <v/>
      </c>
      <c r="EG920" s="495" t="str">
        <f>""&amp;(MID(数据表!AZ920,1,MIN(FIND({0;1;2;3;4;5;6;7;8;9},数据表!AZ920&amp;"1234567890",1)-1)))&amp;""</f>
        <v/>
      </c>
    </row>
    <row r="921" spans="2:137" s="310" customFormat="1" ht="12" customHeight="1">
      <c r="B921" s="286"/>
      <c r="C921" s="286"/>
      <c r="D921" s="286"/>
      <c r="E921" s="479"/>
      <c r="F921" s="282"/>
      <c r="G921" s="283"/>
      <c r="H921" s="421"/>
      <c r="I921" s="421"/>
      <c r="J921" s="283"/>
      <c r="K921" s="421"/>
      <c r="L921" s="282"/>
      <c r="N921" s="282"/>
      <c r="S921" s="282"/>
      <c r="T921" s="283"/>
      <c r="U921" s="283"/>
      <c r="V921" s="283"/>
      <c r="W921" s="283"/>
      <c r="X921" s="283"/>
      <c r="Y921" s="282"/>
      <c r="Z921" s="282"/>
      <c r="AA921" s="283"/>
      <c r="AB921" s="282"/>
      <c r="AC921" s="282"/>
      <c r="AD921" s="282"/>
      <c r="AE921" s="282"/>
      <c r="AF921" s="283"/>
      <c r="AG921" s="402"/>
      <c r="AH921" s="283"/>
      <c r="AI921" s="283"/>
      <c r="AJ921" s="283"/>
      <c r="AK921" s="283"/>
      <c r="AL921" s="283"/>
      <c r="AM921" s="282"/>
      <c r="AN921" s="282"/>
      <c r="AO921" s="282"/>
      <c r="AP921" s="282"/>
      <c r="AQ921" s="282"/>
      <c r="AR921" s="282"/>
      <c r="AT921" s="283"/>
      <c r="AU921" s="283"/>
      <c r="AV921" s="283"/>
      <c r="AW921" s="283"/>
      <c r="AY921" s="283"/>
      <c r="AZ921" s="282"/>
      <c r="BA921" s="283"/>
      <c r="BB921" s="282"/>
      <c r="BC921" s="282"/>
      <c r="BD921" s="282"/>
      <c r="BE921" s="283"/>
      <c r="BG921" s="282"/>
      <c r="BH921" s="282"/>
      <c r="BI921" s="282"/>
      <c r="BL921" s="421"/>
      <c r="BM921" s="424"/>
      <c r="BN921" s="424"/>
      <c r="BO921" s="424"/>
      <c r="BP921" s="424"/>
      <c r="BQ921" s="421"/>
      <c r="BR921" s="421"/>
      <c r="BV921" s="282"/>
      <c r="BW921" s="283"/>
      <c r="BY921" s="283"/>
      <c r="BZ921" s="283"/>
      <c r="CA921" s="283"/>
      <c r="CB921" s="282"/>
      <c r="CC921" s="282"/>
      <c r="CD921" s="282"/>
      <c r="CE921" s="282"/>
      <c r="CG921" s="427"/>
      <c r="CH921" s="402"/>
      <c r="CI921" s="424"/>
      <c r="CJ921" s="282"/>
      <c r="CK921" s="282"/>
      <c r="CL921" s="283"/>
      <c r="CM921" s="283"/>
      <c r="CP921" s="282"/>
      <c r="DC921" s="282"/>
      <c r="DD921" s="282"/>
      <c r="DE921" s="282"/>
      <c r="DF921" s="282"/>
      <c r="DG921" s="282"/>
      <c r="DH921" s="282"/>
      <c r="DI921" s="282"/>
      <c r="DJ921" s="282"/>
      <c r="EF921" s="495" t="str">
        <f>""&amp;(MID(数据表!AZ921,1,MIN(FIND({"(";"（"},数据表!AZ921&amp;"(（",1)-1)))&amp;""</f>
        <v/>
      </c>
      <c r="EG921" s="495" t="str">
        <f>""&amp;(MID(数据表!AZ921,1,MIN(FIND({0;1;2;3;4;5;6;7;8;9},数据表!AZ921&amp;"1234567890",1)-1)))&amp;""</f>
        <v/>
      </c>
    </row>
    <row r="922" spans="2:137" s="310" customFormat="1" ht="12" customHeight="1">
      <c r="B922" s="286"/>
      <c r="C922" s="286"/>
      <c r="D922" s="286"/>
      <c r="E922" s="479"/>
      <c r="F922" s="282"/>
      <c r="G922" s="283"/>
      <c r="H922" s="421"/>
      <c r="I922" s="421"/>
      <c r="J922" s="283"/>
      <c r="K922" s="421"/>
      <c r="L922" s="282"/>
      <c r="N922" s="282"/>
      <c r="S922" s="282"/>
      <c r="T922" s="283"/>
      <c r="U922" s="283"/>
      <c r="V922" s="283"/>
      <c r="W922" s="283"/>
      <c r="X922" s="283"/>
      <c r="Y922" s="282"/>
      <c r="Z922" s="282"/>
      <c r="AA922" s="283"/>
      <c r="AB922" s="282"/>
      <c r="AC922" s="282"/>
      <c r="AD922" s="282"/>
      <c r="AE922" s="282"/>
      <c r="AF922" s="283"/>
      <c r="AG922" s="402"/>
      <c r="AH922" s="283"/>
      <c r="AI922" s="283"/>
      <c r="AJ922" s="283"/>
      <c r="AK922" s="283"/>
      <c r="AL922" s="283"/>
      <c r="AM922" s="282"/>
      <c r="AN922" s="282"/>
      <c r="AO922" s="282"/>
      <c r="AP922" s="282"/>
      <c r="AQ922" s="282"/>
      <c r="AR922" s="282"/>
      <c r="AT922" s="283"/>
      <c r="AU922" s="283"/>
      <c r="AV922" s="283"/>
      <c r="AW922" s="283"/>
      <c r="AY922" s="283"/>
      <c r="AZ922" s="282"/>
      <c r="BA922" s="283"/>
      <c r="BB922" s="282"/>
      <c r="BC922" s="282"/>
      <c r="BD922" s="282"/>
      <c r="BE922" s="283"/>
      <c r="BG922" s="282"/>
      <c r="BH922" s="282"/>
      <c r="BI922" s="282"/>
      <c r="BL922" s="421"/>
      <c r="BM922" s="424"/>
      <c r="BN922" s="424"/>
      <c r="BO922" s="424"/>
      <c r="BP922" s="424"/>
      <c r="BQ922" s="421"/>
      <c r="BR922" s="421"/>
      <c r="BV922" s="282"/>
      <c r="BW922" s="283"/>
      <c r="BY922" s="283"/>
      <c r="BZ922" s="283"/>
      <c r="CA922" s="283"/>
      <c r="CB922" s="282"/>
      <c r="CC922" s="282"/>
      <c r="CD922" s="282"/>
      <c r="CE922" s="282"/>
      <c r="CG922" s="427"/>
      <c r="CH922" s="402"/>
      <c r="CI922" s="424"/>
      <c r="CJ922" s="282"/>
      <c r="CK922" s="282"/>
      <c r="CL922" s="283"/>
      <c r="CM922" s="283"/>
      <c r="CP922" s="282"/>
      <c r="DC922" s="282"/>
      <c r="DD922" s="282"/>
      <c r="DE922" s="282"/>
      <c r="DF922" s="282"/>
      <c r="DG922" s="282"/>
      <c r="DH922" s="282"/>
      <c r="DI922" s="282"/>
      <c r="DJ922" s="282"/>
      <c r="EF922" s="495" t="str">
        <f>""&amp;(MID(数据表!AZ922,1,MIN(FIND({"(";"（"},数据表!AZ922&amp;"(（",1)-1)))&amp;""</f>
        <v/>
      </c>
      <c r="EG922" s="495" t="str">
        <f>""&amp;(MID(数据表!AZ922,1,MIN(FIND({0;1;2;3;4;5;6;7;8;9},数据表!AZ922&amp;"1234567890",1)-1)))&amp;""</f>
        <v/>
      </c>
    </row>
    <row r="923" spans="2:137" s="310" customFormat="1" ht="12" customHeight="1">
      <c r="B923" s="286"/>
      <c r="C923" s="286"/>
      <c r="D923" s="286"/>
      <c r="E923" s="479"/>
      <c r="F923" s="282"/>
      <c r="G923" s="283"/>
      <c r="H923" s="421"/>
      <c r="I923" s="421"/>
      <c r="J923" s="283"/>
      <c r="K923" s="421"/>
      <c r="L923" s="282"/>
      <c r="N923" s="282"/>
      <c r="S923" s="282"/>
      <c r="T923" s="283"/>
      <c r="U923" s="283"/>
      <c r="V923" s="283"/>
      <c r="W923" s="283"/>
      <c r="X923" s="283"/>
      <c r="Y923" s="282"/>
      <c r="Z923" s="282"/>
      <c r="AA923" s="283"/>
      <c r="AB923" s="282"/>
      <c r="AC923" s="282"/>
      <c r="AD923" s="282"/>
      <c r="AE923" s="282"/>
      <c r="AF923" s="283"/>
      <c r="AG923" s="402"/>
      <c r="AH923" s="283"/>
      <c r="AI923" s="283"/>
      <c r="AJ923" s="283"/>
      <c r="AK923" s="283"/>
      <c r="AL923" s="283"/>
      <c r="AM923" s="282"/>
      <c r="AN923" s="282"/>
      <c r="AO923" s="282"/>
      <c r="AP923" s="282"/>
      <c r="AQ923" s="282"/>
      <c r="AR923" s="282"/>
      <c r="AT923" s="283"/>
      <c r="AU923" s="283"/>
      <c r="AV923" s="283"/>
      <c r="AW923" s="283"/>
      <c r="AY923" s="283"/>
      <c r="AZ923" s="282"/>
      <c r="BA923" s="283"/>
      <c r="BB923" s="282"/>
      <c r="BC923" s="282"/>
      <c r="BD923" s="282"/>
      <c r="BE923" s="283"/>
      <c r="BG923" s="282"/>
      <c r="BH923" s="282"/>
      <c r="BI923" s="282"/>
      <c r="BL923" s="421"/>
      <c r="BM923" s="424"/>
      <c r="BN923" s="424"/>
      <c r="BO923" s="424"/>
      <c r="BP923" s="424"/>
      <c r="BQ923" s="421"/>
      <c r="BR923" s="421"/>
      <c r="BV923" s="282"/>
      <c r="BW923" s="283"/>
      <c r="BY923" s="283"/>
      <c r="BZ923" s="283"/>
      <c r="CA923" s="283"/>
      <c r="CB923" s="282"/>
      <c r="CC923" s="282"/>
      <c r="CD923" s="282"/>
      <c r="CE923" s="282"/>
      <c r="CG923" s="427"/>
      <c r="CH923" s="402"/>
      <c r="CI923" s="424"/>
      <c r="CJ923" s="282"/>
      <c r="CK923" s="282"/>
      <c r="CL923" s="283"/>
      <c r="CM923" s="283"/>
      <c r="CP923" s="282"/>
      <c r="DC923" s="282"/>
      <c r="DD923" s="282"/>
      <c r="DE923" s="282"/>
      <c r="DF923" s="282"/>
      <c r="DG923" s="282"/>
      <c r="DH923" s="282"/>
      <c r="DI923" s="282"/>
      <c r="DJ923" s="282"/>
      <c r="EF923" s="495" t="str">
        <f>""&amp;(MID(数据表!AZ923,1,MIN(FIND({"(";"（"},数据表!AZ923&amp;"(（",1)-1)))&amp;""</f>
        <v/>
      </c>
      <c r="EG923" s="495" t="str">
        <f>""&amp;(MID(数据表!AZ923,1,MIN(FIND({0;1;2;3;4;5;6;7;8;9},数据表!AZ923&amp;"1234567890",1)-1)))&amp;""</f>
        <v/>
      </c>
    </row>
    <row r="924" spans="2:137" s="310" customFormat="1" ht="12" customHeight="1">
      <c r="B924" s="286"/>
      <c r="C924" s="286"/>
      <c r="D924" s="286"/>
      <c r="E924" s="479"/>
      <c r="F924" s="282"/>
      <c r="G924" s="283"/>
      <c r="H924" s="421"/>
      <c r="I924" s="421"/>
      <c r="J924" s="283"/>
      <c r="K924" s="421"/>
      <c r="L924" s="282"/>
      <c r="N924" s="282"/>
      <c r="S924" s="282"/>
      <c r="T924" s="283"/>
      <c r="U924" s="283"/>
      <c r="V924" s="283"/>
      <c r="W924" s="283"/>
      <c r="X924" s="283"/>
      <c r="Y924" s="282"/>
      <c r="Z924" s="282"/>
      <c r="AA924" s="283"/>
      <c r="AB924" s="282"/>
      <c r="AC924" s="282"/>
      <c r="AD924" s="282"/>
      <c r="AE924" s="282"/>
      <c r="AF924" s="283"/>
      <c r="AG924" s="402"/>
      <c r="AH924" s="283"/>
      <c r="AI924" s="283"/>
      <c r="AJ924" s="283"/>
      <c r="AK924" s="283"/>
      <c r="AL924" s="283"/>
      <c r="AM924" s="282"/>
      <c r="AN924" s="282"/>
      <c r="AO924" s="282"/>
      <c r="AP924" s="282"/>
      <c r="AQ924" s="282"/>
      <c r="AR924" s="282"/>
      <c r="AT924" s="283"/>
      <c r="AU924" s="283"/>
      <c r="AV924" s="283"/>
      <c r="AW924" s="283"/>
      <c r="AY924" s="283"/>
      <c r="AZ924" s="282"/>
      <c r="BA924" s="283"/>
      <c r="BB924" s="282"/>
      <c r="BC924" s="282"/>
      <c r="BD924" s="282"/>
      <c r="BE924" s="283"/>
      <c r="BG924" s="282"/>
      <c r="BH924" s="282"/>
      <c r="BI924" s="282"/>
      <c r="BL924" s="421"/>
      <c r="BM924" s="424"/>
      <c r="BN924" s="424"/>
      <c r="BO924" s="424"/>
      <c r="BP924" s="424"/>
      <c r="BQ924" s="421"/>
      <c r="BR924" s="421"/>
      <c r="BV924" s="282"/>
      <c r="BW924" s="283"/>
      <c r="BY924" s="283"/>
      <c r="BZ924" s="283"/>
      <c r="CA924" s="283"/>
      <c r="CB924" s="282"/>
      <c r="CC924" s="282"/>
      <c r="CD924" s="282"/>
      <c r="CE924" s="282"/>
      <c r="CG924" s="427"/>
      <c r="CH924" s="402"/>
      <c r="CI924" s="424"/>
      <c r="CJ924" s="282"/>
      <c r="CK924" s="282"/>
      <c r="CL924" s="283"/>
      <c r="CM924" s="283"/>
      <c r="CP924" s="282"/>
      <c r="DC924" s="282"/>
      <c r="DD924" s="282"/>
      <c r="DE924" s="282"/>
      <c r="DF924" s="282"/>
      <c r="DG924" s="282"/>
      <c r="DH924" s="282"/>
      <c r="DI924" s="282"/>
      <c r="DJ924" s="282"/>
      <c r="EF924" s="495" t="str">
        <f>""&amp;(MID(数据表!AZ924,1,MIN(FIND({"(";"（"},数据表!AZ924&amp;"(（",1)-1)))&amp;""</f>
        <v/>
      </c>
      <c r="EG924" s="495" t="str">
        <f>""&amp;(MID(数据表!AZ924,1,MIN(FIND({0;1;2;3;4;5;6;7;8;9},数据表!AZ924&amp;"1234567890",1)-1)))&amp;""</f>
        <v/>
      </c>
    </row>
    <row r="925" spans="2:137" s="310" customFormat="1" ht="12" customHeight="1">
      <c r="B925" s="286"/>
      <c r="C925" s="286"/>
      <c r="D925" s="286"/>
      <c r="E925" s="479"/>
      <c r="F925" s="282"/>
      <c r="G925" s="283"/>
      <c r="H925" s="421"/>
      <c r="I925" s="421"/>
      <c r="J925" s="283"/>
      <c r="K925" s="421"/>
      <c r="L925" s="282"/>
      <c r="N925" s="282"/>
      <c r="S925" s="282"/>
      <c r="T925" s="283"/>
      <c r="U925" s="283"/>
      <c r="V925" s="283"/>
      <c r="W925" s="283"/>
      <c r="X925" s="283"/>
      <c r="Y925" s="282"/>
      <c r="Z925" s="282"/>
      <c r="AA925" s="283"/>
      <c r="AB925" s="282"/>
      <c r="AC925" s="282"/>
      <c r="AD925" s="282"/>
      <c r="AE925" s="282"/>
      <c r="AF925" s="283"/>
      <c r="AG925" s="402"/>
      <c r="AH925" s="283"/>
      <c r="AI925" s="283"/>
      <c r="AJ925" s="283"/>
      <c r="AK925" s="283"/>
      <c r="AL925" s="283"/>
      <c r="AM925" s="282"/>
      <c r="AN925" s="282"/>
      <c r="AO925" s="282"/>
      <c r="AP925" s="282"/>
      <c r="AQ925" s="282"/>
      <c r="AR925" s="282"/>
      <c r="AT925" s="283"/>
      <c r="AU925" s="283"/>
      <c r="AV925" s="283"/>
      <c r="AW925" s="283"/>
      <c r="AY925" s="283"/>
      <c r="AZ925" s="282"/>
      <c r="BA925" s="283"/>
      <c r="BB925" s="282"/>
      <c r="BC925" s="282"/>
      <c r="BD925" s="282"/>
      <c r="BE925" s="283"/>
      <c r="BG925" s="282"/>
      <c r="BH925" s="282"/>
      <c r="BI925" s="282"/>
      <c r="BL925" s="421"/>
      <c r="BM925" s="424"/>
      <c r="BN925" s="424"/>
      <c r="BO925" s="424"/>
      <c r="BP925" s="424"/>
      <c r="BQ925" s="421"/>
      <c r="BR925" s="421"/>
      <c r="BV925" s="282"/>
      <c r="BW925" s="283"/>
      <c r="BY925" s="283"/>
      <c r="BZ925" s="283"/>
      <c r="CA925" s="283"/>
      <c r="CB925" s="282"/>
      <c r="CC925" s="282"/>
      <c r="CD925" s="282"/>
      <c r="CE925" s="282"/>
      <c r="CG925" s="427"/>
      <c r="CH925" s="402"/>
      <c r="CI925" s="424"/>
      <c r="CJ925" s="282"/>
      <c r="CK925" s="282"/>
      <c r="CL925" s="283"/>
      <c r="CM925" s="283"/>
      <c r="CP925" s="282"/>
      <c r="DC925" s="282"/>
      <c r="DD925" s="282"/>
      <c r="DE925" s="282"/>
      <c r="DF925" s="282"/>
      <c r="DG925" s="282"/>
      <c r="DH925" s="282"/>
      <c r="DI925" s="282"/>
      <c r="DJ925" s="282"/>
      <c r="EF925" s="495" t="str">
        <f>""&amp;(MID(数据表!AZ925,1,MIN(FIND({"(";"（"},数据表!AZ925&amp;"(（",1)-1)))&amp;""</f>
        <v/>
      </c>
      <c r="EG925" s="495" t="str">
        <f>""&amp;(MID(数据表!AZ925,1,MIN(FIND({0;1;2;3;4;5;6;7;8;9},数据表!AZ925&amp;"1234567890",1)-1)))&amp;""</f>
        <v/>
      </c>
    </row>
    <row r="926" spans="2:137" s="310" customFormat="1" ht="12" customHeight="1">
      <c r="B926" s="286"/>
      <c r="C926" s="286"/>
      <c r="D926" s="286"/>
      <c r="E926" s="479"/>
      <c r="F926" s="282"/>
      <c r="G926" s="283"/>
      <c r="H926" s="421"/>
      <c r="I926" s="421"/>
      <c r="J926" s="283"/>
      <c r="K926" s="421"/>
      <c r="L926" s="282"/>
      <c r="N926" s="282"/>
      <c r="S926" s="282"/>
      <c r="T926" s="283"/>
      <c r="U926" s="283"/>
      <c r="V926" s="283"/>
      <c r="W926" s="283"/>
      <c r="X926" s="283"/>
      <c r="Y926" s="282"/>
      <c r="Z926" s="282"/>
      <c r="AA926" s="283"/>
      <c r="AB926" s="282"/>
      <c r="AC926" s="282"/>
      <c r="AD926" s="282"/>
      <c r="AE926" s="282"/>
      <c r="AF926" s="283"/>
      <c r="AG926" s="402"/>
      <c r="AH926" s="283"/>
      <c r="AI926" s="283"/>
      <c r="AJ926" s="283"/>
      <c r="AK926" s="283"/>
      <c r="AL926" s="283"/>
      <c r="AM926" s="282"/>
      <c r="AN926" s="282"/>
      <c r="AO926" s="282"/>
      <c r="AP926" s="282"/>
      <c r="AQ926" s="282"/>
      <c r="AR926" s="282"/>
      <c r="AT926" s="283"/>
      <c r="AU926" s="283"/>
      <c r="AV926" s="283"/>
      <c r="AW926" s="283"/>
      <c r="AY926" s="283"/>
      <c r="AZ926" s="282"/>
      <c r="BA926" s="283"/>
      <c r="BB926" s="282"/>
      <c r="BC926" s="282"/>
      <c r="BD926" s="282"/>
      <c r="BE926" s="283"/>
      <c r="BG926" s="282"/>
      <c r="BH926" s="282"/>
      <c r="BI926" s="282"/>
      <c r="BL926" s="421"/>
      <c r="BM926" s="424"/>
      <c r="BN926" s="424"/>
      <c r="BO926" s="424"/>
      <c r="BP926" s="424"/>
      <c r="BQ926" s="421"/>
      <c r="BR926" s="421"/>
      <c r="BV926" s="282"/>
      <c r="BW926" s="283"/>
      <c r="BY926" s="283"/>
      <c r="BZ926" s="283"/>
      <c r="CA926" s="283"/>
      <c r="CB926" s="282"/>
      <c r="CC926" s="282"/>
      <c r="CD926" s="282"/>
      <c r="CE926" s="282"/>
      <c r="CG926" s="427"/>
      <c r="CH926" s="402"/>
      <c r="CI926" s="424"/>
      <c r="CJ926" s="282"/>
      <c r="CK926" s="282"/>
      <c r="CL926" s="283"/>
      <c r="CM926" s="283"/>
      <c r="CP926" s="282"/>
      <c r="DC926" s="282"/>
      <c r="DD926" s="282"/>
      <c r="DE926" s="282"/>
      <c r="DF926" s="282"/>
      <c r="DG926" s="282"/>
      <c r="DH926" s="282"/>
      <c r="DI926" s="282"/>
      <c r="DJ926" s="282"/>
      <c r="EF926" s="495" t="str">
        <f>""&amp;(MID(数据表!AZ926,1,MIN(FIND({"(";"（"},数据表!AZ926&amp;"(（",1)-1)))&amp;""</f>
        <v/>
      </c>
      <c r="EG926" s="495" t="str">
        <f>""&amp;(MID(数据表!AZ926,1,MIN(FIND({0;1;2;3;4;5;6;7;8;9},数据表!AZ926&amp;"1234567890",1)-1)))&amp;""</f>
        <v/>
      </c>
    </row>
    <row r="927" spans="2:137" s="310" customFormat="1" ht="12" customHeight="1">
      <c r="B927" s="286"/>
      <c r="C927" s="286"/>
      <c r="D927" s="286"/>
      <c r="E927" s="479"/>
      <c r="F927" s="282"/>
      <c r="G927" s="283"/>
      <c r="H927" s="421"/>
      <c r="I927" s="421"/>
      <c r="J927" s="283"/>
      <c r="K927" s="421"/>
      <c r="L927" s="282"/>
      <c r="N927" s="282"/>
      <c r="S927" s="282"/>
      <c r="T927" s="283"/>
      <c r="U927" s="283"/>
      <c r="V927" s="283"/>
      <c r="W927" s="283"/>
      <c r="X927" s="283"/>
      <c r="Y927" s="282"/>
      <c r="Z927" s="282"/>
      <c r="AA927" s="283"/>
      <c r="AB927" s="282"/>
      <c r="AC927" s="282"/>
      <c r="AD927" s="282"/>
      <c r="AE927" s="282"/>
      <c r="AF927" s="283"/>
      <c r="AG927" s="402"/>
      <c r="AH927" s="283"/>
      <c r="AI927" s="283"/>
      <c r="AJ927" s="283"/>
      <c r="AK927" s="283"/>
      <c r="AL927" s="283"/>
      <c r="AM927" s="282"/>
      <c r="AN927" s="282"/>
      <c r="AO927" s="282"/>
      <c r="AP927" s="282"/>
      <c r="AQ927" s="282"/>
      <c r="AR927" s="282"/>
      <c r="AT927" s="283"/>
      <c r="AU927" s="283"/>
      <c r="AV927" s="283"/>
      <c r="AW927" s="283"/>
      <c r="AY927" s="283"/>
      <c r="AZ927" s="282"/>
      <c r="BA927" s="283"/>
      <c r="BB927" s="282"/>
      <c r="BC927" s="282"/>
      <c r="BD927" s="282"/>
      <c r="BE927" s="283"/>
      <c r="BG927" s="282"/>
      <c r="BH927" s="282"/>
      <c r="BI927" s="282"/>
      <c r="BL927" s="421"/>
      <c r="BM927" s="424"/>
      <c r="BN927" s="424"/>
      <c r="BO927" s="424"/>
      <c r="BP927" s="424"/>
      <c r="BQ927" s="421"/>
      <c r="BR927" s="421"/>
      <c r="BV927" s="282"/>
      <c r="BW927" s="283"/>
      <c r="BY927" s="283"/>
      <c r="BZ927" s="283"/>
      <c r="CA927" s="283"/>
      <c r="CB927" s="282"/>
      <c r="CC927" s="282"/>
      <c r="CD927" s="282"/>
      <c r="CE927" s="282"/>
      <c r="CG927" s="427"/>
      <c r="CH927" s="402"/>
      <c r="CI927" s="424"/>
      <c r="CJ927" s="282"/>
      <c r="CK927" s="282"/>
      <c r="CL927" s="283"/>
      <c r="CM927" s="283"/>
      <c r="CP927" s="282"/>
      <c r="DC927" s="282"/>
      <c r="DD927" s="282"/>
      <c r="DE927" s="282"/>
      <c r="DF927" s="282"/>
      <c r="DG927" s="282"/>
      <c r="DH927" s="282"/>
      <c r="DI927" s="282"/>
      <c r="DJ927" s="282"/>
      <c r="EF927" s="495" t="str">
        <f>""&amp;(MID(数据表!AZ927,1,MIN(FIND({"(";"（"},数据表!AZ927&amp;"(（",1)-1)))&amp;""</f>
        <v/>
      </c>
      <c r="EG927" s="495" t="str">
        <f>""&amp;(MID(数据表!AZ927,1,MIN(FIND({0;1;2;3;4;5;6;7;8;9},数据表!AZ927&amp;"1234567890",1)-1)))&amp;""</f>
        <v/>
      </c>
    </row>
    <row r="928" spans="2:137" s="310" customFormat="1" ht="12" customHeight="1">
      <c r="B928" s="286"/>
      <c r="C928" s="286"/>
      <c r="D928" s="286"/>
      <c r="E928" s="479"/>
      <c r="F928" s="282"/>
      <c r="G928" s="283"/>
      <c r="H928" s="421"/>
      <c r="I928" s="421"/>
      <c r="J928" s="283"/>
      <c r="K928" s="421"/>
      <c r="L928" s="282"/>
      <c r="N928" s="282"/>
      <c r="S928" s="282"/>
      <c r="T928" s="283"/>
      <c r="U928" s="283"/>
      <c r="V928" s="283"/>
      <c r="W928" s="283"/>
      <c r="X928" s="283"/>
      <c r="Y928" s="282"/>
      <c r="Z928" s="282"/>
      <c r="AA928" s="283"/>
      <c r="AB928" s="282"/>
      <c r="AC928" s="282"/>
      <c r="AD928" s="282"/>
      <c r="AE928" s="282"/>
      <c r="AF928" s="283"/>
      <c r="AG928" s="402"/>
      <c r="AH928" s="283"/>
      <c r="AI928" s="283"/>
      <c r="AJ928" s="283"/>
      <c r="AK928" s="283"/>
      <c r="AL928" s="283"/>
      <c r="AM928" s="282"/>
      <c r="AN928" s="282"/>
      <c r="AO928" s="282"/>
      <c r="AP928" s="282"/>
      <c r="AQ928" s="282"/>
      <c r="AR928" s="282"/>
      <c r="AT928" s="283"/>
      <c r="AU928" s="283"/>
      <c r="AV928" s="283"/>
      <c r="AW928" s="283"/>
      <c r="AY928" s="283"/>
      <c r="AZ928" s="282"/>
      <c r="BA928" s="283"/>
      <c r="BB928" s="282"/>
      <c r="BC928" s="282"/>
      <c r="BD928" s="282"/>
      <c r="BE928" s="283"/>
      <c r="BG928" s="282"/>
      <c r="BH928" s="282"/>
      <c r="BI928" s="282"/>
      <c r="BL928" s="421"/>
      <c r="BM928" s="424"/>
      <c r="BN928" s="424"/>
      <c r="BO928" s="424"/>
      <c r="BP928" s="424"/>
      <c r="BQ928" s="421"/>
      <c r="BR928" s="421"/>
      <c r="BV928" s="282"/>
      <c r="BW928" s="283"/>
      <c r="BY928" s="283"/>
      <c r="BZ928" s="283"/>
      <c r="CA928" s="283"/>
      <c r="CB928" s="282"/>
      <c r="CC928" s="282"/>
      <c r="CD928" s="282"/>
      <c r="CE928" s="282"/>
      <c r="CG928" s="427"/>
      <c r="CH928" s="402"/>
      <c r="CI928" s="424"/>
      <c r="CJ928" s="282"/>
      <c r="CK928" s="282"/>
      <c r="CL928" s="283"/>
      <c r="CM928" s="283"/>
      <c r="CP928" s="282"/>
      <c r="DC928" s="282"/>
      <c r="DD928" s="282"/>
      <c r="DE928" s="282"/>
      <c r="DF928" s="282"/>
      <c r="DG928" s="282"/>
      <c r="DH928" s="282"/>
      <c r="DI928" s="282"/>
      <c r="DJ928" s="282"/>
      <c r="EF928" s="495" t="str">
        <f>""&amp;(MID(数据表!AZ928,1,MIN(FIND({"(";"（"},数据表!AZ928&amp;"(（",1)-1)))&amp;""</f>
        <v/>
      </c>
      <c r="EG928" s="495" t="str">
        <f>""&amp;(MID(数据表!AZ928,1,MIN(FIND({0;1;2;3;4;5;6;7;8;9},数据表!AZ928&amp;"1234567890",1)-1)))&amp;""</f>
        <v/>
      </c>
    </row>
    <row r="929" spans="2:137" s="310" customFormat="1" ht="12" customHeight="1">
      <c r="B929" s="286"/>
      <c r="C929" s="286"/>
      <c r="D929" s="286"/>
      <c r="E929" s="479"/>
      <c r="F929" s="282"/>
      <c r="G929" s="283"/>
      <c r="H929" s="421"/>
      <c r="I929" s="421"/>
      <c r="J929" s="283"/>
      <c r="K929" s="421"/>
      <c r="L929" s="282"/>
      <c r="N929" s="282"/>
      <c r="S929" s="282"/>
      <c r="T929" s="283"/>
      <c r="U929" s="283"/>
      <c r="V929" s="283"/>
      <c r="W929" s="283"/>
      <c r="X929" s="283"/>
      <c r="Y929" s="282"/>
      <c r="Z929" s="282"/>
      <c r="AA929" s="283"/>
      <c r="AB929" s="282"/>
      <c r="AC929" s="282"/>
      <c r="AD929" s="282"/>
      <c r="AE929" s="282"/>
      <c r="AF929" s="283"/>
      <c r="AG929" s="402"/>
      <c r="AH929" s="283"/>
      <c r="AI929" s="283"/>
      <c r="AJ929" s="283"/>
      <c r="AK929" s="283"/>
      <c r="AL929" s="283"/>
      <c r="AM929" s="282"/>
      <c r="AN929" s="282"/>
      <c r="AO929" s="282"/>
      <c r="AP929" s="282"/>
      <c r="AQ929" s="282"/>
      <c r="AR929" s="282"/>
      <c r="AT929" s="283"/>
      <c r="AU929" s="283"/>
      <c r="AV929" s="283"/>
      <c r="AW929" s="283"/>
      <c r="AY929" s="283"/>
      <c r="AZ929" s="282"/>
      <c r="BA929" s="283"/>
      <c r="BB929" s="282"/>
      <c r="BC929" s="282"/>
      <c r="BD929" s="282"/>
      <c r="BE929" s="283"/>
      <c r="BG929" s="282"/>
      <c r="BH929" s="282"/>
      <c r="BI929" s="282"/>
      <c r="BL929" s="421"/>
      <c r="BM929" s="424"/>
      <c r="BN929" s="424"/>
      <c r="BO929" s="424"/>
      <c r="BP929" s="424"/>
      <c r="BQ929" s="421"/>
      <c r="BR929" s="421"/>
      <c r="BV929" s="282"/>
      <c r="BW929" s="283"/>
      <c r="BY929" s="283"/>
      <c r="BZ929" s="283"/>
      <c r="CA929" s="283"/>
      <c r="CB929" s="282"/>
      <c r="CC929" s="282"/>
      <c r="CD929" s="282"/>
      <c r="CE929" s="282"/>
      <c r="CG929" s="427"/>
      <c r="CH929" s="402"/>
      <c r="CI929" s="424"/>
      <c r="CJ929" s="282"/>
      <c r="CK929" s="282"/>
      <c r="CL929" s="283"/>
      <c r="CM929" s="283"/>
      <c r="CP929" s="282"/>
      <c r="DC929" s="282"/>
      <c r="DD929" s="282"/>
      <c r="DE929" s="282"/>
      <c r="DF929" s="282"/>
      <c r="DG929" s="282"/>
      <c r="DH929" s="282"/>
      <c r="DI929" s="282"/>
      <c r="DJ929" s="282"/>
      <c r="EF929" s="495" t="str">
        <f>""&amp;(MID(数据表!AZ929,1,MIN(FIND({"(";"（"},数据表!AZ929&amp;"(（",1)-1)))&amp;""</f>
        <v/>
      </c>
      <c r="EG929" s="495" t="str">
        <f>""&amp;(MID(数据表!AZ929,1,MIN(FIND({0;1;2;3;4;5;6;7;8;9},数据表!AZ929&amp;"1234567890",1)-1)))&amp;""</f>
        <v/>
      </c>
    </row>
    <row r="930" spans="2:137" s="310" customFormat="1" ht="12" customHeight="1">
      <c r="B930" s="286"/>
      <c r="C930" s="286"/>
      <c r="D930" s="286"/>
      <c r="E930" s="479"/>
      <c r="F930" s="282"/>
      <c r="G930" s="283"/>
      <c r="H930" s="421"/>
      <c r="I930" s="421"/>
      <c r="J930" s="283"/>
      <c r="K930" s="421"/>
      <c r="L930" s="282"/>
      <c r="N930" s="282"/>
      <c r="S930" s="282"/>
      <c r="T930" s="283"/>
      <c r="U930" s="283"/>
      <c r="V930" s="283"/>
      <c r="W930" s="283"/>
      <c r="X930" s="283"/>
      <c r="Y930" s="282"/>
      <c r="Z930" s="282"/>
      <c r="AA930" s="283"/>
      <c r="AB930" s="282"/>
      <c r="AC930" s="282"/>
      <c r="AD930" s="282"/>
      <c r="AE930" s="282"/>
      <c r="AF930" s="283"/>
      <c r="AG930" s="402"/>
      <c r="AH930" s="283"/>
      <c r="AI930" s="283"/>
      <c r="AJ930" s="283"/>
      <c r="AK930" s="283"/>
      <c r="AL930" s="283"/>
      <c r="AM930" s="282"/>
      <c r="AN930" s="282"/>
      <c r="AO930" s="282"/>
      <c r="AP930" s="282"/>
      <c r="AQ930" s="282"/>
      <c r="AR930" s="282"/>
      <c r="AT930" s="283"/>
      <c r="AU930" s="283"/>
      <c r="AV930" s="283"/>
      <c r="AW930" s="283"/>
      <c r="AY930" s="283"/>
      <c r="AZ930" s="282"/>
      <c r="BA930" s="283"/>
      <c r="BB930" s="282"/>
      <c r="BC930" s="282"/>
      <c r="BD930" s="282"/>
      <c r="BE930" s="283"/>
      <c r="BG930" s="282"/>
      <c r="BH930" s="282"/>
      <c r="BI930" s="282"/>
      <c r="BL930" s="421"/>
      <c r="BM930" s="424"/>
      <c r="BN930" s="424"/>
      <c r="BO930" s="424"/>
      <c r="BP930" s="424"/>
      <c r="BQ930" s="421"/>
      <c r="BR930" s="421"/>
      <c r="BV930" s="282"/>
      <c r="BW930" s="283"/>
      <c r="BY930" s="283"/>
      <c r="BZ930" s="283"/>
      <c r="CA930" s="283"/>
      <c r="CB930" s="282"/>
      <c r="CC930" s="282"/>
      <c r="CD930" s="282"/>
      <c r="CE930" s="282"/>
      <c r="CG930" s="427"/>
      <c r="CH930" s="402"/>
      <c r="CI930" s="424"/>
      <c r="CJ930" s="282"/>
      <c r="CK930" s="282"/>
      <c r="CL930" s="283"/>
      <c r="CM930" s="283"/>
      <c r="CP930" s="282"/>
      <c r="DC930" s="282"/>
      <c r="DD930" s="282"/>
      <c r="DE930" s="282"/>
      <c r="DF930" s="282"/>
      <c r="DG930" s="282"/>
      <c r="DH930" s="282"/>
      <c r="DI930" s="282"/>
      <c r="DJ930" s="282"/>
      <c r="EF930" s="495" t="str">
        <f>""&amp;(MID(数据表!AZ930,1,MIN(FIND({"(";"（"},数据表!AZ930&amp;"(（",1)-1)))&amp;""</f>
        <v/>
      </c>
      <c r="EG930" s="495" t="str">
        <f>""&amp;(MID(数据表!AZ930,1,MIN(FIND({0;1;2;3;4;5;6;7;8;9},数据表!AZ930&amp;"1234567890",1)-1)))&amp;""</f>
        <v/>
      </c>
    </row>
    <row r="931" spans="2:137" s="310" customFormat="1" ht="12" customHeight="1">
      <c r="B931" s="286"/>
      <c r="C931" s="286"/>
      <c r="D931" s="286"/>
      <c r="E931" s="479"/>
      <c r="F931" s="282"/>
      <c r="G931" s="283"/>
      <c r="H931" s="421"/>
      <c r="I931" s="421"/>
      <c r="J931" s="283"/>
      <c r="K931" s="421"/>
      <c r="L931" s="282"/>
      <c r="N931" s="282"/>
      <c r="S931" s="282"/>
      <c r="T931" s="283"/>
      <c r="U931" s="283"/>
      <c r="V931" s="283"/>
      <c r="W931" s="283"/>
      <c r="X931" s="283"/>
      <c r="Y931" s="282"/>
      <c r="Z931" s="282"/>
      <c r="AA931" s="283"/>
      <c r="AB931" s="282"/>
      <c r="AC931" s="282"/>
      <c r="AD931" s="282"/>
      <c r="AE931" s="282"/>
      <c r="AF931" s="283"/>
      <c r="AG931" s="402"/>
      <c r="AH931" s="283"/>
      <c r="AI931" s="283"/>
      <c r="AJ931" s="283"/>
      <c r="AK931" s="283"/>
      <c r="AL931" s="283"/>
      <c r="AM931" s="282"/>
      <c r="AN931" s="282"/>
      <c r="AO931" s="282"/>
      <c r="AP931" s="282"/>
      <c r="AQ931" s="282"/>
      <c r="AR931" s="282"/>
      <c r="AT931" s="283"/>
      <c r="AU931" s="283"/>
      <c r="AV931" s="283"/>
      <c r="AW931" s="283"/>
      <c r="AY931" s="283"/>
      <c r="AZ931" s="282"/>
      <c r="BA931" s="283"/>
      <c r="BB931" s="282"/>
      <c r="BC931" s="282"/>
      <c r="BD931" s="282"/>
      <c r="BE931" s="283"/>
      <c r="BG931" s="282"/>
      <c r="BH931" s="282"/>
      <c r="BI931" s="282"/>
      <c r="BL931" s="421"/>
      <c r="BM931" s="424"/>
      <c r="BN931" s="424"/>
      <c r="BO931" s="424"/>
      <c r="BP931" s="424"/>
      <c r="BQ931" s="421"/>
      <c r="BR931" s="421"/>
      <c r="BV931" s="282"/>
      <c r="BW931" s="283"/>
      <c r="BY931" s="283"/>
      <c r="BZ931" s="283"/>
      <c r="CA931" s="283"/>
      <c r="CB931" s="282"/>
      <c r="CC931" s="282"/>
      <c r="CD931" s="282"/>
      <c r="CE931" s="282"/>
      <c r="CG931" s="427"/>
      <c r="CH931" s="402"/>
      <c r="CI931" s="424"/>
      <c r="CJ931" s="282"/>
      <c r="CK931" s="282"/>
      <c r="CL931" s="283"/>
      <c r="CM931" s="283"/>
      <c r="CP931" s="282"/>
      <c r="DC931" s="282"/>
      <c r="DD931" s="282"/>
      <c r="DE931" s="282"/>
      <c r="DF931" s="282"/>
      <c r="DG931" s="282"/>
      <c r="DH931" s="282"/>
      <c r="DI931" s="282"/>
      <c r="DJ931" s="282"/>
      <c r="EF931" s="495" t="str">
        <f>""&amp;(MID(数据表!AZ931,1,MIN(FIND({"(";"（"},数据表!AZ931&amp;"(（",1)-1)))&amp;""</f>
        <v/>
      </c>
      <c r="EG931" s="495" t="str">
        <f>""&amp;(MID(数据表!AZ931,1,MIN(FIND({0;1;2;3;4;5;6;7;8;9},数据表!AZ931&amp;"1234567890",1)-1)))&amp;""</f>
        <v/>
      </c>
    </row>
    <row r="932" spans="2:137" s="310" customFormat="1" ht="12" customHeight="1">
      <c r="B932" s="286"/>
      <c r="C932" s="286"/>
      <c r="D932" s="286"/>
      <c r="E932" s="479"/>
      <c r="F932" s="282"/>
      <c r="G932" s="283"/>
      <c r="H932" s="421"/>
      <c r="I932" s="421"/>
      <c r="J932" s="283"/>
      <c r="K932" s="421"/>
      <c r="L932" s="282"/>
      <c r="N932" s="282"/>
      <c r="S932" s="282"/>
      <c r="T932" s="283"/>
      <c r="U932" s="283"/>
      <c r="V932" s="283"/>
      <c r="W932" s="283"/>
      <c r="X932" s="283"/>
      <c r="Y932" s="282"/>
      <c r="Z932" s="282"/>
      <c r="AA932" s="283"/>
      <c r="AB932" s="282"/>
      <c r="AC932" s="282"/>
      <c r="AD932" s="282"/>
      <c r="AE932" s="282"/>
      <c r="AF932" s="283"/>
      <c r="AG932" s="402"/>
      <c r="AH932" s="283"/>
      <c r="AI932" s="283"/>
      <c r="AJ932" s="283"/>
      <c r="AK932" s="283"/>
      <c r="AL932" s="283"/>
      <c r="AM932" s="282"/>
      <c r="AN932" s="282"/>
      <c r="AO932" s="282"/>
      <c r="AP932" s="282"/>
      <c r="AQ932" s="282"/>
      <c r="AR932" s="282"/>
      <c r="AT932" s="283"/>
      <c r="AU932" s="283"/>
      <c r="AV932" s="283"/>
      <c r="AW932" s="283"/>
      <c r="AY932" s="283"/>
      <c r="AZ932" s="282"/>
      <c r="BA932" s="283"/>
      <c r="BB932" s="282"/>
      <c r="BC932" s="282"/>
      <c r="BD932" s="282"/>
      <c r="BE932" s="283"/>
      <c r="BG932" s="282"/>
      <c r="BH932" s="282"/>
      <c r="BI932" s="282"/>
      <c r="BL932" s="421"/>
      <c r="BM932" s="424"/>
      <c r="BN932" s="424"/>
      <c r="BO932" s="424"/>
      <c r="BP932" s="424"/>
      <c r="BQ932" s="421"/>
      <c r="BR932" s="421"/>
      <c r="BV932" s="282"/>
      <c r="BW932" s="283"/>
      <c r="BY932" s="283"/>
      <c r="BZ932" s="283"/>
      <c r="CA932" s="283"/>
      <c r="CB932" s="282"/>
      <c r="CC932" s="282"/>
      <c r="CD932" s="282"/>
      <c r="CE932" s="282"/>
      <c r="CG932" s="427"/>
      <c r="CH932" s="402"/>
      <c r="CI932" s="424"/>
      <c r="CJ932" s="282"/>
      <c r="CK932" s="282"/>
      <c r="CL932" s="283"/>
      <c r="CM932" s="283"/>
      <c r="CP932" s="282"/>
      <c r="DC932" s="282"/>
      <c r="DD932" s="282"/>
      <c r="DE932" s="282"/>
      <c r="DF932" s="282"/>
      <c r="DG932" s="282"/>
      <c r="DH932" s="282"/>
      <c r="DI932" s="282"/>
      <c r="DJ932" s="282"/>
      <c r="EF932" s="495" t="str">
        <f>""&amp;(MID(数据表!AZ932,1,MIN(FIND({"(";"（"},数据表!AZ932&amp;"(（",1)-1)))&amp;""</f>
        <v/>
      </c>
      <c r="EG932" s="495" t="str">
        <f>""&amp;(MID(数据表!AZ932,1,MIN(FIND({0;1;2;3;4;5;6;7;8;9},数据表!AZ932&amp;"1234567890",1)-1)))&amp;""</f>
        <v/>
      </c>
    </row>
    <row r="933" spans="2:137" s="310" customFormat="1" ht="12" customHeight="1">
      <c r="B933" s="286"/>
      <c r="C933" s="286"/>
      <c r="D933" s="286"/>
      <c r="E933" s="479"/>
      <c r="F933" s="282"/>
      <c r="G933" s="283"/>
      <c r="H933" s="421"/>
      <c r="I933" s="421"/>
      <c r="J933" s="283"/>
      <c r="K933" s="421"/>
      <c r="L933" s="282"/>
      <c r="N933" s="282"/>
      <c r="S933" s="282"/>
      <c r="T933" s="283"/>
      <c r="U933" s="283"/>
      <c r="V933" s="283"/>
      <c r="W933" s="283"/>
      <c r="X933" s="283"/>
      <c r="Y933" s="282"/>
      <c r="Z933" s="282"/>
      <c r="AA933" s="283"/>
      <c r="AB933" s="282"/>
      <c r="AC933" s="282"/>
      <c r="AD933" s="282"/>
      <c r="AE933" s="282"/>
      <c r="AF933" s="283"/>
      <c r="AG933" s="402"/>
      <c r="AH933" s="283"/>
      <c r="AI933" s="283"/>
      <c r="AJ933" s="283"/>
      <c r="AK933" s="283"/>
      <c r="AL933" s="283"/>
      <c r="AM933" s="282"/>
      <c r="AN933" s="282"/>
      <c r="AO933" s="282"/>
      <c r="AP933" s="282"/>
      <c r="AQ933" s="282"/>
      <c r="AR933" s="282"/>
      <c r="AT933" s="283"/>
      <c r="AU933" s="283"/>
      <c r="AV933" s="283"/>
      <c r="AW933" s="283"/>
      <c r="AY933" s="283"/>
      <c r="AZ933" s="282"/>
      <c r="BA933" s="283"/>
      <c r="BB933" s="282"/>
      <c r="BC933" s="282"/>
      <c r="BD933" s="282"/>
      <c r="BE933" s="283"/>
      <c r="BG933" s="282"/>
      <c r="BH933" s="282"/>
      <c r="BI933" s="282"/>
      <c r="BL933" s="421"/>
      <c r="BM933" s="424"/>
      <c r="BN933" s="424"/>
      <c r="BO933" s="424"/>
      <c r="BP933" s="424"/>
      <c r="BQ933" s="421"/>
      <c r="BR933" s="421"/>
      <c r="BV933" s="282"/>
      <c r="BW933" s="283"/>
      <c r="BY933" s="283"/>
      <c r="BZ933" s="283"/>
      <c r="CA933" s="283"/>
      <c r="CB933" s="282"/>
      <c r="CC933" s="282"/>
      <c r="CD933" s="282"/>
      <c r="CE933" s="282"/>
      <c r="CG933" s="427"/>
      <c r="CH933" s="402"/>
      <c r="CI933" s="424"/>
      <c r="CJ933" s="282"/>
      <c r="CK933" s="282"/>
      <c r="CL933" s="283"/>
      <c r="CM933" s="283"/>
      <c r="CP933" s="282"/>
      <c r="DC933" s="282"/>
      <c r="DD933" s="282"/>
      <c r="DE933" s="282"/>
      <c r="DF933" s="282"/>
      <c r="DG933" s="282"/>
      <c r="DH933" s="282"/>
      <c r="DI933" s="282"/>
      <c r="DJ933" s="282"/>
      <c r="EF933" s="495" t="str">
        <f>""&amp;(MID(数据表!AZ933,1,MIN(FIND({"(";"（"},数据表!AZ933&amp;"(（",1)-1)))&amp;""</f>
        <v/>
      </c>
      <c r="EG933" s="495" t="str">
        <f>""&amp;(MID(数据表!AZ933,1,MIN(FIND({0;1;2;3;4;5;6;7;8;9},数据表!AZ933&amp;"1234567890",1)-1)))&amp;""</f>
        <v/>
      </c>
    </row>
    <row r="934" spans="2:137" s="310" customFormat="1" ht="12" customHeight="1">
      <c r="B934" s="286"/>
      <c r="C934" s="286"/>
      <c r="D934" s="286"/>
      <c r="E934" s="479"/>
      <c r="F934" s="282"/>
      <c r="G934" s="283"/>
      <c r="H934" s="421"/>
      <c r="I934" s="421"/>
      <c r="J934" s="283"/>
      <c r="K934" s="421"/>
      <c r="L934" s="282"/>
      <c r="N934" s="282"/>
      <c r="S934" s="282"/>
      <c r="T934" s="283"/>
      <c r="U934" s="283"/>
      <c r="V934" s="283"/>
      <c r="W934" s="283"/>
      <c r="X934" s="283"/>
      <c r="Y934" s="282"/>
      <c r="Z934" s="282"/>
      <c r="AA934" s="283"/>
      <c r="AB934" s="282"/>
      <c r="AC934" s="282"/>
      <c r="AD934" s="282"/>
      <c r="AE934" s="282"/>
      <c r="AF934" s="283"/>
      <c r="AG934" s="402"/>
      <c r="AH934" s="283"/>
      <c r="AI934" s="283"/>
      <c r="AJ934" s="283"/>
      <c r="AK934" s="283"/>
      <c r="AL934" s="283"/>
      <c r="AM934" s="282"/>
      <c r="AN934" s="282"/>
      <c r="AO934" s="282"/>
      <c r="AP934" s="282"/>
      <c r="AQ934" s="282"/>
      <c r="AR934" s="282"/>
      <c r="AT934" s="283"/>
      <c r="AU934" s="283"/>
      <c r="AV934" s="283"/>
      <c r="AW934" s="283"/>
      <c r="AY934" s="283"/>
      <c r="AZ934" s="282"/>
      <c r="BA934" s="283"/>
      <c r="BB934" s="282"/>
      <c r="BC934" s="282"/>
      <c r="BD934" s="282"/>
      <c r="BE934" s="283"/>
      <c r="BG934" s="282"/>
      <c r="BH934" s="282"/>
      <c r="BI934" s="282"/>
      <c r="BL934" s="421"/>
      <c r="BM934" s="424"/>
      <c r="BN934" s="424"/>
      <c r="BO934" s="424"/>
      <c r="BP934" s="424"/>
      <c r="BQ934" s="421"/>
      <c r="BR934" s="421"/>
      <c r="BV934" s="282"/>
      <c r="BW934" s="283"/>
      <c r="BY934" s="283"/>
      <c r="BZ934" s="283"/>
      <c r="CA934" s="283"/>
      <c r="CB934" s="282"/>
      <c r="CC934" s="282"/>
      <c r="CD934" s="282"/>
      <c r="CE934" s="282"/>
      <c r="CG934" s="427"/>
      <c r="CH934" s="402"/>
      <c r="CI934" s="424"/>
      <c r="CJ934" s="282"/>
      <c r="CK934" s="282"/>
      <c r="CL934" s="283"/>
      <c r="CM934" s="283"/>
      <c r="CP934" s="282"/>
      <c r="DC934" s="282"/>
      <c r="DD934" s="282"/>
      <c r="DE934" s="282"/>
      <c r="DF934" s="282"/>
      <c r="DG934" s="282"/>
      <c r="DH934" s="282"/>
      <c r="DI934" s="282"/>
      <c r="DJ934" s="282"/>
      <c r="EF934" s="495" t="str">
        <f>""&amp;(MID(数据表!AZ934,1,MIN(FIND({"(";"（"},数据表!AZ934&amp;"(（",1)-1)))&amp;""</f>
        <v/>
      </c>
      <c r="EG934" s="495" t="str">
        <f>""&amp;(MID(数据表!AZ934,1,MIN(FIND({0;1;2;3;4;5;6;7;8;9},数据表!AZ934&amp;"1234567890",1)-1)))&amp;""</f>
        <v/>
      </c>
    </row>
    <row r="935" spans="2:137" s="310" customFormat="1" ht="12" customHeight="1">
      <c r="B935" s="286"/>
      <c r="C935" s="286"/>
      <c r="D935" s="286"/>
      <c r="E935" s="479"/>
      <c r="F935" s="282"/>
      <c r="G935" s="283"/>
      <c r="H935" s="421"/>
      <c r="I935" s="421"/>
      <c r="J935" s="283"/>
      <c r="K935" s="421"/>
      <c r="L935" s="282"/>
      <c r="N935" s="282"/>
      <c r="S935" s="282"/>
      <c r="T935" s="283"/>
      <c r="U935" s="283"/>
      <c r="V935" s="283"/>
      <c r="W935" s="283"/>
      <c r="X935" s="283"/>
      <c r="Y935" s="282"/>
      <c r="Z935" s="282"/>
      <c r="AA935" s="283"/>
      <c r="AB935" s="282"/>
      <c r="AC935" s="282"/>
      <c r="AD935" s="282"/>
      <c r="AE935" s="282"/>
      <c r="AF935" s="283"/>
      <c r="AG935" s="402"/>
      <c r="AH935" s="283"/>
      <c r="AI935" s="283"/>
      <c r="AJ935" s="283"/>
      <c r="AK935" s="283"/>
      <c r="AL935" s="283"/>
      <c r="AM935" s="282"/>
      <c r="AN935" s="282"/>
      <c r="AO935" s="282"/>
      <c r="AP935" s="282"/>
      <c r="AQ935" s="282"/>
      <c r="AR935" s="282"/>
      <c r="AT935" s="283"/>
      <c r="AU935" s="283"/>
      <c r="AV935" s="283"/>
      <c r="AW935" s="283"/>
      <c r="AY935" s="283"/>
      <c r="AZ935" s="282"/>
      <c r="BA935" s="283"/>
      <c r="BB935" s="282"/>
      <c r="BC935" s="282"/>
      <c r="BD935" s="282"/>
      <c r="BE935" s="283"/>
      <c r="BG935" s="282"/>
      <c r="BH935" s="282"/>
      <c r="BI935" s="282"/>
      <c r="BL935" s="421"/>
      <c r="BM935" s="424"/>
      <c r="BN935" s="424"/>
      <c r="BO935" s="424"/>
      <c r="BP935" s="424"/>
      <c r="BQ935" s="421"/>
      <c r="BR935" s="421"/>
      <c r="BV935" s="282"/>
      <c r="BW935" s="283"/>
      <c r="BY935" s="283"/>
      <c r="BZ935" s="283"/>
      <c r="CA935" s="283"/>
      <c r="CB935" s="282"/>
      <c r="CC935" s="282"/>
      <c r="CD935" s="282"/>
      <c r="CE935" s="282"/>
      <c r="CG935" s="427"/>
      <c r="CH935" s="402"/>
      <c r="CI935" s="424"/>
      <c r="CJ935" s="282"/>
      <c r="CK935" s="282"/>
      <c r="CL935" s="283"/>
      <c r="CM935" s="283"/>
      <c r="CP935" s="282"/>
      <c r="DC935" s="282"/>
      <c r="DD935" s="282"/>
      <c r="DE935" s="282"/>
      <c r="DF935" s="282"/>
      <c r="DG935" s="282"/>
      <c r="DH935" s="282"/>
      <c r="DI935" s="282"/>
      <c r="DJ935" s="282"/>
      <c r="EF935" s="495" t="str">
        <f>""&amp;(MID(数据表!AZ935,1,MIN(FIND({"(";"（"},数据表!AZ935&amp;"(（",1)-1)))&amp;""</f>
        <v/>
      </c>
      <c r="EG935" s="495" t="str">
        <f>""&amp;(MID(数据表!AZ935,1,MIN(FIND({0;1;2;3;4;5;6;7;8;9},数据表!AZ935&amp;"1234567890",1)-1)))&amp;""</f>
        <v/>
      </c>
    </row>
    <row r="936" spans="2:137" s="310" customFormat="1" ht="12" customHeight="1">
      <c r="B936" s="286"/>
      <c r="C936" s="286"/>
      <c r="D936" s="286"/>
      <c r="E936" s="479"/>
      <c r="F936" s="282"/>
      <c r="G936" s="283"/>
      <c r="H936" s="421"/>
      <c r="I936" s="421"/>
      <c r="J936" s="283"/>
      <c r="K936" s="421"/>
      <c r="L936" s="282"/>
      <c r="N936" s="282"/>
      <c r="S936" s="282"/>
      <c r="T936" s="283"/>
      <c r="U936" s="283"/>
      <c r="V936" s="283"/>
      <c r="W936" s="283"/>
      <c r="X936" s="283"/>
      <c r="Y936" s="282"/>
      <c r="Z936" s="282"/>
      <c r="AA936" s="283"/>
      <c r="AB936" s="282"/>
      <c r="AC936" s="282"/>
      <c r="AD936" s="282"/>
      <c r="AE936" s="282"/>
      <c r="AF936" s="283"/>
      <c r="AG936" s="402"/>
      <c r="AH936" s="283"/>
      <c r="AI936" s="283"/>
      <c r="AJ936" s="283"/>
      <c r="AK936" s="283"/>
      <c r="AL936" s="283"/>
      <c r="AM936" s="282"/>
      <c r="AN936" s="282"/>
      <c r="AO936" s="282"/>
      <c r="AP936" s="282"/>
      <c r="AQ936" s="282"/>
      <c r="AR936" s="282"/>
      <c r="AT936" s="283"/>
      <c r="AU936" s="283"/>
      <c r="AV936" s="283"/>
      <c r="AW936" s="283"/>
      <c r="AY936" s="283"/>
      <c r="AZ936" s="282"/>
      <c r="BA936" s="283"/>
      <c r="BB936" s="282"/>
      <c r="BC936" s="282"/>
      <c r="BD936" s="282"/>
      <c r="BE936" s="283"/>
      <c r="BG936" s="282"/>
      <c r="BH936" s="282"/>
      <c r="BI936" s="282"/>
      <c r="BL936" s="421"/>
      <c r="BM936" s="424"/>
      <c r="BN936" s="424"/>
      <c r="BO936" s="424"/>
      <c r="BP936" s="424"/>
      <c r="BQ936" s="421"/>
      <c r="BR936" s="421"/>
      <c r="BV936" s="282"/>
      <c r="BW936" s="283"/>
      <c r="BY936" s="283"/>
      <c r="BZ936" s="283"/>
      <c r="CA936" s="283"/>
      <c r="CB936" s="282"/>
      <c r="CC936" s="282"/>
      <c r="CD936" s="282"/>
      <c r="CE936" s="282"/>
      <c r="CG936" s="427"/>
      <c r="CH936" s="402"/>
      <c r="CI936" s="424"/>
      <c r="CJ936" s="282"/>
      <c r="CK936" s="282"/>
      <c r="CL936" s="283"/>
      <c r="CM936" s="283"/>
      <c r="CP936" s="282"/>
      <c r="DC936" s="282"/>
      <c r="DD936" s="282"/>
      <c r="DE936" s="282"/>
      <c r="DF936" s="282"/>
      <c r="DG936" s="282"/>
      <c r="DH936" s="282"/>
      <c r="DI936" s="282"/>
      <c r="DJ936" s="282"/>
      <c r="EF936" s="495" t="str">
        <f>""&amp;(MID(数据表!AZ936,1,MIN(FIND({"(";"（"},数据表!AZ936&amp;"(（",1)-1)))&amp;""</f>
        <v/>
      </c>
      <c r="EG936" s="495" t="str">
        <f>""&amp;(MID(数据表!AZ936,1,MIN(FIND({0;1;2;3;4;5;6;7;8;9},数据表!AZ936&amp;"1234567890",1)-1)))&amp;""</f>
        <v/>
      </c>
    </row>
    <row r="937" spans="2:137" s="310" customFormat="1" ht="12" customHeight="1">
      <c r="B937" s="286"/>
      <c r="C937" s="286"/>
      <c r="D937" s="286"/>
      <c r="E937" s="479"/>
      <c r="F937" s="282"/>
      <c r="G937" s="283"/>
      <c r="H937" s="421"/>
      <c r="I937" s="421"/>
      <c r="J937" s="283"/>
      <c r="K937" s="421"/>
      <c r="L937" s="282"/>
      <c r="N937" s="282"/>
      <c r="S937" s="282"/>
      <c r="T937" s="283"/>
      <c r="U937" s="283"/>
      <c r="V937" s="283"/>
      <c r="W937" s="283"/>
      <c r="X937" s="283"/>
      <c r="Y937" s="282"/>
      <c r="Z937" s="282"/>
      <c r="AA937" s="283"/>
      <c r="AB937" s="282"/>
      <c r="AC937" s="282"/>
      <c r="AD937" s="282"/>
      <c r="AE937" s="282"/>
      <c r="AF937" s="283"/>
      <c r="AG937" s="402"/>
      <c r="AH937" s="283"/>
      <c r="AI937" s="283"/>
      <c r="AJ937" s="283"/>
      <c r="AK937" s="283"/>
      <c r="AL937" s="283"/>
      <c r="AM937" s="282"/>
      <c r="AN937" s="282"/>
      <c r="AO937" s="282"/>
      <c r="AP937" s="282"/>
      <c r="AQ937" s="282"/>
      <c r="AR937" s="282"/>
      <c r="AT937" s="283"/>
      <c r="AU937" s="283"/>
      <c r="AV937" s="283"/>
      <c r="AW937" s="283"/>
      <c r="AY937" s="283"/>
      <c r="AZ937" s="282"/>
      <c r="BA937" s="283"/>
      <c r="BB937" s="282"/>
      <c r="BC937" s="282"/>
      <c r="BD937" s="282"/>
      <c r="BE937" s="283"/>
      <c r="BG937" s="282"/>
      <c r="BH937" s="282"/>
      <c r="BI937" s="282"/>
      <c r="BL937" s="421"/>
      <c r="BM937" s="424"/>
      <c r="BN937" s="424"/>
      <c r="BO937" s="424"/>
      <c r="BP937" s="424"/>
      <c r="BQ937" s="421"/>
      <c r="BR937" s="421"/>
      <c r="BV937" s="282"/>
      <c r="BW937" s="283"/>
      <c r="BY937" s="283"/>
      <c r="BZ937" s="283"/>
      <c r="CA937" s="283"/>
      <c r="CB937" s="282"/>
      <c r="CC937" s="282"/>
      <c r="CD937" s="282"/>
      <c r="CE937" s="282"/>
      <c r="CG937" s="427"/>
      <c r="CH937" s="402"/>
      <c r="CI937" s="424"/>
      <c r="CJ937" s="282"/>
      <c r="CK937" s="282"/>
      <c r="CL937" s="283"/>
      <c r="CM937" s="283"/>
      <c r="CP937" s="282"/>
      <c r="DC937" s="282"/>
      <c r="DD937" s="282"/>
      <c r="DE937" s="282"/>
      <c r="DF937" s="282"/>
      <c r="DG937" s="282"/>
      <c r="DH937" s="282"/>
      <c r="DI937" s="282"/>
      <c r="DJ937" s="282"/>
      <c r="EF937" s="495" t="str">
        <f>""&amp;(MID(数据表!AZ937,1,MIN(FIND({"(";"（"},数据表!AZ937&amp;"(（",1)-1)))&amp;""</f>
        <v/>
      </c>
      <c r="EG937" s="495" t="str">
        <f>""&amp;(MID(数据表!AZ937,1,MIN(FIND({0;1;2;3;4;5;6;7;8;9},数据表!AZ937&amp;"1234567890",1)-1)))&amp;""</f>
        <v/>
      </c>
    </row>
    <row r="938" spans="2:137" s="310" customFormat="1" ht="12" customHeight="1">
      <c r="B938" s="286"/>
      <c r="C938" s="286"/>
      <c r="D938" s="286"/>
      <c r="E938" s="479"/>
      <c r="F938" s="282"/>
      <c r="G938" s="283"/>
      <c r="H938" s="421"/>
      <c r="I938" s="421"/>
      <c r="J938" s="283"/>
      <c r="K938" s="421"/>
      <c r="L938" s="282"/>
      <c r="N938" s="282"/>
      <c r="S938" s="282"/>
      <c r="T938" s="283"/>
      <c r="U938" s="283"/>
      <c r="V938" s="283"/>
      <c r="W938" s="283"/>
      <c r="X938" s="283"/>
      <c r="Y938" s="282"/>
      <c r="Z938" s="282"/>
      <c r="AA938" s="283"/>
      <c r="AB938" s="282"/>
      <c r="AC938" s="282"/>
      <c r="AD938" s="282"/>
      <c r="AE938" s="282"/>
      <c r="AF938" s="283"/>
      <c r="AG938" s="402"/>
      <c r="AH938" s="283"/>
      <c r="AI938" s="283"/>
      <c r="AJ938" s="283"/>
      <c r="AK938" s="283"/>
      <c r="AL938" s="283"/>
      <c r="AM938" s="282"/>
      <c r="AN938" s="282"/>
      <c r="AO938" s="282"/>
      <c r="AP938" s="282"/>
      <c r="AQ938" s="282"/>
      <c r="AR938" s="282"/>
      <c r="AT938" s="283"/>
      <c r="AU938" s="283"/>
      <c r="AV938" s="283"/>
      <c r="AW938" s="283"/>
      <c r="AY938" s="283"/>
      <c r="AZ938" s="282"/>
      <c r="BA938" s="283"/>
      <c r="BB938" s="282"/>
      <c r="BC938" s="282"/>
      <c r="BD938" s="282"/>
      <c r="BE938" s="283"/>
      <c r="BG938" s="282"/>
      <c r="BH938" s="282"/>
      <c r="BI938" s="282"/>
      <c r="BL938" s="421"/>
      <c r="BM938" s="424"/>
      <c r="BN938" s="424"/>
      <c r="BO938" s="424"/>
      <c r="BP938" s="424"/>
      <c r="BQ938" s="421"/>
      <c r="BR938" s="421"/>
      <c r="BV938" s="282"/>
      <c r="BW938" s="283"/>
      <c r="BY938" s="283"/>
      <c r="BZ938" s="283"/>
      <c r="CA938" s="283"/>
      <c r="CB938" s="282"/>
      <c r="CC938" s="282"/>
      <c r="CD938" s="282"/>
      <c r="CE938" s="282"/>
      <c r="CG938" s="427"/>
      <c r="CH938" s="402"/>
      <c r="CI938" s="424"/>
      <c r="CJ938" s="282"/>
      <c r="CK938" s="282"/>
      <c r="CL938" s="283"/>
      <c r="CM938" s="283"/>
      <c r="CP938" s="282"/>
      <c r="DC938" s="282"/>
      <c r="DD938" s="282"/>
      <c r="DE938" s="282"/>
      <c r="DF938" s="282"/>
      <c r="DG938" s="282"/>
      <c r="DH938" s="282"/>
      <c r="DI938" s="282"/>
      <c r="DJ938" s="282"/>
      <c r="EF938" s="495" t="str">
        <f>""&amp;(MID(数据表!AZ938,1,MIN(FIND({"(";"（"},数据表!AZ938&amp;"(（",1)-1)))&amp;""</f>
        <v/>
      </c>
      <c r="EG938" s="495" t="str">
        <f>""&amp;(MID(数据表!AZ938,1,MIN(FIND({0;1;2;3;4;5;6;7;8;9},数据表!AZ938&amp;"1234567890",1)-1)))&amp;""</f>
        <v/>
      </c>
    </row>
    <row r="939" spans="2:137" s="310" customFormat="1" ht="12" customHeight="1">
      <c r="B939" s="286"/>
      <c r="C939" s="286"/>
      <c r="D939" s="286"/>
      <c r="E939" s="479"/>
      <c r="F939" s="282"/>
      <c r="G939" s="283"/>
      <c r="H939" s="421"/>
      <c r="I939" s="421"/>
      <c r="J939" s="283"/>
      <c r="K939" s="421"/>
      <c r="L939" s="282"/>
      <c r="N939" s="282"/>
      <c r="S939" s="282"/>
      <c r="T939" s="283"/>
      <c r="U939" s="283"/>
      <c r="V939" s="283"/>
      <c r="W939" s="283"/>
      <c r="X939" s="283"/>
      <c r="Y939" s="282"/>
      <c r="Z939" s="282"/>
      <c r="AA939" s="283"/>
      <c r="AB939" s="282"/>
      <c r="AC939" s="282"/>
      <c r="AD939" s="282"/>
      <c r="AE939" s="282"/>
      <c r="AF939" s="283"/>
      <c r="AG939" s="402"/>
      <c r="AH939" s="283"/>
      <c r="AI939" s="283"/>
      <c r="AJ939" s="283"/>
      <c r="AK939" s="283"/>
      <c r="AL939" s="283"/>
      <c r="AM939" s="282"/>
      <c r="AN939" s="282"/>
      <c r="AO939" s="282"/>
      <c r="AP939" s="282"/>
      <c r="AQ939" s="282"/>
      <c r="AR939" s="282"/>
      <c r="AT939" s="283"/>
      <c r="AU939" s="283"/>
      <c r="AV939" s="283"/>
      <c r="AW939" s="283"/>
      <c r="AY939" s="283"/>
      <c r="AZ939" s="282"/>
      <c r="BA939" s="283"/>
      <c r="BB939" s="282"/>
      <c r="BC939" s="282"/>
      <c r="BD939" s="282"/>
      <c r="BE939" s="283"/>
      <c r="BG939" s="282"/>
      <c r="BH939" s="282"/>
      <c r="BI939" s="282"/>
      <c r="BL939" s="421"/>
      <c r="BM939" s="424"/>
      <c r="BN939" s="424"/>
      <c r="BO939" s="424"/>
      <c r="BP939" s="424"/>
      <c r="BQ939" s="421"/>
      <c r="BR939" s="421"/>
      <c r="BV939" s="282"/>
      <c r="BW939" s="283"/>
      <c r="BY939" s="283"/>
      <c r="BZ939" s="283"/>
      <c r="CA939" s="283"/>
      <c r="CB939" s="282"/>
      <c r="CC939" s="282"/>
      <c r="CD939" s="282"/>
      <c r="CE939" s="282"/>
      <c r="CG939" s="427"/>
      <c r="CH939" s="402"/>
      <c r="CI939" s="424"/>
      <c r="CJ939" s="282"/>
      <c r="CK939" s="282"/>
      <c r="CL939" s="283"/>
      <c r="CM939" s="283"/>
      <c r="CP939" s="282"/>
      <c r="DC939" s="282"/>
      <c r="DD939" s="282"/>
      <c r="DE939" s="282"/>
      <c r="DF939" s="282"/>
      <c r="DG939" s="282"/>
      <c r="DH939" s="282"/>
      <c r="DI939" s="282"/>
      <c r="DJ939" s="282"/>
      <c r="EF939" s="495" t="str">
        <f>""&amp;(MID(数据表!AZ939,1,MIN(FIND({"(";"（"},数据表!AZ939&amp;"(（",1)-1)))&amp;""</f>
        <v/>
      </c>
      <c r="EG939" s="495" t="str">
        <f>""&amp;(MID(数据表!AZ939,1,MIN(FIND({0;1;2;3;4;5;6;7;8;9},数据表!AZ939&amp;"1234567890",1)-1)))&amp;""</f>
        <v/>
      </c>
    </row>
    <row r="940" spans="2:137" s="310" customFormat="1" ht="12" customHeight="1">
      <c r="B940" s="286"/>
      <c r="C940" s="286"/>
      <c r="D940" s="286"/>
      <c r="E940" s="479"/>
      <c r="F940" s="282"/>
      <c r="G940" s="283"/>
      <c r="H940" s="421"/>
      <c r="I940" s="421"/>
      <c r="J940" s="283"/>
      <c r="K940" s="421"/>
      <c r="L940" s="282"/>
      <c r="N940" s="282"/>
      <c r="S940" s="282"/>
      <c r="T940" s="283"/>
      <c r="U940" s="283"/>
      <c r="V940" s="283"/>
      <c r="W940" s="283"/>
      <c r="X940" s="283"/>
      <c r="Y940" s="282"/>
      <c r="Z940" s="282"/>
      <c r="AA940" s="283"/>
      <c r="AB940" s="282"/>
      <c r="AC940" s="282"/>
      <c r="AD940" s="282"/>
      <c r="AE940" s="282"/>
      <c r="AF940" s="283"/>
      <c r="AG940" s="402"/>
      <c r="AH940" s="283"/>
      <c r="AI940" s="283"/>
      <c r="AJ940" s="283"/>
      <c r="AK940" s="283"/>
      <c r="AL940" s="283"/>
      <c r="AM940" s="282"/>
      <c r="AN940" s="282"/>
      <c r="AO940" s="282"/>
      <c r="AP940" s="282"/>
      <c r="AQ940" s="282"/>
      <c r="AR940" s="282"/>
      <c r="AT940" s="283"/>
      <c r="AU940" s="283"/>
      <c r="AV940" s="283"/>
      <c r="AW940" s="283"/>
      <c r="AY940" s="283"/>
      <c r="AZ940" s="282"/>
      <c r="BA940" s="283"/>
      <c r="BB940" s="282"/>
      <c r="BC940" s="282"/>
      <c r="BD940" s="282"/>
      <c r="BE940" s="283"/>
      <c r="BG940" s="282"/>
      <c r="BH940" s="282"/>
      <c r="BI940" s="282"/>
      <c r="BL940" s="421"/>
      <c r="BM940" s="424"/>
      <c r="BN940" s="424"/>
      <c r="BO940" s="424"/>
      <c r="BP940" s="424"/>
      <c r="BQ940" s="421"/>
      <c r="BR940" s="421"/>
      <c r="BV940" s="282"/>
      <c r="BW940" s="283"/>
      <c r="BY940" s="283"/>
      <c r="BZ940" s="283"/>
      <c r="CA940" s="283"/>
      <c r="CB940" s="282"/>
      <c r="CC940" s="282"/>
      <c r="CD940" s="282"/>
      <c r="CE940" s="282"/>
      <c r="CG940" s="427"/>
      <c r="CH940" s="402"/>
      <c r="CI940" s="424"/>
      <c r="CJ940" s="282"/>
      <c r="CK940" s="282"/>
      <c r="CL940" s="283"/>
      <c r="CM940" s="283"/>
      <c r="CP940" s="282"/>
      <c r="DC940" s="282"/>
      <c r="DD940" s="282"/>
      <c r="DE940" s="282"/>
      <c r="DF940" s="282"/>
      <c r="DG940" s="282"/>
      <c r="DH940" s="282"/>
      <c r="DI940" s="282"/>
      <c r="DJ940" s="282"/>
      <c r="EF940" s="495" t="str">
        <f>""&amp;(MID(数据表!AZ940,1,MIN(FIND({"(";"（"},数据表!AZ940&amp;"(（",1)-1)))&amp;""</f>
        <v/>
      </c>
      <c r="EG940" s="495" t="str">
        <f>""&amp;(MID(数据表!AZ940,1,MIN(FIND({0;1;2;3;4;5;6;7;8;9},数据表!AZ940&amp;"1234567890",1)-1)))&amp;""</f>
        <v/>
      </c>
    </row>
    <row r="941" spans="2:137" s="310" customFormat="1" ht="12" customHeight="1">
      <c r="B941" s="286"/>
      <c r="C941" s="286"/>
      <c r="D941" s="286"/>
      <c r="E941" s="479"/>
      <c r="F941" s="282"/>
      <c r="G941" s="283"/>
      <c r="H941" s="421"/>
      <c r="I941" s="421"/>
      <c r="J941" s="283"/>
      <c r="K941" s="421"/>
      <c r="L941" s="282"/>
      <c r="N941" s="282"/>
      <c r="S941" s="282"/>
      <c r="T941" s="283"/>
      <c r="U941" s="283"/>
      <c r="V941" s="283"/>
      <c r="W941" s="283"/>
      <c r="X941" s="283"/>
      <c r="Y941" s="282"/>
      <c r="Z941" s="282"/>
      <c r="AA941" s="283"/>
      <c r="AB941" s="282"/>
      <c r="AC941" s="282"/>
      <c r="AD941" s="282"/>
      <c r="AE941" s="282"/>
      <c r="AF941" s="283"/>
      <c r="AG941" s="402"/>
      <c r="AH941" s="283"/>
      <c r="AI941" s="283"/>
      <c r="AJ941" s="283"/>
      <c r="AK941" s="283"/>
      <c r="AL941" s="283"/>
      <c r="AM941" s="282"/>
      <c r="AN941" s="282"/>
      <c r="AO941" s="282"/>
      <c r="AP941" s="282"/>
      <c r="AQ941" s="282"/>
      <c r="AR941" s="282"/>
      <c r="AT941" s="283"/>
      <c r="AU941" s="283"/>
      <c r="AV941" s="283"/>
      <c r="AW941" s="283"/>
      <c r="AY941" s="283"/>
      <c r="AZ941" s="282"/>
      <c r="BA941" s="283"/>
      <c r="BB941" s="282"/>
      <c r="BC941" s="282"/>
      <c r="BD941" s="282"/>
      <c r="BE941" s="283"/>
      <c r="BG941" s="282"/>
      <c r="BH941" s="282"/>
      <c r="BI941" s="282"/>
      <c r="BL941" s="421"/>
      <c r="BM941" s="424"/>
      <c r="BN941" s="424"/>
      <c r="BO941" s="424"/>
      <c r="BP941" s="424"/>
      <c r="BQ941" s="421"/>
      <c r="BR941" s="421"/>
      <c r="BV941" s="282"/>
      <c r="BW941" s="283"/>
      <c r="BY941" s="283"/>
      <c r="BZ941" s="283"/>
      <c r="CA941" s="283"/>
      <c r="CB941" s="282"/>
      <c r="CC941" s="282"/>
      <c r="CD941" s="282"/>
      <c r="CE941" s="282"/>
      <c r="CG941" s="427"/>
      <c r="CH941" s="402"/>
      <c r="CI941" s="424"/>
      <c r="CJ941" s="282"/>
      <c r="CK941" s="282"/>
      <c r="CL941" s="283"/>
      <c r="CM941" s="283"/>
      <c r="CP941" s="282"/>
      <c r="DC941" s="282"/>
      <c r="DD941" s="282"/>
      <c r="DE941" s="282"/>
      <c r="DF941" s="282"/>
      <c r="DG941" s="282"/>
      <c r="DH941" s="282"/>
      <c r="DI941" s="282"/>
      <c r="DJ941" s="282"/>
      <c r="EF941" s="495" t="str">
        <f>""&amp;(MID(数据表!AZ941,1,MIN(FIND({"(";"（"},数据表!AZ941&amp;"(（",1)-1)))&amp;""</f>
        <v/>
      </c>
      <c r="EG941" s="495" t="str">
        <f>""&amp;(MID(数据表!AZ941,1,MIN(FIND({0;1;2;3;4;5;6;7;8;9},数据表!AZ941&amp;"1234567890",1)-1)))&amp;""</f>
        <v/>
      </c>
    </row>
    <row r="942" spans="2:137" s="310" customFormat="1" ht="12" customHeight="1">
      <c r="B942" s="286"/>
      <c r="C942" s="286"/>
      <c r="D942" s="286"/>
      <c r="E942" s="479"/>
      <c r="F942" s="282"/>
      <c r="G942" s="283"/>
      <c r="H942" s="421"/>
      <c r="I942" s="421"/>
      <c r="J942" s="283"/>
      <c r="K942" s="421"/>
      <c r="L942" s="282"/>
      <c r="N942" s="282"/>
      <c r="S942" s="282"/>
      <c r="T942" s="283"/>
      <c r="U942" s="283"/>
      <c r="V942" s="283"/>
      <c r="W942" s="283"/>
      <c r="X942" s="283"/>
      <c r="Y942" s="282"/>
      <c r="Z942" s="282"/>
      <c r="AA942" s="283"/>
      <c r="AB942" s="282"/>
      <c r="AC942" s="282"/>
      <c r="AD942" s="282"/>
      <c r="AE942" s="282"/>
      <c r="AF942" s="283"/>
      <c r="AG942" s="402"/>
      <c r="AH942" s="283"/>
      <c r="AI942" s="283"/>
      <c r="AJ942" s="283"/>
      <c r="AK942" s="283"/>
      <c r="AL942" s="283"/>
      <c r="AM942" s="282"/>
      <c r="AN942" s="282"/>
      <c r="AO942" s="282"/>
      <c r="AP942" s="282"/>
      <c r="AQ942" s="282"/>
      <c r="AR942" s="282"/>
      <c r="AT942" s="283"/>
      <c r="AU942" s="283"/>
      <c r="AV942" s="283"/>
      <c r="AW942" s="283"/>
      <c r="AY942" s="283"/>
      <c r="AZ942" s="282"/>
      <c r="BA942" s="283"/>
      <c r="BB942" s="282"/>
      <c r="BC942" s="282"/>
      <c r="BD942" s="282"/>
      <c r="BE942" s="283"/>
      <c r="BG942" s="282"/>
      <c r="BH942" s="282"/>
      <c r="BI942" s="282"/>
      <c r="BL942" s="421"/>
      <c r="BM942" s="424"/>
      <c r="BN942" s="424"/>
      <c r="BO942" s="424"/>
      <c r="BP942" s="424"/>
      <c r="BQ942" s="421"/>
      <c r="BR942" s="421"/>
      <c r="BV942" s="282"/>
      <c r="BW942" s="283"/>
      <c r="BY942" s="283"/>
      <c r="BZ942" s="283"/>
      <c r="CA942" s="283"/>
      <c r="CB942" s="282"/>
      <c r="CC942" s="282"/>
      <c r="CD942" s="282"/>
      <c r="CE942" s="282"/>
      <c r="CG942" s="427"/>
      <c r="CH942" s="402"/>
      <c r="CI942" s="424"/>
      <c r="CJ942" s="282"/>
      <c r="CK942" s="282"/>
      <c r="CL942" s="283"/>
      <c r="CM942" s="283"/>
      <c r="CP942" s="282"/>
      <c r="DC942" s="282"/>
      <c r="DD942" s="282"/>
      <c r="DE942" s="282"/>
      <c r="DF942" s="282"/>
      <c r="DG942" s="282"/>
      <c r="DH942" s="282"/>
      <c r="DI942" s="282"/>
      <c r="DJ942" s="282"/>
      <c r="EF942" s="495" t="str">
        <f>""&amp;(MID(数据表!AZ942,1,MIN(FIND({"(";"（"},数据表!AZ942&amp;"(（",1)-1)))&amp;""</f>
        <v/>
      </c>
      <c r="EG942" s="495" t="str">
        <f>""&amp;(MID(数据表!AZ942,1,MIN(FIND({0;1;2;3;4;5;6;7;8;9},数据表!AZ942&amp;"1234567890",1)-1)))&amp;""</f>
        <v/>
      </c>
    </row>
    <row r="943" spans="2:137" s="310" customFormat="1" ht="12" customHeight="1">
      <c r="B943" s="286"/>
      <c r="C943" s="286"/>
      <c r="D943" s="286"/>
      <c r="E943" s="479"/>
      <c r="F943" s="282"/>
      <c r="G943" s="283"/>
      <c r="H943" s="421"/>
      <c r="I943" s="421"/>
      <c r="J943" s="283"/>
      <c r="K943" s="421"/>
      <c r="L943" s="282"/>
      <c r="N943" s="282"/>
      <c r="S943" s="282"/>
      <c r="T943" s="283"/>
      <c r="U943" s="283"/>
      <c r="V943" s="283"/>
      <c r="W943" s="283"/>
      <c r="X943" s="283"/>
      <c r="Y943" s="282"/>
      <c r="Z943" s="282"/>
      <c r="AA943" s="283"/>
      <c r="AB943" s="282"/>
      <c r="AC943" s="282"/>
      <c r="AD943" s="282"/>
      <c r="AE943" s="282"/>
      <c r="AF943" s="283"/>
      <c r="AG943" s="402"/>
      <c r="AH943" s="283"/>
      <c r="AI943" s="283"/>
      <c r="AJ943" s="283"/>
      <c r="AK943" s="283"/>
      <c r="AL943" s="283"/>
      <c r="AM943" s="282"/>
      <c r="AN943" s="282"/>
      <c r="AO943" s="282"/>
      <c r="AP943" s="282"/>
      <c r="AQ943" s="282"/>
      <c r="AR943" s="282"/>
      <c r="AT943" s="283"/>
      <c r="AU943" s="283"/>
      <c r="AV943" s="283"/>
      <c r="AW943" s="283"/>
      <c r="AY943" s="283"/>
      <c r="AZ943" s="282"/>
      <c r="BA943" s="283"/>
      <c r="BB943" s="282"/>
      <c r="BC943" s="282"/>
      <c r="BD943" s="282"/>
      <c r="BE943" s="283"/>
      <c r="BG943" s="282"/>
      <c r="BH943" s="282"/>
      <c r="BI943" s="282"/>
      <c r="BL943" s="421"/>
      <c r="BM943" s="424"/>
      <c r="BN943" s="424"/>
      <c r="BO943" s="424"/>
      <c r="BP943" s="424"/>
      <c r="BQ943" s="421"/>
      <c r="BR943" s="421"/>
      <c r="BV943" s="282"/>
      <c r="BW943" s="283"/>
      <c r="BY943" s="283"/>
      <c r="BZ943" s="283"/>
      <c r="CA943" s="283"/>
      <c r="CB943" s="282"/>
      <c r="CC943" s="282"/>
      <c r="CD943" s="282"/>
      <c r="CE943" s="282"/>
      <c r="CG943" s="427"/>
      <c r="CH943" s="402"/>
      <c r="CI943" s="424"/>
      <c r="CJ943" s="282"/>
      <c r="CK943" s="282"/>
      <c r="CL943" s="283"/>
      <c r="CM943" s="283"/>
      <c r="CP943" s="282"/>
      <c r="DC943" s="282"/>
      <c r="DD943" s="282"/>
      <c r="DE943" s="282"/>
      <c r="DF943" s="282"/>
      <c r="DG943" s="282"/>
      <c r="DH943" s="282"/>
      <c r="DI943" s="282"/>
      <c r="DJ943" s="282"/>
      <c r="EF943" s="495" t="str">
        <f>""&amp;(MID(数据表!AZ943,1,MIN(FIND({"(";"（"},数据表!AZ943&amp;"(（",1)-1)))&amp;""</f>
        <v/>
      </c>
      <c r="EG943" s="495" t="str">
        <f>""&amp;(MID(数据表!AZ943,1,MIN(FIND({0;1;2;3;4;5;6;7;8;9},数据表!AZ943&amp;"1234567890",1)-1)))&amp;""</f>
        <v/>
      </c>
    </row>
    <row r="944" spans="2:137" s="310" customFormat="1" ht="12" customHeight="1">
      <c r="B944" s="286"/>
      <c r="C944" s="286"/>
      <c r="D944" s="286"/>
      <c r="E944" s="479"/>
      <c r="F944" s="282"/>
      <c r="G944" s="283"/>
      <c r="H944" s="421"/>
      <c r="I944" s="421"/>
      <c r="J944" s="283"/>
      <c r="K944" s="421"/>
      <c r="L944" s="282"/>
      <c r="N944" s="282"/>
      <c r="S944" s="282"/>
      <c r="T944" s="283"/>
      <c r="U944" s="283"/>
      <c r="V944" s="283"/>
      <c r="W944" s="283"/>
      <c r="X944" s="283"/>
      <c r="Y944" s="282"/>
      <c r="Z944" s="282"/>
      <c r="AA944" s="283"/>
      <c r="AB944" s="282"/>
      <c r="AC944" s="282"/>
      <c r="AD944" s="282"/>
      <c r="AE944" s="282"/>
      <c r="AF944" s="283"/>
      <c r="AG944" s="402"/>
      <c r="AH944" s="283"/>
      <c r="AI944" s="283"/>
      <c r="AJ944" s="283"/>
      <c r="AK944" s="283"/>
      <c r="AL944" s="283"/>
      <c r="AM944" s="282"/>
      <c r="AN944" s="282"/>
      <c r="AO944" s="282"/>
      <c r="AP944" s="282"/>
      <c r="AQ944" s="282"/>
      <c r="AR944" s="282"/>
      <c r="AT944" s="283"/>
      <c r="AU944" s="283"/>
      <c r="AV944" s="283"/>
      <c r="AW944" s="283"/>
      <c r="AY944" s="283"/>
      <c r="AZ944" s="282"/>
      <c r="BA944" s="283"/>
      <c r="BB944" s="282"/>
      <c r="BC944" s="282"/>
      <c r="BD944" s="282"/>
      <c r="BE944" s="283"/>
      <c r="BG944" s="282"/>
      <c r="BH944" s="282"/>
      <c r="BI944" s="282"/>
      <c r="BL944" s="421"/>
      <c r="BM944" s="424"/>
      <c r="BN944" s="424"/>
      <c r="BO944" s="424"/>
      <c r="BP944" s="424"/>
      <c r="BQ944" s="421"/>
      <c r="BR944" s="421"/>
      <c r="BV944" s="282"/>
      <c r="BW944" s="283"/>
      <c r="BY944" s="283"/>
      <c r="BZ944" s="283"/>
      <c r="CA944" s="283"/>
      <c r="CB944" s="282"/>
      <c r="CC944" s="282"/>
      <c r="CD944" s="282"/>
      <c r="CE944" s="282"/>
      <c r="CG944" s="427"/>
      <c r="CH944" s="402"/>
      <c r="CI944" s="424"/>
      <c r="CJ944" s="282"/>
      <c r="CK944" s="282"/>
      <c r="CL944" s="283"/>
      <c r="CM944" s="283"/>
      <c r="CP944" s="282"/>
      <c r="DC944" s="282"/>
      <c r="DD944" s="282"/>
      <c r="DE944" s="282"/>
      <c r="DF944" s="282"/>
      <c r="DG944" s="282"/>
      <c r="DH944" s="282"/>
      <c r="DI944" s="282"/>
      <c r="DJ944" s="282"/>
      <c r="EF944" s="495" t="str">
        <f>""&amp;(MID(数据表!AZ944,1,MIN(FIND({"(";"（"},数据表!AZ944&amp;"(（",1)-1)))&amp;""</f>
        <v/>
      </c>
      <c r="EG944" s="495" t="str">
        <f>""&amp;(MID(数据表!AZ944,1,MIN(FIND({0;1;2;3;4;5;6;7;8;9},数据表!AZ944&amp;"1234567890",1)-1)))&amp;""</f>
        <v/>
      </c>
    </row>
    <row r="945" spans="2:137" s="310" customFormat="1" ht="12" customHeight="1">
      <c r="B945" s="286"/>
      <c r="C945" s="286"/>
      <c r="D945" s="286"/>
      <c r="E945" s="479"/>
      <c r="F945" s="282"/>
      <c r="G945" s="283"/>
      <c r="H945" s="421"/>
      <c r="I945" s="421"/>
      <c r="J945" s="283"/>
      <c r="K945" s="421"/>
      <c r="L945" s="282"/>
      <c r="N945" s="282"/>
      <c r="S945" s="282"/>
      <c r="T945" s="283"/>
      <c r="U945" s="283"/>
      <c r="V945" s="283"/>
      <c r="W945" s="283"/>
      <c r="X945" s="283"/>
      <c r="Y945" s="282"/>
      <c r="Z945" s="282"/>
      <c r="AA945" s="283"/>
      <c r="AB945" s="282"/>
      <c r="AC945" s="282"/>
      <c r="AD945" s="282"/>
      <c r="AE945" s="282"/>
      <c r="AF945" s="283"/>
      <c r="AG945" s="402"/>
      <c r="AH945" s="283"/>
      <c r="AI945" s="283"/>
      <c r="AJ945" s="283"/>
      <c r="AK945" s="283"/>
      <c r="AL945" s="283"/>
      <c r="AM945" s="282"/>
      <c r="AN945" s="282"/>
      <c r="AO945" s="282"/>
      <c r="AP945" s="282"/>
      <c r="AQ945" s="282"/>
      <c r="AR945" s="282"/>
      <c r="AT945" s="283"/>
      <c r="AU945" s="283"/>
      <c r="AV945" s="283"/>
      <c r="AW945" s="283"/>
      <c r="AY945" s="283"/>
      <c r="AZ945" s="282"/>
      <c r="BA945" s="283"/>
      <c r="BB945" s="282"/>
      <c r="BC945" s="282"/>
      <c r="BD945" s="282"/>
      <c r="BE945" s="283"/>
      <c r="BG945" s="282"/>
      <c r="BH945" s="282"/>
      <c r="BI945" s="282"/>
      <c r="BL945" s="421"/>
      <c r="BM945" s="424"/>
      <c r="BN945" s="424"/>
      <c r="BO945" s="424"/>
      <c r="BP945" s="424"/>
      <c r="BQ945" s="421"/>
      <c r="BR945" s="421"/>
      <c r="BV945" s="282"/>
      <c r="BW945" s="283"/>
      <c r="BY945" s="283"/>
      <c r="BZ945" s="283"/>
      <c r="CA945" s="283"/>
      <c r="CB945" s="282"/>
      <c r="CC945" s="282"/>
      <c r="CD945" s="282"/>
      <c r="CE945" s="282"/>
      <c r="CG945" s="427"/>
      <c r="CH945" s="402"/>
      <c r="CI945" s="424"/>
      <c r="CJ945" s="282"/>
      <c r="CK945" s="282"/>
      <c r="CL945" s="283"/>
      <c r="CM945" s="283"/>
      <c r="CP945" s="282"/>
      <c r="DC945" s="282"/>
      <c r="DD945" s="282"/>
      <c r="DE945" s="282"/>
      <c r="DF945" s="282"/>
      <c r="DG945" s="282"/>
      <c r="DH945" s="282"/>
      <c r="DI945" s="282"/>
      <c r="DJ945" s="282"/>
      <c r="EF945" s="495" t="str">
        <f>""&amp;(MID(数据表!AZ945,1,MIN(FIND({"(";"（"},数据表!AZ945&amp;"(（",1)-1)))&amp;""</f>
        <v/>
      </c>
      <c r="EG945" s="495" t="str">
        <f>""&amp;(MID(数据表!AZ945,1,MIN(FIND({0;1;2;3;4;5;6;7;8;9},数据表!AZ945&amp;"1234567890",1)-1)))&amp;""</f>
        <v/>
      </c>
    </row>
    <row r="946" spans="2:137" s="310" customFormat="1" ht="12" customHeight="1">
      <c r="B946" s="286"/>
      <c r="C946" s="286"/>
      <c r="D946" s="286"/>
      <c r="E946" s="479"/>
      <c r="F946" s="282"/>
      <c r="G946" s="283"/>
      <c r="H946" s="421"/>
      <c r="I946" s="421"/>
      <c r="J946" s="283"/>
      <c r="K946" s="421"/>
      <c r="L946" s="282"/>
      <c r="N946" s="282"/>
      <c r="S946" s="282"/>
      <c r="T946" s="283"/>
      <c r="U946" s="283"/>
      <c r="V946" s="283"/>
      <c r="W946" s="283"/>
      <c r="X946" s="283"/>
      <c r="Y946" s="282"/>
      <c r="Z946" s="282"/>
      <c r="AA946" s="283"/>
      <c r="AB946" s="282"/>
      <c r="AC946" s="282"/>
      <c r="AD946" s="282"/>
      <c r="AE946" s="282"/>
      <c r="AF946" s="283"/>
      <c r="AG946" s="402"/>
      <c r="AH946" s="283"/>
      <c r="AI946" s="283"/>
      <c r="AJ946" s="283"/>
      <c r="AK946" s="283"/>
      <c r="AL946" s="283"/>
      <c r="AM946" s="282"/>
      <c r="AN946" s="282"/>
      <c r="AO946" s="282"/>
      <c r="AP946" s="282"/>
      <c r="AQ946" s="282"/>
      <c r="AR946" s="282"/>
      <c r="AT946" s="283"/>
      <c r="AU946" s="283"/>
      <c r="AV946" s="283"/>
      <c r="AW946" s="283"/>
      <c r="AY946" s="283"/>
      <c r="AZ946" s="282"/>
      <c r="BA946" s="283"/>
      <c r="BB946" s="282"/>
      <c r="BC946" s="282"/>
      <c r="BD946" s="282"/>
      <c r="BE946" s="283"/>
      <c r="BG946" s="282"/>
      <c r="BH946" s="282"/>
      <c r="BI946" s="282"/>
      <c r="BL946" s="421"/>
      <c r="BM946" s="424"/>
      <c r="BN946" s="424"/>
      <c r="BO946" s="424"/>
      <c r="BP946" s="424"/>
      <c r="BQ946" s="421"/>
      <c r="BR946" s="421"/>
      <c r="BV946" s="282"/>
      <c r="BW946" s="283"/>
      <c r="BY946" s="283"/>
      <c r="BZ946" s="283"/>
      <c r="CA946" s="283"/>
      <c r="CB946" s="282"/>
      <c r="CC946" s="282"/>
      <c r="CD946" s="282"/>
      <c r="CE946" s="282"/>
      <c r="CG946" s="427"/>
      <c r="CH946" s="402"/>
      <c r="CI946" s="424"/>
      <c r="CJ946" s="282"/>
      <c r="CK946" s="282"/>
      <c r="CL946" s="283"/>
      <c r="CM946" s="283"/>
      <c r="CP946" s="282"/>
      <c r="DC946" s="282"/>
      <c r="DD946" s="282"/>
      <c r="DE946" s="282"/>
      <c r="DF946" s="282"/>
      <c r="DG946" s="282"/>
      <c r="DH946" s="282"/>
      <c r="DI946" s="282"/>
      <c r="DJ946" s="282"/>
      <c r="EF946" s="495" t="str">
        <f>""&amp;(MID(数据表!AZ946,1,MIN(FIND({"(";"（"},数据表!AZ946&amp;"(（",1)-1)))&amp;""</f>
        <v/>
      </c>
      <c r="EG946" s="495" t="str">
        <f>""&amp;(MID(数据表!AZ946,1,MIN(FIND({0;1;2;3;4;5;6;7;8;9},数据表!AZ946&amp;"1234567890",1)-1)))&amp;""</f>
        <v/>
      </c>
    </row>
    <row r="947" spans="2:137" s="310" customFormat="1" ht="12" customHeight="1">
      <c r="B947" s="286"/>
      <c r="C947" s="286"/>
      <c r="D947" s="286"/>
      <c r="E947" s="479"/>
      <c r="F947" s="282"/>
      <c r="G947" s="283"/>
      <c r="H947" s="421"/>
      <c r="I947" s="421"/>
      <c r="J947" s="283"/>
      <c r="K947" s="421"/>
      <c r="L947" s="282"/>
      <c r="N947" s="282"/>
      <c r="S947" s="282"/>
      <c r="T947" s="283"/>
      <c r="U947" s="283"/>
      <c r="V947" s="283"/>
      <c r="W947" s="283"/>
      <c r="X947" s="283"/>
      <c r="Y947" s="282"/>
      <c r="Z947" s="282"/>
      <c r="AA947" s="283"/>
      <c r="AB947" s="282"/>
      <c r="AC947" s="282"/>
      <c r="AD947" s="282"/>
      <c r="AE947" s="282"/>
      <c r="AF947" s="283"/>
      <c r="AG947" s="402"/>
      <c r="AH947" s="283"/>
      <c r="AI947" s="283"/>
      <c r="AJ947" s="283"/>
      <c r="AK947" s="283"/>
      <c r="AL947" s="283"/>
      <c r="AM947" s="282"/>
      <c r="AN947" s="282"/>
      <c r="AO947" s="282"/>
      <c r="AP947" s="282"/>
      <c r="AQ947" s="282"/>
      <c r="AR947" s="282"/>
      <c r="AT947" s="283"/>
      <c r="AU947" s="283"/>
      <c r="AV947" s="283"/>
      <c r="AW947" s="283"/>
      <c r="AY947" s="283"/>
      <c r="AZ947" s="282"/>
      <c r="BA947" s="283"/>
      <c r="BB947" s="282"/>
      <c r="BC947" s="282"/>
      <c r="BD947" s="282"/>
      <c r="BE947" s="283"/>
      <c r="BG947" s="282"/>
      <c r="BH947" s="282"/>
      <c r="BI947" s="282"/>
      <c r="BL947" s="421"/>
      <c r="BM947" s="424"/>
      <c r="BN947" s="424"/>
      <c r="BO947" s="424"/>
      <c r="BP947" s="424"/>
      <c r="BQ947" s="421"/>
      <c r="BR947" s="421"/>
      <c r="BV947" s="282"/>
      <c r="BW947" s="283"/>
      <c r="BY947" s="283"/>
      <c r="BZ947" s="283"/>
      <c r="CA947" s="283"/>
      <c r="CB947" s="282"/>
      <c r="CC947" s="282"/>
      <c r="CD947" s="282"/>
      <c r="CE947" s="282"/>
      <c r="CG947" s="427"/>
      <c r="CH947" s="402"/>
      <c r="CI947" s="424"/>
      <c r="CJ947" s="282"/>
      <c r="CK947" s="282"/>
      <c r="CL947" s="283"/>
      <c r="CM947" s="283"/>
      <c r="CP947" s="282"/>
      <c r="DC947" s="282"/>
      <c r="DD947" s="282"/>
      <c r="DE947" s="282"/>
      <c r="DF947" s="282"/>
      <c r="DG947" s="282"/>
      <c r="DH947" s="282"/>
      <c r="DI947" s="282"/>
      <c r="DJ947" s="282"/>
      <c r="EF947" s="495" t="str">
        <f>""&amp;(MID(数据表!AZ947,1,MIN(FIND({"(";"（"},数据表!AZ947&amp;"(（",1)-1)))&amp;""</f>
        <v/>
      </c>
      <c r="EG947" s="495" t="str">
        <f>""&amp;(MID(数据表!AZ947,1,MIN(FIND({0;1;2;3;4;5;6;7;8;9},数据表!AZ947&amp;"1234567890",1)-1)))&amp;""</f>
        <v/>
      </c>
    </row>
    <row r="948" spans="2:137" s="310" customFormat="1" ht="12" customHeight="1">
      <c r="B948" s="286"/>
      <c r="C948" s="286"/>
      <c r="D948" s="286"/>
      <c r="E948" s="479"/>
      <c r="F948" s="282"/>
      <c r="G948" s="283"/>
      <c r="H948" s="421"/>
      <c r="I948" s="421"/>
      <c r="J948" s="283"/>
      <c r="K948" s="421"/>
      <c r="L948" s="282"/>
      <c r="N948" s="282"/>
      <c r="S948" s="282"/>
      <c r="T948" s="283"/>
      <c r="U948" s="283"/>
      <c r="V948" s="283"/>
      <c r="W948" s="283"/>
      <c r="X948" s="283"/>
      <c r="Y948" s="282"/>
      <c r="Z948" s="282"/>
      <c r="AA948" s="283"/>
      <c r="AB948" s="282"/>
      <c r="AC948" s="282"/>
      <c r="AD948" s="282"/>
      <c r="AE948" s="282"/>
      <c r="AF948" s="283"/>
      <c r="AG948" s="402"/>
      <c r="AH948" s="283"/>
      <c r="AI948" s="283"/>
      <c r="AJ948" s="283"/>
      <c r="AK948" s="283"/>
      <c r="AL948" s="283"/>
      <c r="AM948" s="282"/>
      <c r="AN948" s="282"/>
      <c r="AO948" s="282"/>
      <c r="AP948" s="282"/>
      <c r="AQ948" s="282"/>
      <c r="AR948" s="282"/>
      <c r="AT948" s="283"/>
      <c r="AU948" s="283"/>
      <c r="AV948" s="283"/>
      <c r="AW948" s="283"/>
      <c r="AY948" s="283"/>
      <c r="AZ948" s="282"/>
      <c r="BA948" s="283"/>
      <c r="BB948" s="282"/>
      <c r="BC948" s="282"/>
      <c r="BD948" s="282"/>
      <c r="BE948" s="283"/>
      <c r="BG948" s="282"/>
      <c r="BH948" s="282"/>
      <c r="BI948" s="282"/>
      <c r="BL948" s="421"/>
      <c r="BM948" s="424"/>
      <c r="BN948" s="424"/>
      <c r="BO948" s="424"/>
      <c r="BP948" s="424"/>
      <c r="BQ948" s="421"/>
      <c r="BR948" s="421"/>
      <c r="BV948" s="282"/>
      <c r="BW948" s="283"/>
      <c r="BY948" s="283"/>
      <c r="BZ948" s="283"/>
      <c r="CA948" s="283"/>
      <c r="CB948" s="282"/>
      <c r="CC948" s="282"/>
      <c r="CD948" s="282"/>
      <c r="CE948" s="282"/>
      <c r="CG948" s="427"/>
      <c r="CH948" s="402"/>
      <c r="CI948" s="424"/>
      <c r="CJ948" s="282"/>
      <c r="CK948" s="282"/>
      <c r="CL948" s="283"/>
      <c r="CM948" s="283"/>
      <c r="CP948" s="282"/>
      <c r="DC948" s="282"/>
      <c r="DD948" s="282"/>
      <c r="DE948" s="282"/>
      <c r="DF948" s="282"/>
      <c r="DG948" s="282"/>
      <c r="DH948" s="282"/>
      <c r="DI948" s="282"/>
      <c r="DJ948" s="282"/>
      <c r="EF948" s="495" t="str">
        <f>""&amp;(MID(数据表!AZ948,1,MIN(FIND({"(";"（"},数据表!AZ948&amp;"(（",1)-1)))&amp;""</f>
        <v/>
      </c>
      <c r="EG948" s="495" t="str">
        <f>""&amp;(MID(数据表!AZ948,1,MIN(FIND({0;1;2;3;4;5;6;7;8;9},数据表!AZ948&amp;"1234567890",1)-1)))&amp;""</f>
        <v/>
      </c>
    </row>
    <row r="949" spans="2:137" s="310" customFormat="1" ht="12" customHeight="1">
      <c r="B949" s="286"/>
      <c r="C949" s="286"/>
      <c r="D949" s="286"/>
      <c r="E949" s="479"/>
      <c r="F949" s="282"/>
      <c r="G949" s="283"/>
      <c r="H949" s="421"/>
      <c r="I949" s="421"/>
      <c r="J949" s="283"/>
      <c r="K949" s="421"/>
      <c r="L949" s="282"/>
      <c r="N949" s="282"/>
      <c r="S949" s="282"/>
      <c r="T949" s="283"/>
      <c r="U949" s="283"/>
      <c r="V949" s="283"/>
      <c r="W949" s="283"/>
      <c r="X949" s="283"/>
      <c r="Y949" s="282"/>
      <c r="Z949" s="282"/>
      <c r="AA949" s="283"/>
      <c r="AB949" s="282"/>
      <c r="AC949" s="282"/>
      <c r="AD949" s="282"/>
      <c r="AE949" s="282"/>
      <c r="AF949" s="283"/>
      <c r="AG949" s="402"/>
      <c r="AH949" s="283"/>
      <c r="AI949" s="283"/>
      <c r="AJ949" s="283"/>
      <c r="AK949" s="283"/>
      <c r="AL949" s="283"/>
      <c r="AM949" s="282"/>
      <c r="AN949" s="282"/>
      <c r="AO949" s="282"/>
      <c r="AP949" s="282"/>
      <c r="AQ949" s="282"/>
      <c r="AR949" s="282"/>
      <c r="AT949" s="283"/>
      <c r="AU949" s="283"/>
      <c r="AV949" s="283"/>
      <c r="AW949" s="283"/>
      <c r="AY949" s="283"/>
      <c r="AZ949" s="282"/>
      <c r="BA949" s="283"/>
      <c r="BB949" s="282"/>
      <c r="BC949" s="282"/>
      <c r="BD949" s="282"/>
      <c r="BE949" s="283"/>
      <c r="BG949" s="282"/>
      <c r="BH949" s="282"/>
      <c r="BI949" s="282"/>
      <c r="BL949" s="421"/>
      <c r="BM949" s="424"/>
      <c r="BN949" s="424"/>
      <c r="BO949" s="424"/>
      <c r="BP949" s="424"/>
      <c r="BQ949" s="421"/>
      <c r="BR949" s="421"/>
      <c r="BV949" s="282"/>
      <c r="BW949" s="283"/>
      <c r="BY949" s="283"/>
      <c r="BZ949" s="283"/>
      <c r="CA949" s="283"/>
      <c r="CB949" s="282"/>
      <c r="CC949" s="282"/>
      <c r="CD949" s="282"/>
      <c r="CE949" s="282"/>
      <c r="CG949" s="427"/>
      <c r="CH949" s="402"/>
      <c r="CI949" s="424"/>
      <c r="CJ949" s="282"/>
      <c r="CK949" s="282"/>
      <c r="CL949" s="283"/>
      <c r="CM949" s="283"/>
      <c r="CP949" s="282"/>
      <c r="DC949" s="282"/>
      <c r="DD949" s="282"/>
      <c r="DE949" s="282"/>
      <c r="DF949" s="282"/>
      <c r="DG949" s="282"/>
      <c r="DH949" s="282"/>
      <c r="DI949" s="282"/>
      <c r="DJ949" s="282"/>
      <c r="EF949" s="495" t="str">
        <f>""&amp;(MID(数据表!AZ949,1,MIN(FIND({"(";"（"},数据表!AZ949&amp;"(（",1)-1)))&amp;""</f>
        <v/>
      </c>
      <c r="EG949" s="495" t="str">
        <f>""&amp;(MID(数据表!AZ949,1,MIN(FIND({0;1;2;3;4;5;6;7;8;9},数据表!AZ949&amp;"1234567890",1)-1)))&amp;""</f>
        <v/>
      </c>
    </row>
    <row r="950" spans="2:137" s="310" customFormat="1" ht="12" customHeight="1">
      <c r="B950" s="286"/>
      <c r="C950" s="286"/>
      <c r="D950" s="286"/>
      <c r="E950" s="479"/>
      <c r="F950" s="282"/>
      <c r="G950" s="283"/>
      <c r="H950" s="421"/>
      <c r="I950" s="421"/>
      <c r="J950" s="283"/>
      <c r="K950" s="421"/>
      <c r="L950" s="282"/>
      <c r="N950" s="282"/>
      <c r="S950" s="282"/>
      <c r="T950" s="283"/>
      <c r="U950" s="283"/>
      <c r="V950" s="283"/>
      <c r="W950" s="283"/>
      <c r="X950" s="283"/>
      <c r="Y950" s="282"/>
      <c r="Z950" s="282"/>
      <c r="AA950" s="283"/>
      <c r="AB950" s="282"/>
      <c r="AC950" s="282"/>
      <c r="AD950" s="282"/>
      <c r="AE950" s="282"/>
      <c r="AF950" s="283"/>
      <c r="AG950" s="402"/>
      <c r="AH950" s="283"/>
      <c r="AI950" s="283"/>
      <c r="AJ950" s="283"/>
      <c r="AK950" s="283"/>
      <c r="AL950" s="283"/>
      <c r="AM950" s="282"/>
      <c r="AN950" s="282"/>
      <c r="AO950" s="282"/>
      <c r="AP950" s="282"/>
      <c r="AQ950" s="282"/>
      <c r="AR950" s="282"/>
      <c r="AT950" s="283"/>
      <c r="AU950" s="283"/>
      <c r="AV950" s="283"/>
      <c r="AW950" s="283"/>
      <c r="AY950" s="283"/>
      <c r="AZ950" s="282"/>
      <c r="BA950" s="283"/>
      <c r="BB950" s="282"/>
      <c r="BC950" s="282"/>
      <c r="BD950" s="282"/>
      <c r="BE950" s="283"/>
      <c r="BG950" s="282"/>
      <c r="BH950" s="282"/>
      <c r="BI950" s="282"/>
      <c r="BL950" s="421"/>
      <c r="BM950" s="424"/>
      <c r="BN950" s="424"/>
      <c r="BO950" s="424"/>
      <c r="BP950" s="424"/>
      <c r="BQ950" s="421"/>
      <c r="BR950" s="421"/>
      <c r="BV950" s="282"/>
      <c r="BW950" s="283"/>
      <c r="BY950" s="283"/>
      <c r="BZ950" s="283"/>
      <c r="CA950" s="283"/>
      <c r="CB950" s="282"/>
      <c r="CC950" s="282"/>
      <c r="CD950" s="282"/>
      <c r="CE950" s="282"/>
      <c r="CG950" s="427"/>
      <c r="CH950" s="402"/>
      <c r="CI950" s="424"/>
      <c r="CJ950" s="282"/>
      <c r="CK950" s="282"/>
      <c r="CL950" s="283"/>
      <c r="CM950" s="283"/>
      <c r="CP950" s="282"/>
      <c r="DC950" s="282"/>
      <c r="DD950" s="282"/>
      <c r="DE950" s="282"/>
      <c r="DF950" s="282"/>
      <c r="DG950" s="282"/>
      <c r="DH950" s="282"/>
      <c r="DI950" s="282"/>
      <c r="DJ950" s="282"/>
      <c r="EF950" s="495" t="str">
        <f>""&amp;(MID(数据表!AZ950,1,MIN(FIND({"(";"（"},数据表!AZ950&amp;"(（",1)-1)))&amp;""</f>
        <v/>
      </c>
      <c r="EG950" s="495" t="str">
        <f>""&amp;(MID(数据表!AZ950,1,MIN(FIND({0;1;2;3;4;5;6;7;8;9},数据表!AZ950&amp;"1234567890",1)-1)))&amp;""</f>
        <v/>
      </c>
    </row>
    <row r="951" spans="2:137" s="310" customFormat="1" ht="12" customHeight="1">
      <c r="B951" s="286"/>
      <c r="C951" s="286"/>
      <c r="D951" s="286"/>
      <c r="E951" s="479"/>
      <c r="F951" s="282"/>
      <c r="G951" s="283"/>
      <c r="H951" s="421"/>
      <c r="I951" s="421"/>
      <c r="J951" s="283"/>
      <c r="K951" s="421"/>
      <c r="L951" s="282"/>
      <c r="N951" s="282"/>
      <c r="S951" s="282"/>
      <c r="T951" s="283"/>
      <c r="U951" s="283"/>
      <c r="V951" s="283"/>
      <c r="W951" s="283"/>
      <c r="X951" s="283"/>
      <c r="Y951" s="282"/>
      <c r="Z951" s="282"/>
      <c r="AA951" s="283"/>
      <c r="AB951" s="282"/>
      <c r="AC951" s="282"/>
      <c r="AD951" s="282"/>
      <c r="AE951" s="282"/>
      <c r="AF951" s="283"/>
      <c r="AG951" s="402"/>
      <c r="AH951" s="283"/>
      <c r="AI951" s="283"/>
      <c r="AJ951" s="283"/>
      <c r="AK951" s="283"/>
      <c r="AL951" s="283"/>
      <c r="AM951" s="282"/>
      <c r="AN951" s="282"/>
      <c r="AO951" s="282"/>
      <c r="AP951" s="282"/>
      <c r="AQ951" s="282"/>
      <c r="AR951" s="282"/>
      <c r="AT951" s="283"/>
      <c r="AU951" s="283"/>
      <c r="AV951" s="283"/>
      <c r="AW951" s="283"/>
      <c r="AY951" s="283"/>
      <c r="AZ951" s="282"/>
      <c r="BA951" s="283"/>
      <c r="BB951" s="282"/>
      <c r="BC951" s="282"/>
      <c r="BD951" s="282"/>
      <c r="BE951" s="283"/>
      <c r="BG951" s="282"/>
      <c r="BH951" s="282"/>
      <c r="BI951" s="282"/>
      <c r="BL951" s="421"/>
      <c r="BM951" s="424"/>
      <c r="BN951" s="424"/>
      <c r="BO951" s="424"/>
      <c r="BP951" s="424"/>
      <c r="BQ951" s="421"/>
      <c r="BR951" s="421"/>
      <c r="BV951" s="282"/>
      <c r="BW951" s="283"/>
      <c r="BY951" s="283"/>
      <c r="BZ951" s="283"/>
      <c r="CA951" s="283"/>
      <c r="CB951" s="282"/>
      <c r="CC951" s="282"/>
      <c r="CD951" s="282"/>
      <c r="CE951" s="282"/>
      <c r="CG951" s="427"/>
      <c r="CH951" s="402"/>
      <c r="CI951" s="424"/>
      <c r="CJ951" s="282"/>
      <c r="CK951" s="282"/>
      <c r="CL951" s="283"/>
      <c r="CM951" s="283"/>
      <c r="CP951" s="282"/>
      <c r="DC951" s="282"/>
      <c r="DD951" s="282"/>
      <c r="DE951" s="282"/>
      <c r="DF951" s="282"/>
      <c r="DG951" s="282"/>
      <c r="DH951" s="282"/>
      <c r="DI951" s="282"/>
      <c r="DJ951" s="282"/>
      <c r="EF951" s="495" t="str">
        <f>""&amp;(MID(数据表!AZ951,1,MIN(FIND({"(";"（"},数据表!AZ951&amp;"(（",1)-1)))&amp;""</f>
        <v/>
      </c>
      <c r="EG951" s="495" t="str">
        <f>""&amp;(MID(数据表!AZ951,1,MIN(FIND({0;1;2;3;4;5;6;7;8;9},数据表!AZ951&amp;"1234567890",1)-1)))&amp;""</f>
        <v/>
      </c>
    </row>
    <row r="952" spans="2:137" s="310" customFormat="1" ht="12" customHeight="1">
      <c r="B952" s="286"/>
      <c r="C952" s="286"/>
      <c r="D952" s="286"/>
      <c r="E952" s="479"/>
      <c r="F952" s="282"/>
      <c r="G952" s="283"/>
      <c r="H952" s="421"/>
      <c r="I952" s="421"/>
      <c r="J952" s="283"/>
      <c r="K952" s="421"/>
      <c r="L952" s="282"/>
      <c r="N952" s="282"/>
      <c r="S952" s="282"/>
      <c r="T952" s="283"/>
      <c r="U952" s="283"/>
      <c r="V952" s="283"/>
      <c r="W952" s="283"/>
      <c r="X952" s="283"/>
      <c r="Y952" s="282"/>
      <c r="Z952" s="282"/>
      <c r="AA952" s="283"/>
      <c r="AB952" s="282"/>
      <c r="AC952" s="282"/>
      <c r="AD952" s="282"/>
      <c r="AE952" s="282"/>
      <c r="AF952" s="283"/>
      <c r="AG952" s="402"/>
      <c r="AH952" s="283"/>
      <c r="AI952" s="283"/>
      <c r="AJ952" s="283"/>
      <c r="AK952" s="283"/>
      <c r="AL952" s="283"/>
      <c r="AM952" s="282"/>
      <c r="AN952" s="282"/>
      <c r="AO952" s="282"/>
      <c r="AP952" s="282"/>
      <c r="AQ952" s="282"/>
      <c r="AR952" s="282"/>
      <c r="AT952" s="283"/>
      <c r="AU952" s="283"/>
      <c r="AV952" s="283"/>
      <c r="AW952" s="283"/>
      <c r="AY952" s="283"/>
      <c r="AZ952" s="282"/>
      <c r="BA952" s="283"/>
      <c r="BB952" s="282"/>
      <c r="BC952" s="282"/>
      <c r="BD952" s="282"/>
      <c r="BE952" s="283"/>
      <c r="BG952" s="282"/>
      <c r="BH952" s="282"/>
      <c r="BI952" s="282"/>
      <c r="BL952" s="421"/>
      <c r="BM952" s="424"/>
      <c r="BN952" s="424"/>
      <c r="BO952" s="424"/>
      <c r="BP952" s="424"/>
      <c r="BQ952" s="421"/>
      <c r="BR952" s="421"/>
      <c r="BV952" s="282"/>
      <c r="BW952" s="283"/>
      <c r="BY952" s="283"/>
      <c r="BZ952" s="283"/>
      <c r="CA952" s="283"/>
      <c r="CB952" s="282"/>
      <c r="CC952" s="282"/>
      <c r="CD952" s="282"/>
      <c r="CE952" s="282"/>
      <c r="CG952" s="427"/>
      <c r="CH952" s="402"/>
      <c r="CI952" s="424"/>
      <c r="CJ952" s="282"/>
      <c r="CK952" s="282"/>
      <c r="CL952" s="283"/>
      <c r="CM952" s="283"/>
      <c r="CP952" s="282"/>
      <c r="DC952" s="282"/>
      <c r="DD952" s="282"/>
      <c r="DE952" s="282"/>
      <c r="DF952" s="282"/>
      <c r="DG952" s="282"/>
      <c r="DH952" s="282"/>
      <c r="DI952" s="282"/>
      <c r="DJ952" s="282"/>
      <c r="EF952" s="495" t="str">
        <f>""&amp;(MID(数据表!AZ952,1,MIN(FIND({"(";"（"},数据表!AZ952&amp;"(（",1)-1)))&amp;""</f>
        <v/>
      </c>
      <c r="EG952" s="495" t="str">
        <f>""&amp;(MID(数据表!AZ952,1,MIN(FIND({0;1;2;3;4;5;6;7;8;9},数据表!AZ952&amp;"1234567890",1)-1)))&amp;""</f>
        <v/>
      </c>
    </row>
    <row r="953" spans="2:137" s="310" customFormat="1" ht="12" customHeight="1">
      <c r="B953" s="286"/>
      <c r="C953" s="286"/>
      <c r="D953" s="286"/>
      <c r="E953" s="479"/>
      <c r="F953" s="282"/>
      <c r="G953" s="283"/>
      <c r="H953" s="421"/>
      <c r="I953" s="421"/>
      <c r="J953" s="283"/>
      <c r="K953" s="421"/>
      <c r="L953" s="282"/>
      <c r="N953" s="282"/>
      <c r="S953" s="282"/>
      <c r="T953" s="283"/>
      <c r="U953" s="283"/>
      <c r="V953" s="283"/>
      <c r="W953" s="283"/>
      <c r="X953" s="283"/>
      <c r="Y953" s="282"/>
      <c r="Z953" s="282"/>
      <c r="AA953" s="283"/>
      <c r="AB953" s="282"/>
      <c r="AC953" s="282"/>
      <c r="AD953" s="282"/>
      <c r="AE953" s="282"/>
      <c r="AF953" s="283"/>
      <c r="AG953" s="402"/>
      <c r="AH953" s="283"/>
      <c r="AI953" s="283"/>
      <c r="AJ953" s="283"/>
      <c r="AK953" s="283"/>
      <c r="AL953" s="283"/>
      <c r="AM953" s="282"/>
      <c r="AN953" s="282"/>
      <c r="AO953" s="282"/>
      <c r="AP953" s="282"/>
      <c r="AQ953" s="282"/>
      <c r="AR953" s="282"/>
      <c r="AT953" s="283"/>
      <c r="AU953" s="283"/>
      <c r="AV953" s="283"/>
      <c r="AW953" s="283"/>
      <c r="AY953" s="283"/>
      <c r="AZ953" s="282"/>
      <c r="BA953" s="283"/>
      <c r="BB953" s="282"/>
      <c r="BC953" s="282"/>
      <c r="BD953" s="282"/>
      <c r="BE953" s="283"/>
      <c r="BG953" s="282"/>
      <c r="BH953" s="282"/>
      <c r="BI953" s="282"/>
      <c r="BL953" s="421"/>
      <c r="BM953" s="424"/>
      <c r="BN953" s="424"/>
      <c r="BO953" s="424"/>
      <c r="BP953" s="424"/>
      <c r="BQ953" s="421"/>
      <c r="BR953" s="421"/>
      <c r="BV953" s="282"/>
      <c r="BW953" s="283"/>
      <c r="BY953" s="283"/>
      <c r="BZ953" s="283"/>
      <c r="CA953" s="283"/>
      <c r="CB953" s="282"/>
      <c r="CC953" s="282"/>
      <c r="CD953" s="282"/>
      <c r="CE953" s="282"/>
      <c r="CG953" s="427"/>
      <c r="CH953" s="402"/>
      <c r="CI953" s="424"/>
      <c r="CJ953" s="282"/>
      <c r="CK953" s="282"/>
      <c r="CL953" s="283"/>
      <c r="CM953" s="283"/>
      <c r="CP953" s="282"/>
      <c r="DC953" s="282"/>
      <c r="DD953" s="282"/>
      <c r="DE953" s="282"/>
      <c r="DF953" s="282"/>
      <c r="DG953" s="282"/>
      <c r="DH953" s="282"/>
      <c r="DI953" s="282"/>
      <c r="DJ953" s="282"/>
      <c r="EF953" s="495" t="str">
        <f>""&amp;(MID(数据表!AZ953,1,MIN(FIND({"(";"（"},数据表!AZ953&amp;"(（",1)-1)))&amp;""</f>
        <v/>
      </c>
      <c r="EG953" s="495" t="str">
        <f>""&amp;(MID(数据表!AZ953,1,MIN(FIND({0;1;2;3;4;5;6;7;8;9},数据表!AZ953&amp;"1234567890",1)-1)))&amp;""</f>
        <v/>
      </c>
    </row>
    <row r="954" spans="2:137" s="310" customFormat="1" ht="12" customHeight="1">
      <c r="B954" s="286"/>
      <c r="C954" s="286"/>
      <c r="D954" s="286"/>
      <c r="E954" s="479"/>
      <c r="F954" s="282"/>
      <c r="G954" s="283"/>
      <c r="H954" s="421"/>
      <c r="I954" s="421"/>
      <c r="J954" s="283"/>
      <c r="K954" s="421"/>
      <c r="L954" s="282"/>
      <c r="N954" s="282"/>
      <c r="S954" s="282"/>
      <c r="T954" s="283"/>
      <c r="U954" s="283"/>
      <c r="V954" s="283"/>
      <c r="W954" s="283"/>
      <c r="X954" s="283"/>
      <c r="Y954" s="282"/>
      <c r="Z954" s="282"/>
      <c r="AA954" s="283"/>
      <c r="AB954" s="282"/>
      <c r="AC954" s="282"/>
      <c r="AD954" s="282"/>
      <c r="AE954" s="282"/>
      <c r="AF954" s="283"/>
      <c r="AG954" s="402"/>
      <c r="AH954" s="283"/>
      <c r="AI954" s="283"/>
      <c r="AJ954" s="283"/>
      <c r="AK954" s="283"/>
      <c r="AL954" s="283"/>
      <c r="AM954" s="282"/>
      <c r="AN954" s="282"/>
      <c r="AO954" s="282"/>
      <c r="AP954" s="282"/>
      <c r="AQ954" s="282"/>
      <c r="AR954" s="282"/>
      <c r="AT954" s="283"/>
      <c r="AU954" s="283"/>
      <c r="AV954" s="283"/>
      <c r="AW954" s="283"/>
      <c r="AY954" s="283"/>
      <c r="AZ954" s="282"/>
      <c r="BA954" s="283"/>
      <c r="BB954" s="282"/>
      <c r="BC954" s="282"/>
      <c r="BD954" s="282"/>
      <c r="BE954" s="283"/>
      <c r="BG954" s="282"/>
      <c r="BH954" s="282"/>
      <c r="BI954" s="282"/>
      <c r="BL954" s="421"/>
      <c r="BM954" s="424"/>
      <c r="BN954" s="424"/>
      <c r="BO954" s="424"/>
      <c r="BP954" s="424"/>
      <c r="BQ954" s="421"/>
      <c r="BR954" s="421"/>
      <c r="BV954" s="282"/>
      <c r="BW954" s="283"/>
      <c r="BY954" s="283"/>
      <c r="BZ954" s="283"/>
      <c r="CA954" s="283"/>
      <c r="CB954" s="282"/>
      <c r="CC954" s="282"/>
      <c r="CD954" s="282"/>
      <c r="CE954" s="282"/>
      <c r="CG954" s="427"/>
      <c r="CH954" s="402"/>
      <c r="CI954" s="424"/>
      <c r="CJ954" s="282"/>
      <c r="CK954" s="282"/>
      <c r="CL954" s="283"/>
      <c r="CM954" s="283"/>
      <c r="CP954" s="282"/>
      <c r="DC954" s="282"/>
      <c r="DD954" s="282"/>
      <c r="DE954" s="282"/>
      <c r="DF954" s="282"/>
      <c r="DG954" s="282"/>
      <c r="DH954" s="282"/>
      <c r="DI954" s="282"/>
      <c r="DJ954" s="282"/>
      <c r="EF954" s="495" t="str">
        <f>""&amp;(MID(数据表!AZ954,1,MIN(FIND({"(";"（"},数据表!AZ954&amp;"(（",1)-1)))&amp;""</f>
        <v/>
      </c>
      <c r="EG954" s="495" t="str">
        <f>""&amp;(MID(数据表!AZ954,1,MIN(FIND({0;1;2;3;4;5;6;7;8;9},数据表!AZ954&amp;"1234567890",1)-1)))&amp;""</f>
        <v/>
      </c>
    </row>
    <row r="955" spans="2:137" s="310" customFormat="1" ht="12" customHeight="1">
      <c r="B955" s="286"/>
      <c r="C955" s="286"/>
      <c r="D955" s="286"/>
      <c r="E955" s="479"/>
      <c r="F955" s="282"/>
      <c r="G955" s="283"/>
      <c r="H955" s="421"/>
      <c r="I955" s="421"/>
      <c r="J955" s="283"/>
      <c r="K955" s="421"/>
      <c r="L955" s="282"/>
      <c r="N955" s="282"/>
      <c r="S955" s="282"/>
      <c r="T955" s="283"/>
      <c r="U955" s="283"/>
      <c r="V955" s="283"/>
      <c r="W955" s="283"/>
      <c r="X955" s="283"/>
      <c r="Y955" s="282"/>
      <c r="Z955" s="282"/>
      <c r="AA955" s="283"/>
      <c r="AB955" s="282"/>
      <c r="AC955" s="282"/>
      <c r="AD955" s="282"/>
      <c r="AE955" s="282"/>
      <c r="AF955" s="283"/>
      <c r="AG955" s="402"/>
      <c r="AH955" s="283"/>
      <c r="AI955" s="283"/>
      <c r="AJ955" s="283"/>
      <c r="AK955" s="283"/>
      <c r="AL955" s="283"/>
      <c r="AM955" s="282"/>
      <c r="AN955" s="282"/>
      <c r="AO955" s="282"/>
      <c r="AP955" s="282"/>
      <c r="AQ955" s="282"/>
      <c r="AR955" s="282"/>
      <c r="AT955" s="283"/>
      <c r="AU955" s="283"/>
      <c r="AV955" s="283"/>
      <c r="AW955" s="283"/>
      <c r="AY955" s="283"/>
      <c r="AZ955" s="282"/>
      <c r="BA955" s="283"/>
      <c r="BB955" s="282"/>
      <c r="BC955" s="282"/>
      <c r="BD955" s="282"/>
      <c r="BE955" s="283"/>
      <c r="BG955" s="282"/>
      <c r="BH955" s="282"/>
      <c r="BI955" s="282"/>
      <c r="BL955" s="421"/>
      <c r="BM955" s="424"/>
      <c r="BN955" s="424"/>
      <c r="BO955" s="424"/>
      <c r="BP955" s="424"/>
      <c r="BQ955" s="421"/>
      <c r="BR955" s="421"/>
      <c r="BV955" s="282"/>
      <c r="BW955" s="283"/>
      <c r="BY955" s="283"/>
      <c r="BZ955" s="283"/>
      <c r="CA955" s="283"/>
      <c r="CB955" s="282"/>
      <c r="CC955" s="282"/>
      <c r="CD955" s="282"/>
      <c r="CE955" s="282"/>
      <c r="CG955" s="427"/>
      <c r="CH955" s="402"/>
      <c r="CI955" s="424"/>
      <c r="CJ955" s="282"/>
      <c r="CK955" s="282"/>
      <c r="CL955" s="283"/>
      <c r="CM955" s="283"/>
      <c r="CP955" s="282"/>
      <c r="DC955" s="282"/>
      <c r="DD955" s="282"/>
      <c r="DE955" s="282"/>
      <c r="DF955" s="282"/>
      <c r="DG955" s="282"/>
      <c r="DH955" s="282"/>
      <c r="DI955" s="282"/>
      <c r="DJ955" s="282"/>
      <c r="EF955" s="495" t="str">
        <f>""&amp;(MID(数据表!AZ955,1,MIN(FIND({"(";"（"},数据表!AZ955&amp;"(（",1)-1)))&amp;""</f>
        <v/>
      </c>
      <c r="EG955" s="495" t="str">
        <f>""&amp;(MID(数据表!AZ955,1,MIN(FIND({0;1;2;3;4;5;6;7;8;9},数据表!AZ955&amp;"1234567890",1)-1)))&amp;""</f>
        <v/>
      </c>
    </row>
    <row r="956" spans="2:137" s="310" customFormat="1" ht="12" customHeight="1">
      <c r="B956" s="286"/>
      <c r="C956" s="286"/>
      <c r="D956" s="286"/>
      <c r="E956" s="479"/>
      <c r="F956" s="282"/>
      <c r="G956" s="283"/>
      <c r="H956" s="421"/>
      <c r="I956" s="421"/>
      <c r="J956" s="283"/>
      <c r="K956" s="421"/>
      <c r="L956" s="282"/>
      <c r="N956" s="282"/>
      <c r="S956" s="282"/>
      <c r="T956" s="283"/>
      <c r="U956" s="283"/>
      <c r="V956" s="283"/>
      <c r="W956" s="283"/>
      <c r="X956" s="283"/>
      <c r="Y956" s="282"/>
      <c r="Z956" s="282"/>
      <c r="AA956" s="283"/>
      <c r="AB956" s="282"/>
      <c r="AC956" s="282"/>
      <c r="AD956" s="282"/>
      <c r="AE956" s="282"/>
      <c r="AF956" s="283"/>
      <c r="AG956" s="402"/>
      <c r="AH956" s="283"/>
      <c r="AI956" s="283"/>
      <c r="AJ956" s="283"/>
      <c r="AK956" s="283"/>
      <c r="AL956" s="283"/>
      <c r="AM956" s="282"/>
      <c r="AN956" s="282"/>
      <c r="AO956" s="282"/>
      <c r="AP956" s="282"/>
      <c r="AQ956" s="282"/>
      <c r="AR956" s="282"/>
      <c r="AT956" s="283"/>
      <c r="AU956" s="283"/>
      <c r="AV956" s="283"/>
      <c r="AW956" s="283"/>
      <c r="AY956" s="283"/>
      <c r="AZ956" s="282"/>
      <c r="BA956" s="283"/>
      <c r="BB956" s="282"/>
      <c r="BC956" s="282"/>
      <c r="BD956" s="282"/>
      <c r="BE956" s="283"/>
      <c r="BG956" s="282"/>
      <c r="BH956" s="282"/>
      <c r="BI956" s="282"/>
      <c r="BL956" s="421"/>
      <c r="BM956" s="424"/>
      <c r="BN956" s="424"/>
      <c r="BO956" s="424"/>
      <c r="BP956" s="424"/>
      <c r="BQ956" s="421"/>
      <c r="BR956" s="421"/>
      <c r="BV956" s="282"/>
      <c r="BW956" s="283"/>
      <c r="BY956" s="283"/>
      <c r="BZ956" s="283"/>
      <c r="CA956" s="283"/>
      <c r="CB956" s="282"/>
      <c r="CC956" s="282"/>
      <c r="CD956" s="282"/>
      <c r="CE956" s="282"/>
      <c r="CG956" s="427"/>
      <c r="CH956" s="402"/>
      <c r="CI956" s="424"/>
      <c r="CJ956" s="282"/>
      <c r="CK956" s="282"/>
      <c r="CL956" s="283"/>
      <c r="CM956" s="283"/>
      <c r="CP956" s="282"/>
      <c r="DC956" s="282"/>
      <c r="DD956" s="282"/>
      <c r="DE956" s="282"/>
      <c r="DF956" s="282"/>
      <c r="DG956" s="282"/>
      <c r="DH956" s="282"/>
      <c r="DI956" s="282"/>
      <c r="DJ956" s="282"/>
      <c r="EF956" s="495" t="str">
        <f>""&amp;(MID(数据表!AZ956,1,MIN(FIND({"(";"（"},数据表!AZ956&amp;"(（",1)-1)))&amp;""</f>
        <v/>
      </c>
      <c r="EG956" s="495" t="str">
        <f>""&amp;(MID(数据表!AZ956,1,MIN(FIND({0;1;2;3;4;5;6;7;8;9},数据表!AZ956&amp;"1234567890",1)-1)))&amp;""</f>
        <v/>
      </c>
    </row>
    <row r="957" spans="2:137" s="310" customFormat="1" ht="12" customHeight="1">
      <c r="B957" s="286"/>
      <c r="C957" s="286"/>
      <c r="D957" s="286"/>
      <c r="E957" s="479"/>
      <c r="F957" s="282"/>
      <c r="G957" s="283"/>
      <c r="H957" s="421"/>
      <c r="I957" s="421"/>
      <c r="J957" s="283"/>
      <c r="K957" s="421"/>
      <c r="L957" s="282"/>
      <c r="N957" s="282"/>
      <c r="S957" s="282"/>
      <c r="T957" s="283"/>
      <c r="U957" s="283"/>
      <c r="V957" s="283"/>
      <c r="W957" s="283"/>
      <c r="X957" s="283"/>
      <c r="Y957" s="282"/>
      <c r="Z957" s="282"/>
      <c r="AA957" s="283"/>
      <c r="AB957" s="282"/>
      <c r="AC957" s="282"/>
      <c r="AD957" s="282"/>
      <c r="AE957" s="282"/>
      <c r="AF957" s="283"/>
      <c r="AG957" s="402"/>
      <c r="AH957" s="283"/>
      <c r="AI957" s="283"/>
      <c r="AJ957" s="283"/>
      <c r="AK957" s="283"/>
      <c r="AL957" s="283"/>
      <c r="AM957" s="282"/>
      <c r="AN957" s="282"/>
      <c r="AO957" s="282"/>
      <c r="AP957" s="282"/>
      <c r="AQ957" s="282"/>
      <c r="AR957" s="282"/>
      <c r="AT957" s="283"/>
      <c r="AU957" s="283"/>
      <c r="AV957" s="283"/>
      <c r="AW957" s="283"/>
      <c r="AY957" s="283"/>
      <c r="AZ957" s="282"/>
      <c r="BA957" s="283"/>
      <c r="BB957" s="282"/>
      <c r="BC957" s="282"/>
      <c r="BD957" s="282"/>
      <c r="BE957" s="283"/>
      <c r="BG957" s="282"/>
      <c r="BH957" s="282"/>
      <c r="BI957" s="282"/>
      <c r="BL957" s="421"/>
      <c r="BM957" s="424"/>
      <c r="BN957" s="424"/>
      <c r="BO957" s="424"/>
      <c r="BP957" s="424"/>
      <c r="BQ957" s="421"/>
      <c r="BR957" s="421"/>
      <c r="BV957" s="282"/>
      <c r="BW957" s="283"/>
      <c r="BY957" s="283"/>
      <c r="BZ957" s="283"/>
      <c r="CA957" s="283"/>
      <c r="CB957" s="282"/>
      <c r="CC957" s="282"/>
      <c r="CD957" s="282"/>
      <c r="CE957" s="282"/>
      <c r="CG957" s="427"/>
      <c r="CH957" s="402"/>
      <c r="CI957" s="424"/>
      <c r="CJ957" s="282"/>
      <c r="CK957" s="282"/>
      <c r="CL957" s="283"/>
      <c r="CM957" s="283"/>
      <c r="CP957" s="282"/>
      <c r="DC957" s="282"/>
      <c r="DD957" s="282"/>
      <c r="DE957" s="282"/>
      <c r="DF957" s="282"/>
      <c r="DG957" s="282"/>
      <c r="DH957" s="282"/>
      <c r="DI957" s="282"/>
      <c r="DJ957" s="282"/>
      <c r="EF957" s="495" t="str">
        <f>""&amp;(MID(数据表!AZ957,1,MIN(FIND({"(";"（"},数据表!AZ957&amp;"(（",1)-1)))&amp;""</f>
        <v/>
      </c>
      <c r="EG957" s="495" t="str">
        <f>""&amp;(MID(数据表!AZ957,1,MIN(FIND({0;1;2;3;4;5;6;7;8;9},数据表!AZ957&amp;"1234567890",1)-1)))&amp;""</f>
        <v/>
      </c>
    </row>
    <row r="958" spans="2:137" s="310" customFormat="1" ht="12" customHeight="1">
      <c r="B958" s="286"/>
      <c r="C958" s="286"/>
      <c r="D958" s="286"/>
      <c r="E958" s="479"/>
      <c r="F958" s="282"/>
      <c r="G958" s="283"/>
      <c r="H958" s="421"/>
      <c r="I958" s="421"/>
      <c r="J958" s="283"/>
      <c r="K958" s="421"/>
      <c r="L958" s="282"/>
      <c r="N958" s="282"/>
      <c r="S958" s="282"/>
      <c r="T958" s="283"/>
      <c r="U958" s="283"/>
      <c r="V958" s="283"/>
      <c r="W958" s="283"/>
      <c r="X958" s="283"/>
      <c r="Y958" s="282"/>
      <c r="Z958" s="282"/>
      <c r="AA958" s="283"/>
      <c r="AB958" s="282"/>
      <c r="AC958" s="282"/>
      <c r="AD958" s="282"/>
      <c r="AE958" s="282"/>
      <c r="AF958" s="283"/>
      <c r="AG958" s="402"/>
      <c r="AH958" s="283"/>
      <c r="AI958" s="283"/>
      <c r="AJ958" s="283"/>
      <c r="AK958" s="283"/>
      <c r="AL958" s="283"/>
      <c r="AM958" s="282"/>
      <c r="AN958" s="282"/>
      <c r="AO958" s="282"/>
      <c r="AP958" s="282"/>
      <c r="AQ958" s="282"/>
      <c r="AR958" s="282"/>
      <c r="AT958" s="283"/>
      <c r="AU958" s="283"/>
      <c r="AV958" s="283"/>
      <c r="AW958" s="283"/>
      <c r="AY958" s="283"/>
      <c r="AZ958" s="282"/>
      <c r="BA958" s="283"/>
      <c r="BB958" s="282"/>
      <c r="BC958" s="282"/>
      <c r="BD958" s="282"/>
      <c r="BE958" s="283"/>
      <c r="BG958" s="282"/>
      <c r="BH958" s="282"/>
      <c r="BI958" s="282"/>
      <c r="BL958" s="421"/>
      <c r="BM958" s="424"/>
      <c r="BN958" s="424"/>
      <c r="BO958" s="424"/>
      <c r="BP958" s="424"/>
      <c r="BQ958" s="421"/>
      <c r="BR958" s="421"/>
      <c r="BV958" s="282"/>
      <c r="BW958" s="283"/>
      <c r="BY958" s="283"/>
      <c r="BZ958" s="283"/>
      <c r="CA958" s="283"/>
      <c r="CB958" s="282"/>
      <c r="CC958" s="282"/>
      <c r="CD958" s="282"/>
      <c r="CE958" s="282"/>
      <c r="CG958" s="427"/>
      <c r="CH958" s="402"/>
      <c r="CI958" s="424"/>
      <c r="CJ958" s="282"/>
      <c r="CK958" s="282"/>
      <c r="CL958" s="283"/>
      <c r="CM958" s="283"/>
      <c r="CP958" s="282"/>
      <c r="DC958" s="282"/>
      <c r="DD958" s="282"/>
      <c r="DE958" s="282"/>
      <c r="DF958" s="282"/>
      <c r="DG958" s="282"/>
      <c r="DH958" s="282"/>
      <c r="DI958" s="282"/>
      <c r="DJ958" s="282"/>
      <c r="EF958" s="495" t="str">
        <f>""&amp;(MID(数据表!AZ958,1,MIN(FIND({"(";"（"},数据表!AZ958&amp;"(（",1)-1)))&amp;""</f>
        <v/>
      </c>
      <c r="EG958" s="495" t="str">
        <f>""&amp;(MID(数据表!AZ958,1,MIN(FIND({0;1;2;3;4;5;6;7;8;9},数据表!AZ958&amp;"1234567890",1)-1)))&amp;""</f>
        <v/>
      </c>
    </row>
    <row r="959" spans="2:137" s="310" customFormat="1" ht="12" customHeight="1">
      <c r="B959" s="286"/>
      <c r="C959" s="286"/>
      <c r="D959" s="286"/>
      <c r="E959" s="479"/>
      <c r="F959" s="282"/>
      <c r="G959" s="283"/>
      <c r="H959" s="421"/>
      <c r="I959" s="421"/>
      <c r="J959" s="283"/>
      <c r="K959" s="421"/>
      <c r="L959" s="282"/>
      <c r="N959" s="282"/>
      <c r="S959" s="282"/>
      <c r="T959" s="283"/>
      <c r="U959" s="283"/>
      <c r="V959" s="283"/>
      <c r="W959" s="283"/>
      <c r="X959" s="283"/>
      <c r="Y959" s="282"/>
      <c r="Z959" s="282"/>
      <c r="AA959" s="283"/>
      <c r="AB959" s="282"/>
      <c r="AC959" s="282"/>
      <c r="AD959" s="282"/>
      <c r="AE959" s="282"/>
      <c r="AF959" s="283"/>
      <c r="AG959" s="402"/>
      <c r="AH959" s="283"/>
      <c r="AI959" s="283"/>
      <c r="AJ959" s="283"/>
      <c r="AK959" s="283"/>
      <c r="AL959" s="283"/>
      <c r="AM959" s="282"/>
      <c r="AN959" s="282"/>
      <c r="AO959" s="282"/>
      <c r="AP959" s="282"/>
      <c r="AQ959" s="282"/>
      <c r="AR959" s="282"/>
      <c r="AT959" s="283"/>
      <c r="AU959" s="283"/>
      <c r="AV959" s="283"/>
      <c r="AW959" s="283"/>
      <c r="AY959" s="283"/>
      <c r="AZ959" s="282"/>
      <c r="BA959" s="283"/>
      <c r="BB959" s="282"/>
      <c r="BC959" s="282"/>
      <c r="BD959" s="282"/>
      <c r="BE959" s="283"/>
      <c r="BG959" s="282"/>
      <c r="BH959" s="282"/>
      <c r="BI959" s="282"/>
      <c r="BL959" s="421"/>
      <c r="BM959" s="424"/>
      <c r="BN959" s="424"/>
      <c r="BO959" s="424"/>
      <c r="BP959" s="424"/>
      <c r="BQ959" s="421"/>
      <c r="BR959" s="421"/>
      <c r="BV959" s="282"/>
      <c r="BW959" s="283"/>
      <c r="BY959" s="283"/>
      <c r="BZ959" s="283"/>
      <c r="CA959" s="283"/>
      <c r="CB959" s="282"/>
      <c r="CC959" s="282"/>
      <c r="CD959" s="282"/>
      <c r="CE959" s="282"/>
      <c r="CG959" s="427"/>
      <c r="CH959" s="402"/>
      <c r="CI959" s="424"/>
      <c r="CJ959" s="282"/>
      <c r="CK959" s="282"/>
      <c r="CL959" s="283"/>
      <c r="CM959" s="283"/>
      <c r="CP959" s="282"/>
      <c r="DC959" s="282"/>
      <c r="DD959" s="282"/>
      <c r="DE959" s="282"/>
      <c r="DF959" s="282"/>
      <c r="DG959" s="282"/>
      <c r="DH959" s="282"/>
      <c r="DI959" s="282"/>
      <c r="DJ959" s="282"/>
      <c r="EF959" s="495" t="str">
        <f>""&amp;(MID(数据表!AZ959,1,MIN(FIND({"(";"（"},数据表!AZ959&amp;"(（",1)-1)))&amp;""</f>
        <v/>
      </c>
      <c r="EG959" s="495" t="str">
        <f>""&amp;(MID(数据表!AZ959,1,MIN(FIND({0;1;2;3;4;5;6;7;8;9},数据表!AZ959&amp;"1234567890",1)-1)))&amp;""</f>
        <v/>
      </c>
    </row>
    <row r="960" spans="2:137" s="310" customFormat="1" ht="12" customHeight="1">
      <c r="B960" s="286"/>
      <c r="C960" s="286"/>
      <c r="D960" s="286"/>
      <c r="E960" s="479"/>
      <c r="F960" s="282"/>
      <c r="G960" s="283"/>
      <c r="H960" s="421"/>
      <c r="I960" s="421"/>
      <c r="J960" s="283"/>
      <c r="K960" s="421"/>
      <c r="L960" s="282"/>
      <c r="N960" s="282"/>
      <c r="S960" s="282"/>
      <c r="T960" s="283"/>
      <c r="U960" s="283"/>
      <c r="V960" s="283"/>
      <c r="W960" s="283"/>
      <c r="X960" s="283"/>
      <c r="Y960" s="282"/>
      <c r="Z960" s="282"/>
      <c r="AA960" s="283"/>
      <c r="AB960" s="282"/>
      <c r="AC960" s="282"/>
      <c r="AD960" s="282"/>
      <c r="AE960" s="282"/>
      <c r="AF960" s="283"/>
      <c r="AG960" s="402"/>
      <c r="AH960" s="283"/>
      <c r="AI960" s="283"/>
      <c r="AJ960" s="283"/>
      <c r="AK960" s="283"/>
      <c r="AL960" s="283"/>
      <c r="AM960" s="282"/>
      <c r="AN960" s="282"/>
      <c r="AO960" s="282"/>
      <c r="AP960" s="282"/>
      <c r="AQ960" s="282"/>
      <c r="AR960" s="282"/>
      <c r="AT960" s="283"/>
      <c r="AU960" s="283"/>
      <c r="AV960" s="283"/>
      <c r="AW960" s="283"/>
      <c r="AY960" s="283"/>
      <c r="AZ960" s="282"/>
      <c r="BA960" s="283"/>
      <c r="BB960" s="282"/>
      <c r="BC960" s="282"/>
      <c r="BD960" s="282"/>
      <c r="BE960" s="283"/>
      <c r="BG960" s="282"/>
      <c r="BH960" s="282"/>
      <c r="BI960" s="282"/>
      <c r="BL960" s="421"/>
      <c r="BM960" s="424"/>
      <c r="BN960" s="424"/>
      <c r="BO960" s="424"/>
      <c r="BP960" s="424"/>
      <c r="BQ960" s="421"/>
      <c r="BR960" s="421"/>
      <c r="BV960" s="282"/>
      <c r="BW960" s="283"/>
      <c r="BY960" s="283"/>
      <c r="BZ960" s="283"/>
      <c r="CA960" s="283"/>
      <c r="CB960" s="282"/>
      <c r="CC960" s="282"/>
      <c r="CD960" s="282"/>
      <c r="CE960" s="282"/>
      <c r="CG960" s="427"/>
      <c r="CH960" s="402"/>
      <c r="CI960" s="424"/>
      <c r="CJ960" s="282"/>
      <c r="CK960" s="282"/>
      <c r="CL960" s="283"/>
      <c r="CM960" s="283"/>
      <c r="CP960" s="282"/>
      <c r="DC960" s="282"/>
      <c r="DD960" s="282"/>
      <c r="DE960" s="282"/>
      <c r="DF960" s="282"/>
      <c r="DG960" s="282"/>
      <c r="DH960" s="282"/>
      <c r="DI960" s="282"/>
      <c r="DJ960" s="282"/>
      <c r="EF960" s="495" t="str">
        <f>""&amp;(MID(数据表!AZ960,1,MIN(FIND({"(";"（"},数据表!AZ960&amp;"(（",1)-1)))&amp;""</f>
        <v/>
      </c>
      <c r="EG960" s="495" t="str">
        <f>""&amp;(MID(数据表!AZ960,1,MIN(FIND({0;1;2;3;4;5;6;7;8;9},数据表!AZ960&amp;"1234567890",1)-1)))&amp;""</f>
        <v/>
      </c>
    </row>
    <row r="961" spans="2:137" s="310" customFormat="1" ht="12" customHeight="1">
      <c r="B961" s="286"/>
      <c r="C961" s="286"/>
      <c r="D961" s="286"/>
      <c r="E961" s="479"/>
      <c r="F961" s="282"/>
      <c r="G961" s="283"/>
      <c r="H961" s="421"/>
      <c r="I961" s="421"/>
      <c r="J961" s="283"/>
      <c r="K961" s="421"/>
      <c r="L961" s="282"/>
      <c r="N961" s="282"/>
      <c r="S961" s="282"/>
      <c r="T961" s="283"/>
      <c r="U961" s="283"/>
      <c r="V961" s="283"/>
      <c r="W961" s="283"/>
      <c r="X961" s="283"/>
      <c r="Y961" s="282"/>
      <c r="Z961" s="282"/>
      <c r="AA961" s="283"/>
      <c r="AB961" s="282"/>
      <c r="AC961" s="282"/>
      <c r="AD961" s="282"/>
      <c r="AE961" s="282"/>
      <c r="AF961" s="283"/>
      <c r="AG961" s="402"/>
      <c r="AH961" s="283"/>
      <c r="AI961" s="283"/>
      <c r="AJ961" s="283"/>
      <c r="AK961" s="283"/>
      <c r="AL961" s="283"/>
      <c r="AM961" s="282"/>
      <c r="AN961" s="282"/>
      <c r="AO961" s="282"/>
      <c r="AP961" s="282"/>
      <c r="AQ961" s="282"/>
      <c r="AR961" s="282"/>
      <c r="AT961" s="283"/>
      <c r="AU961" s="283"/>
      <c r="AV961" s="283"/>
      <c r="AW961" s="283"/>
      <c r="AY961" s="283"/>
      <c r="AZ961" s="282"/>
      <c r="BA961" s="283"/>
      <c r="BB961" s="282"/>
      <c r="BC961" s="282"/>
      <c r="BD961" s="282"/>
      <c r="BE961" s="283"/>
      <c r="BG961" s="282"/>
      <c r="BH961" s="282"/>
      <c r="BI961" s="282"/>
      <c r="BL961" s="421"/>
      <c r="BM961" s="424"/>
      <c r="BN961" s="424"/>
      <c r="BO961" s="424"/>
      <c r="BP961" s="424"/>
      <c r="BQ961" s="421"/>
      <c r="BR961" s="421"/>
      <c r="BV961" s="282"/>
      <c r="BW961" s="283"/>
      <c r="BY961" s="283"/>
      <c r="BZ961" s="283"/>
      <c r="CA961" s="283"/>
      <c r="CB961" s="282"/>
      <c r="CC961" s="282"/>
      <c r="CD961" s="282"/>
      <c r="CE961" s="282"/>
      <c r="CG961" s="427"/>
      <c r="CH961" s="402"/>
      <c r="CI961" s="424"/>
      <c r="CJ961" s="282"/>
      <c r="CK961" s="282"/>
      <c r="CL961" s="283"/>
      <c r="CM961" s="283"/>
      <c r="CP961" s="282"/>
      <c r="DC961" s="282"/>
      <c r="DD961" s="282"/>
      <c r="DE961" s="282"/>
      <c r="DF961" s="282"/>
      <c r="DG961" s="282"/>
      <c r="DH961" s="282"/>
      <c r="DI961" s="282"/>
      <c r="DJ961" s="282"/>
      <c r="EF961" s="495" t="str">
        <f>""&amp;(MID(数据表!AZ961,1,MIN(FIND({"(";"（"},数据表!AZ961&amp;"(（",1)-1)))&amp;""</f>
        <v/>
      </c>
      <c r="EG961" s="495" t="str">
        <f>""&amp;(MID(数据表!AZ961,1,MIN(FIND({0;1;2;3;4;5;6;7;8;9},数据表!AZ961&amp;"1234567890",1)-1)))&amp;""</f>
        <v/>
      </c>
    </row>
    <row r="962" spans="2:137" s="310" customFormat="1" ht="12" customHeight="1">
      <c r="B962" s="286"/>
      <c r="C962" s="286"/>
      <c r="D962" s="286"/>
      <c r="E962" s="479"/>
      <c r="F962" s="282"/>
      <c r="G962" s="283"/>
      <c r="H962" s="421"/>
      <c r="I962" s="421"/>
      <c r="J962" s="283"/>
      <c r="K962" s="421"/>
      <c r="L962" s="282"/>
      <c r="N962" s="282"/>
      <c r="S962" s="282"/>
      <c r="T962" s="283"/>
      <c r="U962" s="283"/>
      <c r="V962" s="283"/>
      <c r="W962" s="283"/>
      <c r="X962" s="283"/>
      <c r="Y962" s="282"/>
      <c r="Z962" s="282"/>
      <c r="AA962" s="283"/>
      <c r="AB962" s="282"/>
      <c r="AC962" s="282"/>
      <c r="AD962" s="282"/>
      <c r="AE962" s="282"/>
      <c r="AF962" s="283"/>
      <c r="AG962" s="402"/>
      <c r="AH962" s="283"/>
      <c r="AI962" s="283"/>
      <c r="AJ962" s="283"/>
      <c r="AK962" s="283"/>
      <c r="AL962" s="283"/>
      <c r="AM962" s="282"/>
      <c r="AN962" s="282"/>
      <c r="AO962" s="282"/>
      <c r="AP962" s="282"/>
      <c r="AQ962" s="282"/>
      <c r="AR962" s="282"/>
      <c r="AT962" s="283"/>
      <c r="AU962" s="283"/>
      <c r="AV962" s="283"/>
      <c r="AW962" s="283"/>
      <c r="AY962" s="283"/>
      <c r="AZ962" s="282"/>
      <c r="BA962" s="283"/>
      <c r="BB962" s="282"/>
      <c r="BC962" s="282"/>
      <c r="BD962" s="282"/>
      <c r="BE962" s="283"/>
      <c r="BG962" s="282"/>
      <c r="BH962" s="282"/>
      <c r="BI962" s="282"/>
      <c r="BL962" s="421"/>
      <c r="BM962" s="424"/>
      <c r="BN962" s="424"/>
      <c r="BO962" s="424"/>
      <c r="BP962" s="424"/>
      <c r="BQ962" s="421"/>
      <c r="BR962" s="421"/>
      <c r="BV962" s="282"/>
      <c r="BW962" s="283"/>
      <c r="BY962" s="283"/>
      <c r="BZ962" s="283"/>
      <c r="CA962" s="283"/>
      <c r="CB962" s="282"/>
      <c r="CC962" s="282"/>
      <c r="CD962" s="282"/>
      <c r="CE962" s="282"/>
      <c r="CG962" s="427"/>
      <c r="CH962" s="402"/>
      <c r="CI962" s="424"/>
      <c r="CJ962" s="282"/>
      <c r="CK962" s="282"/>
      <c r="CL962" s="283"/>
      <c r="CM962" s="283"/>
      <c r="CP962" s="282"/>
      <c r="DC962" s="282"/>
      <c r="DD962" s="282"/>
      <c r="DE962" s="282"/>
      <c r="DF962" s="282"/>
      <c r="DG962" s="282"/>
      <c r="DH962" s="282"/>
      <c r="DI962" s="282"/>
      <c r="DJ962" s="282"/>
      <c r="EF962" s="495" t="str">
        <f>""&amp;(MID(数据表!AZ962,1,MIN(FIND({"(";"（"},数据表!AZ962&amp;"(（",1)-1)))&amp;""</f>
        <v/>
      </c>
      <c r="EG962" s="495" t="str">
        <f>""&amp;(MID(数据表!AZ962,1,MIN(FIND({0;1;2;3;4;5;6;7;8;9},数据表!AZ962&amp;"1234567890",1)-1)))&amp;""</f>
        <v/>
      </c>
    </row>
    <row r="963" spans="2:137" s="310" customFormat="1" ht="12" customHeight="1">
      <c r="B963" s="286"/>
      <c r="C963" s="286"/>
      <c r="D963" s="286"/>
      <c r="E963" s="479"/>
      <c r="F963" s="282"/>
      <c r="G963" s="283"/>
      <c r="H963" s="421"/>
      <c r="I963" s="421"/>
      <c r="J963" s="283"/>
      <c r="K963" s="421"/>
      <c r="L963" s="282"/>
      <c r="N963" s="282"/>
      <c r="S963" s="282"/>
      <c r="T963" s="283"/>
      <c r="U963" s="283"/>
      <c r="V963" s="283"/>
      <c r="W963" s="283"/>
      <c r="X963" s="283"/>
      <c r="Y963" s="282"/>
      <c r="Z963" s="282"/>
      <c r="AA963" s="283"/>
      <c r="AB963" s="282"/>
      <c r="AC963" s="282"/>
      <c r="AD963" s="282"/>
      <c r="AE963" s="282"/>
      <c r="AF963" s="283"/>
      <c r="AG963" s="402"/>
      <c r="AH963" s="283"/>
      <c r="AI963" s="283"/>
      <c r="AJ963" s="283"/>
      <c r="AK963" s="283"/>
      <c r="AL963" s="283"/>
      <c r="AM963" s="282"/>
      <c r="AN963" s="282"/>
      <c r="AO963" s="282"/>
      <c r="AP963" s="282"/>
      <c r="AQ963" s="282"/>
      <c r="AR963" s="282"/>
      <c r="AT963" s="283"/>
      <c r="AU963" s="283"/>
      <c r="AV963" s="283"/>
      <c r="AW963" s="283"/>
      <c r="AY963" s="283"/>
      <c r="AZ963" s="282"/>
      <c r="BA963" s="283"/>
      <c r="BB963" s="282"/>
      <c r="BC963" s="282"/>
      <c r="BD963" s="282"/>
      <c r="BE963" s="283"/>
      <c r="BG963" s="282"/>
      <c r="BH963" s="282"/>
      <c r="BI963" s="282"/>
      <c r="BL963" s="421"/>
      <c r="BM963" s="424"/>
      <c r="BN963" s="424"/>
      <c r="BO963" s="424"/>
      <c r="BP963" s="424"/>
      <c r="BQ963" s="421"/>
      <c r="BR963" s="421"/>
      <c r="BV963" s="282"/>
      <c r="BW963" s="283"/>
      <c r="BY963" s="283"/>
      <c r="BZ963" s="283"/>
      <c r="CA963" s="283"/>
      <c r="CB963" s="282"/>
      <c r="CC963" s="282"/>
      <c r="CD963" s="282"/>
      <c r="CE963" s="282"/>
      <c r="CG963" s="427"/>
      <c r="CH963" s="402"/>
      <c r="CI963" s="424"/>
      <c r="CJ963" s="282"/>
      <c r="CK963" s="282"/>
      <c r="CL963" s="283"/>
      <c r="CM963" s="283"/>
      <c r="CP963" s="282"/>
      <c r="DC963" s="282"/>
      <c r="DD963" s="282"/>
      <c r="DE963" s="282"/>
      <c r="DF963" s="282"/>
      <c r="DG963" s="282"/>
      <c r="DH963" s="282"/>
      <c r="DI963" s="282"/>
      <c r="DJ963" s="282"/>
      <c r="EF963" s="495" t="str">
        <f>""&amp;(MID(数据表!AZ963,1,MIN(FIND({"(";"（"},数据表!AZ963&amp;"(（",1)-1)))&amp;""</f>
        <v/>
      </c>
      <c r="EG963" s="495" t="str">
        <f>""&amp;(MID(数据表!AZ963,1,MIN(FIND({0;1;2;3;4;5;6;7;8;9},数据表!AZ963&amp;"1234567890",1)-1)))&amp;""</f>
        <v/>
      </c>
    </row>
    <row r="964" spans="2:137" s="310" customFormat="1" ht="12" customHeight="1">
      <c r="B964" s="286"/>
      <c r="C964" s="286"/>
      <c r="D964" s="286"/>
      <c r="E964" s="479"/>
      <c r="F964" s="282"/>
      <c r="G964" s="283"/>
      <c r="H964" s="421"/>
      <c r="I964" s="421"/>
      <c r="J964" s="283"/>
      <c r="K964" s="421"/>
      <c r="L964" s="282"/>
      <c r="N964" s="282"/>
      <c r="S964" s="282"/>
      <c r="T964" s="283"/>
      <c r="U964" s="283"/>
      <c r="V964" s="283"/>
      <c r="W964" s="283"/>
      <c r="X964" s="283"/>
      <c r="Y964" s="282"/>
      <c r="Z964" s="282"/>
      <c r="AA964" s="283"/>
      <c r="AB964" s="282"/>
      <c r="AC964" s="282"/>
      <c r="AD964" s="282"/>
      <c r="AE964" s="282"/>
      <c r="AF964" s="283"/>
      <c r="AG964" s="402"/>
      <c r="AH964" s="283"/>
      <c r="AI964" s="283"/>
      <c r="AJ964" s="283"/>
      <c r="AK964" s="283"/>
      <c r="AL964" s="283"/>
      <c r="AM964" s="282"/>
      <c r="AN964" s="282"/>
      <c r="AO964" s="282"/>
      <c r="AP964" s="282"/>
      <c r="AQ964" s="282"/>
      <c r="AR964" s="282"/>
      <c r="AT964" s="283"/>
      <c r="AU964" s="283"/>
      <c r="AV964" s="283"/>
      <c r="AW964" s="283"/>
      <c r="AY964" s="283"/>
      <c r="AZ964" s="282"/>
      <c r="BA964" s="283"/>
      <c r="BB964" s="282"/>
      <c r="BC964" s="282"/>
      <c r="BD964" s="282"/>
      <c r="BE964" s="283"/>
      <c r="BG964" s="282"/>
      <c r="BH964" s="282"/>
      <c r="BI964" s="282"/>
      <c r="BL964" s="421"/>
      <c r="BM964" s="424"/>
      <c r="BN964" s="424"/>
      <c r="BO964" s="424"/>
      <c r="BP964" s="424"/>
      <c r="BQ964" s="421"/>
      <c r="BR964" s="421"/>
      <c r="BV964" s="282"/>
      <c r="BW964" s="283"/>
      <c r="BY964" s="283"/>
      <c r="BZ964" s="283"/>
      <c r="CA964" s="283"/>
      <c r="CB964" s="282"/>
      <c r="CC964" s="282"/>
      <c r="CD964" s="282"/>
      <c r="CE964" s="282"/>
      <c r="CG964" s="427"/>
      <c r="CH964" s="402"/>
      <c r="CI964" s="424"/>
      <c r="CJ964" s="282"/>
      <c r="CK964" s="282"/>
      <c r="CL964" s="283"/>
      <c r="CM964" s="283"/>
      <c r="CP964" s="282"/>
      <c r="DC964" s="282"/>
      <c r="DD964" s="282"/>
      <c r="DE964" s="282"/>
      <c r="DF964" s="282"/>
      <c r="DG964" s="282"/>
      <c r="DH964" s="282"/>
      <c r="DI964" s="282"/>
      <c r="DJ964" s="282"/>
      <c r="EF964" s="495" t="str">
        <f>""&amp;(MID(数据表!AZ964,1,MIN(FIND({"(";"（"},数据表!AZ964&amp;"(（",1)-1)))&amp;""</f>
        <v/>
      </c>
      <c r="EG964" s="495" t="str">
        <f>""&amp;(MID(数据表!AZ964,1,MIN(FIND({0;1;2;3;4;5;6;7;8;9},数据表!AZ964&amp;"1234567890",1)-1)))&amp;""</f>
        <v/>
      </c>
    </row>
    <row r="965" spans="2:137" s="310" customFormat="1" ht="12" customHeight="1">
      <c r="B965" s="286"/>
      <c r="C965" s="286"/>
      <c r="D965" s="286"/>
      <c r="E965" s="479"/>
      <c r="F965" s="282"/>
      <c r="G965" s="283"/>
      <c r="H965" s="421"/>
      <c r="I965" s="421"/>
      <c r="J965" s="283"/>
      <c r="K965" s="421"/>
      <c r="L965" s="282"/>
      <c r="N965" s="282"/>
      <c r="S965" s="282"/>
      <c r="T965" s="283"/>
      <c r="U965" s="283"/>
      <c r="V965" s="283"/>
      <c r="W965" s="283"/>
      <c r="X965" s="283"/>
      <c r="Y965" s="282"/>
      <c r="Z965" s="282"/>
      <c r="AA965" s="283"/>
      <c r="AB965" s="282"/>
      <c r="AC965" s="282"/>
      <c r="AD965" s="282"/>
      <c r="AE965" s="282"/>
      <c r="AF965" s="283"/>
      <c r="AG965" s="402"/>
      <c r="AH965" s="283"/>
      <c r="AI965" s="283"/>
      <c r="AJ965" s="283"/>
      <c r="AK965" s="283"/>
      <c r="AL965" s="283"/>
      <c r="AM965" s="282"/>
      <c r="AN965" s="282"/>
      <c r="AO965" s="282"/>
      <c r="AP965" s="282"/>
      <c r="AQ965" s="282"/>
      <c r="AR965" s="282"/>
      <c r="AT965" s="283"/>
      <c r="AU965" s="283"/>
      <c r="AV965" s="283"/>
      <c r="AW965" s="283"/>
      <c r="AY965" s="283"/>
      <c r="AZ965" s="282"/>
      <c r="BA965" s="283"/>
      <c r="BB965" s="282"/>
      <c r="BC965" s="282"/>
      <c r="BD965" s="282"/>
      <c r="BE965" s="283"/>
      <c r="BG965" s="282"/>
      <c r="BH965" s="282"/>
      <c r="BI965" s="282"/>
      <c r="BL965" s="421"/>
      <c r="BM965" s="424"/>
      <c r="BN965" s="424"/>
      <c r="BO965" s="424"/>
      <c r="BP965" s="424"/>
      <c r="BQ965" s="421"/>
      <c r="BR965" s="421"/>
      <c r="BV965" s="282"/>
      <c r="BW965" s="283"/>
      <c r="BY965" s="283"/>
      <c r="BZ965" s="283"/>
      <c r="CA965" s="283"/>
      <c r="CB965" s="282"/>
      <c r="CC965" s="282"/>
      <c r="CD965" s="282"/>
      <c r="CE965" s="282"/>
      <c r="CG965" s="427"/>
      <c r="CH965" s="402"/>
      <c r="CI965" s="424"/>
      <c r="CJ965" s="282"/>
      <c r="CK965" s="282"/>
      <c r="CL965" s="283"/>
      <c r="CM965" s="283"/>
      <c r="CP965" s="282"/>
      <c r="DC965" s="282"/>
      <c r="DD965" s="282"/>
      <c r="DE965" s="282"/>
      <c r="DF965" s="282"/>
      <c r="DG965" s="282"/>
      <c r="DH965" s="282"/>
      <c r="DI965" s="282"/>
      <c r="DJ965" s="282"/>
      <c r="EF965" s="495" t="str">
        <f>""&amp;(MID(数据表!AZ965,1,MIN(FIND({"(";"（"},数据表!AZ965&amp;"(（",1)-1)))&amp;""</f>
        <v/>
      </c>
      <c r="EG965" s="495" t="str">
        <f>""&amp;(MID(数据表!AZ965,1,MIN(FIND({0;1;2;3;4;5;6;7;8;9},数据表!AZ965&amp;"1234567890",1)-1)))&amp;""</f>
        <v/>
      </c>
    </row>
    <row r="966" spans="2:137" s="310" customFormat="1" ht="12" customHeight="1">
      <c r="B966" s="286"/>
      <c r="C966" s="286"/>
      <c r="D966" s="286"/>
      <c r="E966" s="479"/>
      <c r="F966" s="282"/>
      <c r="G966" s="283"/>
      <c r="H966" s="421"/>
      <c r="I966" s="421"/>
      <c r="J966" s="283"/>
      <c r="K966" s="421"/>
      <c r="L966" s="282"/>
      <c r="N966" s="282"/>
      <c r="S966" s="282"/>
      <c r="T966" s="283"/>
      <c r="U966" s="283"/>
      <c r="V966" s="283"/>
      <c r="W966" s="283"/>
      <c r="X966" s="283"/>
      <c r="Y966" s="282"/>
      <c r="Z966" s="282"/>
      <c r="AA966" s="283"/>
      <c r="AB966" s="282"/>
      <c r="AC966" s="282"/>
      <c r="AD966" s="282"/>
      <c r="AE966" s="282"/>
      <c r="AF966" s="283"/>
      <c r="AG966" s="402"/>
      <c r="AH966" s="283"/>
      <c r="AI966" s="283"/>
      <c r="AJ966" s="283"/>
      <c r="AK966" s="283"/>
      <c r="AL966" s="283"/>
      <c r="AM966" s="282"/>
      <c r="AN966" s="282"/>
      <c r="AO966" s="282"/>
      <c r="AP966" s="282"/>
      <c r="AQ966" s="282"/>
      <c r="AR966" s="282"/>
      <c r="AT966" s="283"/>
      <c r="AU966" s="283"/>
      <c r="AV966" s="283"/>
      <c r="AW966" s="283"/>
      <c r="AY966" s="283"/>
      <c r="AZ966" s="282"/>
      <c r="BA966" s="283"/>
      <c r="BB966" s="282"/>
      <c r="BC966" s="282"/>
      <c r="BD966" s="282"/>
      <c r="BE966" s="283"/>
      <c r="BG966" s="282"/>
      <c r="BH966" s="282"/>
      <c r="BI966" s="282"/>
      <c r="BL966" s="421"/>
      <c r="BM966" s="424"/>
      <c r="BN966" s="424"/>
      <c r="BO966" s="424"/>
      <c r="BP966" s="424"/>
      <c r="BQ966" s="421"/>
      <c r="BR966" s="421"/>
      <c r="BV966" s="282"/>
      <c r="BW966" s="283"/>
      <c r="BY966" s="283"/>
      <c r="BZ966" s="283"/>
      <c r="CA966" s="283"/>
      <c r="CB966" s="282"/>
      <c r="CC966" s="282"/>
      <c r="CD966" s="282"/>
      <c r="CE966" s="282"/>
      <c r="CG966" s="427"/>
      <c r="CH966" s="402"/>
      <c r="CI966" s="424"/>
      <c r="CJ966" s="282"/>
      <c r="CK966" s="282"/>
      <c r="CL966" s="283"/>
      <c r="CM966" s="283"/>
      <c r="CP966" s="282"/>
      <c r="DC966" s="282"/>
      <c r="DD966" s="282"/>
      <c r="DE966" s="282"/>
      <c r="DF966" s="282"/>
      <c r="DG966" s="282"/>
      <c r="DH966" s="282"/>
      <c r="DI966" s="282"/>
      <c r="DJ966" s="282"/>
      <c r="EF966" s="495" t="str">
        <f>""&amp;(MID(数据表!AZ966,1,MIN(FIND({"(";"（"},数据表!AZ966&amp;"(（",1)-1)))&amp;""</f>
        <v/>
      </c>
      <c r="EG966" s="495" t="str">
        <f>""&amp;(MID(数据表!AZ966,1,MIN(FIND({0;1;2;3;4;5;6;7;8;9},数据表!AZ966&amp;"1234567890",1)-1)))&amp;""</f>
        <v/>
      </c>
    </row>
    <row r="967" spans="2:137" s="310" customFormat="1" ht="12" customHeight="1">
      <c r="B967" s="286"/>
      <c r="C967" s="286"/>
      <c r="D967" s="286"/>
      <c r="E967" s="479"/>
      <c r="F967" s="282"/>
      <c r="G967" s="283"/>
      <c r="H967" s="421"/>
      <c r="I967" s="421"/>
      <c r="J967" s="283"/>
      <c r="K967" s="421"/>
      <c r="L967" s="282"/>
      <c r="N967" s="282"/>
      <c r="S967" s="282"/>
      <c r="T967" s="283"/>
      <c r="U967" s="283"/>
      <c r="V967" s="283"/>
      <c r="W967" s="283"/>
      <c r="X967" s="283"/>
      <c r="Y967" s="282"/>
      <c r="Z967" s="282"/>
      <c r="AA967" s="283"/>
      <c r="AB967" s="282"/>
      <c r="AC967" s="282"/>
      <c r="AD967" s="282"/>
      <c r="AE967" s="282"/>
      <c r="AF967" s="283"/>
      <c r="AG967" s="402"/>
      <c r="AH967" s="283"/>
      <c r="AI967" s="283"/>
      <c r="AJ967" s="283"/>
      <c r="AK967" s="283"/>
      <c r="AL967" s="283"/>
      <c r="AM967" s="282"/>
      <c r="AN967" s="282"/>
      <c r="AO967" s="282"/>
      <c r="AP967" s="282"/>
      <c r="AQ967" s="282"/>
      <c r="AR967" s="282"/>
      <c r="AT967" s="283"/>
      <c r="AU967" s="283"/>
      <c r="AV967" s="283"/>
      <c r="AW967" s="283"/>
      <c r="AY967" s="283"/>
      <c r="AZ967" s="282"/>
      <c r="BA967" s="283"/>
      <c r="BB967" s="282"/>
      <c r="BC967" s="282"/>
      <c r="BD967" s="282"/>
      <c r="BE967" s="283"/>
      <c r="BG967" s="282"/>
      <c r="BH967" s="282"/>
      <c r="BI967" s="282"/>
      <c r="BL967" s="421"/>
      <c r="BM967" s="424"/>
      <c r="BN967" s="424"/>
      <c r="BO967" s="424"/>
      <c r="BP967" s="424"/>
      <c r="BQ967" s="421"/>
      <c r="BR967" s="421"/>
      <c r="BV967" s="282"/>
      <c r="BW967" s="283"/>
      <c r="BY967" s="283"/>
      <c r="BZ967" s="283"/>
      <c r="CA967" s="283"/>
      <c r="CB967" s="282"/>
      <c r="CC967" s="282"/>
      <c r="CD967" s="282"/>
      <c r="CE967" s="282"/>
      <c r="CG967" s="427"/>
      <c r="CH967" s="402"/>
      <c r="CI967" s="424"/>
      <c r="CJ967" s="282"/>
      <c r="CK967" s="282"/>
      <c r="CL967" s="283"/>
      <c r="CM967" s="283"/>
      <c r="CP967" s="282"/>
      <c r="DC967" s="282"/>
      <c r="DD967" s="282"/>
      <c r="DE967" s="282"/>
      <c r="DF967" s="282"/>
      <c r="DG967" s="282"/>
      <c r="DH967" s="282"/>
      <c r="DI967" s="282"/>
      <c r="DJ967" s="282"/>
      <c r="EF967" s="495" t="str">
        <f>""&amp;(MID(数据表!AZ967,1,MIN(FIND({"(";"（"},数据表!AZ967&amp;"(（",1)-1)))&amp;""</f>
        <v/>
      </c>
      <c r="EG967" s="495" t="str">
        <f>""&amp;(MID(数据表!AZ967,1,MIN(FIND({0;1;2;3;4;5;6;7;8;9},数据表!AZ967&amp;"1234567890",1)-1)))&amp;""</f>
        <v/>
      </c>
    </row>
    <row r="968" spans="2:137" s="310" customFormat="1" ht="12" customHeight="1">
      <c r="B968" s="286"/>
      <c r="C968" s="286"/>
      <c r="D968" s="286"/>
      <c r="E968" s="479"/>
      <c r="F968" s="282"/>
      <c r="G968" s="283"/>
      <c r="H968" s="421"/>
      <c r="I968" s="421"/>
      <c r="J968" s="283"/>
      <c r="K968" s="421"/>
      <c r="L968" s="282"/>
      <c r="N968" s="282"/>
      <c r="S968" s="282"/>
      <c r="T968" s="283"/>
      <c r="U968" s="283"/>
      <c r="V968" s="283"/>
      <c r="W968" s="283"/>
      <c r="X968" s="283"/>
      <c r="Y968" s="282"/>
      <c r="Z968" s="282"/>
      <c r="AA968" s="283"/>
      <c r="AB968" s="282"/>
      <c r="AC968" s="282"/>
      <c r="AD968" s="282"/>
      <c r="AE968" s="282"/>
      <c r="AF968" s="283"/>
      <c r="AG968" s="402"/>
      <c r="AH968" s="283"/>
      <c r="AI968" s="283"/>
      <c r="AJ968" s="283"/>
      <c r="AK968" s="283"/>
      <c r="AL968" s="283"/>
      <c r="AM968" s="282"/>
      <c r="AN968" s="282"/>
      <c r="AO968" s="282"/>
      <c r="AP968" s="282"/>
      <c r="AQ968" s="282"/>
      <c r="AR968" s="282"/>
      <c r="AT968" s="283"/>
      <c r="AU968" s="283"/>
      <c r="AV968" s="283"/>
      <c r="AW968" s="283"/>
      <c r="AY968" s="283"/>
      <c r="AZ968" s="282"/>
      <c r="BA968" s="283"/>
      <c r="BB968" s="282"/>
      <c r="BC968" s="282"/>
      <c r="BD968" s="282"/>
      <c r="BE968" s="283"/>
      <c r="BG968" s="282"/>
      <c r="BH968" s="282"/>
      <c r="BI968" s="282"/>
      <c r="BL968" s="421"/>
      <c r="BM968" s="424"/>
      <c r="BN968" s="424"/>
      <c r="BO968" s="424"/>
      <c r="BP968" s="424"/>
      <c r="BQ968" s="421"/>
      <c r="BR968" s="421"/>
      <c r="BV968" s="282"/>
      <c r="BW968" s="283"/>
      <c r="BY968" s="283"/>
      <c r="BZ968" s="283"/>
      <c r="CA968" s="283"/>
      <c r="CB968" s="282"/>
      <c r="CC968" s="282"/>
      <c r="CD968" s="282"/>
      <c r="CE968" s="282"/>
      <c r="CG968" s="427"/>
      <c r="CH968" s="402"/>
      <c r="CI968" s="424"/>
      <c r="CJ968" s="282"/>
      <c r="CK968" s="282"/>
      <c r="CL968" s="283"/>
      <c r="CM968" s="283"/>
      <c r="CP968" s="282"/>
      <c r="DC968" s="282"/>
      <c r="DD968" s="282"/>
      <c r="DE968" s="282"/>
      <c r="DF968" s="282"/>
      <c r="DG968" s="282"/>
      <c r="DH968" s="282"/>
      <c r="DI968" s="282"/>
      <c r="DJ968" s="282"/>
      <c r="EF968" s="495" t="str">
        <f>""&amp;(MID(数据表!AZ968,1,MIN(FIND({"(";"（"},数据表!AZ968&amp;"(（",1)-1)))&amp;""</f>
        <v/>
      </c>
      <c r="EG968" s="495" t="str">
        <f>""&amp;(MID(数据表!AZ968,1,MIN(FIND({0;1;2;3;4;5;6;7;8;9},数据表!AZ968&amp;"1234567890",1)-1)))&amp;""</f>
        <v/>
      </c>
    </row>
    <row r="969" spans="2:137" s="310" customFormat="1" ht="12" customHeight="1">
      <c r="B969" s="286"/>
      <c r="C969" s="286"/>
      <c r="D969" s="286"/>
      <c r="E969" s="479"/>
      <c r="F969" s="282"/>
      <c r="G969" s="283"/>
      <c r="H969" s="421"/>
      <c r="I969" s="421"/>
      <c r="J969" s="283"/>
      <c r="K969" s="421"/>
      <c r="L969" s="282"/>
      <c r="N969" s="282"/>
      <c r="S969" s="282"/>
      <c r="T969" s="283"/>
      <c r="U969" s="283"/>
      <c r="V969" s="283"/>
      <c r="W969" s="283"/>
      <c r="X969" s="283"/>
      <c r="Y969" s="282"/>
      <c r="Z969" s="282"/>
      <c r="AA969" s="283"/>
      <c r="AB969" s="282"/>
      <c r="AC969" s="282"/>
      <c r="AD969" s="282"/>
      <c r="AE969" s="282"/>
      <c r="AF969" s="283"/>
      <c r="AG969" s="402"/>
      <c r="AH969" s="283"/>
      <c r="AI969" s="283"/>
      <c r="AJ969" s="283"/>
      <c r="AK969" s="283"/>
      <c r="AL969" s="283"/>
      <c r="AM969" s="282"/>
      <c r="AN969" s="282"/>
      <c r="AO969" s="282"/>
      <c r="AP969" s="282"/>
      <c r="AQ969" s="282"/>
      <c r="AR969" s="282"/>
      <c r="AT969" s="283"/>
      <c r="AU969" s="283"/>
      <c r="AV969" s="283"/>
      <c r="AW969" s="283"/>
      <c r="AY969" s="283"/>
      <c r="AZ969" s="282"/>
      <c r="BA969" s="283"/>
      <c r="BB969" s="282"/>
      <c r="BC969" s="282"/>
      <c r="BD969" s="282"/>
      <c r="BE969" s="283"/>
      <c r="BG969" s="282"/>
      <c r="BH969" s="282"/>
      <c r="BI969" s="282"/>
      <c r="BL969" s="421"/>
      <c r="BM969" s="424"/>
      <c r="BN969" s="424"/>
      <c r="BO969" s="424"/>
      <c r="BP969" s="424"/>
      <c r="BQ969" s="421"/>
      <c r="BR969" s="421"/>
      <c r="BV969" s="282"/>
      <c r="BW969" s="283"/>
      <c r="BY969" s="283"/>
      <c r="BZ969" s="283"/>
      <c r="CA969" s="283"/>
      <c r="CB969" s="282"/>
      <c r="CC969" s="282"/>
      <c r="CD969" s="282"/>
      <c r="CE969" s="282"/>
      <c r="CG969" s="427"/>
      <c r="CH969" s="402"/>
      <c r="CI969" s="424"/>
      <c r="CJ969" s="282"/>
      <c r="CK969" s="282"/>
      <c r="CL969" s="283"/>
      <c r="CM969" s="283"/>
      <c r="CP969" s="282"/>
      <c r="DC969" s="282"/>
      <c r="DD969" s="282"/>
      <c r="DE969" s="282"/>
      <c r="DF969" s="282"/>
      <c r="DG969" s="282"/>
      <c r="DH969" s="282"/>
      <c r="DI969" s="282"/>
      <c r="DJ969" s="282"/>
      <c r="EF969" s="495" t="str">
        <f>""&amp;(MID(数据表!AZ969,1,MIN(FIND({"(";"（"},数据表!AZ969&amp;"(（",1)-1)))&amp;""</f>
        <v/>
      </c>
      <c r="EG969" s="495" t="str">
        <f>""&amp;(MID(数据表!AZ969,1,MIN(FIND({0;1;2;3;4;5;6;7;8;9},数据表!AZ969&amp;"1234567890",1)-1)))&amp;""</f>
        <v/>
      </c>
    </row>
    <row r="970" spans="2:137" s="310" customFormat="1" ht="12" customHeight="1">
      <c r="B970" s="286"/>
      <c r="C970" s="286"/>
      <c r="D970" s="286"/>
      <c r="E970" s="479"/>
      <c r="F970" s="282"/>
      <c r="G970" s="283"/>
      <c r="H970" s="421"/>
      <c r="I970" s="421"/>
      <c r="J970" s="283"/>
      <c r="K970" s="421"/>
      <c r="L970" s="282"/>
      <c r="N970" s="282"/>
      <c r="S970" s="282"/>
      <c r="T970" s="283"/>
      <c r="U970" s="283"/>
      <c r="V970" s="283"/>
      <c r="W970" s="283"/>
      <c r="X970" s="283"/>
      <c r="Y970" s="282"/>
      <c r="Z970" s="282"/>
      <c r="AA970" s="283"/>
      <c r="AB970" s="282"/>
      <c r="AC970" s="282"/>
      <c r="AD970" s="282"/>
      <c r="AE970" s="282"/>
      <c r="AF970" s="283"/>
      <c r="AG970" s="402"/>
      <c r="AH970" s="283"/>
      <c r="AI970" s="283"/>
      <c r="AJ970" s="283"/>
      <c r="AK970" s="283"/>
      <c r="AL970" s="283"/>
      <c r="AM970" s="282"/>
      <c r="AN970" s="282"/>
      <c r="AO970" s="282"/>
      <c r="AP970" s="282"/>
      <c r="AQ970" s="282"/>
      <c r="AR970" s="282"/>
      <c r="AT970" s="283"/>
      <c r="AU970" s="283"/>
      <c r="AV970" s="283"/>
      <c r="AW970" s="283"/>
      <c r="AY970" s="283"/>
      <c r="AZ970" s="282"/>
      <c r="BA970" s="283"/>
      <c r="BB970" s="282"/>
      <c r="BC970" s="282"/>
      <c r="BD970" s="282"/>
      <c r="BE970" s="283"/>
      <c r="BG970" s="282"/>
      <c r="BH970" s="282"/>
      <c r="BI970" s="282"/>
      <c r="BL970" s="421"/>
      <c r="BM970" s="424"/>
      <c r="BN970" s="424"/>
      <c r="BO970" s="424"/>
      <c r="BP970" s="424"/>
      <c r="BQ970" s="421"/>
      <c r="BR970" s="421"/>
      <c r="BV970" s="282"/>
      <c r="BW970" s="283"/>
      <c r="BY970" s="283"/>
      <c r="BZ970" s="283"/>
      <c r="CA970" s="283"/>
      <c r="CB970" s="282"/>
      <c r="CC970" s="282"/>
      <c r="CD970" s="282"/>
      <c r="CE970" s="282"/>
      <c r="CG970" s="427"/>
      <c r="CH970" s="402"/>
      <c r="CI970" s="424"/>
      <c r="CJ970" s="282"/>
      <c r="CK970" s="282"/>
      <c r="CL970" s="283"/>
      <c r="CM970" s="283"/>
      <c r="CP970" s="282"/>
      <c r="DC970" s="282"/>
      <c r="DD970" s="282"/>
      <c r="DE970" s="282"/>
      <c r="DF970" s="282"/>
      <c r="DG970" s="282"/>
      <c r="DH970" s="282"/>
      <c r="DI970" s="282"/>
      <c r="DJ970" s="282"/>
      <c r="EF970" s="495" t="str">
        <f>""&amp;(MID(数据表!AZ970,1,MIN(FIND({"(";"（"},数据表!AZ970&amp;"(（",1)-1)))&amp;""</f>
        <v/>
      </c>
      <c r="EG970" s="495" t="str">
        <f>""&amp;(MID(数据表!AZ970,1,MIN(FIND({0;1;2;3;4;5;6;7;8;9},数据表!AZ970&amp;"1234567890",1)-1)))&amp;""</f>
        <v/>
      </c>
    </row>
    <row r="971" spans="2:137" s="310" customFormat="1" ht="12" customHeight="1">
      <c r="B971" s="286"/>
      <c r="C971" s="286"/>
      <c r="D971" s="286"/>
      <c r="E971" s="479"/>
      <c r="F971" s="282"/>
      <c r="G971" s="283"/>
      <c r="H971" s="421"/>
      <c r="I971" s="421"/>
      <c r="J971" s="283"/>
      <c r="K971" s="421"/>
      <c r="L971" s="282"/>
      <c r="N971" s="282"/>
      <c r="S971" s="282"/>
      <c r="T971" s="283"/>
      <c r="U971" s="283"/>
      <c r="V971" s="283"/>
      <c r="W971" s="283"/>
      <c r="X971" s="283"/>
      <c r="Y971" s="282"/>
      <c r="Z971" s="282"/>
      <c r="AA971" s="283"/>
      <c r="AB971" s="282"/>
      <c r="AC971" s="282"/>
      <c r="AD971" s="282"/>
      <c r="AE971" s="282"/>
      <c r="AF971" s="283"/>
      <c r="AG971" s="402"/>
      <c r="AH971" s="283"/>
      <c r="AI971" s="283"/>
      <c r="AJ971" s="283"/>
      <c r="AK971" s="283"/>
      <c r="AL971" s="283"/>
      <c r="AM971" s="282"/>
      <c r="AN971" s="282"/>
      <c r="AO971" s="282"/>
      <c r="AP971" s="282"/>
      <c r="AQ971" s="282"/>
      <c r="AR971" s="282"/>
      <c r="AT971" s="283"/>
      <c r="AU971" s="283"/>
      <c r="AV971" s="283"/>
      <c r="AW971" s="283"/>
      <c r="AY971" s="283"/>
      <c r="AZ971" s="282"/>
      <c r="BA971" s="283"/>
      <c r="BB971" s="282"/>
      <c r="BC971" s="282"/>
      <c r="BD971" s="282"/>
      <c r="BE971" s="283"/>
      <c r="BG971" s="282"/>
      <c r="BH971" s="282"/>
      <c r="BI971" s="282"/>
      <c r="BL971" s="421"/>
      <c r="BM971" s="424"/>
      <c r="BN971" s="424"/>
      <c r="BO971" s="424"/>
      <c r="BP971" s="424"/>
      <c r="BQ971" s="421"/>
      <c r="BR971" s="421"/>
      <c r="BV971" s="282"/>
      <c r="BW971" s="283"/>
      <c r="BY971" s="283"/>
      <c r="BZ971" s="283"/>
      <c r="CA971" s="283"/>
      <c r="CB971" s="282"/>
      <c r="CC971" s="282"/>
      <c r="CD971" s="282"/>
      <c r="CE971" s="282"/>
      <c r="CG971" s="427"/>
      <c r="CH971" s="402"/>
      <c r="CI971" s="424"/>
      <c r="CJ971" s="282"/>
      <c r="CK971" s="282"/>
      <c r="CL971" s="283"/>
      <c r="CM971" s="283"/>
      <c r="CP971" s="282"/>
      <c r="DC971" s="282"/>
      <c r="DD971" s="282"/>
      <c r="DE971" s="282"/>
      <c r="DF971" s="282"/>
      <c r="DG971" s="282"/>
      <c r="DH971" s="282"/>
      <c r="DI971" s="282"/>
      <c r="DJ971" s="282"/>
      <c r="EF971" s="495" t="str">
        <f>""&amp;(MID(数据表!AZ971,1,MIN(FIND({"(";"（"},数据表!AZ971&amp;"(（",1)-1)))&amp;""</f>
        <v/>
      </c>
      <c r="EG971" s="495" t="str">
        <f>""&amp;(MID(数据表!AZ971,1,MIN(FIND({0;1;2;3;4;5;6;7;8;9},数据表!AZ971&amp;"1234567890",1)-1)))&amp;""</f>
        <v/>
      </c>
    </row>
    <row r="972" spans="2:137" s="310" customFormat="1" ht="12" customHeight="1">
      <c r="B972" s="286"/>
      <c r="C972" s="286"/>
      <c r="D972" s="286"/>
      <c r="E972" s="479"/>
      <c r="F972" s="282"/>
      <c r="G972" s="283"/>
      <c r="H972" s="421"/>
      <c r="I972" s="421"/>
      <c r="J972" s="283"/>
      <c r="K972" s="421"/>
      <c r="L972" s="282"/>
      <c r="N972" s="282"/>
      <c r="S972" s="282"/>
      <c r="T972" s="283"/>
      <c r="U972" s="283"/>
      <c r="V972" s="283"/>
      <c r="W972" s="283"/>
      <c r="X972" s="283"/>
      <c r="Y972" s="282"/>
      <c r="Z972" s="282"/>
      <c r="AA972" s="283"/>
      <c r="AB972" s="282"/>
      <c r="AC972" s="282"/>
      <c r="AD972" s="282"/>
      <c r="AE972" s="282"/>
      <c r="AF972" s="283"/>
      <c r="AG972" s="402"/>
      <c r="AH972" s="283"/>
      <c r="AI972" s="283"/>
      <c r="AJ972" s="283"/>
      <c r="AK972" s="283"/>
      <c r="AL972" s="283"/>
      <c r="AM972" s="282"/>
      <c r="AN972" s="282"/>
      <c r="AO972" s="282"/>
      <c r="AP972" s="282"/>
      <c r="AQ972" s="282"/>
      <c r="AR972" s="282"/>
      <c r="AT972" s="283"/>
      <c r="AU972" s="283"/>
      <c r="AV972" s="283"/>
      <c r="AW972" s="283"/>
      <c r="AY972" s="283"/>
      <c r="AZ972" s="282"/>
      <c r="BA972" s="283"/>
      <c r="BB972" s="282"/>
      <c r="BC972" s="282"/>
      <c r="BD972" s="282"/>
      <c r="BE972" s="283"/>
      <c r="BG972" s="282"/>
      <c r="BH972" s="282"/>
      <c r="BI972" s="282"/>
      <c r="BL972" s="421"/>
      <c r="BM972" s="424"/>
      <c r="BN972" s="424"/>
      <c r="BO972" s="424"/>
      <c r="BP972" s="424"/>
      <c r="BQ972" s="421"/>
      <c r="BR972" s="421"/>
      <c r="BV972" s="282"/>
      <c r="BW972" s="283"/>
      <c r="BY972" s="283"/>
      <c r="BZ972" s="283"/>
      <c r="CA972" s="283"/>
      <c r="CB972" s="282"/>
      <c r="CC972" s="282"/>
      <c r="CD972" s="282"/>
      <c r="CE972" s="282"/>
      <c r="CG972" s="427"/>
      <c r="CH972" s="402"/>
      <c r="CI972" s="424"/>
      <c r="CJ972" s="282"/>
      <c r="CK972" s="282"/>
      <c r="CL972" s="283"/>
      <c r="CM972" s="283"/>
      <c r="CP972" s="282"/>
      <c r="DC972" s="282"/>
      <c r="DD972" s="282"/>
      <c r="DE972" s="282"/>
      <c r="DF972" s="282"/>
      <c r="DG972" s="282"/>
      <c r="DH972" s="282"/>
      <c r="DI972" s="282"/>
      <c r="DJ972" s="282"/>
      <c r="EF972" s="495" t="str">
        <f>""&amp;(MID(数据表!AZ972,1,MIN(FIND({"(";"（"},数据表!AZ972&amp;"(（",1)-1)))&amp;""</f>
        <v/>
      </c>
      <c r="EG972" s="495" t="str">
        <f>""&amp;(MID(数据表!AZ972,1,MIN(FIND({0;1;2;3;4;5;6;7;8;9},数据表!AZ972&amp;"1234567890",1)-1)))&amp;""</f>
        <v/>
      </c>
    </row>
    <row r="973" spans="2:137" s="310" customFormat="1" ht="12" customHeight="1">
      <c r="B973" s="286"/>
      <c r="C973" s="286"/>
      <c r="D973" s="286"/>
      <c r="E973" s="479"/>
      <c r="F973" s="282"/>
      <c r="G973" s="283"/>
      <c r="H973" s="421"/>
      <c r="I973" s="421"/>
      <c r="J973" s="283"/>
      <c r="K973" s="421"/>
      <c r="L973" s="282"/>
      <c r="N973" s="282"/>
      <c r="S973" s="282"/>
      <c r="T973" s="283"/>
      <c r="U973" s="283"/>
      <c r="V973" s="283"/>
      <c r="W973" s="283"/>
      <c r="X973" s="283"/>
      <c r="Y973" s="282"/>
      <c r="Z973" s="282"/>
      <c r="AA973" s="283"/>
      <c r="AB973" s="282"/>
      <c r="AC973" s="282"/>
      <c r="AD973" s="282"/>
      <c r="AE973" s="282"/>
      <c r="AF973" s="283"/>
      <c r="AG973" s="402"/>
      <c r="AH973" s="283"/>
      <c r="AI973" s="283"/>
      <c r="AJ973" s="283"/>
      <c r="AK973" s="283"/>
      <c r="AL973" s="283"/>
      <c r="AM973" s="282"/>
      <c r="AN973" s="282"/>
      <c r="AO973" s="282"/>
      <c r="AP973" s="282"/>
      <c r="AQ973" s="282"/>
      <c r="AR973" s="282"/>
      <c r="AT973" s="283"/>
      <c r="AU973" s="283"/>
      <c r="AV973" s="283"/>
      <c r="AW973" s="283"/>
      <c r="AY973" s="283"/>
      <c r="AZ973" s="282"/>
      <c r="BA973" s="283"/>
      <c r="BB973" s="282"/>
      <c r="BC973" s="282"/>
      <c r="BD973" s="282"/>
      <c r="BE973" s="283"/>
      <c r="BG973" s="282"/>
      <c r="BH973" s="282"/>
      <c r="BI973" s="282"/>
      <c r="BL973" s="421"/>
      <c r="BM973" s="424"/>
      <c r="BN973" s="424"/>
      <c r="BO973" s="424"/>
      <c r="BP973" s="424"/>
      <c r="BQ973" s="421"/>
      <c r="BR973" s="421"/>
      <c r="BV973" s="282"/>
      <c r="BW973" s="283"/>
      <c r="BY973" s="283"/>
      <c r="BZ973" s="283"/>
      <c r="CA973" s="283"/>
      <c r="CB973" s="282"/>
      <c r="CC973" s="282"/>
      <c r="CD973" s="282"/>
      <c r="CE973" s="282"/>
      <c r="CG973" s="427"/>
      <c r="CH973" s="402"/>
      <c r="CI973" s="424"/>
      <c r="CJ973" s="282"/>
      <c r="CK973" s="282"/>
      <c r="CL973" s="283"/>
      <c r="CM973" s="283"/>
      <c r="CP973" s="282"/>
      <c r="DC973" s="282"/>
      <c r="DD973" s="282"/>
      <c r="DE973" s="282"/>
      <c r="DF973" s="282"/>
      <c r="DG973" s="282"/>
      <c r="DH973" s="282"/>
      <c r="DI973" s="282"/>
      <c r="DJ973" s="282"/>
      <c r="EF973" s="495" t="str">
        <f>""&amp;(MID(数据表!AZ973,1,MIN(FIND({"(";"（"},数据表!AZ973&amp;"(（",1)-1)))&amp;""</f>
        <v/>
      </c>
      <c r="EG973" s="495" t="str">
        <f>""&amp;(MID(数据表!AZ973,1,MIN(FIND({0;1;2;3;4;5;6;7;8;9},数据表!AZ973&amp;"1234567890",1)-1)))&amp;""</f>
        <v/>
      </c>
    </row>
    <row r="974" spans="2:137" s="310" customFormat="1" ht="12" customHeight="1">
      <c r="B974" s="286"/>
      <c r="C974" s="286"/>
      <c r="D974" s="286"/>
      <c r="E974" s="479"/>
      <c r="F974" s="282"/>
      <c r="G974" s="283"/>
      <c r="H974" s="421"/>
      <c r="I974" s="421"/>
      <c r="J974" s="283"/>
      <c r="K974" s="421"/>
      <c r="L974" s="282"/>
      <c r="N974" s="282"/>
      <c r="S974" s="282"/>
      <c r="T974" s="283"/>
      <c r="U974" s="283"/>
      <c r="V974" s="283"/>
      <c r="W974" s="283"/>
      <c r="X974" s="283"/>
      <c r="Y974" s="282"/>
      <c r="Z974" s="282"/>
      <c r="AA974" s="283"/>
      <c r="AB974" s="282"/>
      <c r="AC974" s="282"/>
      <c r="AD974" s="282"/>
      <c r="AE974" s="282"/>
      <c r="AF974" s="283"/>
      <c r="AG974" s="402"/>
      <c r="AH974" s="283"/>
      <c r="AI974" s="283"/>
      <c r="AJ974" s="283"/>
      <c r="AK974" s="283"/>
      <c r="AL974" s="283"/>
      <c r="AM974" s="282"/>
      <c r="AN974" s="282"/>
      <c r="AO974" s="282"/>
      <c r="AP974" s="282"/>
      <c r="AQ974" s="282"/>
      <c r="AR974" s="282"/>
      <c r="AT974" s="283"/>
      <c r="AU974" s="283"/>
      <c r="AV974" s="283"/>
      <c r="AW974" s="283"/>
      <c r="AY974" s="283"/>
      <c r="AZ974" s="282"/>
      <c r="BA974" s="283"/>
      <c r="BB974" s="282"/>
      <c r="BC974" s="282"/>
      <c r="BD974" s="282"/>
      <c r="BE974" s="283"/>
      <c r="BG974" s="282"/>
      <c r="BH974" s="282"/>
      <c r="BI974" s="282"/>
      <c r="BL974" s="421"/>
      <c r="BM974" s="424"/>
      <c r="BN974" s="424"/>
      <c r="BO974" s="424"/>
      <c r="BP974" s="424"/>
      <c r="BQ974" s="421"/>
      <c r="BR974" s="421"/>
      <c r="BV974" s="282"/>
      <c r="BW974" s="283"/>
      <c r="BY974" s="283"/>
      <c r="BZ974" s="283"/>
      <c r="CA974" s="283"/>
      <c r="CB974" s="282"/>
      <c r="CC974" s="282"/>
      <c r="CD974" s="282"/>
      <c r="CE974" s="282"/>
      <c r="CG974" s="427"/>
      <c r="CH974" s="402"/>
      <c r="CI974" s="424"/>
      <c r="CJ974" s="282"/>
      <c r="CK974" s="282"/>
      <c r="CL974" s="283"/>
      <c r="CM974" s="283"/>
      <c r="CP974" s="282"/>
      <c r="DC974" s="282"/>
      <c r="DD974" s="282"/>
      <c r="DE974" s="282"/>
      <c r="DF974" s="282"/>
      <c r="DG974" s="282"/>
      <c r="DH974" s="282"/>
      <c r="DI974" s="282"/>
      <c r="DJ974" s="282"/>
      <c r="EF974" s="495" t="str">
        <f>""&amp;(MID(数据表!AZ974,1,MIN(FIND({"(";"（"},数据表!AZ974&amp;"(（",1)-1)))&amp;""</f>
        <v/>
      </c>
      <c r="EG974" s="495" t="str">
        <f>""&amp;(MID(数据表!AZ974,1,MIN(FIND({0;1;2;3;4;5;6;7;8;9},数据表!AZ974&amp;"1234567890",1)-1)))&amp;""</f>
        <v/>
      </c>
    </row>
    <row r="975" spans="2:137" s="310" customFormat="1" ht="12" customHeight="1">
      <c r="B975" s="286"/>
      <c r="C975" s="286"/>
      <c r="D975" s="286"/>
      <c r="E975" s="479"/>
      <c r="F975" s="282"/>
      <c r="G975" s="283"/>
      <c r="H975" s="421"/>
      <c r="I975" s="421"/>
      <c r="J975" s="283"/>
      <c r="K975" s="421"/>
      <c r="L975" s="282"/>
      <c r="N975" s="282"/>
      <c r="S975" s="282"/>
      <c r="T975" s="283"/>
      <c r="U975" s="283"/>
      <c r="V975" s="283"/>
      <c r="W975" s="283"/>
      <c r="X975" s="283"/>
      <c r="Y975" s="282"/>
      <c r="Z975" s="282"/>
      <c r="AA975" s="283"/>
      <c r="AB975" s="282"/>
      <c r="AC975" s="282"/>
      <c r="AD975" s="282"/>
      <c r="AE975" s="282"/>
      <c r="AF975" s="283"/>
      <c r="AG975" s="402"/>
      <c r="AH975" s="283"/>
      <c r="AI975" s="283"/>
      <c r="AJ975" s="283"/>
      <c r="AK975" s="283"/>
      <c r="AL975" s="283"/>
      <c r="AM975" s="282"/>
      <c r="AN975" s="282"/>
      <c r="AO975" s="282"/>
      <c r="AP975" s="282"/>
      <c r="AQ975" s="282"/>
      <c r="AR975" s="282"/>
      <c r="AT975" s="283"/>
      <c r="AU975" s="283"/>
      <c r="AV975" s="283"/>
      <c r="AW975" s="283"/>
      <c r="AY975" s="283"/>
      <c r="AZ975" s="282"/>
      <c r="BA975" s="283"/>
      <c r="BB975" s="282"/>
      <c r="BC975" s="282"/>
      <c r="BD975" s="282"/>
      <c r="BE975" s="283"/>
      <c r="BG975" s="282"/>
      <c r="BH975" s="282"/>
      <c r="BI975" s="282"/>
      <c r="BL975" s="421"/>
      <c r="BM975" s="424"/>
      <c r="BN975" s="424"/>
      <c r="BO975" s="424"/>
      <c r="BP975" s="424"/>
      <c r="BQ975" s="421"/>
      <c r="BR975" s="421"/>
      <c r="BV975" s="282"/>
      <c r="BW975" s="283"/>
      <c r="BY975" s="283"/>
      <c r="BZ975" s="283"/>
      <c r="CA975" s="283"/>
      <c r="CB975" s="282"/>
      <c r="CC975" s="282"/>
      <c r="CD975" s="282"/>
      <c r="CE975" s="282"/>
      <c r="CG975" s="427"/>
      <c r="CH975" s="402"/>
      <c r="CI975" s="424"/>
      <c r="CJ975" s="282"/>
      <c r="CK975" s="282"/>
      <c r="CL975" s="283"/>
      <c r="CM975" s="283"/>
      <c r="CP975" s="282"/>
      <c r="DC975" s="282"/>
      <c r="DD975" s="282"/>
      <c r="DE975" s="282"/>
      <c r="DF975" s="282"/>
      <c r="DG975" s="282"/>
      <c r="DH975" s="282"/>
      <c r="DI975" s="282"/>
      <c r="DJ975" s="282"/>
      <c r="EF975" s="495" t="str">
        <f>""&amp;(MID(数据表!AZ975,1,MIN(FIND({"(";"（"},数据表!AZ975&amp;"(（",1)-1)))&amp;""</f>
        <v/>
      </c>
      <c r="EG975" s="495" t="str">
        <f>""&amp;(MID(数据表!AZ975,1,MIN(FIND({0;1;2;3;4;5;6;7;8;9},数据表!AZ975&amp;"1234567890",1)-1)))&amp;""</f>
        <v/>
      </c>
    </row>
    <row r="976" spans="2:137" s="310" customFormat="1" ht="12" customHeight="1">
      <c r="B976" s="286"/>
      <c r="C976" s="286"/>
      <c r="D976" s="286"/>
      <c r="E976" s="479"/>
      <c r="F976" s="282"/>
      <c r="G976" s="283"/>
      <c r="H976" s="421"/>
      <c r="I976" s="421"/>
      <c r="J976" s="283"/>
      <c r="K976" s="421"/>
      <c r="L976" s="282"/>
      <c r="N976" s="282"/>
      <c r="S976" s="282"/>
      <c r="T976" s="283"/>
      <c r="U976" s="283"/>
      <c r="V976" s="283"/>
      <c r="W976" s="283"/>
      <c r="X976" s="283"/>
      <c r="Y976" s="282"/>
      <c r="Z976" s="282"/>
      <c r="AA976" s="283"/>
      <c r="AB976" s="282"/>
      <c r="AC976" s="282"/>
      <c r="AD976" s="282"/>
      <c r="AE976" s="282"/>
      <c r="AF976" s="283"/>
      <c r="AG976" s="402"/>
      <c r="AH976" s="283"/>
      <c r="AI976" s="283"/>
      <c r="AJ976" s="283"/>
      <c r="AK976" s="283"/>
      <c r="AL976" s="283"/>
      <c r="AM976" s="282"/>
      <c r="AN976" s="282"/>
      <c r="AO976" s="282"/>
      <c r="AP976" s="282"/>
      <c r="AQ976" s="282"/>
      <c r="AR976" s="282"/>
      <c r="AT976" s="283"/>
      <c r="AU976" s="283"/>
      <c r="AV976" s="283"/>
      <c r="AW976" s="283"/>
      <c r="AY976" s="283"/>
      <c r="AZ976" s="282"/>
      <c r="BA976" s="283"/>
      <c r="BB976" s="282"/>
      <c r="BC976" s="282"/>
      <c r="BD976" s="282"/>
      <c r="BE976" s="283"/>
      <c r="BG976" s="282"/>
      <c r="BH976" s="282"/>
      <c r="BI976" s="282"/>
      <c r="BL976" s="421"/>
      <c r="BM976" s="424"/>
      <c r="BN976" s="424"/>
      <c r="BO976" s="424"/>
      <c r="BP976" s="424"/>
      <c r="BQ976" s="421"/>
      <c r="BR976" s="421"/>
      <c r="BV976" s="282"/>
      <c r="BW976" s="283"/>
      <c r="BY976" s="283"/>
      <c r="BZ976" s="283"/>
      <c r="CA976" s="283"/>
      <c r="CB976" s="282"/>
      <c r="CC976" s="282"/>
      <c r="CD976" s="282"/>
      <c r="CE976" s="282"/>
      <c r="CG976" s="427"/>
      <c r="CH976" s="402"/>
      <c r="CI976" s="424"/>
      <c r="CJ976" s="282"/>
      <c r="CK976" s="282"/>
      <c r="CL976" s="283"/>
      <c r="CM976" s="283"/>
      <c r="CP976" s="282"/>
      <c r="DC976" s="282"/>
      <c r="DD976" s="282"/>
      <c r="DE976" s="282"/>
      <c r="DF976" s="282"/>
      <c r="DG976" s="282"/>
      <c r="DH976" s="282"/>
      <c r="DI976" s="282"/>
      <c r="DJ976" s="282"/>
      <c r="EF976" s="495" t="str">
        <f>""&amp;(MID(数据表!AZ976,1,MIN(FIND({"(";"（"},数据表!AZ976&amp;"(（",1)-1)))&amp;""</f>
        <v/>
      </c>
      <c r="EG976" s="495" t="str">
        <f>""&amp;(MID(数据表!AZ976,1,MIN(FIND({0;1;2;3;4;5;6;7;8;9},数据表!AZ976&amp;"1234567890",1)-1)))&amp;""</f>
        <v/>
      </c>
    </row>
    <row r="977" spans="2:137" s="310" customFormat="1" ht="12" customHeight="1">
      <c r="B977" s="286"/>
      <c r="C977" s="286"/>
      <c r="D977" s="286"/>
      <c r="E977" s="479"/>
      <c r="F977" s="282"/>
      <c r="G977" s="283"/>
      <c r="H977" s="421"/>
      <c r="I977" s="421"/>
      <c r="J977" s="283"/>
      <c r="K977" s="421"/>
      <c r="L977" s="282"/>
      <c r="N977" s="282"/>
      <c r="S977" s="282"/>
      <c r="T977" s="283"/>
      <c r="U977" s="283"/>
      <c r="V977" s="283"/>
      <c r="W977" s="283"/>
      <c r="X977" s="283"/>
      <c r="Y977" s="282"/>
      <c r="Z977" s="282"/>
      <c r="AA977" s="283"/>
      <c r="AB977" s="282"/>
      <c r="AC977" s="282"/>
      <c r="AD977" s="282"/>
      <c r="AE977" s="282"/>
      <c r="AF977" s="283"/>
      <c r="AG977" s="402"/>
      <c r="AH977" s="283"/>
      <c r="AI977" s="283"/>
      <c r="AJ977" s="283"/>
      <c r="AK977" s="283"/>
      <c r="AL977" s="283"/>
      <c r="AM977" s="282"/>
      <c r="AN977" s="282"/>
      <c r="AO977" s="282"/>
      <c r="AP977" s="282"/>
      <c r="AQ977" s="282"/>
      <c r="AR977" s="282"/>
      <c r="AT977" s="283"/>
      <c r="AU977" s="283"/>
      <c r="AV977" s="283"/>
      <c r="AW977" s="283"/>
      <c r="AY977" s="283"/>
      <c r="AZ977" s="282"/>
      <c r="BA977" s="283"/>
      <c r="BB977" s="282"/>
      <c r="BC977" s="282"/>
      <c r="BD977" s="282"/>
      <c r="BE977" s="283"/>
      <c r="BG977" s="282"/>
      <c r="BH977" s="282"/>
      <c r="BI977" s="282"/>
      <c r="BL977" s="421"/>
      <c r="BM977" s="424"/>
      <c r="BN977" s="424"/>
      <c r="BO977" s="424"/>
      <c r="BP977" s="424"/>
      <c r="BQ977" s="421"/>
      <c r="BR977" s="421"/>
      <c r="BV977" s="282"/>
      <c r="BW977" s="283"/>
      <c r="BY977" s="283"/>
      <c r="BZ977" s="283"/>
      <c r="CA977" s="283"/>
      <c r="CB977" s="282"/>
      <c r="CC977" s="282"/>
      <c r="CD977" s="282"/>
      <c r="CE977" s="282"/>
      <c r="CG977" s="427"/>
      <c r="CH977" s="402"/>
      <c r="CI977" s="424"/>
      <c r="CJ977" s="282"/>
      <c r="CK977" s="282"/>
      <c r="CL977" s="283"/>
      <c r="CM977" s="283"/>
      <c r="CP977" s="282"/>
      <c r="DC977" s="282"/>
      <c r="DD977" s="282"/>
      <c r="DE977" s="282"/>
      <c r="DF977" s="282"/>
      <c r="DG977" s="282"/>
      <c r="DH977" s="282"/>
      <c r="DI977" s="282"/>
      <c r="DJ977" s="282"/>
      <c r="EF977" s="495" t="str">
        <f>""&amp;(MID(数据表!AZ977,1,MIN(FIND({"(";"（"},数据表!AZ977&amp;"(（",1)-1)))&amp;""</f>
        <v/>
      </c>
      <c r="EG977" s="495" t="str">
        <f>""&amp;(MID(数据表!AZ977,1,MIN(FIND({0;1;2;3;4;5;6;7;8;9},数据表!AZ977&amp;"1234567890",1)-1)))&amp;""</f>
        <v/>
      </c>
    </row>
    <row r="978" spans="2:137" s="310" customFormat="1" ht="12" customHeight="1">
      <c r="B978" s="286"/>
      <c r="C978" s="286"/>
      <c r="D978" s="286"/>
      <c r="E978" s="479"/>
      <c r="F978" s="282"/>
      <c r="G978" s="283"/>
      <c r="H978" s="421"/>
      <c r="I978" s="421"/>
      <c r="J978" s="283"/>
      <c r="K978" s="421"/>
      <c r="L978" s="282"/>
      <c r="N978" s="282"/>
      <c r="S978" s="282"/>
      <c r="T978" s="283"/>
      <c r="U978" s="283"/>
      <c r="V978" s="283"/>
      <c r="W978" s="283"/>
      <c r="X978" s="283"/>
      <c r="Y978" s="282"/>
      <c r="Z978" s="282"/>
      <c r="AA978" s="283"/>
      <c r="AB978" s="282"/>
      <c r="AC978" s="282"/>
      <c r="AD978" s="282"/>
      <c r="AE978" s="282"/>
      <c r="AF978" s="283"/>
      <c r="AG978" s="402"/>
      <c r="AH978" s="283"/>
      <c r="AI978" s="283"/>
      <c r="AJ978" s="283"/>
      <c r="AK978" s="283"/>
      <c r="AL978" s="283"/>
      <c r="AM978" s="282"/>
      <c r="AN978" s="282"/>
      <c r="AO978" s="282"/>
      <c r="AP978" s="282"/>
      <c r="AQ978" s="282"/>
      <c r="AR978" s="282"/>
      <c r="AT978" s="283"/>
      <c r="AU978" s="283"/>
      <c r="AV978" s="283"/>
      <c r="AW978" s="283"/>
      <c r="AY978" s="283"/>
      <c r="AZ978" s="282"/>
      <c r="BA978" s="283"/>
      <c r="BB978" s="282"/>
      <c r="BC978" s="282"/>
      <c r="BD978" s="282"/>
      <c r="BE978" s="283"/>
      <c r="BG978" s="282"/>
      <c r="BH978" s="282"/>
      <c r="BI978" s="282"/>
      <c r="BL978" s="421"/>
      <c r="BM978" s="424"/>
      <c r="BN978" s="424"/>
      <c r="BO978" s="424"/>
      <c r="BP978" s="424"/>
      <c r="BQ978" s="421"/>
      <c r="BR978" s="421"/>
      <c r="BV978" s="282"/>
      <c r="BW978" s="283"/>
      <c r="BY978" s="283"/>
      <c r="BZ978" s="283"/>
      <c r="CA978" s="283"/>
      <c r="CB978" s="282"/>
      <c r="CC978" s="282"/>
      <c r="CD978" s="282"/>
      <c r="CE978" s="282"/>
      <c r="CG978" s="427"/>
      <c r="CH978" s="402"/>
      <c r="CI978" s="424"/>
      <c r="CJ978" s="282"/>
      <c r="CK978" s="282"/>
      <c r="CL978" s="283"/>
      <c r="CM978" s="283"/>
      <c r="CP978" s="282"/>
      <c r="DC978" s="282"/>
      <c r="DD978" s="282"/>
      <c r="DE978" s="282"/>
      <c r="DF978" s="282"/>
      <c r="DG978" s="282"/>
      <c r="DH978" s="282"/>
      <c r="DI978" s="282"/>
      <c r="DJ978" s="282"/>
      <c r="EF978" s="495" t="str">
        <f>""&amp;(MID(数据表!AZ978,1,MIN(FIND({"(";"（"},数据表!AZ978&amp;"(（",1)-1)))&amp;""</f>
        <v/>
      </c>
      <c r="EG978" s="495" t="str">
        <f>""&amp;(MID(数据表!AZ978,1,MIN(FIND({0;1;2;3;4;5;6;7;8;9},数据表!AZ978&amp;"1234567890",1)-1)))&amp;""</f>
        <v/>
      </c>
    </row>
    <row r="979" spans="2:137" s="310" customFormat="1" ht="12" customHeight="1">
      <c r="B979" s="286"/>
      <c r="C979" s="286"/>
      <c r="D979" s="286"/>
      <c r="E979" s="479"/>
      <c r="F979" s="282"/>
      <c r="G979" s="283"/>
      <c r="H979" s="421"/>
      <c r="I979" s="421"/>
      <c r="J979" s="283"/>
      <c r="K979" s="421"/>
      <c r="L979" s="282"/>
      <c r="N979" s="282"/>
      <c r="S979" s="282"/>
      <c r="T979" s="283"/>
      <c r="U979" s="283"/>
      <c r="V979" s="283"/>
      <c r="W979" s="283"/>
      <c r="X979" s="283"/>
      <c r="Y979" s="282"/>
      <c r="Z979" s="282"/>
      <c r="AA979" s="283"/>
      <c r="AB979" s="282"/>
      <c r="AC979" s="282"/>
      <c r="AD979" s="282"/>
      <c r="AE979" s="282"/>
      <c r="AF979" s="283"/>
      <c r="AG979" s="402"/>
      <c r="AH979" s="283"/>
      <c r="AI979" s="283"/>
      <c r="AJ979" s="283"/>
      <c r="AK979" s="283"/>
      <c r="AL979" s="283"/>
      <c r="AM979" s="282"/>
      <c r="AN979" s="282"/>
      <c r="AO979" s="282"/>
      <c r="AP979" s="282"/>
      <c r="AQ979" s="282"/>
      <c r="AR979" s="282"/>
      <c r="AT979" s="283"/>
      <c r="AU979" s="283"/>
      <c r="AV979" s="283"/>
      <c r="AW979" s="283"/>
      <c r="AY979" s="283"/>
      <c r="AZ979" s="282"/>
      <c r="BA979" s="283"/>
      <c r="BB979" s="282"/>
      <c r="BC979" s="282"/>
      <c r="BD979" s="282"/>
      <c r="BE979" s="283"/>
      <c r="BG979" s="282"/>
      <c r="BH979" s="282"/>
      <c r="BI979" s="282"/>
      <c r="BL979" s="421"/>
      <c r="BM979" s="424"/>
      <c r="BN979" s="424"/>
      <c r="BO979" s="424"/>
      <c r="BP979" s="424"/>
      <c r="BQ979" s="421"/>
      <c r="BR979" s="421"/>
      <c r="BV979" s="282"/>
      <c r="BW979" s="283"/>
      <c r="BY979" s="283"/>
      <c r="BZ979" s="283"/>
      <c r="CA979" s="283"/>
      <c r="CB979" s="282"/>
      <c r="CC979" s="282"/>
      <c r="CD979" s="282"/>
      <c r="CE979" s="282"/>
      <c r="CG979" s="427"/>
      <c r="CH979" s="402"/>
      <c r="CI979" s="424"/>
      <c r="CJ979" s="282"/>
      <c r="CK979" s="282"/>
      <c r="CL979" s="283"/>
      <c r="CM979" s="283"/>
      <c r="CP979" s="282"/>
      <c r="DC979" s="282"/>
      <c r="DD979" s="282"/>
      <c r="DE979" s="282"/>
      <c r="DF979" s="282"/>
      <c r="DG979" s="282"/>
      <c r="DH979" s="282"/>
      <c r="DI979" s="282"/>
      <c r="DJ979" s="282"/>
      <c r="EF979" s="495" t="str">
        <f>""&amp;(MID(数据表!AZ979,1,MIN(FIND({"(";"（"},数据表!AZ979&amp;"(（",1)-1)))&amp;""</f>
        <v/>
      </c>
      <c r="EG979" s="495" t="str">
        <f>""&amp;(MID(数据表!AZ979,1,MIN(FIND({0;1;2;3;4;5;6;7;8;9},数据表!AZ979&amp;"1234567890",1)-1)))&amp;""</f>
        <v/>
      </c>
    </row>
    <row r="980" spans="2:137" s="310" customFormat="1" ht="12" customHeight="1">
      <c r="B980" s="286"/>
      <c r="C980" s="286"/>
      <c r="D980" s="286"/>
      <c r="E980" s="479"/>
      <c r="F980" s="282"/>
      <c r="G980" s="283"/>
      <c r="H980" s="421"/>
      <c r="I980" s="421"/>
      <c r="J980" s="283"/>
      <c r="K980" s="421"/>
      <c r="L980" s="282"/>
      <c r="N980" s="282"/>
      <c r="S980" s="282"/>
      <c r="T980" s="283"/>
      <c r="U980" s="283"/>
      <c r="V980" s="283"/>
      <c r="W980" s="283"/>
      <c r="X980" s="283"/>
      <c r="Y980" s="282"/>
      <c r="Z980" s="282"/>
      <c r="AA980" s="283"/>
      <c r="AB980" s="282"/>
      <c r="AC980" s="282"/>
      <c r="AD980" s="282"/>
      <c r="AE980" s="282"/>
      <c r="AF980" s="283"/>
      <c r="AG980" s="402"/>
      <c r="AH980" s="283"/>
      <c r="AI980" s="283"/>
      <c r="AJ980" s="283"/>
      <c r="AK980" s="283"/>
      <c r="AL980" s="283"/>
      <c r="AM980" s="282"/>
      <c r="AN980" s="282"/>
      <c r="AO980" s="282"/>
      <c r="AP980" s="282"/>
      <c r="AQ980" s="282"/>
      <c r="AR980" s="282"/>
      <c r="AT980" s="283"/>
      <c r="AU980" s="283"/>
      <c r="AV980" s="283"/>
      <c r="AW980" s="283"/>
      <c r="AY980" s="283"/>
      <c r="AZ980" s="282"/>
      <c r="BA980" s="283"/>
      <c r="BB980" s="282"/>
      <c r="BC980" s="282"/>
      <c r="BD980" s="282"/>
      <c r="BE980" s="283"/>
      <c r="BG980" s="282"/>
      <c r="BH980" s="282"/>
      <c r="BI980" s="282"/>
      <c r="BL980" s="421"/>
      <c r="BM980" s="424"/>
      <c r="BN980" s="424"/>
      <c r="BO980" s="424"/>
      <c r="BP980" s="424"/>
      <c r="BQ980" s="421"/>
      <c r="BR980" s="421"/>
      <c r="BV980" s="282"/>
      <c r="BW980" s="283"/>
      <c r="BY980" s="283"/>
      <c r="BZ980" s="283"/>
      <c r="CA980" s="283"/>
      <c r="CB980" s="282"/>
      <c r="CC980" s="282"/>
      <c r="CD980" s="282"/>
      <c r="CE980" s="282"/>
      <c r="CG980" s="427"/>
      <c r="CH980" s="402"/>
      <c r="CI980" s="424"/>
      <c r="CJ980" s="282"/>
      <c r="CK980" s="282"/>
      <c r="CL980" s="283"/>
      <c r="CM980" s="283"/>
      <c r="CP980" s="282"/>
      <c r="DC980" s="282"/>
      <c r="DD980" s="282"/>
      <c r="DE980" s="282"/>
      <c r="DF980" s="282"/>
      <c r="DG980" s="282"/>
      <c r="DH980" s="282"/>
      <c r="DI980" s="282"/>
      <c r="DJ980" s="282"/>
      <c r="EF980" s="495" t="str">
        <f>""&amp;(MID(数据表!AZ980,1,MIN(FIND({"(";"（"},数据表!AZ980&amp;"(（",1)-1)))&amp;""</f>
        <v/>
      </c>
      <c r="EG980" s="495" t="str">
        <f>""&amp;(MID(数据表!AZ980,1,MIN(FIND({0;1;2;3;4;5;6;7;8;9},数据表!AZ980&amp;"1234567890",1)-1)))&amp;""</f>
        <v/>
      </c>
    </row>
    <row r="981" spans="2:137" s="310" customFormat="1" ht="12" customHeight="1">
      <c r="B981" s="286"/>
      <c r="C981" s="286"/>
      <c r="D981" s="286"/>
      <c r="E981" s="479"/>
      <c r="F981" s="282"/>
      <c r="G981" s="283"/>
      <c r="H981" s="421"/>
      <c r="I981" s="421"/>
      <c r="J981" s="283"/>
      <c r="K981" s="421"/>
      <c r="L981" s="282"/>
      <c r="N981" s="282"/>
      <c r="S981" s="282"/>
      <c r="T981" s="283"/>
      <c r="U981" s="283"/>
      <c r="V981" s="283"/>
      <c r="W981" s="283"/>
      <c r="X981" s="283"/>
      <c r="Y981" s="282"/>
      <c r="Z981" s="282"/>
      <c r="AA981" s="283"/>
      <c r="AB981" s="282"/>
      <c r="AC981" s="282"/>
      <c r="AD981" s="282"/>
      <c r="AE981" s="282"/>
      <c r="AF981" s="283"/>
      <c r="AG981" s="402"/>
      <c r="AH981" s="283"/>
      <c r="AI981" s="283"/>
      <c r="AJ981" s="283"/>
      <c r="AK981" s="283"/>
      <c r="AL981" s="283"/>
      <c r="AM981" s="282"/>
      <c r="AN981" s="282"/>
      <c r="AO981" s="282"/>
      <c r="AP981" s="282"/>
      <c r="AQ981" s="282"/>
      <c r="AR981" s="282"/>
      <c r="AT981" s="283"/>
      <c r="AU981" s="283"/>
      <c r="AV981" s="283"/>
      <c r="AW981" s="283"/>
      <c r="AY981" s="283"/>
      <c r="AZ981" s="282"/>
      <c r="BA981" s="283"/>
      <c r="BB981" s="282"/>
      <c r="BC981" s="282"/>
      <c r="BD981" s="282"/>
      <c r="BE981" s="283"/>
      <c r="BG981" s="282"/>
      <c r="BH981" s="282"/>
      <c r="BI981" s="282"/>
      <c r="BL981" s="421"/>
      <c r="BM981" s="424"/>
      <c r="BN981" s="424"/>
      <c r="BO981" s="424"/>
      <c r="BP981" s="424"/>
      <c r="BQ981" s="421"/>
      <c r="BR981" s="421"/>
      <c r="BV981" s="282"/>
      <c r="BW981" s="283"/>
      <c r="BY981" s="283"/>
      <c r="BZ981" s="283"/>
      <c r="CA981" s="283"/>
      <c r="CB981" s="282"/>
      <c r="CC981" s="282"/>
      <c r="CD981" s="282"/>
      <c r="CE981" s="282"/>
      <c r="CG981" s="427"/>
      <c r="CH981" s="402"/>
      <c r="CI981" s="424"/>
      <c r="CJ981" s="282"/>
      <c r="CK981" s="282"/>
      <c r="CL981" s="283"/>
      <c r="CM981" s="283"/>
      <c r="CP981" s="282"/>
      <c r="DC981" s="282"/>
      <c r="DD981" s="282"/>
      <c r="DE981" s="282"/>
      <c r="DF981" s="282"/>
      <c r="DG981" s="282"/>
      <c r="DH981" s="282"/>
      <c r="DI981" s="282"/>
      <c r="DJ981" s="282"/>
      <c r="EF981" s="495" t="str">
        <f>""&amp;(MID(数据表!AZ981,1,MIN(FIND({"(";"（"},数据表!AZ981&amp;"(（",1)-1)))&amp;""</f>
        <v/>
      </c>
      <c r="EG981" s="495" t="str">
        <f>""&amp;(MID(数据表!AZ981,1,MIN(FIND({0;1;2;3;4;5;6;7;8;9},数据表!AZ981&amp;"1234567890",1)-1)))&amp;""</f>
        <v/>
      </c>
    </row>
    <row r="982" spans="2:137" s="310" customFormat="1" ht="12" customHeight="1">
      <c r="B982" s="286"/>
      <c r="C982" s="286"/>
      <c r="D982" s="286"/>
      <c r="E982" s="479"/>
      <c r="F982" s="282"/>
      <c r="G982" s="283"/>
      <c r="H982" s="421"/>
      <c r="I982" s="421"/>
      <c r="J982" s="283"/>
      <c r="K982" s="421"/>
      <c r="L982" s="282"/>
      <c r="N982" s="282"/>
      <c r="S982" s="282"/>
      <c r="T982" s="283"/>
      <c r="U982" s="283"/>
      <c r="V982" s="283"/>
      <c r="W982" s="283"/>
      <c r="X982" s="283"/>
      <c r="Y982" s="282"/>
      <c r="Z982" s="282"/>
      <c r="AA982" s="283"/>
      <c r="AB982" s="282"/>
      <c r="AC982" s="282"/>
      <c r="AD982" s="282"/>
      <c r="AE982" s="282"/>
      <c r="AF982" s="283"/>
      <c r="AG982" s="402"/>
      <c r="AH982" s="283"/>
      <c r="AI982" s="283"/>
      <c r="AJ982" s="283"/>
      <c r="AK982" s="283"/>
      <c r="AL982" s="283"/>
      <c r="AM982" s="282"/>
      <c r="AN982" s="282"/>
      <c r="AO982" s="282"/>
      <c r="AP982" s="282"/>
      <c r="AQ982" s="282"/>
      <c r="AR982" s="282"/>
      <c r="AT982" s="283"/>
      <c r="AU982" s="283"/>
      <c r="AV982" s="283"/>
      <c r="AW982" s="283"/>
      <c r="AY982" s="283"/>
      <c r="AZ982" s="282"/>
      <c r="BA982" s="283"/>
      <c r="BB982" s="282"/>
      <c r="BC982" s="282"/>
      <c r="BD982" s="282"/>
      <c r="BE982" s="283"/>
      <c r="BG982" s="282"/>
      <c r="BH982" s="282"/>
      <c r="BI982" s="282"/>
      <c r="BL982" s="421"/>
      <c r="BM982" s="424"/>
      <c r="BN982" s="424"/>
      <c r="BO982" s="424"/>
      <c r="BP982" s="424"/>
      <c r="BQ982" s="421"/>
      <c r="BR982" s="421"/>
      <c r="BV982" s="282"/>
      <c r="BW982" s="283"/>
      <c r="BY982" s="283"/>
      <c r="BZ982" s="283"/>
      <c r="CA982" s="283"/>
      <c r="CB982" s="282"/>
      <c r="CC982" s="282"/>
      <c r="CD982" s="282"/>
      <c r="CE982" s="282"/>
      <c r="CG982" s="427"/>
      <c r="CH982" s="402"/>
      <c r="CI982" s="424"/>
      <c r="CJ982" s="282"/>
      <c r="CK982" s="282"/>
      <c r="CL982" s="283"/>
      <c r="CM982" s="283"/>
      <c r="CP982" s="282"/>
      <c r="DC982" s="282"/>
      <c r="DD982" s="282"/>
      <c r="DE982" s="282"/>
      <c r="DF982" s="282"/>
      <c r="DG982" s="282"/>
      <c r="DH982" s="282"/>
      <c r="DI982" s="282"/>
      <c r="DJ982" s="282"/>
      <c r="EF982" s="495" t="str">
        <f>""&amp;(MID(数据表!AZ982,1,MIN(FIND({"(";"（"},数据表!AZ982&amp;"(（",1)-1)))&amp;""</f>
        <v/>
      </c>
      <c r="EG982" s="495" t="str">
        <f>""&amp;(MID(数据表!AZ982,1,MIN(FIND({0;1;2;3;4;5;6;7;8;9},数据表!AZ982&amp;"1234567890",1)-1)))&amp;""</f>
        <v/>
      </c>
    </row>
    <row r="983" spans="2:137" s="310" customFormat="1" ht="12" customHeight="1">
      <c r="B983" s="286"/>
      <c r="C983" s="286"/>
      <c r="D983" s="286"/>
      <c r="E983" s="479"/>
      <c r="F983" s="282"/>
      <c r="G983" s="283"/>
      <c r="H983" s="421"/>
      <c r="I983" s="421"/>
      <c r="J983" s="283"/>
      <c r="K983" s="421"/>
      <c r="L983" s="282"/>
      <c r="N983" s="282"/>
      <c r="S983" s="282"/>
      <c r="T983" s="283"/>
      <c r="U983" s="283"/>
      <c r="V983" s="283"/>
      <c r="W983" s="283"/>
      <c r="X983" s="283"/>
      <c r="Y983" s="282"/>
      <c r="Z983" s="282"/>
      <c r="AA983" s="283"/>
      <c r="AB983" s="282"/>
      <c r="AC983" s="282"/>
      <c r="AD983" s="282"/>
      <c r="AE983" s="282"/>
      <c r="AF983" s="283"/>
      <c r="AG983" s="402"/>
      <c r="AH983" s="283"/>
      <c r="AI983" s="283"/>
      <c r="AJ983" s="283"/>
      <c r="AK983" s="283"/>
      <c r="AL983" s="283"/>
      <c r="AM983" s="282"/>
      <c r="AN983" s="282"/>
      <c r="AO983" s="282"/>
      <c r="AP983" s="282"/>
      <c r="AQ983" s="282"/>
      <c r="AR983" s="282"/>
      <c r="AT983" s="283"/>
      <c r="AU983" s="283"/>
      <c r="AV983" s="283"/>
      <c r="AW983" s="283"/>
      <c r="AY983" s="283"/>
      <c r="AZ983" s="282"/>
      <c r="BA983" s="283"/>
      <c r="BB983" s="282"/>
      <c r="BC983" s="282"/>
      <c r="BD983" s="282"/>
      <c r="BE983" s="283"/>
      <c r="BG983" s="282"/>
      <c r="BH983" s="282"/>
      <c r="BI983" s="282"/>
      <c r="BL983" s="421"/>
      <c r="BM983" s="424"/>
      <c r="BN983" s="424"/>
      <c r="BO983" s="424"/>
      <c r="BP983" s="424"/>
      <c r="BQ983" s="421"/>
      <c r="BR983" s="421"/>
      <c r="BV983" s="282"/>
      <c r="BW983" s="283"/>
      <c r="BY983" s="283"/>
      <c r="BZ983" s="283"/>
      <c r="CA983" s="283"/>
      <c r="CB983" s="282"/>
      <c r="CC983" s="282"/>
      <c r="CD983" s="282"/>
      <c r="CE983" s="282"/>
      <c r="CG983" s="427"/>
      <c r="CH983" s="402"/>
      <c r="CI983" s="424"/>
      <c r="CJ983" s="282"/>
      <c r="CK983" s="282"/>
      <c r="CL983" s="283"/>
      <c r="CM983" s="283"/>
      <c r="CP983" s="282"/>
      <c r="DC983" s="282"/>
      <c r="DD983" s="282"/>
      <c r="DE983" s="282"/>
      <c r="DF983" s="282"/>
      <c r="DG983" s="282"/>
      <c r="DH983" s="282"/>
      <c r="DI983" s="282"/>
      <c r="DJ983" s="282"/>
      <c r="EF983" s="495" t="str">
        <f>""&amp;(MID(数据表!AZ983,1,MIN(FIND({"(";"（"},数据表!AZ983&amp;"(（",1)-1)))&amp;""</f>
        <v/>
      </c>
      <c r="EG983" s="495" t="str">
        <f>""&amp;(MID(数据表!AZ983,1,MIN(FIND({0;1;2;3;4;5;6;7;8;9},数据表!AZ983&amp;"1234567890",1)-1)))&amp;""</f>
        <v/>
      </c>
    </row>
    <row r="984" spans="2:137" s="310" customFormat="1" ht="12" customHeight="1">
      <c r="B984" s="286"/>
      <c r="C984" s="286"/>
      <c r="D984" s="286"/>
      <c r="E984" s="479"/>
      <c r="F984" s="282"/>
      <c r="G984" s="283"/>
      <c r="H984" s="421"/>
      <c r="I984" s="421"/>
      <c r="J984" s="283"/>
      <c r="K984" s="421"/>
      <c r="L984" s="282"/>
      <c r="N984" s="282"/>
      <c r="S984" s="282"/>
      <c r="T984" s="283"/>
      <c r="U984" s="283"/>
      <c r="V984" s="283"/>
      <c r="W984" s="283"/>
      <c r="X984" s="283"/>
      <c r="Y984" s="282"/>
      <c r="Z984" s="282"/>
      <c r="AA984" s="283"/>
      <c r="AB984" s="282"/>
      <c r="AC984" s="282"/>
      <c r="AD984" s="282"/>
      <c r="AE984" s="282"/>
      <c r="AF984" s="283"/>
      <c r="AG984" s="402"/>
      <c r="AH984" s="283"/>
      <c r="AI984" s="283"/>
      <c r="AJ984" s="283"/>
      <c r="AK984" s="283"/>
      <c r="AL984" s="283"/>
      <c r="AM984" s="282"/>
      <c r="AN984" s="282"/>
      <c r="AO984" s="282"/>
      <c r="AP984" s="282"/>
      <c r="AQ984" s="282"/>
      <c r="AR984" s="282"/>
      <c r="AT984" s="283"/>
      <c r="AU984" s="283"/>
      <c r="AV984" s="283"/>
      <c r="AW984" s="283"/>
      <c r="AY984" s="283"/>
      <c r="AZ984" s="282"/>
      <c r="BA984" s="283"/>
      <c r="BB984" s="282"/>
      <c r="BC984" s="282"/>
      <c r="BD984" s="282"/>
      <c r="BE984" s="283"/>
      <c r="BG984" s="282"/>
      <c r="BH984" s="282"/>
      <c r="BI984" s="282"/>
      <c r="BL984" s="421"/>
      <c r="BM984" s="424"/>
      <c r="BN984" s="424"/>
      <c r="BO984" s="424"/>
      <c r="BP984" s="424"/>
      <c r="BQ984" s="421"/>
      <c r="BR984" s="421"/>
      <c r="BV984" s="282"/>
      <c r="BW984" s="283"/>
      <c r="BY984" s="283"/>
      <c r="BZ984" s="283"/>
      <c r="CA984" s="283"/>
      <c r="CB984" s="282"/>
      <c r="CC984" s="282"/>
      <c r="CD984" s="282"/>
      <c r="CE984" s="282"/>
      <c r="CG984" s="427"/>
      <c r="CH984" s="402"/>
      <c r="CI984" s="424"/>
      <c r="CJ984" s="282"/>
      <c r="CK984" s="282"/>
      <c r="CL984" s="283"/>
      <c r="CM984" s="283"/>
      <c r="CP984" s="282"/>
      <c r="DC984" s="282"/>
      <c r="DD984" s="282"/>
      <c r="DE984" s="282"/>
      <c r="DF984" s="282"/>
      <c r="DG984" s="282"/>
      <c r="DH984" s="282"/>
      <c r="DI984" s="282"/>
      <c r="DJ984" s="282"/>
      <c r="EF984" s="495" t="str">
        <f>""&amp;(MID(数据表!AZ984,1,MIN(FIND({"(";"（"},数据表!AZ984&amp;"(（",1)-1)))&amp;""</f>
        <v/>
      </c>
      <c r="EG984" s="495" t="str">
        <f>""&amp;(MID(数据表!AZ984,1,MIN(FIND({0;1;2;3;4;5;6;7;8;9},数据表!AZ984&amp;"1234567890",1)-1)))&amp;""</f>
        <v/>
      </c>
    </row>
    <row r="985" spans="2:137" s="310" customFormat="1" ht="12" customHeight="1">
      <c r="B985" s="286"/>
      <c r="C985" s="286"/>
      <c r="D985" s="286"/>
      <c r="E985" s="479"/>
      <c r="F985" s="282"/>
      <c r="G985" s="283"/>
      <c r="H985" s="421"/>
      <c r="I985" s="421"/>
      <c r="J985" s="283"/>
      <c r="K985" s="421"/>
      <c r="L985" s="282"/>
      <c r="N985" s="282"/>
      <c r="S985" s="282"/>
      <c r="T985" s="283"/>
      <c r="U985" s="283"/>
      <c r="V985" s="283"/>
      <c r="W985" s="283"/>
      <c r="X985" s="283"/>
      <c r="Y985" s="282"/>
      <c r="Z985" s="282"/>
      <c r="AA985" s="283"/>
      <c r="AB985" s="282"/>
      <c r="AC985" s="282"/>
      <c r="AD985" s="282"/>
      <c r="AE985" s="282"/>
      <c r="AF985" s="283"/>
      <c r="AG985" s="402"/>
      <c r="AH985" s="283"/>
      <c r="AI985" s="283"/>
      <c r="AJ985" s="283"/>
      <c r="AK985" s="283"/>
      <c r="AL985" s="283"/>
      <c r="AM985" s="282"/>
      <c r="AN985" s="282"/>
      <c r="AO985" s="282"/>
      <c r="AP985" s="282"/>
      <c r="AQ985" s="282"/>
      <c r="AR985" s="282"/>
      <c r="AT985" s="283"/>
      <c r="AU985" s="283"/>
      <c r="AV985" s="283"/>
      <c r="AW985" s="283"/>
      <c r="AY985" s="283"/>
      <c r="AZ985" s="282"/>
      <c r="BA985" s="283"/>
      <c r="BB985" s="282"/>
      <c r="BC985" s="282"/>
      <c r="BD985" s="282"/>
      <c r="BE985" s="283"/>
      <c r="BG985" s="282"/>
      <c r="BH985" s="282"/>
      <c r="BI985" s="282"/>
      <c r="BL985" s="421"/>
      <c r="BM985" s="424"/>
      <c r="BN985" s="424"/>
      <c r="BO985" s="424"/>
      <c r="BP985" s="424"/>
      <c r="BQ985" s="421"/>
      <c r="BR985" s="421"/>
      <c r="BV985" s="282"/>
      <c r="BW985" s="283"/>
      <c r="BY985" s="283"/>
      <c r="BZ985" s="283"/>
      <c r="CA985" s="283"/>
      <c r="CB985" s="282"/>
      <c r="CC985" s="282"/>
      <c r="CD985" s="282"/>
      <c r="CE985" s="282"/>
      <c r="CG985" s="427"/>
      <c r="CH985" s="402"/>
      <c r="CI985" s="424"/>
      <c r="CJ985" s="282"/>
      <c r="CK985" s="282"/>
      <c r="CL985" s="283"/>
      <c r="CM985" s="283"/>
      <c r="CP985" s="282"/>
      <c r="DC985" s="282"/>
      <c r="DD985" s="282"/>
      <c r="DE985" s="282"/>
      <c r="DF985" s="282"/>
      <c r="DG985" s="282"/>
      <c r="DH985" s="282"/>
      <c r="DI985" s="282"/>
      <c r="DJ985" s="282"/>
      <c r="EF985" s="495" t="str">
        <f>""&amp;(MID(数据表!AZ985,1,MIN(FIND({"(";"（"},数据表!AZ985&amp;"(（",1)-1)))&amp;""</f>
        <v/>
      </c>
      <c r="EG985" s="495" t="str">
        <f>""&amp;(MID(数据表!AZ985,1,MIN(FIND({0;1;2;3;4;5;6;7;8;9},数据表!AZ985&amp;"1234567890",1)-1)))&amp;""</f>
        <v/>
      </c>
    </row>
    <row r="986" spans="2:137" s="310" customFormat="1" ht="12" customHeight="1">
      <c r="B986" s="286"/>
      <c r="C986" s="286"/>
      <c r="D986" s="286"/>
      <c r="E986" s="479"/>
      <c r="F986" s="282"/>
      <c r="G986" s="283"/>
      <c r="H986" s="421"/>
      <c r="I986" s="421"/>
      <c r="J986" s="283"/>
      <c r="K986" s="421"/>
      <c r="L986" s="282"/>
      <c r="N986" s="282"/>
      <c r="S986" s="282"/>
      <c r="T986" s="283"/>
      <c r="U986" s="283"/>
      <c r="V986" s="283"/>
      <c r="W986" s="283"/>
      <c r="X986" s="283"/>
      <c r="Y986" s="282"/>
      <c r="Z986" s="282"/>
      <c r="AA986" s="283"/>
      <c r="AB986" s="282"/>
      <c r="AC986" s="282"/>
      <c r="AD986" s="282"/>
      <c r="AE986" s="282"/>
      <c r="AF986" s="283"/>
      <c r="AG986" s="402"/>
      <c r="AH986" s="283"/>
      <c r="AI986" s="283"/>
      <c r="AJ986" s="283"/>
      <c r="AK986" s="283"/>
      <c r="AL986" s="283"/>
      <c r="AM986" s="282"/>
      <c r="AN986" s="282"/>
      <c r="AO986" s="282"/>
      <c r="AP986" s="282"/>
      <c r="AQ986" s="282"/>
      <c r="AR986" s="282"/>
      <c r="AT986" s="283"/>
      <c r="AU986" s="283"/>
      <c r="AV986" s="283"/>
      <c r="AW986" s="283"/>
      <c r="AY986" s="283"/>
      <c r="AZ986" s="282"/>
      <c r="BA986" s="283"/>
      <c r="BB986" s="282"/>
      <c r="BC986" s="282"/>
      <c r="BD986" s="282"/>
      <c r="BE986" s="283"/>
      <c r="BG986" s="282"/>
      <c r="BH986" s="282"/>
      <c r="BI986" s="282"/>
      <c r="BL986" s="421"/>
      <c r="BM986" s="424"/>
      <c r="BN986" s="424"/>
      <c r="BO986" s="424"/>
      <c r="BP986" s="424"/>
      <c r="BQ986" s="421"/>
      <c r="BR986" s="421"/>
      <c r="BV986" s="282"/>
      <c r="BW986" s="283"/>
      <c r="BY986" s="283"/>
      <c r="BZ986" s="283"/>
      <c r="CA986" s="283"/>
      <c r="CB986" s="282"/>
      <c r="CC986" s="282"/>
      <c r="CD986" s="282"/>
      <c r="CE986" s="282"/>
      <c r="CG986" s="427"/>
      <c r="CH986" s="402"/>
      <c r="CI986" s="424"/>
      <c r="CJ986" s="282"/>
      <c r="CK986" s="282"/>
      <c r="CL986" s="283"/>
      <c r="CM986" s="283"/>
      <c r="CP986" s="282"/>
      <c r="DC986" s="282"/>
      <c r="DD986" s="282"/>
      <c r="DE986" s="282"/>
      <c r="DF986" s="282"/>
      <c r="DG986" s="282"/>
      <c r="DH986" s="282"/>
      <c r="DI986" s="282"/>
      <c r="DJ986" s="282"/>
      <c r="EF986" s="495" t="str">
        <f>""&amp;(MID(数据表!AZ986,1,MIN(FIND({"(";"（"},数据表!AZ986&amp;"(（",1)-1)))&amp;""</f>
        <v/>
      </c>
      <c r="EG986" s="495" t="str">
        <f>""&amp;(MID(数据表!AZ986,1,MIN(FIND({0;1;2;3;4;5;6;7;8;9},数据表!AZ986&amp;"1234567890",1)-1)))&amp;""</f>
        <v/>
      </c>
    </row>
    <row r="987" spans="2:137" s="310" customFormat="1" ht="12" customHeight="1">
      <c r="B987" s="286"/>
      <c r="C987" s="286"/>
      <c r="D987" s="286"/>
      <c r="E987" s="479"/>
      <c r="F987" s="282"/>
      <c r="G987" s="283"/>
      <c r="H987" s="421"/>
      <c r="I987" s="421"/>
      <c r="J987" s="283"/>
      <c r="K987" s="421"/>
      <c r="L987" s="282"/>
      <c r="N987" s="282"/>
      <c r="S987" s="282"/>
      <c r="T987" s="283"/>
      <c r="U987" s="283"/>
      <c r="V987" s="283"/>
      <c r="W987" s="283"/>
      <c r="X987" s="283"/>
      <c r="Y987" s="282"/>
      <c r="Z987" s="282"/>
      <c r="AA987" s="283"/>
      <c r="AB987" s="282"/>
      <c r="AC987" s="282"/>
      <c r="AD987" s="282"/>
      <c r="AE987" s="282"/>
      <c r="AF987" s="283"/>
      <c r="AG987" s="402"/>
      <c r="AH987" s="283"/>
      <c r="AI987" s="283"/>
      <c r="AJ987" s="283"/>
      <c r="AK987" s="283"/>
      <c r="AL987" s="283"/>
      <c r="AM987" s="282"/>
      <c r="AN987" s="282"/>
      <c r="AO987" s="282"/>
      <c r="AP987" s="282"/>
      <c r="AQ987" s="282"/>
      <c r="AR987" s="282"/>
      <c r="AT987" s="283"/>
      <c r="AU987" s="283"/>
      <c r="AV987" s="283"/>
      <c r="AW987" s="283"/>
      <c r="AY987" s="283"/>
      <c r="AZ987" s="282"/>
      <c r="BA987" s="283"/>
      <c r="BB987" s="282"/>
      <c r="BC987" s="282"/>
      <c r="BD987" s="282"/>
      <c r="BE987" s="283"/>
      <c r="BG987" s="282"/>
      <c r="BH987" s="282"/>
      <c r="BI987" s="282"/>
      <c r="BL987" s="421"/>
      <c r="BM987" s="424"/>
      <c r="BN987" s="424"/>
      <c r="BO987" s="424"/>
      <c r="BP987" s="424"/>
      <c r="BQ987" s="421"/>
      <c r="BR987" s="421"/>
      <c r="BV987" s="282"/>
      <c r="BW987" s="283"/>
      <c r="BY987" s="283"/>
      <c r="BZ987" s="283"/>
      <c r="CA987" s="283"/>
      <c r="CB987" s="282"/>
      <c r="CC987" s="282"/>
      <c r="CD987" s="282"/>
      <c r="CE987" s="282"/>
      <c r="CG987" s="427"/>
      <c r="CH987" s="402"/>
      <c r="CI987" s="424"/>
      <c r="CJ987" s="282"/>
      <c r="CK987" s="282"/>
      <c r="CL987" s="283"/>
      <c r="CM987" s="283"/>
      <c r="CP987" s="282"/>
      <c r="DC987" s="282"/>
      <c r="DD987" s="282"/>
      <c r="DE987" s="282"/>
      <c r="DF987" s="282"/>
      <c r="DG987" s="282"/>
      <c r="DH987" s="282"/>
      <c r="DI987" s="282"/>
      <c r="DJ987" s="282"/>
      <c r="EF987" s="495" t="str">
        <f>""&amp;(MID(数据表!AZ987,1,MIN(FIND({"(";"（"},数据表!AZ987&amp;"(（",1)-1)))&amp;""</f>
        <v/>
      </c>
      <c r="EG987" s="495" t="str">
        <f>""&amp;(MID(数据表!AZ987,1,MIN(FIND({0;1;2;3;4;5;6;7;8;9},数据表!AZ987&amp;"1234567890",1)-1)))&amp;""</f>
        <v/>
      </c>
    </row>
    <row r="988" spans="2:137" s="310" customFormat="1" ht="12" customHeight="1">
      <c r="B988" s="286"/>
      <c r="C988" s="286"/>
      <c r="D988" s="286"/>
      <c r="E988" s="479"/>
      <c r="F988" s="282"/>
      <c r="G988" s="283"/>
      <c r="H988" s="421"/>
      <c r="I988" s="421"/>
      <c r="J988" s="283"/>
      <c r="K988" s="421"/>
      <c r="L988" s="282"/>
      <c r="N988" s="282"/>
      <c r="S988" s="282"/>
      <c r="T988" s="283"/>
      <c r="U988" s="283"/>
      <c r="V988" s="283"/>
      <c r="W988" s="283"/>
      <c r="X988" s="283"/>
      <c r="Y988" s="282"/>
      <c r="Z988" s="282"/>
      <c r="AA988" s="283"/>
      <c r="AB988" s="282"/>
      <c r="AC988" s="282"/>
      <c r="AD988" s="282"/>
      <c r="AE988" s="282"/>
      <c r="AF988" s="283"/>
      <c r="AG988" s="402"/>
      <c r="AH988" s="283"/>
      <c r="AI988" s="283"/>
      <c r="AJ988" s="283"/>
      <c r="AK988" s="283"/>
      <c r="AL988" s="283"/>
      <c r="AM988" s="282"/>
      <c r="AN988" s="282"/>
      <c r="AO988" s="282"/>
      <c r="AP988" s="282"/>
      <c r="AQ988" s="282"/>
      <c r="AR988" s="282"/>
      <c r="AT988" s="283"/>
      <c r="AU988" s="283"/>
      <c r="AV988" s="283"/>
      <c r="AW988" s="283"/>
      <c r="AY988" s="283"/>
      <c r="AZ988" s="282"/>
      <c r="BA988" s="283"/>
      <c r="BB988" s="282"/>
      <c r="BC988" s="282"/>
      <c r="BD988" s="282"/>
      <c r="BE988" s="283"/>
      <c r="BG988" s="282"/>
      <c r="BH988" s="282"/>
      <c r="BI988" s="282"/>
      <c r="BL988" s="421"/>
      <c r="BM988" s="424"/>
      <c r="BN988" s="424"/>
      <c r="BO988" s="424"/>
      <c r="BP988" s="424"/>
      <c r="BQ988" s="421"/>
      <c r="BR988" s="421"/>
      <c r="BV988" s="282"/>
      <c r="BW988" s="283"/>
      <c r="BY988" s="283"/>
      <c r="BZ988" s="283"/>
      <c r="CA988" s="283"/>
      <c r="CB988" s="282"/>
      <c r="CC988" s="282"/>
      <c r="CD988" s="282"/>
      <c r="CE988" s="282"/>
      <c r="CG988" s="427"/>
      <c r="CH988" s="402"/>
      <c r="CI988" s="424"/>
      <c r="CJ988" s="282"/>
      <c r="CK988" s="282"/>
      <c r="CL988" s="283"/>
      <c r="CM988" s="283"/>
      <c r="CP988" s="282"/>
      <c r="DC988" s="282"/>
      <c r="DD988" s="282"/>
      <c r="DE988" s="282"/>
      <c r="DF988" s="282"/>
      <c r="DG988" s="282"/>
      <c r="DH988" s="282"/>
      <c r="DI988" s="282"/>
      <c r="DJ988" s="282"/>
      <c r="EF988" s="495" t="str">
        <f>""&amp;(MID(数据表!AZ988,1,MIN(FIND({"(";"（"},数据表!AZ988&amp;"(（",1)-1)))&amp;""</f>
        <v/>
      </c>
      <c r="EG988" s="495" t="str">
        <f>""&amp;(MID(数据表!AZ988,1,MIN(FIND({0;1;2;3;4;5;6;7;8;9},数据表!AZ988&amp;"1234567890",1)-1)))&amp;""</f>
        <v/>
      </c>
    </row>
    <row r="989" spans="2:137" s="310" customFormat="1" ht="12" customHeight="1">
      <c r="B989" s="286"/>
      <c r="C989" s="286"/>
      <c r="D989" s="286"/>
      <c r="E989" s="479"/>
      <c r="F989" s="282"/>
      <c r="G989" s="283"/>
      <c r="H989" s="421"/>
      <c r="I989" s="421"/>
      <c r="J989" s="283"/>
      <c r="K989" s="421"/>
      <c r="L989" s="282"/>
      <c r="N989" s="282"/>
      <c r="S989" s="282"/>
      <c r="T989" s="283"/>
      <c r="U989" s="283"/>
      <c r="V989" s="283"/>
      <c r="W989" s="283"/>
      <c r="X989" s="283"/>
      <c r="Y989" s="282"/>
      <c r="Z989" s="282"/>
      <c r="AA989" s="283"/>
      <c r="AB989" s="282"/>
      <c r="AC989" s="282"/>
      <c r="AD989" s="282"/>
      <c r="AE989" s="282"/>
      <c r="AF989" s="283"/>
      <c r="AG989" s="402"/>
      <c r="AH989" s="283"/>
      <c r="AI989" s="283"/>
      <c r="AJ989" s="283"/>
      <c r="AK989" s="283"/>
      <c r="AL989" s="283"/>
      <c r="AM989" s="282"/>
      <c r="AN989" s="282"/>
      <c r="AO989" s="282"/>
      <c r="AP989" s="282"/>
      <c r="AQ989" s="282"/>
      <c r="AR989" s="282"/>
      <c r="AT989" s="283"/>
      <c r="AU989" s="283"/>
      <c r="AV989" s="283"/>
      <c r="AW989" s="283"/>
      <c r="AY989" s="283"/>
      <c r="AZ989" s="282"/>
      <c r="BA989" s="283"/>
      <c r="BB989" s="282"/>
      <c r="BC989" s="282"/>
      <c r="BD989" s="282"/>
      <c r="BE989" s="283"/>
      <c r="BG989" s="282"/>
      <c r="BH989" s="282"/>
      <c r="BI989" s="282"/>
      <c r="BL989" s="421"/>
      <c r="BM989" s="424"/>
      <c r="BN989" s="424"/>
      <c r="BO989" s="424"/>
      <c r="BP989" s="424"/>
      <c r="BQ989" s="421"/>
      <c r="BR989" s="421"/>
      <c r="BV989" s="282"/>
      <c r="BW989" s="283"/>
      <c r="BY989" s="283"/>
      <c r="BZ989" s="283"/>
      <c r="CA989" s="283"/>
      <c r="CB989" s="282"/>
      <c r="CC989" s="282"/>
      <c r="CD989" s="282"/>
      <c r="CE989" s="282"/>
      <c r="CG989" s="427"/>
      <c r="CH989" s="402"/>
      <c r="CI989" s="424"/>
      <c r="CJ989" s="282"/>
      <c r="CK989" s="282"/>
      <c r="CL989" s="283"/>
      <c r="CM989" s="283"/>
      <c r="CP989" s="282"/>
      <c r="DC989" s="282"/>
      <c r="DD989" s="282"/>
      <c r="DE989" s="282"/>
      <c r="DF989" s="282"/>
      <c r="DG989" s="282"/>
      <c r="DH989" s="282"/>
      <c r="DI989" s="282"/>
      <c r="DJ989" s="282"/>
      <c r="EF989" s="495" t="str">
        <f>""&amp;(MID(数据表!AZ989,1,MIN(FIND({"(";"（"},数据表!AZ989&amp;"(（",1)-1)))&amp;""</f>
        <v/>
      </c>
      <c r="EG989" s="495" t="str">
        <f>""&amp;(MID(数据表!AZ989,1,MIN(FIND({0;1;2;3;4;5;6;7;8;9},数据表!AZ989&amp;"1234567890",1)-1)))&amp;""</f>
        <v/>
      </c>
    </row>
    <row r="990" spans="2:137" s="310" customFormat="1" ht="12" customHeight="1">
      <c r="B990" s="286"/>
      <c r="C990" s="286"/>
      <c r="D990" s="286"/>
      <c r="E990" s="479"/>
      <c r="F990" s="282"/>
      <c r="G990" s="283"/>
      <c r="H990" s="421"/>
      <c r="I990" s="421"/>
      <c r="J990" s="283"/>
      <c r="K990" s="421"/>
      <c r="L990" s="282"/>
      <c r="N990" s="282"/>
      <c r="S990" s="282"/>
      <c r="T990" s="283"/>
      <c r="U990" s="283"/>
      <c r="V990" s="283"/>
      <c r="W990" s="283"/>
      <c r="X990" s="283"/>
      <c r="Y990" s="282"/>
      <c r="Z990" s="282"/>
      <c r="AA990" s="283"/>
      <c r="AB990" s="282"/>
      <c r="AC990" s="282"/>
      <c r="AD990" s="282"/>
      <c r="AE990" s="282"/>
      <c r="AF990" s="283"/>
      <c r="AG990" s="402"/>
      <c r="AH990" s="283"/>
      <c r="AI990" s="283"/>
      <c r="AJ990" s="283"/>
      <c r="AK990" s="283"/>
      <c r="AL990" s="283"/>
      <c r="AM990" s="282"/>
      <c r="AN990" s="282"/>
      <c r="AO990" s="282"/>
      <c r="AP990" s="282"/>
      <c r="AQ990" s="282"/>
      <c r="AR990" s="282"/>
      <c r="AT990" s="283"/>
      <c r="AU990" s="283"/>
      <c r="AV990" s="283"/>
      <c r="AW990" s="283"/>
      <c r="AY990" s="283"/>
      <c r="AZ990" s="282"/>
      <c r="BA990" s="283"/>
      <c r="BB990" s="282"/>
      <c r="BC990" s="282"/>
      <c r="BD990" s="282"/>
      <c r="BE990" s="283"/>
      <c r="BG990" s="282"/>
      <c r="BH990" s="282"/>
      <c r="BI990" s="282"/>
      <c r="BL990" s="421"/>
      <c r="BM990" s="424"/>
      <c r="BN990" s="424"/>
      <c r="BO990" s="424"/>
      <c r="BP990" s="424"/>
      <c r="BQ990" s="421"/>
      <c r="BR990" s="421"/>
      <c r="BV990" s="282"/>
      <c r="BW990" s="283"/>
      <c r="BY990" s="283"/>
      <c r="BZ990" s="283"/>
      <c r="CA990" s="283"/>
      <c r="CB990" s="282"/>
      <c r="CC990" s="282"/>
      <c r="CD990" s="282"/>
      <c r="CE990" s="282"/>
      <c r="CG990" s="427"/>
      <c r="CH990" s="402"/>
      <c r="CI990" s="424"/>
      <c r="CJ990" s="282"/>
      <c r="CK990" s="282"/>
      <c r="CL990" s="283"/>
      <c r="CM990" s="283"/>
      <c r="CP990" s="282"/>
      <c r="DC990" s="282"/>
      <c r="DD990" s="282"/>
      <c r="DE990" s="282"/>
      <c r="DF990" s="282"/>
      <c r="DG990" s="282"/>
      <c r="DH990" s="282"/>
      <c r="DI990" s="282"/>
      <c r="DJ990" s="282"/>
      <c r="EF990" s="495" t="str">
        <f>""&amp;(MID(数据表!AZ990,1,MIN(FIND({"(";"（"},数据表!AZ990&amp;"(（",1)-1)))&amp;""</f>
        <v/>
      </c>
      <c r="EG990" s="495" t="str">
        <f>""&amp;(MID(数据表!AZ990,1,MIN(FIND({0;1;2;3;4;5;6;7;8;9},数据表!AZ990&amp;"1234567890",1)-1)))&amp;""</f>
        <v/>
      </c>
    </row>
    <row r="991" spans="2:137" s="310" customFormat="1" ht="12" customHeight="1">
      <c r="B991" s="286"/>
      <c r="C991" s="286"/>
      <c r="D991" s="286"/>
      <c r="E991" s="479"/>
      <c r="F991" s="282"/>
      <c r="G991" s="283"/>
      <c r="H991" s="421"/>
      <c r="I991" s="421"/>
      <c r="J991" s="283"/>
      <c r="K991" s="421"/>
      <c r="L991" s="282"/>
      <c r="N991" s="282"/>
      <c r="S991" s="282"/>
      <c r="T991" s="283"/>
      <c r="U991" s="283"/>
      <c r="V991" s="283"/>
      <c r="W991" s="283"/>
      <c r="X991" s="283"/>
      <c r="Y991" s="282"/>
      <c r="Z991" s="282"/>
      <c r="AA991" s="283"/>
      <c r="AB991" s="282"/>
      <c r="AC991" s="282"/>
      <c r="AD991" s="282"/>
      <c r="AE991" s="282"/>
      <c r="AF991" s="283"/>
      <c r="AG991" s="402"/>
      <c r="AH991" s="283"/>
      <c r="AI991" s="283"/>
      <c r="AJ991" s="283"/>
      <c r="AK991" s="283"/>
      <c r="AL991" s="283"/>
      <c r="AM991" s="282"/>
      <c r="AN991" s="282"/>
      <c r="AO991" s="282"/>
      <c r="AP991" s="282"/>
      <c r="AQ991" s="282"/>
      <c r="AR991" s="282"/>
      <c r="AT991" s="283"/>
      <c r="AU991" s="283"/>
      <c r="AV991" s="283"/>
      <c r="AW991" s="283"/>
      <c r="AY991" s="283"/>
      <c r="AZ991" s="282"/>
      <c r="BA991" s="283"/>
      <c r="BB991" s="282"/>
      <c r="BC991" s="282"/>
      <c r="BD991" s="282"/>
      <c r="BE991" s="283"/>
      <c r="BG991" s="282"/>
      <c r="BH991" s="282"/>
      <c r="BI991" s="282"/>
      <c r="BL991" s="421"/>
      <c r="BM991" s="424"/>
      <c r="BN991" s="424"/>
      <c r="BO991" s="424"/>
      <c r="BP991" s="424"/>
      <c r="BQ991" s="421"/>
      <c r="BR991" s="421"/>
      <c r="BV991" s="282"/>
      <c r="BW991" s="283"/>
      <c r="BY991" s="283"/>
      <c r="BZ991" s="283"/>
      <c r="CA991" s="283"/>
      <c r="CB991" s="282"/>
      <c r="CC991" s="282"/>
      <c r="CD991" s="282"/>
      <c r="CE991" s="282"/>
      <c r="CG991" s="427"/>
      <c r="CH991" s="402"/>
      <c r="CI991" s="424"/>
      <c r="CJ991" s="282"/>
      <c r="CK991" s="282"/>
      <c r="CL991" s="283"/>
      <c r="CM991" s="283"/>
      <c r="CP991" s="282"/>
      <c r="DC991" s="282"/>
      <c r="DD991" s="282"/>
      <c r="DE991" s="282"/>
      <c r="DF991" s="282"/>
      <c r="DG991" s="282"/>
      <c r="DH991" s="282"/>
      <c r="DI991" s="282"/>
      <c r="DJ991" s="282"/>
      <c r="EF991" s="495" t="str">
        <f>""&amp;(MID(数据表!AZ991,1,MIN(FIND({"(";"（"},数据表!AZ991&amp;"(（",1)-1)))&amp;""</f>
        <v/>
      </c>
      <c r="EG991" s="495" t="str">
        <f>""&amp;(MID(数据表!AZ991,1,MIN(FIND({0;1;2;3;4;5;6;7;8;9},数据表!AZ991&amp;"1234567890",1)-1)))&amp;""</f>
        <v/>
      </c>
    </row>
    <row r="992" spans="2:137" s="310" customFormat="1" ht="12" customHeight="1">
      <c r="B992" s="286"/>
      <c r="C992" s="286"/>
      <c r="D992" s="286"/>
      <c r="E992" s="479"/>
      <c r="F992" s="282"/>
      <c r="G992" s="283"/>
      <c r="H992" s="421"/>
      <c r="I992" s="421"/>
      <c r="J992" s="283"/>
      <c r="K992" s="421"/>
      <c r="L992" s="282"/>
      <c r="N992" s="282"/>
      <c r="S992" s="282"/>
      <c r="T992" s="283"/>
      <c r="U992" s="283"/>
      <c r="V992" s="283"/>
      <c r="W992" s="283"/>
      <c r="X992" s="283"/>
      <c r="Y992" s="282"/>
      <c r="Z992" s="282"/>
      <c r="AA992" s="283"/>
      <c r="AB992" s="282"/>
      <c r="AC992" s="282"/>
      <c r="AD992" s="282"/>
      <c r="AE992" s="282"/>
      <c r="AF992" s="283"/>
      <c r="AG992" s="402"/>
      <c r="AH992" s="283"/>
      <c r="AI992" s="283"/>
      <c r="AJ992" s="283"/>
      <c r="AK992" s="283"/>
      <c r="AL992" s="283"/>
      <c r="AM992" s="282"/>
      <c r="AN992" s="282"/>
      <c r="AO992" s="282"/>
      <c r="AP992" s="282"/>
      <c r="AQ992" s="282"/>
      <c r="AR992" s="282"/>
      <c r="AT992" s="283"/>
      <c r="AU992" s="283"/>
      <c r="AV992" s="283"/>
      <c r="AW992" s="283"/>
      <c r="AY992" s="283"/>
      <c r="AZ992" s="282"/>
      <c r="BA992" s="283"/>
      <c r="BB992" s="282"/>
      <c r="BC992" s="282"/>
      <c r="BD992" s="282"/>
      <c r="BE992" s="283"/>
      <c r="BG992" s="282"/>
      <c r="BH992" s="282"/>
      <c r="BI992" s="282"/>
      <c r="BL992" s="421"/>
      <c r="BM992" s="424"/>
      <c r="BN992" s="424"/>
      <c r="BO992" s="424"/>
      <c r="BP992" s="424"/>
      <c r="BQ992" s="421"/>
      <c r="BR992" s="421"/>
      <c r="BV992" s="282"/>
      <c r="BW992" s="283"/>
      <c r="BY992" s="283"/>
      <c r="BZ992" s="283"/>
      <c r="CA992" s="283"/>
      <c r="CB992" s="282"/>
      <c r="CC992" s="282"/>
      <c r="CD992" s="282"/>
      <c r="CE992" s="282"/>
      <c r="CG992" s="427"/>
      <c r="CH992" s="402"/>
      <c r="CI992" s="424"/>
      <c r="CJ992" s="282"/>
      <c r="CK992" s="282"/>
      <c r="CL992" s="283"/>
      <c r="CM992" s="283"/>
      <c r="CP992" s="282"/>
      <c r="DC992" s="282"/>
      <c r="DD992" s="282"/>
      <c r="DE992" s="282"/>
      <c r="DF992" s="282"/>
      <c r="DG992" s="282"/>
      <c r="DH992" s="282"/>
      <c r="DI992" s="282"/>
      <c r="DJ992" s="282"/>
      <c r="EF992" s="495" t="str">
        <f>""&amp;(MID(数据表!AZ992,1,MIN(FIND({"(";"（"},数据表!AZ992&amp;"(（",1)-1)))&amp;""</f>
        <v/>
      </c>
      <c r="EG992" s="495" t="str">
        <f>""&amp;(MID(数据表!AZ992,1,MIN(FIND({0;1;2;3;4;5;6;7;8;9},数据表!AZ992&amp;"1234567890",1)-1)))&amp;""</f>
        <v/>
      </c>
    </row>
    <row r="993" spans="2:137" s="310" customFormat="1" ht="12" customHeight="1">
      <c r="B993" s="286"/>
      <c r="C993" s="286"/>
      <c r="D993" s="286"/>
      <c r="E993" s="479"/>
      <c r="F993" s="282"/>
      <c r="G993" s="283"/>
      <c r="H993" s="421"/>
      <c r="I993" s="421"/>
      <c r="J993" s="283"/>
      <c r="K993" s="421"/>
      <c r="L993" s="282"/>
      <c r="N993" s="282"/>
      <c r="S993" s="282"/>
      <c r="T993" s="283"/>
      <c r="U993" s="283"/>
      <c r="V993" s="283"/>
      <c r="W993" s="283"/>
      <c r="X993" s="283"/>
      <c r="Y993" s="282"/>
      <c r="Z993" s="282"/>
      <c r="AA993" s="283"/>
      <c r="AB993" s="282"/>
      <c r="AC993" s="282"/>
      <c r="AD993" s="282"/>
      <c r="AE993" s="282"/>
      <c r="AF993" s="283"/>
      <c r="AG993" s="402"/>
      <c r="AH993" s="283"/>
      <c r="AI993" s="283"/>
      <c r="AJ993" s="283"/>
      <c r="AK993" s="283"/>
      <c r="AL993" s="283"/>
      <c r="AM993" s="282"/>
      <c r="AN993" s="282"/>
      <c r="AO993" s="282"/>
      <c r="AP993" s="282"/>
      <c r="AQ993" s="282"/>
      <c r="AR993" s="282"/>
      <c r="AT993" s="283"/>
      <c r="AU993" s="283"/>
      <c r="AV993" s="283"/>
      <c r="AW993" s="283"/>
      <c r="AY993" s="283"/>
      <c r="AZ993" s="282"/>
      <c r="BA993" s="283"/>
      <c r="BB993" s="282"/>
      <c r="BC993" s="282"/>
      <c r="BD993" s="282"/>
      <c r="BE993" s="283"/>
      <c r="BG993" s="282"/>
      <c r="BH993" s="282"/>
      <c r="BI993" s="282"/>
      <c r="BL993" s="421"/>
      <c r="BM993" s="424"/>
      <c r="BN993" s="424"/>
      <c r="BO993" s="424"/>
      <c r="BP993" s="424"/>
      <c r="BQ993" s="421"/>
      <c r="BR993" s="421"/>
      <c r="BV993" s="282"/>
      <c r="BW993" s="283"/>
      <c r="BY993" s="283"/>
      <c r="BZ993" s="283"/>
      <c r="CA993" s="283"/>
      <c r="CB993" s="282"/>
      <c r="CC993" s="282"/>
      <c r="CD993" s="282"/>
      <c r="CE993" s="282"/>
      <c r="CG993" s="427"/>
      <c r="CH993" s="402"/>
      <c r="CI993" s="424"/>
      <c r="CJ993" s="282"/>
      <c r="CK993" s="282"/>
      <c r="CL993" s="283"/>
      <c r="CM993" s="283"/>
      <c r="CP993" s="282"/>
      <c r="DC993" s="282"/>
      <c r="DD993" s="282"/>
      <c r="DE993" s="282"/>
      <c r="DF993" s="282"/>
      <c r="DG993" s="282"/>
      <c r="DH993" s="282"/>
      <c r="DI993" s="282"/>
      <c r="DJ993" s="282"/>
      <c r="EF993" s="495" t="str">
        <f>""&amp;(MID(数据表!AZ993,1,MIN(FIND({"(";"（"},数据表!AZ993&amp;"(（",1)-1)))&amp;""</f>
        <v/>
      </c>
      <c r="EG993" s="495" t="str">
        <f>""&amp;(MID(数据表!AZ993,1,MIN(FIND({0;1;2;3;4;5;6;7;8;9},数据表!AZ993&amp;"1234567890",1)-1)))&amp;""</f>
        <v/>
      </c>
    </row>
    <row r="994" spans="2:137" s="310" customFormat="1" ht="12" customHeight="1">
      <c r="B994" s="286"/>
      <c r="C994" s="286"/>
      <c r="D994" s="286"/>
      <c r="E994" s="479"/>
      <c r="F994" s="282"/>
      <c r="G994" s="283"/>
      <c r="H994" s="421"/>
      <c r="I994" s="421"/>
      <c r="J994" s="283"/>
      <c r="K994" s="421"/>
      <c r="L994" s="282"/>
      <c r="N994" s="282"/>
      <c r="S994" s="282"/>
      <c r="T994" s="283"/>
      <c r="U994" s="283"/>
      <c r="V994" s="283"/>
      <c r="W994" s="283"/>
      <c r="X994" s="283"/>
      <c r="Y994" s="282"/>
      <c r="Z994" s="282"/>
      <c r="AA994" s="283"/>
      <c r="AB994" s="282"/>
      <c r="AC994" s="282"/>
      <c r="AD994" s="282"/>
      <c r="AE994" s="282"/>
      <c r="AF994" s="283"/>
      <c r="AG994" s="402"/>
      <c r="AH994" s="283"/>
      <c r="AI994" s="283"/>
      <c r="AJ994" s="283"/>
      <c r="AK994" s="283"/>
      <c r="AL994" s="283"/>
      <c r="AM994" s="282"/>
      <c r="AN994" s="282"/>
      <c r="AO994" s="282"/>
      <c r="AP994" s="282"/>
      <c r="AQ994" s="282"/>
      <c r="AR994" s="282"/>
      <c r="AT994" s="283"/>
      <c r="AU994" s="283"/>
      <c r="AV994" s="283"/>
      <c r="AW994" s="283"/>
      <c r="AY994" s="283"/>
      <c r="AZ994" s="282"/>
      <c r="BA994" s="283"/>
      <c r="BB994" s="282"/>
      <c r="BC994" s="282"/>
      <c r="BD994" s="282"/>
      <c r="BE994" s="283"/>
      <c r="BG994" s="282"/>
      <c r="BH994" s="282"/>
      <c r="BI994" s="282"/>
      <c r="BL994" s="421"/>
      <c r="BM994" s="424"/>
      <c r="BN994" s="424"/>
      <c r="BO994" s="424"/>
      <c r="BP994" s="424"/>
      <c r="BQ994" s="421"/>
      <c r="BR994" s="421"/>
      <c r="BV994" s="282"/>
      <c r="BW994" s="283"/>
      <c r="BY994" s="283"/>
      <c r="BZ994" s="283"/>
      <c r="CA994" s="283"/>
      <c r="CB994" s="282"/>
      <c r="CC994" s="282"/>
      <c r="CD994" s="282"/>
      <c r="CE994" s="282"/>
      <c r="CG994" s="427"/>
      <c r="CH994" s="402"/>
      <c r="CI994" s="424"/>
      <c r="CJ994" s="282"/>
      <c r="CK994" s="282"/>
      <c r="CL994" s="283"/>
      <c r="CM994" s="283"/>
      <c r="CP994" s="282"/>
      <c r="DC994" s="282"/>
      <c r="DD994" s="282"/>
      <c r="DE994" s="282"/>
      <c r="DF994" s="282"/>
      <c r="DG994" s="282"/>
      <c r="DH994" s="282"/>
      <c r="DI994" s="282"/>
      <c r="DJ994" s="282"/>
      <c r="EF994" s="495" t="str">
        <f>""&amp;(MID(数据表!AZ994,1,MIN(FIND({"(";"（"},数据表!AZ994&amp;"(（",1)-1)))&amp;""</f>
        <v/>
      </c>
      <c r="EG994" s="495" t="str">
        <f>""&amp;(MID(数据表!AZ994,1,MIN(FIND({0;1;2;3;4;5;6;7;8;9},数据表!AZ994&amp;"1234567890",1)-1)))&amp;""</f>
        <v/>
      </c>
    </row>
    <row r="995" spans="2:137" s="310" customFormat="1" ht="12" customHeight="1">
      <c r="B995" s="286"/>
      <c r="C995" s="286"/>
      <c r="D995" s="286"/>
      <c r="E995" s="479"/>
      <c r="F995" s="282"/>
      <c r="G995" s="283"/>
      <c r="H995" s="421"/>
      <c r="I995" s="421"/>
      <c r="J995" s="283"/>
      <c r="K995" s="421"/>
      <c r="L995" s="282"/>
      <c r="N995" s="282"/>
      <c r="S995" s="282"/>
      <c r="T995" s="283"/>
      <c r="U995" s="283"/>
      <c r="V995" s="283"/>
      <c r="W995" s="283"/>
      <c r="X995" s="283"/>
      <c r="Y995" s="282"/>
      <c r="Z995" s="282"/>
      <c r="AA995" s="283"/>
      <c r="AB995" s="282"/>
      <c r="AC995" s="282"/>
      <c r="AD995" s="282"/>
      <c r="AE995" s="282"/>
      <c r="AF995" s="283"/>
      <c r="AG995" s="402"/>
      <c r="AH995" s="283"/>
      <c r="AI995" s="283"/>
      <c r="AJ995" s="283"/>
      <c r="AK995" s="283"/>
      <c r="AL995" s="283"/>
      <c r="AM995" s="282"/>
      <c r="AN995" s="282"/>
      <c r="AO995" s="282"/>
      <c r="AP995" s="282"/>
      <c r="AQ995" s="282"/>
      <c r="AR995" s="282"/>
      <c r="AT995" s="283"/>
      <c r="AU995" s="283"/>
      <c r="AV995" s="283"/>
      <c r="AW995" s="283"/>
      <c r="AY995" s="283"/>
      <c r="AZ995" s="282"/>
      <c r="BA995" s="283"/>
      <c r="BB995" s="282"/>
      <c r="BC995" s="282"/>
      <c r="BD995" s="282"/>
      <c r="BE995" s="283"/>
      <c r="BG995" s="282"/>
      <c r="BH995" s="282"/>
      <c r="BI995" s="282"/>
      <c r="BL995" s="421"/>
      <c r="BM995" s="424"/>
      <c r="BN995" s="424"/>
      <c r="BO995" s="424"/>
      <c r="BP995" s="424"/>
      <c r="BQ995" s="421"/>
      <c r="BR995" s="421"/>
      <c r="BV995" s="282"/>
      <c r="BW995" s="283"/>
      <c r="BY995" s="283"/>
      <c r="BZ995" s="283"/>
      <c r="CA995" s="283"/>
      <c r="CB995" s="282"/>
      <c r="CC995" s="282"/>
      <c r="CD995" s="282"/>
      <c r="CE995" s="282"/>
      <c r="CG995" s="427"/>
      <c r="CH995" s="402"/>
      <c r="CI995" s="424"/>
      <c r="CJ995" s="282"/>
      <c r="CK995" s="282"/>
      <c r="CL995" s="283"/>
      <c r="CM995" s="283"/>
      <c r="CP995" s="282"/>
      <c r="DC995" s="282"/>
      <c r="DD995" s="282"/>
      <c r="DE995" s="282"/>
      <c r="DF995" s="282"/>
      <c r="DG995" s="282"/>
      <c r="DH995" s="282"/>
      <c r="DI995" s="282"/>
      <c r="DJ995" s="282"/>
      <c r="EF995" s="495" t="str">
        <f>""&amp;(MID(数据表!AZ995,1,MIN(FIND({"(";"（"},数据表!AZ995&amp;"(（",1)-1)))&amp;""</f>
        <v/>
      </c>
      <c r="EG995" s="495" t="str">
        <f>""&amp;(MID(数据表!AZ995,1,MIN(FIND({0;1;2;3;4;5;6;7;8;9},数据表!AZ995&amp;"1234567890",1)-1)))&amp;""</f>
        <v/>
      </c>
    </row>
    <row r="996" spans="2:137" s="310" customFormat="1" ht="12" customHeight="1">
      <c r="B996" s="286"/>
      <c r="C996" s="286"/>
      <c r="D996" s="286"/>
      <c r="E996" s="479"/>
      <c r="F996" s="282"/>
      <c r="G996" s="283"/>
      <c r="H996" s="421"/>
      <c r="I996" s="421"/>
      <c r="J996" s="283"/>
      <c r="K996" s="421"/>
      <c r="L996" s="282"/>
      <c r="N996" s="282"/>
      <c r="S996" s="282"/>
      <c r="T996" s="283"/>
      <c r="U996" s="283"/>
      <c r="V996" s="283"/>
      <c r="W996" s="283"/>
      <c r="X996" s="283"/>
      <c r="Y996" s="282"/>
      <c r="Z996" s="282"/>
      <c r="AA996" s="283"/>
      <c r="AB996" s="282"/>
      <c r="AC996" s="282"/>
      <c r="AD996" s="282"/>
      <c r="AE996" s="282"/>
      <c r="AF996" s="283"/>
      <c r="AG996" s="402"/>
      <c r="AH996" s="283"/>
      <c r="AI996" s="283"/>
      <c r="AJ996" s="283"/>
      <c r="AK996" s="283"/>
      <c r="AL996" s="283"/>
      <c r="AM996" s="282"/>
      <c r="AN996" s="282"/>
      <c r="AO996" s="282"/>
      <c r="AP996" s="282"/>
      <c r="AQ996" s="282"/>
      <c r="AR996" s="282"/>
      <c r="AT996" s="283"/>
      <c r="AU996" s="283"/>
      <c r="AV996" s="283"/>
      <c r="AW996" s="283"/>
      <c r="AY996" s="283"/>
      <c r="AZ996" s="282"/>
      <c r="BA996" s="283"/>
      <c r="BB996" s="282"/>
      <c r="BC996" s="282"/>
      <c r="BD996" s="282"/>
      <c r="BE996" s="283"/>
      <c r="BG996" s="282"/>
      <c r="BH996" s="282"/>
      <c r="BI996" s="282"/>
      <c r="BL996" s="421"/>
      <c r="BM996" s="424"/>
      <c r="BN996" s="424"/>
      <c r="BO996" s="424"/>
      <c r="BP996" s="424"/>
      <c r="BQ996" s="421"/>
      <c r="BR996" s="421"/>
      <c r="BV996" s="282"/>
      <c r="BW996" s="283"/>
      <c r="BY996" s="283"/>
      <c r="BZ996" s="283"/>
      <c r="CA996" s="283"/>
      <c r="CB996" s="282"/>
      <c r="CC996" s="282"/>
      <c r="CD996" s="282"/>
      <c r="CE996" s="282"/>
      <c r="CG996" s="427"/>
      <c r="CH996" s="402"/>
      <c r="CI996" s="424"/>
      <c r="CJ996" s="282"/>
      <c r="CK996" s="282"/>
      <c r="CL996" s="283"/>
      <c r="CM996" s="283"/>
      <c r="CP996" s="282"/>
      <c r="DC996" s="282"/>
      <c r="DD996" s="282"/>
      <c r="DE996" s="282"/>
      <c r="DF996" s="282"/>
      <c r="DG996" s="282"/>
      <c r="DH996" s="282"/>
      <c r="DI996" s="282"/>
      <c r="DJ996" s="282"/>
      <c r="EF996" s="495" t="str">
        <f>""&amp;(MID(数据表!AZ996,1,MIN(FIND({"(";"（"},数据表!AZ996&amp;"(（",1)-1)))&amp;""</f>
        <v/>
      </c>
      <c r="EG996" s="495" t="str">
        <f>""&amp;(MID(数据表!AZ996,1,MIN(FIND({0;1;2;3;4;5;6;7;8;9},数据表!AZ996&amp;"1234567890",1)-1)))&amp;""</f>
        <v/>
      </c>
    </row>
    <row r="997" spans="2:137" s="310" customFormat="1" ht="12" customHeight="1">
      <c r="B997" s="286"/>
      <c r="C997" s="286"/>
      <c r="D997" s="286"/>
      <c r="E997" s="479"/>
      <c r="F997" s="282"/>
      <c r="G997" s="283"/>
      <c r="H997" s="421"/>
      <c r="I997" s="421"/>
      <c r="J997" s="283"/>
      <c r="K997" s="421"/>
      <c r="L997" s="282"/>
      <c r="N997" s="282"/>
      <c r="S997" s="282"/>
      <c r="T997" s="283"/>
      <c r="U997" s="283"/>
      <c r="V997" s="283"/>
      <c r="W997" s="283"/>
      <c r="X997" s="283"/>
      <c r="Y997" s="282"/>
      <c r="Z997" s="282"/>
      <c r="AA997" s="283"/>
      <c r="AB997" s="282"/>
      <c r="AC997" s="282"/>
      <c r="AD997" s="282"/>
      <c r="AE997" s="282"/>
      <c r="AF997" s="283"/>
      <c r="AG997" s="402"/>
      <c r="AH997" s="283"/>
      <c r="AI997" s="283"/>
      <c r="AJ997" s="283"/>
      <c r="AK997" s="283"/>
      <c r="AL997" s="283"/>
      <c r="AM997" s="282"/>
      <c r="AN997" s="282"/>
      <c r="AO997" s="282"/>
      <c r="AP997" s="282"/>
      <c r="AQ997" s="282"/>
      <c r="AR997" s="282"/>
      <c r="AT997" s="283"/>
      <c r="AU997" s="283"/>
      <c r="AV997" s="283"/>
      <c r="AW997" s="283"/>
      <c r="AY997" s="283"/>
      <c r="AZ997" s="282"/>
      <c r="BA997" s="283"/>
      <c r="BB997" s="282"/>
      <c r="BC997" s="282"/>
      <c r="BD997" s="282"/>
      <c r="BE997" s="283"/>
      <c r="BG997" s="282"/>
      <c r="BH997" s="282"/>
      <c r="BI997" s="282"/>
      <c r="BL997" s="421"/>
      <c r="BM997" s="424"/>
      <c r="BN997" s="424"/>
      <c r="BO997" s="424"/>
      <c r="BP997" s="424"/>
      <c r="BQ997" s="421"/>
      <c r="BR997" s="421"/>
      <c r="BV997" s="282"/>
      <c r="BW997" s="283"/>
      <c r="BY997" s="283"/>
      <c r="BZ997" s="283"/>
      <c r="CA997" s="283"/>
      <c r="CB997" s="282"/>
      <c r="CC997" s="282"/>
      <c r="CD997" s="282"/>
      <c r="CE997" s="282"/>
      <c r="CG997" s="427"/>
      <c r="CH997" s="402"/>
      <c r="CI997" s="424"/>
      <c r="CJ997" s="282"/>
      <c r="CK997" s="282"/>
      <c r="CL997" s="283"/>
      <c r="CM997" s="283"/>
      <c r="CP997" s="282"/>
      <c r="DC997" s="282"/>
      <c r="DD997" s="282"/>
      <c r="DE997" s="282"/>
      <c r="DF997" s="282"/>
      <c r="DG997" s="282"/>
      <c r="DH997" s="282"/>
      <c r="DI997" s="282"/>
      <c r="DJ997" s="282"/>
      <c r="EF997" s="495" t="str">
        <f>""&amp;(MID(数据表!AZ997,1,MIN(FIND({"(";"（"},数据表!AZ997&amp;"(（",1)-1)))&amp;""</f>
        <v/>
      </c>
      <c r="EG997" s="495" t="str">
        <f>""&amp;(MID(数据表!AZ997,1,MIN(FIND({0;1;2;3;4;5;6;7;8;9},数据表!AZ997&amp;"1234567890",1)-1)))&amp;""</f>
        <v/>
      </c>
    </row>
    <row r="998" spans="2:137" s="310" customFormat="1" ht="12" customHeight="1">
      <c r="B998" s="286"/>
      <c r="C998" s="286"/>
      <c r="D998" s="286"/>
      <c r="E998" s="479"/>
      <c r="F998" s="282"/>
      <c r="G998" s="283"/>
      <c r="H998" s="421"/>
      <c r="I998" s="421"/>
      <c r="J998" s="283"/>
      <c r="K998" s="421"/>
      <c r="L998" s="282"/>
      <c r="N998" s="282"/>
      <c r="S998" s="282"/>
      <c r="T998" s="283"/>
      <c r="U998" s="283"/>
      <c r="V998" s="283"/>
      <c r="W998" s="283"/>
      <c r="X998" s="283"/>
      <c r="Y998" s="282"/>
      <c r="Z998" s="282"/>
      <c r="AA998" s="283"/>
      <c r="AB998" s="282"/>
      <c r="AC998" s="282"/>
      <c r="AD998" s="282"/>
      <c r="AE998" s="282"/>
      <c r="AF998" s="283"/>
      <c r="AG998" s="402"/>
      <c r="AH998" s="283"/>
      <c r="AI998" s="283"/>
      <c r="AJ998" s="283"/>
      <c r="AK998" s="283"/>
      <c r="AL998" s="283"/>
      <c r="AM998" s="282"/>
      <c r="AN998" s="282"/>
      <c r="AO998" s="282"/>
      <c r="AP998" s="282"/>
      <c r="AQ998" s="282"/>
      <c r="AR998" s="282"/>
      <c r="AT998" s="283"/>
      <c r="AU998" s="283"/>
      <c r="AV998" s="283"/>
      <c r="AW998" s="283"/>
      <c r="AY998" s="283"/>
      <c r="AZ998" s="282"/>
      <c r="BA998" s="283"/>
      <c r="BB998" s="282"/>
      <c r="BC998" s="282"/>
      <c r="BD998" s="282"/>
      <c r="BE998" s="283"/>
      <c r="BG998" s="282"/>
      <c r="BH998" s="282"/>
      <c r="BI998" s="282"/>
      <c r="BL998" s="421"/>
      <c r="BM998" s="424"/>
      <c r="BN998" s="424"/>
      <c r="BO998" s="424"/>
      <c r="BP998" s="424"/>
      <c r="BQ998" s="421"/>
      <c r="BR998" s="421"/>
      <c r="BV998" s="282"/>
      <c r="BW998" s="283"/>
      <c r="BY998" s="283"/>
      <c r="BZ998" s="283"/>
      <c r="CA998" s="283"/>
      <c r="CB998" s="282"/>
      <c r="CC998" s="282"/>
      <c r="CD998" s="282"/>
      <c r="CE998" s="282"/>
      <c r="CG998" s="427"/>
      <c r="CH998" s="402"/>
      <c r="CI998" s="424"/>
      <c r="CJ998" s="282"/>
      <c r="CK998" s="282"/>
      <c r="CL998" s="283"/>
      <c r="CM998" s="283"/>
      <c r="CP998" s="282"/>
      <c r="DC998" s="282"/>
      <c r="DD998" s="282"/>
      <c r="DE998" s="282"/>
      <c r="DF998" s="282"/>
      <c r="DG998" s="282"/>
      <c r="DH998" s="282"/>
      <c r="DI998" s="282"/>
      <c r="DJ998" s="282"/>
      <c r="EF998" s="495" t="str">
        <f>""&amp;(MID(数据表!AZ998,1,MIN(FIND({"(";"（"},数据表!AZ998&amp;"(（",1)-1)))&amp;""</f>
        <v/>
      </c>
      <c r="EG998" s="495" t="str">
        <f>""&amp;(MID(数据表!AZ998,1,MIN(FIND({0;1;2;3;4;5;6;7;8;9},数据表!AZ998&amp;"1234567890",1)-1)))&amp;""</f>
        <v/>
      </c>
    </row>
    <row r="999" spans="2:137" s="310" customFormat="1" ht="12" customHeight="1">
      <c r="B999" s="286"/>
      <c r="C999" s="286"/>
      <c r="D999" s="286"/>
      <c r="E999" s="479"/>
      <c r="F999" s="282"/>
      <c r="G999" s="283"/>
      <c r="H999" s="421"/>
      <c r="I999" s="421"/>
      <c r="J999" s="283"/>
      <c r="K999" s="421"/>
      <c r="L999" s="282"/>
      <c r="N999" s="282"/>
      <c r="S999" s="282"/>
      <c r="T999" s="283"/>
      <c r="U999" s="283"/>
      <c r="V999" s="283"/>
      <c r="W999" s="283"/>
      <c r="X999" s="283"/>
      <c r="Y999" s="282"/>
      <c r="Z999" s="282"/>
      <c r="AA999" s="283"/>
      <c r="AB999" s="282"/>
      <c r="AC999" s="282"/>
      <c r="AD999" s="282"/>
      <c r="AE999" s="282"/>
      <c r="AF999" s="283"/>
      <c r="AG999" s="402"/>
      <c r="AH999" s="283"/>
      <c r="AI999" s="283"/>
      <c r="AJ999" s="283"/>
      <c r="AK999" s="283"/>
      <c r="AL999" s="283"/>
      <c r="AM999" s="282"/>
      <c r="AN999" s="282"/>
      <c r="AO999" s="282"/>
      <c r="AP999" s="282"/>
      <c r="AQ999" s="282"/>
      <c r="AR999" s="282"/>
      <c r="AT999" s="283"/>
      <c r="AU999" s="283"/>
      <c r="AV999" s="283"/>
      <c r="AW999" s="283"/>
      <c r="AY999" s="283"/>
      <c r="AZ999" s="282"/>
      <c r="BA999" s="283"/>
      <c r="BB999" s="282"/>
      <c r="BC999" s="282"/>
      <c r="BD999" s="282"/>
      <c r="BE999" s="283"/>
      <c r="BG999" s="282"/>
      <c r="BH999" s="282"/>
      <c r="BI999" s="282"/>
      <c r="BL999" s="421"/>
      <c r="BM999" s="424"/>
      <c r="BN999" s="424"/>
      <c r="BO999" s="424"/>
      <c r="BP999" s="424"/>
      <c r="BQ999" s="421"/>
      <c r="BR999" s="421"/>
      <c r="BV999" s="282"/>
      <c r="BW999" s="283"/>
      <c r="BY999" s="283"/>
      <c r="BZ999" s="283"/>
      <c r="CA999" s="283"/>
      <c r="CB999" s="282"/>
      <c r="CC999" s="282"/>
      <c r="CD999" s="282"/>
      <c r="CE999" s="282"/>
      <c r="CG999" s="427"/>
      <c r="CH999" s="402"/>
      <c r="CI999" s="424"/>
      <c r="CJ999" s="282"/>
      <c r="CK999" s="282"/>
      <c r="CL999" s="283"/>
      <c r="CM999" s="283"/>
      <c r="CP999" s="282"/>
      <c r="DC999" s="282"/>
      <c r="DD999" s="282"/>
      <c r="DE999" s="282"/>
      <c r="DF999" s="282"/>
      <c r="DG999" s="282"/>
      <c r="DH999" s="282"/>
      <c r="DI999" s="282"/>
      <c r="DJ999" s="282"/>
      <c r="EF999" s="495" t="str">
        <f>""&amp;(MID(数据表!AZ999,1,MIN(FIND({"(";"（"},数据表!AZ999&amp;"(（",1)-1)))&amp;""</f>
        <v/>
      </c>
      <c r="EG999" s="495" t="str">
        <f>""&amp;(MID(数据表!AZ999,1,MIN(FIND({0;1;2;3;4;5;6;7;8;9},数据表!AZ999&amp;"1234567890",1)-1)))&amp;""</f>
        <v/>
      </c>
    </row>
    <row r="1000" spans="2:137" s="310" customFormat="1" ht="12" customHeight="1">
      <c r="B1000" s="286"/>
      <c r="C1000" s="286"/>
      <c r="D1000" s="286"/>
      <c r="E1000" s="479"/>
      <c r="F1000" s="282"/>
      <c r="G1000" s="283"/>
      <c r="H1000" s="421"/>
      <c r="I1000" s="421"/>
      <c r="J1000" s="283"/>
      <c r="K1000" s="421"/>
      <c r="L1000" s="282"/>
      <c r="N1000" s="282"/>
      <c r="S1000" s="282"/>
      <c r="T1000" s="283"/>
      <c r="U1000" s="283"/>
      <c r="V1000" s="283"/>
      <c r="W1000" s="283"/>
      <c r="X1000" s="283"/>
      <c r="Y1000" s="282"/>
      <c r="Z1000" s="282"/>
      <c r="AA1000" s="283"/>
      <c r="AB1000" s="282"/>
      <c r="AC1000" s="282"/>
      <c r="AD1000" s="282"/>
      <c r="AE1000" s="282"/>
      <c r="AF1000" s="283"/>
      <c r="AG1000" s="402"/>
      <c r="AH1000" s="283"/>
      <c r="AI1000" s="283"/>
      <c r="AJ1000" s="283"/>
      <c r="AK1000" s="283"/>
      <c r="AL1000" s="283"/>
      <c r="AM1000" s="282"/>
      <c r="AN1000" s="282"/>
      <c r="AO1000" s="282"/>
      <c r="AP1000" s="282"/>
      <c r="AQ1000" s="282"/>
      <c r="AR1000" s="282"/>
      <c r="AT1000" s="283"/>
      <c r="AU1000" s="283"/>
      <c r="AV1000" s="283"/>
      <c r="AW1000" s="283"/>
      <c r="AY1000" s="283"/>
      <c r="AZ1000" s="282"/>
      <c r="BA1000" s="283"/>
      <c r="BB1000" s="282"/>
      <c r="BC1000" s="282"/>
      <c r="BD1000" s="282"/>
      <c r="BE1000" s="283"/>
      <c r="BG1000" s="282"/>
      <c r="BH1000" s="282"/>
      <c r="BI1000" s="282"/>
      <c r="BL1000" s="421"/>
      <c r="BM1000" s="424"/>
      <c r="BN1000" s="424"/>
      <c r="BO1000" s="424"/>
      <c r="BP1000" s="424"/>
      <c r="BQ1000" s="421"/>
      <c r="BR1000" s="421"/>
      <c r="BV1000" s="282"/>
      <c r="BW1000" s="283"/>
      <c r="BY1000" s="283"/>
      <c r="BZ1000" s="283"/>
      <c r="CA1000" s="283"/>
      <c r="CB1000" s="282"/>
      <c r="CC1000" s="282"/>
      <c r="CD1000" s="282"/>
      <c r="CE1000" s="282"/>
      <c r="CG1000" s="427"/>
      <c r="CH1000" s="402"/>
      <c r="CI1000" s="424"/>
      <c r="CJ1000" s="282"/>
      <c r="CK1000" s="282"/>
      <c r="CL1000" s="283"/>
      <c r="CM1000" s="283"/>
      <c r="CP1000" s="282"/>
      <c r="DC1000" s="282"/>
      <c r="DD1000" s="282"/>
      <c r="DE1000" s="282"/>
      <c r="DF1000" s="282"/>
      <c r="DG1000" s="282"/>
      <c r="DH1000" s="282"/>
      <c r="DI1000" s="282"/>
      <c r="DJ1000" s="282"/>
      <c r="EF1000" s="495" t="str">
        <f>""&amp;(MID(数据表!AZ1000,1,MIN(FIND({"(";"（"},数据表!AZ1000&amp;"(（",1)-1)))&amp;""</f>
        <v/>
      </c>
      <c r="EG1000" s="495" t="str">
        <f>""&amp;(MID(数据表!AZ1000,1,MIN(FIND({0;1;2;3;4;5;6;7;8;9},数据表!AZ1000&amp;"1234567890",1)-1)))&amp;""</f>
        <v/>
      </c>
    </row>
    <row r="1001" spans="2:137" s="310" customFormat="1" ht="12" customHeight="1">
      <c r="B1001" s="286"/>
      <c r="C1001" s="286"/>
      <c r="D1001" s="286"/>
      <c r="E1001" s="479"/>
      <c r="F1001" s="282"/>
      <c r="G1001" s="283"/>
      <c r="H1001" s="421"/>
      <c r="I1001" s="421"/>
      <c r="J1001" s="283"/>
      <c r="K1001" s="421"/>
      <c r="L1001" s="282"/>
      <c r="N1001" s="282"/>
      <c r="S1001" s="282"/>
      <c r="T1001" s="283"/>
      <c r="U1001" s="283"/>
      <c r="V1001" s="283"/>
      <c r="W1001" s="283"/>
      <c r="X1001" s="283"/>
      <c r="Y1001" s="282"/>
      <c r="Z1001" s="282"/>
      <c r="AA1001" s="283"/>
      <c r="AB1001" s="282"/>
      <c r="AC1001" s="282"/>
      <c r="AD1001" s="282"/>
      <c r="AE1001" s="282"/>
      <c r="AF1001" s="283"/>
      <c r="AG1001" s="402"/>
      <c r="AH1001" s="283"/>
      <c r="AI1001" s="283"/>
      <c r="AJ1001" s="283"/>
      <c r="AK1001" s="283"/>
      <c r="AL1001" s="283"/>
      <c r="AM1001" s="282"/>
      <c r="AN1001" s="282"/>
      <c r="AO1001" s="282"/>
      <c r="AP1001" s="282"/>
      <c r="AQ1001" s="282"/>
      <c r="AR1001" s="282"/>
      <c r="AT1001" s="283"/>
      <c r="AU1001" s="283"/>
      <c r="AV1001" s="283"/>
      <c r="AW1001" s="283"/>
      <c r="AY1001" s="283"/>
      <c r="AZ1001" s="282"/>
      <c r="BA1001" s="283"/>
      <c r="BB1001" s="282"/>
      <c r="BC1001" s="282"/>
      <c r="BD1001" s="282"/>
      <c r="BE1001" s="283"/>
      <c r="BG1001" s="282"/>
      <c r="BH1001" s="282"/>
      <c r="BI1001" s="282"/>
      <c r="BL1001" s="421"/>
      <c r="BM1001" s="424"/>
      <c r="BN1001" s="424"/>
      <c r="BO1001" s="424"/>
      <c r="BP1001" s="424"/>
      <c r="BQ1001" s="421"/>
      <c r="BR1001" s="421"/>
      <c r="BV1001" s="282"/>
      <c r="BW1001" s="283"/>
      <c r="BY1001" s="283"/>
      <c r="BZ1001" s="283"/>
      <c r="CA1001" s="283"/>
      <c r="CB1001" s="282"/>
      <c r="CC1001" s="282"/>
      <c r="CD1001" s="282"/>
      <c r="CE1001" s="282"/>
      <c r="CG1001" s="427"/>
      <c r="CH1001" s="402"/>
      <c r="CI1001" s="424"/>
      <c r="CJ1001" s="282"/>
      <c r="CK1001" s="282"/>
      <c r="CL1001" s="283"/>
      <c r="CM1001" s="283"/>
      <c r="CP1001" s="282"/>
      <c r="DC1001" s="282"/>
      <c r="DD1001" s="282"/>
      <c r="DE1001" s="282"/>
      <c r="DF1001" s="282"/>
      <c r="DG1001" s="282"/>
      <c r="DH1001" s="282"/>
      <c r="DI1001" s="282"/>
      <c r="DJ1001" s="282"/>
      <c r="EF1001" s="495" t="str">
        <f>""&amp;(MID(数据表!AZ1001,1,MIN(FIND({"(";"（"},数据表!AZ1001&amp;"(（",1)-1)))&amp;""</f>
        <v/>
      </c>
      <c r="EG1001" s="495" t="str">
        <f>""&amp;(MID(数据表!AZ1001,1,MIN(FIND({0;1;2;3;4;5;6;7;8;9},数据表!AZ1001&amp;"1234567890",1)-1)))&amp;""</f>
        <v/>
      </c>
    </row>
    <row r="1002" spans="2:137" s="310" customFormat="1" ht="12" customHeight="1">
      <c r="B1002" s="286"/>
      <c r="C1002" s="286"/>
      <c r="D1002" s="286"/>
      <c r="E1002" s="479"/>
      <c r="F1002" s="282"/>
      <c r="G1002" s="283"/>
      <c r="H1002" s="421"/>
      <c r="I1002" s="421"/>
      <c r="J1002" s="283"/>
      <c r="K1002" s="421"/>
      <c r="L1002" s="282"/>
      <c r="N1002" s="282"/>
      <c r="S1002" s="282"/>
      <c r="T1002" s="283"/>
      <c r="U1002" s="283"/>
      <c r="V1002" s="283"/>
      <c r="W1002" s="283"/>
      <c r="X1002" s="283"/>
      <c r="Y1002" s="282"/>
      <c r="Z1002" s="282"/>
      <c r="AA1002" s="283"/>
      <c r="AB1002" s="282"/>
      <c r="AC1002" s="282"/>
      <c r="AD1002" s="282"/>
      <c r="AE1002" s="282"/>
      <c r="AF1002" s="283"/>
      <c r="AG1002" s="402"/>
      <c r="AH1002" s="283"/>
      <c r="AI1002" s="283"/>
      <c r="AJ1002" s="283"/>
      <c r="AK1002" s="283"/>
      <c r="AL1002" s="283"/>
      <c r="AM1002" s="282"/>
      <c r="AN1002" s="282"/>
      <c r="AO1002" s="282"/>
      <c r="AP1002" s="282"/>
      <c r="AQ1002" s="282"/>
      <c r="AR1002" s="282"/>
      <c r="AT1002" s="283"/>
      <c r="AU1002" s="283"/>
      <c r="AV1002" s="283"/>
      <c r="AW1002" s="283"/>
      <c r="AY1002" s="283"/>
      <c r="AZ1002" s="282"/>
      <c r="BA1002" s="283"/>
      <c r="BB1002" s="282"/>
      <c r="BC1002" s="282"/>
      <c r="BD1002" s="282"/>
      <c r="BE1002" s="283"/>
      <c r="BG1002" s="282"/>
      <c r="BH1002" s="282"/>
      <c r="BI1002" s="282"/>
      <c r="BL1002" s="421"/>
      <c r="BM1002" s="424"/>
      <c r="BN1002" s="424"/>
      <c r="BO1002" s="424"/>
      <c r="BP1002" s="424"/>
      <c r="BQ1002" s="421"/>
      <c r="BR1002" s="421"/>
      <c r="BV1002" s="282"/>
      <c r="BW1002" s="283"/>
      <c r="BY1002" s="283"/>
      <c r="BZ1002" s="283"/>
      <c r="CA1002" s="283"/>
      <c r="CB1002" s="282"/>
      <c r="CC1002" s="282"/>
      <c r="CD1002" s="282"/>
      <c r="CE1002" s="282"/>
      <c r="CG1002" s="427"/>
      <c r="CH1002" s="402"/>
      <c r="CI1002" s="424"/>
      <c r="CJ1002" s="282"/>
      <c r="CK1002" s="282"/>
      <c r="CL1002" s="283"/>
      <c r="CM1002" s="283"/>
      <c r="CP1002" s="282"/>
      <c r="DC1002" s="282"/>
      <c r="DD1002" s="282"/>
      <c r="DE1002" s="282"/>
      <c r="DF1002" s="282"/>
      <c r="DG1002" s="282"/>
      <c r="DH1002" s="282"/>
      <c r="DI1002" s="282"/>
      <c r="DJ1002" s="282"/>
      <c r="EF1002" s="495" t="str">
        <f>""&amp;(MID(数据表!AZ1002,1,MIN(FIND({"(";"（"},数据表!AZ1002&amp;"(（",1)-1)))&amp;""</f>
        <v/>
      </c>
      <c r="EG1002" s="495" t="str">
        <f>""&amp;(MID(数据表!AZ1002,1,MIN(FIND({0;1;2;3;4;5;6;7;8;9},数据表!AZ1002&amp;"1234567890",1)-1)))&amp;""</f>
        <v/>
      </c>
    </row>
    <row r="1003" spans="2:137" s="310" customFormat="1" ht="12" customHeight="1">
      <c r="B1003" s="286"/>
      <c r="C1003" s="286"/>
      <c r="D1003" s="286"/>
      <c r="E1003" s="479"/>
      <c r="F1003" s="282"/>
      <c r="G1003" s="283"/>
      <c r="H1003" s="421"/>
      <c r="I1003" s="421"/>
      <c r="J1003" s="283"/>
      <c r="K1003" s="421"/>
      <c r="L1003" s="282"/>
      <c r="N1003" s="282"/>
      <c r="S1003" s="282"/>
      <c r="T1003" s="283"/>
      <c r="U1003" s="283"/>
      <c r="V1003" s="283"/>
      <c r="W1003" s="283"/>
      <c r="X1003" s="283"/>
      <c r="Y1003" s="282"/>
      <c r="Z1003" s="282"/>
      <c r="AA1003" s="283"/>
      <c r="AB1003" s="282"/>
      <c r="AC1003" s="282"/>
      <c r="AD1003" s="282"/>
      <c r="AE1003" s="282"/>
      <c r="AF1003" s="283"/>
      <c r="AG1003" s="402"/>
      <c r="AH1003" s="283"/>
      <c r="AI1003" s="283"/>
      <c r="AJ1003" s="283"/>
      <c r="AK1003" s="283"/>
      <c r="AL1003" s="283"/>
      <c r="AM1003" s="282"/>
      <c r="AN1003" s="282"/>
      <c r="AO1003" s="282"/>
      <c r="AP1003" s="282"/>
      <c r="AQ1003" s="282"/>
      <c r="AR1003" s="282"/>
      <c r="AT1003" s="283"/>
      <c r="AU1003" s="283"/>
      <c r="AV1003" s="283"/>
      <c r="AW1003" s="283"/>
      <c r="AY1003" s="283"/>
      <c r="AZ1003" s="282"/>
      <c r="BA1003" s="283"/>
      <c r="BB1003" s="282"/>
      <c r="BC1003" s="282"/>
      <c r="BD1003" s="282"/>
      <c r="BE1003" s="283"/>
      <c r="BG1003" s="282"/>
      <c r="BH1003" s="282"/>
      <c r="BI1003" s="282"/>
      <c r="BL1003" s="421"/>
      <c r="BM1003" s="424"/>
      <c r="BN1003" s="424"/>
      <c r="BO1003" s="424"/>
      <c r="BP1003" s="424"/>
      <c r="BQ1003" s="421"/>
      <c r="BR1003" s="421"/>
      <c r="BV1003" s="282"/>
      <c r="BW1003" s="283"/>
      <c r="BY1003" s="283"/>
      <c r="BZ1003" s="283"/>
      <c r="CA1003" s="283"/>
      <c r="CB1003" s="282"/>
      <c r="CC1003" s="282"/>
      <c r="CD1003" s="282"/>
      <c r="CE1003" s="282"/>
      <c r="CG1003" s="427"/>
      <c r="CH1003" s="402"/>
      <c r="CI1003" s="424"/>
      <c r="CJ1003" s="282"/>
      <c r="CK1003" s="282"/>
      <c r="CL1003" s="283"/>
      <c r="CM1003" s="283"/>
      <c r="CP1003" s="282"/>
      <c r="DC1003" s="282"/>
      <c r="DD1003" s="282"/>
      <c r="DE1003" s="282"/>
      <c r="DF1003" s="282"/>
      <c r="DG1003" s="282"/>
      <c r="DH1003" s="282"/>
      <c r="DI1003" s="282"/>
      <c r="DJ1003" s="282"/>
      <c r="EF1003" s="495" t="str">
        <f>""&amp;(MID(数据表!AZ1003,1,MIN(FIND({"(";"（"},数据表!AZ1003&amp;"(（",1)-1)))&amp;""</f>
        <v/>
      </c>
      <c r="EG1003" s="495" t="str">
        <f>""&amp;(MID(数据表!AZ1003,1,MIN(FIND({0;1;2;3;4;5;6;7;8;9},数据表!AZ1003&amp;"1234567890",1)-1)))&amp;""</f>
        <v/>
      </c>
    </row>
    <row r="1004" spans="2:137" s="310" customFormat="1" ht="12" customHeight="1">
      <c r="B1004" s="286"/>
      <c r="C1004" s="286"/>
      <c r="D1004" s="286"/>
      <c r="E1004" s="479"/>
      <c r="F1004" s="282"/>
      <c r="G1004" s="283"/>
      <c r="H1004" s="421"/>
      <c r="I1004" s="421"/>
      <c r="J1004" s="283"/>
      <c r="K1004" s="421"/>
      <c r="L1004" s="282"/>
      <c r="N1004" s="282"/>
      <c r="S1004" s="282"/>
      <c r="T1004" s="283"/>
      <c r="U1004" s="283"/>
      <c r="V1004" s="283"/>
      <c r="W1004" s="283"/>
      <c r="X1004" s="283"/>
      <c r="Y1004" s="282"/>
      <c r="Z1004" s="282"/>
      <c r="AA1004" s="283"/>
      <c r="AB1004" s="282"/>
      <c r="AC1004" s="282"/>
      <c r="AD1004" s="282"/>
      <c r="AE1004" s="282"/>
      <c r="AF1004" s="283"/>
      <c r="AG1004" s="402"/>
      <c r="AH1004" s="283"/>
      <c r="AI1004" s="283"/>
      <c r="AJ1004" s="283"/>
      <c r="AK1004" s="283"/>
      <c r="AL1004" s="283"/>
      <c r="AM1004" s="282"/>
      <c r="AN1004" s="282"/>
      <c r="AO1004" s="282"/>
      <c r="AP1004" s="282"/>
      <c r="AQ1004" s="282"/>
      <c r="AR1004" s="282"/>
      <c r="AT1004" s="283"/>
      <c r="AU1004" s="283"/>
      <c r="AV1004" s="283"/>
      <c r="AW1004" s="283"/>
      <c r="AY1004" s="283"/>
      <c r="AZ1004" s="282"/>
      <c r="BA1004" s="283"/>
      <c r="BB1004" s="282"/>
      <c r="BC1004" s="282"/>
      <c r="BD1004" s="282"/>
      <c r="BE1004" s="283"/>
      <c r="BG1004" s="282"/>
      <c r="BH1004" s="282"/>
      <c r="BI1004" s="282"/>
      <c r="BL1004" s="421"/>
      <c r="BM1004" s="424"/>
      <c r="BN1004" s="424"/>
      <c r="BO1004" s="424"/>
      <c r="BP1004" s="424"/>
      <c r="BQ1004" s="421"/>
      <c r="BR1004" s="421"/>
      <c r="BV1004" s="282"/>
      <c r="BW1004" s="283"/>
      <c r="BY1004" s="283"/>
      <c r="BZ1004" s="283"/>
      <c r="CA1004" s="283"/>
      <c r="CB1004" s="282"/>
      <c r="CC1004" s="282"/>
      <c r="CD1004" s="282"/>
      <c r="CE1004" s="282"/>
      <c r="CG1004" s="427"/>
      <c r="CH1004" s="402"/>
      <c r="CI1004" s="424"/>
      <c r="CJ1004" s="282"/>
      <c r="CK1004" s="282"/>
      <c r="CL1004" s="283"/>
      <c r="CM1004" s="283"/>
      <c r="CP1004" s="282"/>
      <c r="DC1004" s="282"/>
      <c r="DD1004" s="282"/>
      <c r="DE1004" s="282"/>
      <c r="DF1004" s="282"/>
      <c r="DG1004" s="282"/>
      <c r="DH1004" s="282"/>
      <c r="DI1004" s="282"/>
      <c r="DJ1004" s="282"/>
      <c r="EF1004" s="495" t="str">
        <f>""&amp;(MID(数据表!AZ1004,1,MIN(FIND({"(";"（"},数据表!AZ1004&amp;"(（",1)-1)))&amp;""</f>
        <v/>
      </c>
      <c r="EG1004" s="495" t="str">
        <f>""&amp;(MID(数据表!AZ1004,1,MIN(FIND({0;1;2;3;4;5;6;7;8;9},数据表!AZ1004&amp;"1234567890",1)-1)))&amp;""</f>
        <v/>
      </c>
    </row>
    <row r="1005" spans="2:137" s="310" customFormat="1" ht="12" customHeight="1">
      <c r="B1005" s="286"/>
      <c r="C1005" s="286"/>
      <c r="D1005" s="286"/>
      <c r="E1005" s="479"/>
      <c r="F1005" s="282"/>
      <c r="G1005" s="283"/>
      <c r="H1005" s="421"/>
      <c r="I1005" s="421"/>
      <c r="J1005" s="283"/>
      <c r="K1005" s="421"/>
      <c r="L1005" s="282"/>
      <c r="N1005" s="282"/>
      <c r="S1005" s="282"/>
      <c r="T1005" s="283"/>
      <c r="U1005" s="283"/>
      <c r="V1005" s="283"/>
      <c r="W1005" s="283"/>
      <c r="X1005" s="283"/>
      <c r="Y1005" s="282"/>
      <c r="Z1005" s="282"/>
      <c r="AA1005" s="283"/>
      <c r="AB1005" s="282"/>
      <c r="AC1005" s="282"/>
      <c r="AD1005" s="282"/>
      <c r="AE1005" s="282"/>
      <c r="AF1005" s="283"/>
      <c r="AG1005" s="402"/>
      <c r="AH1005" s="283"/>
      <c r="AI1005" s="283"/>
      <c r="AJ1005" s="283"/>
      <c r="AK1005" s="283"/>
      <c r="AL1005" s="283"/>
      <c r="AM1005" s="282"/>
      <c r="AN1005" s="282"/>
      <c r="AO1005" s="282"/>
      <c r="AP1005" s="282"/>
      <c r="AQ1005" s="282"/>
      <c r="AR1005" s="282"/>
      <c r="AT1005" s="283"/>
      <c r="AU1005" s="283"/>
      <c r="AV1005" s="283"/>
      <c r="AW1005" s="283"/>
      <c r="AY1005" s="283"/>
      <c r="AZ1005" s="282"/>
      <c r="BA1005" s="283"/>
      <c r="BB1005" s="282"/>
      <c r="BC1005" s="282"/>
      <c r="BD1005" s="282"/>
      <c r="BE1005" s="283"/>
      <c r="BG1005" s="282"/>
      <c r="BH1005" s="282"/>
      <c r="BI1005" s="282"/>
      <c r="BL1005" s="421"/>
      <c r="BM1005" s="424"/>
      <c r="BN1005" s="424"/>
      <c r="BO1005" s="424"/>
      <c r="BP1005" s="424"/>
      <c r="BQ1005" s="421"/>
      <c r="BR1005" s="421"/>
      <c r="BV1005" s="282"/>
      <c r="BW1005" s="283"/>
      <c r="BY1005" s="283"/>
      <c r="BZ1005" s="283"/>
      <c r="CA1005" s="283"/>
      <c r="CB1005" s="282"/>
      <c r="CC1005" s="282"/>
      <c r="CD1005" s="282"/>
      <c r="CE1005" s="282"/>
      <c r="CG1005" s="427"/>
      <c r="CH1005" s="402"/>
      <c r="CI1005" s="424"/>
      <c r="CJ1005" s="282"/>
      <c r="CK1005" s="282"/>
      <c r="CL1005" s="283"/>
      <c r="CM1005" s="283"/>
      <c r="CP1005" s="282"/>
      <c r="DC1005" s="282"/>
      <c r="DD1005" s="282"/>
      <c r="DE1005" s="282"/>
      <c r="DF1005" s="282"/>
      <c r="DG1005" s="282"/>
      <c r="DH1005" s="282"/>
      <c r="DI1005" s="282"/>
      <c r="DJ1005" s="282"/>
      <c r="EF1005" s="495" t="str">
        <f>""&amp;(MID(数据表!AZ1005,1,MIN(FIND({"(";"（"},数据表!AZ1005&amp;"(（",1)-1)))&amp;""</f>
        <v/>
      </c>
      <c r="EG1005" s="495" t="str">
        <f>""&amp;(MID(数据表!AZ1005,1,MIN(FIND({0;1;2;3;4;5;6;7;8;9},数据表!AZ1005&amp;"1234567890",1)-1)))&amp;""</f>
        <v/>
      </c>
    </row>
    <row r="1006" spans="2:137" s="310" customFormat="1" ht="12" customHeight="1">
      <c r="B1006" s="286"/>
      <c r="C1006" s="286"/>
      <c r="D1006" s="286"/>
      <c r="E1006" s="479"/>
      <c r="F1006" s="282"/>
      <c r="G1006" s="283"/>
      <c r="H1006" s="421"/>
      <c r="I1006" s="421"/>
      <c r="J1006" s="283"/>
      <c r="K1006" s="421"/>
      <c r="L1006" s="282"/>
      <c r="N1006" s="282"/>
      <c r="S1006" s="282"/>
      <c r="T1006" s="283"/>
      <c r="U1006" s="283"/>
      <c r="V1006" s="283"/>
      <c r="W1006" s="283"/>
      <c r="X1006" s="283"/>
      <c r="Y1006" s="282"/>
      <c r="Z1006" s="282"/>
      <c r="AA1006" s="283"/>
      <c r="AB1006" s="282"/>
      <c r="AC1006" s="282"/>
      <c r="AD1006" s="282"/>
      <c r="AE1006" s="282"/>
      <c r="AF1006" s="283"/>
      <c r="AG1006" s="402"/>
      <c r="AH1006" s="283"/>
      <c r="AI1006" s="283"/>
      <c r="AJ1006" s="283"/>
      <c r="AK1006" s="283"/>
      <c r="AL1006" s="283"/>
      <c r="AM1006" s="282"/>
      <c r="AN1006" s="282"/>
      <c r="AO1006" s="282"/>
      <c r="AP1006" s="282"/>
      <c r="AQ1006" s="282"/>
      <c r="AR1006" s="282"/>
      <c r="AT1006" s="283"/>
      <c r="AU1006" s="283"/>
      <c r="AV1006" s="283"/>
      <c r="AW1006" s="283"/>
      <c r="AY1006" s="283"/>
      <c r="AZ1006" s="282"/>
      <c r="BA1006" s="283"/>
      <c r="BB1006" s="282"/>
      <c r="BC1006" s="282"/>
      <c r="BD1006" s="282"/>
      <c r="BE1006" s="283"/>
      <c r="BG1006" s="282"/>
      <c r="BH1006" s="282"/>
      <c r="BI1006" s="282"/>
      <c r="BL1006" s="421"/>
      <c r="BM1006" s="424"/>
      <c r="BN1006" s="424"/>
      <c r="BO1006" s="424"/>
      <c r="BP1006" s="424"/>
      <c r="BQ1006" s="421"/>
      <c r="BR1006" s="421"/>
      <c r="BV1006" s="282"/>
      <c r="BW1006" s="283"/>
      <c r="BY1006" s="283"/>
      <c r="BZ1006" s="283"/>
      <c r="CA1006" s="283"/>
      <c r="CB1006" s="282"/>
      <c r="CC1006" s="282"/>
      <c r="CD1006" s="282"/>
      <c r="CE1006" s="282"/>
      <c r="CG1006" s="427"/>
      <c r="CH1006" s="402"/>
      <c r="CI1006" s="424"/>
      <c r="CJ1006" s="282"/>
      <c r="CK1006" s="282"/>
      <c r="CL1006" s="283"/>
      <c r="CM1006" s="283"/>
      <c r="CP1006" s="282"/>
      <c r="DC1006" s="282"/>
      <c r="DD1006" s="282"/>
      <c r="DE1006" s="282"/>
      <c r="DF1006" s="282"/>
      <c r="DG1006" s="282"/>
      <c r="DH1006" s="282"/>
      <c r="DI1006" s="282"/>
      <c r="DJ1006" s="282"/>
      <c r="EF1006" s="495" t="str">
        <f>""&amp;(MID(数据表!AZ1006,1,MIN(FIND({"(";"（"},数据表!AZ1006&amp;"(（",1)-1)))&amp;""</f>
        <v/>
      </c>
      <c r="EG1006" s="495" t="str">
        <f>""&amp;(MID(数据表!AZ1006,1,MIN(FIND({0;1;2;3;4;5;6;7;8;9},数据表!AZ1006&amp;"1234567890",1)-1)))&amp;""</f>
        <v/>
      </c>
    </row>
    <row r="1007" spans="2:137" s="310" customFormat="1" ht="12" customHeight="1">
      <c r="B1007" s="286"/>
      <c r="C1007" s="286"/>
      <c r="D1007" s="286"/>
      <c r="E1007" s="479"/>
      <c r="F1007" s="282"/>
      <c r="G1007" s="283"/>
      <c r="H1007" s="421"/>
      <c r="I1007" s="421"/>
      <c r="J1007" s="283"/>
      <c r="K1007" s="421"/>
      <c r="L1007" s="282"/>
      <c r="N1007" s="282"/>
      <c r="S1007" s="282"/>
      <c r="T1007" s="283"/>
      <c r="U1007" s="283"/>
      <c r="V1007" s="283"/>
      <c r="W1007" s="283"/>
      <c r="X1007" s="283"/>
      <c r="Y1007" s="282"/>
      <c r="Z1007" s="282"/>
      <c r="AA1007" s="283"/>
      <c r="AB1007" s="282"/>
      <c r="AC1007" s="282"/>
      <c r="AD1007" s="282"/>
      <c r="AE1007" s="282"/>
      <c r="AF1007" s="283"/>
      <c r="AG1007" s="402"/>
      <c r="AH1007" s="283"/>
      <c r="AI1007" s="283"/>
      <c r="AJ1007" s="283"/>
      <c r="AK1007" s="283"/>
      <c r="AL1007" s="283"/>
      <c r="AM1007" s="282"/>
      <c r="AN1007" s="282"/>
      <c r="AO1007" s="282"/>
      <c r="AP1007" s="282"/>
      <c r="AQ1007" s="282"/>
      <c r="AR1007" s="282"/>
      <c r="AT1007" s="283"/>
      <c r="AU1007" s="283"/>
      <c r="AV1007" s="283"/>
      <c r="AW1007" s="283"/>
      <c r="AY1007" s="283"/>
      <c r="AZ1007" s="282"/>
      <c r="BA1007" s="283"/>
      <c r="BB1007" s="282"/>
      <c r="BC1007" s="282"/>
      <c r="BD1007" s="282"/>
      <c r="BE1007" s="283"/>
      <c r="BG1007" s="282"/>
      <c r="BH1007" s="282"/>
      <c r="BI1007" s="282"/>
      <c r="BL1007" s="421"/>
      <c r="BM1007" s="424"/>
      <c r="BN1007" s="424"/>
      <c r="BO1007" s="424"/>
      <c r="BP1007" s="424"/>
      <c r="BQ1007" s="421"/>
      <c r="BR1007" s="421"/>
      <c r="BV1007" s="282"/>
      <c r="BW1007" s="283"/>
      <c r="BY1007" s="283"/>
      <c r="BZ1007" s="283"/>
      <c r="CA1007" s="283"/>
      <c r="CB1007" s="282"/>
      <c r="CC1007" s="282"/>
      <c r="CD1007" s="282"/>
      <c r="CE1007" s="282"/>
      <c r="CG1007" s="427"/>
      <c r="CH1007" s="402"/>
      <c r="CI1007" s="424"/>
      <c r="CJ1007" s="282"/>
      <c r="CK1007" s="282"/>
      <c r="CL1007" s="283"/>
      <c r="CM1007" s="283"/>
      <c r="CP1007" s="282"/>
      <c r="DC1007" s="282"/>
      <c r="DD1007" s="282"/>
      <c r="DE1007" s="282"/>
      <c r="DF1007" s="282"/>
      <c r="DG1007" s="282"/>
      <c r="DH1007" s="282"/>
      <c r="DI1007" s="282"/>
      <c r="DJ1007" s="282"/>
      <c r="EF1007" s="495" t="str">
        <f>""&amp;(MID(数据表!AZ1007,1,MIN(FIND({"(";"（"},数据表!AZ1007&amp;"(（",1)-1)))&amp;""</f>
        <v/>
      </c>
      <c r="EG1007" s="495" t="str">
        <f>""&amp;(MID(数据表!AZ1007,1,MIN(FIND({0;1;2;3;4;5;6;7;8;9},数据表!AZ1007&amp;"1234567890",1)-1)))&amp;""</f>
        <v/>
      </c>
    </row>
    <row r="1008" spans="2:137" s="310" customFormat="1" ht="12" customHeight="1">
      <c r="B1008" s="286"/>
      <c r="C1008" s="286"/>
      <c r="D1008" s="286"/>
      <c r="E1008" s="479"/>
      <c r="F1008" s="282"/>
      <c r="G1008" s="283"/>
      <c r="H1008" s="421"/>
      <c r="I1008" s="421"/>
      <c r="J1008" s="283"/>
      <c r="K1008" s="421"/>
      <c r="L1008" s="282"/>
      <c r="N1008" s="282"/>
      <c r="S1008" s="282"/>
      <c r="T1008" s="283"/>
      <c r="U1008" s="283"/>
      <c r="V1008" s="283"/>
      <c r="W1008" s="283"/>
      <c r="X1008" s="283"/>
      <c r="Y1008" s="282"/>
      <c r="Z1008" s="282"/>
      <c r="AA1008" s="283"/>
      <c r="AB1008" s="282"/>
      <c r="AC1008" s="282"/>
      <c r="AD1008" s="282"/>
      <c r="AE1008" s="282"/>
      <c r="AF1008" s="283"/>
      <c r="AG1008" s="402"/>
      <c r="AH1008" s="283"/>
      <c r="AI1008" s="283"/>
      <c r="AJ1008" s="283"/>
      <c r="AK1008" s="283"/>
      <c r="AL1008" s="283"/>
      <c r="AM1008" s="282"/>
      <c r="AN1008" s="282"/>
      <c r="AO1008" s="282"/>
      <c r="AP1008" s="282"/>
      <c r="AQ1008" s="282"/>
      <c r="AR1008" s="282"/>
      <c r="AT1008" s="283"/>
      <c r="AU1008" s="283"/>
      <c r="AV1008" s="283"/>
      <c r="AW1008" s="283"/>
      <c r="AY1008" s="283"/>
      <c r="AZ1008" s="282"/>
      <c r="BA1008" s="283"/>
      <c r="BB1008" s="282"/>
      <c r="BC1008" s="282"/>
      <c r="BD1008" s="282"/>
      <c r="BE1008" s="283"/>
      <c r="BG1008" s="282"/>
      <c r="BH1008" s="282"/>
      <c r="BI1008" s="282"/>
      <c r="BL1008" s="421"/>
      <c r="BM1008" s="424"/>
      <c r="BN1008" s="424"/>
      <c r="BO1008" s="424"/>
      <c r="BP1008" s="424"/>
      <c r="BQ1008" s="421"/>
      <c r="BR1008" s="421"/>
      <c r="BV1008" s="282"/>
      <c r="BW1008" s="283"/>
      <c r="BY1008" s="283"/>
      <c r="BZ1008" s="283"/>
      <c r="CA1008" s="283"/>
      <c r="CB1008" s="282"/>
      <c r="CC1008" s="282"/>
      <c r="CD1008" s="282"/>
      <c r="CE1008" s="282"/>
      <c r="CG1008" s="427"/>
      <c r="CH1008" s="402"/>
      <c r="CI1008" s="424"/>
      <c r="CJ1008" s="282"/>
      <c r="CK1008" s="282"/>
      <c r="CL1008" s="283"/>
      <c r="CM1008" s="283"/>
      <c r="CP1008" s="282"/>
      <c r="DC1008" s="282"/>
      <c r="DD1008" s="282"/>
      <c r="DE1008" s="282"/>
      <c r="DF1008" s="282"/>
      <c r="DG1008" s="282"/>
      <c r="DH1008" s="282"/>
      <c r="DI1008" s="282"/>
      <c r="DJ1008" s="282"/>
      <c r="EF1008" s="495" t="str">
        <f>""&amp;(MID(数据表!AZ1008,1,MIN(FIND({"(";"（"},数据表!AZ1008&amp;"(（",1)-1)))&amp;""</f>
        <v/>
      </c>
      <c r="EG1008" s="495" t="str">
        <f>""&amp;(MID(数据表!AZ1008,1,MIN(FIND({0;1;2;3;4;5;6;7;8;9},数据表!AZ1008&amp;"1234567890",1)-1)))&amp;""</f>
        <v/>
      </c>
    </row>
    <row r="1009" spans="2:137" s="310" customFormat="1" ht="12" customHeight="1">
      <c r="B1009" s="286"/>
      <c r="C1009" s="286"/>
      <c r="D1009" s="286"/>
      <c r="E1009" s="479"/>
      <c r="F1009" s="282"/>
      <c r="G1009" s="283"/>
      <c r="H1009" s="421"/>
      <c r="I1009" s="421"/>
      <c r="J1009" s="283"/>
      <c r="K1009" s="421"/>
      <c r="L1009" s="282"/>
      <c r="N1009" s="282"/>
      <c r="S1009" s="282"/>
      <c r="T1009" s="283"/>
      <c r="U1009" s="283"/>
      <c r="V1009" s="283"/>
      <c r="W1009" s="283"/>
      <c r="X1009" s="283"/>
      <c r="Y1009" s="282"/>
      <c r="Z1009" s="282"/>
      <c r="AA1009" s="283"/>
      <c r="AB1009" s="282"/>
      <c r="AC1009" s="282"/>
      <c r="AD1009" s="282"/>
      <c r="AE1009" s="282"/>
      <c r="AF1009" s="283"/>
      <c r="AG1009" s="402"/>
      <c r="AH1009" s="283"/>
      <c r="AI1009" s="283"/>
      <c r="AJ1009" s="283"/>
      <c r="AK1009" s="283"/>
      <c r="AL1009" s="283"/>
      <c r="AM1009" s="282"/>
      <c r="AN1009" s="282"/>
      <c r="AO1009" s="282"/>
      <c r="AP1009" s="282"/>
      <c r="AQ1009" s="282"/>
      <c r="AR1009" s="282"/>
      <c r="AT1009" s="283"/>
      <c r="AU1009" s="283"/>
      <c r="AV1009" s="283"/>
      <c r="AW1009" s="283"/>
      <c r="AY1009" s="283"/>
      <c r="AZ1009" s="282"/>
      <c r="BA1009" s="283"/>
      <c r="BB1009" s="282"/>
      <c r="BC1009" s="282"/>
      <c r="BD1009" s="282"/>
      <c r="BE1009" s="283"/>
      <c r="BG1009" s="282"/>
      <c r="BH1009" s="282"/>
      <c r="BI1009" s="282"/>
      <c r="BL1009" s="421"/>
      <c r="BM1009" s="424"/>
      <c r="BN1009" s="424"/>
      <c r="BO1009" s="424"/>
      <c r="BP1009" s="424"/>
      <c r="BQ1009" s="421"/>
      <c r="BR1009" s="421"/>
      <c r="BV1009" s="282"/>
      <c r="BW1009" s="283"/>
      <c r="BY1009" s="283"/>
      <c r="BZ1009" s="283"/>
      <c r="CA1009" s="283"/>
      <c r="CB1009" s="282"/>
      <c r="CC1009" s="282"/>
      <c r="CD1009" s="282"/>
      <c r="CE1009" s="282"/>
      <c r="CG1009" s="427"/>
      <c r="CH1009" s="402"/>
      <c r="CI1009" s="424"/>
      <c r="CJ1009" s="282"/>
      <c r="CK1009" s="282"/>
      <c r="CL1009" s="283"/>
      <c r="CM1009" s="283"/>
      <c r="CP1009" s="282"/>
      <c r="DC1009" s="282"/>
      <c r="DD1009" s="282"/>
      <c r="DE1009" s="282"/>
      <c r="DF1009" s="282"/>
      <c r="DG1009" s="282"/>
      <c r="DH1009" s="282"/>
      <c r="DI1009" s="282"/>
      <c r="DJ1009" s="282"/>
      <c r="EF1009" s="495" t="str">
        <f>""&amp;(MID(数据表!AZ1009,1,MIN(FIND({"(";"（"},数据表!AZ1009&amp;"(（",1)-1)))&amp;""</f>
        <v/>
      </c>
      <c r="EG1009" s="495" t="str">
        <f>""&amp;(MID(数据表!AZ1009,1,MIN(FIND({0;1;2;3;4;5;6;7;8;9},数据表!AZ1009&amp;"1234567890",1)-1)))&amp;""</f>
        <v/>
      </c>
    </row>
    <row r="1010" spans="2:137" s="310" customFormat="1" ht="12" customHeight="1">
      <c r="B1010" s="286"/>
      <c r="C1010" s="286"/>
      <c r="D1010" s="286"/>
      <c r="E1010" s="479"/>
      <c r="F1010" s="282"/>
      <c r="G1010" s="283"/>
      <c r="H1010" s="421"/>
      <c r="I1010" s="421"/>
      <c r="J1010" s="283"/>
      <c r="K1010" s="421"/>
      <c r="L1010" s="282"/>
      <c r="N1010" s="282"/>
      <c r="S1010" s="282"/>
      <c r="T1010" s="283"/>
      <c r="U1010" s="283"/>
      <c r="V1010" s="283"/>
      <c r="W1010" s="283"/>
      <c r="X1010" s="283"/>
      <c r="Y1010" s="282"/>
      <c r="Z1010" s="282"/>
      <c r="AA1010" s="283"/>
      <c r="AB1010" s="282"/>
      <c r="AC1010" s="282"/>
      <c r="AD1010" s="282"/>
      <c r="AE1010" s="282"/>
      <c r="AF1010" s="283"/>
      <c r="AG1010" s="402"/>
      <c r="AH1010" s="283"/>
      <c r="AI1010" s="283"/>
      <c r="AJ1010" s="283"/>
      <c r="AK1010" s="283"/>
      <c r="AL1010" s="283"/>
      <c r="AM1010" s="282"/>
      <c r="AN1010" s="282"/>
      <c r="AO1010" s="282"/>
      <c r="AP1010" s="282"/>
      <c r="AQ1010" s="282"/>
      <c r="AR1010" s="282"/>
      <c r="AT1010" s="283"/>
      <c r="AU1010" s="283"/>
      <c r="AV1010" s="283"/>
      <c r="AW1010" s="283"/>
      <c r="AY1010" s="283"/>
      <c r="AZ1010" s="282"/>
      <c r="BA1010" s="283"/>
      <c r="BB1010" s="282"/>
      <c r="BC1010" s="282"/>
      <c r="BD1010" s="282"/>
      <c r="BE1010" s="283"/>
      <c r="BG1010" s="282"/>
      <c r="BH1010" s="282"/>
      <c r="BI1010" s="282"/>
      <c r="BL1010" s="421"/>
      <c r="BM1010" s="424"/>
      <c r="BN1010" s="424"/>
      <c r="BO1010" s="424"/>
      <c r="BP1010" s="424"/>
      <c r="BQ1010" s="421"/>
      <c r="BR1010" s="421"/>
      <c r="BV1010" s="282"/>
      <c r="BW1010" s="283"/>
      <c r="BY1010" s="283"/>
      <c r="BZ1010" s="283"/>
      <c r="CA1010" s="283"/>
      <c r="CB1010" s="282"/>
      <c r="CC1010" s="282"/>
      <c r="CD1010" s="282"/>
      <c r="CE1010" s="282"/>
      <c r="CG1010" s="427"/>
      <c r="CH1010" s="402"/>
      <c r="CI1010" s="424"/>
      <c r="CJ1010" s="282"/>
      <c r="CK1010" s="282"/>
      <c r="CL1010" s="283"/>
      <c r="CM1010" s="283"/>
      <c r="CP1010" s="282"/>
      <c r="DC1010" s="282"/>
      <c r="DD1010" s="282"/>
      <c r="DE1010" s="282"/>
      <c r="DF1010" s="282"/>
      <c r="DG1010" s="282"/>
      <c r="DH1010" s="282"/>
      <c r="DI1010" s="282"/>
      <c r="DJ1010" s="282"/>
      <c r="EF1010" s="495" t="str">
        <f>""&amp;(MID(数据表!AZ1010,1,MIN(FIND({"(";"（"},数据表!AZ1010&amp;"(（",1)-1)))&amp;""</f>
        <v/>
      </c>
      <c r="EG1010" s="495" t="str">
        <f>""&amp;(MID(数据表!AZ1010,1,MIN(FIND({0;1;2;3;4;5;6;7;8;9},数据表!AZ1010&amp;"1234567890",1)-1)))&amp;""</f>
        <v/>
      </c>
    </row>
    <row r="1011" spans="2:137" s="310" customFormat="1" ht="12" customHeight="1">
      <c r="B1011" s="286"/>
      <c r="C1011" s="286"/>
      <c r="D1011" s="286"/>
      <c r="E1011" s="479"/>
      <c r="F1011" s="282"/>
      <c r="G1011" s="283"/>
      <c r="H1011" s="421"/>
      <c r="I1011" s="421"/>
      <c r="J1011" s="283"/>
      <c r="K1011" s="421"/>
      <c r="L1011" s="282"/>
      <c r="N1011" s="282"/>
      <c r="S1011" s="282"/>
      <c r="T1011" s="283"/>
      <c r="U1011" s="283"/>
      <c r="V1011" s="283"/>
      <c r="W1011" s="283"/>
      <c r="X1011" s="283"/>
      <c r="Y1011" s="282"/>
      <c r="Z1011" s="282"/>
      <c r="AA1011" s="283"/>
      <c r="AB1011" s="282"/>
      <c r="AC1011" s="282"/>
      <c r="AD1011" s="282"/>
      <c r="AE1011" s="282"/>
      <c r="AF1011" s="283"/>
      <c r="AG1011" s="402"/>
      <c r="AH1011" s="283"/>
      <c r="AI1011" s="283"/>
      <c r="AJ1011" s="283"/>
      <c r="AK1011" s="283"/>
      <c r="AL1011" s="283"/>
      <c r="AM1011" s="282"/>
      <c r="AN1011" s="282"/>
      <c r="AO1011" s="282"/>
      <c r="AP1011" s="282"/>
      <c r="AQ1011" s="282"/>
      <c r="AR1011" s="282"/>
      <c r="AT1011" s="283"/>
      <c r="AU1011" s="283"/>
      <c r="AV1011" s="283"/>
      <c r="AW1011" s="283"/>
      <c r="AY1011" s="283"/>
      <c r="AZ1011" s="282"/>
      <c r="BA1011" s="283"/>
      <c r="BB1011" s="282"/>
      <c r="BC1011" s="282"/>
      <c r="BD1011" s="282"/>
      <c r="BE1011" s="283"/>
      <c r="BG1011" s="282"/>
      <c r="BH1011" s="282"/>
      <c r="BI1011" s="282"/>
      <c r="BL1011" s="421"/>
      <c r="BM1011" s="424"/>
      <c r="BN1011" s="424"/>
      <c r="BO1011" s="424"/>
      <c r="BP1011" s="424"/>
      <c r="BQ1011" s="421"/>
      <c r="BR1011" s="421"/>
      <c r="BV1011" s="282"/>
      <c r="BW1011" s="283"/>
      <c r="BY1011" s="283"/>
      <c r="BZ1011" s="283"/>
      <c r="CA1011" s="283"/>
      <c r="CB1011" s="282"/>
      <c r="CC1011" s="282"/>
      <c r="CD1011" s="282"/>
      <c r="CE1011" s="282"/>
      <c r="CG1011" s="427"/>
      <c r="CH1011" s="402"/>
      <c r="CI1011" s="424"/>
      <c r="CJ1011" s="282"/>
      <c r="CK1011" s="282"/>
      <c r="CL1011" s="283"/>
      <c r="CM1011" s="283"/>
      <c r="CP1011" s="282"/>
      <c r="DC1011" s="282"/>
      <c r="DD1011" s="282"/>
      <c r="DE1011" s="282"/>
      <c r="DF1011" s="282"/>
      <c r="DG1011" s="282"/>
      <c r="DH1011" s="282"/>
      <c r="DI1011" s="282"/>
      <c r="DJ1011" s="282"/>
      <c r="EF1011" s="495" t="str">
        <f>""&amp;(MID(数据表!AZ1011,1,MIN(FIND({"(";"（"},数据表!AZ1011&amp;"(（",1)-1)))&amp;""</f>
        <v/>
      </c>
      <c r="EG1011" s="495" t="str">
        <f>""&amp;(MID(数据表!AZ1011,1,MIN(FIND({0;1;2;3;4;5;6;7;8;9},数据表!AZ1011&amp;"1234567890",1)-1)))&amp;""</f>
        <v/>
      </c>
    </row>
    <row r="1012" spans="2:137" s="310" customFormat="1" ht="12" customHeight="1">
      <c r="B1012" s="286"/>
      <c r="C1012" s="286"/>
      <c r="D1012" s="286"/>
      <c r="E1012" s="479"/>
      <c r="F1012" s="282"/>
      <c r="G1012" s="283"/>
      <c r="H1012" s="421"/>
      <c r="I1012" s="421"/>
      <c r="J1012" s="283"/>
      <c r="K1012" s="421"/>
      <c r="L1012" s="282"/>
      <c r="N1012" s="282"/>
      <c r="S1012" s="282"/>
      <c r="T1012" s="283"/>
      <c r="U1012" s="283"/>
      <c r="V1012" s="283"/>
      <c r="W1012" s="283"/>
      <c r="X1012" s="283"/>
      <c r="Y1012" s="282"/>
      <c r="Z1012" s="282"/>
      <c r="AA1012" s="283"/>
      <c r="AB1012" s="282"/>
      <c r="AC1012" s="282"/>
      <c r="AD1012" s="282"/>
      <c r="AE1012" s="282"/>
      <c r="AF1012" s="283"/>
      <c r="AG1012" s="402"/>
      <c r="AH1012" s="283"/>
      <c r="AI1012" s="283"/>
      <c r="AJ1012" s="283"/>
      <c r="AK1012" s="283"/>
      <c r="AL1012" s="283"/>
      <c r="AM1012" s="282"/>
      <c r="AN1012" s="282"/>
      <c r="AO1012" s="282"/>
      <c r="AP1012" s="282"/>
      <c r="AQ1012" s="282"/>
      <c r="AR1012" s="282"/>
      <c r="AT1012" s="283"/>
      <c r="AU1012" s="283"/>
      <c r="AV1012" s="283"/>
      <c r="AW1012" s="283"/>
      <c r="AY1012" s="283"/>
      <c r="AZ1012" s="282"/>
      <c r="BA1012" s="283"/>
      <c r="BB1012" s="282"/>
      <c r="BC1012" s="282"/>
      <c r="BD1012" s="282"/>
      <c r="BE1012" s="283"/>
      <c r="BG1012" s="282"/>
      <c r="BH1012" s="282"/>
      <c r="BI1012" s="282"/>
      <c r="BL1012" s="421"/>
      <c r="BM1012" s="424"/>
      <c r="BN1012" s="424"/>
      <c r="BO1012" s="424"/>
      <c r="BP1012" s="424"/>
      <c r="BQ1012" s="421"/>
      <c r="BR1012" s="421"/>
      <c r="BV1012" s="282"/>
      <c r="BW1012" s="283"/>
      <c r="BY1012" s="283"/>
      <c r="BZ1012" s="283"/>
      <c r="CA1012" s="283"/>
      <c r="CB1012" s="282"/>
      <c r="CC1012" s="282"/>
      <c r="CD1012" s="282"/>
      <c r="CE1012" s="282"/>
      <c r="CG1012" s="427"/>
      <c r="CH1012" s="402"/>
      <c r="CI1012" s="424"/>
      <c r="CJ1012" s="282"/>
      <c r="CK1012" s="282"/>
      <c r="CL1012" s="283"/>
      <c r="CM1012" s="283"/>
      <c r="CP1012" s="282"/>
      <c r="DC1012" s="282"/>
      <c r="DD1012" s="282"/>
      <c r="DE1012" s="282"/>
      <c r="DF1012" s="282"/>
      <c r="DG1012" s="282"/>
      <c r="DH1012" s="282"/>
      <c r="DI1012" s="282"/>
      <c r="DJ1012" s="282"/>
      <c r="EF1012" s="495" t="str">
        <f>""&amp;(MID(数据表!AZ1012,1,MIN(FIND({"(";"（"},数据表!AZ1012&amp;"(（",1)-1)))&amp;""</f>
        <v/>
      </c>
      <c r="EG1012" s="495" t="str">
        <f>""&amp;(MID(数据表!AZ1012,1,MIN(FIND({0;1;2;3;4;5;6;7;8;9},数据表!AZ1012&amp;"1234567890",1)-1)))&amp;""</f>
        <v/>
      </c>
    </row>
    <row r="1013" spans="2:137" s="310" customFormat="1" ht="12" customHeight="1">
      <c r="B1013" s="286"/>
      <c r="C1013" s="286"/>
      <c r="D1013" s="286"/>
      <c r="E1013" s="479"/>
      <c r="F1013" s="282"/>
      <c r="G1013" s="283"/>
      <c r="H1013" s="421"/>
      <c r="I1013" s="421"/>
      <c r="J1013" s="283"/>
      <c r="K1013" s="421"/>
      <c r="L1013" s="282"/>
      <c r="N1013" s="282"/>
      <c r="S1013" s="282"/>
      <c r="T1013" s="283"/>
      <c r="U1013" s="283"/>
      <c r="V1013" s="283"/>
      <c r="W1013" s="283"/>
      <c r="X1013" s="283"/>
      <c r="Y1013" s="282"/>
      <c r="Z1013" s="282"/>
      <c r="AA1013" s="283"/>
      <c r="AB1013" s="282"/>
      <c r="AC1013" s="282"/>
      <c r="AD1013" s="282"/>
      <c r="AE1013" s="282"/>
      <c r="AF1013" s="283"/>
      <c r="AG1013" s="402"/>
      <c r="AH1013" s="283"/>
      <c r="AI1013" s="283"/>
      <c r="AJ1013" s="283"/>
      <c r="AK1013" s="283"/>
      <c r="AL1013" s="283"/>
      <c r="AM1013" s="282"/>
      <c r="AN1013" s="282"/>
      <c r="AO1013" s="282"/>
      <c r="AP1013" s="282"/>
      <c r="AQ1013" s="282"/>
      <c r="AR1013" s="282"/>
      <c r="AT1013" s="283"/>
      <c r="AU1013" s="283"/>
      <c r="AV1013" s="283"/>
      <c r="AW1013" s="283"/>
      <c r="AY1013" s="283"/>
      <c r="AZ1013" s="282"/>
      <c r="BA1013" s="283"/>
      <c r="BB1013" s="282"/>
      <c r="BC1013" s="282"/>
      <c r="BD1013" s="282"/>
      <c r="BE1013" s="283"/>
      <c r="BG1013" s="282"/>
      <c r="BH1013" s="282"/>
      <c r="BI1013" s="282"/>
      <c r="BL1013" s="421"/>
      <c r="BM1013" s="424"/>
      <c r="BN1013" s="424"/>
      <c r="BO1013" s="424"/>
      <c r="BP1013" s="424"/>
      <c r="BQ1013" s="421"/>
      <c r="BR1013" s="421"/>
      <c r="BV1013" s="282"/>
      <c r="BW1013" s="283"/>
      <c r="BY1013" s="283"/>
      <c r="BZ1013" s="283"/>
      <c r="CA1013" s="283"/>
      <c r="CB1013" s="282"/>
      <c r="CC1013" s="282"/>
      <c r="CD1013" s="282"/>
      <c r="CE1013" s="282"/>
      <c r="CG1013" s="427"/>
      <c r="CH1013" s="402"/>
      <c r="CI1013" s="424"/>
      <c r="CJ1013" s="282"/>
      <c r="CK1013" s="282"/>
      <c r="CL1013" s="283"/>
      <c r="CM1013" s="283"/>
      <c r="CP1013" s="282"/>
      <c r="DC1013" s="282"/>
      <c r="DD1013" s="282"/>
      <c r="DE1013" s="282"/>
      <c r="DF1013" s="282"/>
      <c r="DG1013" s="282"/>
      <c r="DH1013" s="282"/>
      <c r="DI1013" s="282"/>
      <c r="DJ1013" s="282"/>
      <c r="EF1013" s="495" t="str">
        <f>""&amp;(MID(数据表!AZ1013,1,MIN(FIND({"(";"（"},数据表!AZ1013&amp;"(（",1)-1)))&amp;""</f>
        <v/>
      </c>
      <c r="EG1013" s="495" t="str">
        <f>""&amp;(MID(数据表!AZ1013,1,MIN(FIND({0;1;2;3;4;5;6;7;8;9},数据表!AZ1013&amp;"1234567890",1)-1)))&amp;""</f>
        <v/>
      </c>
    </row>
    <row r="1014" spans="2:137" s="310" customFormat="1" ht="12" customHeight="1">
      <c r="B1014" s="286"/>
      <c r="C1014" s="286"/>
      <c r="D1014" s="286"/>
      <c r="E1014" s="479"/>
      <c r="F1014" s="282"/>
      <c r="G1014" s="283"/>
      <c r="H1014" s="421"/>
      <c r="I1014" s="421"/>
      <c r="J1014" s="283"/>
      <c r="K1014" s="421"/>
      <c r="L1014" s="282"/>
      <c r="N1014" s="282"/>
      <c r="S1014" s="282"/>
      <c r="T1014" s="283"/>
      <c r="U1014" s="283"/>
      <c r="V1014" s="283"/>
      <c r="W1014" s="283"/>
      <c r="X1014" s="283"/>
      <c r="Y1014" s="282"/>
      <c r="Z1014" s="282"/>
      <c r="AA1014" s="283"/>
      <c r="AB1014" s="282"/>
      <c r="AC1014" s="282"/>
      <c r="AD1014" s="282"/>
      <c r="AE1014" s="282"/>
      <c r="AF1014" s="283"/>
      <c r="AG1014" s="402"/>
      <c r="AH1014" s="283"/>
      <c r="AI1014" s="283"/>
      <c r="AJ1014" s="283"/>
      <c r="AK1014" s="283"/>
      <c r="AL1014" s="283"/>
      <c r="AM1014" s="282"/>
      <c r="AN1014" s="282"/>
      <c r="AO1014" s="282"/>
      <c r="AP1014" s="282"/>
      <c r="AQ1014" s="282"/>
      <c r="AR1014" s="282"/>
      <c r="AT1014" s="283"/>
      <c r="AU1014" s="283"/>
      <c r="AV1014" s="283"/>
      <c r="AW1014" s="283"/>
      <c r="AY1014" s="283"/>
      <c r="AZ1014" s="282"/>
      <c r="BA1014" s="283"/>
      <c r="BB1014" s="282"/>
      <c r="BC1014" s="282"/>
      <c r="BD1014" s="282"/>
      <c r="BE1014" s="283"/>
      <c r="BG1014" s="282"/>
      <c r="BH1014" s="282"/>
      <c r="BI1014" s="282"/>
      <c r="BL1014" s="421"/>
      <c r="BM1014" s="424"/>
      <c r="BN1014" s="424"/>
      <c r="BO1014" s="424"/>
      <c r="BP1014" s="424"/>
      <c r="BQ1014" s="421"/>
      <c r="BR1014" s="421"/>
      <c r="BV1014" s="282"/>
      <c r="BW1014" s="283"/>
      <c r="BY1014" s="283"/>
      <c r="BZ1014" s="283"/>
      <c r="CA1014" s="283"/>
      <c r="CB1014" s="282"/>
      <c r="CC1014" s="282"/>
      <c r="CD1014" s="282"/>
      <c r="CE1014" s="282"/>
      <c r="CG1014" s="427"/>
      <c r="CH1014" s="402"/>
      <c r="CI1014" s="424"/>
      <c r="CJ1014" s="282"/>
      <c r="CK1014" s="282"/>
      <c r="CL1014" s="283"/>
      <c r="CM1014" s="283"/>
      <c r="CP1014" s="282"/>
      <c r="DC1014" s="282"/>
      <c r="DD1014" s="282"/>
      <c r="DE1014" s="282"/>
      <c r="DF1014" s="282"/>
      <c r="DG1014" s="282"/>
      <c r="DH1014" s="282"/>
      <c r="DI1014" s="282"/>
      <c r="DJ1014" s="282"/>
      <c r="EF1014" s="495" t="str">
        <f>""&amp;(MID(数据表!AZ1014,1,MIN(FIND({"(";"（"},数据表!AZ1014&amp;"(（",1)-1)))&amp;""</f>
        <v/>
      </c>
      <c r="EG1014" s="495" t="str">
        <f>""&amp;(MID(数据表!AZ1014,1,MIN(FIND({0;1;2;3;4;5;6;7;8;9},数据表!AZ1014&amp;"1234567890",1)-1)))&amp;""</f>
        <v/>
      </c>
    </row>
    <row r="1015" spans="2:137" s="310" customFormat="1" ht="12" customHeight="1">
      <c r="B1015" s="286"/>
      <c r="C1015" s="286"/>
      <c r="D1015" s="286"/>
      <c r="E1015" s="479"/>
      <c r="F1015" s="282"/>
      <c r="G1015" s="283"/>
      <c r="H1015" s="421"/>
      <c r="I1015" s="421"/>
      <c r="J1015" s="283"/>
      <c r="K1015" s="421"/>
      <c r="L1015" s="282"/>
      <c r="N1015" s="282"/>
      <c r="S1015" s="282"/>
      <c r="T1015" s="283"/>
      <c r="U1015" s="283"/>
      <c r="V1015" s="283"/>
      <c r="W1015" s="283"/>
      <c r="X1015" s="283"/>
      <c r="Y1015" s="282"/>
      <c r="Z1015" s="282"/>
      <c r="AA1015" s="283"/>
      <c r="AB1015" s="282"/>
      <c r="AC1015" s="282"/>
      <c r="AD1015" s="282"/>
      <c r="AE1015" s="282"/>
      <c r="AF1015" s="283"/>
      <c r="AG1015" s="402"/>
      <c r="AH1015" s="283"/>
      <c r="AI1015" s="283"/>
      <c r="AJ1015" s="283"/>
      <c r="AK1015" s="283"/>
      <c r="AL1015" s="283"/>
      <c r="AM1015" s="282"/>
      <c r="AN1015" s="282"/>
      <c r="AO1015" s="282"/>
      <c r="AP1015" s="282"/>
      <c r="AQ1015" s="282"/>
      <c r="AR1015" s="282"/>
      <c r="AT1015" s="283"/>
      <c r="AU1015" s="283"/>
      <c r="AV1015" s="283"/>
      <c r="AW1015" s="283"/>
      <c r="AY1015" s="283"/>
      <c r="AZ1015" s="282"/>
      <c r="BA1015" s="283"/>
      <c r="BB1015" s="282"/>
      <c r="BC1015" s="282"/>
      <c r="BD1015" s="282"/>
      <c r="BE1015" s="283"/>
      <c r="BG1015" s="282"/>
      <c r="BH1015" s="282"/>
      <c r="BI1015" s="282"/>
      <c r="BL1015" s="421"/>
      <c r="BM1015" s="424"/>
      <c r="BN1015" s="424"/>
      <c r="BO1015" s="424"/>
      <c r="BP1015" s="424"/>
      <c r="BQ1015" s="421"/>
      <c r="BR1015" s="421"/>
      <c r="BV1015" s="282"/>
      <c r="BW1015" s="283"/>
      <c r="BY1015" s="283"/>
      <c r="BZ1015" s="283"/>
      <c r="CA1015" s="283"/>
      <c r="CB1015" s="282"/>
      <c r="CC1015" s="282"/>
      <c r="CD1015" s="282"/>
      <c r="CE1015" s="282"/>
      <c r="CG1015" s="427"/>
      <c r="CH1015" s="402"/>
      <c r="CI1015" s="424"/>
      <c r="CJ1015" s="282"/>
      <c r="CK1015" s="282"/>
      <c r="CL1015" s="283"/>
      <c r="CM1015" s="283"/>
      <c r="CP1015" s="282"/>
      <c r="DC1015" s="282"/>
      <c r="DD1015" s="282"/>
      <c r="DE1015" s="282"/>
      <c r="DF1015" s="282"/>
      <c r="DG1015" s="282"/>
      <c r="DH1015" s="282"/>
      <c r="DI1015" s="282"/>
      <c r="DJ1015" s="282"/>
      <c r="EF1015" s="495" t="str">
        <f>""&amp;(MID(数据表!AZ1015,1,MIN(FIND({"(";"（"},数据表!AZ1015&amp;"(（",1)-1)))&amp;""</f>
        <v/>
      </c>
      <c r="EG1015" s="495" t="str">
        <f>""&amp;(MID(数据表!AZ1015,1,MIN(FIND({0;1;2;3;4;5;6;7;8;9},数据表!AZ1015&amp;"1234567890",1)-1)))&amp;""</f>
        <v/>
      </c>
    </row>
    <row r="1016" spans="2:137" s="310" customFormat="1" ht="12" customHeight="1">
      <c r="B1016" s="286"/>
      <c r="C1016" s="286"/>
      <c r="D1016" s="286"/>
      <c r="E1016" s="479"/>
      <c r="F1016" s="282"/>
      <c r="G1016" s="283"/>
      <c r="H1016" s="421"/>
      <c r="I1016" s="421"/>
      <c r="J1016" s="283"/>
      <c r="K1016" s="421"/>
      <c r="L1016" s="282"/>
      <c r="N1016" s="282"/>
      <c r="S1016" s="282"/>
      <c r="T1016" s="283"/>
      <c r="U1016" s="283"/>
      <c r="V1016" s="283"/>
      <c r="W1016" s="283"/>
      <c r="X1016" s="283"/>
      <c r="Y1016" s="282"/>
      <c r="Z1016" s="282"/>
      <c r="AA1016" s="283"/>
      <c r="AB1016" s="282"/>
      <c r="AC1016" s="282"/>
      <c r="AD1016" s="282"/>
      <c r="AE1016" s="282"/>
      <c r="AF1016" s="283"/>
      <c r="AG1016" s="402"/>
      <c r="AH1016" s="283"/>
      <c r="AI1016" s="283"/>
      <c r="AJ1016" s="283"/>
      <c r="AK1016" s="283"/>
      <c r="AL1016" s="283"/>
      <c r="AM1016" s="282"/>
      <c r="AN1016" s="282"/>
      <c r="AO1016" s="282"/>
      <c r="AP1016" s="282"/>
      <c r="AQ1016" s="282"/>
      <c r="AR1016" s="282"/>
      <c r="AT1016" s="283"/>
      <c r="AU1016" s="283"/>
      <c r="AV1016" s="283"/>
      <c r="AW1016" s="283"/>
      <c r="AY1016" s="283"/>
      <c r="AZ1016" s="282"/>
      <c r="BA1016" s="283"/>
      <c r="BB1016" s="282"/>
      <c r="BC1016" s="282"/>
      <c r="BD1016" s="282"/>
      <c r="BE1016" s="283"/>
      <c r="BG1016" s="282"/>
      <c r="BH1016" s="282"/>
      <c r="BI1016" s="282"/>
      <c r="BL1016" s="421"/>
      <c r="BM1016" s="424"/>
      <c r="BN1016" s="424"/>
      <c r="BO1016" s="424"/>
      <c r="BP1016" s="424"/>
      <c r="BQ1016" s="421"/>
      <c r="BR1016" s="421"/>
      <c r="BV1016" s="282"/>
      <c r="BW1016" s="283"/>
      <c r="BY1016" s="283"/>
      <c r="BZ1016" s="283"/>
      <c r="CA1016" s="283"/>
      <c r="CB1016" s="282"/>
      <c r="CC1016" s="282"/>
      <c r="CD1016" s="282"/>
      <c r="CE1016" s="282"/>
      <c r="CG1016" s="427"/>
      <c r="CH1016" s="402"/>
      <c r="CI1016" s="424"/>
      <c r="CJ1016" s="282"/>
      <c r="CK1016" s="282"/>
      <c r="CL1016" s="283"/>
      <c r="CM1016" s="283"/>
      <c r="CP1016" s="282"/>
      <c r="DC1016" s="282"/>
      <c r="DD1016" s="282"/>
      <c r="DE1016" s="282"/>
      <c r="DF1016" s="282"/>
      <c r="DG1016" s="282"/>
      <c r="DH1016" s="282"/>
      <c r="DI1016" s="282"/>
      <c r="DJ1016" s="282"/>
      <c r="EF1016" s="495" t="str">
        <f>""&amp;(MID(数据表!AZ1016,1,MIN(FIND({"(";"（"},数据表!AZ1016&amp;"(（",1)-1)))&amp;""</f>
        <v/>
      </c>
      <c r="EG1016" s="495" t="str">
        <f>""&amp;(MID(数据表!AZ1016,1,MIN(FIND({0;1;2;3;4;5;6;7;8;9},数据表!AZ1016&amp;"1234567890",1)-1)))&amp;""</f>
        <v/>
      </c>
    </row>
    <row r="1017" spans="2:137" s="310" customFormat="1" ht="12" customHeight="1">
      <c r="B1017" s="286"/>
      <c r="C1017" s="286"/>
      <c r="D1017" s="286"/>
      <c r="E1017" s="479"/>
      <c r="F1017" s="282"/>
      <c r="G1017" s="283"/>
      <c r="H1017" s="421"/>
      <c r="I1017" s="421"/>
      <c r="J1017" s="283"/>
      <c r="K1017" s="421"/>
      <c r="L1017" s="282"/>
      <c r="N1017" s="282"/>
      <c r="S1017" s="282"/>
      <c r="T1017" s="283"/>
      <c r="U1017" s="283"/>
      <c r="V1017" s="283"/>
      <c r="W1017" s="283"/>
      <c r="X1017" s="283"/>
      <c r="Y1017" s="282"/>
      <c r="Z1017" s="282"/>
      <c r="AA1017" s="283"/>
      <c r="AB1017" s="282"/>
      <c r="AC1017" s="282"/>
      <c r="AD1017" s="282"/>
      <c r="AE1017" s="282"/>
      <c r="AF1017" s="283"/>
      <c r="AG1017" s="402"/>
      <c r="AH1017" s="283"/>
      <c r="AI1017" s="283"/>
      <c r="AJ1017" s="283"/>
      <c r="AK1017" s="283"/>
      <c r="AL1017" s="283"/>
      <c r="AM1017" s="282"/>
      <c r="AN1017" s="282"/>
      <c r="AO1017" s="282"/>
      <c r="AP1017" s="282"/>
      <c r="AQ1017" s="282"/>
      <c r="AR1017" s="282"/>
      <c r="AT1017" s="283"/>
      <c r="AU1017" s="283"/>
      <c r="AV1017" s="283"/>
      <c r="AW1017" s="283"/>
      <c r="AY1017" s="283"/>
      <c r="AZ1017" s="282"/>
      <c r="BA1017" s="283"/>
      <c r="BB1017" s="282"/>
      <c r="BC1017" s="282"/>
      <c r="BD1017" s="282"/>
      <c r="BE1017" s="283"/>
      <c r="BG1017" s="282"/>
      <c r="BH1017" s="282"/>
      <c r="BI1017" s="282"/>
      <c r="BL1017" s="421"/>
      <c r="BM1017" s="424"/>
      <c r="BN1017" s="424"/>
      <c r="BO1017" s="424"/>
      <c r="BP1017" s="424"/>
      <c r="BQ1017" s="421"/>
      <c r="BR1017" s="421"/>
      <c r="BV1017" s="282"/>
      <c r="BW1017" s="283"/>
      <c r="BY1017" s="283"/>
      <c r="BZ1017" s="283"/>
      <c r="CA1017" s="283"/>
      <c r="CB1017" s="282"/>
      <c r="CC1017" s="282"/>
      <c r="CD1017" s="282"/>
      <c r="CE1017" s="282"/>
      <c r="CG1017" s="427"/>
      <c r="CH1017" s="402"/>
      <c r="CI1017" s="424"/>
      <c r="CJ1017" s="282"/>
      <c r="CK1017" s="282"/>
      <c r="CL1017" s="283"/>
      <c r="CM1017" s="283"/>
      <c r="CP1017" s="282"/>
      <c r="DC1017" s="282"/>
      <c r="DD1017" s="282"/>
      <c r="DE1017" s="282"/>
      <c r="DF1017" s="282"/>
      <c r="DG1017" s="282"/>
      <c r="DH1017" s="282"/>
      <c r="DI1017" s="282"/>
      <c r="DJ1017" s="282"/>
      <c r="EF1017" s="495" t="str">
        <f>""&amp;(MID(数据表!AZ1017,1,MIN(FIND({"(";"（"},数据表!AZ1017&amp;"(（",1)-1)))&amp;""</f>
        <v/>
      </c>
      <c r="EG1017" s="495" t="str">
        <f>""&amp;(MID(数据表!AZ1017,1,MIN(FIND({0;1;2;3;4;5;6;7;8;9},数据表!AZ1017&amp;"1234567890",1)-1)))&amp;""</f>
        <v/>
      </c>
    </row>
    <row r="1018" spans="2:137" s="310" customFormat="1" ht="12" customHeight="1">
      <c r="B1018" s="286"/>
      <c r="C1018" s="286"/>
      <c r="D1018" s="286"/>
      <c r="E1018" s="479"/>
      <c r="F1018" s="282"/>
      <c r="G1018" s="283"/>
      <c r="H1018" s="421"/>
      <c r="I1018" s="421"/>
      <c r="J1018" s="283"/>
      <c r="K1018" s="421"/>
      <c r="L1018" s="282"/>
      <c r="N1018" s="282"/>
      <c r="S1018" s="282"/>
      <c r="T1018" s="283"/>
      <c r="U1018" s="283"/>
      <c r="V1018" s="283"/>
      <c r="W1018" s="283"/>
      <c r="X1018" s="283"/>
      <c r="Y1018" s="282"/>
      <c r="Z1018" s="282"/>
      <c r="AA1018" s="283"/>
      <c r="AB1018" s="282"/>
      <c r="AC1018" s="282"/>
      <c r="AD1018" s="282"/>
      <c r="AE1018" s="282"/>
      <c r="AF1018" s="283"/>
      <c r="AG1018" s="402"/>
      <c r="AH1018" s="283"/>
      <c r="AI1018" s="283"/>
      <c r="AJ1018" s="283"/>
      <c r="AK1018" s="283"/>
      <c r="AL1018" s="283"/>
      <c r="AM1018" s="282"/>
      <c r="AN1018" s="282"/>
      <c r="AO1018" s="282"/>
      <c r="AP1018" s="282"/>
      <c r="AQ1018" s="282"/>
      <c r="AR1018" s="282"/>
      <c r="AT1018" s="283"/>
      <c r="AU1018" s="283"/>
      <c r="AV1018" s="283"/>
      <c r="AW1018" s="283"/>
      <c r="AY1018" s="283"/>
      <c r="AZ1018" s="282"/>
      <c r="BA1018" s="283"/>
      <c r="BB1018" s="282"/>
      <c r="BC1018" s="282"/>
      <c r="BD1018" s="282"/>
      <c r="BE1018" s="283"/>
      <c r="BG1018" s="282"/>
      <c r="BH1018" s="282"/>
      <c r="BI1018" s="282"/>
      <c r="BL1018" s="421"/>
      <c r="BM1018" s="424"/>
      <c r="BN1018" s="424"/>
      <c r="BO1018" s="424"/>
      <c r="BP1018" s="424"/>
      <c r="BQ1018" s="421"/>
      <c r="BR1018" s="421"/>
      <c r="BV1018" s="282"/>
      <c r="BW1018" s="283"/>
      <c r="BY1018" s="283"/>
      <c r="BZ1018" s="283"/>
      <c r="CA1018" s="283"/>
      <c r="CB1018" s="282"/>
      <c r="CC1018" s="282"/>
      <c r="CD1018" s="282"/>
      <c r="CE1018" s="282"/>
      <c r="CG1018" s="427"/>
      <c r="CH1018" s="402"/>
      <c r="CI1018" s="424"/>
      <c r="CJ1018" s="282"/>
      <c r="CK1018" s="282"/>
      <c r="CL1018" s="283"/>
      <c r="CM1018" s="283"/>
      <c r="CP1018" s="282"/>
      <c r="DC1018" s="282"/>
      <c r="DD1018" s="282"/>
      <c r="DE1018" s="282"/>
      <c r="DF1018" s="282"/>
      <c r="DG1018" s="282"/>
      <c r="DH1018" s="282"/>
      <c r="DI1018" s="282"/>
      <c r="DJ1018" s="282"/>
      <c r="EF1018" s="495" t="str">
        <f>""&amp;(MID(数据表!AZ1018,1,MIN(FIND({"(";"（"},数据表!AZ1018&amp;"(（",1)-1)))&amp;""</f>
        <v/>
      </c>
      <c r="EG1018" s="495" t="str">
        <f>""&amp;(MID(数据表!AZ1018,1,MIN(FIND({0;1;2;3;4;5;6;7;8;9},数据表!AZ1018&amp;"1234567890",1)-1)))&amp;""</f>
        <v/>
      </c>
    </row>
    <row r="1019" spans="2:137" s="310" customFormat="1" ht="12" customHeight="1">
      <c r="B1019" s="286"/>
      <c r="C1019" s="286"/>
      <c r="D1019" s="286"/>
      <c r="E1019" s="479"/>
      <c r="F1019" s="282"/>
      <c r="G1019" s="283"/>
      <c r="H1019" s="421"/>
      <c r="I1019" s="421"/>
      <c r="J1019" s="283"/>
      <c r="K1019" s="421"/>
      <c r="L1019" s="282"/>
      <c r="N1019" s="282"/>
      <c r="S1019" s="282"/>
      <c r="T1019" s="283"/>
      <c r="U1019" s="283"/>
      <c r="V1019" s="283"/>
      <c r="W1019" s="283"/>
      <c r="X1019" s="283"/>
      <c r="Y1019" s="282"/>
      <c r="Z1019" s="282"/>
      <c r="AA1019" s="283"/>
      <c r="AB1019" s="282"/>
      <c r="AC1019" s="282"/>
      <c r="AD1019" s="282"/>
      <c r="AE1019" s="282"/>
      <c r="AF1019" s="283"/>
      <c r="AG1019" s="402"/>
      <c r="AH1019" s="283"/>
      <c r="AI1019" s="283"/>
      <c r="AJ1019" s="283"/>
      <c r="AK1019" s="283"/>
      <c r="AL1019" s="283"/>
      <c r="AM1019" s="282"/>
      <c r="AN1019" s="282"/>
      <c r="AO1019" s="282"/>
      <c r="AP1019" s="282"/>
      <c r="AQ1019" s="282"/>
      <c r="AR1019" s="282"/>
      <c r="AT1019" s="283"/>
      <c r="AU1019" s="283"/>
      <c r="AV1019" s="283"/>
      <c r="AW1019" s="283"/>
      <c r="AY1019" s="283"/>
      <c r="AZ1019" s="282"/>
      <c r="BA1019" s="283"/>
      <c r="BB1019" s="282"/>
      <c r="BC1019" s="282"/>
      <c r="BD1019" s="282"/>
      <c r="BE1019" s="283"/>
      <c r="BG1019" s="282"/>
      <c r="BH1019" s="282"/>
      <c r="BI1019" s="282"/>
      <c r="BL1019" s="421"/>
      <c r="BM1019" s="424"/>
      <c r="BN1019" s="424"/>
      <c r="BO1019" s="424"/>
      <c r="BP1019" s="424"/>
      <c r="BQ1019" s="421"/>
      <c r="BR1019" s="421"/>
      <c r="BV1019" s="282"/>
      <c r="BW1019" s="283"/>
      <c r="BY1019" s="283"/>
      <c r="BZ1019" s="283"/>
      <c r="CA1019" s="283"/>
      <c r="CB1019" s="282"/>
      <c r="CC1019" s="282"/>
      <c r="CD1019" s="282"/>
      <c r="CE1019" s="282"/>
      <c r="CG1019" s="427"/>
      <c r="CH1019" s="402"/>
      <c r="CI1019" s="424"/>
      <c r="CJ1019" s="282"/>
      <c r="CK1019" s="282"/>
      <c r="CL1019" s="283"/>
      <c r="CM1019" s="283"/>
      <c r="CP1019" s="282"/>
      <c r="DC1019" s="282"/>
      <c r="DD1019" s="282"/>
      <c r="DE1019" s="282"/>
      <c r="DF1019" s="282"/>
      <c r="DG1019" s="282"/>
      <c r="DH1019" s="282"/>
      <c r="DI1019" s="282"/>
      <c r="DJ1019" s="282"/>
      <c r="EF1019" s="495" t="str">
        <f>""&amp;(MID(数据表!AZ1019,1,MIN(FIND({"(";"（"},数据表!AZ1019&amp;"(（",1)-1)))&amp;""</f>
        <v/>
      </c>
      <c r="EG1019" s="495" t="str">
        <f>""&amp;(MID(数据表!AZ1019,1,MIN(FIND({0;1;2;3;4;5;6;7;8;9},数据表!AZ1019&amp;"1234567890",1)-1)))&amp;""</f>
        <v/>
      </c>
    </row>
    <row r="1020" spans="2:137" s="310" customFormat="1" ht="12" customHeight="1">
      <c r="B1020" s="286"/>
      <c r="C1020" s="286"/>
      <c r="D1020" s="286"/>
      <c r="E1020" s="479"/>
      <c r="F1020" s="282"/>
      <c r="G1020" s="283"/>
      <c r="H1020" s="421"/>
      <c r="I1020" s="421"/>
      <c r="J1020" s="283"/>
      <c r="K1020" s="421"/>
      <c r="L1020" s="282"/>
      <c r="N1020" s="282"/>
      <c r="S1020" s="282"/>
      <c r="T1020" s="283"/>
      <c r="U1020" s="283"/>
      <c r="V1020" s="283"/>
      <c r="W1020" s="283"/>
      <c r="X1020" s="283"/>
      <c r="Y1020" s="282"/>
      <c r="Z1020" s="282"/>
      <c r="AA1020" s="283"/>
      <c r="AB1020" s="282"/>
      <c r="AC1020" s="282"/>
      <c r="AD1020" s="282"/>
      <c r="AE1020" s="282"/>
      <c r="AF1020" s="283"/>
      <c r="AG1020" s="402"/>
      <c r="AH1020" s="283"/>
      <c r="AI1020" s="283"/>
      <c r="AJ1020" s="283"/>
      <c r="AK1020" s="283"/>
      <c r="AL1020" s="283"/>
      <c r="AM1020" s="282"/>
      <c r="AN1020" s="282"/>
      <c r="AO1020" s="282"/>
      <c r="AP1020" s="282"/>
      <c r="AQ1020" s="282"/>
      <c r="AR1020" s="282"/>
      <c r="AT1020" s="283"/>
      <c r="AU1020" s="283"/>
      <c r="AV1020" s="283"/>
      <c r="AW1020" s="283"/>
      <c r="AY1020" s="283"/>
      <c r="AZ1020" s="282"/>
      <c r="BA1020" s="283"/>
      <c r="BB1020" s="282"/>
      <c r="BC1020" s="282"/>
      <c r="BD1020" s="282"/>
      <c r="BE1020" s="283"/>
      <c r="BG1020" s="282"/>
      <c r="BH1020" s="282"/>
      <c r="BI1020" s="282"/>
      <c r="BL1020" s="421"/>
      <c r="BM1020" s="424"/>
      <c r="BN1020" s="424"/>
      <c r="BO1020" s="424"/>
      <c r="BP1020" s="424"/>
      <c r="BQ1020" s="421"/>
      <c r="BR1020" s="421"/>
      <c r="BV1020" s="282"/>
      <c r="BW1020" s="283"/>
      <c r="BY1020" s="283"/>
      <c r="BZ1020" s="283"/>
      <c r="CA1020" s="283"/>
      <c r="CB1020" s="282"/>
      <c r="CC1020" s="282"/>
      <c r="CD1020" s="282"/>
      <c r="CE1020" s="282"/>
      <c r="CG1020" s="427"/>
      <c r="CH1020" s="402"/>
      <c r="CI1020" s="424"/>
      <c r="CJ1020" s="282"/>
      <c r="CK1020" s="282"/>
      <c r="CL1020" s="283"/>
      <c r="CM1020" s="283"/>
      <c r="CP1020" s="282"/>
      <c r="DC1020" s="282"/>
      <c r="DD1020" s="282"/>
      <c r="DE1020" s="282"/>
      <c r="DF1020" s="282"/>
      <c r="DG1020" s="282"/>
      <c r="DH1020" s="282"/>
      <c r="DI1020" s="282"/>
      <c r="DJ1020" s="282"/>
      <c r="EF1020" s="495" t="str">
        <f>""&amp;(MID(数据表!AZ1020,1,MIN(FIND({"(";"（"},数据表!AZ1020&amp;"(（",1)-1)))&amp;""</f>
        <v/>
      </c>
      <c r="EG1020" s="495" t="str">
        <f>""&amp;(MID(数据表!AZ1020,1,MIN(FIND({0;1;2;3;4;5;6;7;8;9},数据表!AZ1020&amp;"1234567890",1)-1)))&amp;""</f>
        <v/>
      </c>
    </row>
    <row r="1021" spans="2:137" s="310" customFormat="1" ht="12" customHeight="1">
      <c r="B1021" s="286"/>
      <c r="C1021" s="286"/>
      <c r="D1021" s="286"/>
      <c r="E1021" s="479"/>
      <c r="F1021" s="282"/>
      <c r="G1021" s="283"/>
      <c r="H1021" s="421"/>
      <c r="I1021" s="421"/>
      <c r="J1021" s="283"/>
      <c r="K1021" s="421"/>
      <c r="L1021" s="282"/>
      <c r="N1021" s="282"/>
      <c r="S1021" s="282"/>
      <c r="T1021" s="283"/>
      <c r="U1021" s="283"/>
      <c r="V1021" s="283"/>
      <c r="W1021" s="283"/>
      <c r="X1021" s="283"/>
      <c r="Y1021" s="282"/>
      <c r="Z1021" s="282"/>
      <c r="AA1021" s="283"/>
      <c r="AB1021" s="282"/>
      <c r="AC1021" s="282"/>
      <c r="AD1021" s="282"/>
      <c r="AE1021" s="282"/>
      <c r="AF1021" s="283"/>
      <c r="AG1021" s="402"/>
      <c r="AH1021" s="283"/>
      <c r="AI1021" s="283"/>
      <c r="AJ1021" s="283"/>
      <c r="AK1021" s="283"/>
      <c r="AL1021" s="283"/>
      <c r="AM1021" s="282"/>
      <c r="AN1021" s="282"/>
      <c r="AO1021" s="282"/>
      <c r="AP1021" s="282"/>
      <c r="AQ1021" s="282"/>
      <c r="AR1021" s="282"/>
      <c r="AT1021" s="283"/>
      <c r="AU1021" s="283"/>
      <c r="AV1021" s="283"/>
      <c r="AW1021" s="283"/>
      <c r="AY1021" s="283"/>
      <c r="AZ1021" s="282"/>
      <c r="BA1021" s="283"/>
      <c r="BB1021" s="282"/>
      <c r="BC1021" s="282"/>
      <c r="BD1021" s="282"/>
      <c r="BE1021" s="283"/>
      <c r="BG1021" s="282"/>
      <c r="BH1021" s="282"/>
      <c r="BI1021" s="282"/>
      <c r="BL1021" s="421"/>
      <c r="BM1021" s="424"/>
      <c r="BN1021" s="424"/>
      <c r="BO1021" s="424"/>
      <c r="BP1021" s="424"/>
      <c r="BQ1021" s="421"/>
      <c r="BR1021" s="421"/>
      <c r="BV1021" s="282"/>
      <c r="BW1021" s="283"/>
      <c r="BY1021" s="283"/>
      <c r="BZ1021" s="283"/>
      <c r="CA1021" s="283"/>
      <c r="CB1021" s="282"/>
      <c r="CC1021" s="282"/>
      <c r="CD1021" s="282"/>
      <c r="CE1021" s="282"/>
      <c r="CG1021" s="427"/>
      <c r="CH1021" s="402"/>
      <c r="CI1021" s="424"/>
      <c r="CJ1021" s="282"/>
      <c r="CK1021" s="282"/>
      <c r="CL1021" s="283"/>
      <c r="CM1021" s="283"/>
      <c r="CP1021" s="282"/>
      <c r="DC1021" s="282"/>
      <c r="DD1021" s="282"/>
      <c r="DE1021" s="282"/>
      <c r="DF1021" s="282"/>
      <c r="DG1021" s="282"/>
      <c r="DH1021" s="282"/>
      <c r="DI1021" s="282"/>
      <c r="DJ1021" s="282"/>
      <c r="EF1021" s="495" t="str">
        <f>""&amp;(MID(数据表!AZ1021,1,MIN(FIND({"(";"（"},数据表!AZ1021&amp;"(（",1)-1)))&amp;""</f>
        <v/>
      </c>
      <c r="EG1021" s="495" t="str">
        <f>""&amp;(MID(数据表!AZ1021,1,MIN(FIND({0;1;2;3;4;5;6;7;8;9},数据表!AZ1021&amp;"1234567890",1)-1)))&amp;""</f>
        <v/>
      </c>
    </row>
    <row r="1022" spans="2:137" s="310" customFormat="1" ht="12" customHeight="1">
      <c r="B1022" s="286"/>
      <c r="C1022" s="286"/>
      <c r="D1022" s="286"/>
      <c r="E1022" s="479"/>
      <c r="F1022" s="282"/>
      <c r="G1022" s="283"/>
      <c r="H1022" s="421"/>
      <c r="I1022" s="421"/>
      <c r="J1022" s="283"/>
      <c r="K1022" s="421"/>
      <c r="L1022" s="282"/>
      <c r="N1022" s="282"/>
      <c r="S1022" s="282"/>
      <c r="T1022" s="283"/>
      <c r="U1022" s="283"/>
      <c r="V1022" s="283"/>
      <c r="W1022" s="283"/>
      <c r="X1022" s="283"/>
      <c r="Y1022" s="282"/>
      <c r="Z1022" s="282"/>
      <c r="AA1022" s="283"/>
      <c r="AB1022" s="282"/>
      <c r="AC1022" s="282"/>
      <c r="AD1022" s="282"/>
      <c r="AE1022" s="282"/>
      <c r="AF1022" s="283"/>
      <c r="AG1022" s="402"/>
      <c r="AH1022" s="283"/>
      <c r="AI1022" s="283"/>
      <c r="AJ1022" s="283"/>
      <c r="AK1022" s="283"/>
      <c r="AL1022" s="283"/>
      <c r="AM1022" s="282"/>
      <c r="AN1022" s="282"/>
      <c r="AO1022" s="282"/>
      <c r="AP1022" s="282"/>
      <c r="AQ1022" s="282"/>
      <c r="AR1022" s="282"/>
      <c r="AT1022" s="283"/>
      <c r="AU1022" s="283"/>
      <c r="AV1022" s="283"/>
      <c r="AW1022" s="283"/>
      <c r="AY1022" s="283"/>
      <c r="AZ1022" s="282"/>
      <c r="BA1022" s="283"/>
      <c r="BB1022" s="282"/>
      <c r="BC1022" s="282"/>
      <c r="BD1022" s="282"/>
      <c r="BE1022" s="283"/>
      <c r="BG1022" s="282"/>
      <c r="BH1022" s="282"/>
      <c r="BI1022" s="282"/>
      <c r="BL1022" s="421"/>
      <c r="BM1022" s="424"/>
      <c r="BN1022" s="424"/>
      <c r="BO1022" s="424"/>
      <c r="BP1022" s="424"/>
      <c r="BQ1022" s="421"/>
      <c r="BR1022" s="421"/>
      <c r="BV1022" s="282"/>
      <c r="BW1022" s="283"/>
      <c r="BY1022" s="283"/>
      <c r="BZ1022" s="283"/>
      <c r="CA1022" s="283"/>
      <c r="CB1022" s="282"/>
      <c r="CC1022" s="282"/>
      <c r="CD1022" s="282"/>
      <c r="CE1022" s="282"/>
      <c r="CG1022" s="427"/>
      <c r="CH1022" s="402"/>
      <c r="CI1022" s="424"/>
      <c r="CJ1022" s="282"/>
      <c r="CK1022" s="282"/>
      <c r="CL1022" s="283"/>
      <c r="CM1022" s="283"/>
      <c r="CP1022" s="282"/>
      <c r="DC1022" s="282"/>
      <c r="DD1022" s="282"/>
      <c r="DE1022" s="282"/>
      <c r="DF1022" s="282"/>
      <c r="DG1022" s="282"/>
      <c r="DH1022" s="282"/>
      <c r="DI1022" s="282"/>
      <c r="DJ1022" s="282"/>
      <c r="EF1022" s="495" t="str">
        <f>""&amp;(MID(数据表!AZ1022,1,MIN(FIND({"(";"（"},数据表!AZ1022&amp;"(（",1)-1)))&amp;""</f>
        <v/>
      </c>
      <c r="EG1022" s="495" t="str">
        <f>""&amp;(MID(数据表!AZ1022,1,MIN(FIND({0;1;2;3;4;5;6;7;8;9},数据表!AZ1022&amp;"1234567890",1)-1)))&amp;""</f>
        <v/>
      </c>
    </row>
    <row r="1023" spans="2:137" s="310" customFormat="1" ht="12" customHeight="1">
      <c r="B1023" s="286"/>
      <c r="C1023" s="286"/>
      <c r="D1023" s="286"/>
      <c r="E1023" s="479"/>
      <c r="F1023" s="282"/>
      <c r="G1023" s="283"/>
      <c r="H1023" s="421"/>
      <c r="I1023" s="421"/>
      <c r="J1023" s="283"/>
      <c r="K1023" s="421"/>
      <c r="L1023" s="282"/>
      <c r="N1023" s="282"/>
      <c r="S1023" s="282"/>
      <c r="T1023" s="283"/>
      <c r="U1023" s="283"/>
      <c r="V1023" s="283"/>
      <c r="W1023" s="283"/>
      <c r="X1023" s="283"/>
      <c r="Y1023" s="282"/>
      <c r="Z1023" s="282"/>
      <c r="AA1023" s="283"/>
      <c r="AB1023" s="282"/>
      <c r="AC1023" s="282"/>
      <c r="AD1023" s="282"/>
      <c r="AE1023" s="282"/>
      <c r="AF1023" s="283"/>
      <c r="AG1023" s="402"/>
      <c r="AH1023" s="283"/>
      <c r="AI1023" s="283"/>
      <c r="AJ1023" s="283"/>
      <c r="AK1023" s="283"/>
      <c r="AL1023" s="283"/>
      <c r="AM1023" s="282"/>
      <c r="AN1023" s="282"/>
      <c r="AO1023" s="282"/>
      <c r="AP1023" s="282"/>
      <c r="AQ1023" s="282"/>
      <c r="AR1023" s="282"/>
      <c r="AT1023" s="283"/>
      <c r="AU1023" s="283"/>
      <c r="AV1023" s="283"/>
      <c r="AW1023" s="283"/>
      <c r="AY1023" s="283"/>
      <c r="AZ1023" s="282"/>
      <c r="BA1023" s="283"/>
      <c r="BB1023" s="282"/>
      <c r="BC1023" s="282"/>
      <c r="BD1023" s="282"/>
      <c r="BE1023" s="283"/>
      <c r="BG1023" s="282"/>
      <c r="BH1023" s="282"/>
      <c r="BI1023" s="282"/>
      <c r="BL1023" s="421"/>
      <c r="BM1023" s="424"/>
      <c r="BN1023" s="424"/>
      <c r="BO1023" s="424"/>
      <c r="BP1023" s="424"/>
      <c r="BQ1023" s="421"/>
      <c r="BR1023" s="421"/>
      <c r="BV1023" s="282"/>
      <c r="BW1023" s="283"/>
      <c r="BY1023" s="283"/>
      <c r="BZ1023" s="283"/>
      <c r="CA1023" s="283"/>
      <c r="CB1023" s="282"/>
      <c r="CC1023" s="282"/>
      <c r="CD1023" s="282"/>
      <c r="CE1023" s="282"/>
      <c r="CG1023" s="427"/>
      <c r="CH1023" s="402"/>
      <c r="CI1023" s="424"/>
      <c r="CJ1023" s="282"/>
      <c r="CK1023" s="282"/>
      <c r="CL1023" s="283"/>
      <c r="CM1023" s="283"/>
      <c r="CP1023" s="282"/>
      <c r="DC1023" s="282"/>
      <c r="DD1023" s="282"/>
      <c r="DE1023" s="282"/>
      <c r="DF1023" s="282"/>
      <c r="DG1023" s="282"/>
      <c r="DH1023" s="282"/>
      <c r="DI1023" s="282"/>
      <c r="DJ1023" s="282"/>
      <c r="EF1023" s="495" t="str">
        <f>""&amp;(MID(数据表!AZ1023,1,MIN(FIND({"(";"（"},数据表!AZ1023&amp;"(（",1)-1)))&amp;""</f>
        <v/>
      </c>
      <c r="EG1023" s="495" t="str">
        <f>""&amp;(MID(数据表!AZ1023,1,MIN(FIND({0;1;2;3;4;5;6;7;8;9},数据表!AZ1023&amp;"1234567890",1)-1)))&amp;""</f>
        <v/>
      </c>
    </row>
    <row r="1024" spans="2:137" s="310" customFormat="1" ht="12" customHeight="1">
      <c r="B1024" s="286"/>
      <c r="C1024" s="286"/>
      <c r="D1024" s="286"/>
      <c r="E1024" s="479"/>
      <c r="F1024" s="282"/>
      <c r="G1024" s="283"/>
      <c r="H1024" s="421"/>
      <c r="I1024" s="421"/>
      <c r="J1024" s="283"/>
      <c r="K1024" s="421"/>
      <c r="L1024" s="282"/>
      <c r="N1024" s="282"/>
      <c r="S1024" s="282"/>
      <c r="T1024" s="283"/>
      <c r="U1024" s="283"/>
      <c r="V1024" s="283"/>
      <c r="W1024" s="283"/>
      <c r="X1024" s="283"/>
      <c r="Y1024" s="282"/>
      <c r="Z1024" s="282"/>
      <c r="AA1024" s="283"/>
      <c r="AB1024" s="282"/>
      <c r="AC1024" s="282"/>
      <c r="AD1024" s="282"/>
      <c r="AE1024" s="282"/>
      <c r="AF1024" s="283"/>
      <c r="AG1024" s="402"/>
      <c r="AH1024" s="283"/>
      <c r="AI1024" s="283"/>
      <c r="AJ1024" s="283"/>
      <c r="AK1024" s="283"/>
      <c r="AL1024" s="283"/>
      <c r="AM1024" s="282"/>
      <c r="AN1024" s="282"/>
      <c r="AO1024" s="282"/>
      <c r="AP1024" s="282"/>
      <c r="AQ1024" s="282"/>
      <c r="AR1024" s="282"/>
      <c r="AT1024" s="283"/>
      <c r="AU1024" s="283"/>
      <c r="AV1024" s="283"/>
      <c r="AW1024" s="283"/>
      <c r="AY1024" s="283"/>
      <c r="AZ1024" s="282"/>
      <c r="BA1024" s="283"/>
      <c r="BB1024" s="282"/>
      <c r="BC1024" s="282"/>
      <c r="BD1024" s="282"/>
      <c r="BE1024" s="283"/>
      <c r="BG1024" s="282"/>
      <c r="BH1024" s="282"/>
      <c r="BI1024" s="282"/>
      <c r="BL1024" s="421"/>
      <c r="BM1024" s="424"/>
      <c r="BN1024" s="424"/>
      <c r="BO1024" s="424"/>
      <c r="BP1024" s="424"/>
      <c r="BQ1024" s="421"/>
      <c r="BR1024" s="421"/>
      <c r="BV1024" s="282"/>
      <c r="BW1024" s="283"/>
      <c r="BY1024" s="283"/>
      <c r="BZ1024" s="283"/>
      <c r="CA1024" s="283"/>
      <c r="CB1024" s="282"/>
      <c r="CC1024" s="282"/>
      <c r="CD1024" s="282"/>
      <c r="CE1024" s="282"/>
      <c r="CG1024" s="427"/>
      <c r="CH1024" s="402"/>
      <c r="CI1024" s="424"/>
      <c r="CJ1024" s="282"/>
      <c r="CK1024" s="282"/>
      <c r="CL1024" s="283"/>
      <c r="CM1024" s="283"/>
      <c r="CP1024" s="282"/>
      <c r="DC1024" s="282"/>
      <c r="DD1024" s="282"/>
      <c r="DE1024" s="282"/>
      <c r="DF1024" s="282"/>
      <c r="DG1024" s="282"/>
      <c r="DH1024" s="282"/>
      <c r="DI1024" s="282"/>
      <c r="DJ1024" s="282"/>
      <c r="EF1024" s="495" t="str">
        <f>""&amp;(MID(数据表!AZ1024,1,MIN(FIND({"(";"（"},数据表!AZ1024&amp;"(（",1)-1)))&amp;""</f>
        <v/>
      </c>
      <c r="EG1024" s="495" t="str">
        <f>""&amp;(MID(数据表!AZ1024,1,MIN(FIND({0;1;2;3;4;5;6;7;8;9},数据表!AZ1024&amp;"1234567890",1)-1)))&amp;""</f>
        <v/>
      </c>
    </row>
    <row r="1025" spans="2:137" s="310" customFormat="1" ht="12" customHeight="1">
      <c r="B1025" s="286"/>
      <c r="C1025" s="286"/>
      <c r="D1025" s="286"/>
      <c r="E1025" s="479"/>
      <c r="F1025" s="282"/>
      <c r="G1025" s="283"/>
      <c r="H1025" s="421"/>
      <c r="I1025" s="421"/>
      <c r="J1025" s="283"/>
      <c r="K1025" s="421"/>
      <c r="L1025" s="282"/>
      <c r="N1025" s="282"/>
      <c r="S1025" s="282"/>
      <c r="T1025" s="283"/>
      <c r="U1025" s="283"/>
      <c r="V1025" s="283"/>
      <c r="W1025" s="283"/>
      <c r="X1025" s="283"/>
      <c r="Y1025" s="282"/>
      <c r="Z1025" s="282"/>
      <c r="AA1025" s="283"/>
      <c r="AB1025" s="282"/>
      <c r="AC1025" s="282"/>
      <c r="AD1025" s="282"/>
      <c r="AE1025" s="282"/>
      <c r="AF1025" s="283"/>
      <c r="AG1025" s="402"/>
      <c r="AH1025" s="283"/>
      <c r="AI1025" s="283"/>
      <c r="AJ1025" s="283"/>
      <c r="AK1025" s="283"/>
      <c r="AL1025" s="283"/>
      <c r="AM1025" s="282"/>
      <c r="AN1025" s="282"/>
      <c r="AO1025" s="282"/>
      <c r="AP1025" s="282"/>
      <c r="AQ1025" s="282"/>
      <c r="AR1025" s="282"/>
      <c r="AT1025" s="283"/>
      <c r="AU1025" s="283"/>
      <c r="AV1025" s="283"/>
      <c r="AW1025" s="283"/>
      <c r="AY1025" s="283"/>
      <c r="AZ1025" s="282"/>
      <c r="BA1025" s="283"/>
      <c r="BB1025" s="282"/>
      <c r="BC1025" s="282"/>
      <c r="BD1025" s="282"/>
      <c r="BE1025" s="283"/>
      <c r="BG1025" s="282"/>
      <c r="BH1025" s="282"/>
      <c r="BI1025" s="282"/>
      <c r="BL1025" s="421"/>
      <c r="BM1025" s="424"/>
      <c r="BN1025" s="424"/>
      <c r="BO1025" s="424"/>
      <c r="BP1025" s="424"/>
      <c r="BQ1025" s="421"/>
      <c r="BR1025" s="421"/>
      <c r="BV1025" s="282"/>
      <c r="BW1025" s="283"/>
      <c r="BY1025" s="283"/>
      <c r="BZ1025" s="283"/>
      <c r="CA1025" s="283"/>
      <c r="CB1025" s="282"/>
      <c r="CC1025" s="282"/>
      <c r="CD1025" s="282"/>
      <c r="CE1025" s="282"/>
      <c r="CG1025" s="427"/>
      <c r="CH1025" s="402"/>
      <c r="CI1025" s="424"/>
      <c r="CJ1025" s="282"/>
      <c r="CK1025" s="282"/>
      <c r="CL1025" s="283"/>
      <c r="CM1025" s="283"/>
      <c r="CP1025" s="282"/>
      <c r="DC1025" s="282"/>
      <c r="DD1025" s="282"/>
      <c r="DE1025" s="282"/>
      <c r="DF1025" s="282"/>
      <c r="DG1025" s="282"/>
      <c r="DH1025" s="282"/>
      <c r="DI1025" s="282"/>
      <c r="DJ1025" s="282"/>
      <c r="EF1025" s="495" t="str">
        <f>""&amp;(MID(数据表!AZ1025,1,MIN(FIND({"(";"（"},数据表!AZ1025&amp;"(（",1)-1)))&amp;""</f>
        <v/>
      </c>
      <c r="EG1025" s="495" t="str">
        <f>""&amp;(MID(数据表!AZ1025,1,MIN(FIND({0;1;2;3;4;5;6;7;8;9},数据表!AZ1025&amp;"1234567890",1)-1)))&amp;""</f>
        <v/>
      </c>
    </row>
    <row r="1026" spans="2:137" s="310" customFormat="1" ht="12" customHeight="1">
      <c r="B1026" s="286"/>
      <c r="C1026" s="286"/>
      <c r="D1026" s="286"/>
      <c r="E1026" s="479"/>
      <c r="F1026" s="282"/>
      <c r="G1026" s="283"/>
      <c r="H1026" s="421"/>
      <c r="I1026" s="421"/>
      <c r="J1026" s="283"/>
      <c r="K1026" s="421"/>
      <c r="L1026" s="282"/>
      <c r="N1026" s="282"/>
      <c r="S1026" s="282"/>
      <c r="T1026" s="283"/>
      <c r="U1026" s="283"/>
      <c r="V1026" s="283"/>
      <c r="W1026" s="283"/>
      <c r="X1026" s="283"/>
      <c r="Y1026" s="282"/>
      <c r="Z1026" s="282"/>
      <c r="AA1026" s="283"/>
      <c r="AB1026" s="282"/>
      <c r="AC1026" s="282"/>
      <c r="AD1026" s="282"/>
      <c r="AE1026" s="282"/>
      <c r="AF1026" s="283"/>
      <c r="AG1026" s="402"/>
      <c r="AH1026" s="283"/>
      <c r="AI1026" s="283"/>
      <c r="AJ1026" s="283"/>
      <c r="AK1026" s="283"/>
      <c r="AL1026" s="283"/>
      <c r="AM1026" s="282"/>
      <c r="AN1026" s="282"/>
      <c r="AO1026" s="282"/>
      <c r="AP1026" s="282"/>
      <c r="AQ1026" s="282"/>
      <c r="AR1026" s="282"/>
      <c r="AT1026" s="283"/>
      <c r="AU1026" s="283"/>
      <c r="AV1026" s="283"/>
      <c r="AW1026" s="283"/>
      <c r="AY1026" s="283"/>
      <c r="AZ1026" s="282"/>
      <c r="BA1026" s="283"/>
      <c r="BB1026" s="282"/>
      <c r="BC1026" s="282"/>
      <c r="BD1026" s="282"/>
      <c r="BE1026" s="283"/>
      <c r="BG1026" s="282"/>
      <c r="BH1026" s="282"/>
      <c r="BI1026" s="282"/>
      <c r="BL1026" s="421"/>
      <c r="BM1026" s="424"/>
      <c r="BN1026" s="424"/>
      <c r="BO1026" s="424"/>
      <c r="BP1026" s="424"/>
      <c r="BQ1026" s="421"/>
      <c r="BR1026" s="421"/>
      <c r="BV1026" s="282"/>
      <c r="BW1026" s="283"/>
      <c r="BY1026" s="283"/>
      <c r="BZ1026" s="283"/>
      <c r="CA1026" s="283"/>
      <c r="CB1026" s="282"/>
      <c r="CC1026" s="282"/>
      <c r="CD1026" s="282"/>
      <c r="CE1026" s="282"/>
      <c r="CG1026" s="427"/>
      <c r="CH1026" s="402"/>
      <c r="CI1026" s="424"/>
      <c r="CJ1026" s="282"/>
      <c r="CK1026" s="282"/>
      <c r="CL1026" s="283"/>
      <c r="CM1026" s="283"/>
      <c r="CP1026" s="282"/>
      <c r="DC1026" s="282"/>
      <c r="DD1026" s="282"/>
      <c r="DE1026" s="282"/>
      <c r="DF1026" s="282"/>
      <c r="DG1026" s="282"/>
      <c r="DH1026" s="282"/>
      <c r="DI1026" s="282"/>
      <c r="DJ1026" s="282"/>
      <c r="EF1026" s="495" t="str">
        <f>""&amp;(MID(数据表!AZ1026,1,MIN(FIND({"(";"（"},数据表!AZ1026&amp;"(（",1)-1)))&amp;""</f>
        <v/>
      </c>
      <c r="EG1026" s="495" t="str">
        <f>""&amp;(MID(数据表!AZ1026,1,MIN(FIND({0;1;2;3;4;5;6;7;8;9},数据表!AZ1026&amp;"1234567890",1)-1)))&amp;""</f>
        <v/>
      </c>
    </row>
    <row r="1027" spans="2:137" s="310" customFormat="1" ht="12" customHeight="1">
      <c r="B1027" s="286"/>
      <c r="C1027" s="286"/>
      <c r="D1027" s="286"/>
      <c r="E1027" s="479"/>
      <c r="F1027" s="282"/>
      <c r="G1027" s="283"/>
      <c r="H1027" s="421"/>
      <c r="I1027" s="421"/>
      <c r="J1027" s="283"/>
      <c r="K1027" s="421"/>
      <c r="L1027" s="282"/>
      <c r="N1027" s="282"/>
      <c r="S1027" s="282"/>
      <c r="T1027" s="283"/>
      <c r="U1027" s="283"/>
      <c r="V1027" s="283"/>
      <c r="W1027" s="283"/>
      <c r="X1027" s="283"/>
      <c r="Y1027" s="282"/>
      <c r="Z1027" s="282"/>
      <c r="AA1027" s="283"/>
      <c r="AB1027" s="282"/>
      <c r="AC1027" s="282"/>
      <c r="AD1027" s="282"/>
      <c r="AE1027" s="282"/>
      <c r="AF1027" s="283"/>
      <c r="AG1027" s="402"/>
      <c r="AH1027" s="283"/>
      <c r="AI1027" s="283"/>
      <c r="AJ1027" s="283"/>
      <c r="AK1027" s="283"/>
      <c r="AL1027" s="283"/>
      <c r="AM1027" s="282"/>
      <c r="AN1027" s="282"/>
      <c r="AO1027" s="282"/>
      <c r="AP1027" s="282"/>
      <c r="AQ1027" s="282"/>
      <c r="AR1027" s="282"/>
      <c r="AT1027" s="283"/>
      <c r="AU1027" s="283"/>
      <c r="AV1027" s="283"/>
      <c r="AW1027" s="283"/>
      <c r="AY1027" s="283"/>
      <c r="AZ1027" s="282"/>
      <c r="BA1027" s="283"/>
      <c r="BB1027" s="282"/>
      <c r="BC1027" s="282"/>
      <c r="BD1027" s="282"/>
      <c r="BE1027" s="283"/>
      <c r="BG1027" s="282"/>
      <c r="BH1027" s="282"/>
      <c r="BI1027" s="282"/>
      <c r="BL1027" s="421"/>
      <c r="BM1027" s="424"/>
      <c r="BN1027" s="424"/>
      <c r="BO1027" s="424"/>
      <c r="BP1027" s="424"/>
      <c r="BQ1027" s="421"/>
      <c r="BR1027" s="421"/>
      <c r="BV1027" s="282"/>
      <c r="BW1027" s="283"/>
      <c r="BY1027" s="283"/>
      <c r="BZ1027" s="283"/>
      <c r="CA1027" s="283"/>
      <c r="CB1027" s="282"/>
      <c r="CC1027" s="282"/>
      <c r="CD1027" s="282"/>
      <c r="CE1027" s="282"/>
      <c r="CG1027" s="427"/>
      <c r="CH1027" s="402"/>
      <c r="CI1027" s="424"/>
      <c r="CJ1027" s="282"/>
      <c r="CK1027" s="282"/>
      <c r="CL1027" s="283"/>
      <c r="CM1027" s="283"/>
      <c r="CP1027" s="282"/>
      <c r="DC1027" s="282"/>
      <c r="DD1027" s="282"/>
      <c r="DE1027" s="282"/>
      <c r="DF1027" s="282"/>
      <c r="DG1027" s="282"/>
      <c r="DH1027" s="282"/>
      <c r="DI1027" s="282"/>
      <c r="DJ1027" s="282"/>
      <c r="EF1027" s="495" t="str">
        <f>""&amp;(MID(数据表!AZ1027,1,MIN(FIND({"(";"（"},数据表!AZ1027&amp;"(（",1)-1)))&amp;""</f>
        <v/>
      </c>
      <c r="EG1027" s="495" t="str">
        <f>""&amp;(MID(数据表!AZ1027,1,MIN(FIND({0;1;2;3;4;5;6;7;8;9},数据表!AZ1027&amp;"1234567890",1)-1)))&amp;""</f>
        <v/>
      </c>
    </row>
    <row r="1028" spans="2:137" s="310" customFormat="1" ht="12" customHeight="1">
      <c r="B1028" s="286"/>
      <c r="C1028" s="286"/>
      <c r="D1028" s="286"/>
      <c r="E1028" s="479"/>
      <c r="F1028" s="282"/>
      <c r="G1028" s="283"/>
      <c r="H1028" s="421"/>
      <c r="I1028" s="421"/>
      <c r="J1028" s="283"/>
      <c r="K1028" s="421"/>
      <c r="L1028" s="282"/>
      <c r="N1028" s="282"/>
      <c r="S1028" s="282"/>
      <c r="T1028" s="283"/>
      <c r="U1028" s="283"/>
      <c r="V1028" s="283"/>
      <c r="W1028" s="283"/>
      <c r="X1028" s="283"/>
      <c r="Y1028" s="282"/>
      <c r="Z1028" s="282"/>
      <c r="AA1028" s="283"/>
      <c r="AB1028" s="282"/>
      <c r="AC1028" s="282"/>
      <c r="AD1028" s="282"/>
      <c r="AE1028" s="282"/>
      <c r="AF1028" s="283"/>
      <c r="AG1028" s="402"/>
      <c r="AH1028" s="283"/>
      <c r="AI1028" s="283"/>
      <c r="AJ1028" s="283"/>
      <c r="AK1028" s="283"/>
      <c r="AL1028" s="283"/>
      <c r="AM1028" s="282"/>
      <c r="AN1028" s="282"/>
      <c r="AO1028" s="282"/>
      <c r="AP1028" s="282"/>
      <c r="AQ1028" s="282"/>
      <c r="AR1028" s="282"/>
      <c r="AT1028" s="283"/>
      <c r="AU1028" s="283"/>
      <c r="AV1028" s="283"/>
      <c r="AW1028" s="283"/>
      <c r="AY1028" s="283"/>
      <c r="AZ1028" s="282"/>
      <c r="BA1028" s="283"/>
      <c r="BB1028" s="282"/>
      <c r="BC1028" s="282"/>
      <c r="BD1028" s="282"/>
      <c r="BE1028" s="283"/>
      <c r="BG1028" s="282"/>
      <c r="BH1028" s="282"/>
      <c r="BI1028" s="282"/>
      <c r="BL1028" s="421"/>
      <c r="BM1028" s="424"/>
      <c r="BN1028" s="424"/>
      <c r="BO1028" s="424"/>
      <c r="BP1028" s="424"/>
      <c r="BQ1028" s="421"/>
      <c r="BR1028" s="421"/>
      <c r="BV1028" s="282"/>
      <c r="BW1028" s="283"/>
      <c r="BY1028" s="283"/>
      <c r="BZ1028" s="283"/>
      <c r="CA1028" s="283"/>
      <c r="CB1028" s="282"/>
      <c r="CC1028" s="282"/>
      <c r="CD1028" s="282"/>
      <c r="CE1028" s="282"/>
      <c r="CG1028" s="427"/>
      <c r="CH1028" s="402"/>
      <c r="CI1028" s="424"/>
      <c r="CJ1028" s="282"/>
      <c r="CK1028" s="282"/>
      <c r="CL1028" s="283"/>
      <c r="CM1028" s="283"/>
      <c r="CP1028" s="282"/>
      <c r="DC1028" s="282"/>
      <c r="DD1028" s="282"/>
      <c r="DE1028" s="282"/>
      <c r="DF1028" s="282"/>
      <c r="DG1028" s="282"/>
      <c r="DH1028" s="282"/>
      <c r="DI1028" s="282"/>
      <c r="DJ1028" s="282"/>
      <c r="EF1028" s="495" t="str">
        <f>""&amp;(MID(数据表!AZ1028,1,MIN(FIND({"(";"（"},数据表!AZ1028&amp;"(（",1)-1)))&amp;""</f>
        <v/>
      </c>
      <c r="EG1028" s="495" t="str">
        <f>""&amp;(MID(数据表!AZ1028,1,MIN(FIND({0;1;2;3;4;5;6;7;8;9},数据表!AZ1028&amp;"1234567890",1)-1)))&amp;""</f>
        <v/>
      </c>
    </row>
    <row r="1029" spans="2:137" s="310" customFormat="1" ht="12" customHeight="1">
      <c r="B1029" s="286"/>
      <c r="C1029" s="286"/>
      <c r="D1029" s="286"/>
      <c r="E1029" s="479"/>
      <c r="F1029" s="282"/>
      <c r="G1029" s="283"/>
      <c r="H1029" s="421"/>
      <c r="I1029" s="421"/>
      <c r="J1029" s="283"/>
      <c r="K1029" s="421"/>
      <c r="L1029" s="282"/>
      <c r="N1029" s="282"/>
      <c r="S1029" s="282"/>
      <c r="T1029" s="283"/>
      <c r="U1029" s="283"/>
      <c r="V1029" s="283"/>
      <c r="W1029" s="283"/>
      <c r="X1029" s="283"/>
      <c r="Y1029" s="282"/>
      <c r="Z1029" s="282"/>
      <c r="AA1029" s="283"/>
      <c r="AB1029" s="282"/>
      <c r="AC1029" s="282"/>
      <c r="AD1029" s="282"/>
      <c r="AE1029" s="282"/>
      <c r="AF1029" s="283"/>
      <c r="AG1029" s="402"/>
      <c r="AH1029" s="283"/>
      <c r="AI1029" s="283"/>
      <c r="AJ1029" s="283"/>
      <c r="AK1029" s="283"/>
      <c r="AL1029" s="283"/>
      <c r="AM1029" s="282"/>
      <c r="AN1029" s="282"/>
      <c r="AO1029" s="282"/>
      <c r="AP1029" s="282"/>
      <c r="AQ1029" s="282"/>
      <c r="AR1029" s="282"/>
      <c r="AT1029" s="283"/>
      <c r="AU1029" s="283"/>
      <c r="AV1029" s="283"/>
      <c r="AW1029" s="283"/>
      <c r="AY1029" s="283"/>
      <c r="AZ1029" s="282"/>
      <c r="BA1029" s="283"/>
      <c r="BB1029" s="282"/>
      <c r="BC1029" s="282"/>
      <c r="BD1029" s="282"/>
      <c r="BE1029" s="283"/>
      <c r="BG1029" s="282"/>
      <c r="BH1029" s="282"/>
      <c r="BI1029" s="282"/>
      <c r="BL1029" s="421"/>
      <c r="BM1029" s="424"/>
      <c r="BN1029" s="424"/>
      <c r="BO1029" s="424"/>
      <c r="BP1029" s="424"/>
      <c r="BQ1029" s="421"/>
      <c r="BR1029" s="421"/>
      <c r="BV1029" s="282"/>
      <c r="BW1029" s="283"/>
      <c r="BY1029" s="283"/>
      <c r="BZ1029" s="283"/>
      <c r="CA1029" s="283"/>
      <c r="CB1029" s="282"/>
      <c r="CC1029" s="282"/>
      <c r="CD1029" s="282"/>
      <c r="CE1029" s="282"/>
      <c r="CG1029" s="427"/>
      <c r="CH1029" s="402"/>
      <c r="CI1029" s="424"/>
      <c r="CJ1029" s="282"/>
      <c r="CK1029" s="282"/>
      <c r="CL1029" s="283"/>
      <c r="CM1029" s="283"/>
      <c r="CP1029" s="282"/>
      <c r="DC1029" s="282"/>
      <c r="DD1029" s="282"/>
      <c r="DE1029" s="282"/>
      <c r="DF1029" s="282"/>
      <c r="DG1029" s="282"/>
      <c r="DH1029" s="282"/>
      <c r="DI1029" s="282"/>
      <c r="DJ1029" s="282"/>
      <c r="EF1029" s="495" t="str">
        <f>""&amp;(MID(数据表!AZ1029,1,MIN(FIND({"(";"（"},数据表!AZ1029&amp;"(（",1)-1)))&amp;""</f>
        <v/>
      </c>
      <c r="EG1029" s="495" t="str">
        <f>""&amp;(MID(数据表!AZ1029,1,MIN(FIND({0;1;2;3;4;5;6;7;8;9},数据表!AZ1029&amp;"1234567890",1)-1)))&amp;""</f>
        <v/>
      </c>
    </row>
    <row r="1030" spans="2:137" s="310" customFormat="1" ht="12" customHeight="1">
      <c r="B1030" s="286"/>
      <c r="C1030" s="286"/>
      <c r="D1030" s="286"/>
      <c r="E1030" s="479"/>
      <c r="F1030" s="282"/>
      <c r="G1030" s="283"/>
      <c r="H1030" s="421"/>
      <c r="I1030" s="421"/>
      <c r="J1030" s="283"/>
      <c r="K1030" s="421"/>
      <c r="L1030" s="282"/>
      <c r="N1030" s="282"/>
      <c r="S1030" s="282"/>
      <c r="T1030" s="283"/>
      <c r="U1030" s="283"/>
      <c r="V1030" s="283"/>
      <c r="W1030" s="283"/>
      <c r="X1030" s="283"/>
      <c r="Y1030" s="282"/>
      <c r="Z1030" s="282"/>
      <c r="AA1030" s="283"/>
      <c r="AB1030" s="282"/>
      <c r="AC1030" s="282"/>
      <c r="AD1030" s="282"/>
      <c r="AE1030" s="282"/>
      <c r="AF1030" s="283"/>
      <c r="AG1030" s="402"/>
      <c r="AH1030" s="283"/>
      <c r="AI1030" s="283"/>
      <c r="AJ1030" s="283"/>
      <c r="AK1030" s="283"/>
      <c r="AL1030" s="283"/>
      <c r="AM1030" s="282"/>
      <c r="AN1030" s="282"/>
      <c r="AO1030" s="282"/>
      <c r="AP1030" s="282"/>
      <c r="AQ1030" s="282"/>
      <c r="AR1030" s="282"/>
      <c r="AT1030" s="283"/>
      <c r="AU1030" s="283"/>
      <c r="AV1030" s="283"/>
      <c r="AW1030" s="283"/>
      <c r="AY1030" s="283"/>
      <c r="AZ1030" s="282"/>
      <c r="BA1030" s="283"/>
      <c r="BB1030" s="282"/>
      <c r="BC1030" s="282"/>
      <c r="BD1030" s="282"/>
      <c r="BE1030" s="283"/>
      <c r="BG1030" s="282"/>
      <c r="BH1030" s="282"/>
      <c r="BI1030" s="282"/>
      <c r="BL1030" s="421"/>
      <c r="BM1030" s="424"/>
      <c r="BN1030" s="424"/>
      <c r="BO1030" s="424"/>
      <c r="BP1030" s="424"/>
      <c r="BQ1030" s="421"/>
      <c r="BR1030" s="421"/>
      <c r="BV1030" s="282"/>
      <c r="BW1030" s="283"/>
      <c r="BY1030" s="283"/>
      <c r="BZ1030" s="283"/>
      <c r="CA1030" s="283"/>
      <c r="CB1030" s="282"/>
      <c r="CC1030" s="282"/>
      <c r="CD1030" s="282"/>
      <c r="CE1030" s="282"/>
      <c r="CG1030" s="427"/>
      <c r="CH1030" s="402"/>
      <c r="CI1030" s="424"/>
      <c r="CJ1030" s="282"/>
      <c r="CK1030" s="282"/>
      <c r="CL1030" s="283"/>
      <c r="CM1030" s="283"/>
      <c r="CP1030" s="282"/>
      <c r="DC1030" s="282"/>
      <c r="DD1030" s="282"/>
      <c r="DE1030" s="282"/>
      <c r="DF1030" s="282"/>
      <c r="DG1030" s="282"/>
      <c r="DH1030" s="282"/>
      <c r="DI1030" s="282"/>
      <c r="DJ1030" s="282"/>
      <c r="EF1030" s="495" t="str">
        <f>""&amp;(MID(数据表!AZ1030,1,MIN(FIND({"(";"（"},数据表!AZ1030&amp;"(（",1)-1)))&amp;""</f>
        <v/>
      </c>
      <c r="EG1030" s="495" t="str">
        <f>""&amp;(MID(数据表!AZ1030,1,MIN(FIND({0;1;2;3;4;5;6;7;8;9},数据表!AZ1030&amp;"1234567890",1)-1)))&amp;""</f>
        <v/>
      </c>
    </row>
    <row r="1031" spans="2:137" s="310" customFormat="1" ht="12" customHeight="1">
      <c r="B1031" s="286"/>
      <c r="C1031" s="286"/>
      <c r="D1031" s="286"/>
      <c r="E1031" s="479"/>
      <c r="F1031" s="282"/>
      <c r="G1031" s="283"/>
      <c r="H1031" s="421"/>
      <c r="I1031" s="421"/>
      <c r="J1031" s="283"/>
      <c r="K1031" s="421"/>
      <c r="L1031" s="282"/>
      <c r="N1031" s="282"/>
      <c r="S1031" s="282"/>
      <c r="T1031" s="283"/>
      <c r="U1031" s="283"/>
      <c r="V1031" s="283"/>
      <c r="W1031" s="283"/>
      <c r="X1031" s="283"/>
      <c r="Y1031" s="282"/>
      <c r="Z1031" s="282"/>
      <c r="AA1031" s="283"/>
      <c r="AB1031" s="282"/>
      <c r="AC1031" s="282"/>
      <c r="AD1031" s="282"/>
      <c r="AE1031" s="282"/>
      <c r="AF1031" s="283"/>
      <c r="AG1031" s="402"/>
      <c r="AH1031" s="283"/>
      <c r="AI1031" s="283"/>
      <c r="AJ1031" s="283"/>
      <c r="AK1031" s="283"/>
      <c r="AL1031" s="283"/>
      <c r="AM1031" s="282"/>
      <c r="AN1031" s="282"/>
      <c r="AO1031" s="282"/>
      <c r="AP1031" s="282"/>
      <c r="AQ1031" s="282"/>
      <c r="AR1031" s="282"/>
      <c r="AT1031" s="283"/>
      <c r="AU1031" s="283"/>
      <c r="AV1031" s="283"/>
      <c r="AW1031" s="283"/>
      <c r="AY1031" s="283"/>
      <c r="AZ1031" s="282"/>
      <c r="BA1031" s="283"/>
      <c r="BB1031" s="282"/>
      <c r="BC1031" s="282"/>
      <c r="BD1031" s="282"/>
      <c r="BE1031" s="283"/>
      <c r="BG1031" s="282"/>
      <c r="BH1031" s="282"/>
      <c r="BI1031" s="282"/>
      <c r="BL1031" s="421"/>
      <c r="BM1031" s="424"/>
      <c r="BN1031" s="424"/>
      <c r="BO1031" s="424"/>
      <c r="BP1031" s="424"/>
      <c r="BQ1031" s="421"/>
      <c r="BR1031" s="421"/>
      <c r="BV1031" s="282"/>
      <c r="BW1031" s="283"/>
      <c r="BY1031" s="283"/>
      <c r="BZ1031" s="283"/>
      <c r="CA1031" s="283"/>
      <c r="CB1031" s="282"/>
      <c r="CC1031" s="282"/>
      <c r="CD1031" s="282"/>
      <c r="CE1031" s="282"/>
      <c r="CG1031" s="427"/>
      <c r="CH1031" s="402"/>
      <c r="CI1031" s="424"/>
      <c r="CJ1031" s="282"/>
      <c r="CK1031" s="282"/>
      <c r="CL1031" s="283"/>
      <c r="CM1031" s="283"/>
      <c r="CP1031" s="282"/>
      <c r="DC1031" s="282"/>
      <c r="DD1031" s="282"/>
      <c r="DE1031" s="282"/>
      <c r="DF1031" s="282"/>
      <c r="DG1031" s="282"/>
      <c r="DH1031" s="282"/>
      <c r="DI1031" s="282"/>
      <c r="DJ1031" s="282"/>
      <c r="EF1031" s="495" t="str">
        <f>""&amp;(MID(数据表!AZ1031,1,MIN(FIND({"(";"（"},数据表!AZ1031&amp;"(（",1)-1)))&amp;""</f>
        <v/>
      </c>
      <c r="EG1031" s="495" t="str">
        <f>""&amp;(MID(数据表!AZ1031,1,MIN(FIND({0;1;2;3;4;5;6;7;8;9},数据表!AZ1031&amp;"1234567890",1)-1)))&amp;""</f>
        <v/>
      </c>
    </row>
    <row r="1032" spans="2:137" s="310" customFormat="1" ht="12" customHeight="1">
      <c r="B1032" s="286"/>
      <c r="C1032" s="286"/>
      <c r="D1032" s="286"/>
      <c r="E1032" s="479"/>
      <c r="F1032" s="282"/>
      <c r="G1032" s="283"/>
      <c r="H1032" s="421"/>
      <c r="I1032" s="421"/>
      <c r="J1032" s="283"/>
      <c r="K1032" s="421"/>
      <c r="L1032" s="282"/>
      <c r="N1032" s="282"/>
      <c r="S1032" s="282"/>
      <c r="T1032" s="283"/>
      <c r="U1032" s="283"/>
      <c r="V1032" s="283"/>
      <c r="W1032" s="283"/>
      <c r="X1032" s="283"/>
      <c r="Y1032" s="282"/>
      <c r="Z1032" s="282"/>
      <c r="AA1032" s="283"/>
      <c r="AB1032" s="282"/>
      <c r="AC1032" s="282"/>
      <c r="AD1032" s="282"/>
      <c r="AE1032" s="282"/>
      <c r="AF1032" s="283"/>
      <c r="AG1032" s="402"/>
      <c r="AH1032" s="283"/>
      <c r="AI1032" s="283"/>
      <c r="AJ1032" s="283"/>
      <c r="AK1032" s="283"/>
      <c r="AL1032" s="283"/>
      <c r="AM1032" s="282"/>
      <c r="AN1032" s="282"/>
      <c r="AO1032" s="282"/>
      <c r="AP1032" s="282"/>
      <c r="AQ1032" s="282"/>
      <c r="AR1032" s="282"/>
      <c r="AT1032" s="283"/>
      <c r="AU1032" s="283"/>
      <c r="AV1032" s="283"/>
      <c r="AW1032" s="283"/>
      <c r="AY1032" s="283"/>
      <c r="AZ1032" s="282"/>
      <c r="BA1032" s="283"/>
      <c r="BB1032" s="282"/>
      <c r="BC1032" s="282"/>
      <c r="BD1032" s="282"/>
      <c r="BE1032" s="283"/>
      <c r="BG1032" s="282"/>
      <c r="BH1032" s="282"/>
      <c r="BI1032" s="282"/>
      <c r="BL1032" s="421"/>
      <c r="BM1032" s="424"/>
      <c r="BN1032" s="424"/>
      <c r="BO1032" s="424"/>
      <c r="BP1032" s="424"/>
      <c r="BQ1032" s="421"/>
      <c r="BR1032" s="421"/>
      <c r="BV1032" s="282"/>
      <c r="BW1032" s="283"/>
      <c r="BY1032" s="283"/>
      <c r="BZ1032" s="283"/>
      <c r="CA1032" s="283"/>
      <c r="CB1032" s="282"/>
      <c r="CC1032" s="282"/>
      <c r="CD1032" s="282"/>
      <c r="CE1032" s="282"/>
      <c r="CG1032" s="427"/>
      <c r="CH1032" s="402"/>
      <c r="CI1032" s="424"/>
      <c r="CJ1032" s="282"/>
      <c r="CK1032" s="282"/>
      <c r="CL1032" s="283"/>
      <c r="CM1032" s="283"/>
      <c r="CP1032" s="282"/>
      <c r="DC1032" s="282"/>
      <c r="DD1032" s="282"/>
      <c r="DE1032" s="282"/>
      <c r="DF1032" s="282"/>
      <c r="DG1032" s="282"/>
      <c r="DH1032" s="282"/>
      <c r="DI1032" s="282"/>
      <c r="DJ1032" s="282"/>
      <c r="EF1032" s="495" t="str">
        <f>""&amp;(MID(数据表!AZ1032,1,MIN(FIND({"(";"（"},数据表!AZ1032&amp;"(（",1)-1)))&amp;""</f>
        <v/>
      </c>
      <c r="EG1032" s="495" t="str">
        <f>""&amp;(MID(数据表!AZ1032,1,MIN(FIND({0;1;2;3;4;5;6;7;8;9},数据表!AZ1032&amp;"1234567890",1)-1)))&amp;""</f>
        <v/>
      </c>
    </row>
    <row r="1033" spans="2:137" s="310" customFormat="1" ht="12" customHeight="1">
      <c r="B1033" s="286"/>
      <c r="C1033" s="286"/>
      <c r="D1033" s="286"/>
      <c r="E1033" s="479"/>
      <c r="F1033" s="282"/>
      <c r="G1033" s="283"/>
      <c r="H1033" s="421"/>
      <c r="I1033" s="421"/>
      <c r="J1033" s="283"/>
      <c r="K1033" s="421"/>
      <c r="L1033" s="282"/>
      <c r="N1033" s="282"/>
      <c r="S1033" s="282"/>
      <c r="T1033" s="283"/>
      <c r="U1033" s="283"/>
      <c r="V1033" s="283"/>
      <c r="W1033" s="283"/>
      <c r="X1033" s="283"/>
      <c r="Y1033" s="282"/>
      <c r="Z1033" s="282"/>
      <c r="AA1033" s="283"/>
      <c r="AB1033" s="282"/>
      <c r="AC1033" s="282"/>
      <c r="AD1033" s="282"/>
      <c r="AE1033" s="282"/>
      <c r="AF1033" s="283"/>
      <c r="AG1033" s="402"/>
      <c r="AH1033" s="283"/>
      <c r="AI1033" s="283"/>
      <c r="AJ1033" s="283"/>
      <c r="AK1033" s="283"/>
      <c r="AL1033" s="283"/>
      <c r="AM1033" s="282"/>
      <c r="AN1033" s="282"/>
      <c r="AO1033" s="282"/>
      <c r="AP1033" s="282"/>
      <c r="AQ1033" s="282"/>
      <c r="AR1033" s="282"/>
      <c r="AT1033" s="283"/>
      <c r="AU1033" s="283"/>
      <c r="AV1033" s="283"/>
      <c r="AW1033" s="283"/>
      <c r="AY1033" s="283"/>
      <c r="AZ1033" s="282"/>
      <c r="BA1033" s="283"/>
      <c r="BB1033" s="282"/>
      <c r="BC1033" s="282"/>
      <c r="BD1033" s="282"/>
      <c r="BE1033" s="283"/>
      <c r="BG1033" s="282"/>
      <c r="BH1033" s="282"/>
      <c r="BI1033" s="282"/>
      <c r="BL1033" s="421"/>
      <c r="BM1033" s="424"/>
      <c r="BN1033" s="424"/>
      <c r="BO1033" s="424"/>
      <c r="BP1033" s="424"/>
      <c r="BQ1033" s="421"/>
      <c r="BR1033" s="421"/>
      <c r="BV1033" s="282"/>
      <c r="BW1033" s="283"/>
      <c r="BY1033" s="283"/>
      <c r="BZ1033" s="283"/>
      <c r="CA1033" s="283"/>
      <c r="CB1033" s="282"/>
      <c r="CC1033" s="282"/>
      <c r="CD1033" s="282"/>
      <c r="CE1033" s="282"/>
      <c r="CG1033" s="427"/>
      <c r="CH1033" s="402"/>
      <c r="CI1033" s="424"/>
      <c r="CJ1033" s="282"/>
      <c r="CK1033" s="282"/>
      <c r="CL1033" s="283"/>
      <c r="CM1033" s="283"/>
      <c r="CP1033" s="282"/>
      <c r="DC1033" s="282"/>
      <c r="DD1033" s="282"/>
      <c r="DE1033" s="282"/>
      <c r="DF1033" s="282"/>
      <c r="DG1033" s="282"/>
      <c r="DH1033" s="282"/>
      <c r="DI1033" s="282"/>
      <c r="DJ1033" s="282"/>
      <c r="EF1033" s="495" t="str">
        <f>""&amp;(MID(数据表!AZ1033,1,MIN(FIND({"(";"（"},数据表!AZ1033&amp;"(（",1)-1)))&amp;""</f>
        <v/>
      </c>
      <c r="EG1033" s="495" t="str">
        <f>""&amp;(MID(数据表!AZ1033,1,MIN(FIND({0;1;2;3;4;5;6;7;8;9},数据表!AZ1033&amp;"1234567890",1)-1)))&amp;""</f>
        <v/>
      </c>
    </row>
    <row r="1034" spans="2:137" s="310" customFormat="1" ht="12" customHeight="1">
      <c r="B1034" s="286"/>
      <c r="C1034" s="286"/>
      <c r="D1034" s="286"/>
      <c r="E1034" s="479"/>
      <c r="F1034" s="282"/>
      <c r="G1034" s="283"/>
      <c r="H1034" s="421"/>
      <c r="I1034" s="421"/>
      <c r="J1034" s="283"/>
      <c r="K1034" s="421"/>
      <c r="L1034" s="282"/>
      <c r="N1034" s="282"/>
      <c r="S1034" s="282"/>
      <c r="T1034" s="283"/>
      <c r="U1034" s="283"/>
      <c r="V1034" s="283"/>
      <c r="W1034" s="283"/>
      <c r="X1034" s="283"/>
      <c r="Y1034" s="282"/>
      <c r="Z1034" s="282"/>
      <c r="AA1034" s="283"/>
      <c r="AB1034" s="282"/>
      <c r="AC1034" s="282"/>
      <c r="AD1034" s="282"/>
      <c r="AE1034" s="282"/>
      <c r="AF1034" s="283"/>
      <c r="AG1034" s="402"/>
      <c r="AH1034" s="283"/>
      <c r="AI1034" s="283"/>
      <c r="AJ1034" s="283"/>
      <c r="AK1034" s="283"/>
      <c r="AL1034" s="283"/>
      <c r="AM1034" s="282"/>
      <c r="AN1034" s="282"/>
      <c r="AO1034" s="282"/>
      <c r="AP1034" s="282"/>
      <c r="AQ1034" s="282"/>
      <c r="AR1034" s="282"/>
      <c r="AT1034" s="283"/>
      <c r="AU1034" s="283"/>
      <c r="AV1034" s="283"/>
      <c r="AW1034" s="283"/>
      <c r="AY1034" s="283"/>
      <c r="AZ1034" s="282"/>
      <c r="BA1034" s="283"/>
      <c r="BB1034" s="282"/>
      <c r="BC1034" s="282"/>
      <c r="BD1034" s="282"/>
      <c r="BE1034" s="283"/>
      <c r="BG1034" s="282"/>
      <c r="BH1034" s="282"/>
      <c r="BI1034" s="282"/>
      <c r="BL1034" s="421"/>
      <c r="BM1034" s="424"/>
      <c r="BN1034" s="424"/>
      <c r="BO1034" s="424"/>
      <c r="BP1034" s="424"/>
      <c r="BQ1034" s="421"/>
      <c r="BR1034" s="421"/>
      <c r="BV1034" s="282"/>
      <c r="BW1034" s="283"/>
      <c r="BY1034" s="283"/>
      <c r="BZ1034" s="283"/>
      <c r="CA1034" s="283"/>
      <c r="CB1034" s="282"/>
      <c r="CC1034" s="282"/>
      <c r="CD1034" s="282"/>
      <c r="CE1034" s="282"/>
      <c r="CG1034" s="427"/>
      <c r="CH1034" s="402"/>
      <c r="CI1034" s="424"/>
      <c r="CJ1034" s="282"/>
      <c r="CK1034" s="282"/>
      <c r="CL1034" s="283"/>
      <c r="CM1034" s="283"/>
      <c r="CP1034" s="282"/>
      <c r="DC1034" s="282"/>
      <c r="DD1034" s="282"/>
      <c r="DE1034" s="282"/>
      <c r="DF1034" s="282"/>
      <c r="DG1034" s="282"/>
      <c r="DH1034" s="282"/>
      <c r="DI1034" s="282"/>
      <c r="DJ1034" s="282"/>
      <c r="EF1034" s="495" t="str">
        <f>""&amp;(MID(数据表!AZ1034,1,MIN(FIND({"(";"（"},数据表!AZ1034&amp;"(（",1)-1)))&amp;""</f>
        <v/>
      </c>
      <c r="EG1034" s="495" t="str">
        <f>""&amp;(MID(数据表!AZ1034,1,MIN(FIND({0;1;2;3;4;5;6;7;8;9},数据表!AZ1034&amp;"1234567890",1)-1)))&amp;""</f>
        <v/>
      </c>
    </row>
    <row r="1035" spans="2:137" s="310" customFormat="1" ht="12" customHeight="1">
      <c r="B1035" s="286"/>
      <c r="C1035" s="286"/>
      <c r="D1035" s="286"/>
      <c r="E1035" s="479"/>
      <c r="F1035" s="282"/>
      <c r="G1035" s="283"/>
      <c r="H1035" s="421"/>
      <c r="I1035" s="421"/>
      <c r="J1035" s="283"/>
      <c r="K1035" s="421"/>
      <c r="L1035" s="282"/>
      <c r="N1035" s="282"/>
      <c r="S1035" s="282"/>
      <c r="T1035" s="283"/>
      <c r="U1035" s="283"/>
      <c r="V1035" s="283"/>
      <c r="W1035" s="283"/>
      <c r="X1035" s="283"/>
      <c r="Y1035" s="282"/>
      <c r="Z1035" s="282"/>
      <c r="AA1035" s="283"/>
      <c r="AB1035" s="282"/>
      <c r="AC1035" s="282"/>
      <c r="AD1035" s="282"/>
      <c r="AE1035" s="282"/>
      <c r="AF1035" s="283"/>
      <c r="AG1035" s="402"/>
      <c r="AH1035" s="283"/>
      <c r="AI1035" s="283"/>
      <c r="AJ1035" s="283"/>
      <c r="AK1035" s="283"/>
      <c r="AL1035" s="283"/>
      <c r="AM1035" s="282"/>
      <c r="AN1035" s="282"/>
      <c r="AO1035" s="282"/>
      <c r="AP1035" s="282"/>
      <c r="AQ1035" s="282"/>
      <c r="AR1035" s="282"/>
      <c r="AT1035" s="283"/>
      <c r="AU1035" s="283"/>
      <c r="AV1035" s="283"/>
      <c r="AW1035" s="283"/>
      <c r="AY1035" s="283"/>
      <c r="AZ1035" s="282"/>
      <c r="BA1035" s="283"/>
      <c r="BB1035" s="282"/>
      <c r="BC1035" s="282"/>
      <c r="BD1035" s="282"/>
      <c r="BE1035" s="283"/>
      <c r="BG1035" s="282"/>
      <c r="BH1035" s="282"/>
      <c r="BI1035" s="282"/>
      <c r="BL1035" s="421"/>
      <c r="BM1035" s="424"/>
      <c r="BN1035" s="424"/>
      <c r="BO1035" s="424"/>
      <c r="BP1035" s="424"/>
      <c r="BQ1035" s="421"/>
      <c r="BR1035" s="421"/>
      <c r="BV1035" s="282"/>
      <c r="BW1035" s="283"/>
      <c r="BY1035" s="283"/>
      <c r="BZ1035" s="283"/>
      <c r="CA1035" s="283"/>
      <c r="CB1035" s="282"/>
      <c r="CC1035" s="282"/>
      <c r="CD1035" s="282"/>
      <c r="CE1035" s="282"/>
      <c r="CG1035" s="427"/>
      <c r="CH1035" s="402"/>
      <c r="CI1035" s="424"/>
      <c r="CJ1035" s="282"/>
      <c r="CK1035" s="282"/>
      <c r="CL1035" s="283"/>
      <c r="CM1035" s="283"/>
      <c r="CP1035" s="282"/>
      <c r="DC1035" s="282"/>
      <c r="DD1035" s="282"/>
      <c r="DE1035" s="282"/>
      <c r="DF1035" s="282"/>
      <c r="DG1035" s="282"/>
      <c r="DH1035" s="282"/>
      <c r="DI1035" s="282"/>
      <c r="DJ1035" s="282"/>
      <c r="EF1035" s="495" t="str">
        <f>""&amp;(MID(数据表!AZ1035,1,MIN(FIND({"(";"（"},数据表!AZ1035&amp;"(（",1)-1)))&amp;""</f>
        <v/>
      </c>
      <c r="EG1035" s="495" t="str">
        <f>""&amp;(MID(数据表!AZ1035,1,MIN(FIND({0;1;2;3;4;5;6;7;8;9},数据表!AZ1035&amp;"1234567890",1)-1)))&amp;""</f>
        <v/>
      </c>
    </row>
    <row r="1036" spans="2:137" s="310" customFormat="1" ht="12" customHeight="1">
      <c r="B1036" s="286"/>
      <c r="C1036" s="286"/>
      <c r="D1036" s="286"/>
      <c r="E1036" s="479"/>
      <c r="F1036" s="282"/>
      <c r="G1036" s="283"/>
      <c r="H1036" s="421"/>
      <c r="I1036" s="421"/>
      <c r="J1036" s="283"/>
      <c r="K1036" s="421"/>
      <c r="L1036" s="282"/>
      <c r="N1036" s="282"/>
      <c r="S1036" s="282"/>
      <c r="T1036" s="283"/>
      <c r="U1036" s="283"/>
      <c r="V1036" s="283"/>
      <c r="W1036" s="283"/>
      <c r="X1036" s="283"/>
      <c r="Y1036" s="282"/>
      <c r="Z1036" s="282"/>
      <c r="AA1036" s="283"/>
      <c r="AB1036" s="282"/>
      <c r="AC1036" s="282"/>
      <c r="AD1036" s="282"/>
      <c r="AE1036" s="282"/>
      <c r="AF1036" s="283"/>
      <c r="AG1036" s="402"/>
      <c r="AH1036" s="283"/>
      <c r="AI1036" s="283"/>
      <c r="AJ1036" s="283"/>
      <c r="AK1036" s="283"/>
      <c r="AL1036" s="283"/>
      <c r="AM1036" s="282"/>
      <c r="AN1036" s="282"/>
      <c r="AO1036" s="282"/>
      <c r="AP1036" s="282"/>
      <c r="AQ1036" s="282"/>
      <c r="AR1036" s="282"/>
      <c r="AT1036" s="283"/>
      <c r="AU1036" s="283"/>
      <c r="AV1036" s="283"/>
      <c r="AW1036" s="283"/>
      <c r="AY1036" s="283"/>
      <c r="AZ1036" s="282"/>
      <c r="BA1036" s="283"/>
      <c r="BB1036" s="282"/>
      <c r="BC1036" s="282"/>
      <c r="BD1036" s="282"/>
      <c r="BE1036" s="283"/>
      <c r="BG1036" s="282"/>
      <c r="BH1036" s="282"/>
      <c r="BI1036" s="282"/>
      <c r="BL1036" s="421"/>
      <c r="BM1036" s="424"/>
      <c r="BN1036" s="424"/>
      <c r="BO1036" s="424"/>
      <c r="BP1036" s="424"/>
      <c r="BQ1036" s="421"/>
      <c r="BR1036" s="421"/>
      <c r="BV1036" s="282"/>
      <c r="BW1036" s="283"/>
      <c r="BY1036" s="283"/>
      <c r="BZ1036" s="283"/>
      <c r="CA1036" s="283"/>
      <c r="CB1036" s="282"/>
      <c r="CC1036" s="282"/>
      <c r="CD1036" s="282"/>
      <c r="CE1036" s="282"/>
      <c r="CG1036" s="427"/>
      <c r="CH1036" s="402"/>
      <c r="CI1036" s="424"/>
      <c r="CJ1036" s="282"/>
      <c r="CK1036" s="282"/>
      <c r="CL1036" s="283"/>
      <c r="CM1036" s="283"/>
      <c r="CP1036" s="282"/>
      <c r="DC1036" s="282"/>
      <c r="DD1036" s="282"/>
      <c r="DE1036" s="282"/>
      <c r="DF1036" s="282"/>
      <c r="DG1036" s="282"/>
      <c r="DH1036" s="282"/>
      <c r="DI1036" s="282"/>
      <c r="DJ1036" s="282"/>
      <c r="EF1036" s="495" t="str">
        <f>""&amp;(MID(数据表!AZ1036,1,MIN(FIND({"(";"（"},数据表!AZ1036&amp;"(（",1)-1)))&amp;""</f>
        <v/>
      </c>
      <c r="EG1036" s="495" t="str">
        <f>""&amp;(MID(数据表!AZ1036,1,MIN(FIND({0;1;2;3;4;5;6;7;8;9},数据表!AZ1036&amp;"1234567890",1)-1)))&amp;""</f>
        <v/>
      </c>
    </row>
    <row r="1037" spans="2:137" s="310" customFormat="1" ht="12" customHeight="1">
      <c r="B1037" s="286"/>
      <c r="C1037" s="286"/>
      <c r="D1037" s="286"/>
      <c r="E1037" s="479"/>
      <c r="F1037" s="282"/>
      <c r="G1037" s="283"/>
      <c r="H1037" s="421"/>
      <c r="I1037" s="421"/>
      <c r="J1037" s="283"/>
      <c r="K1037" s="421"/>
      <c r="L1037" s="282"/>
      <c r="N1037" s="282"/>
      <c r="S1037" s="282"/>
      <c r="T1037" s="283"/>
      <c r="U1037" s="283"/>
      <c r="V1037" s="283"/>
      <c r="W1037" s="283"/>
      <c r="X1037" s="283"/>
      <c r="Y1037" s="282"/>
      <c r="Z1037" s="282"/>
      <c r="AA1037" s="283"/>
      <c r="AB1037" s="282"/>
      <c r="AC1037" s="282"/>
      <c r="AD1037" s="282"/>
      <c r="AE1037" s="282"/>
      <c r="AF1037" s="283"/>
      <c r="AG1037" s="402"/>
      <c r="AH1037" s="283"/>
      <c r="AI1037" s="283"/>
      <c r="AJ1037" s="283"/>
      <c r="AK1037" s="283"/>
      <c r="AL1037" s="283"/>
      <c r="AM1037" s="282"/>
      <c r="AN1037" s="282"/>
      <c r="AO1037" s="282"/>
      <c r="AP1037" s="282"/>
      <c r="AQ1037" s="282"/>
      <c r="AR1037" s="282"/>
      <c r="AT1037" s="283"/>
      <c r="AU1037" s="283"/>
      <c r="AV1037" s="283"/>
      <c r="AW1037" s="283"/>
      <c r="AY1037" s="283"/>
      <c r="AZ1037" s="282"/>
      <c r="BA1037" s="283"/>
      <c r="BB1037" s="282"/>
      <c r="BC1037" s="282"/>
      <c r="BD1037" s="282"/>
      <c r="BE1037" s="283"/>
      <c r="BG1037" s="282"/>
      <c r="BH1037" s="282"/>
      <c r="BI1037" s="282"/>
      <c r="BL1037" s="421"/>
      <c r="BM1037" s="424"/>
      <c r="BN1037" s="424"/>
      <c r="BO1037" s="424"/>
      <c r="BP1037" s="424"/>
      <c r="BQ1037" s="421"/>
      <c r="BR1037" s="421"/>
      <c r="BV1037" s="282"/>
      <c r="BW1037" s="283"/>
      <c r="BY1037" s="283"/>
      <c r="BZ1037" s="283"/>
      <c r="CA1037" s="283"/>
      <c r="CB1037" s="282"/>
      <c r="CC1037" s="282"/>
      <c r="CD1037" s="282"/>
      <c r="CE1037" s="282"/>
      <c r="CG1037" s="427"/>
      <c r="CH1037" s="402"/>
      <c r="CI1037" s="424"/>
      <c r="CJ1037" s="282"/>
      <c r="CK1037" s="282"/>
      <c r="CL1037" s="283"/>
      <c r="CM1037" s="283"/>
      <c r="CP1037" s="282"/>
      <c r="DC1037" s="282"/>
      <c r="DD1037" s="282"/>
      <c r="DE1037" s="282"/>
      <c r="DF1037" s="282"/>
      <c r="DG1037" s="282"/>
      <c r="DH1037" s="282"/>
      <c r="DI1037" s="282"/>
      <c r="DJ1037" s="282"/>
      <c r="EF1037" s="495" t="str">
        <f>""&amp;(MID(数据表!AZ1037,1,MIN(FIND({"(";"（"},数据表!AZ1037&amp;"(（",1)-1)))&amp;""</f>
        <v/>
      </c>
      <c r="EG1037" s="495" t="str">
        <f>""&amp;(MID(数据表!AZ1037,1,MIN(FIND({0;1;2;3;4;5;6;7;8;9},数据表!AZ1037&amp;"1234567890",1)-1)))&amp;""</f>
        <v/>
      </c>
    </row>
    <row r="1038" spans="2:137" s="310" customFormat="1" ht="12" customHeight="1">
      <c r="B1038" s="286"/>
      <c r="C1038" s="286"/>
      <c r="D1038" s="286"/>
      <c r="E1038" s="479"/>
      <c r="F1038" s="282"/>
      <c r="G1038" s="283"/>
      <c r="H1038" s="421"/>
      <c r="I1038" s="421"/>
      <c r="J1038" s="283"/>
      <c r="K1038" s="421"/>
      <c r="L1038" s="282"/>
      <c r="N1038" s="282"/>
      <c r="S1038" s="282"/>
      <c r="T1038" s="283"/>
      <c r="U1038" s="283"/>
      <c r="V1038" s="283"/>
      <c r="W1038" s="283"/>
      <c r="X1038" s="283"/>
      <c r="Y1038" s="282"/>
      <c r="Z1038" s="282"/>
      <c r="AA1038" s="283"/>
      <c r="AB1038" s="282"/>
      <c r="AC1038" s="282"/>
      <c r="AD1038" s="282"/>
      <c r="AE1038" s="282"/>
      <c r="AF1038" s="283"/>
      <c r="AG1038" s="402"/>
      <c r="AH1038" s="283"/>
      <c r="AI1038" s="283"/>
      <c r="AJ1038" s="283"/>
      <c r="AK1038" s="283"/>
      <c r="AL1038" s="283"/>
      <c r="AM1038" s="282"/>
      <c r="AN1038" s="282"/>
      <c r="AO1038" s="282"/>
      <c r="AP1038" s="282"/>
      <c r="AQ1038" s="282"/>
      <c r="AR1038" s="282"/>
      <c r="AT1038" s="283"/>
      <c r="AU1038" s="283"/>
      <c r="AV1038" s="283"/>
      <c r="AW1038" s="283"/>
      <c r="AY1038" s="283"/>
      <c r="AZ1038" s="282"/>
      <c r="BA1038" s="283"/>
      <c r="BB1038" s="282"/>
      <c r="BC1038" s="282"/>
      <c r="BD1038" s="282"/>
      <c r="BE1038" s="283"/>
      <c r="BG1038" s="282"/>
      <c r="BH1038" s="282"/>
      <c r="BI1038" s="282"/>
      <c r="BL1038" s="421"/>
      <c r="BM1038" s="424"/>
      <c r="BN1038" s="424"/>
      <c r="BO1038" s="424"/>
      <c r="BP1038" s="424"/>
      <c r="BQ1038" s="421"/>
      <c r="BR1038" s="421"/>
      <c r="BV1038" s="282"/>
      <c r="BW1038" s="283"/>
      <c r="BY1038" s="283"/>
      <c r="BZ1038" s="283"/>
      <c r="CA1038" s="283"/>
      <c r="CB1038" s="282"/>
      <c r="CC1038" s="282"/>
      <c r="CD1038" s="282"/>
      <c r="CE1038" s="282"/>
      <c r="CG1038" s="427"/>
      <c r="CH1038" s="402"/>
      <c r="CI1038" s="424"/>
      <c r="CJ1038" s="282"/>
      <c r="CK1038" s="282"/>
      <c r="CL1038" s="283"/>
      <c r="CM1038" s="283"/>
      <c r="CP1038" s="282"/>
      <c r="DC1038" s="282"/>
      <c r="DD1038" s="282"/>
      <c r="DE1038" s="282"/>
      <c r="DF1038" s="282"/>
      <c r="DG1038" s="282"/>
      <c r="DH1038" s="282"/>
      <c r="DI1038" s="282"/>
      <c r="DJ1038" s="282"/>
      <c r="EF1038" s="495" t="str">
        <f>""&amp;(MID(数据表!AZ1038,1,MIN(FIND({"(";"（"},数据表!AZ1038&amp;"(（",1)-1)))&amp;""</f>
        <v/>
      </c>
      <c r="EG1038" s="495" t="str">
        <f>""&amp;(MID(数据表!AZ1038,1,MIN(FIND({0;1;2;3;4;5;6;7;8;9},数据表!AZ1038&amp;"1234567890",1)-1)))&amp;""</f>
        <v/>
      </c>
    </row>
    <row r="1039" spans="2:137" s="310" customFormat="1" ht="12" customHeight="1">
      <c r="B1039" s="286"/>
      <c r="C1039" s="286"/>
      <c r="D1039" s="286"/>
      <c r="E1039" s="479"/>
      <c r="F1039" s="282"/>
      <c r="G1039" s="283"/>
      <c r="H1039" s="421"/>
      <c r="I1039" s="421"/>
      <c r="J1039" s="283"/>
      <c r="K1039" s="421"/>
      <c r="L1039" s="282"/>
      <c r="N1039" s="282"/>
      <c r="S1039" s="282"/>
      <c r="T1039" s="283"/>
      <c r="U1039" s="283"/>
      <c r="V1039" s="283"/>
      <c r="W1039" s="283"/>
      <c r="X1039" s="283"/>
      <c r="Y1039" s="282"/>
      <c r="Z1039" s="282"/>
      <c r="AA1039" s="283"/>
      <c r="AB1039" s="282"/>
      <c r="AC1039" s="282"/>
      <c r="AD1039" s="282"/>
      <c r="AE1039" s="282"/>
      <c r="AF1039" s="283"/>
      <c r="AG1039" s="402"/>
      <c r="AH1039" s="283"/>
      <c r="AI1039" s="283"/>
      <c r="AJ1039" s="283"/>
      <c r="AK1039" s="283"/>
      <c r="AL1039" s="283"/>
      <c r="AM1039" s="282"/>
      <c r="AN1039" s="282"/>
      <c r="AO1039" s="282"/>
      <c r="AP1039" s="282"/>
      <c r="AQ1039" s="282"/>
      <c r="AR1039" s="282"/>
      <c r="AT1039" s="283"/>
      <c r="AU1039" s="283"/>
      <c r="AV1039" s="283"/>
      <c r="AW1039" s="283"/>
      <c r="AY1039" s="283"/>
      <c r="AZ1039" s="282"/>
      <c r="BA1039" s="283"/>
      <c r="BB1039" s="282"/>
      <c r="BC1039" s="282"/>
      <c r="BD1039" s="282"/>
      <c r="BE1039" s="283"/>
      <c r="BG1039" s="282"/>
      <c r="BH1039" s="282"/>
      <c r="BI1039" s="282"/>
      <c r="BL1039" s="421"/>
      <c r="BM1039" s="424"/>
      <c r="BN1039" s="424"/>
      <c r="BO1039" s="424"/>
      <c r="BP1039" s="424"/>
      <c r="BQ1039" s="421"/>
      <c r="BR1039" s="421"/>
      <c r="BV1039" s="282"/>
      <c r="BW1039" s="283"/>
      <c r="BY1039" s="283"/>
      <c r="BZ1039" s="283"/>
      <c r="CA1039" s="283"/>
      <c r="CB1039" s="282"/>
      <c r="CC1039" s="282"/>
      <c r="CD1039" s="282"/>
      <c r="CE1039" s="282"/>
      <c r="CG1039" s="427"/>
      <c r="CH1039" s="402"/>
      <c r="CI1039" s="424"/>
      <c r="CJ1039" s="282"/>
      <c r="CK1039" s="282"/>
      <c r="CL1039" s="283"/>
      <c r="CM1039" s="283"/>
      <c r="CP1039" s="282"/>
      <c r="DC1039" s="282"/>
      <c r="DD1039" s="282"/>
      <c r="DE1039" s="282"/>
      <c r="DF1039" s="282"/>
      <c r="DG1039" s="282"/>
      <c r="DH1039" s="282"/>
      <c r="DI1039" s="282"/>
      <c r="DJ1039" s="282"/>
      <c r="EF1039" s="495" t="str">
        <f>""&amp;(MID(数据表!AZ1039,1,MIN(FIND({"(";"（"},数据表!AZ1039&amp;"(（",1)-1)))&amp;""</f>
        <v/>
      </c>
      <c r="EG1039" s="495" t="str">
        <f>""&amp;(MID(数据表!AZ1039,1,MIN(FIND({0;1;2;3;4;5;6;7;8;9},数据表!AZ1039&amp;"1234567890",1)-1)))&amp;""</f>
        <v/>
      </c>
    </row>
    <row r="1040" spans="2:137" s="310" customFormat="1" ht="12" customHeight="1">
      <c r="B1040" s="286"/>
      <c r="C1040" s="286"/>
      <c r="D1040" s="286"/>
      <c r="E1040" s="479"/>
      <c r="F1040" s="282"/>
      <c r="G1040" s="283"/>
      <c r="H1040" s="421"/>
      <c r="I1040" s="421"/>
      <c r="J1040" s="283"/>
      <c r="K1040" s="421"/>
      <c r="L1040" s="282"/>
      <c r="N1040" s="282"/>
      <c r="S1040" s="282"/>
      <c r="T1040" s="283"/>
      <c r="U1040" s="283"/>
      <c r="V1040" s="283"/>
      <c r="W1040" s="283"/>
      <c r="X1040" s="283"/>
      <c r="Y1040" s="282"/>
      <c r="Z1040" s="282"/>
      <c r="AA1040" s="283"/>
      <c r="AB1040" s="282"/>
      <c r="AC1040" s="282"/>
      <c r="AD1040" s="282"/>
      <c r="AE1040" s="282"/>
      <c r="AF1040" s="283"/>
      <c r="AG1040" s="402"/>
      <c r="AH1040" s="283"/>
      <c r="AI1040" s="283"/>
      <c r="AJ1040" s="283"/>
      <c r="AK1040" s="283"/>
      <c r="AL1040" s="283"/>
      <c r="AM1040" s="282"/>
      <c r="AN1040" s="282"/>
      <c r="AO1040" s="282"/>
      <c r="AP1040" s="282"/>
      <c r="AQ1040" s="282"/>
      <c r="AR1040" s="282"/>
      <c r="AT1040" s="283"/>
      <c r="AU1040" s="283"/>
      <c r="AV1040" s="283"/>
      <c r="AW1040" s="283"/>
      <c r="AY1040" s="283"/>
      <c r="AZ1040" s="282"/>
      <c r="BA1040" s="283"/>
      <c r="BB1040" s="282"/>
      <c r="BC1040" s="282"/>
      <c r="BD1040" s="282"/>
      <c r="BE1040" s="283"/>
      <c r="BG1040" s="282"/>
      <c r="BH1040" s="282"/>
      <c r="BI1040" s="282"/>
      <c r="BL1040" s="421"/>
      <c r="BM1040" s="424"/>
      <c r="BN1040" s="424"/>
      <c r="BO1040" s="424"/>
      <c r="BP1040" s="424"/>
      <c r="BQ1040" s="421"/>
      <c r="BR1040" s="421"/>
      <c r="BV1040" s="282"/>
      <c r="BW1040" s="283"/>
      <c r="BY1040" s="283"/>
      <c r="BZ1040" s="283"/>
      <c r="CA1040" s="283"/>
      <c r="CB1040" s="282"/>
      <c r="CC1040" s="282"/>
      <c r="CD1040" s="282"/>
      <c r="CE1040" s="282"/>
      <c r="CG1040" s="427"/>
      <c r="CH1040" s="402"/>
      <c r="CI1040" s="424"/>
      <c r="CJ1040" s="282"/>
      <c r="CK1040" s="282"/>
      <c r="CL1040" s="283"/>
      <c r="CM1040" s="283"/>
      <c r="CP1040" s="282"/>
      <c r="DC1040" s="282"/>
      <c r="DD1040" s="282"/>
      <c r="DE1040" s="282"/>
      <c r="DF1040" s="282"/>
      <c r="DG1040" s="282"/>
      <c r="DH1040" s="282"/>
      <c r="DI1040" s="282"/>
      <c r="DJ1040" s="282"/>
      <c r="EF1040" s="495" t="str">
        <f>""&amp;(MID(数据表!AZ1040,1,MIN(FIND({"(";"（"},数据表!AZ1040&amp;"(（",1)-1)))&amp;""</f>
        <v/>
      </c>
      <c r="EG1040" s="495" t="str">
        <f>""&amp;(MID(数据表!AZ1040,1,MIN(FIND({0;1;2;3;4;5;6;7;8;9},数据表!AZ1040&amp;"1234567890",1)-1)))&amp;""</f>
        <v/>
      </c>
    </row>
    <row r="1041" spans="2:137" s="310" customFormat="1" ht="12" customHeight="1">
      <c r="B1041" s="286"/>
      <c r="C1041" s="286"/>
      <c r="D1041" s="286"/>
      <c r="E1041" s="479"/>
      <c r="F1041" s="282"/>
      <c r="G1041" s="283"/>
      <c r="H1041" s="421"/>
      <c r="I1041" s="421"/>
      <c r="J1041" s="283"/>
      <c r="K1041" s="421"/>
      <c r="L1041" s="282"/>
      <c r="N1041" s="282"/>
      <c r="S1041" s="282"/>
      <c r="T1041" s="283"/>
      <c r="U1041" s="283"/>
      <c r="V1041" s="283"/>
      <c r="W1041" s="283"/>
      <c r="X1041" s="283"/>
      <c r="Y1041" s="282"/>
      <c r="Z1041" s="282"/>
      <c r="AA1041" s="283"/>
      <c r="AB1041" s="282"/>
      <c r="AC1041" s="282"/>
      <c r="AD1041" s="282"/>
      <c r="AE1041" s="282"/>
      <c r="AF1041" s="283"/>
      <c r="AG1041" s="402"/>
      <c r="AH1041" s="283"/>
      <c r="AI1041" s="283"/>
      <c r="AJ1041" s="283"/>
      <c r="AK1041" s="283"/>
      <c r="AL1041" s="283"/>
      <c r="AM1041" s="282"/>
      <c r="AN1041" s="282"/>
      <c r="AO1041" s="282"/>
      <c r="AP1041" s="282"/>
      <c r="AQ1041" s="282"/>
      <c r="AR1041" s="282"/>
      <c r="AT1041" s="283"/>
      <c r="AU1041" s="283"/>
      <c r="AV1041" s="283"/>
      <c r="AW1041" s="283"/>
      <c r="AY1041" s="283"/>
      <c r="AZ1041" s="282"/>
      <c r="BA1041" s="283"/>
      <c r="BB1041" s="282"/>
      <c r="BC1041" s="282"/>
      <c r="BD1041" s="282"/>
      <c r="BE1041" s="283"/>
      <c r="BG1041" s="282"/>
      <c r="BH1041" s="282"/>
      <c r="BI1041" s="282"/>
      <c r="BL1041" s="421"/>
      <c r="BM1041" s="424"/>
      <c r="BN1041" s="424"/>
      <c r="BO1041" s="424"/>
      <c r="BP1041" s="424"/>
      <c r="BQ1041" s="421"/>
      <c r="BR1041" s="421"/>
      <c r="BV1041" s="282"/>
      <c r="BW1041" s="283"/>
      <c r="BY1041" s="283"/>
      <c r="BZ1041" s="283"/>
      <c r="CA1041" s="283"/>
      <c r="CB1041" s="282"/>
      <c r="CC1041" s="282"/>
      <c r="CD1041" s="282"/>
      <c r="CE1041" s="282"/>
      <c r="CG1041" s="427"/>
      <c r="CH1041" s="402"/>
      <c r="CI1041" s="424"/>
      <c r="CJ1041" s="282"/>
      <c r="CK1041" s="282"/>
      <c r="CL1041" s="283"/>
      <c r="CM1041" s="283"/>
      <c r="CP1041" s="282"/>
      <c r="DC1041" s="282"/>
      <c r="DD1041" s="282"/>
      <c r="DE1041" s="282"/>
      <c r="DF1041" s="282"/>
      <c r="DG1041" s="282"/>
      <c r="DH1041" s="282"/>
      <c r="DI1041" s="282"/>
      <c r="DJ1041" s="282"/>
      <c r="EF1041" s="495" t="str">
        <f>""&amp;(MID(数据表!AZ1041,1,MIN(FIND({"(";"（"},数据表!AZ1041&amp;"(（",1)-1)))&amp;""</f>
        <v/>
      </c>
      <c r="EG1041" s="495" t="str">
        <f>""&amp;(MID(数据表!AZ1041,1,MIN(FIND({0;1;2;3;4;5;6;7;8;9},数据表!AZ1041&amp;"1234567890",1)-1)))&amp;""</f>
        <v/>
      </c>
    </row>
    <row r="1042" spans="2:137" s="310" customFormat="1" ht="12" customHeight="1">
      <c r="B1042" s="286"/>
      <c r="C1042" s="286"/>
      <c r="D1042" s="286"/>
      <c r="E1042" s="479"/>
      <c r="F1042" s="282"/>
      <c r="G1042" s="283"/>
      <c r="H1042" s="421"/>
      <c r="I1042" s="421"/>
      <c r="J1042" s="283"/>
      <c r="K1042" s="421"/>
      <c r="L1042" s="282"/>
      <c r="N1042" s="282"/>
      <c r="S1042" s="282"/>
      <c r="T1042" s="283"/>
      <c r="U1042" s="283"/>
      <c r="V1042" s="283"/>
      <c r="W1042" s="283"/>
      <c r="X1042" s="283"/>
      <c r="Y1042" s="282"/>
      <c r="Z1042" s="282"/>
      <c r="AA1042" s="283"/>
      <c r="AB1042" s="282"/>
      <c r="AC1042" s="282"/>
      <c r="AD1042" s="282"/>
      <c r="AE1042" s="282"/>
      <c r="AF1042" s="283"/>
      <c r="AG1042" s="402"/>
      <c r="AH1042" s="283"/>
      <c r="AI1042" s="283"/>
      <c r="AJ1042" s="283"/>
      <c r="AK1042" s="283"/>
      <c r="AL1042" s="283"/>
      <c r="AM1042" s="282"/>
      <c r="AN1042" s="282"/>
      <c r="AO1042" s="282"/>
      <c r="AP1042" s="282"/>
      <c r="AQ1042" s="282"/>
      <c r="AR1042" s="282"/>
      <c r="AT1042" s="283"/>
      <c r="AU1042" s="283"/>
      <c r="AV1042" s="283"/>
      <c r="AW1042" s="283"/>
      <c r="AY1042" s="283"/>
      <c r="AZ1042" s="282"/>
      <c r="BA1042" s="283"/>
      <c r="BB1042" s="282"/>
      <c r="BC1042" s="282"/>
      <c r="BD1042" s="282"/>
      <c r="BE1042" s="283"/>
      <c r="BG1042" s="282"/>
      <c r="BH1042" s="282"/>
      <c r="BI1042" s="282"/>
      <c r="BL1042" s="421"/>
      <c r="BM1042" s="424"/>
      <c r="BN1042" s="424"/>
      <c r="BO1042" s="424"/>
      <c r="BP1042" s="424"/>
      <c r="BQ1042" s="421"/>
      <c r="BR1042" s="421"/>
      <c r="BV1042" s="282"/>
      <c r="BW1042" s="283"/>
      <c r="BY1042" s="283"/>
      <c r="BZ1042" s="283"/>
      <c r="CA1042" s="283"/>
      <c r="CB1042" s="282"/>
      <c r="CC1042" s="282"/>
      <c r="CD1042" s="282"/>
      <c r="CE1042" s="282"/>
      <c r="CG1042" s="427"/>
      <c r="CH1042" s="402"/>
      <c r="CI1042" s="424"/>
      <c r="CJ1042" s="282"/>
      <c r="CK1042" s="282"/>
      <c r="CL1042" s="283"/>
      <c r="CM1042" s="283"/>
      <c r="CP1042" s="282"/>
      <c r="DC1042" s="282"/>
      <c r="DD1042" s="282"/>
      <c r="DE1042" s="282"/>
      <c r="DF1042" s="282"/>
      <c r="DG1042" s="282"/>
      <c r="DH1042" s="282"/>
      <c r="DI1042" s="282"/>
      <c r="DJ1042" s="282"/>
      <c r="EF1042" s="495" t="str">
        <f>""&amp;(MID(数据表!AZ1042,1,MIN(FIND({"(";"（"},数据表!AZ1042&amp;"(（",1)-1)))&amp;""</f>
        <v/>
      </c>
      <c r="EG1042" s="495" t="str">
        <f>""&amp;(MID(数据表!AZ1042,1,MIN(FIND({0;1;2;3;4;5;6;7;8;9},数据表!AZ1042&amp;"1234567890",1)-1)))&amp;""</f>
        <v/>
      </c>
    </row>
    <row r="1043" spans="2:137" s="310" customFormat="1" ht="12" customHeight="1">
      <c r="B1043" s="286"/>
      <c r="C1043" s="286"/>
      <c r="D1043" s="286"/>
      <c r="E1043" s="479"/>
      <c r="F1043" s="282"/>
      <c r="G1043" s="283"/>
      <c r="H1043" s="421"/>
      <c r="I1043" s="421"/>
      <c r="J1043" s="283"/>
      <c r="K1043" s="421"/>
      <c r="L1043" s="282"/>
      <c r="N1043" s="282"/>
      <c r="S1043" s="282"/>
      <c r="T1043" s="283"/>
      <c r="U1043" s="283"/>
      <c r="V1043" s="283"/>
      <c r="W1043" s="283"/>
      <c r="X1043" s="283"/>
      <c r="Y1043" s="282"/>
      <c r="Z1043" s="282"/>
      <c r="AA1043" s="283"/>
      <c r="AB1043" s="282"/>
      <c r="AC1043" s="282"/>
      <c r="AD1043" s="282"/>
      <c r="AE1043" s="282"/>
      <c r="AF1043" s="283"/>
      <c r="AG1043" s="402"/>
      <c r="AH1043" s="283"/>
      <c r="AI1043" s="283"/>
      <c r="AJ1043" s="283"/>
      <c r="AK1043" s="283"/>
      <c r="AL1043" s="283"/>
      <c r="AM1043" s="282"/>
      <c r="AN1043" s="282"/>
      <c r="AO1043" s="282"/>
      <c r="AP1043" s="282"/>
      <c r="AQ1043" s="282"/>
      <c r="AR1043" s="282"/>
      <c r="AT1043" s="283"/>
      <c r="AU1043" s="283"/>
      <c r="AV1043" s="283"/>
      <c r="AW1043" s="283"/>
      <c r="AY1043" s="283"/>
      <c r="AZ1043" s="282"/>
      <c r="BA1043" s="283"/>
      <c r="BB1043" s="282"/>
      <c r="BC1043" s="282"/>
      <c r="BD1043" s="282"/>
      <c r="BE1043" s="283"/>
      <c r="BG1043" s="282"/>
      <c r="BH1043" s="282"/>
      <c r="BI1043" s="282"/>
      <c r="BL1043" s="421"/>
      <c r="BM1043" s="424"/>
      <c r="BN1043" s="424"/>
      <c r="BO1043" s="424"/>
      <c r="BP1043" s="424"/>
      <c r="BQ1043" s="421"/>
      <c r="BR1043" s="421"/>
      <c r="BV1043" s="282"/>
      <c r="BW1043" s="283"/>
      <c r="BY1043" s="283"/>
      <c r="BZ1043" s="283"/>
      <c r="CA1043" s="283"/>
      <c r="CB1043" s="282"/>
      <c r="CC1043" s="282"/>
      <c r="CD1043" s="282"/>
      <c r="CE1043" s="282"/>
      <c r="CG1043" s="427"/>
      <c r="CH1043" s="402"/>
      <c r="CI1043" s="424"/>
      <c r="CJ1043" s="282"/>
      <c r="CK1043" s="282"/>
      <c r="CL1043" s="283"/>
      <c r="CM1043" s="283"/>
      <c r="CP1043" s="282"/>
      <c r="DC1043" s="282"/>
      <c r="DD1043" s="282"/>
      <c r="DE1043" s="282"/>
      <c r="DF1043" s="282"/>
      <c r="DG1043" s="282"/>
      <c r="DH1043" s="282"/>
      <c r="DI1043" s="282"/>
      <c r="DJ1043" s="282"/>
      <c r="EF1043" s="495" t="str">
        <f>""&amp;(MID(数据表!AZ1043,1,MIN(FIND({"(";"（"},数据表!AZ1043&amp;"(（",1)-1)))&amp;""</f>
        <v/>
      </c>
      <c r="EG1043" s="495" t="str">
        <f>""&amp;(MID(数据表!AZ1043,1,MIN(FIND({0;1;2;3;4;5;6;7;8;9},数据表!AZ1043&amp;"1234567890",1)-1)))&amp;""</f>
        <v/>
      </c>
    </row>
    <row r="1044" spans="2:137" s="310" customFormat="1" ht="12" customHeight="1">
      <c r="B1044" s="286"/>
      <c r="C1044" s="286"/>
      <c r="D1044" s="286"/>
      <c r="E1044" s="479"/>
      <c r="F1044" s="282"/>
      <c r="G1044" s="283"/>
      <c r="H1044" s="421"/>
      <c r="I1044" s="421"/>
      <c r="J1044" s="283"/>
      <c r="K1044" s="421"/>
      <c r="L1044" s="282"/>
      <c r="N1044" s="282"/>
      <c r="S1044" s="282"/>
      <c r="T1044" s="283"/>
      <c r="U1044" s="283"/>
      <c r="V1044" s="283"/>
      <c r="W1044" s="283"/>
      <c r="X1044" s="283"/>
      <c r="Y1044" s="282"/>
      <c r="Z1044" s="282"/>
      <c r="AA1044" s="283"/>
      <c r="AB1044" s="282"/>
      <c r="AC1044" s="282"/>
      <c r="AD1044" s="282"/>
      <c r="AE1044" s="282"/>
      <c r="AF1044" s="283"/>
      <c r="AG1044" s="402"/>
      <c r="AH1044" s="283"/>
      <c r="AI1044" s="283"/>
      <c r="AJ1044" s="283"/>
      <c r="AK1044" s="283"/>
      <c r="AL1044" s="283"/>
      <c r="AM1044" s="282"/>
      <c r="AN1044" s="282"/>
      <c r="AO1044" s="282"/>
      <c r="AP1044" s="282"/>
      <c r="AQ1044" s="282"/>
      <c r="AR1044" s="282"/>
      <c r="AT1044" s="283"/>
      <c r="AU1044" s="283"/>
      <c r="AV1044" s="283"/>
      <c r="AW1044" s="283"/>
      <c r="AY1044" s="283"/>
      <c r="AZ1044" s="282"/>
      <c r="BA1044" s="283"/>
      <c r="BB1044" s="282"/>
      <c r="BC1044" s="282"/>
      <c r="BD1044" s="282"/>
      <c r="BE1044" s="283"/>
      <c r="BG1044" s="282"/>
      <c r="BH1044" s="282"/>
      <c r="BI1044" s="282"/>
      <c r="BL1044" s="421"/>
      <c r="BM1044" s="424"/>
      <c r="BN1044" s="424"/>
      <c r="BO1044" s="424"/>
      <c r="BP1044" s="424"/>
      <c r="BQ1044" s="421"/>
      <c r="BR1044" s="421"/>
      <c r="BV1044" s="282"/>
      <c r="BW1044" s="283"/>
      <c r="BY1044" s="283"/>
      <c r="BZ1044" s="283"/>
      <c r="CA1044" s="283"/>
      <c r="CB1044" s="282"/>
      <c r="CC1044" s="282"/>
      <c r="CD1044" s="282"/>
      <c r="CE1044" s="282"/>
      <c r="CG1044" s="427"/>
      <c r="CH1044" s="402"/>
      <c r="CI1044" s="424"/>
      <c r="CJ1044" s="282"/>
      <c r="CK1044" s="282"/>
      <c r="CL1044" s="283"/>
      <c r="CM1044" s="283"/>
      <c r="CP1044" s="282"/>
      <c r="DC1044" s="282"/>
      <c r="DD1044" s="282"/>
      <c r="DE1044" s="282"/>
      <c r="DF1044" s="282"/>
      <c r="DG1044" s="282"/>
      <c r="DH1044" s="282"/>
      <c r="DI1044" s="282"/>
      <c r="DJ1044" s="282"/>
      <c r="EF1044" s="495" t="str">
        <f>""&amp;(MID(数据表!AZ1044,1,MIN(FIND({"(";"（"},数据表!AZ1044&amp;"(（",1)-1)))&amp;""</f>
        <v/>
      </c>
      <c r="EG1044" s="495" t="str">
        <f>""&amp;(MID(数据表!AZ1044,1,MIN(FIND({0;1;2;3;4;5;6;7;8;9},数据表!AZ1044&amp;"1234567890",1)-1)))&amp;""</f>
        <v/>
      </c>
    </row>
    <row r="1045" spans="2:137" s="310" customFormat="1" ht="12" customHeight="1">
      <c r="B1045" s="286"/>
      <c r="C1045" s="286"/>
      <c r="D1045" s="286"/>
      <c r="E1045" s="479"/>
      <c r="F1045" s="282"/>
      <c r="G1045" s="283"/>
      <c r="H1045" s="421"/>
      <c r="I1045" s="421"/>
      <c r="J1045" s="283"/>
      <c r="K1045" s="421"/>
      <c r="L1045" s="282"/>
      <c r="N1045" s="282"/>
      <c r="S1045" s="282"/>
      <c r="T1045" s="283"/>
      <c r="U1045" s="283"/>
      <c r="V1045" s="283"/>
      <c r="W1045" s="283"/>
      <c r="X1045" s="283"/>
      <c r="Y1045" s="282"/>
      <c r="Z1045" s="282"/>
      <c r="AA1045" s="283"/>
      <c r="AB1045" s="282"/>
      <c r="AC1045" s="282"/>
      <c r="AD1045" s="282"/>
      <c r="AE1045" s="282"/>
      <c r="AF1045" s="283"/>
      <c r="AG1045" s="402"/>
      <c r="AH1045" s="283"/>
      <c r="AI1045" s="283"/>
      <c r="AJ1045" s="283"/>
      <c r="AK1045" s="283"/>
      <c r="AL1045" s="283"/>
      <c r="AM1045" s="282"/>
      <c r="AN1045" s="282"/>
      <c r="AO1045" s="282"/>
      <c r="AP1045" s="282"/>
      <c r="AQ1045" s="282"/>
      <c r="AR1045" s="282"/>
      <c r="AT1045" s="283"/>
      <c r="AU1045" s="283"/>
      <c r="AV1045" s="283"/>
      <c r="AW1045" s="283"/>
      <c r="AY1045" s="283"/>
      <c r="AZ1045" s="282"/>
      <c r="BA1045" s="283"/>
      <c r="BB1045" s="282"/>
      <c r="BC1045" s="282"/>
      <c r="BD1045" s="282"/>
      <c r="BE1045" s="283"/>
      <c r="BG1045" s="282"/>
      <c r="BH1045" s="282"/>
      <c r="BI1045" s="282"/>
      <c r="BL1045" s="421"/>
      <c r="BM1045" s="424"/>
      <c r="BN1045" s="424"/>
      <c r="BO1045" s="424"/>
      <c r="BP1045" s="424"/>
      <c r="BQ1045" s="421"/>
      <c r="BR1045" s="421"/>
      <c r="BV1045" s="282"/>
      <c r="BW1045" s="283"/>
      <c r="BY1045" s="283"/>
      <c r="BZ1045" s="283"/>
      <c r="CA1045" s="283"/>
      <c r="CB1045" s="282"/>
      <c r="CC1045" s="282"/>
      <c r="CD1045" s="282"/>
      <c r="CE1045" s="282"/>
      <c r="CG1045" s="427"/>
      <c r="CH1045" s="402"/>
      <c r="CI1045" s="424"/>
      <c r="CJ1045" s="282"/>
      <c r="CK1045" s="282"/>
      <c r="CL1045" s="283"/>
      <c r="CM1045" s="283"/>
      <c r="CP1045" s="282"/>
      <c r="DC1045" s="282"/>
      <c r="DD1045" s="282"/>
      <c r="DE1045" s="282"/>
      <c r="DF1045" s="282"/>
      <c r="DG1045" s="282"/>
      <c r="DH1045" s="282"/>
      <c r="DI1045" s="282"/>
      <c r="DJ1045" s="282"/>
      <c r="EF1045" s="495" t="str">
        <f>""&amp;(MID(数据表!AZ1045,1,MIN(FIND({"(";"（"},数据表!AZ1045&amp;"(（",1)-1)))&amp;""</f>
        <v/>
      </c>
      <c r="EG1045" s="495" t="str">
        <f>""&amp;(MID(数据表!AZ1045,1,MIN(FIND({0;1;2;3;4;5;6;7;8;9},数据表!AZ1045&amp;"1234567890",1)-1)))&amp;""</f>
        <v/>
      </c>
    </row>
    <row r="1046" spans="2:137" s="310" customFormat="1" ht="12" customHeight="1">
      <c r="B1046" s="286"/>
      <c r="C1046" s="286"/>
      <c r="D1046" s="286"/>
      <c r="E1046" s="479"/>
      <c r="F1046" s="282"/>
      <c r="G1046" s="283"/>
      <c r="H1046" s="421"/>
      <c r="I1046" s="421"/>
      <c r="J1046" s="283"/>
      <c r="K1046" s="421"/>
      <c r="L1046" s="282"/>
      <c r="N1046" s="282"/>
      <c r="S1046" s="282"/>
      <c r="T1046" s="283"/>
      <c r="U1046" s="283"/>
      <c r="V1046" s="283"/>
      <c r="W1046" s="283"/>
      <c r="X1046" s="283"/>
      <c r="Y1046" s="282"/>
      <c r="Z1046" s="282"/>
      <c r="AA1046" s="283"/>
      <c r="AB1046" s="282"/>
      <c r="AC1046" s="282"/>
      <c r="AD1046" s="282"/>
      <c r="AE1046" s="282"/>
      <c r="AF1046" s="283"/>
      <c r="AG1046" s="402"/>
      <c r="AH1046" s="283"/>
      <c r="AI1046" s="283"/>
      <c r="AJ1046" s="283"/>
      <c r="AK1046" s="283"/>
      <c r="AL1046" s="283"/>
      <c r="AM1046" s="282"/>
      <c r="AN1046" s="282"/>
      <c r="AO1046" s="282"/>
      <c r="AP1046" s="282"/>
      <c r="AQ1046" s="282"/>
      <c r="AR1046" s="282"/>
      <c r="AT1046" s="283"/>
      <c r="AU1046" s="283"/>
      <c r="AV1046" s="283"/>
      <c r="AW1046" s="283"/>
      <c r="AY1046" s="283"/>
      <c r="AZ1046" s="282"/>
      <c r="BA1046" s="283"/>
      <c r="BB1046" s="282"/>
      <c r="BC1046" s="282"/>
      <c r="BD1046" s="282"/>
      <c r="BE1046" s="283"/>
      <c r="BG1046" s="282"/>
      <c r="BH1046" s="282"/>
      <c r="BI1046" s="282"/>
      <c r="BL1046" s="421"/>
      <c r="BM1046" s="424"/>
      <c r="BN1046" s="424"/>
      <c r="BO1046" s="424"/>
      <c r="BP1046" s="424"/>
      <c r="BQ1046" s="421"/>
      <c r="BR1046" s="421"/>
      <c r="BV1046" s="282"/>
      <c r="BW1046" s="283"/>
      <c r="BY1046" s="283"/>
      <c r="BZ1046" s="283"/>
      <c r="CA1046" s="283"/>
      <c r="CB1046" s="282"/>
      <c r="CC1046" s="282"/>
      <c r="CD1046" s="282"/>
      <c r="CE1046" s="282"/>
      <c r="CG1046" s="427"/>
      <c r="CH1046" s="402"/>
      <c r="CI1046" s="424"/>
      <c r="CJ1046" s="282"/>
      <c r="CK1046" s="282"/>
      <c r="CL1046" s="283"/>
      <c r="CM1046" s="283"/>
      <c r="CP1046" s="282"/>
      <c r="DC1046" s="282"/>
      <c r="DD1046" s="282"/>
      <c r="DE1046" s="282"/>
      <c r="DF1046" s="282"/>
      <c r="DG1046" s="282"/>
      <c r="DH1046" s="282"/>
      <c r="DI1046" s="282"/>
      <c r="DJ1046" s="282"/>
      <c r="EF1046" s="495" t="str">
        <f>""&amp;(MID(数据表!AZ1046,1,MIN(FIND({"(";"（"},数据表!AZ1046&amp;"(（",1)-1)))&amp;""</f>
        <v/>
      </c>
      <c r="EG1046" s="495" t="str">
        <f>""&amp;(MID(数据表!AZ1046,1,MIN(FIND({0;1;2;3;4;5;6;7;8;9},数据表!AZ1046&amp;"1234567890",1)-1)))&amp;""</f>
        <v/>
      </c>
    </row>
    <row r="1047" spans="2:137" s="310" customFormat="1" ht="12" customHeight="1">
      <c r="B1047" s="286"/>
      <c r="C1047" s="286"/>
      <c r="D1047" s="286"/>
      <c r="E1047" s="479"/>
      <c r="F1047" s="282"/>
      <c r="G1047" s="283"/>
      <c r="H1047" s="421"/>
      <c r="I1047" s="421"/>
      <c r="J1047" s="283"/>
      <c r="K1047" s="421"/>
      <c r="L1047" s="282"/>
      <c r="N1047" s="282"/>
      <c r="S1047" s="282"/>
      <c r="T1047" s="283"/>
      <c r="U1047" s="283"/>
      <c r="V1047" s="283"/>
      <c r="W1047" s="283"/>
      <c r="X1047" s="283"/>
      <c r="Y1047" s="282"/>
      <c r="Z1047" s="282"/>
      <c r="AA1047" s="283"/>
      <c r="AB1047" s="282"/>
      <c r="AC1047" s="282"/>
      <c r="AD1047" s="282"/>
      <c r="AE1047" s="282"/>
      <c r="AF1047" s="283"/>
      <c r="AG1047" s="402"/>
      <c r="AH1047" s="283"/>
      <c r="AI1047" s="283"/>
      <c r="AJ1047" s="283"/>
      <c r="AK1047" s="283"/>
      <c r="AL1047" s="283"/>
      <c r="AM1047" s="282"/>
      <c r="AN1047" s="282"/>
      <c r="AO1047" s="282"/>
      <c r="AP1047" s="282"/>
      <c r="AQ1047" s="282"/>
      <c r="AR1047" s="282"/>
      <c r="AT1047" s="283"/>
      <c r="AU1047" s="283"/>
      <c r="AV1047" s="283"/>
      <c r="AW1047" s="283"/>
      <c r="AY1047" s="283"/>
      <c r="AZ1047" s="282"/>
      <c r="BA1047" s="283"/>
      <c r="BB1047" s="282"/>
      <c r="BC1047" s="282"/>
      <c r="BD1047" s="282"/>
      <c r="BE1047" s="283"/>
      <c r="BG1047" s="282"/>
      <c r="BH1047" s="282"/>
      <c r="BI1047" s="282"/>
      <c r="BL1047" s="421"/>
      <c r="BM1047" s="424"/>
      <c r="BN1047" s="424"/>
      <c r="BO1047" s="424"/>
      <c r="BP1047" s="424"/>
      <c r="BQ1047" s="421"/>
      <c r="BR1047" s="421"/>
      <c r="BV1047" s="282"/>
      <c r="BW1047" s="283"/>
      <c r="BY1047" s="283"/>
      <c r="BZ1047" s="283"/>
      <c r="CA1047" s="283"/>
      <c r="CB1047" s="282"/>
      <c r="CC1047" s="282"/>
      <c r="CD1047" s="282"/>
      <c r="CE1047" s="282"/>
      <c r="CG1047" s="427"/>
      <c r="CH1047" s="402"/>
      <c r="CI1047" s="424"/>
      <c r="CJ1047" s="282"/>
      <c r="CK1047" s="282"/>
      <c r="CL1047" s="283"/>
      <c r="CM1047" s="283"/>
      <c r="CP1047" s="282"/>
      <c r="DC1047" s="282"/>
      <c r="DD1047" s="282"/>
      <c r="DE1047" s="282"/>
      <c r="DF1047" s="282"/>
      <c r="DG1047" s="282"/>
      <c r="DH1047" s="282"/>
      <c r="DI1047" s="282"/>
      <c r="DJ1047" s="282"/>
      <c r="EF1047" s="495" t="str">
        <f>""&amp;(MID(数据表!AZ1047,1,MIN(FIND({"(";"（"},数据表!AZ1047&amp;"(（",1)-1)))&amp;""</f>
        <v/>
      </c>
      <c r="EG1047" s="495" t="str">
        <f>""&amp;(MID(数据表!AZ1047,1,MIN(FIND({0;1;2;3;4;5;6;7;8;9},数据表!AZ1047&amp;"1234567890",1)-1)))&amp;""</f>
        <v/>
      </c>
    </row>
    <row r="1048" spans="2:137" s="310" customFormat="1" ht="12" customHeight="1">
      <c r="B1048" s="286"/>
      <c r="C1048" s="286"/>
      <c r="D1048" s="286"/>
      <c r="E1048" s="479"/>
      <c r="F1048" s="282"/>
      <c r="G1048" s="283"/>
      <c r="H1048" s="421"/>
      <c r="I1048" s="421"/>
      <c r="J1048" s="283"/>
      <c r="K1048" s="421"/>
      <c r="L1048" s="282"/>
      <c r="N1048" s="282"/>
      <c r="S1048" s="282"/>
      <c r="T1048" s="283"/>
      <c r="U1048" s="283"/>
      <c r="V1048" s="283"/>
      <c r="W1048" s="283"/>
      <c r="X1048" s="283"/>
      <c r="Y1048" s="282"/>
      <c r="Z1048" s="282"/>
      <c r="AA1048" s="283"/>
      <c r="AB1048" s="282"/>
      <c r="AC1048" s="282"/>
      <c r="AD1048" s="282"/>
      <c r="AE1048" s="282"/>
      <c r="AF1048" s="283"/>
      <c r="AG1048" s="402"/>
      <c r="AH1048" s="283"/>
      <c r="AI1048" s="283"/>
      <c r="AJ1048" s="283"/>
      <c r="AK1048" s="283"/>
      <c r="AL1048" s="283"/>
      <c r="AM1048" s="282"/>
      <c r="AN1048" s="282"/>
      <c r="AO1048" s="282"/>
      <c r="AP1048" s="282"/>
      <c r="AQ1048" s="282"/>
      <c r="AR1048" s="282"/>
      <c r="AT1048" s="283"/>
      <c r="AU1048" s="283"/>
      <c r="AV1048" s="283"/>
      <c r="AW1048" s="283"/>
      <c r="AY1048" s="283"/>
      <c r="AZ1048" s="282"/>
      <c r="BA1048" s="283"/>
      <c r="BB1048" s="282"/>
      <c r="BC1048" s="282"/>
      <c r="BD1048" s="282"/>
      <c r="BE1048" s="283"/>
      <c r="BG1048" s="282"/>
      <c r="BH1048" s="282"/>
      <c r="BI1048" s="282"/>
      <c r="BL1048" s="421"/>
      <c r="BM1048" s="424"/>
      <c r="BN1048" s="424"/>
      <c r="BO1048" s="424"/>
      <c r="BP1048" s="424"/>
      <c r="BQ1048" s="421"/>
      <c r="BR1048" s="421"/>
      <c r="BV1048" s="282"/>
      <c r="BW1048" s="283"/>
      <c r="BY1048" s="283"/>
      <c r="BZ1048" s="283"/>
      <c r="CA1048" s="283"/>
      <c r="CB1048" s="282"/>
      <c r="CC1048" s="282"/>
      <c r="CD1048" s="282"/>
      <c r="CE1048" s="282"/>
      <c r="CG1048" s="427"/>
      <c r="CH1048" s="402"/>
      <c r="CI1048" s="424"/>
      <c r="CJ1048" s="282"/>
      <c r="CK1048" s="282"/>
      <c r="CL1048" s="283"/>
      <c r="CM1048" s="283"/>
      <c r="CP1048" s="282"/>
      <c r="DC1048" s="282"/>
      <c r="DD1048" s="282"/>
      <c r="DE1048" s="282"/>
      <c r="DF1048" s="282"/>
      <c r="DG1048" s="282"/>
      <c r="DH1048" s="282"/>
      <c r="DI1048" s="282"/>
      <c r="DJ1048" s="282"/>
      <c r="EF1048" s="495" t="str">
        <f>""&amp;(MID(数据表!AZ1048,1,MIN(FIND({"(";"（"},数据表!AZ1048&amp;"(（",1)-1)))&amp;""</f>
        <v/>
      </c>
      <c r="EG1048" s="495" t="str">
        <f>""&amp;(MID(数据表!AZ1048,1,MIN(FIND({0;1;2;3;4;5;6;7;8;9},数据表!AZ1048&amp;"1234567890",1)-1)))&amp;""</f>
        <v/>
      </c>
    </row>
    <row r="1049" spans="2:137" s="310" customFormat="1" ht="12" customHeight="1">
      <c r="B1049" s="286"/>
      <c r="C1049" s="286"/>
      <c r="D1049" s="286"/>
      <c r="E1049" s="479"/>
      <c r="F1049" s="282"/>
      <c r="G1049" s="283"/>
      <c r="H1049" s="421"/>
      <c r="I1049" s="421"/>
      <c r="J1049" s="283"/>
      <c r="K1049" s="421"/>
      <c r="L1049" s="282"/>
      <c r="N1049" s="282"/>
      <c r="S1049" s="282"/>
      <c r="T1049" s="283"/>
      <c r="U1049" s="283"/>
      <c r="V1049" s="283"/>
      <c r="W1049" s="283"/>
      <c r="X1049" s="283"/>
      <c r="Y1049" s="282"/>
      <c r="Z1049" s="282"/>
      <c r="AA1049" s="283"/>
      <c r="AB1049" s="282"/>
      <c r="AC1049" s="282"/>
      <c r="AD1049" s="282"/>
      <c r="AE1049" s="282"/>
      <c r="AF1049" s="283"/>
      <c r="AG1049" s="402"/>
      <c r="AH1049" s="283"/>
      <c r="AI1049" s="283"/>
      <c r="AJ1049" s="283"/>
      <c r="AK1049" s="283"/>
      <c r="AL1049" s="283"/>
      <c r="AM1049" s="282"/>
      <c r="AN1049" s="282"/>
      <c r="AO1049" s="282"/>
      <c r="AP1049" s="282"/>
      <c r="AQ1049" s="282"/>
      <c r="AR1049" s="282"/>
      <c r="AT1049" s="283"/>
      <c r="AU1049" s="283"/>
      <c r="AV1049" s="283"/>
      <c r="AW1049" s="283"/>
      <c r="AY1049" s="283"/>
      <c r="AZ1049" s="282"/>
      <c r="BA1049" s="283"/>
      <c r="BB1049" s="282"/>
      <c r="BC1049" s="282"/>
      <c r="BD1049" s="282"/>
      <c r="BE1049" s="283"/>
      <c r="BG1049" s="282"/>
      <c r="BH1049" s="282"/>
      <c r="BI1049" s="282"/>
      <c r="BL1049" s="421"/>
      <c r="BM1049" s="424"/>
      <c r="BN1049" s="424"/>
      <c r="BO1049" s="424"/>
      <c r="BP1049" s="424"/>
      <c r="BQ1049" s="421"/>
      <c r="BR1049" s="421"/>
      <c r="BV1049" s="282"/>
      <c r="BW1049" s="283"/>
      <c r="BY1049" s="283"/>
      <c r="BZ1049" s="283"/>
      <c r="CA1049" s="283"/>
      <c r="CB1049" s="282"/>
      <c r="CC1049" s="282"/>
      <c r="CD1049" s="282"/>
      <c r="CE1049" s="282"/>
      <c r="CG1049" s="427"/>
      <c r="CH1049" s="402"/>
      <c r="CI1049" s="424"/>
      <c r="CJ1049" s="282"/>
      <c r="CK1049" s="282"/>
      <c r="CL1049" s="283"/>
      <c r="CM1049" s="283"/>
      <c r="CP1049" s="282"/>
      <c r="DC1049" s="282"/>
      <c r="DD1049" s="282"/>
      <c r="DE1049" s="282"/>
      <c r="DF1049" s="282"/>
      <c r="DG1049" s="282"/>
      <c r="DH1049" s="282"/>
      <c r="DI1049" s="282"/>
      <c r="DJ1049" s="282"/>
      <c r="EF1049" s="495" t="str">
        <f>""&amp;(MID(数据表!AZ1049,1,MIN(FIND({"(";"（"},数据表!AZ1049&amp;"(（",1)-1)))&amp;""</f>
        <v/>
      </c>
      <c r="EG1049" s="495" t="str">
        <f>""&amp;(MID(数据表!AZ1049,1,MIN(FIND({0;1;2;3;4;5;6;7;8;9},数据表!AZ1049&amp;"1234567890",1)-1)))&amp;""</f>
        <v/>
      </c>
    </row>
    <row r="1050" spans="2:137" s="310" customFormat="1" ht="12" customHeight="1">
      <c r="B1050" s="286"/>
      <c r="C1050" s="286"/>
      <c r="D1050" s="286"/>
      <c r="E1050" s="479"/>
      <c r="F1050" s="282"/>
      <c r="G1050" s="283"/>
      <c r="H1050" s="421"/>
      <c r="I1050" s="421"/>
      <c r="J1050" s="283"/>
      <c r="K1050" s="421"/>
      <c r="L1050" s="282"/>
      <c r="N1050" s="282"/>
      <c r="S1050" s="282"/>
      <c r="T1050" s="283"/>
      <c r="U1050" s="283"/>
      <c r="V1050" s="283"/>
      <c r="W1050" s="283"/>
      <c r="X1050" s="283"/>
      <c r="Y1050" s="282"/>
      <c r="Z1050" s="282"/>
      <c r="AA1050" s="283"/>
      <c r="AB1050" s="282"/>
      <c r="AC1050" s="282"/>
      <c r="AD1050" s="282"/>
      <c r="AE1050" s="282"/>
      <c r="AF1050" s="283"/>
      <c r="AG1050" s="402"/>
      <c r="AH1050" s="283"/>
      <c r="AI1050" s="283"/>
      <c r="AJ1050" s="283"/>
      <c r="AK1050" s="283"/>
      <c r="AL1050" s="283"/>
      <c r="AM1050" s="282"/>
      <c r="AN1050" s="282"/>
      <c r="AO1050" s="282"/>
      <c r="AP1050" s="282"/>
      <c r="AQ1050" s="282"/>
      <c r="AR1050" s="282"/>
      <c r="AT1050" s="283"/>
      <c r="AU1050" s="283"/>
      <c r="AV1050" s="283"/>
      <c r="AW1050" s="283"/>
      <c r="AY1050" s="283"/>
      <c r="AZ1050" s="282"/>
      <c r="BA1050" s="283"/>
      <c r="BB1050" s="282"/>
      <c r="BC1050" s="282"/>
      <c r="BD1050" s="282"/>
      <c r="BE1050" s="283"/>
      <c r="BG1050" s="282"/>
      <c r="BH1050" s="282"/>
      <c r="BI1050" s="282"/>
      <c r="BL1050" s="421"/>
      <c r="BM1050" s="424"/>
      <c r="BN1050" s="424"/>
      <c r="BO1050" s="424"/>
      <c r="BP1050" s="424"/>
      <c r="BQ1050" s="421"/>
      <c r="BR1050" s="421"/>
      <c r="BV1050" s="282"/>
      <c r="BW1050" s="283"/>
      <c r="BY1050" s="283"/>
      <c r="BZ1050" s="283"/>
      <c r="CA1050" s="283"/>
      <c r="CB1050" s="282"/>
      <c r="CC1050" s="282"/>
      <c r="CD1050" s="282"/>
      <c r="CE1050" s="282"/>
      <c r="CG1050" s="427"/>
      <c r="CH1050" s="402"/>
      <c r="CI1050" s="424"/>
      <c r="CJ1050" s="282"/>
      <c r="CK1050" s="282"/>
      <c r="CL1050" s="283"/>
      <c r="CM1050" s="283"/>
      <c r="CP1050" s="282"/>
      <c r="DC1050" s="282"/>
      <c r="DD1050" s="282"/>
      <c r="DE1050" s="282"/>
      <c r="DF1050" s="282"/>
      <c r="DG1050" s="282"/>
      <c r="DH1050" s="282"/>
      <c r="DI1050" s="282"/>
      <c r="DJ1050" s="282"/>
      <c r="EF1050" s="495" t="str">
        <f>""&amp;(MID(数据表!AZ1050,1,MIN(FIND({"(";"（"},数据表!AZ1050&amp;"(（",1)-1)))&amp;""</f>
        <v/>
      </c>
      <c r="EG1050" s="495" t="str">
        <f>""&amp;(MID(数据表!AZ1050,1,MIN(FIND({0;1;2;3;4;5;6;7;8;9},数据表!AZ1050&amp;"1234567890",1)-1)))&amp;""</f>
        <v/>
      </c>
    </row>
    <row r="1051" spans="2:137" s="310" customFormat="1" ht="12" customHeight="1">
      <c r="B1051" s="286"/>
      <c r="C1051" s="286"/>
      <c r="D1051" s="286"/>
      <c r="E1051" s="479"/>
      <c r="F1051" s="282"/>
      <c r="G1051" s="283"/>
      <c r="H1051" s="421"/>
      <c r="I1051" s="421"/>
      <c r="J1051" s="283"/>
      <c r="K1051" s="421"/>
      <c r="L1051" s="282"/>
      <c r="N1051" s="282"/>
      <c r="S1051" s="282"/>
      <c r="T1051" s="283"/>
      <c r="U1051" s="283"/>
      <c r="V1051" s="283"/>
      <c r="W1051" s="283"/>
      <c r="X1051" s="283"/>
      <c r="Y1051" s="282"/>
      <c r="Z1051" s="282"/>
      <c r="AA1051" s="283"/>
      <c r="AB1051" s="282"/>
      <c r="AC1051" s="282"/>
      <c r="AD1051" s="282"/>
      <c r="AE1051" s="282"/>
      <c r="AF1051" s="283"/>
      <c r="AG1051" s="402"/>
      <c r="AH1051" s="283"/>
      <c r="AI1051" s="283"/>
      <c r="AJ1051" s="283"/>
      <c r="AK1051" s="283"/>
      <c r="AL1051" s="283"/>
      <c r="AM1051" s="282"/>
      <c r="AN1051" s="282"/>
      <c r="AO1051" s="282"/>
      <c r="AP1051" s="282"/>
      <c r="AQ1051" s="282"/>
      <c r="AR1051" s="282"/>
      <c r="AT1051" s="283"/>
      <c r="AU1051" s="283"/>
      <c r="AV1051" s="283"/>
      <c r="AW1051" s="283"/>
      <c r="AY1051" s="283"/>
      <c r="AZ1051" s="282"/>
      <c r="BA1051" s="283"/>
      <c r="BB1051" s="282"/>
      <c r="BC1051" s="282"/>
      <c r="BD1051" s="282"/>
      <c r="BE1051" s="283"/>
      <c r="BG1051" s="282"/>
      <c r="BH1051" s="282"/>
      <c r="BI1051" s="282"/>
      <c r="BL1051" s="421"/>
      <c r="BM1051" s="424"/>
      <c r="BN1051" s="424"/>
      <c r="BO1051" s="424"/>
      <c r="BP1051" s="424"/>
      <c r="BQ1051" s="421"/>
      <c r="BR1051" s="421"/>
      <c r="BV1051" s="282"/>
      <c r="BW1051" s="283"/>
      <c r="BY1051" s="283"/>
      <c r="BZ1051" s="283"/>
      <c r="CA1051" s="283"/>
      <c r="CB1051" s="282"/>
      <c r="CC1051" s="282"/>
      <c r="CD1051" s="282"/>
      <c r="CE1051" s="282"/>
      <c r="CG1051" s="427"/>
      <c r="CH1051" s="402"/>
      <c r="CI1051" s="424"/>
      <c r="CJ1051" s="282"/>
      <c r="CK1051" s="282"/>
      <c r="CL1051" s="283"/>
      <c r="CM1051" s="283"/>
      <c r="CP1051" s="282"/>
      <c r="DC1051" s="282"/>
      <c r="DD1051" s="282"/>
      <c r="DE1051" s="282"/>
      <c r="DF1051" s="282"/>
      <c r="DG1051" s="282"/>
      <c r="DH1051" s="282"/>
      <c r="DI1051" s="282"/>
      <c r="DJ1051" s="282"/>
      <c r="EF1051" s="495" t="str">
        <f>""&amp;(MID(数据表!AZ1051,1,MIN(FIND({"(";"（"},数据表!AZ1051&amp;"(（",1)-1)))&amp;""</f>
        <v/>
      </c>
      <c r="EG1051" s="495" t="str">
        <f>""&amp;(MID(数据表!AZ1051,1,MIN(FIND({0;1;2;3;4;5;6;7;8;9},数据表!AZ1051&amp;"1234567890",1)-1)))&amp;""</f>
        <v/>
      </c>
    </row>
    <row r="1052" spans="2:137" s="310" customFormat="1" ht="12" customHeight="1">
      <c r="B1052" s="286"/>
      <c r="C1052" s="286"/>
      <c r="D1052" s="286"/>
      <c r="E1052" s="479"/>
      <c r="F1052" s="282"/>
      <c r="G1052" s="283"/>
      <c r="H1052" s="421"/>
      <c r="I1052" s="421"/>
      <c r="J1052" s="283"/>
      <c r="K1052" s="421"/>
      <c r="L1052" s="282"/>
      <c r="N1052" s="282"/>
      <c r="S1052" s="282"/>
      <c r="T1052" s="283"/>
      <c r="U1052" s="283"/>
      <c r="V1052" s="283"/>
      <c r="W1052" s="283"/>
      <c r="X1052" s="283"/>
      <c r="Y1052" s="282"/>
      <c r="Z1052" s="282"/>
      <c r="AA1052" s="283"/>
      <c r="AB1052" s="282"/>
      <c r="AC1052" s="282"/>
      <c r="AD1052" s="282"/>
      <c r="AE1052" s="282"/>
      <c r="AF1052" s="283"/>
      <c r="AG1052" s="402"/>
      <c r="AH1052" s="283"/>
      <c r="AI1052" s="283"/>
      <c r="AJ1052" s="283"/>
      <c r="AK1052" s="283"/>
      <c r="AL1052" s="283"/>
      <c r="AM1052" s="282"/>
      <c r="AN1052" s="282"/>
      <c r="AO1052" s="282"/>
      <c r="AP1052" s="282"/>
      <c r="AQ1052" s="282"/>
      <c r="AR1052" s="282"/>
      <c r="AT1052" s="283"/>
      <c r="AU1052" s="283"/>
      <c r="AV1052" s="283"/>
      <c r="AW1052" s="283"/>
      <c r="AY1052" s="283"/>
      <c r="AZ1052" s="282"/>
      <c r="BA1052" s="283"/>
      <c r="BB1052" s="282"/>
      <c r="BC1052" s="282"/>
      <c r="BD1052" s="282"/>
      <c r="BE1052" s="283"/>
      <c r="BG1052" s="282"/>
      <c r="BH1052" s="282"/>
      <c r="BI1052" s="282"/>
      <c r="BL1052" s="421"/>
      <c r="BM1052" s="424"/>
      <c r="BN1052" s="424"/>
      <c r="BO1052" s="424"/>
      <c r="BP1052" s="424"/>
      <c r="BQ1052" s="421"/>
      <c r="BR1052" s="421"/>
      <c r="BV1052" s="282"/>
      <c r="BW1052" s="283"/>
      <c r="BY1052" s="283"/>
      <c r="BZ1052" s="283"/>
      <c r="CA1052" s="283"/>
      <c r="CB1052" s="282"/>
      <c r="CC1052" s="282"/>
      <c r="CD1052" s="282"/>
      <c r="CE1052" s="282"/>
      <c r="CG1052" s="427"/>
      <c r="CH1052" s="402"/>
      <c r="CI1052" s="424"/>
      <c r="CJ1052" s="282"/>
      <c r="CK1052" s="282"/>
      <c r="CL1052" s="283"/>
      <c r="CM1052" s="283"/>
      <c r="CP1052" s="282"/>
      <c r="DC1052" s="282"/>
      <c r="DD1052" s="282"/>
      <c r="DE1052" s="282"/>
      <c r="DF1052" s="282"/>
      <c r="DG1052" s="282"/>
      <c r="DH1052" s="282"/>
      <c r="DI1052" s="282"/>
      <c r="DJ1052" s="282"/>
      <c r="EF1052" s="495" t="str">
        <f>""&amp;(MID(数据表!AZ1052,1,MIN(FIND({"(";"（"},数据表!AZ1052&amp;"(（",1)-1)))&amp;""</f>
        <v/>
      </c>
      <c r="EG1052" s="495" t="str">
        <f>""&amp;(MID(数据表!AZ1052,1,MIN(FIND({0;1;2;3;4;5;6;7;8;9},数据表!AZ1052&amp;"1234567890",1)-1)))&amp;""</f>
        <v/>
      </c>
    </row>
    <row r="1053" spans="2:137" s="310" customFormat="1" ht="12" customHeight="1">
      <c r="B1053" s="286"/>
      <c r="C1053" s="286"/>
      <c r="D1053" s="286"/>
      <c r="E1053" s="479"/>
      <c r="F1053" s="282"/>
      <c r="G1053" s="283"/>
      <c r="H1053" s="421"/>
      <c r="I1053" s="421"/>
      <c r="J1053" s="283"/>
      <c r="K1053" s="421"/>
      <c r="L1053" s="282"/>
      <c r="N1053" s="282"/>
      <c r="S1053" s="282"/>
      <c r="T1053" s="283"/>
      <c r="U1053" s="283"/>
      <c r="V1053" s="283"/>
      <c r="W1053" s="283"/>
      <c r="X1053" s="283"/>
      <c r="Y1053" s="282"/>
      <c r="Z1053" s="282"/>
      <c r="AA1053" s="283"/>
      <c r="AB1053" s="282"/>
      <c r="AC1053" s="282"/>
      <c r="AD1053" s="282"/>
      <c r="AE1053" s="282"/>
      <c r="AF1053" s="283"/>
      <c r="AG1053" s="402"/>
      <c r="AH1053" s="283"/>
      <c r="AI1053" s="283"/>
      <c r="AJ1053" s="283"/>
      <c r="AK1053" s="283"/>
      <c r="AL1053" s="283"/>
      <c r="AM1053" s="282"/>
      <c r="AN1053" s="282"/>
      <c r="AO1053" s="282"/>
      <c r="AP1053" s="282"/>
      <c r="AQ1053" s="282"/>
      <c r="AR1053" s="282"/>
      <c r="AT1053" s="283"/>
      <c r="AU1053" s="283"/>
      <c r="AV1053" s="283"/>
      <c r="AW1053" s="283"/>
      <c r="AY1053" s="283"/>
      <c r="AZ1053" s="282"/>
      <c r="BA1053" s="283"/>
      <c r="BB1053" s="282"/>
      <c r="BC1053" s="282"/>
      <c r="BD1053" s="282"/>
      <c r="BE1053" s="283"/>
      <c r="BG1053" s="282"/>
      <c r="BH1053" s="282"/>
      <c r="BI1053" s="282"/>
      <c r="BL1053" s="421"/>
      <c r="BM1053" s="424"/>
      <c r="BN1053" s="424"/>
      <c r="BO1053" s="424"/>
      <c r="BP1053" s="424"/>
      <c r="BQ1053" s="421"/>
      <c r="BR1053" s="421"/>
      <c r="BV1053" s="282"/>
      <c r="BW1053" s="283"/>
      <c r="BY1053" s="283"/>
      <c r="BZ1053" s="283"/>
      <c r="CA1053" s="283"/>
      <c r="CB1053" s="282"/>
      <c r="CC1053" s="282"/>
      <c r="CD1053" s="282"/>
      <c r="CE1053" s="282"/>
      <c r="CG1053" s="427"/>
      <c r="CH1053" s="402"/>
      <c r="CI1053" s="424"/>
      <c r="CJ1053" s="282"/>
      <c r="CK1053" s="282"/>
      <c r="CL1053" s="283"/>
      <c r="CM1053" s="283"/>
      <c r="CP1053" s="282"/>
      <c r="DC1053" s="282"/>
      <c r="DD1053" s="282"/>
      <c r="DE1053" s="282"/>
      <c r="DF1053" s="282"/>
      <c r="DG1053" s="282"/>
      <c r="DH1053" s="282"/>
      <c r="DI1053" s="282"/>
      <c r="DJ1053" s="282"/>
      <c r="EF1053" s="495" t="str">
        <f>""&amp;(MID(数据表!AZ1053,1,MIN(FIND({"(";"（"},数据表!AZ1053&amp;"(（",1)-1)))&amp;""</f>
        <v/>
      </c>
      <c r="EG1053" s="495" t="str">
        <f>""&amp;(MID(数据表!AZ1053,1,MIN(FIND({0;1;2;3;4;5;6;7;8;9},数据表!AZ1053&amp;"1234567890",1)-1)))&amp;""</f>
        <v/>
      </c>
    </row>
    <row r="1054" spans="2:137" s="310" customFormat="1" ht="12" customHeight="1">
      <c r="B1054" s="286"/>
      <c r="C1054" s="286"/>
      <c r="D1054" s="286"/>
      <c r="E1054" s="479"/>
      <c r="F1054" s="282"/>
      <c r="G1054" s="283"/>
      <c r="H1054" s="421"/>
      <c r="I1054" s="421"/>
      <c r="J1054" s="283"/>
      <c r="K1054" s="421"/>
      <c r="L1054" s="282"/>
      <c r="N1054" s="282"/>
      <c r="S1054" s="282"/>
      <c r="T1054" s="283"/>
      <c r="U1054" s="283"/>
      <c r="V1054" s="283"/>
      <c r="W1054" s="283"/>
      <c r="X1054" s="283"/>
      <c r="Y1054" s="282"/>
      <c r="Z1054" s="282"/>
      <c r="AA1054" s="283"/>
      <c r="AB1054" s="282"/>
      <c r="AC1054" s="282"/>
      <c r="AD1054" s="282"/>
      <c r="AE1054" s="282"/>
      <c r="AF1054" s="283"/>
      <c r="AG1054" s="402"/>
      <c r="AH1054" s="283"/>
      <c r="AI1054" s="283"/>
      <c r="AJ1054" s="283"/>
      <c r="AK1054" s="283"/>
      <c r="AL1054" s="283"/>
      <c r="AM1054" s="282"/>
      <c r="AN1054" s="282"/>
      <c r="AO1054" s="282"/>
      <c r="AP1054" s="282"/>
      <c r="AQ1054" s="282"/>
      <c r="AR1054" s="282"/>
      <c r="AT1054" s="283"/>
      <c r="AU1054" s="283"/>
      <c r="AV1054" s="283"/>
      <c r="AW1054" s="283"/>
      <c r="AY1054" s="283"/>
      <c r="AZ1054" s="282"/>
      <c r="BA1054" s="283"/>
      <c r="BB1054" s="282"/>
      <c r="BC1054" s="282"/>
      <c r="BD1054" s="282"/>
      <c r="BE1054" s="283"/>
      <c r="BG1054" s="282"/>
      <c r="BH1054" s="282"/>
      <c r="BI1054" s="282"/>
      <c r="BL1054" s="421"/>
      <c r="BM1054" s="424"/>
      <c r="BN1054" s="424"/>
      <c r="BO1054" s="424"/>
      <c r="BP1054" s="424"/>
      <c r="BQ1054" s="421"/>
      <c r="BR1054" s="421"/>
      <c r="BV1054" s="282"/>
      <c r="BW1054" s="283"/>
      <c r="BY1054" s="283"/>
      <c r="BZ1054" s="283"/>
      <c r="CA1054" s="283"/>
      <c r="CB1054" s="282"/>
      <c r="CC1054" s="282"/>
      <c r="CD1054" s="282"/>
      <c r="CE1054" s="282"/>
      <c r="CG1054" s="427"/>
      <c r="CH1054" s="402"/>
      <c r="CI1054" s="424"/>
      <c r="CJ1054" s="282"/>
      <c r="CK1054" s="282"/>
      <c r="CL1054" s="283"/>
      <c r="CM1054" s="283"/>
      <c r="CP1054" s="282"/>
      <c r="DC1054" s="282"/>
      <c r="DD1054" s="282"/>
      <c r="DE1054" s="282"/>
      <c r="DF1054" s="282"/>
      <c r="DG1054" s="282"/>
      <c r="DH1054" s="282"/>
      <c r="DI1054" s="282"/>
      <c r="DJ1054" s="282"/>
      <c r="EF1054" s="495" t="str">
        <f>""&amp;(MID(数据表!AZ1054,1,MIN(FIND({"(";"（"},数据表!AZ1054&amp;"(（",1)-1)))&amp;""</f>
        <v/>
      </c>
      <c r="EG1054" s="495" t="str">
        <f>""&amp;(MID(数据表!AZ1054,1,MIN(FIND({0;1;2;3;4;5;6;7;8;9},数据表!AZ1054&amp;"1234567890",1)-1)))&amp;""</f>
        <v/>
      </c>
    </row>
    <row r="1055" spans="2:137" s="310" customFormat="1" ht="12" customHeight="1">
      <c r="B1055" s="286"/>
      <c r="C1055" s="286"/>
      <c r="D1055" s="286"/>
      <c r="E1055" s="479"/>
      <c r="F1055" s="282"/>
      <c r="G1055" s="283"/>
      <c r="H1055" s="421"/>
      <c r="I1055" s="421"/>
      <c r="J1055" s="283"/>
      <c r="K1055" s="421"/>
      <c r="L1055" s="282"/>
      <c r="N1055" s="282"/>
      <c r="S1055" s="282"/>
      <c r="T1055" s="283"/>
      <c r="U1055" s="283"/>
      <c r="V1055" s="283"/>
      <c r="W1055" s="283"/>
      <c r="X1055" s="283"/>
      <c r="Y1055" s="282"/>
      <c r="Z1055" s="282"/>
      <c r="AA1055" s="283"/>
      <c r="AB1055" s="282"/>
      <c r="AC1055" s="282"/>
      <c r="AD1055" s="282"/>
      <c r="AE1055" s="282"/>
      <c r="AF1055" s="283"/>
      <c r="AG1055" s="402"/>
      <c r="AH1055" s="283"/>
      <c r="AI1055" s="283"/>
      <c r="AJ1055" s="283"/>
      <c r="AK1055" s="283"/>
      <c r="AL1055" s="283"/>
      <c r="AM1055" s="282"/>
      <c r="AN1055" s="282"/>
      <c r="AO1055" s="282"/>
      <c r="AP1055" s="282"/>
      <c r="AQ1055" s="282"/>
      <c r="AR1055" s="282"/>
      <c r="AT1055" s="283"/>
      <c r="AU1055" s="283"/>
      <c r="AV1055" s="283"/>
      <c r="AW1055" s="283"/>
      <c r="AY1055" s="283"/>
      <c r="AZ1055" s="282"/>
      <c r="BA1055" s="283"/>
      <c r="BB1055" s="282"/>
      <c r="BC1055" s="282"/>
      <c r="BD1055" s="282"/>
      <c r="BE1055" s="283"/>
      <c r="BG1055" s="282"/>
      <c r="BH1055" s="282"/>
      <c r="BI1055" s="282"/>
      <c r="BL1055" s="421"/>
      <c r="BM1055" s="424"/>
      <c r="BN1055" s="424"/>
      <c r="BO1055" s="424"/>
      <c r="BP1055" s="424"/>
      <c r="BQ1055" s="421"/>
      <c r="BR1055" s="421"/>
      <c r="BV1055" s="282"/>
      <c r="BW1055" s="283"/>
      <c r="BY1055" s="283"/>
      <c r="BZ1055" s="283"/>
      <c r="CA1055" s="283"/>
      <c r="CB1055" s="282"/>
      <c r="CC1055" s="282"/>
      <c r="CD1055" s="282"/>
      <c r="CE1055" s="282"/>
      <c r="CG1055" s="427"/>
      <c r="CH1055" s="402"/>
      <c r="CI1055" s="424"/>
      <c r="CJ1055" s="282"/>
      <c r="CK1055" s="282"/>
      <c r="CL1055" s="283"/>
      <c r="CM1055" s="283"/>
      <c r="CP1055" s="282"/>
      <c r="DC1055" s="282"/>
      <c r="DD1055" s="282"/>
      <c r="DE1055" s="282"/>
      <c r="DF1055" s="282"/>
      <c r="DG1055" s="282"/>
      <c r="DH1055" s="282"/>
      <c r="DI1055" s="282"/>
      <c r="DJ1055" s="282"/>
      <c r="EF1055" s="495" t="str">
        <f>""&amp;(MID(数据表!AZ1055,1,MIN(FIND({"(";"（"},数据表!AZ1055&amp;"(（",1)-1)))&amp;""</f>
        <v/>
      </c>
      <c r="EG1055" s="495" t="str">
        <f>""&amp;(MID(数据表!AZ1055,1,MIN(FIND({0;1;2;3;4;5;6;7;8;9},数据表!AZ1055&amp;"1234567890",1)-1)))&amp;""</f>
        <v/>
      </c>
    </row>
    <row r="1056" spans="2:137" s="310" customFormat="1" ht="12" customHeight="1">
      <c r="B1056" s="286"/>
      <c r="C1056" s="286"/>
      <c r="D1056" s="286"/>
      <c r="E1056" s="479"/>
      <c r="F1056" s="282"/>
      <c r="G1056" s="283"/>
      <c r="H1056" s="421"/>
      <c r="I1056" s="421"/>
      <c r="J1056" s="283"/>
      <c r="K1056" s="421"/>
      <c r="L1056" s="282"/>
      <c r="N1056" s="282"/>
      <c r="S1056" s="282"/>
      <c r="T1056" s="283"/>
      <c r="U1056" s="283"/>
      <c r="V1056" s="283"/>
      <c r="W1056" s="283"/>
      <c r="X1056" s="283"/>
      <c r="Y1056" s="282"/>
      <c r="Z1056" s="282"/>
      <c r="AA1056" s="283"/>
      <c r="AB1056" s="282"/>
      <c r="AC1056" s="282"/>
      <c r="AD1056" s="282"/>
      <c r="AE1056" s="282"/>
      <c r="AF1056" s="283"/>
      <c r="AG1056" s="402"/>
      <c r="AH1056" s="283"/>
      <c r="AI1056" s="283"/>
      <c r="AJ1056" s="283"/>
      <c r="AK1056" s="283"/>
      <c r="AL1056" s="283"/>
      <c r="AM1056" s="282"/>
      <c r="AN1056" s="282"/>
      <c r="AO1056" s="282"/>
      <c r="AP1056" s="282"/>
      <c r="AQ1056" s="282"/>
      <c r="AR1056" s="282"/>
      <c r="AT1056" s="283"/>
      <c r="AU1056" s="283"/>
      <c r="AV1056" s="283"/>
      <c r="AW1056" s="283"/>
      <c r="AY1056" s="283"/>
      <c r="AZ1056" s="282"/>
      <c r="BA1056" s="283"/>
      <c r="BB1056" s="282"/>
      <c r="BC1056" s="282"/>
      <c r="BD1056" s="282"/>
      <c r="BE1056" s="283"/>
      <c r="BG1056" s="282"/>
      <c r="BH1056" s="282"/>
      <c r="BI1056" s="282"/>
      <c r="BL1056" s="421"/>
      <c r="BM1056" s="424"/>
      <c r="BN1056" s="424"/>
      <c r="BO1056" s="424"/>
      <c r="BP1056" s="424"/>
      <c r="BQ1056" s="421"/>
      <c r="BR1056" s="421"/>
      <c r="BV1056" s="282"/>
      <c r="BW1056" s="283"/>
      <c r="BY1056" s="283"/>
      <c r="BZ1056" s="283"/>
      <c r="CA1056" s="283"/>
      <c r="CB1056" s="282"/>
      <c r="CC1056" s="282"/>
      <c r="CD1056" s="282"/>
      <c r="CE1056" s="282"/>
      <c r="CG1056" s="427"/>
      <c r="CH1056" s="402"/>
      <c r="CI1056" s="424"/>
      <c r="CJ1056" s="282"/>
      <c r="CK1056" s="282"/>
      <c r="CL1056" s="283"/>
      <c r="CM1056" s="283"/>
      <c r="CP1056" s="282"/>
      <c r="DC1056" s="282"/>
      <c r="DD1056" s="282"/>
      <c r="DE1056" s="282"/>
      <c r="DF1056" s="282"/>
      <c r="DG1056" s="282"/>
      <c r="DH1056" s="282"/>
      <c r="DI1056" s="282"/>
      <c r="DJ1056" s="282"/>
      <c r="EF1056" s="495" t="str">
        <f>""&amp;(MID(数据表!AZ1056,1,MIN(FIND({"(";"（"},数据表!AZ1056&amp;"(（",1)-1)))&amp;""</f>
        <v/>
      </c>
      <c r="EG1056" s="495" t="str">
        <f>""&amp;(MID(数据表!AZ1056,1,MIN(FIND({0;1;2;3;4;5;6;7;8;9},数据表!AZ1056&amp;"1234567890",1)-1)))&amp;""</f>
        <v/>
      </c>
    </row>
    <row r="1057" spans="2:137" s="310" customFormat="1" ht="12" customHeight="1">
      <c r="B1057" s="286"/>
      <c r="C1057" s="286"/>
      <c r="D1057" s="286"/>
      <c r="E1057" s="479"/>
      <c r="F1057" s="282"/>
      <c r="G1057" s="283"/>
      <c r="H1057" s="421"/>
      <c r="I1057" s="421"/>
      <c r="J1057" s="283"/>
      <c r="K1057" s="421"/>
      <c r="L1057" s="282"/>
      <c r="N1057" s="282"/>
      <c r="S1057" s="282"/>
      <c r="T1057" s="283"/>
      <c r="U1057" s="283"/>
      <c r="V1057" s="283"/>
      <c r="W1057" s="283"/>
      <c r="X1057" s="283"/>
      <c r="Y1057" s="282"/>
      <c r="Z1057" s="282"/>
      <c r="AA1057" s="283"/>
      <c r="AB1057" s="282"/>
      <c r="AC1057" s="282"/>
      <c r="AD1057" s="282"/>
      <c r="AE1057" s="282"/>
      <c r="AF1057" s="283"/>
      <c r="AG1057" s="402"/>
      <c r="AH1057" s="283"/>
      <c r="AI1057" s="283"/>
      <c r="AJ1057" s="283"/>
      <c r="AK1057" s="283"/>
      <c r="AL1057" s="283"/>
      <c r="AM1057" s="282"/>
      <c r="AN1057" s="282"/>
      <c r="AO1057" s="282"/>
      <c r="AP1057" s="282"/>
      <c r="AQ1057" s="282"/>
      <c r="AR1057" s="282"/>
      <c r="AT1057" s="283"/>
      <c r="AU1057" s="283"/>
      <c r="AV1057" s="283"/>
      <c r="AW1057" s="283"/>
      <c r="AY1057" s="283"/>
      <c r="AZ1057" s="282"/>
      <c r="BA1057" s="283"/>
      <c r="BB1057" s="282"/>
      <c r="BC1057" s="282"/>
      <c r="BD1057" s="282"/>
      <c r="BE1057" s="283"/>
      <c r="BG1057" s="282"/>
      <c r="BH1057" s="282"/>
      <c r="BI1057" s="282"/>
      <c r="BL1057" s="421"/>
      <c r="BM1057" s="424"/>
      <c r="BN1057" s="424"/>
      <c r="BO1057" s="424"/>
      <c r="BP1057" s="424"/>
      <c r="BQ1057" s="421"/>
      <c r="BR1057" s="421"/>
      <c r="BV1057" s="282"/>
      <c r="BW1057" s="283"/>
      <c r="BY1057" s="283"/>
      <c r="BZ1057" s="283"/>
      <c r="CA1057" s="283"/>
      <c r="CB1057" s="282"/>
      <c r="CC1057" s="282"/>
      <c r="CD1057" s="282"/>
      <c r="CE1057" s="282"/>
      <c r="CG1057" s="427"/>
      <c r="CH1057" s="402"/>
      <c r="CI1057" s="424"/>
      <c r="CJ1057" s="282"/>
      <c r="CK1057" s="282"/>
      <c r="CL1057" s="283"/>
      <c r="CM1057" s="283"/>
      <c r="CP1057" s="282"/>
      <c r="DC1057" s="282"/>
      <c r="DD1057" s="282"/>
      <c r="DE1057" s="282"/>
      <c r="DF1057" s="282"/>
      <c r="DG1057" s="282"/>
      <c r="DH1057" s="282"/>
      <c r="DI1057" s="282"/>
      <c r="DJ1057" s="282"/>
      <c r="EF1057" s="495" t="str">
        <f>""&amp;(MID(数据表!AZ1057,1,MIN(FIND({"(";"（"},数据表!AZ1057&amp;"(（",1)-1)))&amp;""</f>
        <v/>
      </c>
      <c r="EG1057" s="495" t="str">
        <f>""&amp;(MID(数据表!AZ1057,1,MIN(FIND({0;1;2;3;4;5;6;7;8;9},数据表!AZ1057&amp;"1234567890",1)-1)))&amp;""</f>
        <v/>
      </c>
    </row>
    <row r="1058" spans="2:137" s="310" customFormat="1" ht="12" customHeight="1">
      <c r="B1058" s="286"/>
      <c r="C1058" s="286"/>
      <c r="D1058" s="286"/>
      <c r="E1058" s="479"/>
      <c r="F1058" s="282"/>
      <c r="G1058" s="283"/>
      <c r="H1058" s="421"/>
      <c r="I1058" s="421"/>
      <c r="J1058" s="283"/>
      <c r="K1058" s="421"/>
      <c r="L1058" s="282"/>
      <c r="N1058" s="282"/>
      <c r="S1058" s="282"/>
      <c r="T1058" s="283"/>
      <c r="U1058" s="283"/>
      <c r="V1058" s="283"/>
      <c r="W1058" s="283"/>
      <c r="X1058" s="283"/>
      <c r="Y1058" s="282"/>
      <c r="Z1058" s="282"/>
      <c r="AA1058" s="283"/>
      <c r="AB1058" s="282"/>
      <c r="AC1058" s="282"/>
      <c r="AD1058" s="282"/>
      <c r="AE1058" s="282"/>
      <c r="AF1058" s="283"/>
      <c r="AG1058" s="402"/>
      <c r="AH1058" s="283"/>
      <c r="AI1058" s="283"/>
      <c r="AJ1058" s="283"/>
      <c r="AK1058" s="283"/>
      <c r="AL1058" s="283"/>
      <c r="AM1058" s="282"/>
      <c r="AN1058" s="282"/>
      <c r="AO1058" s="282"/>
      <c r="AP1058" s="282"/>
      <c r="AQ1058" s="282"/>
      <c r="AR1058" s="282"/>
      <c r="AT1058" s="283"/>
      <c r="AU1058" s="283"/>
      <c r="AV1058" s="283"/>
      <c r="AW1058" s="283"/>
      <c r="AY1058" s="283"/>
      <c r="AZ1058" s="282"/>
      <c r="BA1058" s="283"/>
      <c r="BB1058" s="282"/>
      <c r="BC1058" s="282"/>
      <c r="BD1058" s="282"/>
      <c r="BE1058" s="283"/>
      <c r="BG1058" s="282"/>
      <c r="BH1058" s="282"/>
      <c r="BI1058" s="282"/>
      <c r="BL1058" s="421"/>
      <c r="BM1058" s="424"/>
      <c r="BN1058" s="424"/>
      <c r="BO1058" s="424"/>
      <c r="BP1058" s="424"/>
      <c r="BQ1058" s="421"/>
      <c r="BR1058" s="421"/>
      <c r="BV1058" s="282"/>
      <c r="BW1058" s="283"/>
      <c r="BY1058" s="283"/>
      <c r="BZ1058" s="283"/>
      <c r="CA1058" s="283"/>
      <c r="CB1058" s="282"/>
      <c r="CC1058" s="282"/>
      <c r="CD1058" s="282"/>
      <c r="CE1058" s="282"/>
      <c r="CG1058" s="427"/>
      <c r="CH1058" s="402"/>
      <c r="CI1058" s="424"/>
      <c r="CJ1058" s="282"/>
      <c r="CK1058" s="282"/>
      <c r="CL1058" s="283"/>
      <c r="CM1058" s="283"/>
      <c r="CP1058" s="282"/>
      <c r="DC1058" s="282"/>
      <c r="DD1058" s="282"/>
      <c r="DE1058" s="282"/>
      <c r="DF1058" s="282"/>
      <c r="DG1058" s="282"/>
      <c r="DH1058" s="282"/>
      <c r="DI1058" s="282"/>
      <c r="DJ1058" s="282"/>
      <c r="EF1058" s="495" t="str">
        <f>""&amp;(MID(数据表!AZ1058,1,MIN(FIND({"(";"（"},数据表!AZ1058&amp;"(（",1)-1)))&amp;""</f>
        <v/>
      </c>
      <c r="EG1058" s="495" t="str">
        <f>""&amp;(MID(数据表!AZ1058,1,MIN(FIND({0;1;2;3;4;5;6;7;8;9},数据表!AZ1058&amp;"1234567890",1)-1)))&amp;""</f>
        <v/>
      </c>
    </row>
    <row r="1059" spans="2:137" s="310" customFormat="1" ht="12" customHeight="1">
      <c r="B1059" s="286"/>
      <c r="C1059" s="286"/>
      <c r="D1059" s="286"/>
      <c r="E1059" s="479"/>
      <c r="F1059" s="282"/>
      <c r="G1059" s="283"/>
      <c r="H1059" s="421"/>
      <c r="I1059" s="421"/>
      <c r="J1059" s="283"/>
      <c r="K1059" s="421"/>
      <c r="L1059" s="282"/>
      <c r="N1059" s="282"/>
      <c r="S1059" s="282"/>
      <c r="T1059" s="283"/>
      <c r="U1059" s="283"/>
      <c r="V1059" s="283"/>
      <c r="W1059" s="283"/>
      <c r="X1059" s="283"/>
      <c r="Y1059" s="282"/>
      <c r="Z1059" s="282"/>
      <c r="AA1059" s="283"/>
      <c r="AB1059" s="282"/>
      <c r="AC1059" s="282"/>
      <c r="AD1059" s="282"/>
      <c r="AE1059" s="282"/>
      <c r="AF1059" s="283"/>
      <c r="AG1059" s="402"/>
      <c r="AH1059" s="283"/>
      <c r="AI1059" s="283"/>
      <c r="AJ1059" s="283"/>
      <c r="AK1059" s="283"/>
      <c r="AL1059" s="283"/>
      <c r="AM1059" s="282"/>
      <c r="AN1059" s="282"/>
      <c r="AO1059" s="282"/>
      <c r="AP1059" s="282"/>
      <c r="AQ1059" s="282"/>
      <c r="AR1059" s="282"/>
      <c r="AT1059" s="283"/>
      <c r="AU1059" s="283"/>
      <c r="AV1059" s="283"/>
      <c r="AW1059" s="283"/>
      <c r="AY1059" s="283"/>
      <c r="AZ1059" s="282"/>
      <c r="BA1059" s="283"/>
      <c r="BB1059" s="282"/>
      <c r="BC1059" s="282"/>
      <c r="BD1059" s="282"/>
      <c r="BE1059" s="283"/>
      <c r="BG1059" s="282"/>
      <c r="BH1059" s="282"/>
      <c r="BI1059" s="282"/>
      <c r="BL1059" s="421"/>
      <c r="BM1059" s="424"/>
      <c r="BN1059" s="424"/>
      <c r="BO1059" s="424"/>
      <c r="BP1059" s="424"/>
      <c r="BQ1059" s="421"/>
      <c r="BR1059" s="421"/>
      <c r="BV1059" s="282"/>
      <c r="BW1059" s="283"/>
      <c r="BY1059" s="283"/>
      <c r="BZ1059" s="283"/>
      <c r="CA1059" s="283"/>
      <c r="CB1059" s="282"/>
      <c r="CC1059" s="282"/>
      <c r="CD1059" s="282"/>
      <c r="CE1059" s="282"/>
      <c r="CG1059" s="427"/>
      <c r="CH1059" s="402"/>
      <c r="CI1059" s="424"/>
      <c r="CJ1059" s="282"/>
      <c r="CK1059" s="282"/>
      <c r="CL1059" s="283"/>
      <c r="CM1059" s="283"/>
      <c r="CP1059" s="282"/>
      <c r="DC1059" s="282"/>
      <c r="DD1059" s="282"/>
      <c r="DE1059" s="282"/>
      <c r="DF1059" s="282"/>
      <c r="DG1059" s="282"/>
      <c r="DH1059" s="282"/>
      <c r="DI1059" s="282"/>
      <c r="DJ1059" s="282"/>
      <c r="EF1059" s="495" t="str">
        <f>""&amp;(MID(数据表!AZ1059,1,MIN(FIND({"(";"（"},数据表!AZ1059&amp;"(（",1)-1)))&amp;""</f>
        <v/>
      </c>
      <c r="EG1059" s="495" t="str">
        <f>""&amp;(MID(数据表!AZ1059,1,MIN(FIND({0;1;2;3;4;5;6;7;8;9},数据表!AZ1059&amp;"1234567890",1)-1)))&amp;""</f>
        <v/>
      </c>
    </row>
    <row r="1060" spans="2:137" s="310" customFormat="1" ht="12" customHeight="1">
      <c r="B1060" s="286"/>
      <c r="C1060" s="286"/>
      <c r="D1060" s="286"/>
      <c r="E1060" s="479"/>
      <c r="F1060" s="282"/>
      <c r="G1060" s="283"/>
      <c r="H1060" s="421"/>
      <c r="I1060" s="421"/>
      <c r="J1060" s="283"/>
      <c r="K1060" s="421"/>
      <c r="L1060" s="282"/>
      <c r="N1060" s="282"/>
      <c r="S1060" s="282"/>
      <c r="T1060" s="283"/>
      <c r="U1060" s="283"/>
      <c r="V1060" s="283"/>
      <c r="W1060" s="283"/>
      <c r="X1060" s="283"/>
      <c r="Y1060" s="282"/>
      <c r="Z1060" s="282"/>
      <c r="AA1060" s="283"/>
      <c r="AB1060" s="282"/>
      <c r="AC1060" s="282"/>
      <c r="AD1060" s="282"/>
      <c r="AE1060" s="282"/>
      <c r="AF1060" s="283"/>
      <c r="AG1060" s="402"/>
      <c r="AH1060" s="283"/>
      <c r="AI1060" s="283"/>
      <c r="AJ1060" s="283"/>
      <c r="AK1060" s="283"/>
      <c r="AL1060" s="283"/>
      <c r="AM1060" s="282"/>
      <c r="AN1060" s="282"/>
      <c r="AO1060" s="282"/>
      <c r="AP1060" s="282"/>
      <c r="AQ1060" s="282"/>
      <c r="AR1060" s="282"/>
      <c r="AT1060" s="283"/>
      <c r="AU1060" s="283"/>
      <c r="AV1060" s="283"/>
      <c r="AW1060" s="283"/>
      <c r="AY1060" s="283"/>
      <c r="AZ1060" s="282"/>
      <c r="BA1060" s="283"/>
      <c r="BB1060" s="282"/>
      <c r="BC1060" s="282"/>
      <c r="BD1060" s="282"/>
      <c r="BE1060" s="283"/>
      <c r="BG1060" s="282"/>
      <c r="BH1060" s="282"/>
      <c r="BI1060" s="282"/>
      <c r="BL1060" s="421"/>
      <c r="BM1060" s="424"/>
      <c r="BN1060" s="424"/>
      <c r="BO1060" s="424"/>
      <c r="BP1060" s="424"/>
      <c r="BQ1060" s="421"/>
      <c r="BR1060" s="421"/>
      <c r="BV1060" s="282"/>
      <c r="BW1060" s="283"/>
      <c r="BY1060" s="283"/>
      <c r="BZ1060" s="283"/>
      <c r="CA1060" s="283"/>
      <c r="CB1060" s="282"/>
      <c r="CC1060" s="282"/>
      <c r="CD1060" s="282"/>
      <c r="CE1060" s="282"/>
      <c r="CG1060" s="427"/>
      <c r="CH1060" s="402"/>
      <c r="CI1060" s="424"/>
      <c r="CJ1060" s="282"/>
      <c r="CK1060" s="282"/>
      <c r="CL1060" s="283"/>
      <c r="CM1060" s="283"/>
      <c r="CP1060" s="282"/>
      <c r="DC1060" s="282"/>
      <c r="DD1060" s="282"/>
      <c r="DE1060" s="282"/>
      <c r="DF1060" s="282"/>
      <c r="DG1060" s="282"/>
      <c r="DH1060" s="282"/>
      <c r="DI1060" s="282"/>
      <c r="DJ1060" s="282"/>
      <c r="EF1060" s="495" t="str">
        <f>""&amp;(MID(数据表!AZ1060,1,MIN(FIND({"(";"（"},数据表!AZ1060&amp;"(（",1)-1)))&amp;""</f>
        <v/>
      </c>
      <c r="EG1060" s="495" t="str">
        <f>""&amp;(MID(数据表!AZ1060,1,MIN(FIND({0;1;2;3;4;5;6;7;8;9},数据表!AZ1060&amp;"1234567890",1)-1)))&amp;""</f>
        <v/>
      </c>
    </row>
    <row r="1061" spans="2:137" s="310" customFormat="1" ht="12" customHeight="1">
      <c r="B1061" s="286"/>
      <c r="C1061" s="286"/>
      <c r="D1061" s="286"/>
      <c r="E1061" s="479"/>
      <c r="F1061" s="282"/>
      <c r="G1061" s="283"/>
      <c r="H1061" s="421"/>
      <c r="I1061" s="421"/>
      <c r="J1061" s="283"/>
      <c r="K1061" s="421"/>
      <c r="L1061" s="282"/>
      <c r="N1061" s="282"/>
      <c r="S1061" s="282"/>
      <c r="T1061" s="283"/>
      <c r="U1061" s="283"/>
      <c r="V1061" s="283"/>
      <c r="W1061" s="283"/>
      <c r="X1061" s="283"/>
      <c r="Y1061" s="282"/>
      <c r="Z1061" s="282"/>
      <c r="AA1061" s="283"/>
      <c r="AB1061" s="282"/>
      <c r="AC1061" s="282"/>
      <c r="AD1061" s="282"/>
      <c r="AE1061" s="282"/>
      <c r="AF1061" s="283"/>
      <c r="AG1061" s="402"/>
      <c r="AH1061" s="283"/>
      <c r="AI1061" s="283"/>
      <c r="AJ1061" s="283"/>
      <c r="AK1061" s="283"/>
      <c r="AL1061" s="283"/>
      <c r="AM1061" s="282"/>
      <c r="AN1061" s="282"/>
      <c r="AO1061" s="282"/>
      <c r="AP1061" s="282"/>
      <c r="AQ1061" s="282"/>
      <c r="AR1061" s="282"/>
      <c r="AT1061" s="283"/>
      <c r="AU1061" s="283"/>
      <c r="AV1061" s="283"/>
      <c r="AW1061" s="283"/>
      <c r="AY1061" s="283"/>
      <c r="AZ1061" s="282"/>
      <c r="BA1061" s="283"/>
      <c r="BB1061" s="282"/>
      <c r="BC1061" s="282"/>
      <c r="BD1061" s="282"/>
      <c r="BE1061" s="283"/>
      <c r="BG1061" s="282"/>
      <c r="BH1061" s="282"/>
      <c r="BI1061" s="282"/>
      <c r="BL1061" s="421"/>
      <c r="BM1061" s="424"/>
      <c r="BN1061" s="424"/>
      <c r="BO1061" s="424"/>
      <c r="BP1061" s="424"/>
      <c r="BQ1061" s="421"/>
      <c r="BR1061" s="421"/>
      <c r="BV1061" s="282"/>
      <c r="BW1061" s="283"/>
      <c r="BY1061" s="283"/>
      <c r="BZ1061" s="283"/>
      <c r="CA1061" s="283"/>
      <c r="CB1061" s="282"/>
      <c r="CC1061" s="282"/>
      <c r="CD1061" s="282"/>
      <c r="CE1061" s="282"/>
      <c r="CG1061" s="427"/>
      <c r="CH1061" s="402"/>
      <c r="CI1061" s="424"/>
      <c r="CJ1061" s="282"/>
      <c r="CK1061" s="282"/>
      <c r="CL1061" s="283"/>
      <c r="CM1061" s="283"/>
      <c r="CP1061" s="282"/>
      <c r="DC1061" s="282"/>
      <c r="DD1061" s="282"/>
      <c r="DE1061" s="282"/>
      <c r="DF1061" s="282"/>
      <c r="DG1061" s="282"/>
      <c r="DH1061" s="282"/>
      <c r="DI1061" s="282"/>
      <c r="DJ1061" s="282"/>
      <c r="EF1061" s="495" t="str">
        <f>""&amp;(MID(数据表!AZ1061,1,MIN(FIND({"(";"（"},数据表!AZ1061&amp;"(（",1)-1)))&amp;""</f>
        <v/>
      </c>
      <c r="EG1061" s="495" t="str">
        <f>""&amp;(MID(数据表!AZ1061,1,MIN(FIND({0;1;2;3;4;5;6;7;8;9},数据表!AZ1061&amp;"1234567890",1)-1)))&amp;""</f>
        <v/>
      </c>
    </row>
    <row r="1062" spans="2:137" s="310" customFormat="1" ht="12" customHeight="1">
      <c r="B1062" s="286"/>
      <c r="C1062" s="286"/>
      <c r="D1062" s="286"/>
      <c r="E1062" s="479"/>
      <c r="F1062" s="282"/>
      <c r="G1062" s="283"/>
      <c r="H1062" s="421"/>
      <c r="I1062" s="421"/>
      <c r="J1062" s="283"/>
      <c r="K1062" s="421"/>
      <c r="L1062" s="282"/>
      <c r="N1062" s="282"/>
      <c r="S1062" s="282"/>
      <c r="T1062" s="283"/>
      <c r="U1062" s="283"/>
      <c r="V1062" s="283"/>
      <c r="W1062" s="283"/>
      <c r="X1062" s="283"/>
      <c r="Y1062" s="282"/>
      <c r="Z1062" s="282"/>
      <c r="AA1062" s="283"/>
      <c r="AB1062" s="282"/>
      <c r="AC1062" s="282"/>
      <c r="AD1062" s="282"/>
      <c r="AE1062" s="282"/>
      <c r="AF1062" s="283"/>
      <c r="AG1062" s="402"/>
      <c r="AH1062" s="283"/>
      <c r="AI1062" s="283"/>
      <c r="AJ1062" s="283"/>
      <c r="AK1062" s="283"/>
      <c r="AL1062" s="283"/>
      <c r="AM1062" s="282"/>
      <c r="AN1062" s="282"/>
      <c r="AO1062" s="282"/>
      <c r="AP1062" s="282"/>
      <c r="AQ1062" s="282"/>
      <c r="AR1062" s="282"/>
      <c r="AT1062" s="283"/>
      <c r="AU1062" s="283"/>
      <c r="AV1062" s="283"/>
      <c r="AW1062" s="283"/>
      <c r="AY1062" s="283"/>
      <c r="AZ1062" s="282"/>
      <c r="BA1062" s="283"/>
      <c r="BB1062" s="282"/>
      <c r="BC1062" s="282"/>
      <c r="BD1062" s="282"/>
      <c r="BE1062" s="283"/>
      <c r="BG1062" s="282"/>
      <c r="BH1062" s="282"/>
      <c r="BI1062" s="282"/>
      <c r="BL1062" s="421"/>
      <c r="BM1062" s="424"/>
      <c r="BN1062" s="424"/>
      <c r="BO1062" s="424"/>
      <c r="BP1062" s="424"/>
      <c r="BQ1062" s="421"/>
      <c r="BR1062" s="421"/>
      <c r="BV1062" s="282"/>
      <c r="BW1062" s="283"/>
      <c r="BY1062" s="283"/>
      <c r="BZ1062" s="283"/>
      <c r="CA1062" s="283"/>
      <c r="CB1062" s="282"/>
      <c r="CC1062" s="282"/>
      <c r="CD1062" s="282"/>
      <c r="CE1062" s="282"/>
      <c r="CG1062" s="427"/>
      <c r="CH1062" s="402"/>
      <c r="CI1062" s="424"/>
      <c r="CJ1062" s="282"/>
      <c r="CK1062" s="282"/>
      <c r="CL1062" s="283"/>
      <c r="CM1062" s="283"/>
      <c r="CP1062" s="282"/>
      <c r="DC1062" s="282"/>
      <c r="DD1062" s="282"/>
      <c r="DE1062" s="282"/>
      <c r="DF1062" s="282"/>
      <c r="DG1062" s="282"/>
      <c r="DH1062" s="282"/>
      <c r="DI1062" s="282"/>
      <c r="DJ1062" s="282"/>
      <c r="EF1062" s="495" t="str">
        <f>""&amp;(MID(数据表!AZ1062,1,MIN(FIND({"(";"（"},数据表!AZ1062&amp;"(（",1)-1)))&amp;""</f>
        <v/>
      </c>
      <c r="EG1062" s="495" t="str">
        <f>""&amp;(MID(数据表!AZ1062,1,MIN(FIND({0;1;2;3;4;5;6;7;8;9},数据表!AZ1062&amp;"1234567890",1)-1)))&amp;""</f>
        <v/>
      </c>
    </row>
    <row r="1063" spans="2:137" s="310" customFormat="1" ht="12" customHeight="1">
      <c r="B1063" s="286"/>
      <c r="C1063" s="286"/>
      <c r="D1063" s="286"/>
      <c r="E1063" s="479"/>
      <c r="F1063" s="282"/>
      <c r="G1063" s="283"/>
      <c r="H1063" s="421"/>
      <c r="I1063" s="421"/>
      <c r="J1063" s="283"/>
      <c r="K1063" s="421"/>
      <c r="L1063" s="282"/>
      <c r="N1063" s="282"/>
      <c r="S1063" s="282"/>
      <c r="T1063" s="283"/>
      <c r="U1063" s="283"/>
      <c r="V1063" s="283"/>
      <c r="W1063" s="283"/>
      <c r="X1063" s="283"/>
      <c r="Y1063" s="282"/>
      <c r="Z1063" s="282"/>
      <c r="AA1063" s="283"/>
      <c r="AB1063" s="282"/>
      <c r="AC1063" s="282"/>
      <c r="AD1063" s="282"/>
      <c r="AE1063" s="282"/>
      <c r="AF1063" s="283"/>
      <c r="AG1063" s="402"/>
      <c r="AH1063" s="283"/>
      <c r="AI1063" s="283"/>
      <c r="AJ1063" s="283"/>
      <c r="AK1063" s="283"/>
      <c r="AL1063" s="283"/>
      <c r="AM1063" s="282"/>
      <c r="AN1063" s="282"/>
      <c r="AO1063" s="282"/>
      <c r="AP1063" s="282"/>
      <c r="AQ1063" s="282"/>
      <c r="AR1063" s="282"/>
      <c r="AT1063" s="283"/>
      <c r="AU1063" s="283"/>
      <c r="AV1063" s="283"/>
      <c r="AW1063" s="283"/>
      <c r="AY1063" s="283"/>
      <c r="AZ1063" s="282"/>
      <c r="BA1063" s="283"/>
      <c r="BB1063" s="282"/>
      <c r="BC1063" s="282"/>
      <c r="BD1063" s="282"/>
      <c r="BE1063" s="283"/>
      <c r="BG1063" s="282"/>
      <c r="BH1063" s="282"/>
      <c r="BI1063" s="282"/>
      <c r="BL1063" s="421"/>
      <c r="BM1063" s="424"/>
      <c r="BN1063" s="424"/>
      <c r="BO1063" s="424"/>
      <c r="BP1063" s="424"/>
      <c r="BQ1063" s="421"/>
      <c r="BR1063" s="421"/>
      <c r="BV1063" s="282"/>
      <c r="BW1063" s="283"/>
      <c r="BY1063" s="283"/>
      <c r="BZ1063" s="283"/>
      <c r="CA1063" s="283"/>
      <c r="CB1063" s="282"/>
      <c r="CC1063" s="282"/>
      <c r="CD1063" s="282"/>
      <c r="CE1063" s="282"/>
      <c r="CG1063" s="427"/>
      <c r="CH1063" s="402"/>
      <c r="CI1063" s="424"/>
      <c r="CJ1063" s="282"/>
      <c r="CK1063" s="282"/>
      <c r="CL1063" s="283"/>
      <c r="CM1063" s="283"/>
      <c r="CP1063" s="282"/>
      <c r="DC1063" s="282"/>
      <c r="DD1063" s="282"/>
      <c r="DE1063" s="282"/>
      <c r="DF1063" s="282"/>
      <c r="DG1063" s="282"/>
      <c r="DH1063" s="282"/>
      <c r="DI1063" s="282"/>
      <c r="DJ1063" s="282"/>
      <c r="EF1063" s="495" t="str">
        <f>""&amp;(MID(数据表!AZ1063,1,MIN(FIND({"(";"（"},数据表!AZ1063&amp;"(（",1)-1)))&amp;""</f>
        <v/>
      </c>
      <c r="EG1063" s="495" t="str">
        <f>""&amp;(MID(数据表!AZ1063,1,MIN(FIND({0;1;2;3;4;5;6;7;8;9},数据表!AZ1063&amp;"1234567890",1)-1)))&amp;""</f>
        <v/>
      </c>
    </row>
    <row r="1064" spans="2:137" s="310" customFormat="1" ht="12" customHeight="1">
      <c r="B1064" s="286"/>
      <c r="C1064" s="286"/>
      <c r="D1064" s="286"/>
      <c r="E1064" s="479"/>
      <c r="F1064" s="282"/>
      <c r="G1064" s="283"/>
      <c r="H1064" s="421"/>
      <c r="I1064" s="421"/>
      <c r="J1064" s="283"/>
      <c r="K1064" s="421"/>
      <c r="L1064" s="282"/>
      <c r="N1064" s="282"/>
      <c r="S1064" s="282"/>
      <c r="T1064" s="283"/>
      <c r="U1064" s="283"/>
      <c r="V1064" s="283"/>
      <c r="W1064" s="283"/>
      <c r="X1064" s="283"/>
      <c r="Y1064" s="282"/>
      <c r="Z1064" s="282"/>
      <c r="AA1064" s="283"/>
      <c r="AB1064" s="282"/>
      <c r="AC1064" s="282"/>
      <c r="AD1064" s="282"/>
      <c r="AE1064" s="282"/>
      <c r="AF1064" s="283"/>
      <c r="AG1064" s="402"/>
      <c r="AH1064" s="283"/>
      <c r="AI1064" s="283"/>
      <c r="AJ1064" s="283"/>
      <c r="AK1064" s="283"/>
      <c r="AL1064" s="283"/>
      <c r="AM1064" s="282"/>
      <c r="AN1064" s="282"/>
      <c r="AO1064" s="282"/>
      <c r="AP1064" s="282"/>
      <c r="AQ1064" s="282"/>
      <c r="AR1064" s="282"/>
      <c r="AT1064" s="283"/>
      <c r="AU1064" s="283"/>
      <c r="AV1064" s="283"/>
      <c r="AW1064" s="283"/>
      <c r="AY1064" s="283"/>
      <c r="AZ1064" s="282"/>
      <c r="BA1064" s="283"/>
      <c r="BB1064" s="282"/>
      <c r="BC1064" s="282"/>
      <c r="BD1064" s="282"/>
      <c r="BE1064" s="283"/>
      <c r="BG1064" s="282"/>
      <c r="BH1064" s="282"/>
      <c r="BI1064" s="282"/>
      <c r="BL1064" s="421"/>
      <c r="BM1064" s="424"/>
      <c r="BN1064" s="424"/>
      <c r="BO1064" s="424"/>
      <c r="BP1064" s="424"/>
      <c r="BQ1064" s="421"/>
      <c r="BR1064" s="421"/>
      <c r="BV1064" s="282"/>
      <c r="BW1064" s="283"/>
      <c r="BY1064" s="283"/>
      <c r="BZ1064" s="283"/>
      <c r="CA1064" s="283"/>
      <c r="CB1064" s="282"/>
      <c r="CC1064" s="282"/>
      <c r="CD1064" s="282"/>
      <c r="CE1064" s="282"/>
      <c r="CG1064" s="427"/>
      <c r="CH1064" s="402"/>
      <c r="CI1064" s="424"/>
      <c r="CJ1064" s="282"/>
      <c r="CK1064" s="282"/>
      <c r="CL1064" s="283"/>
      <c r="CM1064" s="283"/>
      <c r="CP1064" s="282"/>
      <c r="DC1064" s="282"/>
      <c r="DD1064" s="282"/>
      <c r="DE1064" s="282"/>
      <c r="DF1064" s="282"/>
      <c r="DG1064" s="282"/>
      <c r="DH1064" s="282"/>
      <c r="DI1064" s="282"/>
      <c r="DJ1064" s="282"/>
      <c r="EF1064" s="495" t="str">
        <f>""&amp;(MID(数据表!AZ1064,1,MIN(FIND({"(";"（"},数据表!AZ1064&amp;"(（",1)-1)))&amp;""</f>
        <v/>
      </c>
      <c r="EG1064" s="495" t="str">
        <f>""&amp;(MID(数据表!AZ1064,1,MIN(FIND({0;1;2;3;4;5;6;7;8;9},数据表!AZ1064&amp;"1234567890",1)-1)))&amp;""</f>
        <v/>
      </c>
    </row>
    <row r="1065" spans="2:137" s="310" customFormat="1" ht="12" customHeight="1">
      <c r="B1065" s="286"/>
      <c r="C1065" s="286"/>
      <c r="D1065" s="286"/>
      <c r="E1065" s="479"/>
      <c r="F1065" s="282"/>
      <c r="G1065" s="283"/>
      <c r="H1065" s="421"/>
      <c r="I1065" s="421"/>
      <c r="J1065" s="283"/>
      <c r="K1065" s="421"/>
      <c r="L1065" s="282"/>
      <c r="N1065" s="282"/>
      <c r="S1065" s="282"/>
      <c r="T1065" s="283"/>
      <c r="U1065" s="283"/>
      <c r="V1065" s="283"/>
      <c r="W1065" s="283"/>
      <c r="X1065" s="283"/>
      <c r="Y1065" s="282"/>
      <c r="Z1065" s="282"/>
      <c r="AA1065" s="283"/>
      <c r="AB1065" s="282"/>
      <c r="AC1065" s="282"/>
      <c r="AD1065" s="282"/>
      <c r="AE1065" s="282"/>
      <c r="AF1065" s="283"/>
      <c r="AG1065" s="402"/>
      <c r="AH1065" s="283"/>
      <c r="AI1065" s="283"/>
      <c r="AJ1065" s="283"/>
      <c r="AK1065" s="283"/>
      <c r="AL1065" s="283"/>
      <c r="AM1065" s="282"/>
      <c r="AN1065" s="282"/>
      <c r="AO1065" s="282"/>
      <c r="AP1065" s="282"/>
      <c r="AQ1065" s="282"/>
      <c r="AR1065" s="282"/>
      <c r="AT1065" s="283"/>
      <c r="AU1065" s="283"/>
      <c r="AV1065" s="283"/>
      <c r="AW1065" s="283"/>
      <c r="AY1065" s="283"/>
      <c r="AZ1065" s="282"/>
      <c r="BA1065" s="283"/>
      <c r="BB1065" s="282"/>
      <c r="BC1065" s="282"/>
      <c r="BD1065" s="282"/>
      <c r="BE1065" s="283"/>
      <c r="BG1065" s="282"/>
      <c r="BH1065" s="282"/>
      <c r="BI1065" s="282"/>
      <c r="BL1065" s="421"/>
      <c r="BM1065" s="424"/>
      <c r="BN1065" s="424"/>
      <c r="BO1065" s="424"/>
      <c r="BP1065" s="424"/>
      <c r="BQ1065" s="421"/>
      <c r="BR1065" s="421"/>
      <c r="BV1065" s="282"/>
      <c r="BW1065" s="283"/>
      <c r="BY1065" s="283"/>
      <c r="BZ1065" s="283"/>
      <c r="CA1065" s="283"/>
      <c r="CB1065" s="282"/>
      <c r="CC1065" s="282"/>
      <c r="CD1065" s="282"/>
      <c r="CE1065" s="282"/>
      <c r="CG1065" s="427"/>
      <c r="CH1065" s="402"/>
      <c r="CI1065" s="424"/>
      <c r="CJ1065" s="282"/>
      <c r="CK1065" s="282"/>
      <c r="CL1065" s="283"/>
      <c r="CM1065" s="283"/>
      <c r="CP1065" s="282"/>
      <c r="DC1065" s="282"/>
      <c r="DD1065" s="282"/>
      <c r="DE1065" s="282"/>
      <c r="DF1065" s="282"/>
      <c r="DG1065" s="282"/>
      <c r="DH1065" s="282"/>
      <c r="DI1065" s="282"/>
      <c r="DJ1065" s="282"/>
      <c r="EF1065" s="495" t="str">
        <f>""&amp;(MID(数据表!AZ1065,1,MIN(FIND({"(";"（"},数据表!AZ1065&amp;"(（",1)-1)))&amp;""</f>
        <v/>
      </c>
      <c r="EG1065" s="495" t="str">
        <f>""&amp;(MID(数据表!AZ1065,1,MIN(FIND({0;1;2;3;4;5;6;7;8;9},数据表!AZ1065&amp;"1234567890",1)-1)))&amp;""</f>
        <v/>
      </c>
    </row>
    <row r="1066" spans="2:137" s="310" customFormat="1" ht="12" customHeight="1">
      <c r="B1066" s="286"/>
      <c r="C1066" s="286"/>
      <c r="D1066" s="286"/>
      <c r="E1066" s="479"/>
      <c r="F1066" s="282"/>
      <c r="G1066" s="283"/>
      <c r="H1066" s="421"/>
      <c r="I1066" s="421"/>
      <c r="J1066" s="283"/>
      <c r="K1066" s="421"/>
      <c r="L1066" s="282"/>
      <c r="N1066" s="282"/>
      <c r="S1066" s="282"/>
      <c r="T1066" s="283"/>
      <c r="U1066" s="283"/>
      <c r="V1066" s="283"/>
      <c r="W1066" s="283"/>
      <c r="X1066" s="283"/>
      <c r="Y1066" s="282"/>
      <c r="Z1066" s="282"/>
      <c r="AA1066" s="283"/>
      <c r="AB1066" s="282"/>
      <c r="AC1066" s="282"/>
      <c r="AD1066" s="282"/>
      <c r="AE1066" s="282"/>
      <c r="AF1066" s="283"/>
      <c r="AG1066" s="402"/>
      <c r="AH1066" s="283"/>
      <c r="AI1066" s="283"/>
      <c r="AJ1066" s="283"/>
      <c r="AK1066" s="283"/>
      <c r="AL1066" s="283"/>
      <c r="AM1066" s="282"/>
      <c r="AN1066" s="282"/>
      <c r="AO1066" s="282"/>
      <c r="AP1066" s="282"/>
      <c r="AQ1066" s="282"/>
      <c r="AR1066" s="282"/>
      <c r="AT1066" s="283"/>
      <c r="AU1066" s="283"/>
      <c r="AV1066" s="283"/>
      <c r="AW1066" s="283"/>
      <c r="AY1066" s="283"/>
      <c r="AZ1066" s="282"/>
      <c r="BA1066" s="283"/>
      <c r="BB1066" s="282"/>
      <c r="BC1066" s="282"/>
      <c r="BD1066" s="282"/>
      <c r="BE1066" s="283"/>
      <c r="BG1066" s="282"/>
      <c r="BH1066" s="282"/>
      <c r="BI1066" s="282"/>
      <c r="BL1066" s="421"/>
      <c r="BM1066" s="424"/>
      <c r="BN1066" s="424"/>
      <c r="BO1066" s="424"/>
      <c r="BP1066" s="424"/>
      <c r="BQ1066" s="421"/>
      <c r="BR1066" s="421"/>
      <c r="BV1066" s="282"/>
      <c r="BW1066" s="283"/>
      <c r="BY1066" s="283"/>
      <c r="BZ1066" s="283"/>
      <c r="CA1066" s="283"/>
      <c r="CB1066" s="282"/>
      <c r="CC1066" s="282"/>
      <c r="CD1066" s="282"/>
      <c r="CE1066" s="282"/>
      <c r="CG1066" s="427"/>
      <c r="CH1066" s="402"/>
      <c r="CI1066" s="424"/>
      <c r="CJ1066" s="282"/>
      <c r="CK1066" s="282"/>
      <c r="CL1066" s="283"/>
      <c r="CM1066" s="283"/>
      <c r="CP1066" s="282"/>
      <c r="DC1066" s="282"/>
      <c r="DD1066" s="282"/>
      <c r="DE1066" s="282"/>
      <c r="DF1066" s="282"/>
      <c r="DG1066" s="282"/>
      <c r="DH1066" s="282"/>
      <c r="DI1066" s="282"/>
      <c r="DJ1066" s="282"/>
      <c r="EF1066" s="495" t="str">
        <f>""&amp;(MID(数据表!AZ1066,1,MIN(FIND({"(";"（"},数据表!AZ1066&amp;"(（",1)-1)))&amp;""</f>
        <v/>
      </c>
      <c r="EG1066" s="495" t="str">
        <f>""&amp;(MID(数据表!AZ1066,1,MIN(FIND({0;1;2;3;4;5;6;7;8;9},数据表!AZ1066&amp;"1234567890",1)-1)))&amp;""</f>
        <v/>
      </c>
    </row>
    <row r="1067" spans="2:137" s="310" customFormat="1" ht="12" customHeight="1">
      <c r="B1067" s="286"/>
      <c r="C1067" s="286"/>
      <c r="D1067" s="286"/>
      <c r="E1067" s="479"/>
      <c r="F1067" s="282"/>
      <c r="G1067" s="283"/>
      <c r="H1067" s="421"/>
      <c r="I1067" s="421"/>
      <c r="J1067" s="283"/>
      <c r="K1067" s="421"/>
      <c r="L1067" s="282"/>
      <c r="N1067" s="282"/>
      <c r="S1067" s="282"/>
      <c r="T1067" s="283"/>
      <c r="U1067" s="283"/>
      <c r="V1067" s="283"/>
      <c r="W1067" s="283"/>
      <c r="X1067" s="283"/>
      <c r="Y1067" s="282"/>
      <c r="Z1067" s="282"/>
      <c r="AA1067" s="283"/>
      <c r="AB1067" s="282"/>
      <c r="AC1067" s="282"/>
      <c r="AD1067" s="282"/>
      <c r="AE1067" s="282"/>
      <c r="AF1067" s="283"/>
      <c r="AG1067" s="402"/>
      <c r="AH1067" s="283"/>
      <c r="AI1067" s="283"/>
      <c r="AJ1067" s="283"/>
      <c r="AK1067" s="283"/>
      <c r="AL1067" s="283"/>
      <c r="AM1067" s="282"/>
      <c r="AN1067" s="282"/>
      <c r="AO1067" s="282"/>
      <c r="AP1067" s="282"/>
      <c r="AQ1067" s="282"/>
      <c r="AR1067" s="282"/>
      <c r="AT1067" s="283"/>
      <c r="AU1067" s="283"/>
      <c r="AV1067" s="283"/>
      <c r="AW1067" s="283"/>
      <c r="AY1067" s="283"/>
      <c r="AZ1067" s="282"/>
      <c r="BA1067" s="283"/>
      <c r="BB1067" s="282"/>
      <c r="BC1067" s="282"/>
      <c r="BD1067" s="282"/>
      <c r="BE1067" s="283"/>
      <c r="BG1067" s="282"/>
      <c r="BH1067" s="282"/>
      <c r="BI1067" s="282"/>
      <c r="BL1067" s="421"/>
      <c r="BM1067" s="424"/>
      <c r="BN1067" s="424"/>
      <c r="BO1067" s="424"/>
      <c r="BP1067" s="424"/>
      <c r="BQ1067" s="421"/>
      <c r="BR1067" s="421"/>
      <c r="BV1067" s="282"/>
      <c r="BW1067" s="283"/>
      <c r="BY1067" s="283"/>
      <c r="BZ1067" s="283"/>
      <c r="CA1067" s="283"/>
      <c r="CB1067" s="282"/>
      <c r="CC1067" s="282"/>
      <c r="CD1067" s="282"/>
      <c r="CE1067" s="282"/>
      <c r="CG1067" s="427"/>
      <c r="CH1067" s="402"/>
      <c r="CI1067" s="424"/>
      <c r="CJ1067" s="282"/>
      <c r="CK1067" s="282"/>
      <c r="CL1067" s="283"/>
      <c r="CM1067" s="283"/>
      <c r="CP1067" s="282"/>
      <c r="DC1067" s="282"/>
      <c r="DD1067" s="282"/>
      <c r="DE1067" s="282"/>
      <c r="DF1067" s="282"/>
      <c r="DG1067" s="282"/>
      <c r="DH1067" s="282"/>
      <c r="DI1067" s="282"/>
      <c r="DJ1067" s="282"/>
      <c r="EF1067" s="495" t="str">
        <f>""&amp;(MID(数据表!AZ1067,1,MIN(FIND({"(";"（"},数据表!AZ1067&amp;"(（",1)-1)))&amp;""</f>
        <v/>
      </c>
      <c r="EG1067" s="495" t="str">
        <f>""&amp;(MID(数据表!AZ1067,1,MIN(FIND({0;1;2;3;4;5;6;7;8;9},数据表!AZ1067&amp;"1234567890",1)-1)))&amp;""</f>
        <v/>
      </c>
    </row>
    <row r="1068" spans="2:137" s="310" customFormat="1" ht="12" customHeight="1">
      <c r="B1068" s="286"/>
      <c r="C1068" s="286"/>
      <c r="D1068" s="286"/>
      <c r="E1068" s="479"/>
      <c r="F1068" s="282"/>
      <c r="G1068" s="283"/>
      <c r="H1068" s="421"/>
      <c r="I1068" s="421"/>
      <c r="J1068" s="283"/>
      <c r="K1068" s="421"/>
      <c r="L1068" s="282"/>
      <c r="N1068" s="282"/>
      <c r="S1068" s="282"/>
      <c r="T1068" s="283"/>
      <c r="U1068" s="283"/>
      <c r="V1068" s="283"/>
      <c r="W1068" s="283"/>
      <c r="X1068" s="283"/>
      <c r="Y1068" s="282"/>
      <c r="Z1068" s="282"/>
      <c r="AA1068" s="283"/>
      <c r="AB1068" s="282"/>
      <c r="AC1068" s="282"/>
      <c r="AD1068" s="282"/>
      <c r="AE1068" s="282"/>
      <c r="AF1068" s="283"/>
      <c r="AG1068" s="402"/>
      <c r="AH1068" s="283"/>
      <c r="AI1068" s="283"/>
      <c r="AJ1068" s="283"/>
      <c r="AK1068" s="283"/>
      <c r="AL1068" s="283"/>
      <c r="AM1068" s="282"/>
      <c r="AN1068" s="282"/>
      <c r="AO1068" s="282"/>
      <c r="AP1068" s="282"/>
      <c r="AQ1068" s="282"/>
      <c r="AR1068" s="282"/>
      <c r="AT1068" s="283"/>
      <c r="AU1068" s="283"/>
      <c r="AV1068" s="283"/>
      <c r="AW1068" s="283"/>
      <c r="AY1068" s="283"/>
      <c r="AZ1068" s="282"/>
      <c r="BA1068" s="283"/>
      <c r="BB1068" s="282"/>
      <c r="BC1068" s="282"/>
      <c r="BD1068" s="282"/>
      <c r="BE1068" s="283"/>
      <c r="BG1068" s="282"/>
      <c r="BH1068" s="282"/>
      <c r="BI1068" s="282"/>
      <c r="BL1068" s="421"/>
      <c r="BM1068" s="424"/>
      <c r="BN1068" s="424"/>
      <c r="BO1068" s="424"/>
      <c r="BP1068" s="424"/>
      <c r="BQ1068" s="421"/>
      <c r="BR1068" s="421"/>
      <c r="BV1068" s="282"/>
      <c r="BW1068" s="283"/>
      <c r="BY1068" s="283"/>
      <c r="BZ1068" s="283"/>
      <c r="CA1068" s="283"/>
      <c r="CB1068" s="282"/>
      <c r="CC1068" s="282"/>
      <c r="CD1068" s="282"/>
      <c r="CE1068" s="282"/>
      <c r="CG1068" s="427"/>
      <c r="CH1068" s="402"/>
      <c r="CI1068" s="424"/>
      <c r="CJ1068" s="282"/>
      <c r="CK1068" s="282"/>
      <c r="CL1068" s="283"/>
      <c r="CM1068" s="283"/>
      <c r="CP1068" s="282"/>
      <c r="DC1068" s="282"/>
      <c r="DD1068" s="282"/>
      <c r="DE1068" s="282"/>
      <c r="DF1068" s="282"/>
      <c r="DG1068" s="282"/>
      <c r="DH1068" s="282"/>
      <c r="DI1068" s="282"/>
      <c r="DJ1068" s="282"/>
      <c r="EF1068" s="495" t="str">
        <f>""&amp;(MID(数据表!AZ1068,1,MIN(FIND({"(";"（"},数据表!AZ1068&amp;"(（",1)-1)))&amp;""</f>
        <v/>
      </c>
      <c r="EG1068" s="495" t="str">
        <f>""&amp;(MID(数据表!AZ1068,1,MIN(FIND({0;1;2;3;4;5;6;7;8;9},数据表!AZ1068&amp;"1234567890",1)-1)))&amp;""</f>
        <v/>
      </c>
    </row>
    <row r="1069" spans="2:137" s="310" customFormat="1" ht="12" customHeight="1">
      <c r="B1069" s="286"/>
      <c r="C1069" s="286"/>
      <c r="D1069" s="286"/>
      <c r="E1069" s="479"/>
      <c r="F1069" s="282"/>
      <c r="G1069" s="283"/>
      <c r="H1069" s="421"/>
      <c r="I1069" s="421"/>
      <c r="J1069" s="283"/>
      <c r="K1069" s="421"/>
      <c r="L1069" s="282"/>
      <c r="N1069" s="282"/>
      <c r="S1069" s="282"/>
      <c r="T1069" s="283"/>
      <c r="U1069" s="283"/>
      <c r="V1069" s="283"/>
      <c r="W1069" s="283"/>
      <c r="X1069" s="283"/>
      <c r="Y1069" s="282"/>
      <c r="Z1069" s="282"/>
      <c r="AA1069" s="283"/>
      <c r="AB1069" s="282"/>
      <c r="AC1069" s="282"/>
      <c r="AD1069" s="282"/>
      <c r="AE1069" s="282"/>
      <c r="AF1069" s="283"/>
      <c r="AG1069" s="402"/>
      <c r="AH1069" s="283"/>
      <c r="AI1069" s="283"/>
      <c r="AJ1069" s="283"/>
      <c r="AK1069" s="283"/>
      <c r="AL1069" s="283"/>
      <c r="AM1069" s="282"/>
      <c r="AN1069" s="282"/>
      <c r="AO1069" s="282"/>
      <c r="AP1069" s="282"/>
      <c r="AQ1069" s="282"/>
      <c r="AR1069" s="282"/>
      <c r="AT1069" s="283"/>
      <c r="AU1069" s="283"/>
      <c r="AV1069" s="283"/>
      <c r="AW1069" s="283"/>
      <c r="AY1069" s="283"/>
      <c r="AZ1069" s="282"/>
      <c r="BA1069" s="283"/>
      <c r="BB1069" s="282"/>
      <c r="BC1069" s="282"/>
      <c r="BD1069" s="282"/>
      <c r="BE1069" s="283"/>
      <c r="BG1069" s="282"/>
      <c r="BH1069" s="282"/>
      <c r="BI1069" s="282"/>
      <c r="BL1069" s="421"/>
      <c r="BM1069" s="424"/>
      <c r="BN1069" s="424"/>
      <c r="BO1069" s="424"/>
      <c r="BP1069" s="424"/>
      <c r="BQ1069" s="421"/>
      <c r="BR1069" s="421"/>
      <c r="BV1069" s="282"/>
      <c r="BW1069" s="283"/>
      <c r="BY1069" s="283"/>
      <c r="BZ1069" s="283"/>
      <c r="CA1069" s="283"/>
      <c r="CB1069" s="282"/>
      <c r="CC1069" s="282"/>
      <c r="CD1069" s="282"/>
      <c r="CE1069" s="282"/>
      <c r="CG1069" s="427"/>
      <c r="CH1069" s="402"/>
      <c r="CI1069" s="424"/>
      <c r="CJ1069" s="282"/>
      <c r="CK1069" s="282"/>
      <c r="CL1069" s="283"/>
      <c r="CM1069" s="283"/>
      <c r="CP1069" s="282"/>
      <c r="DC1069" s="282"/>
      <c r="DD1069" s="282"/>
      <c r="DE1069" s="282"/>
      <c r="DF1069" s="282"/>
      <c r="DG1069" s="282"/>
      <c r="DH1069" s="282"/>
      <c r="DI1069" s="282"/>
      <c r="DJ1069" s="282"/>
      <c r="EF1069" s="495" t="str">
        <f>""&amp;(MID(数据表!AZ1069,1,MIN(FIND({"(";"（"},数据表!AZ1069&amp;"(（",1)-1)))&amp;""</f>
        <v/>
      </c>
      <c r="EG1069" s="495" t="str">
        <f>""&amp;(MID(数据表!AZ1069,1,MIN(FIND({0;1;2;3;4;5;6;7;8;9},数据表!AZ1069&amp;"1234567890",1)-1)))&amp;""</f>
        <v/>
      </c>
    </row>
    <row r="1070" spans="2:137" s="310" customFormat="1" ht="12" customHeight="1">
      <c r="B1070" s="286"/>
      <c r="C1070" s="286"/>
      <c r="D1070" s="286"/>
      <c r="E1070" s="479"/>
      <c r="F1070" s="282"/>
      <c r="G1070" s="283"/>
      <c r="H1070" s="421"/>
      <c r="I1070" s="421"/>
      <c r="J1070" s="283"/>
      <c r="K1070" s="421"/>
      <c r="L1070" s="282"/>
      <c r="N1070" s="282"/>
      <c r="S1070" s="282"/>
      <c r="T1070" s="283"/>
      <c r="U1070" s="283"/>
      <c r="V1070" s="283"/>
      <c r="W1070" s="283"/>
      <c r="X1070" s="283"/>
      <c r="Y1070" s="282"/>
      <c r="Z1070" s="282"/>
      <c r="AA1070" s="283"/>
      <c r="AB1070" s="282"/>
      <c r="AC1070" s="282"/>
      <c r="AD1070" s="282"/>
      <c r="AE1070" s="282"/>
      <c r="AF1070" s="283"/>
      <c r="AG1070" s="402"/>
      <c r="AH1070" s="283"/>
      <c r="AI1070" s="283"/>
      <c r="AJ1070" s="283"/>
      <c r="AK1070" s="283"/>
      <c r="AL1070" s="283"/>
      <c r="AM1070" s="282"/>
      <c r="AN1070" s="282"/>
      <c r="AO1070" s="282"/>
      <c r="AP1070" s="282"/>
      <c r="AQ1070" s="282"/>
      <c r="AR1070" s="282"/>
      <c r="AT1070" s="283"/>
      <c r="AU1070" s="283"/>
      <c r="AV1070" s="283"/>
      <c r="AW1070" s="283"/>
      <c r="AY1070" s="283"/>
      <c r="AZ1070" s="282"/>
      <c r="BA1070" s="283"/>
      <c r="BB1070" s="282"/>
      <c r="BC1070" s="282"/>
      <c r="BD1070" s="282"/>
      <c r="BE1070" s="283"/>
      <c r="BG1070" s="282"/>
      <c r="BH1070" s="282"/>
      <c r="BI1070" s="282"/>
      <c r="BL1070" s="421"/>
      <c r="BM1070" s="424"/>
      <c r="BN1070" s="424"/>
      <c r="BO1070" s="424"/>
      <c r="BP1070" s="424"/>
      <c r="BQ1070" s="421"/>
      <c r="BR1070" s="421"/>
      <c r="BV1070" s="282"/>
      <c r="BW1070" s="283"/>
      <c r="BY1070" s="283"/>
      <c r="BZ1070" s="283"/>
      <c r="CA1070" s="283"/>
      <c r="CB1070" s="282"/>
      <c r="CC1070" s="282"/>
      <c r="CD1070" s="282"/>
      <c r="CE1070" s="282"/>
      <c r="CG1070" s="427"/>
      <c r="CH1070" s="402"/>
      <c r="CI1070" s="424"/>
      <c r="CJ1070" s="282"/>
      <c r="CK1070" s="282"/>
      <c r="CL1070" s="283"/>
      <c r="CM1070" s="283"/>
      <c r="CP1070" s="282"/>
      <c r="DC1070" s="282"/>
      <c r="DD1070" s="282"/>
      <c r="DE1070" s="282"/>
      <c r="DF1070" s="282"/>
      <c r="DG1070" s="282"/>
      <c r="DH1070" s="282"/>
      <c r="DI1070" s="282"/>
      <c r="DJ1070" s="282"/>
      <c r="EF1070" s="495" t="str">
        <f>""&amp;(MID(数据表!AZ1070,1,MIN(FIND({"(";"（"},数据表!AZ1070&amp;"(（",1)-1)))&amp;""</f>
        <v/>
      </c>
      <c r="EG1070" s="495" t="str">
        <f>""&amp;(MID(数据表!AZ1070,1,MIN(FIND({0;1;2;3;4;5;6;7;8;9},数据表!AZ1070&amp;"1234567890",1)-1)))&amp;""</f>
        <v/>
      </c>
    </row>
    <row r="1071" spans="2:137" s="310" customFormat="1" ht="12" customHeight="1">
      <c r="B1071" s="286"/>
      <c r="C1071" s="286"/>
      <c r="D1071" s="286"/>
      <c r="E1071" s="479"/>
      <c r="F1071" s="282"/>
      <c r="G1071" s="283"/>
      <c r="H1071" s="421"/>
      <c r="I1071" s="421"/>
      <c r="J1071" s="283"/>
      <c r="K1071" s="421"/>
      <c r="L1071" s="282"/>
      <c r="N1071" s="282"/>
      <c r="S1071" s="282"/>
      <c r="T1071" s="283"/>
      <c r="U1071" s="283"/>
      <c r="V1071" s="283"/>
      <c r="W1071" s="283"/>
      <c r="X1071" s="283"/>
      <c r="Y1071" s="282"/>
      <c r="Z1071" s="282"/>
      <c r="AA1071" s="283"/>
      <c r="AB1071" s="282"/>
      <c r="AC1071" s="282"/>
      <c r="AD1071" s="282"/>
      <c r="AE1071" s="282"/>
      <c r="AF1071" s="283"/>
      <c r="AG1071" s="402"/>
      <c r="AH1071" s="283"/>
      <c r="AI1071" s="283"/>
      <c r="AJ1071" s="283"/>
      <c r="AK1071" s="283"/>
      <c r="AL1071" s="283"/>
      <c r="AM1071" s="282"/>
      <c r="AN1071" s="282"/>
      <c r="AO1071" s="282"/>
      <c r="AP1071" s="282"/>
      <c r="AQ1071" s="282"/>
      <c r="AR1071" s="282"/>
      <c r="AT1071" s="283"/>
      <c r="AU1071" s="283"/>
      <c r="AV1071" s="283"/>
      <c r="AW1071" s="283"/>
      <c r="AY1071" s="283"/>
      <c r="AZ1071" s="282"/>
      <c r="BA1071" s="283"/>
      <c r="BB1071" s="282"/>
      <c r="BC1071" s="282"/>
      <c r="BD1071" s="282"/>
      <c r="BE1071" s="283"/>
      <c r="BG1071" s="282"/>
      <c r="BH1071" s="282"/>
      <c r="BI1071" s="282"/>
      <c r="BL1071" s="421"/>
      <c r="BM1071" s="424"/>
      <c r="BN1071" s="424"/>
      <c r="BO1071" s="424"/>
      <c r="BP1071" s="424"/>
      <c r="BQ1071" s="421"/>
      <c r="BR1071" s="421"/>
      <c r="BV1071" s="282"/>
      <c r="BW1071" s="283"/>
      <c r="BY1071" s="283"/>
      <c r="BZ1071" s="283"/>
      <c r="CA1071" s="283"/>
      <c r="CB1071" s="282"/>
      <c r="CC1071" s="282"/>
      <c r="CD1071" s="282"/>
      <c r="CE1071" s="282"/>
      <c r="CG1071" s="427"/>
      <c r="CH1071" s="402"/>
      <c r="CI1071" s="424"/>
      <c r="CJ1071" s="282"/>
      <c r="CK1071" s="282"/>
      <c r="CL1071" s="283"/>
      <c r="CM1071" s="283"/>
      <c r="CP1071" s="282"/>
      <c r="DC1071" s="282"/>
      <c r="DD1071" s="282"/>
      <c r="DE1071" s="282"/>
      <c r="DF1071" s="282"/>
      <c r="DG1071" s="282"/>
      <c r="DH1071" s="282"/>
      <c r="DI1071" s="282"/>
      <c r="DJ1071" s="282"/>
      <c r="EF1071" s="495" t="str">
        <f>""&amp;(MID(数据表!AZ1071,1,MIN(FIND({"(";"（"},数据表!AZ1071&amp;"(（",1)-1)))&amp;""</f>
        <v/>
      </c>
      <c r="EG1071" s="495" t="str">
        <f>""&amp;(MID(数据表!AZ1071,1,MIN(FIND({0;1;2;3;4;5;6;7;8;9},数据表!AZ1071&amp;"1234567890",1)-1)))&amp;""</f>
        <v/>
      </c>
    </row>
    <row r="1072" spans="2:137" s="310" customFormat="1" ht="12" customHeight="1">
      <c r="B1072" s="286"/>
      <c r="C1072" s="286"/>
      <c r="D1072" s="286"/>
      <c r="E1072" s="479"/>
      <c r="F1072" s="282"/>
      <c r="G1072" s="283"/>
      <c r="H1072" s="421"/>
      <c r="I1072" s="421"/>
      <c r="J1072" s="283"/>
      <c r="K1072" s="421"/>
      <c r="L1072" s="282"/>
      <c r="N1072" s="282"/>
      <c r="S1072" s="282"/>
      <c r="T1072" s="283"/>
      <c r="U1072" s="283"/>
      <c r="V1072" s="283"/>
      <c r="W1072" s="283"/>
      <c r="X1072" s="283"/>
      <c r="Y1072" s="282"/>
      <c r="Z1072" s="282"/>
      <c r="AA1072" s="283"/>
      <c r="AB1072" s="282"/>
      <c r="AC1072" s="282"/>
      <c r="AD1072" s="282"/>
      <c r="AE1072" s="282"/>
      <c r="AF1072" s="283"/>
      <c r="AG1072" s="402"/>
      <c r="AH1072" s="283"/>
      <c r="AI1072" s="283"/>
      <c r="AJ1072" s="283"/>
      <c r="AK1072" s="283"/>
      <c r="AL1072" s="283"/>
      <c r="AM1072" s="282"/>
      <c r="AN1072" s="282"/>
      <c r="AO1072" s="282"/>
      <c r="AP1072" s="282"/>
      <c r="AQ1072" s="282"/>
      <c r="AR1072" s="282"/>
      <c r="AT1072" s="283"/>
      <c r="AU1072" s="283"/>
      <c r="AV1072" s="283"/>
      <c r="AW1072" s="283"/>
      <c r="AY1072" s="283"/>
      <c r="AZ1072" s="282"/>
      <c r="BA1072" s="283"/>
      <c r="BB1072" s="282"/>
      <c r="BC1072" s="282"/>
      <c r="BD1072" s="282"/>
      <c r="BE1072" s="283"/>
      <c r="BG1072" s="282"/>
      <c r="BH1072" s="282"/>
      <c r="BI1072" s="282"/>
      <c r="BL1072" s="421"/>
      <c r="BM1072" s="424"/>
      <c r="BN1072" s="424"/>
      <c r="BO1072" s="424"/>
      <c r="BP1072" s="424"/>
      <c r="BQ1072" s="421"/>
      <c r="BR1072" s="421"/>
      <c r="BV1072" s="282"/>
      <c r="BW1072" s="283"/>
      <c r="BY1072" s="283"/>
      <c r="BZ1072" s="283"/>
      <c r="CA1072" s="283"/>
      <c r="CB1072" s="282"/>
      <c r="CC1072" s="282"/>
      <c r="CD1072" s="282"/>
      <c r="CE1072" s="282"/>
      <c r="CG1072" s="427"/>
      <c r="CH1072" s="402"/>
      <c r="CI1072" s="424"/>
      <c r="CJ1072" s="282"/>
      <c r="CK1072" s="282"/>
      <c r="CL1072" s="283"/>
      <c r="CM1072" s="283"/>
      <c r="CP1072" s="282"/>
      <c r="DC1072" s="282"/>
      <c r="DD1072" s="282"/>
      <c r="DE1072" s="282"/>
      <c r="DF1072" s="282"/>
      <c r="DG1072" s="282"/>
      <c r="DH1072" s="282"/>
      <c r="DI1072" s="282"/>
      <c r="DJ1072" s="282"/>
      <c r="EF1072" s="495" t="str">
        <f>""&amp;(MID(数据表!AZ1072,1,MIN(FIND({"(";"（"},数据表!AZ1072&amp;"(（",1)-1)))&amp;""</f>
        <v/>
      </c>
      <c r="EG1072" s="495" t="str">
        <f>""&amp;(MID(数据表!AZ1072,1,MIN(FIND({0;1;2;3;4;5;6;7;8;9},数据表!AZ1072&amp;"1234567890",1)-1)))&amp;""</f>
        <v/>
      </c>
    </row>
    <row r="1073" spans="2:137" s="310" customFormat="1" ht="12" customHeight="1">
      <c r="B1073" s="286"/>
      <c r="C1073" s="286"/>
      <c r="D1073" s="286"/>
      <c r="E1073" s="479"/>
      <c r="F1073" s="282"/>
      <c r="G1073" s="283"/>
      <c r="H1073" s="421"/>
      <c r="I1073" s="421"/>
      <c r="J1073" s="283"/>
      <c r="K1073" s="421"/>
      <c r="L1073" s="282"/>
      <c r="N1073" s="282"/>
      <c r="S1073" s="282"/>
      <c r="T1073" s="283"/>
      <c r="U1073" s="283"/>
      <c r="V1073" s="283"/>
      <c r="W1073" s="283"/>
      <c r="X1073" s="283"/>
      <c r="Y1073" s="282"/>
      <c r="Z1073" s="282"/>
      <c r="AA1073" s="283"/>
      <c r="AB1073" s="282"/>
      <c r="AC1073" s="282"/>
      <c r="AD1073" s="282"/>
      <c r="AE1073" s="282"/>
      <c r="AF1073" s="283"/>
      <c r="AG1073" s="402"/>
      <c r="AH1073" s="283"/>
      <c r="AI1073" s="283"/>
      <c r="AJ1073" s="283"/>
      <c r="AK1073" s="283"/>
      <c r="AL1073" s="283"/>
      <c r="AM1073" s="282"/>
      <c r="AN1073" s="282"/>
      <c r="AO1073" s="282"/>
      <c r="AP1073" s="282"/>
      <c r="AQ1073" s="282"/>
      <c r="AR1073" s="282"/>
      <c r="AT1073" s="283"/>
      <c r="AU1073" s="283"/>
      <c r="AV1073" s="283"/>
      <c r="AW1073" s="283"/>
      <c r="AY1073" s="283"/>
      <c r="AZ1073" s="282"/>
      <c r="BA1073" s="283"/>
      <c r="BB1073" s="282"/>
      <c r="BC1073" s="282"/>
      <c r="BD1073" s="282"/>
      <c r="BE1073" s="283"/>
      <c r="BG1073" s="282"/>
      <c r="BH1073" s="282"/>
      <c r="BI1073" s="282"/>
      <c r="BL1073" s="421"/>
      <c r="BM1073" s="424"/>
      <c r="BN1073" s="424"/>
      <c r="BO1073" s="424"/>
      <c r="BP1073" s="424"/>
      <c r="BQ1073" s="421"/>
      <c r="BR1073" s="421"/>
      <c r="BV1073" s="282"/>
      <c r="BW1073" s="283"/>
      <c r="BY1073" s="283"/>
      <c r="BZ1073" s="283"/>
      <c r="CA1073" s="283"/>
      <c r="CB1073" s="282"/>
      <c r="CC1073" s="282"/>
      <c r="CD1073" s="282"/>
      <c r="CE1073" s="282"/>
      <c r="CG1073" s="427"/>
      <c r="CH1073" s="402"/>
      <c r="CI1073" s="424"/>
      <c r="CJ1073" s="282"/>
      <c r="CK1073" s="282"/>
      <c r="CL1073" s="283"/>
      <c r="CM1073" s="283"/>
      <c r="CP1073" s="282"/>
      <c r="DC1073" s="282"/>
      <c r="DD1073" s="282"/>
      <c r="DE1073" s="282"/>
      <c r="DF1073" s="282"/>
      <c r="DG1073" s="282"/>
      <c r="DH1073" s="282"/>
      <c r="DI1073" s="282"/>
      <c r="DJ1073" s="282"/>
      <c r="EF1073" s="495" t="str">
        <f>""&amp;(MID(数据表!AZ1073,1,MIN(FIND({"(";"（"},数据表!AZ1073&amp;"(（",1)-1)))&amp;""</f>
        <v/>
      </c>
      <c r="EG1073" s="495" t="str">
        <f>""&amp;(MID(数据表!AZ1073,1,MIN(FIND({0;1;2;3;4;5;6;7;8;9},数据表!AZ1073&amp;"1234567890",1)-1)))&amp;""</f>
        <v/>
      </c>
    </row>
    <row r="1074" spans="2:137" s="310" customFormat="1" ht="12" customHeight="1">
      <c r="B1074" s="286"/>
      <c r="C1074" s="286"/>
      <c r="D1074" s="286"/>
      <c r="E1074" s="479"/>
      <c r="F1074" s="282"/>
      <c r="G1074" s="283"/>
      <c r="H1074" s="421"/>
      <c r="I1074" s="421"/>
      <c r="J1074" s="283"/>
      <c r="K1074" s="421"/>
      <c r="L1074" s="282"/>
      <c r="N1074" s="282"/>
      <c r="S1074" s="282"/>
      <c r="T1074" s="283"/>
      <c r="U1074" s="283"/>
      <c r="V1074" s="283"/>
      <c r="W1074" s="283"/>
      <c r="X1074" s="283"/>
      <c r="Y1074" s="282"/>
      <c r="Z1074" s="282"/>
      <c r="AA1074" s="283"/>
      <c r="AB1074" s="282"/>
      <c r="AC1074" s="282"/>
      <c r="AD1074" s="282"/>
      <c r="AE1074" s="282"/>
      <c r="AF1074" s="283"/>
      <c r="AG1074" s="402"/>
      <c r="AH1074" s="283"/>
      <c r="AI1074" s="283"/>
      <c r="AJ1074" s="283"/>
      <c r="AK1074" s="283"/>
      <c r="AL1074" s="283"/>
      <c r="AM1074" s="282"/>
      <c r="AN1074" s="282"/>
      <c r="AO1074" s="282"/>
      <c r="AP1074" s="282"/>
      <c r="AQ1074" s="282"/>
      <c r="AR1074" s="282"/>
      <c r="AT1074" s="283"/>
      <c r="AU1074" s="283"/>
      <c r="AV1074" s="283"/>
      <c r="AW1074" s="283"/>
      <c r="AY1074" s="283"/>
      <c r="AZ1074" s="282"/>
      <c r="BA1074" s="283"/>
      <c r="BB1074" s="282"/>
      <c r="BC1074" s="282"/>
      <c r="BD1074" s="282"/>
      <c r="BE1074" s="283"/>
      <c r="BG1074" s="282"/>
      <c r="BH1074" s="282"/>
      <c r="BI1074" s="282"/>
      <c r="BL1074" s="421"/>
      <c r="BM1074" s="424"/>
      <c r="BN1074" s="424"/>
      <c r="BO1074" s="424"/>
      <c r="BP1074" s="424"/>
      <c r="BQ1074" s="421"/>
      <c r="BR1074" s="421"/>
      <c r="BV1074" s="282"/>
      <c r="BW1074" s="283"/>
      <c r="BY1074" s="283"/>
      <c r="BZ1074" s="283"/>
      <c r="CA1074" s="283"/>
      <c r="CB1074" s="282"/>
      <c r="CC1074" s="282"/>
      <c r="CD1074" s="282"/>
      <c r="CE1074" s="282"/>
      <c r="CG1074" s="427"/>
      <c r="CH1074" s="402"/>
      <c r="CI1074" s="424"/>
      <c r="CJ1074" s="282"/>
      <c r="CK1074" s="282"/>
      <c r="CL1074" s="283"/>
      <c r="CM1074" s="283"/>
      <c r="CP1074" s="282"/>
      <c r="DC1074" s="282"/>
      <c r="DD1074" s="282"/>
      <c r="DE1074" s="282"/>
      <c r="DF1074" s="282"/>
      <c r="DG1074" s="282"/>
      <c r="DH1074" s="282"/>
      <c r="DI1074" s="282"/>
      <c r="DJ1074" s="282"/>
      <c r="EF1074" s="495" t="str">
        <f>""&amp;(MID(数据表!AZ1074,1,MIN(FIND({"(";"（"},数据表!AZ1074&amp;"(（",1)-1)))&amp;""</f>
        <v/>
      </c>
      <c r="EG1074" s="495" t="str">
        <f>""&amp;(MID(数据表!AZ1074,1,MIN(FIND({0;1;2;3;4;5;6;7;8;9},数据表!AZ1074&amp;"1234567890",1)-1)))&amp;""</f>
        <v/>
      </c>
    </row>
    <row r="1075" spans="2:137" s="310" customFormat="1" ht="12" customHeight="1">
      <c r="B1075" s="286"/>
      <c r="C1075" s="286"/>
      <c r="D1075" s="286"/>
      <c r="E1075" s="479"/>
      <c r="F1075" s="282"/>
      <c r="G1075" s="283"/>
      <c r="H1075" s="421"/>
      <c r="I1075" s="421"/>
      <c r="J1075" s="283"/>
      <c r="K1075" s="421"/>
      <c r="L1075" s="282"/>
      <c r="N1075" s="282"/>
      <c r="S1075" s="282"/>
      <c r="T1075" s="283"/>
      <c r="U1075" s="283"/>
      <c r="V1075" s="283"/>
      <c r="W1075" s="283"/>
      <c r="X1075" s="283"/>
      <c r="Y1075" s="282"/>
      <c r="Z1075" s="282"/>
      <c r="AA1075" s="283"/>
      <c r="AB1075" s="282"/>
      <c r="AC1075" s="282"/>
      <c r="AD1075" s="282"/>
      <c r="AE1075" s="282"/>
      <c r="AF1075" s="283"/>
      <c r="AG1075" s="402"/>
      <c r="AH1075" s="283"/>
      <c r="AI1075" s="283"/>
      <c r="AJ1075" s="283"/>
      <c r="AK1075" s="283"/>
      <c r="AL1075" s="283"/>
      <c r="AM1075" s="282"/>
      <c r="AN1075" s="282"/>
      <c r="AO1075" s="282"/>
      <c r="AP1075" s="282"/>
      <c r="AQ1075" s="282"/>
      <c r="AR1075" s="282"/>
      <c r="AT1075" s="283"/>
      <c r="AU1075" s="283"/>
      <c r="AV1075" s="283"/>
      <c r="AW1075" s="283"/>
      <c r="AY1075" s="283"/>
      <c r="AZ1075" s="282"/>
      <c r="BA1075" s="283"/>
      <c r="BB1075" s="282"/>
      <c r="BC1075" s="282"/>
      <c r="BD1075" s="282"/>
      <c r="BE1075" s="283"/>
      <c r="BG1075" s="282"/>
      <c r="BH1075" s="282"/>
      <c r="BI1075" s="282"/>
      <c r="BL1075" s="421"/>
      <c r="BM1075" s="424"/>
      <c r="BN1075" s="424"/>
      <c r="BO1075" s="424"/>
      <c r="BP1075" s="424"/>
      <c r="BQ1075" s="421"/>
      <c r="BR1075" s="421"/>
      <c r="BV1075" s="282"/>
      <c r="BW1075" s="283"/>
      <c r="BY1075" s="283"/>
      <c r="BZ1075" s="283"/>
      <c r="CA1075" s="283"/>
      <c r="CB1075" s="282"/>
      <c r="CC1075" s="282"/>
      <c r="CD1075" s="282"/>
      <c r="CE1075" s="282"/>
      <c r="CG1075" s="427"/>
      <c r="CH1075" s="402"/>
      <c r="CI1075" s="424"/>
      <c r="CJ1075" s="282"/>
      <c r="CK1075" s="282"/>
      <c r="CL1075" s="283"/>
      <c r="CM1075" s="283"/>
      <c r="CP1075" s="282"/>
      <c r="DC1075" s="282"/>
      <c r="DD1075" s="282"/>
      <c r="DE1075" s="282"/>
      <c r="DF1075" s="282"/>
      <c r="DG1075" s="282"/>
      <c r="DH1075" s="282"/>
      <c r="DI1075" s="282"/>
      <c r="DJ1075" s="282"/>
      <c r="EF1075" s="495" t="str">
        <f>""&amp;(MID(数据表!AZ1075,1,MIN(FIND({"(";"（"},数据表!AZ1075&amp;"(（",1)-1)))&amp;""</f>
        <v/>
      </c>
      <c r="EG1075" s="495" t="str">
        <f>""&amp;(MID(数据表!AZ1075,1,MIN(FIND({0;1;2;3;4;5;6;7;8;9},数据表!AZ1075&amp;"1234567890",1)-1)))&amp;""</f>
        <v/>
      </c>
    </row>
    <row r="1076" spans="2:137" s="310" customFormat="1" ht="12" customHeight="1">
      <c r="B1076" s="286"/>
      <c r="C1076" s="286"/>
      <c r="D1076" s="286"/>
      <c r="E1076" s="479"/>
      <c r="F1076" s="282"/>
      <c r="G1076" s="283"/>
      <c r="H1076" s="421"/>
      <c r="I1076" s="421"/>
      <c r="J1076" s="283"/>
      <c r="K1076" s="421"/>
      <c r="L1076" s="282"/>
      <c r="N1076" s="282"/>
      <c r="S1076" s="282"/>
      <c r="T1076" s="283"/>
      <c r="U1076" s="283"/>
      <c r="V1076" s="283"/>
      <c r="W1076" s="283"/>
      <c r="X1076" s="283"/>
      <c r="Y1076" s="282"/>
      <c r="Z1076" s="282"/>
      <c r="AA1076" s="283"/>
      <c r="AB1076" s="282"/>
      <c r="AC1076" s="282"/>
      <c r="AD1076" s="282"/>
      <c r="AE1076" s="282"/>
      <c r="AF1076" s="283"/>
      <c r="AG1076" s="402"/>
      <c r="AH1076" s="283"/>
      <c r="AI1076" s="283"/>
      <c r="AJ1076" s="283"/>
      <c r="AK1076" s="283"/>
      <c r="AL1076" s="283"/>
      <c r="AM1076" s="282"/>
      <c r="AN1076" s="282"/>
      <c r="AO1076" s="282"/>
      <c r="AP1076" s="282"/>
      <c r="AQ1076" s="282"/>
      <c r="AR1076" s="282"/>
      <c r="AT1076" s="283"/>
      <c r="AU1076" s="283"/>
      <c r="AV1076" s="283"/>
      <c r="AW1076" s="283"/>
      <c r="AY1076" s="283"/>
      <c r="AZ1076" s="282"/>
      <c r="BA1076" s="283"/>
      <c r="BB1076" s="282"/>
      <c r="BC1076" s="282"/>
      <c r="BD1076" s="282"/>
      <c r="BE1076" s="283"/>
      <c r="BG1076" s="282"/>
      <c r="BH1076" s="282"/>
      <c r="BI1076" s="282"/>
      <c r="BL1076" s="421"/>
      <c r="BM1076" s="424"/>
      <c r="BN1076" s="424"/>
      <c r="BO1076" s="424"/>
      <c r="BP1076" s="424"/>
      <c r="BQ1076" s="421"/>
      <c r="BR1076" s="421"/>
      <c r="BV1076" s="282"/>
      <c r="BW1076" s="283"/>
      <c r="BY1076" s="283"/>
      <c r="BZ1076" s="283"/>
      <c r="CA1076" s="283"/>
      <c r="CB1076" s="282"/>
      <c r="CC1076" s="282"/>
      <c r="CD1076" s="282"/>
      <c r="CE1076" s="282"/>
      <c r="CG1076" s="427"/>
      <c r="CH1076" s="402"/>
      <c r="CI1076" s="424"/>
      <c r="CJ1076" s="282"/>
      <c r="CK1076" s="282"/>
      <c r="CL1076" s="283"/>
      <c r="CM1076" s="283"/>
      <c r="CP1076" s="282"/>
      <c r="DC1076" s="282"/>
      <c r="DD1076" s="282"/>
      <c r="DE1076" s="282"/>
      <c r="DF1076" s="282"/>
      <c r="DG1076" s="282"/>
      <c r="DH1076" s="282"/>
      <c r="DI1076" s="282"/>
      <c r="DJ1076" s="282"/>
      <c r="EF1076" s="495" t="str">
        <f>""&amp;(MID(数据表!AZ1076,1,MIN(FIND({"(";"（"},数据表!AZ1076&amp;"(（",1)-1)))&amp;""</f>
        <v/>
      </c>
      <c r="EG1076" s="495" t="str">
        <f>""&amp;(MID(数据表!AZ1076,1,MIN(FIND({0;1;2;3;4;5;6;7;8;9},数据表!AZ1076&amp;"1234567890",1)-1)))&amp;""</f>
        <v/>
      </c>
    </row>
    <row r="1077" spans="2:137" s="310" customFormat="1" ht="12" customHeight="1">
      <c r="B1077" s="286"/>
      <c r="C1077" s="286"/>
      <c r="D1077" s="286"/>
      <c r="E1077" s="479"/>
      <c r="F1077" s="282"/>
      <c r="G1077" s="283"/>
      <c r="H1077" s="421"/>
      <c r="I1077" s="421"/>
      <c r="J1077" s="283"/>
      <c r="K1077" s="421"/>
      <c r="L1077" s="282"/>
      <c r="N1077" s="282"/>
      <c r="S1077" s="282"/>
      <c r="T1077" s="283"/>
      <c r="U1077" s="283"/>
      <c r="V1077" s="283"/>
      <c r="W1077" s="283"/>
      <c r="X1077" s="283"/>
      <c r="Y1077" s="282"/>
      <c r="Z1077" s="282"/>
      <c r="AA1077" s="283"/>
      <c r="AB1077" s="282"/>
      <c r="AC1077" s="282"/>
      <c r="AD1077" s="282"/>
      <c r="AE1077" s="282"/>
      <c r="AF1077" s="283"/>
      <c r="AG1077" s="402"/>
      <c r="AH1077" s="283"/>
      <c r="AI1077" s="283"/>
      <c r="AJ1077" s="283"/>
      <c r="AK1077" s="283"/>
      <c r="AL1077" s="283"/>
      <c r="AM1077" s="282"/>
      <c r="AN1077" s="282"/>
      <c r="AO1077" s="282"/>
      <c r="AP1077" s="282"/>
      <c r="AQ1077" s="282"/>
      <c r="AR1077" s="282"/>
      <c r="AT1077" s="283"/>
      <c r="AU1077" s="283"/>
      <c r="AV1077" s="283"/>
      <c r="AW1077" s="283"/>
      <c r="AY1077" s="283"/>
      <c r="AZ1077" s="282"/>
      <c r="BA1077" s="283"/>
      <c r="BB1077" s="282"/>
      <c r="BC1077" s="282"/>
      <c r="BD1077" s="282"/>
      <c r="BE1077" s="283"/>
      <c r="BG1077" s="282"/>
      <c r="BH1077" s="282"/>
      <c r="BI1077" s="282"/>
      <c r="BL1077" s="421"/>
      <c r="BM1077" s="424"/>
      <c r="BN1077" s="424"/>
      <c r="BO1077" s="424"/>
      <c r="BP1077" s="424"/>
      <c r="BQ1077" s="421"/>
      <c r="BR1077" s="421"/>
      <c r="BV1077" s="282"/>
      <c r="BW1077" s="283"/>
      <c r="BY1077" s="283"/>
      <c r="BZ1077" s="283"/>
      <c r="CA1077" s="283"/>
      <c r="CB1077" s="282"/>
      <c r="CC1077" s="282"/>
      <c r="CD1077" s="282"/>
      <c r="CE1077" s="282"/>
      <c r="CG1077" s="427"/>
      <c r="CH1077" s="402"/>
      <c r="CI1077" s="424"/>
      <c r="CJ1077" s="282"/>
      <c r="CK1077" s="282"/>
      <c r="CL1077" s="283"/>
      <c r="CM1077" s="283"/>
      <c r="CP1077" s="282"/>
      <c r="DC1077" s="282"/>
      <c r="DD1077" s="282"/>
      <c r="DE1077" s="282"/>
      <c r="DF1077" s="282"/>
      <c r="DG1077" s="282"/>
      <c r="DH1077" s="282"/>
      <c r="DI1077" s="282"/>
      <c r="DJ1077" s="282"/>
      <c r="EF1077" s="495" t="str">
        <f>""&amp;(MID(数据表!AZ1077,1,MIN(FIND({"(";"（"},数据表!AZ1077&amp;"(（",1)-1)))&amp;""</f>
        <v/>
      </c>
      <c r="EG1077" s="495" t="str">
        <f>""&amp;(MID(数据表!AZ1077,1,MIN(FIND({0;1;2;3;4;5;6;7;8;9},数据表!AZ1077&amp;"1234567890",1)-1)))&amp;""</f>
        <v/>
      </c>
    </row>
    <row r="1078" spans="2:137" s="310" customFormat="1" ht="12" customHeight="1">
      <c r="B1078" s="286"/>
      <c r="C1078" s="286"/>
      <c r="D1078" s="286"/>
      <c r="E1078" s="479"/>
      <c r="F1078" s="282"/>
      <c r="G1078" s="283"/>
      <c r="H1078" s="421"/>
      <c r="I1078" s="421"/>
      <c r="J1078" s="283"/>
      <c r="K1078" s="421"/>
      <c r="L1078" s="282"/>
      <c r="N1078" s="282"/>
      <c r="S1078" s="282"/>
      <c r="T1078" s="283"/>
      <c r="U1078" s="283"/>
      <c r="V1078" s="283"/>
      <c r="W1078" s="283"/>
      <c r="X1078" s="283"/>
      <c r="Y1078" s="282"/>
      <c r="Z1078" s="282"/>
      <c r="AA1078" s="283"/>
      <c r="AB1078" s="282"/>
      <c r="AC1078" s="282"/>
      <c r="AD1078" s="282"/>
      <c r="AE1078" s="282"/>
      <c r="AF1078" s="283"/>
      <c r="AG1078" s="402"/>
      <c r="AH1078" s="283"/>
      <c r="AI1078" s="283"/>
      <c r="AJ1078" s="283"/>
      <c r="AK1078" s="283"/>
      <c r="AL1078" s="283"/>
      <c r="AM1078" s="282"/>
      <c r="AN1078" s="282"/>
      <c r="AO1078" s="282"/>
      <c r="AP1078" s="282"/>
      <c r="AQ1078" s="282"/>
      <c r="AR1078" s="282"/>
      <c r="AT1078" s="283"/>
      <c r="AU1078" s="283"/>
      <c r="AV1078" s="283"/>
      <c r="AW1078" s="283"/>
      <c r="AY1078" s="283"/>
      <c r="AZ1078" s="282"/>
      <c r="BA1078" s="283"/>
      <c r="BB1078" s="282"/>
      <c r="BC1078" s="282"/>
      <c r="BD1078" s="282"/>
      <c r="BE1078" s="283"/>
      <c r="BG1078" s="282"/>
      <c r="BH1078" s="282"/>
      <c r="BI1078" s="282"/>
      <c r="BL1078" s="421"/>
      <c r="BM1078" s="424"/>
      <c r="BN1078" s="424"/>
      <c r="BO1078" s="424"/>
      <c r="BP1078" s="424"/>
      <c r="BQ1078" s="421"/>
      <c r="BR1078" s="421"/>
      <c r="BV1078" s="282"/>
      <c r="BW1078" s="283"/>
      <c r="BY1078" s="283"/>
      <c r="BZ1078" s="283"/>
      <c r="CA1078" s="283"/>
      <c r="CB1078" s="282"/>
      <c r="CC1078" s="282"/>
      <c r="CD1078" s="282"/>
      <c r="CE1078" s="282"/>
      <c r="CG1078" s="427"/>
      <c r="CH1078" s="402"/>
      <c r="CI1078" s="424"/>
      <c r="CJ1078" s="282"/>
      <c r="CK1078" s="282"/>
      <c r="CL1078" s="283"/>
      <c r="CM1078" s="283"/>
      <c r="CP1078" s="282"/>
      <c r="DC1078" s="282"/>
      <c r="DD1078" s="282"/>
      <c r="DE1078" s="282"/>
      <c r="DF1078" s="282"/>
      <c r="DG1078" s="282"/>
      <c r="DH1078" s="282"/>
      <c r="DI1078" s="282"/>
      <c r="DJ1078" s="282"/>
      <c r="EF1078" s="495" t="str">
        <f>""&amp;(MID(数据表!AZ1078,1,MIN(FIND({"(";"（"},数据表!AZ1078&amp;"(（",1)-1)))&amp;""</f>
        <v/>
      </c>
      <c r="EG1078" s="495" t="str">
        <f>""&amp;(MID(数据表!AZ1078,1,MIN(FIND({0;1;2;3;4;5;6;7;8;9},数据表!AZ1078&amp;"1234567890",1)-1)))&amp;""</f>
        <v/>
      </c>
    </row>
    <row r="1079" spans="2:137" s="310" customFormat="1" ht="12" customHeight="1">
      <c r="B1079" s="286"/>
      <c r="C1079" s="286"/>
      <c r="D1079" s="286"/>
      <c r="E1079" s="479"/>
      <c r="F1079" s="282"/>
      <c r="G1079" s="283"/>
      <c r="H1079" s="421"/>
      <c r="I1079" s="421"/>
      <c r="J1079" s="283"/>
      <c r="K1079" s="421"/>
      <c r="L1079" s="282"/>
      <c r="N1079" s="282"/>
      <c r="S1079" s="282"/>
      <c r="T1079" s="283"/>
      <c r="U1079" s="283"/>
      <c r="V1079" s="283"/>
      <c r="W1079" s="283"/>
      <c r="X1079" s="283"/>
      <c r="Y1079" s="282"/>
      <c r="Z1079" s="282"/>
      <c r="AA1079" s="283"/>
      <c r="AB1079" s="282"/>
      <c r="AC1079" s="282"/>
      <c r="AD1079" s="282"/>
      <c r="AE1079" s="282"/>
      <c r="AF1079" s="283"/>
      <c r="AG1079" s="402"/>
      <c r="AH1079" s="283"/>
      <c r="AI1079" s="283"/>
      <c r="AJ1079" s="283"/>
      <c r="AK1079" s="283"/>
      <c r="AL1079" s="283"/>
      <c r="AM1079" s="282"/>
      <c r="AN1079" s="282"/>
      <c r="AO1079" s="282"/>
      <c r="AP1079" s="282"/>
      <c r="AQ1079" s="282"/>
      <c r="AR1079" s="282"/>
      <c r="AT1079" s="283"/>
      <c r="AU1079" s="283"/>
      <c r="AV1079" s="283"/>
      <c r="AW1079" s="283"/>
      <c r="AY1079" s="283"/>
      <c r="AZ1079" s="282"/>
      <c r="BA1079" s="283"/>
      <c r="BB1079" s="282"/>
      <c r="BC1079" s="282"/>
      <c r="BD1079" s="282"/>
      <c r="BE1079" s="283"/>
      <c r="BG1079" s="282"/>
      <c r="BH1079" s="282"/>
      <c r="BI1079" s="282"/>
      <c r="BL1079" s="421"/>
      <c r="BM1079" s="424"/>
      <c r="BN1079" s="424"/>
      <c r="BO1079" s="424"/>
      <c r="BP1079" s="424"/>
      <c r="BQ1079" s="421"/>
      <c r="BR1079" s="421"/>
      <c r="BV1079" s="282"/>
      <c r="BW1079" s="283"/>
      <c r="BY1079" s="283"/>
      <c r="BZ1079" s="283"/>
      <c r="CA1079" s="283"/>
      <c r="CB1079" s="282"/>
      <c r="CC1079" s="282"/>
      <c r="CD1079" s="282"/>
      <c r="CE1079" s="282"/>
      <c r="CG1079" s="427"/>
      <c r="CH1079" s="402"/>
      <c r="CI1079" s="424"/>
      <c r="CJ1079" s="282"/>
      <c r="CK1079" s="282"/>
      <c r="CL1079" s="283"/>
      <c r="CM1079" s="283"/>
      <c r="CP1079" s="282"/>
      <c r="DC1079" s="282"/>
      <c r="DD1079" s="282"/>
      <c r="DE1079" s="282"/>
      <c r="DF1079" s="282"/>
      <c r="DG1079" s="282"/>
      <c r="DH1079" s="282"/>
      <c r="DI1079" s="282"/>
      <c r="DJ1079" s="282"/>
      <c r="EF1079" s="495" t="str">
        <f>""&amp;(MID(数据表!AZ1079,1,MIN(FIND({"(";"（"},数据表!AZ1079&amp;"(（",1)-1)))&amp;""</f>
        <v/>
      </c>
      <c r="EG1079" s="495" t="str">
        <f>""&amp;(MID(数据表!AZ1079,1,MIN(FIND({0;1;2;3;4;5;6;7;8;9},数据表!AZ1079&amp;"1234567890",1)-1)))&amp;""</f>
        <v/>
      </c>
    </row>
    <row r="1080" spans="2:137" s="310" customFormat="1" ht="12" customHeight="1">
      <c r="B1080" s="286"/>
      <c r="C1080" s="286"/>
      <c r="D1080" s="286"/>
      <c r="E1080" s="479"/>
      <c r="F1080" s="282"/>
      <c r="G1080" s="283"/>
      <c r="H1080" s="421"/>
      <c r="I1080" s="421"/>
      <c r="J1080" s="283"/>
      <c r="K1080" s="421"/>
      <c r="L1080" s="282"/>
      <c r="N1080" s="282"/>
      <c r="S1080" s="282"/>
      <c r="T1080" s="283"/>
      <c r="U1080" s="283"/>
      <c r="V1080" s="283"/>
      <c r="W1080" s="283"/>
      <c r="X1080" s="283"/>
      <c r="Y1080" s="282"/>
      <c r="Z1080" s="282"/>
      <c r="AA1080" s="283"/>
      <c r="AB1080" s="282"/>
      <c r="AC1080" s="282"/>
      <c r="AD1080" s="282"/>
      <c r="AE1080" s="282"/>
      <c r="AF1080" s="283"/>
      <c r="AG1080" s="402"/>
      <c r="AH1080" s="283"/>
      <c r="AI1080" s="283"/>
      <c r="AJ1080" s="283"/>
      <c r="AK1080" s="283"/>
      <c r="AL1080" s="283"/>
      <c r="AM1080" s="282"/>
      <c r="AN1080" s="282"/>
      <c r="AO1080" s="282"/>
      <c r="AP1080" s="282"/>
      <c r="AQ1080" s="282"/>
      <c r="AR1080" s="282"/>
      <c r="AT1080" s="283"/>
      <c r="AU1080" s="283"/>
      <c r="AV1080" s="283"/>
      <c r="AW1080" s="283"/>
      <c r="AY1080" s="283"/>
      <c r="AZ1080" s="282"/>
      <c r="BA1080" s="283"/>
      <c r="BB1080" s="282"/>
      <c r="BC1080" s="282"/>
      <c r="BD1080" s="282"/>
      <c r="BE1080" s="283"/>
      <c r="BG1080" s="282"/>
      <c r="BH1080" s="282"/>
      <c r="BI1080" s="282"/>
      <c r="BL1080" s="421"/>
      <c r="BM1080" s="424"/>
      <c r="BN1080" s="424"/>
      <c r="BO1080" s="424"/>
      <c r="BP1080" s="424"/>
      <c r="BQ1080" s="421"/>
      <c r="BR1080" s="421"/>
      <c r="BV1080" s="282"/>
      <c r="BW1080" s="283"/>
      <c r="BY1080" s="283"/>
      <c r="BZ1080" s="283"/>
      <c r="CA1080" s="283"/>
      <c r="CB1080" s="282"/>
      <c r="CC1080" s="282"/>
      <c r="CD1080" s="282"/>
      <c r="CE1080" s="282"/>
      <c r="CG1080" s="427"/>
      <c r="CH1080" s="402"/>
      <c r="CI1080" s="424"/>
      <c r="CJ1080" s="282"/>
      <c r="CK1080" s="282"/>
      <c r="CL1080" s="283"/>
      <c r="CM1080" s="283"/>
      <c r="CP1080" s="282"/>
      <c r="DC1080" s="282"/>
      <c r="DD1080" s="282"/>
      <c r="DE1080" s="282"/>
      <c r="DF1080" s="282"/>
      <c r="DG1080" s="282"/>
      <c r="DH1080" s="282"/>
      <c r="DI1080" s="282"/>
      <c r="DJ1080" s="282"/>
      <c r="EF1080" s="495" t="str">
        <f>""&amp;(MID(数据表!AZ1080,1,MIN(FIND({"(";"（"},数据表!AZ1080&amp;"(（",1)-1)))&amp;""</f>
        <v/>
      </c>
      <c r="EG1080" s="495" t="str">
        <f>""&amp;(MID(数据表!AZ1080,1,MIN(FIND({0;1;2;3;4;5;6;7;8;9},数据表!AZ1080&amp;"1234567890",1)-1)))&amp;""</f>
        <v/>
      </c>
    </row>
    <row r="1081" spans="2:137" s="310" customFormat="1" ht="12" customHeight="1">
      <c r="B1081" s="286"/>
      <c r="C1081" s="286"/>
      <c r="D1081" s="286"/>
      <c r="E1081" s="479"/>
      <c r="F1081" s="282"/>
      <c r="G1081" s="283"/>
      <c r="H1081" s="421"/>
      <c r="I1081" s="421"/>
      <c r="J1081" s="283"/>
      <c r="K1081" s="421"/>
      <c r="L1081" s="282"/>
      <c r="N1081" s="282"/>
      <c r="S1081" s="282"/>
      <c r="T1081" s="283"/>
      <c r="U1081" s="283"/>
      <c r="V1081" s="283"/>
      <c r="W1081" s="283"/>
      <c r="X1081" s="283"/>
      <c r="Y1081" s="282"/>
      <c r="Z1081" s="282"/>
      <c r="AA1081" s="283"/>
      <c r="AB1081" s="282"/>
      <c r="AC1081" s="282"/>
      <c r="AD1081" s="282"/>
      <c r="AE1081" s="282"/>
      <c r="AF1081" s="283"/>
      <c r="AG1081" s="402"/>
      <c r="AH1081" s="283"/>
      <c r="AI1081" s="283"/>
      <c r="AJ1081" s="283"/>
      <c r="AK1081" s="283"/>
      <c r="AL1081" s="283"/>
      <c r="AM1081" s="282"/>
      <c r="AN1081" s="282"/>
      <c r="AO1081" s="282"/>
      <c r="AP1081" s="282"/>
      <c r="AQ1081" s="282"/>
      <c r="AR1081" s="282"/>
      <c r="AT1081" s="283"/>
      <c r="AU1081" s="283"/>
      <c r="AV1081" s="283"/>
      <c r="AW1081" s="283"/>
      <c r="AY1081" s="283"/>
      <c r="AZ1081" s="282"/>
      <c r="BA1081" s="283"/>
      <c r="BB1081" s="282"/>
      <c r="BC1081" s="282"/>
      <c r="BD1081" s="282"/>
      <c r="BE1081" s="283"/>
      <c r="BG1081" s="282"/>
      <c r="BH1081" s="282"/>
      <c r="BI1081" s="282"/>
      <c r="BL1081" s="421"/>
      <c r="BM1081" s="424"/>
      <c r="BN1081" s="424"/>
      <c r="BO1081" s="424"/>
      <c r="BP1081" s="424"/>
      <c r="BQ1081" s="421"/>
      <c r="BR1081" s="421"/>
      <c r="BV1081" s="282"/>
      <c r="BW1081" s="283"/>
      <c r="BY1081" s="283"/>
      <c r="BZ1081" s="283"/>
      <c r="CA1081" s="283"/>
      <c r="CB1081" s="282"/>
      <c r="CC1081" s="282"/>
      <c r="CD1081" s="282"/>
      <c r="CE1081" s="282"/>
      <c r="CG1081" s="427"/>
      <c r="CH1081" s="402"/>
      <c r="CI1081" s="424"/>
      <c r="CJ1081" s="282"/>
      <c r="CK1081" s="282"/>
      <c r="CL1081" s="283"/>
      <c r="CM1081" s="283"/>
      <c r="CP1081" s="282"/>
      <c r="DC1081" s="282"/>
      <c r="DD1081" s="282"/>
      <c r="DE1081" s="282"/>
      <c r="DF1081" s="282"/>
      <c r="DG1081" s="282"/>
      <c r="DH1081" s="282"/>
      <c r="DI1081" s="282"/>
      <c r="DJ1081" s="282"/>
      <c r="EF1081" s="495" t="str">
        <f>""&amp;(MID(数据表!AZ1081,1,MIN(FIND({"(";"（"},数据表!AZ1081&amp;"(（",1)-1)))&amp;""</f>
        <v/>
      </c>
      <c r="EG1081" s="495" t="str">
        <f>""&amp;(MID(数据表!AZ1081,1,MIN(FIND({0;1;2;3;4;5;6;7;8;9},数据表!AZ1081&amp;"1234567890",1)-1)))&amp;""</f>
        <v/>
      </c>
    </row>
    <row r="1082" spans="2:137" s="310" customFormat="1" ht="12" customHeight="1">
      <c r="B1082" s="286"/>
      <c r="C1082" s="286"/>
      <c r="D1082" s="286"/>
      <c r="E1082" s="479"/>
      <c r="F1082" s="282"/>
      <c r="G1082" s="283"/>
      <c r="H1082" s="421"/>
      <c r="I1082" s="421"/>
      <c r="J1082" s="283"/>
      <c r="K1082" s="421"/>
      <c r="L1082" s="282"/>
      <c r="N1082" s="282"/>
      <c r="S1082" s="282"/>
      <c r="T1082" s="283"/>
      <c r="U1082" s="283"/>
      <c r="V1082" s="283"/>
      <c r="W1082" s="283"/>
      <c r="X1082" s="283"/>
      <c r="Y1082" s="282"/>
      <c r="Z1082" s="282"/>
      <c r="AA1082" s="283"/>
      <c r="AB1082" s="282"/>
      <c r="AC1082" s="282"/>
      <c r="AD1082" s="282"/>
      <c r="AE1082" s="282"/>
      <c r="AF1082" s="283"/>
      <c r="AG1082" s="402"/>
      <c r="AH1082" s="283"/>
      <c r="AI1082" s="283"/>
      <c r="AJ1082" s="283"/>
      <c r="AK1082" s="283"/>
      <c r="AL1082" s="283"/>
      <c r="AM1082" s="282"/>
      <c r="AN1082" s="282"/>
      <c r="AO1082" s="282"/>
      <c r="AP1082" s="282"/>
      <c r="AQ1082" s="282"/>
      <c r="AR1082" s="282"/>
      <c r="AT1082" s="283"/>
      <c r="AU1082" s="283"/>
      <c r="AV1082" s="283"/>
      <c r="AW1082" s="283"/>
      <c r="AY1082" s="283"/>
      <c r="AZ1082" s="282"/>
      <c r="BA1082" s="283"/>
      <c r="BB1082" s="282"/>
      <c r="BC1082" s="282"/>
      <c r="BD1082" s="282"/>
      <c r="BE1082" s="283"/>
      <c r="BG1082" s="282"/>
      <c r="BH1082" s="282"/>
      <c r="BI1082" s="282"/>
      <c r="BL1082" s="421"/>
      <c r="BM1082" s="424"/>
      <c r="BN1082" s="424"/>
      <c r="BO1082" s="424"/>
      <c r="BP1082" s="424"/>
      <c r="BQ1082" s="421"/>
      <c r="BR1082" s="421"/>
      <c r="BV1082" s="282"/>
      <c r="BW1082" s="283"/>
      <c r="BY1082" s="283"/>
      <c r="BZ1082" s="283"/>
      <c r="CA1082" s="283"/>
      <c r="CB1082" s="282"/>
      <c r="CC1082" s="282"/>
      <c r="CD1082" s="282"/>
      <c r="CE1082" s="282"/>
      <c r="CG1082" s="427"/>
      <c r="CH1082" s="402"/>
      <c r="CI1082" s="424"/>
      <c r="CJ1082" s="282"/>
      <c r="CK1082" s="282"/>
      <c r="CL1082" s="283"/>
      <c r="CM1082" s="283"/>
      <c r="CP1082" s="282"/>
      <c r="DC1082" s="282"/>
      <c r="DD1082" s="282"/>
      <c r="DE1082" s="282"/>
      <c r="DF1082" s="282"/>
      <c r="DG1082" s="282"/>
      <c r="DH1082" s="282"/>
      <c r="DI1082" s="282"/>
      <c r="DJ1082" s="282"/>
      <c r="EF1082" s="495" t="str">
        <f>""&amp;(MID(数据表!AZ1082,1,MIN(FIND({"(";"（"},数据表!AZ1082&amp;"(（",1)-1)))&amp;""</f>
        <v/>
      </c>
      <c r="EG1082" s="495" t="str">
        <f>""&amp;(MID(数据表!AZ1082,1,MIN(FIND({0;1;2;3;4;5;6;7;8;9},数据表!AZ1082&amp;"1234567890",1)-1)))&amp;""</f>
        <v/>
      </c>
    </row>
    <row r="1083" spans="2:137" s="310" customFormat="1" ht="12" customHeight="1">
      <c r="B1083" s="286"/>
      <c r="C1083" s="286"/>
      <c r="D1083" s="286"/>
      <c r="E1083" s="479"/>
      <c r="F1083" s="282"/>
      <c r="G1083" s="283"/>
      <c r="H1083" s="421"/>
      <c r="I1083" s="421"/>
      <c r="J1083" s="283"/>
      <c r="K1083" s="421"/>
      <c r="L1083" s="282"/>
      <c r="N1083" s="282"/>
      <c r="S1083" s="282"/>
      <c r="T1083" s="283"/>
      <c r="U1083" s="283"/>
      <c r="V1083" s="283"/>
      <c r="W1083" s="283"/>
      <c r="X1083" s="283"/>
      <c r="Y1083" s="282"/>
      <c r="Z1083" s="282"/>
      <c r="AA1083" s="283"/>
      <c r="AB1083" s="282"/>
      <c r="AC1083" s="282"/>
      <c r="AD1083" s="282"/>
      <c r="AE1083" s="282"/>
      <c r="AF1083" s="283"/>
      <c r="AG1083" s="402"/>
      <c r="AH1083" s="283"/>
      <c r="AI1083" s="283"/>
      <c r="AJ1083" s="283"/>
      <c r="AK1083" s="283"/>
      <c r="AL1083" s="283"/>
      <c r="AM1083" s="282"/>
      <c r="AN1083" s="282"/>
      <c r="AO1083" s="282"/>
      <c r="AP1083" s="282"/>
      <c r="AQ1083" s="282"/>
      <c r="AR1083" s="282"/>
      <c r="AT1083" s="283"/>
      <c r="AU1083" s="283"/>
      <c r="AV1083" s="283"/>
      <c r="AW1083" s="283"/>
      <c r="AY1083" s="283"/>
      <c r="AZ1083" s="282"/>
      <c r="BA1083" s="283"/>
      <c r="BB1083" s="282"/>
      <c r="BC1083" s="282"/>
      <c r="BD1083" s="282"/>
      <c r="BE1083" s="283"/>
      <c r="BG1083" s="282"/>
      <c r="BH1083" s="282"/>
      <c r="BI1083" s="282"/>
      <c r="BL1083" s="421"/>
      <c r="BM1083" s="424"/>
      <c r="BN1083" s="424"/>
      <c r="BO1083" s="424"/>
      <c r="BP1083" s="424"/>
      <c r="BQ1083" s="421"/>
      <c r="BR1083" s="421"/>
      <c r="BV1083" s="282"/>
      <c r="BW1083" s="283"/>
      <c r="BY1083" s="283"/>
      <c r="BZ1083" s="283"/>
      <c r="CA1083" s="283"/>
      <c r="CB1083" s="282"/>
      <c r="CC1083" s="282"/>
      <c r="CD1083" s="282"/>
      <c r="CE1083" s="282"/>
      <c r="CG1083" s="427"/>
      <c r="CH1083" s="402"/>
      <c r="CI1083" s="424"/>
      <c r="CJ1083" s="282"/>
      <c r="CK1083" s="282"/>
      <c r="CL1083" s="283"/>
      <c r="CM1083" s="283"/>
      <c r="CP1083" s="282"/>
      <c r="DC1083" s="282"/>
      <c r="DD1083" s="282"/>
      <c r="DE1083" s="282"/>
      <c r="DF1083" s="282"/>
      <c r="DG1083" s="282"/>
      <c r="DH1083" s="282"/>
      <c r="DI1083" s="282"/>
      <c r="DJ1083" s="282"/>
      <c r="EF1083" s="495" t="str">
        <f>""&amp;(MID(数据表!AZ1083,1,MIN(FIND({"(";"（"},数据表!AZ1083&amp;"(（",1)-1)))&amp;""</f>
        <v/>
      </c>
      <c r="EG1083" s="495" t="str">
        <f>""&amp;(MID(数据表!AZ1083,1,MIN(FIND({0;1;2;3;4;5;6;7;8;9},数据表!AZ1083&amp;"1234567890",1)-1)))&amp;""</f>
        <v/>
      </c>
    </row>
    <row r="1084" spans="2:137" s="310" customFormat="1" ht="12" customHeight="1">
      <c r="B1084" s="286"/>
      <c r="C1084" s="286"/>
      <c r="D1084" s="286"/>
      <c r="E1084" s="479"/>
      <c r="F1084" s="282"/>
      <c r="G1084" s="283"/>
      <c r="H1084" s="421"/>
      <c r="I1084" s="421"/>
      <c r="J1084" s="283"/>
      <c r="K1084" s="421"/>
      <c r="L1084" s="282"/>
      <c r="N1084" s="282"/>
      <c r="S1084" s="282"/>
      <c r="T1084" s="283"/>
      <c r="U1084" s="283"/>
      <c r="V1084" s="283"/>
      <c r="W1084" s="283"/>
      <c r="X1084" s="283"/>
      <c r="Y1084" s="282"/>
      <c r="Z1084" s="282"/>
      <c r="AA1084" s="283"/>
      <c r="AB1084" s="282"/>
      <c r="AC1084" s="282"/>
      <c r="AD1084" s="282"/>
      <c r="AE1084" s="282"/>
      <c r="AF1084" s="283"/>
      <c r="AG1084" s="402"/>
      <c r="AH1084" s="283"/>
      <c r="AI1084" s="283"/>
      <c r="AJ1084" s="283"/>
      <c r="AK1084" s="283"/>
      <c r="AL1084" s="283"/>
      <c r="AM1084" s="282"/>
      <c r="AN1084" s="282"/>
      <c r="AO1084" s="282"/>
      <c r="AP1084" s="282"/>
      <c r="AQ1084" s="282"/>
      <c r="AR1084" s="282"/>
      <c r="AT1084" s="283"/>
      <c r="AU1084" s="283"/>
      <c r="AV1084" s="283"/>
      <c r="AW1084" s="283"/>
      <c r="AY1084" s="283"/>
      <c r="AZ1084" s="282"/>
      <c r="BA1084" s="283"/>
      <c r="BB1084" s="282"/>
      <c r="BC1084" s="282"/>
      <c r="BD1084" s="282"/>
      <c r="BE1084" s="283"/>
      <c r="BG1084" s="282"/>
      <c r="BH1084" s="282"/>
      <c r="BI1084" s="282"/>
      <c r="BL1084" s="421"/>
      <c r="BM1084" s="424"/>
      <c r="BN1084" s="424"/>
      <c r="BO1084" s="424"/>
      <c r="BP1084" s="424"/>
      <c r="BQ1084" s="421"/>
      <c r="BR1084" s="421"/>
      <c r="BV1084" s="282"/>
      <c r="BW1084" s="283"/>
      <c r="BY1084" s="283"/>
      <c r="BZ1084" s="283"/>
      <c r="CA1084" s="283"/>
      <c r="CB1084" s="282"/>
      <c r="CC1084" s="282"/>
      <c r="CD1084" s="282"/>
      <c r="CE1084" s="282"/>
      <c r="CG1084" s="427"/>
      <c r="CH1084" s="402"/>
      <c r="CI1084" s="424"/>
      <c r="CJ1084" s="282"/>
      <c r="CK1084" s="282"/>
      <c r="CL1084" s="283"/>
      <c r="CM1084" s="283"/>
      <c r="CP1084" s="282"/>
      <c r="DC1084" s="282"/>
      <c r="DD1084" s="282"/>
      <c r="DE1084" s="282"/>
      <c r="DF1084" s="282"/>
      <c r="DG1084" s="282"/>
      <c r="DH1084" s="282"/>
      <c r="DI1084" s="282"/>
      <c r="DJ1084" s="282"/>
      <c r="EF1084" s="495" t="str">
        <f>""&amp;(MID(数据表!AZ1084,1,MIN(FIND({"(";"（"},数据表!AZ1084&amp;"(（",1)-1)))&amp;""</f>
        <v/>
      </c>
      <c r="EG1084" s="495" t="str">
        <f>""&amp;(MID(数据表!AZ1084,1,MIN(FIND({0;1;2;3;4;5;6;7;8;9},数据表!AZ1084&amp;"1234567890",1)-1)))&amp;""</f>
        <v/>
      </c>
    </row>
    <row r="1085" spans="2:137" s="310" customFormat="1" ht="12" customHeight="1">
      <c r="B1085" s="286"/>
      <c r="C1085" s="286"/>
      <c r="D1085" s="286"/>
      <c r="E1085" s="479"/>
      <c r="F1085" s="282"/>
      <c r="G1085" s="283"/>
      <c r="H1085" s="421"/>
      <c r="I1085" s="421"/>
      <c r="J1085" s="283"/>
      <c r="K1085" s="421"/>
      <c r="L1085" s="282"/>
      <c r="N1085" s="282"/>
      <c r="S1085" s="282"/>
      <c r="T1085" s="283"/>
      <c r="U1085" s="283"/>
      <c r="V1085" s="283"/>
      <c r="W1085" s="283"/>
      <c r="X1085" s="283"/>
      <c r="Y1085" s="282"/>
      <c r="Z1085" s="282"/>
      <c r="AA1085" s="283"/>
      <c r="AB1085" s="282"/>
      <c r="AC1085" s="282"/>
      <c r="AD1085" s="282"/>
      <c r="AE1085" s="282"/>
      <c r="AF1085" s="283"/>
      <c r="AG1085" s="402"/>
      <c r="AH1085" s="283"/>
      <c r="AI1085" s="283"/>
      <c r="AJ1085" s="283"/>
      <c r="AK1085" s="283"/>
      <c r="AL1085" s="283"/>
      <c r="AM1085" s="282"/>
      <c r="AN1085" s="282"/>
      <c r="AO1085" s="282"/>
      <c r="AP1085" s="282"/>
      <c r="AQ1085" s="282"/>
      <c r="AR1085" s="282"/>
      <c r="AT1085" s="283"/>
      <c r="AU1085" s="283"/>
      <c r="AV1085" s="283"/>
      <c r="AW1085" s="283"/>
      <c r="AY1085" s="283"/>
      <c r="AZ1085" s="282"/>
      <c r="BA1085" s="283"/>
      <c r="BB1085" s="282"/>
      <c r="BC1085" s="282"/>
      <c r="BD1085" s="282"/>
      <c r="BE1085" s="283"/>
      <c r="BG1085" s="282"/>
      <c r="BH1085" s="282"/>
      <c r="BI1085" s="282"/>
      <c r="BL1085" s="421"/>
      <c r="BM1085" s="424"/>
      <c r="BN1085" s="424"/>
      <c r="BO1085" s="424"/>
      <c r="BP1085" s="424"/>
      <c r="BQ1085" s="421"/>
      <c r="BR1085" s="421"/>
      <c r="BV1085" s="282"/>
      <c r="BW1085" s="283"/>
      <c r="BY1085" s="283"/>
      <c r="BZ1085" s="283"/>
      <c r="CA1085" s="283"/>
      <c r="CB1085" s="282"/>
      <c r="CC1085" s="282"/>
      <c r="CD1085" s="282"/>
      <c r="CE1085" s="282"/>
      <c r="CG1085" s="427"/>
      <c r="CH1085" s="402"/>
      <c r="CI1085" s="424"/>
      <c r="CJ1085" s="282"/>
      <c r="CK1085" s="282"/>
      <c r="CL1085" s="283"/>
      <c r="CM1085" s="283"/>
      <c r="CP1085" s="282"/>
      <c r="DC1085" s="282"/>
      <c r="DD1085" s="282"/>
      <c r="DE1085" s="282"/>
      <c r="DF1085" s="282"/>
      <c r="DG1085" s="282"/>
      <c r="DH1085" s="282"/>
      <c r="DI1085" s="282"/>
      <c r="DJ1085" s="282"/>
      <c r="EF1085" s="495" t="str">
        <f>""&amp;(MID(数据表!AZ1085,1,MIN(FIND({"(";"（"},数据表!AZ1085&amp;"(（",1)-1)))&amp;""</f>
        <v/>
      </c>
      <c r="EG1085" s="495" t="str">
        <f>""&amp;(MID(数据表!AZ1085,1,MIN(FIND({0;1;2;3;4;5;6;7;8;9},数据表!AZ1085&amp;"1234567890",1)-1)))&amp;""</f>
        <v/>
      </c>
    </row>
    <row r="1086" spans="2:137" s="310" customFormat="1" ht="12" customHeight="1">
      <c r="B1086" s="286"/>
      <c r="C1086" s="286"/>
      <c r="D1086" s="286"/>
      <c r="E1086" s="479"/>
      <c r="F1086" s="282"/>
      <c r="G1086" s="283"/>
      <c r="H1086" s="421"/>
      <c r="I1086" s="421"/>
      <c r="J1086" s="283"/>
      <c r="K1086" s="421"/>
      <c r="L1086" s="282"/>
      <c r="N1086" s="282"/>
      <c r="S1086" s="282"/>
      <c r="T1086" s="283"/>
      <c r="U1086" s="283"/>
      <c r="V1086" s="283"/>
      <c r="W1086" s="283"/>
      <c r="X1086" s="283"/>
      <c r="Y1086" s="282"/>
      <c r="Z1086" s="282"/>
      <c r="AA1086" s="283"/>
      <c r="AB1086" s="282"/>
      <c r="AC1086" s="282"/>
      <c r="AD1086" s="282"/>
      <c r="AE1086" s="282"/>
      <c r="AF1086" s="283"/>
      <c r="AG1086" s="402"/>
      <c r="AH1086" s="283"/>
      <c r="AI1086" s="283"/>
      <c r="AJ1086" s="283"/>
      <c r="AK1086" s="283"/>
      <c r="AL1086" s="283"/>
      <c r="AM1086" s="282"/>
      <c r="AN1086" s="282"/>
      <c r="AO1086" s="282"/>
      <c r="AP1086" s="282"/>
      <c r="AQ1086" s="282"/>
      <c r="AR1086" s="282"/>
      <c r="AT1086" s="283"/>
      <c r="AU1086" s="283"/>
      <c r="AV1086" s="283"/>
      <c r="AW1086" s="283"/>
      <c r="AY1086" s="283"/>
      <c r="AZ1086" s="282"/>
      <c r="BA1086" s="283"/>
      <c r="BB1086" s="282"/>
      <c r="BC1086" s="282"/>
      <c r="BD1086" s="282"/>
      <c r="BE1086" s="283"/>
      <c r="BG1086" s="282"/>
      <c r="BH1086" s="282"/>
      <c r="BI1086" s="282"/>
      <c r="BL1086" s="421"/>
      <c r="BM1086" s="424"/>
      <c r="BN1086" s="424"/>
      <c r="BO1086" s="424"/>
      <c r="BP1086" s="424"/>
      <c r="BQ1086" s="421"/>
      <c r="BR1086" s="421"/>
      <c r="BV1086" s="282"/>
      <c r="BW1086" s="283"/>
      <c r="BY1086" s="283"/>
      <c r="BZ1086" s="283"/>
      <c r="CA1086" s="283"/>
      <c r="CB1086" s="282"/>
      <c r="CC1086" s="282"/>
      <c r="CD1086" s="282"/>
      <c r="CE1086" s="282"/>
      <c r="CG1086" s="427"/>
      <c r="CH1086" s="402"/>
      <c r="CI1086" s="424"/>
      <c r="CJ1086" s="282"/>
      <c r="CK1086" s="282"/>
      <c r="CL1086" s="283"/>
      <c r="CM1086" s="283"/>
      <c r="CP1086" s="282"/>
      <c r="DC1086" s="282"/>
      <c r="DD1086" s="282"/>
      <c r="DE1086" s="282"/>
      <c r="DF1086" s="282"/>
      <c r="DG1086" s="282"/>
      <c r="DH1086" s="282"/>
      <c r="DI1086" s="282"/>
      <c r="DJ1086" s="282"/>
      <c r="EF1086" s="495" t="str">
        <f>""&amp;(MID(数据表!AZ1086,1,MIN(FIND({"(";"（"},数据表!AZ1086&amp;"(（",1)-1)))&amp;""</f>
        <v/>
      </c>
      <c r="EG1086" s="495" t="str">
        <f>""&amp;(MID(数据表!AZ1086,1,MIN(FIND({0;1;2;3;4;5;6;7;8;9},数据表!AZ1086&amp;"1234567890",1)-1)))&amp;""</f>
        <v/>
      </c>
    </row>
    <row r="1087" spans="2:137" s="310" customFormat="1" ht="12" customHeight="1">
      <c r="B1087" s="286"/>
      <c r="C1087" s="286"/>
      <c r="D1087" s="286"/>
      <c r="E1087" s="479"/>
      <c r="F1087" s="282"/>
      <c r="G1087" s="283"/>
      <c r="H1087" s="421"/>
      <c r="I1087" s="421"/>
      <c r="J1087" s="283"/>
      <c r="K1087" s="421"/>
      <c r="L1087" s="282"/>
      <c r="N1087" s="282"/>
      <c r="S1087" s="282"/>
      <c r="T1087" s="283"/>
      <c r="U1087" s="283"/>
      <c r="V1087" s="283"/>
      <c r="W1087" s="283"/>
      <c r="X1087" s="283"/>
      <c r="Y1087" s="282"/>
      <c r="Z1087" s="282"/>
      <c r="AA1087" s="283"/>
      <c r="AB1087" s="282"/>
      <c r="AC1087" s="282"/>
      <c r="AD1087" s="282"/>
      <c r="AE1087" s="282"/>
      <c r="AF1087" s="283"/>
      <c r="AG1087" s="402"/>
      <c r="AH1087" s="283"/>
      <c r="AI1087" s="283"/>
      <c r="AJ1087" s="283"/>
      <c r="AK1087" s="283"/>
      <c r="AL1087" s="283"/>
      <c r="AM1087" s="282"/>
      <c r="AN1087" s="282"/>
      <c r="AO1087" s="282"/>
      <c r="AP1087" s="282"/>
      <c r="AQ1087" s="282"/>
      <c r="AR1087" s="282"/>
      <c r="AT1087" s="283"/>
      <c r="AU1087" s="283"/>
      <c r="AV1087" s="283"/>
      <c r="AW1087" s="283"/>
      <c r="AY1087" s="283"/>
      <c r="AZ1087" s="282"/>
      <c r="BA1087" s="283"/>
      <c r="BB1087" s="282"/>
      <c r="BC1087" s="282"/>
      <c r="BD1087" s="282"/>
      <c r="BE1087" s="283"/>
      <c r="BG1087" s="282"/>
      <c r="BH1087" s="282"/>
      <c r="BI1087" s="282"/>
      <c r="BL1087" s="421"/>
      <c r="BM1087" s="424"/>
      <c r="BN1087" s="424"/>
      <c r="BO1087" s="424"/>
      <c r="BP1087" s="424"/>
      <c r="BQ1087" s="421"/>
      <c r="BR1087" s="421"/>
      <c r="BV1087" s="282"/>
      <c r="BW1087" s="283"/>
      <c r="BY1087" s="283"/>
      <c r="BZ1087" s="283"/>
      <c r="CA1087" s="283"/>
      <c r="CB1087" s="282"/>
      <c r="CC1087" s="282"/>
      <c r="CD1087" s="282"/>
      <c r="CE1087" s="282"/>
      <c r="CG1087" s="427"/>
      <c r="CH1087" s="402"/>
      <c r="CI1087" s="424"/>
      <c r="CJ1087" s="282"/>
      <c r="CK1087" s="282"/>
      <c r="CL1087" s="283"/>
      <c r="CM1087" s="283"/>
      <c r="CP1087" s="282"/>
      <c r="DC1087" s="282"/>
      <c r="DD1087" s="282"/>
      <c r="DE1087" s="282"/>
      <c r="DF1087" s="282"/>
      <c r="DG1087" s="282"/>
      <c r="DH1087" s="282"/>
      <c r="DI1087" s="282"/>
      <c r="DJ1087" s="282"/>
      <c r="EF1087" s="495" t="str">
        <f>""&amp;(MID(数据表!AZ1087,1,MIN(FIND({"(";"（"},数据表!AZ1087&amp;"(（",1)-1)))&amp;""</f>
        <v/>
      </c>
      <c r="EG1087" s="495" t="str">
        <f>""&amp;(MID(数据表!AZ1087,1,MIN(FIND({0;1;2;3;4;5;6;7;8;9},数据表!AZ1087&amp;"1234567890",1)-1)))&amp;""</f>
        <v/>
      </c>
    </row>
    <row r="1088" spans="2:137" s="310" customFormat="1" ht="12" customHeight="1">
      <c r="B1088" s="286"/>
      <c r="C1088" s="286"/>
      <c r="D1088" s="286"/>
      <c r="E1088" s="479"/>
      <c r="F1088" s="282"/>
      <c r="G1088" s="283"/>
      <c r="H1088" s="421"/>
      <c r="I1088" s="421"/>
      <c r="J1088" s="283"/>
      <c r="K1088" s="421"/>
      <c r="L1088" s="282"/>
      <c r="N1088" s="282"/>
      <c r="S1088" s="282"/>
      <c r="T1088" s="283"/>
      <c r="U1088" s="283"/>
      <c r="V1088" s="283"/>
      <c r="W1088" s="283"/>
      <c r="X1088" s="283"/>
      <c r="Y1088" s="282"/>
      <c r="Z1088" s="282"/>
      <c r="AA1088" s="283"/>
      <c r="AB1088" s="282"/>
      <c r="AC1088" s="282"/>
      <c r="AD1088" s="282"/>
      <c r="AE1088" s="282"/>
      <c r="AF1088" s="283"/>
      <c r="AG1088" s="402"/>
      <c r="AH1088" s="283"/>
      <c r="AI1088" s="283"/>
      <c r="AJ1088" s="283"/>
      <c r="AK1088" s="283"/>
      <c r="AL1088" s="283"/>
      <c r="AM1088" s="282"/>
      <c r="AN1088" s="282"/>
      <c r="AO1088" s="282"/>
      <c r="AP1088" s="282"/>
      <c r="AQ1088" s="282"/>
      <c r="AR1088" s="282"/>
      <c r="AT1088" s="283"/>
      <c r="AU1088" s="283"/>
      <c r="AV1088" s="283"/>
      <c r="AW1088" s="283"/>
      <c r="AY1088" s="283"/>
      <c r="AZ1088" s="282"/>
      <c r="BA1088" s="283"/>
      <c r="BB1088" s="282"/>
      <c r="BC1088" s="282"/>
      <c r="BD1088" s="282"/>
      <c r="BE1088" s="283"/>
      <c r="BG1088" s="282"/>
      <c r="BH1088" s="282"/>
      <c r="BI1088" s="282"/>
      <c r="BL1088" s="421"/>
      <c r="BM1088" s="424"/>
      <c r="BN1088" s="424"/>
      <c r="BO1088" s="424"/>
      <c r="BP1088" s="424"/>
      <c r="BQ1088" s="421"/>
      <c r="BR1088" s="421"/>
      <c r="BV1088" s="282"/>
      <c r="BW1088" s="283"/>
      <c r="BY1088" s="283"/>
      <c r="BZ1088" s="283"/>
      <c r="CA1088" s="283"/>
      <c r="CB1088" s="282"/>
      <c r="CC1088" s="282"/>
      <c r="CD1088" s="282"/>
      <c r="CE1088" s="282"/>
      <c r="CG1088" s="427"/>
      <c r="CH1088" s="402"/>
      <c r="CI1088" s="424"/>
      <c r="CJ1088" s="282"/>
      <c r="CK1088" s="282"/>
      <c r="CL1088" s="283"/>
      <c r="CM1088" s="283"/>
      <c r="CP1088" s="282"/>
      <c r="DC1088" s="282"/>
      <c r="DD1088" s="282"/>
      <c r="DE1088" s="282"/>
      <c r="DF1088" s="282"/>
      <c r="DG1088" s="282"/>
      <c r="DH1088" s="282"/>
      <c r="DI1088" s="282"/>
      <c r="DJ1088" s="282"/>
      <c r="EF1088" s="495" t="str">
        <f>""&amp;(MID(数据表!AZ1088,1,MIN(FIND({"(";"（"},数据表!AZ1088&amp;"(（",1)-1)))&amp;""</f>
        <v/>
      </c>
      <c r="EG1088" s="495" t="str">
        <f>""&amp;(MID(数据表!AZ1088,1,MIN(FIND({0;1;2;3;4;5;6;7;8;9},数据表!AZ1088&amp;"1234567890",1)-1)))&amp;""</f>
        <v/>
      </c>
    </row>
    <row r="1089" spans="2:137" s="310" customFormat="1" ht="12" customHeight="1">
      <c r="B1089" s="286"/>
      <c r="C1089" s="286"/>
      <c r="D1089" s="286"/>
      <c r="E1089" s="479"/>
      <c r="F1089" s="282"/>
      <c r="G1089" s="283"/>
      <c r="H1089" s="421"/>
      <c r="I1089" s="421"/>
      <c r="J1089" s="283"/>
      <c r="K1089" s="421"/>
      <c r="L1089" s="282"/>
      <c r="N1089" s="282"/>
      <c r="S1089" s="282"/>
      <c r="T1089" s="283"/>
      <c r="U1089" s="283"/>
      <c r="V1089" s="283"/>
      <c r="W1089" s="283"/>
      <c r="X1089" s="283"/>
      <c r="Y1089" s="282"/>
      <c r="Z1089" s="282"/>
      <c r="AA1089" s="283"/>
      <c r="AB1089" s="282"/>
      <c r="AC1089" s="282"/>
      <c r="AD1089" s="282"/>
      <c r="AE1089" s="282"/>
      <c r="AF1089" s="283"/>
      <c r="AG1089" s="402"/>
      <c r="AH1089" s="283"/>
      <c r="AI1089" s="283"/>
      <c r="AJ1089" s="283"/>
      <c r="AK1089" s="283"/>
      <c r="AL1089" s="283"/>
      <c r="AM1089" s="282"/>
      <c r="AN1089" s="282"/>
      <c r="AO1089" s="282"/>
      <c r="AP1089" s="282"/>
      <c r="AQ1089" s="282"/>
      <c r="AR1089" s="282"/>
      <c r="AT1089" s="283"/>
      <c r="AU1089" s="283"/>
      <c r="AV1089" s="283"/>
      <c r="AW1089" s="283"/>
      <c r="AY1089" s="283"/>
      <c r="AZ1089" s="282"/>
      <c r="BA1089" s="283"/>
      <c r="BB1089" s="282"/>
      <c r="BC1089" s="282"/>
      <c r="BD1089" s="282"/>
      <c r="BE1089" s="283"/>
      <c r="BG1089" s="282"/>
      <c r="BH1089" s="282"/>
      <c r="BI1089" s="282"/>
      <c r="BL1089" s="421"/>
      <c r="BM1089" s="424"/>
      <c r="BN1089" s="424"/>
      <c r="BO1089" s="424"/>
      <c r="BP1089" s="424"/>
      <c r="BQ1089" s="421"/>
      <c r="BR1089" s="421"/>
      <c r="BV1089" s="282"/>
      <c r="BW1089" s="283"/>
      <c r="BY1089" s="283"/>
      <c r="BZ1089" s="283"/>
      <c r="CA1089" s="283"/>
      <c r="CB1089" s="282"/>
      <c r="CC1089" s="282"/>
      <c r="CD1089" s="282"/>
      <c r="CE1089" s="282"/>
      <c r="CG1089" s="427"/>
      <c r="CH1089" s="402"/>
      <c r="CI1089" s="424"/>
      <c r="CJ1089" s="282"/>
      <c r="CK1089" s="282"/>
      <c r="CL1089" s="283"/>
      <c r="CM1089" s="283"/>
      <c r="CP1089" s="282"/>
      <c r="DC1089" s="282"/>
      <c r="DD1089" s="282"/>
      <c r="DE1089" s="282"/>
      <c r="DF1089" s="282"/>
      <c r="DG1089" s="282"/>
      <c r="DH1089" s="282"/>
      <c r="DI1089" s="282"/>
      <c r="DJ1089" s="282"/>
      <c r="EF1089" s="495" t="str">
        <f>""&amp;(MID(数据表!AZ1089,1,MIN(FIND({"(";"（"},数据表!AZ1089&amp;"(（",1)-1)))&amp;""</f>
        <v/>
      </c>
      <c r="EG1089" s="495" t="str">
        <f>""&amp;(MID(数据表!AZ1089,1,MIN(FIND({0;1;2;3;4;5;6;7;8;9},数据表!AZ1089&amp;"1234567890",1)-1)))&amp;""</f>
        <v/>
      </c>
    </row>
    <row r="1090" spans="2:137" s="310" customFormat="1" ht="12" customHeight="1">
      <c r="B1090" s="286"/>
      <c r="C1090" s="286"/>
      <c r="D1090" s="286"/>
      <c r="E1090" s="479"/>
      <c r="F1090" s="282"/>
      <c r="G1090" s="283"/>
      <c r="H1090" s="421"/>
      <c r="I1090" s="421"/>
      <c r="J1090" s="283"/>
      <c r="K1090" s="421"/>
      <c r="L1090" s="282"/>
      <c r="N1090" s="282"/>
      <c r="S1090" s="282"/>
      <c r="T1090" s="283"/>
      <c r="U1090" s="283"/>
      <c r="V1090" s="283"/>
      <c r="W1090" s="283"/>
      <c r="X1090" s="283"/>
      <c r="Y1090" s="282"/>
      <c r="Z1090" s="282"/>
      <c r="AA1090" s="283"/>
      <c r="AB1090" s="282"/>
      <c r="AC1090" s="282"/>
      <c r="AD1090" s="282"/>
      <c r="AE1090" s="282"/>
      <c r="AF1090" s="283"/>
      <c r="AG1090" s="402"/>
      <c r="AH1090" s="283"/>
      <c r="AI1090" s="283"/>
      <c r="AJ1090" s="283"/>
      <c r="AK1090" s="283"/>
      <c r="AL1090" s="283"/>
      <c r="AM1090" s="282"/>
      <c r="AN1090" s="282"/>
      <c r="AO1090" s="282"/>
      <c r="AP1090" s="282"/>
      <c r="AQ1090" s="282"/>
      <c r="AR1090" s="282"/>
      <c r="AT1090" s="283"/>
      <c r="AU1090" s="283"/>
      <c r="AV1090" s="283"/>
      <c r="AW1090" s="283"/>
      <c r="AY1090" s="283"/>
      <c r="AZ1090" s="282"/>
      <c r="BA1090" s="283"/>
      <c r="BB1090" s="282"/>
      <c r="BC1090" s="282"/>
      <c r="BD1090" s="282"/>
      <c r="BE1090" s="283"/>
      <c r="BG1090" s="282"/>
      <c r="BH1090" s="282"/>
      <c r="BI1090" s="282"/>
      <c r="BL1090" s="421"/>
      <c r="BM1090" s="424"/>
      <c r="BN1090" s="424"/>
      <c r="BO1090" s="424"/>
      <c r="BP1090" s="424"/>
      <c r="BQ1090" s="421"/>
      <c r="BR1090" s="421"/>
      <c r="BV1090" s="282"/>
      <c r="BW1090" s="283"/>
      <c r="BY1090" s="283"/>
      <c r="BZ1090" s="283"/>
      <c r="CA1090" s="283"/>
      <c r="CB1090" s="282"/>
      <c r="CC1090" s="282"/>
      <c r="CD1090" s="282"/>
      <c r="CE1090" s="282"/>
      <c r="CG1090" s="427"/>
      <c r="CH1090" s="402"/>
      <c r="CI1090" s="424"/>
      <c r="CJ1090" s="282"/>
      <c r="CK1090" s="282"/>
      <c r="CL1090" s="283"/>
      <c r="CM1090" s="283"/>
      <c r="CP1090" s="282"/>
      <c r="DC1090" s="282"/>
      <c r="DD1090" s="282"/>
      <c r="DE1090" s="282"/>
      <c r="DF1090" s="282"/>
      <c r="DG1090" s="282"/>
      <c r="DH1090" s="282"/>
      <c r="DI1090" s="282"/>
      <c r="DJ1090" s="282"/>
      <c r="EF1090" s="495" t="str">
        <f>""&amp;(MID(数据表!AZ1090,1,MIN(FIND({"(";"（"},数据表!AZ1090&amp;"(（",1)-1)))&amp;""</f>
        <v/>
      </c>
      <c r="EG1090" s="495" t="str">
        <f>""&amp;(MID(数据表!AZ1090,1,MIN(FIND({0;1;2;3;4;5;6;7;8;9},数据表!AZ1090&amp;"1234567890",1)-1)))&amp;""</f>
        <v/>
      </c>
    </row>
    <row r="1091" spans="2:137" s="310" customFormat="1" ht="12" customHeight="1">
      <c r="B1091" s="286"/>
      <c r="C1091" s="286"/>
      <c r="D1091" s="286"/>
      <c r="E1091" s="479"/>
      <c r="F1091" s="282"/>
      <c r="G1091" s="283"/>
      <c r="H1091" s="421"/>
      <c r="I1091" s="421"/>
      <c r="J1091" s="283"/>
      <c r="K1091" s="421"/>
      <c r="L1091" s="282"/>
      <c r="N1091" s="282"/>
      <c r="S1091" s="282"/>
      <c r="T1091" s="283"/>
      <c r="U1091" s="283"/>
      <c r="V1091" s="283"/>
      <c r="W1091" s="283"/>
      <c r="X1091" s="283"/>
      <c r="Y1091" s="282"/>
      <c r="Z1091" s="282"/>
      <c r="AA1091" s="283"/>
      <c r="AB1091" s="282"/>
      <c r="AC1091" s="282"/>
      <c r="AD1091" s="282"/>
      <c r="AE1091" s="282"/>
      <c r="AF1091" s="283"/>
      <c r="AG1091" s="402"/>
      <c r="AH1091" s="283"/>
      <c r="AI1091" s="283"/>
      <c r="AJ1091" s="283"/>
      <c r="AK1091" s="283"/>
      <c r="AL1091" s="283"/>
      <c r="AM1091" s="282"/>
      <c r="AN1091" s="282"/>
      <c r="AO1091" s="282"/>
      <c r="AP1091" s="282"/>
      <c r="AQ1091" s="282"/>
      <c r="AR1091" s="282"/>
      <c r="AT1091" s="283"/>
      <c r="AU1091" s="283"/>
      <c r="AV1091" s="283"/>
      <c r="AW1091" s="283"/>
      <c r="AY1091" s="283"/>
      <c r="AZ1091" s="282"/>
      <c r="BA1091" s="283"/>
      <c r="BB1091" s="282"/>
      <c r="BC1091" s="282"/>
      <c r="BD1091" s="282"/>
      <c r="BE1091" s="283"/>
      <c r="BG1091" s="282"/>
      <c r="BH1091" s="282"/>
      <c r="BI1091" s="282"/>
      <c r="BL1091" s="421"/>
      <c r="BM1091" s="424"/>
      <c r="BN1091" s="424"/>
      <c r="BO1091" s="424"/>
      <c r="BP1091" s="424"/>
      <c r="BQ1091" s="421"/>
      <c r="BR1091" s="421"/>
      <c r="BV1091" s="282"/>
      <c r="BW1091" s="283"/>
      <c r="BY1091" s="283"/>
      <c r="BZ1091" s="283"/>
      <c r="CA1091" s="283"/>
      <c r="CB1091" s="282"/>
      <c r="CC1091" s="282"/>
      <c r="CD1091" s="282"/>
      <c r="CE1091" s="282"/>
      <c r="CG1091" s="427"/>
      <c r="CH1091" s="402"/>
      <c r="CI1091" s="424"/>
      <c r="CJ1091" s="282"/>
      <c r="CK1091" s="282"/>
      <c r="CL1091" s="283"/>
      <c r="CM1091" s="283"/>
      <c r="CP1091" s="282"/>
      <c r="DC1091" s="282"/>
      <c r="DD1091" s="282"/>
      <c r="DE1091" s="282"/>
      <c r="DF1091" s="282"/>
      <c r="DG1091" s="282"/>
      <c r="DH1091" s="282"/>
      <c r="DI1091" s="282"/>
      <c r="DJ1091" s="282"/>
      <c r="EF1091" s="495" t="str">
        <f>""&amp;(MID(数据表!AZ1091,1,MIN(FIND({"(";"（"},数据表!AZ1091&amp;"(（",1)-1)))&amp;""</f>
        <v/>
      </c>
      <c r="EG1091" s="495" t="str">
        <f>""&amp;(MID(数据表!AZ1091,1,MIN(FIND({0;1;2;3;4;5;6;7;8;9},数据表!AZ1091&amp;"1234567890",1)-1)))&amp;""</f>
        <v/>
      </c>
    </row>
    <row r="1092" spans="2:137" s="310" customFormat="1" ht="12" customHeight="1">
      <c r="B1092" s="286"/>
      <c r="C1092" s="286"/>
      <c r="D1092" s="286"/>
      <c r="E1092" s="479"/>
      <c r="F1092" s="282"/>
      <c r="G1092" s="283"/>
      <c r="H1092" s="421"/>
      <c r="I1092" s="421"/>
      <c r="J1092" s="283"/>
      <c r="K1092" s="421"/>
      <c r="L1092" s="282"/>
      <c r="N1092" s="282"/>
      <c r="S1092" s="282"/>
      <c r="T1092" s="283"/>
      <c r="U1092" s="283"/>
      <c r="V1092" s="283"/>
      <c r="W1092" s="283"/>
      <c r="X1092" s="283"/>
      <c r="Y1092" s="282"/>
      <c r="Z1092" s="282"/>
      <c r="AA1092" s="283"/>
      <c r="AB1092" s="282"/>
      <c r="AC1092" s="282"/>
      <c r="AD1092" s="282"/>
      <c r="AE1092" s="282"/>
      <c r="AF1092" s="283"/>
      <c r="AG1092" s="402"/>
      <c r="AH1092" s="283"/>
      <c r="AI1092" s="283"/>
      <c r="AJ1092" s="283"/>
      <c r="AK1092" s="283"/>
      <c r="AL1092" s="283"/>
      <c r="AM1092" s="282"/>
      <c r="AN1092" s="282"/>
      <c r="AO1092" s="282"/>
      <c r="AP1092" s="282"/>
      <c r="AQ1092" s="282"/>
      <c r="AR1092" s="282"/>
      <c r="AT1092" s="283"/>
      <c r="AU1092" s="283"/>
      <c r="AV1092" s="283"/>
      <c r="AW1092" s="283"/>
      <c r="AY1092" s="283"/>
      <c r="AZ1092" s="282"/>
      <c r="BA1092" s="283"/>
      <c r="BB1092" s="282"/>
      <c r="BC1092" s="282"/>
      <c r="BD1092" s="282"/>
      <c r="BE1092" s="283"/>
      <c r="BG1092" s="282"/>
      <c r="BH1092" s="282"/>
      <c r="BI1092" s="282"/>
      <c r="BL1092" s="421"/>
      <c r="BM1092" s="424"/>
      <c r="BN1092" s="424"/>
      <c r="BO1092" s="424"/>
      <c r="BP1092" s="424"/>
      <c r="BQ1092" s="421"/>
      <c r="BR1092" s="421"/>
      <c r="BV1092" s="282"/>
      <c r="BW1092" s="283"/>
      <c r="BY1092" s="283"/>
      <c r="BZ1092" s="283"/>
      <c r="CA1092" s="283"/>
      <c r="CB1092" s="282"/>
      <c r="CC1092" s="282"/>
      <c r="CD1092" s="282"/>
      <c r="CE1092" s="282"/>
      <c r="CG1092" s="427"/>
      <c r="CH1092" s="402"/>
      <c r="CI1092" s="424"/>
      <c r="CJ1092" s="282"/>
      <c r="CK1092" s="282"/>
      <c r="CL1092" s="283"/>
      <c r="CM1092" s="283"/>
      <c r="CP1092" s="282"/>
      <c r="DC1092" s="282"/>
      <c r="DD1092" s="282"/>
      <c r="DE1092" s="282"/>
      <c r="DF1092" s="282"/>
      <c r="DG1092" s="282"/>
      <c r="DH1092" s="282"/>
      <c r="DI1092" s="282"/>
      <c r="DJ1092" s="282"/>
      <c r="EF1092" s="495" t="str">
        <f>""&amp;(MID(数据表!AZ1092,1,MIN(FIND({"(";"（"},数据表!AZ1092&amp;"(（",1)-1)))&amp;""</f>
        <v/>
      </c>
      <c r="EG1092" s="495" t="str">
        <f>""&amp;(MID(数据表!AZ1092,1,MIN(FIND({0;1;2;3;4;5;6;7;8;9},数据表!AZ1092&amp;"1234567890",1)-1)))&amp;""</f>
        <v/>
      </c>
    </row>
    <row r="1093" spans="2:137" s="310" customFormat="1" ht="12" customHeight="1">
      <c r="B1093" s="286"/>
      <c r="C1093" s="286"/>
      <c r="D1093" s="286"/>
      <c r="E1093" s="479"/>
      <c r="F1093" s="282"/>
      <c r="G1093" s="283"/>
      <c r="H1093" s="421"/>
      <c r="I1093" s="421"/>
      <c r="J1093" s="283"/>
      <c r="K1093" s="421"/>
      <c r="L1093" s="282"/>
      <c r="N1093" s="282"/>
      <c r="S1093" s="282"/>
      <c r="T1093" s="283"/>
      <c r="U1093" s="283"/>
      <c r="V1093" s="283"/>
      <c r="W1093" s="283"/>
      <c r="X1093" s="283"/>
      <c r="Y1093" s="282"/>
      <c r="Z1093" s="282"/>
      <c r="AA1093" s="283"/>
      <c r="AB1093" s="282"/>
      <c r="AC1093" s="282"/>
      <c r="AD1093" s="282"/>
      <c r="AE1093" s="282"/>
      <c r="AF1093" s="283"/>
      <c r="AG1093" s="402"/>
      <c r="AH1093" s="283"/>
      <c r="AI1093" s="283"/>
      <c r="AJ1093" s="283"/>
      <c r="AK1093" s="283"/>
      <c r="AL1093" s="283"/>
      <c r="AM1093" s="282"/>
      <c r="AN1093" s="282"/>
      <c r="AO1093" s="282"/>
      <c r="AP1093" s="282"/>
      <c r="AQ1093" s="282"/>
      <c r="AR1093" s="282"/>
      <c r="AT1093" s="283"/>
      <c r="AU1093" s="283"/>
      <c r="AV1093" s="283"/>
      <c r="AW1093" s="283"/>
      <c r="AY1093" s="283"/>
      <c r="AZ1093" s="282"/>
      <c r="BA1093" s="283"/>
      <c r="BB1093" s="282"/>
      <c r="BC1093" s="282"/>
      <c r="BD1093" s="282"/>
      <c r="BE1093" s="283"/>
      <c r="BG1093" s="282"/>
      <c r="BH1093" s="282"/>
      <c r="BI1093" s="282"/>
      <c r="BL1093" s="421"/>
      <c r="BM1093" s="424"/>
      <c r="BN1093" s="424"/>
      <c r="BO1093" s="424"/>
      <c r="BP1093" s="424"/>
      <c r="BQ1093" s="421"/>
      <c r="BR1093" s="421"/>
      <c r="BV1093" s="282"/>
      <c r="BW1093" s="283"/>
      <c r="BY1093" s="283"/>
      <c r="BZ1093" s="283"/>
      <c r="CA1093" s="283"/>
      <c r="CB1093" s="282"/>
      <c r="CC1093" s="282"/>
      <c r="CD1093" s="282"/>
      <c r="CE1093" s="282"/>
      <c r="CG1093" s="427"/>
      <c r="CH1093" s="402"/>
      <c r="CI1093" s="424"/>
      <c r="CJ1093" s="282"/>
      <c r="CK1093" s="282"/>
      <c r="CL1093" s="283"/>
      <c r="CM1093" s="283"/>
      <c r="CP1093" s="282"/>
      <c r="DC1093" s="282"/>
      <c r="DD1093" s="282"/>
      <c r="DE1093" s="282"/>
      <c r="DF1093" s="282"/>
      <c r="DG1093" s="282"/>
      <c r="DH1093" s="282"/>
      <c r="DI1093" s="282"/>
      <c r="DJ1093" s="282"/>
      <c r="EF1093" s="495" t="str">
        <f>""&amp;(MID(数据表!AZ1093,1,MIN(FIND({"(";"（"},数据表!AZ1093&amp;"(（",1)-1)))&amp;""</f>
        <v/>
      </c>
      <c r="EG1093" s="495" t="str">
        <f>""&amp;(MID(数据表!AZ1093,1,MIN(FIND({0;1;2;3;4;5;6;7;8;9},数据表!AZ1093&amp;"1234567890",1)-1)))&amp;""</f>
        <v/>
      </c>
    </row>
    <row r="1094" spans="2:137" s="310" customFormat="1" ht="12" customHeight="1">
      <c r="B1094" s="286"/>
      <c r="C1094" s="286"/>
      <c r="D1094" s="286"/>
      <c r="E1094" s="479"/>
      <c r="F1094" s="282"/>
      <c r="G1094" s="283"/>
      <c r="H1094" s="421"/>
      <c r="I1094" s="421"/>
      <c r="J1094" s="283"/>
      <c r="K1094" s="421"/>
      <c r="L1094" s="282"/>
      <c r="N1094" s="282"/>
      <c r="S1094" s="282"/>
      <c r="T1094" s="283"/>
      <c r="U1094" s="283"/>
      <c r="V1094" s="283"/>
      <c r="W1094" s="283"/>
      <c r="X1094" s="283"/>
      <c r="Y1094" s="282"/>
      <c r="Z1094" s="282"/>
      <c r="AA1094" s="283"/>
      <c r="AB1094" s="282"/>
      <c r="AC1094" s="282"/>
      <c r="AD1094" s="282"/>
      <c r="AE1094" s="282"/>
      <c r="AF1094" s="283"/>
      <c r="AG1094" s="402"/>
      <c r="AH1094" s="283"/>
      <c r="AI1094" s="283"/>
      <c r="AJ1094" s="283"/>
      <c r="AK1094" s="283"/>
      <c r="AL1094" s="283"/>
      <c r="AM1094" s="282"/>
      <c r="AN1094" s="282"/>
      <c r="AO1094" s="282"/>
      <c r="AP1094" s="282"/>
      <c r="AQ1094" s="282"/>
      <c r="AR1094" s="282"/>
      <c r="AT1094" s="283"/>
      <c r="AU1094" s="283"/>
      <c r="AV1094" s="283"/>
      <c r="AW1094" s="283"/>
      <c r="AY1094" s="283"/>
      <c r="AZ1094" s="282"/>
      <c r="BA1094" s="283"/>
      <c r="BB1094" s="282"/>
      <c r="BC1094" s="282"/>
      <c r="BD1094" s="282"/>
      <c r="BE1094" s="283"/>
      <c r="BG1094" s="282"/>
      <c r="BH1094" s="282"/>
      <c r="BI1094" s="282"/>
      <c r="BL1094" s="421"/>
      <c r="BM1094" s="424"/>
      <c r="BN1094" s="424"/>
      <c r="BO1094" s="424"/>
      <c r="BP1094" s="424"/>
      <c r="BQ1094" s="421"/>
      <c r="BR1094" s="421"/>
      <c r="BV1094" s="282"/>
      <c r="BW1094" s="283"/>
      <c r="BY1094" s="283"/>
      <c r="BZ1094" s="283"/>
      <c r="CA1094" s="283"/>
      <c r="CB1094" s="282"/>
      <c r="CC1094" s="282"/>
      <c r="CD1094" s="282"/>
      <c r="CE1094" s="282"/>
      <c r="CG1094" s="427"/>
      <c r="CH1094" s="402"/>
      <c r="CI1094" s="424"/>
      <c r="CJ1094" s="282"/>
      <c r="CK1094" s="282"/>
      <c r="CL1094" s="283"/>
      <c r="CM1094" s="283"/>
      <c r="CP1094" s="282"/>
      <c r="DC1094" s="282"/>
      <c r="DD1094" s="282"/>
      <c r="DE1094" s="282"/>
      <c r="DF1094" s="282"/>
      <c r="DG1094" s="282"/>
      <c r="DH1094" s="282"/>
      <c r="DI1094" s="282"/>
      <c r="DJ1094" s="282"/>
      <c r="EF1094" s="495" t="str">
        <f>""&amp;(MID(数据表!AZ1094,1,MIN(FIND({"(";"（"},数据表!AZ1094&amp;"(（",1)-1)))&amp;""</f>
        <v/>
      </c>
      <c r="EG1094" s="495" t="str">
        <f>""&amp;(MID(数据表!AZ1094,1,MIN(FIND({0;1;2;3;4;5;6;7;8;9},数据表!AZ1094&amp;"1234567890",1)-1)))&amp;""</f>
        <v/>
      </c>
    </row>
    <row r="1095" spans="2:137" s="310" customFormat="1" ht="12" customHeight="1">
      <c r="B1095" s="286"/>
      <c r="C1095" s="286"/>
      <c r="D1095" s="286"/>
      <c r="E1095" s="479"/>
      <c r="F1095" s="282"/>
      <c r="G1095" s="283"/>
      <c r="H1095" s="421"/>
      <c r="I1095" s="421"/>
      <c r="J1095" s="283"/>
      <c r="K1095" s="421"/>
      <c r="L1095" s="282"/>
      <c r="N1095" s="282"/>
      <c r="S1095" s="282"/>
      <c r="T1095" s="283"/>
      <c r="U1095" s="283"/>
      <c r="V1095" s="283"/>
      <c r="W1095" s="283"/>
      <c r="X1095" s="283"/>
      <c r="Y1095" s="282"/>
      <c r="Z1095" s="282"/>
      <c r="AA1095" s="283"/>
      <c r="AB1095" s="282"/>
      <c r="AC1095" s="282"/>
      <c r="AD1095" s="282"/>
      <c r="AE1095" s="282"/>
      <c r="AF1095" s="283"/>
      <c r="AG1095" s="402"/>
      <c r="AH1095" s="283"/>
      <c r="AI1095" s="283"/>
      <c r="AJ1095" s="283"/>
      <c r="AK1095" s="283"/>
      <c r="AL1095" s="283"/>
      <c r="AM1095" s="282"/>
      <c r="AN1095" s="282"/>
      <c r="AO1095" s="282"/>
      <c r="AP1095" s="282"/>
      <c r="AQ1095" s="282"/>
      <c r="AR1095" s="282"/>
      <c r="AT1095" s="283"/>
      <c r="AU1095" s="283"/>
      <c r="AV1095" s="283"/>
      <c r="AW1095" s="283"/>
      <c r="AY1095" s="283"/>
      <c r="AZ1095" s="282"/>
      <c r="BA1095" s="283"/>
      <c r="BB1095" s="282"/>
      <c r="BC1095" s="282"/>
      <c r="BD1095" s="282"/>
      <c r="BE1095" s="283"/>
      <c r="BG1095" s="282"/>
      <c r="BH1095" s="282"/>
      <c r="BI1095" s="282"/>
      <c r="BL1095" s="421"/>
      <c r="BM1095" s="424"/>
      <c r="BN1095" s="424"/>
      <c r="BO1095" s="424"/>
      <c r="BP1095" s="424"/>
      <c r="BQ1095" s="421"/>
      <c r="BR1095" s="421"/>
      <c r="BV1095" s="282"/>
      <c r="BW1095" s="283"/>
      <c r="BY1095" s="283"/>
      <c r="BZ1095" s="283"/>
      <c r="CA1095" s="283"/>
      <c r="CB1095" s="282"/>
      <c r="CC1095" s="282"/>
      <c r="CD1095" s="282"/>
      <c r="CE1095" s="282"/>
      <c r="CG1095" s="427"/>
      <c r="CH1095" s="402"/>
      <c r="CI1095" s="424"/>
      <c r="CJ1095" s="282"/>
      <c r="CK1095" s="282"/>
      <c r="CL1095" s="283"/>
      <c r="CM1095" s="283"/>
      <c r="CP1095" s="282"/>
      <c r="DC1095" s="282"/>
      <c r="DD1095" s="282"/>
      <c r="DE1095" s="282"/>
      <c r="DF1095" s="282"/>
      <c r="DG1095" s="282"/>
      <c r="DH1095" s="282"/>
      <c r="DI1095" s="282"/>
      <c r="DJ1095" s="282"/>
      <c r="EF1095" s="495" t="str">
        <f>""&amp;(MID(数据表!AZ1095,1,MIN(FIND({"(";"（"},数据表!AZ1095&amp;"(（",1)-1)))&amp;""</f>
        <v/>
      </c>
      <c r="EG1095" s="495" t="str">
        <f>""&amp;(MID(数据表!AZ1095,1,MIN(FIND({0;1;2;3;4;5;6;7;8;9},数据表!AZ1095&amp;"1234567890",1)-1)))&amp;""</f>
        <v/>
      </c>
    </row>
    <row r="1096" spans="2:137" s="310" customFormat="1" ht="12" customHeight="1">
      <c r="B1096" s="286"/>
      <c r="C1096" s="286"/>
      <c r="D1096" s="286"/>
      <c r="E1096" s="479"/>
      <c r="F1096" s="282"/>
      <c r="G1096" s="283"/>
      <c r="H1096" s="421"/>
      <c r="I1096" s="421"/>
      <c r="J1096" s="283"/>
      <c r="K1096" s="421"/>
      <c r="L1096" s="282"/>
      <c r="N1096" s="282"/>
      <c r="S1096" s="282"/>
      <c r="T1096" s="283"/>
      <c r="U1096" s="283"/>
      <c r="V1096" s="283"/>
      <c r="W1096" s="283"/>
      <c r="X1096" s="283"/>
      <c r="Y1096" s="282"/>
      <c r="Z1096" s="282"/>
      <c r="AA1096" s="283"/>
      <c r="AB1096" s="282"/>
      <c r="AC1096" s="282"/>
      <c r="AD1096" s="282"/>
      <c r="AE1096" s="282"/>
      <c r="AF1096" s="283"/>
      <c r="AG1096" s="402"/>
      <c r="AH1096" s="283"/>
      <c r="AI1096" s="283"/>
      <c r="AJ1096" s="283"/>
      <c r="AK1096" s="283"/>
      <c r="AL1096" s="283"/>
      <c r="AM1096" s="282"/>
      <c r="AN1096" s="282"/>
      <c r="AO1096" s="282"/>
      <c r="AP1096" s="282"/>
      <c r="AQ1096" s="282"/>
      <c r="AR1096" s="282"/>
      <c r="AT1096" s="283"/>
      <c r="AU1096" s="283"/>
      <c r="AV1096" s="283"/>
      <c r="AW1096" s="283"/>
      <c r="AY1096" s="283"/>
      <c r="AZ1096" s="282"/>
      <c r="BA1096" s="283"/>
      <c r="BB1096" s="282"/>
      <c r="BC1096" s="282"/>
      <c r="BD1096" s="282"/>
      <c r="BE1096" s="283"/>
      <c r="BG1096" s="282"/>
      <c r="BH1096" s="282"/>
      <c r="BI1096" s="282"/>
      <c r="BL1096" s="421"/>
      <c r="BM1096" s="424"/>
      <c r="BN1096" s="424"/>
      <c r="BO1096" s="424"/>
      <c r="BP1096" s="424"/>
      <c r="BQ1096" s="421"/>
      <c r="BR1096" s="421"/>
      <c r="BV1096" s="282"/>
      <c r="BW1096" s="283"/>
      <c r="BY1096" s="283"/>
      <c r="BZ1096" s="283"/>
      <c r="CA1096" s="283"/>
      <c r="CB1096" s="282"/>
      <c r="CC1096" s="282"/>
      <c r="CD1096" s="282"/>
      <c r="CE1096" s="282"/>
      <c r="CG1096" s="427"/>
      <c r="CH1096" s="402"/>
      <c r="CI1096" s="424"/>
      <c r="CJ1096" s="282"/>
      <c r="CK1096" s="282"/>
      <c r="CL1096" s="283"/>
      <c r="CM1096" s="283"/>
      <c r="CP1096" s="282"/>
      <c r="DC1096" s="282"/>
      <c r="DD1096" s="282"/>
      <c r="DE1096" s="282"/>
      <c r="DF1096" s="282"/>
      <c r="DG1096" s="282"/>
      <c r="DH1096" s="282"/>
      <c r="DI1096" s="282"/>
      <c r="DJ1096" s="282"/>
      <c r="EF1096" s="495" t="str">
        <f>""&amp;(MID(数据表!AZ1096,1,MIN(FIND({"(";"（"},数据表!AZ1096&amp;"(（",1)-1)))&amp;""</f>
        <v/>
      </c>
      <c r="EG1096" s="495" t="str">
        <f>""&amp;(MID(数据表!AZ1096,1,MIN(FIND({0;1;2;3;4;5;6;7;8;9},数据表!AZ1096&amp;"1234567890",1)-1)))&amp;""</f>
        <v/>
      </c>
    </row>
    <row r="1097" spans="2:137" s="310" customFormat="1" ht="12" customHeight="1">
      <c r="B1097" s="286"/>
      <c r="C1097" s="286"/>
      <c r="D1097" s="286"/>
      <c r="E1097" s="479"/>
      <c r="F1097" s="282"/>
      <c r="G1097" s="283"/>
      <c r="H1097" s="421"/>
      <c r="I1097" s="421"/>
      <c r="J1097" s="283"/>
      <c r="K1097" s="421"/>
      <c r="L1097" s="282"/>
      <c r="N1097" s="282"/>
      <c r="S1097" s="282"/>
      <c r="T1097" s="283"/>
      <c r="U1097" s="283"/>
      <c r="V1097" s="283"/>
      <c r="W1097" s="283"/>
      <c r="X1097" s="283"/>
      <c r="Y1097" s="282"/>
      <c r="Z1097" s="282"/>
      <c r="AA1097" s="283"/>
      <c r="AB1097" s="282"/>
      <c r="AC1097" s="282"/>
      <c r="AD1097" s="282"/>
      <c r="AE1097" s="282"/>
      <c r="AF1097" s="283"/>
      <c r="AG1097" s="402"/>
      <c r="AH1097" s="283"/>
      <c r="AI1097" s="283"/>
      <c r="AJ1097" s="283"/>
      <c r="AK1097" s="283"/>
      <c r="AL1097" s="283"/>
      <c r="AM1097" s="282"/>
      <c r="AN1097" s="282"/>
      <c r="AO1097" s="282"/>
      <c r="AP1097" s="282"/>
      <c r="AQ1097" s="282"/>
      <c r="AR1097" s="282"/>
      <c r="AT1097" s="283"/>
      <c r="AU1097" s="283"/>
      <c r="AV1097" s="283"/>
      <c r="AW1097" s="283"/>
      <c r="AY1097" s="283"/>
      <c r="AZ1097" s="282"/>
      <c r="BA1097" s="283"/>
      <c r="BB1097" s="282"/>
      <c r="BC1097" s="282"/>
      <c r="BD1097" s="282"/>
      <c r="BE1097" s="283"/>
      <c r="BG1097" s="282"/>
      <c r="BH1097" s="282"/>
      <c r="BI1097" s="282"/>
      <c r="BL1097" s="421"/>
      <c r="BM1097" s="424"/>
      <c r="BN1097" s="424"/>
      <c r="BO1097" s="424"/>
      <c r="BP1097" s="424"/>
      <c r="BQ1097" s="421"/>
      <c r="BR1097" s="421"/>
      <c r="BV1097" s="282"/>
      <c r="BW1097" s="283"/>
      <c r="BY1097" s="283"/>
      <c r="BZ1097" s="283"/>
      <c r="CA1097" s="283"/>
      <c r="CB1097" s="282"/>
      <c r="CC1097" s="282"/>
      <c r="CD1097" s="282"/>
      <c r="CE1097" s="282"/>
      <c r="CG1097" s="427"/>
      <c r="CH1097" s="402"/>
      <c r="CI1097" s="424"/>
      <c r="CJ1097" s="282"/>
      <c r="CK1097" s="282"/>
      <c r="CL1097" s="283"/>
      <c r="CM1097" s="283"/>
      <c r="CP1097" s="282"/>
      <c r="DC1097" s="282"/>
      <c r="DD1097" s="282"/>
      <c r="DE1097" s="282"/>
      <c r="DF1097" s="282"/>
      <c r="DG1097" s="282"/>
      <c r="DH1097" s="282"/>
      <c r="DI1097" s="282"/>
      <c r="DJ1097" s="282"/>
      <c r="EF1097" s="495" t="str">
        <f>""&amp;(MID(数据表!AZ1097,1,MIN(FIND({"(";"（"},数据表!AZ1097&amp;"(（",1)-1)))&amp;""</f>
        <v/>
      </c>
      <c r="EG1097" s="495" t="str">
        <f>""&amp;(MID(数据表!AZ1097,1,MIN(FIND({0;1;2;3;4;5;6;7;8;9},数据表!AZ1097&amp;"1234567890",1)-1)))&amp;""</f>
        <v/>
      </c>
    </row>
    <row r="1098" spans="2:137" s="310" customFormat="1" ht="12" customHeight="1">
      <c r="B1098" s="286"/>
      <c r="C1098" s="286"/>
      <c r="D1098" s="286"/>
      <c r="E1098" s="479"/>
      <c r="F1098" s="282"/>
      <c r="G1098" s="283"/>
      <c r="H1098" s="421"/>
      <c r="I1098" s="421"/>
      <c r="J1098" s="283"/>
      <c r="K1098" s="421"/>
      <c r="L1098" s="282"/>
      <c r="N1098" s="282"/>
      <c r="S1098" s="282"/>
      <c r="T1098" s="283"/>
      <c r="U1098" s="283"/>
      <c r="V1098" s="283"/>
      <c r="W1098" s="283"/>
      <c r="X1098" s="283"/>
      <c r="Y1098" s="282"/>
      <c r="Z1098" s="282"/>
      <c r="AA1098" s="283"/>
      <c r="AB1098" s="282"/>
      <c r="AC1098" s="282"/>
      <c r="AD1098" s="282"/>
      <c r="AE1098" s="282"/>
      <c r="AF1098" s="283"/>
      <c r="AG1098" s="402"/>
      <c r="AH1098" s="283"/>
      <c r="AI1098" s="283"/>
      <c r="AJ1098" s="283"/>
      <c r="AK1098" s="283"/>
      <c r="AL1098" s="283"/>
      <c r="AM1098" s="282"/>
      <c r="AN1098" s="282"/>
      <c r="AO1098" s="282"/>
      <c r="AP1098" s="282"/>
      <c r="AQ1098" s="282"/>
      <c r="AR1098" s="282"/>
      <c r="AT1098" s="283"/>
      <c r="AU1098" s="283"/>
      <c r="AV1098" s="283"/>
      <c r="AW1098" s="283"/>
      <c r="AY1098" s="283"/>
      <c r="AZ1098" s="282"/>
      <c r="BA1098" s="283"/>
      <c r="BB1098" s="282"/>
      <c r="BC1098" s="282"/>
      <c r="BD1098" s="282"/>
      <c r="BE1098" s="283"/>
      <c r="BG1098" s="282"/>
      <c r="BH1098" s="282"/>
      <c r="BI1098" s="282"/>
      <c r="BL1098" s="421"/>
      <c r="BM1098" s="424"/>
      <c r="BN1098" s="424"/>
      <c r="BO1098" s="424"/>
      <c r="BP1098" s="424"/>
      <c r="BQ1098" s="421"/>
      <c r="BR1098" s="421"/>
      <c r="BV1098" s="282"/>
      <c r="BW1098" s="283"/>
      <c r="BY1098" s="283"/>
      <c r="BZ1098" s="283"/>
      <c r="CA1098" s="283"/>
      <c r="CB1098" s="282"/>
      <c r="CC1098" s="282"/>
      <c r="CD1098" s="282"/>
      <c r="CE1098" s="282"/>
      <c r="CG1098" s="427"/>
      <c r="CH1098" s="402"/>
      <c r="CI1098" s="424"/>
      <c r="CJ1098" s="282"/>
      <c r="CK1098" s="282"/>
      <c r="CL1098" s="283"/>
      <c r="CM1098" s="283"/>
      <c r="CP1098" s="282"/>
      <c r="DC1098" s="282"/>
      <c r="DD1098" s="282"/>
      <c r="DE1098" s="282"/>
      <c r="DF1098" s="282"/>
      <c r="DG1098" s="282"/>
      <c r="DH1098" s="282"/>
      <c r="DI1098" s="282"/>
      <c r="DJ1098" s="282"/>
      <c r="EF1098" s="495" t="str">
        <f>""&amp;(MID(数据表!AZ1098,1,MIN(FIND({"(";"（"},数据表!AZ1098&amp;"(（",1)-1)))&amp;""</f>
        <v/>
      </c>
      <c r="EG1098" s="495" t="str">
        <f>""&amp;(MID(数据表!AZ1098,1,MIN(FIND({0;1;2;3;4;5;6;7;8;9},数据表!AZ1098&amp;"1234567890",1)-1)))&amp;""</f>
        <v/>
      </c>
    </row>
    <row r="1099" spans="2:137" s="310" customFormat="1" ht="12" customHeight="1">
      <c r="B1099" s="286"/>
      <c r="C1099" s="286"/>
      <c r="D1099" s="286"/>
      <c r="E1099" s="479"/>
      <c r="F1099" s="282"/>
      <c r="G1099" s="283"/>
      <c r="H1099" s="421"/>
      <c r="I1099" s="421"/>
      <c r="J1099" s="283"/>
      <c r="K1099" s="421"/>
      <c r="L1099" s="282"/>
      <c r="N1099" s="282"/>
      <c r="S1099" s="282"/>
      <c r="T1099" s="283"/>
      <c r="U1099" s="283"/>
      <c r="V1099" s="283"/>
      <c r="W1099" s="283"/>
      <c r="X1099" s="283"/>
      <c r="Y1099" s="282"/>
      <c r="Z1099" s="282"/>
      <c r="AA1099" s="283"/>
      <c r="AB1099" s="282"/>
      <c r="AC1099" s="282"/>
      <c r="AD1099" s="282"/>
      <c r="AE1099" s="282"/>
      <c r="AF1099" s="283"/>
      <c r="AG1099" s="402"/>
      <c r="AH1099" s="283"/>
      <c r="AI1099" s="283"/>
      <c r="AJ1099" s="283"/>
      <c r="AK1099" s="283"/>
      <c r="AL1099" s="283"/>
      <c r="AM1099" s="282"/>
      <c r="AN1099" s="282"/>
      <c r="AO1099" s="282"/>
      <c r="AP1099" s="282"/>
      <c r="AQ1099" s="282"/>
      <c r="AR1099" s="282"/>
      <c r="AT1099" s="283"/>
      <c r="AU1099" s="283"/>
      <c r="AV1099" s="283"/>
      <c r="AW1099" s="283"/>
      <c r="AY1099" s="283"/>
      <c r="AZ1099" s="282"/>
      <c r="BA1099" s="283"/>
      <c r="BB1099" s="282"/>
      <c r="BC1099" s="282"/>
      <c r="BD1099" s="282"/>
      <c r="BE1099" s="283"/>
      <c r="BG1099" s="282"/>
      <c r="BH1099" s="282"/>
      <c r="BI1099" s="282"/>
      <c r="BL1099" s="421"/>
      <c r="BM1099" s="424"/>
      <c r="BN1099" s="424"/>
      <c r="BO1099" s="424"/>
      <c r="BP1099" s="424"/>
      <c r="BQ1099" s="421"/>
      <c r="BR1099" s="421"/>
      <c r="BV1099" s="282"/>
      <c r="BW1099" s="283"/>
      <c r="BY1099" s="283"/>
      <c r="BZ1099" s="283"/>
      <c r="CA1099" s="283"/>
      <c r="CB1099" s="282"/>
      <c r="CC1099" s="282"/>
      <c r="CD1099" s="282"/>
      <c r="CE1099" s="282"/>
      <c r="CG1099" s="427"/>
      <c r="CH1099" s="402"/>
      <c r="CI1099" s="424"/>
      <c r="CJ1099" s="282"/>
      <c r="CK1099" s="282"/>
      <c r="CL1099" s="283"/>
      <c r="CM1099" s="283"/>
      <c r="CP1099" s="282"/>
      <c r="DC1099" s="282"/>
      <c r="DD1099" s="282"/>
      <c r="DE1099" s="282"/>
      <c r="DF1099" s="282"/>
      <c r="DG1099" s="282"/>
      <c r="DH1099" s="282"/>
      <c r="DI1099" s="282"/>
      <c r="DJ1099" s="282"/>
      <c r="EF1099" s="495" t="str">
        <f>""&amp;(MID(数据表!AZ1099,1,MIN(FIND({"(";"（"},数据表!AZ1099&amp;"(（",1)-1)))&amp;""</f>
        <v/>
      </c>
      <c r="EG1099" s="495" t="str">
        <f>""&amp;(MID(数据表!AZ1099,1,MIN(FIND({0;1;2;3;4;5;6;7;8;9},数据表!AZ1099&amp;"1234567890",1)-1)))&amp;""</f>
        <v/>
      </c>
    </row>
    <row r="1100" spans="2:137" s="310" customFormat="1" ht="12" customHeight="1">
      <c r="B1100" s="286"/>
      <c r="C1100" s="286"/>
      <c r="D1100" s="286"/>
      <c r="E1100" s="479"/>
      <c r="F1100" s="282"/>
      <c r="G1100" s="283"/>
      <c r="H1100" s="421"/>
      <c r="I1100" s="421"/>
      <c r="J1100" s="283"/>
      <c r="K1100" s="421"/>
      <c r="L1100" s="282"/>
      <c r="N1100" s="282"/>
      <c r="S1100" s="282"/>
      <c r="T1100" s="283"/>
      <c r="U1100" s="283"/>
      <c r="V1100" s="283"/>
      <c r="W1100" s="283"/>
      <c r="X1100" s="283"/>
      <c r="Y1100" s="282"/>
      <c r="Z1100" s="282"/>
      <c r="AA1100" s="283"/>
      <c r="AB1100" s="282"/>
      <c r="AC1100" s="282"/>
      <c r="AD1100" s="282"/>
      <c r="AE1100" s="282"/>
      <c r="AF1100" s="283"/>
      <c r="AG1100" s="402"/>
      <c r="AH1100" s="283"/>
      <c r="AI1100" s="283"/>
      <c r="AJ1100" s="283"/>
      <c r="AK1100" s="283"/>
      <c r="AL1100" s="283"/>
      <c r="AM1100" s="282"/>
      <c r="AN1100" s="282"/>
      <c r="AO1100" s="282"/>
      <c r="AP1100" s="282"/>
      <c r="AQ1100" s="282"/>
      <c r="AR1100" s="282"/>
      <c r="AT1100" s="283"/>
      <c r="AU1100" s="283"/>
      <c r="AV1100" s="283"/>
      <c r="AW1100" s="283"/>
      <c r="AY1100" s="283"/>
      <c r="AZ1100" s="282"/>
      <c r="BA1100" s="283"/>
      <c r="BB1100" s="282"/>
      <c r="BC1100" s="282"/>
      <c r="BD1100" s="282"/>
      <c r="BE1100" s="283"/>
      <c r="BG1100" s="282"/>
      <c r="BH1100" s="282"/>
      <c r="BI1100" s="282"/>
      <c r="BL1100" s="421"/>
      <c r="BM1100" s="424"/>
      <c r="BN1100" s="424"/>
      <c r="BO1100" s="424"/>
      <c r="BP1100" s="424"/>
      <c r="BQ1100" s="421"/>
      <c r="BR1100" s="421"/>
      <c r="BV1100" s="282"/>
      <c r="BW1100" s="283"/>
      <c r="BY1100" s="283"/>
      <c r="BZ1100" s="283"/>
      <c r="CA1100" s="283"/>
      <c r="CB1100" s="282"/>
      <c r="CC1100" s="282"/>
      <c r="CD1100" s="282"/>
      <c r="CE1100" s="282"/>
      <c r="CG1100" s="427"/>
      <c r="CH1100" s="402"/>
      <c r="CI1100" s="424"/>
      <c r="CJ1100" s="282"/>
      <c r="CK1100" s="282"/>
      <c r="CL1100" s="283"/>
      <c r="CM1100" s="283"/>
      <c r="CP1100" s="282"/>
      <c r="DC1100" s="282"/>
      <c r="DD1100" s="282"/>
      <c r="DE1100" s="282"/>
      <c r="DF1100" s="282"/>
      <c r="DG1100" s="282"/>
      <c r="DH1100" s="282"/>
      <c r="DI1100" s="282"/>
      <c r="DJ1100" s="282"/>
      <c r="EF1100" s="495" t="str">
        <f>""&amp;(MID(数据表!AZ1100,1,MIN(FIND({"(";"（"},数据表!AZ1100&amp;"(（",1)-1)))&amp;""</f>
        <v/>
      </c>
      <c r="EG1100" s="495" t="str">
        <f>""&amp;(MID(数据表!AZ1100,1,MIN(FIND({0;1;2;3;4;5;6;7;8;9},数据表!AZ1100&amp;"1234567890",1)-1)))&amp;""</f>
        <v/>
      </c>
    </row>
    <row r="1101" spans="2:137" s="310" customFormat="1" ht="12" customHeight="1">
      <c r="B1101" s="286"/>
      <c r="C1101" s="286"/>
      <c r="D1101" s="286"/>
      <c r="E1101" s="479"/>
      <c r="F1101" s="282"/>
      <c r="G1101" s="283"/>
      <c r="H1101" s="421"/>
      <c r="I1101" s="421"/>
      <c r="J1101" s="283"/>
      <c r="K1101" s="421"/>
      <c r="L1101" s="282"/>
      <c r="N1101" s="282"/>
      <c r="S1101" s="282"/>
      <c r="T1101" s="283"/>
      <c r="U1101" s="283"/>
      <c r="V1101" s="283"/>
      <c r="W1101" s="283"/>
      <c r="X1101" s="283"/>
      <c r="Y1101" s="282"/>
      <c r="Z1101" s="282"/>
      <c r="AA1101" s="283"/>
      <c r="AB1101" s="282"/>
      <c r="AC1101" s="282"/>
      <c r="AD1101" s="282"/>
      <c r="AE1101" s="282"/>
      <c r="AF1101" s="283"/>
      <c r="AG1101" s="402"/>
      <c r="AH1101" s="283"/>
      <c r="AI1101" s="283"/>
      <c r="AJ1101" s="283"/>
      <c r="AK1101" s="283"/>
      <c r="AL1101" s="283"/>
      <c r="AM1101" s="282"/>
      <c r="AN1101" s="282"/>
      <c r="AO1101" s="282"/>
      <c r="AP1101" s="282"/>
      <c r="AQ1101" s="282"/>
      <c r="AR1101" s="282"/>
      <c r="AT1101" s="283"/>
      <c r="AU1101" s="283"/>
      <c r="AV1101" s="283"/>
      <c r="AW1101" s="283"/>
      <c r="AY1101" s="283"/>
      <c r="AZ1101" s="282"/>
      <c r="BA1101" s="283"/>
      <c r="BB1101" s="282"/>
      <c r="BC1101" s="282"/>
      <c r="BD1101" s="282"/>
      <c r="BE1101" s="283"/>
      <c r="BG1101" s="282"/>
      <c r="BH1101" s="282"/>
      <c r="BI1101" s="282"/>
      <c r="BL1101" s="421"/>
      <c r="BM1101" s="424"/>
      <c r="BN1101" s="424"/>
      <c r="BO1101" s="424"/>
      <c r="BP1101" s="424"/>
      <c r="BQ1101" s="421"/>
      <c r="BR1101" s="421"/>
      <c r="BV1101" s="282"/>
      <c r="BW1101" s="283"/>
      <c r="BY1101" s="283"/>
      <c r="BZ1101" s="283"/>
      <c r="CA1101" s="283"/>
      <c r="CB1101" s="282"/>
      <c r="CC1101" s="282"/>
      <c r="CD1101" s="282"/>
      <c r="CE1101" s="282"/>
      <c r="CG1101" s="427"/>
      <c r="CH1101" s="402"/>
      <c r="CI1101" s="424"/>
      <c r="CJ1101" s="282"/>
      <c r="CK1101" s="282"/>
      <c r="CL1101" s="283"/>
      <c r="CM1101" s="283"/>
      <c r="CP1101" s="282"/>
      <c r="DC1101" s="282"/>
      <c r="DD1101" s="282"/>
      <c r="DE1101" s="282"/>
      <c r="DF1101" s="282"/>
      <c r="DG1101" s="282"/>
      <c r="DH1101" s="282"/>
      <c r="DI1101" s="282"/>
      <c r="DJ1101" s="282"/>
      <c r="EF1101" s="495" t="str">
        <f>""&amp;(MID(数据表!AZ1101,1,MIN(FIND({"(";"（"},数据表!AZ1101&amp;"(（",1)-1)))&amp;""</f>
        <v/>
      </c>
      <c r="EG1101" s="495" t="str">
        <f>""&amp;(MID(数据表!AZ1101,1,MIN(FIND({0;1;2;3;4;5;6;7;8;9},数据表!AZ1101&amp;"1234567890",1)-1)))&amp;""</f>
        <v/>
      </c>
    </row>
    <row r="1102" spans="2:137" s="310" customFormat="1" ht="12" customHeight="1">
      <c r="B1102" s="286"/>
      <c r="C1102" s="286"/>
      <c r="D1102" s="286"/>
      <c r="E1102" s="479"/>
      <c r="F1102" s="282"/>
      <c r="G1102" s="283"/>
      <c r="H1102" s="421"/>
      <c r="I1102" s="421"/>
      <c r="J1102" s="283"/>
      <c r="K1102" s="421"/>
      <c r="L1102" s="282"/>
      <c r="N1102" s="282"/>
      <c r="S1102" s="282"/>
      <c r="T1102" s="283"/>
      <c r="U1102" s="283"/>
      <c r="V1102" s="283"/>
      <c r="W1102" s="283"/>
      <c r="X1102" s="283"/>
      <c r="Y1102" s="282"/>
      <c r="Z1102" s="282"/>
      <c r="AA1102" s="283"/>
      <c r="AB1102" s="282"/>
      <c r="AC1102" s="282"/>
      <c r="AD1102" s="282"/>
      <c r="AE1102" s="282"/>
      <c r="AF1102" s="283"/>
      <c r="AG1102" s="402"/>
      <c r="AH1102" s="283"/>
      <c r="AI1102" s="283"/>
      <c r="AJ1102" s="283"/>
      <c r="AK1102" s="283"/>
      <c r="AL1102" s="283"/>
      <c r="AM1102" s="282"/>
      <c r="AN1102" s="282"/>
      <c r="AO1102" s="282"/>
      <c r="AP1102" s="282"/>
      <c r="AQ1102" s="282"/>
      <c r="AR1102" s="282"/>
      <c r="AT1102" s="283"/>
      <c r="AU1102" s="283"/>
      <c r="AV1102" s="283"/>
      <c r="AW1102" s="283"/>
      <c r="AY1102" s="283"/>
      <c r="AZ1102" s="282"/>
      <c r="BA1102" s="283"/>
      <c r="BB1102" s="282"/>
      <c r="BC1102" s="282"/>
      <c r="BD1102" s="282"/>
      <c r="BE1102" s="283"/>
      <c r="BG1102" s="282"/>
      <c r="BH1102" s="282"/>
      <c r="BI1102" s="282"/>
      <c r="BL1102" s="421"/>
      <c r="BM1102" s="424"/>
      <c r="BN1102" s="424"/>
      <c r="BO1102" s="424"/>
      <c r="BP1102" s="424"/>
      <c r="BQ1102" s="421"/>
      <c r="BR1102" s="421"/>
      <c r="BV1102" s="282"/>
      <c r="BW1102" s="283"/>
      <c r="BY1102" s="283"/>
      <c r="BZ1102" s="283"/>
      <c r="CA1102" s="283"/>
      <c r="CB1102" s="282"/>
      <c r="CC1102" s="282"/>
      <c r="CD1102" s="282"/>
      <c r="CE1102" s="282"/>
      <c r="CG1102" s="427"/>
      <c r="CH1102" s="402"/>
      <c r="CI1102" s="424"/>
      <c r="CJ1102" s="282"/>
      <c r="CK1102" s="282"/>
      <c r="CL1102" s="283"/>
      <c r="CM1102" s="283"/>
      <c r="CP1102" s="282"/>
      <c r="DC1102" s="282"/>
      <c r="DD1102" s="282"/>
      <c r="DE1102" s="282"/>
      <c r="DF1102" s="282"/>
      <c r="DG1102" s="282"/>
      <c r="DH1102" s="282"/>
      <c r="DI1102" s="282"/>
      <c r="DJ1102" s="282"/>
      <c r="EF1102" s="495" t="str">
        <f>""&amp;(MID(数据表!AZ1102,1,MIN(FIND({"(";"（"},数据表!AZ1102&amp;"(（",1)-1)))&amp;""</f>
        <v/>
      </c>
      <c r="EG1102" s="495" t="str">
        <f>""&amp;(MID(数据表!AZ1102,1,MIN(FIND({0;1;2;3;4;5;6;7;8;9},数据表!AZ1102&amp;"1234567890",1)-1)))&amp;""</f>
        <v/>
      </c>
    </row>
    <row r="1103" spans="2:137" s="310" customFormat="1" ht="12" customHeight="1">
      <c r="B1103" s="286"/>
      <c r="C1103" s="286"/>
      <c r="D1103" s="286"/>
      <c r="E1103" s="479"/>
      <c r="F1103" s="282"/>
      <c r="G1103" s="283"/>
      <c r="H1103" s="421"/>
      <c r="I1103" s="421"/>
      <c r="J1103" s="283"/>
      <c r="K1103" s="421"/>
      <c r="L1103" s="282"/>
      <c r="N1103" s="282"/>
      <c r="S1103" s="282"/>
      <c r="T1103" s="283"/>
      <c r="U1103" s="283"/>
      <c r="V1103" s="283"/>
      <c r="W1103" s="283"/>
      <c r="X1103" s="283"/>
      <c r="Y1103" s="282"/>
      <c r="Z1103" s="282"/>
      <c r="AA1103" s="283"/>
      <c r="AB1103" s="282"/>
      <c r="AC1103" s="282"/>
      <c r="AD1103" s="282"/>
      <c r="AE1103" s="282"/>
      <c r="AF1103" s="283"/>
      <c r="AG1103" s="402"/>
      <c r="AH1103" s="283"/>
      <c r="AI1103" s="283"/>
      <c r="AJ1103" s="283"/>
      <c r="AK1103" s="283"/>
      <c r="AL1103" s="283"/>
      <c r="AM1103" s="282"/>
      <c r="AN1103" s="282"/>
      <c r="AO1103" s="282"/>
      <c r="AP1103" s="282"/>
      <c r="AQ1103" s="282"/>
      <c r="AR1103" s="282"/>
      <c r="AT1103" s="283"/>
      <c r="AU1103" s="283"/>
      <c r="AV1103" s="283"/>
      <c r="AW1103" s="283"/>
      <c r="AY1103" s="283"/>
      <c r="AZ1103" s="282"/>
      <c r="BA1103" s="283"/>
      <c r="BB1103" s="282"/>
      <c r="BC1103" s="282"/>
      <c r="BD1103" s="282"/>
      <c r="BE1103" s="283"/>
      <c r="BG1103" s="282"/>
      <c r="BH1103" s="282"/>
      <c r="BI1103" s="282"/>
      <c r="BL1103" s="421"/>
      <c r="BM1103" s="424"/>
      <c r="BN1103" s="424"/>
      <c r="BO1103" s="424"/>
      <c r="BP1103" s="424"/>
      <c r="BQ1103" s="421"/>
      <c r="BR1103" s="421"/>
      <c r="BV1103" s="282"/>
      <c r="BW1103" s="283"/>
      <c r="BY1103" s="283"/>
      <c r="BZ1103" s="283"/>
      <c r="CA1103" s="283"/>
      <c r="CB1103" s="282"/>
      <c r="CC1103" s="282"/>
      <c r="CD1103" s="282"/>
      <c r="CE1103" s="282"/>
      <c r="CG1103" s="427"/>
      <c r="CH1103" s="402"/>
      <c r="CI1103" s="424"/>
      <c r="CJ1103" s="282"/>
      <c r="CK1103" s="282"/>
      <c r="CL1103" s="283"/>
      <c r="CM1103" s="283"/>
      <c r="CP1103" s="282"/>
      <c r="DC1103" s="282"/>
      <c r="DD1103" s="282"/>
      <c r="DE1103" s="282"/>
      <c r="DF1103" s="282"/>
      <c r="DG1103" s="282"/>
      <c r="DH1103" s="282"/>
      <c r="DI1103" s="282"/>
      <c r="DJ1103" s="282"/>
      <c r="EF1103" s="495" t="str">
        <f>""&amp;(MID(数据表!AZ1103,1,MIN(FIND({"(";"（"},数据表!AZ1103&amp;"(（",1)-1)))&amp;""</f>
        <v/>
      </c>
      <c r="EG1103" s="495" t="str">
        <f>""&amp;(MID(数据表!AZ1103,1,MIN(FIND({0;1;2;3;4;5;6;7;8;9},数据表!AZ1103&amp;"1234567890",1)-1)))&amp;""</f>
        <v/>
      </c>
    </row>
    <row r="1104" spans="2:137" s="310" customFormat="1" ht="12" customHeight="1">
      <c r="B1104" s="286"/>
      <c r="C1104" s="286"/>
      <c r="D1104" s="286"/>
      <c r="E1104" s="479"/>
      <c r="F1104" s="282"/>
      <c r="G1104" s="283"/>
      <c r="H1104" s="421"/>
      <c r="I1104" s="421"/>
      <c r="J1104" s="283"/>
      <c r="K1104" s="421"/>
      <c r="L1104" s="282"/>
      <c r="N1104" s="282"/>
      <c r="S1104" s="282"/>
      <c r="T1104" s="283"/>
      <c r="U1104" s="283"/>
      <c r="V1104" s="283"/>
      <c r="W1104" s="283"/>
      <c r="X1104" s="283"/>
      <c r="Y1104" s="282"/>
      <c r="Z1104" s="282"/>
      <c r="AA1104" s="283"/>
      <c r="AB1104" s="282"/>
      <c r="AC1104" s="282"/>
      <c r="AD1104" s="282"/>
      <c r="AE1104" s="282"/>
      <c r="AF1104" s="283"/>
      <c r="AG1104" s="402"/>
      <c r="AH1104" s="283"/>
      <c r="AI1104" s="283"/>
      <c r="AJ1104" s="283"/>
      <c r="AK1104" s="283"/>
      <c r="AL1104" s="283"/>
      <c r="AM1104" s="282"/>
      <c r="AN1104" s="282"/>
      <c r="AO1104" s="282"/>
      <c r="AP1104" s="282"/>
      <c r="AQ1104" s="282"/>
      <c r="AR1104" s="282"/>
      <c r="AT1104" s="283"/>
      <c r="AU1104" s="283"/>
      <c r="AV1104" s="283"/>
      <c r="AW1104" s="283"/>
      <c r="AY1104" s="283"/>
      <c r="AZ1104" s="282"/>
      <c r="BA1104" s="283"/>
      <c r="BB1104" s="282"/>
      <c r="BC1104" s="282"/>
      <c r="BD1104" s="282"/>
      <c r="BE1104" s="283"/>
      <c r="BG1104" s="282"/>
      <c r="BH1104" s="282"/>
      <c r="BI1104" s="282"/>
      <c r="BL1104" s="421"/>
      <c r="BM1104" s="424"/>
      <c r="BN1104" s="424"/>
      <c r="BO1104" s="424"/>
      <c r="BP1104" s="424"/>
      <c r="BQ1104" s="421"/>
      <c r="BR1104" s="421"/>
      <c r="BV1104" s="282"/>
      <c r="BW1104" s="283"/>
      <c r="BY1104" s="283"/>
      <c r="BZ1104" s="283"/>
      <c r="CA1104" s="283"/>
      <c r="CB1104" s="282"/>
      <c r="CC1104" s="282"/>
      <c r="CD1104" s="282"/>
      <c r="CE1104" s="282"/>
      <c r="CG1104" s="427"/>
      <c r="CH1104" s="402"/>
      <c r="CI1104" s="424"/>
      <c r="CJ1104" s="282"/>
      <c r="CK1104" s="282"/>
      <c r="CL1104" s="283"/>
      <c r="CM1104" s="283"/>
      <c r="CP1104" s="282"/>
      <c r="DC1104" s="282"/>
      <c r="DD1104" s="282"/>
      <c r="DE1104" s="282"/>
      <c r="DF1104" s="282"/>
      <c r="DG1104" s="282"/>
      <c r="DH1104" s="282"/>
      <c r="DI1104" s="282"/>
      <c r="DJ1104" s="282"/>
      <c r="EF1104" s="495" t="str">
        <f>""&amp;(MID(数据表!AZ1104,1,MIN(FIND({"(";"（"},数据表!AZ1104&amp;"(（",1)-1)))&amp;""</f>
        <v/>
      </c>
      <c r="EG1104" s="495" t="str">
        <f>""&amp;(MID(数据表!AZ1104,1,MIN(FIND({0;1;2;3;4;5;6;7;8;9},数据表!AZ1104&amp;"1234567890",1)-1)))&amp;""</f>
        <v/>
      </c>
    </row>
    <row r="1105" spans="2:137" s="310" customFormat="1" ht="12" customHeight="1">
      <c r="B1105" s="286"/>
      <c r="C1105" s="286"/>
      <c r="D1105" s="286"/>
      <c r="E1105" s="479"/>
      <c r="F1105" s="282"/>
      <c r="G1105" s="283"/>
      <c r="H1105" s="421"/>
      <c r="I1105" s="421"/>
      <c r="J1105" s="283"/>
      <c r="K1105" s="421"/>
      <c r="L1105" s="282"/>
      <c r="N1105" s="282"/>
      <c r="S1105" s="282"/>
      <c r="T1105" s="283"/>
      <c r="U1105" s="283"/>
      <c r="V1105" s="283"/>
      <c r="W1105" s="283"/>
      <c r="X1105" s="283"/>
      <c r="Y1105" s="282"/>
      <c r="Z1105" s="282"/>
      <c r="AA1105" s="283"/>
      <c r="AB1105" s="282"/>
      <c r="AC1105" s="282"/>
      <c r="AD1105" s="282"/>
      <c r="AE1105" s="282"/>
      <c r="AF1105" s="283"/>
      <c r="AG1105" s="402"/>
      <c r="AH1105" s="283"/>
      <c r="AI1105" s="283"/>
      <c r="AJ1105" s="283"/>
      <c r="AK1105" s="283"/>
      <c r="AL1105" s="283"/>
      <c r="AM1105" s="282"/>
      <c r="AN1105" s="282"/>
      <c r="AO1105" s="282"/>
      <c r="AP1105" s="282"/>
      <c r="AQ1105" s="282"/>
      <c r="AR1105" s="282"/>
      <c r="AT1105" s="283"/>
      <c r="AU1105" s="283"/>
      <c r="AV1105" s="283"/>
      <c r="AW1105" s="283"/>
      <c r="AY1105" s="283"/>
      <c r="AZ1105" s="282"/>
      <c r="BA1105" s="283"/>
      <c r="BB1105" s="282"/>
      <c r="BC1105" s="282"/>
      <c r="BD1105" s="282"/>
      <c r="BE1105" s="283"/>
      <c r="BG1105" s="282"/>
      <c r="BH1105" s="282"/>
      <c r="BI1105" s="282"/>
      <c r="BL1105" s="421"/>
      <c r="BM1105" s="424"/>
      <c r="BN1105" s="424"/>
      <c r="BO1105" s="424"/>
      <c r="BP1105" s="424"/>
      <c r="BQ1105" s="421"/>
      <c r="BR1105" s="421"/>
      <c r="BV1105" s="282"/>
      <c r="BW1105" s="283"/>
      <c r="BY1105" s="283"/>
      <c r="BZ1105" s="283"/>
      <c r="CA1105" s="283"/>
      <c r="CB1105" s="282"/>
      <c r="CC1105" s="282"/>
      <c r="CD1105" s="282"/>
      <c r="CE1105" s="282"/>
      <c r="CG1105" s="427"/>
      <c r="CH1105" s="402"/>
      <c r="CI1105" s="424"/>
      <c r="CJ1105" s="282"/>
      <c r="CK1105" s="282"/>
      <c r="CL1105" s="283"/>
      <c r="CM1105" s="283"/>
      <c r="CP1105" s="282"/>
      <c r="DC1105" s="282"/>
      <c r="DD1105" s="282"/>
      <c r="DE1105" s="282"/>
      <c r="DF1105" s="282"/>
      <c r="DG1105" s="282"/>
      <c r="DH1105" s="282"/>
      <c r="DI1105" s="282"/>
      <c r="DJ1105" s="282"/>
      <c r="EF1105" s="495" t="str">
        <f>""&amp;(MID(数据表!AZ1105,1,MIN(FIND({"(";"（"},数据表!AZ1105&amp;"(（",1)-1)))&amp;""</f>
        <v/>
      </c>
      <c r="EG1105" s="495" t="str">
        <f>""&amp;(MID(数据表!AZ1105,1,MIN(FIND({0;1;2;3;4;5;6;7;8;9},数据表!AZ1105&amp;"1234567890",1)-1)))&amp;""</f>
        <v/>
      </c>
    </row>
    <row r="1106" spans="2:137" s="310" customFormat="1" ht="12" customHeight="1">
      <c r="B1106" s="286"/>
      <c r="C1106" s="286"/>
      <c r="D1106" s="286"/>
      <c r="E1106" s="479"/>
      <c r="F1106" s="282"/>
      <c r="G1106" s="283"/>
      <c r="H1106" s="421"/>
      <c r="I1106" s="421"/>
      <c r="J1106" s="283"/>
      <c r="K1106" s="421"/>
      <c r="L1106" s="282"/>
      <c r="N1106" s="282"/>
      <c r="S1106" s="282"/>
      <c r="T1106" s="283"/>
      <c r="U1106" s="283"/>
      <c r="V1106" s="283"/>
      <c r="W1106" s="283"/>
      <c r="X1106" s="283"/>
      <c r="Y1106" s="282"/>
      <c r="Z1106" s="282"/>
      <c r="AA1106" s="283"/>
      <c r="AB1106" s="282"/>
      <c r="AC1106" s="282"/>
      <c r="AD1106" s="282"/>
      <c r="AE1106" s="282"/>
      <c r="AF1106" s="283"/>
      <c r="AG1106" s="402"/>
      <c r="AH1106" s="283"/>
      <c r="AI1106" s="283"/>
      <c r="AJ1106" s="283"/>
      <c r="AK1106" s="283"/>
      <c r="AL1106" s="283"/>
      <c r="AM1106" s="282"/>
      <c r="AN1106" s="282"/>
      <c r="AO1106" s="282"/>
      <c r="AP1106" s="282"/>
      <c r="AQ1106" s="282"/>
      <c r="AR1106" s="282"/>
      <c r="AT1106" s="283"/>
      <c r="AU1106" s="283"/>
      <c r="AV1106" s="283"/>
      <c r="AW1106" s="283"/>
      <c r="AY1106" s="283"/>
      <c r="AZ1106" s="282"/>
      <c r="BA1106" s="283"/>
      <c r="BB1106" s="282"/>
      <c r="BC1106" s="282"/>
      <c r="BD1106" s="282"/>
      <c r="BE1106" s="283"/>
      <c r="BG1106" s="282"/>
      <c r="BH1106" s="282"/>
      <c r="BI1106" s="282"/>
      <c r="BL1106" s="421"/>
      <c r="BM1106" s="424"/>
      <c r="BN1106" s="424"/>
      <c r="BO1106" s="424"/>
      <c r="BP1106" s="424"/>
      <c r="BQ1106" s="421"/>
      <c r="BR1106" s="421"/>
      <c r="BV1106" s="282"/>
      <c r="BW1106" s="283"/>
      <c r="BY1106" s="283"/>
      <c r="BZ1106" s="283"/>
      <c r="CA1106" s="283"/>
      <c r="CB1106" s="282"/>
      <c r="CC1106" s="282"/>
      <c r="CD1106" s="282"/>
      <c r="CE1106" s="282"/>
      <c r="CG1106" s="427"/>
      <c r="CH1106" s="402"/>
      <c r="CI1106" s="424"/>
      <c r="CJ1106" s="282"/>
      <c r="CK1106" s="282"/>
      <c r="CL1106" s="283"/>
      <c r="CM1106" s="283"/>
      <c r="CP1106" s="282"/>
      <c r="DC1106" s="282"/>
      <c r="DD1106" s="282"/>
      <c r="DE1106" s="282"/>
      <c r="DF1106" s="282"/>
      <c r="DG1106" s="282"/>
      <c r="DH1106" s="282"/>
      <c r="DI1106" s="282"/>
      <c r="DJ1106" s="282"/>
      <c r="EF1106" s="495" t="str">
        <f>""&amp;(MID(数据表!AZ1106,1,MIN(FIND({"(";"（"},数据表!AZ1106&amp;"(（",1)-1)))&amp;""</f>
        <v/>
      </c>
      <c r="EG1106" s="495" t="str">
        <f>""&amp;(MID(数据表!AZ1106,1,MIN(FIND({0;1;2;3;4;5;6;7;8;9},数据表!AZ1106&amp;"1234567890",1)-1)))&amp;""</f>
        <v/>
      </c>
    </row>
    <row r="1107" spans="2:137" s="310" customFormat="1" ht="12" customHeight="1">
      <c r="B1107" s="286"/>
      <c r="C1107" s="286"/>
      <c r="D1107" s="286"/>
      <c r="E1107" s="479"/>
      <c r="F1107" s="282"/>
      <c r="G1107" s="283"/>
      <c r="H1107" s="421"/>
      <c r="I1107" s="421"/>
      <c r="J1107" s="283"/>
      <c r="K1107" s="421"/>
      <c r="L1107" s="282"/>
      <c r="N1107" s="282"/>
      <c r="S1107" s="282"/>
      <c r="T1107" s="283"/>
      <c r="U1107" s="283"/>
      <c r="V1107" s="283"/>
      <c r="W1107" s="283"/>
      <c r="X1107" s="283"/>
      <c r="Y1107" s="282"/>
      <c r="Z1107" s="282"/>
      <c r="AA1107" s="283"/>
      <c r="AB1107" s="282"/>
      <c r="AC1107" s="282"/>
      <c r="AD1107" s="282"/>
      <c r="AE1107" s="282"/>
      <c r="AF1107" s="283"/>
      <c r="AG1107" s="402"/>
      <c r="AH1107" s="283"/>
      <c r="AI1107" s="283"/>
      <c r="AJ1107" s="283"/>
      <c r="AK1107" s="283"/>
      <c r="AL1107" s="283"/>
      <c r="AM1107" s="282"/>
      <c r="AN1107" s="282"/>
      <c r="AO1107" s="282"/>
      <c r="AP1107" s="282"/>
      <c r="AQ1107" s="282"/>
      <c r="AR1107" s="282"/>
      <c r="AT1107" s="283"/>
      <c r="AU1107" s="283"/>
      <c r="AV1107" s="283"/>
      <c r="AW1107" s="283"/>
      <c r="AY1107" s="283"/>
      <c r="AZ1107" s="282"/>
      <c r="BA1107" s="283"/>
      <c r="BB1107" s="282"/>
      <c r="BC1107" s="282"/>
      <c r="BD1107" s="282"/>
      <c r="BE1107" s="283"/>
      <c r="BG1107" s="282"/>
      <c r="BH1107" s="282"/>
      <c r="BI1107" s="282"/>
      <c r="BL1107" s="421"/>
      <c r="BM1107" s="424"/>
      <c r="BN1107" s="424"/>
      <c r="BO1107" s="424"/>
      <c r="BP1107" s="424"/>
      <c r="BQ1107" s="421"/>
      <c r="BR1107" s="421"/>
      <c r="BV1107" s="282"/>
      <c r="BW1107" s="283"/>
      <c r="BY1107" s="283"/>
      <c r="BZ1107" s="283"/>
      <c r="CA1107" s="283"/>
      <c r="CB1107" s="282"/>
      <c r="CC1107" s="282"/>
      <c r="CD1107" s="282"/>
      <c r="CE1107" s="282"/>
      <c r="CG1107" s="427"/>
      <c r="CH1107" s="402"/>
      <c r="CI1107" s="424"/>
      <c r="CJ1107" s="282"/>
      <c r="CK1107" s="282"/>
      <c r="CL1107" s="283"/>
      <c r="CM1107" s="283"/>
      <c r="CP1107" s="282"/>
      <c r="DC1107" s="282"/>
      <c r="DD1107" s="282"/>
      <c r="DE1107" s="282"/>
      <c r="DF1107" s="282"/>
      <c r="DG1107" s="282"/>
      <c r="DH1107" s="282"/>
      <c r="DI1107" s="282"/>
      <c r="DJ1107" s="282"/>
      <c r="EF1107" s="495" t="str">
        <f>""&amp;(MID(数据表!AZ1107,1,MIN(FIND({"(";"（"},数据表!AZ1107&amp;"(（",1)-1)))&amp;""</f>
        <v/>
      </c>
      <c r="EG1107" s="495" t="str">
        <f>""&amp;(MID(数据表!AZ1107,1,MIN(FIND({0;1;2;3;4;5;6;7;8;9},数据表!AZ1107&amp;"1234567890",1)-1)))&amp;""</f>
        <v/>
      </c>
    </row>
    <row r="1108" spans="2:137" s="310" customFormat="1" ht="12" customHeight="1">
      <c r="B1108" s="286"/>
      <c r="C1108" s="286"/>
      <c r="D1108" s="286"/>
      <c r="E1108" s="479"/>
      <c r="F1108" s="282"/>
      <c r="G1108" s="283"/>
      <c r="H1108" s="421"/>
      <c r="I1108" s="421"/>
      <c r="J1108" s="283"/>
      <c r="K1108" s="421"/>
      <c r="L1108" s="282"/>
      <c r="N1108" s="282"/>
      <c r="S1108" s="282"/>
      <c r="T1108" s="283"/>
      <c r="U1108" s="283"/>
      <c r="V1108" s="283"/>
      <c r="W1108" s="283"/>
      <c r="X1108" s="283"/>
      <c r="Y1108" s="282"/>
      <c r="Z1108" s="282"/>
      <c r="AA1108" s="283"/>
      <c r="AB1108" s="282"/>
      <c r="AC1108" s="282"/>
      <c r="AD1108" s="282"/>
      <c r="AE1108" s="282"/>
      <c r="AF1108" s="283"/>
      <c r="AG1108" s="402"/>
      <c r="AH1108" s="283"/>
      <c r="AI1108" s="283"/>
      <c r="AJ1108" s="283"/>
      <c r="AK1108" s="283"/>
      <c r="AL1108" s="283"/>
      <c r="AM1108" s="282"/>
      <c r="AN1108" s="282"/>
      <c r="AO1108" s="282"/>
      <c r="AP1108" s="282"/>
      <c r="AQ1108" s="282"/>
      <c r="AR1108" s="282"/>
      <c r="AT1108" s="283"/>
      <c r="AU1108" s="283"/>
      <c r="AV1108" s="283"/>
      <c r="AW1108" s="283"/>
      <c r="AY1108" s="283"/>
      <c r="AZ1108" s="282"/>
      <c r="BA1108" s="283"/>
      <c r="BB1108" s="282"/>
      <c r="BC1108" s="282"/>
      <c r="BD1108" s="282"/>
      <c r="BE1108" s="283"/>
      <c r="BG1108" s="282"/>
      <c r="BH1108" s="282"/>
      <c r="BI1108" s="282"/>
      <c r="BL1108" s="421"/>
      <c r="BM1108" s="424"/>
      <c r="BN1108" s="424"/>
      <c r="BO1108" s="424"/>
      <c r="BP1108" s="424"/>
      <c r="BQ1108" s="421"/>
      <c r="BR1108" s="421"/>
      <c r="BV1108" s="282"/>
      <c r="BW1108" s="283"/>
      <c r="BY1108" s="283"/>
      <c r="BZ1108" s="283"/>
      <c r="CA1108" s="283"/>
      <c r="CB1108" s="282"/>
      <c r="CC1108" s="282"/>
      <c r="CD1108" s="282"/>
      <c r="CE1108" s="282"/>
      <c r="CG1108" s="427"/>
      <c r="CH1108" s="402"/>
      <c r="CI1108" s="424"/>
      <c r="CJ1108" s="282"/>
      <c r="CK1108" s="282"/>
      <c r="CL1108" s="283"/>
      <c r="CM1108" s="283"/>
      <c r="CP1108" s="282"/>
      <c r="DC1108" s="282"/>
      <c r="DD1108" s="282"/>
      <c r="DE1108" s="282"/>
      <c r="DF1108" s="282"/>
      <c r="DG1108" s="282"/>
      <c r="DH1108" s="282"/>
      <c r="DI1108" s="282"/>
      <c r="DJ1108" s="282"/>
      <c r="EF1108" s="495" t="str">
        <f>""&amp;(MID(数据表!AZ1108,1,MIN(FIND({"(";"（"},数据表!AZ1108&amp;"(（",1)-1)))&amp;""</f>
        <v/>
      </c>
      <c r="EG1108" s="495" t="str">
        <f>""&amp;(MID(数据表!AZ1108,1,MIN(FIND({0;1;2;3;4;5;6;7;8;9},数据表!AZ1108&amp;"1234567890",1)-1)))&amp;""</f>
        <v/>
      </c>
    </row>
    <row r="1109" spans="2:137" s="310" customFormat="1" ht="12" customHeight="1">
      <c r="B1109" s="286"/>
      <c r="C1109" s="286"/>
      <c r="D1109" s="286"/>
      <c r="E1109" s="479"/>
      <c r="F1109" s="282"/>
      <c r="G1109" s="283"/>
      <c r="H1109" s="421"/>
      <c r="I1109" s="421"/>
      <c r="J1109" s="283"/>
      <c r="K1109" s="421"/>
      <c r="L1109" s="282"/>
      <c r="N1109" s="282"/>
      <c r="S1109" s="282"/>
      <c r="T1109" s="283"/>
      <c r="U1109" s="283"/>
      <c r="V1109" s="283"/>
      <c r="W1109" s="283"/>
      <c r="X1109" s="283"/>
      <c r="Y1109" s="282"/>
      <c r="Z1109" s="282"/>
      <c r="AA1109" s="283"/>
      <c r="AB1109" s="282"/>
      <c r="AC1109" s="282"/>
      <c r="AD1109" s="282"/>
      <c r="AE1109" s="282"/>
      <c r="AF1109" s="283"/>
      <c r="AG1109" s="402"/>
      <c r="AH1109" s="283"/>
      <c r="AI1109" s="283"/>
      <c r="AJ1109" s="283"/>
      <c r="AK1109" s="283"/>
      <c r="AL1109" s="283"/>
      <c r="AM1109" s="282"/>
      <c r="AN1109" s="282"/>
      <c r="AO1109" s="282"/>
      <c r="AP1109" s="282"/>
      <c r="AQ1109" s="282"/>
      <c r="AR1109" s="282"/>
      <c r="AT1109" s="283"/>
      <c r="AU1109" s="283"/>
      <c r="AV1109" s="283"/>
      <c r="AW1109" s="283"/>
      <c r="AY1109" s="283"/>
      <c r="AZ1109" s="282"/>
      <c r="BA1109" s="283"/>
      <c r="BB1109" s="282"/>
      <c r="BC1109" s="282"/>
      <c r="BD1109" s="282"/>
      <c r="BE1109" s="283"/>
      <c r="BG1109" s="282"/>
      <c r="BH1109" s="282"/>
      <c r="BI1109" s="282"/>
      <c r="BL1109" s="421"/>
      <c r="BM1109" s="424"/>
      <c r="BN1109" s="424"/>
      <c r="BO1109" s="424"/>
      <c r="BP1109" s="424"/>
      <c r="BQ1109" s="421"/>
      <c r="BR1109" s="421"/>
      <c r="BV1109" s="282"/>
      <c r="BW1109" s="283"/>
      <c r="BY1109" s="283"/>
      <c r="BZ1109" s="283"/>
      <c r="CA1109" s="283"/>
      <c r="CB1109" s="282"/>
      <c r="CC1109" s="282"/>
      <c r="CD1109" s="282"/>
      <c r="CE1109" s="282"/>
      <c r="CG1109" s="427"/>
      <c r="CH1109" s="402"/>
      <c r="CI1109" s="424"/>
      <c r="CJ1109" s="282"/>
      <c r="CK1109" s="282"/>
      <c r="CL1109" s="283"/>
      <c r="CM1109" s="283"/>
      <c r="CP1109" s="282"/>
      <c r="DC1109" s="282"/>
      <c r="DD1109" s="282"/>
      <c r="DE1109" s="282"/>
      <c r="DF1109" s="282"/>
      <c r="DG1109" s="282"/>
      <c r="DH1109" s="282"/>
      <c r="DI1109" s="282"/>
      <c r="DJ1109" s="282"/>
      <c r="EF1109" s="495" t="str">
        <f>""&amp;(MID(数据表!AZ1109,1,MIN(FIND({"(";"（"},数据表!AZ1109&amp;"(（",1)-1)))&amp;""</f>
        <v/>
      </c>
      <c r="EG1109" s="495" t="str">
        <f>""&amp;(MID(数据表!AZ1109,1,MIN(FIND({0;1;2;3;4;5;6;7;8;9},数据表!AZ1109&amp;"1234567890",1)-1)))&amp;""</f>
        <v/>
      </c>
    </row>
    <row r="1110" spans="2:137" s="310" customFormat="1" ht="12" customHeight="1">
      <c r="B1110" s="286"/>
      <c r="C1110" s="286"/>
      <c r="D1110" s="286"/>
      <c r="E1110" s="479"/>
      <c r="F1110" s="282"/>
      <c r="G1110" s="283"/>
      <c r="H1110" s="421"/>
      <c r="I1110" s="421"/>
      <c r="J1110" s="283"/>
      <c r="K1110" s="421"/>
      <c r="L1110" s="282"/>
      <c r="N1110" s="282"/>
      <c r="S1110" s="282"/>
      <c r="T1110" s="283"/>
      <c r="U1110" s="283"/>
      <c r="V1110" s="283"/>
      <c r="W1110" s="283"/>
      <c r="X1110" s="283"/>
      <c r="Y1110" s="282"/>
      <c r="Z1110" s="282"/>
      <c r="AA1110" s="283"/>
      <c r="AB1110" s="282"/>
      <c r="AC1110" s="282"/>
      <c r="AD1110" s="282"/>
      <c r="AE1110" s="282"/>
      <c r="AF1110" s="283"/>
      <c r="AG1110" s="402"/>
      <c r="AH1110" s="283"/>
      <c r="AI1110" s="283"/>
      <c r="AJ1110" s="283"/>
      <c r="AK1110" s="283"/>
      <c r="AL1110" s="283"/>
      <c r="AM1110" s="282"/>
      <c r="AN1110" s="282"/>
      <c r="AO1110" s="282"/>
      <c r="AP1110" s="282"/>
      <c r="AQ1110" s="282"/>
      <c r="AR1110" s="282"/>
      <c r="AT1110" s="283"/>
      <c r="AU1110" s="283"/>
      <c r="AV1110" s="283"/>
      <c r="AW1110" s="283"/>
      <c r="AY1110" s="283"/>
      <c r="AZ1110" s="282"/>
      <c r="BA1110" s="283"/>
      <c r="BB1110" s="282"/>
      <c r="BC1110" s="282"/>
      <c r="BD1110" s="282"/>
      <c r="BE1110" s="283"/>
      <c r="BG1110" s="282"/>
      <c r="BH1110" s="282"/>
      <c r="BI1110" s="282"/>
      <c r="BL1110" s="421"/>
      <c r="BM1110" s="424"/>
      <c r="BN1110" s="424"/>
      <c r="BO1110" s="424"/>
      <c r="BP1110" s="424"/>
      <c r="BQ1110" s="421"/>
      <c r="BR1110" s="421"/>
      <c r="BV1110" s="282"/>
      <c r="BW1110" s="283"/>
      <c r="BY1110" s="283"/>
      <c r="BZ1110" s="283"/>
      <c r="CA1110" s="283"/>
      <c r="CB1110" s="282"/>
      <c r="CC1110" s="282"/>
      <c r="CD1110" s="282"/>
      <c r="CE1110" s="282"/>
      <c r="CG1110" s="427"/>
      <c r="CH1110" s="402"/>
      <c r="CI1110" s="424"/>
      <c r="CJ1110" s="282"/>
      <c r="CK1110" s="282"/>
      <c r="CL1110" s="283"/>
      <c r="CM1110" s="283"/>
      <c r="CP1110" s="282"/>
      <c r="DC1110" s="282"/>
      <c r="DD1110" s="282"/>
      <c r="DE1110" s="282"/>
      <c r="DF1110" s="282"/>
      <c r="DG1110" s="282"/>
      <c r="DH1110" s="282"/>
      <c r="DI1110" s="282"/>
      <c r="DJ1110" s="282"/>
      <c r="EF1110" s="495" t="str">
        <f>""&amp;(MID(数据表!AZ1110,1,MIN(FIND({"(";"（"},数据表!AZ1110&amp;"(（",1)-1)))&amp;""</f>
        <v/>
      </c>
      <c r="EG1110" s="495" t="str">
        <f>""&amp;(MID(数据表!AZ1110,1,MIN(FIND({0;1;2;3;4;5;6;7;8;9},数据表!AZ1110&amp;"1234567890",1)-1)))&amp;""</f>
        <v/>
      </c>
    </row>
    <row r="1111" spans="2:137" s="310" customFormat="1" ht="12" customHeight="1">
      <c r="B1111" s="286"/>
      <c r="C1111" s="286"/>
      <c r="D1111" s="286"/>
      <c r="E1111" s="479"/>
      <c r="F1111" s="282"/>
      <c r="G1111" s="283"/>
      <c r="H1111" s="421"/>
      <c r="I1111" s="421"/>
      <c r="J1111" s="283"/>
      <c r="K1111" s="421"/>
      <c r="L1111" s="282"/>
      <c r="N1111" s="282"/>
      <c r="S1111" s="282"/>
      <c r="T1111" s="283"/>
      <c r="U1111" s="283"/>
      <c r="V1111" s="283"/>
      <c r="W1111" s="283"/>
      <c r="X1111" s="283"/>
      <c r="Y1111" s="282"/>
      <c r="Z1111" s="282"/>
      <c r="AA1111" s="283"/>
      <c r="AB1111" s="282"/>
      <c r="AC1111" s="282"/>
      <c r="AD1111" s="282"/>
      <c r="AE1111" s="282"/>
      <c r="AF1111" s="283"/>
      <c r="AG1111" s="402"/>
      <c r="AH1111" s="283"/>
      <c r="AI1111" s="283"/>
      <c r="AJ1111" s="283"/>
      <c r="AK1111" s="283"/>
      <c r="AL1111" s="283"/>
      <c r="AM1111" s="282"/>
      <c r="AN1111" s="282"/>
      <c r="AO1111" s="282"/>
      <c r="AP1111" s="282"/>
      <c r="AQ1111" s="282"/>
      <c r="AR1111" s="282"/>
      <c r="AT1111" s="283"/>
      <c r="AU1111" s="283"/>
      <c r="AV1111" s="283"/>
      <c r="AW1111" s="283"/>
      <c r="AY1111" s="283"/>
      <c r="AZ1111" s="282"/>
      <c r="BA1111" s="283"/>
      <c r="BB1111" s="282"/>
      <c r="BC1111" s="282"/>
      <c r="BD1111" s="282"/>
      <c r="BE1111" s="283"/>
      <c r="BG1111" s="282"/>
      <c r="BH1111" s="282"/>
      <c r="BI1111" s="282"/>
      <c r="BL1111" s="421"/>
      <c r="BM1111" s="424"/>
      <c r="BN1111" s="424"/>
      <c r="BO1111" s="424"/>
      <c r="BP1111" s="424"/>
      <c r="BQ1111" s="421"/>
      <c r="BR1111" s="421"/>
      <c r="BV1111" s="282"/>
      <c r="BW1111" s="283"/>
      <c r="BY1111" s="283"/>
      <c r="BZ1111" s="283"/>
      <c r="CA1111" s="283"/>
      <c r="CB1111" s="282"/>
      <c r="CC1111" s="282"/>
      <c r="CD1111" s="282"/>
      <c r="CE1111" s="282"/>
      <c r="CG1111" s="427"/>
      <c r="CH1111" s="402"/>
      <c r="CI1111" s="424"/>
      <c r="CJ1111" s="282"/>
      <c r="CK1111" s="282"/>
      <c r="CL1111" s="283"/>
      <c r="CM1111" s="283"/>
      <c r="CP1111" s="282"/>
      <c r="DC1111" s="282"/>
      <c r="DD1111" s="282"/>
      <c r="DE1111" s="282"/>
      <c r="DF1111" s="282"/>
      <c r="DG1111" s="282"/>
      <c r="DH1111" s="282"/>
      <c r="DI1111" s="282"/>
      <c r="DJ1111" s="282"/>
      <c r="EF1111" s="495" t="str">
        <f>""&amp;(MID(数据表!AZ1111,1,MIN(FIND({"(";"（"},数据表!AZ1111&amp;"(（",1)-1)))&amp;""</f>
        <v/>
      </c>
      <c r="EG1111" s="495" t="str">
        <f>""&amp;(MID(数据表!AZ1111,1,MIN(FIND({0;1;2;3;4;5;6;7;8;9},数据表!AZ1111&amp;"1234567890",1)-1)))&amp;""</f>
        <v/>
      </c>
    </row>
    <row r="1112" spans="2:137" s="310" customFormat="1" ht="12" customHeight="1">
      <c r="B1112" s="286"/>
      <c r="C1112" s="286"/>
      <c r="D1112" s="286"/>
      <c r="E1112" s="479"/>
      <c r="F1112" s="282"/>
      <c r="G1112" s="283"/>
      <c r="H1112" s="421"/>
      <c r="I1112" s="421"/>
      <c r="J1112" s="283"/>
      <c r="K1112" s="421"/>
      <c r="L1112" s="282"/>
      <c r="N1112" s="282"/>
      <c r="S1112" s="282"/>
      <c r="T1112" s="283"/>
      <c r="U1112" s="283"/>
      <c r="V1112" s="283"/>
      <c r="W1112" s="283"/>
      <c r="X1112" s="283"/>
      <c r="Y1112" s="282"/>
      <c r="Z1112" s="282"/>
      <c r="AA1112" s="283"/>
      <c r="AB1112" s="282"/>
      <c r="AC1112" s="282"/>
      <c r="AD1112" s="282"/>
      <c r="AE1112" s="282"/>
      <c r="AF1112" s="283"/>
      <c r="AG1112" s="402"/>
      <c r="AH1112" s="283"/>
      <c r="AI1112" s="283"/>
      <c r="AJ1112" s="283"/>
      <c r="AK1112" s="283"/>
      <c r="AL1112" s="283"/>
      <c r="AM1112" s="282"/>
      <c r="AN1112" s="282"/>
      <c r="AO1112" s="282"/>
      <c r="AP1112" s="282"/>
      <c r="AQ1112" s="282"/>
      <c r="AR1112" s="282"/>
      <c r="AT1112" s="283"/>
      <c r="AU1112" s="283"/>
      <c r="AV1112" s="283"/>
      <c r="AW1112" s="283"/>
      <c r="AY1112" s="283"/>
      <c r="AZ1112" s="282"/>
      <c r="BA1112" s="283"/>
      <c r="BB1112" s="282"/>
      <c r="BC1112" s="282"/>
      <c r="BD1112" s="282"/>
      <c r="BE1112" s="283"/>
      <c r="BG1112" s="282"/>
      <c r="BH1112" s="282"/>
      <c r="BI1112" s="282"/>
      <c r="BL1112" s="421"/>
      <c r="BM1112" s="424"/>
      <c r="BN1112" s="424"/>
      <c r="BO1112" s="424"/>
      <c r="BP1112" s="424"/>
      <c r="BQ1112" s="421"/>
      <c r="BR1112" s="421"/>
      <c r="BV1112" s="282"/>
      <c r="BW1112" s="283"/>
      <c r="BY1112" s="283"/>
      <c r="BZ1112" s="283"/>
      <c r="CA1112" s="283"/>
      <c r="CB1112" s="282"/>
      <c r="CC1112" s="282"/>
      <c r="CD1112" s="282"/>
      <c r="CE1112" s="282"/>
      <c r="CG1112" s="427"/>
      <c r="CH1112" s="402"/>
      <c r="CI1112" s="424"/>
      <c r="CJ1112" s="282"/>
      <c r="CK1112" s="282"/>
      <c r="CL1112" s="283"/>
      <c r="CM1112" s="283"/>
      <c r="CP1112" s="282"/>
      <c r="DC1112" s="282"/>
      <c r="DD1112" s="282"/>
      <c r="DE1112" s="282"/>
      <c r="DF1112" s="282"/>
      <c r="DG1112" s="282"/>
      <c r="DH1112" s="282"/>
      <c r="DI1112" s="282"/>
      <c r="DJ1112" s="282"/>
      <c r="EF1112" s="495" t="str">
        <f>""&amp;(MID(数据表!AZ1112,1,MIN(FIND({"(";"（"},数据表!AZ1112&amp;"(（",1)-1)))&amp;""</f>
        <v/>
      </c>
      <c r="EG1112" s="495" t="str">
        <f>""&amp;(MID(数据表!AZ1112,1,MIN(FIND({0;1;2;3;4;5;6;7;8;9},数据表!AZ1112&amp;"1234567890",1)-1)))&amp;""</f>
        <v/>
      </c>
    </row>
    <row r="1113" spans="2:137" s="310" customFormat="1" ht="12" customHeight="1">
      <c r="B1113" s="286"/>
      <c r="C1113" s="286"/>
      <c r="D1113" s="286"/>
      <c r="E1113" s="479"/>
      <c r="F1113" s="282"/>
      <c r="G1113" s="283"/>
      <c r="H1113" s="421"/>
      <c r="I1113" s="421"/>
      <c r="J1113" s="283"/>
      <c r="K1113" s="421"/>
      <c r="L1113" s="282"/>
      <c r="N1113" s="282"/>
      <c r="S1113" s="282"/>
      <c r="T1113" s="283"/>
      <c r="U1113" s="283"/>
      <c r="V1113" s="283"/>
      <c r="W1113" s="283"/>
      <c r="X1113" s="283"/>
      <c r="Y1113" s="282"/>
      <c r="Z1113" s="282"/>
      <c r="AA1113" s="283"/>
      <c r="AB1113" s="282"/>
      <c r="AC1113" s="282"/>
      <c r="AD1113" s="282"/>
      <c r="AE1113" s="282"/>
      <c r="AF1113" s="283"/>
      <c r="AG1113" s="402"/>
      <c r="AH1113" s="283"/>
      <c r="AI1113" s="283"/>
      <c r="AJ1113" s="283"/>
      <c r="AK1113" s="283"/>
      <c r="AL1113" s="283"/>
      <c r="AM1113" s="282"/>
      <c r="AN1113" s="282"/>
      <c r="AO1113" s="282"/>
      <c r="AP1113" s="282"/>
      <c r="AQ1113" s="282"/>
      <c r="AR1113" s="282"/>
      <c r="AT1113" s="283"/>
      <c r="AU1113" s="283"/>
      <c r="AV1113" s="283"/>
      <c r="AW1113" s="283"/>
      <c r="AY1113" s="283"/>
      <c r="AZ1113" s="282"/>
      <c r="BA1113" s="283"/>
      <c r="BB1113" s="282"/>
      <c r="BC1113" s="282"/>
      <c r="BD1113" s="282"/>
      <c r="BE1113" s="283"/>
      <c r="BG1113" s="282"/>
      <c r="BH1113" s="282"/>
      <c r="BI1113" s="282"/>
      <c r="BL1113" s="421"/>
      <c r="BM1113" s="424"/>
      <c r="BN1113" s="424"/>
      <c r="BO1113" s="424"/>
      <c r="BP1113" s="424"/>
      <c r="BQ1113" s="421"/>
      <c r="BR1113" s="421"/>
      <c r="BV1113" s="282"/>
      <c r="BW1113" s="283"/>
      <c r="BY1113" s="283"/>
      <c r="BZ1113" s="283"/>
      <c r="CA1113" s="283"/>
      <c r="CB1113" s="282"/>
      <c r="CC1113" s="282"/>
      <c r="CD1113" s="282"/>
      <c r="CE1113" s="282"/>
      <c r="CG1113" s="427"/>
      <c r="CH1113" s="402"/>
      <c r="CI1113" s="424"/>
      <c r="CJ1113" s="282"/>
      <c r="CK1113" s="282"/>
      <c r="CL1113" s="283"/>
      <c r="CM1113" s="283"/>
      <c r="CP1113" s="282"/>
      <c r="DC1113" s="282"/>
      <c r="DD1113" s="282"/>
      <c r="DE1113" s="282"/>
      <c r="DF1113" s="282"/>
      <c r="DG1113" s="282"/>
      <c r="DH1113" s="282"/>
      <c r="DI1113" s="282"/>
      <c r="DJ1113" s="282"/>
      <c r="EF1113" s="495" t="str">
        <f>""&amp;(MID(数据表!AZ1113,1,MIN(FIND({"(";"（"},数据表!AZ1113&amp;"(（",1)-1)))&amp;""</f>
        <v/>
      </c>
      <c r="EG1113" s="495" t="str">
        <f>""&amp;(MID(数据表!AZ1113,1,MIN(FIND({0;1;2;3;4;5;6;7;8;9},数据表!AZ1113&amp;"1234567890",1)-1)))&amp;""</f>
        <v/>
      </c>
    </row>
    <row r="1114" spans="2:137" s="310" customFormat="1" ht="12" customHeight="1">
      <c r="B1114" s="286"/>
      <c r="C1114" s="286"/>
      <c r="D1114" s="286"/>
      <c r="E1114" s="479"/>
      <c r="F1114" s="282"/>
      <c r="G1114" s="283"/>
      <c r="H1114" s="421"/>
      <c r="I1114" s="421"/>
      <c r="J1114" s="283"/>
      <c r="K1114" s="421"/>
      <c r="L1114" s="282"/>
      <c r="N1114" s="282"/>
      <c r="S1114" s="282"/>
      <c r="T1114" s="283"/>
      <c r="U1114" s="283"/>
      <c r="V1114" s="283"/>
      <c r="W1114" s="283"/>
      <c r="X1114" s="283"/>
      <c r="Y1114" s="282"/>
      <c r="Z1114" s="282"/>
      <c r="AA1114" s="283"/>
      <c r="AB1114" s="282"/>
      <c r="AC1114" s="282"/>
      <c r="AD1114" s="282"/>
      <c r="AE1114" s="282"/>
      <c r="AF1114" s="283"/>
      <c r="AG1114" s="402"/>
      <c r="AH1114" s="283"/>
      <c r="AI1114" s="283"/>
      <c r="AJ1114" s="283"/>
      <c r="AK1114" s="283"/>
      <c r="AL1114" s="283"/>
      <c r="AM1114" s="282"/>
      <c r="AN1114" s="282"/>
      <c r="AO1114" s="282"/>
      <c r="AP1114" s="282"/>
      <c r="AQ1114" s="282"/>
      <c r="AR1114" s="282"/>
      <c r="AT1114" s="283"/>
      <c r="AU1114" s="283"/>
      <c r="AV1114" s="283"/>
      <c r="AW1114" s="283"/>
      <c r="AY1114" s="283"/>
      <c r="AZ1114" s="282"/>
      <c r="BA1114" s="283"/>
      <c r="BB1114" s="282"/>
      <c r="BC1114" s="282"/>
      <c r="BD1114" s="282"/>
      <c r="BE1114" s="283"/>
      <c r="BG1114" s="282"/>
      <c r="BH1114" s="282"/>
      <c r="BI1114" s="282"/>
      <c r="BL1114" s="421"/>
      <c r="BM1114" s="424"/>
      <c r="BN1114" s="424"/>
      <c r="BO1114" s="424"/>
      <c r="BP1114" s="424"/>
      <c r="BQ1114" s="421"/>
      <c r="BR1114" s="421"/>
      <c r="BV1114" s="282"/>
      <c r="BW1114" s="283"/>
      <c r="BY1114" s="283"/>
      <c r="BZ1114" s="283"/>
      <c r="CA1114" s="283"/>
      <c r="CB1114" s="282"/>
      <c r="CC1114" s="282"/>
      <c r="CD1114" s="282"/>
      <c r="CE1114" s="282"/>
      <c r="CG1114" s="427"/>
      <c r="CH1114" s="402"/>
      <c r="CI1114" s="424"/>
      <c r="CJ1114" s="282"/>
      <c r="CK1114" s="282"/>
      <c r="CL1114" s="283"/>
      <c r="CM1114" s="283"/>
      <c r="CP1114" s="282"/>
      <c r="DC1114" s="282"/>
      <c r="DD1114" s="282"/>
      <c r="DE1114" s="282"/>
      <c r="DF1114" s="282"/>
      <c r="DG1114" s="282"/>
      <c r="DH1114" s="282"/>
      <c r="DI1114" s="282"/>
      <c r="DJ1114" s="282"/>
      <c r="EF1114" s="495" t="str">
        <f>""&amp;(MID(数据表!AZ1114,1,MIN(FIND({"(";"（"},数据表!AZ1114&amp;"(（",1)-1)))&amp;""</f>
        <v/>
      </c>
      <c r="EG1114" s="495" t="str">
        <f>""&amp;(MID(数据表!AZ1114,1,MIN(FIND({0;1;2;3;4;5;6;7;8;9},数据表!AZ1114&amp;"1234567890",1)-1)))&amp;""</f>
        <v/>
      </c>
    </row>
    <row r="1115" spans="2:137" s="310" customFormat="1" ht="12" customHeight="1">
      <c r="B1115" s="286"/>
      <c r="C1115" s="286"/>
      <c r="D1115" s="286"/>
      <c r="E1115" s="479"/>
      <c r="F1115" s="282"/>
      <c r="G1115" s="283"/>
      <c r="H1115" s="421"/>
      <c r="I1115" s="421"/>
      <c r="J1115" s="283"/>
      <c r="K1115" s="421"/>
      <c r="L1115" s="282"/>
      <c r="N1115" s="282"/>
      <c r="S1115" s="282"/>
      <c r="T1115" s="283"/>
      <c r="U1115" s="283"/>
      <c r="V1115" s="283"/>
      <c r="W1115" s="283"/>
      <c r="X1115" s="283"/>
      <c r="Y1115" s="282"/>
      <c r="Z1115" s="282"/>
      <c r="AA1115" s="283"/>
      <c r="AB1115" s="282"/>
      <c r="AC1115" s="282"/>
      <c r="AD1115" s="282"/>
      <c r="AE1115" s="282"/>
      <c r="AF1115" s="283"/>
      <c r="AG1115" s="402"/>
      <c r="AH1115" s="283"/>
      <c r="AI1115" s="283"/>
      <c r="AJ1115" s="283"/>
      <c r="AK1115" s="283"/>
      <c r="AL1115" s="283"/>
      <c r="AM1115" s="282"/>
      <c r="AN1115" s="282"/>
      <c r="AO1115" s="282"/>
      <c r="AP1115" s="282"/>
      <c r="AQ1115" s="282"/>
      <c r="AR1115" s="282"/>
      <c r="AT1115" s="283"/>
      <c r="AU1115" s="283"/>
      <c r="AV1115" s="283"/>
      <c r="AW1115" s="283"/>
      <c r="AY1115" s="283"/>
      <c r="AZ1115" s="282"/>
      <c r="BA1115" s="283"/>
      <c r="BB1115" s="282"/>
      <c r="BC1115" s="282"/>
      <c r="BD1115" s="282"/>
      <c r="BE1115" s="283"/>
      <c r="BG1115" s="282"/>
      <c r="BH1115" s="282"/>
      <c r="BI1115" s="282"/>
      <c r="BL1115" s="421"/>
      <c r="BM1115" s="424"/>
      <c r="BN1115" s="424"/>
      <c r="BO1115" s="424"/>
      <c r="BP1115" s="424"/>
      <c r="BQ1115" s="421"/>
      <c r="BR1115" s="421"/>
      <c r="BV1115" s="282"/>
      <c r="BW1115" s="283"/>
      <c r="BY1115" s="283"/>
      <c r="BZ1115" s="283"/>
      <c r="CA1115" s="283"/>
      <c r="CB1115" s="282"/>
      <c r="CC1115" s="282"/>
      <c r="CD1115" s="282"/>
      <c r="CE1115" s="282"/>
      <c r="CG1115" s="427"/>
      <c r="CH1115" s="402"/>
      <c r="CI1115" s="424"/>
      <c r="CJ1115" s="282"/>
      <c r="CK1115" s="282"/>
      <c r="CL1115" s="283"/>
      <c r="CM1115" s="283"/>
      <c r="CP1115" s="282"/>
      <c r="DC1115" s="282"/>
      <c r="DD1115" s="282"/>
      <c r="DE1115" s="282"/>
      <c r="DF1115" s="282"/>
      <c r="DG1115" s="282"/>
      <c r="DH1115" s="282"/>
      <c r="DI1115" s="282"/>
      <c r="DJ1115" s="282"/>
      <c r="EF1115" s="495" t="str">
        <f>""&amp;(MID(数据表!AZ1115,1,MIN(FIND({"(";"（"},数据表!AZ1115&amp;"(（",1)-1)))&amp;""</f>
        <v/>
      </c>
      <c r="EG1115" s="495" t="str">
        <f>""&amp;(MID(数据表!AZ1115,1,MIN(FIND({0;1;2;3;4;5;6;7;8;9},数据表!AZ1115&amp;"1234567890",1)-1)))&amp;""</f>
        <v/>
      </c>
    </row>
    <row r="1116" spans="2:137" s="310" customFormat="1" ht="12" customHeight="1">
      <c r="B1116" s="286"/>
      <c r="C1116" s="286"/>
      <c r="D1116" s="286"/>
      <c r="E1116" s="479"/>
      <c r="F1116" s="282"/>
      <c r="G1116" s="283"/>
      <c r="H1116" s="421"/>
      <c r="I1116" s="421"/>
      <c r="J1116" s="283"/>
      <c r="K1116" s="421"/>
      <c r="L1116" s="282"/>
      <c r="N1116" s="282"/>
      <c r="S1116" s="282"/>
      <c r="T1116" s="283"/>
      <c r="U1116" s="283"/>
      <c r="V1116" s="283"/>
      <c r="W1116" s="283"/>
      <c r="X1116" s="283"/>
      <c r="Y1116" s="282"/>
      <c r="Z1116" s="282"/>
      <c r="AA1116" s="283"/>
      <c r="AB1116" s="282"/>
      <c r="AC1116" s="282"/>
      <c r="AD1116" s="282"/>
      <c r="AE1116" s="282"/>
      <c r="AF1116" s="283"/>
      <c r="AG1116" s="402"/>
      <c r="AH1116" s="283"/>
      <c r="AI1116" s="283"/>
      <c r="AJ1116" s="283"/>
      <c r="AK1116" s="283"/>
      <c r="AL1116" s="283"/>
      <c r="AM1116" s="282"/>
      <c r="AN1116" s="282"/>
      <c r="AO1116" s="282"/>
      <c r="AP1116" s="282"/>
      <c r="AQ1116" s="282"/>
      <c r="AR1116" s="282"/>
      <c r="AT1116" s="283"/>
      <c r="AU1116" s="283"/>
      <c r="AV1116" s="283"/>
      <c r="AW1116" s="283"/>
      <c r="AY1116" s="283"/>
      <c r="AZ1116" s="282"/>
      <c r="BA1116" s="283"/>
      <c r="BB1116" s="282"/>
      <c r="BC1116" s="282"/>
      <c r="BD1116" s="282"/>
      <c r="BE1116" s="283"/>
      <c r="BG1116" s="282"/>
      <c r="BH1116" s="282"/>
      <c r="BI1116" s="282"/>
      <c r="BL1116" s="421"/>
      <c r="BM1116" s="424"/>
      <c r="BN1116" s="424"/>
      <c r="BO1116" s="424"/>
      <c r="BP1116" s="424"/>
      <c r="BQ1116" s="421"/>
      <c r="BR1116" s="421"/>
      <c r="BV1116" s="282"/>
      <c r="BW1116" s="283"/>
      <c r="BY1116" s="283"/>
      <c r="BZ1116" s="283"/>
      <c r="CA1116" s="283"/>
      <c r="CB1116" s="282"/>
      <c r="CC1116" s="282"/>
      <c r="CD1116" s="282"/>
      <c r="CE1116" s="282"/>
      <c r="CG1116" s="427"/>
      <c r="CH1116" s="402"/>
      <c r="CI1116" s="424"/>
      <c r="CJ1116" s="282"/>
      <c r="CK1116" s="282"/>
      <c r="CL1116" s="283"/>
      <c r="CM1116" s="283"/>
      <c r="CP1116" s="282"/>
      <c r="DC1116" s="282"/>
      <c r="DD1116" s="282"/>
      <c r="DE1116" s="282"/>
      <c r="DF1116" s="282"/>
      <c r="DG1116" s="282"/>
      <c r="DH1116" s="282"/>
      <c r="DI1116" s="282"/>
      <c r="DJ1116" s="282"/>
      <c r="EF1116" s="495" t="str">
        <f>""&amp;(MID(数据表!AZ1116,1,MIN(FIND({"(";"（"},数据表!AZ1116&amp;"(（",1)-1)))&amp;""</f>
        <v/>
      </c>
      <c r="EG1116" s="495" t="str">
        <f>""&amp;(MID(数据表!AZ1116,1,MIN(FIND({0;1;2;3;4;5;6;7;8;9},数据表!AZ1116&amp;"1234567890",1)-1)))&amp;""</f>
        <v/>
      </c>
    </row>
    <row r="1117" spans="2:137" s="310" customFormat="1" ht="12" customHeight="1">
      <c r="B1117" s="286"/>
      <c r="C1117" s="286"/>
      <c r="D1117" s="286"/>
      <c r="E1117" s="479"/>
      <c r="F1117" s="282"/>
      <c r="G1117" s="283"/>
      <c r="H1117" s="421"/>
      <c r="I1117" s="421"/>
      <c r="J1117" s="283"/>
      <c r="K1117" s="421"/>
      <c r="L1117" s="282"/>
      <c r="N1117" s="282"/>
      <c r="S1117" s="282"/>
      <c r="T1117" s="283"/>
      <c r="U1117" s="283"/>
      <c r="V1117" s="283"/>
      <c r="W1117" s="283"/>
      <c r="X1117" s="283"/>
      <c r="Y1117" s="282"/>
      <c r="Z1117" s="282"/>
      <c r="AA1117" s="283"/>
      <c r="AB1117" s="282"/>
      <c r="AC1117" s="282"/>
      <c r="AD1117" s="282"/>
      <c r="AE1117" s="282"/>
      <c r="AF1117" s="283"/>
      <c r="AG1117" s="402"/>
      <c r="AH1117" s="283"/>
      <c r="AI1117" s="283"/>
      <c r="AJ1117" s="283"/>
      <c r="AK1117" s="283"/>
      <c r="AL1117" s="283"/>
      <c r="AM1117" s="282"/>
      <c r="AN1117" s="282"/>
      <c r="AO1117" s="282"/>
      <c r="AP1117" s="282"/>
      <c r="AQ1117" s="282"/>
      <c r="AR1117" s="282"/>
      <c r="AT1117" s="283"/>
      <c r="AU1117" s="283"/>
      <c r="AV1117" s="283"/>
      <c r="AW1117" s="283"/>
      <c r="AY1117" s="283"/>
      <c r="AZ1117" s="282"/>
      <c r="BA1117" s="283"/>
      <c r="BB1117" s="282"/>
      <c r="BC1117" s="282"/>
      <c r="BD1117" s="282"/>
      <c r="BE1117" s="283"/>
      <c r="BG1117" s="282"/>
      <c r="BH1117" s="282"/>
      <c r="BI1117" s="282"/>
      <c r="BL1117" s="421"/>
      <c r="BM1117" s="424"/>
      <c r="BN1117" s="424"/>
      <c r="BO1117" s="424"/>
      <c r="BP1117" s="424"/>
      <c r="BQ1117" s="421"/>
      <c r="BR1117" s="421"/>
      <c r="BV1117" s="282"/>
      <c r="BW1117" s="283"/>
      <c r="BY1117" s="283"/>
      <c r="BZ1117" s="283"/>
      <c r="CA1117" s="283"/>
      <c r="CB1117" s="282"/>
      <c r="CC1117" s="282"/>
      <c r="CD1117" s="282"/>
      <c r="CE1117" s="282"/>
      <c r="CG1117" s="427"/>
      <c r="CH1117" s="402"/>
      <c r="CI1117" s="424"/>
      <c r="CJ1117" s="282"/>
      <c r="CK1117" s="282"/>
      <c r="CL1117" s="283"/>
      <c r="CM1117" s="283"/>
      <c r="CP1117" s="282"/>
      <c r="DC1117" s="282"/>
      <c r="DD1117" s="282"/>
      <c r="DE1117" s="282"/>
      <c r="DF1117" s="282"/>
      <c r="DG1117" s="282"/>
      <c r="DH1117" s="282"/>
      <c r="DI1117" s="282"/>
      <c r="DJ1117" s="282"/>
      <c r="EF1117" s="495" t="str">
        <f>""&amp;(MID(数据表!AZ1117,1,MIN(FIND({"(";"（"},数据表!AZ1117&amp;"(（",1)-1)))&amp;""</f>
        <v/>
      </c>
      <c r="EG1117" s="495" t="str">
        <f>""&amp;(MID(数据表!AZ1117,1,MIN(FIND({0;1;2;3;4;5;6;7;8;9},数据表!AZ1117&amp;"1234567890",1)-1)))&amp;""</f>
        <v/>
      </c>
    </row>
    <row r="1118" spans="2:137" s="310" customFormat="1" ht="12" customHeight="1">
      <c r="B1118" s="286"/>
      <c r="C1118" s="286"/>
      <c r="D1118" s="286"/>
      <c r="E1118" s="479"/>
      <c r="F1118" s="282"/>
      <c r="G1118" s="283"/>
      <c r="H1118" s="421"/>
      <c r="I1118" s="421"/>
      <c r="J1118" s="283"/>
      <c r="K1118" s="421"/>
      <c r="L1118" s="282"/>
      <c r="N1118" s="282"/>
      <c r="S1118" s="282"/>
      <c r="T1118" s="283"/>
      <c r="U1118" s="283"/>
      <c r="V1118" s="283"/>
      <c r="W1118" s="283"/>
      <c r="X1118" s="283"/>
      <c r="Y1118" s="282"/>
      <c r="Z1118" s="282"/>
      <c r="AA1118" s="283"/>
      <c r="AB1118" s="282"/>
      <c r="AC1118" s="282"/>
      <c r="AD1118" s="282"/>
      <c r="AE1118" s="282"/>
      <c r="AF1118" s="283"/>
      <c r="AG1118" s="402"/>
      <c r="AH1118" s="283"/>
      <c r="AI1118" s="283"/>
      <c r="AJ1118" s="283"/>
      <c r="AK1118" s="283"/>
      <c r="AL1118" s="283"/>
      <c r="AM1118" s="282"/>
      <c r="AN1118" s="282"/>
      <c r="AO1118" s="282"/>
      <c r="AP1118" s="282"/>
      <c r="AQ1118" s="282"/>
      <c r="AR1118" s="282"/>
      <c r="AT1118" s="283"/>
      <c r="AU1118" s="283"/>
      <c r="AV1118" s="283"/>
      <c r="AW1118" s="283"/>
      <c r="AY1118" s="283"/>
      <c r="AZ1118" s="282"/>
      <c r="BA1118" s="283"/>
      <c r="BB1118" s="282"/>
      <c r="BC1118" s="282"/>
      <c r="BD1118" s="282"/>
      <c r="BE1118" s="283"/>
      <c r="BG1118" s="282"/>
      <c r="BH1118" s="282"/>
      <c r="BI1118" s="282"/>
      <c r="BL1118" s="421"/>
      <c r="BM1118" s="424"/>
      <c r="BN1118" s="424"/>
      <c r="BO1118" s="424"/>
      <c r="BP1118" s="424"/>
      <c r="BQ1118" s="421"/>
      <c r="BR1118" s="421"/>
      <c r="BV1118" s="282"/>
      <c r="BW1118" s="283"/>
      <c r="BY1118" s="283"/>
      <c r="BZ1118" s="283"/>
      <c r="CA1118" s="283"/>
      <c r="CB1118" s="282"/>
      <c r="CC1118" s="282"/>
      <c r="CD1118" s="282"/>
      <c r="CE1118" s="282"/>
      <c r="CG1118" s="427"/>
      <c r="CH1118" s="402"/>
      <c r="CI1118" s="424"/>
      <c r="CJ1118" s="282"/>
      <c r="CK1118" s="282"/>
      <c r="CL1118" s="283"/>
      <c r="CM1118" s="283"/>
      <c r="CP1118" s="282"/>
      <c r="DC1118" s="282"/>
      <c r="DD1118" s="282"/>
      <c r="DE1118" s="282"/>
      <c r="DF1118" s="282"/>
      <c r="DG1118" s="282"/>
      <c r="DH1118" s="282"/>
      <c r="DI1118" s="282"/>
      <c r="DJ1118" s="282"/>
      <c r="EF1118" s="495" t="str">
        <f>""&amp;(MID(数据表!AZ1118,1,MIN(FIND({"(";"（"},数据表!AZ1118&amp;"(（",1)-1)))&amp;""</f>
        <v/>
      </c>
      <c r="EG1118" s="495" t="str">
        <f>""&amp;(MID(数据表!AZ1118,1,MIN(FIND({0;1;2;3;4;5;6;7;8;9},数据表!AZ1118&amp;"1234567890",1)-1)))&amp;""</f>
        <v/>
      </c>
    </row>
    <row r="1119" spans="2:137" s="310" customFormat="1" ht="12" customHeight="1">
      <c r="B1119" s="286"/>
      <c r="C1119" s="286"/>
      <c r="D1119" s="286"/>
      <c r="E1119" s="479"/>
      <c r="F1119" s="282"/>
      <c r="G1119" s="283"/>
      <c r="H1119" s="421"/>
      <c r="I1119" s="421"/>
      <c r="J1119" s="283"/>
      <c r="K1119" s="421"/>
      <c r="L1119" s="282"/>
      <c r="N1119" s="282"/>
      <c r="S1119" s="282"/>
      <c r="T1119" s="283"/>
      <c r="U1119" s="283"/>
      <c r="V1119" s="283"/>
      <c r="W1119" s="283"/>
      <c r="X1119" s="283"/>
      <c r="Y1119" s="282"/>
      <c r="Z1119" s="282"/>
      <c r="AA1119" s="283"/>
      <c r="AB1119" s="282"/>
      <c r="AC1119" s="282"/>
      <c r="AD1119" s="282"/>
      <c r="AE1119" s="282"/>
      <c r="AF1119" s="283"/>
      <c r="AG1119" s="402"/>
      <c r="AH1119" s="283"/>
      <c r="AI1119" s="283"/>
      <c r="AJ1119" s="283"/>
      <c r="AK1119" s="283"/>
      <c r="AL1119" s="283"/>
      <c r="AM1119" s="282"/>
      <c r="AN1119" s="282"/>
      <c r="AO1119" s="282"/>
      <c r="AP1119" s="282"/>
      <c r="AQ1119" s="282"/>
      <c r="AR1119" s="282"/>
      <c r="AT1119" s="283"/>
      <c r="AU1119" s="283"/>
      <c r="AV1119" s="283"/>
      <c r="AW1119" s="283"/>
      <c r="AY1119" s="283"/>
      <c r="AZ1119" s="282"/>
      <c r="BA1119" s="283"/>
      <c r="BB1119" s="282"/>
      <c r="BC1119" s="282"/>
      <c r="BD1119" s="282"/>
      <c r="BE1119" s="283"/>
      <c r="BG1119" s="282"/>
      <c r="BH1119" s="282"/>
      <c r="BI1119" s="282"/>
      <c r="BL1119" s="421"/>
      <c r="BM1119" s="424"/>
      <c r="BN1119" s="424"/>
      <c r="BO1119" s="424"/>
      <c r="BP1119" s="424"/>
      <c r="BQ1119" s="421"/>
      <c r="BR1119" s="421"/>
      <c r="BV1119" s="282"/>
      <c r="BW1119" s="283"/>
      <c r="BY1119" s="283"/>
      <c r="BZ1119" s="283"/>
      <c r="CA1119" s="283"/>
      <c r="CB1119" s="282"/>
      <c r="CC1119" s="282"/>
      <c r="CD1119" s="282"/>
      <c r="CE1119" s="282"/>
      <c r="CG1119" s="427"/>
      <c r="CH1119" s="402"/>
      <c r="CI1119" s="424"/>
      <c r="CJ1119" s="282"/>
      <c r="CK1119" s="282"/>
      <c r="CL1119" s="283"/>
      <c r="CM1119" s="283"/>
      <c r="CP1119" s="282"/>
      <c r="DC1119" s="282"/>
      <c r="DD1119" s="282"/>
      <c r="DE1119" s="282"/>
      <c r="DF1119" s="282"/>
      <c r="DG1119" s="282"/>
      <c r="DH1119" s="282"/>
      <c r="DI1119" s="282"/>
      <c r="DJ1119" s="282"/>
      <c r="EF1119" s="495" t="str">
        <f>""&amp;(MID(数据表!AZ1119,1,MIN(FIND({"(";"（"},数据表!AZ1119&amp;"(（",1)-1)))&amp;""</f>
        <v/>
      </c>
      <c r="EG1119" s="495" t="str">
        <f>""&amp;(MID(数据表!AZ1119,1,MIN(FIND({0;1;2;3;4;5;6;7;8;9},数据表!AZ1119&amp;"1234567890",1)-1)))&amp;""</f>
        <v/>
      </c>
    </row>
    <row r="1120" spans="2:137" s="310" customFormat="1" ht="12" customHeight="1">
      <c r="B1120" s="286"/>
      <c r="C1120" s="286"/>
      <c r="D1120" s="286"/>
      <c r="E1120" s="479"/>
      <c r="F1120" s="282"/>
      <c r="G1120" s="283"/>
      <c r="H1120" s="421"/>
      <c r="I1120" s="421"/>
      <c r="J1120" s="283"/>
      <c r="K1120" s="421"/>
      <c r="L1120" s="282"/>
      <c r="N1120" s="282"/>
      <c r="S1120" s="282"/>
      <c r="T1120" s="283"/>
      <c r="U1120" s="283"/>
      <c r="V1120" s="283"/>
      <c r="W1120" s="283"/>
      <c r="X1120" s="283"/>
      <c r="Y1120" s="282"/>
      <c r="Z1120" s="282"/>
      <c r="AA1120" s="283"/>
      <c r="AB1120" s="282"/>
      <c r="AC1120" s="282"/>
      <c r="AD1120" s="282"/>
      <c r="AE1120" s="282"/>
      <c r="AF1120" s="283"/>
      <c r="AG1120" s="402"/>
      <c r="AH1120" s="283"/>
      <c r="AI1120" s="283"/>
      <c r="AJ1120" s="283"/>
      <c r="AK1120" s="283"/>
      <c r="AL1120" s="283"/>
      <c r="AM1120" s="282"/>
      <c r="AN1120" s="282"/>
      <c r="AO1120" s="282"/>
      <c r="AP1120" s="282"/>
      <c r="AQ1120" s="282"/>
      <c r="AR1120" s="282"/>
      <c r="AT1120" s="283"/>
      <c r="AU1120" s="283"/>
      <c r="AV1120" s="283"/>
      <c r="AW1120" s="283"/>
      <c r="AY1120" s="283"/>
      <c r="AZ1120" s="282"/>
      <c r="BA1120" s="283"/>
      <c r="BB1120" s="282"/>
      <c r="BC1120" s="282"/>
      <c r="BD1120" s="282"/>
      <c r="BE1120" s="283"/>
      <c r="BG1120" s="282"/>
      <c r="BH1120" s="282"/>
      <c r="BI1120" s="282"/>
      <c r="BL1120" s="421"/>
      <c r="BM1120" s="424"/>
      <c r="BN1120" s="424"/>
      <c r="BO1120" s="424"/>
      <c r="BP1120" s="424"/>
      <c r="BQ1120" s="421"/>
      <c r="BR1120" s="421"/>
      <c r="BV1120" s="282"/>
      <c r="BW1120" s="283"/>
      <c r="BY1120" s="283"/>
      <c r="BZ1120" s="283"/>
      <c r="CA1120" s="283"/>
      <c r="CB1120" s="282"/>
      <c r="CC1120" s="282"/>
      <c r="CD1120" s="282"/>
      <c r="CE1120" s="282"/>
      <c r="CG1120" s="427"/>
      <c r="CH1120" s="402"/>
      <c r="CI1120" s="424"/>
      <c r="CJ1120" s="282"/>
      <c r="CK1120" s="282"/>
      <c r="CL1120" s="283"/>
      <c r="CM1120" s="283"/>
      <c r="CP1120" s="282"/>
      <c r="DC1120" s="282"/>
      <c r="DD1120" s="282"/>
      <c r="DE1120" s="282"/>
      <c r="DF1120" s="282"/>
      <c r="DG1120" s="282"/>
      <c r="DH1120" s="282"/>
      <c r="DI1120" s="282"/>
      <c r="DJ1120" s="282"/>
      <c r="EF1120" s="495" t="str">
        <f>""&amp;(MID(数据表!AZ1120,1,MIN(FIND({"(";"（"},数据表!AZ1120&amp;"(（",1)-1)))&amp;""</f>
        <v/>
      </c>
      <c r="EG1120" s="495" t="str">
        <f>""&amp;(MID(数据表!AZ1120,1,MIN(FIND({0;1;2;3;4;5;6;7;8;9},数据表!AZ1120&amp;"1234567890",1)-1)))&amp;""</f>
        <v/>
      </c>
    </row>
    <row r="1121" spans="2:137" s="310" customFormat="1" ht="12" customHeight="1">
      <c r="B1121" s="286"/>
      <c r="C1121" s="286"/>
      <c r="D1121" s="286"/>
      <c r="E1121" s="479"/>
      <c r="F1121" s="282"/>
      <c r="G1121" s="283"/>
      <c r="H1121" s="421"/>
      <c r="I1121" s="421"/>
      <c r="J1121" s="283"/>
      <c r="K1121" s="421"/>
      <c r="L1121" s="282"/>
      <c r="N1121" s="282"/>
      <c r="S1121" s="282"/>
      <c r="T1121" s="283"/>
      <c r="U1121" s="283"/>
      <c r="V1121" s="283"/>
      <c r="W1121" s="283"/>
      <c r="X1121" s="283"/>
      <c r="Y1121" s="282"/>
      <c r="Z1121" s="282"/>
      <c r="AA1121" s="283"/>
      <c r="AB1121" s="282"/>
      <c r="AC1121" s="282"/>
      <c r="AD1121" s="282"/>
      <c r="AE1121" s="282"/>
      <c r="AF1121" s="283"/>
      <c r="AG1121" s="402"/>
      <c r="AH1121" s="283"/>
      <c r="AI1121" s="283"/>
      <c r="AJ1121" s="283"/>
      <c r="AK1121" s="283"/>
      <c r="AL1121" s="283"/>
      <c r="AM1121" s="282"/>
      <c r="AN1121" s="282"/>
      <c r="AO1121" s="282"/>
      <c r="AP1121" s="282"/>
      <c r="AQ1121" s="282"/>
      <c r="AR1121" s="282"/>
      <c r="AT1121" s="283"/>
      <c r="AU1121" s="283"/>
      <c r="AV1121" s="283"/>
      <c r="AW1121" s="283"/>
      <c r="AY1121" s="283"/>
      <c r="AZ1121" s="282"/>
      <c r="BA1121" s="283"/>
      <c r="BB1121" s="282"/>
      <c r="BC1121" s="282"/>
      <c r="BD1121" s="282"/>
      <c r="BE1121" s="283"/>
      <c r="BG1121" s="282"/>
      <c r="BH1121" s="282"/>
      <c r="BI1121" s="282"/>
      <c r="BL1121" s="421"/>
      <c r="BM1121" s="424"/>
      <c r="BN1121" s="424"/>
      <c r="BO1121" s="424"/>
      <c r="BP1121" s="424"/>
      <c r="BQ1121" s="421"/>
      <c r="BR1121" s="421"/>
      <c r="BV1121" s="282"/>
      <c r="BW1121" s="283"/>
      <c r="BY1121" s="283"/>
      <c r="BZ1121" s="283"/>
      <c r="CA1121" s="283"/>
      <c r="CB1121" s="282"/>
      <c r="CC1121" s="282"/>
      <c r="CD1121" s="282"/>
      <c r="CE1121" s="282"/>
      <c r="CG1121" s="427"/>
      <c r="CH1121" s="402"/>
      <c r="CI1121" s="424"/>
      <c r="CJ1121" s="282"/>
      <c r="CK1121" s="282"/>
      <c r="CL1121" s="283"/>
      <c r="CM1121" s="283"/>
      <c r="CP1121" s="282"/>
      <c r="DC1121" s="282"/>
      <c r="DD1121" s="282"/>
      <c r="DE1121" s="282"/>
      <c r="DF1121" s="282"/>
      <c r="DG1121" s="282"/>
      <c r="DH1121" s="282"/>
      <c r="DI1121" s="282"/>
      <c r="DJ1121" s="282"/>
      <c r="EF1121" s="495" t="str">
        <f>""&amp;(MID(数据表!AZ1121,1,MIN(FIND({"(";"（"},数据表!AZ1121&amp;"(（",1)-1)))&amp;""</f>
        <v/>
      </c>
      <c r="EG1121" s="495" t="str">
        <f>""&amp;(MID(数据表!AZ1121,1,MIN(FIND({0;1;2;3;4;5;6;7;8;9},数据表!AZ1121&amp;"1234567890",1)-1)))&amp;""</f>
        <v/>
      </c>
    </row>
    <row r="1122" spans="2:137" s="310" customFormat="1" ht="12" customHeight="1">
      <c r="B1122" s="286"/>
      <c r="C1122" s="286"/>
      <c r="D1122" s="286"/>
      <c r="E1122" s="479"/>
      <c r="F1122" s="282"/>
      <c r="G1122" s="283"/>
      <c r="H1122" s="421"/>
      <c r="I1122" s="421"/>
      <c r="J1122" s="283"/>
      <c r="K1122" s="421"/>
      <c r="L1122" s="282"/>
      <c r="N1122" s="282"/>
      <c r="S1122" s="282"/>
      <c r="T1122" s="283"/>
      <c r="U1122" s="283"/>
      <c r="V1122" s="283"/>
      <c r="W1122" s="283"/>
      <c r="X1122" s="283"/>
      <c r="Y1122" s="282"/>
      <c r="Z1122" s="282"/>
      <c r="AA1122" s="283"/>
      <c r="AB1122" s="282"/>
      <c r="AC1122" s="282"/>
      <c r="AD1122" s="282"/>
      <c r="AE1122" s="282"/>
      <c r="AF1122" s="283"/>
      <c r="AG1122" s="402"/>
      <c r="AH1122" s="283"/>
      <c r="AI1122" s="283"/>
      <c r="AJ1122" s="283"/>
      <c r="AK1122" s="283"/>
      <c r="AL1122" s="283"/>
      <c r="AM1122" s="282"/>
      <c r="AN1122" s="282"/>
      <c r="AO1122" s="282"/>
      <c r="AP1122" s="282"/>
      <c r="AQ1122" s="282"/>
      <c r="AR1122" s="282"/>
      <c r="AT1122" s="283"/>
      <c r="AU1122" s="283"/>
      <c r="AV1122" s="283"/>
      <c r="AW1122" s="283"/>
      <c r="AY1122" s="283"/>
      <c r="AZ1122" s="282"/>
      <c r="BA1122" s="283"/>
      <c r="BB1122" s="282"/>
      <c r="BC1122" s="282"/>
      <c r="BD1122" s="282"/>
      <c r="BE1122" s="283"/>
      <c r="BG1122" s="282"/>
      <c r="BH1122" s="282"/>
      <c r="BI1122" s="282"/>
      <c r="BL1122" s="421"/>
      <c r="BM1122" s="424"/>
      <c r="BN1122" s="424"/>
      <c r="BO1122" s="424"/>
      <c r="BP1122" s="424"/>
      <c r="BQ1122" s="421"/>
      <c r="BR1122" s="421"/>
      <c r="BV1122" s="282"/>
      <c r="BW1122" s="283"/>
      <c r="BY1122" s="283"/>
      <c r="BZ1122" s="283"/>
      <c r="CA1122" s="283"/>
      <c r="CB1122" s="282"/>
      <c r="CC1122" s="282"/>
      <c r="CD1122" s="282"/>
      <c r="CE1122" s="282"/>
      <c r="CG1122" s="427"/>
      <c r="CH1122" s="402"/>
      <c r="CI1122" s="424"/>
      <c r="CJ1122" s="282"/>
      <c r="CK1122" s="282"/>
      <c r="CL1122" s="283"/>
      <c r="CM1122" s="283"/>
      <c r="CP1122" s="282"/>
      <c r="DC1122" s="282"/>
      <c r="DD1122" s="282"/>
      <c r="DE1122" s="282"/>
      <c r="DF1122" s="282"/>
      <c r="DG1122" s="282"/>
      <c r="DH1122" s="282"/>
      <c r="DI1122" s="282"/>
      <c r="DJ1122" s="282"/>
      <c r="EF1122" s="495" t="str">
        <f>""&amp;(MID(数据表!AZ1122,1,MIN(FIND({"(";"（"},数据表!AZ1122&amp;"(（",1)-1)))&amp;""</f>
        <v/>
      </c>
      <c r="EG1122" s="495" t="str">
        <f>""&amp;(MID(数据表!AZ1122,1,MIN(FIND({0;1;2;3;4;5;6;7;8;9},数据表!AZ1122&amp;"1234567890",1)-1)))&amp;""</f>
        <v/>
      </c>
    </row>
    <row r="1123" spans="2:137" s="310" customFormat="1" ht="12" customHeight="1">
      <c r="B1123" s="286"/>
      <c r="C1123" s="286"/>
      <c r="D1123" s="286"/>
      <c r="E1123" s="479"/>
      <c r="F1123" s="282"/>
      <c r="G1123" s="283"/>
      <c r="H1123" s="421"/>
      <c r="I1123" s="421"/>
      <c r="J1123" s="283"/>
      <c r="K1123" s="421"/>
      <c r="L1123" s="282"/>
      <c r="N1123" s="282"/>
      <c r="S1123" s="282"/>
      <c r="T1123" s="283"/>
      <c r="U1123" s="283"/>
      <c r="V1123" s="283"/>
      <c r="W1123" s="283"/>
      <c r="X1123" s="283"/>
      <c r="Y1123" s="282"/>
      <c r="Z1123" s="282"/>
      <c r="AA1123" s="283"/>
      <c r="AB1123" s="282"/>
      <c r="AC1123" s="282"/>
      <c r="AD1123" s="282"/>
      <c r="AE1123" s="282"/>
      <c r="AF1123" s="283"/>
      <c r="AG1123" s="402"/>
      <c r="AH1123" s="283"/>
      <c r="AI1123" s="283"/>
      <c r="AJ1123" s="283"/>
      <c r="AK1123" s="283"/>
      <c r="AL1123" s="283"/>
      <c r="AM1123" s="282"/>
      <c r="AN1123" s="282"/>
      <c r="AO1123" s="282"/>
      <c r="AP1123" s="282"/>
      <c r="AQ1123" s="282"/>
      <c r="AR1123" s="282"/>
      <c r="AT1123" s="283"/>
      <c r="AU1123" s="283"/>
      <c r="AV1123" s="283"/>
      <c r="AW1123" s="283"/>
      <c r="AY1123" s="283"/>
      <c r="AZ1123" s="282"/>
      <c r="BA1123" s="283"/>
      <c r="BB1123" s="282"/>
      <c r="BC1123" s="282"/>
      <c r="BD1123" s="282"/>
      <c r="BE1123" s="283"/>
      <c r="BG1123" s="282"/>
      <c r="BH1123" s="282"/>
      <c r="BI1123" s="282"/>
      <c r="BL1123" s="421"/>
      <c r="BM1123" s="424"/>
      <c r="BN1123" s="424"/>
      <c r="BO1123" s="424"/>
      <c r="BP1123" s="424"/>
      <c r="BQ1123" s="421"/>
      <c r="BR1123" s="421"/>
      <c r="BV1123" s="282"/>
      <c r="BW1123" s="283"/>
      <c r="BY1123" s="283"/>
      <c r="BZ1123" s="283"/>
      <c r="CA1123" s="283"/>
      <c r="CB1123" s="282"/>
      <c r="CC1123" s="282"/>
      <c r="CD1123" s="282"/>
      <c r="CE1123" s="282"/>
      <c r="CG1123" s="427"/>
      <c r="CH1123" s="402"/>
      <c r="CI1123" s="424"/>
      <c r="CJ1123" s="282"/>
      <c r="CK1123" s="282"/>
      <c r="CL1123" s="283"/>
      <c r="CM1123" s="283"/>
      <c r="CP1123" s="282"/>
      <c r="DC1123" s="282"/>
      <c r="DD1123" s="282"/>
      <c r="DE1123" s="282"/>
      <c r="DF1123" s="282"/>
      <c r="DG1123" s="282"/>
      <c r="DH1123" s="282"/>
      <c r="DI1123" s="282"/>
      <c r="DJ1123" s="282"/>
      <c r="EF1123" s="495" t="str">
        <f>""&amp;(MID(数据表!AZ1123,1,MIN(FIND({"(";"（"},数据表!AZ1123&amp;"(（",1)-1)))&amp;""</f>
        <v/>
      </c>
      <c r="EG1123" s="495" t="str">
        <f>""&amp;(MID(数据表!AZ1123,1,MIN(FIND({0;1;2;3;4;5;6;7;8;9},数据表!AZ1123&amp;"1234567890",1)-1)))&amp;""</f>
        <v/>
      </c>
    </row>
    <row r="1124" spans="2:137" s="310" customFormat="1" ht="12" customHeight="1">
      <c r="B1124" s="286"/>
      <c r="C1124" s="286"/>
      <c r="D1124" s="286"/>
      <c r="E1124" s="479"/>
      <c r="F1124" s="282"/>
      <c r="G1124" s="283"/>
      <c r="H1124" s="421"/>
      <c r="I1124" s="421"/>
      <c r="J1124" s="283"/>
      <c r="K1124" s="421"/>
      <c r="L1124" s="282"/>
      <c r="N1124" s="282"/>
      <c r="S1124" s="282"/>
      <c r="T1124" s="283"/>
      <c r="U1124" s="283"/>
      <c r="V1124" s="283"/>
      <c r="W1124" s="283"/>
      <c r="X1124" s="283"/>
      <c r="Y1124" s="282"/>
      <c r="Z1124" s="282"/>
      <c r="AA1124" s="283"/>
      <c r="AB1124" s="282"/>
      <c r="AC1124" s="282"/>
      <c r="AD1124" s="282"/>
      <c r="AE1124" s="282"/>
      <c r="AF1124" s="283"/>
      <c r="AG1124" s="402"/>
      <c r="AH1124" s="283"/>
      <c r="AI1124" s="283"/>
      <c r="AJ1124" s="283"/>
      <c r="AK1124" s="283"/>
      <c r="AL1124" s="283"/>
      <c r="AM1124" s="282"/>
      <c r="AN1124" s="282"/>
      <c r="AO1124" s="282"/>
      <c r="AP1124" s="282"/>
      <c r="AQ1124" s="282"/>
      <c r="AR1124" s="282"/>
      <c r="AT1124" s="283"/>
      <c r="AU1124" s="283"/>
      <c r="AV1124" s="283"/>
      <c r="AW1124" s="283"/>
      <c r="AY1124" s="283"/>
      <c r="AZ1124" s="282"/>
      <c r="BA1124" s="283"/>
      <c r="BB1124" s="282"/>
      <c r="BC1124" s="282"/>
      <c r="BD1124" s="282"/>
      <c r="BE1124" s="283"/>
      <c r="BG1124" s="282"/>
      <c r="BH1124" s="282"/>
      <c r="BI1124" s="282"/>
      <c r="BL1124" s="421"/>
      <c r="BM1124" s="424"/>
      <c r="BN1124" s="424"/>
      <c r="BO1124" s="424"/>
      <c r="BP1124" s="424"/>
      <c r="BQ1124" s="421"/>
      <c r="BR1124" s="421"/>
      <c r="BV1124" s="282"/>
      <c r="BW1124" s="283"/>
      <c r="BY1124" s="283"/>
      <c r="BZ1124" s="283"/>
      <c r="CA1124" s="283"/>
      <c r="CB1124" s="282"/>
      <c r="CC1124" s="282"/>
      <c r="CD1124" s="282"/>
      <c r="CE1124" s="282"/>
      <c r="CG1124" s="427"/>
      <c r="CH1124" s="402"/>
      <c r="CI1124" s="424"/>
      <c r="CJ1124" s="282"/>
      <c r="CK1124" s="282"/>
      <c r="CL1124" s="283"/>
      <c r="CM1124" s="283"/>
      <c r="CP1124" s="282"/>
      <c r="DC1124" s="282"/>
      <c r="DD1124" s="282"/>
      <c r="DE1124" s="282"/>
      <c r="DF1124" s="282"/>
      <c r="DG1124" s="282"/>
      <c r="DH1124" s="282"/>
      <c r="DI1124" s="282"/>
      <c r="DJ1124" s="282"/>
      <c r="EF1124" s="495" t="str">
        <f>""&amp;(MID(数据表!AZ1124,1,MIN(FIND({"(";"（"},数据表!AZ1124&amp;"(（",1)-1)))&amp;""</f>
        <v/>
      </c>
      <c r="EG1124" s="495" t="str">
        <f>""&amp;(MID(数据表!AZ1124,1,MIN(FIND({0;1;2;3;4;5;6;7;8;9},数据表!AZ1124&amp;"1234567890",1)-1)))&amp;""</f>
        <v/>
      </c>
    </row>
    <row r="1125" spans="2:137" s="310" customFormat="1" ht="12" customHeight="1">
      <c r="B1125" s="286"/>
      <c r="C1125" s="286"/>
      <c r="D1125" s="286"/>
      <c r="E1125" s="479"/>
      <c r="F1125" s="282"/>
      <c r="G1125" s="283"/>
      <c r="H1125" s="421"/>
      <c r="I1125" s="421"/>
      <c r="J1125" s="283"/>
      <c r="K1125" s="421"/>
      <c r="L1125" s="282"/>
      <c r="N1125" s="282"/>
      <c r="S1125" s="282"/>
      <c r="T1125" s="283"/>
      <c r="U1125" s="283"/>
      <c r="V1125" s="283"/>
      <c r="W1125" s="283"/>
      <c r="X1125" s="283"/>
      <c r="Y1125" s="282"/>
      <c r="Z1125" s="282"/>
      <c r="AA1125" s="283"/>
      <c r="AB1125" s="282"/>
      <c r="AC1125" s="282"/>
      <c r="AD1125" s="282"/>
      <c r="AE1125" s="282"/>
      <c r="AF1125" s="283"/>
      <c r="AG1125" s="402"/>
      <c r="AH1125" s="283"/>
      <c r="AI1125" s="283"/>
      <c r="AJ1125" s="283"/>
      <c r="AK1125" s="283"/>
      <c r="AL1125" s="283"/>
      <c r="AM1125" s="282"/>
      <c r="AN1125" s="282"/>
      <c r="AO1125" s="282"/>
      <c r="AP1125" s="282"/>
      <c r="AQ1125" s="282"/>
      <c r="AR1125" s="282"/>
      <c r="AT1125" s="283"/>
      <c r="AU1125" s="283"/>
      <c r="AV1125" s="283"/>
      <c r="AW1125" s="283"/>
      <c r="AY1125" s="283"/>
      <c r="AZ1125" s="282"/>
      <c r="BA1125" s="283"/>
      <c r="BB1125" s="282"/>
      <c r="BC1125" s="282"/>
      <c r="BD1125" s="282"/>
      <c r="BE1125" s="283"/>
      <c r="BG1125" s="282"/>
      <c r="BH1125" s="282"/>
      <c r="BI1125" s="282"/>
      <c r="BL1125" s="421"/>
      <c r="BM1125" s="424"/>
      <c r="BN1125" s="424"/>
      <c r="BO1125" s="424"/>
      <c r="BP1125" s="424"/>
      <c r="BQ1125" s="421"/>
      <c r="BR1125" s="421"/>
      <c r="BV1125" s="282"/>
      <c r="BW1125" s="283"/>
      <c r="BY1125" s="283"/>
      <c r="BZ1125" s="283"/>
      <c r="CA1125" s="283"/>
      <c r="CB1125" s="282"/>
      <c r="CC1125" s="282"/>
      <c r="CD1125" s="282"/>
      <c r="CE1125" s="282"/>
      <c r="CG1125" s="427"/>
      <c r="CH1125" s="402"/>
      <c r="CI1125" s="424"/>
      <c r="CJ1125" s="282"/>
      <c r="CK1125" s="282"/>
      <c r="CL1125" s="283"/>
      <c r="CM1125" s="283"/>
      <c r="CP1125" s="282"/>
      <c r="DC1125" s="282"/>
      <c r="DD1125" s="282"/>
      <c r="DE1125" s="282"/>
      <c r="DF1125" s="282"/>
      <c r="DG1125" s="282"/>
      <c r="DH1125" s="282"/>
      <c r="DI1125" s="282"/>
      <c r="DJ1125" s="282"/>
      <c r="EF1125" s="495" t="str">
        <f>""&amp;(MID(数据表!AZ1125,1,MIN(FIND({"(";"（"},数据表!AZ1125&amp;"(（",1)-1)))&amp;""</f>
        <v/>
      </c>
      <c r="EG1125" s="495" t="str">
        <f>""&amp;(MID(数据表!AZ1125,1,MIN(FIND({0;1;2;3;4;5;6;7;8;9},数据表!AZ1125&amp;"1234567890",1)-1)))&amp;""</f>
        <v/>
      </c>
    </row>
    <row r="1126" spans="2:137" s="310" customFormat="1" ht="12" customHeight="1">
      <c r="B1126" s="286"/>
      <c r="C1126" s="286"/>
      <c r="D1126" s="286"/>
      <c r="E1126" s="479"/>
      <c r="F1126" s="282"/>
      <c r="G1126" s="283"/>
      <c r="H1126" s="421"/>
      <c r="I1126" s="421"/>
      <c r="J1126" s="283"/>
      <c r="K1126" s="421"/>
      <c r="L1126" s="282"/>
      <c r="N1126" s="282"/>
      <c r="S1126" s="282"/>
      <c r="T1126" s="283"/>
      <c r="U1126" s="283"/>
      <c r="V1126" s="283"/>
      <c r="W1126" s="283"/>
      <c r="X1126" s="283"/>
      <c r="Y1126" s="282"/>
      <c r="Z1126" s="282"/>
      <c r="AA1126" s="283"/>
      <c r="AB1126" s="282"/>
      <c r="AC1126" s="282"/>
      <c r="AD1126" s="282"/>
      <c r="AE1126" s="282"/>
      <c r="AF1126" s="283"/>
      <c r="AG1126" s="402"/>
      <c r="AH1126" s="283"/>
      <c r="AI1126" s="283"/>
      <c r="AJ1126" s="283"/>
      <c r="AK1126" s="283"/>
      <c r="AL1126" s="283"/>
      <c r="AM1126" s="282"/>
      <c r="AN1126" s="282"/>
      <c r="AO1126" s="282"/>
      <c r="AP1126" s="282"/>
      <c r="AQ1126" s="282"/>
      <c r="AR1126" s="282"/>
      <c r="AT1126" s="283"/>
      <c r="AU1126" s="283"/>
      <c r="AV1126" s="283"/>
      <c r="AW1126" s="283"/>
      <c r="AY1126" s="283"/>
      <c r="AZ1126" s="282"/>
      <c r="BA1126" s="283"/>
      <c r="BB1126" s="282"/>
      <c r="BC1126" s="282"/>
      <c r="BD1126" s="282"/>
      <c r="BE1126" s="283"/>
      <c r="BG1126" s="282"/>
      <c r="BH1126" s="282"/>
      <c r="BI1126" s="282"/>
      <c r="BL1126" s="421"/>
      <c r="BM1126" s="424"/>
      <c r="BN1126" s="424"/>
      <c r="BO1126" s="424"/>
      <c r="BP1126" s="424"/>
      <c r="BQ1126" s="421"/>
      <c r="BR1126" s="421"/>
      <c r="BV1126" s="282"/>
      <c r="BW1126" s="283"/>
      <c r="BY1126" s="283"/>
      <c r="BZ1126" s="283"/>
      <c r="CA1126" s="283"/>
      <c r="CB1126" s="282"/>
      <c r="CC1126" s="282"/>
      <c r="CD1126" s="282"/>
      <c r="CE1126" s="282"/>
      <c r="CG1126" s="427"/>
      <c r="CH1126" s="402"/>
      <c r="CI1126" s="424"/>
      <c r="CJ1126" s="282"/>
      <c r="CK1126" s="282"/>
      <c r="CL1126" s="283"/>
      <c r="CM1126" s="283"/>
      <c r="CP1126" s="282"/>
      <c r="DC1126" s="282"/>
      <c r="DD1126" s="282"/>
      <c r="DE1126" s="282"/>
      <c r="DF1126" s="282"/>
      <c r="DG1126" s="282"/>
      <c r="DH1126" s="282"/>
      <c r="DI1126" s="282"/>
      <c r="DJ1126" s="282"/>
      <c r="EF1126" s="495" t="str">
        <f>""&amp;(MID(数据表!AZ1126,1,MIN(FIND({"(";"（"},数据表!AZ1126&amp;"(（",1)-1)))&amp;""</f>
        <v/>
      </c>
      <c r="EG1126" s="495" t="str">
        <f>""&amp;(MID(数据表!AZ1126,1,MIN(FIND({0;1;2;3;4;5;6;7;8;9},数据表!AZ1126&amp;"1234567890",1)-1)))&amp;""</f>
        <v/>
      </c>
    </row>
    <row r="1127" spans="2:137" s="310" customFormat="1" ht="12" customHeight="1">
      <c r="B1127" s="286"/>
      <c r="C1127" s="286"/>
      <c r="D1127" s="286"/>
      <c r="E1127" s="479"/>
      <c r="F1127" s="282"/>
      <c r="G1127" s="283"/>
      <c r="H1127" s="421"/>
      <c r="I1127" s="421"/>
      <c r="J1127" s="283"/>
      <c r="K1127" s="421"/>
      <c r="L1127" s="282"/>
      <c r="N1127" s="282"/>
      <c r="S1127" s="282"/>
      <c r="T1127" s="283"/>
      <c r="U1127" s="283"/>
      <c r="V1127" s="283"/>
      <c r="W1127" s="283"/>
      <c r="X1127" s="283"/>
      <c r="Y1127" s="282"/>
      <c r="Z1127" s="282"/>
      <c r="AA1127" s="283"/>
      <c r="AB1127" s="282"/>
      <c r="AC1127" s="282"/>
      <c r="AD1127" s="282"/>
      <c r="AE1127" s="282"/>
      <c r="AF1127" s="283"/>
      <c r="AG1127" s="402"/>
      <c r="AH1127" s="283"/>
      <c r="AI1127" s="283"/>
      <c r="AJ1127" s="283"/>
      <c r="AK1127" s="283"/>
      <c r="AL1127" s="283"/>
      <c r="AM1127" s="282"/>
      <c r="AN1127" s="282"/>
      <c r="AO1127" s="282"/>
      <c r="AP1127" s="282"/>
      <c r="AQ1127" s="282"/>
      <c r="AR1127" s="282"/>
      <c r="AT1127" s="283"/>
      <c r="AU1127" s="283"/>
      <c r="AV1127" s="283"/>
      <c r="AW1127" s="283"/>
      <c r="AY1127" s="283"/>
      <c r="AZ1127" s="282"/>
      <c r="BA1127" s="283"/>
      <c r="BB1127" s="282"/>
      <c r="BC1127" s="282"/>
      <c r="BD1127" s="282"/>
      <c r="BE1127" s="283"/>
      <c r="BG1127" s="282"/>
      <c r="BH1127" s="282"/>
      <c r="BI1127" s="282"/>
      <c r="BL1127" s="421"/>
      <c r="BM1127" s="424"/>
      <c r="BN1127" s="424"/>
      <c r="BO1127" s="424"/>
      <c r="BP1127" s="424"/>
      <c r="BQ1127" s="421"/>
      <c r="BR1127" s="421"/>
      <c r="BV1127" s="282"/>
      <c r="BW1127" s="283"/>
      <c r="BY1127" s="283"/>
      <c r="BZ1127" s="283"/>
      <c r="CA1127" s="283"/>
      <c r="CB1127" s="282"/>
      <c r="CC1127" s="282"/>
      <c r="CD1127" s="282"/>
      <c r="CE1127" s="282"/>
      <c r="CG1127" s="427"/>
      <c r="CH1127" s="402"/>
      <c r="CI1127" s="424"/>
      <c r="CJ1127" s="282"/>
      <c r="CK1127" s="282"/>
      <c r="CL1127" s="283"/>
      <c r="CM1127" s="283"/>
      <c r="CP1127" s="282"/>
      <c r="DC1127" s="282"/>
      <c r="DD1127" s="282"/>
      <c r="DE1127" s="282"/>
      <c r="DF1127" s="282"/>
      <c r="DG1127" s="282"/>
      <c r="DH1127" s="282"/>
      <c r="DI1127" s="282"/>
      <c r="DJ1127" s="282"/>
      <c r="EF1127" s="495" t="str">
        <f>""&amp;(MID(数据表!AZ1127,1,MIN(FIND({"(";"（"},数据表!AZ1127&amp;"(（",1)-1)))&amp;""</f>
        <v/>
      </c>
      <c r="EG1127" s="495" t="str">
        <f>""&amp;(MID(数据表!AZ1127,1,MIN(FIND({0;1;2;3;4;5;6;7;8;9},数据表!AZ1127&amp;"1234567890",1)-1)))&amp;""</f>
        <v/>
      </c>
    </row>
    <row r="1128" spans="2:137" s="310" customFormat="1" ht="12" customHeight="1">
      <c r="B1128" s="286"/>
      <c r="C1128" s="286"/>
      <c r="D1128" s="286"/>
      <c r="E1128" s="479"/>
      <c r="F1128" s="282"/>
      <c r="G1128" s="283"/>
      <c r="H1128" s="421"/>
      <c r="I1128" s="421"/>
      <c r="J1128" s="283"/>
      <c r="K1128" s="421"/>
      <c r="L1128" s="282"/>
      <c r="N1128" s="282"/>
      <c r="S1128" s="282"/>
      <c r="T1128" s="283"/>
      <c r="U1128" s="283"/>
      <c r="V1128" s="283"/>
      <c r="W1128" s="283"/>
      <c r="X1128" s="283"/>
      <c r="Y1128" s="282"/>
      <c r="Z1128" s="282"/>
      <c r="AA1128" s="283"/>
      <c r="AB1128" s="282"/>
      <c r="AC1128" s="282"/>
      <c r="AD1128" s="282"/>
      <c r="AE1128" s="282"/>
      <c r="AF1128" s="283"/>
      <c r="AG1128" s="402"/>
      <c r="AH1128" s="283"/>
      <c r="AI1128" s="283"/>
      <c r="AJ1128" s="283"/>
      <c r="AK1128" s="283"/>
      <c r="AL1128" s="283"/>
      <c r="AM1128" s="282"/>
      <c r="AN1128" s="282"/>
      <c r="AO1128" s="282"/>
      <c r="AP1128" s="282"/>
      <c r="AQ1128" s="282"/>
      <c r="AR1128" s="282"/>
      <c r="AT1128" s="283"/>
      <c r="AU1128" s="283"/>
      <c r="AV1128" s="283"/>
      <c r="AW1128" s="283"/>
      <c r="AY1128" s="283"/>
      <c r="AZ1128" s="282"/>
      <c r="BA1128" s="283"/>
      <c r="BB1128" s="282"/>
      <c r="BC1128" s="282"/>
      <c r="BD1128" s="282"/>
      <c r="BE1128" s="283"/>
      <c r="BG1128" s="282"/>
      <c r="BH1128" s="282"/>
      <c r="BI1128" s="282"/>
      <c r="BL1128" s="421"/>
      <c r="BM1128" s="424"/>
      <c r="BN1128" s="424"/>
      <c r="BO1128" s="424"/>
      <c r="BP1128" s="424"/>
      <c r="BQ1128" s="421"/>
      <c r="BR1128" s="421"/>
      <c r="BV1128" s="282"/>
      <c r="BW1128" s="283"/>
      <c r="BY1128" s="283"/>
      <c r="BZ1128" s="283"/>
      <c r="CA1128" s="283"/>
      <c r="CB1128" s="282"/>
      <c r="CC1128" s="282"/>
      <c r="CD1128" s="282"/>
      <c r="CE1128" s="282"/>
      <c r="CG1128" s="427"/>
      <c r="CH1128" s="402"/>
      <c r="CI1128" s="424"/>
      <c r="CJ1128" s="282"/>
      <c r="CK1128" s="282"/>
      <c r="CL1128" s="283"/>
      <c r="CM1128" s="283"/>
      <c r="CP1128" s="282"/>
      <c r="DC1128" s="282"/>
      <c r="DD1128" s="282"/>
      <c r="DE1128" s="282"/>
      <c r="DF1128" s="282"/>
      <c r="DG1128" s="282"/>
      <c r="DH1128" s="282"/>
      <c r="DI1128" s="282"/>
      <c r="DJ1128" s="282"/>
      <c r="EF1128" s="495" t="str">
        <f>""&amp;(MID(数据表!AZ1128,1,MIN(FIND({"(";"（"},数据表!AZ1128&amp;"(（",1)-1)))&amp;""</f>
        <v/>
      </c>
      <c r="EG1128" s="495" t="str">
        <f>""&amp;(MID(数据表!AZ1128,1,MIN(FIND({0;1;2;3;4;5;6;7;8;9},数据表!AZ1128&amp;"1234567890",1)-1)))&amp;""</f>
        <v/>
      </c>
    </row>
    <row r="1129" spans="2:137" s="310" customFormat="1" ht="12" customHeight="1">
      <c r="B1129" s="286"/>
      <c r="C1129" s="286"/>
      <c r="D1129" s="286"/>
      <c r="E1129" s="479"/>
      <c r="F1129" s="282"/>
      <c r="G1129" s="283"/>
      <c r="H1129" s="421"/>
      <c r="I1129" s="421"/>
      <c r="J1129" s="283"/>
      <c r="K1129" s="421"/>
      <c r="L1129" s="282"/>
      <c r="N1129" s="282"/>
      <c r="S1129" s="282"/>
      <c r="T1129" s="283"/>
      <c r="U1129" s="283"/>
      <c r="V1129" s="283"/>
      <c r="W1129" s="283"/>
      <c r="X1129" s="283"/>
      <c r="Y1129" s="282"/>
      <c r="Z1129" s="282"/>
      <c r="AA1129" s="283"/>
      <c r="AB1129" s="282"/>
      <c r="AC1129" s="282"/>
      <c r="AD1129" s="282"/>
      <c r="AE1129" s="282"/>
      <c r="AF1129" s="283"/>
      <c r="AG1129" s="402"/>
      <c r="AH1129" s="283"/>
      <c r="AI1129" s="283"/>
      <c r="AJ1129" s="283"/>
      <c r="AK1129" s="283"/>
      <c r="AL1129" s="283"/>
      <c r="AM1129" s="282"/>
      <c r="AN1129" s="282"/>
      <c r="AO1129" s="282"/>
      <c r="AP1129" s="282"/>
      <c r="AQ1129" s="282"/>
      <c r="AR1129" s="282"/>
      <c r="AT1129" s="283"/>
      <c r="AU1129" s="283"/>
      <c r="AV1129" s="283"/>
      <c r="AW1129" s="283"/>
      <c r="AY1129" s="283"/>
      <c r="AZ1129" s="282"/>
      <c r="BA1129" s="283"/>
      <c r="BB1129" s="282"/>
      <c r="BC1129" s="282"/>
      <c r="BD1129" s="282"/>
      <c r="BE1129" s="283"/>
      <c r="BG1129" s="282"/>
      <c r="BH1129" s="282"/>
      <c r="BI1129" s="282"/>
      <c r="BL1129" s="421"/>
      <c r="BM1129" s="424"/>
      <c r="BN1129" s="424"/>
      <c r="BO1129" s="424"/>
      <c r="BP1129" s="424"/>
      <c r="BQ1129" s="421"/>
      <c r="BR1129" s="421"/>
      <c r="BV1129" s="282"/>
      <c r="BW1129" s="283"/>
      <c r="BY1129" s="283"/>
      <c r="BZ1129" s="283"/>
      <c r="CA1129" s="283"/>
      <c r="CB1129" s="282"/>
      <c r="CC1129" s="282"/>
      <c r="CD1129" s="282"/>
      <c r="CE1129" s="282"/>
      <c r="CG1129" s="427"/>
      <c r="CH1129" s="402"/>
      <c r="CI1129" s="424"/>
      <c r="CJ1129" s="282"/>
      <c r="CK1129" s="282"/>
      <c r="CL1129" s="283"/>
      <c r="CM1129" s="283"/>
      <c r="CP1129" s="282"/>
      <c r="DC1129" s="282"/>
      <c r="DD1129" s="282"/>
      <c r="DE1129" s="282"/>
      <c r="DF1129" s="282"/>
      <c r="DG1129" s="282"/>
      <c r="DH1129" s="282"/>
      <c r="DI1129" s="282"/>
      <c r="DJ1129" s="282"/>
      <c r="EF1129" s="495" t="str">
        <f>""&amp;(MID(数据表!AZ1129,1,MIN(FIND({"(";"（"},数据表!AZ1129&amp;"(（",1)-1)))&amp;""</f>
        <v/>
      </c>
      <c r="EG1129" s="495" t="str">
        <f>""&amp;(MID(数据表!AZ1129,1,MIN(FIND({0;1;2;3;4;5;6;7;8;9},数据表!AZ1129&amp;"1234567890",1)-1)))&amp;""</f>
        <v/>
      </c>
    </row>
    <row r="1130" spans="2:137" s="310" customFormat="1" ht="12" customHeight="1">
      <c r="B1130" s="286"/>
      <c r="C1130" s="286"/>
      <c r="D1130" s="286"/>
      <c r="E1130" s="479"/>
      <c r="F1130" s="282"/>
      <c r="G1130" s="283"/>
      <c r="H1130" s="421"/>
      <c r="I1130" s="421"/>
      <c r="J1130" s="283"/>
      <c r="K1130" s="421"/>
      <c r="L1130" s="282"/>
      <c r="N1130" s="282"/>
      <c r="S1130" s="282"/>
      <c r="T1130" s="283"/>
      <c r="U1130" s="283"/>
      <c r="V1130" s="283"/>
      <c r="W1130" s="283"/>
      <c r="X1130" s="283"/>
      <c r="Y1130" s="282"/>
      <c r="Z1130" s="282"/>
      <c r="AA1130" s="283"/>
      <c r="AB1130" s="282"/>
      <c r="AC1130" s="282"/>
      <c r="AD1130" s="282"/>
      <c r="AE1130" s="282"/>
      <c r="AF1130" s="283"/>
      <c r="AG1130" s="402"/>
      <c r="AH1130" s="283"/>
      <c r="AI1130" s="283"/>
      <c r="AJ1130" s="283"/>
      <c r="AK1130" s="283"/>
      <c r="AL1130" s="283"/>
      <c r="AM1130" s="282"/>
      <c r="AN1130" s="282"/>
      <c r="AO1130" s="282"/>
      <c r="AP1130" s="282"/>
      <c r="AQ1130" s="282"/>
      <c r="AR1130" s="282"/>
      <c r="AT1130" s="283"/>
      <c r="AU1130" s="283"/>
      <c r="AV1130" s="283"/>
      <c r="AW1130" s="283"/>
      <c r="AY1130" s="283"/>
      <c r="AZ1130" s="282"/>
      <c r="BA1130" s="283"/>
      <c r="BB1130" s="282"/>
      <c r="BC1130" s="282"/>
      <c r="BD1130" s="282"/>
      <c r="BE1130" s="283"/>
      <c r="BG1130" s="282"/>
      <c r="BH1130" s="282"/>
      <c r="BI1130" s="282"/>
      <c r="BL1130" s="421"/>
      <c r="BM1130" s="424"/>
      <c r="BN1130" s="424"/>
      <c r="BO1130" s="424"/>
      <c r="BP1130" s="424"/>
      <c r="BQ1130" s="421"/>
      <c r="BR1130" s="421"/>
      <c r="BV1130" s="282"/>
      <c r="BW1130" s="283"/>
      <c r="BY1130" s="283"/>
      <c r="BZ1130" s="283"/>
      <c r="CA1130" s="283"/>
      <c r="CB1130" s="282"/>
      <c r="CC1130" s="282"/>
      <c r="CD1130" s="282"/>
      <c r="CE1130" s="282"/>
      <c r="CG1130" s="427"/>
      <c r="CH1130" s="402"/>
      <c r="CI1130" s="424"/>
      <c r="CJ1130" s="282"/>
      <c r="CK1130" s="282"/>
      <c r="CL1130" s="283"/>
      <c r="CM1130" s="283"/>
      <c r="CP1130" s="282"/>
      <c r="DC1130" s="282"/>
      <c r="DD1130" s="282"/>
      <c r="DE1130" s="282"/>
      <c r="DF1130" s="282"/>
      <c r="DG1130" s="282"/>
      <c r="DH1130" s="282"/>
      <c r="DI1130" s="282"/>
      <c r="DJ1130" s="282"/>
      <c r="EF1130" s="495" t="str">
        <f>""&amp;(MID(数据表!AZ1130,1,MIN(FIND({"(";"（"},数据表!AZ1130&amp;"(（",1)-1)))&amp;""</f>
        <v/>
      </c>
      <c r="EG1130" s="495" t="str">
        <f>""&amp;(MID(数据表!AZ1130,1,MIN(FIND({0;1;2;3;4;5;6;7;8;9},数据表!AZ1130&amp;"1234567890",1)-1)))&amp;""</f>
        <v/>
      </c>
    </row>
    <row r="1131" spans="2:137" s="310" customFormat="1" ht="12" customHeight="1">
      <c r="B1131" s="286"/>
      <c r="C1131" s="286"/>
      <c r="D1131" s="286"/>
      <c r="E1131" s="479"/>
      <c r="F1131" s="282"/>
      <c r="G1131" s="283"/>
      <c r="H1131" s="421"/>
      <c r="I1131" s="421"/>
      <c r="J1131" s="283"/>
      <c r="K1131" s="421"/>
      <c r="L1131" s="282"/>
      <c r="N1131" s="282"/>
      <c r="S1131" s="282"/>
      <c r="T1131" s="283"/>
      <c r="U1131" s="283"/>
      <c r="V1131" s="283"/>
      <c r="W1131" s="283"/>
      <c r="X1131" s="283"/>
      <c r="Y1131" s="282"/>
      <c r="Z1131" s="282"/>
      <c r="AA1131" s="283"/>
      <c r="AB1131" s="282"/>
      <c r="AC1131" s="282"/>
      <c r="AD1131" s="282"/>
      <c r="AE1131" s="282"/>
      <c r="AF1131" s="283"/>
      <c r="AG1131" s="402"/>
      <c r="AH1131" s="283"/>
      <c r="AI1131" s="283"/>
      <c r="AJ1131" s="283"/>
      <c r="AK1131" s="283"/>
      <c r="AL1131" s="283"/>
      <c r="AM1131" s="282"/>
      <c r="AN1131" s="282"/>
      <c r="AO1131" s="282"/>
      <c r="AP1131" s="282"/>
      <c r="AQ1131" s="282"/>
      <c r="AR1131" s="282"/>
      <c r="AT1131" s="283"/>
      <c r="AU1131" s="283"/>
      <c r="AV1131" s="283"/>
      <c r="AW1131" s="283"/>
      <c r="AY1131" s="283"/>
      <c r="AZ1131" s="282"/>
      <c r="BA1131" s="283"/>
      <c r="BB1131" s="282"/>
      <c r="BC1131" s="282"/>
      <c r="BD1131" s="282"/>
      <c r="BE1131" s="283"/>
      <c r="BG1131" s="282"/>
      <c r="BH1131" s="282"/>
      <c r="BI1131" s="282"/>
      <c r="BL1131" s="421"/>
      <c r="BM1131" s="424"/>
      <c r="BN1131" s="424"/>
      <c r="BO1131" s="424"/>
      <c r="BP1131" s="424"/>
      <c r="BQ1131" s="421"/>
      <c r="BR1131" s="421"/>
      <c r="BV1131" s="282"/>
      <c r="BW1131" s="283"/>
      <c r="BY1131" s="283"/>
      <c r="BZ1131" s="283"/>
      <c r="CA1131" s="283"/>
      <c r="CB1131" s="282"/>
      <c r="CC1131" s="282"/>
      <c r="CD1131" s="282"/>
      <c r="CE1131" s="282"/>
      <c r="CG1131" s="427"/>
      <c r="CH1131" s="402"/>
      <c r="CI1131" s="424"/>
      <c r="CJ1131" s="282"/>
      <c r="CK1131" s="282"/>
      <c r="CL1131" s="283"/>
      <c r="CM1131" s="283"/>
      <c r="CP1131" s="282"/>
      <c r="DC1131" s="282"/>
      <c r="DD1131" s="282"/>
      <c r="DE1131" s="282"/>
      <c r="DF1131" s="282"/>
      <c r="DG1131" s="282"/>
      <c r="DH1131" s="282"/>
      <c r="DI1131" s="282"/>
      <c r="DJ1131" s="282"/>
      <c r="EF1131" s="495" t="str">
        <f>""&amp;(MID(数据表!AZ1131,1,MIN(FIND({"(";"（"},数据表!AZ1131&amp;"(（",1)-1)))&amp;""</f>
        <v/>
      </c>
      <c r="EG1131" s="495" t="str">
        <f>""&amp;(MID(数据表!AZ1131,1,MIN(FIND({0;1;2;3;4;5;6;7;8;9},数据表!AZ1131&amp;"1234567890",1)-1)))&amp;""</f>
        <v/>
      </c>
    </row>
    <row r="1132" spans="2:137" s="310" customFormat="1" ht="12" customHeight="1">
      <c r="B1132" s="286"/>
      <c r="C1132" s="286"/>
      <c r="D1132" s="286"/>
      <c r="E1132" s="479"/>
      <c r="F1132" s="282"/>
      <c r="G1132" s="283"/>
      <c r="H1132" s="421"/>
      <c r="I1132" s="421"/>
      <c r="J1132" s="283"/>
      <c r="K1132" s="421"/>
      <c r="L1132" s="282"/>
      <c r="N1132" s="282"/>
      <c r="S1132" s="282"/>
      <c r="T1132" s="283"/>
      <c r="U1132" s="283"/>
      <c r="V1132" s="283"/>
      <c r="W1132" s="283"/>
      <c r="X1132" s="283"/>
      <c r="Y1132" s="282"/>
      <c r="Z1132" s="282"/>
      <c r="AA1132" s="283"/>
      <c r="AB1132" s="282"/>
      <c r="AC1132" s="282"/>
      <c r="AD1132" s="282"/>
      <c r="AE1132" s="282"/>
      <c r="AF1132" s="283"/>
      <c r="AG1132" s="402"/>
      <c r="AH1132" s="283"/>
      <c r="AI1132" s="283"/>
      <c r="AJ1132" s="283"/>
      <c r="AK1132" s="283"/>
      <c r="AL1132" s="283"/>
      <c r="AM1132" s="282"/>
      <c r="AN1132" s="282"/>
      <c r="AO1132" s="282"/>
      <c r="AP1132" s="282"/>
      <c r="AQ1132" s="282"/>
      <c r="AR1132" s="282"/>
      <c r="AT1132" s="283"/>
      <c r="AU1132" s="283"/>
      <c r="AV1132" s="283"/>
      <c r="AW1132" s="283"/>
      <c r="AY1132" s="283"/>
      <c r="AZ1132" s="282"/>
      <c r="BA1132" s="283"/>
      <c r="BB1132" s="282"/>
      <c r="BC1132" s="282"/>
      <c r="BD1132" s="282"/>
      <c r="BE1132" s="283"/>
      <c r="BG1132" s="282"/>
      <c r="BH1132" s="282"/>
      <c r="BI1132" s="282"/>
      <c r="BL1132" s="421"/>
      <c r="BM1132" s="424"/>
      <c r="BN1132" s="424"/>
      <c r="BO1132" s="424"/>
      <c r="BP1132" s="424"/>
      <c r="BQ1132" s="421"/>
      <c r="BR1132" s="421"/>
      <c r="BV1132" s="282"/>
      <c r="BW1132" s="283"/>
      <c r="BY1132" s="283"/>
      <c r="BZ1132" s="283"/>
      <c r="CA1132" s="283"/>
      <c r="CB1132" s="282"/>
      <c r="CC1132" s="282"/>
      <c r="CD1132" s="282"/>
      <c r="CE1132" s="282"/>
      <c r="CG1132" s="427"/>
      <c r="CH1132" s="402"/>
      <c r="CI1132" s="424"/>
      <c r="CJ1132" s="282"/>
      <c r="CK1132" s="282"/>
      <c r="CL1132" s="283"/>
      <c r="CM1132" s="283"/>
      <c r="CP1132" s="282"/>
      <c r="DC1132" s="282"/>
      <c r="DD1132" s="282"/>
      <c r="DE1132" s="282"/>
      <c r="DF1132" s="282"/>
      <c r="DG1132" s="282"/>
      <c r="DH1132" s="282"/>
      <c r="DI1132" s="282"/>
      <c r="DJ1132" s="282"/>
      <c r="EF1132" s="495" t="str">
        <f>""&amp;(MID(数据表!AZ1132,1,MIN(FIND({"(";"（"},数据表!AZ1132&amp;"(（",1)-1)))&amp;""</f>
        <v/>
      </c>
      <c r="EG1132" s="495" t="str">
        <f>""&amp;(MID(数据表!AZ1132,1,MIN(FIND({0;1;2;3;4;5;6;7;8;9},数据表!AZ1132&amp;"1234567890",1)-1)))&amp;""</f>
        <v/>
      </c>
    </row>
    <row r="1133" spans="2:137" s="310" customFormat="1" ht="12" customHeight="1">
      <c r="B1133" s="286"/>
      <c r="C1133" s="286"/>
      <c r="D1133" s="286"/>
      <c r="E1133" s="479"/>
      <c r="F1133" s="282"/>
      <c r="G1133" s="283"/>
      <c r="H1133" s="421"/>
      <c r="I1133" s="421"/>
      <c r="J1133" s="283"/>
      <c r="K1133" s="421"/>
      <c r="L1133" s="282"/>
      <c r="N1133" s="282"/>
      <c r="S1133" s="282"/>
      <c r="T1133" s="283"/>
      <c r="U1133" s="283"/>
      <c r="V1133" s="283"/>
      <c r="W1133" s="283"/>
      <c r="X1133" s="283"/>
      <c r="Y1133" s="282"/>
      <c r="Z1133" s="282"/>
      <c r="AA1133" s="283"/>
      <c r="AB1133" s="282"/>
      <c r="AC1133" s="282"/>
      <c r="AD1133" s="282"/>
      <c r="AE1133" s="282"/>
      <c r="AF1133" s="283"/>
      <c r="AG1133" s="402"/>
      <c r="AH1133" s="283"/>
      <c r="AI1133" s="283"/>
      <c r="AJ1133" s="283"/>
      <c r="AK1133" s="283"/>
      <c r="AL1133" s="283"/>
      <c r="AM1133" s="282"/>
      <c r="AN1133" s="282"/>
      <c r="AO1133" s="282"/>
      <c r="AP1133" s="282"/>
      <c r="AQ1133" s="282"/>
      <c r="AR1133" s="282"/>
      <c r="AT1133" s="283"/>
      <c r="AU1133" s="283"/>
      <c r="AV1133" s="283"/>
      <c r="AW1133" s="283"/>
      <c r="AY1133" s="283"/>
      <c r="AZ1133" s="282"/>
      <c r="BA1133" s="283"/>
      <c r="BB1133" s="282"/>
      <c r="BC1133" s="282"/>
      <c r="BD1133" s="282"/>
      <c r="BE1133" s="283"/>
      <c r="BG1133" s="282"/>
      <c r="BH1133" s="282"/>
      <c r="BI1133" s="282"/>
      <c r="BL1133" s="421"/>
      <c r="BM1133" s="424"/>
      <c r="BN1133" s="424"/>
      <c r="BO1133" s="424"/>
      <c r="BP1133" s="424"/>
      <c r="BQ1133" s="421"/>
      <c r="BR1133" s="421"/>
      <c r="BV1133" s="282"/>
      <c r="BW1133" s="283"/>
      <c r="BY1133" s="283"/>
      <c r="BZ1133" s="283"/>
      <c r="CA1133" s="283"/>
      <c r="CB1133" s="282"/>
      <c r="CC1133" s="282"/>
      <c r="CD1133" s="282"/>
      <c r="CE1133" s="282"/>
      <c r="CG1133" s="427"/>
      <c r="CH1133" s="402"/>
      <c r="CI1133" s="424"/>
      <c r="CJ1133" s="282"/>
      <c r="CK1133" s="282"/>
      <c r="CL1133" s="283"/>
      <c r="CM1133" s="283"/>
      <c r="CP1133" s="282"/>
      <c r="DC1133" s="282"/>
      <c r="DD1133" s="282"/>
      <c r="DE1133" s="282"/>
      <c r="DF1133" s="282"/>
      <c r="DG1133" s="282"/>
      <c r="DH1133" s="282"/>
      <c r="DI1133" s="282"/>
      <c r="DJ1133" s="282"/>
      <c r="EF1133" s="495" t="str">
        <f>""&amp;(MID(数据表!AZ1133,1,MIN(FIND({"(";"（"},数据表!AZ1133&amp;"(（",1)-1)))&amp;""</f>
        <v/>
      </c>
      <c r="EG1133" s="495" t="str">
        <f>""&amp;(MID(数据表!AZ1133,1,MIN(FIND({0;1;2;3;4;5;6;7;8;9},数据表!AZ1133&amp;"1234567890",1)-1)))&amp;""</f>
        <v/>
      </c>
    </row>
    <row r="1134" spans="2:137" s="310" customFormat="1" ht="12" customHeight="1">
      <c r="B1134" s="286"/>
      <c r="C1134" s="286"/>
      <c r="D1134" s="286"/>
      <c r="E1134" s="479"/>
      <c r="F1134" s="282"/>
      <c r="G1134" s="283"/>
      <c r="H1134" s="421"/>
      <c r="I1134" s="421"/>
      <c r="J1134" s="283"/>
      <c r="K1134" s="421"/>
      <c r="L1134" s="282"/>
      <c r="N1134" s="282"/>
      <c r="S1134" s="282"/>
      <c r="T1134" s="283"/>
      <c r="U1134" s="283"/>
      <c r="V1134" s="283"/>
      <c r="W1134" s="283"/>
      <c r="X1134" s="283"/>
      <c r="Y1134" s="282"/>
      <c r="Z1134" s="282"/>
      <c r="AA1134" s="283"/>
      <c r="AB1134" s="282"/>
      <c r="AC1134" s="282"/>
      <c r="AD1134" s="282"/>
      <c r="AE1134" s="282"/>
      <c r="AF1134" s="283"/>
      <c r="AG1134" s="402"/>
      <c r="AH1134" s="283"/>
      <c r="AI1134" s="283"/>
      <c r="AJ1134" s="283"/>
      <c r="AK1134" s="283"/>
      <c r="AL1134" s="283"/>
      <c r="AM1134" s="282"/>
      <c r="AN1134" s="282"/>
      <c r="AO1134" s="282"/>
      <c r="AP1134" s="282"/>
      <c r="AQ1134" s="282"/>
      <c r="AR1134" s="282"/>
      <c r="AT1134" s="283"/>
      <c r="AU1134" s="283"/>
      <c r="AV1134" s="283"/>
      <c r="AW1134" s="283"/>
      <c r="AY1134" s="283"/>
      <c r="AZ1134" s="282"/>
      <c r="BA1134" s="283"/>
      <c r="BB1134" s="282"/>
      <c r="BC1134" s="282"/>
      <c r="BD1134" s="282"/>
      <c r="BE1134" s="283"/>
      <c r="BG1134" s="282"/>
      <c r="BH1134" s="282"/>
      <c r="BI1134" s="282"/>
      <c r="BL1134" s="421"/>
      <c r="BM1134" s="424"/>
      <c r="BN1134" s="424"/>
      <c r="BO1134" s="424"/>
      <c r="BP1134" s="424"/>
      <c r="BQ1134" s="421"/>
      <c r="BR1134" s="421"/>
      <c r="BV1134" s="282"/>
      <c r="BW1134" s="283"/>
      <c r="BY1134" s="283"/>
      <c r="BZ1134" s="283"/>
      <c r="CA1134" s="283"/>
      <c r="CB1134" s="282"/>
      <c r="CC1134" s="282"/>
      <c r="CD1134" s="282"/>
      <c r="CE1134" s="282"/>
      <c r="CG1134" s="427"/>
      <c r="CH1134" s="402"/>
      <c r="CI1134" s="424"/>
      <c r="CJ1134" s="282"/>
      <c r="CK1134" s="282"/>
      <c r="CL1134" s="283"/>
      <c r="CM1134" s="283"/>
      <c r="CP1134" s="282"/>
      <c r="DC1134" s="282"/>
      <c r="DD1134" s="282"/>
      <c r="DE1134" s="282"/>
      <c r="DF1134" s="282"/>
      <c r="DG1134" s="282"/>
      <c r="DH1134" s="282"/>
      <c r="DI1134" s="282"/>
      <c r="DJ1134" s="282"/>
      <c r="EF1134" s="495" t="str">
        <f>""&amp;(MID(数据表!AZ1134,1,MIN(FIND({"(";"（"},数据表!AZ1134&amp;"(（",1)-1)))&amp;""</f>
        <v/>
      </c>
      <c r="EG1134" s="495" t="str">
        <f>""&amp;(MID(数据表!AZ1134,1,MIN(FIND({0;1;2;3;4;5;6;7;8;9},数据表!AZ1134&amp;"1234567890",1)-1)))&amp;""</f>
        <v/>
      </c>
    </row>
    <row r="1135" spans="2:137" s="310" customFormat="1" ht="12" customHeight="1">
      <c r="B1135" s="286"/>
      <c r="C1135" s="286"/>
      <c r="D1135" s="286"/>
      <c r="E1135" s="479"/>
      <c r="F1135" s="282"/>
      <c r="G1135" s="283"/>
      <c r="H1135" s="421"/>
      <c r="I1135" s="421"/>
      <c r="J1135" s="283"/>
      <c r="K1135" s="421"/>
      <c r="L1135" s="282"/>
      <c r="N1135" s="282"/>
      <c r="S1135" s="282"/>
      <c r="T1135" s="283"/>
      <c r="U1135" s="283"/>
      <c r="V1135" s="283"/>
      <c r="W1135" s="283"/>
      <c r="X1135" s="283"/>
      <c r="Y1135" s="282"/>
      <c r="Z1135" s="282"/>
      <c r="AA1135" s="283"/>
      <c r="AB1135" s="282"/>
      <c r="AC1135" s="282"/>
      <c r="AD1135" s="282"/>
      <c r="AE1135" s="282"/>
      <c r="AF1135" s="283"/>
      <c r="AG1135" s="402"/>
      <c r="AH1135" s="283"/>
      <c r="AI1135" s="283"/>
      <c r="AJ1135" s="283"/>
      <c r="AK1135" s="283"/>
      <c r="AL1135" s="283"/>
      <c r="AM1135" s="282"/>
      <c r="AN1135" s="282"/>
      <c r="AO1135" s="282"/>
      <c r="AP1135" s="282"/>
      <c r="AQ1135" s="282"/>
      <c r="AR1135" s="282"/>
      <c r="AT1135" s="283"/>
      <c r="AU1135" s="283"/>
      <c r="AV1135" s="283"/>
      <c r="AW1135" s="283"/>
      <c r="AY1135" s="283"/>
      <c r="AZ1135" s="282"/>
      <c r="BA1135" s="283"/>
      <c r="BB1135" s="282"/>
      <c r="BC1135" s="282"/>
      <c r="BD1135" s="282"/>
      <c r="BE1135" s="283"/>
      <c r="BG1135" s="282"/>
      <c r="BH1135" s="282"/>
      <c r="BI1135" s="282"/>
      <c r="BL1135" s="421"/>
      <c r="BM1135" s="424"/>
      <c r="BN1135" s="424"/>
      <c r="BO1135" s="424"/>
      <c r="BP1135" s="424"/>
      <c r="BQ1135" s="421"/>
      <c r="BR1135" s="421"/>
      <c r="BV1135" s="282"/>
      <c r="BW1135" s="283"/>
      <c r="BY1135" s="283"/>
      <c r="BZ1135" s="283"/>
      <c r="CA1135" s="283"/>
      <c r="CB1135" s="282"/>
      <c r="CC1135" s="282"/>
      <c r="CD1135" s="282"/>
      <c r="CE1135" s="282"/>
      <c r="CG1135" s="427"/>
      <c r="CH1135" s="402"/>
      <c r="CI1135" s="424"/>
      <c r="CJ1135" s="282"/>
      <c r="CK1135" s="282"/>
      <c r="CL1135" s="283"/>
      <c r="CM1135" s="283"/>
      <c r="CP1135" s="282"/>
      <c r="DC1135" s="282"/>
      <c r="DD1135" s="282"/>
      <c r="DE1135" s="282"/>
      <c r="DF1135" s="282"/>
      <c r="DG1135" s="282"/>
      <c r="DH1135" s="282"/>
      <c r="DI1135" s="282"/>
      <c r="DJ1135" s="282"/>
      <c r="EF1135" s="495" t="str">
        <f>""&amp;(MID(数据表!AZ1135,1,MIN(FIND({"(";"（"},数据表!AZ1135&amp;"(（",1)-1)))&amp;""</f>
        <v/>
      </c>
      <c r="EG1135" s="495" t="str">
        <f>""&amp;(MID(数据表!AZ1135,1,MIN(FIND({0;1;2;3;4;5;6;7;8;9},数据表!AZ1135&amp;"1234567890",1)-1)))&amp;""</f>
        <v/>
      </c>
    </row>
    <row r="1136" spans="2:137" s="310" customFormat="1" ht="12" customHeight="1">
      <c r="B1136" s="286"/>
      <c r="C1136" s="286"/>
      <c r="D1136" s="286"/>
      <c r="E1136" s="479"/>
      <c r="F1136" s="282"/>
      <c r="G1136" s="283"/>
      <c r="H1136" s="421"/>
      <c r="I1136" s="421"/>
      <c r="J1136" s="283"/>
      <c r="K1136" s="421"/>
      <c r="L1136" s="282"/>
      <c r="N1136" s="282"/>
      <c r="S1136" s="282"/>
      <c r="T1136" s="283"/>
      <c r="U1136" s="283"/>
      <c r="V1136" s="283"/>
      <c r="W1136" s="283"/>
      <c r="X1136" s="283"/>
      <c r="Y1136" s="282"/>
      <c r="Z1136" s="282"/>
      <c r="AA1136" s="283"/>
      <c r="AB1136" s="282"/>
      <c r="AC1136" s="282"/>
      <c r="AD1136" s="282"/>
      <c r="AE1136" s="282"/>
      <c r="AF1136" s="283"/>
      <c r="AG1136" s="402"/>
      <c r="AH1136" s="283"/>
      <c r="AI1136" s="283"/>
      <c r="AJ1136" s="283"/>
      <c r="AK1136" s="283"/>
      <c r="AL1136" s="283"/>
      <c r="AM1136" s="282"/>
      <c r="AN1136" s="282"/>
      <c r="AO1136" s="282"/>
      <c r="AP1136" s="282"/>
      <c r="AQ1136" s="282"/>
      <c r="AR1136" s="282"/>
      <c r="AT1136" s="283"/>
      <c r="AU1136" s="283"/>
      <c r="AV1136" s="283"/>
      <c r="AW1136" s="283"/>
      <c r="AY1136" s="283"/>
      <c r="AZ1136" s="282"/>
      <c r="BA1136" s="283"/>
      <c r="BB1136" s="282"/>
      <c r="BC1136" s="282"/>
      <c r="BD1136" s="282"/>
      <c r="BE1136" s="283"/>
      <c r="BG1136" s="282"/>
      <c r="BH1136" s="282"/>
      <c r="BI1136" s="282"/>
      <c r="BL1136" s="421"/>
      <c r="BM1136" s="424"/>
      <c r="BN1136" s="424"/>
      <c r="BO1136" s="424"/>
      <c r="BP1136" s="424"/>
      <c r="BQ1136" s="421"/>
      <c r="BR1136" s="421"/>
      <c r="BV1136" s="282"/>
      <c r="BW1136" s="283"/>
      <c r="BY1136" s="283"/>
      <c r="BZ1136" s="283"/>
      <c r="CA1136" s="283"/>
      <c r="CB1136" s="282"/>
      <c r="CC1136" s="282"/>
      <c r="CD1136" s="282"/>
      <c r="CE1136" s="282"/>
      <c r="CG1136" s="427"/>
      <c r="CH1136" s="402"/>
      <c r="CI1136" s="424"/>
      <c r="CJ1136" s="282"/>
      <c r="CK1136" s="282"/>
      <c r="CL1136" s="283"/>
      <c r="CM1136" s="283"/>
      <c r="CP1136" s="282"/>
      <c r="DC1136" s="282"/>
      <c r="DD1136" s="282"/>
      <c r="DE1136" s="282"/>
      <c r="DF1136" s="282"/>
      <c r="DG1136" s="282"/>
      <c r="DH1136" s="282"/>
      <c r="DI1136" s="282"/>
      <c r="DJ1136" s="282"/>
      <c r="EF1136" s="495" t="str">
        <f>""&amp;(MID(数据表!AZ1136,1,MIN(FIND({"(";"（"},数据表!AZ1136&amp;"(（",1)-1)))&amp;""</f>
        <v/>
      </c>
      <c r="EG1136" s="495" t="str">
        <f>""&amp;(MID(数据表!AZ1136,1,MIN(FIND({0;1;2;3;4;5;6;7;8;9},数据表!AZ1136&amp;"1234567890",1)-1)))&amp;""</f>
        <v/>
      </c>
    </row>
    <row r="1137" spans="2:137" s="310" customFormat="1" ht="12" customHeight="1">
      <c r="B1137" s="286"/>
      <c r="C1137" s="286"/>
      <c r="D1137" s="286"/>
      <c r="E1137" s="479"/>
      <c r="F1137" s="282"/>
      <c r="G1137" s="283"/>
      <c r="H1137" s="421"/>
      <c r="I1137" s="421"/>
      <c r="J1137" s="283"/>
      <c r="K1137" s="421"/>
      <c r="L1137" s="282"/>
      <c r="N1137" s="282"/>
      <c r="S1137" s="282"/>
      <c r="T1137" s="283"/>
      <c r="U1137" s="283"/>
      <c r="V1137" s="283"/>
      <c r="W1137" s="283"/>
      <c r="X1137" s="283"/>
      <c r="Y1137" s="282"/>
      <c r="Z1137" s="282"/>
      <c r="AA1137" s="283"/>
      <c r="AB1137" s="282"/>
      <c r="AC1137" s="282"/>
      <c r="AD1137" s="282"/>
      <c r="AE1137" s="282"/>
      <c r="AF1137" s="283"/>
      <c r="AG1137" s="402"/>
      <c r="AH1137" s="283"/>
      <c r="AI1137" s="283"/>
      <c r="AJ1137" s="283"/>
      <c r="AK1137" s="283"/>
      <c r="AL1137" s="283"/>
      <c r="AM1137" s="282"/>
      <c r="AN1137" s="282"/>
      <c r="AO1137" s="282"/>
      <c r="AP1137" s="282"/>
      <c r="AQ1137" s="282"/>
      <c r="AR1137" s="282"/>
      <c r="AT1137" s="283"/>
      <c r="AU1137" s="283"/>
      <c r="AV1137" s="283"/>
      <c r="AW1137" s="283"/>
      <c r="AY1137" s="283"/>
      <c r="AZ1137" s="282"/>
      <c r="BA1137" s="283"/>
      <c r="BB1137" s="282"/>
      <c r="BC1137" s="282"/>
      <c r="BD1137" s="282"/>
      <c r="BE1137" s="283"/>
      <c r="BG1137" s="282"/>
      <c r="BH1137" s="282"/>
      <c r="BI1137" s="282"/>
      <c r="BL1137" s="421"/>
      <c r="BM1137" s="424"/>
      <c r="BN1137" s="424"/>
      <c r="BO1137" s="424"/>
      <c r="BP1137" s="424"/>
      <c r="BQ1137" s="421"/>
      <c r="BR1137" s="421"/>
      <c r="BV1137" s="282"/>
      <c r="BW1137" s="283"/>
      <c r="BY1137" s="283"/>
      <c r="BZ1137" s="283"/>
      <c r="CA1137" s="283"/>
      <c r="CB1137" s="282"/>
      <c r="CC1137" s="282"/>
      <c r="CD1137" s="282"/>
      <c r="CE1137" s="282"/>
      <c r="CG1137" s="427"/>
      <c r="CH1137" s="402"/>
      <c r="CI1137" s="424"/>
      <c r="CJ1137" s="282"/>
      <c r="CK1137" s="282"/>
      <c r="CL1137" s="283"/>
      <c r="CM1137" s="283"/>
      <c r="CP1137" s="282"/>
      <c r="DC1137" s="282"/>
      <c r="DD1137" s="282"/>
      <c r="DE1137" s="282"/>
      <c r="DF1137" s="282"/>
      <c r="DG1137" s="282"/>
      <c r="DH1137" s="282"/>
      <c r="DI1137" s="282"/>
      <c r="DJ1137" s="282"/>
      <c r="EF1137" s="495" t="str">
        <f>""&amp;(MID(数据表!AZ1137,1,MIN(FIND({"(";"（"},数据表!AZ1137&amp;"(（",1)-1)))&amp;""</f>
        <v/>
      </c>
      <c r="EG1137" s="495" t="str">
        <f>""&amp;(MID(数据表!AZ1137,1,MIN(FIND({0;1;2;3;4;5;6;7;8;9},数据表!AZ1137&amp;"1234567890",1)-1)))&amp;""</f>
        <v/>
      </c>
    </row>
    <row r="1138" spans="2:137" s="310" customFormat="1" ht="12" customHeight="1">
      <c r="B1138" s="286"/>
      <c r="C1138" s="286"/>
      <c r="D1138" s="286"/>
      <c r="E1138" s="479"/>
      <c r="F1138" s="282"/>
      <c r="G1138" s="283"/>
      <c r="H1138" s="421"/>
      <c r="I1138" s="421"/>
      <c r="J1138" s="283"/>
      <c r="K1138" s="421"/>
      <c r="L1138" s="282"/>
      <c r="N1138" s="282"/>
      <c r="S1138" s="282"/>
      <c r="T1138" s="283"/>
      <c r="U1138" s="283"/>
      <c r="V1138" s="283"/>
      <c r="W1138" s="283"/>
      <c r="X1138" s="283"/>
      <c r="Y1138" s="282"/>
      <c r="Z1138" s="282"/>
      <c r="AA1138" s="283"/>
      <c r="AB1138" s="282"/>
      <c r="AC1138" s="282"/>
      <c r="AD1138" s="282"/>
      <c r="AE1138" s="282"/>
      <c r="AF1138" s="283"/>
      <c r="AG1138" s="402"/>
      <c r="AH1138" s="283"/>
      <c r="AI1138" s="283"/>
      <c r="AJ1138" s="283"/>
      <c r="AK1138" s="283"/>
      <c r="AL1138" s="283"/>
      <c r="AM1138" s="282"/>
      <c r="AN1138" s="282"/>
      <c r="AO1138" s="282"/>
      <c r="AP1138" s="282"/>
      <c r="AQ1138" s="282"/>
      <c r="AR1138" s="282"/>
      <c r="AT1138" s="283"/>
      <c r="AU1138" s="283"/>
      <c r="AV1138" s="283"/>
      <c r="AW1138" s="283"/>
      <c r="AY1138" s="283"/>
      <c r="AZ1138" s="282"/>
      <c r="BA1138" s="283"/>
      <c r="BB1138" s="282"/>
      <c r="BC1138" s="282"/>
      <c r="BD1138" s="282"/>
      <c r="BE1138" s="283"/>
      <c r="BG1138" s="282"/>
      <c r="BH1138" s="282"/>
      <c r="BI1138" s="282"/>
      <c r="BL1138" s="421"/>
      <c r="BM1138" s="424"/>
      <c r="BN1138" s="424"/>
      <c r="BO1138" s="424"/>
      <c r="BP1138" s="424"/>
      <c r="BQ1138" s="421"/>
      <c r="BR1138" s="421"/>
      <c r="BV1138" s="282"/>
      <c r="BW1138" s="283"/>
      <c r="BY1138" s="283"/>
      <c r="BZ1138" s="283"/>
      <c r="CA1138" s="283"/>
      <c r="CB1138" s="282"/>
      <c r="CC1138" s="282"/>
      <c r="CD1138" s="282"/>
      <c r="CE1138" s="282"/>
      <c r="CG1138" s="427"/>
      <c r="CH1138" s="402"/>
      <c r="CI1138" s="424"/>
      <c r="CJ1138" s="282"/>
      <c r="CK1138" s="282"/>
      <c r="CL1138" s="283"/>
      <c r="CM1138" s="283"/>
      <c r="CP1138" s="282"/>
      <c r="DC1138" s="282"/>
      <c r="DD1138" s="282"/>
      <c r="DE1138" s="282"/>
      <c r="DF1138" s="282"/>
      <c r="DG1138" s="282"/>
      <c r="DH1138" s="282"/>
      <c r="DI1138" s="282"/>
      <c r="DJ1138" s="282"/>
      <c r="EF1138" s="495" t="str">
        <f>""&amp;(MID(数据表!AZ1138,1,MIN(FIND({"(";"（"},数据表!AZ1138&amp;"(（",1)-1)))&amp;""</f>
        <v/>
      </c>
      <c r="EG1138" s="495" t="str">
        <f>""&amp;(MID(数据表!AZ1138,1,MIN(FIND({0;1;2;3;4;5;6;7;8;9},数据表!AZ1138&amp;"1234567890",1)-1)))&amp;""</f>
        <v/>
      </c>
    </row>
    <row r="1139" spans="2:137" s="310" customFormat="1" ht="12" customHeight="1">
      <c r="B1139" s="286"/>
      <c r="C1139" s="286"/>
      <c r="D1139" s="286"/>
      <c r="E1139" s="479"/>
      <c r="F1139" s="282"/>
      <c r="G1139" s="283"/>
      <c r="H1139" s="421"/>
      <c r="I1139" s="421"/>
      <c r="J1139" s="283"/>
      <c r="K1139" s="421"/>
      <c r="L1139" s="282"/>
      <c r="N1139" s="282"/>
      <c r="S1139" s="282"/>
      <c r="T1139" s="283"/>
      <c r="U1139" s="283"/>
      <c r="V1139" s="283"/>
      <c r="W1139" s="283"/>
      <c r="X1139" s="283"/>
      <c r="Y1139" s="282"/>
      <c r="Z1139" s="282"/>
      <c r="AA1139" s="283"/>
      <c r="AB1139" s="282"/>
      <c r="AC1139" s="282"/>
      <c r="AD1139" s="282"/>
      <c r="AE1139" s="282"/>
      <c r="AF1139" s="283"/>
      <c r="AG1139" s="402"/>
      <c r="AH1139" s="283"/>
      <c r="AI1139" s="283"/>
      <c r="AJ1139" s="283"/>
      <c r="AK1139" s="283"/>
      <c r="AL1139" s="283"/>
      <c r="AM1139" s="282"/>
      <c r="AN1139" s="282"/>
      <c r="AO1139" s="282"/>
      <c r="AP1139" s="282"/>
      <c r="AQ1139" s="282"/>
      <c r="AR1139" s="282"/>
      <c r="AT1139" s="283"/>
      <c r="AU1139" s="283"/>
      <c r="AV1139" s="283"/>
      <c r="AW1139" s="283"/>
      <c r="AY1139" s="283"/>
      <c r="AZ1139" s="282"/>
      <c r="BA1139" s="283"/>
      <c r="BB1139" s="282"/>
      <c r="BC1139" s="282"/>
      <c r="BD1139" s="282"/>
      <c r="BE1139" s="283"/>
      <c r="BG1139" s="282"/>
      <c r="BH1139" s="282"/>
      <c r="BI1139" s="282"/>
      <c r="BL1139" s="421"/>
      <c r="BM1139" s="424"/>
      <c r="BN1139" s="424"/>
      <c r="BO1139" s="424"/>
      <c r="BP1139" s="424"/>
      <c r="BQ1139" s="421"/>
      <c r="BR1139" s="421"/>
      <c r="BV1139" s="282"/>
      <c r="BW1139" s="283"/>
      <c r="BY1139" s="283"/>
      <c r="BZ1139" s="283"/>
      <c r="CA1139" s="283"/>
      <c r="CB1139" s="282"/>
      <c r="CC1139" s="282"/>
      <c r="CD1139" s="282"/>
      <c r="CE1139" s="282"/>
      <c r="CG1139" s="427"/>
      <c r="CH1139" s="402"/>
      <c r="CI1139" s="424"/>
      <c r="CJ1139" s="282"/>
      <c r="CK1139" s="282"/>
      <c r="CL1139" s="283"/>
      <c r="CM1139" s="283"/>
      <c r="CP1139" s="282"/>
      <c r="DC1139" s="282"/>
      <c r="DD1139" s="282"/>
      <c r="DE1139" s="282"/>
      <c r="DF1139" s="282"/>
      <c r="DG1139" s="282"/>
      <c r="DH1139" s="282"/>
      <c r="DI1139" s="282"/>
      <c r="DJ1139" s="282"/>
      <c r="EF1139" s="495" t="str">
        <f>""&amp;(MID(数据表!AZ1139,1,MIN(FIND({"(";"（"},数据表!AZ1139&amp;"(（",1)-1)))&amp;""</f>
        <v/>
      </c>
      <c r="EG1139" s="495" t="str">
        <f>""&amp;(MID(数据表!AZ1139,1,MIN(FIND({0;1;2;3;4;5;6;7;8;9},数据表!AZ1139&amp;"1234567890",1)-1)))&amp;""</f>
        <v/>
      </c>
    </row>
    <row r="1140" spans="2:137" s="310" customFormat="1" ht="12" customHeight="1">
      <c r="B1140" s="286"/>
      <c r="C1140" s="286"/>
      <c r="D1140" s="286"/>
      <c r="E1140" s="479"/>
      <c r="F1140" s="282"/>
      <c r="G1140" s="283"/>
      <c r="H1140" s="421"/>
      <c r="I1140" s="421"/>
      <c r="J1140" s="283"/>
      <c r="K1140" s="421"/>
      <c r="L1140" s="282"/>
      <c r="N1140" s="282"/>
      <c r="S1140" s="282"/>
      <c r="T1140" s="283"/>
      <c r="U1140" s="283"/>
      <c r="V1140" s="283"/>
      <c r="W1140" s="283"/>
      <c r="X1140" s="283"/>
      <c r="Y1140" s="282"/>
      <c r="Z1140" s="282"/>
      <c r="AA1140" s="283"/>
      <c r="AB1140" s="282"/>
      <c r="AC1140" s="282"/>
      <c r="AD1140" s="282"/>
      <c r="AE1140" s="282"/>
      <c r="AF1140" s="283"/>
      <c r="AG1140" s="402"/>
      <c r="AH1140" s="283"/>
      <c r="AI1140" s="283"/>
      <c r="AJ1140" s="283"/>
      <c r="AK1140" s="283"/>
      <c r="AL1140" s="283"/>
      <c r="AM1140" s="282"/>
      <c r="AN1140" s="282"/>
      <c r="AO1140" s="282"/>
      <c r="AP1140" s="282"/>
      <c r="AQ1140" s="282"/>
      <c r="AR1140" s="282"/>
      <c r="AT1140" s="283"/>
      <c r="AU1140" s="283"/>
      <c r="AV1140" s="283"/>
      <c r="AW1140" s="283"/>
      <c r="AY1140" s="283"/>
      <c r="AZ1140" s="282"/>
      <c r="BA1140" s="283"/>
      <c r="BB1140" s="282"/>
      <c r="BC1140" s="282"/>
      <c r="BD1140" s="282"/>
      <c r="BE1140" s="283"/>
      <c r="BG1140" s="282"/>
      <c r="BH1140" s="282"/>
      <c r="BI1140" s="282"/>
      <c r="BL1140" s="421"/>
      <c r="BM1140" s="424"/>
      <c r="BN1140" s="424"/>
      <c r="BO1140" s="424"/>
      <c r="BP1140" s="424"/>
      <c r="BQ1140" s="421"/>
      <c r="BR1140" s="421"/>
      <c r="BV1140" s="282"/>
      <c r="BW1140" s="283"/>
      <c r="BY1140" s="283"/>
      <c r="BZ1140" s="283"/>
      <c r="CA1140" s="283"/>
      <c r="CB1140" s="282"/>
      <c r="CC1140" s="282"/>
      <c r="CD1140" s="282"/>
      <c r="CE1140" s="282"/>
      <c r="CG1140" s="427"/>
      <c r="CH1140" s="402"/>
      <c r="CI1140" s="424"/>
      <c r="CJ1140" s="282"/>
      <c r="CK1140" s="282"/>
      <c r="CL1140" s="283"/>
      <c r="CM1140" s="283"/>
      <c r="CP1140" s="282"/>
      <c r="DC1140" s="282"/>
      <c r="DD1140" s="282"/>
      <c r="DE1140" s="282"/>
      <c r="DF1140" s="282"/>
      <c r="DG1140" s="282"/>
      <c r="DH1140" s="282"/>
      <c r="DI1140" s="282"/>
      <c r="DJ1140" s="282"/>
      <c r="EF1140" s="495" t="str">
        <f>""&amp;(MID(数据表!AZ1140,1,MIN(FIND({"(";"（"},数据表!AZ1140&amp;"(（",1)-1)))&amp;""</f>
        <v/>
      </c>
      <c r="EG1140" s="495" t="str">
        <f>""&amp;(MID(数据表!AZ1140,1,MIN(FIND({0;1;2;3;4;5;6;7;8;9},数据表!AZ1140&amp;"1234567890",1)-1)))&amp;""</f>
        <v/>
      </c>
    </row>
    <row r="1141" spans="2:137" s="310" customFormat="1" ht="12" customHeight="1">
      <c r="B1141" s="286"/>
      <c r="C1141" s="286"/>
      <c r="D1141" s="286"/>
      <c r="E1141" s="479"/>
      <c r="F1141" s="282"/>
      <c r="G1141" s="283"/>
      <c r="H1141" s="421"/>
      <c r="I1141" s="421"/>
      <c r="J1141" s="283"/>
      <c r="K1141" s="421"/>
      <c r="L1141" s="282"/>
      <c r="N1141" s="282"/>
      <c r="S1141" s="282"/>
      <c r="T1141" s="283"/>
      <c r="U1141" s="283"/>
      <c r="V1141" s="283"/>
      <c r="W1141" s="283"/>
      <c r="X1141" s="283"/>
      <c r="Y1141" s="282"/>
      <c r="Z1141" s="282"/>
      <c r="AA1141" s="283"/>
      <c r="AB1141" s="282"/>
      <c r="AC1141" s="282"/>
      <c r="AD1141" s="282"/>
      <c r="AE1141" s="282"/>
      <c r="AF1141" s="283"/>
      <c r="AG1141" s="402"/>
      <c r="AH1141" s="283"/>
      <c r="AI1141" s="283"/>
      <c r="AJ1141" s="283"/>
      <c r="AK1141" s="283"/>
      <c r="AL1141" s="283"/>
      <c r="AM1141" s="282"/>
      <c r="AN1141" s="282"/>
      <c r="AO1141" s="282"/>
      <c r="AP1141" s="282"/>
      <c r="AQ1141" s="282"/>
      <c r="AR1141" s="282"/>
      <c r="AT1141" s="283"/>
      <c r="AU1141" s="283"/>
      <c r="AV1141" s="283"/>
      <c r="AW1141" s="283"/>
      <c r="AY1141" s="283"/>
      <c r="AZ1141" s="282"/>
      <c r="BA1141" s="283"/>
      <c r="BB1141" s="282"/>
      <c r="BC1141" s="282"/>
      <c r="BD1141" s="282"/>
      <c r="BE1141" s="283"/>
      <c r="BG1141" s="282"/>
      <c r="BH1141" s="282"/>
      <c r="BI1141" s="282"/>
      <c r="BL1141" s="421"/>
      <c r="BM1141" s="424"/>
      <c r="BN1141" s="424"/>
      <c r="BO1141" s="424"/>
      <c r="BP1141" s="424"/>
      <c r="BQ1141" s="421"/>
      <c r="BR1141" s="421"/>
      <c r="BV1141" s="282"/>
      <c r="BW1141" s="283"/>
      <c r="BY1141" s="283"/>
      <c r="BZ1141" s="283"/>
      <c r="CA1141" s="283"/>
      <c r="CB1141" s="282"/>
      <c r="CC1141" s="282"/>
      <c r="CD1141" s="282"/>
      <c r="CE1141" s="282"/>
      <c r="CG1141" s="427"/>
      <c r="CH1141" s="402"/>
      <c r="CI1141" s="424"/>
      <c r="CJ1141" s="282"/>
      <c r="CK1141" s="282"/>
      <c r="CL1141" s="283"/>
      <c r="CM1141" s="283"/>
      <c r="CP1141" s="282"/>
      <c r="DC1141" s="282"/>
      <c r="DD1141" s="282"/>
      <c r="DE1141" s="282"/>
      <c r="DF1141" s="282"/>
      <c r="DG1141" s="282"/>
      <c r="DH1141" s="282"/>
      <c r="DI1141" s="282"/>
      <c r="DJ1141" s="282"/>
      <c r="EF1141" s="495" t="str">
        <f>""&amp;(MID(数据表!AZ1141,1,MIN(FIND({"(";"（"},数据表!AZ1141&amp;"(（",1)-1)))&amp;""</f>
        <v/>
      </c>
      <c r="EG1141" s="495" t="str">
        <f>""&amp;(MID(数据表!AZ1141,1,MIN(FIND({0;1;2;3;4;5;6;7;8;9},数据表!AZ1141&amp;"1234567890",1)-1)))&amp;""</f>
        <v/>
      </c>
    </row>
    <row r="1142" spans="2:137" s="310" customFormat="1" ht="12" customHeight="1">
      <c r="B1142" s="286"/>
      <c r="C1142" s="286"/>
      <c r="D1142" s="286"/>
      <c r="E1142" s="479"/>
      <c r="F1142" s="282"/>
      <c r="G1142" s="283"/>
      <c r="H1142" s="421"/>
      <c r="I1142" s="421"/>
      <c r="J1142" s="283"/>
      <c r="K1142" s="421"/>
      <c r="L1142" s="282"/>
      <c r="N1142" s="282"/>
      <c r="S1142" s="282"/>
      <c r="T1142" s="283"/>
      <c r="U1142" s="283"/>
      <c r="V1142" s="283"/>
      <c r="W1142" s="283"/>
      <c r="X1142" s="283"/>
      <c r="Y1142" s="282"/>
      <c r="Z1142" s="282"/>
      <c r="AA1142" s="283"/>
      <c r="AB1142" s="282"/>
      <c r="AC1142" s="282"/>
      <c r="AD1142" s="282"/>
      <c r="AE1142" s="282"/>
      <c r="AF1142" s="283"/>
      <c r="AG1142" s="402"/>
      <c r="AH1142" s="283"/>
      <c r="AI1142" s="283"/>
      <c r="AJ1142" s="283"/>
      <c r="AK1142" s="283"/>
      <c r="AL1142" s="283"/>
      <c r="AM1142" s="282"/>
      <c r="AN1142" s="282"/>
      <c r="AO1142" s="282"/>
      <c r="AP1142" s="282"/>
      <c r="AQ1142" s="282"/>
      <c r="AR1142" s="282"/>
      <c r="AT1142" s="283"/>
      <c r="AU1142" s="283"/>
      <c r="AV1142" s="283"/>
      <c r="AW1142" s="283"/>
      <c r="AY1142" s="283"/>
      <c r="AZ1142" s="282"/>
      <c r="BA1142" s="283"/>
      <c r="BB1142" s="282"/>
      <c r="BC1142" s="282"/>
      <c r="BD1142" s="282"/>
      <c r="BE1142" s="283"/>
      <c r="BG1142" s="282"/>
      <c r="BH1142" s="282"/>
      <c r="BI1142" s="282"/>
      <c r="BL1142" s="421"/>
      <c r="BM1142" s="424"/>
      <c r="BN1142" s="424"/>
      <c r="BO1142" s="424"/>
      <c r="BP1142" s="424"/>
      <c r="BQ1142" s="421"/>
      <c r="BR1142" s="421"/>
      <c r="BV1142" s="282"/>
      <c r="BW1142" s="283"/>
      <c r="BY1142" s="283"/>
      <c r="BZ1142" s="283"/>
      <c r="CA1142" s="283"/>
      <c r="CB1142" s="282"/>
      <c r="CC1142" s="282"/>
      <c r="CD1142" s="282"/>
      <c r="CE1142" s="282"/>
      <c r="CG1142" s="427"/>
      <c r="CH1142" s="402"/>
      <c r="CI1142" s="424"/>
      <c r="CJ1142" s="282"/>
      <c r="CK1142" s="282"/>
      <c r="CL1142" s="283"/>
      <c r="CM1142" s="283"/>
      <c r="CP1142" s="282"/>
      <c r="DC1142" s="282"/>
      <c r="DD1142" s="282"/>
      <c r="DE1142" s="282"/>
      <c r="DF1142" s="282"/>
      <c r="DG1142" s="282"/>
      <c r="DH1142" s="282"/>
      <c r="DI1142" s="282"/>
      <c r="DJ1142" s="282"/>
      <c r="EF1142" s="495" t="str">
        <f>""&amp;(MID(数据表!AZ1142,1,MIN(FIND({"(";"（"},数据表!AZ1142&amp;"(（",1)-1)))&amp;""</f>
        <v/>
      </c>
      <c r="EG1142" s="495" t="str">
        <f>""&amp;(MID(数据表!AZ1142,1,MIN(FIND({0;1;2;3;4;5;6;7;8;9},数据表!AZ1142&amp;"1234567890",1)-1)))&amp;""</f>
        <v/>
      </c>
    </row>
    <row r="1143" spans="2:137" s="310" customFormat="1" ht="12" customHeight="1">
      <c r="B1143" s="286"/>
      <c r="C1143" s="286"/>
      <c r="D1143" s="286"/>
      <c r="E1143" s="479"/>
      <c r="F1143" s="282"/>
      <c r="G1143" s="283"/>
      <c r="H1143" s="421"/>
      <c r="I1143" s="421"/>
      <c r="J1143" s="283"/>
      <c r="K1143" s="421"/>
      <c r="L1143" s="282"/>
      <c r="N1143" s="282"/>
      <c r="S1143" s="282"/>
      <c r="T1143" s="283"/>
      <c r="U1143" s="283"/>
      <c r="V1143" s="283"/>
      <c r="W1143" s="283"/>
      <c r="X1143" s="283"/>
      <c r="Y1143" s="282"/>
      <c r="Z1143" s="282"/>
      <c r="AA1143" s="283"/>
      <c r="AB1143" s="282"/>
      <c r="AC1143" s="282"/>
      <c r="AD1143" s="282"/>
      <c r="AE1143" s="282"/>
      <c r="AF1143" s="283"/>
      <c r="AG1143" s="402"/>
      <c r="AH1143" s="283"/>
      <c r="AI1143" s="283"/>
      <c r="AJ1143" s="283"/>
      <c r="AK1143" s="283"/>
      <c r="AL1143" s="283"/>
      <c r="AM1143" s="282"/>
      <c r="AN1143" s="282"/>
      <c r="AO1143" s="282"/>
      <c r="AP1143" s="282"/>
      <c r="AQ1143" s="282"/>
      <c r="AR1143" s="282"/>
      <c r="AT1143" s="283"/>
      <c r="AU1143" s="283"/>
      <c r="AV1143" s="283"/>
      <c r="AW1143" s="283"/>
      <c r="AY1143" s="283"/>
      <c r="AZ1143" s="282"/>
      <c r="BA1143" s="283"/>
      <c r="BB1143" s="282"/>
      <c r="BC1143" s="282"/>
      <c r="BD1143" s="282"/>
      <c r="BE1143" s="283"/>
      <c r="BG1143" s="282"/>
      <c r="BH1143" s="282"/>
      <c r="BI1143" s="282"/>
      <c r="BL1143" s="421"/>
      <c r="BM1143" s="424"/>
      <c r="BN1143" s="424"/>
      <c r="BO1143" s="424"/>
      <c r="BP1143" s="424"/>
      <c r="BQ1143" s="421"/>
      <c r="BR1143" s="421"/>
      <c r="BV1143" s="282"/>
      <c r="BW1143" s="283"/>
      <c r="BY1143" s="283"/>
      <c r="BZ1143" s="283"/>
      <c r="CA1143" s="283"/>
      <c r="CB1143" s="282"/>
      <c r="CC1143" s="282"/>
      <c r="CD1143" s="282"/>
      <c r="CE1143" s="282"/>
      <c r="CG1143" s="427"/>
      <c r="CH1143" s="402"/>
      <c r="CI1143" s="424"/>
      <c r="CJ1143" s="282"/>
      <c r="CK1143" s="282"/>
      <c r="CL1143" s="283"/>
      <c r="CM1143" s="283"/>
      <c r="CP1143" s="282"/>
      <c r="DC1143" s="282"/>
      <c r="DD1143" s="282"/>
      <c r="DE1143" s="282"/>
      <c r="DF1143" s="282"/>
      <c r="DG1143" s="282"/>
      <c r="DH1143" s="282"/>
      <c r="DI1143" s="282"/>
      <c r="DJ1143" s="282"/>
      <c r="EF1143" s="495" t="str">
        <f>""&amp;(MID(数据表!AZ1143,1,MIN(FIND({"(";"（"},数据表!AZ1143&amp;"(（",1)-1)))&amp;""</f>
        <v/>
      </c>
      <c r="EG1143" s="495" t="str">
        <f>""&amp;(MID(数据表!AZ1143,1,MIN(FIND({0;1;2;3;4;5;6;7;8;9},数据表!AZ1143&amp;"1234567890",1)-1)))&amp;""</f>
        <v/>
      </c>
    </row>
    <row r="1144" spans="2:137" s="310" customFormat="1" ht="12" customHeight="1">
      <c r="B1144" s="286"/>
      <c r="C1144" s="286"/>
      <c r="D1144" s="286"/>
      <c r="E1144" s="479"/>
      <c r="F1144" s="282"/>
      <c r="G1144" s="283"/>
      <c r="H1144" s="421"/>
      <c r="I1144" s="421"/>
      <c r="J1144" s="283"/>
      <c r="K1144" s="421"/>
      <c r="L1144" s="282"/>
      <c r="N1144" s="282"/>
      <c r="S1144" s="282"/>
      <c r="T1144" s="283"/>
      <c r="U1144" s="283"/>
      <c r="V1144" s="283"/>
      <c r="W1144" s="283"/>
      <c r="X1144" s="283"/>
      <c r="Y1144" s="282"/>
      <c r="Z1144" s="282"/>
      <c r="AA1144" s="283"/>
      <c r="AB1144" s="282"/>
      <c r="AC1144" s="282"/>
      <c r="AD1144" s="282"/>
      <c r="AE1144" s="282"/>
      <c r="AF1144" s="283"/>
      <c r="AG1144" s="402"/>
      <c r="AH1144" s="283"/>
      <c r="AI1144" s="283"/>
      <c r="AJ1144" s="283"/>
      <c r="AK1144" s="283"/>
      <c r="AL1144" s="283"/>
      <c r="AM1144" s="282"/>
      <c r="AN1144" s="282"/>
      <c r="AO1144" s="282"/>
      <c r="AP1144" s="282"/>
      <c r="AQ1144" s="282"/>
      <c r="AR1144" s="282"/>
      <c r="AT1144" s="283"/>
      <c r="AU1144" s="283"/>
      <c r="AV1144" s="283"/>
      <c r="AW1144" s="283"/>
      <c r="AY1144" s="283"/>
      <c r="AZ1144" s="282"/>
      <c r="BA1144" s="283"/>
      <c r="BB1144" s="282"/>
      <c r="BC1144" s="282"/>
      <c r="BD1144" s="282"/>
      <c r="BE1144" s="283"/>
      <c r="BG1144" s="282"/>
      <c r="BH1144" s="282"/>
      <c r="BI1144" s="282"/>
      <c r="BL1144" s="421"/>
      <c r="BM1144" s="424"/>
      <c r="BN1144" s="424"/>
      <c r="BO1144" s="424"/>
      <c r="BP1144" s="424"/>
      <c r="BQ1144" s="421"/>
      <c r="BR1144" s="421"/>
      <c r="BV1144" s="282"/>
      <c r="BW1144" s="283"/>
      <c r="BY1144" s="283"/>
      <c r="BZ1144" s="283"/>
      <c r="CA1144" s="283"/>
      <c r="CB1144" s="282"/>
      <c r="CC1144" s="282"/>
      <c r="CD1144" s="282"/>
      <c r="CE1144" s="282"/>
      <c r="CG1144" s="427"/>
      <c r="CH1144" s="402"/>
      <c r="CI1144" s="424"/>
      <c r="CJ1144" s="282"/>
      <c r="CK1144" s="282"/>
      <c r="CL1144" s="283"/>
      <c r="CM1144" s="283"/>
      <c r="CP1144" s="282"/>
      <c r="DC1144" s="282"/>
      <c r="DD1144" s="282"/>
      <c r="DE1144" s="282"/>
      <c r="DF1144" s="282"/>
      <c r="DG1144" s="282"/>
      <c r="DH1144" s="282"/>
      <c r="DI1144" s="282"/>
      <c r="DJ1144" s="282"/>
      <c r="EF1144" s="495" t="str">
        <f>""&amp;(MID(数据表!AZ1144,1,MIN(FIND({"(";"（"},数据表!AZ1144&amp;"(（",1)-1)))&amp;""</f>
        <v/>
      </c>
      <c r="EG1144" s="495" t="str">
        <f>""&amp;(MID(数据表!AZ1144,1,MIN(FIND({0;1;2;3;4;5;6;7;8;9},数据表!AZ1144&amp;"1234567890",1)-1)))&amp;""</f>
        <v/>
      </c>
    </row>
    <row r="1145" spans="2:137" s="310" customFormat="1" ht="12" customHeight="1">
      <c r="B1145" s="286"/>
      <c r="C1145" s="286"/>
      <c r="D1145" s="286"/>
      <c r="E1145" s="479"/>
      <c r="F1145" s="282"/>
      <c r="G1145" s="283"/>
      <c r="H1145" s="421"/>
      <c r="I1145" s="421"/>
      <c r="J1145" s="283"/>
      <c r="K1145" s="421"/>
      <c r="L1145" s="282"/>
      <c r="N1145" s="282"/>
      <c r="S1145" s="282"/>
      <c r="T1145" s="283"/>
      <c r="U1145" s="283"/>
      <c r="V1145" s="283"/>
      <c r="W1145" s="283"/>
      <c r="X1145" s="283"/>
      <c r="Y1145" s="282"/>
      <c r="Z1145" s="282"/>
      <c r="AA1145" s="283"/>
      <c r="AB1145" s="282"/>
      <c r="AC1145" s="282"/>
      <c r="AD1145" s="282"/>
      <c r="AE1145" s="282"/>
      <c r="AF1145" s="283"/>
      <c r="AG1145" s="402"/>
      <c r="AH1145" s="283"/>
      <c r="AI1145" s="283"/>
      <c r="AJ1145" s="283"/>
      <c r="AK1145" s="283"/>
      <c r="AL1145" s="283"/>
      <c r="AM1145" s="282"/>
      <c r="AN1145" s="282"/>
      <c r="AO1145" s="282"/>
      <c r="AP1145" s="282"/>
      <c r="AQ1145" s="282"/>
      <c r="AR1145" s="282"/>
      <c r="AT1145" s="283"/>
      <c r="AU1145" s="283"/>
      <c r="AV1145" s="283"/>
      <c r="AW1145" s="283"/>
      <c r="AY1145" s="283"/>
      <c r="AZ1145" s="282"/>
      <c r="BA1145" s="283"/>
      <c r="BB1145" s="282"/>
      <c r="BC1145" s="282"/>
      <c r="BD1145" s="282"/>
      <c r="BE1145" s="283"/>
      <c r="BG1145" s="282"/>
      <c r="BH1145" s="282"/>
      <c r="BI1145" s="282"/>
      <c r="BL1145" s="421"/>
      <c r="BM1145" s="424"/>
      <c r="BN1145" s="424"/>
      <c r="BO1145" s="424"/>
      <c r="BP1145" s="424"/>
      <c r="BQ1145" s="421"/>
      <c r="BR1145" s="421"/>
      <c r="BV1145" s="282"/>
      <c r="BW1145" s="283"/>
      <c r="BY1145" s="283"/>
      <c r="BZ1145" s="283"/>
      <c r="CA1145" s="283"/>
      <c r="CB1145" s="282"/>
      <c r="CC1145" s="282"/>
      <c r="CD1145" s="282"/>
      <c r="CE1145" s="282"/>
      <c r="CG1145" s="427"/>
      <c r="CH1145" s="402"/>
      <c r="CI1145" s="424"/>
      <c r="CJ1145" s="282"/>
      <c r="CK1145" s="282"/>
      <c r="CL1145" s="283"/>
      <c r="CM1145" s="283"/>
      <c r="CP1145" s="282"/>
      <c r="DC1145" s="282"/>
      <c r="DD1145" s="282"/>
      <c r="DE1145" s="282"/>
      <c r="DF1145" s="282"/>
      <c r="DG1145" s="282"/>
      <c r="DH1145" s="282"/>
      <c r="DI1145" s="282"/>
      <c r="DJ1145" s="282"/>
      <c r="EF1145" s="495" t="str">
        <f>""&amp;(MID(数据表!AZ1145,1,MIN(FIND({"(";"（"},数据表!AZ1145&amp;"(（",1)-1)))&amp;""</f>
        <v/>
      </c>
      <c r="EG1145" s="495" t="str">
        <f>""&amp;(MID(数据表!AZ1145,1,MIN(FIND({0;1;2;3;4;5;6;7;8;9},数据表!AZ1145&amp;"1234567890",1)-1)))&amp;""</f>
        <v/>
      </c>
    </row>
    <row r="1146" spans="2:137" s="310" customFormat="1" ht="12" customHeight="1">
      <c r="B1146" s="286"/>
      <c r="C1146" s="286"/>
      <c r="D1146" s="286"/>
      <c r="E1146" s="479"/>
      <c r="F1146" s="282"/>
      <c r="G1146" s="283"/>
      <c r="H1146" s="421"/>
      <c r="I1146" s="421"/>
      <c r="J1146" s="283"/>
      <c r="K1146" s="421"/>
      <c r="L1146" s="282"/>
      <c r="N1146" s="282"/>
      <c r="S1146" s="282"/>
      <c r="T1146" s="283"/>
      <c r="U1146" s="283"/>
      <c r="V1146" s="283"/>
      <c r="W1146" s="283"/>
      <c r="X1146" s="283"/>
      <c r="Y1146" s="282"/>
      <c r="Z1146" s="282"/>
      <c r="AA1146" s="283"/>
      <c r="AB1146" s="282"/>
      <c r="AC1146" s="282"/>
      <c r="AD1146" s="282"/>
      <c r="AE1146" s="282"/>
      <c r="AF1146" s="283"/>
      <c r="AG1146" s="402"/>
      <c r="AH1146" s="283"/>
      <c r="AI1146" s="283"/>
      <c r="AJ1146" s="283"/>
      <c r="AK1146" s="283"/>
      <c r="AL1146" s="283"/>
      <c r="AM1146" s="282"/>
      <c r="AN1146" s="282"/>
      <c r="AO1146" s="282"/>
      <c r="AP1146" s="282"/>
      <c r="AQ1146" s="282"/>
      <c r="AR1146" s="282"/>
      <c r="AT1146" s="283"/>
      <c r="AU1146" s="283"/>
      <c r="AV1146" s="283"/>
      <c r="AW1146" s="283"/>
      <c r="AY1146" s="283"/>
      <c r="AZ1146" s="282"/>
      <c r="BA1146" s="283"/>
      <c r="BB1146" s="282"/>
      <c r="BC1146" s="282"/>
      <c r="BD1146" s="282"/>
      <c r="BE1146" s="283"/>
      <c r="BG1146" s="282"/>
      <c r="BH1146" s="282"/>
      <c r="BI1146" s="282"/>
      <c r="BL1146" s="421"/>
      <c r="BM1146" s="424"/>
      <c r="BN1146" s="424"/>
      <c r="BO1146" s="424"/>
      <c r="BP1146" s="424"/>
      <c r="BQ1146" s="421"/>
      <c r="BR1146" s="421"/>
      <c r="BV1146" s="282"/>
      <c r="BW1146" s="283"/>
      <c r="BY1146" s="283"/>
      <c r="BZ1146" s="283"/>
      <c r="CA1146" s="283"/>
      <c r="CB1146" s="282"/>
      <c r="CC1146" s="282"/>
      <c r="CD1146" s="282"/>
      <c r="CE1146" s="282"/>
      <c r="CG1146" s="427"/>
      <c r="CH1146" s="402"/>
      <c r="CI1146" s="424"/>
      <c r="CJ1146" s="282"/>
      <c r="CK1146" s="282"/>
      <c r="CL1146" s="283"/>
      <c r="CM1146" s="283"/>
      <c r="CP1146" s="282"/>
      <c r="DC1146" s="282"/>
      <c r="DD1146" s="282"/>
      <c r="DE1146" s="282"/>
      <c r="DF1146" s="282"/>
      <c r="DG1146" s="282"/>
      <c r="DH1146" s="282"/>
      <c r="DI1146" s="282"/>
      <c r="DJ1146" s="282"/>
      <c r="EF1146" s="495" t="str">
        <f>""&amp;(MID(数据表!AZ1146,1,MIN(FIND({"(";"（"},数据表!AZ1146&amp;"(（",1)-1)))&amp;""</f>
        <v/>
      </c>
      <c r="EG1146" s="495" t="str">
        <f>""&amp;(MID(数据表!AZ1146,1,MIN(FIND({0;1;2;3;4;5;6;7;8;9},数据表!AZ1146&amp;"1234567890",1)-1)))&amp;""</f>
        <v/>
      </c>
    </row>
    <row r="1147" spans="2:137" s="310" customFormat="1" ht="12" customHeight="1">
      <c r="B1147" s="286"/>
      <c r="C1147" s="286"/>
      <c r="D1147" s="286"/>
      <c r="E1147" s="479"/>
      <c r="F1147" s="282"/>
      <c r="G1147" s="283"/>
      <c r="H1147" s="421"/>
      <c r="I1147" s="421"/>
      <c r="J1147" s="283"/>
      <c r="K1147" s="421"/>
      <c r="L1147" s="282"/>
      <c r="N1147" s="282"/>
      <c r="S1147" s="282"/>
      <c r="T1147" s="283"/>
      <c r="U1147" s="283"/>
      <c r="V1147" s="283"/>
      <c r="W1147" s="283"/>
      <c r="X1147" s="283"/>
      <c r="Y1147" s="282"/>
      <c r="Z1147" s="282"/>
      <c r="AA1147" s="283"/>
      <c r="AB1147" s="282"/>
      <c r="AC1147" s="282"/>
      <c r="AD1147" s="282"/>
      <c r="AE1147" s="282"/>
      <c r="AF1147" s="283"/>
      <c r="AG1147" s="402"/>
      <c r="AH1147" s="283"/>
      <c r="AI1147" s="283"/>
      <c r="AJ1147" s="283"/>
      <c r="AK1147" s="283"/>
      <c r="AL1147" s="283"/>
      <c r="AM1147" s="282"/>
      <c r="AN1147" s="282"/>
      <c r="AO1147" s="282"/>
      <c r="AP1147" s="282"/>
      <c r="AQ1147" s="282"/>
      <c r="AR1147" s="282"/>
      <c r="AT1147" s="283"/>
      <c r="AU1147" s="283"/>
      <c r="AV1147" s="283"/>
      <c r="AW1147" s="283"/>
      <c r="AY1147" s="283"/>
      <c r="AZ1147" s="282"/>
      <c r="BA1147" s="283"/>
      <c r="BB1147" s="282"/>
      <c r="BC1147" s="282"/>
      <c r="BD1147" s="282"/>
      <c r="BE1147" s="283"/>
      <c r="BG1147" s="282"/>
      <c r="BH1147" s="282"/>
      <c r="BI1147" s="282"/>
      <c r="BL1147" s="421"/>
      <c r="BM1147" s="424"/>
      <c r="BN1147" s="424"/>
      <c r="BO1147" s="424"/>
      <c r="BP1147" s="424"/>
      <c r="BQ1147" s="421"/>
      <c r="BR1147" s="421"/>
      <c r="BV1147" s="282"/>
      <c r="BW1147" s="283"/>
      <c r="BY1147" s="283"/>
      <c r="BZ1147" s="283"/>
      <c r="CA1147" s="283"/>
      <c r="CB1147" s="282"/>
      <c r="CC1147" s="282"/>
      <c r="CD1147" s="282"/>
      <c r="CE1147" s="282"/>
      <c r="CG1147" s="427"/>
      <c r="CH1147" s="402"/>
      <c r="CI1147" s="424"/>
      <c r="CJ1147" s="282"/>
      <c r="CK1147" s="282"/>
      <c r="CL1147" s="283"/>
      <c r="CM1147" s="283"/>
      <c r="CP1147" s="282"/>
      <c r="DC1147" s="282"/>
      <c r="DD1147" s="282"/>
      <c r="DE1147" s="282"/>
      <c r="DF1147" s="282"/>
      <c r="DG1147" s="282"/>
      <c r="DH1147" s="282"/>
      <c r="DI1147" s="282"/>
      <c r="DJ1147" s="282"/>
      <c r="EF1147" s="495" t="str">
        <f>""&amp;(MID(数据表!AZ1147,1,MIN(FIND({"(";"（"},数据表!AZ1147&amp;"(（",1)-1)))&amp;""</f>
        <v/>
      </c>
      <c r="EG1147" s="495" t="str">
        <f>""&amp;(MID(数据表!AZ1147,1,MIN(FIND({0;1;2;3;4;5;6;7;8;9},数据表!AZ1147&amp;"1234567890",1)-1)))&amp;""</f>
        <v/>
      </c>
    </row>
    <row r="1148" spans="2:137" s="310" customFormat="1" ht="12" customHeight="1">
      <c r="B1148" s="286"/>
      <c r="C1148" s="286"/>
      <c r="D1148" s="286"/>
      <c r="E1148" s="479"/>
      <c r="F1148" s="282"/>
      <c r="G1148" s="283"/>
      <c r="H1148" s="421"/>
      <c r="I1148" s="421"/>
      <c r="J1148" s="283"/>
      <c r="K1148" s="421"/>
      <c r="L1148" s="282"/>
      <c r="N1148" s="282"/>
      <c r="S1148" s="282"/>
      <c r="T1148" s="283"/>
      <c r="U1148" s="283"/>
      <c r="V1148" s="283"/>
      <c r="W1148" s="283"/>
      <c r="X1148" s="283"/>
      <c r="Y1148" s="282"/>
      <c r="Z1148" s="282"/>
      <c r="AA1148" s="283"/>
      <c r="AB1148" s="282"/>
      <c r="AC1148" s="282"/>
      <c r="AD1148" s="282"/>
      <c r="AE1148" s="282"/>
      <c r="AF1148" s="283"/>
      <c r="AG1148" s="402"/>
      <c r="AH1148" s="283"/>
      <c r="AI1148" s="283"/>
      <c r="AJ1148" s="283"/>
      <c r="AK1148" s="283"/>
      <c r="AL1148" s="283"/>
      <c r="AM1148" s="282"/>
      <c r="AN1148" s="282"/>
      <c r="AO1148" s="282"/>
      <c r="AP1148" s="282"/>
      <c r="AQ1148" s="282"/>
      <c r="AR1148" s="282"/>
      <c r="AT1148" s="283"/>
      <c r="AU1148" s="283"/>
      <c r="AV1148" s="283"/>
      <c r="AW1148" s="283"/>
      <c r="AY1148" s="283"/>
      <c r="AZ1148" s="282"/>
      <c r="BA1148" s="283"/>
      <c r="BB1148" s="282"/>
      <c r="BC1148" s="282"/>
      <c r="BD1148" s="282"/>
      <c r="BE1148" s="283"/>
      <c r="BG1148" s="282"/>
      <c r="BH1148" s="282"/>
      <c r="BI1148" s="282"/>
      <c r="BL1148" s="421"/>
      <c r="BM1148" s="424"/>
      <c r="BN1148" s="424"/>
      <c r="BO1148" s="424"/>
      <c r="BP1148" s="424"/>
      <c r="BQ1148" s="421"/>
      <c r="BR1148" s="421"/>
      <c r="BV1148" s="282"/>
      <c r="BW1148" s="283"/>
      <c r="BY1148" s="283"/>
      <c r="BZ1148" s="283"/>
      <c r="CA1148" s="283"/>
      <c r="CB1148" s="282"/>
      <c r="CC1148" s="282"/>
      <c r="CD1148" s="282"/>
      <c r="CE1148" s="282"/>
      <c r="CG1148" s="427"/>
      <c r="CH1148" s="402"/>
      <c r="CI1148" s="424"/>
      <c r="CJ1148" s="282"/>
      <c r="CK1148" s="282"/>
      <c r="CL1148" s="283"/>
      <c r="CM1148" s="283"/>
      <c r="CP1148" s="282"/>
      <c r="DC1148" s="282"/>
      <c r="DD1148" s="282"/>
      <c r="DE1148" s="282"/>
      <c r="DF1148" s="282"/>
      <c r="DG1148" s="282"/>
      <c r="DH1148" s="282"/>
      <c r="DI1148" s="282"/>
      <c r="DJ1148" s="282"/>
      <c r="EF1148" s="495" t="str">
        <f>""&amp;(MID(数据表!AZ1148,1,MIN(FIND({"(";"（"},数据表!AZ1148&amp;"(（",1)-1)))&amp;""</f>
        <v/>
      </c>
      <c r="EG1148" s="495" t="str">
        <f>""&amp;(MID(数据表!AZ1148,1,MIN(FIND({0;1;2;3;4;5;6;7;8;9},数据表!AZ1148&amp;"1234567890",1)-1)))&amp;""</f>
        <v/>
      </c>
    </row>
    <row r="1149" spans="2:137" s="310" customFormat="1" ht="12" customHeight="1">
      <c r="B1149" s="286"/>
      <c r="C1149" s="286"/>
      <c r="D1149" s="286"/>
      <c r="E1149" s="479"/>
      <c r="F1149" s="282"/>
      <c r="G1149" s="283"/>
      <c r="H1149" s="421"/>
      <c r="I1149" s="421"/>
      <c r="J1149" s="283"/>
      <c r="K1149" s="421"/>
      <c r="L1149" s="282"/>
      <c r="N1149" s="282"/>
      <c r="S1149" s="282"/>
      <c r="T1149" s="283"/>
      <c r="U1149" s="283"/>
      <c r="V1149" s="283"/>
      <c r="W1149" s="283"/>
      <c r="X1149" s="283"/>
      <c r="Y1149" s="282"/>
      <c r="Z1149" s="282"/>
      <c r="AA1149" s="283"/>
      <c r="AB1149" s="282"/>
      <c r="AC1149" s="282"/>
      <c r="AD1149" s="282"/>
      <c r="AE1149" s="282"/>
      <c r="AF1149" s="283"/>
      <c r="AG1149" s="402"/>
      <c r="AH1149" s="283"/>
      <c r="AI1149" s="283"/>
      <c r="AJ1149" s="283"/>
      <c r="AK1149" s="283"/>
      <c r="AL1149" s="283"/>
      <c r="AM1149" s="282"/>
      <c r="AN1149" s="282"/>
      <c r="AO1149" s="282"/>
      <c r="AP1149" s="282"/>
      <c r="AQ1149" s="282"/>
      <c r="AR1149" s="282"/>
      <c r="AT1149" s="283"/>
      <c r="AU1149" s="283"/>
      <c r="AV1149" s="283"/>
      <c r="AW1149" s="283"/>
      <c r="AY1149" s="283"/>
      <c r="AZ1149" s="282"/>
      <c r="BA1149" s="283"/>
      <c r="BB1149" s="282"/>
      <c r="BC1149" s="282"/>
      <c r="BD1149" s="282"/>
      <c r="BE1149" s="283"/>
      <c r="BG1149" s="282"/>
      <c r="BH1149" s="282"/>
      <c r="BI1149" s="282"/>
      <c r="BL1149" s="421"/>
      <c r="BM1149" s="424"/>
      <c r="BN1149" s="424"/>
      <c r="BO1149" s="424"/>
      <c r="BP1149" s="424"/>
      <c r="BQ1149" s="421"/>
      <c r="BR1149" s="421"/>
      <c r="BV1149" s="282"/>
      <c r="BW1149" s="283"/>
      <c r="BY1149" s="283"/>
      <c r="BZ1149" s="283"/>
      <c r="CA1149" s="283"/>
      <c r="CB1149" s="282"/>
      <c r="CC1149" s="282"/>
      <c r="CD1149" s="282"/>
      <c r="CE1149" s="282"/>
      <c r="CG1149" s="427"/>
      <c r="CH1149" s="402"/>
      <c r="CI1149" s="424"/>
      <c r="CJ1149" s="282"/>
      <c r="CK1149" s="282"/>
      <c r="CL1149" s="283"/>
      <c r="CM1149" s="283"/>
      <c r="CP1149" s="282"/>
      <c r="DC1149" s="282"/>
      <c r="DD1149" s="282"/>
      <c r="DE1149" s="282"/>
      <c r="DF1149" s="282"/>
      <c r="DG1149" s="282"/>
      <c r="DH1149" s="282"/>
      <c r="DI1149" s="282"/>
      <c r="DJ1149" s="282"/>
      <c r="EF1149" s="495" t="str">
        <f>""&amp;(MID(数据表!AZ1149,1,MIN(FIND({"(";"（"},数据表!AZ1149&amp;"(（",1)-1)))&amp;""</f>
        <v/>
      </c>
      <c r="EG1149" s="495" t="str">
        <f>""&amp;(MID(数据表!AZ1149,1,MIN(FIND({0;1;2;3;4;5;6;7;8;9},数据表!AZ1149&amp;"1234567890",1)-1)))&amp;""</f>
        <v/>
      </c>
    </row>
    <row r="1150" spans="2:137" s="310" customFormat="1" ht="12" customHeight="1">
      <c r="B1150" s="286"/>
      <c r="C1150" s="286"/>
      <c r="D1150" s="286"/>
      <c r="E1150" s="479"/>
      <c r="F1150" s="282"/>
      <c r="G1150" s="283"/>
      <c r="H1150" s="421"/>
      <c r="I1150" s="421"/>
      <c r="J1150" s="283"/>
      <c r="K1150" s="421"/>
      <c r="L1150" s="282"/>
      <c r="N1150" s="282"/>
      <c r="S1150" s="282"/>
      <c r="T1150" s="283"/>
      <c r="U1150" s="283"/>
      <c r="V1150" s="283"/>
      <c r="W1150" s="283"/>
      <c r="X1150" s="283"/>
      <c r="Y1150" s="282"/>
      <c r="Z1150" s="282"/>
      <c r="AA1150" s="283"/>
      <c r="AB1150" s="282"/>
      <c r="AC1150" s="282"/>
      <c r="AD1150" s="282"/>
      <c r="AE1150" s="282"/>
      <c r="AF1150" s="283"/>
      <c r="AG1150" s="402"/>
      <c r="AH1150" s="283"/>
      <c r="AI1150" s="283"/>
      <c r="AJ1150" s="283"/>
      <c r="AK1150" s="283"/>
      <c r="AL1150" s="283"/>
      <c r="AM1150" s="282"/>
      <c r="AN1150" s="282"/>
      <c r="AO1150" s="282"/>
      <c r="AP1150" s="282"/>
      <c r="AQ1150" s="282"/>
      <c r="AR1150" s="282"/>
      <c r="AT1150" s="283"/>
      <c r="AU1150" s="283"/>
      <c r="AV1150" s="283"/>
      <c r="AW1150" s="283"/>
      <c r="AY1150" s="283"/>
      <c r="AZ1150" s="282"/>
      <c r="BA1150" s="283"/>
      <c r="BB1150" s="282"/>
      <c r="BC1150" s="282"/>
      <c r="BD1150" s="282"/>
      <c r="BE1150" s="283"/>
      <c r="BG1150" s="282"/>
      <c r="BH1150" s="282"/>
      <c r="BI1150" s="282"/>
      <c r="BL1150" s="421"/>
      <c r="BM1150" s="424"/>
      <c r="BN1150" s="424"/>
      <c r="BO1150" s="424"/>
      <c r="BP1150" s="424"/>
      <c r="BQ1150" s="421"/>
      <c r="BR1150" s="421"/>
      <c r="BV1150" s="282"/>
      <c r="BW1150" s="283"/>
      <c r="BY1150" s="283"/>
      <c r="BZ1150" s="283"/>
      <c r="CA1150" s="283"/>
      <c r="CB1150" s="282"/>
      <c r="CC1150" s="282"/>
      <c r="CD1150" s="282"/>
      <c r="CE1150" s="282"/>
      <c r="CG1150" s="427"/>
      <c r="CH1150" s="402"/>
      <c r="CI1150" s="424"/>
      <c r="CJ1150" s="282"/>
      <c r="CK1150" s="282"/>
      <c r="CL1150" s="283"/>
      <c r="CM1150" s="283"/>
      <c r="CP1150" s="282"/>
      <c r="DC1150" s="282"/>
      <c r="DD1150" s="282"/>
      <c r="DE1150" s="282"/>
      <c r="DF1150" s="282"/>
      <c r="DG1150" s="282"/>
      <c r="DH1150" s="282"/>
      <c r="DI1150" s="282"/>
      <c r="DJ1150" s="282"/>
      <c r="EF1150" s="495" t="str">
        <f>""&amp;(MID(数据表!AZ1150,1,MIN(FIND({"(";"（"},数据表!AZ1150&amp;"(（",1)-1)))&amp;""</f>
        <v/>
      </c>
      <c r="EG1150" s="495" t="str">
        <f>""&amp;(MID(数据表!AZ1150,1,MIN(FIND({0;1;2;3;4;5;6;7;8;9},数据表!AZ1150&amp;"1234567890",1)-1)))&amp;""</f>
        <v/>
      </c>
    </row>
    <row r="1151" spans="2:137" s="310" customFormat="1" ht="12" customHeight="1">
      <c r="B1151" s="286"/>
      <c r="C1151" s="286"/>
      <c r="D1151" s="286"/>
      <c r="E1151" s="479"/>
      <c r="F1151" s="282"/>
      <c r="G1151" s="283"/>
      <c r="H1151" s="421"/>
      <c r="I1151" s="421"/>
      <c r="J1151" s="283"/>
      <c r="K1151" s="421"/>
      <c r="L1151" s="282"/>
      <c r="N1151" s="282"/>
      <c r="S1151" s="282"/>
      <c r="T1151" s="283"/>
      <c r="U1151" s="283"/>
      <c r="V1151" s="283"/>
      <c r="W1151" s="283"/>
      <c r="X1151" s="283"/>
      <c r="Y1151" s="282"/>
      <c r="Z1151" s="282"/>
      <c r="AA1151" s="283"/>
      <c r="AB1151" s="282"/>
      <c r="AC1151" s="282"/>
      <c r="AD1151" s="282"/>
      <c r="AE1151" s="282"/>
      <c r="AF1151" s="283"/>
      <c r="AG1151" s="402"/>
      <c r="AH1151" s="283"/>
      <c r="AI1151" s="283"/>
      <c r="AJ1151" s="283"/>
      <c r="AK1151" s="283"/>
      <c r="AL1151" s="283"/>
      <c r="AM1151" s="282"/>
      <c r="AN1151" s="282"/>
      <c r="AO1151" s="282"/>
      <c r="AP1151" s="282"/>
      <c r="AQ1151" s="282"/>
      <c r="AR1151" s="282"/>
      <c r="AT1151" s="283"/>
      <c r="AU1151" s="283"/>
      <c r="AV1151" s="283"/>
      <c r="AW1151" s="283"/>
      <c r="AY1151" s="283"/>
      <c r="AZ1151" s="282"/>
      <c r="BA1151" s="283"/>
      <c r="BB1151" s="282"/>
      <c r="BC1151" s="282"/>
      <c r="BD1151" s="282"/>
      <c r="BE1151" s="283"/>
      <c r="BG1151" s="282"/>
      <c r="BH1151" s="282"/>
      <c r="BI1151" s="282"/>
      <c r="BL1151" s="421"/>
      <c r="BM1151" s="424"/>
      <c r="BN1151" s="424"/>
      <c r="BO1151" s="424"/>
      <c r="BP1151" s="424"/>
      <c r="BQ1151" s="421"/>
      <c r="BR1151" s="421"/>
      <c r="BV1151" s="282"/>
      <c r="BW1151" s="283"/>
      <c r="BY1151" s="283"/>
      <c r="BZ1151" s="283"/>
      <c r="CA1151" s="283"/>
      <c r="CB1151" s="282"/>
      <c r="CC1151" s="282"/>
      <c r="CD1151" s="282"/>
      <c r="CE1151" s="282"/>
      <c r="CG1151" s="427"/>
      <c r="CH1151" s="402"/>
      <c r="CI1151" s="424"/>
      <c r="CJ1151" s="282"/>
      <c r="CK1151" s="282"/>
      <c r="CL1151" s="283"/>
      <c r="CM1151" s="283"/>
      <c r="CP1151" s="282"/>
      <c r="DC1151" s="282"/>
      <c r="DD1151" s="282"/>
      <c r="DE1151" s="282"/>
      <c r="DF1151" s="282"/>
      <c r="DG1151" s="282"/>
      <c r="DH1151" s="282"/>
      <c r="DI1151" s="282"/>
      <c r="DJ1151" s="282"/>
      <c r="EF1151" s="495" t="str">
        <f>""&amp;(MID(数据表!AZ1151,1,MIN(FIND({"(";"（"},数据表!AZ1151&amp;"(（",1)-1)))&amp;""</f>
        <v/>
      </c>
      <c r="EG1151" s="495" t="str">
        <f>""&amp;(MID(数据表!AZ1151,1,MIN(FIND({0;1;2;3;4;5;6;7;8;9},数据表!AZ1151&amp;"1234567890",1)-1)))&amp;""</f>
        <v/>
      </c>
    </row>
    <row r="1152" spans="2:137" s="310" customFormat="1" ht="12" customHeight="1">
      <c r="B1152" s="286"/>
      <c r="C1152" s="286"/>
      <c r="D1152" s="286"/>
      <c r="E1152" s="479"/>
      <c r="F1152" s="282"/>
      <c r="G1152" s="283"/>
      <c r="H1152" s="421"/>
      <c r="I1152" s="421"/>
      <c r="J1152" s="283"/>
      <c r="K1152" s="421"/>
      <c r="L1152" s="282"/>
      <c r="N1152" s="282"/>
      <c r="S1152" s="282"/>
      <c r="T1152" s="283"/>
      <c r="U1152" s="283"/>
      <c r="V1152" s="283"/>
      <c r="W1152" s="283"/>
      <c r="X1152" s="283"/>
      <c r="Y1152" s="282"/>
      <c r="Z1152" s="282"/>
      <c r="AA1152" s="283"/>
      <c r="AB1152" s="282"/>
      <c r="AC1152" s="282"/>
      <c r="AD1152" s="282"/>
      <c r="AE1152" s="282"/>
      <c r="AF1152" s="283"/>
      <c r="AG1152" s="402"/>
      <c r="AH1152" s="283"/>
      <c r="AI1152" s="283"/>
      <c r="AJ1152" s="283"/>
      <c r="AK1152" s="283"/>
      <c r="AL1152" s="283"/>
      <c r="AM1152" s="282"/>
      <c r="AN1152" s="282"/>
      <c r="AO1152" s="282"/>
      <c r="AP1152" s="282"/>
      <c r="AQ1152" s="282"/>
      <c r="AR1152" s="282"/>
      <c r="AT1152" s="283"/>
      <c r="AU1152" s="283"/>
      <c r="AV1152" s="283"/>
      <c r="AW1152" s="283"/>
      <c r="AY1152" s="283"/>
      <c r="AZ1152" s="282"/>
      <c r="BA1152" s="283"/>
      <c r="BB1152" s="282"/>
      <c r="BC1152" s="282"/>
      <c r="BD1152" s="282"/>
      <c r="BE1152" s="283"/>
      <c r="BG1152" s="282"/>
      <c r="BH1152" s="282"/>
      <c r="BI1152" s="282"/>
      <c r="BL1152" s="421"/>
      <c r="BM1152" s="424"/>
      <c r="BN1152" s="424"/>
      <c r="BO1152" s="424"/>
      <c r="BP1152" s="424"/>
      <c r="BQ1152" s="421"/>
      <c r="BR1152" s="421"/>
      <c r="BV1152" s="282"/>
      <c r="BW1152" s="283"/>
      <c r="BY1152" s="283"/>
      <c r="BZ1152" s="283"/>
      <c r="CA1152" s="283"/>
      <c r="CB1152" s="282"/>
      <c r="CC1152" s="282"/>
      <c r="CD1152" s="282"/>
      <c r="CE1152" s="282"/>
      <c r="CG1152" s="427"/>
      <c r="CH1152" s="402"/>
      <c r="CI1152" s="424"/>
      <c r="CJ1152" s="282"/>
      <c r="CK1152" s="282"/>
      <c r="CL1152" s="283"/>
      <c r="CM1152" s="283"/>
      <c r="CP1152" s="282"/>
      <c r="DC1152" s="282"/>
      <c r="DD1152" s="282"/>
      <c r="DE1152" s="282"/>
      <c r="DF1152" s="282"/>
      <c r="DG1152" s="282"/>
      <c r="DH1152" s="282"/>
      <c r="DI1152" s="282"/>
      <c r="DJ1152" s="282"/>
      <c r="EF1152" s="495" t="str">
        <f>""&amp;(MID(数据表!AZ1152,1,MIN(FIND({"(";"（"},数据表!AZ1152&amp;"(（",1)-1)))&amp;""</f>
        <v/>
      </c>
      <c r="EG1152" s="495" t="str">
        <f>""&amp;(MID(数据表!AZ1152,1,MIN(FIND({0;1;2;3;4;5;6;7;8;9},数据表!AZ1152&amp;"1234567890",1)-1)))&amp;""</f>
        <v/>
      </c>
    </row>
    <row r="1153" spans="2:137" s="310" customFormat="1" ht="12" customHeight="1">
      <c r="B1153" s="286"/>
      <c r="C1153" s="286"/>
      <c r="D1153" s="286"/>
      <c r="E1153" s="479"/>
      <c r="F1153" s="282"/>
      <c r="G1153" s="283"/>
      <c r="H1153" s="421"/>
      <c r="I1153" s="421"/>
      <c r="J1153" s="283"/>
      <c r="K1153" s="421"/>
      <c r="L1153" s="282"/>
      <c r="N1153" s="282"/>
      <c r="S1153" s="282"/>
      <c r="T1153" s="283"/>
      <c r="U1153" s="283"/>
      <c r="V1153" s="283"/>
      <c r="W1153" s="283"/>
      <c r="X1153" s="283"/>
      <c r="Y1153" s="282"/>
      <c r="Z1153" s="282"/>
      <c r="AA1153" s="283"/>
      <c r="AB1153" s="282"/>
      <c r="AC1153" s="282"/>
      <c r="AD1153" s="282"/>
      <c r="AE1153" s="282"/>
      <c r="AF1153" s="283"/>
      <c r="AG1153" s="402"/>
      <c r="AH1153" s="283"/>
      <c r="AI1153" s="283"/>
      <c r="AJ1153" s="283"/>
      <c r="AK1153" s="283"/>
      <c r="AL1153" s="283"/>
      <c r="AM1153" s="282"/>
      <c r="AN1153" s="282"/>
      <c r="AO1153" s="282"/>
      <c r="AP1153" s="282"/>
      <c r="AQ1153" s="282"/>
      <c r="AR1153" s="282"/>
      <c r="AT1153" s="283"/>
      <c r="AU1153" s="283"/>
      <c r="AV1153" s="283"/>
      <c r="AW1153" s="283"/>
      <c r="AY1153" s="283"/>
      <c r="AZ1153" s="282"/>
      <c r="BA1153" s="283"/>
      <c r="BB1153" s="282"/>
      <c r="BC1153" s="282"/>
      <c r="BD1153" s="282"/>
      <c r="BE1153" s="283"/>
      <c r="BG1153" s="282"/>
      <c r="BH1153" s="282"/>
      <c r="BI1153" s="282"/>
      <c r="BL1153" s="421"/>
      <c r="BM1153" s="424"/>
      <c r="BN1153" s="424"/>
      <c r="BO1153" s="424"/>
      <c r="BP1153" s="424"/>
      <c r="BQ1153" s="421"/>
      <c r="BR1153" s="421"/>
      <c r="BV1153" s="282"/>
      <c r="BW1153" s="283"/>
      <c r="BY1153" s="283"/>
      <c r="BZ1153" s="283"/>
      <c r="CA1153" s="283"/>
      <c r="CB1153" s="282"/>
      <c r="CC1153" s="282"/>
      <c r="CD1153" s="282"/>
      <c r="CE1153" s="282"/>
      <c r="CG1153" s="427"/>
      <c r="CH1153" s="402"/>
      <c r="CI1153" s="424"/>
      <c r="CJ1153" s="282"/>
      <c r="CK1153" s="282"/>
      <c r="CL1153" s="283"/>
      <c r="CM1153" s="283"/>
      <c r="CP1153" s="282"/>
      <c r="DC1153" s="282"/>
      <c r="DD1153" s="282"/>
      <c r="DE1153" s="282"/>
      <c r="DF1153" s="282"/>
      <c r="DG1153" s="282"/>
      <c r="DH1153" s="282"/>
      <c r="DI1153" s="282"/>
      <c r="DJ1153" s="282"/>
      <c r="EF1153" s="495" t="str">
        <f>""&amp;(MID(数据表!AZ1153,1,MIN(FIND({"(";"（"},数据表!AZ1153&amp;"(（",1)-1)))&amp;""</f>
        <v/>
      </c>
      <c r="EG1153" s="495" t="str">
        <f>""&amp;(MID(数据表!AZ1153,1,MIN(FIND({0;1;2;3;4;5;6;7;8;9},数据表!AZ1153&amp;"1234567890",1)-1)))&amp;""</f>
        <v/>
      </c>
    </row>
    <row r="1154" spans="2:137" s="310" customFormat="1" ht="12" customHeight="1">
      <c r="B1154" s="286"/>
      <c r="C1154" s="286"/>
      <c r="D1154" s="286"/>
      <c r="E1154" s="479"/>
      <c r="F1154" s="282"/>
      <c r="G1154" s="283"/>
      <c r="H1154" s="421"/>
      <c r="I1154" s="421"/>
      <c r="J1154" s="283"/>
      <c r="K1154" s="421"/>
      <c r="L1154" s="282"/>
      <c r="N1154" s="282"/>
      <c r="S1154" s="282"/>
      <c r="T1154" s="283"/>
      <c r="U1154" s="283"/>
      <c r="V1154" s="283"/>
      <c r="W1154" s="283"/>
      <c r="X1154" s="283"/>
      <c r="Y1154" s="282"/>
      <c r="Z1154" s="282"/>
      <c r="AA1154" s="283"/>
      <c r="AB1154" s="282"/>
      <c r="AC1154" s="282"/>
      <c r="AD1154" s="282"/>
      <c r="AE1154" s="282"/>
      <c r="AF1154" s="283"/>
      <c r="AG1154" s="402"/>
      <c r="AH1154" s="283"/>
      <c r="AI1154" s="283"/>
      <c r="AJ1154" s="283"/>
      <c r="AK1154" s="283"/>
      <c r="AL1154" s="283"/>
      <c r="AM1154" s="282"/>
      <c r="AN1154" s="282"/>
      <c r="AO1154" s="282"/>
      <c r="AP1154" s="282"/>
      <c r="AQ1154" s="282"/>
      <c r="AR1154" s="282"/>
      <c r="AT1154" s="283"/>
      <c r="AU1154" s="283"/>
      <c r="AV1154" s="283"/>
      <c r="AW1154" s="283"/>
      <c r="AY1154" s="283"/>
      <c r="AZ1154" s="282"/>
      <c r="BA1154" s="283"/>
      <c r="BB1154" s="282"/>
      <c r="BC1154" s="282"/>
      <c r="BD1154" s="282"/>
      <c r="BE1154" s="283"/>
      <c r="BG1154" s="282"/>
      <c r="BH1154" s="282"/>
      <c r="BI1154" s="282"/>
      <c r="BL1154" s="421"/>
      <c r="BM1154" s="424"/>
      <c r="BN1154" s="424"/>
      <c r="BO1154" s="424"/>
      <c r="BP1154" s="424"/>
      <c r="BQ1154" s="421"/>
      <c r="BR1154" s="421"/>
      <c r="BV1154" s="282"/>
      <c r="BW1154" s="283"/>
      <c r="BY1154" s="283"/>
      <c r="BZ1154" s="283"/>
      <c r="CA1154" s="283"/>
      <c r="CB1154" s="282"/>
      <c r="CC1154" s="282"/>
      <c r="CD1154" s="282"/>
      <c r="CE1154" s="282"/>
      <c r="CG1154" s="427"/>
      <c r="CH1154" s="402"/>
      <c r="CI1154" s="424"/>
      <c r="CJ1154" s="282"/>
      <c r="CK1154" s="282"/>
      <c r="CL1154" s="283"/>
      <c r="CM1154" s="283"/>
      <c r="CP1154" s="282"/>
      <c r="DC1154" s="282"/>
      <c r="DD1154" s="282"/>
      <c r="DE1154" s="282"/>
      <c r="DF1154" s="282"/>
      <c r="DG1154" s="282"/>
      <c r="DH1154" s="282"/>
      <c r="DI1154" s="282"/>
      <c r="DJ1154" s="282"/>
      <c r="EF1154" s="495" t="str">
        <f>""&amp;(MID(数据表!AZ1154,1,MIN(FIND({"(";"（"},数据表!AZ1154&amp;"(（",1)-1)))&amp;""</f>
        <v/>
      </c>
      <c r="EG1154" s="495" t="str">
        <f>""&amp;(MID(数据表!AZ1154,1,MIN(FIND({0;1;2;3;4;5;6;7;8;9},数据表!AZ1154&amp;"1234567890",1)-1)))&amp;""</f>
        <v/>
      </c>
    </row>
    <row r="1155" spans="2:137" s="310" customFormat="1" ht="12" customHeight="1">
      <c r="B1155" s="286"/>
      <c r="C1155" s="286"/>
      <c r="D1155" s="286"/>
      <c r="E1155" s="479"/>
      <c r="F1155" s="282"/>
      <c r="G1155" s="283"/>
      <c r="H1155" s="421"/>
      <c r="I1155" s="421"/>
      <c r="J1155" s="283"/>
      <c r="K1155" s="421"/>
      <c r="L1155" s="282"/>
      <c r="N1155" s="282"/>
      <c r="S1155" s="282"/>
      <c r="T1155" s="283"/>
      <c r="U1155" s="283"/>
      <c r="V1155" s="283"/>
      <c r="W1155" s="283"/>
      <c r="X1155" s="283"/>
      <c r="Y1155" s="282"/>
      <c r="Z1155" s="282"/>
      <c r="AA1155" s="283"/>
      <c r="AB1155" s="282"/>
      <c r="AC1155" s="282"/>
      <c r="AD1155" s="282"/>
      <c r="AE1155" s="282"/>
      <c r="AF1155" s="283"/>
      <c r="AG1155" s="402"/>
      <c r="AH1155" s="283"/>
      <c r="AI1155" s="283"/>
      <c r="AJ1155" s="283"/>
      <c r="AK1155" s="283"/>
      <c r="AL1155" s="283"/>
      <c r="AM1155" s="282"/>
      <c r="AN1155" s="282"/>
      <c r="AO1155" s="282"/>
      <c r="AP1155" s="282"/>
      <c r="AQ1155" s="282"/>
      <c r="AR1155" s="282"/>
      <c r="AT1155" s="283"/>
      <c r="AU1155" s="283"/>
      <c r="AV1155" s="283"/>
      <c r="AW1155" s="283"/>
      <c r="AY1155" s="283"/>
      <c r="AZ1155" s="282"/>
      <c r="BA1155" s="283"/>
      <c r="BB1155" s="282"/>
      <c r="BC1155" s="282"/>
      <c r="BD1155" s="282"/>
      <c r="BE1155" s="283"/>
      <c r="BG1155" s="282"/>
      <c r="BH1155" s="282"/>
      <c r="BI1155" s="282"/>
      <c r="BL1155" s="421"/>
      <c r="BM1155" s="424"/>
      <c r="BN1155" s="424"/>
      <c r="BO1155" s="424"/>
      <c r="BP1155" s="424"/>
      <c r="BQ1155" s="421"/>
      <c r="BR1155" s="421"/>
      <c r="BV1155" s="282"/>
      <c r="BW1155" s="283"/>
      <c r="BY1155" s="283"/>
      <c r="BZ1155" s="283"/>
      <c r="CA1155" s="283"/>
      <c r="CB1155" s="282"/>
      <c r="CC1155" s="282"/>
      <c r="CD1155" s="282"/>
      <c r="CE1155" s="282"/>
      <c r="CG1155" s="427"/>
      <c r="CH1155" s="402"/>
      <c r="CI1155" s="424"/>
      <c r="CJ1155" s="282"/>
      <c r="CK1155" s="282"/>
      <c r="CL1155" s="283"/>
      <c r="CM1155" s="283"/>
      <c r="CP1155" s="282"/>
      <c r="DC1155" s="282"/>
      <c r="DD1155" s="282"/>
      <c r="DE1155" s="282"/>
      <c r="DF1155" s="282"/>
      <c r="DG1155" s="282"/>
      <c r="DH1155" s="282"/>
      <c r="DI1155" s="282"/>
      <c r="DJ1155" s="282"/>
      <c r="EF1155" s="495" t="str">
        <f>""&amp;(MID(数据表!AZ1155,1,MIN(FIND({"(";"（"},数据表!AZ1155&amp;"(（",1)-1)))&amp;""</f>
        <v/>
      </c>
      <c r="EG1155" s="495" t="str">
        <f>""&amp;(MID(数据表!AZ1155,1,MIN(FIND({0;1;2;3;4;5;6;7;8;9},数据表!AZ1155&amp;"1234567890",1)-1)))&amp;""</f>
        <v/>
      </c>
    </row>
    <row r="1156" spans="2:137" s="310" customFormat="1" ht="12" customHeight="1">
      <c r="B1156" s="286"/>
      <c r="C1156" s="286"/>
      <c r="D1156" s="286"/>
      <c r="E1156" s="479"/>
      <c r="F1156" s="282"/>
      <c r="G1156" s="283"/>
      <c r="H1156" s="421"/>
      <c r="I1156" s="421"/>
      <c r="J1156" s="283"/>
      <c r="K1156" s="421"/>
      <c r="L1156" s="282"/>
      <c r="N1156" s="282"/>
      <c r="S1156" s="282"/>
      <c r="T1156" s="283"/>
      <c r="U1156" s="283"/>
      <c r="V1156" s="283"/>
      <c r="W1156" s="283"/>
      <c r="X1156" s="283"/>
      <c r="Y1156" s="282"/>
      <c r="Z1156" s="282"/>
      <c r="AA1156" s="283"/>
      <c r="AB1156" s="282"/>
      <c r="AC1156" s="282"/>
      <c r="AD1156" s="282"/>
      <c r="AE1156" s="282"/>
      <c r="AF1156" s="283"/>
      <c r="AG1156" s="402"/>
      <c r="AH1156" s="283"/>
      <c r="AI1156" s="283"/>
      <c r="AJ1156" s="283"/>
      <c r="AK1156" s="283"/>
      <c r="AL1156" s="283"/>
      <c r="AM1156" s="282"/>
      <c r="AN1156" s="282"/>
      <c r="AO1156" s="282"/>
      <c r="AP1156" s="282"/>
      <c r="AQ1156" s="282"/>
      <c r="AR1156" s="282"/>
      <c r="AT1156" s="283"/>
      <c r="AU1156" s="283"/>
      <c r="AV1156" s="283"/>
      <c r="AW1156" s="283"/>
      <c r="AY1156" s="283"/>
      <c r="AZ1156" s="282"/>
      <c r="BA1156" s="283"/>
      <c r="BB1156" s="282"/>
      <c r="BC1156" s="282"/>
      <c r="BD1156" s="282"/>
      <c r="BE1156" s="283"/>
      <c r="BG1156" s="282"/>
      <c r="BH1156" s="282"/>
      <c r="BI1156" s="282"/>
      <c r="BL1156" s="421"/>
      <c r="BM1156" s="424"/>
      <c r="BN1156" s="424"/>
      <c r="BO1156" s="424"/>
      <c r="BP1156" s="424"/>
      <c r="BQ1156" s="421"/>
      <c r="BR1156" s="421"/>
      <c r="BV1156" s="282"/>
      <c r="BW1156" s="283"/>
      <c r="BY1156" s="283"/>
      <c r="BZ1156" s="283"/>
      <c r="CA1156" s="283"/>
      <c r="CB1156" s="282"/>
      <c r="CC1156" s="282"/>
      <c r="CD1156" s="282"/>
      <c r="CE1156" s="282"/>
      <c r="CG1156" s="427"/>
      <c r="CH1156" s="402"/>
      <c r="CI1156" s="424"/>
      <c r="CJ1156" s="282"/>
      <c r="CK1156" s="282"/>
      <c r="CL1156" s="283"/>
      <c r="CM1156" s="283"/>
      <c r="CP1156" s="282"/>
      <c r="DC1156" s="282"/>
      <c r="DD1156" s="282"/>
      <c r="DE1156" s="282"/>
      <c r="DF1156" s="282"/>
      <c r="DG1156" s="282"/>
      <c r="DH1156" s="282"/>
      <c r="DI1156" s="282"/>
      <c r="DJ1156" s="282"/>
      <c r="EF1156" s="495" t="str">
        <f>""&amp;(MID(数据表!AZ1156,1,MIN(FIND({"(";"（"},数据表!AZ1156&amp;"(（",1)-1)))&amp;""</f>
        <v/>
      </c>
      <c r="EG1156" s="495" t="str">
        <f>""&amp;(MID(数据表!AZ1156,1,MIN(FIND({0;1;2;3;4;5;6;7;8;9},数据表!AZ1156&amp;"1234567890",1)-1)))&amp;""</f>
        <v/>
      </c>
    </row>
    <row r="1157" spans="2:137" s="310" customFormat="1" ht="12" customHeight="1">
      <c r="B1157" s="286"/>
      <c r="C1157" s="286"/>
      <c r="D1157" s="286"/>
      <c r="E1157" s="479"/>
      <c r="F1157" s="282"/>
      <c r="G1157" s="283"/>
      <c r="H1157" s="421"/>
      <c r="I1157" s="421"/>
      <c r="J1157" s="283"/>
      <c r="K1157" s="421"/>
      <c r="L1157" s="282"/>
      <c r="N1157" s="282"/>
      <c r="S1157" s="282"/>
      <c r="T1157" s="283"/>
      <c r="U1157" s="283"/>
      <c r="V1157" s="283"/>
      <c r="W1157" s="283"/>
      <c r="X1157" s="283"/>
      <c r="Y1157" s="282"/>
      <c r="Z1157" s="282"/>
      <c r="AA1157" s="283"/>
      <c r="AB1157" s="282"/>
      <c r="AC1157" s="282"/>
      <c r="AD1157" s="282"/>
      <c r="AE1157" s="282"/>
      <c r="AF1157" s="283"/>
      <c r="AG1157" s="402"/>
      <c r="AH1157" s="283"/>
      <c r="AI1157" s="283"/>
      <c r="AJ1157" s="283"/>
      <c r="AK1157" s="283"/>
      <c r="AL1157" s="283"/>
      <c r="AM1157" s="282"/>
      <c r="AN1157" s="282"/>
      <c r="AO1157" s="282"/>
      <c r="AP1157" s="282"/>
      <c r="AQ1157" s="282"/>
      <c r="AR1157" s="282"/>
      <c r="AT1157" s="283"/>
      <c r="AU1157" s="283"/>
      <c r="AV1157" s="283"/>
      <c r="AW1157" s="283"/>
      <c r="AY1157" s="283"/>
      <c r="AZ1157" s="282"/>
      <c r="BA1157" s="283"/>
      <c r="BB1157" s="282"/>
      <c r="BC1157" s="282"/>
      <c r="BD1157" s="282"/>
      <c r="BE1157" s="283"/>
      <c r="BG1157" s="282"/>
      <c r="BH1157" s="282"/>
      <c r="BI1157" s="282"/>
      <c r="BL1157" s="421"/>
      <c r="BM1157" s="424"/>
      <c r="BN1157" s="424"/>
      <c r="BO1157" s="424"/>
      <c r="BP1157" s="424"/>
      <c r="BQ1157" s="421"/>
      <c r="BR1157" s="421"/>
      <c r="BV1157" s="282"/>
      <c r="BW1157" s="283"/>
      <c r="BY1157" s="283"/>
      <c r="BZ1157" s="283"/>
      <c r="CA1157" s="283"/>
      <c r="CB1157" s="282"/>
      <c r="CC1157" s="282"/>
      <c r="CD1157" s="282"/>
      <c r="CE1157" s="282"/>
      <c r="CG1157" s="427"/>
      <c r="CH1157" s="402"/>
      <c r="CI1157" s="424"/>
      <c r="CJ1157" s="282"/>
      <c r="CK1157" s="282"/>
      <c r="CL1157" s="283"/>
      <c r="CM1157" s="283"/>
      <c r="CP1157" s="282"/>
      <c r="DC1157" s="282"/>
      <c r="DD1157" s="282"/>
      <c r="DE1157" s="282"/>
      <c r="DF1157" s="282"/>
      <c r="DG1157" s="282"/>
      <c r="DH1157" s="282"/>
      <c r="DI1157" s="282"/>
      <c r="DJ1157" s="282"/>
      <c r="EF1157" s="495" t="str">
        <f>""&amp;(MID(数据表!AZ1157,1,MIN(FIND({"(";"（"},数据表!AZ1157&amp;"(（",1)-1)))&amp;""</f>
        <v/>
      </c>
      <c r="EG1157" s="495" t="str">
        <f>""&amp;(MID(数据表!AZ1157,1,MIN(FIND({0;1;2;3;4;5;6;7;8;9},数据表!AZ1157&amp;"1234567890",1)-1)))&amp;""</f>
        <v/>
      </c>
    </row>
    <row r="1158" spans="2:137" s="310" customFormat="1" ht="12" customHeight="1">
      <c r="B1158" s="286"/>
      <c r="C1158" s="286"/>
      <c r="D1158" s="286"/>
      <c r="E1158" s="479"/>
      <c r="F1158" s="282"/>
      <c r="G1158" s="283"/>
      <c r="H1158" s="421"/>
      <c r="I1158" s="421"/>
      <c r="J1158" s="283"/>
      <c r="K1158" s="421"/>
      <c r="L1158" s="282"/>
      <c r="N1158" s="282"/>
      <c r="S1158" s="282"/>
      <c r="T1158" s="283"/>
      <c r="U1158" s="283"/>
      <c r="V1158" s="283"/>
      <c r="W1158" s="283"/>
      <c r="X1158" s="283"/>
      <c r="Y1158" s="282"/>
      <c r="Z1158" s="282"/>
      <c r="AA1158" s="283"/>
      <c r="AB1158" s="282"/>
      <c r="AC1158" s="282"/>
      <c r="AD1158" s="282"/>
      <c r="AE1158" s="282"/>
      <c r="AF1158" s="283"/>
      <c r="AG1158" s="402"/>
      <c r="AH1158" s="283"/>
      <c r="AI1158" s="283"/>
      <c r="AJ1158" s="283"/>
      <c r="AK1158" s="283"/>
      <c r="AL1158" s="283"/>
      <c r="AM1158" s="282"/>
      <c r="AN1158" s="282"/>
      <c r="AO1158" s="282"/>
      <c r="AP1158" s="282"/>
      <c r="AQ1158" s="282"/>
      <c r="AR1158" s="282"/>
      <c r="AT1158" s="283"/>
      <c r="AU1158" s="283"/>
      <c r="AV1158" s="283"/>
      <c r="AW1158" s="283"/>
      <c r="AY1158" s="283"/>
      <c r="AZ1158" s="282"/>
      <c r="BA1158" s="283"/>
      <c r="BB1158" s="282"/>
      <c r="BC1158" s="282"/>
      <c r="BD1158" s="282"/>
      <c r="BE1158" s="283"/>
      <c r="BG1158" s="282"/>
      <c r="BH1158" s="282"/>
      <c r="BI1158" s="282"/>
      <c r="BL1158" s="421"/>
      <c r="BM1158" s="424"/>
      <c r="BN1158" s="424"/>
      <c r="BO1158" s="424"/>
      <c r="BP1158" s="424"/>
      <c r="BQ1158" s="421"/>
      <c r="BR1158" s="421"/>
      <c r="BV1158" s="282"/>
      <c r="BW1158" s="283"/>
      <c r="BY1158" s="283"/>
      <c r="BZ1158" s="283"/>
      <c r="CA1158" s="283"/>
      <c r="CB1158" s="282"/>
      <c r="CC1158" s="282"/>
      <c r="CD1158" s="282"/>
      <c r="CE1158" s="282"/>
      <c r="CG1158" s="427"/>
      <c r="CH1158" s="402"/>
      <c r="CI1158" s="424"/>
      <c r="CJ1158" s="282"/>
      <c r="CK1158" s="282"/>
      <c r="CL1158" s="283"/>
      <c r="CM1158" s="283"/>
      <c r="CP1158" s="282"/>
      <c r="DC1158" s="282"/>
      <c r="DD1158" s="282"/>
      <c r="DE1158" s="282"/>
      <c r="DF1158" s="282"/>
      <c r="DG1158" s="282"/>
      <c r="DH1158" s="282"/>
      <c r="DI1158" s="282"/>
      <c r="DJ1158" s="282"/>
      <c r="EF1158" s="495" t="str">
        <f>""&amp;(MID(数据表!AZ1158,1,MIN(FIND({"(";"（"},数据表!AZ1158&amp;"(（",1)-1)))&amp;""</f>
        <v/>
      </c>
      <c r="EG1158" s="495" t="str">
        <f>""&amp;(MID(数据表!AZ1158,1,MIN(FIND({0;1;2;3;4;5;6;7;8;9},数据表!AZ1158&amp;"1234567890",1)-1)))&amp;""</f>
        <v/>
      </c>
    </row>
    <row r="1159" spans="2:137" s="310" customFormat="1" ht="12" customHeight="1">
      <c r="B1159" s="286"/>
      <c r="C1159" s="286"/>
      <c r="D1159" s="286"/>
      <c r="E1159" s="479"/>
      <c r="F1159" s="282"/>
      <c r="G1159" s="283"/>
      <c r="H1159" s="421"/>
      <c r="I1159" s="421"/>
      <c r="J1159" s="283"/>
      <c r="K1159" s="421"/>
      <c r="L1159" s="282"/>
      <c r="N1159" s="282"/>
      <c r="S1159" s="282"/>
      <c r="T1159" s="283"/>
      <c r="U1159" s="283"/>
      <c r="V1159" s="283"/>
      <c r="W1159" s="283"/>
      <c r="X1159" s="283"/>
      <c r="Y1159" s="282"/>
      <c r="Z1159" s="282"/>
      <c r="AA1159" s="283"/>
      <c r="AB1159" s="282"/>
      <c r="AC1159" s="282"/>
      <c r="AD1159" s="282"/>
      <c r="AE1159" s="282"/>
      <c r="AF1159" s="283"/>
      <c r="AG1159" s="402"/>
      <c r="AH1159" s="283"/>
      <c r="AI1159" s="283"/>
      <c r="AJ1159" s="283"/>
      <c r="AK1159" s="283"/>
      <c r="AL1159" s="283"/>
      <c r="AM1159" s="282"/>
      <c r="AN1159" s="282"/>
      <c r="AO1159" s="282"/>
      <c r="AP1159" s="282"/>
      <c r="AQ1159" s="282"/>
      <c r="AR1159" s="282"/>
      <c r="AT1159" s="283"/>
      <c r="AU1159" s="283"/>
      <c r="AV1159" s="283"/>
      <c r="AW1159" s="283"/>
      <c r="AY1159" s="283"/>
      <c r="AZ1159" s="282"/>
      <c r="BA1159" s="283"/>
      <c r="BB1159" s="282"/>
      <c r="BC1159" s="282"/>
      <c r="BD1159" s="282"/>
      <c r="BE1159" s="283"/>
      <c r="BG1159" s="282"/>
      <c r="BH1159" s="282"/>
      <c r="BI1159" s="282"/>
      <c r="BL1159" s="421"/>
      <c r="BM1159" s="424"/>
      <c r="BN1159" s="424"/>
      <c r="BO1159" s="424"/>
      <c r="BP1159" s="424"/>
      <c r="BQ1159" s="421"/>
      <c r="BR1159" s="421"/>
      <c r="BV1159" s="282"/>
      <c r="BW1159" s="283"/>
      <c r="BY1159" s="283"/>
      <c r="BZ1159" s="283"/>
      <c r="CA1159" s="283"/>
      <c r="CB1159" s="282"/>
      <c r="CC1159" s="282"/>
      <c r="CD1159" s="282"/>
      <c r="CE1159" s="282"/>
      <c r="CG1159" s="427"/>
      <c r="CH1159" s="402"/>
      <c r="CI1159" s="424"/>
      <c r="CJ1159" s="282"/>
      <c r="CK1159" s="282"/>
      <c r="CL1159" s="283"/>
      <c r="CM1159" s="283"/>
      <c r="CP1159" s="282"/>
      <c r="DC1159" s="282"/>
      <c r="DD1159" s="282"/>
      <c r="DE1159" s="282"/>
      <c r="DF1159" s="282"/>
      <c r="DG1159" s="282"/>
      <c r="DH1159" s="282"/>
      <c r="DI1159" s="282"/>
      <c r="DJ1159" s="282"/>
      <c r="EF1159" s="495" t="str">
        <f>""&amp;(MID(数据表!AZ1159,1,MIN(FIND({"(";"（"},数据表!AZ1159&amp;"(（",1)-1)))&amp;""</f>
        <v/>
      </c>
      <c r="EG1159" s="495" t="str">
        <f>""&amp;(MID(数据表!AZ1159,1,MIN(FIND({0;1;2;3;4;5;6;7;8;9},数据表!AZ1159&amp;"1234567890",1)-1)))&amp;""</f>
        <v/>
      </c>
    </row>
    <row r="1160" spans="2:137" s="310" customFormat="1" ht="12" customHeight="1">
      <c r="B1160" s="286"/>
      <c r="C1160" s="286"/>
      <c r="D1160" s="286"/>
      <c r="E1160" s="479"/>
      <c r="F1160" s="282"/>
      <c r="G1160" s="283"/>
      <c r="H1160" s="421"/>
      <c r="I1160" s="421"/>
      <c r="J1160" s="283"/>
      <c r="K1160" s="421"/>
      <c r="L1160" s="282"/>
      <c r="N1160" s="282"/>
      <c r="S1160" s="282"/>
      <c r="T1160" s="283"/>
      <c r="U1160" s="283"/>
      <c r="V1160" s="283"/>
      <c r="W1160" s="283"/>
      <c r="X1160" s="283"/>
      <c r="Y1160" s="282"/>
      <c r="Z1160" s="282"/>
      <c r="AA1160" s="283"/>
      <c r="AB1160" s="282"/>
      <c r="AC1160" s="282"/>
      <c r="AD1160" s="282"/>
      <c r="AE1160" s="282"/>
      <c r="AF1160" s="283"/>
      <c r="AG1160" s="402"/>
      <c r="AH1160" s="283"/>
      <c r="AI1160" s="283"/>
      <c r="AJ1160" s="283"/>
      <c r="AK1160" s="283"/>
      <c r="AL1160" s="283"/>
      <c r="AM1160" s="282"/>
      <c r="AN1160" s="282"/>
      <c r="AO1160" s="282"/>
      <c r="AP1160" s="282"/>
      <c r="AQ1160" s="282"/>
      <c r="AR1160" s="282"/>
      <c r="AT1160" s="283"/>
      <c r="AU1160" s="283"/>
      <c r="AV1160" s="283"/>
      <c r="AW1160" s="283"/>
      <c r="AY1160" s="283"/>
      <c r="AZ1160" s="282"/>
      <c r="BA1160" s="283"/>
      <c r="BB1160" s="282"/>
      <c r="BC1160" s="282"/>
      <c r="BD1160" s="282"/>
      <c r="BE1160" s="283"/>
      <c r="BG1160" s="282"/>
      <c r="BH1160" s="282"/>
      <c r="BI1160" s="282"/>
      <c r="BL1160" s="421"/>
      <c r="BM1160" s="424"/>
      <c r="BN1160" s="424"/>
      <c r="BO1160" s="424"/>
      <c r="BP1160" s="424"/>
      <c r="BQ1160" s="421"/>
      <c r="BR1160" s="421"/>
      <c r="BV1160" s="282"/>
      <c r="BW1160" s="283"/>
      <c r="BY1160" s="283"/>
      <c r="BZ1160" s="283"/>
      <c r="CA1160" s="283"/>
      <c r="CB1160" s="282"/>
      <c r="CC1160" s="282"/>
      <c r="CD1160" s="282"/>
      <c r="CE1160" s="282"/>
      <c r="CG1160" s="427"/>
      <c r="CH1160" s="402"/>
      <c r="CI1160" s="424"/>
      <c r="CJ1160" s="282"/>
      <c r="CK1160" s="282"/>
      <c r="CL1160" s="283"/>
      <c r="CM1160" s="283"/>
      <c r="CP1160" s="282"/>
      <c r="DC1160" s="282"/>
      <c r="DD1160" s="282"/>
      <c r="DE1160" s="282"/>
      <c r="DF1160" s="282"/>
      <c r="DG1160" s="282"/>
      <c r="DH1160" s="282"/>
      <c r="DI1160" s="282"/>
      <c r="DJ1160" s="282"/>
      <c r="EF1160" s="495" t="str">
        <f>""&amp;(MID(数据表!AZ1160,1,MIN(FIND({"(";"（"},数据表!AZ1160&amp;"(（",1)-1)))&amp;""</f>
        <v/>
      </c>
      <c r="EG1160" s="495" t="str">
        <f>""&amp;(MID(数据表!AZ1160,1,MIN(FIND({0;1;2;3;4;5;6;7;8;9},数据表!AZ1160&amp;"1234567890",1)-1)))&amp;""</f>
        <v/>
      </c>
    </row>
    <row r="1161" spans="2:137" s="310" customFormat="1" ht="12" customHeight="1">
      <c r="B1161" s="286"/>
      <c r="C1161" s="286"/>
      <c r="D1161" s="286"/>
      <c r="E1161" s="479"/>
      <c r="F1161" s="282"/>
      <c r="G1161" s="283"/>
      <c r="H1161" s="421"/>
      <c r="I1161" s="421"/>
      <c r="J1161" s="283"/>
      <c r="K1161" s="421"/>
      <c r="L1161" s="282"/>
      <c r="N1161" s="282"/>
      <c r="S1161" s="282"/>
      <c r="T1161" s="283"/>
      <c r="U1161" s="283"/>
      <c r="V1161" s="283"/>
      <c r="W1161" s="283"/>
      <c r="X1161" s="283"/>
      <c r="Y1161" s="282"/>
      <c r="Z1161" s="282"/>
      <c r="AA1161" s="283"/>
      <c r="AB1161" s="282"/>
      <c r="AC1161" s="282"/>
      <c r="AD1161" s="282"/>
      <c r="AE1161" s="282"/>
      <c r="AF1161" s="283"/>
      <c r="AG1161" s="402"/>
      <c r="AH1161" s="283"/>
      <c r="AI1161" s="283"/>
      <c r="AJ1161" s="283"/>
      <c r="AK1161" s="283"/>
      <c r="AL1161" s="283"/>
      <c r="AM1161" s="282"/>
      <c r="AN1161" s="282"/>
      <c r="AO1161" s="282"/>
      <c r="AP1161" s="282"/>
      <c r="AQ1161" s="282"/>
      <c r="AR1161" s="282"/>
      <c r="AT1161" s="283"/>
      <c r="AU1161" s="283"/>
      <c r="AV1161" s="283"/>
      <c r="AW1161" s="283"/>
      <c r="AY1161" s="283"/>
      <c r="AZ1161" s="282"/>
      <c r="BA1161" s="283"/>
      <c r="BB1161" s="282"/>
      <c r="BC1161" s="282"/>
      <c r="BD1161" s="282"/>
      <c r="BE1161" s="283"/>
      <c r="BG1161" s="282"/>
      <c r="BH1161" s="282"/>
      <c r="BI1161" s="282"/>
      <c r="BL1161" s="421"/>
      <c r="BM1161" s="424"/>
      <c r="BN1161" s="424"/>
      <c r="BO1161" s="424"/>
      <c r="BP1161" s="424"/>
      <c r="BQ1161" s="421"/>
      <c r="BR1161" s="421"/>
      <c r="BV1161" s="282"/>
      <c r="BW1161" s="283"/>
      <c r="BY1161" s="283"/>
      <c r="BZ1161" s="283"/>
      <c r="CA1161" s="283"/>
      <c r="CB1161" s="282"/>
      <c r="CC1161" s="282"/>
      <c r="CD1161" s="282"/>
      <c r="CE1161" s="282"/>
      <c r="CG1161" s="427"/>
      <c r="CH1161" s="402"/>
      <c r="CI1161" s="424"/>
      <c r="CJ1161" s="282"/>
      <c r="CK1161" s="282"/>
      <c r="CL1161" s="283"/>
      <c r="CM1161" s="283"/>
      <c r="CP1161" s="282"/>
      <c r="DC1161" s="282"/>
      <c r="DD1161" s="282"/>
      <c r="DE1161" s="282"/>
      <c r="DF1161" s="282"/>
      <c r="DG1161" s="282"/>
      <c r="DH1161" s="282"/>
      <c r="DI1161" s="282"/>
      <c r="DJ1161" s="282"/>
      <c r="EF1161" s="495" t="str">
        <f>""&amp;(MID(数据表!AZ1161,1,MIN(FIND({"(";"（"},数据表!AZ1161&amp;"(（",1)-1)))&amp;""</f>
        <v/>
      </c>
      <c r="EG1161" s="495" t="str">
        <f>""&amp;(MID(数据表!AZ1161,1,MIN(FIND({0;1;2;3;4;5;6;7;8;9},数据表!AZ1161&amp;"1234567890",1)-1)))&amp;""</f>
        <v/>
      </c>
    </row>
    <row r="1162" spans="2:137" s="310" customFormat="1" ht="12" customHeight="1">
      <c r="B1162" s="286"/>
      <c r="C1162" s="286"/>
      <c r="D1162" s="286"/>
      <c r="E1162" s="479"/>
      <c r="F1162" s="282"/>
      <c r="G1162" s="283"/>
      <c r="H1162" s="421"/>
      <c r="I1162" s="421"/>
      <c r="J1162" s="283"/>
      <c r="K1162" s="421"/>
      <c r="L1162" s="282"/>
      <c r="N1162" s="282"/>
      <c r="S1162" s="282"/>
      <c r="T1162" s="283"/>
      <c r="U1162" s="283"/>
      <c r="V1162" s="283"/>
      <c r="W1162" s="283"/>
      <c r="X1162" s="283"/>
      <c r="Y1162" s="282"/>
      <c r="Z1162" s="282"/>
      <c r="AA1162" s="283"/>
      <c r="AB1162" s="282"/>
      <c r="AC1162" s="282"/>
      <c r="AD1162" s="282"/>
      <c r="AE1162" s="282"/>
      <c r="AF1162" s="283"/>
      <c r="AG1162" s="402"/>
      <c r="AH1162" s="283"/>
      <c r="AI1162" s="283"/>
      <c r="AJ1162" s="283"/>
      <c r="AK1162" s="283"/>
      <c r="AL1162" s="283"/>
      <c r="AM1162" s="282"/>
      <c r="AN1162" s="282"/>
      <c r="AO1162" s="282"/>
      <c r="AP1162" s="282"/>
      <c r="AQ1162" s="282"/>
      <c r="AR1162" s="282"/>
      <c r="AT1162" s="283"/>
      <c r="AU1162" s="283"/>
      <c r="AV1162" s="283"/>
      <c r="AW1162" s="283"/>
      <c r="AY1162" s="283"/>
      <c r="AZ1162" s="282"/>
      <c r="BA1162" s="283"/>
      <c r="BB1162" s="282"/>
      <c r="BC1162" s="282"/>
      <c r="BD1162" s="282"/>
      <c r="BE1162" s="283"/>
      <c r="BG1162" s="282"/>
      <c r="BH1162" s="282"/>
      <c r="BI1162" s="282"/>
      <c r="BL1162" s="421"/>
      <c r="BM1162" s="424"/>
      <c r="BN1162" s="424"/>
      <c r="BO1162" s="424"/>
      <c r="BP1162" s="424"/>
      <c r="BQ1162" s="421"/>
      <c r="BR1162" s="421"/>
      <c r="BV1162" s="282"/>
      <c r="BW1162" s="283"/>
      <c r="BY1162" s="283"/>
      <c r="BZ1162" s="283"/>
      <c r="CA1162" s="283"/>
      <c r="CB1162" s="282"/>
      <c r="CC1162" s="282"/>
      <c r="CD1162" s="282"/>
      <c r="CE1162" s="282"/>
      <c r="CG1162" s="427"/>
      <c r="CH1162" s="402"/>
      <c r="CI1162" s="424"/>
      <c r="CJ1162" s="282"/>
      <c r="CK1162" s="282"/>
      <c r="CL1162" s="283"/>
      <c r="CM1162" s="283"/>
      <c r="CP1162" s="282"/>
      <c r="DC1162" s="282"/>
      <c r="DD1162" s="282"/>
      <c r="DE1162" s="282"/>
      <c r="DF1162" s="282"/>
      <c r="DG1162" s="282"/>
      <c r="DH1162" s="282"/>
      <c r="DI1162" s="282"/>
      <c r="DJ1162" s="282"/>
      <c r="EF1162" s="495" t="str">
        <f>""&amp;(MID(数据表!AZ1162,1,MIN(FIND({"(";"（"},数据表!AZ1162&amp;"(（",1)-1)))&amp;""</f>
        <v/>
      </c>
      <c r="EG1162" s="495" t="str">
        <f>""&amp;(MID(数据表!AZ1162,1,MIN(FIND({0;1;2;3;4;5;6;7;8;9},数据表!AZ1162&amp;"1234567890",1)-1)))&amp;""</f>
        <v/>
      </c>
    </row>
    <row r="1163" spans="2:137" s="310" customFormat="1" ht="12" customHeight="1">
      <c r="B1163" s="286"/>
      <c r="C1163" s="286"/>
      <c r="D1163" s="286"/>
      <c r="E1163" s="479"/>
      <c r="F1163" s="282"/>
      <c r="G1163" s="283"/>
      <c r="H1163" s="421"/>
      <c r="I1163" s="421"/>
      <c r="J1163" s="283"/>
      <c r="K1163" s="421"/>
      <c r="L1163" s="282"/>
      <c r="N1163" s="282"/>
      <c r="S1163" s="282"/>
      <c r="T1163" s="283"/>
      <c r="U1163" s="283"/>
      <c r="V1163" s="283"/>
      <c r="W1163" s="283"/>
      <c r="X1163" s="283"/>
      <c r="Y1163" s="282"/>
      <c r="Z1163" s="282"/>
      <c r="AA1163" s="283"/>
      <c r="AB1163" s="282"/>
      <c r="AC1163" s="282"/>
      <c r="AD1163" s="282"/>
      <c r="AE1163" s="282"/>
      <c r="AF1163" s="283"/>
      <c r="AG1163" s="402"/>
      <c r="AH1163" s="283"/>
      <c r="AI1163" s="283"/>
      <c r="AJ1163" s="283"/>
      <c r="AK1163" s="283"/>
      <c r="AL1163" s="283"/>
      <c r="AM1163" s="282"/>
      <c r="AN1163" s="282"/>
      <c r="AO1163" s="282"/>
      <c r="AP1163" s="282"/>
      <c r="AQ1163" s="282"/>
      <c r="AR1163" s="282"/>
      <c r="AT1163" s="283"/>
      <c r="AU1163" s="283"/>
      <c r="AV1163" s="283"/>
      <c r="AW1163" s="283"/>
      <c r="AY1163" s="283"/>
      <c r="AZ1163" s="282"/>
      <c r="BA1163" s="283"/>
      <c r="BB1163" s="282"/>
      <c r="BC1163" s="282"/>
      <c r="BD1163" s="282"/>
      <c r="BE1163" s="283"/>
      <c r="BG1163" s="282"/>
      <c r="BH1163" s="282"/>
      <c r="BI1163" s="282"/>
      <c r="BL1163" s="421"/>
      <c r="BM1163" s="424"/>
      <c r="BN1163" s="424"/>
      <c r="BO1163" s="424"/>
      <c r="BP1163" s="424"/>
      <c r="BQ1163" s="421"/>
      <c r="BR1163" s="421"/>
      <c r="BV1163" s="282"/>
      <c r="BW1163" s="283"/>
      <c r="BY1163" s="283"/>
      <c r="BZ1163" s="283"/>
      <c r="CA1163" s="283"/>
      <c r="CB1163" s="282"/>
      <c r="CC1163" s="282"/>
      <c r="CD1163" s="282"/>
      <c r="CE1163" s="282"/>
      <c r="CG1163" s="427"/>
      <c r="CH1163" s="402"/>
      <c r="CI1163" s="424"/>
      <c r="CJ1163" s="282"/>
      <c r="CK1163" s="282"/>
      <c r="CL1163" s="283"/>
      <c r="CM1163" s="283"/>
      <c r="CP1163" s="282"/>
      <c r="DC1163" s="282"/>
      <c r="DD1163" s="282"/>
      <c r="DE1163" s="282"/>
      <c r="DF1163" s="282"/>
      <c r="DG1163" s="282"/>
      <c r="DH1163" s="282"/>
      <c r="DI1163" s="282"/>
      <c r="DJ1163" s="282"/>
      <c r="EF1163" s="495" t="str">
        <f>""&amp;(MID(数据表!AZ1163,1,MIN(FIND({"(";"（"},数据表!AZ1163&amp;"(（",1)-1)))&amp;""</f>
        <v/>
      </c>
      <c r="EG1163" s="495" t="str">
        <f>""&amp;(MID(数据表!AZ1163,1,MIN(FIND({0;1;2;3;4;5;6;7;8;9},数据表!AZ1163&amp;"1234567890",1)-1)))&amp;""</f>
        <v/>
      </c>
    </row>
    <row r="1164" spans="2:137" s="310" customFormat="1" ht="12" customHeight="1">
      <c r="B1164" s="286"/>
      <c r="C1164" s="286"/>
      <c r="D1164" s="286"/>
      <c r="E1164" s="479"/>
      <c r="F1164" s="282"/>
      <c r="G1164" s="283"/>
      <c r="H1164" s="421"/>
      <c r="I1164" s="421"/>
      <c r="J1164" s="283"/>
      <c r="K1164" s="421"/>
      <c r="L1164" s="282"/>
      <c r="N1164" s="282"/>
      <c r="S1164" s="282"/>
      <c r="T1164" s="283"/>
      <c r="U1164" s="283"/>
      <c r="V1164" s="283"/>
      <c r="W1164" s="283"/>
      <c r="X1164" s="283"/>
      <c r="Y1164" s="282"/>
      <c r="Z1164" s="282"/>
      <c r="AA1164" s="283"/>
      <c r="AB1164" s="282"/>
      <c r="AC1164" s="282"/>
      <c r="AD1164" s="282"/>
      <c r="AE1164" s="282"/>
      <c r="AF1164" s="283"/>
      <c r="AG1164" s="402"/>
      <c r="AH1164" s="283"/>
      <c r="AI1164" s="283"/>
      <c r="AJ1164" s="283"/>
      <c r="AK1164" s="283"/>
      <c r="AL1164" s="283"/>
      <c r="AM1164" s="282"/>
      <c r="AN1164" s="282"/>
      <c r="AO1164" s="282"/>
      <c r="AP1164" s="282"/>
      <c r="AQ1164" s="282"/>
      <c r="AR1164" s="282"/>
      <c r="AT1164" s="283"/>
      <c r="AU1164" s="283"/>
      <c r="AV1164" s="283"/>
      <c r="AW1164" s="283"/>
      <c r="AY1164" s="283"/>
      <c r="AZ1164" s="282"/>
      <c r="BA1164" s="283"/>
      <c r="BB1164" s="282"/>
      <c r="BC1164" s="282"/>
      <c r="BD1164" s="282"/>
      <c r="BE1164" s="283"/>
      <c r="BG1164" s="282"/>
      <c r="BH1164" s="282"/>
      <c r="BI1164" s="282"/>
      <c r="BL1164" s="421"/>
      <c r="BM1164" s="424"/>
      <c r="BN1164" s="424"/>
      <c r="BO1164" s="424"/>
      <c r="BP1164" s="424"/>
      <c r="BQ1164" s="421"/>
      <c r="BR1164" s="421"/>
      <c r="BV1164" s="282"/>
      <c r="BW1164" s="283"/>
      <c r="BY1164" s="283"/>
      <c r="BZ1164" s="283"/>
      <c r="CA1164" s="283"/>
      <c r="CB1164" s="282"/>
      <c r="CC1164" s="282"/>
      <c r="CD1164" s="282"/>
      <c r="CE1164" s="282"/>
      <c r="CG1164" s="427"/>
      <c r="CH1164" s="402"/>
      <c r="CI1164" s="424"/>
      <c r="CJ1164" s="282"/>
      <c r="CK1164" s="282"/>
      <c r="CL1164" s="283"/>
      <c r="CM1164" s="283"/>
      <c r="CP1164" s="282"/>
      <c r="DC1164" s="282"/>
      <c r="DD1164" s="282"/>
      <c r="DE1164" s="282"/>
      <c r="DF1164" s="282"/>
      <c r="DG1164" s="282"/>
      <c r="DH1164" s="282"/>
      <c r="DI1164" s="282"/>
      <c r="DJ1164" s="282"/>
      <c r="EF1164" s="495" t="str">
        <f>""&amp;(MID(数据表!AZ1164,1,MIN(FIND({"(";"（"},数据表!AZ1164&amp;"(（",1)-1)))&amp;""</f>
        <v/>
      </c>
      <c r="EG1164" s="495" t="str">
        <f>""&amp;(MID(数据表!AZ1164,1,MIN(FIND({0;1;2;3;4;5;6;7;8;9},数据表!AZ1164&amp;"1234567890",1)-1)))&amp;""</f>
        <v/>
      </c>
    </row>
    <row r="1165" spans="2:137" s="310" customFormat="1" ht="12" customHeight="1">
      <c r="B1165" s="286"/>
      <c r="C1165" s="286"/>
      <c r="D1165" s="286"/>
      <c r="E1165" s="479"/>
      <c r="F1165" s="282"/>
      <c r="G1165" s="283"/>
      <c r="H1165" s="421"/>
      <c r="I1165" s="421"/>
      <c r="J1165" s="283"/>
      <c r="K1165" s="421"/>
      <c r="L1165" s="282"/>
      <c r="N1165" s="282"/>
      <c r="S1165" s="282"/>
      <c r="T1165" s="283"/>
      <c r="U1165" s="283"/>
      <c r="V1165" s="283"/>
      <c r="W1165" s="283"/>
      <c r="X1165" s="283"/>
      <c r="Y1165" s="282"/>
      <c r="Z1165" s="282"/>
      <c r="AA1165" s="283"/>
      <c r="AB1165" s="282"/>
      <c r="AC1165" s="282"/>
      <c r="AD1165" s="282"/>
      <c r="AE1165" s="282"/>
      <c r="AF1165" s="283"/>
      <c r="AG1165" s="402"/>
      <c r="AH1165" s="283"/>
      <c r="AI1165" s="283"/>
      <c r="AJ1165" s="283"/>
      <c r="AK1165" s="283"/>
      <c r="AL1165" s="283"/>
      <c r="AM1165" s="282"/>
      <c r="AN1165" s="282"/>
      <c r="AO1165" s="282"/>
      <c r="AP1165" s="282"/>
      <c r="AQ1165" s="282"/>
      <c r="AR1165" s="282"/>
      <c r="AT1165" s="283"/>
      <c r="AU1165" s="283"/>
      <c r="AV1165" s="283"/>
      <c r="AW1165" s="283"/>
      <c r="AY1165" s="283"/>
      <c r="AZ1165" s="282"/>
      <c r="BA1165" s="283"/>
      <c r="BB1165" s="282"/>
      <c r="BC1165" s="282"/>
      <c r="BD1165" s="282"/>
      <c r="BE1165" s="283"/>
      <c r="BG1165" s="282"/>
      <c r="BH1165" s="282"/>
      <c r="BI1165" s="282"/>
      <c r="BL1165" s="421"/>
      <c r="BM1165" s="424"/>
      <c r="BN1165" s="424"/>
      <c r="BO1165" s="424"/>
      <c r="BP1165" s="424"/>
      <c r="BQ1165" s="421"/>
      <c r="BR1165" s="421"/>
      <c r="BV1165" s="282"/>
      <c r="BW1165" s="283"/>
      <c r="BY1165" s="283"/>
      <c r="BZ1165" s="283"/>
      <c r="CA1165" s="283"/>
      <c r="CB1165" s="282"/>
      <c r="CC1165" s="282"/>
      <c r="CD1165" s="282"/>
      <c r="CE1165" s="282"/>
      <c r="CG1165" s="427"/>
      <c r="CH1165" s="402"/>
      <c r="CI1165" s="424"/>
      <c r="CJ1165" s="282"/>
      <c r="CK1165" s="282"/>
      <c r="CL1165" s="283"/>
      <c r="CM1165" s="283"/>
      <c r="CP1165" s="282"/>
      <c r="DC1165" s="282"/>
      <c r="DD1165" s="282"/>
      <c r="DE1165" s="282"/>
      <c r="DF1165" s="282"/>
      <c r="DG1165" s="282"/>
      <c r="DH1165" s="282"/>
      <c r="DI1165" s="282"/>
      <c r="DJ1165" s="282"/>
      <c r="EF1165" s="495" t="str">
        <f>""&amp;(MID(数据表!AZ1165,1,MIN(FIND({"(";"（"},数据表!AZ1165&amp;"(（",1)-1)))&amp;""</f>
        <v/>
      </c>
      <c r="EG1165" s="495" t="str">
        <f>""&amp;(MID(数据表!AZ1165,1,MIN(FIND({0;1;2;3;4;5;6;7;8;9},数据表!AZ1165&amp;"1234567890",1)-1)))&amp;""</f>
        <v/>
      </c>
    </row>
    <row r="1166" spans="2:137" s="310" customFormat="1" ht="12" customHeight="1">
      <c r="B1166" s="286"/>
      <c r="C1166" s="286"/>
      <c r="D1166" s="286"/>
      <c r="E1166" s="479"/>
      <c r="F1166" s="282"/>
      <c r="G1166" s="283"/>
      <c r="H1166" s="421"/>
      <c r="I1166" s="421"/>
      <c r="J1166" s="283"/>
      <c r="K1166" s="421"/>
      <c r="L1166" s="282"/>
      <c r="N1166" s="282"/>
      <c r="S1166" s="282"/>
      <c r="T1166" s="283"/>
      <c r="U1166" s="283"/>
      <c r="V1166" s="283"/>
      <c r="W1166" s="283"/>
      <c r="X1166" s="283"/>
      <c r="Y1166" s="282"/>
      <c r="Z1166" s="282"/>
      <c r="AA1166" s="283"/>
      <c r="AB1166" s="282"/>
      <c r="AC1166" s="282"/>
      <c r="AD1166" s="282"/>
      <c r="AE1166" s="282"/>
      <c r="AF1166" s="283"/>
      <c r="AG1166" s="402"/>
      <c r="AH1166" s="283"/>
      <c r="AI1166" s="283"/>
      <c r="AJ1166" s="283"/>
      <c r="AK1166" s="283"/>
      <c r="AL1166" s="283"/>
      <c r="AM1166" s="282"/>
      <c r="AN1166" s="282"/>
      <c r="AO1166" s="282"/>
      <c r="AP1166" s="282"/>
      <c r="AQ1166" s="282"/>
      <c r="AR1166" s="282"/>
      <c r="AT1166" s="283"/>
      <c r="AU1166" s="283"/>
      <c r="AV1166" s="283"/>
      <c r="AW1166" s="283"/>
      <c r="AY1166" s="283"/>
      <c r="AZ1166" s="282"/>
      <c r="BA1166" s="283"/>
      <c r="BB1166" s="282"/>
      <c r="BC1166" s="282"/>
      <c r="BD1166" s="282"/>
      <c r="BE1166" s="283"/>
      <c r="BG1166" s="282"/>
      <c r="BH1166" s="282"/>
      <c r="BI1166" s="282"/>
      <c r="BL1166" s="421"/>
      <c r="BM1166" s="424"/>
      <c r="BN1166" s="424"/>
      <c r="BO1166" s="424"/>
      <c r="BP1166" s="424"/>
      <c r="BQ1166" s="421"/>
      <c r="BR1166" s="421"/>
      <c r="BV1166" s="282"/>
      <c r="BW1166" s="283"/>
      <c r="BY1166" s="283"/>
      <c r="BZ1166" s="283"/>
      <c r="CA1166" s="283"/>
      <c r="CB1166" s="282"/>
      <c r="CC1166" s="282"/>
      <c r="CD1166" s="282"/>
      <c r="CE1166" s="282"/>
      <c r="CG1166" s="427"/>
      <c r="CH1166" s="402"/>
      <c r="CI1166" s="424"/>
      <c r="CJ1166" s="282"/>
      <c r="CK1166" s="282"/>
      <c r="CL1166" s="283"/>
      <c r="CM1166" s="283"/>
      <c r="CP1166" s="282"/>
      <c r="DC1166" s="282"/>
      <c r="DD1166" s="282"/>
      <c r="DE1166" s="282"/>
      <c r="DF1166" s="282"/>
      <c r="DG1166" s="282"/>
      <c r="DH1166" s="282"/>
      <c r="DI1166" s="282"/>
      <c r="DJ1166" s="282"/>
      <c r="EF1166" s="495" t="str">
        <f>""&amp;(MID(数据表!AZ1166,1,MIN(FIND({"(";"（"},数据表!AZ1166&amp;"(（",1)-1)))&amp;""</f>
        <v/>
      </c>
      <c r="EG1166" s="495" t="str">
        <f>""&amp;(MID(数据表!AZ1166,1,MIN(FIND({0;1;2;3;4;5;6;7;8;9},数据表!AZ1166&amp;"1234567890",1)-1)))&amp;""</f>
        <v/>
      </c>
    </row>
    <row r="1167" spans="2:137" s="310" customFormat="1" ht="12" customHeight="1">
      <c r="B1167" s="286"/>
      <c r="C1167" s="286"/>
      <c r="D1167" s="286"/>
      <c r="E1167" s="479"/>
      <c r="F1167" s="282"/>
      <c r="G1167" s="283"/>
      <c r="H1167" s="421"/>
      <c r="I1167" s="421"/>
      <c r="J1167" s="283"/>
      <c r="K1167" s="421"/>
      <c r="L1167" s="282"/>
      <c r="N1167" s="282"/>
      <c r="S1167" s="282"/>
      <c r="T1167" s="283"/>
      <c r="U1167" s="283"/>
      <c r="V1167" s="283"/>
      <c r="W1167" s="283"/>
      <c r="X1167" s="283"/>
      <c r="Y1167" s="282"/>
      <c r="Z1167" s="282"/>
      <c r="AA1167" s="283"/>
      <c r="AB1167" s="282"/>
      <c r="AC1167" s="282"/>
      <c r="AD1167" s="282"/>
      <c r="AE1167" s="282"/>
      <c r="AF1167" s="283"/>
      <c r="AG1167" s="402"/>
      <c r="AH1167" s="283"/>
      <c r="AI1167" s="283"/>
      <c r="AJ1167" s="283"/>
      <c r="AK1167" s="283"/>
      <c r="AL1167" s="283"/>
      <c r="AM1167" s="282"/>
      <c r="AN1167" s="282"/>
      <c r="AO1167" s="282"/>
      <c r="AP1167" s="282"/>
      <c r="AQ1167" s="282"/>
      <c r="AR1167" s="282"/>
      <c r="AT1167" s="283"/>
      <c r="AU1167" s="283"/>
      <c r="AV1167" s="283"/>
      <c r="AW1167" s="283"/>
      <c r="AY1167" s="283"/>
      <c r="AZ1167" s="282"/>
      <c r="BA1167" s="283"/>
      <c r="BB1167" s="282"/>
      <c r="BC1167" s="282"/>
      <c r="BD1167" s="282"/>
      <c r="BE1167" s="283"/>
      <c r="BG1167" s="282"/>
      <c r="BH1167" s="282"/>
      <c r="BI1167" s="282"/>
      <c r="BL1167" s="421"/>
      <c r="BM1167" s="424"/>
      <c r="BN1167" s="424"/>
      <c r="BO1167" s="424"/>
      <c r="BP1167" s="424"/>
      <c r="BQ1167" s="421"/>
      <c r="BR1167" s="421"/>
      <c r="BV1167" s="282"/>
      <c r="BW1167" s="283"/>
      <c r="BY1167" s="283"/>
      <c r="BZ1167" s="283"/>
      <c r="CA1167" s="283"/>
      <c r="CB1167" s="282"/>
      <c r="CC1167" s="282"/>
      <c r="CD1167" s="282"/>
      <c r="CE1167" s="282"/>
      <c r="CG1167" s="427"/>
      <c r="CH1167" s="402"/>
      <c r="CI1167" s="424"/>
      <c r="CJ1167" s="282"/>
      <c r="CK1167" s="282"/>
      <c r="CL1167" s="283"/>
      <c r="CM1167" s="283"/>
      <c r="CP1167" s="282"/>
      <c r="DC1167" s="282"/>
      <c r="DD1167" s="282"/>
      <c r="DE1167" s="282"/>
      <c r="DF1167" s="282"/>
      <c r="DG1167" s="282"/>
      <c r="DH1167" s="282"/>
      <c r="DI1167" s="282"/>
      <c r="DJ1167" s="282"/>
      <c r="EF1167" s="495" t="str">
        <f>""&amp;(MID(数据表!AZ1167,1,MIN(FIND({"(";"（"},数据表!AZ1167&amp;"(（",1)-1)))&amp;""</f>
        <v/>
      </c>
      <c r="EG1167" s="495" t="str">
        <f>""&amp;(MID(数据表!AZ1167,1,MIN(FIND({0;1;2;3;4;5;6;7;8;9},数据表!AZ1167&amp;"1234567890",1)-1)))&amp;""</f>
        <v/>
      </c>
    </row>
    <row r="1168" spans="2:137" s="310" customFormat="1" ht="12" customHeight="1">
      <c r="B1168" s="286"/>
      <c r="C1168" s="286"/>
      <c r="D1168" s="286"/>
      <c r="E1168" s="479"/>
      <c r="F1168" s="282"/>
      <c r="G1168" s="283"/>
      <c r="H1168" s="421"/>
      <c r="I1168" s="421"/>
      <c r="J1168" s="283"/>
      <c r="K1168" s="421"/>
      <c r="L1168" s="282"/>
      <c r="N1168" s="282"/>
      <c r="S1168" s="282"/>
      <c r="T1168" s="283"/>
      <c r="U1168" s="283"/>
      <c r="V1168" s="283"/>
      <c r="W1168" s="283"/>
      <c r="X1168" s="283"/>
      <c r="Y1168" s="282"/>
      <c r="Z1168" s="282"/>
      <c r="AA1168" s="283"/>
      <c r="AB1168" s="282"/>
      <c r="AC1168" s="282"/>
      <c r="AD1168" s="282"/>
      <c r="AE1168" s="282"/>
      <c r="AF1168" s="283"/>
      <c r="AG1168" s="402"/>
      <c r="AH1168" s="283"/>
      <c r="AI1168" s="283"/>
      <c r="AJ1168" s="283"/>
      <c r="AK1168" s="283"/>
      <c r="AL1168" s="283"/>
      <c r="AM1168" s="282"/>
      <c r="AN1168" s="282"/>
      <c r="AO1168" s="282"/>
      <c r="AP1168" s="282"/>
      <c r="AQ1168" s="282"/>
      <c r="AR1168" s="282"/>
      <c r="AT1168" s="283"/>
      <c r="AU1168" s="283"/>
      <c r="AV1168" s="283"/>
      <c r="AW1168" s="283"/>
      <c r="AY1168" s="283"/>
      <c r="AZ1168" s="282"/>
      <c r="BA1168" s="283"/>
      <c r="BB1168" s="282"/>
      <c r="BC1168" s="282"/>
      <c r="BD1168" s="282"/>
      <c r="BE1168" s="283"/>
      <c r="BG1168" s="282"/>
      <c r="BH1168" s="282"/>
      <c r="BI1168" s="282"/>
      <c r="BL1168" s="421"/>
      <c r="BM1168" s="424"/>
      <c r="BN1168" s="424"/>
      <c r="BO1168" s="424"/>
      <c r="BP1168" s="424"/>
      <c r="BQ1168" s="421"/>
      <c r="BR1168" s="421"/>
      <c r="BV1168" s="282"/>
      <c r="BW1168" s="283"/>
      <c r="BY1168" s="283"/>
      <c r="BZ1168" s="283"/>
      <c r="CA1168" s="283"/>
      <c r="CB1168" s="282"/>
      <c r="CC1168" s="282"/>
      <c r="CD1168" s="282"/>
      <c r="CE1168" s="282"/>
      <c r="CG1168" s="427"/>
      <c r="CH1168" s="402"/>
      <c r="CI1168" s="424"/>
      <c r="CJ1168" s="282"/>
      <c r="CK1168" s="282"/>
      <c r="CL1168" s="283"/>
      <c r="CM1168" s="283"/>
      <c r="CP1168" s="282"/>
      <c r="DC1168" s="282"/>
      <c r="DD1168" s="282"/>
      <c r="DE1168" s="282"/>
      <c r="DF1168" s="282"/>
      <c r="DG1168" s="282"/>
      <c r="DH1168" s="282"/>
      <c r="DI1168" s="282"/>
      <c r="DJ1168" s="282"/>
      <c r="EF1168" s="495" t="str">
        <f>""&amp;(MID(数据表!AZ1168,1,MIN(FIND({"(";"（"},数据表!AZ1168&amp;"(（",1)-1)))&amp;""</f>
        <v/>
      </c>
      <c r="EG1168" s="495" t="str">
        <f>""&amp;(MID(数据表!AZ1168,1,MIN(FIND({0;1;2;3;4;5;6;7;8;9},数据表!AZ1168&amp;"1234567890",1)-1)))&amp;""</f>
        <v/>
      </c>
    </row>
    <row r="1169" spans="2:137" s="310" customFormat="1" ht="12" customHeight="1">
      <c r="B1169" s="286"/>
      <c r="C1169" s="286"/>
      <c r="D1169" s="286"/>
      <c r="E1169" s="479"/>
      <c r="F1169" s="282"/>
      <c r="G1169" s="283"/>
      <c r="H1169" s="421"/>
      <c r="I1169" s="421"/>
      <c r="J1169" s="283"/>
      <c r="K1169" s="421"/>
      <c r="L1169" s="282"/>
      <c r="N1169" s="282"/>
      <c r="S1169" s="282"/>
      <c r="T1169" s="283"/>
      <c r="U1169" s="283"/>
      <c r="V1169" s="283"/>
      <c r="W1169" s="283"/>
      <c r="X1169" s="283"/>
      <c r="Y1169" s="282"/>
      <c r="Z1169" s="282"/>
      <c r="AA1169" s="283"/>
      <c r="AB1169" s="282"/>
      <c r="AC1169" s="282"/>
      <c r="AD1169" s="282"/>
      <c r="AE1169" s="282"/>
      <c r="AF1169" s="283"/>
      <c r="AG1169" s="402"/>
      <c r="AH1169" s="283"/>
      <c r="AI1169" s="283"/>
      <c r="AJ1169" s="283"/>
      <c r="AK1169" s="283"/>
      <c r="AL1169" s="283"/>
      <c r="AM1169" s="282"/>
      <c r="AN1169" s="282"/>
      <c r="AO1169" s="282"/>
      <c r="AP1169" s="282"/>
      <c r="AQ1169" s="282"/>
      <c r="AR1169" s="282"/>
      <c r="AT1169" s="283"/>
      <c r="AU1169" s="283"/>
      <c r="AV1169" s="283"/>
      <c r="AW1169" s="283"/>
      <c r="AY1169" s="283"/>
      <c r="AZ1169" s="282"/>
      <c r="BA1169" s="283"/>
      <c r="BB1169" s="282"/>
      <c r="BC1169" s="282"/>
      <c r="BD1169" s="282"/>
      <c r="BE1169" s="283"/>
      <c r="BG1169" s="282"/>
      <c r="BH1169" s="282"/>
      <c r="BI1169" s="282"/>
      <c r="BL1169" s="421"/>
      <c r="BM1169" s="424"/>
      <c r="BN1169" s="424"/>
      <c r="BO1169" s="424"/>
      <c r="BP1169" s="424"/>
      <c r="BQ1169" s="421"/>
      <c r="BR1169" s="421"/>
      <c r="BV1169" s="282"/>
      <c r="BW1169" s="283"/>
      <c r="BY1169" s="283"/>
      <c r="BZ1169" s="283"/>
      <c r="CA1169" s="283"/>
      <c r="CB1169" s="282"/>
      <c r="CC1169" s="282"/>
      <c r="CD1169" s="282"/>
      <c r="CE1169" s="282"/>
      <c r="CG1169" s="427"/>
      <c r="CH1169" s="402"/>
      <c r="CI1169" s="424"/>
      <c r="CJ1169" s="282"/>
      <c r="CK1169" s="282"/>
      <c r="CL1169" s="283"/>
      <c r="CM1169" s="283"/>
      <c r="CP1169" s="282"/>
      <c r="DC1169" s="282"/>
      <c r="DD1169" s="282"/>
      <c r="DE1169" s="282"/>
      <c r="DF1169" s="282"/>
      <c r="DG1169" s="282"/>
      <c r="DH1169" s="282"/>
      <c r="DI1169" s="282"/>
      <c r="DJ1169" s="282"/>
      <c r="EF1169" s="495" t="str">
        <f>""&amp;(MID(数据表!AZ1169,1,MIN(FIND({"(";"（"},数据表!AZ1169&amp;"(（",1)-1)))&amp;""</f>
        <v/>
      </c>
      <c r="EG1169" s="495" t="str">
        <f>""&amp;(MID(数据表!AZ1169,1,MIN(FIND({0;1;2;3;4;5;6;7;8;9},数据表!AZ1169&amp;"1234567890",1)-1)))&amp;""</f>
        <v/>
      </c>
    </row>
    <row r="1170" spans="2:137" s="310" customFormat="1" ht="12" customHeight="1">
      <c r="B1170" s="286"/>
      <c r="C1170" s="286"/>
      <c r="D1170" s="286"/>
      <c r="E1170" s="479"/>
      <c r="F1170" s="282"/>
      <c r="G1170" s="283"/>
      <c r="H1170" s="421"/>
      <c r="I1170" s="421"/>
      <c r="J1170" s="283"/>
      <c r="K1170" s="421"/>
      <c r="L1170" s="282"/>
      <c r="N1170" s="282"/>
      <c r="S1170" s="282"/>
      <c r="T1170" s="283"/>
      <c r="U1170" s="283"/>
      <c r="V1170" s="283"/>
      <c r="W1170" s="283"/>
      <c r="X1170" s="283"/>
      <c r="Y1170" s="282"/>
      <c r="Z1170" s="282"/>
      <c r="AA1170" s="283"/>
      <c r="AB1170" s="282"/>
      <c r="AC1170" s="282"/>
      <c r="AD1170" s="282"/>
      <c r="AE1170" s="282"/>
      <c r="AF1170" s="283"/>
      <c r="AG1170" s="402"/>
      <c r="AH1170" s="283"/>
      <c r="AI1170" s="283"/>
      <c r="AJ1170" s="283"/>
      <c r="AK1170" s="283"/>
      <c r="AL1170" s="283"/>
      <c r="AM1170" s="282"/>
      <c r="AN1170" s="282"/>
      <c r="AO1170" s="282"/>
      <c r="AP1170" s="282"/>
      <c r="AQ1170" s="282"/>
      <c r="AR1170" s="282"/>
      <c r="AT1170" s="283"/>
      <c r="AU1170" s="283"/>
      <c r="AV1170" s="283"/>
      <c r="AW1170" s="283"/>
      <c r="AY1170" s="283"/>
      <c r="AZ1170" s="282"/>
      <c r="BA1170" s="283"/>
      <c r="BB1170" s="282"/>
      <c r="BC1170" s="282"/>
      <c r="BD1170" s="282"/>
      <c r="BE1170" s="283"/>
      <c r="BG1170" s="282"/>
      <c r="BH1170" s="282"/>
      <c r="BI1170" s="282"/>
      <c r="BL1170" s="421"/>
      <c r="BM1170" s="424"/>
      <c r="BN1170" s="424"/>
      <c r="BO1170" s="424"/>
      <c r="BP1170" s="424"/>
      <c r="BQ1170" s="421"/>
      <c r="BR1170" s="421"/>
      <c r="BV1170" s="282"/>
      <c r="BW1170" s="283"/>
      <c r="BY1170" s="283"/>
      <c r="BZ1170" s="283"/>
      <c r="CA1170" s="283"/>
      <c r="CB1170" s="282"/>
      <c r="CC1170" s="282"/>
      <c r="CD1170" s="282"/>
      <c r="CE1170" s="282"/>
      <c r="CG1170" s="427"/>
      <c r="CH1170" s="402"/>
      <c r="CI1170" s="424"/>
      <c r="CJ1170" s="282"/>
      <c r="CK1170" s="282"/>
      <c r="CL1170" s="283"/>
      <c r="CM1170" s="283"/>
      <c r="CP1170" s="282"/>
      <c r="DC1170" s="282"/>
      <c r="DD1170" s="282"/>
      <c r="DE1170" s="282"/>
      <c r="DF1170" s="282"/>
      <c r="DG1170" s="282"/>
      <c r="DH1170" s="282"/>
      <c r="DI1170" s="282"/>
      <c r="DJ1170" s="282"/>
      <c r="EF1170" s="495" t="str">
        <f>""&amp;(MID(数据表!AZ1170,1,MIN(FIND({"(";"（"},数据表!AZ1170&amp;"(（",1)-1)))&amp;""</f>
        <v/>
      </c>
      <c r="EG1170" s="495" t="str">
        <f>""&amp;(MID(数据表!AZ1170,1,MIN(FIND({0;1;2;3;4;5;6;7;8;9},数据表!AZ1170&amp;"1234567890",1)-1)))&amp;""</f>
        <v/>
      </c>
    </row>
    <row r="1171" spans="2:137" s="310" customFormat="1" ht="12" customHeight="1">
      <c r="B1171" s="286"/>
      <c r="C1171" s="286"/>
      <c r="D1171" s="286"/>
      <c r="E1171" s="479"/>
      <c r="F1171" s="282"/>
      <c r="G1171" s="283"/>
      <c r="H1171" s="421"/>
      <c r="I1171" s="421"/>
      <c r="J1171" s="283"/>
      <c r="K1171" s="421"/>
      <c r="L1171" s="282"/>
      <c r="N1171" s="282"/>
      <c r="S1171" s="282"/>
      <c r="T1171" s="283"/>
      <c r="U1171" s="283"/>
      <c r="V1171" s="283"/>
      <c r="W1171" s="283"/>
      <c r="X1171" s="283"/>
      <c r="Y1171" s="282"/>
      <c r="Z1171" s="282"/>
      <c r="AA1171" s="283"/>
      <c r="AB1171" s="282"/>
      <c r="AC1171" s="282"/>
      <c r="AD1171" s="282"/>
      <c r="AE1171" s="282"/>
      <c r="AF1171" s="283"/>
      <c r="AG1171" s="402"/>
      <c r="AH1171" s="283"/>
      <c r="AI1171" s="283"/>
      <c r="AJ1171" s="283"/>
      <c r="AK1171" s="283"/>
      <c r="AL1171" s="283"/>
      <c r="AM1171" s="282"/>
      <c r="AN1171" s="282"/>
      <c r="AO1171" s="282"/>
      <c r="AP1171" s="282"/>
      <c r="AQ1171" s="282"/>
      <c r="AR1171" s="282"/>
      <c r="AT1171" s="283"/>
      <c r="AU1171" s="283"/>
      <c r="AV1171" s="283"/>
      <c r="AW1171" s="283"/>
      <c r="AY1171" s="283"/>
      <c r="AZ1171" s="282"/>
      <c r="BA1171" s="283"/>
      <c r="BB1171" s="282"/>
      <c r="BC1171" s="282"/>
      <c r="BD1171" s="282"/>
      <c r="BE1171" s="283"/>
      <c r="BG1171" s="282"/>
      <c r="BH1171" s="282"/>
      <c r="BI1171" s="282"/>
      <c r="BL1171" s="421"/>
      <c r="BM1171" s="424"/>
      <c r="BN1171" s="424"/>
      <c r="BO1171" s="424"/>
      <c r="BP1171" s="424"/>
      <c r="BQ1171" s="421"/>
      <c r="BR1171" s="421"/>
      <c r="BV1171" s="282"/>
      <c r="BW1171" s="283"/>
      <c r="BY1171" s="283"/>
      <c r="BZ1171" s="283"/>
      <c r="CA1171" s="283"/>
      <c r="CB1171" s="282"/>
      <c r="CC1171" s="282"/>
      <c r="CD1171" s="282"/>
      <c r="CE1171" s="282"/>
      <c r="CG1171" s="427"/>
      <c r="CH1171" s="402"/>
      <c r="CI1171" s="424"/>
      <c r="CJ1171" s="282"/>
      <c r="CK1171" s="282"/>
      <c r="CL1171" s="283"/>
      <c r="CM1171" s="283"/>
      <c r="CP1171" s="282"/>
      <c r="DC1171" s="282"/>
      <c r="DD1171" s="282"/>
      <c r="DE1171" s="282"/>
      <c r="DF1171" s="282"/>
      <c r="DG1171" s="282"/>
      <c r="DH1171" s="282"/>
      <c r="DI1171" s="282"/>
      <c r="DJ1171" s="282"/>
      <c r="EF1171" s="495" t="str">
        <f>""&amp;(MID(数据表!AZ1171,1,MIN(FIND({"(";"（"},数据表!AZ1171&amp;"(（",1)-1)))&amp;""</f>
        <v/>
      </c>
      <c r="EG1171" s="495" t="str">
        <f>""&amp;(MID(数据表!AZ1171,1,MIN(FIND({0;1;2;3;4;5;6;7;8;9},数据表!AZ1171&amp;"1234567890",1)-1)))&amp;""</f>
        <v/>
      </c>
    </row>
    <row r="1172" spans="2:137" s="310" customFormat="1" ht="12" customHeight="1">
      <c r="B1172" s="286"/>
      <c r="C1172" s="286"/>
      <c r="D1172" s="286"/>
      <c r="E1172" s="479"/>
      <c r="F1172" s="282"/>
      <c r="G1172" s="283"/>
      <c r="H1172" s="421"/>
      <c r="I1172" s="421"/>
      <c r="J1172" s="283"/>
      <c r="K1172" s="421"/>
      <c r="L1172" s="282"/>
      <c r="N1172" s="282"/>
      <c r="S1172" s="282"/>
      <c r="T1172" s="283"/>
      <c r="U1172" s="283"/>
      <c r="V1172" s="283"/>
      <c r="W1172" s="283"/>
      <c r="X1172" s="283"/>
      <c r="Y1172" s="282"/>
      <c r="Z1172" s="282"/>
      <c r="AA1172" s="283"/>
      <c r="AB1172" s="282"/>
      <c r="AC1172" s="282"/>
      <c r="AD1172" s="282"/>
      <c r="AE1172" s="282"/>
      <c r="AF1172" s="283"/>
      <c r="AG1172" s="402"/>
      <c r="AH1172" s="283"/>
      <c r="AI1172" s="283"/>
      <c r="AJ1172" s="283"/>
      <c r="AK1172" s="283"/>
      <c r="AL1172" s="283"/>
      <c r="AM1172" s="282"/>
      <c r="AN1172" s="282"/>
      <c r="AO1172" s="282"/>
      <c r="AP1172" s="282"/>
      <c r="AQ1172" s="282"/>
      <c r="AR1172" s="282"/>
      <c r="AT1172" s="283"/>
      <c r="AU1172" s="283"/>
      <c r="AV1172" s="283"/>
      <c r="AW1172" s="283"/>
      <c r="AY1172" s="283"/>
      <c r="AZ1172" s="282"/>
      <c r="BA1172" s="283"/>
      <c r="BB1172" s="282"/>
      <c r="BC1172" s="282"/>
      <c r="BD1172" s="282"/>
      <c r="BE1172" s="283"/>
      <c r="BG1172" s="282"/>
      <c r="BH1172" s="282"/>
      <c r="BI1172" s="282"/>
      <c r="BL1172" s="421"/>
      <c r="BM1172" s="424"/>
      <c r="BN1172" s="424"/>
      <c r="BO1172" s="424"/>
      <c r="BP1172" s="424"/>
      <c r="BQ1172" s="421"/>
      <c r="BR1172" s="421"/>
      <c r="BV1172" s="282"/>
      <c r="BW1172" s="283"/>
      <c r="BY1172" s="283"/>
      <c r="BZ1172" s="283"/>
      <c r="CA1172" s="283"/>
      <c r="CB1172" s="282"/>
      <c r="CC1172" s="282"/>
      <c r="CD1172" s="282"/>
      <c r="CE1172" s="282"/>
      <c r="CG1172" s="427"/>
      <c r="CH1172" s="402"/>
      <c r="CI1172" s="424"/>
      <c r="CJ1172" s="282"/>
      <c r="CK1172" s="282"/>
      <c r="CL1172" s="283"/>
      <c r="CM1172" s="283"/>
      <c r="CP1172" s="282"/>
      <c r="DC1172" s="282"/>
      <c r="DD1172" s="282"/>
      <c r="DE1172" s="282"/>
      <c r="DF1172" s="282"/>
      <c r="DG1172" s="282"/>
      <c r="DH1172" s="282"/>
      <c r="DI1172" s="282"/>
      <c r="DJ1172" s="282"/>
      <c r="EF1172" s="495" t="str">
        <f>""&amp;(MID(数据表!AZ1172,1,MIN(FIND({"(";"（"},数据表!AZ1172&amp;"(（",1)-1)))&amp;""</f>
        <v/>
      </c>
      <c r="EG1172" s="495" t="str">
        <f>""&amp;(MID(数据表!AZ1172,1,MIN(FIND({0;1;2;3;4;5;6;7;8;9},数据表!AZ1172&amp;"1234567890",1)-1)))&amp;""</f>
        <v/>
      </c>
    </row>
    <row r="1173" spans="2:137" s="310" customFormat="1" ht="12" customHeight="1">
      <c r="B1173" s="286"/>
      <c r="C1173" s="286"/>
      <c r="D1173" s="286"/>
      <c r="E1173" s="479"/>
      <c r="F1173" s="282"/>
      <c r="G1173" s="283"/>
      <c r="H1173" s="421"/>
      <c r="I1173" s="421"/>
      <c r="J1173" s="283"/>
      <c r="K1173" s="421"/>
      <c r="L1173" s="282"/>
      <c r="N1173" s="282"/>
      <c r="S1173" s="282"/>
      <c r="T1173" s="283"/>
      <c r="U1173" s="283"/>
      <c r="V1173" s="283"/>
      <c r="W1173" s="283"/>
      <c r="X1173" s="283"/>
      <c r="Y1173" s="282"/>
      <c r="Z1173" s="282"/>
      <c r="AA1173" s="283"/>
      <c r="AB1173" s="282"/>
      <c r="AC1173" s="282"/>
      <c r="AD1173" s="282"/>
      <c r="AE1173" s="282"/>
      <c r="AF1173" s="283"/>
      <c r="AG1173" s="402"/>
      <c r="AH1173" s="283"/>
      <c r="AI1173" s="283"/>
      <c r="AJ1173" s="283"/>
      <c r="AK1173" s="283"/>
      <c r="AL1173" s="283"/>
      <c r="AM1173" s="282"/>
      <c r="AN1173" s="282"/>
      <c r="AO1173" s="282"/>
      <c r="AP1173" s="282"/>
      <c r="AQ1173" s="282"/>
      <c r="AR1173" s="282"/>
      <c r="AT1173" s="283"/>
      <c r="AU1173" s="283"/>
      <c r="AV1173" s="283"/>
      <c r="AW1173" s="283"/>
      <c r="AY1173" s="283"/>
      <c r="AZ1173" s="282"/>
      <c r="BA1173" s="283"/>
      <c r="BB1173" s="282"/>
      <c r="BC1173" s="282"/>
      <c r="BD1173" s="282"/>
      <c r="BE1173" s="283"/>
      <c r="BG1173" s="282"/>
      <c r="BH1173" s="282"/>
      <c r="BI1173" s="282"/>
      <c r="BL1173" s="421"/>
      <c r="BM1173" s="424"/>
      <c r="BN1173" s="424"/>
      <c r="BO1173" s="424"/>
      <c r="BP1173" s="424"/>
      <c r="BQ1173" s="421"/>
      <c r="BR1173" s="421"/>
      <c r="BV1173" s="282"/>
      <c r="BW1173" s="283"/>
      <c r="BY1173" s="283"/>
      <c r="BZ1173" s="283"/>
      <c r="CA1173" s="283"/>
      <c r="CB1173" s="282"/>
      <c r="CC1173" s="282"/>
      <c r="CD1173" s="282"/>
      <c r="CE1173" s="282"/>
      <c r="CG1173" s="427"/>
      <c r="CH1173" s="402"/>
      <c r="CI1173" s="424"/>
      <c r="CJ1173" s="282"/>
      <c r="CK1173" s="282"/>
      <c r="CL1173" s="283"/>
      <c r="CM1173" s="283"/>
      <c r="CP1173" s="282"/>
      <c r="DC1173" s="282"/>
      <c r="DD1173" s="282"/>
      <c r="DE1173" s="282"/>
      <c r="DF1173" s="282"/>
      <c r="DG1173" s="282"/>
      <c r="DH1173" s="282"/>
      <c r="DI1173" s="282"/>
      <c r="DJ1173" s="282"/>
      <c r="EF1173" s="495" t="str">
        <f>""&amp;(MID(数据表!AZ1173,1,MIN(FIND({"(";"（"},数据表!AZ1173&amp;"(（",1)-1)))&amp;""</f>
        <v/>
      </c>
      <c r="EG1173" s="495" t="str">
        <f>""&amp;(MID(数据表!AZ1173,1,MIN(FIND({0;1;2;3;4;5;6;7;8;9},数据表!AZ1173&amp;"1234567890",1)-1)))&amp;""</f>
        <v/>
      </c>
    </row>
    <row r="1174" spans="2:137" s="310" customFormat="1" ht="12" customHeight="1">
      <c r="B1174" s="286"/>
      <c r="C1174" s="286"/>
      <c r="D1174" s="286"/>
      <c r="E1174" s="479"/>
      <c r="F1174" s="282"/>
      <c r="G1174" s="283"/>
      <c r="H1174" s="421"/>
      <c r="I1174" s="421"/>
      <c r="J1174" s="283"/>
      <c r="K1174" s="421"/>
      <c r="L1174" s="282"/>
      <c r="N1174" s="282"/>
      <c r="S1174" s="282"/>
      <c r="T1174" s="283"/>
      <c r="U1174" s="283"/>
      <c r="V1174" s="283"/>
      <c r="W1174" s="283"/>
      <c r="X1174" s="283"/>
      <c r="Y1174" s="282"/>
      <c r="Z1174" s="282"/>
      <c r="AA1174" s="283"/>
      <c r="AB1174" s="282"/>
      <c r="AC1174" s="282"/>
      <c r="AD1174" s="282"/>
      <c r="AE1174" s="282"/>
      <c r="AF1174" s="283"/>
      <c r="AG1174" s="402"/>
      <c r="AH1174" s="283"/>
      <c r="AI1174" s="283"/>
      <c r="AJ1174" s="283"/>
      <c r="AK1174" s="283"/>
      <c r="AL1174" s="283"/>
      <c r="AM1174" s="282"/>
      <c r="AN1174" s="282"/>
      <c r="AO1174" s="282"/>
      <c r="AP1174" s="282"/>
      <c r="AQ1174" s="282"/>
      <c r="AR1174" s="282"/>
      <c r="AT1174" s="283"/>
      <c r="AU1174" s="283"/>
      <c r="AV1174" s="283"/>
      <c r="AW1174" s="283"/>
      <c r="AY1174" s="283"/>
      <c r="AZ1174" s="282"/>
      <c r="BA1174" s="283"/>
      <c r="BB1174" s="282"/>
      <c r="BC1174" s="282"/>
      <c r="BD1174" s="282"/>
      <c r="BE1174" s="283"/>
      <c r="BG1174" s="282"/>
      <c r="BH1174" s="282"/>
      <c r="BI1174" s="282"/>
      <c r="BL1174" s="421"/>
      <c r="BM1174" s="424"/>
      <c r="BN1174" s="424"/>
      <c r="BO1174" s="424"/>
      <c r="BP1174" s="424"/>
      <c r="BQ1174" s="421"/>
      <c r="BR1174" s="421"/>
      <c r="BV1174" s="282"/>
      <c r="BW1174" s="283"/>
      <c r="BY1174" s="283"/>
      <c r="BZ1174" s="283"/>
      <c r="CA1174" s="283"/>
      <c r="CB1174" s="282"/>
      <c r="CC1174" s="282"/>
      <c r="CD1174" s="282"/>
      <c r="CE1174" s="282"/>
      <c r="CG1174" s="427"/>
      <c r="CH1174" s="402"/>
      <c r="CI1174" s="424"/>
      <c r="CJ1174" s="282"/>
      <c r="CK1174" s="282"/>
      <c r="CL1174" s="283"/>
      <c r="CM1174" s="283"/>
      <c r="CP1174" s="282"/>
      <c r="DC1174" s="282"/>
      <c r="DD1174" s="282"/>
      <c r="DE1174" s="282"/>
      <c r="DF1174" s="282"/>
      <c r="DG1174" s="282"/>
      <c r="DH1174" s="282"/>
      <c r="DI1174" s="282"/>
      <c r="DJ1174" s="282"/>
      <c r="EF1174" s="495" t="str">
        <f>""&amp;(MID(数据表!AZ1174,1,MIN(FIND({"(";"（"},数据表!AZ1174&amp;"(（",1)-1)))&amp;""</f>
        <v/>
      </c>
      <c r="EG1174" s="495" t="str">
        <f>""&amp;(MID(数据表!AZ1174,1,MIN(FIND({0;1;2;3;4;5;6;7;8;9},数据表!AZ1174&amp;"1234567890",1)-1)))&amp;""</f>
        <v/>
      </c>
    </row>
    <row r="1175" spans="2:137" s="310" customFormat="1" ht="12" customHeight="1">
      <c r="B1175" s="286"/>
      <c r="C1175" s="286"/>
      <c r="D1175" s="286"/>
      <c r="E1175" s="479"/>
      <c r="F1175" s="282"/>
      <c r="G1175" s="283"/>
      <c r="H1175" s="421"/>
      <c r="I1175" s="421"/>
      <c r="J1175" s="283"/>
      <c r="K1175" s="421"/>
      <c r="L1175" s="282"/>
      <c r="N1175" s="282"/>
      <c r="S1175" s="282"/>
      <c r="T1175" s="283"/>
      <c r="U1175" s="283"/>
      <c r="V1175" s="283"/>
      <c r="W1175" s="283"/>
      <c r="X1175" s="283"/>
      <c r="Y1175" s="282"/>
      <c r="Z1175" s="282"/>
      <c r="AA1175" s="283"/>
      <c r="AB1175" s="282"/>
      <c r="AC1175" s="282"/>
      <c r="AD1175" s="282"/>
      <c r="AE1175" s="282"/>
      <c r="AF1175" s="283"/>
      <c r="AG1175" s="402"/>
      <c r="AH1175" s="283"/>
      <c r="AI1175" s="283"/>
      <c r="AJ1175" s="283"/>
      <c r="AK1175" s="283"/>
      <c r="AL1175" s="283"/>
      <c r="AM1175" s="282"/>
      <c r="AN1175" s="282"/>
      <c r="AO1175" s="282"/>
      <c r="AP1175" s="282"/>
      <c r="AQ1175" s="282"/>
      <c r="AR1175" s="282"/>
      <c r="AT1175" s="283"/>
      <c r="AU1175" s="283"/>
      <c r="AV1175" s="283"/>
      <c r="AW1175" s="283"/>
      <c r="AY1175" s="283"/>
      <c r="AZ1175" s="282"/>
      <c r="BA1175" s="283"/>
      <c r="BB1175" s="282"/>
      <c r="BC1175" s="282"/>
      <c r="BD1175" s="282"/>
      <c r="BE1175" s="283"/>
      <c r="BG1175" s="282"/>
      <c r="BH1175" s="282"/>
      <c r="BI1175" s="282"/>
      <c r="BL1175" s="421"/>
      <c r="BM1175" s="424"/>
      <c r="BN1175" s="424"/>
      <c r="BO1175" s="424"/>
      <c r="BP1175" s="424"/>
      <c r="BQ1175" s="421"/>
      <c r="BR1175" s="421"/>
      <c r="BV1175" s="282"/>
      <c r="BW1175" s="283"/>
      <c r="BY1175" s="283"/>
      <c r="BZ1175" s="283"/>
      <c r="CA1175" s="283"/>
      <c r="CB1175" s="282"/>
      <c r="CC1175" s="282"/>
      <c r="CD1175" s="282"/>
      <c r="CE1175" s="282"/>
      <c r="CG1175" s="427"/>
      <c r="CH1175" s="402"/>
      <c r="CI1175" s="424"/>
      <c r="CJ1175" s="282"/>
      <c r="CK1175" s="282"/>
      <c r="CL1175" s="283"/>
      <c r="CM1175" s="283"/>
      <c r="CP1175" s="282"/>
      <c r="DC1175" s="282"/>
      <c r="DD1175" s="282"/>
      <c r="DE1175" s="282"/>
      <c r="DF1175" s="282"/>
      <c r="DG1175" s="282"/>
      <c r="DH1175" s="282"/>
      <c r="DI1175" s="282"/>
      <c r="DJ1175" s="282"/>
      <c r="EF1175" s="495" t="str">
        <f>""&amp;(MID(数据表!AZ1175,1,MIN(FIND({"(";"（"},数据表!AZ1175&amp;"(（",1)-1)))&amp;""</f>
        <v/>
      </c>
      <c r="EG1175" s="495" t="str">
        <f>""&amp;(MID(数据表!AZ1175,1,MIN(FIND({0;1;2;3;4;5;6;7;8;9},数据表!AZ1175&amp;"1234567890",1)-1)))&amp;""</f>
        <v/>
      </c>
    </row>
    <row r="1176" spans="2:137" s="310" customFormat="1" ht="12" customHeight="1">
      <c r="B1176" s="286"/>
      <c r="C1176" s="286"/>
      <c r="D1176" s="286"/>
      <c r="E1176" s="479"/>
      <c r="F1176" s="282"/>
      <c r="G1176" s="283"/>
      <c r="H1176" s="421"/>
      <c r="I1176" s="421"/>
      <c r="J1176" s="283"/>
      <c r="K1176" s="421"/>
      <c r="L1176" s="282"/>
      <c r="N1176" s="282"/>
      <c r="S1176" s="282"/>
      <c r="T1176" s="283"/>
      <c r="U1176" s="283"/>
      <c r="V1176" s="283"/>
      <c r="W1176" s="283"/>
      <c r="X1176" s="283"/>
      <c r="Y1176" s="282"/>
      <c r="Z1176" s="282"/>
      <c r="AA1176" s="283"/>
      <c r="AB1176" s="282"/>
      <c r="AC1176" s="282"/>
      <c r="AD1176" s="282"/>
      <c r="AE1176" s="282"/>
      <c r="AF1176" s="283"/>
      <c r="AG1176" s="402"/>
      <c r="AH1176" s="283"/>
      <c r="AI1176" s="283"/>
      <c r="AJ1176" s="283"/>
      <c r="AK1176" s="283"/>
      <c r="AL1176" s="283"/>
      <c r="AM1176" s="282"/>
      <c r="AN1176" s="282"/>
      <c r="AO1176" s="282"/>
      <c r="AP1176" s="282"/>
      <c r="AQ1176" s="282"/>
      <c r="AR1176" s="282"/>
      <c r="AT1176" s="283"/>
      <c r="AU1176" s="283"/>
      <c r="AV1176" s="283"/>
      <c r="AW1176" s="283"/>
      <c r="AY1176" s="283"/>
      <c r="AZ1176" s="282"/>
      <c r="BA1176" s="283"/>
      <c r="BB1176" s="282"/>
      <c r="BC1176" s="282"/>
      <c r="BD1176" s="282"/>
      <c r="BE1176" s="283"/>
      <c r="BG1176" s="282"/>
      <c r="BH1176" s="282"/>
      <c r="BI1176" s="282"/>
      <c r="BL1176" s="421"/>
      <c r="BM1176" s="424"/>
      <c r="BN1176" s="424"/>
      <c r="BO1176" s="424"/>
      <c r="BP1176" s="424"/>
      <c r="BQ1176" s="421"/>
      <c r="BR1176" s="421"/>
      <c r="BV1176" s="282"/>
      <c r="BW1176" s="283"/>
      <c r="BY1176" s="283"/>
      <c r="BZ1176" s="283"/>
      <c r="CA1176" s="283"/>
      <c r="CB1176" s="282"/>
      <c r="CC1176" s="282"/>
      <c r="CD1176" s="282"/>
      <c r="CE1176" s="282"/>
      <c r="CG1176" s="427"/>
      <c r="CH1176" s="402"/>
      <c r="CI1176" s="424"/>
      <c r="CJ1176" s="282"/>
      <c r="CK1176" s="282"/>
      <c r="CL1176" s="283"/>
      <c r="CM1176" s="283"/>
      <c r="CP1176" s="282"/>
      <c r="DC1176" s="282"/>
      <c r="DD1176" s="282"/>
      <c r="DE1176" s="282"/>
      <c r="DF1176" s="282"/>
      <c r="DG1176" s="282"/>
      <c r="DH1176" s="282"/>
      <c r="DI1176" s="282"/>
      <c r="DJ1176" s="282"/>
      <c r="EF1176" s="495" t="str">
        <f>""&amp;(MID(数据表!AZ1176,1,MIN(FIND({"(";"（"},数据表!AZ1176&amp;"(（",1)-1)))&amp;""</f>
        <v/>
      </c>
      <c r="EG1176" s="495" t="str">
        <f>""&amp;(MID(数据表!AZ1176,1,MIN(FIND({0;1;2;3;4;5;6;7;8;9},数据表!AZ1176&amp;"1234567890",1)-1)))&amp;""</f>
        <v/>
      </c>
    </row>
    <row r="1177" spans="2:137" s="310" customFormat="1" ht="12" customHeight="1">
      <c r="B1177" s="286"/>
      <c r="C1177" s="286"/>
      <c r="D1177" s="286"/>
      <c r="E1177" s="479"/>
      <c r="F1177" s="282"/>
      <c r="G1177" s="283"/>
      <c r="H1177" s="421"/>
      <c r="I1177" s="421"/>
      <c r="J1177" s="283"/>
      <c r="K1177" s="421"/>
      <c r="L1177" s="282"/>
      <c r="N1177" s="282"/>
      <c r="S1177" s="282"/>
      <c r="T1177" s="283"/>
      <c r="U1177" s="283"/>
      <c r="V1177" s="283"/>
      <c r="W1177" s="283"/>
      <c r="X1177" s="283"/>
      <c r="Y1177" s="282"/>
      <c r="Z1177" s="282"/>
      <c r="AA1177" s="283"/>
      <c r="AB1177" s="282"/>
      <c r="AC1177" s="282"/>
      <c r="AD1177" s="282"/>
      <c r="AE1177" s="282"/>
      <c r="AF1177" s="283"/>
      <c r="AG1177" s="402"/>
      <c r="AH1177" s="283"/>
      <c r="AI1177" s="283"/>
      <c r="AJ1177" s="283"/>
      <c r="AK1177" s="283"/>
      <c r="AL1177" s="283"/>
      <c r="AM1177" s="282"/>
      <c r="AN1177" s="282"/>
      <c r="AO1177" s="282"/>
      <c r="AP1177" s="282"/>
      <c r="AQ1177" s="282"/>
      <c r="AR1177" s="282"/>
      <c r="AT1177" s="283"/>
      <c r="AU1177" s="283"/>
      <c r="AV1177" s="283"/>
      <c r="AW1177" s="283"/>
      <c r="AY1177" s="283"/>
      <c r="AZ1177" s="282"/>
      <c r="BA1177" s="283"/>
      <c r="BB1177" s="282"/>
      <c r="BC1177" s="282"/>
      <c r="BD1177" s="282"/>
      <c r="BE1177" s="283"/>
      <c r="BG1177" s="282"/>
      <c r="BH1177" s="282"/>
      <c r="BI1177" s="282"/>
      <c r="BL1177" s="421"/>
      <c r="BM1177" s="424"/>
      <c r="BN1177" s="424"/>
      <c r="BO1177" s="424"/>
      <c r="BP1177" s="424"/>
      <c r="BQ1177" s="421"/>
      <c r="BR1177" s="421"/>
      <c r="BV1177" s="282"/>
      <c r="BW1177" s="283"/>
      <c r="BY1177" s="283"/>
      <c r="BZ1177" s="283"/>
      <c r="CA1177" s="283"/>
      <c r="CB1177" s="282"/>
      <c r="CC1177" s="282"/>
      <c r="CD1177" s="282"/>
      <c r="CE1177" s="282"/>
      <c r="CG1177" s="427"/>
      <c r="CH1177" s="402"/>
      <c r="CI1177" s="424"/>
      <c r="CJ1177" s="282"/>
      <c r="CK1177" s="282"/>
      <c r="CL1177" s="283"/>
      <c r="CM1177" s="283"/>
      <c r="CP1177" s="282"/>
      <c r="DC1177" s="282"/>
      <c r="DD1177" s="282"/>
      <c r="DE1177" s="282"/>
      <c r="DF1177" s="282"/>
      <c r="DG1177" s="282"/>
      <c r="DH1177" s="282"/>
      <c r="DI1177" s="282"/>
      <c r="DJ1177" s="282"/>
      <c r="EF1177" s="495" t="str">
        <f>""&amp;(MID(数据表!AZ1177,1,MIN(FIND({"(";"（"},数据表!AZ1177&amp;"(（",1)-1)))&amp;""</f>
        <v/>
      </c>
      <c r="EG1177" s="495" t="str">
        <f>""&amp;(MID(数据表!AZ1177,1,MIN(FIND({0;1;2;3;4;5;6;7;8;9},数据表!AZ1177&amp;"1234567890",1)-1)))&amp;""</f>
        <v/>
      </c>
    </row>
    <row r="1178" spans="2:137" s="310" customFormat="1" ht="12" customHeight="1">
      <c r="B1178" s="286"/>
      <c r="C1178" s="286"/>
      <c r="D1178" s="286"/>
      <c r="E1178" s="479"/>
      <c r="F1178" s="282"/>
      <c r="G1178" s="283"/>
      <c r="H1178" s="421"/>
      <c r="I1178" s="421"/>
      <c r="J1178" s="283"/>
      <c r="K1178" s="421"/>
      <c r="L1178" s="282"/>
      <c r="N1178" s="282"/>
      <c r="S1178" s="282"/>
      <c r="T1178" s="283"/>
      <c r="U1178" s="283"/>
      <c r="V1178" s="283"/>
      <c r="W1178" s="283"/>
      <c r="X1178" s="283"/>
      <c r="Y1178" s="282"/>
      <c r="Z1178" s="282"/>
      <c r="AA1178" s="283"/>
      <c r="AB1178" s="282"/>
      <c r="AC1178" s="282"/>
      <c r="AD1178" s="282"/>
      <c r="AE1178" s="282"/>
      <c r="AF1178" s="283"/>
      <c r="AG1178" s="402"/>
      <c r="AH1178" s="283"/>
      <c r="AI1178" s="283"/>
      <c r="AJ1178" s="283"/>
      <c r="AK1178" s="283"/>
      <c r="AL1178" s="283"/>
      <c r="AM1178" s="282"/>
      <c r="AN1178" s="282"/>
      <c r="AO1178" s="282"/>
      <c r="AP1178" s="282"/>
      <c r="AQ1178" s="282"/>
      <c r="AR1178" s="282"/>
      <c r="AT1178" s="283"/>
      <c r="AU1178" s="283"/>
      <c r="AV1178" s="283"/>
      <c r="AW1178" s="283"/>
      <c r="AY1178" s="283"/>
      <c r="AZ1178" s="282"/>
      <c r="BA1178" s="283"/>
      <c r="BB1178" s="282"/>
      <c r="BC1178" s="282"/>
      <c r="BD1178" s="282"/>
      <c r="BE1178" s="283"/>
      <c r="BG1178" s="282"/>
      <c r="BH1178" s="282"/>
      <c r="BI1178" s="282"/>
      <c r="BL1178" s="421"/>
      <c r="BM1178" s="424"/>
      <c r="BN1178" s="424"/>
      <c r="BO1178" s="424"/>
      <c r="BP1178" s="424"/>
      <c r="BQ1178" s="421"/>
      <c r="BR1178" s="421"/>
      <c r="BV1178" s="282"/>
      <c r="BW1178" s="283"/>
      <c r="BY1178" s="283"/>
      <c r="BZ1178" s="283"/>
      <c r="CA1178" s="283"/>
      <c r="CB1178" s="282"/>
      <c r="CC1178" s="282"/>
      <c r="CD1178" s="282"/>
      <c r="CE1178" s="282"/>
      <c r="CG1178" s="427"/>
      <c r="CH1178" s="402"/>
      <c r="CI1178" s="424"/>
      <c r="CJ1178" s="282"/>
      <c r="CK1178" s="282"/>
      <c r="CL1178" s="283"/>
      <c r="CM1178" s="283"/>
      <c r="CP1178" s="282"/>
      <c r="DC1178" s="282"/>
      <c r="DD1178" s="282"/>
      <c r="DE1178" s="282"/>
      <c r="DF1178" s="282"/>
      <c r="DG1178" s="282"/>
      <c r="DH1178" s="282"/>
      <c r="DI1178" s="282"/>
      <c r="DJ1178" s="282"/>
      <c r="EF1178" s="495" t="str">
        <f>""&amp;(MID(数据表!AZ1178,1,MIN(FIND({"(";"（"},数据表!AZ1178&amp;"(（",1)-1)))&amp;""</f>
        <v/>
      </c>
      <c r="EG1178" s="495" t="str">
        <f>""&amp;(MID(数据表!AZ1178,1,MIN(FIND({0;1;2;3;4;5;6;7;8;9},数据表!AZ1178&amp;"1234567890",1)-1)))&amp;""</f>
        <v/>
      </c>
    </row>
    <row r="1179" spans="2:137" s="310" customFormat="1" ht="12" customHeight="1">
      <c r="B1179" s="286"/>
      <c r="C1179" s="286"/>
      <c r="D1179" s="286"/>
      <c r="E1179" s="479"/>
      <c r="F1179" s="282"/>
      <c r="G1179" s="283"/>
      <c r="H1179" s="421"/>
      <c r="I1179" s="421"/>
      <c r="J1179" s="283"/>
      <c r="K1179" s="421"/>
      <c r="L1179" s="282"/>
      <c r="N1179" s="282"/>
      <c r="S1179" s="282"/>
      <c r="T1179" s="283"/>
      <c r="U1179" s="283"/>
      <c r="V1179" s="283"/>
      <c r="W1179" s="283"/>
      <c r="X1179" s="283"/>
      <c r="Y1179" s="282"/>
      <c r="Z1179" s="282"/>
      <c r="AA1179" s="283"/>
      <c r="AB1179" s="282"/>
      <c r="AC1179" s="282"/>
      <c r="AD1179" s="282"/>
      <c r="AE1179" s="282"/>
      <c r="AF1179" s="283"/>
      <c r="AG1179" s="402"/>
      <c r="AH1179" s="283"/>
      <c r="AI1179" s="283"/>
      <c r="AJ1179" s="283"/>
      <c r="AK1179" s="283"/>
      <c r="AL1179" s="283"/>
      <c r="AM1179" s="282"/>
      <c r="AN1179" s="282"/>
      <c r="AO1179" s="282"/>
      <c r="AP1179" s="282"/>
      <c r="AQ1179" s="282"/>
      <c r="AR1179" s="282"/>
      <c r="AT1179" s="283"/>
      <c r="AU1179" s="283"/>
      <c r="AV1179" s="283"/>
      <c r="AW1179" s="283"/>
      <c r="AY1179" s="283"/>
      <c r="AZ1179" s="282"/>
      <c r="BA1179" s="283"/>
      <c r="BB1179" s="282"/>
      <c r="BC1179" s="282"/>
      <c r="BD1179" s="282"/>
      <c r="BE1179" s="283"/>
      <c r="BG1179" s="282"/>
      <c r="BH1179" s="282"/>
      <c r="BI1179" s="282"/>
      <c r="BL1179" s="421"/>
      <c r="BM1179" s="424"/>
      <c r="BN1179" s="424"/>
      <c r="BO1179" s="424"/>
      <c r="BP1179" s="424"/>
      <c r="BQ1179" s="421"/>
      <c r="BR1179" s="421"/>
      <c r="BV1179" s="282"/>
      <c r="BW1179" s="283"/>
      <c r="BY1179" s="283"/>
      <c r="BZ1179" s="283"/>
      <c r="CA1179" s="283"/>
      <c r="CB1179" s="282"/>
      <c r="CC1179" s="282"/>
      <c r="CD1179" s="282"/>
      <c r="CE1179" s="282"/>
      <c r="CG1179" s="427"/>
      <c r="CH1179" s="402"/>
      <c r="CI1179" s="424"/>
      <c r="CJ1179" s="282"/>
      <c r="CK1179" s="282"/>
      <c r="CL1179" s="283"/>
      <c r="CM1179" s="283"/>
      <c r="CP1179" s="282"/>
      <c r="DC1179" s="282"/>
      <c r="DD1179" s="282"/>
      <c r="DE1179" s="282"/>
      <c r="DF1179" s="282"/>
      <c r="DG1179" s="282"/>
      <c r="DH1179" s="282"/>
      <c r="DI1179" s="282"/>
      <c r="DJ1179" s="282"/>
      <c r="EF1179" s="495" t="str">
        <f>""&amp;(MID(数据表!AZ1179,1,MIN(FIND({"(";"（"},数据表!AZ1179&amp;"(（",1)-1)))&amp;""</f>
        <v/>
      </c>
      <c r="EG1179" s="495" t="str">
        <f>""&amp;(MID(数据表!AZ1179,1,MIN(FIND({0;1;2;3;4;5;6;7;8;9},数据表!AZ1179&amp;"1234567890",1)-1)))&amp;""</f>
        <v/>
      </c>
    </row>
    <row r="1180" spans="2:137" s="310" customFormat="1" ht="12" customHeight="1">
      <c r="B1180" s="286"/>
      <c r="C1180" s="286"/>
      <c r="D1180" s="286"/>
      <c r="E1180" s="479"/>
      <c r="F1180" s="282"/>
      <c r="G1180" s="283"/>
      <c r="H1180" s="421"/>
      <c r="I1180" s="421"/>
      <c r="J1180" s="283"/>
      <c r="K1180" s="421"/>
      <c r="L1180" s="282"/>
      <c r="N1180" s="282"/>
      <c r="S1180" s="282"/>
      <c r="T1180" s="283"/>
      <c r="U1180" s="283"/>
      <c r="V1180" s="283"/>
      <c r="W1180" s="283"/>
      <c r="X1180" s="283"/>
      <c r="Y1180" s="282"/>
      <c r="Z1180" s="282"/>
      <c r="AA1180" s="283"/>
      <c r="AB1180" s="282"/>
      <c r="AC1180" s="282"/>
      <c r="AD1180" s="282"/>
      <c r="AE1180" s="282"/>
      <c r="AF1180" s="283"/>
      <c r="AG1180" s="402"/>
      <c r="AH1180" s="283"/>
      <c r="AI1180" s="283"/>
      <c r="AJ1180" s="283"/>
      <c r="AK1180" s="283"/>
      <c r="AL1180" s="283"/>
      <c r="AM1180" s="282"/>
      <c r="AN1180" s="282"/>
      <c r="AO1180" s="282"/>
      <c r="AP1180" s="282"/>
      <c r="AQ1180" s="282"/>
      <c r="AR1180" s="282"/>
      <c r="AT1180" s="283"/>
      <c r="AU1180" s="283"/>
      <c r="AV1180" s="283"/>
      <c r="AW1180" s="283"/>
      <c r="AY1180" s="283"/>
      <c r="AZ1180" s="282"/>
      <c r="BA1180" s="283"/>
      <c r="BB1180" s="282"/>
      <c r="BC1180" s="282"/>
      <c r="BD1180" s="282"/>
      <c r="BE1180" s="283"/>
      <c r="BG1180" s="282"/>
      <c r="BH1180" s="282"/>
      <c r="BI1180" s="282"/>
      <c r="BL1180" s="421"/>
      <c r="BM1180" s="424"/>
      <c r="BN1180" s="424"/>
      <c r="BO1180" s="424"/>
      <c r="BP1180" s="424"/>
      <c r="BQ1180" s="421"/>
      <c r="BR1180" s="421"/>
      <c r="BV1180" s="282"/>
      <c r="BW1180" s="283"/>
      <c r="BY1180" s="283"/>
      <c r="BZ1180" s="283"/>
      <c r="CA1180" s="283"/>
      <c r="CB1180" s="282"/>
      <c r="CC1180" s="282"/>
      <c r="CD1180" s="282"/>
      <c r="CE1180" s="282"/>
      <c r="CG1180" s="427"/>
      <c r="CH1180" s="402"/>
      <c r="CI1180" s="424"/>
      <c r="CJ1180" s="282"/>
      <c r="CK1180" s="282"/>
      <c r="CL1180" s="283"/>
      <c r="CM1180" s="283"/>
      <c r="CP1180" s="282"/>
      <c r="DC1180" s="282"/>
      <c r="DD1180" s="282"/>
      <c r="DE1180" s="282"/>
      <c r="DF1180" s="282"/>
      <c r="DG1180" s="282"/>
      <c r="DH1180" s="282"/>
      <c r="DI1180" s="282"/>
      <c r="DJ1180" s="282"/>
      <c r="EF1180" s="495" t="str">
        <f>""&amp;(MID(数据表!AZ1180,1,MIN(FIND({"(";"（"},数据表!AZ1180&amp;"(（",1)-1)))&amp;""</f>
        <v/>
      </c>
      <c r="EG1180" s="495" t="str">
        <f>""&amp;(MID(数据表!AZ1180,1,MIN(FIND({0;1;2;3;4;5;6;7;8;9},数据表!AZ1180&amp;"1234567890",1)-1)))&amp;""</f>
        <v/>
      </c>
    </row>
    <row r="1181" spans="2:137" s="310" customFormat="1" ht="12" customHeight="1">
      <c r="B1181" s="286"/>
      <c r="C1181" s="286"/>
      <c r="D1181" s="286"/>
      <c r="E1181" s="479"/>
      <c r="F1181" s="282"/>
      <c r="G1181" s="283"/>
      <c r="H1181" s="421"/>
      <c r="I1181" s="421"/>
      <c r="J1181" s="283"/>
      <c r="K1181" s="421"/>
      <c r="L1181" s="282"/>
      <c r="N1181" s="282"/>
      <c r="S1181" s="282"/>
      <c r="T1181" s="283"/>
      <c r="U1181" s="283"/>
      <c r="V1181" s="283"/>
      <c r="W1181" s="283"/>
      <c r="X1181" s="283"/>
      <c r="Y1181" s="282"/>
      <c r="Z1181" s="282"/>
      <c r="AA1181" s="283"/>
      <c r="AB1181" s="282"/>
      <c r="AC1181" s="282"/>
      <c r="AD1181" s="282"/>
      <c r="AE1181" s="282"/>
      <c r="AF1181" s="283"/>
      <c r="AG1181" s="402"/>
      <c r="AH1181" s="283"/>
      <c r="AI1181" s="283"/>
      <c r="AJ1181" s="283"/>
      <c r="AK1181" s="283"/>
      <c r="AL1181" s="283"/>
      <c r="AM1181" s="282"/>
      <c r="AN1181" s="282"/>
      <c r="AO1181" s="282"/>
      <c r="AP1181" s="282"/>
      <c r="AQ1181" s="282"/>
      <c r="AR1181" s="282"/>
      <c r="AT1181" s="283"/>
      <c r="AU1181" s="283"/>
      <c r="AV1181" s="283"/>
      <c r="AW1181" s="283"/>
      <c r="AY1181" s="283"/>
      <c r="AZ1181" s="282"/>
      <c r="BA1181" s="283"/>
      <c r="BB1181" s="282"/>
      <c r="BC1181" s="282"/>
      <c r="BD1181" s="282"/>
      <c r="BE1181" s="283"/>
      <c r="BG1181" s="282"/>
      <c r="BH1181" s="282"/>
      <c r="BI1181" s="282"/>
      <c r="BL1181" s="421"/>
      <c r="BM1181" s="424"/>
      <c r="BN1181" s="424"/>
      <c r="BO1181" s="424"/>
      <c r="BP1181" s="424"/>
      <c r="BQ1181" s="421"/>
      <c r="BR1181" s="421"/>
      <c r="BV1181" s="282"/>
      <c r="BW1181" s="283"/>
      <c r="BY1181" s="283"/>
      <c r="BZ1181" s="283"/>
      <c r="CA1181" s="283"/>
      <c r="CB1181" s="282"/>
      <c r="CC1181" s="282"/>
      <c r="CD1181" s="282"/>
      <c r="CE1181" s="282"/>
      <c r="CG1181" s="427"/>
      <c r="CH1181" s="402"/>
      <c r="CI1181" s="424"/>
      <c r="CJ1181" s="282"/>
      <c r="CK1181" s="282"/>
      <c r="CL1181" s="283"/>
      <c r="CM1181" s="283"/>
      <c r="CP1181" s="282"/>
      <c r="DC1181" s="282"/>
      <c r="DD1181" s="282"/>
      <c r="DE1181" s="282"/>
      <c r="DF1181" s="282"/>
      <c r="DG1181" s="282"/>
      <c r="DH1181" s="282"/>
      <c r="DI1181" s="282"/>
      <c r="DJ1181" s="282"/>
      <c r="EF1181" s="495" t="str">
        <f>""&amp;(MID(数据表!AZ1181,1,MIN(FIND({"(";"（"},数据表!AZ1181&amp;"(（",1)-1)))&amp;""</f>
        <v/>
      </c>
      <c r="EG1181" s="495" t="str">
        <f>""&amp;(MID(数据表!AZ1181,1,MIN(FIND({0;1;2;3;4;5;6;7;8;9},数据表!AZ1181&amp;"1234567890",1)-1)))&amp;""</f>
        <v/>
      </c>
    </row>
    <row r="1182" spans="2:137" s="310" customFormat="1" ht="12" customHeight="1">
      <c r="B1182" s="286"/>
      <c r="C1182" s="286"/>
      <c r="D1182" s="286"/>
      <c r="E1182" s="479"/>
      <c r="F1182" s="282"/>
      <c r="G1182" s="283"/>
      <c r="H1182" s="421"/>
      <c r="I1182" s="421"/>
      <c r="J1182" s="283"/>
      <c r="K1182" s="421"/>
      <c r="L1182" s="282"/>
      <c r="N1182" s="282"/>
      <c r="S1182" s="282"/>
      <c r="T1182" s="283"/>
      <c r="U1182" s="283"/>
      <c r="V1182" s="283"/>
      <c r="W1182" s="283"/>
      <c r="X1182" s="283"/>
      <c r="Y1182" s="282"/>
      <c r="Z1182" s="282"/>
      <c r="AA1182" s="283"/>
      <c r="AB1182" s="282"/>
      <c r="AC1182" s="282"/>
      <c r="AD1182" s="282"/>
      <c r="AE1182" s="282"/>
      <c r="AF1182" s="283"/>
      <c r="AG1182" s="402"/>
      <c r="AH1182" s="283"/>
      <c r="AI1182" s="283"/>
      <c r="AJ1182" s="283"/>
      <c r="AK1182" s="283"/>
      <c r="AL1182" s="283"/>
      <c r="AM1182" s="282"/>
      <c r="AN1182" s="282"/>
      <c r="AO1182" s="282"/>
      <c r="AP1182" s="282"/>
      <c r="AQ1182" s="282"/>
      <c r="AR1182" s="282"/>
      <c r="AT1182" s="283"/>
      <c r="AU1182" s="283"/>
      <c r="AV1182" s="283"/>
      <c r="AW1182" s="283"/>
      <c r="AY1182" s="283"/>
      <c r="AZ1182" s="282"/>
      <c r="BA1182" s="283"/>
      <c r="BB1182" s="282"/>
      <c r="BC1182" s="282"/>
      <c r="BD1182" s="282"/>
      <c r="BE1182" s="283"/>
      <c r="BG1182" s="282"/>
      <c r="BH1182" s="282"/>
      <c r="BI1182" s="282"/>
      <c r="BL1182" s="421"/>
      <c r="BM1182" s="424"/>
      <c r="BN1182" s="424"/>
      <c r="BO1182" s="424"/>
      <c r="BP1182" s="424"/>
      <c r="BQ1182" s="421"/>
      <c r="BR1182" s="421"/>
      <c r="BV1182" s="282"/>
      <c r="BW1182" s="283"/>
      <c r="BY1182" s="283"/>
      <c r="BZ1182" s="283"/>
      <c r="CA1182" s="283"/>
      <c r="CB1182" s="282"/>
      <c r="CC1182" s="282"/>
      <c r="CD1182" s="282"/>
      <c r="CE1182" s="282"/>
      <c r="CG1182" s="427"/>
      <c r="CH1182" s="402"/>
      <c r="CI1182" s="424"/>
      <c r="CJ1182" s="282"/>
      <c r="CK1182" s="282"/>
      <c r="CL1182" s="283"/>
      <c r="CM1182" s="283"/>
      <c r="CP1182" s="282"/>
      <c r="DC1182" s="282"/>
      <c r="DD1182" s="282"/>
      <c r="DE1182" s="282"/>
      <c r="DF1182" s="282"/>
      <c r="DG1182" s="282"/>
      <c r="DH1182" s="282"/>
      <c r="DI1182" s="282"/>
      <c r="DJ1182" s="282"/>
      <c r="EF1182" s="495" t="str">
        <f>""&amp;(MID(数据表!AZ1182,1,MIN(FIND({"(";"（"},数据表!AZ1182&amp;"(（",1)-1)))&amp;""</f>
        <v/>
      </c>
      <c r="EG1182" s="495" t="str">
        <f>""&amp;(MID(数据表!AZ1182,1,MIN(FIND({0;1;2;3;4;5;6;7;8;9},数据表!AZ1182&amp;"1234567890",1)-1)))&amp;""</f>
        <v/>
      </c>
    </row>
    <row r="1183" spans="2:137" s="310" customFormat="1" ht="12" customHeight="1">
      <c r="B1183" s="286"/>
      <c r="C1183" s="286"/>
      <c r="D1183" s="286"/>
      <c r="E1183" s="479"/>
      <c r="F1183" s="282"/>
      <c r="G1183" s="283"/>
      <c r="H1183" s="421"/>
      <c r="I1183" s="421"/>
      <c r="J1183" s="283"/>
      <c r="K1183" s="421"/>
      <c r="L1183" s="282"/>
      <c r="N1183" s="282"/>
      <c r="S1183" s="282"/>
      <c r="T1183" s="283"/>
      <c r="U1183" s="283"/>
      <c r="V1183" s="283"/>
      <c r="W1183" s="283"/>
      <c r="X1183" s="283"/>
      <c r="Y1183" s="282"/>
      <c r="Z1183" s="282"/>
      <c r="AA1183" s="283"/>
      <c r="AB1183" s="282"/>
      <c r="AC1183" s="282"/>
      <c r="AD1183" s="282"/>
      <c r="AE1183" s="282"/>
      <c r="AF1183" s="283"/>
      <c r="AG1183" s="402"/>
      <c r="AH1183" s="283"/>
      <c r="AI1183" s="283"/>
      <c r="AJ1183" s="283"/>
      <c r="AK1183" s="283"/>
      <c r="AL1183" s="283"/>
      <c r="AM1183" s="282"/>
      <c r="AN1183" s="282"/>
      <c r="AO1183" s="282"/>
      <c r="AP1183" s="282"/>
      <c r="AQ1183" s="282"/>
      <c r="AR1183" s="282"/>
      <c r="AT1183" s="283"/>
      <c r="AU1183" s="283"/>
      <c r="AV1183" s="283"/>
      <c r="AW1183" s="283"/>
      <c r="AY1183" s="283"/>
      <c r="AZ1183" s="282"/>
      <c r="BA1183" s="283"/>
      <c r="BB1183" s="282"/>
      <c r="BC1183" s="282"/>
      <c r="BD1183" s="282"/>
      <c r="BE1183" s="283"/>
      <c r="BG1183" s="282"/>
      <c r="BH1183" s="282"/>
      <c r="BI1183" s="282"/>
      <c r="BL1183" s="421"/>
      <c r="BM1183" s="424"/>
      <c r="BN1183" s="424"/>
      <c r="BO1183" s="424"/>
      <c r="BP1183" s="424"/>
      <c r="BQ1183" s="421"/>
      <c r="BR1183" s="421"/>
      <c r="BV1183" s="282"/>
      <c r="BW1183" s="283"/>
      <c r="BY1183" s="283"/>
      <c r="BZ1183" s="283"/>
      <c r="CA1183" s="283"/>
      <c r="CB1183" s="282"/>
      <c r="CC1183" s="282"/>
      <c r="CD1183" s="282"/>
      <c r="CE1183" s="282"/>
      <c r="CG1183" s="427"/>
      <c r="CH1183" s="402"/>
      <c r="CI1183" s="424"/>
      <c r="CJ1183" s="282"/>
      <c r="CK1183" s="282"/>
      <c r="CL1183" s="283"/>
      <c r="CM1183" s="283"/>
      <c r="CP1183" s="282"/>
      <c r="DC1183" s="282"/>
      <c r="DD1183" s="282"/>
      <c r="DE1183" s="282"/>
      <c r="DF1183" s="282"/>
      <c r="DG1183" s="282"/>
      <c r="DH1183" s="282"/>
      <c r="DI1183" s="282"/>
      <c r="DJ1183" s="282"/>
      <c r="EF1183" s="495" t="str">
        <f>""&amp;(MID(数据表!AZ1183,1,MIN(FIND({"(";"（"},数据表!AZ1183&amp;"(（",1)-1)))&amp;""</f>
        <v/>
      </c>
      <c r="EG1183" s="495" t="str">
        <f>""&amp;(MID(数据表!AZ1183,1,MIN(FIND({0;1;2;3;4;5;6;7;8;9},数据表!AZ1183&amp;"1234567890",1)-1)))&amp;""</f>
        <v/>
      </c>
    </row>
    <row r="1184" spans="2:137" s="310" customFormat="1" ht="12" customHeight="1">
      <c r="B1184" s="286"/>
      <c r="C1184" s="286"/>
      <c r="D1184" s="286"/>
      <c r="E1184" s="479"/>
      <c r="F1184" s="282"/>
      <c r="G1184" s="283"/>
      <c r="H1184" s="421"/>
      <c r="I1184" s="421"/>
      <c r="J1184" s="283"/>
      <c r="K1184" s="421"/>
      <c r="L1184" s="282"/>
      <c r="N1184" s="282"/>
      <c r="S1184" s="282"/>
      <c r="T1184" s="283"/>
      <c r="U1184" s="283"/>
      <c r="V1184" s="283"/>
      <c r="W1184" s="283"/>
      <c r="X1184" s="283"/>
      <c r="Y1184" s="282"/>
      <c r="Z1184" s="282"/>
      <c r="AA1184" s="283"/>
      <c r="AB1184" s="282"/>
      <c r="AC1184" s="282"/>
      <c r="AD1184" s="282"/>
      <c r="AE1184" s="282"/>
      <c r="AF1184" s="283"/>
      <c r="AG1184" s="402"/>
      <c r="AH1184" s="283"/>
      <c r="AI1184" s="283"/>
      <c r="AJ1184" s="283"/>
      <c r="AK1184" s="283"/>
      <c r="AL1184" s="283"/>
      <c r="AM1184" s="282"/>
      <c r="AN1184" s="282"/>
      <c r="AO1184" s="282"/>
      <c r="AP1184" s="282"/>
      <c r="AQ1184" s="282"/>
      <c r="AR1184" s="282"/>
      <c r="AT1184" s="283"/>
      <c r="AU1184" s="283"/>
      <c r="AV1184" s="283"/>
      <c r="AW1184" s="283"/>
      <c r="AY1184" s="283"/>
      <c r="AZ1184" s="282"/>
      <c r="BA1184" s="283"/>
      <c r="BB1184" s="282"/>
      <c r="BC1184" s="282"/>
      <c r="BD1184" s="282"/>
      <c r="BE1184" s="283"/>
      <c r="BG1184" s="282"/>
      <c r="BH1184" s="282"/>
      <c r="BI1184" s="282"/>
      <c r="BL1184" s="421"/>
      <c r="BM1184" s="424"/>
      <c r="BN1184" s="424"/>
      <c r="BO1184" s="424"/>
      <c r="BP1184" s="424"/>
      <c r="BQ1184" s="421"/>
      <c r="BR1184" s="421"/>
      <c r="BV1184" s="282"/>
      <c r="BW1184" s="283"/>
      <c r="BY1184" s="283"/>
      <c r="BZ1184" s="283"/>
      <c r="CA1184" s="283"/>
      <c r="CB1184" s="282"/>
      <c r="CC1184" s="282"/>
      <c r="CD1184" s="282"/>
      <c r="CE1184" s="282"/>
      <c r="CG1184" s="427"/>
      <c r="CH1184" s="402"/>
      <c r="CI1184" s="424"/>
      <c r="CJ1184" s="282"/>
      <c r="CK1184" s="282"/>
      <c r="CL1184" s="283"/>
      <c r="CM1184" s="283"/>
      <c r="CP1184" s="282"/>
      <c r="DC1184" s="282"/>
      <c r="DD1184" s="282"/>
      <c r="DE1184" s="282"/>
      <c r="DF1184" s="282"/>
      <c r="DG1184" s="282"/>
      <c r="DH1184" s="282"/>
      <c r="DI1184" s="282"/>
      <c r="DJ1184" s="282"/>
      <c r="EF1184" s="495" t="str">
        <f>""&amp;(MID(数据表!AZ1184,1,MIN(FIND({"(";"（"},数据表!AZ1184&amp;"(（",1)-1)))&amp;""</f>
        <v/>
      </c>
      <c r="EG1184" s="495" t="str">
        <f>""&amp;(MID(数据表!AZ1184,1,MIN(FIND({0;1;2;3;4;5;6;7;8;9},数据表!AZ1184&amp;"1234567890",1)-1)))&amp;""</f>
        <v/>
      </c>
    </row>
    <row r="1185" spans="2:137" s="310" customFormat="1" ht="12" customHeight="1">
      <c r="B1185" s="286"/>
      <c r="C1185" s="286"/>
      <c r="D1185" s="286"/>
      <c r="E1185" s="479"/>
      <c r="F1185" s="282"/>
      <c r="G1185" s="283"/>
      <c r="H1185" s="421"/>
      <c r="I1185" s="421"/>
      <c r="J1185" s="283"/>
      <c r="K1185" s="421"/>
      <c r="L1185" s="282"/>
      <c r="N1185" s="282"/>
      <c r="S1185" s="282"/>
      <c r="T1185" s="283"/>
      <c r="U1185" s="283"/>
      <c r="V1185" s="283"/>
      <c r="W1185" s="283"/>
      <c r="X1185" s="283"/>
      <c r="Y1185" s="282"/>
      <c r="Z1185" s="282"/>
      <c r="AA1185" s="283"/>
      <c r="AB1185" s="282"/>
      <c r="AC1185" s="282"/>
      <c r="AD1185" s="282"/>
      <c r="AE1185" s="282"/>
      <c r="AF1185" s="283"/>
      <c r="AG1185" s="402"/>
      <c r="AH1185" s="283"/>
      <c r="AI1185" s="283"/>
      <c r="AJ1185" s="283"/>
      <c r="AK1185" s="283"/>
      <c r="AL1185" s="283"/>
      <c r="AM1185" s="282"/>
      <c r="AN1185" s="282"/>
      <c r="AO1185" s="282"/>
      <c r="AP1185" s="282"/>
      <c r="AQ1185" s="282"/>
      <c r="AR1185" s="282"/>
      <c r="AT1185" s="283"/>
      <c r="AU1185" s="283"/>
      <c r="AV1185" s="283"/>
      <c r="AW1185" s="283"/>
      <c r="AY1185" s="283"/>
      <c r="AZ1185" s="282"/>
      <c r="BA1185" s="283"/>
      <c r="BB1185" s="282"/>
      <c r="BC1185" s="282"/>
      <c r="BD1185" s="282"/>
      <c r="BE1185" s="283"/>
      <c r="BG1185" s="282"/>
      <c r="BH1185" s="282"/>
      <c r="BI1185" s="282"/>
      <c r="BL1185" s="421"/>
      <c r="BM1185" s="424"/>
      <c r="BN1185" s="424"/>
      <c r="BO1185" s="424"/>
      <c r="BP1185" s="424"/>
      <c r="BQ1185" s="421"/>
      <c r="BR1185" s="421"/>
      <c r="BV1185" s="282"/>
      <c r="BW1185" s="283"/>
      <c r="BY1185" s="283"/>
      <c r="BZ1185" s="283"/>
      <c r="CA1185" s="283"/>
      <c r="CB1185" s="282"/>
      <c r="CC1185" s="282"/>
      <c r="CD1185" s="282"/>
      <c r="CE1185" s="282"/>
      <c r="CG1185" s="427"/>
      <c r="CH1185" s="402"/>
      <c r="CI1185" s="424"/>
      <c r="CJ1185" s="282"/>
      <c r="CK1185" s="282"/>
      <c r="CL1185" s="283"/>
      <c r="CM1185" s="283"/>
      <c r="CP1185" s="282"/>
      <c r="DC1185" s="282"/>
      <c r="DD1185" s="282"/>
      <c r="DE1185" s="282"/>
      <c r="DF1185" s="282"/>
      <c r="DG1185" s="282"/>
      <c r="DH1185" s="282"/>
      <c r="DI1185" s="282"/>
      <c r="DJ1185" s="282"/>
      <c r="EF1185" s="495" t="str">
        <f>""&amp;(MID(数据表!AZ1185,1,MIN(FIND({"(";"（"},数据表!AZ1185&amp;"(（",1)-1)))&amp;""</f>
        <v/>
      </c>
      <c r="EG1185" s="495" t="str">
        <f>""&amp;(MID(数据表!AZ1185,1,MIN(FIND({0;1;2;3;4;5;6;7;8;9},数据表!AZ1185&amp;"1234567890",1)-1)))&amp;""</f>
        <v/>
      </c>
    </row>
    <row r="1186" spans="2:137" s="310" customFormat="1" ht="12" customHeight="1">
      <c r="B1186" s="286"/>
      <c r="C1186" s="286"/>
      <c r="D1186" s="286"/>
      <c r="E1186" s="479"/>
      <c r="F1186" s="282"/>
      <c r="G1186" s="283"/>
      <c r="H1186" s="421"/>
      <c r="I1186" s="421"/>
      <c r="J1186" s="283"/>
      <c r="K1186" s="421"/>
      <c r="L1186" s="282"/>
      <c r="N1186" s="282"/>
      <c r="S1186" s="282"/>
      <c r="T1186" s="283"/>
      <c r="U1186" s="283"/>
      <c r="V1186" s="283"/>
      <c r="W1186" s="283"/>
      <c r="X1186" s="283"/>
      <c r="Y1186" s="282"/>
      <c r="Z1186" s="282"/>
      <c r="AA1186" s="283"/>
      <c r="AB1186" s="282"/>
      <c r="AC1186" s="282"/>
      <c r="AD1186" s="282"/>
      <c r="AE1186" s="282"/>
      <c r="AF1186" s="283"/>
      <c r="AG1186" s="402"/>
      <c r="AH1186" s="283"/>
      <c r="AI1186" s="283"/>
      <c r="AJ1186" s="283"/>
      <c r="AK1186" s="283"/>
      <c r="AL1186" s="283"/>
      <c r="AM1186" s="282"/>
      <c r="AN1186" s="282"/>
      <c r="AO1186" s="282"/>
      <c r="AP1186" s="282"/>
      <c r="AQ1186" s="282"/>
      <c r="AR1186" s="282"/>
      <c r="AT1186" s="283"/>
      <c r="AU1186" s="283"/>
      <c r="AV1186" s="283"/>
      <c r="AW1186" s="283"/>
      <c r="AY1186" s="283"/>
      <c r="AZ1186" s="282"/>
      <c r="BA1186" s="283"/>
      <c r="BB1186" s="282"/>
      <c r="BC1186" s="282"/>
      <c r="BD1186" s="282"/>
      <c r="BE1186" s="283"/>
      <c r="BG1186" s="282"/>
      <c r="BH1186" s="282"/>
      <c r="BI1186" s="282"/>
      <c r="BL1186" s="421"/>
      <c r="BM1186" s="424"/>
      <c r="BN1186" s="424"/>
      <c r="BO1186" s="424"/>
      <c r="BP1186" s="424"/>
      <c r="BQ1186" s="421"/>
      <c r="BR1186" s="421"/>
      <c r="BV1186" s="282"/>
      <c r="BW1186" s="283"/>
      <c r="BY1186" s="283"/>
      <c r="BZ1186" s="283"/>
      <c r="CA1186" s="283"/>
      <c r="CB1186" s="282"/>
      <c r="CC1186" s="282"/>
      <c r="CD1186" s="282"/>
      <c r="CE1186" s="282"/>
      <c r="CG1186" s="427"/>
      <c r="CH1186" s="402"/>
      <c r="CI1186" s="424"/>
      <c r="CJ1186" s="282"/>
      <c r="CK1186" s="282"/>
      <c r="CL1186" s="283"/>
      <c r="CM1186" s="283"/>
      <c r="CP1186" s="282"/>
      <c r="DC1186" s="282"/>
      <c r="DD1186" s="282"/>
      <c r="DE1186" s="282"/>
      <c r="DF1186" s="282"/>
      <c r="DG1186" s="282"/>
      <c r="DH1186" s="282"/>
      <c r="DI1186" s="282"/>
      <c r="DJ1186" s="282"/>
      <c r="EF1186" s="495" t="str">
        <f>""&amp;(MID(数据表!AZ1186,1,MIN(FIND({"(";"（"},数据表!AZ1186&amp;"(（",1)-1)))&amp;""</f>
        <v/>
      </c>
      <c r="EG1186" s="495" t="str">
        <f>""&amp;(MID(数据表!AZ1186,1,MIN(FIND({0;1;2;3;4;5;6;7;8;9},数据表!AZ1186&amp;"1234567890",1)-1)))&amp;""</f>
        <v/>
      </c>
    </row>
    <row r="1187" spans="2:137" s="310" customFormat="1" ht="12" customHeight="1">
      <c r="B1187" s="286"/>
      <c r="C1187" s="286"/>
      <c r="D1187" s="286"/>
      <c r="E1187" s="479"/>
      <c r="F1187" s="282"/>
      <c r="G1187" s="283"/>
      <c r="H1187" s="421"/>
      <c r="I1187" s="421"/>
      <c r="J1187" s="283"/>
      <c r="K1187" s="421"/>
      <c r="L1187" s="282"/>
      <c r="N1187" s="282"/>
      <c r="S1187" s="282"/>
      <c r="T1187" s="283"/>
      <c r="U1187" s="283"/>
      <c r="V1187" s="283"/>
      <c r="W1187" s="283"/>
      <c r="X1187" s="283"/>
      <c r="Y1187" s="282"/>
      <c r="Z1187" s="282"/>
      <c r="AA1187" s="283"/>
      <c r="AB1187" s="282"/>
      <c r="AC1187" s="282"/>
      <c r="AD1187" s="282"/>
      <c r="AE1187" s="282"/>
      <c r="AF1187" s="283"/>
      <c r="AG1187" s="402"/>
      <c r="AH1187" s="283"/>
      <c r="AI1187" s="283"/>
      <c r="AJ1187" s="283"/>
      <c r="AK1187" s="283"/>
      <c r="AL1187" s="283"/>
      <c r="AM1187" s="282"/>
      <c r="AN1187" s="282"/>
      <c r="AO1187" s="282"/>
      <c r="AP1187" s="282"/>
      <c r="AQ1187" s="282"/>
      <c r="AR1187" s="282"/>
      <c r="AT1187" s="283"/>
      <c r="AU1187" s="283"/>
      <c r="AV1187" s="283"/>
      <c r="AW1187" s="283"/>
      <c r="AY1187" s="283"/>
      <c r="AZ1187" s="282"/>
      <c r="BA1187" s="283"/>
      <c r="BB1187" s="282"/>
      <c r="BC1187" s="282"/>
      <c r="BD1187" s="282"/>
      <c r="BE1187" s="283"/>
      <c r="BG1187" s="282"/>
      <c r="BH1187" s="282"/>
      <c r="BI1187" s="282"/>
      <c r="BL1187" s="421"/>
      <c r="BM1187" s="424"/>
      <c r="BN1187" s="424"/>
      <c r="BO1187" s="424"/>
      <c r="BP1187" s="424"/>
      <c r="BQ1187" s="421"/>
      <c r="BR1187" s="421"/>
      <c r="BV1187" s="282"/>
      <c r="BW1187" s="283"/>
      <c r="BY1187" s="283"/>
      <c r="BZ1187" s="283"/>
      <c r="CA1187" s="283"/>
      <c r="CB1187" s="282"/>
      <c r="CC1187" s="282"/>
      <c r="CD1187" s="282"/>
      <c r="CE1187" s="282"/>
      <c r="CG1187" s="427"/>
      <c r="CH1187" s="402"/>
      <c r="CI1187" s="424"/>
      <c r="CJ1187" s="282"/>
      <c r="CK1187" s="282"/>
      <c r="CL1187" s="283"/>
      <c r="CM1187" s="283"/>
      <c r="CP1187" s="282"/>
      <c r="DC1187" s="282"/>
      <c r="DD1187" s="282"/>
      <c r="DE1187" s="282"/>
      <c r="DF1187" s="282"/>
      <c r="DG1187" s="282"/>
      <c r="DH1187" s="282"/>
      <c r="DI1187" s="282"/>
      <c r="DJ1187" s="282"/>
      <c r="EF1187" s="495" t="str">
        <f>""&amp;(MID(数据表!AZ1187,1,MIN(FIND({"(";"（"},数据表!AZ1187&amp;"(（",1)-1)))&amp;""</f>
        <v/>
      </c>
      <c r="EG1187" s="495" t="str">
        <f>""&amp;(MID(数据表!AZ1187,1,MIN(FIND({0;1;2;3;4;5;6;7;8;9},数据表!AZ1187&amp;"1234567890",1)-1)))&amp;""</f>
        <v/>
      </c>
    </row>
    <row r="1188" spans="2:137" s="310" customFormat="1" ht="12" customHeight="1">
      <c r="B1188" s="286"/>
      <c r="C1188" s="286"/>
      <c r="D1188" s="286"/>
      <c r="E1188" s="479"/>
      <c r="F1188" s="282"/>
      <c r="G1188" s="283"/>
      <c r="H1188" s="421"/>
      <c r="I1188" s="421"/>
      <c r="J1188" s="283"/>
      <c r="K1188" s="421"/>
      <c r="L1188" s="282"/>
      <c r="N1188" s="282"/>
      <c r="S1188" s="282"/>
      <c r="T1188" s="283"/>
      <c r="U1188" s="283"/>
      <c r="V1188" s="283"/>
      <c r="W1188" s="283"/>
      <c r="X1188" s="283"/>
      <c r="Y1188" s="282"/>
      <c r="Z1188" s="282"/>
      <c r="AA1188" s="283"/>
      <c r="AB1188" s="282"/>
      <c r="AC1188" s="282"/>
      <c r="AD1188" s="282"/>
      <c r="AE1188" s="282"/>
      <c r="AF1188" s="283"/>
      <c r="AG1188" s="402"/>
      <c r="AH1188" s="283"/>
      <c r="AI1188" s="283"/>
      <c r="AJ1188" s="283"/>
      <c r="AK1188" s="283"/>
      <c r="AL1188" s="283"/>
      <c r="AM1188" s="282"/>
      <c r="AN1188" s="282"/>
      <c r="AO1188" s="282"/>
      <c r="AP1188" s="282"/>
      <c r="AQ1188" s="282"/>
      <c r="AR1188" s="282"/>
      <c r="AT1188" s="283"/>
      <c r="AU1188" s="283"/>
      <c r="AV1188" s="283"/>
      <c r="AW1188" s="283"/>
      <c r="AY1188" s="283"/>
      <c r="AZ1188" s="282"/>
      <c r="BA1188" s="283"/>
      <c r="BB1188" s="282"/>
      <c r="BC1188" s="282"/>
      <c r="BD1188" s="282"/>
      <c r="BE1188" s="283"/>
      <c r="BG1188" s="282"/>
      <c r="BH1188" s="282"/>
      <c r="BI1188" s="282"/>
      <c r="BL1188" s="421"/>
      <c r="BM1188" s="424"/>
      <c r="BN1188" s="424"/>
      <c r="BO1188" s="424"/>
      <c r="BP1188" s="424"/>
      <c r="BQ1188" s="421"/>
      <c r="BR1188" s="421"/>
      <c r="BV1188" s="282"/>
      <c r="BW1188" s="283"/>
      <c r="BY1188" s="283"/>
      <c r="BZ1188" s="283"/>
      <c r="CA1188" s="283"/>
      <c r="CB1188" s="282"/>
      <c r="CC1188" s="282"/>
      <c r="CD1188" s="282"/>
      <c r="CE1188" s="282"/>
      <c r="CG1188" s="427"/>
      <c r="CH1188" s="402"/>
      <c r="CI1188" s="424"/>
      <c r="CJ1188" s="282"/>
      <c r="CK1188" s="282"/>
      <c r="CL1188" s="283"/>
      <c r="CM1188" s="283"/>
      <c r="CP1188" s="282"/>
      <c r="DC1188" s="282"/>
      <c r="DD1188" s="282"/>
      <c r="DE1188" s="282"/>
      <c r="DF1188" s="282"/>
      <c r="DG1188" s="282"/>
      <c r="DH1188" s="282"/>
      <c r="DI1188" s="282"/>
      <c r="DJ1188" s="282"/>
      <c r="EF1188" s="495" t="str">
        <f>""&amp;(MID(数据表!AZ1188,1,MIN(FIND({"(";"（"},数据表!AZ1188&amp;"(（",1)-1)))&amp;""</f>
        <v/>
      </c>
      <c r="EG1188" s="495" t="str">
        <f>""&amp;(MID(数据表!AZ1188,1,MIN(FIND({0;1;2;3;4;5;6;7;8;9},数据表!AZ1188&amp;"1234567890",1)-1)))&amp;""</f>
        <v/>
      </c>
    </row>
    <row r="1189" spans="2:137" s="310" customFormat="1" ht="12" customHeight="1">
      <c r="B1189" s="286"/>
      <c r="C1189" s="286"/>
      <c r="D1189" s="286"/>
      <c r="E1189" s="479"/>
      <c r="F1189" s="282"/>
      <c r="G1189" s="283"/>
      <c r="H1189" s="421"/>
      <c r="I1189" s="421"/>
      <c r="J1189" s="283"/>
      <c r="K1189" s="421"/>
      <c r="L1189" s="282"/>
      <c r="N1189" s="282"/>
      <c r="S1189" s="282"/>
      <c r="T1189" s="283"/>
      <c r="U1189" s="283"/>
      <c r="V1189" s="283"/>
      <c r="W1189" s="283"/>
      <c r="X1189" s="283"/>
      <c r="Y1189" s="282"/>
      <c r="Z1189" s="282"/>
      <c r="AA1189" s="283"/>
      <c r="AB1189" s="282"/>
      <c r="AC1189" s="282"/>
      <c r="AD1189" s="282"/>
      <c r="AE1189" s="282"/>
      <c r="AF1189" s="283"/>
      <c r="AG1189" s="402"/>
      <c r="AH1189" s="283"/>
      <c r="AI1189" s="283"/>
      <c r="AJ1189" s="283"/>
      <c r="AK1189" s="283"/>
      <c r="AL1189" s="283"/>
      <c r="AM1189" s="282"/>
      <c r="AN1189" s="282"/>
      <c r="AO1189" s="282"/>
      <c r="AP1189" s="282"/>
      <c r="AQ1189" s="282"/>
      <c r="AR1189" s="282"/>
      <c r="AT1189" s="283"/>
      <c r="AU1189" s="283"/>
      <c r="AV1189" s="283"/>
      <c r="AW1189" s="283"/>
      <c r="AY1189" s="283"/>
      <c r="AZ1189" s="282"/>
      <c r="BA1189" s="283"/>
      <c r="BB1189" s="282"/>
      <c r="BC1189" s="282"/>
      <c r="BD1189" s="282"/>
      <c r="BE1189" s="283"/>
      <c r="BG1189" s="282"/>
      <c r="BH1189" s="282"/>
      <c r="BI1189" s="282"/>
      <c r="BL1189" s="421"/>
      <c r="BM1189" s="424"/>
      <c r="BN1189" s="424"/>
      <c r="BO1189" s="424"/>
      <c r="BP1189" s="424"/>
      <c r="BQ1189" s="421"/>
      <c r="BR1189" s="421"/>
      <c r="BV1189" s="282"/>
      <c r="BW1189" s="283"/>
      <c r="BY1189" s="283"/>
      <c r="BZ1189" s="283"/>
      <c r="CA1189" s="283"/>
      <c r="CB1189" s="282"/>
      <c r="CC1189" s="282"/>
      <c r="CD1189" s="282"/>
      <c r="CE1189" s="282"/>
      <c r="CG1189" s="427"/>
      <c r="CH1189" s="402"/>
      <c r="CI1189" s="424"/>
      <c r="CJ1189" s="282"/>
      <c r="CK1189" s="282"/>
      <c r="CL1189" s="283"/>
      <c r="CM1189" s="283"/>
      <c r="CP1189" s="282"/>
      <c r="DC1189" s="282"/>
      <c r="DD1189" s="282"/>
      <c r="DE1189" s="282"/>
      <c r="DF1189" s="282"/>
      <c r="DG1189" s="282"/>
      <c r="DH1189" s="282"/>
      <c r="DI1189" s="282"/>
      <c r="DJ1189" s="282"/>
      <c r="EF1189" s="495" t="str">
        <f>""&amp;(MID(数据表!AZ1189,1,MIN(FIND({"(";"（"},数据表!AZ1189&amp;"(（",1)-1)))&amp;""</f>
        <v/>
      </c>
      <c r="EG1189" s="495" t="str">
        <f>""&amp;(MID(数据表!AZ1189,1,MIN(FIND({0;1;2;3;4;5;6;7;8;9},数据表!AZ1189&amp;"1234567890",1)-1)))&amp;""</f>
        <v/>
      </c>
    </row>
    <row r="1190" spans="2:137" s="310" customFormat="1" ht="12" customHeight="1">
      <c r="B1190" s="286"/>
      <c r="C1190" s="286"/>
      <c r="D1190" s="286"/>
      <c r="E1190" s="479"/>
      <c r="F1190" s="282"/>
      <c r="G1190" s="283"/>
      <c r="H1190" s="421"/>
      <c r="I1190" s="421"/>
      <c r="J1190" s="283"/>
      <c r="K1190" s="421"/>
      <c r="L1190" s="282"/>
      <c r="N1190" s="282"/>
      <c r="S1190" s="282"/>
      <c r="T1190" s="283"/>
      <c r="U1190" s="283"/>
      <c r="V1190" s="283"/>
      <c r="W1190" s="283"/>
      <c r="X1190" s="283"/>
      <c r="Y1190" s="282"/>
      <c r="Z1190" s="282"/>
      <c r="AA1190" s="283"/>
      <c r="AB1190" s="282"/>
      <c r="AC1190" s="282"/>
      <c r="AD1190" s="282"/>
      <c r="AE1190" s="282"/>
      <c r="AF1190" s="283"/>
      <c r="AG1190" s="402"/>
      <c r="AH1190" s="283"/>
      <c r="AI1190" s="283"/>
      <c r="AJ1190" s="283"/>
      <c r="AK1190" s="283"/>
      <c r="AL1190" s="283"/>
      <c r="AM1190" s="282"/>
      <c r="AN1190" s="282"/>
      <c r="AO1190" s="282"/>
      <c r="AP1190" s="282"/>
      <c r="AQ1190" s="282"/>
      <c r="AR1190" s="282"/>
      <c r="AT1190" s="283"/>
      <c r="AU1190" s="283"/>
      <c r="AV1190" s="283"/>
      <c r="AW1190" s="283"/>
      <c r="AY1190" s="283"/>
      <c r="AZ1190" s="282"/>
      <c r="BA1190" s="283"/>
      <c r="BB1190" s="282"/>
      <c r="BC1190" s="282"/>
      <c r="BD1190" s="282"/>
      <c r="BE1190" s="283"/>
      <c r="BG1190" s="282"/>
      <c r="BH1190" s="282"/>
      <c r="BI1190" s="282"/>
      <c r="BL1190" s="421"/>
      <c r="BM1190" s="424"/>
      <c r="BN1190" s="424"/>
      <c r="BO1190" s="424"/>
      <c r="BP1190" s="424"/>
      <c r="BQ1190" s="421"/>
      <c r="BR1190" s="421"/>
      <c r="BV1190" s="282"/>
      <c r="BW1190" s="283"/>
      <c r="BY1190" s="283"/>
      <c r="BZ1190" s="283"/>
      <c r="CA1190" s="283"/>
      <c r="CB1190" s="282"/>
      <c r="CC1190" s="282"/>
      <c r="CD1190" s="282"/>
      <c r="CE1190" s="282"/>
      <c r="CG1190" s="427"/>
      <c r="CH1190" s="402"/>
      <c r="CI1190" s="424"/>
      <c r="CJ1190" s="282"/>
      <c r="CK1190" s="282"/>
      <c r="CL1190" s="283"/>
      <c r="CM1190" s="283"/>
      <c r="CP1190" s="282"/>
      <c r="DC1190" s="282"/>
      <c r="DD1190" s="282"/>
      <c r="DE1190" s="282"/>
      <c r="DF1190" s="282"/>
      <c r="DG1190" s="282"/>
      <c r="DH1190" s="282"/>
      <c r="DI1190" s="282"/>
      <c r="DJ1190" s="282"/>
      <c r="EF1190" s="495" t="str">
        <f>""&amp;(MID(数据表!AZ1190,1,MIN(FIND({"(";"（"},数据表!AZ1190&amp;"(（",1)-1)))&amp;""</f>
        <v/>
      </c>
      <c r="EG1190" s="495" t="str">
        <f>""&amp;(MID(数据表!AZ1190,1,MIN(FIND({0;1;2;3;4;5;6;7;8;9},数据表!AZ1190&amp;"1234567890",1)-1)))&amp;""</f>
        <v/>
      </c>
    </row>
    <row r="1191" spans="2:137" s="310" customFormat="1" ht="12" customHeight="1">
      <c r="B1191" s="286"/>
      <c r="C1191" s="286"/>
      <c r="D1191" s="286"/>
      <c r="E1191" s="479"/>
      <c r="F1191" s="282"/>
      <c r="G1191" s="283"/>
      <c r="H1191" s="421"/>
      <c r="I1191" s="421"/>
      <c r="J1191" s="283"/>
      <c r="K1191" s="421"/>
      <c r="L1191" s="282"/>
      <c r="N1191" s="282"/>
      <c r="S1191" s="282"/>
      <c r="T1191" s="283"/>
      <c r="U1191" s="283"/>
      <c r="V1191" s="283"/>
      <c r="W1191" s="283"/>
      <c r="X1191" s="283"/>
      <c r="Y1191" s="282"/>
      <c r="Z1191" s="282"/>
      <c r="AA1191" s="283"/>
      <c r="AB1191" s="282"/>
      <c r="AC1191" s="282"/>
      <c r="AD1191" s="282"/>
      <c r="AE1191" s="282"/>
      <c r="AF1191" s="283"/>
      <c r="AG1191" s="402"/>
      <c r="AH1191" s="283"/>
      <c r="AI1191" s="283"/>
      <c r="AJ1191" s="283"/>
      <c r="AK1191" s="283"/>
      <c r="AL1191" s="283"/>
      <c r="AM1191" s="282"/>
      <c r="AN1191" s="282"/>
      <c r="AO1191" s="282"/>
      <c r="AP1191" s="282"/>
      <c r="AQ1191" s="282"/>
      <c r="AR1191" s="282"/>
      <c r="AT1191" s="283"/>
      <c r="AU1191" s="283"/>
      <c r="AV1191" s="283"/>
      <c r="AW1191" s="283"/>
      <c r="AY1191" s="283"/>
      <c r="AZ1191" s="282"/>
      <c r="BA1191" s="283"/>
      <c r="BB1191" s="282"/>
      <c r="BC1191" s="282"/>
      <c r="BD1191" s="282"/>
      <c r="BE1191" s="283"/>
      <c r="BG1191" s="282"/>
      <c r="BH1191" s="282"/>
      <c r="BI1191" s="282"/>
      <c r="BL1191" s="421"/>
      <c r="BM1191" s="424"/>
      <c r="BN1191" s="424"/>
      <c r="BO1191" s="424"/>
      <c r="BP1191" s="424"/>
      <c r="BQ1191" s="421"/>
      <c r="BR1191" s="421"/>
      <c r="BV1191" s="282"/>
      <c r="BW1191" s="283"/>
      <c r="BY1191" s="283"/>
      <c r="BZ1191" s="283"/>
      <c r="CA1191" s="283"/>
      <c r="CB1191" s="282"/>
      <c r="CC1191" s="282"/>
      <c r="CD1191" s="282"/>
      <c r="CE1191" s="282"/>
      <c r="CG1191" s="427"/>
      <c r="CH1191" s="402"/>
      <c r="CI1191" s="424"/>
      <c r="CJ1191" s="282"/>
      <c r="CK1191" s="282"/>
      <c r="CL1191" s="283"/>
      <c r="CM1191" s="283"/>
      <c r="CP1191" s="282"/>
      <c r="DC1191" s="282"/>
      <c r="DD1191" s="282"/>
      <c r="DE1191" s="282"/>
      <c r="DF1191" s="282"/>
      <c r="DG1191" s="282"/>
      <c r="DH1191" s="282"/>
      <c r="DI1191" s="282"/>
      <c r="DJ1191" s="282"/>
      <c r="EF1191" s="495" t="str">
        <f>""&amp;(MID(数据表!AZ1191,1,MIN(FIND({"(";"（"},数据表!AZ1191&amp;"(（",1)-1)))&amp;""</f>
        <v/>
      </c>
      <c r="EG1191" s="495" t="str">
        <f>""&amp;(MID(数据表!AZ1191,1,MIN(FIND({0;1;2;3;4;5;6;7;8;9},数据表!AZ1191&amp;"1234567890",1)-1)))&amp;""</f>
        <v/>
      </c>
    </row>
    <row r="1192" spans="2:137" s="310" customFormat="1" ht="12" customHeight="1">
      <c r="B1192" s="286"/>
      <c r="C1192" s="286"/>
      <c r="D1192" s="286"/>
      <c r="E1192" s="479"/>
      <c r="F1192" s="282"/>
      <c r="G1192" s="283"/>
      <c r="H1192" s="421"/>
      <c r="I1192" s="421"/>
      <c r="J1192" s="283"/>
      <c r="K1192" s="421"/>
      <c r="L1192" s="282"/>
      <c r="N1192" s="282"/>
      <c r="S1192" s="282"/>
      <c r="T1192" s="283"/>
      <c r="U1192" s="283"/>
      <c r="V1192" s="283"/>
      <c r="W1192" s="283"/>
      <c r="X1192" s="283"/>
      <c r="Y1192" s="282"/>
      <c r="Z1192" s="282"/>
      <c r="AA1192" s="283"/>
      <c r="AB1192" s="282"/>
      <c r="AC1192" s="282"/>
      <c r="AD1192" s="282"/>
      <c r="AE1192" s="282"/>
      <c r="AF1192" s="283"/>
      <c r="AG1192" s="402"/>
      <c r="AH1192" s="283"/>
      <c r="AI1192" s="283"/>
      <c r="AJ1192" s="283"/>
      <c r="AK1192" s="283"/>
      <c r="AL1192" s="283"/>
      <c r="AM1192" s="282"/>
      <c r="AN1192" s="282"/>
      <c r="AO1192" s="282"/>
      <c r="AP1192" s="282"/>
      <c r="AQ1192" s="282"/>
      <c r="AR1192" s="282"/>
      <c r="AT1192" s="283"/>
      <c r="AU1192" s="283"/>
      <c r="AV1192" s="283"/>
      <c r="AW1192" s="283"/>
      <c r="AY1192" s="283"/>
      <c r="AZ1192" s="282"/>
      <c r="BA1192" s="283"/>
      <c r="BB1192" s="282"/>
      <c r="BC1192" s="282"/>
      <c r="BD1192" s="282"/>
      <c r="BE1192" s="283"/>
      <c r="BG1192" s="282"/>
      <c r="BH1192" s="282"/>
      <c r="BI1192" s="282"/>
      <c r="BL1192" s="421"/>
      <c r="BM1192" s="424"/>
      <c r="BN1192" s="424"/>
      <c r="BO1192" s="424"/>
      <c r="BP1192" s="424"/>
      <c r="BQ1192" s="421"/>
      <c r="BR1192" s="421"/>
      <c r="BV1192" s="282"/>
      <c r="BW1192" s="283"/>
      <c r="BY1192" s="283"/>
      <c r="BZ1192" s="283"/>
      <c r="CA1192" s="283"/>
      <c r="CB1192" s="282"/>
      <c r="CC1192" s="282"/>
      <c r="CD1192" s="282"/>
      <c r="CE1192" s="282"/>
      <c r="CG1192" s="427"/>
      <c r="CH1192" s="402"/>
      <c r="CI1192" s="424"/>
      <c r="CJ1192" s="282"/>
      <c r="CK1192" s="282"/>
      <c r="CL1192" s="283"/>
      <c r="CM1192" s="283"/>
      <c r="CP1192" s="282"/>
      <c r="DC1192" s="282"/>
      <c r="DD1192" s="282"/>
      <c r="DE1192" s="282"/>
      <c r="DF1192" s="282"/>
      <c r="DG1192" s="282"/>
      <c r="DH1192" s="282"/>
      <c r="DI1192" s="282"/>
      <c r="DJ1192" s="282"/>
      <c r="EF1192" s="495" t="str">
        <f>""&amp;(MID(数据表!AZ1192,1,MIN(FIND({"(";"（"},数据表!AZ1192&amp;"(（",1)-1)))&amp;""</f>
        <v/>
      </c>
      <c r="EG1192" s="495" t="str">
        <f>""&amp;(MID(数据表!AZ1192,1,MIN(FIND({0;1;2;3;4;5;6;7;8;9},数据表!AZ1192&amp;"1234567890",1)-1)))&amp;""</f>
        <v/>
      </c>
    </row>
    <row r="1193" spans="2:137" s="310" customFormat="1" ht="12" customHeight="1">
      <c r="B1193" s="286"/>
      <c r="C1193" s="286"/>
      <c r="D1193" s="286"/>
      <c r="E1193" s="479"/>
      <c r="F1193" s="282"/>
      <c r="G1193" s="283"/>
      <c r="H1193" s="421"/>
      <c r="I1193" s="421"/>
      <c r="J1193" s="283"/>
      <c r="K1193" s="421"/>
      <c r="L1193" s="282"/>
      <c r="N1193" s="282"/>
      <c r="S1193" s="282"/>
      <c r="T1193" s="283"/>
      <c r="U1193" s="283"/>
      <c r="V1193" s="283"/>
      <c r="W1193" s="283"/>
      <c r="X1193" s="283"/>
      <c r="Y1193" s="282"/>
      <c r="Z1193" s="282"/>
      <c r="AA1193" s="283"/>
      <c r="AB1193" s="282"/>
      <c r="AC1193" s="282"/>
      <c r="AD1193" s="282"/>
      <c r="AE1193" s="282"/>
      <c r="AF1193" s="283"/>
      <c r="AG1193" s="402"/>
      <c r="AH1193" s="283"/>
      <c r="AI1193" s="283"/>
      <c r="AJ1193" s="283"/>
      <c r="AK1193" s="283"/>
      <c r="AL1193" s="283"/>
      <c r="AM1193" s="282"/>
      <c r="AN1193" s="282"/>
      <c r="AO1193" s="282"/>
      <c r="AP1193" s="282"/>
      <c r="AQ1193" s="282"/>
      <c r="AR1193" s="282"/>
      <c r="AT1193" s="283"/>
      <c r="AU1193" s="283"/>
      <c r="AV1193" s="283"/>
      <c r="AW1193" s="283"/>
      <c r="AY1193" s="283"/>
      <c r="AZ1193" s="282"/>
      <c r="BA1193" s="283"/>
      <c r="BB1193" s="282"/>
      <c r="BC1193" s="282"/>
      <c r="BD1193" s="282"/>
      <c r="BE1193" s="283"/>
      <c r="BG1193" s="282"/>
      <c r="BH1193" s="282"/>
      <c r="BI1193" s="282"/>
      <c r="BL1193" s="421"/>
      <c r="BM1193" s="424"/>
      <c r="BN1193" s="424"/>
      <c r="BO1193" s="424"/>
      <c r="BP1193" s="424"/>
      <c r="BQ1193" s="421"/>
      <c r="BR1193" s="421"/>
      <c r="BV1193" s="282"/>
      <c r="BW1193" s="283"/>
      <c r="BY1193" s="283"/>
      <c r="BZ1193" s="283"/>
      <c r="CA1193" s="283"/>
      <c r="CB1193" s="282"/>
      <c r="CC1193" s="282"/>
      <c r="CD1193" s="282"/>
      <c r="CE1193" s="282"/>
      <c r="CG1193" s="427"/>
      <c r="CH1193" s="402"/>
      <c r="CI1193" s="424"/>
      <c r="CJ1193" s="282"/>
      <c r="CK1193" s="282"/>
      <c r="CL1193" s="283"/>
      <c r="CM1193" s="283"/>
      <c r="CP1193" s="282"/>
      <c r="DC1193" s="282"/>
      <c r="DD1193" s="282"/>
      <c r="DE1193" s="282"/>
      <c r="DF1193" s="282"/>
      <c r="DG1193" s="282"/>
      <c r="DH1193" s="282"/>
      <c r="DI1193" s="282"/>
      <c r="DJ1193" s="282"/>
      <c r="EF1193" s="495" t="str">
        <f>""&amp;(MID(数据表!AZ1193,1,MIN(FIND({"(";"（"},数据表!AZ1193&amp;"(（",1)-1)))&amp;""</f>
        <v/>
      </c>
      <c r="EG1193" s="495" t="str">
        <f>""&amp;(MID(数据表!AZ1193,1,MIN(FIND({0;1;2;3;4;5;6;7;8;9},数据表!AZ1193&amp;"1234567890",1)-1)))&amp;""</f>
        <v/>
      </c>
    </row>
    <row r="1194" spans="2:137" s="310" customFormat="1" ht="12" customHeight="1">
      <c r="B1194" s="286"/>
      <c r="C1194" s="286"/>
      <c r="D1194" s="286"/>
      <c r="E1194" s="479"/>
      <c r="F1194" s="282"/>
      <c r="G1194" s="283"/>
      <c r="H1194" s="421"/>
      <c r="I1194" s="421"/>
      <c r="J1194" s="283"/>
      <c r="K1194" s="421"/>
      <c r="L1194" s="282"/>
      <c r="N1194" s="282"/>
      <c r="S1194" s="282"/>
      <c r="T1194" s="283"/>
      <c r="U1194" s="283"/>
      <c r="V1194" s="283"/>
      <c r="W1194" s="283"/>
      <c r="X1194" s="283"/>
      <c r="Y1194" s="282"/>
      <c r="Z1194" s="282"/>
      <c r="AA1194" s="283"/>
      <c r="AB1194" s="282"/>
      <c r="AC1194" s="282"/>
      <c r="AD1194" s="282"/>
      <c r="AE1194" s="282"/>
      <c r="AF1194" s="283"/>
      <c r="AG1194" s="402"/>
      <c r="AH1194" s="283"/>
      <c r="AI1194" s="283"/>
      <c r="AJ1194" s="283"/>
      <c r="AK1194" s="283"/>
      <c r="AL1194" s="283"/>
      <c r="AM1194" s="282"/>
      <c r="AN1194" s="282"/>
      <c r="AO1194" s="282"/>
      <c r="AP1194" s="282"/>
      <c r="AQ1194" s="282"/>
      <c r="AR1194" s="282"/>
      <c r="AT1194" s="283"/>
      <c r="AU1194" s="283"/>
      <c r="AV1194" s="283"/>
      <c r="AW1194" s="283"/>
      <c r="AY1194" s="283"/>
      <c r="AZ1194" s="282"/>
      <c r="BA1194" s="283"/>
      <c r="BB1194" s="282"/>
      <c r="BC1194" s="282"/>
      <c r="BD1194" s="282"/>
      <c r="BE1194" s="283"/>
      <c r="BG1194" s="282"/>
      <c r="BH1194" s="282"/>
      <c r="BI1194" s="282"/>
      <c r="BL1194" s="421"/>
      <c r="BM1194" s="424"/>
      <c r="BN1194" s="424"/>
      <c r="BO1194" s="424"/>
      <c r="BP1194" s="424"/>
      <c r="BQ1194" s="421"/>
      <c r="BR1194" s="421"/>
      <c r="BV1194" s="282"/>
      <c r="BW1194" s="283"/>
      <c r="BY1194" s="283"/>
      <c r="BZ1194" s="283"/>
      <c r="CA1194" s="283"/>
      <c r="CB1194" s="282"/>
      <c r="CC1194" s="282"/>
      <c r="CD1194" s="282"/>
      <c r="CE1194" s="282"/>
      <c r="CG1194" s="427"/>
      <c r="CH1194" s="402"/>
      <c r="CI1194" s="424"/>
      <c r="CJ1194" s="282"/>
      <c r="CK1194" s="282"/>
      <c r="CL1194" s="283"/>
      <c r="CM1194" s="283"/>
      <c r="CP1194" s="282"/>
      <c r="DC1194" s="282"/>
      <c r="DD1194" s="282"/>
      <c r="DE1194" s="282"/>
      <c r="DF1194" s="282"/>
      <c r="DG1194" s="282"/>
      <c r="DH1194" s="282"/>
      <c r="DI1194" s="282"/>
      <c r="DJ1194" s="282"/>
      <c r="EF1194" s="495" t="str">
        <f>""&amp;(MID(数据表!AZ1194,1,MIN(FIND({"(";"（"},数据表!AZ1194&amp;"(（",1)-1)))&amp;""</f>
        <v/>
      </c>
      <c r="EG1194" s="495" t="str">
        <f>""&amp;(MID(数据表!AZ1194,1,MIN(FIND({0;1;2;3;4;5;6;7;8;9},数据表!AZ1194&amp;"1234567890",1)-1)))&amp;""</f>
        <v/>
      </c>
    </row>
    <row r="1195" spans="2:137" s="310" customFormat="1" ht="12" customHeight="1">
      <c r="B1195" s="286"/>
      <c r="C1195" s="286"/>
      <c r="D1195" s="286"/>
      <c r="E1195" s="479"/>
      <c r="F1195" s="282"/>
      <c r="G1195" s="283"/>
      <c r="H1195" s="421"/>
      <c r="I1195" s="421"/>
      <c r="J1195" s="283"/>
      <c r="K1195" s="421"/>
      <c r="L1195" s="282"/>
      <c r="N1195" s="282"/>
      <c r="S1195" s="282"/>
      <c r="T1195" s="283"/>
      <c r="U1195" s="283"/>
      <c r="V1195" s="283"/>
      <c r="W1195" s="283"/>
      <c r="X1195" s="283"/>
      <c r="Y1195" s="282"/>
      <c r="Z1195" s="282"/>
      <c r="AA1195" s="283"/>
      <c r="AB1195" s="282"/>
      <c r="AC1195" s="282"/>
      <c r="AD1195" s="282"/>
      <c r="AE1195" s="282"/>
      <c r="AF1195" s="283"/>
      <c r="AG1195" s="402"/>
      <c r="AH1195" s="283"/>
      <c r="AI1195" s="283"/>
      <c r="AJ1195" s="283"/>
      <c r="AK1195" s="283"/>
      <c r="AL1195" s="283"/>
      <c r="AM1195" s="282"/>
      <c r="AN1195" s="282"/>
      <c r="AO1195" s="282"/>
      <c r="AP1195" s="282"/>
      <c r="AQ1195" s="282"/>
      <c r="AR1195" s="282"/>
      <c r="AT1195" s="283"/>
      <c r="AU1195" s="283"/>
      <c r="AV1195" s="283"/>
      <c r="AW1195" s="283"/>
      <c r="AY1195" s="283"/>
      <c r="AZ1195" s="282"/>
      <c r="BA1195" s="283"/>
      <c r="BB1195" s="282"/>
      <c r="BC1195" s="282"/>
      <c r="BD1195" s="282"/>
      <c r="BE1195" s="283"/>
      <c r="BG1195" s="282"/>
      <c r="BH1195" s="282"/>
      <c r="BI1195" s="282"/>
      <c r="BL1195" s="421"/>
      <c r="BM1195" s="424"/>
      <c r="BN1195" s="424"/>
      <c r="BO1195" s="424"/>
      <c r="BP1195" s="424"/>
      <c r="BQ1195" s="421"/>
      <c r="BR1195" s="421"/>
      <c r="BV1195" s="282"/>
      <c r="BW1195" s="283"/>
      <c r="BY1195" s="283"/>
      <c r="BZ1195" s="283"/>
      <c r="CA1195" s="283"/>
      <c r="CB1195" s="282"/>
      <c r="CC1195" s="282"/>
      <c r="CD1195" s="282"/>
      <c r="CE1195" s="282"/>
      <c r="CG1195" s="427"/>
      <c r="CH1195" s="402"/>
      <c r="CI1195" s="424"/>
      <c r="CJ1195" s="282"/>
      <c r="CK1195" s="282"/>
      <c r="CL1195" s="283"/>
      <c r="CM1195" s="283"/>
      <c r="CP1195" s="282"/>
      <c r="DC1195" s="282"/>
      <c r="DD1195" s="282"/>
      <c r="DE1195" s="282"/>
      <c r="DF1195" s="282"/>
      <c r="DG1195" s="282"/>
      <c r="DH1195" s="282"/>
      <c r="DI1195" s="282"/>
      <c r="DJ1195" s="282"/>
      <c r="EF1195" s="495" t="str">
        <f>""&amp;(MID(数据表!AZ1195,1,MIN(FIND({"(";"（"},数据表!AZ1195&amp;"(（",1)-1)))&amp;""</f>
        <v/>
      </c>
      <c r="EG1195" s="495" t="str">
        <f>""&amp;(MID(数据表!AZ1195,1,MIN(FIND({0;1;2;3;4;5;6;7;8;9},数据表!AZ1195&amp;"1234567890",1)-1)))&amp;""</f>
        <v/>
      </c>
    </row>
    <row r="1196" spans="2:137" s="310" customFormat="1" ht="12" customHeight="1">
      <c r="B1196" s="286"/>
      <c r="C1196" s="286"/>
      <c r="D1196" s="286"/>
      <c r="E1196" s="479"/>
      <c r="F1196" s="282"/>
      <c r="G1196" s="283"/>
      <c r="H1196" s="421"/>
      <c r="I1196" s="421"/>
      <c r="J1196" s="283"/>
      <c r="K1196" s="421"/>
      <c r="L1196" s="282"/>
      <c r="N1196" s="282"/>
      <c r="S1196" s="282"/>
      <c r="T1196" s="283"/>
      <c r="U1196" s="283"/>
      <c r="V1196" s="283"/>
      <c r="W1196" s="283"/>
      <c r="X1196" s="283"/>
      <c r="Y1196" s="282"/>
      <c r="Z1196" s="282"/>
      <c r="AA1196" s="283"/>
      <c r="AB1196" s="282"/>
      <c r="AC1196" s="282"/>
      <c r="AD1196" s="282"/>
      <c r="AE1196" s="282"/>
      <c r="AF1196" s="283"/>
      <c r="AG1196" s="402"/>
      <c r="AH1196" s="283"/>
      <c r="AI1196" s="283"/>
      <c r="AJ1196" s="283"/>
      <c r="AK1196" s="283"/>
      <c r="AL1196" s="283"/>
      <c r="AM1196" s="282"/>
      <c r="AN1196" s="282"/>
      <c r="AO1196" s="282"/>
      <c r="AP1196" s="282"/>
      <c r="AQ1196" s="282"/>
      <c r="AR1196" s="282"/>
      <c r="AT1196" s="283"/>
      <c r="AU1196" s="283"/>
      <c r="AV1196" s="283"/>
      <c r="AW1196" s="283"/>
      <c r="AY1196" s="283"/>
      <c r="AZ1196" s="282"/>
      <c r="BA1196" s="283"/>
      <c r="BB1196" s="282"/>
      <c r="BC1196" s="282"/>
      <c r="BD1196" s="282"/>
      <c r="BE1196" s="283"/>
      <c r="BG1196" s="282"/>
      <c r="BH1196" s="282"/>
      <c r="BI1196" s="282"/>
      <c r="BL1196" s="421"/>
      <c r="BM1196" s="424"/>
      <c r="BN1196" s="424"/>
      <c r="BO1196" s="424"/>
      <c r="BP1196" s="424"/>
      <c r="BQ1196" s="421"/>
      <c r="BR1196" s="421"/>
      <c r="BV1196" s="282"/>
      <c r="BW1196" s="283"/>
      <c r="BY1196" s="283"/>
      <c r="BZ1196" s="283"/>
      <c r="CA1196" s="283"/>
      <c r="CB1196" s="282"/>
      <c r="CC1196" s="282"/>
      <c r="CD1196" s="282"/>
      <c r="CE1196" s="282"/>
      <c r="CG1196" s="427"/>
      <c r="CH1196" s="402"/>
      <c r="CI1196" s="424"/>
      <c r="CJ1196" s="282"/>
      <c r="CK1196" s="282"/>
      <c r="CL1196" s="283"/>
      <c r="CM1196" s="283"/>
      <c r="CP1196" s="282"/>
      <c r="DC1196" s="282"/>
      <c r="DD1196" s="282"/>
      <c r="DE1196" s="282"/>
      <c r="DF1196" s="282"/>
      <c r="DG1196" s="282"/>
      <c r="DH1196" s="282"/>
      <c r="DI1196" s="282"/>
      <c r="DJ1196" s="282"/>
      <c r="EF1196" s="495" t="str">
        <f>""&amp;(MID(数据表!AZ1196,1,MIN(FIND({"(";"（"},数据表!AZ1196&amp;"(（",1)-1)))&amp;""</f>
        <v/>
      </c>
      <c r="EG1196" s="495" t="str">
        <f>""&amp;(MID(数据表!AZ1196,1,MIN(FIND({0;1;2;3;4;5;6;7;8;9},数据表!AZ1196&amp;"1234567890",1)-1)))&amp;""</f>
        <v/>
      </c>
    </row>
    <row r="1197" spans="2:137" s="310" customFormat="1" ht="12" customHeight="1">
      <c r="B1197" s="286"/>
      <c r="C1197" s="286"/>
      <c r="D1197" s="286"/>
      <c r="E1197" s="479"/>
      <c r="F1197" s="282"/>
      <c r="G1197" s="283"/>
      <c r="H1197" s="421"/>
      <c r="I1197" s="421"/>
      <c r="J1197" s="283"/>
      <c r="K1197" s="421"/>
      <c r="L1197" s="282"/>
      <c r="N1197" s="282"/>
      <c r="S1197" s="282"/>
      <c r="T1197" s="283"/>
      <c r="U1197" s="283"/>
      <c r="V1197" s="283"/>
      <c r="W1197" s="283"/>
      <c r="X1197" s="283"/>
      <c r="Y1197" s="282"/>
      <c r="Z1197" s="282"/>
      <c r="AA1197" s="283"/>
      <c r="AB1197" s="282"/>
      <c r="AC1197" s="282"/>
      <c r="AD1197" s="282"/>
      <c r="AE1197" s="282"/>
      <c r="AF1197" s="283"/>
      <c r="AG1197" s="402"/>
      <c r="AH1197" s="283"/>
      <c r="AI1197" s="283"/>
      <c r="AJ1197" s="283"/>
      <c r="AK1197" s="283"/>
      <c r="AL1197" s="283"/>
      <c r="AM1197" s="282"/>
      <c r="AN1197" s="282"/>
      <c r="AO1197" s="282"/>
      <c r="AP1197" s="282"/>
      <c r="AQ1197" s="282"/>
      <c r="AR1197" s="282"/>
      <c r="AT1197" s="283"/>
      <c r="AU1197" s="283"/>
      <c r="AV1197" s="283"/>
      <c r="AW1197" s="283"/>
      <c r="AY1197" s="283"/>
      <c r="AZ1197" s="282"/>
      <c r="BA1197" s="283"/>
      <c r="BB1197" s="282"/>
      <c r="BC1197" s="282"/>
      <c r="BD1197" s="282"/>
      <c r="BE1197" s="283"/>
      <c r="BG1197" s="282"/>
      <c r="BH1197" s="282"/>
      <c r="BI1197" s="282"/>
      <c r="BL1197" s="421"/>
      <c r="BM1197" s="424"/>
      <c r="BN1197" s="424"/>
      <c r="BO1197" s="424"/>
      <c r="BP1197" s="424"/>
      <c r="BQ1197" s="421"/>
      <c r="BR1197" s="421"/>
      <c r="BV1197" s="282"/>
      <c r="BW1197" s="283"/>
      <c r="BY1197" s="283"/>
      <c r="BZ1197" s="283"/>
      <c r="CA1197" s="283"/>
      <c r="CB1197" s="282"/>
      <c r="CC1197" s="282"/>
      <c r="CD1197" s="282"/>
      <c r="CE1197" s="282"/>
      <c r="CG1197" s="427"/>
      <c r="CH1197" s="402"/>
      <c r="CI1197" s="424"/>
      <c r="CJ1197" s="282"/>
      <c r="CK1197" s="282"/>
      <c r="CL1197" s="283"/>
      <c r="CM1197" s="283"/>
      <c r="CP1197" s="282"/>
      <c r="DC1197" s="282"/>
      <c r="DD1197" s="282"/>
      <c r="DE1197" s="282"/>
      <c r="DF1197" s="282"/>
      <c r="DG1197" s="282"/>
      <c r="DH1197" s="282"/>
      <c r="DI1197" s="282"/>
      <c r="DJ1197" s="282"/>
      <c r="EF1197" s="495" t="str">
        <f>""&amp;(MID(数据表!AZ1197,1,MIN(FIND({"(";"（"},数据表!AZ1197&amp;"(（",1)-1)))&amp;""</f>
        <v/>
      </c>
      <c r="EG1197" s="495" t="str">
        <f>""&amp;(MID(数据表!AZ1197,1,MIN(FIND({0;1;2;3;4;5;6;7;8;9},数据表!AZ1197&amp;"1234567890",1)-1)))&amp;""</f>
        <v/>
      </c>
    </row>
    <row r="1198" spans="2:137" s="310" customFormat="1" ht="12" customHeight="1">
      <c r="B1198" s="286"/>
      <c r="C1198" s="286"/>
      <c r="D1198" s="286"/>
      <c r="E1198" s="479"/>
      <c r="F1198" s="282"/>
      <c r="G1198" s="283"/>
      <c r="H1198" s="421"/>
      <c r="I1198" s="421"/>
      <c r="J1198" s="283"/>
      <c r="K1198" s="421"/>
      <c r="L1198" s="282"/>
      <c r="N1198" s="282"/>
      <c r="S1198" s="282"/>
      <c r="T1198" s="283"/>
      <c r="U1198" s="283"/>
      <c r="V1198" s="283"/>
      <c r="W1198" s="283"/>
      <c r="X1198" s="283"/>
      <c r="Y1198" s="282"/>
      <c r="Z1198" s="282"/>
      <c r="AA1198" s="283"/>
      <c r="AB1198" s="282"/>
      <c r="AC1198" s="282"/>
      <c r="AD1198" s="282"/>
      <c r="AE1198" s="282"/>
      <c r="AF1198" s="283"/>
      <c r="AG1198" s="402"/>
      <c r="AH1198" s="283"/>
      <c r="AI1198" s="283"/>
      <c r="AJ1198" s="283"/>
      <c r="AK1198" s="283"/>
      <c r="AL1198" s="283"/>
      <c r="AM1198" s="282"/>
      <c r="AN1198" s="282"/>
      <c r="AO1198" s="282"/>
      <c r="AP1198" s="282"/>
      <c r="AQ1198" s="282"/>
      <c r="AR1198" s="282"/>
      <c r="AT1198" s="283"/>
      <c r="AU1198" s="283"/>
      <c r="AV1198" s="283"/>
      <c r="AW1198" s="283"/>
      <c r="AY1198" s="283"/>
      <c r="AZ1198" s="282"/>
      <c r="BA1198" s="283"/>
      <c r="BB1198" s="282"/>
      <c r="BC1198" s="282"/>
      <c r="BD1198" s="282"/>
      <c r="BE1198" s="283"/>
      <c r="BG1198" s="282"/>
      <c r="BH1198" s="282"/>
      <c r="BI1198" s="282"/>
      <c r="BL1198" s="421"/>
      <c r="BM1198" s="424"/>
      <c r="BN1198" s="424"/>
      <c r="BO1198" s="424"/>
      <c r="BP1198" s="424"/>
      <c r="BQ1198" s="421"/>
      <c r="BR1198" s="421"/>
      <c r="BV1198" s="282"/>
      <c r="BW1198" s="283"/>
      <c r="BY1198" s="283"/>
      <c r="BZ1198" s="283"/>
      <c r="CA1198" s="283"/>
      <c r="CB1198" s="282"/>
      <c r="CC1198" s="282"/>
      <c r="CD1198" s="282"/>
      <c r="CE1198" s="282"/>
      <c r="CG1198" s="427"/>
      <c r="CH1198" s="402"/>
      <c r="CI1198" s="424"/>
      <c r="CJ1198" s="282"/>
      <c r="CK1198" s="282"/>
      <c r="CL1198" s="283"/>
      <c r="CM1198" s="283"/>
      <c r="CP1198" s="282"/>
      <c r="DC1198" s="282"/>
      <c r="DD1198" s="282"/>
      <c r="DE1198" s="282"/>
      <c r="DF1198" s="282"/>
      <c r="DG1198" s="282"/>
      <c r="DH1198" s="282"/>
      <c r="DI1198" s="282"/>
      <c r="DJ1198" s="282"/>
      <c r="EF1198" s="495" t="str">
        <f>""&amp;(MID(数据表!AZ1198,1,MIN(FIND({"(";"（"},数据表!AZ1198&amp;"(（",1)-1)))&amp;""</f>
        <v/>
      </c>
      <c r="EG1198" s="495" t="str">
        <f>""&amp;(MID(数据表!AZ1198,1,MIN(FIND({0;1;2;3;4;5;6;7;8;9},数据表!AZ1198&amp;"1234567890",1)-1)))&amp;""</f>
        <v/>
      </c>
    </row>
    <row r="1199" spans="2:137" s="310" customFormat="1" ht="12" customHeight="1">
      <c r="B1199" s="286"/>
      <c r="C1199" s="286"/>
      <c r="D1199" s="286"/>
      <c r="E1199" s="479"/>
      <c r="F1199" s="282"/>
      <c r="G1199" s="283"/>
      <c r="H1199" s="421"/>
      <c r="I1199" s="421"/>
      <c r="J1199" s="283"/>
      <c r="K1199" s="421"/>
      <c r="L1199" s="282"/>
      <c r="N1199" s="282"/>
      <c r="S1199" s="282"/>
      <c r="T1199" s="283"/>
      <c r="U1199" s="283"/>
      <c r="V1199" s="283"/>
      <c r="W1199" s="283"/>
      <c r="X1199" s="283"/>
      <c r="Y1199" s="282"/>
      <c r="Z1199" s="282"/>
      <c r="AA1199" s="283"/>
      <c r="AB1199" s="282"/>
      <c r="AC1199" s="282"/>
      <c r="AD1199" s="282"/>
      <c r="AE1199" s="282"/>
      <c r="AF1199" s="283"/>
      <c r="AG1199" s="402"/>
      <c r="AH1199" s="283"/>
      <c r="AI1199" s="283"/>
      <c r="AJ1199" s="283"/>
      <c r="AK1199" s="283"/>
      <c r="AL1199" s="283"/>
      <c r="AM1199" s="282"/>
      <c r="AN1199" s="282"/>
      <c r="AO1199" s="282"/>
      <c r="AP1199" s="282"/>
      <c r="AQ1199" s="282"/>
      <c r="AR1199" s="282"/>
      <c r="AT1199" s="283"/>
      <c r="AU1199" s="283"/>
      <c r="AV1199" s="283"/>
      <c r="AW1199" s="283"/>
      <c r="AY1199" s="283"/>
      <c r="AZ1199" s="282"/>
      <c r="BA1199" s="283"/>
      <c r="BB1199" s="282"/>
      <c r="BC1199" s="282"/>
      <c r="BD1199" s="282"/>
      <c r="BE1199" s="283"/>
      <c r="BG1199" s="282"/>
      <c r="BH1199" s="282"/>
      <c r="BI1199" s="282"/>
      <c r="BL1199" s="421"/>
      <c r="BM1199" s="424"/>
      <c r="BN1199" s="424"/>
      <c r="BO1199" s="424"/>
      <c r="BP1199" s="424"/>
      <c r="BQ1199" s="421"/>
      <c r="BR1199" s="421"/>
      <c r="BV1199" s="282"/>
      <c r="BW1199" s="283"/>
      <c r="BY1199" s="283"/>
      <c r="BZ1199" s="283"/>
      <c r="CA1199" s="283"/>
      <c r="CB1199" s="282"/>
      <c r="CC1199" s="282"/>
      <c r="CD1199" s="282"/>
      <c r="CE1199" s="282"/>
      <c r="CG1199" s="427"/>
      <c r="CH1199" s="402"/>
      <c r="CI1199" s="424"/>
      <c r="CJ1199" s="282"/>
      <c r="CK1199" s="282"/>
      <c r="CL1199" s="283"/>
      <c r="CM1199" s="283"/>
      <c r="CP1199" s="282"/>
      <c r="DC1199" s="282"/>
      <c r="DD1199" s="282"/>
      <c r="DE1199" s="282"/>
      <c r="DF1199" s="282"/>
      <c r="DG1199" s="282"/>
      <c r="DH1199" s="282"/>
      <c r="DI1199" s="282"/>
      <c r="DJ1199" s="282"/>
      <c r="EF1199" s="495" t="str">
        <f>""&amp;(MID(数据表!AZ1199,1,MIN(FIND({"(";"（"},数据表!AZ1199&amp;"(（",1)-1)))&amp;""</f>
        <v/>
      </c>
      <c r="EG1199" s="495" t="str">
        <f>""&amp;(MID(数据表!AZ1199,1,MIN(FIND({0;1;2;3;4;5;6;7;8;9},数据表!AZ1199&amp;"1234567890",1)-1)))&amp;""</f>
        <v/>
      </c>
    </row>
    <row r="1200" spans="2:137" s="310" customFormat="1" ht="12" customHeight="1">
      <c r="B1200" s="286"/>
      <c r="C1200" s="286"/>
      <c r="D1200" s="286"/>
      <c r="E1200" s="479"/>
      <c r="F1200" s="282"/>
      <c r="G1200" s="283"/>
      <c r="H1200" s="421"/>
      <c r="I1200" s="421"/>
      <c r="J1200" s="283"/>
      <c r="K1200" s="421"/>
      <c r="L1200" s="282"/>
      <c r="N1200" s="282"/>
      <c r="S1200" s="282"/>
      <c r="T1200" s="283"/>
      <c r="U1200" s="283"/>
      <c r="V1200" s="283"/>
      <c r="W1200" s="283"/>
      <c r="X1200" s="283"/>
      <c r="Y1200" s="282"/>
      <c r="Z1200" s="282"/>
      <c r="AA1200" s="283"/>
      <c r="AB1200" s="282"/>
      <c r="AC1200" s="282"/>
      <c r="AD1200" s="282"/>
      <c r="AE1200" s="282"/>
      <c r="AF1200" s="283"/>
      <c r="AG1200" s="402"/>
      <c r="AH1200" s="283"/>
      <c r="AI1200" s="283"/>
      <c r="AJ1200" s="283"/>
      <c r="AK1200" s="283"/>
      <c r="AL1200" s="283"/>
      <c r="AM1200" s="282"/>
      <c r="AN1200" s="282"/>
      <c r="AO1200" s="282"/>
      <c r="AP1200" s="282"/>
      <c r="AQ1200" s="282"/>
      <c r="AR1200" s="282"/>
      <c r="AT1200" s="283"/>
      <c r="AU1200" s="283"/>
      <c r="AV1200" s="283"/>
      <c r="AW1200" s="283"/>
      <c r="AY1200" s="283"/>
      <c r="AZ1200" s="282"/>
      <c r="BA1200" s="283"/>
      <c r="BB1200" s="282"/>
      <c r="BC1200" s="282"/>
      <c r="BD1200" s="282"/>
      <c r="BE1200" s="283"/>
      <c r="BG1200" s="282"/>
      <c r="BH1200" s="282"/>
      <c r="BI1200" s="282"/>
      <c r="BL1200" s="421"/>
      <c r="BM1200" s="424"/>
      <c r="BN1200" s="424"/>
      <c r="BO1200" s="424"/>
      <c r="BP1200" s="424"/>
      <c r="BQ1200" s="421"/>
      <c r="BR1200" s="421"/>
      <c r="BV1200" s="282"/>
      <c r="BW1200" s="283"/>
      <c r="BY1200" s="283"/>
      <c r="BZ1200" s="283"/>
      <c r="CA1200" s="283"/>
      <c r="CB1200" s="282"/>
      <c r="CC1200" s="282"/>
      <c r="CD1200" s="282"/>
      <c r="CE1200" s="282"/>
      <c r="CG1200" s="427"/>
      <c r="CH1200" s="402"/>
      <c r="CI1200" s="424"/>
      <c r="CJ1200" s="282"/>
      <c r="CK1200" s="282"/>
      <c r="CL1200" s="283"/>
      <c r="CM1200" s="283"/>
      <c r="CP1200" s="282"/>
      <c r="DC1200" s="282"/>
      <c r="DD1200" s="282"/>
      <c r="DE1200" s="282"/>
      <c r="DF1200" s="282"/>
      <c r="DG1200" s="282"/>
      <c r="DH1200" s="282"/>
      <c r="DI1200" s="282"/>
      <c r="DJ1200" s="282"/>
      <c r="EF1200" s="495" t="str">
        <f>""&amp;(MID(数据表!AZ1200,1,MIN(FIND({"(";"（"},数据表!AZ1200&amp;"(（",1)-1)))&amp;""</f>
        <v/>
      </c>
      <c r="EG1200" s="495" t="str">
        <f>""&amp;(MID(数据表!AZ1200,1,MIN(FIND({0;1;2;3;4;5;6;7;8;9},数据表!AZ1200&amp;"1234567890",1)-1)))&amp;""</f>
        <v/>
      </c>
    </row>
    <row r="1201" spans="2:137" s="310" customFormat="1" ht="12" customHeight="1">
      <c r="B1201" s="286"/>
      <c r="C1201" s="286"/>
      <c r="D1201" s="286"/>
      <c r="E1201" s="479"/>
      <c r="F1201" s="282"/>
      <c r="G1201" s="283"/>
      <c r="H1201" s="421"/>
      <c r="I1201" s="421"/>
      <c r="J1201" s="283"/>
      <c r="K1201" s="421"/>
      <c r="L1201" s="282"/>
      <c r="N1201" s="282"/>
      <c r="S1201" s="282"/>
      <c r="T1201" s="283"/>
      <c r="U1201" s="283"/>
      <c r="V1201" s="283"/>
      <c r="W1201" s="283"/>
      <c r="X1201" s="283"/>
      <c r="Y1201" s="282"/>
      <c r="Z1201" s="282"/>
      <c r="AA1201" s="283"/>
      <c r="AB1201" s="282"/>
      <c r="AC1201" s="282"/>
      <c r="AD1201" s="282"/>
      <c r="AE1201" s="282"/>
      <c r="AF1201" s="283"/>
      <c r="AG1201" s="402"/>
      <c r="AH1201" s="283"/>
      <c r="AI1201" s="283"/>
      <c r="AJ1201" s="283"/>
      <c r="AK1201" s="283"/>
      <c r="AL1201" s="283"/>
      <c r="AM1201" s="282"/>
      <c r="AN1201" s="282"/>
      <c r="AO1201" s="282"/>
      <c r="AP1201" s="282"/>
      <c r="AQ1201" s="282"/>
      <c r="AR1201" s="282"/>
      <c r="AT1201" s="283"/>
      <c r="AU1201" s="283"/>
      <c r="AV1201" s="283"/>
      <c r="AW1201" s="283"/>
      <c r="AY1201" s="283"/>
      <c r="AZ1201" s="282"/>
      <c r="BA1201" s="283"/>
      <c r="BB1201" s="282"/>
      <c r="BC1201" s="282"/>
      <c r="BD1201" s="282"/>
      <c r="BE1201" s="283"/>
      <c r="BG1201" s="282"/>
      <c r="BH1201" s="282"/>
      <c r="BI1201" s="282"/>
      <c r="BL1201" s="421"/>
      <c r="BM1201" s="424"/>
      <c r="BN1201" s="424"/>
      <c r="BO1201" s="424"/>
      <c r="BP1201" s="424"/>
      <c r="BQ1201" s="421"/>
      <c r="BR1201" s="421"/>
      <c r="BV1201" s="282"/>
      <c r="BW1201" s="283"/>
      <c r="BY1201" s="283"/>
      <c r="BZ1201" s="283"/>
      <c r="CA1201" s="283"/>
      <c r="CB1201" s="282"/>
      <c r="CC1201" s="282"/>
      <c r="CD1201" s="282"/>
      <c r="CE1201" s="282"/>
      <c r="CG1201" s="427"/>
      <c r="CH1201" s="402"/>
      <c r="CI1201" s="424"/>
      <c r="CJ1201" s="282"/>
      <c r="CK1201" s="282"/>
      <c r="CL1201" s="283"/>
      <c r="CM1201" s="283"/>
      <c r="CP1201" s="282"/>
      <c r="DC1201" s="282"/>
      <c r="DD1201" s="282"/>
      <c r="DE1201" s="282"/>
      <c r="DF1201" s="282"/>
      <c r="DG1201" s="282"/>
      <c r="DH1201" s="282"/>
      <c r="DI1201" s="282"/>
      <c r="DJ1201" s="282"/>
      <c r="EF1201" s="495" t="str">
        <f>""&amp;(MID(数据表!AZ1201,1,MIN(FIND({"(";"（"},数据表!AZ1201&amp;"(（",1)-1)))&amp;""</f>
        <v/>
      </c>
      <c r="EG1201" s="495" t="str">
        <f>""&amp;(MID(数据表!AZ1201,1,MIN(FIND({0;1;2;3;4;5;6;7;8;9},数据表!AZ1201&amp;"1234567890",1)-1)))&amp;""</f>
        <v/>
      </c>
    </row>
    <row r="1202" spans="2:137" s="310" customFormat="1" ht="12" customHeight="1">
      <c r="B1202" s="286"/>
      <c r="C1202" s="286"/>
      <c r="D1202" s="286"/>
      <c r="E1202" s="479"/>
      <c r="F1202" s="282"/>
      <c r="G1202" s="283"/>
      <c r="H1202" s="421"/>
      <c r="I1202" s="421"/>
      <c r="J1202" s="283"/>
      <c r="K1202" s="421"/>
      <c r="L1202" s="282"/>
      <c r="N1202" s="282"/>
      <c r="S1202" s="282"/>
      <c r="T1202" s="283"/>
      <c r="U1202" s="283"/>
      <c r="V1202" s="283"/>
      <c r="W1202" s="283"/>
      <c r="X1202" s="283"/>
      <c r="Y1202" s="282"/>
      <c r="Z1202" s="282"/>
      <c r="AA1202" s="283"/>
      <c r="AB1202" s="282"/>
      <c r="AC1202" s="282"/>
      <c r="AD1202" s="282"/>
      <c r="AE1202" s="282"/>
      <c r="AF1202" s="283"/>
      <c r="AG1202" s="402"/>
      <c r="AH1202" s="283"/>
      <c r="AI1202" s="283"/>
      <c r="AJ1202" s="283"/>
      <c r="AK1202" s="283"/>
      <c r="AL1202" s="283"/>
      <c r="AM1202" s="282"/>
      <c r="AN1202" s="282"/>
      <c r="AO1202" s="282"/>
      <c r="AP1202" s="282"/>
      <c r="AQ1202" s="282"/>
      <c r="AR1202" s="282"/>
      <c r="AT1202" s="283"/>
      <c r="AU1202" s="283"/>
      <c r="AV1202" s="283"/>
      <c r="AW1202" s="283"/>
      <c r="AY1202" s="283"/>
      <c r="AZ1202" s="282"/>
      <c r="BA1202" s="283"/>
      <c r="BB1202" s="282"/>
      <c r="BC1202" s="282"/>
      <c r="BD1202" s="282"/>
      <c r="BE1202" s="283"/>
      <c r="BG1202" s="282"/>
      <c r="BH1202" s="282"/>
      <c r="BI1202" s="282"/>
      <c r="BL1202" s="421"/>
      <c r="BM1202" s="424"/>
      <c r="BN1202" s="424"/>
      <c r="BO1202" s="424"/>
      <c r="BP1202" s="424"/>
      <c r="BQ1202" s="421"/>
      <c r="BR1202" s="421"/>
      <c r="BV1202" s="282"/>
      <c r="BW1202" s="283"/>
      <c r="BY1202" s="283"/>
      <c r="BZ1202" s="283"/>
      <c r="CA1202" s="283"/>
      <c r="CB1202" s="282"/>
      <c r="CC1202" s="282"/>
      <c r="CD1202" s="282"/>
      <c r="CE1202" s="282"/>
      <c r="CG1202" s="427"/>
      <c r="CH1202" s="402"/>
      <c r="CI1202" s="424"/>
      <c r="CJ1202" s="282"/>
      <c r="CK1202" s="282"/>
      <c r="CL1202" s="283"/>
      <c r="CM1202" s="283"/>
      <c r="CP1202" s="282"/>
      <c r="DC1202" s="282"/>
      <c r="DD1202" s="282"/>
      <c r="DE1202" s="282"/>
      <c r="DF1202" s="282"/>
      <c r="DG1202" s="282"/>
      <c r="DH1202" s="282"/>
      <c r="DI1202" s="282"/>
      <c r="DJ1202" s="282"/>
      <c r="EF1202" s="495" t="str">
        <f>""&amp;(MID(数据表!AZ1202,1,MIN(FIND({"(";"（"},数据表!AZ1202&amp;"(（",1)-1)))&amp;""</f>
        <v/>
      </c>
      <c r="EG1202" s="495" t="str">
        <f>""&amp;(MID(数据表!AZ1202,1,MIN(FIND({0;1;2;3;4;5;6;7;8;9},数据表!AZ1202&amp;"1234567890",1)-1)))&amp;""</f>
        <v/>
      </c>
    </row>
    <row r="1203" spans="2:137" s="310" customFormat="1" ht="12" customHeight="1">
      <c r="B1203" s="286"/>
      <c r="C1203" s="286"/>
      <c r="D1203" s="286"/>
      <c r="E1203" s="479"/>
      <c r="F1203" s="282"/>
      <c r="G1203" s="283"/>
      <c r="H1203" s="421"/>
      <c r="I1203" s="421"/>
      <c r="J1203" s="283"/>
      <c r="K1203" s="421"/>
      <c r="L1203" s="282"/>
      <c r="N1203" s="282"/>
      <c r="S1203" s="282"/>
      <c r="T1203" s="283"/>
      <c r="U1203" s="283"/>
      <c r="V1203" s="283"/>
      <c r="W1203" s="283"/>
      <c r="X1203" s="283"/>
      <c r="Y1203" s="282"/>
      <c r="Z1203" s="282"/>
      <c r="AA1203" s="283"/>
      <c r="AB1203" s="282"/>
      <c r="AC1203" s="282"/>
      <c r="AD1203" s="282"/>
      <c r="AE1203" s="282"/>
      <c r="AF1203" s="283"/>
      <c r="AG1203" s="402"/>
      <c r="AH1203" s="283"/>
      <c r="AI1203" s="283"/>
      <c r="AJ1203" s="283"/>
      <c r="AK1203" s="283"/>
      <c r="AL1203" s="283"/>
      <c r="AM1203" s="282"/>
      <c r="AN1203" s="282"/>
      <c r="AO1203" s="282"/>
      <c r="AP1203" s="282"/>
      <c r="AQ1203" s="282"/>
      <c r="AR1203" s="282"/>
      <c r="AT1203" s="283"/>
      <c r="AU1203" s="283"/>
      <c r="AV1203" s="283"/>
      <c r="AW1203" s="283"/>
      <c r="AY1203" s="283"/>
      <c r="AZ1203" s="282"/>
      <c r="BA1203" s="283"/>
      <c r="BB1203" s="282"/>
      <c r="BC1203" s="282"/>
      <c r="BD1203" s="282"/>
      <c r="BE1203" s="283"/>
      <c r="BG1203" s="282"/>
      <c r="BH1203" s="282"/>
      <c r="BI1203" s="282"/>
      <c r="BL1203" s="421"/>
      <c r="BM1203" s="424"/>
      <c r="BN1203" s="424"/>
      <c r="BO1203" s="424"/>
      <c r="BP1203" s="424"/>
      <c r="BQ1203" s="421"/>
      <c r="BR1203" s="421"/>
      <c r="BV1203" s="282"/>
      <c r="BW1203" s="283"/>
      <c r="BY1203" s="283"/>
      <c r="BZ1203" s="283"/>
      <c r="CA1203" s="283"/>
      <c r="CB1203" s="282"/>
      <c r="CC1203" s="282"/>
      <c r="CD1203" s="282"/>
      <c r="CE1203" s="282"/>
      <c r="CG1203" s="427"/>
      <c r="CH1203" s="402"/>
      <c r="CI1203" s="424"/>
      <c r="CJ1203" s="282"/>
      <c r="CK1203" s="282"/>
      <c r="CL1203" s="283"/>
      <c r="CM1203" s="283"/>
      <c r="CP1203" s="282"/>
      <c r="DC1203" s="282"/>
      <c r="DD1203" s="282"/>
      <c r="DE1203" s="282"/>
      <c r="DF1203" s="282"/>
      <c r="DG1203" s="282"/>
      <c r="DH1203" s="282"/>
      <c r="DI1203" s="282"/>
      <c r="DJ1203" s="282"/>
      <c r="EF1203" s="495" t="str">
        <f>""&amp;(MID(数据表!AZ1203,1,MIN(FIND({"(";"（"},数据表!AZ1203&amp;"(（",1)-1)))&amp;""</f>
        <v/>
      </c>
      <c r="EG1203" s="495" t="str">
        <f>""&amp;(MID(数据表!AZ1203,1,MIN(FIND({0;1;2;3;4;5;6;7;8;9},数据表!AZ1203&amp;"1234567890",1)-1)))&amp;""</f>
        <v/>
      </c>
    </row>
    <row r="1204" spans="2:137" s="310" customFormat="1" ht="12" customHeight="1">
      <c r="B1204" s="286"/>
      <c r="C1204" s="286"/>
      <c r="D1204" s="286"/>
      <c r="E1204" s="479"/>
      <c r="F1204" s="282"/>
      <c r="G1204" s="283"/>
      <c r="H1204" s="421"/>
      <c r="I1204" s="421"/>
      <c r="J1204" s="283"/>
      <c r="K1204" s="421"/>
      <c r="L1204" s="282"/>
      <c r="N1204" s="282"/>
      <c r="S1204" s="282"/>
      <c r="T1204" s="283"/>
      <c r="U1204" s="283"/>
      <c r="V1204" s="283"/>
      <c r="W1204" s="283"/>
      <c r="X1204" s="283"/>
      <c r="Y1204" s="282"/>
      <c r="Z1204" s="282"/>
      <c r="AA1204" s="283"/>
      <c r="AB1204" s="282"/>
      <c r="AC1204" s="282"/>
      <c r="AD1204" s="282"/>
      <c r="AE1204" s="282"/>
      <c r="AF1204" s="283"/>
      <c r="AG1204" s="402"/>
      <c r="AH1204" s="283"/>
      <c r="AI1204" s="283"/>
      <c r="AJ1204" s="283"/>
      <c r="AK1204" s="283"/>
      <c r="AL1204" s="283"/>
      <c r="AM1204" s="282"/>
      <c r="AN1204" s="282"/>
      <c r="AO1204" s="282"/>
      <c r="AP1204" s="282"/>
      <c r="AQ1204" s="282"/>
      <c r="AR1204" s="282"/>
      <c r="AT1204" s="283"/>
      <c r="AU1204" s="283"/>
      <c r="AV1204" s="283"/>
      <c r="AW1204" s="283"/>
      <c r="AY1204" s="283"/>
      <c r="AZ1204" s="282"/>
      <c r="BA1204" s="283"/>
      <c r="BB1204" s="282"/>
      <c r="BC1204" s="282"/>
      <c r="BD1204" s="282"/>
      <c r="BE1204" s="283"/>
      <c r="BG1204" s="282"/>
      <c r="BH1204" s="282"/>
      <c r="BI1204" s="282"/>
      <c r="BL1204" s="421"/>
      <c r="BM1204" s="424"/>
      <c r="BN1204" s="424"/>
      <c r="BO1204" s="424"/>
      <c r="BP1204" s="424"/>
      <c r="BQ1204" s="421"/>
      <c r="BR1204" s="421"/>
      <c r="BV1204" s="282"/>
      <c r="BW1204" s="283"/>
      <c r="BY1204" s="283"/>
      <c r="BZ1204" s="283"/>
      <c r="CA1204" s="283"/>
      <c r="CB1204" s="282"/>
      <c r="CC1204" s="282"/>
      <c r="CD1204" s="282"/>
      <c r="CE1204" s="282"/>
      <c r="CG1204" s="427"/>
      <c r="CH1204" s="402"/>
      <c r="CI1204" s="424"/>
      <c r="CJ1204" s="282"/>
      <c r="CK1204" s="282"/>
      <c r="CL1204" s="283"/>
      <c r="CM1204" s="283"/>
      <c r="CP1204" s="282"/>
      <c r="DC1204" s="282"/>
      <c r="DD1204" s="282"/>
      <c r="DE1204" s="282"/>
      <c r="DF1204" s="282"/>
      <c r="DG1204" s="282"/>
      <c r="DH1204" s="282"/>
      <c r="DI1204" s="282"/>
      <c r="DJ1204" s="282"/>
      <c r="EF1204" s="495" t="str">
        <f>""&amp;(MID(数据表!AZ1204,1,MIN(FIND({"(";"（"},数据表!AZ1204&amp;"(（",1)-1)))&amp;""</f>
        <v/>
      </c>
      <c r="EG1204" s="495" t="str">
        <f>""&amp;(MID(数据表!AZ1204,1,MIN(FIND({0;1;2;3;4;5;6;7;8;9},数据表!AZ1204&amp;"1234567890",1)-1)))&amp;""</f>
        <v/>
      </c>
    </row>
    <row r="1205" spans="2:137" s="310" customFormat="1" ht="12" customHeight="1">
      <c r="B1205" s="286"/>
      <c r="C1205" s="286"/>
      <c r="D1205" s="286"/>
      <c r="E1205" s="479"/>
      <c r="F1205" s="282"/>
      <c r="G1205" s="283"/>
      <c r="H1205" s="421"/>
      <c r="I1205" s="421"/>
      <c r="J1205" s="283"/>
      <c r="K1205" s="421"/>
      <c r="L1205" s="282"/>
      <c r="N1205" s="282"/>
      <c r="S1205" s="282"/>
      <c r="T1205" s="283"/>
      <c r="U1205" s="283"/>
      <c r="V1205" s="283"/>
      <c r="W1205" s="283"/>
      <c r="X1205" s="283"/>
      <c r="Y1205" s="282"/>
      <c r="Z1205" s="282"/>
      <c r="AA1205" s="283"/>
      <c r="AB1205" s="282"/>
      <c r="AC1205" s="282"/>
      <c r="AD1205" s="282"/>
      <c r="AE1205" s="282"/>
      <c r="AF1205" s="283"/>
      <c r="AG1205" s="402"/>
      <c r="AH1205" s="283"/>
      <c r="AI1205" s="283"/>
      <c r="AJ1205" s="283"/>
      <c r="AK1205" s="283"/>
      <c r="AL1205" s="283"/>
      <c r="AM1205" s="282"/>
      <c r="AN1205" s="282"/>
      <c r="AO1205" s="282"/>
      <c r="AP1205" s="282"/>
      <c r="AQ1205" s="282"/>
      <c r="AR1205" s="282"/>
      <c r="AT1205" s="283"/>
      <c r="AU1205" s="283"/>
      <c r="AV1205" s="283"/>
      <c r="AW1205" s="283"/>
      <c r="AY1205" s="283"/>
      <c r="AZ1205" s="282"/>
      <c r="BA1205" s="283"/>
      <c r="BB1205" s="282"/>
      <c r="BC1205" s="282"/>
      <c r="BD1205" s="282"/>
      <c r="BE1205" s="283"/>
      <c r="BG1205" s="282"/>
      <c r="BH1205" s="282"/>
      <c r="BI1205" s="282"/>
      <c r="BL1205" s="421"/>
      <c r="BM1205" s="424"/>
      <c r="BN1205" s="424"/>
      <c r="BO1205" s="424"/>
      <c r="BP1205" s="424"/>
      <c r="BQ1205" s="421"/>
      <c r="BR1205" s="421"/>
      <c r="BV1205" s="282"/>
      <c r="BW1205" s="283"/>
      <c r="BY1205" s="283"/>
      <c r="BZ1205" s="283"/>
      <c r="CA1205" s="283"/>
      <c r="CB1205" s="282"/>
      <c r="CC1205" s="282"/>
      <c r="CD1205" s="282"/>
      <c r="CE1205" s="282"/>
      <c r="CG1205" s="427"/>
      <c r="CH1205" s="402"/>
      <c r="CI1205" s="424"/>
      <c r="CJ1205" s="282"/>
      <c r="CK1205" s="282"/>
      <c r="CL1205" s="283"/>
      <c r="CM1205" s="283"/>
      <c r="CP1205" s="282"/>
      <c r="DC1205" s="282"/>
      <c r="DD1205" s="282"/>
      <c r="DE1205" s="282"/>
      <c r="DF1205" s="282"/>
      <c r="DG1205" s="282"/>
      <c r="DH1205" s="282"/>
      <c r="DI1205" s="282"/>
      <c r="DJ1205" s="282"/>
      <c r="EF1205" s="495" t="str">
        <f>""&amp;(MID(数据表!AZ1205,1,MIN(FIND({"(";"（"},数据表!AZ1205&amp;"(（",1)-1)))&amp;""</f>
        <v/>
      </c>
      <c r="EG1205" s="495" t="str">
        <f>""&amp;(MID(数据表!AZ1205,1,MIN(FIND({0;1;2;3;4;5;6;7;8;9},数据表!AZ1205&amp;"1234567890",1)-1)))&amp;""</f>
        <v/>
      </c>
    </row>
    <row r="1206" spans="2:137" s="310" customFormat="1" ht="12" customHeight="1">
      <c r="B1206" s="286"/>
      <c r="C1206" s="286"/>
      <c r="D1206" s="286"/>
      <c r="E1206" s="479"/>
      <c r="F1206" s="282"/>
      <c r="G1206" s="283"/>
      <c r="H1206" s="421"/>
      <c r="I1206" s="421"/>
      <c r="J1206" s="283"/>
      <c r="K1206" s="421"/>
      <c r="L1206" s="282"/>
      <c r="N1206" s="282"/>
      <c r="S1206" s="282"/>
      <c r="T1206" s="283"/>
      <c r="U1206" s="283"/>
      <c r="V1206" s="283"/>
      <c r="W1206" s="283"/>
      <c r="X1206" s="283"/>
      <c r="Y1206" s="282"/>
      <c r="Z1206" s="282"/>
      <c r="AA1206" s="283"/>
      <c r="AB1206" s="282"/>
      <c r="AC1206" s="282"/>
      <c r="AD1206" s="282"/>
      <c r="AE1206" s="282"/>
      <c r="AF1206" s="283"/>
      <c r="AG1206" s="402"/>
      <c r="AH1206" s="283"/>
      <c r="AI1206" s="283"/>
      <c r="AJ1206" s="283"/>
      <c r="AK1206" s="283"/>
      <c r="AL1206" s="283"/>
      <c r="AM1206" s="282"/>
      <c r="AN1206" s="282"/>
      <c r="AO1206" s="282"/>
      <c r="AP1206" s="282"/>
      <c r="AQ1206" s="282"/>
      <c r="AR1206" s="282"/>
      <c r="AT1206" s="283"/>
      <c r="AU1206" s="283"/>
      <c r="AV1206" s="283"/>
      <c r="AW1206" s="283"/>
      <c r="AY1206" s="283"/>
      <c r="AZ1206" s="282"/>
      <c r="BA1206" s="283"/>
      <c r="BB1206" s="282"/>
      <c r="BC1206" s="282"/>
      <c r="BD1206" s="282"/>
      <c r="BE1206" s="283"/>
      <c r="BG1206" s="282"/>
      <c r="BH1206" s="282"/>
      <c r="BI1206" s="282"/>
      <c r="BL1206" s="421"/>
      <c r="BM1206" s="424"/>
      <c r="BN1206" s="424"/>
      <c r="BO1206" s="424"/>
      <c r="BP1206" s="424"/>
      <c r="BQ1206" s="421"/>
      <c r="BR1206" s="421"/>
      <c r="BV1206" s="282"/>
      <c r="BW1206" s="283"/>
      <c r="BY1206" s="283"/>
      <c r="BZ1206" s="283"/>
      <c r="CA1206" s="283"/>
      <c r="CB1206" s="282"/>
      <c r="CC1206" s="282"/>
      <c r="CD1206" s="282"/>
      <c r="CE1206" s="282"/>
      <c r="CG1206" s="427"/>
      <c r="CH1206" s="402"/>
      <c r="CI1206" s="424"/>
      <c r="CJ1206" s="282"/>
      <c r="CK1206" s="282"/>
      <c r="CL1206" s="283"/>
      <c r="CM1206" s="283"/>
      <c r="CP1206" s="282"/>
      <c r="DC1206" s="282"/>
      <c r="DD1206" s="282"/>
      <c r="DE1206" s="282"/>
      <c r="DF1206" s="282"/>
      <c r="DG1206" s="282"/>
      <c r="DH1206" s="282"/>
      <c r="DI1206" s="282"/>
      <c r="DJ1206" s="282"/>
      <c r="EF1206" s="495" t="str">
        <f>""&amp;(MID(数据表!AZ1206,1,MIN(FIND({"(";"（"},数据表!AZ1206&amp;"(（",1)-1)))&amp;""</f>
        <v/>
      </c>
      <c r="EG1206" s="495" t="str">
        <f>""&amp;(MID(数据表!AZ1206,1,MIN(FIND({0;1;2;3;4;5;6;7;8;9},数据表!AZ1206&amp;"1234567890",1)-1)))&amp;""</f>
        <v/>
      </c>
    </row>
    <row r="1207" spans="2:137" s="310" customFormat="1" ht="12" customHeight="1">
      <c r="B1207" s="286"/>
      <c r="C1207" s="286"/>
      <c r="D1207" s="286"/>
      <c r="E1207" s="479"/>
      <c r="F1207" s="282"/>
      <c r="G1207" s="283"/>
      <c r="H1207" s="421"/>
      <c r="I1207" s="421"/>
      <c r="J1207" s="283"/>
      <c r="K1207" s="421"/>
      <c r="L1207" s="282"/>
      <c r="N1207" s="282"/>
      <c r="S1207" s="282"/>
      <c r="T1207" s="283"/>
      <c r="U1207" s="283"/>
      <c r="V1207" s="283"/>
      <c r="W1207" s="283"/>
      <c r="X1207" s="283"/>
      <c r="Y1207" s="282"/>
      <c r="Z1207" s="282"/>
      <c r="AA1207" s="283"/>
      <c r="AB1207" s="282"/>
      <c r="AC1207" s="282"/>
      <c r="AD1207" s="282"/>
      <c r="AE1207" s="282"/>
      <c r="AF1207" s="283"/>
      <c r="AG1207" s="402"/>
      <c r="AH1207" s="283"/>
      <c r="AI1207" s="283"/>
      <c r="AJ1207" s="283"/>
      <c r="AK1207" s="283"/>
      <c r="AL1207" s="283"/>
      <c r="AM1207" s="282"/>
      <c r="AN1207" s="282"/>
      <c r="AO1207" s="282"/>
      <c r="AP1207" s="282"/>
      <c r="AQ1207" s="282"/>
      <c r="AR1207" s="282"/>
      <c r="AT1207" s="283"/>
      <c r="AU1207" s="283"/>
      <c r="AV1207" s="283"/>
      <c r="AW1207" s="283"/>
      <c r="AY1207" s="283"/>
      <c r="AZ1207" s="282"/>
      <c r="BA1207" s="283"/>
      <c r="BB1207" s="282"/>
      <c r="BC1207" s="282"/>
      <c r="BD1207" s="282"/>
      <c r="BE1207" s="283"/>
      <c r="BG1207" s="282"/>
      <c r="BH1207" s="282"/>
      <c r="BI1207" s="282"/>
      <c r="BL1207" s="421"/>
      <c r="BM1207" s="424"/>
      <c r="BN1207" s="424"/>
      <c r="BO1207" s="424"/>
      <c r="BP1207" s="424"/>
      <c r="BQ1207" s="421"/>
      <c r="BR1207" s="421"/>
      <c r="BV1207" s="282"/>
      <c r="BW1207" s="283"/>
      <c r="BY1207" s="283"/>
      <c r="BZ1207" s="283"/>
      <c r="CA1207" s="283"/>
      <c r="CB1207" s="282"/>
      <c r="CC1207" s="282"/>
      <c r="CD1207" s="282"/>
      <c r="CE1207" s="282"/>
      <c r="CG1207" s="427"/>
      <c r="CH1207" s="402"/>
      <c r="CI1207" s="424"/>
      <c r="CJ1207" s="282"/>
      <c r="CK1207" s="282"/>
      <c r="CL1207" s="283"/>
      <c r="CM1207" s="283"/>
      <c r="CP1207" s="282"/>
      <c r="DC1207" s="282"/>
      <c r="DD1207" s="282"/>
      <c r="DE1207" s="282"/>
      <c r="DF1207" s="282"/>
      <c r="DG1207" s="282"/>
      <c r="DH1207" s="282"/>
      <c r="DI1207" s="282"/>
      <c r="DJ1207" s="282"/>
      <c r="EF1207" s="495" t="str">
        <f>""&amp;(MID(数据表!AZ1207,1,MIN(FIND({"(";"（"},数据表!AZ1207&amp;"(（",1)-1)))&amp;""</f>
        <v/>
      </c>
      <c r="EG1207" s="495" t="str">
        <f>""&amp;(MID(数据表!AZ1207,1,MIN(FIND({0;1;2;3;4;5;6;7;8;9},数据表!AZ1207&amp;"1234567890",1)-1)))&amp;""</f>
        <v/>
      </c>
    </row>
    <row r="1208" spans="2:137" s="310" customFormat="1" ht="12" customHeight="1">
      <c r="B1208" s="286"/>
      <c r="C1208" s="286"/>
      <c r="D1208" s="286"/>
      <c r="E1208" s="479"/>
      <c r="F1208" s="282"/>
      <c r="G1208" s="283"/>
      <c r="H1208" s="421"/>
      <c r="I1208" s="421"/>
      <c r="J1208" s="283"/>
      <c r="K1208" s="421"/>
      <c r="L1208" s="282"/>
      <c r="N1208" s="282"/>
      <c r="S1208" s="282"/>
      <c r="T1208" s="283"/>
      <c r="U1208" s="283"/>
      <c r="V1208" s="283"/>
      <c r="W1208" s="283"/>
      <c r="X1208" s="283"/>
      <c r="Y1208" s="282"/>
      <c r="Z1208" s="282"/>
      <c r="AA1208" s="283"/>
      <c r="AB1208" s="282"/>
      <c r="AC1208" s="282"/>
      <c r="AD1208" s="282"/>
      <c r="AE1208" s="282"/>
      <c r="AF1208" s="283"/>
      <c r="AG1208" s="402"/>
      <c r="AH1208" s="283"/>
      <c r="AI1208" s="283"/>
      <c r="AJ1208" s="283"/>
      <c r="AK1208" s="283"/>
      <c r="AL1208" s="283"/>
      <c r="AM1208" s="282"/>
      <c r="AN1208" s="282"/>
      <c r="AO1208" s="282"/>
      <c r="AP1208" s="282"/>
      <c r="AQ1208" s="282"/>
      <c r="AR1208" s="282"/>
      <c r="AT1208" s="283"/>
      <c r="AU1208" s="283"/>
      <c r="AV1208" s="283"/>
      <c r="AW1208" s="283"/>
      <c r="AY1208" s="283"/>
      <c r="AZ1208" s="282"/>
      <c r="BA1208" s="283"/>
      <c r="BB1208" s="282"/>
      <c r="BC1208" s="282"/>
      <c r="BD1208" s="282"/>
      <c r="BE1208" s="283"/>
      <c r="BG1208" s="282"/>
      <c r="BH1208" s="282"/>
      <c r="BI1208" s="282"/>
      <c r="BL1208" s="421"/>
      <c r="BM1208" s="424"/>
      <c r="BN1208" s="424"/>
      <c r="BO1208" s="424"/>
      <c r="BP1208" s="424"/>
      <c r="BQ1208" s="421"/>
      <c r="BR1208" s="421"/>
      <c r="BV1208" s="282"/>
      <c r="BW1208" s="283"/>
      <c r="BY1208" s="283"/>
      <c r="BZ1208" s="283"/>
      <c r="CA1208" s="283"/>
      <c r="CB1208" s="282"/>
      <c r="CC1208" s="282"/>
      <c r="CD1208" s="282"/>
      <c r="CE1208" s="282"/>
      <c r="CG1208" s="427"/>
      <c r="CH1208" s="402"/>
      <c r="CI1208" s="424"/>
      <c r="CJ1208" s="282"/>
      <c r="CK1208" s="282"/>
      <c r="CL1208" s="283"/>
      <c r="CM1208" s="283"/>
      <c r="CP1208" s="282"/>
      <c r="DC1208" s="282"/>
      <c r="DD1208" s="282"/>
      <c r="DE1208" s="282"/>
      <c r="DF1208" s="282"/>
      <c r="DG1208" s="282"/>
      <c r="DH1208" s="282"/>
      <c r="DI1208" s="282"/>
      <c r="DJ1208" s="282"/>
      <c r="EF1208" s="495" t="str">
        <f>""&amp;(MID(数据表!AZ1208,1,MIN(FIND({"(";"（"},数据表!AZ1208&amp;"(（",1)-1)))&amp;""</f>
        <v/>
      </c>
      <c r="EG1208" s="495" t="str">
        <f>""&amp;(MID(数据表!AZ1208,1,MIN(FIND({0;1;2;3;4;5;6;7;8;9},数据表!AZ1208&amp;"1234567890",1)-1)))&amp;""</f>
        <v/>
      </c>
    </row>
    <row r="1209" spans="2:137" s="310" customFormat="1" ht="12" customHeight="1">
      <c r="B1209" s="286"/>
      <c r="C1209" s="286"/>
      <c r="D1209" s="286"/>
      <c r="E1209" s="479"/>
      <c r="F1209" s="282"/>
      <c r="G1209" s="283"/>
      <c r="H1209" s="421"/>
      <c r="I1209" s="421"/>
      <c r="J1209" s="283"/>
      <c r="K1209" s="421"/>
      <c r="L1209" s="282"/>
      <c r="N1209" s="282"/>
      <c r="S1209" s="282"/>
      <c r="T1209" s="283"/>
      <c r="U1209" s="283"/>
      <c r="V1209" s="283"/>
      <c r="W1209" s="283"/>
      <c r="X1209" s="283"/>
      <c r="Y1209" s="282"/>
      <c r="Z1209" s="282"/>
      <c r="AA1209" s="283"/>
      <c r="AB1209" s="282"/>
      <c r="AC1209" s="282"/>
      <c r="AD1209" s="282"/>
      <c r="AE1209" s="282"/>
      <c r="AF1209" s="283"/>
      <c r="AG1209" s="402"/>
      <c r="AH1209" s="283"/>
      <c r="AI1209" s="283"/>
      <c r="AJ1209" s="283"/>
      <c r="AK1209" s="283"/>
      <c r="AL1209" s="283"/>
      <c r="AM1209" s="282"/>
      <c r="AN1209" s="282"/>
      <c r="AO1209" s="282"/>
      <c r="AP1209" s="282"/>
      <c r="AQ1209" s="282"/>
      <c r="AR1209" s="282"/>
      <c r="AT1209" s="283"/>
      <c r="AU1209" s="283"/>
      <c r="AV1209" s="283"/>
      <c r="AW1209" s="283"/>
      <c r="AY1209" s="283"/>
      <c r="AZ1209" s="282"/>
      <c r="BA1209" s="283"/>
      <c r="BB1209" s="282"/>
      <c r="BC1209" s="282"/>
      <c r="BD1209" s="282"/>
      <c r="BE1209" s="283"/>
      <c r="BG1209" s="282"/>
      <c r="BH1209" s="282"/>
      <c r="BI1209" s="282"/>
      <c r="BL1209" s="421"/>
      <c r="BM1209" s="424"/>
      <c r="BN1209" s="424"/>
      <c r="BO1209" s="424"/>
      <c r="BP1209" s="424"/>
      <c r="BQ1209" s="421"/>
      <c r="BR1209" s="421"/>
      <c r="BV1209" s="282"/>
      <c r="BW1209" s="283"/>
      <c r="BY1209" s="283"/>
      <c r="BZ1209" s="283"/>
      <c r="CA1209" s="283"/>
      <c r="CB1209" s="282"/>
      <c r="CC1209" s="282"/>
      <c r="CD1209" s="282"/>
      <c r="CE1209" s="282"/>
      <c r="CG1209" s="427"/>
      <c r="CH1209" s="402"/>
      <c r="CI1209" s="424"/>
      <c r="CJ1209" s="282"/>
      <c r="CK1209" s="282"/>
      <c r="CL1209" s="283"/>
      <c r="CM1209" s="283"/>
      <c r="CP1209" s="282"/>
      <c r="DC1209" s="282"/>
      <c r="DD1209" s="282"/>
      <c r="DE1209" s="282"/>
      <c r="DF1209" s="282"/>
      <c r="DG1209" s="282"/>
      <c r="DH1209" s="282"/>
      <c r="DI1209" s="282"/>
      <c r="DJ1209" s="282"/>
      <c r="EF1209" s="495" t="str">
        <f>""&amp;(MID(数据表!AZ1209,1,MIN(FIND({"(";"（"},数据表!AZ1209&amp;"(（",1)-1)))&amp;""</f>
        <v/>
      </c>
      <c r="EG1209" s="495" t="str">
        <f>""&amp;(MID(数据表!AZ1209,1,MIN(FIND({0;1;2;3;4;5;6;7;8;9},数据表!AZ1209&amp;"1234567890",1)-1)))&amp;""</f>
        <v/>
      </c>
    </row>
    <row r="1210" spans="2:137" s="310" customFormat="1" ht="12" customHeight="1">
      <c r="B1210" s="286"/>
      <c r="C1210" s="286"/>
      <c r="D1210" s="286"/>
      <c r="E1210" s="479"/>
      <c r="F1210" s="282"/>
      <c r="G1210" s="283"/>
      <c r="H1210" s="421"/>
      <c r="I1210" s="421"/>
      <c r="J1210" s="283"/>
      <c r="K1210" s="421"/>
      <c r="L1210" s="282"/>
      <c r="N1210" s="282"/>
      <c r="S1210" s="282"/>
      <c r="T1210" s="283"/>
      <c r="U1210" s="283"/>
      <c r="V1210" s="283"/>
      <c r="W1210" s="283"/>
      <c r="X1210" s="283"/>
      <c r="Y1210" s="282"/>
      <c r="Z1210" s="282"/>
      <c r="AA1210" s="283"/>
      <c r="AB1210" s="282"/>
      <c r="AC1210" s="282"/>
      <c r="AD1210" s="282"/>
      <c r="AE1210" s="282"/>
      <c r="AF1210" s="283"/>
      <c r="AG1210" s="402"/>
      <c r="AH1210" s="283"/>
      <c r="AI1210" s="283"/>
      <c r="AJ1210" s="283"/>
      <c r="AK1210" s="283"/>
      <c r="AL1210" s="283"/>
      <c r="AM1210" s="282"/>
      <c r="AN1210" s="282"/>
      <c r="AO1210" s="282"/>
      <c r="AP1210" s="282"/>
      <c r="AQ1210" s="282"/>
      <c r="AR1210" s="282"/>
      <c r="AT1210" s="283"/>
      <c r="AU1210" s="283"/>
      <c r="AV1210" s="283"/>
      <c r="AW1210" s="283"/>
      <c r="AY1210" s="283"/>
      <c r="AZ1210" s="282"/>
      <c r="BA1210" s="283"/>
      <c r="BB1210" s="282"/>
      <c r="BC1210" s="282"/>
      <c r="BD1210" s="282"/>
      <c r="BE1210" s="283"/>
      <c r="BG1210" s="282"/>
      <c r="BH1210" s="282"/>
      <c r="BI1210" s="282"/>
      <c r="BL1210" s="421"/>
      <c r="BM1210" s="424"/>
      <c r="BN1210" s="424"/>
      <c r="BO1210" s="424"/>
      <c r="BP1210" s="424"/>
      <c r="BQ1210" s="421"/>
      <c r="BR1210" s="421"/>
      <c r="BV1210" s="282"/>
      <c r="BW1210" s="283"/>
      <c r="BY1210" s="283"/>
      <c r="BZ1210" s="283"/>
      <c r="CA1210" s="283"/>
      <c r="CB1210" s="282"/>
      <c r="CC1210" s="282"/>
      <c r="CD1210" s="282"/>
      <c r="CE1210" s="282"/>
      <c r="CG1210" s="427"/>
      <c r="CH1210" s="402"/>
      <c r="CI1210" s="424"/>
      <c r="CJ1210" s="282"/>
      <c r="CK1210" s="282"/>
      <c r="CL1210" s="283"/>
      <c r="CM1210" s="283"/>
      <c r="CP1210" s="282"/>
      <c r="DC1210" s="282"/>
      <c r="DD1210" s="282"/>
      <c r="DE1210" s="282"/>
      <c r="DF1210" s="282"/>
      <c r="DG1210" s="282"/>
      <c r="DH1210" s="282"/>
      <c r="DI1210" s="282"/>
      <c r="DJ1210" s="282"/>
      <c r="EF1210" s="495" t="str">
        <f>""&amp;(MID(数据表!AZ1210,1,MIN(FIND({"(";"（"},数据表!AZ1210&amp;"(（",1)-1)))&amp;""</f>
        <v/>
      </c>
      <c r="EG1210" s="495" t="str">
        <f>""&amp;(MID(数据表!AZ1210,1,MIN(FIND({0;1;2;3;4;5;6;7;8;9},数据表!AZ1210&amp;"1234567890",1)-1)))&amp;""</f>
        <v/>
      </c>
    </row>
    <row r="1211" spans="2:137" s="310" customFormat="1" ht="12" customHeight="1">
      <c r="B1211" s="286"/>
      <c r="C1211" s="286"/>
      <c r="D1211" s="286"/>
      <c r="E1211" s="479"/>
      <c r="F1211" s="282"/>
      <c r="G1211" s="283"/>
      <c r="H1211" s="421"/>
      <c r="I1211" s="421"/>
      <c r="J1211" s="283"/>
      <c r="K1211" s="421"/>
      <c r="L1211" s="282"/>
      <c r="N1211" s="282"/>
      <c r="S1211" s="282"/>
      <c r="T1211" s="283"/>
      <c r="U1211" s="283"/>
      <c r="V1211" s="283"/>
      <c r="W1211" s="283"/>
      <c r="X1211" s="283"/>
      <c r="Y1211" s="282"/>
      <c r="Z1211" s="282"/>
      <c r="AA1211" s="283"/>
      <c r="AB1211" s="282"/>
      <c r="AC1211" s="282"/>
      <c r="AD1211" s="282"/>
      <c r="AE1211" s="282"/>
      <c r="AF1211" s="283"/>
      <c r="AG1211" s="402"/>
      <c r="AH1211" s="283"/>
      <c r="AI1211" s="283"/>
      <c r="AJ1211" s="283"/>
      <c r="AK1211" s="283"/>
      <c r="AL1211" s="283"/>
      <c r="AM1211" s="282"/>
      <c r="AN1211" s="282"/>
      <c r="AO1211" s="282"/>
      <c r="AP1211" s="282"/>
      <c r="AQ1211" s="282"/>
      <c r="AR1211" s="282"/>
      <c r="AT1211" s="283"/>
      <c r="AU1211" s="283"/>
      <c r="AV1211" s="283"/>
      <c r="AW1211" s="283"/>
      <c r="AY1211" s="283"/>
      <c r="AZ1211" s="282"/>
      <c r="BA1211" s="283"/>
      <c r="BB1211" s="282"/>
      <c r="BC1211" s="282"/>
      <c r="BD1211" s="282"/>
      <c r="BE1211" s="283"/>
      <c r="BG1211" s="282"/>
      <c r="BH1211" s="282"/>
      <c r="BI1211" s="282"/>
      <c r="BL1211" s="421"/>
      <c r="BM1211" s="424"/>
      <c r="BN1211" s="424"/>
      <c r="BO1211" s="424"/>
      <c r="BP1211" s="424"/>
      <c r="BQ1211" s="421"/>
      <c r="BR1211" s="421"/>
      <c r="BV1211" s="282"/>
      <c r="BW1211" s="283"/>
      <c r="BY1211" s="283"/>
      <c r="BZ1211" s="283"/>
      <c r="CA1211" s="283"/>
      <c r="CB1211" s="282"/>
      <c r="CC1211" s="282"/>
      <c r="CD1211" s="282"/>
      <c r="CE1211" s="282"/>
      <c r="CG1211" s="427"/>
      <c r="CH1211" s="402"/>
      <c r="CI1211" s="424"/>
      <c r="CJ1211" s="282"/>
      <c r="CK1211" s="282"/>
      <c r="CL1211" s="283"/>
      <c r="CM1211" s="283"/>
      <c r="CP1211" s="282"/>
      <c r="DC1211" s="282"/>
      <c r="DD1211" s="282"/>
      <c r="DE1211" s="282"/>
      <c r="DF1211" s="282"/>
      <c r="DG1211" s="282"/>
      <c r="DH1211" s="282"/>
      <c r="DI1211" s="282"/>
      <c r="DJ1211" s="282"/>
      <c r="EF1211" s="495" t="str">
        <f>""&amp;(MID(数据表!AZ1211,1,MIN(FIND({"(";"（"},数据表!AZ1211&amp;"(（",1)-1)))&amp;""</f>
        <v/>
      </c>
      <c r="EG1211" s="495" t="str">
        <f>""&amp;(MID(数据表!AZ1211,1,MIN(FIND({0;1;2;3;4;5;6;7;8;9},数据表!AZ1211&amp;"1234567890",1)-1)))&amp;""</f>
        <v/>
      </c>
    </row>
    <row r="1212" spans="2:137" s="310" customFormat="1" ht="12" customHeight="1">
      <c r="B1212" s="286"/>
      <c r="C1212" s="286"/>
      <c r="D1212" s="286"/>
      <c r="E1212" s="479"/>
      <c r="F1212" s="282"/>
      <c r="G1212" s="283"/>
      <c r="H1212" s="421"/>
      <c r="I1212" s="421"/>
      <c r="J1212" s="283"/>
      <c r="K1212" s="421"/>
      <c r="L1212" s="282"/>
      <c r="N1212" s="282"/>
      <c r="S1212" s="282"/>
      <c r="T1212" s="283"/>
      <c r="U1212" s="283"/>
      <c r="V1212" s="283"/>
      <c r="W1212" s="283"/>
      <c r="X1212" s="283"/>
      <c r="Y1212" s="282"/>
      <c r="Z1212" s="282"/>
      <c r="AA1212" s="283"/>
      <c r="AB1212" s="282"/>
      <c r="AC1212" s="282"/>
      <c r="AD1212" s="282"/>
      <c r="AE1212" s="282"/>
      <c r="AF1212" s="283"/>
      <c r="AG1212" s="402"/>
      <c r="AH1212" s="283"/>
      <c r="AI1212" s="283"/>
      <c r="AJ1212" s="283"/>
      <c r="AK1212" s="283"/>
      <c r="AL1212" s="283"/>
      <c r="AM1212" s="282"/>
      <c r="AN1212" s="282"/>
      <c r="AO1212" s="282"/>
      <c r="AP1212" s="282"/>
      <c r="AQ1212" s="282"/>
      <c r="AR1212" s="282"/>
      <c r="AT1212" s="283"/>
      <c r="AU1212" s="283"/>
      <c r="AV1212" s="283"/>
      <c r="AW1212" s="283"/>
      <c r="AY1212" s="283"/>
      <c r="AZ1212" s="282"/>
      <c r="BA1212" s="283"/>
      <c r="BB1212" s="282"/>
      <c r="BC1212" s="282"/>
      <c r="BD1212" s="282"/>
      <c r="BE1212" s="283"/>
      <c r="BG1212" s="282"/>
      <c r="BH1212" s="282"/>
      <c r="BI1212" s="282"/>
      <c r="BL1212" s="421"/>
      <c r="BM1212" s="424"/>
      <c r="BN1212" s="424"/>
      <c r="BO1212" s="424"/>
      <c r="BP1212" s="424"/>
      <c r="BQ1212" s="421"/>
      <c r="BR1212" s="421"/>
      <c r="BV1212" s="282"/>
      <c r="BW1212" s="283"/>
      <c r="BY1212" s="283"/>
      <c r="BZ1212" s="283"/>
      <c r="CA1212" s="283"/>
      <c r="CB1212" s="282"/>
      <c r="CC1212" s="282"/>
      <c r="CD1212" s="282"/>
      <c r="CE1212" s="282"/>
      <c r="CG1212" s="427"/>
      <c r="CH1212" s="402"/>
      <c r="CI1212" s="424"/>
      <c r="CJ1212" s="282"/>
      <c r="CK1212" s="282"/>
      <c r="CL1212" s="283"/>
      <c r="CM1212" s="283"/>
      <c r="CP1212" s="282"/>
      <c r="DC1212" s="282"/>
      <c r="DD1212" s="282"/>
      <c r="DE1212" s="282"/>
      <c r="DF1212" s="282"/>
      <c r="DG1212" s="282"/>
      <c r="DH1212" s="282"/>
      <c r="DI1212" s="282"/>
      <c r="DJ1212" s="282"/>
      <c r="EF1212" s="495" t="str">
        <f>""&amp;(MID(数据表!AZ1212,1,MIN(FIND({"(";"（"},数据表!AZ1212&amp;"(（",1)-1)))&amp;""</f>
        <v/>
      </c>
      <c r="EG1212" s="495" t="str">
        <f>""&amp;(MID(数据表!AZ1212,1,MIN(FIND({0;1;2;3;4;5;6;7;8;9},数据表!AZ1212&amp;"1234567890",1)-1)))&amp;""</f>
        <v/>
      </c>
    </row>
    <row r="1213" spans="2:137" s="310" customFormat="1" ht="12" customHeight="1">
      <c r="B1213" s="286"/>
      <c r="C1213" s="286"/>
      <c r="D1213" s="286"/>
      <c r="E1213" s="479"/>
      <c r="F1213" s="282"/>
      <c r="G1213" s="283"/>
      <c r="H1213" s="421"/>
      <c r="I1213" s="421"/>
      <c r="J1213" s="283"/>
      <c r="K1213" s="421"/>
      <c r="L1213" s="282"/>
      <c r="N1213" s="282"/>
      <c r="S1213" s="282"/>
      <c r="T1213" s="283"/>
      <c r="U1213" s="283"/>
      <c r="V1213" s="283"/>
      <c r="W1213" s="283"/>
      <c r="X1213" s="283"/>
      <c r="Y1213" s="282"/>
      <c r="Z1213" s="282"/>
      <c r="AA1213" s="283"/>
      <c r="AB1213" s="282"/>
      <c r="AC1213" s="282"/>
      <c r="AD1213" s="282"/>
      <c r="AE1213" s="282"/>
      <c r="AF1213" s="283"/>
      <c r="AG1213" s="402"/>
      <c r="AH1213" s="283"/>
      <c r="AI1213" s="283"/>
      <c r="AJ1213" s="283"/>
      <c r="AK1213" s="283"/>
      <c r="AL1213" s="283"/>
      <c r="AM1213" s="282"/>
      <c r="AN1213" s="282"/>
      <c r="AO1213" s="282"/>
      <c r="AP1213" s="282"/>
      <c r="AQ1213" s="282"/>
      <c r="AR1213" s="282"/>
      <c r="AT1213" s="283"/>
      <c r="AU1213" s="283"/>
      <c r="AV1213" s="283"/>
      <c r="AW1213" s="283"/>
      <c r="AY1213" s="283"/>
      <c r="AZ1213" s="282"/>
      <c r="BA1213" s="283"/>
      <c r="BB1213" s="282"/>
      <c r="BC1213" s="282"/>
      <c r="BD1213" s="282"/>
      <c r="BE1213" s="283"/>
      <c r="BG1213" s="282"/>
      <c r="BH1213" s="282"/>
      <c r="BI1213" s="282"/>
      <c r="BL1213" s="421"/>
      <c r="BM1213" s="424"/>
      <c r="BN1213" s="424"/>
      <c r="BO1213" s="424"/>
      <c r="BP1213" s="424"/>
      <c r="BQ1213" s="421"/>
      <c r="BR1213" s="421"/>
      <c r="BV1213" s="282"/>
      <c r="BW1213" s="283"/>
      <c r="BY1213" s="283"/>
      <c r="BZ1213" s="283"/>
      <c r="CA1213" s="283"/>
      <c r="CB1213" s="282"/>
      <c r="CC1213" s="282"/>
      <c r="CD1213" s="282"/>
      <c r="CE1213" s="282"/>
      <c r="CG1213" s="427"/>
      <c r="CH1213" s="402"/>
      <c r="CI1213" s="424"/>
      <c r="CJ1213" s="282"/>
      <c r="CK1213" s="282"/>
      <c r="CL1213" s="283"/>
      <c r="CM1213" s="283"/>
      <c r="CP1213" s="282"/>
      <c r="DC1213" s="282"/>
      <c r="DD1213" s="282"/>
      <c r="DE1213" s="282"/>
      <c r="DF1213" s="282"/>
      <c r="DG1213" s="282"/>
      <c r="DH1213" s="282"/>
      <c r="DI1213" s="282"/>
      <c r="DJ1213" s="282"/>
      <c r="EF1213" s="495" t="str">
        <f>""&amp;(MID(数据表!AZ1213,1,MIN(FIND({"(";"（"},数据表!AZ1213&amp;"(（",1)-1)))&amp;""</f>
        <v/>
      </c>
      <c r="EG1213" s="495" t="str">
        <f>""&amp;(MID(数据表!AZ1213,1,MIN(FIND({0;1;2;3;4;5;6;7;8;9},数据表!AZ1213&amp;"1234567890",1)-1)))&amp;""</f>
        <v/>
      </c>
    </row>
    <row r="1214" spans="2:137" s="310" customFormat="1" ht="12" customHeight="1">
      <c r="B1214" s="286"/>
      <c r="C1214" s="286"/>
      <c r="D1214" s="286"/>
      <c r="E1214" s="479"/>
      <c r="F1214" s="282"/>
      <c r="G1214" s="283"/>
      <c r="H1214" s="421"/>
      <c r="I1214" s="421"/>
      <c r="J1214" s="283"/>
      <c r="K1214" s="421"/>
      <c r="L1214" s="282"/>
      <c r="N1214" s="282"/>
      <c r="S1214" s="282"/>
      <c r="T1214" s="283"/>
      <c r="U1214" s="283"/>
      <c r="V1214" s="283"/>
      <c r="W1214" s="283"/>
      <c r="X1214" s="283"/>
      <c r="Y1214" s="282"/>
      <c r="Z1214" s="282"/>
      <c r="AA1214" s="283"/>
      <c r="AB1214" s="282"/>
      <c r="AC1214" s="282"/>
      <c r="AD1214" s="282"/>
      <c r="AE1214" s="282"/>
      <c r="AF1214" s="283"/>
      <c r="AG1214" s="402"/>
      <c r="AH1214" s="283"/>
      <c r="AI1214" s="283"/>
      <c r="AJ1214" s="283"/>
      <c r="AK1214" s="283"/>
      <c r="AL1214" s="283"/>
      <c r="AM1214" s="282"/>
      <c r="AN1214" s="282"/>
      <c r="AO1214" s="282"/>
      <c r="AP1214" s="282"/>
      <c r="AQ1214" s="282"/>
      <c r="AR1214" s="282"/>
      <c r="AT1214" s="283"/>
      <c r="AU1214" s="283"/>
      <c r="AV1214" s="283"/>
      <c r="AW1214" s="283"/>
      <c r="AY1214" s="283"/>
      <c r="AZ1214" s="282"/>
      <c r="BA1214" s="283"/>
      <c r="BB1214" s="282"/>
      <c r="BC1214" s="282"/>
      <c r="BD1214" s="282"/>
      <c r="BE1214" s="283"/>
      <c r="BG1214" s="282"/>
      <c r="BH1214" s="282"/>
      <c r="BI1214" s="282"/>
      <c r="BL1214" s="421"/>
      <c r="BM1214" s="424"/>
      <c r="BN1214" s="424"/>
      <c r="BO1214" s="424"/>
      <c r="BP1214" s="424"/>
      <c r="BQ1214" s="421"/>
      <c r="BR1214" s="421"/>
      <c r="BV1214" s="282"/>
      <c r="BW1214" s="283"/>
      <c r="BY1214" s="283"/>
      <c r="BZ1214" s="283"/>
      <c r="CA1214" s="283"/>
      <c r="CB1214" s="282"/>
      <c r="CC1214" s="282"/>
      <c r="CD1214" s="282"/>
      <c r="CE1214" s="282"/>
      <c r="CG1214" s="427"/>
      <c r="CH1214" s="402"/>
      <c r="CI1214" s="424"/>
      <c r="CJ1214" s="282"/>
      <c r="CK1214" s="282"/>
      <c r="CL1214" s="283"/>
      <c r="CM1214" s="283"/>
      <c r="CP1214" s="282"/>
      <c r="DC1214" s="282"/>
      <c r="DD1214" s="282"/>
      <c r="DE1214" s="282"/>
      <c r="DF1214" s="282"/>
      <c r="DG1214" s="282"/>
      <c r="DH1214" s="282"/>
      <c r="DI1214" s="282"/>
      <c r="DJ1214" s="282"/>
      <c r="EF1214" s="495" t="str">
        <f>""&amp;(MID(数据表!AZ1214,1,MIN(FIND({"(";"（"},数据表!AZ1214&amp;"(（",1)-1)))&amp;""</f>
        <v/>
      </c>
      <c r="EG1214" s="495" t="str">
        <f>""&amp;(MID(数据表!AZ1214,1,MIN(FIND({0;1;2;3;4;5;6;7;8;9},数据表!AZ1214&amp;"1234567890",1)-1)))&amp;""</f>
        <v/>
      </c>
    </row>
    <row r="1215" spans="2:137" s="310" customFormat="1" ht="12" customHeight="1">
      <c r="B1215" s="286"/>
      <c r="C1215" s="286"/>
      <c r="D1215" s="286"/>
      <c r="E1215" s="479"/>
      <c r="F1215" s="282"/>
      <c r="G1215" s="283"/>
      <c r="H1215" s="421"/>
      <c r="I1215" s="421"/>
      <c r="J1215" s="283"/>
      <c r="K1215" s="421"/>
      <c r="L1215" s="282"/>
      <c r="N1215" s="282"/>
      <c r="S1215" s="282"/>
      <c r="T1215" s="283"/>
      <c r="U1215" s="283"/>
      <c r="V1215" s="283"/>
      <c r="W1215" s="283"/>
      <c r="X1215" s="283"/>
      <c r="Y1215" s="282"/>
      <c r="Z1215" s="282"/>
      <c r="AA1215" s="283"/>
      <c r="AB1215" s="282"/>
      <c r="AC1215" s="282"/>
      <c r="AD1215" s="282"/>
      <c r="AE1215" s="282"/>
      <c r="AF1215" s="283"/>
      <c r="AG1215" s="402"/>
      <c r="AH1215" s="283"/>
      <c r="AI1215" s="283"/>
      <c r="AJ1215" s="283"/>
      <c r="AK1215" s="283"/>
      <c r="AL1215" s="283"/>
      <c r="AM1215" s="282"/>
      <c r="AN1215" s="282"/>
      <c r="AO1215" s="282"/>
      <c r="AP1215" s="282"/>
      <c r="AQ1215" s="282"/>
      <c r="AR1215" s="282"/>
      <c r="AT1215" s="283"/>
      <c r="AU1215" s="283"/>
      <c r="AV1215" s="283"/>
      <c r="AW1215" s="283"/>
      <c r="AY1215" s="283"/>
      <c r="AZ1215" s="282"/>
      <c r="BA1215" s="283"/>
      <c r="BB1215" s="282"/>
      <c r="BC1215" s="282"/>
      <c r="BD1215" s="282"/>
      <c r="BE1215" s="283"/>
      <c r="BG1215" s="282"/>
      <c r="BH1215" s="282"/>
      <c r="BI1215" s="282"/>
      <c r="BL1215" s="421"/>
      <c r="BM1215" s="424"/>
      <c r="BN1215" s="424"/>
      <c r="BO1215" s="424"/>
      <c r="BP1215" s="424"/>
      <c r="BQ1215" s="421"/>
      <c r="BR1215" s="421"/>
      <c r="BV1215" s="282"/>
      <c r="BW1215" s="283"/>
      <c r="BY1215" s="283"/>
      <c r="BZ1215" s="283"/>
      <c r="CA1215" s="283"/>
      <c r="CB1215" s="282"/>
      <c r="CC1215" s="282"/>
      <c r="CD1215" s="282"/>
      <c r="CE1215" s="282"/>
      <c r="CG1215" s="427"/>
      <c r="CH1215" s="402"/>
      <c r="CI1215" s="424"/>
      <c r="CJ1215" s="282"/>
      <c r="CK1215" s="282"/>
      <c r="CL1215" s="283"/>
      <c r="CM1215" s="283"/>
      <c r="CP1215" s="282"/>
      <c r="DC1215" s="282"/>
      <c r="DD1215" s="282"/>
      <c r="DE1215" s="282"/>
      <c r="DF1215" s="282"/>
      <c r="DG1215" s="282"/>
      <c r="DH1215" s="282"/>
      <c r="DI1215" s="282"/>
      <c r="DJ1215" s="282"/>
      <c r="EF1215" s="495" t="str">
        <f>""&amp;(MID(数据表!AZ1215,1,MIN(FIND({"(";"（"},数据表!AZ1215&amp;"(（",1)-1)))&amp;""</f>
        <v/>
      </c>
      <c r="EG1215" s="495" t="str">
        <f>""&amp;(MID(数据表!AZ1215,1,MIN(FIND({0;1;2;3;4;5;6;7;8;9},数据表!AZ1215&amp;"1234567890",1)-1)))&amp;""</f>
        <v/>
      </c>
    </row>
    <row r="1216" spans="2:137" s="310" customFormat="1" ht="12" customHeight="1">
      <c r="B1216" s="286"/>
      <c r="C1216" s="286"/>
      <c r="D1216" s="286"/>
      <c r="E1216" s="479"/>
      <c r="F1216" s="282"/>
      <c r="G1216" s="283"/>
      <c r="H1216" s="421"/>
      <c r="I1216" s="421"/>
      <c r="J1216" s="283"/>
      <c r="K1216" s="421"/>
      <c r="L1216" s="282"/>
      <c r="N1216" s="282"/>
      <c r="S1216" s="282"/>
      <c r="T1216" s="283"/>
      <c r="U1216" s="283"/>
      <c r="V1216" s="283"/>
      <c r="W1216" s="283"/>
      <c r="X1216" s="283"/>
      <c r="Y1216" s="282"/>
      <c r="Z1216" s="282"/>
      <c r="AA1216" s="283"/>
      <c r="AB1216" s="282"/>
      <c r="AC1216" s="282"/>
      <c r="AD1216" s="282"/>
      <c r="AE1216" s="282"/>
      <c r="AF1216" s="283"/>
      <c r="AG1216" s="402"/>
      <c r="AH1216" s="283"/>
      <c r="AI1216" s="283"/>
      <c r="AJ1216" s="283"/>
      <c r="AK1216" s="283"/>
      <c r="AL1216" s="283"/>
      <c r="AM1216" s="282"/>
      <c r="AN1216" s="282"/>
      <c r="AO1216" s="282"/>
      <c r="AP1216" s="282"/>
      <c r="AQ1216" s="282"/>
      <c r="AR1216" s="282"/>
      <c r="AT1216" s="283"/>
      <c r="AU1216" s="283"/>
      <c r="AV1216" s="283"/>
      <c r="AW1216" s="283"/>
      <c r="AY1216" s="283"/>
      <c r="AZ1216" s="282"/>
      <c r="BA1216" s="283"/>
      <c r="BB1216" s="282"/>
      <c r="BC1216" s="282"/>
      <c r="BD1216" s="282"/>
      <c r="BE1216" s="283"/>
      <c r="BG1216" s="282"/>
      <c r="BH1216" s="282"/>
      <c r="BI1216" s="282"/>
      <c r="BL1216" s="421"/>
      <c r="BM1216" s="424"/>
      <c r="BN1216" s="424"/>
      <c r="BO1216" s="424"/>
      <c r="BP1216" s="424"/>
      <c r="BQ1216" s="421"/>
      <c r="BR1216" s="421"/>
      <c r="BV1216" s="282"/>
      <c r="BW1216" s="283"/>
      <c r="BY1216" s="283"/>
      <c r="BZ1216" s="283"/>
      <c r="CA1216" s="283"/>
      <c r="CB1216" s="282"/>
      <c r="CC1216" s="282"/>
      <c r="CD1216" s="282"/>
      <c r="CE1216" s="282"/>
      <c r="CG1216" s="427"/>
      <c r="CH1216" s="402"/>
      <c r="CI1216" s="424"/>
      <c r="CJ1216" s="282"/>
      <c r="CK1216" s="282"/>
      <c r="CL1216" s="283"/>
      <c r="CM1216" s="283"/>
      <c r="CP1216" s="282"/>
      <c r="DC1216" s="282"/>
      <c r="DD1216" s="282"/>
      <c r="DE1216" s="282"/>
      <c r="DF1216" s="282"/>
      <c r="DG1216" s="282"/>
      <c r="DH1216" s="282"/>
      <c r="DI1216" s="282"/>
      <c r="DJ1216" s="282"/>
      <c r="EF1216" s="495" t="str">
        <f>""&amp;(MID(数据表!AZ1216,1,MIN(FIND({"(";"（"},数据表!AZ1216&amp;"(（",1)-1)))&amp;""</f>
        <v/>
      </c>
      <c r="EG1216" s="495" t="str">
        <f>""&amp;(MID(数据表!AZ1216,1,MIN(FIND({0;1;2;3;4;5;6;7;8;9},数据表!AZ1216&amp;"1234567890",1)-1)))&amp;""</f>
        <v/>
      </c>
    </row>
    <row r="1217" spans="2:137" s="310" customFormat="1" ht="12" customHeight="1">
      <c r="B1217" s="286"/>
      <c r="C1217" s="286"/>
      <c r="D1217" s="286"/>
      <c r="E1217" s="479"/>
      <c r="F1217" s="282"/>
      <c r="G1217" s="283"/>
      <c r="H1217" s="421"/>
      <c r="I1217" s="421"/>
      <c r="J1217" s="283"/>
      <c r="K1217" s="421"/>
      <c r="L1217" s="282"/>
      <c r="N1217" s="282"/>
      <c r="S1217" s="282"/>
      <c r="T1217" s="283"/>
      <c r="U1217" s="283"/>
      <c r="V1217" s="283"/>
      <c r="W1217" s="283"/>
      <c r="X1217" s="283"/>
      <c r="Y1217" s="282"/>
      <c r="Z1217" s="282"/>
      <c r="AA1217" s="283"/>
      <c r="AB1217" s="282"/>
      <c r="AC1217" s="282"/>
      <c r="AD1217" s="282"/>
      <c r="AE1217" s="282"/>
      <c r="AF1217" s="283"/>
      <c r="AG1217" s="402"/>
      <c r="AH1217" s="283"/>
      <c r="AI1217" s="283"/>
      <c r="AJ1217" s="283"/>
      <c r="AK1217" s="283"/>
      <c r="AL1217" s="283"/>
      <c r="AM1217" s="282"/>
      <c r="AN1217" s="282"/>
      <c r="AO1217" s="282"/>
      <c r="AP1217" s="282"/>
      <c r="AQ1217" s="282"/>
      <c r="AR1217" s="282"/>
      <c r="AT1217" s="283"/>
      <c r="AU1217" s="283"/>
      <c r="AV1217" s="283"/>
      <c r="AW1217" s="283"/>
      <c r="AY1217" s="283"/>
      <c r="AZ1217" s="282"/>
      <c r="BA1217" s="283"/>
      <c r="BB1217" s="282"/>
      <c r="BC1217" s="282"/>
      <c r="BD1217" s="282"/>
      <c r="BE1217" s="283"/>
      <c r="BG1217" s="282"/>
      <c r="BH1217" s="282"/>
      <c r="BI1217" s="282"/>
      <c r="BL1217" s="421"/>
      <c r="BM1217" s="424"/>
      <c r="BN1217" s="424"/>
      <c r="BO1217" s="424"/>
      <c r="BP1217" s="424"/>
      <c r="BQ1217" s="421"/>
      <c r="BR1217" s="421"/>
      <c r="BV1217" s="282"/>
      <c r="BW1217" s="283"/>
      <c r="BY1217" s="283"/>
      <c r="BZ1217" s="283"/>
      <c r="CA1217" s="283"/>
      <c r="CB1217" s="282"/>
      <c r="CC1217" s="282"/>
      <c r="CD1217" s="282"/>
      <c r="CE1217" s="282"/>
      <c r="CG1217" s="427"/>
      <c r="CH1217" s="402"/>
      <c r="CI1217" s="424"/>
      <c r="CJ1217" s="282"/>
      <c r="CK1217" s="282"/>
      <c r="CL1217" s="283"/>
      <c r="CM1217" s="283"/>
      <c r="CP1217" s="282"/>
      <c r="DC1217" s="282"/>
      <c r="DD1217" s="282"/>
      <c r="DE1217" s="282"/>
      <c r="DF1217" s="282"/>
      <c r="DG1217" s="282"/>
      <c r="DH1217" s="282"/>
      <c r="DI1217" s="282"/>
      <c r="DJ1217" s="282"/>
      <c r="EF1217" s="495" t="str">
        <f>""&amp;(MID(数据表!AZ1217,1,MIN(FIND({"(";"（"},数据表!AZ1217&amp;"(（",1)-1)))&amp;""</f>
        <v/>
      </c>
      <c r="EG1217" s="495" t="str">
        <f>""&amp;(MID(数据表!AZ1217,1,MIN(FIND({0;1;2;3;4;5;6;7;8;9},数据表!AZ1217&amp;"1234567890",1)-1)))&amp;""</f>
        <v/>
      </c>
    </row>
    <row r="1218" spans="2:137" s="310" customFormat="1" ht="12" customHeight="1">
      <c r="B1218" s="286"/>
      <c r="C1218" s="286"/>
      <c r="D1218" s="286"/>
      <c r="E1218" s="479"/>
      <c r="F1218" s="282"/>
      <c r="G1218" s="283"/>
      <c r="H1218" s="421"/>
      <c r="I1218" s="421"/>
      <c r="J1218" s="283"/>
      <c r="K1218" s="421"/>
      <c r="L1218" s="282"/>
      <c r="N1218" s="282"/>
      <c r="S1218" s="282"/>
      <c r="T1218" s="283"/>
      <c r="U1218" s="283"/>
      <c r="V1218" s="283"/>
      <c r="W1218" s="283"/>
      <c r="X1218" s="283"/>
      <c r="Y1218" s="282"/>
      <c r="Z1218" s="282"/>
      <c r="AA1218" s="283"/>
      <c r="AB1218" s="282"/>
      <c r="AC1218" s="282"/>
      <c r="AD1218" s="282"/>
      <c r="AE1218" s="282"/>
      <c r="AF1218" s="283"/>
      <c r="AG1218" s="402"/>
      <c r="AH1218" s="283"/>
      <c r="AI1218" s="283"/>
      <c r="AJ1218" s="283"/>
      <c r="AK1218" s="283"/>
      <c r="AL1218" s="283"/>
      <c r="AM1218" s="282"/>
      <c r="AN1218" s="282"/>
      <c r="AO1218" s="282"/>
      <c r="AP1218" s="282"/>
      <c r="AQ1218" s="282"/>
      <c r="AR1218" s="282"/>
      <c r="AT1218" s="283"/>
      <c r="AU1218" s="283"/>
      <c r="AV1218" s="283"/>
      <c r="AW1218" s="283"/>
      <c r="AY1218" s="283"/>
      <c r="AZ1218" s="282"/>
      <c r="BA1218" s="283"/>
      <c r="BB1218" s="282"/>
      <c r="BC1218" s="282"/>
      <c r="BD1218" s="282"/>
      <c r="BE1218" s="283"/>
      <c r="BG1218" s="282"/>
      <c r="BH1218" s="282"/>
      <c r="BI1218" s="282"/>
      <c r="BL1218" s="421"/>
      <c r="BM1218" s="424"/>
      <c r="BN1218" s="424"/>
      <c r="BO1218" s="424"/>
      <c r="BP1218" s="424"/>
      <c r="BQ1218" s="421"/>
      <c r="BR1218" s="421"/>
      <c r="BV1218" s="282"/>
      <c r="BW1218" s="283"/>
      <c r="BY1218" s="283"/>
      <c r="BZ1218" s="283"/>
      <c r="CA1218" s="283"/>
      <c r="CB1218" s="282"/>
      <c r="CC1218" s="282"/>
      <c r="CD1218" s="282"/>
      <c r="CE1218" s="282"/>
      <c r="CG1218" s="427"/>
      <c r="CH1218" s="402"/>
      <c r="CI1218" s="424"/>
      <c r="CJ1218" s="282"/>
      <c r="CK1218" s="282"/>
      <c r="CL1218" s="283"/>
      <c r="CM1218" s="283"/>
      <c r="CP1218" s="282"/>
      <c r="DC1218" s="282"/>
      <c r="DD1218" s="282"/>
      <c r="DE1218" s="282"/>
      <c r="DF1218" s="282"/>
      <c r="DG1218" s="282"/>
      <c r="DH1218" s="282"/>
      <c r="DI1218" s="282"/>
      <c r="DJ1218" s="282"/>
      <c r="EF1218" s="495" t="str">
        <f>""&amp;(MID(数据表!AZ1218,1,MIN(FIND({"(";"（"},数据表!AZ1218&amp;"(（",1)-1)))&amp;""</f>
        <v/>
      </c>
      <c r="EG1218" s="495" t="str">
        <f>""&amp;(MID(数据表!AZ1218,1,MIN(FIND({0;1;2;3;4;5;6;7;8;9},数据表!AZ1218&amp;"1234567890",1)-1)))&amp;""</f>
        <v/>
      </c>
    </row>
    <row r="1219" spans="2:137" s="310" customFormat="1" ht="12" customHeight="1">
      <c r="B1219" s="286"/>
      <c r="C1219" s="286"/>
      <c r="D1219" s="286"/>
      <c r="E1219" s="479"/>
      <c r="F1219" s="282"/>
      <c r="G1219" s="283"/>
      <c r="H1219" s="421"/>
      <c r="I1219" s="421"/>
      <c r="J1219" s="283"/>
      <c r="K1219" s="421"/>
      <c r="L1219" s="282"/>
      <c r="N1219" s="282"/>
      <c r="S1219" s="282"/>
      <c r="T1219" s="283"/>
      <c r="U1219" s="283"/>
      <c r="V1219" s="283"/>
      <c r="W1219" s="283"/>
      <c r="X1219" s="283"/>
      <c r="Y1219" s="282"/>
      <c r="Z1219" s="282"/>
      <c r="AA1219" s="283"/>
      <c r="AB1219" s="282"/>
      <c r="AC1219" s="282"/>
      <c r="AD1219" s="282"/>
      <c r="AE1219" s="282"/>
      <c r="AF1219" s="283"/>
      <c r="AG1219" s="402"/>
      <c r="AH1219" s="283"/>
      <c r="AI1219" s="283"/>
      <c r="AJ1219" s="283"/>
      <c r="AK1219" s="283"/>
      <c r="AL1219" s="283"/>
      <c r="AM1219" s="282"/>
      <c r="AN1219" s="282"/>
      <c r="AO1219" s="282"/>
      <c r="AP1219" s="282"/>
      <c r="AQ1219" s="282"/>
      <c r="AR1219" s="282"/>
      <c r="AT1219" s="283"/>
      <c r="AU1219" s="283"/>
      <c r="AV1219" s="283"/>
      <c r="AW1219" s="283"/>
      <c r="AY1219" s="283"/>
      <c r="AZ1219" s="282"/>
      <c r="BA1219" s="283"/>
      <c r="BB1219" s="282"/>
      <c r="BC1219" s="282"/>
      <c r="BD1219" s="282"/>
      <c r="BE1219" s="283"/>
      <c r="BG1219" s="282"/>
      <c r="BH1219" s="282"/>
      <c r="BI1219" s="282"/>
      <c r="BL1219" s="421"/>
      <c r="BM1219" s="424"/>
      <c r="BN1219" s="424"/>
      <c r="BO1219" s="424"/>
      <c r="BP1219" s="424"/>
      <c r="BQ1219" s="421"/>
      <c r="BR1219" s="421"/>
      <c r="BV1219" s="282"/>
      <c r="BW1219" s="283"/>
      <c r="BY1219" s="283"/>
      <c r="BZ1219" s="283"/>
      <c r="CA1219" s="283"/>
      <c r="CB1219" s="282"/>
      <c r="CC1219" s="282"/>
      <c r="CD1219" s="282"/>
      <c r="CE1219" s="282"/>
      <c r="CG1219" s="427"/>
      <c r="CH1219" s="402"/>
      <c r="CI1219" s="424"/>
      <c r="CJ1219" s="282"/>
      <c r="CK1219" s="282"/>
      <c r="CL1219" s="283"/>
      <c r="CM1219" s="283"/>
      <c r="CP1219" s="282"/>
      <c r="DC1219" s="282"/>
      <c r="DD1219" s="282"/>
      <c r="DE1219" s="282"/>
      <c r="DF1219" s="282"/>
      <c r="DG1219" s="282"/>
      <c r="DH1219" s="282"/>
      <c r="DI1219" s="282"/>
      <c r="DJ1219" s="282"/>
      <c r="EF1219" s="495" t="str">
        <f>""&amp;(MID(数据表!AZ1219,1,MIN(FIND({"(";"（"},数据表!AZ1219&amp;"(（",1)-1)))&amp;""</f>
        <v/>
      </c>
      <c r="EG1219" s="495" t="str">
        <f>""&amp;(MID(数据表!AZ1219,1,MIN(FIND({0;1;2;3;4;5;6;7;8;9},数据表!AZ1219&amp;"1234567890",1)-1)))&amp;""</f>
        <v/>
      </c>
    </row>
    <row r="1220" spans="2:137" s="310" customFormat="1" ht="12" customHeight="1">
      <c r="B1220" s="286"/>
      <c r="C1220" s="286"/>
      <c r="D1220" s="286"/>
      <c r="E1220" s="479"/>
      <c r="F1220" s="282"/>
      <c r="G1220" s="283"/>
      <c r="H1220" s="421"/>
      <c r="I1220" s="421"/>
      <c r="J1220" s="283"/>
      <c r="K1220" s="421"/>
      <c r="L1220" s="282"/>
      <c r="N1220" s="282"/>
      <c r="S1220" s="282"/>
      <c r="T1220" s="283"/>
      <c r="U1220" s="283"/>
      <c r="V1220" s="283"/>
      <c r="W1220" s="283"/>
      <c r="X1220" s="283"/>
      <c r="Y1220" s="282"/>
      <c r="Z1220" s="282"/>
      <c r="AA1220" s="283"/>
      <c r="AB1220" s="282"/>
      <c r="AC1220" s="282"/>
      <c r="AD1220" s="282"/>
      <c r="AE1220" s="282"/>
      <c r="AF1220" s="283"/>
      <c r="AG1220" s="402"/>
      <c r="AH1220" s="283"/>
      <c r="AI1220" s="283"/>
      <c r="AJ1220" s="283"/>
      <c r="AK1220" s="283"/>
      <c r="AL1220" s="283"/>
      <c r="AM1220" s="282"/>
      <c r="AN1220" s="282"/>
      <c r="AO1220" s="282"/>
      <c r="AP1220" s="282"/>
      <c r="AQ1220" s="282"/>
      <c r="AR1220" s="282"/>
      <c r="AT1220" s="283"/>
      <c r="AU1220" s="283"/>
      <c r="AV1220" s="283"/>
      <c r="AW1220" s="283"/>
      <c r="AY1220" s="283"/>
      <c r="AZ1220" s="282"/>
      <c r="BA1220" s="283"/>
      <c r="BB1220" s="282"/>
      <c r="BC1220" s="282"/>
      <c r="BD1220" s="282"/>
      <c r="BE1220" s="283"/>
      <c r="BG1220" s="282"/>
      <c r="BH1220" s="282"/>
      <c r="BI1220" s="282"/>
      <c r="BL1220" s="421"/>
      <c r="BM1220" s="424"/>
      <c r="BN1220" s="424"/>
      <c r="BO1220" s="424"/>
      <c r="BP1220" s="424"/>
      <c r="BQ1220" s="421"/>
      <c r="BR1220" s="421"/>
      <c r="BV1220" s="282"/>
      <c r="BW1220" s="283"/>
      <c r="BY1220" s="283"/>
      <c r="BZ1220" s="283"/>
      <c r="CA1220" s="283"/>
      <c r="CB1220" s="282"/>
      <c r="CC1220" s="282"/>
      <c r="CD1220" s="282"/>
      <c r="CE1220" s="282"/>
      <c r="CG1220" s="427"/>
      <c r="CH1220" s="402"/>
      <c r="CI1220" s="424"/>
      <c r="CJ1220" s="282"/>
      <c r="CK1220" s="282"/>
      <c r="CL1220" s="283"/>
      <c r="CM1220" s="283"/>
      <c r="CP1220" s="282"/>
      <c r="DC1220" s="282"/>
      <c r="DD1220" s="282"/>
      <c r="DE1220" s="282"/>
      <c r="DF1220" s="282"/>
      <c r="DG1220" s="282"/>
      <c r="DH1220" s="282"/>
      <c r="DI1220" s="282"/>
      <c r="DJ1220" s="282"/>
      <c r="EF1220" s="495" t="str">
        <f>""&amp;(MID(数据表!AZ1220,1,MIN(FIND({"(";"（"},数据表!AZ1220&amp;"(（",1)-1)))&amp;""</f>
        <v/>
      </c>
      <c r="EG1220" s="495" t="str">
        <f>""&amp;(MID(数据表!AZ1220,1,MIN(FIND({0;1;2;3;4;5;6;7;8;9},数据表!AZ1220&amp;"1234567890",1)-1)))&amp;""</f>
        <v/>
      </c>
    </row>
    <row r="1221" spans="2:137" s="310" customFormat="1" ht="12" customHeight="1">
      <c r="B1221" s="286"/>
      <c r="C1221" s="286"/>
      <c r="D1221" s="286"/>
      <c r="E1221" s="479"/>
      <c r="F1221" s="282"/>
      <c r="G1221" s="283"/>
      <c r="H1221" s="421"/>
      <c r="I1221" s="421"/>
      <c r="J1221" s="283"/>
      <c r="K1221" s="421"/>
      <c r="L1221" s="282"/>
      <c r="N1221" s="282"/>
      <c r="S1221" s="282"/>
      <c r="T1221" s="283"/>
      <c r="U1221" s="283"/>
      <c r="V1221" s="283"/>
      <c r="W1221" s="283"/>
      <c r="X1221" s="283"/>
      <c r="Y1221" s="282"/>
      <c r="Z1221" s="282"/>
      <c r="AA1221" s="283"/>
      <c r="AB1221" s="282"/>
      <c r="AC1221" s="282"/>
      <c r="AD1221" s="282"/>
      <c r="AE1221" s="282"/>
      <c r="AF1221" s="283"/>
      <c r="AG1221" s="402"/>
      <c r="AH1221" s="283"/>
      <c r="AI1221" s="283"/>
      <c r="AJ1221" s="283"/>
      <c r="AK1221" s="283"/>
      <c r="AL1221" s="283"/>
      <c r="AM1221" s="282"/>
      <c r="AN1221" s="282"/>
      <c r="AO1221" s="282"/>
      <c r="AP1221" s="282"/>
      <c r="AQ1221" s="282"/>
      <c r="AR1221" s="282"/>
      <c r="AT1221" s="283"/>
      <c r="AU1221" s="283"/>
      <c r="AV1221" s="283"/>
      <c r="AW1221" s="283"/>
      <c r="AY1221" s="283"/>
      <c r="AZ1221" s="282"/>
      <c r="BA1221" s="283"/>
      <c r="BB1221" s="282"/>
      <c r="BC1221" s="282"/>
      <c r="BD1221" s="282"/>
      <c r="BE1221" s="283"/>
      <c r="BG1221" s="282"/>
      <c r="BH1221" s="282"/>
      <c r="BI1221" s="282"/>
      <c r="BL1221" s="421"/>
      <c r="BM1221" s="424"/>
      <c r="BN1221" s="424"/>
      <c r="BO1221" s="424"/>
      <c r="BP1221" s="424"/>
      <c r="BQ1221" s="421"/>
      <c r="BR1221" s="421"/>
      <c r="BV1221" s="282"/>
      <c r="BW1221" s="283"/>
      <c r="BY1221" s="283"/>
      <c r="BZ1221" s="283"/>
      <c r="CA1221" s="283"/>
      <c r="CB1221" s="282"/>
      <c r="CC1221" s="282"/>
      <c r="CD1221" s="282"/>
      <c r="CE1221" s="282"/>
      <c r="CG1221" s="427"/>
      <c r="CH1221" s="402"/>
      <c r="CI1221" s="424"/>
      <c r="CJ1221" s="282"/>
      <c r="CK1221" s="282"/>
      <c r="CL1221" s="283"/>
      <c r="CM1221" s="283"/>
      <c r="CP1221" s="282"/>
      <c r="DC1221" s="282"/>
      <c r="DD1221" s="282"/>
      <c r="DE1221" s="282"/>
      <c r="DF1221" s="282"/>
      <c r="DG1221" s="282"/>
      <c r="DH1221" s="282"/>
      <c r="DI1221" s="282"/>
      <c r="DJ1221" s="282"/>
      <c r="EF1221" s="495" t="str">
        <f>""&amp;(MID(数据表!AZ1221,1,MIN(FIND({"(";"（"},数据表!AZ1221&amp;"(（",1)-1)))&amp;""</f>
        <v/>
      </c>
      <c r="EG1221" s="495" t="str">
        <f>""&amp;(MID(数据表!AZ1221,1,MIN(FIND({0;1;2;3;4;5;6;7;8;9},数据表!AZ1221&amp;"1234567890",1)-1)))&amp;""</f>
        <v/>
      </c>
    </row>
    <row r="1222" spans="2:137" s="310" customFormat="1" ht="12" customHeight="1">
      <c r="B1222" s="286"/>
      <c r="C1222" s="286"/>
      <c r="D1222" s="286"/>
      <c r="E1222" s="479"/>
      <c r="F1222" s="282"/>
      <c r="G1222" s="283"/>
      <c r="H1222" s="421"/>
      <c r="I1222" s="421"/>
      <c r="J1222" s="283"/>
      <c r="K1222" s="421"/>
      <c r="L1222" s="282"/>
      <c r="N1222" s="282"/>
      <c r="S1222" s="282"/>
      <c r="T1222" s="283"/>
      <c r="U1222" s="283"/>
      <c r="V1222" s="283"/>
      <c r="W1222" s="283"/>
      <c r="X1222" s="283"/>
      <c r="Y1222" s="282"/>
      <c r="Z1222" s="282"/>
      <c r="AA1222" s="283"/>
      <c r="AB1222" s="282"/>
      <c r="AC1222" s="282"/>
      <c r="AD1222" s="282"/>
      <c r="AE1222" s="282"/>
      <c r="AF1222" s="283"/>
      <c r="AG1222" s="402"/>
      <c r="AH1222" s="283"/>
      <c r="AI1222" s="283"/>
      <c r="AJ1222" s="283"/>
      <c r="AK1222" s="283"/>
      <c r="AL1222" s="283"/>
      <c r="AM1222" s="282"/>
      <c r="AN1222" s="282"/>
      <c r="AO1222" s="282"/>
      <c r="AP1222" s="282"/>
      <c r="AQ1222" s="282"/>
      <c r="AR1222" s="282"/>
      <c r="AT1222" s="283"/>
      <c r="AU1222" s="283"/>
      <c r="AV1222" s="283"/>
      <c r="AW1222" s="283"/>
      <c r="AY1222" s="283"/>
      <c r="AZ1222" s="282"/>
      <c r="BA1222" s="283"/>
      <c r="BB1222" s="282"/>
      <c r="BC1222" s="282"/>
      <c r="BD1222" s="282"/>
      <c r="BE1222" s="283"/>
      <c r="BG1222" s="282"/>
      <c r="BH1222" s="282"/>
      <c r="BI1222" s="282"/>
      <c r="BL1222" s="421"/>
      <c r="BM1222" s="424"/>
      <c r="BN1222" s="424"/>
      <c r="BO1222" s="424"/>
      <c r="BP1222" s="424"/>
      <c r="BQ1222" s="421"/>
      <c r="BR1222" s="421"/>
      <c r="BV1222" s="282"/>
      <c r="BW1222" s="283"/>
      <c r="BY1222" s="283"/>
      <c r="BZ1222" s="283"/>
      <c r="CA1222" s="283"/>
      <c r="CB1222" s="282"/>
      <c r="CC1222" s="282"/>
      <c r="CD1222" s="282"/>
      <c r="CE1222" s="282"/>
      <c r="CG1222" s="427"/>
      <c r="CH1222" s="402"/>
      <c r="CI1222" s="424"/>
      <c r="CJ1222" s="282"/>
      <c r="CK1222" s="282"/>
      <c r="CL1222" s="283"/>
      <c r="CM1222" s="283"/>
      <c r="CP1222" s="282"/>
      <c r="DC1222" s="282"/>
      <c r="DD1222" s="282"/>
      <c r="DE1222" s="282"/>
      <c r="DF1222" s="282"/>
      <c r="DG1222" s="282"/>
      <c r="DH1222" s="282"/>
      <c r="DI1222" s="282"/>
      <c r="DJ1222" s="282"/>
      <c r="EF1222" s="495" t="str">
        <f>""&amp;(MID(数据表!AZ1222,1,MIN(FIND({"(";"（"},数据表!AZ1222&amp;"(（",1)-1)))&amp;""</f>
        <v/>
      </c>
      <c r="EG1222" s="495" t="str">
        <f>""&amp;(MID(数据表!AZ1222,1,MIN(FIND({0;1;2;3;4;5;6;7;8;9},数据表!AZ1222&amp;"1234567890",1)-1)))&amp;""</f>
        <v/>
      </c>
    </row>
    <row r="1223" spans="2:137" s="310" customFormat="1" ht="12" customHeight="1">
      <c r="B1223" s="286"/>
      <c r="C1223" s="286"/>
      <c r="D1223" s="286"/>
      <c r="E1223" s="479"/>
      <c r="F1223" s="282"/>
      <c r="G1223" s="283"/>
      <c r="H1223" s="421"/>
      <c r="I1223" s="421"/>
      <c r="J1223" s="283"/>
      <c r="K1223" s="421"/>
      <c r="L1223" s="282"/>
      <c r="N1223" s="282"/>
      <c r="S1223" s="282"/>
      <c r="T1223" s="283"/>
      <c r="U1223" s="283"/>
      <c r="V1223" s="283"/>
      <c r="W1223" s="283"/>
      <c r="X1223" s="283"/>
      <c r="Y1223" s="282"/>
      <c r="Z1223" s="282"/>
      <c r="AA1223" s="283"/>
      <c r="AB1223" s="282"/>
      <c r="AC1223" s="282"/>
      <c r="AD1223" s="282"/>
      <c r="AE1223" s="282"/>
      <c r="AF1223" s="283"/>
      <c r="AG1223" s="402"/>
      <c r="AH1223" s="283"/>
      <c r="AI1223" s="283"/>
      <c r="AJ1223" s="283"/>
      <c r="AK1223" s="283"/>
      <c r="AL1223" s="283"/>
      <c r="AM1223" s="282"/>
      <c r="AN1223" s="282"/>
      <c r="AO1223" s="282"/>
      <c r="AP1223" s="282"/>
      <c r="AQ1223" s="282"/>
      <c r="AR1223" s="282"/>
      <c r="AT1223" s="283"/>
      <c r="AU1223" s="283"/>
      <c r="AV1223" s="283"/>
      <c r="AW1223" s="283"/>
      <c r="AY1223" s="283"/>
      <c r="AZ1223" s="282"/>
      <c r="BA1223" s="283"/>
      <c r="BB1223" s="282"/>
      <c r="BC1223" s="282"/>
      <c r="BD1223" s="282"/>
      <c r="BE1223" s="283"/>
      <c r="BG1223" s="282"/>
      <c r="BH1223" s="282"/>
      <c r="BI1223" s="282"/>
      <c r="BL1223" s="421"/>
      <c r="BM1223" s="424"/>
      <c r="BN1223" s="424"/>
      <c r="BO1223" s="424"/>
      <c r="BP1223" s="424"/>
      <c r="BQ1223" s="421"/>
      <c r="BR1223" s="421"/>
      <c r="BV1223" s="282"/>
      <c r="BW1223" s="283"/>
      <c r="BY1223" s="283"/>
      <c r="BZ1223" s="283"/>
      <c r="CA1223" s="283"/>
      <c r="CB1223" s="282"/>
      <c r="CC1223" s="282"/>
      <c r="CD1223" s="282"/>
      <c r="CE1223" s="282"/>
      <c r="CG1223" s="427"/>
      <c r="CH1223" s="402"/>
      <c r="CI1223" s="424"/>
      <c r="CJ1223" s="282"/>
      <c r="CK1223" s="282"/>
      <c r="CL1223" s="283"/>
      <c r="CM1223" s="283"/>
      <c r="CP1223" s="282"/>
      <c r="DC1223" s="282"/>
      <c r="DD1223" s="282"/>
      <c r="DE1223" s="282"/>
      <c r="DF1223" s="282"/>
      <c r="DG1223" s="282"/>
      <c r="DH1223" s="282"/>
      <c r="DI1223" s="282"/>
      <c r="DJ1223" s="282"/>
      <c r="EF1223" s="495" t="str">
        <f>""&amp;(MID(数据表!AZ1223,1,MIN(FIND({"(";"（"},数据表!AZ1223&amp;"(（",1)-1)))&amp;""</f>
        <v/>
      </c>
      <c r="EG1223" s="495" t="str">
        <f>""&amp;(MID(数据表!AZ1223,1,MIN(FIND({0;1;2;3;4;5;6;7;8;9},数据表!AZ1223&amp;"1234567890",1)-1)))&amp;""</f>
        <v/>
      </c>
    </row>
    <row r="1224" spans="2:137" s="310" customFormat="1" ht="12" customHeight="1">
      <c r="B1224" s="286"/>
      <c r="C1224" s="286"/>
      <c r="D1224" s="286"/>
      <c r="E1224" s="479"/>
      <c r="F1224" s="282"/>
      <c r="G1224" s="283"/>
      <c r="H1224" s="421"/>
      <c r="I1224" s="421"/>
      <c r="J1224" s="283"/>
      <c r="K1224" s="421"/>
      <c r="L1224" s="282"/>
      <c r="N1224" s="282"/>
      <c r="S1224" s="282"/>
      <c r="T1224" s="283"/>
      <c r="U1224" s="283"/>
      <c r="V1224" s="283"/>
      <c r="W1224" s="283"/>
      <c r="X1224" s="283"/>
      <c r="Y1224" s="282"/>
      <c r="Z1224" s="282"/>
      <c r="AA1224" s="283"/>
      <c r="AB1224" s="282"/>
      <c r="AC1224" s="282"/>
      <c r="AD1224" s="282"/>
      <c r="AE1224" s="282"/>
      <c r="AF1224" s="283"/>
      <c r="AG1224" s="402"/>
      <c r="AH1224" s="283"/>
      <c r="AI1224" s="283"/>
      <c r="AJ1224" s="283"/>
      <c r="AK1224" s="283"/>
      <c r="AL1224" s="283"/>
      <c r="AM1224" s="282"/>
      <c r="AN1224" s="282"/>
      <c r="AO1224" s="282"/>
      <c r="AP1224" s="282"/>
      <c r="AQ1224" s="282"/>
      <c r="AR1224" s="282"/>
      <c r="AT1224" s="283"/>
      <c r="AU1224" s="283"/>
      <c r="AV1224" s="283"/>
      <c r="AW1224" s="283"/>
      <c r="AY1224" s="283"/>
      <c r="AZ1224" s="282"/>
      <c r="BA1224" s="283"/>
      <c r="BB1224" s="282"/>
      <c r="BC1224" s="282"/>
      <c r="BD1224" s="282"/>
      <c r="BE1224" s="283"/>
      <c r="BG1224" s="282"/>
      <c r="BH1224" s="282"/>
      <c r="BI1224" s="282"/>
      <c r="BL1224" s="421"/>
      <c r="BM1224" s="424"/>
      <c r="BN1224" s="424"/>
      <c r="BO1224" s="424"/>
      <c r="BP1224" s="424"/>
      <c r="BQ1224" s="421"/>
      <c r="BR1224" s="421"/>
      <c r="BV1224" s="282"/>
      <c r="BW1224" s="283"/>
      <c r="BY1224" s="283"/>
      <c r="BZ1224" s="283"/>
      <c r="CA1224" s="283"/>
      <c r="CB1224" s="282"/>
      <c r="CC1224" s="282"/>
      <c r="CD1224" s="282"/>
      <c r="CE1224" s="282"/>
      <c r="CG1224" s="427"/>
      <c r="CH1224" s="402"/>
      <c r="CI1224" s="424"/>
      <c r="CJ1224" s="282"/>
      <c r="CK1224" s="282"/>
      <c r="CL1224" s="283"/>
      <c r="CM1224" s="283"/>
      <c r="CP1224" s="282"/>
      <c r="DC1224" s="282"/>
      <c r="DD1224" s="282"/>
      <c r="DE1224" s="282"/>
      <c r="DF1224" s="282"/>
      <c r="DG1224" s="282"/>
      <c r="DH1224" s="282"/>
      <c r="DI1224" s="282"/>
      <c r="DJ1224" s="282"/>
      <c r="EF1224" s="495" t="str">
        <f>""&amp;(MID(数据表!AZ1224,1,MIN(FIND({"(";"（"},数据表!AZ1224&amp;"(（",1)-1)))&amp;""</f>
        <v/>
      </c>
      <c r="EG1224" s="495" t="str">
        <f>""&amp;(MID(数据表!AZ1224,1,MIN(FIND({0;1;2;3;4;5;6;7;8;9},数据表!AZ1224&amp;"1234567890",1)-1)))&amp;""</f>
        <v/>
      </c>
    </row>
    <row r="1225" spans="2:137" s="310" customFormat="1" ht="12" customHeight="1">
      <c r="B1225" s="286"/>
      <c r="C1225" s="286"/>
      <c r="D1225" s="286"/>
      <c r="E1225" s="479"/>
      <c r="F1225" s="282"/>
      <c r="G1225" s="283"/>
      <c r="H1225" s="421"/>
      <c r="I1225" s="421"/>
      <c r="J1225" s="283"/>
      <c r="K1225" s="421"/>
      <c r="L1225" s="282"/>
      <c r="N1225" s="282"/>
      <c r="S1225" s="282"/>
      <c r="T1225" s="283"/>
      <c r="U1225" s="283"/>
      <c r="V1225" s="283"/>
      <c r="W1225" s="283"/>
      <c r="X1225" s="283"/>
      <c r="Y1225" s="282"/>
      <c r="Z1225" s="282"/>
      <c r="AA1225" s="283"/>
      <c r="AB1225" s="282"/>
      <c r="AC1225" s="282"/>
      <c r="AD1225" s="282"/>
      <c r="AE1225" s="282"/>
      <c r="AF1225" s="283"/>
      <c r="AG1225" s="402"/>
      <c r="AH1225" s="283"/>
      <c r="AI1225" s="283"/>
      <c r="AJ1225" s="283"/>
      <c r="AK1225" s="283"/>
      <c r="AL1225" s="283"/>
      <c r="AM1225" s="282"/>
      <c r="AN1225" s="282"/>
      <c r="AO1225" s="282"/>
      <c r="AP1225" s="282"/>
      <c r="AQ1225" s="282"/>
      <c r="AR1225" s="282"/>
      <c r="AT1225" s="283"/>
      <c r="AU1225" s="283"/>
      <c r="AV1225" s="283"/>
      <c r="AW1225" s="283"/>
      <c r="AY1225" s="283"/>
      <c r="AZ1225" s="282"/>
      <c r="BA1225" s="283"/>
      <c r="BB1225" s="282"/>
      <c r="BC1225" s="282"/>
      <c r="BD1225" s="282"/>
      <c r="BE1225" s="283"/>
      <c r="BG1225" s="282"/>
      <c r="BH1225" s="282"/>
      <c r="BI1225" s="282"/>
      <c r="BL1225" s="421"/>
      <c r="BM1225" s="424"/>
      <c r="BN1225" s="424"/>
      <c r="BO1225" s="424"/>
      <c r="BP1225" s="424"/>
      <c r="BQ1225" s="421"/>
      <c r="BR1225" s="421"/>
      <c r="BV1225" s="282"/>
      <c r="BW1225" s="283"/>
      <c r="BY1225" s="283"/>
      <c r="BZ1225" s="283"/>
      <c r="CA1225" s="283"/>
      <c r="CB1225" s="282"/>
      <c r="CC1225" s="282"/>
      <c r="CD1225" s="282"/>
      <c r="CE1225" s="282"/>
      <c r="CG1225" s="427"/>
      <c r="CH1225" s="402"/>
      <c r="CI1225" s="424"/>
      <c r="CJ1225" s="282"/>
      <c r="CK1225" s="282"/>
      <c r="CL1225" s="283"/>
      <c r="CM1225" s="283"/>
      <c r="CP1225" s="282"/>
      <c r="DC1225" s="282"/>
      <c r="DD1225" s="282"/>
      <c r="DE1225" s="282"/>
      <c r="DF1225" s="282"/>
      <c r="DG1225" s="282"/>
      <c r="DH1225" s="282"/>
      <c r="DI1225" s="282"/>
      <c r="DJ1225" s="282"/>
      <c r="EF1225" s="495" t="str">
        <f>""&amp;(MID(数据表!AZ1225,1,MIN(FIND({"(";"（"},数据表!AZ1225&amp;"(（",1)-1)))&amp;""</f>
        <v/>
      </c>
      <c r="EG1225" s="495" t="str">
        <f>""&amp;(MID(数据表!AZ1225,1,MIN(FIND({0;1;2;3;4;5;6;7;8;9},数据表!AZ1225&amp;"1234567890",1)-1)))&amp;""</f>
        <v/>
      </c>
    </row>
    <row r="1226" spans="2:137" s="310" customFormat="1" ht="12" customHeight="1">
      <c r="B1226" s="286"/>
      <c r="C1226" s="286"/>
      <c r="D1226" s="286"/>
      <c r="E1226" s="479"/>
      <c r="F1226" s="282"/>
      <c r="G1226" s="283"/>
      <c r="H1226" s="421"/>
      <c r="I1226" s="421"/>
      <c r="J1226" s="283"/>
      <c r="K1226" s="421"/>
      <c r="L1226" s="282"/>
      <c r="N1226" s="282"/>
      <c r="S1226" s="282"/>
      <c r="T1226" s="283"/>
      <c r="U1226" s="283"/>
      <c r="V1226" s="283"/>
      <c r="W1226" s="283"/>
      <c r="X1226" s="283"/>
      <c r="Y1226" s="282"/>
      <c r="Z1226" s="282"/>
      <c r="AA1226" s="283"/>
      <c r="AB1226" s="282"/>
      <c r="AC1226" s="282"/>
      <c r="AD1226" s="282"/>
      <c r="AE1226" s="282"/>
      <c r="AF1226" s="283"/>
      <c r="AG1226" s="402"/>
      <c r="AH1226" s="283"/>
      <c r="AI1226" s="283"/>
      <c r="AJ1226" s="283"/>
      <c r="AK1226" s="283"/>
      <c r="AL1226" s="283"/>
      <c r="AM1226" s="282"/>
      <c r="AN1226" s="282"/>
      <c r="AO1226" s="282"/>
      <c r="AP1226" s="282"/>
      <c r="AQ1226" s="282"/>
      <c r="AR1226" s="282"/>
      <c r="AT1226" s="283"/>
      <c r="AU1226" s="283"/>
      <c r="AV1226" s="283"/>
      <c r="AW1226" s="283"/>
      <c r="AY1226" s="283"/>
      <c r="AZ1226" s="282"/>
      <c r="BA1226" s="283"/>
      <c r="BB1226" s="282"/>
      <c r="BC1226" s="282"/>
      <c r="BD1226" s="282"/>
      <c r="BE1226" s="283"/>
      <c r="BG1226" s="282"/>
      <c r="BH1226" s="282"/>
      <c r="BI1226" s="282"/>
      <c r="BL1226" s="421"/>
      <c r="BM1226" s="424"/>
      <c r="BN1226" s="424"/>
      <c r="BO1226" s="424"/>
      <c r="BP1226" s="424"/>
      <c r="BQ1226" s="421"/>
      <c r="BR1226" s="421"/>
      <c r="BV1226" s="282"/>
      <c r="BW1226" s="283"/>
      <c r="BY1226" s="283"/>
      <c r="BZ1226" s="283"/>
      <c r="CA1226" s="283"/>
      <c r="CB1226" s="282"/>
      <c r="CC1226" s="282"/>
      <c r="CD1226" s="282"/>
      <c r="CE1226" s="282"/>
      <c r="CG1226" s="427"/>
      <c r="CH1226" s="402"/>
      <c r="CI1226" s="424"/>
      <c r="CJ1226" s="282"/>
      <c r="CK1226" s="282"/>
      <c r="CL1226" s="283"/>
      <c r="CM1226" s="283"/>
      <c r="CP1226" s="282"/>
      <c r="DC1226" s="282"/>
      <c r="DD1226" s="282"/>
      <c r="DE1226" s="282"/>
      <c r="DF1226" s="282"/>
      <c r="DG1226" s="282"/>
      <c r="DH1226" s="282"/>
      <c r="DI1226" s="282"/>
      <c r="DJ1226" s="282"/>
      <c r="EF1226" s="495" t="str">
        <f>""&amp;(MID(数据表!AZ1226,1,MIN(FIND({"(";"（"},数据表!AZ1226&amp;"(（",1)-1)))&amp;""</f>
        <v/>
      </c>
      <c r="EG1226" s="495" t="str">
        <f>""&amp;(MID(数据表!AZ1226,1,MIN(FIND({0;1;2;3;4;5;6;7;8;9},数据表!AZ1226&amp;"1234567890",1)-1)))&amp;""</f>
        <v/>
      </c>
    </row>
    <row r="1227" spans="2:137" s="310" customFormat="1" ht="12" customHeight="1">
      <c r="B1227" s="286"/>
      <c r="C1227" s="286"/>
      <c r="D1227" s="286"/>
      <c r="E1227" s="479"/>
      <c r="F1227" s="282"/>
      <c r="G1227" s="283"/>
      <c r="H1227" s="421"/>
      <c r="I1227" s="421"/>
      <c r="J1227" s="283"/>
      <c r="K1227" s="421"/>
      <c r="L1227" s="282"/>
      <c r="N1227" s="282"/>
      <c r="S1227" s="282"/>
      <c r="T1227" s="283"/>
      <c r="U1227" s="283"/>
      <c r="V1227" s="283"/>
      <c r="W1227" s="283"/>
      <c r="X1227" s="283"/>
      <c r="Y1227" s="282"/>
      <c r="Z1227" s="282"/>
      <c r="AA1227" s="283"/>
      <c r="AB1227" s="282"/>
      <c r="AC1227" s="282"/>
      <c r="AD1227" s="282"/>
      <c r="AE1227" s="282"/>
      <c r="AF1227" s="283"/>
      <c r="AG1227" s="402"/>
      <c r="AH1227" s="283"/>
      <c r="AI1227" s="283"/>
      <c r="AJ1227" s="283"/>
      <c r="AK1227" s="283"/>
      <c r="AL1227" s="283"/>
      <c r="AM1227" s="282"/>
      <c r="AN1227" s="282"/>
      <c r="AO1227" s="282"/>
      <c r="AP1227" s="282"/>
      <c r="AQ1227" s="282"/>
      <c r="AR1227" s="282"/>
      <c r="AT1227" s="283"/>
      <c r="AU1227" s="283"/>
      <c r="AV1227" s="283"/>
      <c r="AW1227" s="283"/>
      <c r="AY1227" s="283"/>
      <c r="AZ1227" s="282"/>
      <c r="BA1227" s="283"/>
      <c r="BB1227" s="282"/>
      <c r="BC1227" s="282"/>
      <c r="BD1227" s="282"/>
      <c r="BE1227" s="283"/>
      <c r="BG1227" s="282"/>
      <c r="BH1227" s="282"/>
      <c r="BI1227" s="282"/>
      <c r="BL1227" s="421"/>
      <c r="BM1227" s="424"/>
      <c r="BN1227" s="424"/>
      <c r="BO1227" s="424"/>
      <c r="BP1227" s="424"/>
      <c r="BQ1227" s="421"/>
      <c r="BR1227" s="421"/>
      <c r="BV1227" s="282"/>
      <c r="BW1227" s="283"/>
      <c r="BY1227" s="283"/>
      <c r="BZ1227" s="283"/>
      <c r="CA1227" s="283"/>
      <c r="CB1227" s="282"/>
      <c r="CC1227" s="282"/>
      <c r="CD1227" s="282"/>
      <c r="CE1227" s="282"/>
      <c r="CG1227" s="427"/>
      <c r="CH1227" s="402"/>
      <c r="CI1227" s="424"/>
      <c r="CJ1227" s="282"/>
      <c r="CK1227" s="282"/>
      <c r="CL1227" s="283"/>
      <c r="CM1227" s="283"/>
      <c r="CP1227" s="282"/>
      <c r="DC1227" s="282"/>
      <c r="DD1227" s="282"/>
      <c r="DE1227" s="282"/>
      <c r="DF1227" s="282"/>
      <c r="DG1227" s="282"/>
      <c r="DH1227" s="282"/>
      <c r="DI1227" s="282"/>
      <c r="DJ1227" s="282"/>
      <c r="EF1227" s="495" t="str">
        <f>""&amp;(MID(数据表!AZ1227,1,MIN(FIND({"(";"（"},数据表!AZ1227&amp;"(（",1)-1)))&amp;""</f>
        <v/>
      </c>
      <c r="EG1227" s="495" t="str">
        <f>""&amp;(MID(数据表!AZ1227,1,MIN(FIND({0;1;2;3;4;5;6;7;8;9},数据表!AZ1227&amp;"1234567890",1)-1)))&amp;""</f>
        <v/>
      </c>
    </row>
    <row r="1228" spans="2:137" s="310" customFormat="1" ht="12" customHeight="1">
      <c r="B1228" s="286"/>
      <c r="C1228" s="286"/>
      <c r="D1228" s="286"/>
      <c r="E1228" s="479"/>
      <c r="F1228" s="282"/>
      <c r="G1228" s="283"/>
      <c r="H1228" s="421"/>
      <c r="I1228" s="421"/>
      <c r="J1228" s="283"/>
      <c r="K1228" s="421"/>
      <c r="L1228" s="282"/>
      <c r="N1228" s="282"/>
      <c r="S1228" s="282"/>
      <c r="T1228" s="283"/>
      <c r="U1228" s="283"/>
      <c r="V1228" s="283"/>
      <c r="W1228" s="283"/>
      <c r="X1228" s="283"/>
      <c r="Y1228" s="282"/>
      <c r="Z1228" s="282"/>
      <c r="AA1228" s="283"/>
      <c r="AB1228" s="282"/>
      <c r="AC1228" s="282"/>
      <c r="AD1228" s="282"/>
      <c r="AE1228" s="282"/>
      <c r="AF1228" s="283"/>
      <c r="AG1228" s="402"/>
      <c r="AH1228" s="283"/>
      <c r="AI1228" s="283"/>
      <c r="AJ1228" s="283"/>
      <c r="AK1228" s="283"/>
      <c r="AL1228" s="283"/>
      <c r="AM1228" s="282"/>
      <c r="AN1228" s="282"/>
      <c r="AO1228" s="282"/>
      <c r="AP1228" s="282"/>
      <c r="AQ1228" s="282"/>
      <c r="AR1228" s="282"/>
      <c r="AT1228" s="283"/>
      <c r="AU1228" s="283"/>
      <c r="AV1228" s="283"/>
      <c r="AW1228" s="283"/>
      <c r="AY1228" s="283"/>
      <c r="AZ1228" s="282"/>
      <c r="BA1228" s="283"/>
      <c r="BB1228" s="282"/>
      <c r="BC1228" s="282"/>
      <c r="BD1228" s="282"/>
      <c r="BE1228" s="283"/>
      <c r="BG1228" s="282"/>
      <c r="BH1228" s="282"/>
      <c r="BI1228" s="282"/>
      <c r="BL1228" s="421"/>
      <c r="BM1228" s="424"/>
      <c r="BN1228" s="424"/>
      <c r="BO1228" s="424"/>
      <c r="BP1228" s="424"/>
      <c r="BQ1228" s="421"/>
      <c r="BR1228" s="421"/>
      <c r="BV1228" s="282"/>
      <c r="BW1228" s="283"/>
      <c r="BY1228" s="283"/>
      <c r="BZ1228" s="283"/>
      <c r="CA1228" s="283"/>
      <c r="CB1228" s="282"/>
      <c r="CC1228" s="282"/>
      <c r="CD1228" s="282"/>
      <c r="CE1228" s="282"/>
      <c r="CG1228" s="427"/>
      <c r="CH1228" s="402"/>
      <c r="CI1228" s="424"/>
      <c r="CJ1228" s="282"/>
      <c r="CK1228" s="282"/>
      <c r="CL1228" s="283"/>
      <c r="CM1228" s="283"/>
      <c r="CP1228" s="282"/>
      <c r="DC1228" s="282"/>
      <c r="DD1228" s="282"/>
      <c r="DE1228" s="282"/>
      <c r="DF1228" s="282"/>
      <c r="DG1228" s="282"/>
      <c r="DH1228" s="282"/>
      <c r="DI1228" s="282"/>
      <c r="DJ1228" s="282"/>
      <c r="EF1228" s="495" t="str">
        <f>""&amp;(MID(数据表!AZ1228,1,MIN(FIND({"(";"（"},数据表!AZ1228&amp;"(（",1)-1)))&amp;""</f>
        <v/>
      </c>
      <c r="EG1228" s="495" t="str">
        <f>""&amp;(MID(数据表!AZ1228,1,MIN(FIND({0;1;2;3;4;5;6;7;8;9},数据表!AZ1228&amp;"1234567890",1)-1)))&amp;""</f>
        <v/>
      </c>
    </row>
    <row r="1229" spans="2:137" s="310" customFormat="1" ht="12" customHeight="1">
      <c r="B1229" s="286"/>
      <c r="C1229" s="286"/>
      <c r="D1229" s="286"/>
      <c r="E1229" s="479"/>
      <c r="F1229" s="282"/>
      <c r="G1229" s="283"/>
      <c r="H1229" s="421"/>
      <c r="I1229" s="421"/>
      <c r="J1229" s="283"/>
      <c r="K1229" s="421"/>
      <c r="L1229" s="282"/>
      <c r="N1229" s="282"/>
      <c r="S1229" s="282"/>
      <c r="T1229" s="283"/>
      <c r="U1229" s="283"/>
      <c r="V1229" s="283"/>
      <c r="W1229" s="283"/>
      <c r="X1229" s="283"/>
      <c r="Y1229" s="282"/>
      <c r="Z1229" s="282"/>
      <c r="AA1229" s="283"/>
      <c r="AB1229" s="282"/>
      <c r="AC1229" s="282"/>
      <c r="AD1229" s="282"/>
      <c r="AE1229" s="282"/>
      <c r="AF1229" s="283"/>
      <c r="AG1229" s="402"/>
      <c r="AH1229" s="283"/>
      <c r="AI1229" s="283"/>
      <c r="AJ1229" s="283"/>
      <c r="AK1229" s="283"/>
      <c r="AL1229" s="283"/>
      <c r="AM1229" s="282"/>
      <c r="AN1229" s="282"/>
      <c r="AO1229" s="282"/>
      <c r="AP1229" s="282"/>
      <c r="AQ1229" s="282"/>
      <c r="AR1229" s="282"/>
      <c r="AT1229" s="283"/>
      <c r="AU1229" s="283"/>
      <c r="AV1229" s="283"/>
      <c r="AW1229" s="283"/>
      <c r="AY1229" s="283"/>
      <c r="AZ1229" s="282"/>
      <c r="BA1229" s="283"/>
      <c r="BB1229" s="282"/>
      <c r="BC1229" s="282"/>
      <c r="BD1229" s="282"/>
      <c r="BE1229" s="283"/>
      <c r="BG1229" s="282"/>
      <c r="BH1229" s="282"/>
      <c r="BI1229" s="282"/>
      <c r="BL1229" s="421"/>
      <c r="BM1229" s="424"/>
      <c r="BN1229" s="424"/>
      <c r="BO1229" s="424"/>
      <c r="BP1229" s="424"/>
      <c r="BQ1229" s="421"/>
      <c r="BR1229" s="421"/>
      <c r="BV1229" s="282"/>
      <c r="BW1229" s="283"/>
      <c r="BY1229" s="283"/>
      <c r="BZ1229" s="283"/>
      <c r="CA1229" s="283"/>
      <c r="CB1229" s="282"/>
      <c r="CC1229" s="282"/>
      <c r="CD1229" s="282"/>
      <c r="CE1229" s="282"/>
      <c r="CG1229" s="427"/>
      <c r="CH1229" s="402"/>
      <c r="CI1229" s="424"/>
      <c r="CJ1229" s="282"/>
      <c r="CK1229" s="282"/>
      <c r="CL1229" s="283"/>
      <c r="CM1229" s="283"/>
      <c r="CP1229" s="282"/>
      <c r="DC1229" s="282"/>
      <c r="DD1229" s="282"/>
      <c r="DE1229" s="282"/>
      <c r="DF1229" s="282"/>
      <c r="DG1229" s="282"/>
      <c r="DH1229" s="282"/>
      <c r="DI1229" s="282"/>
      <c r="DJ1229" s="282"/>
      <c r="EF1229" s="495" t="str">
        <f>""&amp;(MID(数据表!AZ1229,1,MIN(FIND({"(";"（"},数据表!AZ1229&amp;"(（",1)-1)))&amp;""</f>
        <v/>
      </c>
      <c r="EG1229" s="495" t="str">
        <f>""&amp;(MID(数据表!AZ1229,1,MIN(FIND({0;1;2;3;4;5;6;7;8;9},数据表!AZ1229&amp;"1234567890",1)-1)))&amp;""</f>
        <v/>
      </c>
    </row>
    <row r="1230" spans="2:137" s="310" customFormat="1" ht="12" customHeight="1">
      <c r="B1230" s="286"/>
      <c r="C1230" s="286"/>
      <c r="D1230" s="286"/>
      <c r="E1230" s="479"/>
      <c r="F1230" s="282"/>
      <c r="G1230" s="283"/>
      <c r="H1230" s="421"/>
      <c r="I1230" s="421"/>
      <c r="J1230" s="283"/>
      <c r="K1230" s="421"/>
      <c r="L1230" s="282"/>
      <c r="N1230" s="282"/>
      <c r="S1230" s="282"/>
      <c r="T1230" s="283"/>
      <c r="U1230" s="283"/>
      <c r="V1230" s="283"/>
      <c r="W1230" s="283"/>
      <c r="X1230" s="283"/>
      <c r="Y1230" s="282"/>
      <c r="Z1230" s="282"/>
      <c r="AA1230" s="283"/>
      <c r="AB1230" s="282"/>
      <c r="AC1230" s="282"/>
      <c r="AD1230" s="282"/>
      <c r="AE1230" s="282"/>
      <c r="AF1230" s="283"/>
      <c r="AG1230" s="402"/>
      <c r="AH1230" s="283"/>
      <c r="AI1230" s="283"/>
      <c r="AJ1230" s="283"/>
      <c r="AK1230" s="283"/>
      <c r="AL1230" s="283"/>
      <c r="AM1230" s="282"/>
      <c r="AN1230" s="282"/>
      <c r="AO1230" s="282"/>
      <c r="AP1230" s="282"/>
      <c r="AQ1230" s="282"/>
      <c r="AR1230" s="282"/>
      <c r="AT1230" s="283"/>
      <c r="AU1230" s="283"/>
      <c r="AV1230" s="283"/>
      <c r="AW1230" s="283"/>
      <c r="AY1230" s="283"/>
      <c r="AZ1230" s="282"/>
      <c r="BA1230" s="283"/>
      <c r="BB1230" s="282"/>
      <c r="BC1230" s="282"/>
      <c r="BD1230" s="282"/>
      <c r="BE1230" s="283"/>
      <c r="BG1230" s="282"/>
      <c r="BH1230" s="282"/>
      <c r="BI1230" s="282"/>
      <c r="BL1230" s="421"/>
      <c r="BM1230" s="424"/>
      <c r="BN1230" s="424"/>
      <c r="BO1230" s="424"/>
      <c r="BP1230" s="424"/>
      <c r="BQ1230" s="421"/>
      <c r="BR1230" s="421"/>
      <c r="BV1230" s="282"/>
      <c r="BW1230" s="283"/>
      <c r="BY1230" s="283"/>
      <c r="BZ1230" s="283"/>
      <c r="CA1230" s="283"/>
      <c r="CB1230" s="282"/>
      <c r="CC1230" s="282"/>
      <c r="CD1230" s="282"/>
      <c r="CE1230" s="282"/>
      <c r="CG1230" s="427"/>
      <c r="CH1230" s="402"/>
      <c r="CI1230" s="424"/>
      <c r="CJ1230" s="282"/>
      <c r="CK1230" s="282"/>
      <c r="CL1230" s="283"/>
      <c r="CM1230" s="283"/>
      <c r="CP1230" s="282"/>
      <c r="DC1230" s="282"/>
      <c r="DD1230" s="282"/>
      <c r="DE1230" s="282"/>
      <c r="DF1230" s="282"/>
      <c r="DG1230" s="282"/>
      <c r="DH1230" s="282"/>
      <c r="DI1230" s="282"/>
      <c r="DJ1230" s="282"/>
      <c r="EF1230" s="495" t="str">
        <f>""&amp;(MID(数据表!AZ1230,1,MIN(FIND({"(";"（"},数据表!AZ1230&amp;"(（",1)-1)))&amp;""</f>
        <v/>
      </c>
      <c r="EG1230" s="495" t="str">
        <f>""&amp;(MID(数据表!AZ1230,1,MIN(FIND({0;1;2;3;4;5;6;7;8;9},数据表!AZ1230&amp;"1234567890",1)-1)))&amp;""</f>
        <v/>
      </c>
    </row>
    <row r="1231" spans="2:137" s="310" customFormat="1" ht="12" customHeight="1">
      <c r="B1231" s="286"/>
      <c r="C1231" s="286"/>
      <c r="D1231" s="286"/>
      <c r="E1231" s="479"/>
      <c r="F1231" s="282"/>
      <c r="G1231" s="283"/>
      <c r="H1231" s="421"/>
      <c r="I1231" s="421"/>
      <c r="J1231" s="283"/>
      <c r="K1231" s="421"/>
      <c r="L1231" s="282"/>
      <c r="N1231" s="282"/>
      <c r="S1231" s="282"/>
      <c r="T1231" s="283"/>
      <c r="U1231" s="283"/>
      <c r="V1231" s="283"/>
      <c r="W1231" s="283"/>
      <c r="X1231" s="283"/>
      <c r="Y1231" s="282"/>
      <c r="Z1231" s="282"/>
      <c r="AA1231" s="283"/>
      <c r="AB1231" s="282"/>
      <c r="AC1231" s="282"/>
      <c r="AD1231" s="282"/>
      <c r="AE1231" s="282"/>
      <c r="AF1231" s="283"/>
      <c r="AG1231" s="402"/>
      <c r="AH1231" s="283"/>
      <c r="AI1231" s="283"/>
      <c r="AJ1231" s="283"/>
      <c r="AK1231" s="283"/>
      <c r="AL1231" s="283"/>
      <c r="AM1231" s="282"/>
      <c r="AN1231" s="282"/>
      <c r="AO1231" s="282"/>
      <c r="AP1231" s="282"/>
      <c r="AQ1231" s="282"/>
      <c r="AR1231" s="282"/>
      <c r="AT1231" s="283"/>
      <c r="AU1231" s="283"/>
      <c r="AV1231" s="283"/>
      <c r="AW1231" s="283"/>
      <c r="AY1231" s="283"/>
      <c r="AZ1231" s="282"/>
      <c r="BA1231" s="283"/>
      <c r="BB1231" s="282"/>
      <c r="BC1231" s="282"/>
      <c r="BD1231" s="282"/>
      <c r="BE1231" s="283"/>
      <c r="BG1231" s="282"/>
      <c r="BH1231" s="282"/>
      <c r="BI1231" s="282"/>
      <c r="BL1231" s="421"/>
      <c r="BM1231" s="424"/>
      <c r="BN1231" s="424"/>
      <c r="BO1231" s="424"/>
      <c r="BP1231" s="424"/>
      <c r="BQ1231" s="421"/>
      <c r="BR1231" s="421"/>
      <c r="BV1231" s="282"/>
      <c r="BW1231" s="283"/>
      <c r="BY1231" s="283"/>
      <c r="BZ1231" s="283"/>
      <c r="CA1231" s="283"/>
      <c r="CB1231" s="282"/>
      <c r="CC1231" s="282"/>
      <c r="CD1231" s="282"/>
      <c r="CE1231" s="282"/>
      <c r="CG1231" s="427"/>
      <c r="CH1231" s="402"/>
      <c r="CI1231" s="424"/>
      <c r="CJ1231" s="282"/>
      <c r="CK1231" s="282"/>
      <c r="CL1231" s="283"/>
      <c r="CM1231" s="283"/>
      <c r="CP1231" s="282"/>
      <c r="DC1231" s="282"/>
      <c r="DD1231" s="282"/>
      <c r="DE1231" s="282"/>
      <c r="DF1231" s="282"/>
      <c r="DG1231" s="282"/>
      <c r="DH1231" s="282"/>
      <c r="DI1231" s="282"/>
      <c r="DJ1231" s="282"/>
      <c r="EF1231" s="495" t="str">
        <f>""&amp;(MID(数据表!AZ1231,1,MIN(FIND({"(";"（"},数据表!AZ1231&amp;"(（",1)-1)))&amp;""</f>
        <v/>
      </c>
      <c r="EG1231" s="495" t="str">
        <f>""&amp;(MID(数据表!AZ1231,1,MIN(FIND({0;1;2;3;4;5;6;7;8;9},数据表!AZ1231&amp;"1234567890",1)-1)))&amp;""</f>
        <v/>
      </c>
    </row>
    <row r="1232" spans="2:137" s="310" customFormat="1" ht="12" customHeight="1">
      <c r="B1232" s="286"/>
      <c r="C1232" s="286"/>
      <c r="D1232" s="286"/>
      <c r="E1232" s="479"/>
      <c r="F1232" s="282"/>
      <c r="G1232" s="283"/>
      <c r="H1232" s="421"/>
      <c r="I1232" s="421"/>
      <c r="J1232" s="283"/>
      <c r="K1232" s="421"/>
      <c r="L1232" s="282"/>
      <c r="N1232" s="282"/>
      <c r="S1232" s="282"/>
      <c r="T1232" s="283"/>
      <c r="U1232" s="283"/>
      <c r="V1232" s="283"/>
      <c r="W1232" s="283"/>
      <c r="X1232" s="283"/>
      <c r="Y1232" s="282"/>
      <c r="Z1232" s="282"/>
      <c r="AA1232" s="283"/>
      <c r="AB1232" s="282"/>
      <c r="AC1232" s="282"/>
      <c r="AD1232" s="282"/>
      <c r="AE1232" s="282"/>
      <c r="AF1232" s="283"/>
      <c r="AG1232" s="402"/>
      <c r="AH1232" s="283"/>
      <c r="AI1232" s="283"/>
      <c r="AJ1232" s="283"/>
      <c r="AK1232" s="283"/>
      <c r="AL1232" s="283"/>
      <c r="AM1232" s="282"/>
      <c r="AN1232" s="282"/>
      <c r="AO1232" s="282"/>
      <c r="AP1232" s="282"/>
      <c r="AQ1232" s="282"/>
      <c r="AR1232" s="282"/>
      <c r="AT1232" s="283"/>
      <c r="AU1232" s="283"/>
      <c r="AV1232" s="283"/>
      <c r="AW1232" s="283"/>
      <c r="AY1232" s="283"/>
      <c r="AZ1232" s="282"/>
      <c r="BA1232" s="283"/>
      <c r="BB1232" s="282"/>
      <c r="BC1232" s="282"/>
      <c r="BD1232" s="282"/>
      <c r="BE1232" s="283"/>
      <c r="BG1232" s="282"/>
      <c r="BH1232" s="282"/>
      <c r="BI1232" s="282"/>
      <c r="BL1232" s="421"/>
      <c r="BM1232" s="424"/>
      <c r="BN1232" s="424"/>
      <c r="BO1232" s="424"/>
      <c r="BP1232" s="424"/>
      <c r="BQ1232" s="421"/>
      <c r="BR1232" s="421"/>
      <c r="BV1232" s="282"/>
      <c r="BW1232" s="283"/>
      <c r="BY1232" s="283"/>
      <c r="BZ1232" s="283"/>
      <c r="CA1232" s="283"/>
      <c r="CB1232" s="282"/>
      <c r="CC1232" s="282"/>
      <c r="CD1232" s="282"/>
      <c r="CE1232" s="282"/>
      <c r="CG1232" s="427"/>
      <c r="CH1232" s="402"/>
      <c r="CI1232" s="424"/>
      <c r="CJ1232" s="282"/>
      <c r="CK1232" s="282"/>
      <c r="CL1232" s="283"/>
      <c r="CM1232" s="283"/>
      <c r="CP1232" s="282"/>
      <c r="DC1232" s="282"/>
      <c r="DD1232" s="282"/>
      <c r="DE1232" s="282"/>
      <c r="DF1232" s="282"/>
      <c r="DG1232" s="282"/>
      <c r="DH1232" s="282"/>
      <c r="DI1232" s="282"/>
      <c r="DJ1232" s="282"/>
      <c r="EF1232" s="495" t="str">
        <f>""&amp;(MID(数据表!AZ1232,1,MIN(FIND({"(";"（"},数据表!AZ1232&amp;"(（",1)-1)))&amp;""</f>
        <v/>
      </c>
      <c r="EG1232" s="495" t="str">
        <f>""&amp;(MID(数据表!AZ1232,1,MIN(FIND({0;1;2;3;4;5;6;7;8;9},数据表!AZ1232&amp;"1234567890",1)-1)))&amp;""</f>
        <v/>
      </c>
    </row>
    <row r="1233" spans="2:137" s="310" customFormat="1" ht="12" customHeight="1">
      <c r="B1233" s="286"/>
      <c r="C1233" s="286"/>
      <c r="D1233" s="286"/>
      <c r="E1233" s="479"/>
      <c r="F1233" s="282"/>
      <c r="G1233" s="283"/>
      <c r="H1233" s="421"/>
      <c r="I1233" s="421"/>
      <c r="J1233" s="283"/>
      <c r="K1233" s="421"/>
      <c r="L1233" s="282"/>
      <c r="N1233" s="282"/>
      <c r="S1233" s="282"/>
      <c r="T1233" s="283"/>
      <c r="U1233" s="283"/>
      <c r="V1233" s="283"/>
      <c r="W1233" s="283"/>
      <c r="X1233" s="283"/>
      <c r="Y1233" s="282"/>
      <c r="Z1233" s="282"/>
      <c r="AA1233" s="283"/>
      <c r="AB1233" s="282"/>
      <c r="AC1233" s="282"/>
      <c r="AD1233" s="282"/>
      <c r="AE1233" s="282"/>
      <c r="AF1233" s="283"/>
      <c r="AG1233" s="402"/>
      <c r="AH1233" s="283"/>
      <c r="AI1233" s="283"/>
      <c r="AJ1233" s="283"/>
      <c r="AK1233" s="283"/>
      <c r="AL1233" s="283"/>
      <c r="AM1233" s="282"/>
      <c r="AN1233" s="282"/>
      <c r="AO1233" s="282"/>
      <c r="AP1233" s="282"/>
      <c r="AQ1233" s="282"/>
      <c r="AR1233" s="282"/>
      <c r="AT1233" s="283"/>
      <c r="AU1233" s="283"/>
      <c r="AV1233" s="283"/>
      <c r="AW1233" s="283"/>
      <c r="AY1233" s="283"/>
      <c r="AZ1233" s="282"/>
      <c r="BA1233" s="283"/>
      <c r="BB1233" s="282"/>
      <c r="BC1233" s="282"/>
      <c r="BD1233" s="282"/>
      <c r="BE1233" s="283"/>
      <c r="BG1233" s="282"/>
      <c r="BH1233" s="282"/>
      <c r="BI1233" s="282"/>
      <c r="BL1233" s="421"/>
      <c r="BM1233" s="424"/>
      <c r="BN1233" s="424"/>
      <c r="BO1233" s="424"/>
      <c r="BP1233" s="424"/>
      <c r="BQ1233" s="421"/>
      <c r="BR1233" s="421"/>
      <c r="BV1233" s="282"/>
      <c r="BW1233" s="283"/>
      <c r="BY1233" s="283"/>
      <c r="BZ1233" s="283"/>
      <c r="CA1233" s="283"/>
      <c r="CB1233" s="282"/>
      <c r="CC1233" s="282"/>
      <c r="CD1233" s="282"/>
      <c r="CE1233" s="282"/>
      <c r="CG1233" s="427"/>
      <c r="CH1233" s="402"/>
      <c r="CI1233" s="424"/>
      <c r="CJ1233" s="282"/>
      <c r="CK1233" s="282"/>
      <c r="CL1233" s="283"/>
      <c r="CM1233" s="283"/>
      <c r="CP1233" s="282"/>
      <c r="DC1233" s="282"/>
      <c r="DD1233" s="282"/>
      <c r="DE1233" s="282"/>
      <c r="DF1233" s="282"/>
      <c r="DG1233" s="282"/>
      <c r="DH1233" s="282"/>
      <c r="DI1233" s="282"/>
      <c r="DJ1233" s="282"/>
      <c r="EF1233" s="495" t="str">
        <f>""&amp;(MID(数据表!AZ1233,1,MIN(FIND({"(";"（"},数据表!AZ1233&amp;"(（",1)-1)))&amp;""</f>
        <v/>
      </c>
      <c r="EG1233" s="495" t="str">
        <f>""&amp;(MID(数据表!AZ1233,1,MIN(FIND({0;1;2;3;4;5;6;7;8;9},数据表!AZ1233&amp;"1234567890",1)-1)))&amp;""</f>
        <v/>
      </c>
    </row>
    <row r="1234" spans="2:137" s="310" customFormat="1" ht="12" customHeight="1">
      <c r="B1234" s="286"/>
      <c r="C1234" s="286"/>
      <c r="D1234" s="286"/>
      <c r="E1234" s="479"/>
      <c r="F1234" s="282"/>
      <c r="G1234" s="283"/>
      <c r="H1234" s="421"/>
      <c r="I1234" s="421"/>
      <c r="J1234" s="283"/>
      <c r="K1234" s="421"/>
      <c r="L1234" s="282"/>
      <c r="N1234" s="282"/>
      <c r="S1234" s="282"/>
      <c r="T1234" s="283"/>
      <c r="U1234" s="283"/>
      <c r="V1234" s="283"/>
      <c r="W1234" s="283"/>
      <c r="X1234" s="283"/>
      <c r="Y1234" s="282"/>
      <c r="Z1234" s="282"/>
      <c r="AA1234" s="283"/>
      <c r="AB1234" s="282"/>
      <c r="AC1234" s="282"/>
      <c r="AD1234" s="282"/>
      <c r="AE1234" s="282"/>
      <c r="AF1234" s="283"/>
      <c r="AG1234" s="402"/>
      <c r="AH1234" s="283"/>
      <c r="AI1234" s="283"/>
      <c r="AJ1234" s="283"/>
      <c r="AK1234" s="283"/>
      <c r="AL1234" s="283"/>
      <c r="AM1234" s="282"/>
      <c r="AN1234" s="282"/>
      <c r="AO1234" s="282"/>
      <c r="AP1234" s="282"/>
      <c r="AQ1234" s="282"/>
      <c r="AR1234" s="282"/>
      <c r="AT1234" s="283"/>
      <c r="AU1234" s="283"/>
      <c r="AV1234" s="283"/>
      <c r="AW1234" s="283"/>
      <c r="AY1234" s="283"/>
      <c r="AZ1234" s="282"/>
      <c r="BA1234" s="283"/>
      <c r="BB1234" s="282"/>
      <c r="BC1234" s="282"/>
      <c r="BD1234" s="282"/>
      <c r="BE1234" s="283"/>
      <c r="BG1234" s="282"/>
      <c r="BH1234" s="282"/>
      <c r="BI1234" s="282"/>
      <c r="BL1234" s="421"/>
      <c r="BM1234" s="424"/>
      <c r="BN1234" s="424"/>
      <c r="BO1234" s="424"/>
      <c r="BP1234" s="424"/>
      <c r="BQ1234" s="421"/>
      <c r="BR1234" s="421"/>
      <c r="BV1234" s="282"/>
      <c r="BW1234" s="283"/>
      <c r="BY1234" s="283"/>
      <c r="BZ1234" s="283"/>
      <c r="CA1234" s="283"/>
      <c r="CB1234" s="282"/>
      <c r="CC1234" s="282"/>
      <c r="CD1234" s="282"/>
      <c r="CE1234" s="282"/>
      <c r="CG1234" s="427"/>
      <c r="CH1234" s="402"/>
      <c r="CI1234" s="424"/>
      <c r="CJ1234" s="282"/>
      <c r="CK1234" s="282"/>
      <c r="CL1234" s="283"/>
      <c r="CM1234" s="283"/>
      <c r="CP1234" s="282"/>
      <c r="DC1234" s="282"/>
      <c r="DD1234" s="282"/>
      <c r="DE1234" s="282"/>
      <c r="DF1234" s="282"/>
      <c r="DG1234" s="282"/>
      <c r="DH1234" s="282"/>
      <c r="DI1234" s="282"/>
      <c r="DJ1234" s="282"/>
      <c r="EF1234" s="495" t="str">
        <f>""&amp;(MID(数据表!AZ1234,1,MIN(FIND({"(";"（"},数据表!AZ1234&amp;"(（",1)-1)))&amp;""</f>
        <v/>
      </c>
      <c r="EG1234" s="495" t="str">
        <f>""&amp;(MID(数据表!AZ1234,1,MIN(FIND({0;1;2;3;4;5;6;7;8;9},数据表!AZ1234&amp;"1234567890",1)-1)))&amp;""</f>
        <v/>
      </c>
    </row>
    <row r="1235" spans="2:137" s="310" customFormat="1" ht="12" customHeight="1">
      <c r="B1235" s="286"/>
      <c r="C1235" s="286"/>
      <c r="D1235" s="286"/>
      <c r="E1235" s="479"/>
      <c r="F1235" s="282"/>
      <c r="G1235" s="283"/>
      <c r="H1235" s="421"/>
      <c r="I1235" s="421"/>
      <c r="J1235" s="283"/>
      <c r="K1235" s="421"/>
      <c r="L1235" s="282"/>
      <c r="N1235" s="282"/>
      <c r="S1235" s="282"/>
      <c r="T1235" s="283"/>
      <c r="U1235" s="283"/>
      <c r="V1235" s="283"/>
      <c r="W1235" s="283"/>
      <c r="X1235" s="283"/>
      <c r="Y1235" s="282"/>
      <c r="Z1235" s="282"/>
      <c r="AA1235" s="283"/>
      <c r="AB1235" s="282"/>
      <c r="AC1235" s="282"/>
      <c r="AD1235" s="282"/>
      <c r="AE1235" s="282"/>
      <c r="AF1235" s="283"/>
      <c r="AG1235" s="402"/>
      <c r="AH1235" s="283"/>
      <c r="AI1235" s="283"/>
      <c r="AJ1235" s="283"/>
      <c r="AK1235" s="283"/>
      <c r="AL1235" s="283"/>
      <c r="AM1235" s="282"/>
      <c r="AN1235" s="282"/>
      <c r="AO1235" s="282"/>
      <c r="AP1235" s="282"/>
      <c r="AQ1235" s="282"/>
      <c r="AR1235" s="282"/>
      <c r="AT1235" s="283"/>
      <c r="AU1235" s="283"/>
      <c r="AV1235" s="283"/>
      <c r="AW1235" s="283"/>
      <c r="AY1235" s="283"/>
      <c r="AZ1235" s="282"/>
      <c r="BA1235" s="283"/>
      <c r="BB1235" s="282"/>
      <c r="BC1235" s="282"/>
      <c r="BD1235" s="282"/>
      <c r="BE1235" s="283"/>
      <c r="BG1235" s="282"/>
      <c r="BH1235" s="282"/>
      <c r="BI1235" s="282"/>
      <c r="BL1235" s="421"/>
      <c r="BM1235" s="424"/>
      <c r="BN1235" s="424"/>
      <c r="BO1235" s="424"/>
      <c r="BP1235" s="424"/>
      <c r="BQ1235" s="421"/>
      <c r="BR1235" s="421"/>
      <c r="BV1235" s="282"/>
      <c r="BW1235" s="283"/>
      <c r="BY1235" s="283"/>
      <c r="BZ1235" s="283"/>
      <c r="CA1235" s="283"/>
      <c r="CB1235" s="282"/>
      <c r="CC1235" s="282"/>
      <c r="CD1235" s="282"/>
      <c r="CE1235" s="282"/>
      <c r="CG1235" s="427"/>
      <c r="CH1235" s="402"/>
      <c r="CI1235" s="424"/>
      <c r="CJ1235" s="282"/>
      <c r="CK1235" s="282"/>
      <c r="CL1235" s="283"/>
      <c r="CM1235" s="283"/>
      <c r="CP1235" s="282"/>
      <c r="DC1235" s="282"/>
      <c r="DD1235" s="282"/>
      <c r="DE1235" s="282"/>
      <c r="DF1235" s="282"/>
      <c r="DG1235" s="282"/>
      <c r="DH1235" s="282"/>
      <c r="DI1235" s="282"/>
      <c r="DJ1235" s="282"/>
      <c r="EF1235" s="495" t="str">
        <f>""&amp;(MID(数据表!AZ1235,1,MIN(FIND({"(";"（"},数据表!AZ1235&amp;"(（",1)-1)))&amp;""</f>
        <v/>
      </c>
      <c r="EG1235" s="495" t="str">
        <f>""&amp;(MID(数据表!AZ1235,1,MIN(FIND({0;1;2;3;4;5;6;7;8;9},数据表!AZ1235&amp;"1234567890",1)-1)))&amp;""</f>
        <v/>
      </c>
    </row>
    <row r="1236" spans="2:137" s="310" customFormat="1" ht="12" customHeight="1">
      <c r="B1236" s="286"/>
      <c r="C1236" s="286"/>
      <c r="D1236" s="286"/>
      <c r="E1236" s="479"/>
      <c r="F1236" s="282"/>
      <c r="G1236" s="283"/>
      <c r="H1236" s="421"/>
      <c r="I1236" s="421"/>
      <c r="J1236" s="283"/>
      <c r="K1236" s="421"/>
      <c r="L1236" s="282"/>
      <c r="N1236" s="282"/>
      <c r="S1236" s="282"/>
      <c r="T1236" s="283"/>
      <c r="U1236" s="283"/>
      <c r="V1236" s="283"/>
      <c r="W1236" s="283"/>
      <c r="X1236" s="283"/>
      <c r="Y1236" s="282"/>
      <c r="Z1236" s="282"/>
      <c r="AA1236" s="283"/>
      <c r="AB1236" s="282"/>
      <c r="AC1236" s="282"/>
      <c r="AD1236" s="282"/>
      <c r="AE1236" s="282"/>
      <c r="AF1236" s="283"/>
      <c r="AG1236" s="402"/>
      <c r="AH1236" s="283"/>
      <c r="AI1236" s="283"/>
      <c r="AJ1236" s="283"/>
      <c r="AK1236" s="283"/>
      <c r="AL1236" s="283"/>
      <c r="AM1236" s="282"/>
      <c r="AN1236" s="282"/>
      <c r="AO1236" s="282"/>
      <c r="AP1236" s="282"/>
      <c r="AQ1236" s="282"/>
      <c r="AR1236" s="282"/>
      <c r="AT1236" s="283"/>
      <c r="AU1236" s="283"/>
      <c r="AV1236" s="283"/>
      <c r="AW1236" s="283"/>
      <c r="AY1236" s="283"/>
      <c r="AZ1236" s="282"/>
      <c r="BA1236" s="283"/>
      <c r="BB1236" s="282"/>
      <c r="BC1236" s="282"/>
      <c r="BD1236" s="282"/>
      <c r="BE1236" s="283"/>
      <c r="BG1236" s="282"/>
      <c r="BH1236" s="282"/>
      <c r="BI1236" s="282"/>
      <c r="BL1236" s="421"/>
      <c r="BM1236" s="424"/>
      <c r="BN1236" s="424"/>
      <c r="BO1236" s="424"/>
      <c r="BP1236" s="424"/>
      <c r="BQ1236" s="421"/>
      <c r="BR1236" s="421"/>
      <c r="BV1236" s="282"/>
      <c r="BW1236" s="283"/>
      <c r="BY1236" s="283"/>
      <c r="BZ1236" s="283"/>
      <c r="CA1236" s="283"/>
      <c r="CB1236" s="282"/>
      <c r="CC1236" s="282"/>
      <c r="CD1236" s="282"/>
      <c r="CE1236" s="282"/>
      <c r="CG1236" s="427"/>
      <c r="CH1236" s="402"/>
      <c r="CI1236" s="424"/>
      <c r="CJ1236" s="282"/>
      <c r="CK1236" s="282"/>
      <c r="CL1236" s="283"/>
      <c r="CM1236" s="283"/>
      <c r="CP1236" s="282"/>
      <c r="DC1236" s="282"/>
      <c r="DD1236" s="282"/>
      <c r="DE1236" s="282"/>
      <c r="DF1236" s="282"/>
      <c r="DG1236" s="282"/>
      <c r="DH1236" s="282"/>
      <c r="DI1236" s="282"/>
      <c r="DJ1236" s="282"/>
      <c r="EF1236" s="495" t="str">
        <f>""&amp;(MID(数据表!AZ1236,1,MIN(FIND({"(";"（"},数据表!AZ1236&amp;"(（",1)-1)))&amp;""</f>
        <v/>
      </c>
      <c r="EG1236" s="495" t="str">
        <f>""&amp;(MID(数据表!AZ1236,1,MIN(FIND({0;1;2;3;4;5;6;7;8;9},数据表!AZ1236&amp;"1234567890",1)-1)))&amp;""</f>
        <v/>
      </c>
    </row>
    <row r="1237" spans="2:137" s="310" customFormat="1" ht="12" customHeight="1">
      <c r="B1237" s="286"/>
      <c r="C1237" s="286"/>
      <c r="D1237" s="286"/>
      <c r="E1237" s="479"/>
      <c r="F1237" s="282"/>
      <c r="G1237" s="283"/>
      <c r="H1237" s="421"/>
      <c r="I1237" s="421"/>
      <c r="J1237" s="283"/>
      <c r="K1237" s="421"/>
      <c r="L1237" s="282"/>
      <c r="N1237" s="282"/>
      <c r="S1237" s="282"/>
      <c r="T1237" s="283"/>
      <c r="U1237" s="283"/>
      <c r="V1237" s="283"/>
      <c r="W1237" s="283"/>
      <c r="X1237" s="283"/>
      <c r="Y1237" s="282"/>
      <c r="Z1237" s="282"/>
      <c r="AA1237" s="283"/>
      <c r="AB1237" s="282"/>
      <c r="AC1237" s="282"/>
      <c r="AD1237" s="282"/>
      <c r="AE1237" s="282"/>
      <c r="AF1237" s="283"/>
      <c r="AG1237" s="402"/>
      <c r="AH1237" s="283"/>
      <c r="AI1237" s="283"/>
      <c r="AJ1237" s="283"/>
      <c r="AK1237" s="283"/>
      <c r="AL1237" s="283"/>
      <c r="AM1237" s="282"/>
      <c r="AN1237" s="282"/>
      <c r="AO1237" s="282"/>
      <c r="AP1237" s="282"/>
      <c r="AQ1237" s="282"/>
      <c r="AR1237" s="282"/>
      <c r="AT1237" s="283"/>
      <c r="AU1237" s="283"/>
      <c r="AV1237" s="283"/>
      <c r="AW1237" s="283"/>
      <c r="AY1237" s="283"/>
      <c r="AZ1237" s="282"/>
      <c r="BA1237" s="283"/>
      <c r="BB1237" s="282"/>
      <c r="BC1237" s="282"/>
      <c r="BD1237" s="282"/>
      <c r="BE1237" s="283"/>
      <c r="BG1237" s="282"/>
      <c r="BH1237" s="282"/>
      <c r="BI1237" s="282"/>
      <c r="BL1237" s="421"/>
      <c r="BM1237" s="424"/>
      <c r="BN1237" s="424"/>
      <c r="BO1237" s="424"/>
      <c r="BP1237" s="424"/>
      <c r="BQ1237" s="421"/>
      <c r="BR1237" s="421"/>
      <c r="BV1237" s="282"/>
      <c r="BW1237" s="283"/>
      <c r="BY1237" s="283"/>
      <c r="BZ1237" s="283"/>
      <c r="CA1237" s="283"/>
      <c r="CB1237" s="282"/>
      <c r="CC1237" s="282"/>
      <c r="CD1237" s="282"/>
      <c r="CE1237" s="282"/>
      <c r="CG1237" s="427"/>
      <c r="CH1237" s="402"/>
      <c r="CI1237" s="424"/>
      <c r="CJ1237" s="282"/>
      <c r="CK1237" s="282"/>
      <c r="CL1237" s="283"/>
      <c r="CM1237" s="283"/>
      <c r="CP1237" s="282"/>
      <c r="DC1237" s="282"/>
      <c r="DD1237" s="282"/>
      <c r="DE1237" s="282"/>
      <c r="DF1237" s="282"/>
      <c r="DG1237" s="282"/>
      <c r="DH1237" s="282"/>
      <c r="DI1237" s="282"/>
      <c r="DJ1237" s="282"/>
      <c r="EF1237" s="495" t="str">
        <f>""&amp;(MID(数据表!AZ1237,1,MIN(FIND({"(";"（"},数据表!AZ1237&amp;"(（",1)-1)))&amp;""</f>
        <v/>
      </c>
      <c r="EG1237" s="495" t="str">
        <f>""&amp;(MID(数据表!AZ1237,1,MIN(FIND({0;1;2;3;4;5;6;7;8;9},数据表!AZ1237&amp;"1234567890",1)-1)))&amp;""</f>
        <v/>
      </c>
    </row>
    <row r="1238" spans="2:137" s="310" customFormat="1" ht="12" customHeight="1">
      <c r="B1238" s="286"/>
      <c r="C1238" s="286"/>
      <c r="D1238" s="286"/>
      <c r="E1238" s="479"/>
      <c r="F1238" s="282"/>
      <c r="G1238" s="283"/>
      <c r="H1238" s="421"/>
      <c r="I1238" s="421"/>
      <c r="J1238" s="283"/>
      <c r="K1238" s="421"/>
      <c r="L1238" s="282"/>
      <c r="N1238" s="282"/>
      <c r="S1238" s="282"/>
      <c r="T1238" s="283"/>
      <c r="U1238" s="283"/>
      <c r="V1238" s="283"/>
      <c r="W1238" s="283"/>
      <c r="X1238" s="283"/>
      <c r="Y1238" s="282"/>
      <c r="Z1238" s="282"/>
      <c r="AA1238" s="283"/>
      <c r="AB1238" s="282"/>
      <c r="AC1238" s="282"/>
      <c r="AD1238" s="282"/>
      <c r="AE1238" s="282"/>
      <c r="AF1238" s="283"/>
      <c r="AG1238" s="402"/>
      <c r="AH1238" s="283"/>
      <c r="AI1238" s="283"/>
      <c r="AJ1238" s="283"/>
      <c r="AK1238" s="283"/>
      <c r="AL1238" s="283"/>
      <c r="AM1238" s="282"/>
      <c r="AN1238" s="282"/>
      <c r="AO1238" s="282"/>
      <c r="AP1238" s="282"/>
      <c r="AQ1238" s="282"/>
      <c r="AR1238" s="282"/>
      <c r="AT1238" s="283"/>
      <c r="AU1238" s="283"/>
      <c r="AV1238" s="283"/>
      <c r="AW1238" s="283"/>
      <c r="AY1238" s="283"/>
      <c r="AZ1238" s="282"/>
      <c r="BA1238" s="283"/>
      <c r="BB1238" s="282"/>
      <c r="BC1238" s="282"/>
      <c r="BD1238" s="282"/>
      <c r="BE1238" s="283"/>
      <c r="BG1238" s="282"/>
      <c r="BH1238" s="282"/>
      <c r="BI1238" s="282"/>
      <c r="BL1238" s="421"/>
      <c r="BM1238" s="424"/>
      <c r="BN1238" s="424"/>
      <c r="BO1238" s="424"/>
      <c r="BP1238" s="424"/>
      <c r="BQ1238" s="421"/>
      <c r="BR1238" s="421"/>
      <c r="BV1238" s="282"/>
      <c r="BW1238" s="283"/>
      <c r="BY1238" s="283"/>
      <c r="BZ1238" s="283"/>
      <c r="CA1238" s="283"/>
      <c r="CB1238" s="282"/>
      <c r="CC1238" s="282"/>
      <c r="CD1238" s="282"/>
      <c r="CE1238" s="282"/>
      <c r="CG1238" s="427"/>
      <c r="CH1238" s="402"/>
      <c r="CI1238" s="424"/>
      <c r="CJ1238" s="282"/>
      <c r="CK1238" s="282"/>
      <c r="CL1238" s="283"/>
      <c r="CM1238" s="283"/>
      <c r="CP1238" s="282"/>
      <c r="DC1238" s="282"/>
      <c r="DD1238" s="282"/>
      <c r="DE1238" s="282"/>
      <c r="DF1238" s="282"/>
      <c r="DG1238" s="282"/>
      <c r="DH1238" s="282"/>
      <c r="DI1238" s="282"/>
      <c r="DJ1238" s="282"/>
      <c r="EF1238" s="495" t="str">
        <f>""&amp;(MID(数据表!AZ1238,1,MIN(FIND({"(";"（"},数据表!AZ1238&amp;"(（",1)-1)))&amp;""</f>
        <v/>
      </c>
      <c r="EG1238" s="495" t="str">
        <f>""&amp;(MID(数据表!AZ1238,1,MIN(FIND({0;1;2;3;4;5;6;7;8;9},数据表!AZ1238&amp;"1234567890",1)-1)))&amp;""</f>
        <v/>
      </c>
    </row>
    <row r="1239" spans="2:137" s="310" customFormat="1" ht="12" customHeight="1">
      <c r="B1239" s="286"/>
      <c r="C1239" s="286"/>
      <c r="D1239" s="286"/>
      <c r="E1239" s="479"/>
      <c r="F1239" s="282"/>
      <c r="G1239" s="283"/>
      <c r="H1239" s="421"/>
      <c r="I1239" s="421"/>
      <c r="J1239" s="283"/>
      <c r="K1239" s="421"/>
      <c r="L1239" s="282"/>
      <c r="N1239" s="282"/>
      <c r="S1239" s="282"/>
      <c r="T1239" s="283"/>
      <c r="U1239" s="283"/>
      <c r="V1239" s="283"/>
      <c r="W1239" s="283"/>
      <c r="X1239" s="283"/>
      <c r="Y1239" s="282"/>
      <c r="Z1239" s="282"/>
      <c r="AA1239" s="283"/>
      <c r="AB1239" s="282"/>
      <c r="AC1239" s="282"/>
      <c r="AD1239" s="282"/>
      <c r="AE1239" s="282"/>
      <c r="AF1239" s="283"/>
      <c r="AG1239" s="402"/>
      <c r="AH1239" s="283"/>
      <c r="AI1239" s="283"/>
      <c r="AJ1239" s="283"/>
      <c r="AK1239" s="283"/>
      <c r="AL1239" s="283"/>
      <c r="AM1239" s="282"/>
      <c r="AN1239" s="282"/>
      <c r="AO1239" s="282"/>
      <c r="AP1239" s="282"/>
      <c r="AQ1239" s="282"/>
      <c r="AR1239" s="282"/>
      <c r="AT1239" s="283"/>
      <c r="AU1239" s="283"/>
      <c r="AV1239" s="283"/>
      <c r="AW1239" s="283"/>
      <c r="AY1239" s="283"/>
      <c r="AZ1239" s="282"/>
      <c r="BA1239" s="283"/>
      <c r="BB1239" s="282"/>
      <c r="BC1239" s="282"/>
      <c r="BD1239" s="282"/>
      <c r="BE1239" s="283"/>
      <c r="BG1239" s="282"/>
      <c r="BH1239" s="282"/>
      <c r="BI1239" s="282"/>
      <c r="BL1239" s="421"/>
      <c r="BM1239" s="424"/>
      <c r="BN1239" s="424"/>
      <c r="BO1239" s="424"/>
      <c r="BP1239" s="424"/>
      <c r="BQ1239" s="421"/>
      <c r="BR1239" s="421"/>
      <c r="BV1239" s="282"/>
      <c r="BW1239" s="283"/>
      <c r="BY1239" s="283"/>
      <c r="BZ1239" s="283"/>
      <c r="CA1239" s="283"/>
      <c r="CB1239" s="282"/>
      <c r="CC1239" s="282"/>
      <c r="CD1239" s="282"/>
      <c r="CE1239" s="282"/>
      <c r="CG1239" s="427"/>
      <c r="CH1239" s="402"/>
      <c r="CI1239" s="424"/>
      <c r="CJ1239" s="282"/>
      <c r="CK1239" s="282"/>
      <c r="CL1239" s="283"/>
      <c r="CM1239" s="283"/>
      <c r="CP1239" s="282"/>
      <c r="DC1239" s="282"/>
      <c r="DD1239" s="282"/>
      <c r="DE1239" s="282"/>
      <c r="DF1239" s="282"/>
      <c r="DG1239" s="282"/>
      <c r="DH1239" s="282"/>
      <c r="DI1239" s="282"/>
      <c r="DJ1239" s="282"/>
      <c r="EF1239" s="495" t="str">
        <f>""&amp;(MID(数据表!AZ1239,1,MIN(FIND({"(";"（"},数据表!AZ1239&amp;"(（",1)-1)))&amp;""</f>
        <v/>
      </c>
      <c r="EG1239" s="495" t="str">
        <f>""&amp;(MID(数据表!AZ1239,1,MIN(FIND({0;1;2;3;4;5;6;7;8;9},数据表!AZ1239&amp;"1234567890",1)-1)))&amp;""</f>
        <v/>
      </c>
    </row>
    <row r="1240" spans="2:137" s="310" customFormat="1" ht="12" customHeight="1">
      <c r="B1240" s="286"/>
      <c r="C1240" s="286"/>
      <c r="D1240" s="286"/>
      <c r="E1240" s="479"/>
      <c r="F1240" s="282"/>
      <c r="G1240" s="283"/>
      <c r="H1240" s="421"/>
      <c r="I1240" s="421"/>
      <c r="J1240" s="283"/>
      <c r="K1240" s="421"/>
      <c r="L1240" s="282"/>
      <c r="N1240" s="282"/>
      <c r="S1240" s="282"/>
      <c r="T1240" s="283"/>
      <c r="U1240" s="283"/>
      <c r="V1240" s="283"/>
      <c r="W1240" s="283"/>
      <c r="X1240" s="283"/>
      <c r="Y1240" s="282"/>
      <c r="Z1240" s="282"/>
      <c r="AA1240" s="283"/>
      <c r="AB1240" s="282"/>
      <c r="AC1240" s="282"/>
      <c r="AD1240" s="282"/>
      <c r="AE1240" s="282"/>
      <c r="AF1240" s="283"/>
      <c r="AG1240" s="402"/>
      <c r="AH1240" s="283"/>
      <c r="AI1240" s="283"/>
      <c r="AJ1240" s="283"/>
      <c r="AK1240" s="283"/>
      <c r="AL1240" s="283"/>
      <c r="AM1240" s="282"/>
      <c r="AN1240" s="282"/>
      <c r="AO1240" s="282"/>
      <c r="AP1240" s="282"/>
      <c r="AQ1240" s="282"/>
      <c r="AR1240" s="282"/>
      <c r="AT1240" s="283"/>
      <c r="AU1240" s="283"/>
      <c r="AV1240" s="283"/>
      <c r="AW1240" s="283"/>
      <c r="AY1240" s="283"/>
      <c r="AZ1240" s="282"/>
      <c r="BA1240" s="283"/>
      <c r="BB1240" s="282"/>
      <c r="BC1240" s="282"/>
      <c r="BD1240" s="282"/>
      <c r="BE1240" s="283"/>
      <c r="BG1240" s="282"/>
      <c r="BH1240" s="282"/>
      <c r="BI1240" s="282"/>
      <c r="BL1240" s="421"/>
      <c r="BM1240" s="424"/>
      <c r="BN1240" s="424"/>
      <c r="BO1240" s="424"/>
      <c r="BP1240" s="424"/>
      <c r="BQ1240" s="421"/>
      <c r="BR1240" s="421"/>
      <c r="BV1240" s="282"/>
      <c r="BW1240" s="283"/>
      <c r="BY1240" s="283"/>
      <c r="BZ1240" s="283"/>
      <c r="CA1240" s="283"/>
      <c r="CB1240" s="282"/>
      <c r="CC1240" s="282"/>
      <c r="CD1240" s="282"/>
      <c r="CE1240" s="282"/>
      <c r="CG1240" s="427"/>
      <c r="CH1240" s="402"/>
      <c r="CI1240" s="424"/>
      <c r="CJ1240" s="282"/>
      <c r="CK1240" s="282"/>
      <c r="CL1240" s="283"/>
      <c r="CM1240" s="283"/>
      <c r="CP1240" s="282"/>
      <c r="DC1240" s="282"/>
      <c r="DD1240" s="282"/>
      <c r="DE1240" s="282"/>
      <c r="DF1240" s="282"/>
      <c r="DG1240" s="282"/>
      <c r="DH1240" s="282"/>
      <c r="DI1240" s="282"/>
      <c r="DJ1240" s="282"/>
      <c r="EF1240" s="495" t="str">
        <f>""&amp;(MID(数据表!AZ1240,1,MIN(FIND({"(";"（"},数据表!AZ1240&amp;"(（",1)-1)))&amp;""</f>
        <v/>
      </c>
      <c r="EG1240" s="495" t="str">
        <f>""&amp;(MID(数据表!AZ1240,1,MIN(FIND({0;1;2;3;4;5;6;7;8;9},数据表!AZ1240&amp;"1234567890",1)-1)))&amp;""</f>
        <v/>
      </c>
    </row>
    <row r="1241" spans="2:137" s="310" customFormat="1" ht="12" customHeight="1">
      <c r="B1241" s="286"/>
      <c r="C1241" s="286"/>
      <c r="D1241" s="286"/>
      <c r="E1241" s="479"/>
      <c r="F1241" s="282"/>
      <c r="G1241" s="283"/>
      <c r="H1241" s="421"/>
      <c r="I1241" s="421"/>
      <c r="J1241" s="283"/>
      <c r="K1241" s="421"/>
      <c r="L1241" s="282"/>
      <c r="N1241" s="282"/>
      <c r="S1241" s="282"/>
      <c r="T1241" s="283"/>
      <c r="U1241" s="283"/>
      <c r="V1241" s="283"/>
      <c r="W1241" s="283"/>
      <c r="X1241" s="283"/>
      <c r="Y1241" s="282"/>
      <c r="Z1241" s="282"/>
      <c r="AA1241" s="283"/>
      <c r="AB1241" s="282"/>
      <c r="AC1241" s="282"/>
      <c r="AD1241" s="282"/>
      <c r="AE1241" s="282"/>
      <c r="AF1241" s="283"/>
      <c r="AG1241" s="402"/>
      <c r="AH1241" s="283"/>
      <c r="AI1241" s="283"/>
      <c r="AJ1241" s="283"/>
      <c r="AK1241" s="283"/>
      <c r="AL1241" s="283"/>
      <c r="AM1241" s="282"/>
      <c r="AN1241" s="282"/>
      <c r="AO1241" s="282"/>
      <c r="AP1241" s="282"/>
      <c r="AQ1241" s="282"/>
      <c r="AR1241" s="282"/>
      <c r="AT1241" s="283"/>
      <c r="AU1241" s="283"/>
      <c r="AV1241" s="283"/>
      <c r="AW1241" s="283"/>
      <c r="AY1241" s="283"/>
      <c r="AZ1241" s="282"/>
      <c r="BA1241" s="283"/>
      <c r="BB1241" s="282"/>
      <c r="BC1241" s="282"/>
      <c r="BD1241" s="282"/>
      <c r="BE1241" s="283"/>
      <c r="BG1241" s="282"/>
      <c r="BH1241" s="282"/>
      <c r="BI1241" s="282"/>
      <c r="BL1241" s="421"/>
      <c r="BM1241" s="424"/>
      <c r="BN1241" s="424"/>
      <c r="BO1241" s="424"/>
      <c r="BP1241" s="424"/>
      <c r="BQ1241" s="421"/>
      <c r="BR1241" s="421"/>
      <c r="BV1241" s="282"/>
      <c r="BW1241" s="283"/>
      <c r="BY1241" s="283"/>
      <c r="BZ1241" s="283"/>
      <c r="CA1241" s="283"/>
      <c r="CB1241" s="282"/>
      <c r="CC1241" s="282"/>
      <c r="CD1241" s="282"/>
      <c r="CE1241" s="282"/>
      <c r="CG1241" s="427"/>
      <c r="CH1241" s="402"/>
      <c r="CI1241" s="424"/>
      <c r="CJ1241" s="282"/>
      <c r="CK1241" s="282"/>
      <c r="CL1241" s="283"/>
      <c r="CM1241" s="283"/>
      <c r="CP1241" s="282"/>
      <c r="DC1241" s="282"/>
      <c r="DD1241" s="282"/>
      <c r="DE1241" s="282"/>
      <c r="DF1241" s="282"/>
      <c r="DG1241" s="282"/>
      <c r="DH1241" s="282"/>
      <c r="DI1241" s="282"/>
      <c r="DJ1241" s="282"/>
      <c r="EF1241" s="495" t="str">
        <f>""&amp;(MID(数据表!AZ1241,1,MIN(FIND({"(";"（"},数据表!AZ1241&amp;"(（",1)-1)))&amp;""</f>
        <v/>
      </c>
      <c r="EG1241" s="495" t="str">
        <f>""&amp;(MID(数据表!AZ1241,1,MIN(FIND({0;1;2;3;4;5;6;7;8;9},数据表!AZ1241&amp;"1234567890",1)-1)))&amp;""</f>
        <v/>
      </c>
    </row>
    <row r="1242" spans="2:137" s="310" customFormat="1" ht="12" customHeight="1">
      <c r="B1242" s="286"/>
      <c r="C1242" s="286"/>
      <c r="D1242" s="286"/>
      <c r="E1242" s="479"/>
      <c r="F1242" s="282"/>
      <c r="G1242" s="283"/>
      <c r="H1242" s="421"/>
      <c r="I1242" s="421"/>
      <c r="J1242" s="283"/>
      <c r="K1242" s="421"/>
      <c r="L1242" s="282"/>
      <c r="N1242" s="282"/>
      <c r="S1242" s="282"/>
      <c r="T1242" s="283"/>
      <c r="U1242" s="283"/>
      <c r="V1242" s="283"/>
      <c r="W1242" s="283"/>
      <c r="X1242" s="283"/>
      <c r="Y1242" s="282"/>
      <c r="Z1242" s="282"/>
      <c r="AA1242" s="283"/>
      <c r="AB1242" s="282"/>
      <c r="AC1242" s="282"/>
      <c r="AD1242" s="282"/>
      <c r="AE1242" s="282"/>
      <c r="AF1242" s="283"/>
      <c r="AG1242" s="402"/>
      <c r="AH1242" s="283"/>
      <c r="AI1242" s="283"/>
      <c r="AJ1242" s="283"/>
      <c r="AK1242" s="283"/>
      <c r="AL1242" s="283"/>
      <c r="AM1242" s="282"/>
      <c r="AN1242" s="282"/>
      <c r="AO1242" s="282"/>
      <c r="AP1242" s="282"/>
      <c r="AQ1242" s="282"/>
      <c r="AR1242" s="282"/>
      <c r="AT1242" s="283"/>
      <c r="AU1242" s="283"/>
      <c r="AV1242" s="283"/>
      <c r="AW1242" s="283"/>
      <c r="AY1242" s="283"/>
      <c r="AZ1242" s="282"/>
      <c r="BA1242" s="283"/>
      <c r="BB1242" s="282"/>
      <c r="BC1242" s="282"/>
      <c r="BD1242" s="282"/>
      <c r="BE1242" s="283"/>
      <c r="BG1242" s="282"/>
      <c r="BH1242" s="282"/>
      <c r="BI1242" s="282"/>
      <c r="BL1242" s="421"/>
      <c r="BM1242" s="424"/>
      <c r="BN1242" s="424"/>
      <c r="BO1242" s="424"/>
      <c r="BP1242" s="424"/>
      <c r="BQ1242" s="421"/>
      <c r="BR1242" s="421"/>
      <c r="BV1242" s="282"/>
      <c r="BW1242" s="283"/>
      <c r="BY1242" s="283"/>
      <c r="BZ1242" s="283"/>
      <c r="CA1242" s="283"/>
      <c r="CB1242" s="282"/>
      <c r="CC1242" s="282"/>
      <c r="CD1242" s="282"/>
      <c r="CE1242" s="282"/>
      <c r="CG1242" s="427"/>
      <c r="CH1242" s="402"/>
      <c r="CI1242" s="424"/>
      <c r="CJ1242" s="282"/>
      <c r="CK1242" s="282"/>
      <c r="CL1242" s="283"/>
      <c r="CM1242" s="283"/>
      <c r="CP1242" s="282"/>
      <c r="DC1242" s="282"/>
      <c r="DD1242" s="282"/>
      <c r="DE1242" s="282"/>
      <c r="DF1242" s="282"/>
      <c r="DG1242" s="282"/>
      <c r="DH1242" s="282"/>
      <c r="DI1242" s="282"/>
      <c r="DJ1242" s="282"/>
      <c r="EF1242" s="495" t="str">
        <f>""&amp;(MID(数据表!AZ1242,1,MIN(FIND({"(";"（"},数据表!AZ1242&amp;"(（",1)-1)))&amp;""</f>
        <v/>
      </c>
      <c r="EG1242" s="495" t="str">
        <f>""&amp;(MID(数据表!AZ1242,1,MIN(FIND({0;1;2;3;4;5;6;7;8;9},数据表!AZ1242&amp;"1234567890",1)-1)))&amp;""</f>
        <v/>
      </c>
    </row>
    <row r="1243" spans="2:137" s="310" customFormat="1" ht="12" customHeight="1">
      <c r="B1243" s="286"/>
      <c r="C1243" s="286"/>
      <c r="D1243" s="286"/>
      <c r="E1243" s="479"/>
      <c r="F1243" s="282"/>
      <c r="G1243" s="283"/>
      <c r="H1243" s="421"/>
      <c r="I1243" s="421"/>
      <c r="J1243" s="283"/>
      <c r="K1243" s="421"/>
      <c r="L1243" s="282"/>
      <c r="N1243" s="282"/>
      <c r="S1243" s="282"/>
      <c r="T1243" s="283"/>
      <c r="U1243" s="283"/>
      <c r="V1243" s="283"/>
      <c r="W1243" s="283"/>
      <c r="X1243" s="283"/>
      <c r="Y1243" s="282"/>
      <c r="Z1243" s="282"/>
      <c r="AA1243" s="283"/>
      <c r="AB1243" s="282"/>
      <c r="AC1243" s="282"/>
      <c r="AD1243" s="282"/>
      <c r="AE1243" s="282"/>
      <c r="AF1243" s="283"/>
      <c r="AG1243" s="402"/>
      <c r="AH1243" s="283"/>
      <c r="AI1243" s="283"/>
      <c r="AJ1243" s="283"/>
      <c r="AK1243" s="283"/>
      <c r="AL1243" s="283"/>
      <c r="AM1243" s="282"/>
      <c r="AN1243" s="282"/>
      <c r="AO1243" s="282"/>
      <c r="AP1243" s="282"/>
      <c r="AQ1243" s="282"/>
      <c r="AR1243" s="282"/>
      <c r="AT1243" s="283"/>
      <c r="AU1243" s="283"/>
      <c r="AV1243" s="283"/>
      <c r="AW1243" s="283"/>
      <c r="AY1243" s="283"/>
      <c r="AZ1243" s="282"/>
      <c r="BA1243" s="283"/>
      <c r="BB1243" s="282"/>
      <c r="BC1243" s="282"/>
      <c r="BD1243" s="282"/>
      <c r="BE1243" s="283"/>
      <c r="BG1243" s="282"/>
      <c r="BH1243" s="282"/>
      <c r="BI1243" s="282"/>
      <c r="BL1243" s="421"/>
      <c r="BM1243" s="424"/>
      <c r="BN1243" s="424"/>
      <c r="BO1243" s="424"/>
      <c r="BP1243" s="424"/>
      <c r="BQ1243" s="421"/>
      <c r="BR1243" s="421"/>
      <c r="BV1243" s="282"/>
      <c r="BW1243" s="283"/>
      <c r="BY1243" s="283"/>
      <c r="BZ1243" s="283"/>
      <c r="CA1243" s="283"/>
      <c r="CB1243" s="282"/>
      <c r="CC1243" s="282"/>
      <c r="CD1243" s="282"/>
      <c r="CE1243" s="282"/>
      <c r="CG1243" s="427"/>
      <c r="CH1243" s="402"/>
      <c r="CI1243" s="424"/>
      <c r="CJ1243" s="282"/>
      <c r="CK1243" s="282"/>
      <c r="CL1243" s="283"/>
      <c r="CM1243" s="283"/>
      <c r="CP1243" s="282"/>
      <c r="DC1243" s="282"/>
      <c r="DD1243" s="282"/>
      <c r="DE1243" s="282"/>
      <c r="DF1243" s="282"/>
      <c r="DG1243" s="282"/>
      <c r="DH1243" s="282"/>
      <c r="DI1243" s="282"/>
      <c r="DJ1243" s="282"/>
      <c r="EF1243" s="495" t="str">
        <f>""&amp;(MID(数据表!AZ1243,1,MIN(FIND({"(";"（"},数据表!AZ1243&amp;"(（",1)-1)))&amp;""</f>
        <v/>
      </c>
      <c r="EG1243" s="495" t="str">
        <f>""&amp;(MID(数据表!AZ1243,1,MIN(FIND({0;1;2;3;4;5;6;7;8;9},数据表!AZ1243&amp;"1234567890",1)-1)))&amp;""</f>
        <v/>
      </c>
    </row>
    <row r="1244" spans="2:137" s="310" customFormat="1" ht="12" customHeight="1">
      <c r="B1244" s="286"/>
      <c r="C1244" s="286"/>
      <c r="D1244" s="286"/>
      <c r="E1244" s="479"/>
      <c r="F1244" s="282"/>
      <c r="G1244" s="283"/>
      <c r="H1244" s="421"/>
      <c r="I1244" s="421"/>
      <c r="J1244" s="283"/>
      <c r="K1244" s="421"/>
      <c r="L1244" s="282"/>
      <c r="N1244" s="282"/>
      <c r="S1244" s="282"/>
      <c r="T1244" s="283"/>
      <c r="U1244" s="283"/>
      <c r="V1244" s="283"/>
      <c r="W1244" s="283"/>
      <c r="X1244" s="283"/>
      <c r="Y1244" s="282"/>
      <c r="Z1244" s="282"/>
      <c r="AA1244" s="283"/>
      <c r="AB1244" s="282"/>
      <c r="AC1244" s="282"/>
      <c r="AD1244" s="282"/>
      <c r="AE1244" s="282"/>
      <c r="AF1244" s="283"/>
      <c r="AG1244" s="402"/>
      <c r="AH1244" s="283"/>
      <c r="AI1244" s="283"/>
      <c r="AJ1244" s="283"/>
      <c r="AK1244" s="283"/>
      <c r="AL1244" s="283"/>
      <c r="AM1244" s="282"/>
      <c r="AN1244" s="282"/>
      <c r="AO1244" s="282"/>
      <c r="AP1244" s="282"/>
      <c r="AQ1244" s="282"/>
      <c r="AR1244" s="282"/>
      <c r="AT1244" s="283"/>
      <c r="AU1244" s="283"/>
      <c r="AV1244" s="283"/>
      <c r="AW1244" s="283"/>
      <c r="AY1244" s="283"/>
      <c r="AZ1244" s="282"/>
      <c r="BA1244" s="283"/>
      <c r="BB1244" s="282"/>
      <c r="BC1244" s="282"/>
      <c r="BD1244" s="282"/>
      <c r="BE1244" s="283"/>
      <c r="BG1244" s="282"/>
      <c r="BH1244" s="282"/>
      <c r="BI1244" s="282"/>
      <c r="BL1244" s="421"/>
      <c r="BM1244" s="424"/>
      <c r="BN1244" s="424"/>
      <c r="BO1244" s="424"/>
      <c r="BP1244" s="424"/>
      <c r="BQ1244" s="421"/>
      <c r="BR1244" s="421"/>
      <c r="BV1244" s="282"/>
      <c r="BW1244" s="283"/>
      <c r="BY1244" s="283"/>
      <c r="BZ1244" s="283"/>
      <c r="CA1244" s="283"/>
      <c r="CB1244" s="282"/>
      <c r="CC1244" s="282"/>
      <c r="CD1244" s="282"/>
      <c r="CE1244" s="282"/>
      <c r="CG1244" s="427"/>
      <c r="CH1244" s="402"/>
      <c r="CI1244" s="424"/>
      <c r="CJ1244" s="282"/>
      <c r="CK1244" s="282"/>
      <c r="CL1244" s="283"/>
      <c r="CM1244" s="283"/>
      <c r="CP1244" s="282"/>
      <c r="DC1244" s="282"/>
      <c r="DD1244" s="282"/>
      <c r="DE1244" s="282"/>
      <c r="DF1244" s="282"/>
      <c r="DG1244" s="282"/>
      <c r="DH1244" s="282"/>
      <c r="DI1244" s="282"/>
      <c r="DJ1244" s="282"/>
      <c r="EF1244" s="495" t="str">
        <f>""&amp;(MID(数据表!AZ1244,1,MIN(FIND({"(";"（"},数据表!AZ1244&amp;"(（",1)-1)))&amp;""</f>
        <v/>
      </c>
      <c r="EG1244" s="495" t="str">
        <f>""&amp;(MID(数据表!AZ1244,1,MIN(FIND({0;1;2;3;4;5;6;7;8;9},数据表!AZ1244&amp;"1234567890",1)-1)))&amp;""</f>
        <v/>
      </c>
    </row>
    <row r="1245" spans="2:137" s="310" customFormat="1" ht="12" customHeight="1">
      <c r="B1245" s="286"/>
      <c r="C1245" s="286"/>
      <c r="D1245" s="286"/>
      <c r="E1245" s="479"/>
      <c r="F1245" s="282"/>
      <c r="G1245" s="283"/>
      <c r="H1245" s="421"/>
      <c r="I1245" s="421"/>
      <c r="J1245" s="283"/>
      <c r="K1245" s="421"/>
      <c r="L1245" s="282"/>
      <c r="N1245" s="282"/>
      <c r="S1245" s="282"/>
      <c r="T1245" s="283"/>
      <c r="U1245" s="283"/>
      <c r="V1245" s="283"/>
      <c r="W1245" s="283"/>
      <c r="X1245" s="283"/>
      <c r="Y1245" s="282"/>
      <c r="Z1245" s="282"/>
      <c r="AA1245" s="283"/>
      <c r="AB1245" s="282"/>
      <c r="AC1245" s="282"/>
      <c r="AD1245" s="282"/>
      <c r="AE1245" s="282"/>
      <c r="AF1245" s="283"/>
      <c r="AG1245" s="402"/>
      <c r="AH1245" s="283"/>
      <c r="AI1245" s="283"/>
      <c r="AJ1245" s="283"/>
      <c r="AK1245" s="283"/>
      <c r="AL1245" s="283"/>
      <c r="AM1245" s="282"/>
      <c r="AN1245" s="282"/>
      <c r="AO1245" s="282"/>
      <c r="AP1245" s="282"/>
      <c r="AQ1245" s="282"/>
      <c r="AR1245" s="282"/>
      <c r="AT1245" s="283"/>
      <c r="AU1245" s="283"/>
      <c r="AV1245" s="283"/>
      <c r="AW1245" s="283"/>
      <c r="AY1245" s="283"/>
      <c r="AZ1245" s="282"/>
      <c r="BA1245" s="283"/>
      <c r="BB1245" s="282"/>
      <c r="BC1245" s="282"/>
      <c r="BD1245" s="282"/>
      <c r="BE1245" s="283"/>
      <c r="BG1245" s="282"/>
      <c r="BH1245" s="282"/>
      <c r="BI1245" s="282"/>
      <c r="BL1245" s="421"/>
      <c r="BM1245" s="424"/>
      <c r="BN1245" s="424"/>
      <c r="BO1245" s="424"/>
      <c r="BP1245" s="424"/>
      <c r="BQ1245" s="421"/>
      <c r="BR1245" s="421"/>
      <c r="BV1245" s="282"/>
      <c r="BW1245" s="283"/>
      <c r="BY1245" s="283"/>
      <c r="BZ1245" s="283"/>
      <c r="CA1245" s="283"/>
      <c r="CB1245" s="282"/>
      <c r="CC1245" s="282"/>
      <c r="CD1245" s="282"/>
      <c r="CE1245" s="282"/>
      <c r="CG1245" s="427"/>
      <c r="CH1245" s="402"/>
      <c r="CI1245" s="424"/>
      <c r="CJ1245" s="282"/>
      <c r="CK1245" s="282"/>
      <c r="CL1245" s="283"/>
      <c r="CM1245" s="283"/>
      <c r="CP1245" s="282"/>
      <c r="DC1245" s="282"/>
      <c r="DD1245" s="282"/>
      <c r="DE1245" s="282"/>
      <c r="DF1245" s="282"/>
      <c r="DG1245" s="282"/>
      <c r="DH1245" s="282"/>
      <c r="DI1245" s="282"/>
      <c r="DJ1245" s="282"/>
      <c r="EF1245" s="495" t="str">
        <f>""&amp;(MID(数据表!AZ1245,1,MIN(FIND({"(";"（"},数据表!AZ1245&amp;"(（",1)-1)))&amp;""</f>
        <v/>
      </c>
      <c r="EG1245" s="495" t="str">
        <f>""&amp;(MID(数据表!AZ1245,1,MIN(FIND({0;1;2;3;4;5;6;7;8;9},数据表!AZ1245&amp;"1234567890",1)-1)))&amp;""</f>
        <v/>
      </c>
    </row>
    <row r="1246" spans="2:137" s="310" customFormat="1" ht="12" customHeight="1">
      <c r="B1246" s="286"/>
      <c r="C1246" s="286"/>
      <c r="D1246" s="286"/>
      <c r="E1246" s="479"/>
      <c r="F1246" s="282"/>
      <c r="G1246" s="283"/>
      <c r="H1246" s="421"/>
      <c r="I1246" s="421"/>
      <c r="J1246" s="283"/>
      <c r="K1246" s="421"/>
      <c r="L1246" s="282"/>
      <c r="N1246" s="282"/>
      <c r="S1246" s="282"/>
      <c r="T1246" s="283"/>
      <c r="U1246" s="283"/>
      <c r="V1246" s="283"/>
      <c r="W1246" s="283"/>
      <c r="X1246" s="283"/>
      <c r="Y1246" s="282"/>
      <c r="Z1246" s="282"/>
      <c r="AA1246" s="283"/>
      <c r="AB1246" s="282"/>
      <c r="AC1246" s="282"/>
      <c r="AD1246" s="282"/>
      <c r="AE1246" s="282"/>
      <c r="AF1246" s="283"/>
      <c r="AG1246" s="402"/>
      <c r="AH1246" s="283"/>
      <c r="AI1246" s="283"/>
      <c r="AJ1246" s="283"/>
      <c r="AK1246" s="283"/>
      <c r="AL1246" s="283"/>
      <c r="AM1246" s="282"/>
      <c r="AN1246" s="282"/>
      <c r="AO1246" s="282"/>
      <c r="AP1246" s="282"/>
      <c r="AQ1246" s="282"/>
      <c r="AR1246" s="282"/>
      <c r="AT1246" s="283"/>
      <c r="AU1246" s="283"/>
      <c r="AV1246" s="283"/>
      <c r="AW1246" s="283"/>
      <c r="AY1246" s="283"/>
      <c r="AZ1246" s="282"/>
      <c r="BA1246" s="283"/>
      <c r="BB1246" s="282"/>
      <c r="BC1246" s="282"/>
      <c r="BD1246" s="282"/>
      <c r="BE1246" s="283"/>
      <c r="BG1246" s="282"/>
      <c r="BH1246" s="282"/>
      <c r="BI1246" s="282"/>
      <c r="BL1246" s="421"/>
      <c r="BM1246" s="424"/>
      <c r="BN1246" s="424"/>
      <c r="BO1246" s="424"/>
      <c r="BP1246" s="424"/>
      <c r="BQ1246" s="421"/>
      <c r="BR1246" s="421"/>
      <c r="BV1246" s="282"/>
      <c r="BW1246" s="283"/>
      <c r="BY1246" s="283"/>
      <c r="BZ1246" s="283"/>
      <c r="CA1246" s="283"/>
      <c r="CB1246" s="282"/>
      <c r="CC1246" s="282"/>
      <c r="CD1246" s="282"/>
      <c r="CE1246" s="282"/>
      <c r="CG1246" s="427"/>
      <c r="CH1246" s="402"/>
      <c r="CI1246" s="424"/>
      <c r="CJ1246" s="282"/>
      <c r="CK1246" s="282"/>
      <c r="CL1246" s="283"/>
      <c r="CM1246" s="283"/>
      <c r="CP1246" s="282"/>
      <c r="DC1246" s="282"/>
      <c r="DD1246" s="282"/>
      <c r="DE1246" s="282"/>
      <c r="DF1246" s="282"/>
      <c r="DG1246" s="282"/>
      <c r="DH1246" s="282"/>
      <c r="DI1246" s="282"/>
      <c r="DJ1246" s="282"/>
      <c r="EF1246" s="495" t="str">
        <f>""&amp;(MID(数据表!AZ1246,1,MIN(FIND({"(";"（"},数据表!AZ1246&amp;"(（",1)-1)))&amp;""</f>
        <v/>
      </c>
      <c r="EG1246" s="495" t="str">
        <f>""&amp;(MID(数据表!AZ1246,1,MIN(FIND({0;1;2;3;4;5;6;7;8;9},数据表!AZ1246&amp;"1234567890",1)-1)))&amp;""</f>
        <v/>
      </c>
    </row>
    <row r="1247" spans="2:137" s="310" customFormat="1" ht="12" customHeight="1">
      <c r="B1247" s="286"/>
      <c r="C1247" s="286"/>
      <c r="D1247" s="286"/>
      <c r="E1247" s="479"/>
      <c r="F1247" s="282"/>
      <c r="G1247" s="283"/>
      <c r="H1247" s="421"/>
      <c r="I1247" s="421"/>
      <c r="J1247" s="283"/>
      <c r="K1247" s="421"/>
      <c r="L1247" s="282"/>
      <c r="N1247" s="282"/>
      <c r="S1247" s="282"/>
      <c r="T1247" s="283"/>
      <c r="U1247" s="283"/>
      <c r="V1247" s="283"/>
      <c r="W1247" s="283"/>
      <c r="X1247" s="283"/>
      <c r="Y1247" s="282"/>
      <c r="Z1247" s="282"/>
      <c r="AA1247" s="283"/>
      <c r="AB1247" s="282"/>
      <c r="AC1247" s="282"/>
      <c r="AD1247" s="282"/>
      <c r="AE1247" s="282"/>
      <c r="AF1247" s="283"/>
      <c r="AG1247" s="402"/>
      <c r="AH1247" s="283"/>
      <c r="AI1247" s="283"/>
      <c r="AJ1247" s="283"/>
      <c r="AK1247" s="283"/>
      <c r="AL1247" s="283"/>
      <c r="AM1247" s="282"/>
      <c r="AN1247" s="282"/>
      <c r="AO1247" s="282"/>
      <c r="AP1247" s="282"/>
      <c r="AQ1247" s="282"/>
      <c r="AR1247" s="282"/>
      <c r="AT1247" s="283"/>
      <c r="AU1247" s="283"/>
      <c r="AV1247" s="283"/>
      <c r="AW1247" s="283"/>
      <c r="AY1247" s="283"/>
      <c r="AZ1247" s="282"/>
      <c r="BA1247" s="283"/>
      <c r="BB1247" s="282"/>
      <c r="BC1247" s="282"/>
      <c r="BD1247" s="282"/>
      <c r="BE1247" s="283"/>
      <c r="BG1247" s="282"/>
      <c r="BH1247" s="282"/>
      <c r="BI1247" s="282"/>
      <c r="BL1247" s="421"/>
      <c r="BM1247" s="424"/>
      <c r="BN1247" s="424"/>
      <c r="BO1247" s="424"/>
      <c r="BP1247" s="424"/>
      <c r="BQ1247" s="421"/>
      <c r="BR1247" s="421"/>
      <c r="BV1247" s="282"/>
      <c r="BW1247" s="283"/>
      <c r="BY1247" s="283"/>
      <c r="BZ1247" s="283"/>
      <c r="CA1247" s="283"/>
      <c r="CB1247" s="282"/>
      <c r="CC1247" s="282"/>
      <c r="CD1247" s="282"/>
      <c r="CE1247" s="282"/>
      <c r="CG1247" s="427"/>
      <c r="CH1247" s="402"/>
      <c r="CI1247" s="424"/>
      <c r="CJ1247" s="282"/>
      <c r="CK1247" s="282"/>
      <c r="CL1247" s="283"/>
      <c r="CM1247" s="283"/>
      <c r="CP1247" s="282"/>
      <c r="DC1247" s="282"/>
      <c r="DD1247" s="282"/>
      <c r="DE1247" s="282"/>
      <c r="DF1247" s="282"/>
      <c r="DG1247" s="282"/>
      <c r="DH1247" s="282"/>
      <c r="DI1247" s="282"/>
      <c r="DJ1247" s="282"/>
      <c r="EF1247" s="495" t="str">
        <f>""&amp;(MID(数据表!AZ1247,1,MIN(FIND({"(";"（"},数据表!AZ1247&amp;"(（",1)-1)))&amp;""</f>
        <v/>
      </c>
      <c r="EG1247" s="495" t="str">
        <f>""&amp;(MID(数据表!AZ1247,1,MIN(FIND({0;1;2;3;4;5;6;7;8;9},数据表!AZ1247&amp;"1234567890",1)-1)))&amp;""</f>
        <v/>
      </c>
    </row>
    <row r="1248" spans="2:137" s="310" customFormat="1" ht="12" customHeight="1">
      <c r="B1248" s="286"/>
      <c r="C1248" s="286"/>
      <c r="D1248" s="286"/>
      <c r="E1248" s="479"/>
      <c r="F1248" s="282"/>
      <c r="G1248" s="283"/>
      <c r="H1248" s="421"/>
      <c r="I1248" s="421"/>
      <c r="J1248" s="283"/>
      <c r="K1248" s="421"/>
      <c r="L1248" s="282"/>
      <c r="N1248" s="282"/>
      <c r="S1248" s="282"/>
      <c r="T1248" s="283"/>
      <c r="U1248" s="283"/>
      <c r="V1248" s="283"/>
      <c r="W1248" s="283"/>
      <c r="X1248" s="283"/>
      <c r="Y1248" s="282"/>
      <c r="Z1248" s="282"/>
      <c r="AA1248" s="283"/>
      <c r="AB1248" s="282"/>
      <c r="AC1248" s="282"/>
      <c r="AD1248" s="282"/>
      <c r="AE1248" s="282"/>
      <c r="AF1248" s="283"/>
      <c r="AG1248" s="402"/>
      <c r="AH1248" s="283"/>
      <c r="AI1248" s="283"/>
      <c r="AJ1248" s="283"/>
      <c r="AK1248" s="283"/>
      <c r="AL1248" s="283"/>
      <c r="AM1248" s="282"/>
      <c r="AN1248" s="282"/>
      <c r="AO1248" s="282"/>
      <c r="AP1248" s="282"/>
      <c r="AQ1248" s="282"/>
      <c r="AR1248" s="282"/>
      <c r="AT1248" s="283"/>
      <c r="AU1248" s="283"/>
      <c r="AV1248" s="283"/>
      <c r="AW1248" s="283"/>
      <c r="AY1248" s="283"/>
      <c r="AZ1248" s="282"/>
      <c r="BA1248" s="283"/>
      <c r="BB1248" s="282"/>
      <c r="BC1248" s="282"/>
      <c r="BD1248" s="282"/>
      <c r="BE1248" s="283"/>
      <c r="BG1248" s="282"/>
      <c r="BH1248" s="282"/>
      <c r="BI1248" s="282"/>
      <c r="BL1248" s="421"/>
      <c r="BM1248" s="424"/>
      <c r="BN1248" s="424"/>
      <c r="BO1248" s="424"/>
      <c r="BP1248" s="424"/>
      <c r="BQ1248" s="421"/>
      <c r="BR1248" s="421"/>
      <c r="BV1248" s="282"/>
      <c r="BW1248" s="283"/>
      <c r="BY1248" s="283"/>
      <c r="BZ1248" s="283"/>
      <c r="CA1248" s="283"/>
      <c r="CB1248" s="282"/>
      <c r="CC1248" s="282"/>
      <c r="CD1248" s="282"/>
      <c r="CE1248" s="282"/>
      <c r="CG1248" s="427"/>
      <c r="CH1248" s="402"/>
      <c r="CI1248" s="424"/>
      <c r="CJ1248" s="282"/>
      <c r="CK1248" s="282"/>
      <c r="CL1248" s="283"/>
      <c r="CM1248" s="283"/>
      <c r="CP1248" s="282"/>
      <c r="DC1248" s="282"/>
      <c r="DD1248" s="282"/>
      <c r="DE1248" s="282"/>
      <c r="DF1248" s="282"/>
      <c r="DG1248" s="282"/>
      <c r="DH1248" s="282"/>
      <c r="DI1248" s="282"/>
      <c r="DJ1248" s="282"/>
      <c r="EF1248" s="495" t="str">
        <f>""&amp;(MID(数据表!AZ1248,1,MIN(FIND({"(";"（"},数据表!AZ1248&amp;"(（",1)-1)))&amp;""</f>
        <v/>
      </c>
      <c r="EG1248" s="495" t="str">
        <f>""&amp;(MID(数据表!AZ1248,1,MIN(FIND({0;1;2;3;4;5;6;7;8;9},数据表!AZ1248&amp;"1234567890",1)-1)))&amp;""</f>
        <v/>
      </c>
    </row>
    <row r="1249" spans="2:137" s="310" customFormat="1" ht="12" customHeight="1">
      <c r="B1249" s="286"/>
      <c r="C1249" s="286"/>
      <c r="D1249" s="286"/>
      <c r="E1249" s="479"/>
      <c r="F1249" s="282"/>
      <c r="G1249" s="283"/>
      <c r="H1249" s="421"/>
      <c r="I1249" s="421"/>
      <c r="J1249" s="283"/>
      <c r="K1249" s="421"/>
      <c r="L1249" s="282"/>
      <c r="N1249" s="282"/>
      <c r="S1249" s="282"/>
      <c r="T1249" s="283"/>
      <c r="U1249" s="283"/>
      <c r="V1249" s="283"/>
      <c r="W1249" s="283"/>
      <c r="X1249" s="283"/>
      <c r="Y1249" s="282"/>
      <c r="Z1249" s="282"/>
      <c r="AA1249" s="283"/>
      <c r="AB1249" s="282"/>
      <c r="AC1249" s="282"/>
      <c r="AD1249" s="282"/>
      <c r="AE1249" s="282"/>
      <c r="AF1249" s="283"/>
      <c r="AG1249" s="402"/>
      <c r="AH1249" s="283"/>
      <c r="AI1249" s="283"/>
      <c r="AJ1249" s="283"/>
      <c r="AK1249" s="283"/>
      <c r="AL1249" s="283"/>
      <c r="AM1249" s="282"/>
      <c r="AN1249" s="282"/>
      <c r="AO1249" s="282"/>
      <c r="AP1249" s="282"/>
      <c r="AQ1249" s="282"/>
      <c r="AR1249" s="282"/>
      <c r="AT1249" s="283"/>
      <c r="AU1249" s="283"/>
      <c r="AV1249" s="283"/>
      <c r="AW1249" s="283"/>
      <c r="AY1249" s="283"/>
      <c r="AZ1249" s="282"/>
      <c r="BA1249" s="283"/>
      <c r="BB1249" s="282"/>
      <c r="BC1249" s="282"/>
      <c r="BD1249" s="282"/>
      <c r="BE1249" s="283"/>
      <c r="BG1249" s="282"/>
      <c r="BH1249" s="282"/>
      <c r="BI1249" s="282"/>
      <c r="BL1249" s="421"/>
      <c r="BM1249" s="424"/>
      <c r="BN1249" s="424"/>
      <c r="BO1249" s="424"/>
      <c r="BP1249" s="424"/>
      <c r="BQ1249" s="421"/>
      <c r="BR1249" s="421"/>
      <c r="BV1249" s="282"/>
      <c r="BW1249" s="283"/>
      <c r="BY1249" s="283"/>
      <c r="BZ1249" s="283"/>
      <c r="CA1249" s="283"/>
      <c r="CB1249" s="282"/>
      <c r="CC1249" s="282"/>
      <c r="CD1249" s="282"/>
      <c r="CE1249" s="282"/>
      <c r="CG1249" s="427"/>
      <c r="CH1249" s="402"/>
      <c r="CI1249" s="424"/>
      <c r="CJ1249" s="282"/>
      <c r="CK1249" s="282"/>
      <c r="CL1249" s="283"/>
      <c r="CM1249" s="283"/>
      <c r="CP1249" s="282"/>
      <c r="DC1249" s="282"/>
      <c r="DD1249" s="282"/>
      <c r="DE1249" s="282"/>
      <c r="DF1249" s="282"/>
      <c r="DG1249" s="282"/>
      <c r="DH1249" s="282"/>
      <c r="DI1249" s="282"/>
      <c r="DJ1249" s="282"/>
      <c r="EF1249" s="495" t="str">
        <f>""&amp;(MID(数据表!AZ1249,1,MIN(FIND({"(";"（"},数据表!AZ1249&amp;"(（",1)-1)))&amp;""</f>
        <v/>
      </c>
      <c r="EG1249" s="495" t="str">
        <f>""&amp;(MID(数据表!AZ1249,1,MIN(FIND({0;1;2;3;4;5;6;7;8;9},数据表!AZ1249&amp;"1234567890",1)-1)))&amp;""</f>
        <v/>
      </c>
    </row>
    <row r="1250" spans="2:137" s="310" customFormat="1" ht="12" customHeight="1">
      <c r="B1250" s="286"/>
      <c r="C1250" s="286"/>
      <c r="D1250" s="286"/>
      <c r="E1250" s="479"/>
      <c r="F1250" s="282"/>
      <c r="G1250" s="283"/>
      <c r="H1250" s="421"/>
      <c r="I1250" s="421"/>
      <c r="J1250" s="283"/>
      <c r="K1250" s="421"/>
      <c r="L1250" s="282"/>
      <c r="N1250" s="282"/>
      <c r="S1250" s="282"/>
      <c r="T1250" s="283"/>
      <c r="U1250" s="283"/>
      <c r="V1250" s="283"/>
      <c r="W1250" s="283"/>
      <c r="X1250" s="283"/>
      <c r="Y1250" s="282"/>
      <c r="Z1250" s="282"/>
      <c r="AA1250" s="283"/>
      <c r="AB1250" s="282"/>
      <c r="AC1250" s="282"/>
      <c r="AD1250" s="282"/>
      <c r="AE1250" s="282"/>
      <c r="AF1250" s="283"/>
      <c r="AG1250" s="402"/>
      <c r="AH1250" s="283"/>
      <c r="AI1250" s="283"/>
      <c r="AJ1250" s="283"/>
      <c r="AK1250" s="283"/>
      <c r="AL1250" s="283"/>
      <c r="AM1250" s="282"/>
      <c r="AN1250" s="282"/>
      <c r="AO1250" s="282"/>
      <c r="AP1250" s="282"/>
      <c r="AQ1250" s="282"/>
      <c r="AR1250" s="282"/>
      <c r="AT1250" s="283"/>
      <c r="AU1250" s="283"/>
      <c r="AV1250" s="283"/>
      <c r="AW1250" s="283"/>
      <c r="AY1250" s="283"/>
      <c r="AZ1250" s="282"/>
      <c r="BA1250" s="283"/>
      <c r="BB1250" s="282"/>
      <c r="BC1250" s="282"/>
      <c r="BD1250" s="282"/>
      <c r="BE1250" s="283"/>
      <c r="BG1250" s="282"/>
      <c r="BH1250" s="282"/>
      <c r="BI1250" s="282"/>
      <c r="BL1250" s="421"/>
      <c r="BM1250" s="424"/>
      <c r="BN1250" s="424"/>
      <c r="BO1250" s="424"/>
      <c r="BP1250" s="424"/>
      <c r="BQ1250" s="421"/>
      <c r="BR1250" s="421"/>
      <c r="BV1250" s="282"/>
      <c r="BW1250" s="283"/>
      <c r="BY1250" s="283"/>
      <c r="BZ1250" s="283"/>
      <c r="CA1250" s="283"/>
      <c r="CB1250" s="282"/>
      <c r="CC1250" s="282"/>
      <c r="CD1250" s="282"/>
      <c r="CE1250" s="282"/>
      <c r="CG1250" s="427"/>
      <c r="CH1250" s="402"/>
      <c r="CI1250" s="424"/>
      <c r="CJ1250" s="282"/>
      <c r="CK1250" s="282"/>
      <c r="CL1250" s="283"/>
      <c r="CM1250" s="283"/>
      <c r="CP1250" s="282"/>
      <c r="DC1250" s="282"/>
      <c r="DD1250" s="282"/>
      <c r="DE1250" s="282"/>
      <c r="DF1250" s="282"/>
      <c r="DG1250" s="282"/>
      <c r="DH1250" s="282"/>
      <c r="DI1250" s="282"/>
      <c r="DJ1250" s="282"/>
      <c r="EF1250" s="495" t="str">
        <f>""&amp;(MID(数据表!AZ1250,1,MIN(FIND({"(";"（"},数据表!AZ1250&amp;"(（",1)-1)))&amp;""</f>
        <v/>
      </c>
      <c r="EG1250" s="495" t="str">
        <f>""&amp;(MID(数据表!AZ1250,1,MIN(FIND({0;1;2;3;4;5;6;7;8;9},数据表!AZ1250&amp;"1234567890",1)-1)))&amp;""</f>
        <v/>
      </c>
    </row>
    <row r="1251" spans="2:137" s="310" customFormat="1" ht="12" customHeight="1">
      <c r="B1251" s="286"/>
      <c r="C1251" s="286"/>
      <c r="D1251" s="286"/>
      <c r="E1251" s="479"/>
      <c r="F1251" s="282"/>
      <c r="G1251" s="283"/>
      <c r="H1251" s="421"/>
      <c r="I1251" s="421"/>
      <c r="J1251" s="283"/>
      <c r="K1251" s="421"/>
      <c r="L1251" s="282"/>
      <c r="N1251" s="282"/>
      <c r="S1251" s="282"/>
      <c r="T1251" s="283"/>
      <c r="U1251" s="283"/>
      <c r="V1251" s="283"/>
      <c r="W1251" s="283"/>
      <c r="X1251" s="283"/>
      <c r="Y1251" s="282"/>
      <c r="Z1251" s="282"/>
      <c r="AA1251" s="283"/>
      <c r="AB1251" s="282"/>
      <c r="AC1251" s="282"/>
      <c r="AD1251" s="282"/>
      <c r="AE1251" s="282"/>
      <c r="AF1251" s="283"/>
      <c r="AG1251" s="402"/>
      <c r="AH1251" s="283"/>
      <c r="AI1251" s="283"/>
      <c r="AJ1251" s="283"/>
      <c r="AK1251" s="283"/>
      <c r="AL1251" s="283"/>
      <c r="AM1251" s="282"/>
      <c r="AN1251" s="282"/>
      <c r="AO1251" s="282"/>
      <c r="AP1251" s="282"/>
      <c r="AQ1251" s="282"/>
      <c r="AR1251" s="282"/>
      <c r="AT1251" s="283"/>
      <c r="AU1251" s="283"/>
      <c r="AV1251" s="283"/>
      <c r="AW1251" s="283"/>
      <c r="AY1251" s="283"/>
      <c r="AZ1251" s="282"/>
      <c r="BA1251" s="283"/>
      <c r="BB1251" s="282"/>
      <c r="BC1251" s="282"/>
      <c r="BD1251" s="282"/>
      <c r="BE1251" s="283"/>
      <c r="BG1251" s="282"/>
      <c r="BH1251" s="282"/>
      <c r="BI1251" s="282"/>
      <c r="BL1251" s="421"/>
      <c r="BM1251" s="424"/>
      <c r="BN1251" s="424"/>
      <c r="BO1251" s="424"/>
      <c r="BP1251" s="424"/>
      <c r="BQ1251" s="421"/>
      <c r="BR1251" s="421"/>
      <c r="BV1251" s="282"/>
      <c r="BW1251" s="283"/>
      <c r="BY1251" s="283"/>
      <c r="BZ1251" s="283"/>
      <c r="CA1251" s="283"/>
      <c r="CB1251" s="282"/>
      <c r="CC1251" s="282"/>
      <c r="CD1251" s="282"/>
      <c r="CE1251" s="282"/>
      <c r="CG1251" s="427"/>
      <c r="CH1251" s="402"/>
      <c r="CI1251" s="424"/>
      <c r="CJ1251" s="282"/>
      <c r="CK1251" s="282"/>
      <c r="CL1251" s="283"/>
      <c r="CM1251" s="283"/>
      <c r="CP1251" s="282"/>
      <c r="DC1251" s="282"/>
      <c r="DD1251" s="282"/>
      <c r="DE1251" s="282"/>
      <c r="DF1251" s="282"/>
      <c r="DG1251" s="282"/>
      <c r="DH1251" s="282"/>
      <c r="DI1251" s="282"/>
      <c r="DJ1251" s="282"/>
      <c r="EF1251" s="495" t="str">
        <f>""&amp;(MID(数据表!AZ1251,1,MIN(FIND({"(";"（"},数据表!AZ1251&amp;"(（",1)-1)))&amp;""</f>
        <v/>
      </c>
      <c r="EG1251" s="495" t="str">
        <f>""&amp;(MID(数据表!AZ1251,1,MIN(FIND({0;1;2;3;4;5;6;7;8;9},数据表!AZ1251&amp;"1234567890",1)-1)))&amp;""</f>
        <v/>
      </c>
    </row>
    <row r="1252" spans="2:137" s="310" customFormat="1" ht="12" customHeight="1">
      <c r="B1252" s="286"/>
      <c r="C1252" s="286"/>
      <c r="D1252" s="286"/>
      <c r="E1252" s="479"/>
      <c r="F1252" s="282"/>
      <c r="G1252" s="283"/>
      <c r="H1252" s="421"/>
      <c r="I1252" s="421"/>
      <c r="J1252" s="283"/>
      <c r="K1252" s="421"/>
      <c r="L1252" s="282"/>
      <c r="N1252" s="282"/>
      <c r="S1252" s="282"/>
      <c r="T1252" s="283"/>
      <c r="U1252" s="283"/>
      <c r="V1252" s="283"/>
      <c r="W1252" s="283"/>
      <c r="X1252" s="283"/>
      <c r="Y1252" s="282"/>
      <c r="Z1252" s="282"/>
      <c r="AA1252" s="283"/>
      <c r="AB1252" s="282"/>
      <c r="AC1252" s="282"/>
      <c r="AD1252" s="282"/>
      <c r="AE1252" s="282"/>
      <c r="AF1252" s="283"/>
      <c r="AG1252" s="402"/>
      <c r="AH1252" s="283"/>
      <c r="AI1252" s="283"/>
      <c r="AJ1252" s="283"/>
      <c r="AK1252" s="283"/>
      <c r="AL1252" s="283"/>
      <c r="AM1252" s="282"/>
      <c r="AN1252" s="282"/>
      <c r="AO1252" s="282"/>
      <c r="AP1252" s="282"/>
      <c r="AQ1252" s="282"/>
      <c r="AR1252" s="282"/>
      <c r="AT1252" s="283"/>
      <c r="AU1252" s="283"/>
      <c r="AV1252" s="283"/>
      <c r="AW1252" s="283"/>
      <c r="AY1252" s="283"/>
      <c r="AZ1252" s="282"/>
      <c r="BA1252" s="283"/>
      <c r="BB1252" s="282"/>
      <c r="BC1252" s="282"/>
      <c r="BD1252" s="282"/>
      <c r="BE1252" s="283"/>
      <c r="BG1252" s="282"/>
      <c r="BH1252" s="282"/>
      <c r="BI1252" s="282"/>
      <c r="BL1252" s="421"/>
      <c r="BM1252" s="424"/>
      <c r="BN1252" s="424"/>
      <c r="BO1252" s="424"/>
      <c r="BP1252" s="424"/>
      <c r="BQ1252" s="421"/>
      <c r="BR1252" s="421"/>
      <c r="BV1252" s="282"/>
      <c r="BW1252" s="283"/>
      <c r="BY1252" s="283"/>
      <c r="BZ1252" s="283"/>
      <c r="CA1252" s="283"/>
      <c r="CB1252" s="282"/>
      <c r="CC1252" s="282"/>
      <c r="CD1252" s="282"/>
      <c r="CE1252" s="282"/>
      <c r="CG1252" s="427"/>
      <c r="CH1252" s="402"/>
      <c r="CI1252" s="424"/>
      <c r="CJ1252" s="282"/>
      <c r="CK1252" s="282"/>
      <c r="CL1252" s="283"/>
      <c r="CM1252" s="283"/>
      <c r="CP1252" s="282"/>
      <c r="DC1252" s="282"/>
      <c r="DD1252" s="282"/>
      <c r="DE1252" s="282"/>
      <c r="DF1252" s="282"/>
      <c r="DG1252" s="282"/>
      <c r="DH1252" s="282"/>
      <c r="DI1252" s="282"/>
      <c r="DJ1252" s="282"/>
      <c r="EF1252" s="495" t="str">
        <f>""&amp;(MID(数据表!AZ1252,1,MIN(FIND({"(";"（"},数据表!AZ1252&amp;"(（",1)-1)))&amp;""</f>
        <v/>
      </c>
      <c r="EG1252" s="495" t="str">
        <f>""&amp;(MID(数据表!AZ1252,1,MIN(FIND({0;1;2;3;4;5;6;7;8;9},数据表!AZ1252&amp;"1234567890",1)-1)))&amp;""</f>
        <v/>
      </c>
    </row>
    <row r="1253" spans="2:137" s="310" customFormat="1" ht="12" customHeight="1">
      <c r="B1253" s="286"/>
      <c r="C1253" s="286"/>
      <c r="D1253" s="286"/>
      <c r="E1253" s="479"/>
      <c r="F1253" s="282"/>
      <c r="G1253" s="283"/>
      <c r="H1253" s="421"/>
      <c r="I1253" s="421"/>
      <c r="J1253" s="283"/>
      <c r="K1253" s="421"/>
      <c r="L1253" s="282"/>
      <c r="N1253" s="282"/>
      <c r="S1253" s="282"/>
      <c r="T1253" s="283"/>
      <c r="U1253" s="283"/>
      <c r="V1253" s="283"/>
      <c r="W1253" s="283"/>
      <c r="X1253" s="283"/>
      <c r="Y1253" s="282"/>
      <c r="Z1253" s="282"/>
      <c r="AA1253" s="283"/>
      <c r="AB1253" s="282"/>
      <c r="AC1253" s="282"/>
      <c r="AD1253" s="282"/>
      <c r="AE1253" s="282"/>
      <c r="AF1253" s="283"/>
      <c r="AG1253" s="402"/>
      <c r="AH1253" s="283"/>
      <c r="AI1253" s="283"/>
      <c r="AJ1253" s="283"/>
      <c r="AK1253" s="283"/>
      <c r="AL1253" s="283"/>
      <c r="AM1253" s="282"/>
      <c r="AN1253" s="282"/>
      <c r="AO1253" s="282"/>
      <c r="AP1253" s="282"/>
      <c r="AQ1253" s="282"/>
      <c r="AR1253" s="282"/>
      <c r="AT1253" s="283"/>
      <c r="AU1253" s="283"/>
      <c r="AV1253" s="283"/>
      <c r="AW1253" s="283"/>
      <c r="AY1253" s="283"/>
      <c r="AZ1253" s="282"/>
      <c r="BA1253" s="283"/>
      <c r="BB1253" s="282"/>
      <c r="BC1253" s="282"/>
      <c r="BD1253" s="282"/>
      <c r="BE1253" s="283"/>
      <c r="BG1253" s="282"/>
      <c r="BH1253" s="282"/>
      <c r="BI1253" s="282"/>
      <c r="BL1253" s="421"/>
      <c r="BM1253" s="424"/>
      <c r="BN1253" s="424"/>
      <c r="BO1253" s="424"/>
      <c r="BP1253" s="424"/>
      <c r="BQ1253" s="421"/>
      <c r="BR1253" s="421"/>
      <c r="BV1253" s="282"/>
      <c r="BW1253" s="283"/>
      <c r="BY1253" s="283"/>
      <c r="BZ1253" s="283"/>
      <c r="CA1253" s="283"/>
      <c r="CB1253" s="282"/>
      <c r="CC1253" s="282"/>
      <c r="CD1253" s="282"/>
      <c r="CE1253" s="282"/>
      <c r="CG1253" s="427"/>
      <c r="CH1253" s="402"/>
      <c r="CI1253" s="424"/>
      <c r="CJ1253" s="282"/>
      <c r="CK1253" s="282"/>
      <c r="CL1253" s="283"/>
      <c r="CM1253" s="283"/>
      <c r="CP1253" s="282"/>
      <c r="DC1253" s="282"/>
      <c r="DD1253" s="282"/>
      <c r="DE1253" s="282"/>
      <c r="DF1253" s="282"/>
      <c r="DG1253" s="282"/>
      <c r="DH1253" s="282"/>
      <c r="DI1253" s="282"/>
      <c r="DJ1253" s="282"/>
      <c r="EF1253" s="495" t="str">
        <f>""&amp;(MID(数据表!AZ1253,1,MIN(FIND({"(";"（"},数据表!AZ1253&amp;"(（",1)-1)))&amp;""</f>
        <v/>
      </c>
      <c r="EG1253" s="495" t="str">
        <f>""&amp;(MID(数据表!AZ1253,1,MIN(FIND({0;1;2;3;4;5;6;7;8;9},数据表!AZ1253&amp;"1234567890",1)-1)))&amp;""</f>
        <v/>
      </c>
    </row>
    <row r="1254" spans="2:137" s="310" customFormat="1" ht="12" customHeight="1">
      <c r="B1254" s="286"/>
      <c r="C1254" s="286"/>
      <c r="D1254" s="286"/>
      <c r="E1254" s="479"/>
      <c r="F1254" s="282"/>
      <c r="G1254" s="283"/>
      <c r="H1254" s="421"/>
      <c r="I1254" s="421"/>
      <c r="J1254" s="283"/>
      <c r="K1254" s="421"/>
      <c r="L1254" s="282"/>
      <c r="N1254" s="282"/>
      <c r="S1254" s="282"/>
      <c r="T1254" s="283"/>
      <c r="U1254" s="283"/>
      <c r="V1254" s="283"/>
      <c r="W1254" s="283"/>
      <c r="X1254" s="283"/>
      <c r="Y1254" s="282"/>
      <c r="Z1254" s="282"/>
      <c r="AA1254" s="283"/>
      <c r="AB1254" s="282"/>
      <c r="AC1254" s="282"/>
      <c r="AD1254" s="282"/>
      <c r="AE1254" s="282"/>
      <c r="AF1254" s="283"/>
      <c r="AG1254" s="402"/>
      <c r="AH1254" s="283"/>
      <c r="AI1254" s="283"/>
      <c r="AJ1254" s="283"/>
      <c r="AK1254" s="283"/>
      <c r="AL1254" s="283"/>
      <c r="AM1254" s="282"/>
      <c r="AN1254" s="282"/>
      <c r="AO1254" s="282"/>
      <c r="AP1254" s="282"/>
      <c r="AQ1254" s="282"/>
      <c r="AR1254" s="282"/>
      <c r="AT1254" s="283"/>
      <c r="AU1254" s="283"/>
      <c r="AV1254" s="283"/>
      <c r="AW1254" s="283"/>
      <c r="AY1254" s="283"/>
      <c r="AZ1254" s="282"/>
      <c r="BA1254" s="283"/>
      <c r="BB1254" s="282"/>
      <c r="BC1254" s="282"/>
      <c r="BD1254" s="282"/>
      <c r="BE1254" s="283"/>
      <c r="BG1254" s="282"/>
      <c r="BH1254" s="282"/>
      <c r="BI1254" s="282"/>
      <c r="BL1254" s="421"/>
      <c r="BM1254" s="424"/>
      <c r="BN1254" s="424"/>
      <c r="BO1254" s="424"/>
      <c r="BP1254" s="424"/>
      <c r="BQ1254" s="421"/>
      <c r="BR1254" s="421"/>
      <c r="BV1254" s="282"/>
      <c r="BW1254" s="283"/>
      <c r="BY1254" s="283"/>
      <c r="BZ1254" s="283"/>
      <c r="CA1254" s="283"/>
      <c r="CB1254" s="282"/>
      <c r="CC1254" s="282"/>
      <c r="CD1254" s="282"/>
      <c r="CE1254" s="282"/>
      <c r="CG1254" s="427"/>
      <c r="CH1254" s="402"/>
      <c r="CI1254" s="424"/>
      <c r="CJ1254" s="282"/>
      <c r="CK1254" s="282"/>
      <c r="CL1254" s="283"/>
      <c r="CM1254" s="283"/>
      <c r="CP1254" s="282"/>
      <c r="DC1254" s="282"/>
      <c r="DD1254" s="282"/>
      <c r="DE1254" s="282"/>
      <c r="DF1254" s="282"/>
      <c r="DG1254" s="282"/>
      <c r="DH1254" s="282"/>
      <c r="DI1254" s="282"/>
      <c r="DJ1254" s="282"/>
      <c r="EF1254" s="495" t="str">
        <f>""&amp;(MID(数据表!AZ1254,1,MIN(FIND({"(";"（"},数据表!AZ1254&amp;"(（",1)-1)))&amp;""</f>
        <v/>
      </c>
      <c r="EG1254" s="495" t="str">
        <f>""&amp;(MID(数据表!AZ1254,1,MIN(FIND({0;1;2;3;4;5;6;7;8;9},数据表!AZ1254&amp;"1234567890",1)-1)))&amp;""</f>
        <v/>
      </c>
    </row>
    <row r="1255" spans="2:137" s="310" customFormat="1" ht="12" customHeight="1">
      <c r="B1255" s="286"/>
      <c r="C1255" s="286"/>
      <c r="D1255" s="286"/>
      <c r="E1255" s="479"/>
      <c r="F1255" s="282"/>
      <c r="G1255" s="283"/>
      <c r="H1255" s="421"/>
      <c r="I1255" s="421"/>
      <c r="J1255" s="283"/>
      <c r="K1255" s="421"/>
      <c r="L1255" s="282"/>
      <c r="N1255" s="282"/>
      <c r="S1255" s="282"/>
      <c r="T1255" s="283"/>
      <c r="U1255" s="283"/>
      <c r="V1255" s="283"/>
      <c r="W1255" s="283"/>
      <c r="X1255" s="283"/>
      <c r="Y1255" s="282"/>
      <c r="Z1255" s="282"/>
      <c r="AA1255" s="283"/>
      <c r="AB1255" s="282"/>
      <c r="AC1255" s="282"/>
      <c r="AD1255" s="282"/>
      <c r="AE1255" s="282"/>
      <c r="AF1255" s="283"/>
      <c r="AG1255" s="402"/>
      <c r="AH1255" s="283"/>
      <c r="AI1255" s="283"/>
      <c r="AJ1255" s="283"/>
      <c r="AK1255" s="283"/>
      <c r="AL1255" s="283"/>
      <c r="AM1255" s="282"/>
      <c r="AN1255" s="282"/>
      <c r="AO1255" s="282"/>
      <c r="AP1255" s="282"/>
      <c r="AQ1255" s="282"/>
      <c r="AR1255" s="282"/>
      <c r="AT1255" s="283"/>
      <c r="AU1255" s="283"/>
      <c r="AV1255" s="283"/>
      <c r="AW1255" s="283"/>
      <c r="AY1255" s="283"/>
      <c r="AZ1255" s="282"/>
      <c r="BA1255" s="283"/>
      <c r="BB1255" s="282"/>
      <c r="BC1255" s="282"/>
      <c r="BD1255" s="282"/>
      <c r="BE1255" s="283"/>
      <c r="BG1255" s="282"/>
      <c r="BH1255" s="282"/>
      <c r="BI1255" s="282"/>
      <c r="BL1255" s="421"/>
      <c r="BM1255" s="424"/>
      <c r="BN1255" s="424"/>
      <c r="BO1255" s="424"/>
      <c r="BP1255" s="424"/>
      <c r="BQ1255" s="421"/>
      <c r="BR1255" s="421"/>
      <c r="BV1255" s="282"/>
      <c r="BW1255" s="283"/>
      <c r="BY1255" s="283"/>
      <c r="BZ1255" s="283"/>
      <c r="CA1255" s="283"/>
      <c r="CB1255" s="282"/>
      <c r="CC1255" s="282"/>
      <c r="CD1255" s="282"/>
      <c r="CE1255" s="282"/>
      <c r="CG1255" s="427"/>
      <c r="CH1255" s="402"/>
      <c r="CI1255" s="424"/>
      <c r="CJ1255" s="282"/>
      <c r="CK1255" s="282"/>
      <c r="CL1255" s="283"/>
      <c r="CM1255" s="283"/>
      <c r="CP1255" s="282"/>
      <c r="DC1255" s="282"/>
      <c r="DD1255" s="282"/>
      <c r="DE1255" s="282"/>
      <c r="DF1255" s="282"/>
      <c r="DG1255" s="282"/>
      <c r="DH1255" s="282"/>
      <c r="DI1255" s="282"/>
      <c r="DJ1255" s="282"/>
      <c r="EF1255" s="495" t="str">
        <f>""&amp;(MID(数据表!AZ1255,1,MIN(FIND({"(";"（"},数据表!AZ1255&amp;"(（",1)-1)))&amp;""</f>
        <v/>
      </c>
      <c r="EG1255" s="495" t="str">
        <f>""&amp;(MID(数据表!AZ1255,1,MIN(FIND({0;1;2;3;4;5;6;7;8;9},数据表!AZ1255&amp;"1234567890",1)-1)))&amp;""</f>
        <v/>
      </c>
    </row>
    <row r="1256" spans="2:137" s="310" customFormat="1" ht="12" customHeight="1">
      <c r="B1256" s="286"/>
      <c r="C1256" s="286"/>
      <c r="D1256" s="286"/>
      <c r="E1256" s="479"/>
      <c r="F1256" s="282"/>
      <c r="G1256" s="283"/>
      <c r="H1256" s="421"/>
      <c r="I1256" s="421"/>
      <c r="J1256" s="283"/>
      <c r="K1256" s="421"/>
      <c r="L1256" s="282"/>
      <c r="N1256" s="282"/>
      <c r="S1256" s="282"/>
      <c r="T1256" s="283"/>
      <c r="U1256" s="283"/>
      <c r="V1256" s="283"/>
      <c r="W1256" s="283"/>
      <c r="X1256" s="283"/>
      <c r="Y1256" s="282"/>
      <c r="Z1256" s="282"/>
      <c r="AA1256" s="283"/>
      <c r="AB1256" s="282"/>
      <c r="AC1256" s="282"/>
      <c r="AD1256" s="282"/>
      <c r="AE1256" s="282"/>
      <c r="AF1256" s="283"/>
      <c r="AG1256" s="402"/>
      <c r="AH1256" s="283"/>
      <c r="AI1256" s="283"/>
      <c r="AJ1256" s="283"/>
      <c r="AK1256" s="283"/>
      <c r="AL1256" s="283"/>
      <c r="AM1256" s="282"/>
      <c r="AN1256" s="282"/>
      <c r="AO1256" s="282"/>
      <c r="AP1256" s="282"/>
      <c r="AQ1256" s="282"/>
      <c r="AR1256" s="282"/>
      <c r="AT1256" s="283"/>
      <c r="AU1256" s="283"/>
      <c r="AV1256" s="283"/>
      <c r="AW1256" s="283"/>
      <c r="AY1256" s="283"/>
      <c r="AZ1256" s="282"/>
      <c r="BA1256" s="283"/>
      <c r="BB1256" s="282"/>
      <c r="BC1256" s="282"/>
      <c r="BD1256" s="282"/>
      <c r="BE1256" s="283"/>
      <c r="BG1256" s="282"/>
      <c r="BH1256" s="282"/>
      <c r="BI1256" s="282"/>
      <c r="BL1256" s="421"/>
      <c r="BM1256" s="424"/>
      <c r="BN1256" s="424"/>
      <c r="BO1256" s="424"/>
      <c r="BP1256" s="424"/>
      <c r="BQ1256" s="421"/>
      <c r="BR1256" s="421"/>
      <c r="BV1256" s="282"/>
      <c r="BW1256" s="283"/>
      <c r="BY1256" s="283"/>
      <c r="BZ1256" s="283"/>
      <c r="CA1256" s="283"/>
      <c r="CB1256" s="282"/>
      <c r="CC1256" s="282"/>
      <c r="CD1256" s="282"/>
      <c r="CE1256" s="282"/>
      <c r="CG1256" s="427"/>
      <c r="CH1256" s="402"/>
      <c r="CI1256" s="424"/>
      <c r="CJ1256" s="282"/>
      <c r="CK1256" s="282"/>
      <c r="CL1256" s="283"/>
      <c r="CM1256" s="283"/>
      <c r="CP1256" s="282"/>
      <c r="DC1256" s="282"/>
      <c r="DD1256" s="282"/>
      <c r="DE1256" s="282"/>
      <c r="DF1256" s="282"/>
      <c r="DG1256" s="282"/>
      <c r="DH1256" s="282"/>
      <c r="DI1256" s="282"/>
      <c r="DJ1256" s="282"/>
      <c r="EF1256" s="495" t="str">
        <f>""&amp;(MID(数据表!AZ1256,1,MIN(FIND({"(";"（"},数据表!AZ1256&amp;"(（",1)-1)))&amp;""</f>
        <v/>
      </c>
      <c r="EG1256" s="495" t="str">
        <f>""&amp;(MID(数据表!AZ1256,1,MIN(FIND({0;1;2;3;4;5;6;7;8;9},数据表!AZ1256&amp;"1234567890",1)-1)))&amp;""</f>
        <v/>
      </c>
    </row>
    <row r="1257" spans="2:137" s="310" customFormat="1" ht="12" customHeight="1">
      <c r="B1257" s="286"/>
      <c r="C1257" s="286"/>
      <c r="D1257" s="286"/>
      <c r="E1257" s="479"/>
      <c r="F1257" s="282"/>
      <c r="G1257" s="283"/>
      <c r="H1257" s="421"/>
      <c r="I1257" s="421"/>
      <c r="J1257" s="283"/>
      <c r="K1257" s="421"/>
      <c r="L1257" s="282"/>
      <c r="N1257" s="282"/>
      <c r="S1257" s="282"/>
      <c r="T1257" s="283"/>
      <c r="U1257" s="283"/>
      <c r="V1257" s="283"/>
      <c r="W1257" s="283"/>
      <c r="X1257" s="283"/>
      <c r="Y1257" s="282"/>
      <c r="Z1257" s="282"/>
      <c r="AA1257" s="283"/>
      <c r="AB1257" s="282"/>
      <c r="AC1257" s="282"/>
      <c r="AD1257" s="282"/>
      <c r="AE1257" s="282"/>
      <c r="AF1257" s="283"/>
      <c r="AG1257" s="402"/>
      <c r="AH1257" s="283"/>
      <c r="AI1257" s="283"/>
      <c r="AJ1257" s="283"/>
      <c r="AK1257" s="283"/>
      <c r="AL1257" s="283"/>
      <c r="AM1257" s="282"/>
      <c r="AN1257" s="282"/>
      <c r="AO1257" s="282"/>
      <c r="AP1257" s="282"/>
      <c r="AQ1257" s="282"/>
      <c r="AR1257" s="282"/>
      <c r="AT1257" s="283"/>
      <c r="AU1257" s="283"/>
      <c r="AV1257" s="283"/>
      <c r="AW1257" s="283"/>
      <c r="AY1257" s="283"/>
      <c r="AZ1257" s="282"/>
      <c r="BA1257" s="283"/>
      <c r="BB1257" s="282"/>
      <c r="BC1257" s="282"/>
      <c r="BD1257" s="282"/>
      <c r="BE1257" s="283"/>
      <c r="BG1257" s="282"/>
      <c r="BH1257" s="282"/>
      <c r="BI1257" s="282"/>
      <c r="BL1257" s="421"/>
      <c r="BM1257" s="424"/>
      <c r="BN1257" s="424"/>
      <c r="BO1257" s="424"/>
      <c r="BP1257" s="424"/>
      <c r="BQ1257" s="421"/>
      <c r="BR1257" s="421"/>
      <c r="BV1257" s="282"/>
      <c r="BW1257" s="283"/>
      <c r="BY1257" s="283"/>
      <c r="BZ1257" s="283"/>
      <c r="CA1257" s="283"/>
      <c r="CB1257" s="282"/>
      <c r="CC1257" s="282"/>
      <c r="CD1257" s="282"/>
      <c r="CE1257" s="282"/>
      <c r="CG1257" s="427"/>
      <c r="CH1257" s="402"/>
      <c r="CI1257" s="424"/>
      <c r="CJ1257" s="282"/>
      <c r="CK1257" s="282"/>
      <c r="CL1257" s="283"/>
      <c r="CM1257" s="283"/>
      <c r="CP1257" s="282"/>
      <c r="DC1257" s="282"/>
      <c r="DD1257" s="282"/>
      <c r="DE1257" s="282"/>
      <c r="DF1257" s="282"/>
      <c r="DG1257" s="282"/>
      <c r="DH1257" s="282"/>
      <c r="DI1257" s="282"/>
      <c r="DJ1257" s="282"/>
      <c r="EF1257" s="495" t="str">
        <f>""&amp;(MID(数据表!AZ1257,1,MIN(FIND({"(";"（"},数据表!AZ1257&amp;"(（",1)-1)))&amp;""</f>
        <v/>
      </c>
      <c r="EG1257" s="495" t="str">
        <f>""&amp;(MID(数据表!AZ1257,1,MIN(FIND({0;1;2;3;4;5;6;7;8;9},数据表!AZ1257&amp;"1234567890",1)-1)))&amp;""</f>
        <v/>
      </c>
    </row>
    <row r="1258" spans="2:137" s="310" customFormat="1" ht="12" customHeight="1">
      <c r="B1258" s="286"/>
      <c r="C1258" s="286"/>
      <c r="D1258" s="286"/>
      <c r="E1258" s="479"/>
      <c r="F1258" s="282"/>
      <c r="G1258" s="283"/>
      <c r="H1258" s="421"/>
      <c r="I1258" s="421"/>
      <c r="J1258" s="283"/>
      <c r="K1258" s="421"/>
      <c r="L1258" s="282"/>
      <c r="N1258" s="282"/>
      <c r="S1258" s="282"/>
      <c r="T1258" s="283"/>
      <c r="U1258" s="283"/>
      <c r="V1258" s="283"/>
      <c r="W1258" s="283"/>
      <c r="X1258" s="283"/>
      <c r="Y1258" s="282"/>
      <c r="Z1258" s="282"/>
      <c r="AA1258" s="283"/>
      <c r="AB1258" s="282"/>
      <c r="AC1258" s="282"/>
      <c r="AD1258" s="282"/>
      <c r="AE1258" s="282"/>
      <c r="AF1258" s="283"/>
      <c r="AG1258" s="402"/>
      <c r="AH1258" s="283"/>
      <c r="AI1258" s="283"/>
      <c r="AJ1258" s="283"/>
      <c r="AK1258" s="283"/>
      <c r="AL1258" s="283"/>
      <c r="AM1258" s="282"/>
      <c r="AN1258" s="282"/>
      <c r="AO1258" s="282"/>
      <c r="AP1258" s="282"/>
      <c r="AQ1258" s="282"/>
      <c r="AR1258" s="282"/>
      <c r="AT1258" s="283"/>
      <c r="AU1258" s="283"/>
      <c r="AV1258" s="283"/>
      <c r="AW1258" s="283"/>
      <c r="AY1258" s="283"/>
      <c r="AZ1258" s="282"/>
      <c r="BA1258" s="283"/>
      <c r="BB1258" s="282"/>
      <c r="BC1258" s="282"/>
      <c r="BD1258" s="282"/>
      <c r="BE1258" s="283"/>
      <c r="BG1258" s="282"/>
      <c r="BH1258" s="282"/>
      <c r="BI1258" s="282"/>
      <c r="BL1258" s="421"/>
      <c r="BM1258" s="424"/>
      <c r="BN1258" s="424"/>
      <c r="BO1258" s="424"/>
      <c r="BP1258" s="424"/>
      <c r="BQ1258" s="421"/>
      <c r="BR1258" s="421"/>
      <c r="BV1258" s="282"/>
      <c r="BW1258" s="283"/>
      <c r="BY1258" s="283"/>
      <c r="BZ1258" s="283"/>
      <c r="CA1258" s="283"/>
      <c r="CB1258" s="282"/>
      <c r="CC1258" s="282"/>
      <c r="CD1258" s="282"/>
      <c r="CE1258" s="282"/>
      <c r="CG1258" s="427"/>
      <c r="CH1258" s="402"/>
      <c r="CI1258" s="424"/>
      <c r="CJ1258" s="282"/>
      <c r="CK1258" s="282"/>
      <c r="CL1258" s="283"/>
      <c r="CM1258" s="283"/>
      <c r="CP1258" s="282"/>
      <c r="DC1258" s="282"/>
      <c r="DD1258" s="282"/>
      <c r="DE1258" s="282"/>
      <c r="DF1258" s="282"/>
      <c r="DG1258" s="282"/>
      <c r="DH1258" s="282"/>
      <c r="DI1258" s="282"/>
      <c r="DJ1258" s="282"/>
      <c r="EF1258" s="495" t="str">
        <f>""&amp;(MID(数据表!AZ1258,1,MIN(FIND({"(";"（"},数据表!AZ1258&amp;"(（",1)-1)))&amp;""</f>
        <v/>
      </c>
      <c r="EG1258" s="495" t="str">
        <f>""&amp;(MID(数据表!AZ1258,1,MIN(FIND({0;1;2;3;4;5;6;7;8;9},数据表!AZ1258&amp;"1234567890",1)-1)))&amp;""</f>
        <v/>
      </c>
    </row>
    <row r="1259" spans="2:137" s="310" customFormat="1" ht="12" customHeight="1">
      <c r="B1259" s="286"/>
      <c r="C1259" s="286"/>
      <c r="D1259" s="286"/>
      <c r="E1259" s="479"/>
      <c r="F1259" s="282"/>
      <c r="G1259" s="283"/>
      <c r="H1259" s="421"/>
      <c r="I1259" s="421"/>
      <c r="J1259" s="283"/>
      <c r="K1259" s="421"/>
      <c r="L1259" s="282"/>
      <c r="N1259" s="282"/>
      <c r="S1259" s="282"/>
      <c r="T1259" s="283"/>
      <c r="U1259" s="283"/>
      <c r="V1259" s="283"/>
      <c r="W1259" s="283"/>
      <c r="X1259" s="283"/>
      <c r="Y1259" s="282"/>
      <c r="Z1259" s="282"/>
      <c r="AA1259" s="283"/>
      <c r="AB1259" s="282"/>
      <c r="AC1259" s="282"/>
      <c r="AD1259" s="282"/>
      <c r="AE1259" s="282"/>
      <c r="AF1259" s="283"/>
      <c r="AG1259" s="402"/>
      <c r="AH1259" s="283"/>
      <c r="AI1259" s="283"/>
      <c r="AJ1259" s="283"/>
      <c r="AK1259" s="283"/>
      <c r="AL1259" s="283"/>
      <c r="AM1259" s="282"/>
      <c r="AN1259" s="282"/>
      <c r="AO1259" s="282"/>
      <c r="AP1259" s="282"/>
      <c r="AQ1259" s="282"/>
      <c r="AR1259" s="282"/>
      <c r="AT1259" s="283"/>
      <c r="AU1259" s="283"/>
      <c r="AV1259" s="283"/>
      <c r="AW1259" s="283"/>
      <c r="AY1259" s="283"/>
      <c r="AZ1259" s="282"/>
      <c r="BA1259" s="283"/>
      <c r="BB1259" s="282"/>
      <c r="BC1259" s="282"/>
      <c r="BD1259" s="282"/>
      <c r="BE1259" s="283"/>
      <c r="BG1259" s="282"/>
      <c r="BH1259" s="282"/>
      <c r="BI1259" s="282"/>
      <c r="BL1259" s="421"/>
      <c r="BM1259" s="424"/>
      <c r="BN1259" s="424"/>
      <c r="BO1259" s="424"/>
      <c r="BP1259" s="424"/>
      <c r="BQ1259" s="421"/>
      <c r="BR1259" s="421"/>
      <c r="BV1259" s="282"/>
      <c r="BW1259" s="283"/>
      <c r="BY1259" s="283"/>
      <c r="BZ1259" s="283"/>
      <c r="CA1259" s="283"/>
      <c r="CB1259" s="282"/>
      <c r="CC1259" s="282"/>
      <c r="CD1259" s="282"/>
      <c r="CE1259" s="282"/>
      <c r="CG1259" s="427"/>
      <c r="CH1259" s="402"/>
      <c r="CI1259" s="424"/>
      <c r="CJ1259" s="282"/>
      <c r="CK1259" s="282"/>
      <c r="CL1259" s="283"/>
      <c r="CM1259" s="283"/>
      <c r="CP1259" s="282"/>
      <c r="DC1259" s="282"/>
      <c r="DD1259" s="282"/>
      <c r="DE1259" s="282"/>
      <c r="DF1259" s="282"/>
      <c r="DG1259" s="282"/>
      <c r="DH1259" s="282"/>
      <c r="DI1259" s="282"/>
      <c r="DJ1259" s="282"/>
      <c r="EF1259" s="495" t="str">
        <f>""&amp;(MID(数据表!AZ1259,1,MIN(FIND({"(";"（"},数据表!AZ1259&amp;"(（",1)-1)))&amp;""</f>
        <v/>
      </c>
      <c r="EG1259" s="495" t="str">
        <f>""&amp;(MID(数据表!AZ1259,1,MIN(FIND({0;1;2;3;4;5;6;7;8;9},数据表!AZ1259&amp;"1234567890",1)-1)))&amp;""</f>
        <v/>
      </c>
    </row>
    <row r="1260" spans="2:137" s="310" customFormat="1" ht="12" customHeight="1">
      <c r="B1260" s="286"/>
      <c r="C1260" s="286"/>
      <c r="D1260" s="286"/>
      <c r="E1260" s="479"/>
      <c r="F1260" s="282"/>
      <c r="G1260" s="283"/>
      <c r="H1260" s="421"/>
      <c r="I1260" s="421"/>
      <c r="J1260" s="283"/>
      <c r="K1260" s="421"/>
      <c r="L1260" s="282"/>
      <c r="N1260" s="282"/>
      <c r="S1260" s="282"/>
      <c r="T1260" s="283"/>
      <c r="U1260" s="283"/>
      <c r="V1260" s="283"/>
      <c r="W1260" s="283"/>
      <c r="X1260" s="283"/>
      <c r="Y1260" s="282"/>
      <c r="Z1260" s="282"/>
      <c r="AA1260" s="283"/>
      <c r="AB1260" s="282"/>
      <c r="AC1260" s="282"/>
      <c r="AD1260" s="282"/>
      <c r="AE1260" s="282"/>
      <c r="AF1260" s="283"/>
      <c r="AG1260" s="402"/>
      <c r="AH1260" s="283"/>
      <c r="AI1260" s="283"/>
      <c r="AJ1260" s="283"/>
      <c r="AK1260" s="283"/>
      <c r="AL1260" s="283"/>
      <c r="AM1260" s="282"/>
      <c r="AN1260" s="282"/>
      <c r="AO1260" s="282"/>
      <c r="AP1260" s="282"/>
      <c r="AQ1260" s="282"/>
      <c r="AR1260" s="282"/>
      <c r="AT1260" s="283"/>
      <c r="AU1260" s="283"/>
      <c r="AV1260" s="283"/>
      <c r="AW1260" s="283"/>
      <c r="AY1260" s="283"/>
      <c r="AZ1260" s="282"/>
      <c r="BA1260" s="283"/>
      <c r="BB1260" s="282"/>
      <c r="BC1260" s="282"/>
      <c r="BD1260" s="282"/>
      <c r="BE1260" s="283"/>
      <c r="BG1260" s="282"/>
      <c r="BH1260" s="282"/>
      <c r="BI1260" s="282"/>
      <c r="BL1260" s="421"/>
      <c r="BM1260" s="424"/>
      <c r="BN1260" s="424"/>
      <c r="BO1260" s="424"/>
      <c r="BP1260" s="424"/>
      <c r="BQ1260" s="421"/>
      <c r="BR1260" s="421"/>
      <c r="BV1260" s="282"/>
      <c r="BW1260" s="283"/>
      <c r="BY1260" s="283"/>
      <c r="BZ1260" s="283"/>
      <c r="CA1260" s="283"/>
      <c r="CB1260" s="282"/>
      <c r="CC1260" s="282"/>
      <c r="CD1260" s="282"/>
      <c r="CE1260" s="282"/>
      <c r="CG1260" s="427"/>
      <c r="CH1260" s="402"/>
      <c r="CI1260" s="424"/>
      <c r="CJ1260" s="282"/>
      <c r="CK1260" s="282"/>
      <c r="CL1260" s="283"/>
      <c r="CM1260" s="283"/>
      <c r="CP1260" s="282"/>
      <c r="DC1260" s="282"/>
      <c r="DD1260" s="282"/>
      <c r="DE1260" s="282"/>
      <c r="DF1260" s="282"/>
      <c r="DG1260" s="282"/>
      <c r="DH1260" s="282"/>
      <c r="DI1260" s="282"/>
      <c r="DJ1260" s="282"/>
      <c r="EF1260" s="495" t="str">
        <f>""&amp;(MID(数据表!AZ1260,1,MIN(FIND({"(";"（"},数据表!AZ1260&amp;"(（",1)-1)))&amp;""</f>
        <v/>
      </c>
      <c r="EG1260" s="495" t="str">
        <f>""&amp;(MID(数据表!AZ1260,1,MIN(FIND({0;1;2;3;4;5;6;7;8;9},数据表!AZ1260&amp;"1234567890",1)-1)))&amp;""</f>
        <v/>
      </c>
    </row>
    <row r="1261" spans="2:137" s="310" customFormat="1" ht="12" customHeight="1">
      <c r="B1261" s="286"/>
      <c r="C1261" s="286"/>
      <c r="D1261" s="286"/>
      <c r="E1261" s="479"/>
      <c r="F1261" s="282"/>
      <c r="G1261" s="283"/>
      <c r="H1261" s="421"/>
      <c r="I1261" s="421"/>
      <c r="J1261" s="283"/>
      <c r="K1261" s="421"/>
      <c r="L1261" s="282"/>
      <c r="N1261" s="282"/>
      <c r="S1261" s="282"/>
      <c r="T1261" s="283"/>
      <c r="U1261" s="283"/>
      <c r="V1261" s="283"/>
      <c r="W1261" s="283"/>
      <c r="X1261" s="283"/>
      <c r="Y1261" s="282"/>
      <c r="Z1261" s="282"/>
      <c r="AA1261" s="283"/>
      <c r="AB1261" s="282"/>
      <c r="AC1261" s="282"/>
      <c r="AD1261" s="282"/>
      <c r="AE1261" s="282"/>
      <c r="AF1261" s="283"/>
      <c r="AG1261" s="402"/>
      <c r="AH1261" s="283"/>
      <c r="AI1261" s="283"/>
      <c r="AJ1261" s="283"/>
      <c r="AK1261" s="283"/>
      <c r="AL1261" s="283"/>
      <c r="AM1261" s="282"/>
      <c r="AN1261" s="282"/>
      <c r="AO1261" s="282"/>
      <c r="AP1261" s="282"/>
      <c r="AQ1261" s="282"/>
      <c r="AR1261" s="282"/>
      <c r="AT1261" s="283"/>
      <c r="AU1261" s="283"/>
      <c r="AV1261" s="283"/>
      <c r="AW1261" s="283"/>
      <c r="AY1261" s="283"/>
      <c r="AZ1261" s="282"/>
      <c r="BA1261" s="283"/>
      <c r="BB1261" s="282"/>
      <c r="BC1261" s="282"/>
      <c r="BD1261" s="282"/>
      <c r="BE1261" s="283"/>
      <c r="BG1261" s="282"/>
      <c r="BH1261" s="282"/>
      <c r="BI1261" s="282"/>
      <c r="BL1261" s="421"/>
      <c r="BM1261" s="424"/>
      <c r="BN1261" s="424"/>
      <c r="BO1261" s="424"/>
      <c r="BP1261" s="424"/>
      <c r="BQ1261" s="421"/>
      <c r="BR1261" s="421"/>
      <c r="BV1261" s="282"/>
      <c r="BW1261" s="283"/>
      <c r="BY1261" s="283"/>
      <c r="BZ1261" s="283"/>
      <c r="CA1261" s="283"/>
      <c r="CB1261" s="282"/>
      <c r="CC1261" s="282"/>
      <c r="CD1261" s="282"/>
      <c r="CE1261" s="282"/>
      <c r="CG1261" s="427"/>
      <c r="CH1261" s="402"/>
      <c r="CI1261" s="424"/>
      <c r="CJ1261" s="282"/>
      <c r="CK1261" s="282"/>
      <c r="CL1261" s="283"/>
      <c r="CM1261" s="283"/>
      <c r="CP1261" s="282"/>
      <c r="DC1261" s="282"/>
      <c r="DD1261" s="282"/>
      <c r="DE1261" s="282"/>
      <c r="DF1261" s="282"/>
      <c r="DG1261" s="282"/>
      <c r="DH1261" s="282"/>
      <c r="DI1261" s="282"/>
      <c r="DJ1261" s="282"/>
      <c r="EF1261" s="495" t="str">
        <f>""&amp;(MID(数据表!AZ1261,1,MIN(FIND({"(";"（"},数据表!AZ1261&amp;"(（",1)-1)))&amp;""</f>
        <v/>
      </c>
      <c r="EG1261" s="495" t="str">
        <f>""&amp;(MID(数据表!AZ1261,1,MIN(FIND({0;1;2;3;4;5;6;7;8;9},数据表!AZ1261&amp;"1234567890",1)-1)))&amp;""</f>
        <v/>
      </c>
    </row>
    <row r="1262" spans="2:137" s="310" customFormat="1" ht="12" customHeight="1">
      <c r="B1262" s="286"/>
      <c r="C1262" s="286"/>
      <c r="D1262" s="286"/>
      <c r="E1262" s="479"/>
      <c r="F1262" s="282"/>
      <c r="G1262" s="283"/>
      <c r="H1262" s="421"/>
      <c r="I1262" s="421"/>
      <c r="J1262" s="283"/>
      <c r="K1262" s="421"/>
      <c r="L1262" s="282"/>
      <c r="N1262" s="282"/>
      <c r="S1262" s="282"/>
      <c r="T1262" s="283"/>
      <c r="U1262" s="283"/>
      <c r="V1262" s="283"/>
      <c r="W1262" s="283"/>
      <c r="X1262" s="283"/>
      <c r="Y1262" s="282"/>
      <c r="Z1262" s="282"/>
      <c r="AA1262" s="283"/>
      <c r="AB1262" s="282"/>
      <c r="AC1262" s="282"/>
      <c r="AD1262" s="282"/>
      <c r="AE1262" s="282"/>
      <c r="AF1262" s="283"/>
      <c r="AG1262" s="402"/>
      <c r="AH1262" s="283"/>
      <c r="AI1262" s="283"/>
      <c r="AJ1262" s="283"/>
      <c r="AK1262" s="283"/>
      <c r="AL1262" s="283"/>
      <c r="AM1262" s="282"/>
      <c r="AN1262" s="282"/>
      <c r="AO1262" s="282"/>
      <c r="AP1262" s="282"/>
      <c r="AQ1262" s="282"/>
      <c r="AR1262" s="282"/>
      <c r="AT1262" s="283"/>
      <c r="AU1262" s="283"/>
      <c r="AV1262" s="283"/>
      <c r="AW1262" s="283"/>
      <c r="AY1262" s="283"/>
      <c r="AZ1262" s="282"/>
      <c r="BA1262" s="283"/>
      <c r="BB1262" s="282"/>
      <c r="BC1262" s="282"/>
      <c r="BD1262" s="282"/>
      <c r="BE1262" s="283"/>
      <c r="BG1262" s="282"/>
      <c r="BH1262" s="282"/>
      <c r="BI1262" s="282"/>
      <c r="BL1262" s="421"/>
      <c r="BM1262" s="424"/>
      <c r="BN1262" s="424"/>
      <c r="BO1262" s="424"/>
      <c r="BP1262" s="424"/>
      <c r="BQ1262" s="421"/>
      <c r="BR1262" s="421"/>
      <c r="BV1262" s="282"/>
      <c r="BW1262" s="283"/>
      <c r="BY1262" s="283"/>
      <c r="BZ1262" s="283"/>
      <c r="CA1262" s="283"/>
      <c r="CB1262" s="282"/>
      <c r="CC1262" s="282"/>
      <c r="CD1262" s="282"/>
      <c r="CE1262" s="282"/>
      <c r="CG1262" s="427"/>
      <c r="CH1262" s="402"/>
      <c r="CI1262" s="424"/>
      <c r="CJ1262" s="282"/>
      <c r="CK1262" s="282"/>
      <c r="CL1262" s="283"/>
      <c r="CM1262" s="283"/>
      <c r="CP1262" s="282"/>
      <c r="DC1262" s="282"/>
      <c r="DD1262" s="282"/>
      <c r="DE1262" s="282"/>
      <c r="DF1262" s="282"/>
      <c r="DG1262" s="282"/>
      <c r="DH1262" s="282"/>
      <c r="DI1262" s="282"/>
      <c r="DJ1262" s="282"/>
      <c r="EF1262" s="495" t="str">
        <f>""&amp;(MID(数据表!AZ1262,1,MIN(FIND({"(";"（"},数据表!AZ1262&amp;"(（",1)-1)))&amp;""</f>
        <v/>
      </c>
      <c r="EG1262" s="495" t="str">
        <f>""&amp;(MID(数据表!AZ1262,1,MIN(FIND({0;1;2;3;4;5;6;7;8;9},数据表!AZ1262&amp;"1234567890",1)-1)))&amp;""</f>
        <v/>
      </c>
    </row>
    <row r="1263" spans="2:137" s="310" customFormat="1" ht="12" customHeight="1">
      <c r="B1263" s="286"/>
      <c r="C1263" s="286"/>
      <c r="D1263" s="286"/>
      <c r="E1263" s="479"/>
      <c r="F1263" s="282"/>
      <c r="G1263" s="283"/>
      <c r="H1263" s="421"/>
      <c r="I1263" s="421"/>
      <c r="J1263" s="283"/>
      <c r="K1263" s="421"/>
      <c r="L1263" s="282"/>
      <c r="N1263" s="282"/>
      <c r="S1263" s="282"/>
      <c r="T1263" s="283"/>
      <c r="U1263" s="283"/>
      <c r="V1263" s="283"/>
      <c r="W1263" s="283"/>
      <c r="X1263" s="283"/>
      <c r="Y1263" s="282"/>
      <c r="Z1263" s="282"/>
      <c r="AA1263" s="283"/>
      <c r="AB1263" s="282"/>
      <c r="AC1263" s="282"/>
      <c r="AD1263" s="282"/>
      <c r="AE1263" s="282"/>
      <c r="AF1263" s="283"/>
      <c r="AG1263" s="402"/>
      <c r="AH1263" s="283"/>
      <c r="AI1263" s="283"/>
      <c r="AJ1263" s="283"/>
      <c r="AK1263" s="283"/>
      <c r="AL1263" s="283"/>
      <c r="AM1263" s="282"/>
      <c r="AN1263" s="282"/>
      <c r="AO1263" s="282"/>
      <c r="AP1263" s="282"/>
      <c r="AQ1263" s="282"/>
      <c r="AR1263" s="282"/>
      <c r="AT1263" s="283"/>
      <c r="AU1263" s="283"/>
      <c r="AV1263" s="283"/>
      <c r="AW1263" s="283"/>
      <c r="AY1263" s="283"/>
      <c r="AZ1263" s="282"/>
      <c r="BA1263" s="283"/>
      <c r="BB1263" s="282"/>
      <c r="BC1263" s="282"/>
      <c r="BD1263" s="282"/>
      <c r="BE1263" s="283"/>
      <c r="BG1263" s="282"/>
      <c r="BH1263" s="282"/>
      <c r="BI1263" s="282"/>
      <c r="BL1263" s="421"/>
      <c r="BM1263" s="424"/>
      <c r="BN1263" s="424"/>
      <c r="BO1263" s="424"/>
      <c r="BP1263" s="424"/>
      <c r="BQ1263" s="421"/>
      <c r="BR1263" s="421"/>
      <c r="BV1263" s="282"/>
      <c r="BW1263" s="283"/>
      <c r="BY1263" s="283"/>
      <c r="BZ1263" s="283"/>
      <c r="CA1263" s="283"/>
      <c r="CB1263" s="282"/>
      <c r="CC1263" s="282"/>
      <c r="CD1263" s="282"/>
      <c r="CE1263" s="282"/>
      <c r="CG1263" s="427"/>
      <c r="CH1263" s="402"/>
      <c r="CI1263" s="424"/>
      <c r="CJ1263" s="282"/>
      <c r="CK1263" s="282"/>
      <c r="CL1263" s="283"/>
      <c r="CM1263" s="283"/>
      <c r="CP1263" s="282"/>
      <c r="DC1263" s="282"/>
      <c r="DD1263" s="282"/>
      <c r="DE1263" s="282"/>
      <c r="DF1263" s="282"/>
      <c r="DG1263" s="282"/>
      <c r="DH1263" s="282"/>
      <c r="DI1263" s="282"/>
      <c r="DJ1263" s="282"/>
      <c r="EF1263" s="495" t="str">
        <f>""&amp;(MID(数据表!AZ1263,1,MIN(FIND({"(";"（"},数据表!AZ1263&amp;"(（",1)-1)))&amp;""</f>
        <v/>
      </c>
      <c r="EG1263" s="495" t="str">
        <f>""&amp;(MID(数据表!AZ1263,1,MIN(FIND({0;1;2;3;4;5;6;7;8;9},数据表!AZ1263&amp;"1234567890",1)-1)))&amp;""</f>
        <v/>
      </c>
    </row>
    <row r="1264" spans="2:137" s="310" customFormat="1" ht="12" customHeight="1">
      <c r="B1264" s="286"/>
      <c r="C1264" s="286"/>
      <c r="D1264" s="286"/>
      <c r="E1264" s="479"/>
      <c r="F1264" s="282"/>
      <c r="G1264" s="283"/>
      <c r="H1264" s="421"/>
      <c r="I1264" s="421"/>
      <c r="J1264" s="283"/>
      <c r="K1264" s="421"/>
      <c r="L1264" s="282"/>
      <c r="N1264" s="282"/>
      <c r="S1264" s="282"/>
      <c r="T1264" s="283"/>
      <c r="U1264" s="283"/>
      <c r="V1264" s="283"/>
      <c r="W1264" s="283"/>
      <c r="X1264" s="283"/>
      <c r="Y1264" s="282"/>
      <c r="Z1264" s="282"/>
      <c r="AA1264" s="283"/>
      <c r="AB1264" s="282"/>
      <c r="AC1264" s="282"/>
      <c r="AD1264" s="282"/>
      <c r="AE1264" s="282"/>
      <c r="AF1264" s="283"/>
      <c r="AG1264" s="402"/>
      <c r="AH1264" s="283"/>
      <c r="AI1264" s="283"/>
      <c r="AJ1264" s="283"/>
      <c r="AK1264" s="283"/>
      <c r="AL1264" s="283"/>
      <c r="AM1264" s="282"/>
      <c r="AN1264" s="282"/>
      <c r="AO1264" s="282"/>
      <c r="AP1264" s="282"/>
      <c r="AQ1264" s="282"/>
      <c r="AR1264" s="282"/>
      <c r="AT1264" s="283"/>
      <c r="AU1264" s="283"/>
      <c r="AV1264" s="283"/>
      <c r="AW1264" s="283"/>
      <c r="AY1264" s="283"/>
      <c r="AZ1264" s="282"/>
      <c r="BA1264" s="283"/>
      <c r="BB1264" s="282"/>
      <c r="BC1264" s="282"/>
      <c r="BD1264" s="282"/>
      <c r="BE1264" s="283"/>
      <c r="BG1264" s="282"/>
      <c r="BH1264" s="282"/>
      <c r="BI1264" s="282"/>
      <c r="BL1264" s="421"/>
      <c r="BM1264" s="424"/>
      <c r="BN1264" s="424"/>
      <c r="BO1264" s="424"/>
      <c r="BP1264" s="424"/>
      <c r="BQ1264" s="421"/>
      <c r="BR1264" s="421"/>
      <c r="BV1264" s="282"/>
      <c r="BW1264" s="283"/>
      <c r="BY1264" s="283"/>
      <c r="BZ1264" s="283"/>
      <c r="CA1264" s="283"/>
      <c r="CB1264" s="282"/>
      <c r="CC1264" s="282"/>
      <c r="CD1264" s="282"/>
      <c r="CE1264" s="282"/>
      <c r="CG1264" s="427"/>
      <c r="CH1264" s="402"/>
      <c r="CI1264" s="424"/>
      <c r="CJ1264" s="282"/>
      <c r="CK1264" s="282"/>
      <c r="CL1264" s="283"/>
      <c r="CM1264" s="283"/>
      <c r="CP1264" s="282"/>
      <c r="DC1264" s="282"/>
      <c r="DD1264" s="282"/>
      <c r="DE1264" s="282"/>
      <c r="DF1264" s="282"/>
      <c r="DG1264" s="282"/>
      <c r="DH1264" s="282"/>
      <c r="DI1264" s="282"/>
      <c r="DJ1264" s="282"/>
      <c r="EF1264" s="495" t="str">
        <f>""&amp;(MID(数据表!AZ1264,1,MIN(FIND({"(";"（"},数据表!AZ1264&amp;"(（",1)-1)))&amp;""</f>
        <v/>
      </c>
      <c r="EG1264" s="495" t="str">
        <f>""&amp;(MID(数据表!AZ1264,1,MIN(FIND({0;1;2;3;4;5;6;7;8;9},数据表!AZ1264&amp;"1234567890",1)-1)))&amp;""</f>
        <v/>
      </c>
    </row>
    <row r="1265" spans="2:137" s="310" customFormat="1" ht="12" customHeight="1">
      <c r="B1265" s="286"/>
      <c r="C1265" s="286"/>
      <c r="D1265" s="286"/>
      <c r="E1265" s="479"/>
      <c r="F1265" s="282"/>
      <c r="G1265" s="283"/>
      <c r="H1265" s="421"/>
      <c r="I1265" s="421"/>
      <c r="J1265" s="283"/>
      <c r="K1265" s="421"/>
      <c r="L1265" s="282"/>
      <c r="N1265" s="282"/>
      <c r="S1265" s="282"/>
      <c r="T1265" s="283"/>
      <c r="U1265" s="283"/>
      <c r="V1265" s="283"/>
      <c r="W1265" s="283"/>
      <c r="X1265" s="283"/>
      <c r="Y1265" s="282"/>
      <c r="Z1265" s="282"/>
      <c r="AA1265" s="283"/>
      <c r="AB1265" s="282"/>
      <c r="AC1265" s="282"/>
      <c r="AD1265" s="282"/>
      <c r="AE1265" s="282"/>
      <c r="AF1265" s="283"/>
      <c r="AG1265" s="402"/>
      <c r="AH1265" s="283"/>
      <c r="AI1265" s="283"/>
      <c r="AJ1265" s="283"/>
      <c r="AK1265" s="283"/>
      <c r="AL1265" s="283"/>
      <c r="AM1265" s="282"/>
      <c r="AN1265" s="282"/>
      <c r="AO1265" s="282"/>
      <c r="AP1265" s="282"/>
      <c r="AQ1265" s="282"/>
      <c r="AR1265" s="282"/>
      <c r="AT1265" s="283"/>
      <c r="AU1265" s="283"/>
      <c r="AV1265" s="283"/>
      <c r="AW1265" s="283"/>
      <c r="AY1265" s="283"/>
      <c r="AZ1265" s="282"/>
      <c r="BA1265" s="283"/>
      <c r="BB1265" s="282"/>
      <c r="BC1265" s="282"/>
      <c r="BD1265" s="282"/>
      <c r="BE1265" s="283"/>
      <c r="BG1265" s="282"/>
      <c r="BH1265" s="282"/>
      <c r="BI1265" s="282"/>
      <c r="BL1265" s="421"/>
      <c r="BM1265" s="424"/>
      <c r="BN1265" s="424"/>
      <c r="BO1265" s="424"/>
      <c r="BP1265" s="424"/>
      <c r="BQ1265" s="421"/>
      <c r="BR1265" s="421"/>
      <c r="BV1265" s="282"/>
      <c r="BW1265" s="283"/>
      <c r="BY1265" s="283"/>
      <c r="BZ1265" s="283"/>
      <c r="CA1265" s="283"/>
      <c r="CB1265" s="282"/>
      <c r="CC1265" s="282"/>
      <c r="CD1265" s="282"/>
      <c r="CE1265" s="282"/>
      <c r="CG1265" s="427"/>
      <c r="CH1265" s="402"/>
      <c r="CI1265" s="424"/>
      <c r="CJ1265" s="282"/>
      <c r="CK1265" s="282"/>
      <c r="CL1265" s="283"/>
      <c r="CM1265" s="283"/>
      <c r="CP1265" s="282"/>
      <c r="DC1265" s="282"/>
      <c r="DD1265" s="282"/>
      <c r="DE1265" s="282"/>
      <c r="DF1265" s="282"/>
      <c r="DG1265" s="282"/>
      <c r="DH1265" s="282"/>
      <c r="DI1265" s="282"/>
      <c r="DJ1265" s="282"/>
      <c r="EF1265" s="495" t="str">
        <f>""&amp;(MID(数据表!AZ1265,1,MIN(FIND({"(";"（"},数据表!AZ1265&amp;"(（",1)-1)))&amp;""</f>
        <v/>
      </c>
      <c r="EG1265" s="495" t="str">
        <f>""&amp;(MID(数据表!AZ1265,1,MIN(FIND({0;1;2;3;4;5;6;7;8;9},数据表!AZ1265&amp;"1234567890",1)-1)))&amp;""</f>
        <v/>
      </c>
    </row>
    <row r="1266" spans="2:137" s="310" customFormat="1" ht="12" customHeight="1">
      <c r="B1266" s="286"/>
      <c r="C1266" s="286"/>
      <c r="D1266" s="286"/>
      <c r="E1266" s="479"/>
      <c r="F1266" s="282"/>
      <c r="G1266" s="283"/>
      <c r="H1266" s="421"/>
      <c r="I1266" s="421"/>
      <c r="J1266" s="283"/>
      <c r="K1266" s="421"/>
      <c r="L1266" s="282"/>
      <c r="N1266" s="282"/>
      <c r="S1266" s="282"/>
      <c r="T1266" s="283"/>
      <c r="U1266" s="283"/>
      <c r="V1266" s="283"/>
      <c r="W1266" s="283"/>
      <c r="X1266" s="283"/>
      <c r="Y1266" s="282"/>
      <c r="Z1266" s="282"/>
      <c r="AA1266" s="283"/>
      <c r="AB1266" s="282"/>
      <c r="AC1266" s="282"/>
      <c r="AD1266" s="282"/>
      <c r="AE1266" s="282"/>
      <c r="AF1266" s="283"/>
      <c r="AG1266" s="402"/>
      <c r="AH1266" s="283"/>
      <c r="AI1266" s="283"/>
      <c r="AJ1266" s="283"/>
      <c r="AK1266" s="283"/>
      <c r="AL1266" s="283"/>
      <c r="AM1266" s="282"/>
      <c r="AN1266" s="282"/>
      <c r="AO1266" s="282"/>
      <c r="AP1266" s="282"/>
      <c r="AQ1266" s="282"/>
      <c r="AR1266" s="282"/>
      <c r="AT1266" s="283"/>
      <c r="AU1266" s="283"/>
      <c r="AV1266" s="283"/>
      <c r="AW1266" s="283"/>
      <c r="AY1266" s="283"/>
      <c r="AZ1266" s="282"/>
      <c r="BA1266" s="283"/>
      <c r="BB1266" s="282"/>
      <c r="BC1266" s="282"/>
      <c r="BD1266" s="282"/>
      <c r="BE1266" s="283"/>
      <c r="BG1266" s="282"/>
      <c r="BH1266" s="282"/>
      <c r="BI1266" s="282"/>
      <c r="BL1266" s="421"/>
      <c r="BM1266" s="424"/>
      <c r="BN1266" s="424"/>
      <c r="BO1266" s="424"/>
      <c r="BP1266" s="424"/>
      <c r="BQ1266" s="421"/>
      <c r="BR1266" s="421"/>
      <c r="BV1266" s="282"/>
      <c r="BW1266" s="283"/>
      <c r="BY1266" s="283"/>
      <c r="BZ1266" s="283"/>
      <c r="CA1266" s="283"/>
      <c r="CB1266" s="282"/>
      <c r="CC1266" s="282"/>
      <c r="CD1266" s="282"/>
      <c r="CE1266" s="282"/>
      <c r="CG1266" s="427"/>
      <c r="CH1266" s="402"/>
      <c r="CI1266" s="424"/>
      <c r="CJ1266" s="282"/>
      <c r="CK1266" s="282"/>
      <c r="CL1266" s="283"/>
      <c r="CM1266" s="283"/>
      <c r="CP1266" s="282"/>
      <c r="DC1266" s="282"/>
      <c r="DD1266" s="282"/>
      <c r="DE1266" s="282"/>
      <c r="DF1266" s="282"/>
      <c r="DG1266" s="282"/>
      <c r="DH1266" s="282"/>
      <c r="DI1266" s="282"/>
      <c r="DJ1266" s="282"/>
      <c r="EF1266" s="495" t="str">
        <f>""&amp;(MID(数据表!AZ1266,1,MIN(FIND({"(";"（"},数据表!AZ1266&amp;"(（",1)-1)))&amp;""</f>
        <v/>
      </c>
      <c r="EG1266" s="495" t="str">
        <f>""&amp;(MID(数据表!AZ1266,1,MIN(FIND({0;1;2;3;4;5;6;7;8;9},数据表!AZ1266&amp;"1234567890",1)-1)))&amp;""</f>
        <v/>
      </c>
    </row>
    <row r="1267" spans="2:137" s="310" customFormat="1" ht="12" customHeight="1">
      <c r="B1267" s="286"/>
      <c r="C1267" s="286"/>
      <c r="D1267" s="286"/>
      <c r="E1267" s="479"/>
      <c r="F1267" s="282"/>
      <c r="G1267" s="283"/>
      <c r="H1267" s="421"/>
      <c r="I1267" s="421"/>
      <c r="J1267" s="283"/>
      <c r="K1267" s="421"/>
      <c r="L1267" s="282"/>
      <c r="N1267" s="282"/>
      <c r="S1267" s="282"/>
      <c r="T1267" s="283"/>
      <c r="U1267" s="283"/>
      <c r="V1267" s="283"/>
      <c r="W1267" s="283"/>
      <c r="X1267" s="283"/>
      <c r="Y1267" s="282"/>
      <c r="Z1267" s="282"/>
      <c r="AA1267" s="283"/>
      <c r="AB1267" s="282"/>
      <c r="AC1267" s="282"/>
      <c r="AD1267" s="282"/>
      <c r="AE1267" s="282"/>
      <c r="AF1267" s="283"/>
      <c r="AG1267" s="402"/>
      <c r="AH1267" s="283"/>
      <c r="AI1267" s="283"/>
      <c r="AJ1267" s="283"/>
      <c r="AK1267" s="283"/>
      <c r="AL1267" s="283"/>
      <c r="AM1267" s="282"/>
      <c r="AN1267" s="282"/>
      <c r="AO1267" s="282"/>
      <c r="AP1267" s="282"/>
      <c r="AQ1267" s="282"/>
      <c r="AR1267" s="282"/>
      <c r="AT1267" s="283"/>
      <c r="AU1267" s="283"/>
      <c r="AV1267" s="283"/>
      <c r="AW1267" s="283"/>
      <c r="AY1267" s="283"/>
      <c r="AZ1267" s="282"/>
      <c r="BA1267" s="283"/>
      <c r="BB1267" s="282"/>
      <c r="BC1267" s="282"/>
      <c r="BD1267" s="282"/>
      <c r="BE1267" s="283"/>
      <c r="BG1267" s="282"/>
      <c r="BH1267" s="282"/>
      <c r="BI1267" s="282"/>
      <c r="BL1267" s="421"/>
      <c r="BM1267" s="424"/>
      <c r="BN1267" s="424"/>
      <c r="BO1267" s="424"/>
      <c r="BP1267" s="424"/>
      <c r="BQ1267" s="421"/>
      <c r="BR1267" s="421"/>
      <c r="BV1267" s="282"/>
      <c r="BW1267" s="283"/>
      <c r="BY1267" s="283"/>
      <c r="BZ1267" s="283"/>
      <c r="CA1267" s="283"/>
      <c r="CB1267" s="282"/>
      <c r="CC1267" s="282"/>
      <c r="CD1267" s="282"/>
      <c r="CE1267" s="282"/>
      <c r="CG1267" s="427"/>
      <c r="CH1267" s="402"/>
      <c r="CI1267" s="424"/>
      <c r="CJ1267" s="282"/>
      <c r="CK1267" s="282"/>
      <c r="CL1267" s="283"/>
      <c r="CM1267" s="283"/>
      <c r="CP1267" s="282"/>
      <c r="DC1267" s="282"/>
      <c r="DD1267" s="282"/>
      <c r="DE1267" s="282"/>
      <c r="DF1267" s="282"/>
      <c r="DG1267" s="282"/>
      <c r="DH1267" s="282"/>
      <c r="DI1267" s="282"/>
      <c r="DJ1267" s="282"/>
      <c r="EF1267" s="495" t="str">
        <f>""&amp;(MID(数据表!AZ1267,1,MIN(FIND({"(";"（"},数据表!AZ1267&amp;"(（",1)-1)))&amp;""</f>
        <v/>
      </c>
      <c r="EG1267" s="495" t="str">
        <f>""&amp;(MID(数据表!AZ1267,1,MIN(FIND({0;1;2;3;4;5;6;7;8;9},数据表!AZ1267&amp;"1234567890",1)-1)))&amp;""</f>
        <v/>
      </c>
    </row>
    <row r="1268" spans="2:137" s="310" customFormat="1" ht="12" customHeight="1">
      <c r="B1268" s="286"/>
      <c r="C1268" s="286"/>
      <c r="D1268" s="286"/>
      <c r="E1268" s="479"/>
      <c r="F1268" s="282"/>
      <c r="G1268" s="283"/>
      <c r="H1268" s="421"/>
      <c r="I1268" s="421"/>
      <c r="J1268" s="283"/>
      <c r="K1268" s="421"/>
      <c r="L1268" s="282"/>
      <c r="N1268" s="282"/>
      <c r="S1268" s="282"/>
      <c r="T1268" s="283"/>
      <c r="U1268" s="283"/>
      <c r="V1268" s="283"/>
      <c r="W1268" s="283"/>
      <c r="X1268" s="283"/>
      <c r="Y1268" s="282"/>
      <c r="Z1268" s="282"/>
      <c r="AA1268" s="283"/>
      <c r="AB1268" s="282"/>
      <c r="AC1268" s="282"/>
      <c r="AD1268" s="282"/>
      <c r="AE1268" s="282"/>
      <c r="AF1268" s="283"/>
      <c r="AG1268" s="402"/>
      <c r="AH1268" s="283"/>
      <c r="AI1268" s="283"/>
      <c r="AJ1268" s="283"/>
      <c r="AK1268" s="283"/>
      <c r="AL1268" s="283"/>
      <c r="AM1268" s="282"/>
      <c r="AN1268" s="282"/>
      <c r="AO1268" s="282"/>
      <c r="AP1268" s="282"/>
      <c r="AQ1268" s="282"/>
      <c r="AR1268" s="282"/>
      <c r="AT1268" s="283"/>
      <c r="AU1268" s="283"/>
      <c r="AV1268" s="283"/>
      <c r="AW1268" s="283"/>
      <c r="AY1268" s="283"/>
      <c r="AZ1268" s="282"/>
      <c r="BA1268" s="283"/>
      <c r="BB1268" s="282"/>
      <c r="BC1268" s="282"/>
      <c r="BD1268" s="282"/>
      <c r="BE1268" s="283"/>
      <c r="BG1268" s="282"/>
      <c r="BH1268" s="282"/>
      <c r="BI1268" s="282"/>
      <c r="BL1268" s="421"/>
      <c r="BM1268" s="424"/>
      <c r="BN1268" s="424"/>
      <c r="BO1268" s="424"/>
      <c r="BP1268" s="424"/>
      <c r="BQ1268" s="421"/>
      <c r="BR1268" s="421"/>
      <c r="BV1268" s="282"/>
      <c r="BW1268" s="283"/>
      <c r="BY1268" s="283"/>
      <c r="BZ1268" s="283"/>
      <c r="CA1268" s="283"/>
      <c r="CB1268" s="282"/>
      <c r="CC1268" s="282"/>
      <c r="CD1268" s="282"/>
      <c r="CE1268" s="282"/>
      <c r="CG1268" s="427"/>
      <c r="CH1268" s="402"/>
      <c r="CI1268" s="424"/>
      <c r="CJ1268" s="282"/>
      <c r="CK1268" s="282"/>
      <c r="CL1268" s="283"/>
      <c r="CM1268" s="283"/>
      <c r="CP1268" s="282"/>
      <c r="DC1268" s="282"/>
      <c r="DD1268" s="282"/>
      <c r="DE1268" s="282"/>
      <c r="DF1268" s="282"/>
      <c r="DG1268" s="282"/>
      <c r="DH1268" s="282"/>
      <c r="DI1268" s="282"/>
      <c r="DJ1268" s="282"/>
      <c r="EF1268" s="495" t="str">
        <f>""&amp;(MID(数据表!AZ1268,1,MIN(FIND({"(";"（"},数据表!AZ1268&amp;"(（",1)-1)))&amp;""</f>
        <v/>
      </c>
      <c r="EG1268" s="495" t="str">
        <f>""&amp;(MID(数据表!AZ1268,1,MIN(FIND({0;1;2;3;4;5;6;7;8;9},数据表!AZ1268&amp;"1234567890",1)-1)))&amp;""</f>
        <v/>
      </c>
    </row>
    <row r="1269" spans="2:137" s="310" customFormat="1" ht="12" customHeight="1">
      <c r="B1269" s="286"/>
      <c r="C1269" s="286"/>
      <c r="D1269" s="286"/>
      <c r="E1269" s="479"/>
      <c r="F1269" s="282"/>
      <c r="G1269" s="283"/>
      <c r="H1269" s="421"/>
      <c r="I1269" s="421"/>
      <c r="J1269" s="283"/>
      <c r="K1269" s="421"/>
      <c r="L1269" s="282"/>
      <c r="N1269" s="282"/>
      <c r="S1269" s="282"/>
      <c r="T1269" s="283"/>
      <c r="U1269" s="283"/>
      <c r="V1269" s="283"/>
      <c r="W1269" s="283"/>
      <c r="X1269" s="283"/>
      <c r="Y1269" s="282"/>
      <c r="Z1269" s="282"/>
      <c r="AA1269" s="283"/>
      <c r="AB1269" s="282"/>
      <c r="AC1269" s="282"/>
      <c r="AD1269" s="282"/>
      <c r="AE1269" s="282"/>
      <c r="AF1269" s="283"/>
      <c r="AG1269" s="402"/>
      <c r="AH1269" s="283"/>
      <c r="AI1269" s="283"/>
      <c r="AJ1269" s="283"/>
      <c r="AK1269" s="283"/>
      <c r="AL1269" s="283"/>
      <c r="AM1269" s="282"/>
      <c r="AN1269" s="282"/>
      <c r="AO1269" s="282"/>
      <c r="AP1269" s="282"/>
      <c r="AQ1269" s="282"/>
      <c r="AR1269" s="282"/>
      <c r="AT1269" s="283"/>
      <c r="AU1269" s="283"/>
      <c r="AV1269" s="283"/>
      <c r="AW1269" s="283"/>
      <c r="AY1269" s="283"/>
      <c r="AZ1269" s="282"/>
      <c r="BA1269" s="283"/>
      <c r="BB1269" s="282"/>
      <c r="BC1269" s="282"/>
      <c r="BD1269" s="282"/>
      <c r="BE1269" s="283"/>
      <c r="BG1269" s="282"/>
      <c r="BH1269" s="282"/>
      <c r="BI1269" s="282"/>
      <c r="BL1269" s="421"/>
      <c r="BM1269" s="424"/>
      <c r="BN1269" s="424"/>
      <c r="BO1269" s="424"/>
      <c r="BP1269" s="424"/>
      <c r="BQ1269" s="421"/>
      <c r="BR1269" s="421"/>
      <c r="BV1269" s="282"/>
      <c r="BW1269" s="283"/>
      <c r="BY1269" s="283"/>
      <c r="BZ1269" s="283"/>
      <c r="CA1269" s="283"/>
      <c r="CB1269" s="282"/>
      <c r="CC1269" s="282"/>
      <c r="CD1269" s="282"/>
      <c r="CE1269" s="282"/>
      <c r="CG1269" s="427"/>
      <c r="CH1269" s="402"/>
      <c r="CI1269" s="424"/>
      <c r="CJ1269" s="282"/>
      <c r="CK1269" s="282"/>
      <c r="CL1269" s="283"/>
      <c r="CM1269" s="283"/>
      <c r="CP1269" s="282"/>
      <c r="DC1269" s="282"/>
      <c r="DD1269" s="282"/>
      <c r="DE1269" s="282"/>
      <c r="DF1269" s="282"/>
      <c r="DG1269" s="282"/>
      <c r="DH1269" s="282"/>
      <c r="DI1269" s="282"/>
      <c r="DJ1269" s="282"/>
      <c r="EF1269" s="495" t="str">
        <f>""&amp;(MID(数据表!AZ1269,1,MIN(FIND({"(";"（"},数据表!AZ1269&amp;"(（",1)-1)))&amp;""</f>
        <v/>
      </c>
      <c r="EG1269" s="495" t="str">
        <f>""&amp;(MID(数据表!AZ1269,1,MIN(FIND({0;1;2;3;4;5;6;7;8;9},数据表!AZ1269&amp;"1234567890",1)-1)))&amp;""</f>
        <v/>
      </c>
    </row>
    <row r="1270" spans="2:137" s="310" customFormat="1" ht="12" customHeight="1">
      <c r="B1270" s="286"/>
      <c r="C1270" s="286"/>
      <c r="D1270" s="286"/>
      <c r="E1270" s="479"/>
      <c r="F1270" s="282"/>
      <c r="G1270" s="283"/>
      <c r="H1270" s="421"/>
      <c r="I1270" s="421"/>
      <c r="J1270" s="283"/>
      <c r="K1270" s="421"/>
      <c r="L1270" s="282"/>
      <c r="N1270" s="282"/>
      <c r="S1270" s="282"/>
      <c r="T1270" s="283"/>
      <c r="U1270" s="283"/>
      <c r="V1270" s="283"/>
      <c r="W1270" s="283"/>
      <c r="X1270" s="283"/>
      <c r="Y1270" s="282"/>
      <c r="Z1270" s="282"/>
      <c r="AA1270" s="283"/>
      <c r="AB1270" s="282"/>
      <c r="AC1270" s="282"/>
      <c r="AD1270" s="282"/>
      <c r="AE1270" s="282"/>
      <c r="AF1270" s="283"/>
      <c r="AG1270" s="402"/>
      <c r="AH1270" s="283"/>
      <c r="AI1270" s="283"/>
      <c r="AJ1270" s="283"/>
      <c r="AK1270" s="283"/>
      <c r="AL1270" s="283"/>
      <c r="AM1270" s="282"/>
      <c r="AN1270" s="282"/>
      <c r="AO1270" s="282"/>
      <c r="AP1270" s="282"/>
      <c r="AQ1270" s="282"/>
      <c r="AR1270" s="282"/>
      <c r="AT1270" s="283"/>
      <c r="AU1270" s="283"/>
      <c r="AV1270" s="283"/>
      <c r="AW1270" s="283"/>
      <c r="AY1270" s="283"/>
      <c r="AZ1270" s="282"/>
      <c r="BA1270" s="283"/>
      <c r="BB1270" s="282"/>
      <c r="BC1270" s="282"/>
      <c r="BD1270" s="282"/>
      <c r="BE1270" s="283"/>
      <c r="BG1270" s="282"/>
      <c r="BH1270" s="282"/>
      <c r="BI1270" s="282"/>
      <c r="BL1270" s="421"/>
      <c r="BM1270" s="424"/>
      <c r="BN1270" s="424"/>
      <c r="BO1270" s="424"/>
      <c r="BP1270" s="424"/>
      <c r="BQ1270" s="421"/>
      <c r="BR1270" s="421"/>
      <c r="BV1270" s="282"/>
      <c r="BW1270" s="283"/>
      <c r="BY1270" s="283"/>
      <c r="BZ1270" s="283"/>
      <c r="CA1270" s="283"/>
      <c r="CB1270" s="282"/>
      <c r="CC1270" s="282"/>
      <c r="CD1270" s="282"/>
      <c r="CE1270" s="282"/>
      <c r="CG1270" s="427"/>
      <c r="CH1270" s="402"/>
      <c r="CI1270" s="424"/>
      <c r="CJ1270" s="282"/>
      <c r="CK1270" s="282"/>
      <c r="CL1270" s="283"/>
      <c r="CM1270" s="283"/>
      <c r="CP1270" s="282"/>
      <c r="DC1270" s="282"/>
      <c r="DD1270" s="282"/>
      <c r="DE1270" s="282"/>
      <c r="DF1270" s="282"/>
      <c r="DG1270" s="282"/>
      <c r="DH1270" s="282"/>
      <c r="DI1270" s="282"/>
      <c r="DJ1270" s="282"/>
      <c r="EF1270" s="495" t="str">
        <f>""&amp;(MID(数据表!AZ1270,1,MIN(FIND({"(";"（"},数据表!AZ1270&amp;"(（",1)-1)))&amp;""</f>
        <v/>
      </c>
      <c r="EG1270" s="495" t="str">
        <f>""&amp;(MID(数据表!AZ1270,1,MIN(FIND({0;1;2;3;4;5;6;7;8;9},数据表!AZ1270&amp;"1234567890",1)-1)))&amp;""</f>
        <v/>
      </c>
    </row>
    <row r="1271" spans="2:137" s="310" customFormat="1" ht="12" customHeight="1">
      <c r="B1271" s="286"/>
      <c r="C1271" s="286"/>
      <c r="D1271" s="286"/>
      <c r="E1271" s="479"/>
      <c r="F1271" s="282"/>
      <c r="G1271" s="283"/>
      <c r="H1271" s="421"/>
      <c r="I1271" s="421"/>
      <c r="J1271" s="283"/>
      <c r="K1271" s="421"/>
      <c r="L1271" s="282"/>
      <c r="N1271" s="282"/>
      <c r="S1271" s="282"/>
      <c r="T1271" s="283"/>
      <c r="U1271" s="283"/>
      <c r="V1271" s="283"/>
      <c r="W1271" s="283"/>
      <c r="X1271" s="283"/>
      <c r="Y1271" s="282"/>
      <c r="Z1271" s="282"/>
      <c r="AA1271" s="283"/>
      <c r="AB1271" s="282"/>
      <c r="AC1271" s="282"/>
      <c r="AD1271" s="282"/>
      <c r="AE1271" s="282"/>
      <c r="AF1271" s="283"/>
      <c r="AG1271" s="402"/>
      <c r="AH1271" s="283"/>
      <c r="AI1271" s="283"/>
      <c r="AJ1271" s="283"/>
      <c r="AK1271" s="283"/>
      <c r="AL1271" s="283"/>
      <c r="AM1271" s="282"/>
      <c r="AN1271" s="282"/>
      <c r="AO1271" s="282"/>
      <c r="AP1271" s="282"/>
      <c r="AQ1271" s="282"/>
      <c r="AR1271" s="282"/>
      <c r="AT1271" s="283"/>
      <c r="AU1271" s="283"/>
      <c r="AV1271" s="283"/>
      <c r="AW1271" s="283"/>
      <c r="AY1271" s="283"/>
      <c r="AZ1271" s="282"/>
      <c r="BA1271" s="283"/>
      <c r="BB1271" s="282"/>
      <c r="BC1271" s="282"/>
      <c r="BD1271" s="282"/>
      <c r="BE1271" s="283"/>
      <c r="BG1271" s="282"/>
      <c r="BH1271" s="282"/>
      <c r="BI1271" s="282"/>
      <c r="BL1271" s="421"/>
      <c r="BM1271" s="424"/>
      <c r="BN1271" s="424"/>
      <c r="BO1271" s="424"/>
      <c r="BP1271" s="424"/>
      <c r="BQ1271" s="421"/>
      <c r="BR1271" s="421"/>
      <c r="BV1271" s="282"/>
      <c r="BW1271" s="283"/>
      <c r="BY1271" s="283"/>
      <c r="BZ1271" s="283"/>
      <c r="CA1271" s="283"/>
      <c r="CB1271" s="282"/>
      <c r="CC1271" s="282"/>
      <c r="CD1271" s="282"/>
      <c r="CE1271" s="282"/>
      <c r="CG1271" s="427"/>
      <c r="CH1271" s="402"/>
      <c r="CI1271" s="424"/>
      <c r="CJ1271" s="282"/>
      <c r="CK1271" s="282"/>
      <c r="CL1271" s="283"/>
      <c r="CM1271" s="283"/>
      <c r="CP1271" s="282"/>
      <c r="DC1271" s="282"/>
      <c r="DD1271" s="282"/>
      <c r="DE1271" s="282"/>
      <c r="DF1271" s="282"/>
      <c r="DG1271" s="282"/>
      <c r="DH1271" s="282"/>
      <c r="DI1271" s="282"/>
      <c r="DJ1271" s="282"/>
      <c r="EF1271" s="495" t="str">
        <f>""&amp;(MID(数据表!AZ1271,1,MIN(FIND({"(";"（"},数据表!AZ1271&amp;"(（",1)-1)))&amp;""</f>
        <v/>
      </c>
      <c r="EG1271" s="495" t="str">
        <f>""&amp;(MID(数据表!AZ1271,1,MIN(FIND({0;1;2;3;4;5;6;7;8;9},数据表!AZ1271&amp;"1234567890",1)-1)))&amp;""</f>
        <v/>
      </c>
    </row>
    <row r="1272" spans="2:137" s="310" customFormat="1" ht="12" customHeight="1">
      <c r="B1272" s="286"/>
      <c r="C1272" s="286"/>
      <c r="D1272" s="286"/>
      <c r="E1272" s="479"/>
      <c r="F1272" s="282"/>
      <c r="G1272" s="283"/>
      <c r="H1272" s="421"/>
      <c r="I1272" s="421"/>
      <c r="J1272" s="283"/>
      <c r="K1272" s="421"/>
      <c r="L1272" s="282"/>
      <c r="N1272" s="282"/>
      <c r="S1272" s="282"/>
      <c r="T1272" s="283"/>
      <c r="U1272" s="283"/>
      <c r="V1272" s="283"/>
      <c r="W1272" s="283"/>
      <c r="X1272" s="283"/>
      <c r="Y1272" s="282"/>
      <c r="Z1272" s="282"/>
      <c r="AA1272" s="283"/>
      <c r="AB1272" s="282"/>
      <c r="AC1272" s="282"/>
      <c r="AD1272" s="282"/>
      <c r="AE1272" s="282"/>
      <c r="AF1272" s="283"/>
      <c r="AG1272" s="402"/>
      <c r="AH1272" s="283"/>
      <c r="AI1272" s="283"/>
      <c r="AJ1272" s="283"/>
      <c r="AK1272" s="283"/>
      <c r="AL1272" s="283"/>
      <c r="AM1272" s="282"/>
      <c r="AN1272" s="282"/>
      <c r="AO1272" s="282"/>
      <c r="AP1272" s="282"/>
      <c r="AQ1272" s="282"/>
      <c r="AR1272" s="282"/>
      <c r="AT1272" s="283"/>
      <c r="AU1272" s="283"/>
      <c r="AV1272" s="283"/>
      <c r="AW1272" s="283"/>
      <c r="AY1272" s="283"/>
      <c r="AZ1272" s="282"/>
      <c r="BA1272" s="283"/>
      <c r="BB1272" s="282"/>
      <c r="BC1272" s="282"/>
      <c r="BD1272" s="282"/>
      <c r="BE1272" s="283"/>
      <c r="BG1272" s="282"/>
      <c r="BH1272" s="282"/>
      <c r="BI1272" s="282"/>
      <c r="BL1272" s="421"/>
      <c r="BM1272" s="424"/>
      <c r="BN1272" s="424"/>
      <c r="BO1272" s="424"/>
      <c r="BP1272" s="424"/>
      <c r="BQ1272" s="421"/>
      <c r="BR1272" s="421"/>
      <c r="BV1272" s="282"/>
      <c r="BW1272" s="283"/>
      <c r="BY1272" s="283"/>
      <c r="BZ1272" s="283"/>
      <c r="CA1272" s="283"/>
      <c r="CB1272" s="282"/>
      <c r="CC1272" s="282"/>
      <c r="CD1272" s="282"/>
      <c r="CE1272" s="282"/>
      <c r="CG1272" s="427"/>
      <c r="CH1272" s="402"/>
      <c r="CI1272" s="424"/>
      <c r="CJ1272" s="282"/>
      <c r="CK1272" s="282"/>
      <c r="CL1272" s="283"/>
      <c r="CM1272" s="283"/>
      <c r="CP1272" s="282"/>
      <c r="DC1272" s="282"/>
      <c r="DD1272" s="282"/>
      <c r="DE1272" s="282"/>
      <c r="DF1272" s="282"/>
      <c r="DG1272" s="282"/>
      <c r="DH1272" s="282"/>
      <c r="DI1272" s="282"/>
      <c r="DJ1272" s="282"/>
      <c r="EF1272" s="495" t="str">
        <f>""&amp;(MID(数据表!AZ1272,1,MIN(FIND({"(";"（"},数据表!AZ1272&amp;"(（",1)-1)))&amp;""</f>
        <v/>
      </c>
      <c r="EG1272" s="495" t="str">
        <f>""&amp;(MID(数据表!AZ1272,1,MIN(FIND({0;1;2;3;4;5;6;7;8;9},数据表!AZ1272&amp;"1234567890",1)-1)))&amp;""</f>
        <v/>
      </c>
    </row>
    <row r="1273" spans="2:137" s="310" customFormat="1" ht="12" customHeight="1">
      <c r="B1273" s="286"/>
      <c r="C1273" s="286"/>
      <c r="D1273" s="286"/>
      <c r="E1273" s="479"/>
      <c r="F1273" s="282"/>
      <c r="G1273" s="283"/>
      <c r="H1273" s="421"/>
      <c r="I1273" s="421"/>
      <c r="J1273" s="283"/>
      <c r="K1273" s="421"/>
      <c r="L1273" s="282"/>
      <c r="N1273" s="282"/>
      <c r="S1273" s="282"/>
      <c r="T1273" s="283"/>
      <c r="U1273" s="283"/>
      <c r="V1273" s="283"/>
      <c r="W1273" s="283"/>
      <c r="X1273" s="283"/>
      <c r="Y1273" s="282"/>
      <c r="Z1273" s="282"/>
      <c r="AA1273" s="283"/>
      <c r="AB1273" s="282"/>
      <c r="AC1273" s="282"/>
      <c r="AD1273" s="282"/>
      <c r="AE1273" s="282"/>
      <c r="AF1273" s="283"/>
      <c r="AG1273" s="402"/>
      <c r="AH1273" s="283"/>
      <c r="AI1273" s="283"/>
      <c r="AJ1273" s="283"/>
      <c r="AK1273" s="283"/>
      <c r="AL1273" s="283"/>
      <c r="AM1273" s="282"/>
      <c r="AN1273" s="282"/>
      <c r="AO1273" s="282"/>
      <c r="AP1273" s="282"/>
      <c r="AQ1273" s="282"/>
      <c r="AR1273" s="282"/>
      <c r="AT1273" s="283"/>
      <c r="AU1273" s="283"/>
      <c r="AV1273" s="283"/>
      <c r="AW1273" s="283"/>
      <c r="AY1273" s="283"/>
      <c r="AZ1273" s="282"/>
      <c r="BA1273" s="283"/>
      <c r="BB1273" s="282"/>
      <c r="BC1273" s="282"/>
      <c r="BD1273" s="282"/>
      <c r="BE1273" s="283"/>
      <c r="BG1273" s="282"/>
      <c r="BH1273" s="282"/>
      <c r="BI1273" s="282"/>
      <c r="BL1273" s="421"/>
      <c r="BM1273" s="424"/>
      <c r="BN1273" s="424"/>
      <c r="BO1273" s="424"/>
      <c r="BP1273" s="424"/>
      <c r="BQ1273" s="421"/>
      <c r="BR1273" s="421"/>
      <c r="BV1273" s="282"/>
      <c r="BW1273" s="283"/>
      <c r="BY1273" s="283"/>
      <c r="BZ1273" s="283"/>
      <c r="CA1273" s="283"/>
      <c r="CB1273" s="282"/>
      <c r="CC1273" s="282"/>
      <c r="CD1273" s="282"/>
      <c r="CE1273" s="282"/>
      <c r="CG1273" s="427"/>
      <c r="CH1273" s="402"/>
      <c r="CI1273" s="424"/>
      <c r="CJ1273" s="282"/>
      <c r="CK1273" s="282"/>
      <c r="CL1273" s="283"/>
      <c r="CM1273" s="283"/>
      <c r="CP1273" s="282"/>
      <c r="DC1273" s="282"/>
      <c r="DD1273" s="282"/>
      <c r="DE1273" s="282"/>
      <c r="DF1273" s="282"/>
      <c r="DG1273" s="282"/>
      <c r="DH1273" s="282"/>
      <c r="DI1273" s="282"/>
      <c r="DJ1273" s="282"/>
      <c r="EF1273" s="495" t="str">
        <f>""&amp;(MID(数据表!AZ1273,1,MIN(FIND({"(";"（"},数据表!AZ1273&amp;"(（",1)-1)))&amp;""</f>
        <v/>
      </c>
      <c r="EG1273" s="495" t="str">
        <f>""&amp;(MID(数据表!AZ1273,1,MIN(FIND({0;1;2;3;4;5;6;7;8;9},数据表!AZ1273&amp;"1234567890",1)-1)))&amp;""</f>
        <v/>
      </c>
    </row>
    <row r="1274" spans="2:137" s="310" customFormat="1" ht="12" customHeight="1">
      <c r="B1274" s="286"/>
      <c r="C1274" s="286"/>
      <c r="D1274" s="286"/>
      <c r="E1274" s="479"/>
      <c r="F1274" s="282"/>
      <c r="G1274" s="283"/>
      <c r="H1274" s="421"/>
      <c r="I1274" s="421"/>
      <c r="J1274" s="283"/>
      <c r="K1274" s="421"/>
      <c r="L1274" s="282"/>
      <c r="N1274" s="282"/>
      <c r="S1274" s="282"/>
      <c r="T1274" s="283"/>
      <c r="U1274" s="283"/>
      <c r="V1274" s="283"/>
      <c r="W1274" s="283"/>
      <c r="X1274" s="283"/>
      <c r="Y1274" s="282"/>
      <c r="Z1274" s="282"/>
      <c r="AA1274" s="283"/>
      <c r="AB1274" s="282"/>
      <c r="AC1274" s="282"/>
      <c r="AD1274" s="282"/>
      <c r="AE1274" s="282"/>
      <c r="AF1274" s="283"/>
      <c r="AG1274" s="402"/>
      <c r="AH1274" s="283"/>
      <c r="AI1274" s="283"/>
      <c r="AJ1274" s="283"/>
      <c r="AK1274" s="283"/>
      <c r="AL1274" s="283"/>
      <c r="AM1274" s="282"/>
      <c r="AN1274" s="282"/>
      <c r="AO1274" s="282"/>
      <c r="AP1274" s="282"/>
      <c r="AQ1274" s="282"/>
      <c r="AR1274" s="282"/>
      <c r="AT1274" s="283"/>
      <c r="AU1274" s="283"/>
      <c r="AV1274" s="283"/>
      <c r="AW1274" s="283"/>
      <c r="AY1274" s="283"/>
      <c r="AZ1274" s="282"/>
      <c r="BA1274" s="283"/>
      <c r="BB1274" s="282"/>
      <c r="BC1274" s="282"/>
      <c r="BD1274" s="282"/>
      <c r="BE1274" s="283"/>
      <c r="BG1274" s="282"/>
      <c r="BH1274" s="282"/>
      <c r="BI1274" s="282"/>
      <c r="BL1274" s="421"/>
      <c r="BM1274" s="424"/>
      <c r="BN1274" s="424"/>
      <c r="BO1274" s="424"/>
      <c r="BP1274" s="424"/>
      <c r="BQ1274" s="421"/>
      <c r="BR1274" s="421"/>
      <c r="BV1274" s="282"/>
      <c r="BW1274" s="283"/>
      <c r="BY1274" s="283"/>
      <c r="BZ1274" s="283"/>
      <c r="CA1274" s="283"/>
      <c r="CB1274" s="282"/>
      <c r="CC1274" s="282"/>
      <c r="CD1274" s="282"/>
      <c r="CE1274" s="282"/>
      <c r="CG1274" s="427"/>
      <c r="CH1274" s="402"/>
      <c r="CI1274" s="424"/>
      <c r="CJ1274" s="282"/>
      <c r="CK1274" s="282"/>
      <c r="CL1274" s="283"/>
      <c r="CM1274" s="283"/>
      <c r="CP1274" s="282"/>
      <c r="DC1274" s="282"/>
      <c r="DD1274" s="282"/>
      <c r="DE1274" s="282"/>
      <c r="DF1274" s="282"/>
      <c r="DG1274" s="282"/>
      <c r="DH1274" s="282"/>
      <c r="DI1274" s="282"/>
      <c r="DJ1274" s="282"/>
      <c r="EF1274" s="495" t="str">
        <f>""&amp;(MID(数据表!AZ1274,1,MIN(FIND({"(";"（"},数据表!AZ1274&amp;"(（",1)-1)))&amp;""</f>
        <v/>
      </c>
      <c r="EG1274" s="495" t="str">
        <f>""&amp;(MID(数据表!AZ1274,1,MIN(FIND({0;1;2;3;4;5;6;7;8;9},数据表!AZ1274&amp;"1234567890",1)-1)))&amp;""</f>
        <v/>
      </c>
    </row>
    <row r="1275" spans="2:137" s="310" customFormat="1" ht="12" customHeight="1">
      <c r="B1275" s="286"/>
      <c r="C1275" s="286"/>
      <c r="D1275" s="286"/>
      <c r="E1275" s="479"/>
      <c r="F1275" s="282"/>
      <c r="G1275" s="283"/>
      <c r="H1275" s="421"/>
      <c r="I1275" s="421"/>
      <c r="J1275" s="283"/>
      <c r="K1275" s="421"/>
      <c r="L1275" s="282"/>
      <c r="N1275" s="282"/>
      <c r="S1275" s="282"/>
      <c r="T1275" s="283"/>
      <c r="U1275" s="283"/>
      <c r="V1275" s="283"/>
      <c r="W1275" s="283"/>
      <c r="X1275" s="283"/>
      <c r="Y1275" s="282"/>
      <c r="Z1275" s="282"/>
      <c r="AA1275" s="283"/>
      <c r="AB1275" s="282"/>
      <c r="AC1275" s="282"/>
      <c r="AD1275" s="282"/>
      <c r="AE1275" s="282"/>
      <c r="AF1275" s="283"/>
      <c r="AG1275" s="402"/>
      <c r="AH1275" s="283"/>
      <c r="AI1275" s="283"/>
      <c r="AJ1275" s="283"/>
      <c r="AK1275" s="283"/>
      <c r="AL1275" s="283"/>
      <c r="AM1275" s="282"/>
      <c r="AN1275" s="282"/>
      <c r="AO1275" s="282"/>
      <c r="AP1275" s="282"/>
      <c r="AQ1275" s="282"/>
      <c r="AR1275" s="282"/>
      <c r="AT1275" s="283"/>
      <c r="AU1275" s="283"/>
      <c r="AV1275" s="283"/>
      <c r="AW1275" s="283"/>
      <c r="AY1275" s="283"/>
      <c r="AZ1275" s="282"/>
      <c r="BA1275" s="283"/>
      <c r="BB1275" s="282"/>
      <c r="BC1275" s="282"/>
      <c r="BD1275" s="282"/>
      <c r="BE1275" s="283"/>
      <c r="BG1275" s="282"/>
      <c r="BH1275" s="282"/>
      <c r="BI1275" s="282"/>
      <c r="BL1275" s="421"/>
      <c r="BM1275" s="424"/>
      <c r="BN1275" s="424"/>
      <c r="BO1275" s="424"/>
      <c r="BP1275" s="424"/>
      <c r="BQ1275" s="421"/>
      <c r="BR1275" s="421"/>
      <c r="BV1275" s="282"/>
      <c r="BW1275" s="283"/>
      <c r="BY1275" s="283"/>
      <c r="BZ1275" s="283"/>
      <c r="CA1275" s="283"/>
      <c r="CB1275" s="282"/>
      <c r="CC1275" s="282"/>
      <c r="CD1275" s="282"/>
      <c r="CE1275" s="282"/>
      <c r="CG1275" s="427"/>
      <c r="CH1275" s="402"/>
      <c r="CI1275" s="424"/>
      <c r="CJ1275" s="282"/>
      <c r="CK1275" s="282"/>
      <c r="CL1275" s="283"/>
      <c r="CM1275" s="283"/>
      <c r="CP1275" s="282"/>
      <c r="DC1275" s="282"/>
      <c r="DD1275" s="282"/>
      <c r="DE1275" s="282"/>
      <c r="DF1275" s="282"/>
      <c r="DG1275" s="282"/>
      <c r="DH1275" s="282"/>
      <c r="DI1275" s="282"/>
      <c r="DJ1275" s="282"/>
      <c r="EF1275" s="495" t="str">
        <f>""&amp;(MID(数据表!AZ1275,1,MIN(FIND({"(";"（"},数据表!AZ1275&amp;"(（",1)-1)))&amp;""</f>
        <v/>
      </c>
      <c r="EG1275" s="495" t="str">
        <f>""&amp;(MID(数据表!AZ1275,1,MIN(FIND({0;1;2;3;4;5;6;7;8;9},数据表!AZ1275&amp;"1234567890",1)-1)))&amp;""</f>
        <v/>
      </c>
    </row>
    <row r="1276" spans="2:137" s="310" customFormat="1" ht="12" customHeight="1">
      <c r="B1276" s="286"/>
      <c r="C1276" s="286"/>
      <c r="D1276" s="286"/>
      <c r="E1276" s="479"/>
      <c r="F1276" s="282"/>
      <c r="G1276" s="283"/>
      <c r="H1276" s="421"/>
      <c r="I1276" s="421"/>
      <c r="J1276" s="283"/>
      <c r="K1276" s="421"/>
      <c r="L1276" s="282"/>
      <c r="N1276" s="282"/>
      <c r="S1276" s="282"/>
      <c r="T1276" s="283"/>
      <c r="U1276" s="283"/>
      <c r="V1276" s="283"/>
      <c r="W1276" s="283"/>
      <c r="X1276" s="283"/>
      <c r="Y1276" s="282"/>
      <c r="Z1276" s="282"/>
      <c r="AA1276" s="283"/>
      <c r="AB1276" s="282"/>
      <c r="AC1276" s="282"/>
      <c r="AD1276" s="282"/>
      <c r="AE1276" s="282"/>
      <c r="AF1276" s="283"/>
      <c r="AG1276" s="402"/>
      <c r="AH1276" s="283"/>
      <c r="AI1276" s="283"/>
      <c r="AJ1276" s="283"/>
      <c r="AK1276" s="283"/>
      <c r="AL1276" s="283"/>
      <c r="AM1276" s="282"/>
      <c r="AN1276" s="282"/>
      <c r="AO1276" s="282"/>
      <c r="AP1276" s="282"/>
      <c r="AQ1276" s="282"/>
      <c r="AR1276" s="282"/>
      <c r="AT1276" s="283"/>
      <c r="AU1276" s="283"/>
      <c r="AV1276" s="283"/>
      <c r="AW1276" s="283"/>
      <c r="AY1276" s="283"/>
      <c r="AZ1276" s="282"/>
      <c r="BA1276" s="283"/>
      <c r="BB1276" s="282"/>
      <c r="BC1276" s="282"/>
      <c r="BD1276" s="282"/>
      <c r="BE1276" s="283"/>
      <c r="BG1276" s="282"/>
      <c r="BH1276" s="282"/>
      <c r="BI1276" s="282"/>
      <c r="BL1276" s="421"/>
      <c r="BM1276" s="424"/>
      <c r="BN1276" s="424"/>
      <c r="BO1276" s="424"/>
      <c r="BP1276" s="424"/>
      <c r="BQ1276" s="421"/>
      <c r="BR1276" s="421"/>
      <c r="BV1276" s="282"/>
      <c r="BW1276" s="283"/>
      <c r="BY1276" s="283"/>
      <c r="BZ1276" s="283"/>
      <c r="CA1276" s="283"/>
      <c r="CB1276" s="282"/>
      <c r="CC1276" s="282"/>
      <c r="CD1276" s="282"/>
      <c r="CE1276" s="282"/>
      <c r="CG1276" s="427"/>
      <c r="CH1276" s="402"/>
      <c r="CI1276" s="424"/>
      <c r="CJ1276" s="282"/>
      <c r="CK1276" s="282"/>
      <c r="CL1276" s="283"/>
      <c r="CM1276" s="283"/>
      <c r="CP1276" s="282"/>
      <c r="DC1276" s="282"/>
      <c r="DD1276" s="282"/>
      <c r="DE1276" s="282"/>
      <c r="DF1276" s="282"/>
      <c r="DG1276" s="282"/>
      <c r="DH1276" s="282"/>
      <c r="DI1276" s="282"/>
      <c r="DJ1276" s="282"/>
      <c r="EF1276" s="495" t="str">
        <f>""&amp;(MID(数据表!AZ1276,1,MIN(FIND({"(";"（"},数据表!AZ1276&amp;"(（",1)-1)))&amp;""</f>
        <v/>
      </c>
      <c r="EG1276" s="495" t="str">
        <f>""&amp;(MID(数据表!AZ1276,1,MIN(FIND({0;1;2;3;4;5;6;7;8;9},数据表!AZ1276&amp;"1234567890",1)-1)))&amp;""</f>
        <v/>
      </c>
    </row>
    <row r="1277" spans="2:137" s="310" customFormat="1" ht="12" customHeight="1">
      <c r="B1277" s="286"/>
      <c r="C1277" s="286"/>
      <c r="D1277" s="286"/>
      <c r="E1277" s="479"/>
      <c r="F1277" s="282"/>
      <c r="G1277" s="283"/>
      <c r="H1277" s="421"/>
      <c r="I1277" s="421"/>
      <c r="J1277" s="283"/>
      <c r="K1277" s="421"/>
      <c r="L1277" s="282"/>
      <c r="N1277" s="282"/>
      <c r="S1277" s="282"/>
      <c r="T1277" s="283"/>
      <c r="U1277" s="283"/>
      <c r="V1277" s="283"/>
      <c r="W1277" s="283"/>
      <c r="X1277" s="283"/>
      <c r="Y1277" s="282"/>
      <c r="Z1277" s="282"/>
      <c r="AA1277" s="283"/>
      <c r="AB1277" s="282"/>
      <c r="AC1277" s="282"/>
      <c r="AD1277" s="282"/>
      <c r="AE1277" s="282"/>
      <c r="AF1277" s="283"/>
      <c r="AG1277" s="402"/>
      <c r="AH1277" s="283"/>
      <c r="AI1277" s="283"/>
      <c r="AJ1277" s="283"/>
      <c r="AK1277" s="283"/>
      <c r="AL1277" s="283"/>
      <c r="AM1277" s="282"/>
      <c r="AN1277" s="282"/>
      <c r="AO1277" s="282"/>
      <c r="AP1277" s="282"/>
      <c r="AQ1277" s="282"/>
      <c r="AR1277" s="282"/>
      <c r="AT1277" s="283"/>
      <c r="AU1277" s="283"/>
      <c r="AV1277" s="283"/>
      <c r="AW1277" s="283"/>
      <c r="AY1277" s="283"/>
      <c r="AZ1277" s="282"/>
      <c r="BA1277" s="283"/>
      <c r="BB1277" s="282"/>
      <c r="BC1277" s="282"/>
      <c r="BD1277" s="282"/>
      <c r="BE1277" s="283"/>
      <c r="BG1277" s="282"/>
      <c r="BH1277" s="282"/>
      <c r="BI1277" s="282"/>
      <c r="BL1277" s="421"/>
      <c r="BM1277" s="424"/>
      <c r="BN1277" s="424"/>
      <c r="BO1277" s="424"/>
      <c r="BP1277" s="424"/>
      <c r="BQ1277" s="421"/>
      <c r="BR1277" s="421"/>
      <c r="BV1277" s="282"/>
      <c r="BW1277" s="283"/>
      <c r="BY1277" s="283"/>
      <c r="BZ1277" s="283"/>
      <c r="CA1277" s="283"/>
      <c r="CB1277" s="282"/>
      <c r="CC1277" s="282"/>
      <c r="CD1277" s="282"/>
      <c r="CE1277" s="282"/>
      <c r="CG1277" s="427"/>
      <c r="CH1277" s="402"/>
      <c r="CI1277" s="424"/>
      <c r="CJ1277" s="282"/>
      <c r="CK1277" s="282"/>
      <c r="CL1277" s="283"/>
      <c r="CM1277" s="283"/>
      <c r="CP1277" s="282"/>
      <c r="DC1277" s="282"/>
      <c r="DD1277" s="282"/>
      <c r="DE1277" s="282"/>
      <c r="DF1277" s="282"/>
      <c r="DG1277" s="282"/>
      <c r="DH1277" s="282"/>
      <c r="DI1277" s="282"/>
      <c r="DJ1277" s="282"/>
      <c r="EF1277" s="495" t="str">
        <f>""&amp;(MID(数据表!AZ1277,1,MIN(FIND({"(";"（"},数据表!AZ1277&amp;"(（",1)-1)))&amp;""</f>
        <v/>
      </c>
      <c r="EG1277" s="495" t="str">
        <f>""&amp;(MID(数据表!AZ1277,1,MIN(FIND({0;1;2;3;4;5;6;7;8;9},数据表!AZ1277&amp;"1234567890",1)-1)))&amp;""</f>
        <v/>
      </c>
    </row>
    <row r="1278" spans="2:137" s="310" customFormat="1" ht="12" customHeight="1">
      <c r="B1278" s="286"/>
      <c r="C1278" s="286"/>
      <c r="D1278" s="286"/>
      <c r="E1278" s="479"/>
      <c r="F1278" s="282"/>
      <c r="G1278" s="283"/>
      <c r="H1278" s="421"/>
      <c r="I1278" s="421"/>
      <c r="J1278" s="283"/>
      <c r="K1278" s="421"/>
      <c r="L1278" s="282"/>
      <c r="N1278" s="282"/>
      <c r="S1278" s="282"/>
      <c r="T1278" s="283"/>
      <c r="U1278" s="283"/>
      <c r="V1278" s="283"/>
      <c r="W1278" s="283"/>
      <c r="X1278" s="283"/>
      <c r="Y1278" s="282"/>
      <c r="Z1278" s="282"/>
      <c r="AA1278" s="283"/>
      <c r="AB1278" s="282"/>
      <c r="AC1278" s="282"/>
      <c r="AD1278" s="282"/>
      <c r="AE1278" s="282"/>
      <c r="AF1278" s="283"/>
      <c r="AG1278" s="402"/>
      <c r="AH1278" s="283"/>
      <c r="AI1278" s="283"/>
      <c r="AJ1278" s="283"/>
      <c r="AK1278" s="283"/>
      <c r="AL1278" s="283"/>
      <c r="AM1278" s="282"/>
      <c r="AN1278" s="282"/>
      <c r="AO1278" s="282"/>
      <c r="AP1278" s="282"/>
      <c r="AQ1278" s="282"/>
      <c r="AR1278" s="282"/>
      <c r="AT1278" s="283"/>
      <c r="AU1278" s="283"/>
      <c r="AV1278" s="283"/>
      <c r="AW1278" s="283"/>
      <c r="AY1278" s="283"/>
      <c r="AZ1278" s="282"/>
      <c r="BA1278" s="283"/>
      <c r="BB1278" s="282"/>
      <c r="BC1278" s="282"/>
      <c r="BD1278" s="282"/>
      <c r="BE1278" s="283"/>
      <c r="BG1278" s="282"/>
      <c r="BH1278" s="282"/>
      <c r="BI1278" s="282"/>
      <c r="BL1278" s="421"/>
      <c r="BM1278" s="424"/>
      <c r="BN1278" s="424"/>
      <c r="BO1278" s="424"/>
      <c r="BP1278" s="424"/>
      <c r="BQ1278" s="421"/>
      <c r="BR1278" s="421"/>
      <c r="BV1278" s="282"/>
      <c r="BW1278" s="283"/>
      <c r="BY1278" s="283"/>
      <c r="BZ1278" s="283"/>
      <c r="CA1278" s="283"/>
      <c r="CB1278" s="282"/>
      <c r="CC1278" s="282"/>
      <c r="CD1278" s="282"/>
      <c r="CE1278" s="282"/>
      <c r="CG1278" s="427"/>
      <c r="CH1278" s="402"/>
      <c r="CI1278" s="424"/>
      <c r="CJ1278" s="282"/>
      <c r="CK1278" s="282"/>
      <c r="CL1278" s="283"/>
      <c r="CM1278" s="283"/>
      <c r="CP1278" s="282"/>
      <c r="DC1278" s="282"/>
      <c r="DD1278" s="282"/>
      <c r="DE1278" s="282"/>
      <c r="DF1278" s="282"/>
      <c r="DG1278" s="282"/>
      <c r="DH1278" s="282"/>
      <c r="DI1278" s="282"/>
      <c r="DJ1278" s="282"/>
      <c r="EF1278" s="495" t="str">
        <f>""&amp;(MID(数据表!AZ1278,1,MIN(FIND({"(";"（"},数据表!AZ1278&amp;"(（",1)-1)))&amp;""</f>
        <v/>
      </c>
      <c r="EG1278" s="495" t="str">
        <f>""&amp;(MID(数据表!AZ1278,1,MIN(FIND({0;1;2;3;4;5;6;7;8;9},数据表!AZ1278&amp;"1234567890",1)-1)))&amp;""</f>
        <v/>
      </c>
    </row>
    <row r="1279" spans="2:137" s="310" customFormat="1" ht="12" customHeight="1">
      <c r="B1279" s="286"/>
      <c r="C1279" s="286"/>
      <c r="D1279" s="286"/>
      <c r="E1279" s="479"/>
      <c r="F1279" s="282"/>
      <c r="G1279" s="283"/>
      <c r="H1279" s="421"/>
      <c r="I1279" s="421"/>
      <c r="J1279" s="283"/>
      <c r="K1279" s="421"/>
      <c r="L1279" s="282"/>
      <c r="N1279" s="282"/>
      <c r="S1279" s="282"/>
      <c r="T1279" s="283"/>
      <c r="U1279" s="283"/>
      <c r="V1279" s="283"/>
      <c r="W1279" s="283"/>
      <c r="X1279" s="283"/>
      <c r="Y1279" s="282"/>
      <c r="Z1279" s="282"/>
      <c r="AA1279" s="283"/>
      <c r="AB1279" s="282"/>
      <c r="AC1279" s="282"/>
      <c r="AD1279" s="282"/>
      <c r="AE1279" s="282"/>
      <c r="AF1279" s="283"/>
      <c r="AG1279" s="402"/>
      <c r="AH1279" s="283"/>
      <c r="AI1279" s="283"/>
      <c r="AJ1279" s="283"/>
      <c r="AK1279" s="283"/>
      <c r="AL1279" s="283"/>
      <c r="AM1279" s="282"/>
      <c r="AN1279" s="282"/>
      <c r="AO1279" s="282"/>
      <c r="AP1279" s="282"/>
      <c r="AQ1279" s="282"/>
      <c r="AR1279" s="282"/>
      <c r="AT1279" s="283"/>
      <c r="AU1279" s="283"/>
      <c r="AV1279" s="283"/>
      <c r="AW1279" s="283"/>
      <c r="AY1279" s="283"/>
      <c r="AZ1279" s="282"/>
      <c r="BA1279" s="283"/>
      <c r="BB1279" s="282"/>
      <c r="BC1279" s="282"/>
      <c r="BD1279" s="282"/>
      <c r="BE1279" s="283"/>
      <c r="BG1279" s="282"/>
      <c r="BH1279" s="282"/>
      <c r="BI1279" s="282"/>
      <c r="BL1279" s="421"/>
      <c r="BM1279" s="424"/>
      <c r="BN1279" s="424"/>
      <c r="BO1279" s="424"/>
      <c r="BP1279" s="424"/>
      <c r="BQ1279" s="421"/>
      <c r="BR1279" s="421"/>
      <c r="BV1279" s="282"/>
      <c r="BW1279" s="283"/>
      <c r="BY1279" s="283"/>
      <c r="BZ1279" s="283"/>
      <c r="CA1279" s="283"/>
      <c r="CB1279" s="282"/>
      <c r="CC1279" s="282"/>
      <c r="CD1279" s="282"/>
      <c r="CE1279" s="282"/>
      <c r="CG1279" s="427"/>
      <c r="CH1279" s="402"/>
      <c r="CI1279" s="424"/>
      <c r="CJ1279" s="282"/>
      <c r="CK1279" s="282"/>
      <c r="CL1279" s="283"/>
      <c r="CM1279" s="283"/>
      <c r="CP1279" s="282"/>
      <c r="DC1279" s="282"/>
      <c r="DD1279" s="282"/>
      <c r="DE1279" s="282"/>
      <c r="DF1279" s="282"/>
      <c r="DG1279" s="282"/>
      <c r="DH1279" s="282"/>
      <c r="DI1279" s="282"/>
      <c r="DJ1279" s="282"/>
      <c r="EF1279" s="495" t="str">
        <f>""&amp;(MID(数据表!AZ1279,1,MIN(FIND({"(";"（"},数据表!AZ1279&amp;"(（",1)-1)))&amp;""</f>
        <v/>
      </c>
      <c r="EG1279" s="495" t="str">
        <f>""&amp;(MID(数据表!AZ1279,1,MIN(FIND({0;1;2;3;4;5;6;7;8;9},数据表!AZ1279&amp;"1234567890",1)-1)))&amp;""</f>
        <v/>
      </c>
    </row>
    <row r="1280" spans="2:137" s="310" customFormat="1" ht="12" customHeight="1">
      <c r="B1280" s="286"/>
      <c r="C1280" s="286"/>
      <c r="D1280" s="286"/>
      <c r="E1280" s="479"/>
      <c r="F1280" s="282"/>
      <c r="G1280" s="283"/>
      <c r="H1280" s="421"/>
      <c r="I1280" s="421"/>
      <c r="J1280" s="283"/>
      <c r="K1280" s="421"/>
      <c r="L1280" s="282"/>
      <c r="N1280" s="282"/>
      <c r="S1280" s="282"/>
      <c r="T1280" s="283"/>
      <c r="U1280" s="283"/>
      <c r="V1280" s="283"/>
      <c r="W1280" s="283"/>
      <c r="X1280" s="283"/>
      <c r="Y1280" s="282"/>
      <c r="Z1280" s="282"/>
      <c r="AA1280" s="283"/>
      <c r="AB1280" s="282"/>
      <c r="AC1280" s="282"/>
      <c r="AD1280" s="282"/>
      <c r="AE1280" s="282"/>
      <c r="AF1280" s="283"/>
      <c r="AG1280" s="402"/>
      <c r="AH1280" s="283"/>
      <c r="AI1280" s="283"/>
      <c r="AJ1280" s="283"/>
      <c r="AK1280" s="283"/>
      <c r="AL1280" s="283"/>
      <c r="AM1280" s="282"/>
      <c r="AN1280" s="282"/>
      <c r="AO1280" s="282"/>
      <c r="AP1280" s="282"/>
      <c r="AQ1280" s="282"/>
      <c r="AR1280" s="282"/>
      <c r="AT1280" s="283"/>
      <c r="AU1280" s="283"/>
      <c r="AV1280" s="283"/>
      <c r="AW1280" s="283"/>
      <c r="AY1280" s="283"/>
      <c r="AZ1280" s="282"/>
      <c r="BA1280" s="283"/>
      <c r="BB1280" s="282"/>
      <c r="BC1280" s="282"/>
      <c r="BD1280" s="282"/>
      <c r="BE1280" s="283"/>
      <c r="BG1280" s="282"/>
      <c r="BH1280" s="282"/>
      <c r="BI1280" s="282"/>
      <c r="BL1280" s="421"/>
      <c r="BM1280" s="424"/>
      <c r="BN1280" s="424"/>
      <c r="BO1280" s="424"/>
      <c r="BP1280" s="424"/>
      <c r="BQ1280" s="421"/>
      <c r="BR1280" s="421"/>
      <c r="BV1280" s="282"/>
      <c r="BW1280" s="283"/>
      <c r="BY1280" s="283"/>
      <c r="BZ1280" s="283"/>
      <c r="CA1280" s="283"/>
      <c r="CB1280" s="282"/>
      <c r="CC1280" s="282"/>
      <c r="CD1280" s="282"/>
      <c r="CE1280" s="282"/>
      <c r="CG1280" s="427"/>
      <c r="CH1280" s="402"/>
      <c r="CI1280" s="424"/>
      <c r="CJ1280" s="282"/>
      <c r="CK1280" s="282"/>
      <c r="CL1280" s="283"/>
      <c r="CM1280" s="283"/>
      <c r="CP1280" s="282"/>
      <c r="DC1280" s="282"/>
      <c r="DD1280" s="282"/>
      <c r="DE1280" s="282"/>
      <c r="DF1280" s="282"/>
      <c r="DG1280" s="282"/>
      <c r="DH1280" s="282"/>
      <c r="DI1280" s="282"/>
      <c r="DJ1280" s="282"/>
      <c r="EF1280" s="495" t="str">
        <f>""&amp;(MID(数据表!AZ1280,1,MIN(FIND({"(";"（"},数据表!AZ1280&amp;"(（",1)-1)))&amp;""</f>
        <v/>
      </c>
      <c r="EG1280" s="495" t="str">
        <f>""&amp;(MID(数据表!AZ1280,1,MIN(FIND({0;1;2;3;4;5;6;7;8;9},数据表!AZ1280&amp;"1234567890",1)-1)))&amp;""</f>
        <v/>
      </c>
    </row>
    <row r="1281" spans="2:137" s="310" customFormat="1" ht="12" customHeight="1">
      <c r="B1281" s="286"/>
      <c r="C1281" s="286"/>
      <c r="D1281" s="286"/>
      <c r="E1281" s="479"/>
      <c r="F1281" s="282"/>
      <c r="G1281" s="283"/>
      <c r="H1281" s="421"/>
      <c r="I1281" s="421"/>
      <c r="J1281" s="283"/>
      <c r="K1281" s="421"/>
      <c r="L1281" s="282"/>
      <c r="N1281" s="282"/>
      <c r="S1281" s="282"/>
      <c r="T1281" s="283"/>
      <c r="U1281" s="283"/>
      <c r="V1281" s="283"/>
      <c r="W1281" s="283"/>
      <c r="X1281" s="283"/>
      <c r="Y1281" s="282"/>
      <c r="Z1281" s="282"/>
      <c r="AA1281" s="283"/>
      <c r="AB1281" s="282"/>
      <c r="AC1281" s="282"/>
      <c r="AD1281" s="282"/>
      <c r="AE1281" s="282"/>
      <c r="AF1281" s="283"/>
      <c r="AG1281" s="402"/>
      <c r="AH1281" s="283"/>
      <c r="AI1281" s="283"/>
      <c r="AJ1281" s="283"/>
      <c r="AK1281" s="283"/>
      <c r="AL1281" s="283"/>
      <c r="AM1281" s="282"/>
      <c r="AN1281" s="282"/>
      <c r="AO1281" s="282"/>
      <c r="AP1281" s="282"/>
      <c r="AQ1281" s="282"/>
      <c r="AR1281" s="282"/>
      <c r="AT1281" s="283"/>
      <c r="AU1281" s="283"/>
      <c r="AV1281" s="283"/>
      <c r="AW1281" s="283"/>
      <c r="AY1281" s="283"/>
      <c r="AZ1281" s="282"/>
      <c r="BA1281" s="283"/>
      <c r="BB1281" s="282"/>
      <c r="BC1281" s="282"/>
      <c r="BD1281" s="282"/>
      <c r="BE1281" s="283"/>
      <c r="BG1281" s="282"/>
      <c r="BH1281" s="282"/>
      <c r="BI1281" s="282"/>
      <c r="BL1281" s="421"/>
      <c r="BM1281" s="424"/>
      <c r="BN1281" s="424"/>
      <c r="BO1281" s="424"/>
      <c r="BP1281" s="424"/>
      <c r="BQ1281" s="421"/>
      <c r="BR1281" s="421"/>
      <c r="BV1281" s="282"/>
      <c r="BW1281" s="283"/>
      <c r="BY1281" s="283"/>
      <c r="BZ1281" s="283"/>
      <c r="CA1281" s="283"/>
      <c r="CB1281" s="282"/>
      <c r="CC1281" s="282"/>
      <c r="CD1281" s="282"/>
      <c r="CE1281" s="282"/>
      <c r="CG1281" s="427"/>
      <c r="CH1281" s="402"/>
      <c r="CI1281" s="424"/>
      <c r="CJ1281" s="282"/>
      <c r="CK1281" s="282"/>
      <c r="CL1281" s="283"/>
      <c r="CM1281" s="283"/>
      <c r="CP1281" s="282"/>
      <c r="DC1281" s="282"/>
      <c r="DD1281" s="282"/>
      <c r="DE1281" s="282"/>
      <c r="DF1281" s="282"/>
      <c r="DG1281" s="282"/>
      <c r="DH1281" s="282"/>
      <c r="DI1281" s="282"/>
      <c r="DJ1281" s="282"/>
      <c r="EF1281" s="495" t="str">
        <f>""&amp;(MID(数据表!AZ1281,1,MIN(FIND({"(";"（"},数据表!AZ1281&amp;"(（",1)-1)))&amp;""</f>
        <v/>
      </c>
      <c r="EG1281" s="495" t="str">
        <f>""&amp;(MID(数据表!AZ1281,1,MIN(FIND({0;1;2;3;4;5;6;7;8;9},数据表!AZ1281&amp;"1234567890",1)-1)))&amp;""</f>
        <v/>
      </c>
    </row>
    <row r="1282" spans="2:137" s="310" customFormat="1" ht="12" customHeight="1">
      <c r="B1282" s="286"/>
      <c r="C1282" s="286"/>
      <c r="D1282" s="286"/>
      <c r="E1282" s="479"/>
      <c r="F1282" s="282"/>
      <c r="G1282" s="283"/>
      <c r="H1282" s="421"/>
      <c r="I1282" s="421"/>
      <c r="J1282" s="283"/>
      <c r="K1282" s="421"/>
      <c r="L1282" s="282"/>
      <c r="N1282" s="282"/>
      <c r="S1282" s="282"/>
      <c r="T1282" s="283"/>
      <c r="U1282" s="283"/>
      <c r="V1282" s="283"/>
      <c r="W1282" s="283"/>
      <c r="X1282" s="283"/>
      <c r="Y1282" s="282"/>
      <c r="Z1282" s="282"/>
      <c r="AA1282" s="283"/>
      <c r="AB1282" s="282"/>
      <c r="AC1282" s="282"/>
      <c r="AD1282" s="282"/>
      <c r="AE1282" s="282"/>
      <c r="AF1282" s="283"/>
      <c r="AG1282" s="402"/>
      <c r="AH1282" s="283"/>
      <c r="AI1282" s="283"/>
      <c r="AJ1282" s="283"/>
      <c r="AK1282" s="283"/>
      <c r="AL1282" s="283"/>
      <c r="AM1282" s="282"/>
      <c r="AN1282" s="282"/>
      <c r="AO1282" s="282"/>
      <c r="AP1282" s="282"/>
      <c r="AQ1282" s="282"/>
      <c r="AR1282" s="282"/>
      <c r="AT1282" s="283"/>
      <c r="AU1282" s="283"/>
      <c r="AV1282" s="283"/>
      <c r="AW1282" s="283"/>
      <c r="AY1282" s="283"/>
      <c r="AZ1282" s="282"/>
      <c r="BA1282" s="283"/>
      <c r="BB1282" s="282"/>
      <c r="BC1282" s="282"/>
      <c r="BD1282" s="282"/>
      <c r="BE1282" s="283"/>
      <c r="BG1282" s="282"/>
      <c r="BH1282" s="282"/>
      <c r="BI1282" s="282"/>
      <c r="BL1282" s="421"/>
      <c r="BM1282" s="424"/>
      <c r="BN1282" s="424"/>
      <c r="BO1282" s="424"/>
      <c r="BP1282" s="424"/>
      <c r="BQ1282" s="421"/>
      <c r="BR1282" s="421"/>
      <c r="BV1282" s="282"/>
      <c r="BW1282" s="283"/>
      <c r="BY1282" s="283"/>
      <c r="BZ1282" s="283"/>
      <c r="CA1282" s="283"/>
      <c r="CB1282" s="282"/>
      <c r="CC1282" s="282"/>
      <c r="CD1282" s="282"/>
      <c r="CE1282" s="282"/>
      <c r="CG1282" s="427"/>
      <c r="CH1282" s="402"/>
      <c r="CI1282" s="424"/>
      <c r="CJ1282" s="282"/>
      <c r="CK1282" s="282"/>
      <c r="CL1282" s="283"/>
      <c r="CM1282" s="283"/>
      <c r="CP1282" s="282"/>
      <c r="DC1282" s="282"/>
      <c r="DD1282" s="282"/>
      <c r="DE1282" s="282"/>
      <c r="DF1282" s="282"/>
      <c r="DG1282" s="282"/>
      <c r="DH1282" s="282"/>
      <c r="DI1282" s="282"/>
      <c r="DJ1282" s="282"/>
      <c r="EF1282" s="495" t="str">
        <f>""&amp;(MID(数据表!AZ1282,1,MIN(FIND({"(";"（"},数据表!AZ1282&amp;"(（",1)-1)))&amp;""</f>
        <v/>
      </c>
      <c r="EG1282" s="495" t="str">
        <f>""&amp;(MID(数据表!AZ1282,1,MIN(FIND({0;1;2;3;4;5;6;7;8;9},数据表!AZ1282&amp;"1234567890",1)-1)))&amp;""</f>
        <v/>
      </c>
    </row>
    <row r="1283" spans="2:137" s="310" customFormat="1" ht="12" customHeight="1">
      <c r="B1283" s="286"/>
      <c r="C1283" s="286"/>
      <c r="D1283" s="286"/>
      <c r="E1283" s="479"/>
      <c r="F1283" s="282"/>
      <c r="G1283" s="283"/>
      <c r="H1283" s="421"/>
      <c r="I1283" s="421"/>
      <c r="J1283" s="283"/>
      <c r="K1283" s="421"/>
      <c r="L1283" s="282"/>
      <c r="N1283" s="282"/>
      <c r="S1283" s="282"/>
      <c r="T1283" s="283"/>
      <c r="U1283" s="283"/>
      <c r="V1283" s="283"/>
      <c r="W1283" s="283"/>
      <c r="X1283" s="283"/>
      <c r="Y1283" s="282"/>
      <c r="Z1283" s="282"/>
      <c r="AA1283" s="283"/>
      <c r="AB1283" s="282"/>
      <c r="AC1283" s="282"/>
      <c r="AD1283" s="282"/>
      <c r="AE1283" s="282"/>
      <c r="AF1283" s="283"/>
      <c r="AG1283" s="402"/>
      <c r="AH1283" s="283"/>
      <c r="AI1283" s="283"/>
      <c r="AJ1283" s="283"/>
      <c r="AK1283" s="283"/>
      <c r="AL1283" s="283"/>
      <c r="AM1283" s="282"/>
      <c r="AN1283" s="282"/>
      <c r="AO1283" s="282"/>
      <c r="AP1283" s="282"/>
      <c r="AQ1283" s="282"/>
      <c r="AR1283" s="282"/>
      <c r="AT1283" s="283"/>
      <c r="AU1283" s="283"/>
      <c r="AV1283" s="283"/>
      <c r="AW1283" s="283"/>
      <c r="AY1283" s="283"/>
      <c r="AZ1283" s="282"/>
      <c r="BA1283" s="283"/>
      <c r="BB1283" s="282"/>
      <c r="BC1283" s="282"/>
      <c r="BD1283" s="282"/>
      <c r="BE1283" s="283"/>
      <c r="BG1283" s="282"/>
      <c r="BH1283" s="282"/>
      <c r="BI1283" s="282"/>
      <c r="BL1283" s="421"/>
      <c r="BM1283" s="424"/>
      <c r="BN1283" s="424"/>
      <c r="BO1283" s="424"/>
      <c r="BP1283" s="424"/>
      <c r="BQ1283" s="421"/>
      <c r="BR1283" s="421"/>
      <c r="BV1283" s="282"/>
      <c r="BW1283" s="283"/>
      <c r="BY1283" s="283"/>
      <c r="BZ1283" s="283"/>
      <c r="CA1283" s="283"/>
      <c r="CB1283" s="282"/>
      <c r="CC1283" s="282"/>
      <c r="CD1283" s="282"/>
      <c r="CE1283" s="282"/>
      <c r="CG1283" s="427"/>
      <c r="CH1283" s="402"/>
      <c r="CI1283" s="424"/>
      <c r="CJ1283" s="282"/>
      <c r="CK1283" s="282"/>
      <c r="CL1283" s="283"/>
      <c r="CM1283" s="283"/>
      <c r="CP1283" s="282"/>
      <c r="DC1283" s="282"/>
      <c r="DD1283" s="282"/>
      <c r="DE1283" s="282"/>
      <c r="DF1283" s="282"/>
      <c r="DG1283" s="282"/>
      <c r="DH1283" s="282"/>
      <c r="DI1283" s="282"/>
      <c r="DJ1283" s="282"/>
      <c r="EF1283" s="495" t="str">
        <f>""&amp;(MID(数据表!AZ1283,1,MIN(FIND({"(";"（"},数据表!AZ1283&amp;"(（",1)-1)))&amp;""</f>
        <v/>
      </c>
      <c r="EG1283" s="495" t="str">
        <f>""&amp;(MID(数据表!AZ1283,1,MIN(FIND({0;1;2;3;4;5;6;7;8;9},数据表!AZ1283&amp;"1234567890",1)-1)))&amp;""</f>
        <v/>
      </c>
    </row>
    <row r="1284" spans="2:137" s="310" customFormat="1" ht="12" customHeight="1">
      <c r="B1284" s="286"/>
      <c r="C1284" s="286"/>
      <c r="D1284" s="286"/>
      <c r="E1284" s="479"/>
      <c r="F1284" s="282"/>
      <c r="G1284" s="283"/>
      <c r="H1284" s="421"/>
      <c r="I1284" s="421"/>
      <c r="J1284" s="283"/>
      <c r="K1284" s="421"/>
      <c r="L1284" s="282"/>
      <c r="N1284" s="282"/>
      <c r="S1284" s="282"/>
      <c r="T1284" s="283"/>
      <c r="U1284" s="283"/>
      <c r="V1284" s="283"/>
      <c r="W1284" s="283"/>
      <c r="X1284" s="283"/>
      <c r="Y1284" s="282"/>
      <c r="Z1284" s="282"/>
      <c r="AA1284" s="283"/>
      <c r="AB1284" s="282"/>
      <c r="AC1284" s="282"/>
      <c r="AD1284" s="282"/>
      <c r="AE1284" s="282"/>
      <c r="AF1284" s="283"/>
      <c r="AG1284" s="402"/>
      <c r="AH1284" s="283"/>
      <c r="AI1284" s="283"/>
      <c r="AJ1284" s="283"/>
      <c r="AK1284" s="283"/>
      <c r="AL1284" s="283"/>
      <c r="AM1284" s="282"/>
      <c r="AN1284" s="282"/>
      <c r="AO1284" s="282"/>
      <c r="AP1284" s="282"/>
      <c r="AQ1284" s="282"/>
      <c r="AR1284" s="282"/>
      <c r="AT1284" s="283"/>
      <c r="AU1284" s="283"/>
      <c r="AV1284" s="283"/>
      <c r="AW1284" s="283"/>
      <c r="AY1284" s="283"/>
      <c r="AZ1284" s="282"/>
      <c r="BA1284" s="283"/>
      <c r="BB1284" s="282"/>
      <c r="BC1284" s="282"/>
      <c r="BD1284" s="282"/>
      <c r="BE1284" s="283"/>
      <c r="BG1284" s="282"/>
      <c r="BH1284" s="282"/>
      <c r="BI1284" s="282"/>
      <c r="BL1284" s="421"/>
      <c r="BM1284" s="424"/>
      <c r="BN1284" s="424"/>
      <c r="BO1284" s="424"/>
      <c r="BP1284" s="424"/>
      <c r="BQ1284" s="421"/>
      <c r="BR1284" s="421"/>
      <c r="BV1284" s="282"/>
      <c r="BW1284" s="283"/>
      <c r="BY1284" s="283"/>
      <c r="BZ1284" s="283"/>
      <c r="CA1284" s="283"/>
      <c r="CB1284" s="282"/>
      <c r="CC1284" s="282"/>
      <c r="CD1284" s="282"/>
      <c r="CE1284" s="282"/>
      <c r="CG1284" s="427"/>
      <c r="CH1284" s="402"/>
      <c r="CI1284" s="424"/>
      <c r="CJ1284" s="282"/>
      <c r="CK1284" s="282"/>
      <c r="CL1284" s="283"/>
      <c r="CM1284" s="283"/>
      <c r="CP1284" s="282"/>
      <c r="DC1284" s="282"/>
      <c r="DD1284" s="282"/>
      <c r="DE1284" s="282"/>
      <c r="DF1284" s="282"/>
      <c r="DG1284" s="282"/>
      <c r="DH1284" s="282"/>
      <c r="DI1284" s="282"/>
      <c r="DJ1284" s="282"/>
      <c r="EF1284" s="495" t="str">
        <f>""&amp;(MID(数据表!AZ1284,1,MIN(FIND({"(";"（"},数据表!AZ1284&amp;"(（",1)-1)))&amp;""</f>
        <v/>
      </c>
      <c r="EG1284" s="495" t="str">
        <f>""&amp;(MID(数据表!AZ1284,1,MIN(FIND({0;1;2;3;4;5;6;7;8;9},数据表!AZ1284&amp;"1234567890",1)-1)))&amp;""</f>
        <v/>
      </c>
    </row>
    <row r="1285" spans="2:137" s="310" customFormat="1" ht="12" customHeight="1">
      <c r="B1285" s="286"/>
      <c r="C1285" s="286"/>
      <c r="D1285" s="286"/>
      <c r="E1285" s="479"/>
      <c r="F1285" s="282"/>
      <c r="G1285" s="283"/>
      <c r="H1285" s="421"/>
      <c r="I1285" s="421"/>
      <c r="J1285" s="283"/>
      <c r="K1285" s="421"/>
      <c r="L1285" s="282"/>
      <c r="N1285" s="282"/>
      <c r="S1285" s="282"/>
      <c r="T1285" s="283"/>
      <c r="U1285" s="283"/>
      <c r="V1285" s="283"/>
      <c r="W1285" s="283"/>
      <c r="X1285" s="283"/>
      <c r="Y1285" s="282"/>
      <c r="Z1285" s="282"/>
      <c r="AA1285" s="283"/>
      <c r="AB1285" s="282"/>
      <c r="AC1285" s="282"/>
      <c r="AD1285" s="282"/>
      <c r="AE1285" s="282"/>
      <c r="AF1285" s="283"/>
      <c r="AG1285" s="402"/>
      <c r="AH1285" s="283"/>
      <c r="AI1285" s="283"/>
      <c r="AJ1285" s="283"/>
      <c r="AK1285" s="283"/>
      <c r="AL1285" s="283"/>
      <c r="AM1285" s="282"/>
      <c r="AN1285" s="282"/>
      <c r="AO1285" s="282"/>
      <c r="AP1285" s="282"/>
      <c r="AQ1285" s="282"/>
      <c r="AR1285" s="282"/>
      <c r="AT1285" s="283"/>
      <c r="AU1285" s="283"/>
      <c r="AV1285" s="283"/>
      <c r="AW1285" s="283"/>
      <c r="AY1285" s="283"/>
      <c r="AZ1285" s="282"/>
      <c r="BA1285" s="283"/>
      <c r="BB1285" s="282"/>
      <c r="BC1285" s="282"/>
      <c r="BD1285" s="282"/>
      <c r="BE1285" s="283"/>
      <c r="BG1285" s="282"/>
      <c r="BH1285" s="282"/>
      <c r="BI1285" s="282"/>
      <c r="BL1285" s="421"/>
      <c r="BM1285" s="424"/>
      <c r="BN1285" s="424"/>
      <c r="BO1285" s="424"/>
      <c r="BP1285" s="424"/>
      <c r="BQ1285" s="421"/>
      <c r="BR1285" s="421"/>
      <c r="BV1285" s="282"/>
      <c r="BW1285" s="283"/>
      <c r="BY1285" s="283"/>
      <c r="BZ1285" s="283"/>
      <c r="CA1285" s="283"/>
      <c r="CB1285" s="282"/>
      <c r="CC1285" s="282"/>
      <c r="CD1285" s="282"/>
      <c r="CE1285" s="282"/>
      <c r="CG1285" s="427"/>
      <c r="CH1285" s="402"/>
      <c r="CI1285" s="424"/>
      <c r="CJ1285" s="282"/>
      <c r="CK1285" s="282"/>
      <c r="CL1285" s="283"/>
      <c r="CM1285" s="283"/>
      <c r="CP1285" s="282"/>
      <c r="DC1285" s="282"/>
      <c r="DD1285" s="282"/>
      <c r="DE1285" s="282"/>
      <c r="DF1285" s="282"/>
      <c r="DG1285" s="282"/>
      <c r="DH1285" s="282"/>
      <c r="DI1285" s="282"/>
      <c r="DJ1285" s="282"/>
      <c r="EF1285" s="495" t="str">
        <f>""&amp;(MID(数据表!AZ1285,1,MIN(FIND({"(";"（"},数据表!AZ1285&amp;"(（",1)-1)))&amp;""</f>
        <v/>
      </c>
      <c r="EG1285" s="495" t="str">
        <f>""&amp;(MID(数据表!AZ1285,1,MIN(FIND({0;1;2;3;4;5;6;7;8;9},数据表!AZ1285&amp;"1234567890",1)-1)))&amp;""</f>
        <v/>
      </c>
    </row>
    <row r="1286" spans="2:137" s="310" customFormat="1" ht="12" customHeight="1">
      <c r="B1286" s="286"/>
      <c r="C1286" s="286"/>
      <c r="D1286" s="286"/>
      <c r="E1286" s="479"/>
      <c r="F1286" s="282"/>
      <c r="G1286" s="283"/>
      <c r="H1286" s="421"/>
      <c r="I1286" s="421"/>
      <c r="J1286" s="283"/>
      <c r="K1286" s="421"/>
      <c r="L1286" s="282"/>
      <c r="N1286" s="282"/>
      <c r="S1286" s="282"/>
      <c r="T1286" s="283"/>
      <c r="U1286" s="283"/>
      <c r="V1286" s="283"/>
      <c r="W1286" s="283"/>
      <c r="X1286" s="283"/>
      <c r="Y1286" s="282"/>
      <c r="Z1286" s="282"/>
      <c r="AA1286" s="283"/>
      <c r="AB1286" s="282"/>
      <c r="AC1286" s="282"/>
      <c r="AD1286" s="282"/>
      <c r="AE1286" s="282"/>
      <c r="AF1286" s="283"/>
      <c r="AG1286" s="402"/>
      <c r="AH1286" s="283"/>
      <c r="AI1286" s="283"/>
      <c r="AJ1286" s="283"/>
      <c r="AK1286" s="283"/>
      <c r="AL1286" s="283"/>
      <c r="AM1286" s="282"/>
      <c r="AN1286" s="282"/>
      <c r="AO1286" s="282"/>
      <c r="AP1286" s="282"/>
      <c r="AQ1286" s="282"/>
      <c r="AR1286" s="282"/>
      <c r="AT1286" s="283"/>
      <c r="AU1286" s="283"/>
      <c r="AV1286" s="283"/>
      <c r="AW1286" s="283"/>
      <c r="AY1286" s="283"/>
      <c r="AZ1286" s="282"/>
      <c r="BA1286" s="283"/>
      <c r="BB1286" s="282"/>
      <c r="BC1286" s="282"/>
      <c r="BD1286" s="282"/>
      <c r="BE1286" s="283"/>
      <c r="BG1286" s="282"/>
      <c r="BH1286" s="282"/>
      <c r="BI1286" s="282"/>
      <c r="BL1286" s="421"/>
      <c r="BM1286" s="424"/>
      <c r="BN1286" s="424"/>
      <c r="BO1286" s="424"/>
      <c r="BP1286" s="424"/>
      <c r="BQ1286" s="421"/>
      <c r="BR1286" s="421"/>
      <c r="BV1286" s="282"/>
      <c r="BW1286" s="283"/>
      <c r="BY1286" s="283"/>
      <c r="BZ1286" s="283"/>
      <c r="CA1286" s="283"/>
      <c r="CB1286" s="282"/>
      <c r="CC1286" s="282"/>
      <c r="CD1286" s="282"/>
      <c r="CE1286" s="282"/>
      <c r="CG1286" s="427"/>
      <c r="CH1286" s="402"/>
      <c r="CI1286" s="424"/>
      <c r="CJ1286" s="282"/>
      <c r="CK1286" s="282"/>
      <c r="CL1286" s="283"/>
      <c r="CM1286" s="283"/>
      <c r="CP1286" s="282"/>
      <c r="DC1286" s="282"/>
      <c r="DD1286" s="282"/>
      <c r="DE1286" s="282"/>
      <c r="DF1286" s="282"/>
      <c r="DG1286" s="282"/>
      <c r="DH1286" s="282"/>
      <c r="DI1286" s="282"/>
      <c r="DJ1286" s="282"/>
      <c r="EF1286" s="495" t="str">
        <f>""&amp;(MID(数据表!AZ1286,1,MIN(FIND({"(";"（"},数据表!AZ1286&amp;"(（",1)-1)))&amp;""</f>
        <v/>
      </c>
      <c r="EG1286" s="495" t="str">
        <f>""&amp;(MID(数据表!AZ1286,1,MIN(FIND({0;1;2;3;4;5;6;7;8;9},数据表!AZ1286&amp;"1234567890",1)-1)))&amp;""</f>
        <v/>
      </c>
    </row>
    <row r="1287" spans="2:137" s="310" customFormat="1" ht="12" customHeight="1">
      <c r="B1287" s="286"/>
      <c r="C1287" s="286"/>
      <c r="D1287" s="286"/>
      <c r="E1287" s="479"/>
      <c r="F1287" s="282"/>
      <c r="G1287" s="283"/>
      <c r="H1287" s="421"/>
      <c r="I1287" s="421"/>
      <c r="J1287" s="283"/>
      <c r="K1287" s="421"/>
      <c r="L1287" s="282"/>
      <c r="N1287" s="282"/>
      <c r="S1287" s="282"/>
      <c r="T1287" s="283"/>
      <c r="U1287" s="283"/>
      <c r="V1287" s="283"/>
      <c r="W1287" s="283"/>
      <c r="X1287" s="283"/>
      <c r="Y1287" s="282"/>
      <c r="Z1287" s="282"/>
      <c r="AA1287" s="283"/>
      <c r="AB1287" s="282"/>
      <c r="AC1287" s="282"/>
      <c r="AD1287" s="282"/>
      <c r="AE1287" s="282"/>
      <c r="AF1287" s="283"/>
      <c r="AG1287" s="402"/>
      <c r="AH1287" s="283"/>
      <c r="AI1287" s="283"/>
      <c r="AJ1287" s="283"/>
      <c r="AK1287" s="283"/>
      <c r="AL1287" s="283"/>
      <c r="AM1287" s="282"/>
      <c r="AN1287" s="282"/>
      <c r="AO1287" s="282"/>
      <c r="AP1287" s="282"/>
      <c r="AQ1287" s="282"/>
      <c r="AR1287" s="282"/>
      <c r="AT1287" s="283"/>
      <c r="AU1287" s="283"/>
      <c r="AV1287" s="283"/>
      <c r="AW1287" s="283"/>
      <c r="AY1287" s="283"/>
      <c r="AZ1287" s="282"/>
      <c r="BA1287" s="283"/>
      <c r="BB1287" s="282"/>
      <c r="BC1287" s="282"/>
      <c r="BD1287" s="282"/>
      <c r="BE1287" s="283"/>
      <c r="BG1287" s="282"/>
      <c r="BH1287" s="282"/>
      <c r="BI1287" s="282"/>
      <c r="BL1287" s="421"/>
      <c r="BM1287" s="424"/>
      <c r="BN1287" s="424"/>
      <c r="BO1287" s="424"/>
      <c r="BP1287" s="424"/>
      <c r="BQ1287" s="421"/>
      <c r="BR1287" s="421"/>
      <c r="BV1287" s="282"/>
      <c r="BW1287" s="283"/>
      <c r="BY1287" s="283"/>
      <c r="BZ1287" s="283"/>
      <c r="CA1287" s="283"/>
      <c r="CB1287" s="282"/>
      <c r="CC1287" s="282"/>
      <c r="CD1287" s="282"/>
      <c r="CE1287" s="282"/>
      <c r="CG1287" s="427"/>
      <c r="CH1287" s="402"/>
      <c r="CI1287" s="424"/>
      <c r="CJ1287" s="282"/>
      <c r="CK1287" s="282"/>
      <c r="CL1287" s="283"/>
      <c r="CM1287" s="283"/>
      <c r="CP1287" s="282"/>
      <c r="DC1287" s="282"/>
      <c r="DD1287" s="282"/>
      <c r="DE1287" s="282"/>
      <c r="DF1287" s="282"/>
      <c r="DG1287" s="282"/>
      <c r="DH1287" s="282"/>
      <c r="DI1287" s="282"/>
      <c r="DJ1287" s="282"/>
      <c r="EF1287" s="495" t="str">
        <f>""&amp;(MID(数据表!AZ1287,1,MIN(FIND({"(";"（"},数据表!AZ1287&amp;"(（",1)-1)))&amp;""</f>
        <v/>
      </c>
      <c r="EG1287" s="495" t="str">
        <f>""&amp;(MID(数据表!AZ1287,1,MIN(FIND({0;1;2;3;4;5;6;7;8;9},数据表!AZ1287&amp;"1234567890",1)-1)))&amp;""</f>
        <v/>
      </c>
    </row>
    <row r="1288" spans="2:137" s="310" customFormat="1" ht="12" customHeight="1">
      <c r="B1288" s="286"/>
      <c r="C1288" s="286"/>
      <c r="D1288" s="286"/>
      <c r="E1288" s="479"/>
      <c r="F1288" s="282"/>
      <c r="G1288" s="283"/>
      <c r="H1288" s="421"/>
      <c r="I1288" s="421"/>
      <c r="J1288" s="283"/>
      <c r="K1288" s="421"/>
      <c r="L1288" s="282"/>
      <c r="N1288" s="282"/>
      <c r="S1288" s="282"/>
      <c r="T1288" s="283"/>
      <c r="U1288" s="283"/>
      <c r="V1288" s="283"/>
      <c r="W1288" s="283"/>
      <c r="X1288" s="283"/>
      <c r="Y1288" s="282"/>
      <c r="Z1288" s="282"/>
      <c r="AA1288" s="283"/>
      <c r="AB1288" s="282"/>
      <c r="AC1288" s="282"/>
      <c r="AD1288" s="282"/>
      <c r="AE1288" s="282"/>
      <c r="AF1288" s="283"/>
      <c r="AG1288" s="402"/>
      <c r="AH1288" s="283"/>
      <c r="AI1288" s="283"/>
      <c r="AJ1288" s="283"/>
      <c r="AK1288" s="283"/>
      <c r="AL1288" s="283"/>
      <c r="AM1288" s="282"/>
      <c r="AN1288" s="282"/>
      <c r="AO1288" s="282"/>
      <c r="AP1288" s="282"/>
      <c r="AQ1288" s="282"/>
      <c r="AR1288" s="282"/>
      <c r="AT1288" s="283"/>
      <c r="AU1288" s="283"/>
      <c r="AV1288" s="283"/>
      <c r="AW1288" s="283"/>
      <c r="AY1288" s="283"/>
      <c r="AZ1288" s="282"/>
      <c r="BA1288" s="283"/>
      <c r="BB1288" s="282"/>
      <c r="BC1288" s="282"/>
      <c r="BD1288" s="282"/>
      <c r="BE1288" s="283"/>
      <c r="BG1288" s="282"/>
      <c r="BH1288" s="282"/>
      <c r="BI1288" s="282"/>
      <c r="BL1288" s="421"/>
      <c r="BM1288" s="424"/>
      <c r="BN1288" s="424"/>
      <c r="BO1288" s="424"/>
      <c r="BP1288" s="424"/>
      <c r="BQ1288" s="421"/>
      <c r="BR1288" s="421"/>
      <c r="BV1288" s="282"/>
      <c r="BW1288" s="283"/>
      <c r="BY1288" s="283"/>
      <c r="BZ1288" s="283"/>
      <c r="CA1288" s="283"/>
      <c r="CB1288" s="282"/>
      <c r="CC1288" s="282"/>
      <c r="CD1288" s="282"/>
      <c r="CE1288" s="282"/>
      <c r="CG1288" s="427"/>
      <c r="CH1288" s="402"/>
      <c r="CI1288" s="424"/>
      <c r="CJ1288" s="282"/>
      <c r="CK1288" s="282"/>
      <c r="CL1288" s="283"/>
      <c r="CM1288" s="283"/>
      <c r="CP1288" s="282"/>
      <c r="DC1288" s="282"/>
      <c r="DD1288" s="282"/>
      <c r="DE1288" s="282"/>
      <c r="DF1288" s="282"/>
      <c r="DG1288" s="282"/>
      <c r="DH1288" s="282"/>
      <c r="DI1288" s="282"/>
      <c r="DJ1288" s="282"/>
      <c r="EF1288" s="495" t="str">
        <f>""&amp;(MID(数据表!AZ1288,1,MIN(FIND({"(";"（"},数据表!AZ1288&amp;"(（",1)-1)))&amp;""</f>
        <v/>
      </c>
      <c r="EG1288" s="495" t="str">
        <f>""&amp;(MID(数据表!AZ1288,1,MIN(FIND({0;1;2;3;4;5;6;7;8;9},数据表!AZ1288&amp;"1234567890",1)-1)))&amp;""</f>
        <v/>
      </c>
    </row>
    <row r="1289" spans="2:137" s="310" customFormat="1" ht="12" customHeight="1">
      <c r="B1289" s="286"/>
      <c r="C1289" s="286"/>
      <c r="D1289" s="286"/>
      <c r="E1289" s="479"/>
      <c r="F1289" s="282"/>
      <c r="G1289" s="283"/>
      <c r="H1289" s="421"/>
      <c r="I1289" s="421"/>
      <c r="J1289" s="283"/>
      <c r="K1289" s="421"/>
      <c r="L1289" s="282"/>
      <c r="N1289" s="282"/>
      <c r="S1289" s="282"/>
      <c r="T1289" s="283"/>
      <c r="U1289" s="283"/>
      <c r="V1289" s="283"/>
      <c r="W1289" s="283"/>
      <c r="X1289" s="283"/>
      <c r="Y1289" s="282"/>
      <c r="Z1289" s="282"/>
      <c r="AA1289" s="283"/>
      <c r="AB1289" s="282"/>
      <c r="AC1289" s="282"/>
      <c r="AD1289" s="282"/>
      <c r="AE1289" s="282"/>
      <c r="AF1289" s="283"/>
      <c r="AG1289" s="402"/>
      <c r="AH1289" s="283"/>
      <c r="AI1289" s="283"/>
      <c r="AJ1289" s="283"/>
      <c r="AK1289" s="283"/>
      <c r="AL1289" s="283"/>
      <c r="AM1289" s="282"/>
      <c r="AN1289" s="282"/>
      <c r="AO1289" s="282"/>
      <c r="AP1289" s="282"/>
      <c r="AQ1289" s="282"/>
      <c r="AR1289" s="282"/>
      <c r="AT1289" s="283"/>
      <c r="AU1289" s="283"/>
      <c r="AV1289" s="283"/>
      <c r="AW1289" s="283"/>
      <c r="AY1289" s="283"/>
      <c r="AZ1289" s="282"/>
      <c r="BA1289" s="283"/>
      <c r="BB1289" s="282"/>
      <c r="BC1289" s="282"/>
      <c r="BD1289" s="282"/>
      <c r="BE1289" s="283"/>
      <c r="BG1289" s="282"/>
      <c r="BH1289" s="282"/>
      <c r="BI1289" s="282"/>
      <c r="BL1289" s="421"/>
      <c r="BM1289" s="424"/>
      <c r="BN1289" s="424"/>
      <c r="BO1289" s="424"/>
      <c r="BP1289" s="424"/>
      <c r="BQ1289" s="421"/>
      <c r="BR1289" s="421"/>
      <c r="BV1289" s="282"/>
      <c r="BW1289" s="283"/>
      <c r="BY1289" s="283"/>
      <c r="BZ1289" s="283"/>
      <c r="CA1289" s="283"/>
      <c r="CB1289" s="282"/>
      <c r="CC1289" s="282"/>
      <c r="CD1289" s="282"/>
      <c r="CE1289" s="282"/>
      <c r="CG1289" s="427"/>
      <c r="CH1289" s="402"/>
      <c r="CI1289" s="424"/>
      <c r="CJ1289" s="282"/>
      <c r="CK1289" s="282"/>
      <c r="CL1289" s="283"/>
      <c r="CM1289" s="283"/>
      <c r="CP1289" s="282"/>
      <c r="DC1289" s="282"/>
      <c r="DD1289" s="282"/>
      <c r="DE1289" s="282"/>
      <c r="DF1289" s="282"/>
      <c r="DG1289" s="282"/>
      <c r="DH1289" s="282"/>
      <c r="DI1289" s="282"/>
      <c r="DJ1289" s="282"/>
      <c r="EF1289" s="495" t="str">
        <f>""&amp;(MID(数据表!AZ1289,1,MIN(FIND({"(";"（"},数据表!AZ1289&amp;"(（",1)-1)))&amp;""</f>
        <v/>
      </c>
      <c r="EG1289" s="495" t="str">
        <f>""&amp;(MID(数据表!AZ1289,1,MIN(FIND({0;1;2;3;4;5;6;7;8;9},数据表!AZ1289&amp;"1234567890",1)-1)))&amp;""</f>
        <v/>
      </c>
    </row>
    <row r="1290" spans="2:137" s="310" customFormat="1" ht="12" customHeight="1">
      <c r="B1290" s="286"/>
      <c r="C1290" s="286"/>
      <c r="D1290" s="286"/>
      <c r="E1290" s="479"/>
      <c r="F1290" s="282"/>
      <c r="G1290" s="283"/>
      <c r="H1290" s="421"/>
      <c r="I1290" s="421"/>
      <c r="J1290" s="283"/>
      <c r="K1290" s="421"/>
      <c r="L1290" s="282"/>
      <c r="N1290" s="282"/>
      <c r="S1290" s="282"/>
      <c r="T1290" s="283"/>
      <c r="U1290" s="283"/>
      <c r="V1290" s="283"/>
      <c r="W1290" s="283"/>
      <c r="X1290" s="283"/>
      <c r="Y1290" s="282"/>
      <c r="Z1290" s="282"/>
      <c r="AA1290" s="283"/>
      <c r="AB1290" s="282"/>
      <c r="AC1290" s="282"/>
      <c r="AD1290" s="282"/>
      <c r="AE1290" s="282"/>
      <c r="AF1290" s="283"/>
      <c r="AG1290" s="402"/>
      <c r="AH1290" s="283"/>
      <c r="AI1290" s="283"/>
      <c r="AJ1290" s="283"/>
      <c r="AK1290" s="283"/>
      <c r="AL1290" s="283"/>
      <c r="AM1290" s="282"/>
      <c r="AN1290" s="282"/>
      <c r="AO1290" s="282"/>
      <c r="AP1290" s="282"/>
      <c r="AQ1290" s="282"/>
      <c r="AR1290" s="282"/>
      <c r="AT1290" s="283"/>
      <c r="AU1290" s="283"/>
      <c r="AV1290" s="283"/>
      <c r="AW1290" s="283"/>
      <c r="AY1290" s="283"/>
      <c r="AZ1290" s="282"/>
      <c r="BA1290" s="283"/>
      <c r="BB1290" s="282"/>
      <c r="BC1290" s="282"/>
      <c r="BD1290" s="282"/>
      <c r="BE1290" s="283"/>
      <c r="BG1290" s="282"/>
      <c r="BH1290" s="282"/>
      <c r="BI1290" s="282"/>
      <c r="BL1290" s="421"/>
      <c r="BM1290" s="424"/>
      <c r="BN1290" s="424"/>
      <c r="BO1290" s="424"/>
      <c r="BP1290" s="424"/>
      <c r="BQ1290" s="421"/>
      <c r="BR1290" s="421"/>
      <c r="BV1290" s="282"/>
      <c r="BW1290" s="283"/>
      <c r="BY1290" s="283"/>
      <c r="BZ1290" s="283"/>
      <c r="CA1290" s="283"/>
      <c r="CB1290" s="282"/>
      <c r="CC1290" s="282"/>
      <c r="CD1290" s="282"/>
      <c r="CE1290" s="282"/>
      <c r="CG1290" s="427"/>
      <c r="CH1290" s="402"/>
      <c r="CI1290" s="424"/>
      <c r="CJ1290" s="282"/>
      <c r="CK1290" s="282"/>
      <c r="CL1290" s="283"/>
      <c r="CM1290" s="283"/>
      <c r="CP1290" s="282"/>
      <c r="DC1290" s="282"/>
      <c r="DD1290" s="282"/>
      <c r="DE1290" s="282"/>
      <c r="DF1290" s="282"/>
      <c r="DG1290" s="282"/>
      <c r="DH1290" s="282"/>
      <c r="DI1290" s="282"/>
      <c r="DJ1290" s="282"/>
      <c r="EF1290" s="495" t="str">
        <f>""&amp;(MID(数据表!AZ1290,1,MIN(FIND({"(";"（"},数据表!AZ1290&amp;"(（",1)-1)))&amp;""</f>
        <v/>
      </c>
      <c r="EG1290" s="495" t="str">
        <f>""&amp;(MID(数据表!AZ1290,1,MIN(FIND({0;1;2;3;4;5;6;7;8;9},数据表!AZ1290&amp;"1234567890",1)-1)))&amp;""</f>
        <v/>
      </c>
    </row>
    <row r="1291" spans="2:137" s="310" customFormat="1" ht="12" customHeight="1">
      <c r="B1291" s="286"/>
      <c r="C1291" s="286"/>
      <c r="D1291" s="286"/>
      <c r="E1291" s="479"/>
      <c r="F1291" s="282"/>
      <c r="G1291" s="283"/>
      <c r="H1291" s="421"/>
      <c r="I1291" s="421"/>
      <c r="J1291" s="283"/>
      <c r="K1291" s="421"/>
      <c r="L1291" s="282"/>
      <c r="N1291" s="282"/>
      <c r="S1291" s="282"/>
      <c r="T1291" s="283"/>
      <c r="U1291" s="283"/>
      <c r="V1291" s="283"/>
      <c r="W1291" s="283"/>
      <c r="X1291" s="283"/>
      <c r="Y1291" s="282"/>
      <c r="Z1291" s="282"/>
      <c r="AA1291" s="283"/>
      <c r="AB1291" s="282"/>
      <c r="AC1291" s="282"/>
      <c r="AD1291" s="282"/>
      <c r="AE1291" s="282"/>
      <c r="AF1291" s="283"/>
      <c r="AG1291" s="402"/>
      <c r="AH1291" s="283"/>
      <c r="AI1291" s="283"/>
      <c r="AJ1291" s="283"/>
      <c r="AK1291" s="283"/>
      <c r="AL1291" s="283"/>
      <c r="AM1291" s="282"/>
      <c r="AN1291" s="282"/>
      <c r="AO1291" s="282"/>
      <c r="AP1291" s="282"/>
      <c r="AQ1291" s="282"/>
      <c r="AR1291" s="282"/>
      <c r="AT1291" s="283"/>
      <c r="AU1291" s="283"/>
      <c r="AV1291" s="283"/>
      <c r="AW1291" s="283"/>
      <c r="AY1291" s="283"/>
      <c r="AZ1291" s="282"/>
      <c r="BA1291" s="283"/>
      <c r="BB1291" s="282"/>
      <c r="BC1291" s="282"/>
      <c r="BD1291" s="282"/>
      <c r="BE1291" s="283"/>
      <c r="BG1291" s="282"/>
      <c r="BH1291" s="282"/>
      <c r="BI1291" s="282"/>
      <c r="BL1291" s="421"/>
      <c r="BM1291" s="424"/>
      <c r="BN1291" s="424"/>
      <c r="BO1291" s="424"/>
      <c r="BP1291" s="424"/>
      <c r="BQ1291" s="421"/>
      <c r="BR1291" s="421"/>
      <c r="BV1291" s="282"/>
      <c r="BW1291" s="283"/>
      <c r="BY1291" s="283"/>
      <c r="BZ1291" s="283"/>
      <c r="CA1291" s="283"/>
      <c r="CB1291" s="282"/>
      <c r="CC1291" s="282"/>
      <c r="CD1291" s="282"/>
      <c r="CE1291" s="282"/>
      <c r="CG1291" s="427"/>
      <c r="CH1291" s="402"/>
      <c r="CI1291" s="424"/>
      <c r="CJ1291" s="282"/>
      <c r="CK1291" s="282"/>
      <c r="CL1291" s="283"/>
      <c r="CM1291" s="283"/>
      <c r="CP1291" s="282"/>
      <c r="DC1291" s="282"/>
      <c r="DD1291" s="282"/>
      <c r="DE1291" s="282"/>
      <c r="DF1291" s="282"/>
      <c r="DG1291" s="282"/>
      <c r="DH1291" s="282"/>
      <c r="DI1291" s="282"/>
      <c r="DJ1291" s="282"/>
      <c r="EF1291" s="495" t="str">
        <f>""&amp;(MID(数据表!AZ1291,1,MIN(FIND({"(";"（"},数据表!AZ1291&amp;"(（",1)-1)))&amp;""</f>
        <v/>
      </c>
      <c r="EG1291" s="495" t="str">
        <f>""&amp;(MID(数据表!AZ1291,1,MIN(FIND({0;1;2;3;4;5;6;7;8;9},数据表!AZ1291&amp;"1234567890",1)-1)))&amp;""</f>
        <v/>
      </c>
    </row>
    <row r="1292" spans="2:137" s="310" customFormat="1" ht="12" customHeight="1">
      <c r="B1292" s="286"/>
      <c r="C1292" s="286"/>
      <c r="D1292" s="286"/>
      <c r="E1292" s="479"/>
      <c r="F1292" s="282"/>
      <c r="G1292" s="283"/>
      <c r="H1292" s="421"/>
      <c r="I1292" s="421"/>
      <c r="J1292" s="283"/>
      <c r="K1292" s="421"/>
      <c r="L1292" s="282"/>
      <c r="N1292" s="282"/>
      <c r="S1292" s="282"/>
      <c r="T1292" s="283"/>
      <c r="U1292" s="283"/>
      <c r="V1292" s="283"/>
      <c r="W1292" s="283"/>
      <c r="X1292" s="283"/>
      <c r="Y1292" s="282"/>
      <c r="Z1292" s="282"/>
      <c r="AA1292" s="283"/>
      <c r="AB1292" s="282"/>
      <c r="AC1292" s="282"/>
      <c r="AD1292" s="282"/>
      <c r="AE1292" s="282"/>
      <c r="AF1292" s="283"/>
      <c r="AG1292" s="402"/>
      <c r="AH1292" s="283"/>
      <c r="AI1292" s="283"/>
      <c r="AJ1292" s="283"/>
      <c r="AK1292" s="283"/>
      <c r="AL1292" s="283"/>
      <c r="AM1292" s="282"/>
      <c r="AN1292" s="282"/>
      <c r="AO1292" s="282"/>
      <c r="AP1292" s="282"/>
      <c r="AQ1292" s="282"/>
      <c r="AR1292" s="282"/>
      <c r="AT1292" s="283"/>
      <c r="AU1292" s="283"/>
      <c r="AV1292" s="283"/>
      <c r="AW1292" s="283"/>
      <c r="AY1292" s="283"/>
      <c r="AZ1292" s="282"/>
      <c r="BA1292" s="283"/>
      <c r="BB1292" s="282"/>
      <c r="BC1292" s="282"/>
      <c r="BD1292" s="282"/>
      <c r="BE1292" s="283"/>
      <c r="BG1292" s="282"/>
      <c r="BH1292" s="282"/>
      <c r="BI1292" s="282"/>
      <c r="BL1292" s="421"/>
      <c r="BM1292" s="424"/>
      <c r="BN1292" s="424"/>
      <c r="BO1292" s="424"/>
      <c r="BP1292" s="424"/>
      <c r="BQ1292" s="421"/>
      <c r="BR1292" s="421"/>
      <c r="BV1292" s="282"/>
      <c r="BW1292" s="283"/>
      <c r="BY1292" s="283"/>
      <c r="BZ1292" s="283"/>
      <c r="CA1292" s="283"/>
      <c r="CB1292" s="282"/>
      <c r="CC1292" s="282"/>
      <c r="CD1292" s="282"/>
      <c r="CE1292" s="282"/>
      <c r="CG1292" s="427"/>
      <c r="CH1292" s="402"/>
      <c r="CI1292" s="424"/>
      <c r="CJ1292" s="282"/>
      <c r="CK1292" s="282"/>
      <c r="CL1292" s="283"/>
      <c r="CM1292" s="283"/>
      <c r="CP1292" s="282"/>
      <c r="DC1292" s="282"/>
      <c r="DD1292" s="282"/>
      <c r="DE1292" s="282"/>
      <c r="DF1292" s="282"/>
      <c r="DG1292" s="282"/>
      <c r="DH1292" s="282"/>
      <c r="DI1292" s="282"/>
      <c r="DJ1292" s="282"/>
      <c r="EF1292" s="495" t="str">
        <f>""&amp;(MID(数据表!AZ1292,1,MIN(FIND({"(";"（"},数据表!AZ1292&amp;"(（",1)-1)))&amp;""</f>
        <v/>
      </c>
      <c r="EG1292" s="495" t="str">
        <f>""&amp;(MID(数据表!AZ1292,1,MIN(FIND({0;1;2;3;4;5;6;7;8;9},数据表!AZ1292&amp;"1234567890",1)-1)))&amp;""</f>
        <v/>
      </c>
    </row>
    <row r="1293" spans="2:137" s="310" customFormat="1" ht="12" customHeight="1">
      <c r="B1293" s="286"/>
      <c r="C1293" s="286"/>
      <c r="D1293" s="286"/>
      <c r="E1293" s="479"/>
      <c r="F1293" s="282"/>
      <c r="G1293" s="283"/>
      <c r="H1293" s="421"/>
      <c r="I1293" s="421"/>
      <c r="J1293" s="283"/>
      <c r="K1293" s="421"/>
      <c r="L1293" s="282"/>
      <c r="N1293" s="282"/>
      <c r="S1293" s="282"/>
      <c r="T1293" s="283"/>
      <c r="U1293" s="283"/>
      <c r="V1293" s="283"/>
      <c r="W1293" s="283"/>
      <c r="X1293" s="283"/>
      <c r="Y1293" s="282"/>
      <c r="Z1293" s="282"/>
      <c r="AA1293" s="283"/>
      <c r="AB1293" s="282"/>
      <c r="AC1293" s="282"/>
      <c r="AD1293" s="282"/>
      <c r="AE1293" s="282"/>
      <c r="AF1293" s="283"/>
      <c r="AG1293" s="402"/>
      <c r="AH1293" s="283"/>
      <c r="AI1293" s="283"/>
      <c r="AJ1293" s="283"/>
      <c r="AK1293" s="283"/>
      <c r="AL1293" s="283"/>
      <c r="AM1293" s="282"/>
      <c r="AN1293" s="282"/>
      <c r="AO1293" s="282"/>
      <c r="AP1293" s="282"/>
      <c r="AQ1293" s="282"/>
      <c r="AR1293" s="282"/>
      <c r="AT1293" s="283"/>
      <c r="AU1293" s="283"/>
      <c r="AV1293" s="283"/>
      <c r="AW1293" s="283"/>
      <c r="AY1293" s="283"/>
      <c r="AZ1293" s="282"/>
      <c r="BA1293" s="283"/>
      <c r="BB1293" s="282"/>
      <c r="BC1293" s="282"/>
      <c r="BD1293" s="282"/>
      <c r="BE1293" s="283"/>
      <c r="BG1293" s="282"/>
      <c r="BH1293" s="282"/>
      <c r="BI1293" s="282"/>
      <c r="BL1293" s="421"/>
      <c r="BM1293" s="424"/>
      <c r="BN1293" s="424"/>
      <c r="BO1293" s="424"/>
      <c r="BP1293" s="424"/>
      <c r="BQ1293" s="421"/>
      <c r="BR1293" s="421"/>
      <c r="BV1293" s="282"/>
      <c r="BW1293" s="283"/>
      <c r="BY1293" s="283"/>
      <c r="BZ1293" s="283"/>
      <c r="CA1293" s="283"/>
      <c r="CB1293" s="282"/>
      <c r="CC1293" s="282"/>
      <c r="CD1293" s="282"/>
      <c r="CE1293" s="282"/>
      <c r="CG1293" s="427"/>
      <c r="CH1293" s="402"/>
      <c r="CI1293" s="424"/>
      <c r="CJ1293" s="282"/>
      <c r="CK1293" s="282"/>
      <c r="CL1293" s="283"/>
      <c r="CM1293" s="283"/>
      <c r="CP1293" s="282"/>
      <c r="DC1293" s="282"/>
      <c r="DD1293" s="282"/>
      <c r="DE1293" s="282"/>
      <c r="DF1293" s="282"/>
      <c r="DG1293" s="282"/>
      <c r="DH1293" s="282"/>
      <c r="DI1293" s="282"/>
      <c r="DJ1293" s="282"/>
      <c r="EF1293" s="495" t="str">
        <f>""&amp;(MID(数据表!AZ1293,1,MIN(FIND({"(";"（"},数据表!AZ1293&amp;"(（",1)-1)))&amp;""</f>
        <v/>
      </c>
      <c r="EG1293" s="495" t="str">
        <f>""&amp;(MID(数据表!AZ1293,1,MIN(FIND({0;1;2;3;4;5;6;7;8;9},数据表!AZ1293&amp;"1234567890",1)-1)))&amp;""</f>
        <v/>
      </c>
    </row>
    <row r="1294" spans="2:137" s="310" customFormat="1" ht="12" customHeight="1">
      <c r="B1294" s="286"/>
      <c r="C1294" s="286"/>
      <c r="D1294" s="286"/>
      <c r="E1294" s="479"/>
      <c r="F1294" s="282"/>
      <c r="G1294" s="283"/>
      <c r="H1294" s="421"/>
      <c r="I1294" s="421"/>
      <c r="J1294" s="283"/>
      <c r="K1294" s="421"/>
      <c r="L1294" s="282"/>
      <c r="N1294" s="282"/>
      <c r="S1294" s="282"/>
      <c r="T1294" s="283"/>
      <c r="U1294" s="283"/>
      <c r="V1294" s="283"/>
      <c r="W1294" s="283"/>
      <c r="X1294" s="283"/>
      <c r="Y1294" s="282"/>
      <c r="Z1294" s="282"/>
      <c r="AA1294" s="283"/>
      <c r="AB1294" s="282"/>
      <c r="AC1294" s="282"/>
      <c r="AD1294" s="282"/>
      <c r="AE1294" s="282"/>
      <c r="AF1294" s="283"/>
      <c r="AG1294" s="402"/>
      <c r="AH1294" s="283"/>
      <c r="AI1294" s="283"/>
      <c r="AJ1294" s="283"/>
      <c r="AK1294" s="283"/>
      <c r="AL1294" s="283"/>
      <c r="AM1294" s="282"/>
      <c r="AN1294" s="282"/>
      <c r="AO1294" s="282"/>
      <c r="AP1294" s="282"/>
      <c r="AQ1294" s="282"/>
      <c r="AR1294" s="282"/>
      <c r="AT1294" s="283"/>
      <c r="AU1294" s="283"/>
      <c r="AV1294" s="283"/>
      <c r="AW1294" s="283"/>
      <c r="AY1294" s="283"/>
      <c r="AZ1294" s="282"/>
      <c r="BA1294" s="283"/>
      <c r="BB1294" s="282"/>
      <c r="BC1294" s="282"/>
      <c r="BD1294" s="282"/>
      <c r="BE1294" s="283"/>
      <c r="BG1294" s="282"/>
      <c r="BH1294" s="282"/>
      <c r="BI1294" s="282"/>
      <c r="BL1294" s="421"/>
      <c r="BM1294" s="424"/>
      <c r="BN1294" s="424"/>
      <c r="BO1294" s="424"/>
      <c r="BP1294" s="424"/>
      <c r="BQ1294" s="421"/>
      <c r="BR1294" s="421"/>
      <c r="BV1294" s="282"/>
      <c r="BW1294" s="283"/>
      <c r="BY1294" s="283"/>
      <c r="BZ1294" s="283"/>
      <c r="CA1294" s="283"/>
      <c r="CB1294" s="282"/>
      <c r="CC1294" s="282"/>
      <c r="CD1294" s="282"/>
      <c r="CE1294" s="282"/>
      <c r="CG1294" s="427"/>
      <c r="CH1294" s="402"/>
      <c r="CI1294" s="424"/>
      <c r="CJ1294" s="282"/>
      <c r="CK1294" s="282"/>
      <c r="CL1294" s="283"/>
      <c r="CM1294" s="283"/>
      <c r="CP1294" s="282"/>
      <c r="DC1294" s="282"/>
      <c r="DD1294" s="282"/>
      <c r="DE1294" s="282"/>
      <c r="DF1294" s="282"/>
      <c r="DG1294" s="282"/>
      <c r="DH1294" s="282"/>
      <c r="DI1294" s="282"/>
      <c r="DJ1294" s="282"/>
      <c r="EF1294" s="495" t="str">
        <f>""&amp;(MID(数据表!AZ1294,1,MIN(FIND({"(";"（"},数据表!AZ1294&amp;"(（",1)-1)))&amp;""</f>
        <v/>
      </c>
      <c r="EG1294" s="495" t="str">
        <f>""&amp;(MID(数据表!AZ1294,1,MIN(FIND({0;1;2;3;4;5;6;7;8;9},数据表!AZ1294&amp;"1234567890",1)-1)))&amp;""</f>
        <v/>
      </c>
    </row>
    <row r="1295" spans="2:137" s="310" customFormat="1" ht="12" customHeight="1">
      <c r="B1295" s="286"/>
      <c r="C1295" s="286"/>
      <c r="D1295" s="286"/>
      <c r="E1295" s="479"/>
      <c r="F1295" s="282"/>
      <c r="G1295" s="283"/>
      <c r="H1295" s="421"/>
      <c r="I1295" s="421"/>
      <c r="J1295" s="283"/>
      <c r="K1295" s="421"/>
      <c r="L1295" s="282"/>
      <c r="N1295" s="282"/>
      <c r="S1295" s="282"/>
      <c r="T1295" s="283"/>
      <c r="U1295" s="283"/>
      <c r="V1295" s="283"/>
      <c r="W1295" s="283"/>
      <c r="X1295" s="283"/>
      <c r="Y1295" s="282"/>
      <c r="Z1295" s="282"/>
      <c r="AA1295" s="283"/>
      <c r="AB1295" s="282"/>
      <c r="AC1295" s="282"/>
      <c r="AD1295" s="282"/>
      <c r="AE1295" s="282"/>
      <c r="AF1295" s="283"/>
      <c r="AG1295" s="402"/>
      <c r="AH1295" s="283"/>
      <c r="AI1295" s="283"/>
      <c r="AJ1295" s="283"/>
      <c r="AK1295" s="283"/>
      <c r="AL1295" s="283"/>
      <c r="AM1295" s="282"/>
      <c r="AN1295" s="282"/>
      <c r="AO1295" s="282"/>
      <c r="AP1295" s="282"/>
      <c r="AQ1295" s="282"/>
      <c r="AR1295" s="282"/>
      <c r="AT1295" s="283"/>
      <c r="AU1295" s="283"/>
      <c r="AV1295" s="283"/>
      <c r="AW1295" s="283"/>
      <c r="AY1295" s="283"/>
      <c r="AZ1295" s="282"/>
      <c r="BA1295" s="283"/>
      <c r="BB1295" s="282"/>
      <c r="BC1295" s="282"/>
      <c r="BD1295" s="282"/>
      <c r="BE1295" s="283"/>
      <c r="BG1295" s="282"/>
      <c r="BH1295" s="282"/>
      <c r="BI1295" s="282"/>
      <c r="BL1295" s="421"/>
      <c r="BM1295" s="424"/>
      <c r="BN1295" s="424"/>
      <c r="BO1295" s="424"/>
      <c r="BP1295" s="424"/>
      <c r="BQ1295" s="421"/>
      <c r="BR1295" s="421"/>
      <c r="BV1295" s="282"/>
      <c r="BW1295" s="283"/>
      <c r="BY1295" s="283"/>
      <c r="BZ1295" s="283"/>
      <c r="CA1295" s="283"/>
      <c r="CB1295" s="282"/>
      <c r="CC1295" s="282"/>
      <c r="CD1295" s="282"/>
      <c r="CE1295" s="282"/>
      <c r="CG1295" s="427"/>
      <c r="CH1295" s="402"/>
      <c r="CI1295" s="424"/>
      <c r="CJ1295" s="282"/>
      <c r="CK1295" s="282"/>
      <c r="CL1295" s="283"/>
      <c r="CM1295" s="283"/>
      <c r="CP1295" s="282"/>
      <c r="DC1295" s="282"/>
      <c r="DD1295" s="282"/>
      <c r="DE1295" s="282"/>
      <c r="DF1295" s="282"/>
      <c r="DG1295" s="282"/>
      <c r="DH1295" s="282"/>
      <c r="DI1295" s="282"/>
      <c r="DJ1295" s="282"/>
      <c r="EF1295" s="495" t="str">
        <f>""&amp;(MID(数据表!AZ1295,1,MIN(FIND({"(";"（"},数据表!AZ1295&amp;"(（",1)-1)))&amp;""</f>
        <v/>
      </c>
      <c r="EG1295" s="495" t="str">
        <f>""&amp;(MID(数据表!AZ1295,1,MIN(FIND({0;1;2;3;4;5;6;7;8;9},数据表!AZ1295&amp;"1234567890",1)-1)))&amp;""</f>
        <v/>
      </c>
    </row>
    <row r="1296" spans="2:137" s="310" customFormat="1" ht="12" customHeight="1">
      <c r="B1296" s="286"/>
      <c r="C1296" s="286"/>
      <c r="D1296" s="286"/>
      <c r="E1296" s="479"/>
      <c r="F1296" s="282"/>
      <c r="G1296" s="283"/>
      <c r="H1296" s="421"/>
      <c r="I1296" s="421"/>
      <c r="J1296" s="283"/>
      <c r="K1296" s="421"/>
      <c r="L1296" s="282"/>
      <c r="N1296" s="282"/>
      <c r="S1296" s="282"/>
      <c r="T1296" s="283"/>
      <c r="U1296" s="283"/>
      <c r="V1296" s="283"/>
      <c r="W1296" s="283"/>
      <c r="X1296" s="283"/>
      <c r="Y1296" s="282"/>
      <c r="Z1296" s="282"/>
      <c r="AA1296" s="283"/>
      <c r="AB1296" s="282"/>
      <c r="AC1296" s="282"/>
      <c r="AD1296" s="282"/>
      <c r="AE1296" s="282"/>
      <c r="AF1296" s="283"/>
      <c r="AG1296" s="402"/>
      <c r="AH1296" s="283"/>
      <c r="AI1296" s="283"/>
      <c r="AJ1296" s="283"/>
      <c r="AK1296" s="283"/>
      <c r="AL1296" s="283"/>
      <c r="AM1296" s="282"/>
      <c r="AN1296" s="282"/>
      <c r="AO1296" s="282"/>
      <c r="AP1296" s="282"/>
      <c r="AQ1296" s="282"/>
      <c r="AR1296" s="282"/>
      <c r="AT1296" s="283"/>
      <c r="AU1296" s="283"/>
      <c r="AV1296" s="283"/>
      <c r="AW1296" s="283"/>
      <c r="AY1296" s="283"/>
      <c r="AZ1296" s="282"/>
      <c r="BA1296" s="283"/>
      <c r="BB1296" s="282"/>
      <c r="BC1296" s="282"/>
      <c r="BD1296" s="282"/>
      <c r="BE1296" s="283"/>
      <c r="BG1296" s="282"/>
      <c r="BH1296" s="282"/>
      <c r="BI1296" s="282"/>
      <c r="BL1296" s="421"/>
      <c r="BM1296" s="424"/>
      <c r="BN1296" s="424"/>
      <c r="BO1296" s="424"/>
      <c r="BP1296" s="424"/>
      <c r="BQ1296" s="421"/>
      <c r="BR1296" s="421"/>
      <c r="BV1296" s="282"/>
      <c r="BW1296" s="283"/>
      <c r="BY1296" s="283"/>
      <c r="BZ1296" s="283"/>
      <c r="CA1296" s="283"/>
      <c r="CB1296" s="282"/>
      <c r="CC1296" s="282"/>
      <c r="CD1296" s="282"/>
      <c r="CE1296" s="282"/>
      <c r="CG1296" s="427"/>
      <c r="CH1296" s="402"/>
      <c r="CI1296" s="424"/>
      <c r="CJ1296" s="282"/>
      <c r="CK1296" s="282"/>
      <c r="CL1296" s="283"/>
      <c r="CM1296" s="283"/>
      <c r="CP1296" s="282"/>
      <c r="DC1296" s="282"/>
      <c r="DD1296" s="282"/>
      <c r="DE1296" s="282"/>
      <c r="DF1296" s="282"/>
      <c r="DG1296" s="282"/>
      <c r="DH1296" s="282"/>
      <c r="DI1296" s="282"/>
      <c r="DJ1296" s="282"/>
      <c r="EF1296" s="495" t="str">
        <f>""&amp;(MID(数据表!AZ1296,1,MIN(FIND({"(";"（"},数据表!AZ1296&amp;"(（",1)-1)))&amp;""</f>
        <v/>
      </c>
      <c r="EG1296" s="495" t="str">
        <f>""&amp;(MID(数据表!AZ1296,1,MIN(FIND({0;1;2;3;4;5;6;7;8;9},数据表!AZ1296&amp;"1234567890",1)-1)))&amp;""</f>
        <v/>
      </c>
    </row>
    <row r="1297" spans="2:137" s="310" customFormat="1" ht="12" customHeight="1">
      <c r="B1297" s="286"/>
      <c r="C1297" s="286"/>
      <c r="D1297" s="286"/>
      <c r="E1297" s="479"/>
      <c r="F1297" s="282"/>
      <c r="G1297" s="283"/>
      <c r="H1297" s="421"/>
      <c r="I1297" s="421"/>
      <c r="J1297" s="283"/>
      <c r="K1297" s="421"/>
      <c r="L1297" s="282"/>
      <c r="N1297" s="282"/>
      <c r="S1297" s="282"/>
      <c r="T1297" s="283"/>
      <c r="U1297" s="283"/>
      <c r="V1297" s="283"/>
      <c r="W1297" s="283"/>
      <c r="X1297" s="283"/>
      <c r="Y1297" s="282"/>
      <c r="Z1297" s="282"/>
      <c r="AA1297" s="283"/>
      <c r="AB1297" s="282"/>
      <c r="AC1297" s="282"/>
      <c r="AD1297" s="282"/>
      <c r="AE1297" s="282"/>
      <c r="AF1297" s="283"/>
      <c r="AG1297" s="402"/>
      <c r="AH1297" s="283"/>
      <c r="AI1297" s="283"/>
      <c r="AJ1297" s="283"/>
      <c r="AK1297" s="283"/>
      <c r="AL1297" s="283"/>
      <c r="AM1297" s="282"/>
      <c r="AN1297" s="282"/>
      <c r="AO1297" s="282"/>
      <c r="AP1297" s="282"/>
      <c r="AQ1297" s="282"/>
      <c r="AR1297" s="282"/>
      <c r="AT1297" s="283"/>
      <c r="AU1297" s="283"/>
      <c r="AV1297" s="283"/>
      <c r="AW1297" s="283"/>
      <c r="AY1297" s="283"/>
      <c r="AZ1297" s="282"/>
      <c r="BA1297" s="283"/>
      <c r="BB1297" s="282"/>
      <c r="BC1297" s="282"/>
      <c r="BD1297" s="282"/>
      <c r="BE1297" s="283"/>
      <c r="BG1297" s="282"/>
      <c r="BH1297" s="282"/>
      <c r="BI1297" s="282"/>
      <c r="BL1297" s="421"/>
      <c r="BM1297" s="424"/>
      <c r="BN1297" s="424"/>
      <c r="BO1297" s="424"/>
      <c r="BP1297" s="424"/>
      <c r="BQ1297" s="421"/>
      <c r="BR1297" s="421"/>
      <c r="BV1297" s="282"/>
      <c r="BW1297" s="283"/>
      <c r="BY1297" s="283"/>
      <c r="BZ1297" s="283"/>
      <c r="CA1297" s="283"/>
      <c r="CB1297" s="282"/>
      <c r="CC1297" s="282"/>
      <c r="CD1297" s="282"/>
      <c r="CE1297" s="282"/>
      <c r="CG1297" s="427"/>
      <c r="CH1297" s="402"/>
      <c r="CI1297" s="424"/>
      <c r="CJ1297" s="282"/>
      <c r="CK1297" s="282"/>
      <c r="CL1297" s="283"/>
      <c r="CM1297" s="283"/>
      <c r="CP1297" s="282"/>
      <c r="DC1297" s="282"/>
      <c r="DD1297" s="282"/>
      <c r="DE1297" s="282"/>
      <c r="DF1297" s="282"/>
      <c r="DG1297" s="282"/>
      <c r="DH1297" s="282"/>
      <c r="DI1297" s="282"/>
      <c r="DJ1297" s="282"/>
      <c r="EF1297" s="495" t="str">
        <f>""&amp;(MID(数据表!AZ1297,1,MIN(FIND({"(";"（"},数据表!AZ1297&amp;"(（",1)-1)))&amp;""</f>
        <v/>
      </c>
      <c r="EG1297" s="495" t="str">
        <f>""&amp;(MID(数据表!AZ1297,1,MIN(FIND({0;1;2;3;4;5;6;7;8;9},数据表!AZ1297&amp;"1234567890",1)-1)))&amp;""</f>
        <v/>
      </c>
    </row>
    <row r="1298" spans="2:137" s="310" customFormat="1" ht="12" customHeight="1">
      <c r="B1298" s="286"/>
      <c r="C1298" s="286"/>
      <c r="D1298" s="286"/>
      <c r="E1298" s="479"/>
      <c r="F1298" s="282"/>
      <c r="G1298" s="283"/>
      <c r="H1298" s="421"/>
      <c r="I1298" s="421"/>
      <c r="J1298" s="283"/>
      <c r="K1298" s="421"/>
      <c r="L1298" s="282"/>
      <c r="N1298" s="282"/>
      <c r="S1298" s="282"/>
      <c r="T1298" s="283"/>
      <c r="U1298" s="283"/>
      <c r="V1298" s="283"/>
      <c r="W1298" s="283"/>
      <c r="X1298" s="283"/>
      <c r="Y1298" s="282"/>
      <c r="Z1298" s="282"/>
      <c r="AA1298" s="283"/>
      <c r="AB1298" s="282"/>
      <c r="AC1298" s="282"/>
      <c r="AD1298" s="282"/>
      <c r="AE1298" s="282"/>
      <c r="AF1298" s="283"/>
      <c r="AG1298" s="402"/>
      <c r="AH1298" s="283"/>
      <c r="AI1298" s="283"/>
      <c r="AJ1298" s="283"/>
      <c r="AK1298" s="283"/>
      <c r="AL1298" s="283"/>
      <c r="AM1298" s="282"/>
      <c r="AN1298" s="282"/>
      <c r="AO1298" s="282"/>
      <c r="AP1298" s="282"/>
      <c r="AQ1298" s="282"/>
      <c r="AR1298" s="282"/>
      <c r="AT1298" s="283"/>
      <c r="AU1298" s="283"/>
      <c r="AV1298" s="283"/>
      <c r="AW1298" s="283"/>
      <c r="AY1298" s="283"/>
      <c r="AZ1298" s="282"/>
      <c r="BA1298" s="283"/>
      <c r="BB1298" s="282"/>
      <c r="BC1298" s="282"/>
      <c r="BD1298" s="282"/>
      <c r="BE1298" s="283"/>
      <c r="BG1298" s="282"/>
      <c r="BH1298" s="282"/>
      <c r="BI1298" s="282"/>
      <c r="BL1298" s="421"/>
      <c r="BM1298" s="424"/>
      <c r="BN1298" s="424"/>
      <c r="BO1298" s="424"/>
      <c r="BP1298" s="424"/>
      <c r="BQ1298" s="421"/>
      <c r="BR1298" s="421"/>
      <c r="BV1298" s="282"/>
      <c r="BW1298" s="283"/>
      <c r="BY1298" s="283"/>
      <c r="BZ1298" s="283"/>
      <c r="CA1298" s="283"/>
      <c r="CB1298" s="282"/>
      <c r="CC1298" s="282"/>
      <c r="CD1298" s="282"/>
      <c r="CE1298" s="282"/>
      <c r="CG1298" s="427"/>
      <c r="CH1298" s="402"/>
      <c r="CI1298" s="424"/>
      <c r="CJ1298" s="282"/>
      <c r="CK1298" s="282"/>
      <c r="CL1298" s="283"/>
      <c r="CM1298" s="283"/>
      <c r="CP1298" s="282"/>
      <c r="DC1298" s="282"/>
      <c r="DD1298" s="282"/>
      <c r="DE1298" s="282"/>
      <c r="DF1298" s="282"/>
      <c r="DG1298" s="282"/>
      <c r="DH1298" s="282"/>
      <c r="DI1298" s="282"/>
      <c r="DJ1298" s="282"/>
      <c r="EF1298" s="495" t="str">
        <f>""&amp;(MID(数据表!AZ1298,1,MIN(FIND({"(";"（"},数据表!AZ1298&amp;"(（",1)-1)))&amp;""</f>
        <v/>
      </c>
      <c r="EG1298" s="495" t="str">
        <f>""&amp;(MID(数据表!AZ1298,1,MIN(FIND({0;1;2;3;4;5;6;7;8;9},数据表!AZ1298&amp;"1234567890",1)-1)))&amp;""</f>
        <v/>
      </c>
    </row>
    <row r="1299" spans="2:137" s="310" customFormat="1" ht="12" customHeight="1">
      <c r="B1299" s="286"/>
      <c r="C1299" s="286"/>
      <c r="D1299" s="286"/>
      <c r="E1299" s="479"/>
      <c r="F1299" s="282"/>
      <c r="G1299" s="283"/>
      <c r="H1299" s="421"/>
      <c r="I1299" s="421"/>
      <c r="J1299" s="283"/>
      <c r="K1299" s="421"/>
      <c r="L1299" s="282"/>
      <c r="N1299" s="282"/>
      <c r="S1299" s="282"/>
      <c r="T1299" s="283"/>
      <c r="U1299" s="283"/>
      <c r="V1299" s="283"/>
      <c r="W1299" s="283"/>
      <c r="X1299" s="283"/>
      <c r="Y1299" s="282"/>
      <c r="Z1299" s="282"/>
      <c r="AA1299" s="283"/>
      <c r="AB1299" s="282"/>
      <c r="AC1299" s="282"/>
      <c r="AD1299" s="282"/>
      <c r="AE1299" s="282"/>
      <c r="AF1299" s="283"/>
      <c r="AG1299" s="402"/>
      <c r="AH1299" s="283"/>
      <c r="AI1299" s="283"/>
      <c r="AJ1299" s="283"/>
      <c r="AK1299" s="283"/>
      <c r="AL1299" s="283"/>
      <c r="AM1299" s="282"/>
      <c r="AN1299" s="282"/>
      <c r="AO1299" s="282"/>
      <c r="AP1299" s="282"/>
      <c r="AQ1299" s="282"/>
      <c r="AR1299" s="282"/>
      <c r="AT1299" s="283"/>
      <c r="AU1299" s="283"/>
      <c r="AV1299" s="283"/>
      <c r="AW1299" s="283"/>
      <c r="AY1299" s="283"/>
      <c r="AZ1299" s="282"/>
      <c r="BA1299" s="283"/>
      <c r="BB1299" s="282"/>
      <c r="BC1299" s="282"/>
      <c r="BD1299" s="282"/>
      <c r="BE1299" s="283"/>
      <c r="BG1299" s="282"/>
      <c r="BH1299" s="282"/>
      <c r="BI1299" s="282"/>
      <c r="BL1299" s="421"/>
      <c r="BM1299" s="424"/>
      <c r="BN1299" s="424"/>
      <c r="BO1299" s="424"/>
      <c r="BP1299" s="424"/>
      <c r="BQ1299" s="421"/>
      <c r="BR1299" s="421"/>
      <c r="BV1299" s="282"/>
      <c r="BW1299" s="283"/>
      <c r="BY1299" s="283"/>
      <c r="BZ1299" s="283"/>
      <c r="CA1299" s="283"/>
      <c r="CB1299" s="282"/>
      <c r="CC1299" s="282"/>
      <c r="CD1299" s="282"/>
      <c r="CE1299" s="282"/>
      <c r="CG1299" s="427"/>
      <c r="CH1299" s="402"/>
      <c r="CI1299" s="424"/>
      <c r="CJ1299" s="282"/>
      <c r="CK1299" s="282"/>
      <c r="CL1299" s="283"/>
      <c r="CM1299" s="283"/>
      <c r="CP1299" s="282"/>
      <c r="DC1299" s="282"/>
      <c r="DD1299" s="282"/>
      <c r="DE1299" s="282"/>
      <c r="DF1299" s="282"/>
      <c r="DG1299" s="282"/>
      <c r="DH1299" s="282"/>
      <c r="DI1299" s="282"/>
      <c r="DJ1299" s="282"/>
      <c r="EF1299" s="495" t="str">
        <f>""&amp;(MID(数据表!AZ1299,1,MIN(FIND({"(";"（"},数据表!AZ1299&amp;"(（",1)-1)))&amp;""</f>
        <v/>
      </c>
      <c r="EG1299" s="495" t="str">
        <f>""&amp;(MID(数据表!AZ1299,1,MIN(FIND({0;1;2;3;4;5;6;7;8;9},数据表!AZ1299&amp;"1234567890",1)-1)))&amp;""</f>
        <v/>
      </c>
    </row>
    <row r="1300" spans="2:137" s="310" customFormat="1" ht="12" customHeight="1">
      <c r="B1300" s="286"/>
      <c r="C1300" s="286"/>
      <c r="D1300" s="286"/>
      <c r="E1300" s="479"/>
      <c r="F1300" s="282"/>
      <c r="G1300" s="283"/>
      <c r="H1300" s="421"/>
      <c r="I1300" s="421"/>
      <c r="J1300" s="283"/>
      <c r="K1300" s="421"/>
      <c r="L1300" s="282"/>
      <c r="N1300" s="282"/>
      <c r="S1300" s="282"/>
      <c r="T1300" s="283"/>
      <c r="U1300" s="283"/>
      <c r="V1300" s="283"/>
      <c r="W1300" s="283"/>
      <c r="X1300" s="283"/>
      <c r="Y1300" s="282"/>
      <c r="Z1300" s="282"/>
      <c r="AA1300" s="283"/>
      <c r="AB1300" s="282"/>
      <c r="AC1300" s="282"/>
      <c r="AD1300" s="282"/>
      <c r="AE1300" s="282"/>
      <c r="AF1300" s="283"/>
      <c r="AG1300" s="402"/>
      <c r="AH1300" s="283"/>
      <c r="AI1300" s="283"/>
      <c r="AJ1300" s="283"/>
      <c r="AK1300" s="283"/>
      <c r="AL1300" s="283"/>
      <c r="AM1300" s="282"/>
      <c r="AN1300" s="282"/>
      <c r="AO1300" s="282"/>
      <c r="AP1300" s="282"/>
      <c r="AQ1300" s="282"/>
      <c r="AR1300" s="282"/>
      <c r="AT1300" s="283"/>
      <c r="AU1300" s="283"/>
      <c r="AV1300" s="283"/>
      <c r="AW1300" s="283"/>
      <c r="AY1300" s="283"/>
      <c r="AZ1300" s="282"/>
      <c r="BA1300" s="283"/>
      <c r="BB1300" s="282"/>
      <c r="BC1300" s="282"/>
      <c r="BD1300" s="282"/>
      <c r="BE1300" s="283"/>
      <c r="BG1300" s="282"/>
      <c r="BH1300" s="282"/>
      <c r="BI1300" s="282"/>
      <c r="BL1300" s="421"/>
      <c r="BM1300" s="424"/>
      <c r="BN1300" s="424"/>
      <c r="BO1300" s="424"/>
      <c r="BP1300" s="424"/>
      <c r="BQ1300" s="421"/>
      <c r="BR1300" s="421"/>
      <c r="BV1300" s="282"/>
      <c r="BW1300" s="283"/>
      <c r="BY1300" s="283"/>
      <c r="BZ1300" s="283"/>
      <c r="CA1300" s="283"/>
      <c r="CB1300" s="282"/>
      <c r="CC1300" s="282"/>
      <c r="CD1300" s="282"/>
      <c r="CE1300" s="282"/>
      <c r="CG1300" s="427"/>
      <c r="CH1300" s="402"/>
      <c r="CI1300" s="424"/>
      <c r="CJ1300" s="282"/>
      <c r="CK1300" s="282"/>
      <c r="CL1300" s="283"/>
      <c r="CM1300" s="283"/>
      <c r="CP1300" s="282"/>
      <c r="DC1300" s="282"/>
      <c r="DD1300" s="282"/>
      <c r="DE1300" s="282"/>
      <c r="DF1300" s="282"/>
      <c r="DG1300" s="282"/>
      <c r="DH1300" s="282"/>
      <c r="DI1300" s="282"/>
      <c r="DJ1300" s="282"/>
      <c r="EF1300" s="495" t="str">
        <f>""&amp;(MID(数据表!AZ1300,1,MIN(FIND({"(";"（"},数据表!AZ1300&amp;"(（",1)-1)))&amp;""</f>
        <v/>
      </c>
      <c r="EG1300" s="495" t="str">
        <f>""&amp;(MID(数据表!AZ1300,1,MIN(FIND({0;1;2;3;4;5;6;7;8;9},数据表!AZ1300&amp;"1234567890",1)-1)))&amp;""</f>
        <v/>
      </c>
    </row>
    <row r="1301" spans="2:137" s="310" customFormat="1" ht="12" customHeight="1">
      <c r="B1301" s="286"/>
      <c r="C1301" s="286"/>
      <c r="D1301" s="286"/>
      <c r="E1301" s="479"/>
      <c r="F1301" s="282"/>
      <c r="G1301" s="283"/>
      <c r="H1301" s="421"/>
      <c r="I1301" s="421"/>
      <c r="J1301" s="283"/>
      <c r="K1301" s="421"/>
      <c r="L1301" s="282"/>
      <c r="N1301" s="282"/>
      <c r="S1301" s="282"/>
      <c r="T1301" s="283"/>
      <c r="U1301" s="283"/>
      <c r="V1301" s="283"/>
      <c r="W1301" s="283"/>
      <c r="X1301" s="283"/>
      <c r="Y1301" s="282"/>
      <c r="Z1301" s="282"/>
      <c r="AA1301" s="283"/>
      <c r="AB1301" s="282"/>
      <c r="AC1301" s="282"/>
      <c r="AD1301" s="282"/>
      <c r="AE1301" s="282"/>
      <c r="AF1301" s="283"/>
      <c r="AG1301" s="402"/>
      <c r="AH1301" s="283"/>
      <c r="AI1301" s="283"/>
      <c r="AJ1301" s="283"/>
      <c r="AK1301" s="283"/>
      <c r="AL1301" s="283"/>
      <c r="AM1301" s="282"/>
      <c r="AN1301" s="282"/>
      <c r="AO1301" s="282"/>
      <c r="AP1301" s="282"/>
      <c r="AQ1301" s="282"/>
      <c r="AR1301" s="282"/>
      <c r="AT1301" s="283"/>
      <c r="AU1301" s="283"/>
      <c r="AV1301" s="283"/>
      <c r="AW1301" s="283"/>
      <c r="AY1301" s="283"/>
      <c r="AZ1301" s="282"/>
      <c r="BA1301" s="283"/>
      <c r="BB1301" s="282"/>
      <c r="BC1301" s="282"/>
      <c r="BD1301" s="282"/>
      <c r="BE1301" s="283"/>
      <c r="BG1301" s="282"/>
      <c r="BH1301" s="282"/>
      <c r="BI1301" s="282"/>
      <c r="BL1301" s="421"/>
      <c r="BM1301" s="424"/>
      <c r="BN1301" s="424"/>
      <c r="BO1301" s="424"/>
      <c r="BP1301" s="424"/>
      <c r="BQ1301" s="421"/>
      <c r="BR1301" s="421"/>
      <c r="BV1301" s="282"/>
      <c r="BW1301" s="283"/>
      <c r="BY1301" s="283"/>
      <c r="BZ1301" s="283"/>
      <c r="CA1301" s="283"/>
      <c r="CB1301" s="282"/>
      <c r="CC1301" s="282"/>
      <c r="CD1301" s="282"/>
      <c r="CE1301" s="282"/>
      <c r="CG1301" s="427"/>
      <c r="CH1301" s="402"/>
      <c r="CI1301" s="424"/>
      <c r="CJ1301" s="282"/>
      <c r="CK1301" s="282"/>
      <c r="CL1301" s="283"/>
      <c r="CM1301" s="283"/>
      <c r="CP1301" s="282"/>
      <c r="DC1301" s="282"/>
      <c r="DD1301" s="282"/>
      <c r="DE1301" s="282"/>
      <c r="DF1301" s="282"/>
      <c r="DG1301" s="282"/>
      <c r="DH1301" s="282"/>
      <c r="DI1301" s="282"/>
      <c r="DJ1301" s="282"/>
      <c r="EF1301" s="495" t="str">
        <f>""&amp;(MID(数据表!AZ1301,1,MIN(FIND({"(";"（"},数据表!AZ1301&amp;"(（",1)-1)))&amp;""</f>
        <v/>
      </c>
      <c r="EG1301" s="495" t="str">
        <f>""&amp;(MID(数据表!AZ1301,1,MIN(FIND({0;1;2;3;4;5;6;7;8;9},数据表!AZ1301&amp;"1234567890",1)-1)))&amp;""</f>
        <v/>
      </c>
    </row>
    <row r="1302" spans="2:137" s="310" customFormat="1" ht="12" customHeight="1">
      <c r="B1302" s="286"/>
      <c r="C1302" s="286"/>
      <c r="D1302" s="286"/>
      <c r="E1302" s="479"/>
      <c r="F1302" s="282"/>
      <c r="G1302" s="283"/>
      <c r="H1302" s="421"/>
      <c r="I1302" s="421"/>
      <c r="J1302" s="283"/>
      <c r="K1302" s="421"/>
      <c r="L1302" s="282"/>
      <c r="N1302" s="282"/>
      <c r="S1302" s="282"/>
      <c r="T1302" s="283"/>
      <c r="U1302" s="283"/>
      <c r="V1302" s="283"/>
      <c r="W1302" s="283"/>
      <c r="X1302" s="283"/>
      <c r="Y1302" s="282"/>
      <c r="Z1302" s="282"/>
      <c r="AA1302" s="283"/>
      <c r="AB1302" s="282"/>
      <c r="AC1302" s="282"/>
      <c r="AD1302" s="282"/>
      <c r="AE1302" s="282"/>
      <c r="AF1302" s="283"/>
      <c r="AG1302" s="402"/>
      <c r="AH1302" s="283"/>
      <c r="AI1302" s="283"/>
      <c r="AJ1302" s="283"/>
      <c r="AK1302" s="283"/>
      <c r="AL1302" s="283"/>
      <c r="AM1302" s="282"/>
      <c r="AN1302" s="282"/>
      <c r="AO1302" s="282"/>
      <c r="AP1302" s="282"/>
      <c r="AQ1302" s="282"/>
      <c r="AR1302" s="282"/>
      <c r="AT1302" s="283"/>
      <c r="AU1302" s="283"/>
      <c r="AV1302" s="283"/>
      <c r="AW1302" s="283"/>
      <c r="AY1302" s="283"/>
      <c r="AZ1302" s="282"/>
      <c r="BA1302" s="283"/>
      <c r="BB1302" s="282"/>
      <c r="BC1302" s="282"/>
      <c r="BD1302" s="282"/>
      <c r="BE1302" s="283"/>
      <c r="BG1302" s="282"/>
      <c r="BH1302" s="282"/>
      <c r="BI1302" s="282"/>
      <c r="BL1302" s="421"/>
      <c r="BM1302" s="424"/>
      <c r="BN1302" s="424"/>
      <c r="BO1302" s="424"/>
      <c r="BP1302" s="424"/>
      <c r="BQ1302" s="421"/>
      <c r="BR1302" s="421"/>
      <c r="BV1302" s="282"/>
      <c r="BW1302" s="283"/>
      <c r="BY1302" s="283"/>
      <c r="BZ1302" s="283"/>
      <c r="CA1302" s="283"/>
      <c r="CB1302" s="282"/>
      <c r="CC1302" s="282"/>
      <c r="CD1302" s="282"/>
      <c r="CE1302" s="282"/>
      <c r="CG1302" s="427"/>
      <c r="CH1302" s="402"/>
      <c r="CI1302" s="424"/>
      <c r="CJ1302" s="282"/>
      <c r="CK1302" s="282"/>
      <c r="CL1302" s="283"/>
      <c r="CM1302" s="283"/>
      <c r="CP1302" s="282"/>
      <c r="DC1302" s="282"/>
      <c r="DD1302" s="282"/>
      <c r="DE1302" s="282"/>
      <c r="DF1302" s="282"/>
      <c r="DG1302" s="282"/>
      <c r="DH1302" s="282"/>
      <c r="DI1302" s="282"/>
      <c r="DJ1302" s="282"/>
      <c r="EF1302" s="495" t="str">
        <f>""&amp;(MID(数据表!AZ1302,1,MIN(FIND({"(";"（"},数据表!AZ1302&amp;"(（",1)-1)))&amp;""</f>
        <v/>
      </c>
      <c r="EG1302" s="495" t="str">
        <f>""&amp;(MID(数据表!AZ1302,1,MIN(FIND({0;1;2;3;4;5;6;7;8;9},数据表!AZ1302&amp;"1234567890",1)-1)))&amp;""</f>
        <v/>
      </c>
    </row>
    <row r="1303" spans="2:137" s="310" customFormat="1" ht="12" customHeight="1">
      <c r="B1303" s="286"/>
      <c r="C1303" s="286"/>
      <c r="D1303" s="286"/>
      <c r="E1303" s="479"/>
      <c r="F1303" s="282"/>
      <c r="G1303" s="283"/>
      <c r="H1303" s="421"/>
      <c r="I1303" s="421"/>
      <c r="J1303" s="283"/>
      <c r="K1303" s="421"/>
      <c r="L1303" s="282"/>
      <c r="N1303" s="282"/>
      <c r="S1303" s="282"/>
      <c r="T1303" s="283"/>
      <c r="U1303" s="283"/>
      <c r="V1303" s="283"/>
      <c r="W1303" s="283"/>
      <c r="X1303" s="283"/>
      <c r="Y1303" s="282"/>
      <c r="Z1303" s="282"/>
      <c r="AA1303" s="283"/>
      <c r="AB1303" s="282"/>
      <c r="AC1303" s="282"/>
      <c r="AD1303" s="282"/>
      <c r="AE1303" s="282"/>
      <c r="AF1303" s="283"/>
      <c r="AG1303" s="402"/>
      <c r="AH1303" s="283"/>
      <c r="AI1303" s="283"/>
      <c r="AJ1303" s="283"/>
      <c r="AK1303" s="283"/>
      <c r="AL1303" s="283"/>
      <c r="AM1303" s="282"/>
      <c r="AN1303" s="282"/>
      <c r="AO1303" s="282"/>
      <c r="AP1303" s="282"/>
      <c r="AQ1303" s="282"/>
      <c r="AR1303" s="282"/>
      <c r="AT1303" s="283"/>
      <c r="AU1303" s="283"/>
      <c r="AV1303" s="283"/>
      <c r="AW1303" s="283"/>
      <c r="AY1303" s="283"/>
      <c r="AZ1303" s="282"/>
      <c r="BA1303" s="283"/>
      <c r="BB1303" s="282"/>
      <c r="BC1303" s="282"/>
      <c r="BD1303" s="282"/>
      <c r="BE1303" s="283"/>
      <c r="BG1303" s="282"/>
      <c r="BH1303" s="282"/>
      <c r="BI1303" s="282"/>
      <c r="BL1303" s="421"/>
      <c r="BM1303" s="424"/>
      <c r="BN1303" s="424"/>
      <c r="BO1303" s="424"/>
      <c r="BP1303" s="424"/>
      <c r="BQ1303" s="421"/>
      <c r="BR1303" s="421"/>
      <c r="BV1303" s="282"/>
      <c r="BW1303" s="283"/>
      <c r="BY1303" s="283"/>
      <c r="BZ1303" s="283"/>
      <c r="CA1303" s="283"/>
      <c r="CB1303" s="282"/>
      <c r="CC1303" s="282"/>
      <c r="CD1303" s="282"/>
      <c r="CE1303" s="282"/>
      <c r="CG1303" s="427"/>
      <c r="CH1303" s="402"/>
      <c r="CI1303" s="424"/>
      <c r="CJ1303" s="282"/>
      <c r="CK1303" s="282"/>
      <c r="CL1303" s="283"/>
      <c r="CM1303" s="283"/>
      <c r="CP1303" s="282"/>
      <c r="DC1303" s="282"/>
      <c r="DD1303" s="282"/>
      <c r="DE1303" s="282"/>
      <c r="DF1303" s="282"/>
      <c r="DG1303" s="282"/>
      <c r="DH1303" s="282"/>
      <c r="DI1303" s="282"/>
      <c r="DJ1303" s="282"/>
      <c r="EF1303" s="495" t="str">
        <f>""&amp;(MID(数据表!AZ1303,1,MIN(FIND({"(";"（"},数据表!AZ1303&amp;"(（",1)-1)))&amp;""</f>
        <v/>
      </c>
      <c r="EG1303" s="495" t="str">
        <f>""&amp;(MID(数据表!AZ1303,1,MIN(FIND({0;1;2;3;4;5;6;7;8;9},数据表!AZ1303&amp;"1234567890",1)-1)))&amp;""</f>
        <v/>
      </c>
    </row>
    <row r="1304" spans="2:137" s="310" customFormat="1" ht="12" customHeight="1">
      <c r="B1304" s="286"/>
      <c r="C1304" s="286"/>
      <c r="D1304" s="286"/>
      <c r="E1304" s="479"/>
      <c r="F1304" s="282"/>
      <c r="G1304" s="283"/>
      <c r="H1304" s="421"/>
      <c r="I1304" s="421"/>
      <c r="J1304" s="283"/>
      <c r="K1304" s="421"/>
      <c r="L1304" s="282"/>
      <c r="N1304" s="282"/>
      <c r="S1304" s="282"/>
      <c r="T1304" s="283"/>
      <c r="U1304" s="283"/>
      <c r="V1304" s="283"/>
      <c r="W1304" s="283"/>
      <c r="X1304" s="283"/>
      <c r="Y1304" s="282"/>
      <c r="Z1304" s="282"/>
      <c r="AA1304" s="283"/>
      <c r="AB1304" s="282"/>
      <c r="AC1304" s="282"/>
      <c r="AD1304" s="282"/>
      <c r="AE1304" s="282"/>
      <c r="AF1304" s="283"/>
      <c r="AG1304" s="402"/>
      <c r="AH1304" s="283"/>
      <c r="AI1304" s="283"/>
      <c r="AJ1304" s="283"/>
      <c r="AK1304" s="283"/>
      <c r="AL1304" s="283"/>
      <c r="AM1304" s="282"/>
      <c r="AN1304" s="282"/>
      <c r="AO1304" s="282"/>
      <c r="AP1304" s="282"/>
      <c r="AQ1304" s="282"/>
      <c r="AR1304" s="282"/>
      <c r="AT1304" s="283"/>
      <c r="AU1304" s="283"/>
      <c r="AV1304" s="283"/>
      <c r="AW1304" s="283"/>
      <c r="AY1304" s="283"/>
      <c r="AZ1304" s="282"/>
      <c r="BA1304" s="283"/>
      <c r="BB1304" s="282"/>
      <c r="BC1304" s="282"/>
      <c r="BD1304" s="282"/>
      <c r="BE1304" s="283"/>
      <c r="BG1304" s="282"/>
      <c r="BH1304" s="282"/>
      <c r="BI1304" s="282"/>
      <c r="BL1304" s="421"/>
      <c r="BM1304" s="424"/>
      <c r="BN1304" s="424"/>
      <c r="BO1304" s="424"/>
      <c r="BP1304" s="424"/>
      <c r="BQ1304" s="421"/>
      <c r="BR1304" s="421"/>
      <c r="BV1304" s="282"/>
      <c r="BW1304" s="283"/>
      <c r="BY1304" s="283"/>
      <c r="BZ1304" s="283"/>
      <c r="CA1304" s="283"/>
      <c r="CB1304" s="282"/>
      <c r="CC1304" s="282"/>
      <c r="CD1304" s="282"/>
      <c r="CE1304" s="282"/>
      <c r="CG1304" s="427"/>
      <c r="CH1304" s="402"/>
      <c r="CI1304" s="424"/>
      <c r="CJ1304" s="282"/>
      <c r="CK1304" s="282"/>
      <c r="CL1304" s="283"/>
      <c r="CM1304" s="283"/>
      <c r="CP1304" s="282"/>
      <c r="DC1304" s="282"/>
      <c r="DD1304" s="282"/>
      <c r="DE1304" s="282"/>
      <c r="DF1304" s="282"/>
      <c r="DG1304" s="282"/>
      <c r="DH1304" s="282"/>
      <c r="DI1304" s="282"/>
      <c r="DJ1304" s="282"/>
      <c r="EF1304" s="495" t="str">
        <f>""&amp;(MID(数据表!AZ1304,1,MIN(FIND({"(";"（"},数据表!AZ1304&amp;"(（",1)-1)))&amp;""</f>
        <v/>
      </c>
      <c r="EG1304" s="495" t="str">
        <f>""&amp;(MID(数据表!AZ1304,1,MIN(FIND({0;1;2;3;4;5;6;7;8;9},数据表!AZ1304&amp;"1234567890",1)-1)))&amp;""</f>
        <v/>
      </c>
    </row>
    <row r="1305" spans="2:137" s="310" customFormat="1" ht="12" customHeight="1">
      <c r="B1305" s="286"/>
      <c r="C1305" s="286"/>
      <c r="D1305" s="286"/>
      <c r="E1305" s="479"/>
      <c r="F1305" s="282"/>
      <c r="G1305" s="283"/>
      <c r="H1305" s="421"/>
      <c r="I1305" s="421"/>
      <c r="J1305" s="283"/>
      <c r="K1305" s="421"/>
      <c r="L1305" s="282"/>
      <c r="N1305" s="282"/>
      <c r="S1305" s="282"/>
      <c r="T1305" s="283"/>
      <c r="U1305" s="283"/>
      <c r="V1305" s="283"/>
      <c r="W1305" s="283"/>
      <c r="X1305" s="283"/>
      <c r="Y1305" s="282"/>
      <c r="Z1305" s="282"/>
      <c r="AA1305" s="283"/>
      <c r="AB1305" s="282"/>
      <c r="AC1305" s="282"/>
      <c r="AD1305" s="282"/>
      <c r="AE1305" s="282"/>
      <c r="AF1305" s="283"/>
      <c r="AG1305" s="402"/>
      <c r="AH1305" s="283"/>
      <c r="AI1305" s="283"/>
      <c r="AJ1305" s="283"/>
      <c r="AK1305" s="283"/>
      <c r="AL1305" s="283"/>
      <c r="AM1305" s="282"/>
      <c r="AN1305" s="282"/>
      <c r="AO1305" s="282"/>
      <c r="AP1305" s="282"/>
      <c r="AQ1305" s="282"/>
      <c r="AR1305" s="282"/>
      <c r="AT1305" s="283"/>
      <c r="AU1305" s="283"/>
      <c r="AV1305" s="283"/>
      <c r="AW1305" s="283"/>
      <c r="AY1305" s="283"/>
      <c r="AZ1305" s="282"/>
      <c r="BA1305" s="283"/>
      <c r="BB1305" s="282"/>
      <c r="BC1305" s="282"/>
      <c r="BD1305" s="282"/>
      <c r="BE1305" s="283"/>
      <c r="BG1305" s="282"/>
      <c r="BH1305" s="282"/>
      <c r="BI1305" s="282"/>
      <c r="BL1305" s="421"/>
      <c r="BM1305" s="424"/>
      <c r="BN1305" s="424"/>
      <c r="BO1305" s="424"/>
      <c r="BP1305" s="424"/>
      <c r="BQ1305" s="421"/>
      <c r="BR1305" s="421"/>
      <c r="BV1305" s="282"/>
      <c r="BW1305" s="283"/>
      <c r="BY1305" s="283"/>
      <c r="BZ1305" s="283"/>
      <c r="CA1305" s="283"/>
      <c r="CB1305" s="282"/>
      <c r="CC1305" s="282"/>
      <c r="CD1305" s="282"/>
      <c r="CE1305" s="282"/>
      <c r="CG1305" s="427"/>
      <c r="CH1305" s="402"/>
      <c r="CI1305" s="424"/>
      <c r="CJ1305" s="282"/>
      <c r="CK1305" s="282"/>
      <c r="CL1305" s="283"/>
      <c r="CM1305" s="283"/>
      <c r="CP1305" s="282"/>
      <c r="DC1305" s="282"/>
      <c r="DD1305" s="282"/>
      <c r="DE1305" s="282"/>
      <c r="DF1305" s="282"/>
      <c r="DG1305" s="282"/>
      <c r="DH1305" s="282"/>
      <c r="DI1305" s="282"/>
      <c r="DJ1305" s="282"/>
      <c r="EF1305" s="495" t="str">
        <f>""&amp;(MID(数据表!AZ1305,1,MIN(FIND({"(";"（"},数据表!AZ1305&amp;"(（",1)-1)))&amp;""</f>
        <v/>
      </c>
      <c r="EG1305" s="495" t="str">
        <f>""&amp;(MID(数据表!AZ1305,1,MIN(FIND({0;1;2;3;4;5;6;7;8;9},数据表!AZ1305&amp;"1234567890",1)-1)))&amp;""</f>
        <v/>
      </c>
    </row>
    <row r="1306" spans="2:137" s="310" customFormat="1" ht="12" customHeight="1">
      <c r="B1306" s="286"/>
      <c r="C1306" s="286"/>
      <c r="D1306" s="286"/>
      <c r="E1306" s="479"/>
      <c r="F1306" s="282"/>
      <c r="G1306" s="283"/>
      <c r="H1306" s="421"/>
      <c r="I1306" s="421"/>
      <c r="J1306" s="283"/>
      <c r="K1306" s="421"/>
      <c r="L1306" s="282"/>
      <c r="N1306" s="282"/>
      <c r="S1306" s="282"/>
      <c r="T1306" s="283"/>
      <c r="U1306" s="283"/>
      <c r="V1306" s="283"/>
      <c r="W1306" s="283"/>
      <c r="X1306" s="283"/>
      <c r="Y1306" s="282"/>
      <c r="Z1306" s="282"/>
      <c r="AA1306" s="283"/>
      <c r="AB1306" s="282"/>
      <c r="AC1306" s="282"/>
      <c r="AD1306" s="282"/>
      <c r="AE1306" s="282"/>
      <c r="AF1306" s="283"/>
      <c r="AG1306" s="402"/>
      <c r="AH1306" s="283"/>
      <c r="AI1306" s="283"/>
      <c r="AJ1306" s="283"/>
      <c r="AK1306" s="283"/>
      <c r="AL1306" s="283"/>
      <c r="AM1306" s="282"/>
      <c r="AN1306" s="282"/>
      <c r="AO1306" s="282"/>
      <c r="AP1306" s="282"/>
      <c r="AQ1306" s="282"/>
      <c r="AR1306" s="282"/>
      <c r="AT1306" s="283"/>
      <c r="AU1306" s="283"/>
      <c r="AV1306" s="283"/>
      <c r="AW1306" s="283"/>
      <c r="AY1306" s="283"/>
      <c r="AZ1306" s="282"/>
      <c r="BA1306" s="283"/>
      <c r="BB1306" s="282"/>
      <c r="BC1306" s="282"/>
      <c r="BD1306" s="282"/>
      <c r="BE1306" s="283"/>
      <c r="BG1306" s="282"/>
      <c r="BH1306" s="282"/>
      <c r="BI1306" s="282"/>
      <c r="BL1306" s="421"/>
      <c r="BM1306" s="424"/>
      <c r="BN1306" s="424"/>
      <c r="BO1306" s="424"/>
      <c r="BP1306" s="424"/>
      <c r="BQ1306" s="421"/>
      <c r="BR1306" s="421"/>
      <c r="BV1306" s="282"/>
      <c r="BW1306" s="283"/>
      <c r="BY1306" s="283"/>
      <c r="BZ1306" s="283"/>
      <c r="CA1306" s="283"/>
      <c r="CB1306" s="282"/>
      <c r="CC1306" s="282"/>
      <c r="CD1306" s="282"/>
      <c r="CE1306" s="282"/>
      <c r="CG1306" s="427"/>
      <c r="CH1306" s="402"/>
      <c r="CI1306" s="424"/>
      <c r="CJ1306" s="282"/>
      <c r="CK1306" s="282"/>
      <c r="CL1306" s="283"/>
      <c r="CM1306" s="283"/>
      <c r="CP1306" s="282"/>
      <c r="DC1306" s="282"/>
      <c r="DD1306" s="282"/>
      <c r="DE1306" s="282"/>
      <c r="DF1306" s="282"/>
      <c r="DG1306" s="282"/>
      <c r="DH1306" s="282"/>
      <c r="DI1306" s="282"/>
      <c r="DJ1306" s="282"/>
      <c r="EF1306" s="495" t="str">
        <f>""&amp;(MID(数据表!AZ1306,1,MIN(FIND({"(";"（"},数据表!AZ1306&amp;"(（",1)-1)))&amp;""</f>
        <v/>
      </c>
      <c r="EG1306" s="495" t="str">
        <f>""&amp;(MID(数据表!AZ1306,1,MIN(FIND({0;1;2;3;4;5;6;7;8;9},数据表!AZ1306&amp;"1234567890",1)-1)))&amp;""</f>
        <v/>
      </c>
    </row>
    <row r="1307" spans="2:137" s="310" customFormat="1" ht="12" customHeight="1">
      <c r="B1307" s="286"/>
      <c r="C1307" s="286"/>
      <c r="D1307" s="286"/>
      <c r="E1307" s="479"/>
      <c r="F1307" s="282"/>
      <c r="G1307" s="283"/>
      <c r="H1307" s="421"/>
      <c r="I1307" s="421"/>
      <c r="J1307" s="283"/>
      <c r="K1307" s="421"/>
      <c r="L1307" s="282"/>
      <c r="N1307" s="282"/>
      <c r="S1307" s="282"/>
      <c r="T1307" s="283"/>
      <c r="U1307" s="283"/>
      <c r="V1307" s="283"/>
      <c r="W1307" s="283"/>
      <c r="X1307" s="283"/>
      <c r="Y1307" s="282"/>
      <c r="Z1307" s="282"/>
      <c r="AA1307" s="283"/>
      <c r="AB1307" s="282"/>
      <c r="AC1307" s="282"/>
      <c r="AD1307" s="282"/>
      <c r="AE1307" s="282"/>
      <c r="AF1307" s="283"/>
      <c r="AG1307" s="402"/>
      <c r="AH1307" s="283"/>
      <c r="AI1307" s="283"/>
      <c r="AJ1307" s="283"/>
      <c r="AK1307" s="283"/>
      <c r="AL1307" s="283"/>
      <c r="AM1307" s="282"/>
      <c r="AN1307" s="282"/>
      <c r="AO1307" s="282"/>
      <c r="AP1307" s="282"/>
      <c r="AQ1307" s="282"/>
      <c r="AR1307" s="282"/>
      <c r="AT1307" s="283"/>
      <c r="AU1307" s="283"/>
      <c r="AV1307" s="283"/>
      <c r="AW1307" s="283"/>
      <c r="AY1307" s="283"/>
      <c r="AZ1307" s="282"/>
      <c r="BA1307" s="283"/>
      <c r="BB1307" s="282"/>
      <c r="BC1307" s="282"/>
      <c r="BD1307" s="282"/>
      <c r="BE1307" s="283"/>
      <c r="BG1307" s="282"/>
      <c r="BH1307" s="282"/>
      <c r="BI1307" s="282"/>
      <c r="BL1307" s="421"/>
      <c r="BM1307" s="424"/>
      <c r="BN1307" s="424"/>
      <c r="BO1307" s="424"/>
      <c r="BP1307" s="424"/>
      <c r="BQ1307" s="421"/>
      <c r="BR1307" s="421"/>
      <c r="BV1307" s="282"/>
      <c r="BW1307" s="283"/>
      <c r="BY1307" s="283"/>
      <c r="BZ1307" s="283"/>
      <c r="CA1307" s="283"/>
      <c r="CB1307" s="282"/>
      <c r="CC1307" s="282"/>
      <c r="CD1307" s="282"/>
      <c r="CE1307" s="282"/>
      <c r="CG1307" s="427"/>
      <c r="CH1307" s="402"/>
      <c r="CI1307" s="424"/>
      <c r="CJ1307" s="282"/>
      <c r="CK1307" s="282"/>
      <c r="CL1307" s="283"/>
      <c r="CM1307" s="283"/>
      <c r="CP1307" s="282"/>
      <c r="DC1307" s="282"/>
      <c r="DD1307" s="282"/>
      <c r="DE1307" s="282"/>
      <c r="DF1307" s="282"/>
      <c r="DG1307" s="282"/>
      <c r="DH1307" s="282"/>
      <c r="DI1307" s="282"/>
      <c r="DJ1307" s="282"/>
      <c r="EF1307" s="495" t="str">
        <f>""&amp;(MID(数据表!AZ1307,1,MIN(FIND({"(";"（"},数据表!AZ1307&amp;"(（",1)-1)))&amp;""</f>
        <v/>
      </c>
      <c r="EG1307" s="495" t="str">
        <f>""&amp;(MID(数据表!AZ1307,1,MIN(FIND({0;1;2;3;4;5;6;7;8;9},数据表!AZ1307&amp;"1234567890",1)-1)))&amp;""</f>
        <v/>
      </c>
    </row>
    <row r="1308" spans="2:137" s="310" customFormat="1" ht="12" customHeight="1">
      <c r="B1308" s="286"/>
      <c r="C1308" s="286"/>
      <c r="D1308" s="286"/>
      <c r="E1308" s="479"/>
      <c r="F1308" s="282"/>
      <c r="G1308" s="283"/>
      <c r="H1308" s="421"/>
      <c r="I1308" s="421"/>
      <c r="J1308" s="283"/>
      <c r="K1308" s="421"/>
      <c r="L1308" s="282"/>
      <c r="N1308" s="282"/>
      <c r="S1308" s="282"/>
      <c r="T1308" s="283"/>
      <c r="U1308" s="283"/>
      <c r="V1308" s="283"/>
      <c r="W1308" s="283"/>
      <c r="X1308" s="283"/>
      <c r="Y1308" s="282"/>
      <c r="Z1308" s="282"/>
      <c r="AA1308" s="283"/>
      <c r="AB1308" s="282"/>
      <c r="AC1308" s="282"/>
      <c r="AD1308" s="282"/>
      <c r="AE1308" s="282"/>
      <c r="AF1308" s="283"/>
      <c r="AG1308" s="402"/>
      <c r="AH1308" s="283"/>
      <c r="AI1308" s="283"/>
      <c r="AJ1308" s="283"/>
      <c r="AK1308" s="283"/>
      <c r="AL1308" s="283"/>
      <c r="AM1308" s="282"/>
      <c r="AN1308" s="282"/>
      <c r="AO1308" s="282"/>
      <c r="AP1308" s="282"/>
      <c r="AQ1308" s="282"/>
      <c r="AR1308" s="282"/>
      <c r="AT1308" s="283"/>
      <c r="AU1308" s="283"/>
      <c r="AV1308" s="283"/>
      <c r="AW1308" s="283"/>
      <c r="AY1308" s="283"/>
      <c r="AZ1308" s="282"/>
      <c r="BA1308" s="283"/>
      <c r="BB1308" s="282"/>
      <c r="BC1308" s="282"/>
      <c r="BD1308" s="282"/>
      <c r="BE1308" s="283"/>
      <c r="BG1308" s="282"/>
      <c r="BH1308" s="282"/>
      <c r="BI1308" s="282"/>
      <c r="BL1308" s="421"/>
      <c r="BM1308" s="424"/>
      <c r="BN1308" s="424"/>
      <c r="BO1308" s="424"/>
      <c r="BP1308" s="424"/>
      <c r="BQ1308" s="421"/>
      <c r="BR1308" s="421"/>
      <c r="BV1308" s="282"/>
      <c r="BW1308" s="283"/>
      <c r="BY1308" s="283"/>
      <c r="BZ1308" s="283"/>
      <c r="CA1308" s="283"/>
      <c r="CB1308" s="282"/>
      <c r="CC1308" s="282"/>
      <c r="CD1308" s="282"/>
      <c r="CE1308" s="282"/>
      <c r="CG1308" s="427"/>
      <c r="CH1308" s="402"/>
      <c r="CI1308" s="424"/>
      <c r="CJ1308" s="282"/>
      <c r="CK1308" s="282"/>
      <c r="CL1308" s="283"/>
      <c r="CM1308" s="283"/>
      <c r="CP1308" s="282"/>
      <c r="DC1308" s="282"/>
      <c r="DD1308" s="282"/>
      <c r="DE1308" s="282"/>
      <c r="DF1308" s="282"/>
      <c r="DG1308" s="282"/>
      <c r="DH1308" s="282"/>
      <c r="DI1308" s="282"/>
      <c r="DJ1308" s="282"/>
      <c r="EF1308" s="495" t="str">
        <f>""&amp;(MID(数据表!AZ1308,1,MIN(FIND({"(";"（"},数据表!AZ1308&amp;"(（",1)-1)))&amp;""</f>
        <v/>
      </c>
      <c r="EG1308" s="495" t="str">
        <f>""&amp;(MID(数据表!AZ1308,1,MIN(FIND({0;1;2;3;4;5;6;7;8;9},数据表!AZ1308&amp;"1234567890",1)-1)))&amp;""</f>
        <v/>
      </c>
    </row>
    <row r="1309" spans="2:137" s="310" customFormat="1" ht="12" customHeight="1">
      <c r="B1309" s="286"/>
      <c r="C1309" s="286"/>
      <c r="D1309" s="286"/>
      <c r="E1309" s="479"/>
      <c r="F1309" s="282"/>
      <c r="G1309" s="283"/>
      <c r="H1309" s="421"/>
      <c r="I1309" s="421"/>
      <c r="J1309" s="283"/>
      <c r="K1309" s="421"/>
      <c r="L1309" s="282"/>
      <c r="N1309" s="282"/>
      <c r="S1309" s="282"/>
      <c r="T1309" s="283"/>
      <c r="U1309" s="283"/>
      <c r="V1309" s="283"/>
      <c r="W1309" s="283"/>
      <c r="X1309" s="283"/>
      <c r="Y1309" s="282"/>
      <c r="Z1309" s="282"/>
      <c r="AA1309" s="283"/>
      <c r="AB1309" s="282"/>
      <c r="AC1309" s="282"/>
      <c r="AD1309" s="282"/>
      <c r="AE1309" s="282"/>
      <c r="AF1309" s="283"/>
      <c r="AG1309" s="402"/>
      <c r="AH1309" s="283"/>
      <c r="AI1309" s="283"/>
      <c r="AJ1309" s="283"/>
      <c r="AK1309" s="283"/>
      <c r="AL1309" s="283"/>
      <c r="AM1309" s="282"/>
      <c r="AN1309" s="282"/>
      <c r="AO1309" s="282"/>
      <c r="AP1309" s="282"/>
      <c r="AQ1309" s="282"/>
      <c r="AR1309" s="282"/>
      <c r="AT1309" s="283"/>
      <c r="AU1309" s="283"/>
      <c r="AV1309" s="283"/>
      <c r="AW1309" s="283"/>
      <c r="AY1309" s="283"/>
      <c r="AZ1309" s="282"/>
      <c r="BA1309" s="283"/>
      <c r="BB1309" s="282"/>
      <c r="BC1309" s="282"/>
      <c r="BD1309" s="282"/>
      <c r="BE1309" s="283"/>
      <c r="BG1309" s="282"/>
      <c r="BH1309" s="282"/>
      <c r="BI1309" s="282"/>
      <c r="BL1309" s="421"/>
      <c r="BM1309" s="424"/>
      <c r="BN1309" s="424"/>
      <c r="BO1309" s="424"/>
      <c r="BP1309" s="424"/>
      <c r="BQ1309" s="421"/>
      <c r="BR1309" s="421"/>
      <c r="BV1309" s="282"/>
      <c r="BW1309" s="283"/>
      <c r="BY1309" s="283"/>
      <c r="BZ1309" s="283"/>
      <c r="CA1309" s="283"/>
      <c r="CB1309" s="282"/>
      <c r="CC1309" s="282"/>
      <c r="CD1309" s="282"/>
      <c r="CE1309" s="282"/>
      <c r="CG1309" s="427"/>
      <c r="CH1309" s="402"/>
      <c r="CI1309" s="424"/>
      <c r="CJ1309" s="282"/>
      <c r="CK1309" s="282"/>
      <c r="CL1309" s="283"/>
      <c r="CM1309" s="283"/>
      <c r="CP1309" s="282"/>
      <c r="DC1309" s="282"/>
      <c r="DD1309" s="282"/>
      <c r="DE1309" s="282"/>
      <c r="DF1309" s="282"/>
      <c r="DG1309" s="282"/>
      <c r="DH1309" s="282"/>
      <c r="DI1309" s="282"/>
      <c r="DJ1309" s="282"/>
      <c r="EF1309" s="495" t="str">
        <f>""&amp;(MID(数据表!AZ1309,1,MIN(FIND({"(";"（"},数据表!AZ1309&amp;"(（",1)-1)))&amp;""</f>
        <v/>
      </c>
      <c r="EG1309" s="495" t="str">
        <f>""&amp;(MID(数据表!AZ1309,1,MIN(FIND({0;1;2;3;4;5;6;7;8;9},数据表!AZ1309&amp;"1234567890",1)-1)))&amp;""</f>
        <v/>
      </c>
    </row>
    <row r="1310" spans="2:137" s="310" customFormat="1" ht="12" customHeight="1">
      <c r="B1310" s="286"/>
      <c r="C1310" s="286"/>
      <c r="D1310" s="286"/>
      <c r="E1310" s="479"/>
      <c r="F1310" s="282"/>
      <c r="G1310" s="283"/>
      <c r="H1310" s="421"/>
      <c r="I1310" s="421"/>
      <c r="J1310" s="283"/>
      <c r="K1310" s="421"/>
      <c r="L1310" s="282"/>
      <c r="N1310" s="282"/>
      <c r="S1310" s="282"/>
      <c r="T1310" s="283"/>
      <c r="U1310" s="283"/>
      <c r="V1310" s="283"/>
      <c r="W1310" s="283"/>
      <c r="X1310" s="283"/>
      <c r="Y1310" s="282"/>
      <c r="Z1310" s="282"/>
      <c r="AA1310" s="283"/>
      <c r="AB1310" s="282"/>
      <c r="AC1310" s="282"/>
      <c r="AD1310" s="282"/>
      <c r="AE1310" s="282"/>
      <c r="AF1310" s="283"/>
      <c r="AG1310" s="402"/>
      <c r="AH1310" s="283"/>
      <c r="AI1310" s="283"/>
      <c r="AJ1310" s="283"/>
      <c r="AK1310" s="283"/>
      <c r="AL1310" s="283"/>
      <c r="AM1310" s="282"/>
      <c r="AN1310" s="282"/>
      <c r="AO1310" s="282"/>
      <c r="AP1310" s="282"/>
      <c r="AQ1310" s="282"/>
      <c r="AR1310" s="282"/>
      <c r="AT1310" s="283"/>
      <c r="AU1310" s="283"/>
      <c r="AV1310" s="283"/>
      <c r="AW1310" s="283"/>
      <c r="AY1310" s="283"/>
      <c r="AZ1310" s="282"/>
      <c r="BA1310" s="283"/>
      <c r="BB1310" s="282"/>
      <c r="BC1310" s="282"/>
      <c r="BD1310" s="282"/>
      <c r="BE1310" s="283"/>
      <c r="BG1310" s="282"/>
      <c r="BH1310" s="282"/>
      <c r="BI1310" s="282"/>
      <c r="BL1310" s="421"/>
      <c r="BM1310" s="424"/>
      <c r="BN1310" s="424"/>
      <c r="BO1310" s="424"/>
      <c r="BP1310" s="424"/>
      <c r="BQ1310" s="421"/>
      <c r="BR1310" s="421"/>
      <c r="BV1310" s="282"/>
      <c r="BW1310" s="283"/>
      <c r="BY1310" s="283"/>
      <c r="BZ1310" s="283"/>
      <c r="CA1310" s="283"/>
      <c r="CB1310" s="282"/>
      <c r="CC1310" s="282"/>
      <c r="CD1310" s="282"/>
      <c r="CE1310" s="282"/>
      <c r="CG1310" s="427"/>
      <c r="CH1310" s="402"/>
      <c r="CI1310" s="424"/>
      <c r="CJ1310" s="282"/>
      <c r="CK1310" s="282"/>
      <c r="CL1310" s="283"/>
      <c r="CM1310" s="283"/>
      <c r="CP1310" s="282"/>
      <c r="DC1310" s="282"/>
      <c r="DD1310" s="282"/>
      <c r="DE1310" s="282"/>
      <c r="DF1310" s="282"/>
      <c r="DG1310" s="282"/>
      <c r="DH1310" s="282"/>
      <c r="DI1310" s="282"/>
      <c r="DJ1310" s="282"/>
      <c r="EF1310" s="495" t="str">
        <f>""&amp;(MID(数据表!AZ1310,1,MIN(FIND({"(";"（"},数据表!AZ1310&amp;"(（",1)-1)))&amp;""</f>
        <v/>
      </c>
      <c r="EG1310" s="495" t="str">
        <f>""&amp;(MID(数据表!AZ1310,1,MIN(FIND({0;1;2;3;4;5;6;7;8;9},数据表!AZ1310&amp;"1234567890",1)-1)))&amp;""</f>
        <v/>
      </c>
    </row>
    <row r="1311" spans="2:137" s="310" customFormat="1" ht="12" customHeight="1">
      <c r="B1311" s="286"/>
      <c r="C1311" s="286"/>
      <c r="D1311" s="286"/>
      <c r="E1311" s="479"/>
      <c r="F1311" s="282"/>
      <c r="G1311" s="283"/>
      <c r="H1311" s="421"/>
      <c r="I1311" s="421"/>
      <c r="J1311" s="283"/>
      <c r="K1311" s="421"/>
      <c r="L1311" s="282"/>
      <c r="N1311" s="282"/>
      <c r="S1311" s="282"/>
      <c r="T1311" s="283"/>
      <c r="U1311" s="283"/>
      <c r="V1311" s="283"/>
      <c r="W1311" s="283"/>
      <c r="X1311" s="283"/>
      <c r="Y1311" s="282"/>
      <c r="Z1311" s="282"/>
      <c r="AA1311" s="283"/>
      <c r="AB1311" s="282"/>
      <c r="AC1311" s="282"/>
      <c r="AD1311" s="282"/>
      <c r="AE1311" s="282"/>
      <c r="AF1311" s="283"/>
      <c r="AG1311" s="402"/>
      <c r="AH1311" s="283"/>
      <c r="AI1311" s="283"/>
      <c r="AJ1311" s="283"/>
      <c r="AK1311" s="283"/>
      <c r="AL1311" s="283"/>
      <c r="AM1311" s="282"/>
      <c r="AN1311" s="282"/>
      <c r="AO1311" s="282"/>
      <c r="AP1311" s="282"/>
      <c r="AQ1311" s="282"/>
      <c r="AR1311" s="282"/>
      <c r="AT1311" s="283"/>
      <c r="AU1311" s="283"/>
      <c r="AV1311" s="283"/>
      <c r="AW1311" s="283"/>
      <c r="AY1311" s="283"/>
      <c r="AZ1311" s="282"/>
      <c r="BA1311" s="283"/>
      <c r="BB1311" s="282"/>
      <c r="BC1311" s="282"/>
      <c r="BD1311" s="282"/>
      <c r="BE1311" s="283"/>
      <c r="BG1311" s="282"/>
      <c r="BH1311" s="282"/>
      <c r="BI1311" s="282"/>
      <c r="BL1311" s="421"/>
      <c r="BM1311" s="424"/>
      <c r="BN1311" s="424"/>
      <c r="BO1311" s="424"/>
      <c r="BP1311" s="424"/>
      <c r="BQ1311" s="421"/>
      <c r="BR1311" s="421"/>
      <c r="BV1311" s="282"/>
      <c r="BW1311" s="283"/>
      <c r="BY1311" s="283"/>
      <c r="BZ1311" s="283"/>
      <c r="CA1311" s="283"/>
      <c r="CB1311" s="282"/>
      <c r="CC1311" s="282"/>
      <c r="CD1311" s="282"/>
      <c r="CE1311" s="282"/>
      <c r="CG1311" s="427"/>
      <c r="CH1311" s="402"/>
      <c r="CI1311" s="424"/>
      <c r="CJ1311" s="282"/>
      <c r="CK1311" s="282"/>
      <c r="CL1311" s="283"/>
      <c r="CM1311" s="283"/>
      <c r="CP1311" s="282"/>
      <c r="DC1311" s="282"/>
      <c r="DD1311" s="282"/>
      <c r="DE1311" s="282"/>
      <c r="DF1311" s="282"/>
      <c r="DG1311" s="282"/>
      <c r="DH1311" s="282"/>
      <c r="DI1311" s="282"/>
      <c r="DJ1311" s="282"/>
      <c r="EF1311" s="495" t="str">
        <f>""&amp;(MID(数据表!AZ1311,1,MIN(FIND({"(";"（"},数据表!AZ1311&amp;"(（",1)-1)))&amp;""</f>
        <v/>
      </c>
      <c r="EG1311" s="495" t="str">
        <f>""&amp;(MID(数据表!AZ1311,1,MIN(FIND({0;1;2;3;4;5;6;7;8;9},数据表!AZ1311&amp;"1234567890",1)-1)))&amp;""</f>
        <v/>
      </c>
    </row>
    <row r="1312" spans="2:137" s="310" customFormat="1" ht="12" customHeight="1">
      <c r="B1312" s="286"/>
      <c r="C1312" s="286"/>
      <c r="D1312" s="286"/>
      <c r="E1312" s="479"/>
      <c r="F1312" s="282"/>
      <c r="G1312" s="283"/>
      <c r="H1312" s="421"/>
      <c r="I1312" s="421"/>
      <c r="J1312" s="283"/>
      <c r="K1312" s="421"/>
      <c r="L1312" s="282"/>
      <c r="N1312" s="282"/>
      <c r="S1312" s="282"/>
      <c r="T1312" s="283"/>
      <c r="U1312" s="283"/>
      <c r="V1312" s="283"/>
      <c r="W1312" s="283"/>
      <c r="X1312" s="283"/>
      <c r="Y1312" s="282"/>
      <c r="Z1312" s="282"/>
      <c r="AA1312" s="283"/>
      <c r="AB1312" s="282"/>
      <c r="AC1312" s="282"/>
      <c r="AD1312" s="282"/>
      <c r="AE1312" s="282"/>
      <c r="AF1312" s="283"/>
      <c r="AG1312" s="402"/>
      <c r="AH1312" s="283"/>
      <c r="AI1312" s="283"/>
      <c r="AJ1312" s="283"/>
      <c r="AK1312" s="283"/>
      <c r="AL1312" s="283"/>
      <c r="AM1312" s="282"/>
      <c r="AN1312" s="282"/>
      <c r="AO1312" s="282"/>
      <c r="AP1312" s="282"/>
      <c r="AQ1312" s="282"/>
      <c r="AR1312" s="282"/>
      <c r="AT1312" s="283"/>
      <c r="AU1312" s="283"/>
      <c r="AV1312" s="283"/>
      <c r="AW1312" s="283"/>
      <c r="AY1312" s="283"/>
      <c r="AZ1312" s="282"/>
      <c r="BA1312" s="283"/>
      <c r="BB1312" s="282"/>
      <c r="BC1312" s="282"/>
      <c r="BD1312" s="282"/>
      <c r="BE1312" s="283"/>
      <c r="BG1312" s="282"/>
      <c r="BH1312" s="282"/>
      <c r="BI1312" s="282"/>
      <c r="BL1312" s="421"/>
      <c r="BM1312" s="424"/>
      <c r="BN1312" s="424"/>
      <c r="BO1312" s="424"/>
      <c r="BP1312" s="424"/>
      <c r="BQ1312" s="421"/>
      <c r="BR1312" s="421"/>
      <c r="BV1312" s="282"/>
      <c r="BW1312" s="283"/>
      <c r="BY1312" s="283"/>
      <c r="BZ1312" s="283"/>
      <c r="CA1312" s="283"/>
      <c r="CB1312" s="282"/>
      <c r="CC1312" s="282"/>
      <c r="CD1312" s="282"/>
      <c r="CE1312" s="282"/>
      <c r="CG1312" s="427"/>
      <c r="CH1312" s="402"/>
      <c r="CI1312" s="424"/>
      <c r="CJ1312" s="282"/>
      <c r="CK1312" s="282"/>
      <c r="CL1312" s="283"/>
      <c r="CM1312" s="283"/>
      <c r="CP1312" s="282"/>
      <c r="DC1312" s="282"/>
      <c r="DD1312" s="282"/>
      <c r="DE1312" s="282"/>
      <c r="DF1312" s="282"/>
      <c r="DG1312" s="282"/>
      <c r="DH1312" s="282"/>
      <c r="DI1312" s="282"/>
      <c r="DJ1312" s="282"/>
      <c r="EF1312" s="495" t="str">
        <f>""&amp;(MID(数据表!AZ1312,1,MIN(FIND({"(";"（"},数据表!AZ1312&amp;"(（",1)-1)))&amp;""</f>
        <v/>
      </c>
      <c r="EG1312" s="495" t="str">
        <f>""&amp;(MID(数据表!AZ1312,1,MIN(FIND({0;1;2;3;4;5;6;7;8;9},数据表!AZ1312&amp;"1234567890",1)-1)))&amp;""</f>
        <v/>
      </c>
    </row>
    <row r="1313" spans="2:137" s="310" customFormat="1" ht="12" customHeight="1">
      <c r="B1313" s="286"/>
      <c r="C1313" s="286"/>
      <c r="D1313" s="286"/>
      <c r="E1313" s="479"/>
      <c r="F1313" s="282"/>
      <c r="G1313" s="283"/>
      <c r="H1313" s="421"/>
      <c r="I1313" s="421"/>
      <c r="J1313" s="283"/>
      <c r="K1313" s="421"/>
      <c r="L1313" s="282"/>
      <c r="N1313" s="282"/>
      <c r="S1313" s="282"/>
      <c r="T1313" s="283"/>
      <c r="U1313" s="283"/>
      <c r="V1313" s="283"/>
      <c r="W1313" s="283"/>
      <c r="X1313" s="283"/>
      <c r="Y1313" s="282"/>
      <c r="Z1313" s="282"/>
      <c r="AA1313" s="283"/>
      <c r="AB1313" s="282"/>
      <c r="AC1313" s="282"/>
      <c r="AD1313" s="282"/>
      <c r="AE1313" s="282"/>
      <c r="AF1313" s="283"/>
      <c r="AG1313" s="402"/>
      <c r="AH1313" s="283"/>
      <c r="AI1313" s="283"/>
      <c r="AJ1313" s="283"/>
      <c r="AK1313" s="283"/>
      <c r="AL1313" s="283"/>
      <c r="AM1313" s="282"/>
      <c r="AN1313" s="282"/>
      <c r="AO1313" s="282"/>
      <c r="AP1313" s="282"/>
      <c r="AQ1313" s="282"/>
      <c r="AR1313" s="282"/>
      <c r="AT1313" s="283"/>
      <c r="AU1313" s="283"/>
      <c r="AV1313" s="283"/>
      <c r="AW1313" s="283"/>
      <c r="AY1313" s="283"/>
      <c r="AZ1313" s="282"/>
      <c r="BA1313" s="283"/>
      <c r="BB1313" s="282"/>
      <c r="BC1313" s="282"/>
      <c r="BD1313" s="282"/>
      <c r="BE1313" s="283"/>
      <c r="BG1313" s="282"/>
      <c r="BH1313" s="282"/>
      <c r="BI1313" s="282"/>
      <c r="BL1313" s="421"/>
      <c r="BM1313" s="424"/>
      <c r="BN1313" s="424"/>
      <c r="BO1313" s="424"/>
      <c r="BP1313" s="424"/>
      <c r="BQ1313" s="421"/>
      <c r="BR1313" s="421"/>
      <c r="BV1313" s="282"/>
      <c r="BW1313" s="283"/>
      <c r="BY1313" s="283"/>
      <c r="BZ1313" s="283"/>
      <c r="CA1313" s="283"/>
      <c r="CB1313" s="282"/>
      <c r="CC1313" s="282"/>
      <c r="CD1313" s="282"/>
      <c r="CE1313" s="282"/>
      <c r="CG1313" s="427"/>
      <c r="CH1313" s="402"/>
      <c r="CI1313" s="424"/>
      <c r="CJ1313" s="282"/>
      <c r="CK1313" s="282"/>
      <c r="CL1313" s="283"/>
      <c r="CM1313" s="283"/>
      <c r="CP1313" s="282"/>
      <c r="DC1313" s="282"/>
      <c r="DD1313" s="282"/>
      <c r="DE1313" s="282"/>
      <c r="DF1313" s="282"/>
      <c r="DG1313" s="282"/>
      <c r="DH1313" s="282"/>
      <c r="DI1313" s="282"/>
      <c r="DJ1313" s="282"/>
      <c r="EF1313" s="495" t="str">
        <f>""&amp;(MID(数据表!AZ1313,1,MIN(FIND({"(";"（"},数据表!AZ1313&amp;"(（",1)-1)))&amp;""</f>
        <v/>
      </c>
      <c r="EG1313" s="495" t="str">
        <f>""&amp;(MID(数据表!AZ1313,1,MIN(FIND({0;1;2;3;4;5;6;7;8;9},数据表!AZ1313&amp;"1234567890",1)-1)))&amp;""</f>
        <v/>
      </c>
    </row>
    <row r="1314" spans="2:137" s="310" customFormat="1" ht="12" customHeight="1">
      <c r="B1314" s="286"/>
      <c r="C1314" s="286"/>
      <c r="D1314" s="286"/>
      <c r="E1314" s="479"/>
      <c r="F1314" s="282"/>
      <c r="G1314" s="283"/>
      <c r="H1314" s="421"/>
      <c r="I1314" s="421"/>
      <c r="J1314" s="283"/>
      <c r="K1314" s="421"/>
      <c r="L1314" s="282"/>
      <c r="N1314" s="282"/>
      <c r="S1314" s="282"/>
      <c r="T1314" s="283"/>
      <c r="U1314" s="283"/>
      <c r="V1314" s="283"/>
      <c r="W1314" s="283"/>
      <c r="X1314" s="283"/>
      <c r="Y1314" s="282"/>
      <c r="Z1314" s="282"/>
      <c r="AA1314" s="283"/>
      <c r="AB1314" s="282"/>
      <c r="AC1314" s="282"/>
      <c r="AD1314" s="282"/>
      <c r="AE1314" s="282"/>
      <c r="AF1314" s="283"/>
      <c r="AG1314" s="402"/>
      <c r="AH1314" s="283"/>
      <c r="AI1314" s="283"/>
      <c r="AJ1314" s="283"/>
      <c r="AK1314" s="283"/>
      <c r="AL1314" s="283"/>
      <c r="AM1314" s="282"/>
      <c r="AN1314" s="282"/>
      <c r="AO1314" s="282"/>
      <c r="AP1314" s="282"/>
      <c r="AQ1314" s="282"/>
      <c r="AR1314" s="282"/>
      <c r="AT1314" s="283"/>
      <c r="AU1314" s="283"/>
      <c r="AV1314" s="283"/>
      <c r="AW1314" s="283"/>
      <c r="AY1314" s="283"/>
      <c r="AZ1314" s="282"/>
      <c r="BA1314" s="283"/>
      <c r="BB1314" s="282"/>
      <c r="BC1314" s="282"/>
      <c r="BD1314" s="282"/>
      <c r="BE1314" s="283"/>
      <c r="BG1314" s="282"/>
      <c r="BH1314" s="282"/>
      <c r="BI1314" s="282"/>
      <c r="BL1314" s="421"/>
      <c r="BM1314" s="424"/>
      <c r="BN1314" s="424"/>
      <c r="BO1314" s="424"/>
      <c r="BP1314" s="424"/>
      <c r="BQ1314" s="421"/>
      <c r="BR1314" s="421"/>
      <c r="BV1314" s="282"/>
      <c r="BW1314" s="283"/>
      <c r="BY1314" s="283"/>
      <c r="BZ1314" s="283"/>
      <c r="CA1314" s="283"/>
      <c r="CB1314" s="282"/>
      <c r="CC1314" s="282"/>
      <c r="CD1314" s="282"/>
      <c r="CE1314" s="282"/>
      <c r="CG1314" s="427"/>
      <c r="CH1314" s="402"/>
      <c r="CI1314" s="424"/>
      <c r="CJ1314" s="282"/>
      <c r="CK1314" s="282"/>
      <c r="CL1314" s="283"/>
      <c r="CM1314" s="283"/>
      <c r="CP1314" s="282"/>
      <c r="DC1314" s="282"/>
      <c r="DD1314" s="282"/>
      <c r="DE1314" s="282"/>
      <c r="DF1314" s="282"/>
      <c r="DG1314" s="282"/>
      <c r="DH1314" s="282"/>
      <c r="DI1314" s="282"/>
      <c r="DJ1314" s="282"/>
      <c r="EF1314" s="495" t="str">
        <f>""&amp;(MID(数据表!AZ1314,1,MIN(FIND({"(";"（"},数据表!AZ1314&amp;"(（",1)-1)))&amp;""</f>
        <v/>
      </c>
      <c r="EG1314" s="495" t="str">
        <f>""&amp;(MID(数据表!AZ1314,1,MIN(FIND({0;1;2;3;4;5;6;7;8;9},数据表!AZ1314&amp;"1234567890",1)-1)))&amp;""</f>
        <v/>
      </c>
    </row>
    <row r="1315" spans="2:137" s="310" customFormat="1" ht="12" customHeight="1">
      <c r="B1315" s="286"/>
      <c r="C1315" s="286"/>
      <c r="D1315" s="286"/>
      <c r="E1315" s="479"/>
      <c r="F1315" s="282"/>
      <c r="G1315" s="283"/>
      <c r="H1315" s="421"/>
      <c r="I1315" s="421"/>
      <c r="J1315" s="283"/>
      <c r="K1315" s="421"/>
      <c r="L1315" s="282"/>
      <c r="N1315" s="282"/>
      <c r="S1315" s="282"/>
      <c r="T1315" s="283"/>
      <c r="U1315" s="283"/>
      <c r="V1315" s="283"/>
      <c r="W1315" s="283"/>
      <c r="X1315" s="283"/>
      <c r="Y1315" s="282"/>
      <c r="Z1315" s="282"/>
      <c r="AA1315" s="283"/>
      <c r="AB1315" s="282"/>
      <c r="AC1315" s="282"/>
      <c r="AD1315" s="282"/>
      <c r="AE1315" s="282"/>
      <c r="AF1315" s="283"/>
      <c r="AG1315" s="402"/>
      <c r="AH1315" s="283"/>
      <c r="AI1315" s="283"/>
      <c r="AJ1315" s="283"/>
      <c r="AK1315" s="283"/>
      <c r="AL1315" s="283"/>
      <c r="AM1315" s="282"/>
      <c r="AN1315" s="282"/>
      <c r="AO1315" s="282"/>
      <c r="AP1315" s="282"/>
      <c r="AQ1315" s="282"/>
      <c r="AR1315" s="282"/>
      <c r="AT1315" s="283"/>
      <c r="AU1315" s="283"/>
      <c r="AV1315" s="283"/>
      <c r="AW1315" s="283"/>
      <c r="AY1315" s="283"/>
      <c r="AZ1315" s="282"/>
      <c r="BA1315" s="283"/>
      <c r="BB1315" s="282"/>
      <c r="BC1315" s="282"/>
      <c r="BD1315" s="282"/>
      <c r="BE1315" s="283"/>
      <c r="BG1315" s="282"/>
      <c r="BH1315" s="282"/>
      <c r="BI1315" s="282"/>
      <c r="BL1315" s="421"/>
      <c r="BM1315" s="424"/>
      <c r="BN1315" s="424"/>
      <c r="BO1315" s="424"/>
      <c r="BP1315" s="424"/>
      <c r="BQ1315" s="421"/>
      <c r="BR1315" s="421"/>
      <c r="BV1315" s="282"/>
      <c r="BW1315" s="283"/>
      <c r="BY1315" s="283"/>
      <c r="BZ1315" s="283"/>
      <c r="CA1315" s="283"/>
      <c r="CB1315" s="282"/>
      <c r="CC1315" s="282"/>
      <c r="CD1315" s="282"/>
      <c r="CE1315" s="282"/>
      <c r="CG1315" s="427"/>
      <c r="CH1315" s="402"/>
      <c r="CI1315" s="424"/>
      <c r="CJ1315" s="282"/>
      <c r="CK1315" s="282"/>
      <c r="CL1315" s="283"/>
      <c r="CM1315" s="283"/>
      <c r="CP1315" s="282"/>
      <c r="DC1315" s="282"/>
      <c r="DD1315" s="282"/>
      <c r="DE1315" s="282"/>
      <c r="DF1315" s="282"/>
      <c r="DG1315" s="282"/>
      <c r="DH1315" s="282"/>
      <c r="DI1315" s="282"/>
      <c r="DJ1315" s="282"/>
      <c r="EF1315" s="495" t="str">
        <f>""&amp;(MID(数据表!AZ1315,1,MIN(FIND({"(";"（"},数据表!AZ1315&amp;"(（",1)-1)))&amp;""</f>
        <v/>
      </c>
      <c r="EG1315" s="495" t="str">
        <f>""&amp;(MID(数据表!AZ1315,1,MIN(FIND({0;1;2;3;4;5;6;7;8;9},数据表!AZ1315&amp;"1234567890",1)-1)))&amp;""</f>
        <v/>
      </c>
    </row>
    <row r="1316" spans="2:137" s="310" customFormat="1" ht="12" customHeight="1">
      <c r="B1316" s="286"/>
      <c r="C1316" s="286"/>
      <c r="D1316" s="286"/>
      <c r="E1316" s="479"/>
      <c r="F1316" s="282"/>
      <c r="G1316" s="283"/>
      <c r="H1316" s="421"/>
      <c r="I1316" s="421"/>
      <c r="J1316" s="283"/>
      <c r="K1316" s="421"/>
      <c r="L1316" s="282"/>
      <c r="N1316" s="282"/>
      <c r="S1316" s="282"/>
      <c r="T1316" s="283"/>
      <c r="U1316" s="283"/>
      <c r="V1316" s="283"/>
      <c r="W1316" s="283"/>
      <c r="X1316" s="283"/>
      <c r="Y1316" s="282"/>
      <c r="Z1316" s="282"/>
      <c r="AA1316" s="283"/>
      <c r="AB1316" s="282"/>
      <c r="AC1316" s="282"/>
      <c r="AD1316" s="282"/>
      <c r="AE1316" s="282"/>
      <c r="AF1316" s="283"/>
      <c r="AG1316" s="402"/>
      <c r="AH1316" s="283"/>
      <c r="AI1316" s="283"/>
      <c r="AJ1316" s="283"/>
      <c r="AK1316" s="283"/>
      <c r="AL1316" s="283"/>
      <c r="AM1316" s="282"/>
      <c r="AN1316" s="282"/>
      <c r="AO1316" s="282"/>
      <c r="AP1316" s="282"/>
      <c r="AQ1316" s="282"/>
      <c r="AR1316" s="282"/>
      <c r="AT1316" s="283"/>
      <c r="AU1316" s="283"/>
      <c r="AV1316" s="283"/>
      <c r="AW1316" s="283"/>
      <c r="AY1316" s="283"/>
      <c r="AZ1316" s="282"/>
      <c r="BA1316" s="283"/>
      <c r="BB1316" s="282"/>
      <c r="BC1316" s="282"/>
      <c r="BD1316" s="282"/>
      <c r="BE1316" s="283"/>
      <c r="BG1316" s="282"/>
      <c r="BH1316" s="282"/>
      <c r="BI1316" s="282"/>
      <c r="BL1316" s="421"/>
      <c r="BM1316" s="424"/>
      <c r="BN1316" s="424"/>
      <c r="BO1316" s="424"/>
      <c r="BP1316" s="424"/>
      <c r="BQ1316" s="421"/>
      <c r="BR1316" s="421"/>
      <c r="BV1316" s="282"/>
      <c r="BW1316" s="283"/>
      <c r="BY1316" s="283"/>
      <c r="BZ1316" s="283"/>
      <c r="CA1316" s="283"/>
      <c r="CB1316" s="282"/>
      <c r="CC1316" s="282"/>
      <c r="CD1316" s="282"/>
      <c r="CE1316" s="282"/>
      <c r="CG1316" s="427"/>
      <c r="CH1316" s="402"/>
      <c r="CI1316" s="424"/>
      <c r="CJ1316" s="282"/>
      <c r="CK1316" s="282"/>
      <c r="CL1316" s="283"/>
      <c r="CM1316" s="283"/>
      <c r="CP1316" s="282"/>
      <c r="DC1316" s="282"/>
      <c r="DD1316" s="282"/>
      <c r="DE1316" s="282"/>
      <c r="DF1316" s="282"/>
      <c r="DG1316" s="282"/>
      <c r="DH1316" s="282"/>
      <c r="DI1316" s="282"/>
      <c r="DJ1316" s="282"/>
      <c r="EF1316" s="495" t="str">
        <f>""&amp;(MID(数据表!AZ1316,1,MIN(FIND({"(";"（"},数据表!AZ1316&amp;"(（",1)-1)))&amp;""</f>
        <v/>
      </c>
      <c r="EG1316" s="495" t="str">
        <f>""&amp;(MID(数据表!AZ1316,1,MIN(FIND({0;1;2;3;4;5;6;7;8;9},数据表!AZ1316&amp;"1234567890",1)-1)))&amp;""</f>
        <v/>
      </c>
    </row>
    <row r="1317" spans="2:137" s="310" customFormat="1" ht="12" customHeight="1">
      <c r="B1317" s="286"/>
      <c r="C1317" s="286"/>
      <c r="D1317" s="286"/>
      <c r="E1317" s="479"/>
      <c r="F1317" s="282"/>
      <c r="G1317" s="283"/>
      <c r="H1317" s="421"/>
      <c r="I1317" s="421"/>
      <c r="J1317" s="283"/>
      <c r="K1317" s="421"/>
      <c r="L1317" s="282"/>
      <c r="N1317" s="282"/>
      <c r="S1317" s="282"/>
      <c r="T1317" s="283"/>
      <c r="U1317" s="283"/>
      <c r="V1317" s="283"/>
      <c r="W1317" s="283"/>
      <c r="X1317" s="283"/>
      <c r="Y1317" s="282"/>
      <c r="Z1317" s="282"/>
      <c r="AA1317" s="283"/>
      <c r="AB1317" s="282"/>
      <c r="AC1317" s="282"/>
      <c r="AD1317" s="282"/>
      <c r="AE1317" s="282"/>
      <c r="AF1317" s="283"/>
      <c r="AG1317" s="402"/>
      <c r="AH1317" s="283"/>
      <c r="AI1317" s="283"/>
      <c r="AJ1317" s="283"/>
      <c r="AK1317" s="283"/>
      <c r="AL1317" s="283"/>
      <c r="AM1317" s="282"/>
      <c r="AN1317" s="282"/>
      <c r="AO1317" s="282"/>
      <c r="AP1317" s="282"/>
      <c r="AQ1317" s="282"/>
      <c r="AR1317" s="282"/>
      <c r="AT1317" s="283"/>
      <c r="AU1317" s="283"/>
      <c r="AV1317" s="283"/>
      <c r="AW1317" s="283"/>
      <c r="AY1317" s="283"/>
      <c r="AZ1317" s="282"/>
      <c r="BA1317" s="283"/>
      <c r="BB1317" s="282"/>
      <c r="BC1317" s="282"/>
      <c r="BD1317" s="282"/>
      <c r="BE1317" s="283"/>
      <c r="BG1317" s="282"/>
      <c r="BH1317" s="282"/>
      <c r="BI1317" s="282"/>
      <c r="BL1317" s="421"/>
      <c r="BM1317" s="424"/>
      <c r="BN1317" s="424"/>
      <c r="BO1317" s="424"/>
      <c r="BP1317" s="424"/>
      <c r="BQ1317" s="421"/>
      <c r="BR1317" s="421"/>
      <c r="BV1317" s="282"/>
      <c r="BW1317" s="283"/>
      <c r="BY1317" s="283"/>
      <c r="BZ1317" s="283"/>
      <c r="CA1317" s="283"/>
      <c r="CB1317" s="282"/>
      <c r="CC1317" s="282"/>
      <c r="CD1317" s="282"/>
      <c r="CE1317" s="282"/>
      <c r="CG1317" s="427"/>
      <c r="CH1317" s="402"/>
      <c r="CI1317" s="424"/>
      <c r="CJ1317" s="282"/>
      <c r="CK1317" s="282"/>
      <c r="CL1317" s="283"/>
      <c r="CM1317" s="283"/>
      <c r="CP1317" s="282"/>
      <c r="DC1317" s="282"/>
      <c r="DD1317" s="282"/>
      <c r="DE1317" s="282"/>
      <c r="DF1317" s="282"/>
      <c r="DG1317" s="282"/>
      <c r="DH1317" s="282"/>
      <c r="DI1317" s="282"/>
      <c r="DJ1317" s="282"/>
      <c r="EF1317" s="495" t="str">
        <f>""&amp;(MID(数据表!AZ1317,1,MIN(FIND({"(";"（"},数据表!AZ1317&amp;"(（",1)-1)))&amp;""</f>
        <v/>
      </c>
      <c r="EG1317" s="495" t="str">
        <f>""&amp;(MID(数据表!AZ1317,1,MIN(FIND({0;1;2;3;4;5;6;7;8;9},数据表!AZ1317&amp;"1234567890",1)-1)))&amp;""</f>
        <v/>
      </c>
    </row>
    <row r="1318" spans="2:137" s="310" customFormat="1" ht="12" customHeight="1">
      <c r="B1318" s="286"/>
      <c r="C1318" s="286"/>
      <c r="D1318" s="286"/>
      <c r="E1318" s="479"/>
      <c r="F1318" s="282"/>
      <c r="G1318" s="283"/>
      <c r="H1318" s="421"/>
      <c r="I1318" s="421"/>
      <c r="J1318" s="283"/>
      <c r="K1318" s="421"/>
      <c r="L1318" s="282"/>
      <c r="N1318" s="282"/>
      <c r="S1318" s="282"/>
      <c r="T1318" s="283"/>
      <c r="U1318" s="283"/>
      <c r="V1318" s="283"/>
      <c r="W1318" s="283"/>
      <c r="X1318" s="283"/>
      <c r="Y1318" s="282"/>
      <c r="Z1318" s="282"/>
      <c r="AA1318" s="283"/>
      <c r="AB1318" s="282"/>
      <c r="AC1318" s="282"/>
      <c r="AD1318" s="282"/>
      <c r="AE1318" s="282"/>
      <c r="AF1318" s="283"/>
      <c r="AG1318" s="402"/>
      <c r="AH1318" s="283"/>
      <c r="AI1318" s="283"/>
      <c r="AJ1318" s="283"/>
      <c r="AK1318" s="283"/>
      <c r="AL1318" s="283"/>
      <c r="AM1318" s="282"/>
      <c r="AN1318" s="282"/>
      <c r="AO1318" s="282"/>
      <c r="AP1318" s="282"/>
      <c r="AQ1318" s="282"/>
      <c r="AR1318" s="282"/>
      <c r="AT1318" s="283"/>
      <c r="AU1318" s="283"/>
      <c r="AV1318" s="283"/>
      <c r="AW1318" s="283"/>
      <c r="AY1318" s="283"/>
      <c r="AZ1318" s="282"/>
      <c r="BA1318" s="283"/>
      <c r="BB1318" s="282"/>
      <c r="BC1318" s="282"/>
      <c r="BD1318" s="282"/>
      <c r="BE1318" s="283"/>
      <c r="BG1318" s="282"/>
      <c r="BH1318" s="282"/>
      <c r="BI1318" s="282"/>
      <c r="BL1318" s="421"/>
      <c r="BM1318" s="424"/>
      <c r="BN1318" s="424"/>
      <c r="BO1318" s="424"/>
      <c r="BP1318" s="424"/>
      <c r="BQ1318" s="421"/>
      <c r="BR1318" s="421"/>
      <c r="BV1318" s="282"/>
      <c r="BW1318" s="283"/>
      <c r="BY1318" s="283"/>
      <c r="BZ1318" s="283"/>
      <c r="CA1318" s="283"/>
      <c r="CB1318" s="282"/>
      <c r="CC1318" s="282"/>
      <c r="CD1318" s="282"/>
      <c r="CE1318" s="282"/>
      <c r="CG1318" s="427"/>
      <c r="CH1318" s="402"/>
      <c r="CI1318" s="424"/>
      <c r="CJ1318" s="282"/>
      <c r="CK1318" s="282"/>
      <c r="CL1318" s="283"/>
      <c r="CM1318" s="283"/>
      <c r="CP1318" s="282"/>
      <c r="DC1318" s="282"/>
      <c r="DD1318" s="282"/>
      <c r="DE1318" s="282"/>
      <c r="DF1318" s="282"/>
      <c r="DG1318" s="282"/>
      <c r="DH1318" s="282"/>
      <c r="DI1318" s="282"/>
      <c r="DJ1318" s="282"/>
      <c r="EF1318" s="495" t="str">
        <f>""&amp;(MID(数据表!AZ1318,1,MIN(FIND({"(";"（"},数据表!AZ1318&amp;"(（",1)-1)))&amp;""</f>
        <v/>
      </c>
      <c r="EG1318" s="495" t="str">
        <f>""&amp;(MID(数据表!AZ1318,1,MIN(FIND({0;1;2;3;4;5;6;7;8;9},数据表!AZ1318&amp;"1234567890",1)-1)))&amp;""</f>
        <v/>
      </c>
    </row>
    <row r="1319" spans="2:137" s="310" customFormat="1" ht="12" customHeight="1">
      <c r="B1319" s="286"/>
      <c r="C1319" s="286"/>
      <c r="D1319" s="286"/>
      <c r="E1319" s="479"/>
      <c r="F1319" s="282"/>
      <c r="G1319" s="283"/>
      <c r="H1319" s="421"/>
      <c r="I1319" s="421"/>
      <c r="J1319" s="283"/>
      <c r="K1319" s="421"/>
      <c r="L1319" s="282"/>
      <c r="N1319" s="282"/>
      <c r="S1319" s="282"/>
      <c r="T1319" s="283"/>
      <c r="U1319" s="283"/>
      <c r="V1319" s="283"/>
      <c r="W1319" s="283"/>
      <c r="X1319" s="283"/>
      <c r="Y1319" s="282"/>
      <c r="Z1319" s="282"/>
      <c r="AA1319" s="283"/>
      <c r="AB1319" s="282"/>
      <c r="AC1319" s="282"/>
      <c r="AD1319" s="282"/>
      <c r="AE1319" s="282"/>
      <c r="AF1319" s="283"/>
      <c r="AG1319" s="402"/>
      <c r="AH1319" s="283"/>
      <c r="AI1319" s="283"/>
      <c r="AJ1319" s="283"/>
      <c r="AK1319" s="283"/>
      <c r="AL1319" s="283"/>
      <c r="AM1319" s="282"/>
      <c r="AN1319" s="282"/>
      <c r="AO1319" s="282"/>
      <c r="AP1319" s="282"/>
      <c r="AQ1319" s="282"/>
      <c r="AR1319" s="282"/>
      <c r="AT1319" s="283"/>
      <c r="AU1319" s="283"/>
      <c r="AV1319" s="283"/>
      <c r="AW1319" s="283"/>
      <c r="AY1319" s="283"/>
      <c r="AZ1319" s="282"/>
      <c r="BA1319" s="283"/>
      <c r="BB1319" s="282"/>
      <c r="BC1319" s="282"/>
      <c r="BD1319" s="282"/>
      <c r="BE1319" s="283"/>
      <c r="BG1319" s="282"/>
      <c r="BH1319" s="282"/>
      <c r="BI1319" s="282"/>
      <c r="BL1319" s="421"/>
      <c r="BM1319" s="424"/>
      <c r="BN1319" s="424"/>
      <c r="BO1319" s="424"/>
      <c r="BP1319" s="424"/>
      <c r="BQ1319" s="421"/>
      <c r="BR1319" s="421"/>
      <c r="BV1319" s="282"/>
      <c r="BW1319" s="283"/>
      <c r="BY1319" s="283"/>
      <c r="BZ1319" s="283"/>
      <c r="CA1319" s="283"/>
      <c r="CB1319" s="282"/>
      <c r="CC1319" s="282"/>
      <c r="CD1319" s="282"/>
      <c r="CE1319" s="282"/>
      <c r="CG1319" s="427"/>
      <c r="CH1319" s="402"/>
      <c r="CI1319" s="424"/>
      <c r="CJ1319" s="282"/>
      <c r="CK1319" s="282"/>
      <c r="CL1319" s="283"/>
      <c r="CM1319" s="283"/>
      <c r="CP1319" s="282"/>
      <c r="DC1319" s="282"/>
      <c r="DD1319" s="282"/>
      <c r="DE1319" s="282"/>
      <c r="DF1319" s="282"/>
      <c r="DG1319" s="282"/>
      <c r="DH1319" s="282"/>
      <c r="DI1319" s="282"/>
      <c r="DJ1319" s="282"/>
      <c r="EF1319" s="495" t="str">
        <f>""&amp;(MID(数据表!AZ1319,1,MIN(FIND({"(";"（"},数据表!AZ1319&amp;"(（",1)-1)))&amp;""</f>
        <v/>
      </c>
      <c r="EG1319" s="495" t="str">
        <f>""&amp;(MID(数据表!AZ1319,1,MIN(FIND({0;1;2;3;4;5;6;7;8;9},数据表!AZ1319&amp;"1234567890",1)-1)))&amp;""</f>
        <v/>
      </c>
    </row>
    <row r="1320" spans="2:137" s="310" customFormat="1" ht="12" customHeight="1">
      <c r="B1320" s="286"/>
      <c r="C1320" s="286"/>
      <c r="D1320" s="286"/>
      <c r="E1320" s="479"/>
      <c r="F1320" s="282"/>
      <c r="G1320" s="283"/>
      <c r="H1320" s="421"/>
      <c r="I1320" s="421"/>
      <c r="J1320" s="283"/>
      <c r="K1320" s="421"/>
      <c r="L1320" s="282"/>
      <c r="N1320" s="282"/>
      <c r="S1320" s="282"/>
      <c r="T1320" s="283"/>
      <c r="U1320" s="283"/>
      <c r="V1320" s="283"/>
      <c r="W1320" s="283"/>
      <c r="X1320" s="283"/>
      <c r="Y1320" s="282"/>
      <c r="Z1320" s="282"/>
      <c r="AA1320" s="283"/>
      <c r="AB1320" s="282"/>
      <c r="AC1320" s="282"/>
      <c r="AD1320" s="282"/>
      <c r="AE1320" s="282"/>
      <c r="AF1320" s="283"/>
      <c r="AG1320" s="402"/>
      <c r="AH1320" s="283"/>
      <c r="AI1320" s="283"/>
      <c r="AJ1320" s="283"/>
      <c r="AK1320" s="283"/>
      <c r="AL1320" s="283"/>
      <c r="AM1320" s="282"/>
      <c r="AN1320" s="282"/>
      <c r="AO1320" s="282"/>
      <c r="AP1320" s="282"/>
      <c r="AQ1320" s="282"/>
      <c r="AR1320" s="282"/>
      <c r="AT1320" s="283"/>
      <c r="AU1320" s="283"/>
      <c r="AV1320" s="283"/>
      <c r="AW1320" s="283"/>
      <c r="AY1320" s="283"/>
      <c r="AZ1320" s="282"/>
      <c r="BA1320" s="283"/>
      <c r="BB1320" s="282"/>
      <c r="BC1320" s="282"/>
      <c r="BD1320" s="282"/>
      <c r="BE1320" s="283"/>
      <c r="BG1320" s="282"/>
      <c r="BH1320" s="282"/>
      <c r="BI1320" s="282"/>
      <c r="BL1320" s="421"/>
      <c r="BM1320" s="424"/>
      <c r="BN1320" s="424"/>
      <c r="BO1320" s="424"/>
      <c r="BP1320" s="424"/>
      <c r="BQ1320" s="421"/>
      <c r="BR1320" s="421"/>
      <c r="BV1320" s="282"/>
      <c r="BW1320" s="283"/>
      <c r="BY1320" s="283"/>
      <c r="BZ1320" s="283"/>
      <c r="CA1320" s="283"/>
      <c r="CB1320" s="282"/>
      <c r="CC1320" s="282"/>
      <c r="CD1320" s="282"/>
      <c r="CE1320" s="282"/>
      <c r="CG1320" s="427"/>
      <c r="CH1320" s="402"/>
      <c r="CI1320" s="424"/>
      <c r="CJ1320" s="282"/>
      <c r="CK1320" s="282"/>
      <c r="CL1320" s="283"/>
      <c r="CM1320" s="283"/>
      <c r="CP1320" s="282"/>
      <c r="DC1320" s="282"/>
      <c r="DD1320" s="282"/>
      <c r="DE1320" s="282"/>
      <c r="DF1320" s="282"/>
      <c r="DG1320" s="282"/>
      <c r="DH1320" s="282"/>
      <c r="DI1320" s="282"/>
      <c r="DJ1320" s="282"/>
      <c r="EF1320" s="495" t="str">
        <f>""&amp;(MID(数据表!AZ1320,1,MIN(FIND({"(";"（"},数据表!AZ1320&amp;"(（",1)-1)))&amp;""</f>
        <v/>
      </c>
      <c r="EG1320" s="495" t="str">
        <f>""&amp;(MID(数据表!AZ1320,1,MIN(FIND({0;1;2;3;4;5;6;7;8;9},数据表!AZ1320&amp;"1234567890",1)-1)))&amp;""</f>
        <v/>
      </c>
    </row>
    <row r="1321" spans="2:137" s="310" customFormat="1" ht="12" customHeight="1">
      <c r="B1321" s="286"/>
      <c r="C1321" s="286"/>
      <c r="D1321" s="286"/>
      <c r="E1321" s="479"/>
      <c r="F1321" s="282"/>
      <c r="G1321" s="283"/>
      <c r="H1321" s="421"/>
      <c r="I1321" s="421"/>
      <c r="J1321" s="283"/>
      <c r="K1321" s="421"/>
      <c r="L1321" s="282"/>
      <c r="N1321" s="282"/>
      <c r="S1321" s="282"/>
      <c r="T1321" s="283"/>
      <c r="U1321" s="283"/>
      <c r="V1321" s="283"/>
      <c r="W1321" s="283"/>
      <c r="X1321" s="283"/>
      <c r="Y1321" s="282"/>
      <c r="Z1321" s="282"/>
      <c r="AA1321" s="283"/>
      <c r="AB1321" s="282"/>
      <c r="AC1321" s="282"/>
      <c r="AD1321" s="282"/>
      <c r="AE1321" s="282"/>
      <c r="AF1321" s="283"/>
      <c r="AG1321" s="402"/>
      <c r="AH1321" s="283"/>
      <c r="AI1321" s="283"/>
      <c r="AJ1321" s="283"/>
      <c r="AK1321" s="283"/>
      <c r="AL1321" s="283"/>
      <c r="AM1321" s="282"/>
      <c r="AN1321" s="282"/>
      <c r="AO1321" s="282"/>
      <c r="AP1321" s="282"/>
      <c r="AQ1321" s="282"/>
      <c r="AR1321" s="282"/>
      <c r="AT1321" s="283"/>
      <c r="AU1321" s="283"/>
      <c r="AV1321" s="283"/>
      <c r="AW1321" s="283"/>
      <c r="AY1321" s="283"/>
      <c r="AZ1321" s="282"/>
      <c r="BA1321" s="283"/>
      <c r="BB1321" s="282"/>
      <c r="BC1321" s="282"/>
      <c r="BD1321" s="282"/>
      <c r="BE1321" s="283"/>
      <c r="BG1321" s="282"/>
      <c r="BH1321" s="282"/>
      <c r="BI1321" s="282"/>
      <c r="BL1321" s="421"/>
      <c r="BM1321" s="424"/>
      <c r="BN1321" s="424"/>
      <c r="BO1321" s="424"/>
      <c r="BP1321" s="424"/>
      <c r="BQ1321" s="421"/>
      <c r="BR1321" s="421"/>
      <c r="BV1321" s="282"/>
      <c r="BW1321" s="283"/>
      <c r="BY1321" s="283"/>
      <c r="BZ1321" s="283"/>
      <c r="CA1321" s="283"/>
      <c r="CB1321" s="282"/>
      <c r="CC1321" s="282"/>
      <c r="CD1321" s="282"/>
      <c r="CE1321" s="282"/>
      <c r="CG1321" s="427"/>
      <c r="CH1321" s="402"/>
      <c r="CI1321" s="424"/>
      <c r="CJ1321" s="282"/>
      <c r="CK1321" s="282"/>
      <c r="CL1321" s="283"/>
      <c r="CM1321" s="283"/>
      <c r="CP1321" s="282"/>
      <c r="DC1321" s="282"/>
      <c r="DD1321" s="282"/>
      <c r="DE1321" s="282"/>
      <c r="DF1321" s="282"/>
      <c r="DG1321" s="282"/>
      <c r="DH1321" s="282"/>
      <c r="DI1321" s="282"/>
      <c r="DJ1321" s="282"/>
      <c r="EF1321" s="495" t="str">
        <f>""&amp;(MID(数据表!AZ1321,1,MIN(FIND({"(";"（"},数据表!AZ1321&amp;"(（",1)-1)))&amp;""</f>
        <v/>
      </c>
      <c r="EG1321" s="495" t="str">
        <f>""&amp;(MID(数据表!AZ1321,1,MIN(FIND({0;1;2;3;4;5;6;7;8;9},数据表!AZ1321&amp;"1234567890",1)-1)))&amp;""</f>
        <v/>
      </c>
    </row>
    <row r="1322" spans="2:137" s="310" customFormat="1" ht="12" customHeight="1">
      <c r="B1322" s="286"/>
      <c r="C1322" s="286"/>
      <c r="D1322" s="286"/>
      <c r="E1322" s="479"/>
      <c r="F1322" s="282"/>
      <c r="G1322" s="283"/>
      <c r="H1322" s="421"/>
      <c r="I1322" s="421"/>
      <c r="J1322" s="283"/>
      <c r="K1322" s="421"/>
      <c r="L1322" s="282"/>
      <c r="N1322" s="282"/>
      <c r="S1322" s="282"/>
      <c r="T1322" s="283"/>
      <c r="U1322" s="283"/>
      <c r="V1322" s="283"/>
      <c r="W1322" s="283"/>
      <c r="X1322" s="283"/>
      <c r="Y1322" s="282"/>
      <c r="Z1322" s="282"/>
      <c r="AA1322" s="283"/>
      <c r="AB1322" s="282"/>
      <c r="AC1322" s="282"/>
      <c r="AD1322" s="282"/>
      <c r="AE1322" s="282"/>
      <c r="AF1322" s="283"/>
      <c r="AG1322" s="402"/>
      <c r="AH1322" s="283"/>
      <c r="AI1322" s="283"/>
      <c r="AJ1322" s="283"/>
      <c r="AK1322" s="283"/>
      <c r="AL1322" s="283"/>
      <c r="AM1322" s="282"/>
      <c r="AN1322" s="282"/>
      <c r="AO1322" s="282"/>
      <c r="AP1322" s="282"/>
      <c r="AQ1322" s="282"/>
      <c r="AR1322" s="282"/>
      <c r="AT1322" s="283"/>
      <c r="AU1322" s="283"/>
      <c r="AV1322" s="283"/>
      <c r="AW1322" s="283"/>
      <c r="AY1322" s="283"/>
      <c r="AZ1322" s="282"/>
      <c r="BA1322" s="283"/>
      <c r="BB1322" s="282"/>
      <c r="BC1322" s="282"/>
      <c r="BD1322" s="282"/>
      <c r="BE1322" s="283"/>
      <c r="BG1322" s="282"/>
      <c r="BH1322" s="282"/>
      <c r="BI1322" s="282"/>
      <c r="BL1322" s="421"/>
      <c r="BM1322" s="424"/>
      <c r="BN1322" s="424"/>
      <c r="BO1322" s="424"/>
      <c r="BP1322" s="424"/>
      <c r="BQ1322" s="421"/>
      <c r="BR1322" s="421"/>
      <c r="BV1322" s="282"/>
      <c r="BW1322" s="283"/>
      <c r="BY1322" s="283"/>
      <c r="BZ1322" s="283"/>
      <c r="CA1322" s="283"/>
      <c r="CB1322" s="282"/>
      <c r="CC1322" s="282"/>
      <c r="CD1322" s="282"/>
      <c r="CE1322" s="282"/>
      <c r="CG1322" s="427"/>
      <c r="CH1322" s="402"/>
      <c r="CI1322" s="424"/>
      <c r="CJ1322" s="282"/>
      <c r="CK1322" s="282"/>
      <c r="CL1322" s="283"/>
      <c r="CM1322" s="283"/>
      <c r="CP1322" s="282"/>
      <c r="DC1322" s="282"/>
      <c r="DD1322" s="282"/>
      <c r="DE1322" s="282"/>
      <c r="DF1322" s="282"/>
      <c r="DG1322" s="282"/>
      <c r="DH1322" s="282"/>
      <c r="DI1322" s="282"/>
      <c r="DJ1322" s="282"/>
      <c r="EF1322" s="495" t="str">
        <f>""&amp;(MID(数据表!AZ1322,1,MIN(FIND({"(";"（"},数据表!AZ1322&amp;"(（",1)-1)))&amp;""</f>
        <v/>
      </c>
      <c r="EG1322" s="495" t="str">
        <f>""&amp;(MID(数据表!AZ1322,1,MIN(FIND({0;1;2;3;4;5;6;7;8;9},数据表!AZ1322&amp;"1234567890",1)-1)))&amp;""</f>
        <v/>
      </c>
    </row>
    <row r="1323" spans="2:137" s="310" customFormat="1" ht="12" customHeight="1">
      <c r="B1323" s="286"/>
      <c r="C1323" s="286"/>
      <c r="D1323" s="286"/>
      <c r="E1323" s="479"/>
      <c r="F1323" s="282"/>
      <c r="G1323" s="283"/>
      <c r="H1323" s="421"/>
      <c r="I1323" s="421"/>
      <c r="J1323" s="283"/>
      <c r="K1323" s="421"/>
      <c r="L1323" s="282"/>
      <c r="N1323" s="282"/>
      <c r="S1323" s="282"/>
      <c r="T1323" s="283"/>
      <c r="U1323" s="283"/>
      <c r="V1323" s="283"/>
      <c r="W1323" s="283"/>
      <c r="X1323" s="283"/>
      <c r="Y1323" s="282"/>
      <c r="Z1323" s="282"/>
      <c r="AA1323" s="283"/>
      <c r="AB1323" s="282"/>
      <c r="AC1323" s="282"/>
      <c r="AD1323" s="282"/>
      <c r="AE1323" s="282"/>
      <c r="AF1323" s="283"/>
      <c r="AG1323" s="402"/>
      <c r="AH1323" s="283"/>
      <c r="AI1323" s="283"/>
      <c r="AJ1323" s="283"/>
      <c r="AK1323" s="283"/>
      <c r="AL1323" s="283"/>
      <c r="AM1323" s="282"/>
      <c r="AN1323" s="282"/>
      <c r="AO1323" s="282"/>
      <c r="AP1323" s="282"/>
      <c r="AQ1323" s="282"/>
      <c r="AR1323" s="282"/>
      <c r="AT1323" s="283"/>
      <c r="AU1323" s="283"/>
      <c r="AV1323" s="283"/>
      <c r="AW1323" s="283"/>
      <c r="AY1323" s="283"/>
      <c r="AZ1323" s="282"/>
      <c r="BA1323" s="283"/>
      <c r="BB1323" s="282"/>
      <c r="BC1323" s="282"/>
      <c r="BD1323" s="282"/>
      <c r="BE1323" s="283"/>
      <c r="BG1323" s="282"/>
      <c r="BH1323" s="282"/>
      <c r="BI1323" s="282"/>
      <c r="BL1323" s="421"/>
      <c r="BM1323" s="424"/>
      <c r="BN1323" s="424"/>
      <c r="BO1323" s="424"/>
      <c r="BP1323" s="424"/>
      <c r="BQ1323" s="421"/>
      <c r="BR1323" s="421"/>
      <c r="BV1323" s="282"/>
      <c r="BW1323" s="283"/>
      <c r="BY1323" s="283"/>
      <c r="BZ1323" s="283"/>
      <c r="CA1323" s="283"/>
      <c r="CB1323" s="282"/>
      <c r="CC1323" s="282"/>
      <c r="CD1323" s="282"/>
      <c r="CE1323" s="282"/>
      <c r="CG1323" s="427"/>
      <c r="CH1323" s="402"/>
      <c r="CI1323" s="424"/>
      <c r="CJ1323" s="282"/>
      <c r="CK1323" s="282"/>
      <c r="CL1323" s="283"/>
      <c r="CM1323" s="283"/>
      <c r="CP1323" s="282"/>
      <c r="DC1323" s="282"/>
      <c r="DD1323" s="282"/>
      <c r="DE1323" s="282"/>
      <c r="DF1323" s="282"/>
      <c r="DG1323" s="282"/>
      <c r="DH1323" s="282"/>
      <c r="DI1323" s="282"/>
      <c r="DJ1323" s="282"/>
      <c r="EF1323" s="495" t="str">
        <f>""&amp;(MID(数据表!AZ1323,1,MIN(FIND({"(";"（"},数据表!AZ1323&amp;"(（",1)-1)))&amp;""</f>
        <v/>
      </c>
      <c r="EG1323" s="495" t="str">
        <f>""&amp;(MID(数据表!AZ1323,1,MIN(FIND({0;1;2;3;4;5;6;7;8;9},数据表!AZ1323&amp;"1234567890",1)-1)))&amp;""</f>
        <v/>
      </c>
    </row>
    <row r="1324" spans="2:137" s="310" customFormat="1" ht="12" customHeight="1">
      <c r="B1324" s="286"/>
      <c r="C1324" s="286"/>
      <c r="D1324" s="286"/>
      <c r="E1324" s="479"/>
      <c r="F1324" s="282"/>
      <c r="G1324" s="283"/>
      <c r="H1324" s="421"/>
      <c r="I1324" s="421"/>
      <c r="J1324" s="283"/>
      <c r="K1324" s="421"/>
      <c r="L1324" s="282"/>
      <c r="N1324" s="282"/>
      <c r="S1324" s="282"/>
      <c r="T1324" s="283"/>
      <c r="U1324" s="283"/>
      <c r="V1324" s="283"/>
      <c r="W1324" s="283"/>
      <c r="X1324" s="283"/>
      <c r="Y1324" s="282"/>
      <c r="Z1324" s="282"/>
      <c r="AA1324" s="283"/>
      <c r="AB1324" s="282"/>
      <c r="AC1324" s="282"/>
      <c r="AD1324" s="282"/>
      <c r="AE1324" s="282"/>
      <c r="AF1324" s="283"/>
      <c r="AG1324" s="402"/>
      <c r="AH1324" s="283"/>
      <c r="AI1324" s="283"/>
      <c r="AJ1324" s="283"/>
      <c r="AK1324" s="283"/>
      <c r="AL1324" s="283"/>
      <c r="AM1324" s="282"/>
      <c r="AN1324" s="282"/>
      <c r="AO1324" s="282"/>
      <c r="AP1324" s="282"/>
      <c r="AQ1324" s="282"/>
      <c r="AR1324" s="282"/>
      <c r="AT1324" s="283"/>
      <c r="AU1324" s="283"/>
      <c r="AV1324" s="283"/>
      <c r="AW1324" s="283"/>
      <c r="AY1324" s="283"/>
      <c r="AZ1324" s="282"/>
      <c r="BA1324" s="283"/>
      <c r="BB1324" s="282"/>
      <c r="BC1324" s="282"/>
      <c r="BD1324" s="282"/>
      <c r="BE1324" s="283"/>
      <c r="BG1324" s="282"/>
      <c r="BH1324" s="282"/>
      <c r="BI1324" s="282"/>
      <c r="BL1324" s="421"/>
      <c r="BM1324" s="424"/>
      <c r="BN1324" s="424"/>
      <c r="BO1324" s="424"/>
      <c r="BP1324" s="424"/>
      <c r="BQ1324" s="421"/>
      <c r="BR1324" s="421"/>
      <c r="BV1324" s="282"/>
      <c r="BW1324" s="283"/>
      <c r="BY1324" s="283"/>
      <c r="BZ1324" s="283"/>
      <c r="CA1324" s="283"/>
      <c r="CB1324" s="282"/>
      <c r="CC1324" s="282"/>
      <c r="CD1324" s="282"/>
      <c r="CE1324" s="282"/>
      <c r="CG1324" s="427"/>
      <c r="CH1324" s="402"/>
      <c r="CI1324" s="424"/>
      <c r="CJ1324" s="282"/>
      <c r="CK1324" s="282"/>
      <c r="CL1324" s="283"/>
      <c r="CM1324" s="283"/>
      <c r="CP1324" s="282"/>
      <c r="DC1324" s="282"/>
      <c r="DD1324" s="282"/>
      <c r="DE1324" s="282"/>
      <c r="DF1324" s="282"/>
      <c r="DG1324" s="282"/>
      <c r="DH1324" s="282"/>
      <c r="DI1324" s="282"/>
      <c r="DJ1324" s="282"/>
      <c r="EF1324" s="495" t="str">
        <f>""&amp;(MID(数据表!AZ1324,1,MIN(FIND({"(";"（"},数据表!AZ1324&amp;"(（",1)-1)))&amp;""</f>
        <v/>
      </c>
      <c r="EG1324" s="495" t="str">
        <f>""&amp;(MID(数据表!AZ1324,1,MIN(FIND({0;1;2;3;4;5;6;7;8;9},数据表!AZ1324&amp;"1234567890",1)-1)))&amp;""</f>
        <v/>
      </c>
    </row>
    <row r="1325" spans="2:137" s="310" customFormat="1" ht="12" customHeight="1">
      <c r="B1325" s="286"/>
      <c r="C1325" s="286"/>
      <c r="D1325" s="286"/>
      <c r="E1325" s="479"/>
      <c r="F1325" s="282"/>
      <c r="G1325" s="283"/>
      <c r="H1325" s="421"/>
      <c r="I1325" s="421"/>
      <c r="J1325" s="283"/>
      <c r="K1325" s="421"/>
      <c r="L1325" s="282"/>
      <c r="N1325" s="282"/>
      <c r="S1325" s="282"/>
      <c r="T1325" s="283"/>
      <c r="U1325" s="283"/>
      <c r="V1325" s="283"/>
      <c r="W1325" s="283"/>
      <c r="X1325" s="283"/>
      <c r="Y1325" s="282"/>
      <c r="Z1325" s="282"/>
      <c r="AA1325" s="283"/>
      <c r="AB1325" s="282"/>
      <c r="AC1325" s="282"/>
      <c r="AD1325" s="282"/>
      <c r="AE1325" s="282"/>
      <c r="AF1325" s="283"/>
      <c r="AG1325" s="402"/>
      <c r="AH1325" s="283"/>
      <c r="AI1325" s="283"/>
      <c r="AJ1325" s="283"/>
      <c r="AK1325" s="283"/>
      <c r="AL1325" s="283"/>
      <c r="AM1325" s="282"/>
      <c r="AN1325" s="282"/>
      <c r="AO1325" s="282"/>
      <c r="AP1325" s="282"/>
      <c r="AQ1325" s="282"/>
      <c r="AR1325" s="282"/>
      <c r="AT1325" s="283"/>
      <c r="AU1325" s="283"/>
      <c r="AV1325" s="283"/>
      <c r="AW1325" s="283"/>
      <c r="AY1325" s="283"/>
      <c r="AZ1325" s="282"/>
      <c r="BA1325" s="283"/>
      <c r="BB1325" s="282"/>
      <c r="BC1325" s="282"/>
      <c r="BD1325" s="282"/>
      <c r="BE1325" s="283"/>
      <c r="BG1325" s="282"/>
      <c r="BH1325" s="282"/>
      <c r="BI1325" s="282"/>
      <c r="BL1325" s="421"/>
      <c r="BM1325" s="424"/>
      <c r="BN1325" s="424"/>
      <c r="BO1325" s="424"/>
      <c r="BP1325" s="424"/>
      <c r="BQ1325" s="421"/>
      <c r="BR1325" s="421"/>
      <c r="BV1325" s="282"/>
      <c r="BW1325" s="283"/>
      <c r="BY1325" s="283"/>
      <c r="BZ1325" s="283"/>
      <c r="CA1325" s="283"/>
      <c r="CB1325" s="282"/>
      <c r="CC1325" s="282"/>
      <c r="CD1325" s="282"/>
      <c r="CE1325" s="282"/>
      <c r="CG1325" s="427"/>
      <c r="CH1325" s="402"/>
      <c r="CI1325" s="424"/>
      <c r="CJ1325" s="282"/>
      <c r="CK1325" s="282"/>
      <c r="CL1325" s="283"/>
      <c r="CM1325" s="283"/>
      <c r="CP1325" s="282"/>
      <c r="DC1325" s="282"/>
      <c r="DD1325" s="282"/>
      <c r="DE1325" s="282"/>
      <c r="DF1325" s="282"/>
      <c r="DG1325" s="282"/>
      <c r="DH1325" s="282"/>
      <c r="DI1325" s="282"/>
      <c r="DJ1325" s="282"/>
      <c r="EF1325" s="495" t="str">
        <f>""&amp;(MID(数据表!AZ1325,1,MIN(FIND({"(";"（"},数据表!AZ1325&amp;"(（",1)-1)))&amp;""</f>
        <v/>
      </c>
      <c r="EG1325" s="495" t="str">
        <f>""&amp;(MID(数据表!AZ1325,1,MIN(FIND({0;1;2;3;4;5;6;7;8;9},数据表!AZ1325&amp;"1234567890",1)-1)))&amp;""</f>
        <v/>
      </c>
    </row>
    <row r="1326" spans="2:137" s="310" customFormat="1" ht="12" customHeight="1">
      <c r="B1326" s="286"/>
      <c r="C1326" s="286"/>
      <c r="D1326" s="286"/>
      <c r="E1326" s="479"/>
      <c r="F1326" s="282"/>
      <c r="G1326" s="283"/>
      <c r="H1326" s="421"/>
      <c r="I1326" s="421"/>
      <c r="J1326" s="283"/>
      <c r="K1326" s="421"/>
      <c r="L1326" s="282"/>
      <c r="N1326" s="282"/>
      <c r="S1326" s="282"/>
      <c r="T1326" s="283"/>
      <c r="U1326" s="283"/>
      <c r="V1326" s="283"/>
      <c r="W1326" s="283"/>
      <c r="X1326" s="283"/>
      <c r="Y1326" s="282"/>
      <c r="Z1326" s="282"/>
      <c r="AA1326" s="283"/>
      <c r="AB1326" s="282"/>
      <c r="AC1326" s="282"/>
      <c r="AD1326" s="282"/>
      <c r="AE1326" s="282"/>
      <c r="AF1326" s="283"/>
      <c r="AG1326" s="402"/>
      <c r="AH1326" s="283"/>
      <c r="AI1326" s="283"/>
      <c r="AJ1326" s="283"/>
      <c r="AK1326" s="283"/>
      <c r="AL1326" s="283"/>
      <c r="AM1326" s="282"/>
      <c r="AN1326" s="282"/>
      <c r="AO1326" s="282"/>
      <c r="AP1326" s="282"/>
      <c r="AQ1326" s="282"/>
      <c r="AR1326" s="282"/>
      <c r="AT1326" s="283"/>
      <c r="AU1326" s="283"/>
      <c r="AV1326" s="283"/>
      <c r="AW1326" s="283"/>
      <c r="AY1326" s="283"/>
      <c r="AZ1326" s="282"/>
      <c r="BA1326" s="283"/>
      <c r="BB1326" s="282"/>
      <c r="BC1326" s="282"/>
      <c r="BD1326" s="282"/>
      <c r="BE1326" s="283"/>
      <c r="BG1326" s="282"/>
      <c r="BH1326" s="282"/>
      <c r="BI1326" s="282"/>
      <c r="BL1326" s="421"/>
      <c r="BM1326" s="424"/>
      <c r="BN1326" s="424"/>
      <c r="BO1326" s="424"/>
      <c r="BP1326" s="424"/>
      <c r="BQ1326" s="421"/>
      <c r="BR1326" s="421"/>
      <c r="BV1326" s="282"/>
      <c r="BW1326" s="283"/>
      <c r="BY1326" s="283"/>
      <c r="BZ1326" s="283"/>
      <c r="CA1326" s="283"/>
      <c r="CB1326" s="282"/>
      <c r="CC1326" s="282"/>
      <c r="CD1326" s="282"/>
      <c r="CE1326" s="282"/>
      <c r="CG1326" s="427"/>
      <c r="CH1326" s="402"/>
      <c r="CI1326" s="424"/>
      <c r="CJ1326" s="282"/>
      <c r="CK1326" s="282"/>
      <c r="CL1326" s="283"/>
      <c r="CM1326" s="283"/>
      <c r="CP1326" s="282"/>
      <c r="DC1326" s="282"/>
      <c r="DD1326" s="282"/>
      <c r="DE1326" s="282"/>
      <c r="DF1326" s="282"/>
      <c r="DG1326" s="282"/>
      <c r="DH1326" s="282"/>
      <c r="DI1326" s="282"/>
      <c r="DJ1326" s="282"/>
      <c r="EF1326" s="495" t="str">
        <f>""&amp;(MID(数据表!AZ1326,1,MIN(FIND({"(";"（"},数据表!AZ1326&amp;"(（",1)-1)))&amp;""</f>
        <v/>
      </c>
      <c r="EG1326" s="495" t="str">
        <f>""&amp;(MID(数据表!AZ1326,1,MIN(FIND({0;1;2;3;4;5;6;7;8;9},数据表!AZ1326&amp;"1234567890",1)-1)))&amp;""</f>
        <v/>
      </c>
    </row>
    <row r="1327" spans="2:137" s="310" customFormat="1" ht="12" customHeight="1">
      <c r="B1327" s="286"/>
      <c r="C1327" s="286"/>
      <c r="D1327" s="286"/>
      <c r="E1327" s="479"/>
      <c r="F1327" s="282"/>
      <c r="G1327" s="283"/>
      <c r="H1327" s="421"/>
      <c r="I1327" s="421"/>
      <c r="J1327" s="283"/>
      <c r="K1327" s="421"/>
      <c r="L1327" s="282"/>
      <c r="N1327" s="282"/>
      <c r="S1327" s="282"/>
      <c r="T1327" s="283"/>
      <c r="U1327" s="283"/>
      <c r="V1327" s="283"/>
      <c r="W1327" s="283"/>
      <c r="X1327" s="283"/>
      <c r="Y1327" s="282"/>
      <c r="Z1327" s="282"/>
      <c r="AA1327" s="283"/>
      <c r="AB1327" s="282"/>
      <c r="AC1327" s="282"/>
      <c r="AD1327" s="282"/>
      <c r="AE1327" s="282"/>
      <c r="AF1327" s="283"/>
      <c r="AG1327" s="402"/>
      <c r="AH1327" s="283"/>
      <c r="AI1327" s="283"/>
      <c r="AJ1327" s="283"/>
      <c r="AK1327" s="283"/>
      <c r="AL1327" s="283"/>
      <c r="AM1327" s="282"/>
      <c r="AN1327" s="282"/>
      <c r="AO1327" s="282"/>
      <c r="AP1327" s="282"/>
      <c r="AQ1327" s="282"/>
      <c r="AR1327" s="282"/>
      <c r="AT1327" s="283"/>
      <c r="AU1327" s="283"/>
      <c r="AV1327" s="283"/>
      <c r="AW1327" s="283"/>
      <c r="AY1327" s="283"/>
      <c r="AZ1327" s="282"/>
      <c r="BA1327" s="283"/>
      <c r="BB1327" s="282"/>
      <c r="BC1327" s="282"/>
      <c r="BD1327" s="282"/>
      <c r="BE1327" s="283"/>
      <c r="BG1327" s="282"/>
      <c r="BH1327" s="282"/>
      <c r="BI1327" s="282"/>
      <c r="BL1327" s="421"/>
      <c r="BM1327" s="424"/>
      <c r="BN1327" s="424"/>
      <c r="BO1327" s="424"/>
      <c r="BP1327" s="424"/>
      <c r="BQ1327" s="421"/>
      <c r="BR1327" s="421"/>
      <c r="BV1327" s="282"/>
      <c r="BW1327" s="283"/>
      <c r="BY1327" s="283"/>
      <c r="BZ1327" s="283"/>
      <c r="CA1327" s="283"/>
      <c r="CB1327" s="282"/>
      <c r="CC1327" s="282"/>
      <c r="CD1327" s="282"/>
      <c r="CE1327" s="282"/>
      <c r="CG1327" s="427"/>
      <c r="CH1327" s="402"/>
      <c r="CI1327" s="424"/>
      <c r="CJ1327" s="282"/>
      <c r="CK1327" s="282"/>
      <c r="CL1327" s="283"/>
      <c r="CM1327" s="283"/>
      <c r="CP1327" s="282"/>
      <c r="DC1327" s="282"/>
      <c r="DD1327" s="282"/>
      <c r="DE1327" s="282"/>
      <c r="DF1327" s="282"/>
      <c r="DG1327" s="282"/>
      <c r="DH1327" s="282"/>
      <c r="DI1327" s="282"/>
      <c r="DJ1327" s="282"/>
      <c r="EF1327" s="495" t="str">
        <f>""&amp;(MID(数据表!AZ1327,1,MIN(FIND({"(";"（"},数据表!AZ1327&amp;"(（",1)-1)))&amp;""</f>
        <v/>
      </c>
      <c r="EG1327" s="495" t="str">
        <f>""&amp;(MID(数据表!AZ1327,1,MIN(FIND({0;1;2;3;4;5;6;7;8;9},数据表!AZ1327&amp;"1234567890",1)-1)))&amp;""</f>
        <v/>
      </c>
    </row>
    <row r="1328" spans="2:137" s="310" customFormat="1" ht="12" customHeight="1">
      <c r="B1328" s="286"/>
      <c r="C1328" s="286"/>
      <c r="D1328" s="286"/>
      <c r="E1328" s="479"/>
      <c r="F1328" s="282"/>
      <c r="G1328" s="283"/>
      <c r="H1328" s="421"/>
      <c r="I1328" s="421"/>
      <c r="J1328" s="283"/>
      <c r="K1328" s="421"/>
      <c r="L1328" s="282"/>
      <c r="N1328" s="282"/>
      <c r="S1328" s="282"/>
      <c r="T1328" s="283"/>
      <c r="U1328" s="283"/>
      <c r="V1328" s="283"/>
      <c r="W1328" s="283"/>
      <c r="X1328" s="283"/>
      <c r="Y1328" s="282"/>
      <c r="Z1328" s="282"/>
      <c r="AA1328" s="283"/>
      <c r="AB1328" s="282"/>
      <c r="AC1328" s="282"/>
      <c r="AD1328" s="282"/>
      <c r="AE1328" s="282"/>
      <c r="AF1328" s="283"/>
      <c r="AG1328" s="402"/>
      <c r="AH1328" s="283"/>
      <c r="AI1328" s="283"/>
      <c r="AJ1328" s="283"/>
      <c r="AK1328" s="283"/>
      <c r="AL1328" s="283"/>
      <c r="AM1328" s="282"/>
      <c r="AN1328" s="282"/>
      <c r="AO1328" s="282"/>
      <c r="AP1328" s="282"/>
      <c r="AQ1328" s="282"/>
      <c r="AR1328" s="282"/>
      <c r="AT1328" s="283"/>
      <c r="AU1328" s="283"/>
      <c r="AV1328" s="283"/>
      <c r="AW1328" s="283"/>
      <c r="AY1328" s="283"/>
      <c r="AZ1328" s="282"/>
      <c r="BA1328" s="283"/>
      <c r="BB1328" s="282"/>
      <c r="BC1328" s="282"/>
      <c r="BD1328" s="282"/>
      <c r="BE1328" s="283"/>
      <c r="BG1328" s="282"/>
      <c r="BH1328" s="282"/>
      <c r="BI1328" s="282"/>
      <c r="BL1328" s="421"/>
      <c r="BM1328" s="424"/>
      <c r="BN1328" s="424"/>
      <c r="BO1328" s="424"/>
      <c r="BP1328" s="424"/>
      <c r="BQ1328" s="421"/>
      <c r="BR1328" s="421"/>
      <c r="BV1328" s="282"/>
      <c r="BW1328" s="283"/>
      <c r="BY1328" s="283"/>
      <c r="BZ1328" s="283"/>
      <c r="CA1328" s="283"/>
      <c r="CB1328" s="282"/>
      <c r="CC1328" s="282"/>
      <c r="CD1328" s="282"/>
      <c r="CE1328" s="282"/>
      <c r="CG1328" s="427"/>
      <c r="CH1328" s="402"/>
      <c r="CI1328" s="424"/>
      <c r="CJ1328" s="282"/>
      <c r="CK1328" s="282"/>
      <c r="CL1328" s="283"/>
      <c r="CM1328" s="283"/>
      <c r="CP1328" s="282"/>
      <c r="DC1328" s="282"/>
      <c r="DD1328" s="282"/>
      <c r="DE1328" s="282"/>
      <c r="DF1328" s="282"/>
      <c r="DG1328" s="282"/>
      <c r="DH1328" s="282"/>
      <c r="DI1328" s="282"/>
      <c r="DJ1328" s="282"/>
      <c r="EF1328" s="495" t="str">
        <f>""&amp;(MID(数据表!AZ1328,1,MIN(FIND({"(";"（"},数据表!AZ1328&amp;"(（",1)-1)))&amp;""</f>
        <v/>
      </c>
      <c r="EG1328" s="495" t="str">
        <f>""&amp;(MID(数据表!AZ1328,1,MIN(FIND({0;1;2;3;4;5;6;7;8;9},数据表!AZ1328&amp;"1234567890",1)-1)))&amp;""</f>
        <v/>
      </c>
    </row>
    <row r="1329" spans="2:137" s="310" customFormat="1" ht="12" customHeight="1">
      <c r="B1329" s="286"/>
      <c r="C1329" s="286"/>
      <c r="D1329" s="286"/>
      <c r="E1329" s="479"/>
      <c r="F1329" s="282"/>
      <c r="G1329" s="283"/>
      <c r="H1329" s="421"/>
      <c r="I1329" s="421"/>
      <c r="J1329" s="283"/>
      <c r="K1329" s="421"/>
      <c r="L1329" s="282"/>
      <c r="N1329" s="282"/>
      <c r="S1329" s="282"/>
      <c r="T1329" s="283"/>
      <c r="U1329" s="283"/>
      <c r="V1329" s="283"/>
      <c r="W1329" s="283"/>
      <c r="X1329" s="283"/>
      <c r="Y1329" s="282"/>
      <c r="Z1329" s="282"/>
      <c r="AA1329" s="283"/>
      <c r="AB1329" s="282"/>
      <c r="AC1329" s="282"/>
      <c r="AD1329" s="282"/>
      <c r="AE1329" s="282"/>
      <c r="AF1329" s="283"/>
      <c r="AG1329" s="402"/>
      <c r="AH1329" s="283"/>
      <c r="AI1329" s="283"/>
      <c r="AJ1329" s="283"/>
      <c r="AK1329" s="283"/>
      <c r="AL1329" s="283"/>
      <c r="AM1329" s="282"/>
      <c r="AN1329" s="282"/>
      <c r="AO1329" s="282"/>
      <c r="AP1329" s="282"/>
      <c r="AQ1329" s="282"/>
      <c r="AR1329" s="282"/>
      <c r="AT1329" s="283"/>
      <c r="AU1329" s="283"/>
      <c r="AV1329" s="283"/>
      <c r="AW1329" s="283"/>
      <c r="AY1329" s="283"/>
      <c r="AZ1329" s="282"/>
      <c r="BA1329" s="283"/>
      <c r="BB1329" s="282"/>
      <c r="BC1329" s="282"/>
      <c r="BD1329" s="282"/>
      <c r="BE1329" s="283"/>
      <c r="BG1329" s="282"/>
      <c r="BH1329" s="282"/>
      <c r="BI1329" s="282"/>
      <c r="BL1329" s="421"/>
      <c r="BM1329" s="424"/>
      <c r="BN1329" s="424"/>
      <c r="BO1329" s="424"/>
      <c r="BP1329" s="424"/>
      <c r="BQ1329" s="421"/>
      <c r="BR1329" s="421"/>
      <c r="BV1329" s="282"/>
      <c r="BW1329" s="283"/>
      <c r="BY1329" s="283"/>
      <c r="BZ1329" s="283"/>
      <c r="CA1329" s="283"/>
      <c r="CB1329" s="282"/>
      <c r="CC1329" s="282"/>
      <c r="CD1329" s="282"/>
      <c r="CE1329" s="282"/>
      <c r="CG1329" s="427"/>
      <c r="CH1329" s="402"/>
      <c r="CI1329" s="424"/>
      <c r="CJ1329" s="282"/>
      <c r="CK1329" s="282"/>
      <c r="CL1329" s="283"/>
      <c r="CM1329" s="283"/>
      <c r="CP1329" s="282"/>
      <c r="DC1329" s="282"/>
      <c r="DD1329" s="282"/>
      <c r="DE1329" s="282"/>
      <c r="DF1329" s="282"/>
      <c r="DG1329" s="282"/>
      <c r="DH1329" s="282"/>
      <c r="DI1329" s="282"/>
      <c r="DJ1329" s="282"/>
      <c r="EF1329" s="495" t="str">
        <f>""&amp;(MID(数据表!AZ1329,1,MIN(FIND({"(";"（"},数据表!AZ1329&amp;"(（",1)-1)))&amp;""</f>
        <v/>
      </c>
      <c r="EG1329" s="495" t="str">
        <f>""&amp;(MID(数据表!AZ1329,1,MIN(FIND({0;1;2;3;4;5;6;7;8;9},数据表!AZ1329&amp;"1234567890",1)-1)))&amp;""</f>
        <v/>
      </c>
    </row>
    <row r="1330" spans="2:137" s="310" customFormat="1" ht="12" customHeight="1">
      <c r="B1330" s="286"/>
      <c r="C1330" s="286"/>
      <c r="D1330" s="286"/>
      <c r="E1330" s="479"/>
      <c r="F1330" s="282"/>
      <c r="G1330" s="283"/>
      <c r="H1330" s="421"/>
      <c r="I1330" s="421"/>
      <c r="J1330" s="283"/>
      <c r="K1330" s="421"/>
      <c r="L1330" s="282"/>
      <c r="N1330" s="282"/>
      <c r="S1330" s="282"/>
      <c r="T1330" s="283"/>
      <c r="U1330" s="283"/>
      <c r="V1330" s="283"/>
      <c r="W1330" s="283"/>
      <c r="X1330" s="283"/>
      <c r="Y1330" s="282"/>
      <c r="Z1330" s="282"/>
      <c r="AA1330" s="283"/>
      <c r="AB1330" s="282"/>
      <c r="AC1330" s="282"/>
      <c r="AD1330" s="282"/>
      <c r="AE1330" s="282"/>
      <c r="AF1330" s="283"/>
      <c r="AG1330" s="402"/>
      <c r="AH1330" s="283"/>
      <c r="AI1330" s="283"/>
      <c r="AJ1330" s="283"/>
      <c r="AK1330" s="283"/>
      <c r="AL1330" s="283"/>
      <c r="AM1330" s="282"/>
      <c r="AN1330" s="282"/>
      <c r="AO1330" s="282"/>
      <c r="AP1330" s="282"/>
      <c r="AQ1330" s="282"/>
      <c r="AR1330" s="282"/>
      <c r="AT1330" s="283"/>
      <c r="AU1330" s="283"/>
      <c r="AV1330" s="283"/>
      <c r="AW1330" s="283"/>
      <c r="AY1330" s="283"/>
      <c r="AZ1330" s="282"/>
      <c r="BA1330" s="283"/>
      <c r="BB1330" s="282"/>
      <c r="BC1330" s="282"/>
      <c r="BD1330" s="282"/>
      <c r="BE1330" s="283"/>
      <c r="BG1330" s="282"/>
      <c r="BH1330" s="282"/>
      <c r="BI1330" s="282"/>
      <c r="BL1330" s="421"/>
      <c r="BM1330" s="424"/>
      <c r="BN1330" s="424"/>
      <c r="BO1330" s="424"/>
      <c r="BP1330" s="424"/>
      <c r="BQ1330" s="421"/>
      <c r="BR1330" s="421"/>
      <c r="BV1330" s="282"/>
      <c r="BW1330" s="283"/>
      <c r="BY1330" s="283"/>
      <c r="BZ1330" s="283"/>
      <c r="CA1330" s="283"/>
      <c r="CB1330" s="282"/>
      <c r="CC1330" s="282"/>
      <c r="CD1330" s="282"/>
      <c r="CE1330" s="282"/>
      <c r="CG1330" s="427"/>
      <c r="CH1330" s="402"/>
      <c r="CI1330" s="424"/>
      <c r="CJ1330" s="282"/>
      <c r="CK1330" s="282"/>
      <c r="CL1330" s="283"/>
      <c r="CM1330" s="283"/>
      <c r="CP1330" s="282"/>
      <c r="DC1330" s="282"/>
      <c r="DD1330" s="282"/>
      <c r="DE1330" s="282"/>
      <c r="DF1330" s="282"/>
      <c r="DG1330" s="282"/>
      <c r="DH1330" s="282"/>
      <c r="DI1330" s="282"/>
      <c r="DJ1330" s="282"/>
      <c r="EF1330" s="495" t="str">
        <f>""&amp;(MID(数据表!AZ1330,1,MIN(FIND({"(";"（"},数据表!AZ1330&amp;"(（",1)-1)))&amp;""</f>
        <v/>
      </c>
      <c r="EG1330" s="495" t="str">
        <f>""&amp;(MID(数据表!AZ1330,1,MIN(FIND({0;1;2;3;4;5;6;7;8;9},数据表!AZ1330&amp;"1234567890",1)-1)))&amp;""</f>
        <v/>
      </c>
    </row>
    <row r="1331" spans="2:137" s="310" customFormat="1" ht="12" customHeight="1">
      <c r="B1331" s="286"/>
      <c r="C1331" s="286"/>
      <c r="D1331" s="286"/>
      <c r="E1331" s="479"/>
      <c r="F1331" s="282"/>
      <c r="G1331" s="283"/>
      <c r="H1331" s="421"/>
      <c r="I1331" s="421"/>
      <c r="J1331" s="283"/>
      <c r="K1331" s="421"/>
      <c r="L1331" s="282"/>
      <c r="N1331" s="282"/>
      <c r="S1331" s="282"/>
      <c r="T1331" s="283"/>
      <c r="U1331" s="283"/>
      <c r="V1331" s="283"/>
      <c r="W1331" s="283"/>
      <c r="X1331" s="283"/>
      <c r="Y1331" s="282"/>
      <c r="Z1331" s="282"/>
      <c r="AA1331" s="283"/>
      <c r="AB1331" s="282"/>
      <c r="AC1331" s="282"/>
      <c r="AD1331" s="282"/>
      <c r="AE1331" s="282"/>
      <c r="AF1331" s="283"/>
      <c r="AG1331" s="402"/>
      <c r="AH1331" s="283"/>
      <c r="AI1331" s="283"/>
      <c r="AJ1331" s="283"/>
      <c r="AK1331" s="283"/>
      <c r="AL1331" s="283"/>
      <c r="AM1331" s="282"/>
      <c r="AN1331" s="282"/>
      <c r="AO1331" s="282"/>
      <c r="AP1331" s="282"/>
      <c r="AQ1331" s="282"/>
      <c r="AR1331" s="282"/>
      <c r="AT1331" s="283"/>
      <c r="AU1331" s="283"/>
      <c r="AV1331" s="283"/>
      <c r="AW1331" s="283"/>
      <c r="AY1331" s="283"/>
      <c r="AZ1331" s="282"/>
      <c r="BA1331" s="283"/>
      <c r="BB1331" s="282"/>
      <c r="BC1331" s="282"/>
      <c r="BD1331" s="282"/>
      <c r="BE1331" s="283"/>
      <c r="BG1331" s="282"/>
      <c r="BH1331" s="282"/>
      <c r="BI1331" s="282"/>
      <c r="BL1331" s="421"/>
      <c r="BM1331" s="424"/>
      <c r="BN1331" s="424"/>
      <c r="BO1331" s="424"/>
      <c r="BP1331" s="424"/>
      <c r="BQ1331" s="421"/>
      <c r="BR1331" s="421"/>
      <c r="BV1331" s="282"/>
      <c r="BW1331" s="283"/>
      <c r="BY1331" s="283"/>
      <c r="BZ1331" s="283"/>
      <c r="CA1331" s="283"/>
      <c r="CB1331" s="282"/>
      <c r="CC1331" s="282"/>
      <c r="CD1331" s="282"/>
      <c r="CE1331" s="282"/>
      <c r="CG1331" s="427"/>
      <c r="CH1331" s="402"/>
      <c r="CI1331" s="424"/>
      <c r="CJ1331" s="282"/>
      <c r="CK1331" s="282"/>
      <c r="CL1331" s="283"/>
      <c r="CM1331" s="283"/>
      <c r="CP1331" s="282"/>
      <c r="DC1331" s="282"/>
      <c r="DD1331" s="282"/>
      <c r="DE1331" s="282"/>
      <c r="DF1331" s="282"/>
      <c r="DG1331" s="282"/>
      <c r="DH1331" s="282"/>
      <c r="DI1331" s="282"/>
      <c r="DJ1331" s="282"/>
      <c r="EF1331" s="495" t="str">
        <f>""&amp;(MID(数据表!AZ1331,1,MIN(FIND({"(";"（"},数据表!AZ1331&amp;"(（",1)-1)))&amp;""</f>
        <v/>
      </c>
      <c r="EG1331" s="495" t="str">
        <f>""&amp;(MID(数据表!AZ1331,1,MIN(FIND({0;1;2;3;4;5;6;7;8;9},数据表!AZ1331&amp;"1234567890",1)-1)))&amp;""</f>
        <v/>
      </c>
    </row>
    <row r="1332" spans="2:137" s="310" customFormat="1" ht="12" customHeight="1">
      <c r="B1332" s="286"/>
      <c r="C1332" s="286"/>
      <c r="D1332" s="286"/>
      <c r="E1332" s="479"/>
      <c r="F1332" s="282"/>
      <c r="G1332" s="283"/>
      <c r="H1332" s="421"/>
      <c r="I1332" s="421"/>
      <c r="J1332" s="283"/>
      <c r="K1332" s="421"/>
      <c r="L1332" s="282"/>
      <c r="N1332" s="282"/>
      <c r="S1332" s="282"/>
      <c r="T1332" s="283"/>
      <c r="U1332" s="283"/>
      <c r="V1332" s="283"/>
      <c r="W1332" s="283"/>
      <c r="X1332" s="283"/>
      <c r="Y1332" s="282"/>
      <c r="Z1332" s="282"/>
      <c r="AA1332" s="283"/>
      <c r="AB1332" s="282"/>
      <c r="AC1332" s="282"/>
      <c r="AD1332" s="282"/>
      <c r="AE1332" s="282"/>
      <c r="AF1332" s="283"/>
      <c r="AG1332" s="402"/>
      <c r="AH1332" s="283"/>
      <c r="AI1332" s="283"/>
      <c r="AJ1332" s="283"/>
      <c r="AK1332" s="283"/>
      <c r="AL1332" s="283"/>
      <c r="AM1332" s="282"/>
      <c r="AN1332" s="282"/>
      <c r="AO1332" s="282"/>
      <c r="AP1332" s="282"/>
      <c r="AQ1332" s="282"/>
      <c r="AR1332" s="282"/>
      <c r="AT1332" s="283"/>
      <c r="AU1332" s="283"/>
      <c r="AV1332" s="283"/>
      <c r="AW1332" s="283"/>
      <c r="AY1332" s="283"/>
      <c r="AZ1332" s="282"/>
      <c r="BA1332" s="283"/>
      <c r="BB1332" s="282"/>
      <c r="BC1332" s="282"/>
      <c r="BD1332" s="282"/>
      <c r="BE1332" s="283"/>
      <c r="BG1332" s="282"/>
      <c r="BH1332" s="282"/>
      <c r="BI1332" s="282"/>
      <c r="BL1332" s="421"/>
      <c r="BM1332" s="424"/>
      <c r="BN1332" s="424"/>
      <c r="BO1332" s="424"/>
      <c r="BP1332" s="424"/>
      <c r="BQ1332" s="421"/>
      <c r="BR1332" s="421"/>
      <c r="BV1332" s="282"/>
      <c r="BW1332" s="283"/>
      <c r="BY1332" s="283"/>
      <c r="BZ1332" s="283"/>
      <c r="CA1332" s="283"/>
      <c r="CB1332" s="282"/>
      <c r="CC1332" s="282"/>
      <c r="CD1332" s="282"/>
      <c r="CE1332" s="282"/>
      <c r="CG1332" s="427"/>
      <c r="CH1332" s="402"/>
      <c r="CI1332" s="424"/>
      <c r="CJ1332" s="282"/>
      <c r="CK1332" s="282"/>
      <c r="CL1332" s="283"/>
      <c r="CM1332" s="283"/>
      <c r="CP1332" s="282"/>
      <c r="DC1332" s="282"/>
      <c r="DD1332" s="282"/>
      <c r="DE1332" s="282"/>
      <c r="DF1332" s="282"/>
      <c r="DG1332" s="282"/>
      <c r="DH1332" s="282"/>
      <c r="DI1332" s="282"/>
      <c r="DJ1332" s="282"/>
      <c r="EF1332" s="495" t="str">
        <f>""&amp;(MID(数据表!AZ1332,1,MIN(FIND({"(";"（"},数据表!AZ1332&amp;"(（",1)-1)))&amp;""</f>
        <v/>
      </c>
      <c r="EG1332" s="495" t="str">
        <f>""&amp;(MID(数据表!AZ1332,1,MIN(FIND({0;1;2;3;4;5;6;7;8;9},数据表!AZ1332&amp;"1234567890",1)-1)))&amp;""</f>
        <v/>
      </c>
    </row>
    <row r="1333" spans="2:137" s="310" customFormat="1" ht="12" customHeight="1">
      <c r="B1333" s="286"/>
      <c r="C1333" s="286"/>
      <c r="D1333" s="286"/>
      <c r="E1333" s="479"/>
      <c r="F1333" s="282"/>
      <c r="G1333" s="283"/>
      <c r="H1333" s="421"/>
      <c r="I1333" s="421"/>
      <c r="J1333" s="283"/>
      <c r="K1333" s="421"/>
      <c r="L1333" s="282"/>
      <c r="N1333" s="282"/>
      <c r="S1333" s="282"/>
      <c r="T1333" s="283"/>
      <c r="U1333" s="283"/>
      <c r="V1333" s="283"/>
      <c r="W1333" s="283"/>
      <c r="X1333" s="283"/>
      <c r="Y1333" s="282"/>
      <c r="Z1333" s="282"/>
      <c r="AA1333" s="283"/>
      <c r="AB1333" s="282"/>
      <c r="AC1333" s="282"/>
      <c r="AD1333" s="282"/>
      <c r="AE1333" s="282"/>
      <c r="AF1333" s="283"/>
      <c r="AG1333" s="402"/>
      <c r="AH1333" s="283"/>
      <c r="AI1333" s="283"/>
      <c r="AJ1333" s="283"/>
      <c r="AK1333" s="283"/>
      <c r="AL1333" s="283"/>
      <c r="AM1333" s="282"/>
      <c r="AN1333" s="282"/>
      <c r="AO1333" s="282"/>
      <c r="AP1333" s="282"/>
      <c r="AQ1333" s="282"/>
      <c r="AR1333" s="282"/>
      <c r="AT1333" s="283"/>
      <c r="AU1333" s="283"/>
      <c r="AV1333" s="283"/>
      <c r="AW1333" s="283"/>
      <c r="AY1333" s="283"/>
      <c r="AZ1333" s="282"/>
      <c r="BA1333" s="283"/>
      <c r="BB1333" s="282"/>
      <c r="BC1333" s="282"/>
      <c r="BD1333" s="282"/>
      <c r="BE1333" s="283"/>
      <c r="BG1333" s="282"/>
      <c r="BH1333" s="282"/>
      <c r="BI1333" s="282"/>
      <c r="BL1333" s="421"/>
      <c r="BM1333" s="424"/>
      <c r="BN1333" s="424"/>
      <c r="BO1333" s="424"/>
      <c r="BP1333" s="424"/>
      <c r="BQ1333" s="421"/>
      <c r="BR1333" s="421"/>
      <c r="BV1333" s="282"/>
      <c r="BW1333" s="283"/>
      <c r="BY1333" s="283"/>
      <c r="BZ1333" s="283"/>
      <c r="CA1333" s="283"/>
      <c r="CB1333" s="282"/>
      <c r="CC1333" s="282"/>
      <c r="CD1333" s="282"/>
      <c r="CE1333" s="282"/>
      <c r="CG1333" s="427"/>
      <c r="CH1333" s="402"/>
      <c r="CI1333" s="424"/>
      <c r="CJ1333" s="282"/>
      <c r="CK1333" s="282"/>
      <c r="CL1333" s="283"/>
      <c r="CM1333" s="283"/>
      <c r="CP1333" s="282"/>
      <c r="DC1333" s="282"/>
      <c r="DD1333" s="282"/>
      <c r="DE1333" s="282"/>
      <c r="DF1333" s="282"/>
      <c r="DG1333" s="282"/>
      <c r="DH1333" s="282"/>
      <c r="DI1333" s="282"/>
      <c r="DJ1333" s="282"/>
      <c r="EF1333" s="495" t="str">
        <f>""&amp;(MID(数据表!AZ1333,1,MIN(FIND({"(";"（"},数据表!AZ1333&amp;"(（",1)-1)))&amp;""</f>
        <v/>
      </c>
      <c r="EG1333" s="495" t="str">
        <f>""&amp;(MID(数据表!AZ1333,1,MIN(FIND({0;1;2;3;4;5;6;7;8;9},数据表!AZ1333&amp;"1234567890",1)-1)))&amp;""</f>
        <v/>
      </c>
    </row>
    <row r="1334" spans="2:137" s="310" customFormat="1" ht="12" customHeight="1">
      <c r="B1334" s="286"/>
      <c r="C1334" s="286"/>
      <c r="D1334" s="286"/>
      <c r="E1334" s="479"/>
      <c r="F1334" s="282"/>
      <c r="G1334" s="283"/>
      <c r="H1334" s="421"/>
      <c r="I1334" s="421"/>
      <c r="J1334" s="283"/>
      <c r="K1334" s="421"/>
      <c r="L1334" s="282"/>
      <c r="N1334" s="282"/>
      <c r="S1334" s="282"/>
      <c r="T1334" s="283"/>
      <c r="U1334" s="283"/>
      <c r="V1334" s="283"/>
      <c r="W1334" s="283"/>
      <c r="X1334" s="283"/>
      <c r="Y1334" s="282"/>
      <c r="Z1334" s="282"/>
      <c r="AA1334" s="283"/>
      <c r="AB1334" s="282"/>
      <c r="AC1334" s="282"/>
      <c r="AD1334" s="282"/>
      <c r="AE1334" s="282"/>
      <c r="AF1334" s="283"/>
      <c r="AG1334" s="402"/>
      <c r="AH1334" s="283"/>
      <c r="AI1334" s="283"/>
      <c r="AJ1334" s="283"/>
      <c r="AK1334" s="283"/>
      <c r="AL1334" s="283"/>
      <c r="AM1334" s="282"/>
      <c r="AN1334" s="282"/>
      <c r="AO1334" s="282"/>
      <c r="AP1334" s="282"/>
      <c r="AQ1334" s="282"/>
      <c r="AR1334" s="282"/>
      <c r="AT1334" s="283"/>
      <c r="AU1334" s="283"/>
      <c r="AV1334" s="283"/>
      <c r="AW1334" s="283"/>
      <c r="AY1334" s="283"/>
      <c r="AZ1334" s="282"/>
      <c r="BA1334" s="283"/>
      <c r="BB1334" s="282"/>
      <c r="BC1334" s="282"/>
      <c r="BD1334" s="282"/>
      <c r="BE1334" s="283"/>
      <c r="BG1334" s="282"/>
      <c r="BH1334" s="282"/>
      <c r="BI1334" s="282"/>
      <c r="BL1334" s="421"/>
      <c r="BM1334" s="424"/>
      <c r="BN1334" s="424"/>
      <c r="BO1334" s="424"/>
      <c r="BP1334" s="424"/>
      <c r="BQ1334" s="421"/>
      <c r="BR1334" s="421"/>
      <c r="BV1334" s="282"/>
      <c r="BW1334" s="283"/>
      <c r="BY1334" s="283"/>
      <c r="BZ1334" s="283"/>
      <c r="CA1334" s="283"/>
      <c r="CB1334" s="282"/>
      <c r="CC1334" s="282"/>
      <c r="CD1334" s="282"/>
      <c r="CE1334" s="282"/>
      <c r="CG1334" s="427"/>
      <c r="CH1334" s="402"/>
      <c r="CI1334" s="424"/>
      <c r="CJ1334" s="282"/>
      <c r="CK1334" s="282"/>
      <c r="CL1334" s="283"/>
      <c r="CM1334" s="283"/>
      <c r="CP1334" s="282"/>
      <c r="DC1334" s="282"/>
      <c r="DD1334" s="282"/>
      <c r="DE1334" s="282"/>
      <c r="DF1334" s="282"/>
      <c r="DG1334" s="282"/>
      <c r="DH1334" s="282"/>
      <c r="DI1334" s="282"/>
      <c r="DJ1334" s="282"/>
      <c r="EF1334" s="495" t="str">
        <f>""&amp;(MID(数据表!AZ1334,1,MIN(FIND({"(";"（"},数据表!AZ1334&amp;"(（",1)-1)))&amp;""</f>
        <v/>
      </c>
      <c r="EG1334" s="495" t="str">
        <f>""&amp;(MID(数据表!AZ1334,1,MIN(FIND({0;1;2;3;4;5;6;7;8;9},数据表!AZ1334&amp;"1234567890",1)-1)))&amp;""</f>
        <v/>
      </c>
    </row>
    <row r="1335" spans="2:137" s="310" customFormat="1" ht="12" customHeight="1">
      <c r="B1335" s="286"/>
      <c r="C1335" s="286"/>
      <c r="D1335" s="286"/>
      <c r="E1335" s="479"/>
      <c r="F1335" s="282"/>
      <c r="G1335" s="283"/>
      <c r="H1335" s="421"/>
      <c r="I1335" s="421"/>
      <c r="J1335" s="283"/>
      <c r="K1335" s="421"/>
      <c r="L1335" s="282"/>
      <c r="N1335" s="282"/>
      <c r="S1335" s="282"/>
      <c r="T1335" s="283"/>
      <c r="U1335" s="283"/>
      <c r="V1335" s="283"/>
      <c r="W1335" s="283"/>
      <c r="X1335" s="283"/>
      <c r="Y1335" s="282"/>
      <c r="Z1335" s="282"/>
      <c r="AA1335" s="283"/>
      <c r="AB1335" s="282"/>
      <c r="AC1335" s="282"/>
      <c r="AD1335" s="282"/>
      <c r="AE1335" s="282"/>
      <c r="AF1335" s="283"/>
      <c r="AG1335" s="402"/>
      <c r="AH1335" s="283"/>
      <c r="AI1335" s="283"/>
      <c r="AJ1335" s="283"/>
      <c r="AK1335" s="283"/>
      <c r="AL1335" s="283"/>
      <c r="AM1335" s="282"/>
      <c r="AN1335" s="282"/>
      <c r="AO1335" s="282"/>
      <c r="AP1335" s="282"/>
      <c r="AQ1335" s="282"/>
      <c r="AR1335" s="282"/>
      <c r="AT1335" s="283"/>
      <c r="AU1335" s="283"/>
      <c r="AV1335" s="283"/>
      <c r="AW1335" s="283"/>
      <c r="AY1335" s="283"/>
      <c r="AZ1335" s="282"/>
      <c r="BA1335" s="283"/>
      <c r="BB1335" s="282"/>
      <c r="BC1335" s="282"/>
      <c r="BD1335" s="282"/>
      <c r="BE1335" s="283"/>
      <c r="BG1335" s="282"/>
      <c r="BH1335" s="282"/>
      <c r="BI1335" s="282"/>
      <c r="BL1335" s="421"/>
      <c r="BM1335" s="424"/>
      <c r="BN1335" s="424"/>
      <c r="BO1335" s="424"/>
      <c r="BP1335" s="424"/>
      <c r="BQ1335" s="421"/>
      <c r="BR1335" s="421"/>
      <c r="BV1335" s="282"/>
      <c r="BW1335" s="283"/>
      <c r="BY1335" s="283"/>
      <c r="BZ1335" s="283"/>
      <c r="CA1335" s="283"/>
      <c r="CB1335" s="282"/>
      <c r="CC1335" s="282"/>
      <c r="CD1335" s="282"/>
      <c r="CE1335" s="282"/>
      <c r="CG1335" s="427"/>
      <c r="CH1335" s="402"/>
      <c r="CI1335" s="424"/>
      <c r="CJ1335" s="282"/>
      <c r="CK1335" s="282"/>
      <c r="CL1335" s="283"/>
      <c r="CM1335" s="283"/>
      <c r="CP1335" s="282"/>
      <c r="DC1335" s="282"/>
      <c r="DD1335" s="282"/>
      <c r="DE1335" s="282"/>
      <c r="DF1335" s="282"/>
      <c r="DG1335" s="282"/>
      <c r="DH1335" s="282"/>
      <c r="DI1335" s="282"/>
      <c r="DJ1335" s="282"/>
      <c r="EF1335" s="495" t="str">
        <f>""&amp;(MID(数据表!AZ1335,1,MIN(FIND({"(";"（"},数据表!AZ1335&amp;"(（",1)-1)))&amp;""</f>
        <v/>
      </c>
      <c r="EG1335" s="495" t="str">
        <f>""&amp;(MID(数据表!AZ1335,1,MIN(FIND({0;1;2;3;4;5;6;7;8;9},数据表!AZ1335&amp;"1234567890",1)-1)))&amp;""</f>
        <v/>
      </c>
    </row>
    <row r="1336" spans="2:137" s="310" customFormat="1" ht="12" customHeight="1">
      <c r="B1336" s="286"/>
      <c r="C1336" s="286"/>
      <c r="D1336" s="286"/>
      <c r="E1336" s="479"/>
      <c r="F1336" s="282"/>
      <c r="G1336" s="283"/>
      <c r="H1336" s="421"/>
      <c r="I1336" s="421"/>
      <c r="J1336" s="283"/>
      <c r="K1336" s="421"/>
      <c r="L1336" s="282"/>
      <c r="N1336" s="282"/>
      <c r="S1336" s="282"/>
      <c r="T1336" s="283"/>
      <c r="U1336" s="283"/>
      <c r="V1336" s="283"/>
      <c r="W1336" s="283"/>
      <c r="X1336" s="283"/>
      <c r="Y1336" s="282"/>
      <c r="Z1336" s="282"/>
      <c r="AA1336" s="283"/>
      <c r="AB1336" s="282"/>
      <c r="AC1336" s="282"/>
      <c r="AD1336" s="282"/>
      <c r="AE1336" s="282"/>
      <c r="AF1336" s="283"/>
      <c r="AG1336" s="402"/>
      <c r="AH1336" s="283"/>
      <c r="AI1336" s="283"/>
      <c r="AJ1336" s="283"/>
      <c r="AK1336" s="283"/>
      <c r="AL1336" s="283"/>
      <c r="AM1336" s="282"/>
      <c r="AN1336" s="282"/>
      <c r="AO1336" s="282"/>
      <c r="AP1336" s="282"/>
      <c r="AQ1336" s="282"/>
      <c r="AR1336" s="282"/>
      <c r="AT1336" s="283"/>
      <c r="AU1336" s="283"/>
      <c r="AV1336" s="283"/>
      <c r="AW1336" s="283"/>
      <c r="AY1336" s="283"/>
      <c r="AZ1336" s="282"/>
      <c r="BA1336" s="283"/>
      <c r="BB1336" s="282"/>
      <c r="BC1336" s="282"/>
      <c r="BD1336" s="282"/>
      <c r="BE1336" s="283"/>
      <c r="BG1336" s="282"/>
      <c r="BH1336" s="282"/>
      <c r="BI1336" s="282"/>
      <c r="BL1336" s="421"/>
      <c r="BM1336" s="424"/>
      <c r="BN1336" s="424"/>
      <c r="BO1336" s="424"/>
      <c r="BP1336" s="424"/>
      <c r="BQ1336" s="421"/>
      <c r="BR1336" s="421"/>
      <c r="BV1336" s="282"/>
      <c r="BW1336" s="283"/>
      <c r="BY1336" s="283"/>
      <c r="BZ1336" s="283"/>
      <c r="CA1336" s="283"/>
      <c r="CB1336" s="282"/>
      <c r="CC1336" s="282"/>
      <c r="CD1336" s="282"/>
      <c r="CE1336" s="282"/>
      <c r="CG1336" s="427"/>
      <c r="CH1336" s="402"/>
      <c r="CI1336" s="424"/>
      <c r="CJ1336" s="282"/>
      <c r="CK1336" s="282"/>
      <c r="CL1336" s="283"/>
      <c r="CM1336" s="283"/>
      <c r="CP1336" s="282"/>
      <c r="DC1336" s="282"/>
      <c r="DD1336" s="282"/>
      <c r="DE1336" s="282"/>
      <c r="DF1336" s="282"/>
      <c r="DG1336" s="282"/>
      <c r="DH1336" s="282"/>
      <c r="DI1336" s="282"/>
      <c r="DJ1336" s="282"/>
      <c r="EF1336" s="495" t="str">
        <f>""&amp;(MID(数据表!AZ1336,1,MIN(FIND({"(";"（"},数据表!AZ1336&amp;"(（",1)-1)))&amp;""</f>
        <v/>
      </c>
      <c r="EG1336" s="495" t="str">
        <f>""&amp;(MID(数据表!AZ1336,1,MIN(FIND({0;1;2;3;4;5;6;7;8;9},数据表!AZ1336&amp;"1234567890",1)-1)))&amp;""</f>
        <v/>
      </c>
    </row>
    <row r="1337" spans="2:137" s="310" customFormat="1" ht="12" customHeight="1">
      <c r="B1337" s="286"/>
      <c r="C1337" s="286"/>
      <c r="D1337" s="286"/>
      <c r="E1337" s="479"/>
      <c r="F1337" s="282"/>
      <c r="G1337" s="283"/>
      <c r="H1337" s="421"/>
      <c r="I1337" s="421"/>
      <c r="J1337" s="283"/>
      <c r="K1337" s="421"/>
      <c r="L1337" s="282"/>
      <c r="N1337" s="282"/>
      <c r="S1337" s="282"/>
      <c r="T1337" s="283"/>
      <c r="U1337" s="283"/>
      <c r="V1337" s="283"/>
      <c r="W1337" s="283"/>
      <c r="X1337" s="283"/>
      <c r="Y1337" s="282"/>
      <c r="Z1337" s="282"/>
      <c r="AA1337" s="283"/>
      <c r="AB1337" s="282"/>
      <c r="AC1337" s="282"/>
      <c r="AD1337" s="282"/>
      <c r="AE1337" s="282"/>
      <c r="AF1337" s="283"/>
      <c r="AG1337" s="402"/>
      <c r="AH1337" s="283"/>
      <c r="AI1337" s="283"/>
      <c r="AJ1337" s="283"/>
      <c r="AK1337" s="283"/>
      <c r="AL1337" s="283"/>
      <c r="AM1337" s="282"/>
      <c r="AN1337" s="282"/>
      <c r="AO1337" s="282"/>
      <c r="AP1337" s="282"/>
      <c r="AQ1337" s="282"/>
      <c r="AR1337" s="282"/>
      <c r="AT1337" s="283"/>
      <c r="AU1337" s="283"/>
      <c r="AV1337" s="283"/>
      <c r="AW1337" s="283"/>
      <c r="AY1337" s="283"/>
      <c r="AZ1337" s="282"/>
      <c r="BA1337" s="283"/>
      <c r="BB1337" s="282"/>
      <c r="BC1337" s="282"/>
      <c r="BD1337" s="282"/>
      <c r="BE1337" s="283"/>
      <c r="BG1337" s="282"/>
      <c r="BH1337" s="282"/>
      <c r="BI1337" s="282"/>
      <c r="BL1337" s="421"/>
      <c r="BM1337" s="424"/>
      <c r="BN1337" s="424"/>
      <c r="BO1337" s="424"/>
      <c r="BP1337" s="424"/>
      <c r="BQ1337" s="421"/>
      <c r="BR1337" s="421"/>
      <c r="BV1337" s="282"/>
      <c r="BW1337" s="283"/>
      <c r="BY1337" s="283"/>
      <c r="BZ1337" s="283"/>
      <c r="CA1337" s="283"/>
      <c r="CB1337" s="282"/>
      <c r="CC1337" s="282"/>
      <c r="CD1337" s="282"/>
      <c r="CE1337" s="282"/>
      <c r="CG1337" s="427"/>
      <c r="CH1337" s="402"/>
      <c r="CI1337" s="424"/>
      <c r="CJ1337" s="282"/>
      <c r="CK1337" s="282"/>
      <c r="CL1337" s="283"/>
      <c r="CM1337" s="283"/>
      <c r="CP1337" s="282"/>
      <c r="DC1337" s="282"/>
      <c r="DD1337" s="282"/>
      <c r="DE1337" s="282"/>
      <c r="DF1337" s="282"/>
      <c r="DG1337" s="282"/>
      <c r="DH1337" s="282"/>
      <c r="DI1337" s="282"/>
      <c r="DJ1337" s="282"/>
      <c r="EF1337" s="495" t="str">
        <f>""&amp;(MID(数据表!AZ1337,1,MIN(FIND({"(";"（"},数据表!AZ1337&amp;"(（",1)-1)))&amp;""</f>
        <v/>
      </c>
      <c r="EG1337" s="495" t="str">
        <f>""&amp;(MID(数据表!AZ1337,1,MIN(FIND({0;1;2;3;4;5;6;7;8;9},数据表!AZ1337&amp;"1234567890",1)-1)))&amp;""</f>
        <v/>
      </c>
    </row>
    <row r="1338" spans="2:137" s="310" customFormat="1" ht="12" customHeight="1">
      <c r="B1338" s="286"/>
      <c r="C1338" s="286"/>
      <c r="D1338" s="286"/>
      <c r="E1338" s="479"/>
      <c r="F1338" s="282"/>
      <c r="G1338" s="283"/>
      <c r="H1338" s="421"/>
      <c r="I1338" s="421"/>
      <c r="J1338" s="283"/>
      <c r="K1338" s="421"/>
      <c r="L1338" s="282"/>
      <c r="N1338" s="282"/>
      <c r="S1338" s="282"/>
      <c r="T1338" s="283"/>
      <c r="U1338" s="283"/>
      <c r="V1338" s="283"/>
      <c r="W1338" s="283"/>
      <c r="X1338" s="283"/>
      <c r="Y1338" s="282"/>
      <c r="Z1338" s="282"/>
      <c r="AA1338" s="283"/>
      <c r="AB1338" s="282"/>
      <c r="AC1338" s="282"/>
      <c r="AD1338" s="282"/>
      <c r="AE1338" s="282"/>
      <c r="AF1338" s="283"/>
      <c r="AG1338" s="402"/>
      <c r="AH1338" s="283"/>
      <c r="AI1338" s="283"/>
      <c r="AJ1338" s="283"/>
      <c r="AK1338" s="283"/>
      <c r="AL1338" s="283"/>
      <c r="AM1338" s="282"/>
      <c r="AN1338" s="282"/>
      <c r="AO1338" s="282"/>
      <c r="AP1338" s="282"/>
      <c r="AQ1338" s="282"/>
      <c r="AR1338" s="282"/>
      <c r="AT1338" s="283"/>
      <c r="AU1338" s="283"/>
      <c r="AV1338" s="283"/>
      <c r="AW1338" s="283"/>
      <c r="AY1338" s="283"/>
      <c r="AZ1338" s="282"/>
      <c r="BA1338" s="283"/>
      <c r="BB1338" s="282"/>
      <c r="BC1338" s="282"/>
      <c r="BD1338" s="282"/>
      <c r="BE1338" s="283"/>
      <c r="BG1338" s="282"/>
      <c r="BH1338" s="282"/>
      <c r="BI1338" s="282"/>
      <c r="BL1338" s="421"/>
      <c r="BM1338" s="424"/>
      <c r="BN1338" s="424"/>
      <c r="BO1338" s="424"/>
      <c r="BP1338" s="424"/>
      <c r="BQ1338" s="421"/>
      <c r="BR1338" s="421"/>
      <c r="BV1338" s="282"/>
      <c r="BW1338" s="283"/>
      <c r="BY1338" s="283"/>
      <c r="BZ1338" s="283"/>
      <c r="CA1338" s="283"/>
      <c r="CB1338" s="282"/>
      <c r="CC1338" s="282"/>
      <c r="CD1338" s="282"/>
      <c r="CE1338" s="282"/>
      <c r="CG1338" s="427"/>
      <c r="CH1338" s="402"/>
      <c r="CI1338" s="424"/>
      <c r="CJ1338" s="282"/>
      <c r="CK1338" s="282"/>
      <c r="CL1338" s="283"/>
      <c r="CM1338" s="283"/>
      <c r="CP1338" s="282"/>
      <c r="DC1338" s="282"/>
      <c r="DD1338" s="282"/>
      <c r="DE1338" s="282"/>
      <c r="DF1338" s="282"/>
      <c r="DG1338" s="282"/>
      <c r="DH1338" s="282"/>
      <c r="DI1338" s="282"/>
      <c r="DJ1338" s="282"/>
      <c r="EF1338" s="495" t="str">
        <f>""&amp;(MID(数据表!AZ1338,1,MIN(FIND({"(";"（"},数据表!AZ1338&amp;"(（",1)-1)))&amp;""</f>
        <v/>
      </c>
      <c r="EG1338" s="495" t="str">
        <f>""&amp;(MID(数据表!AZ1338,1,MIN(FIND({0;1;2;3;4;5;6;7;8;9},数据表!AZ1338&amp;"1234567890",1)-1)))&amp;""</f>
        <v/>
      </c>
    </row>
    <row r="1339" spans="2:137" s="310" customFormat="1" ht="12" customHeight="1">
      <c r="B1339" s="286"/>
      <c r="C1339" s="286"/>
      <c r="D1339" s="286"/>
      <c r="E1339" s="479"/>
      <c r="F1339" s="282"/>
      <c r="G1339" s="283"/>
      <c r="H1339" s="421"/>
      <c r="I1339" s="421"/>
      <c r="J1339" s="283"/>
      <c r="K1339" s="421"/>
      <c r="L1339" s="282"/>
      <c r="N1339" s="282"/>
      <c r="S1339" s="282"/>
      <c r="T1339" s="283"/>
      <c r="U1339" s="283"/>
      <c r="V1339" s="283"/>
      <c r="W1339" s="283"/>
      <c r="X1339" s="283"/>
      <c r="Y1339" s="282"/>
      <c r="Z1339" s="282"/>
      <c r="AA1339" s="283"/>
      <c r="AB1339" s="282"/>
      <c r="AC1339" s="282"/>
      <c r="AD1339" s="282"/>
      <c r="AE1339" s="282"/>
      <c r="AF1339" s="283"/>
      <c r="AG1339" s="402"/>
      <c r="AH1339" s="283"/>
      <c r="AI1339" s="283"/>
      <c r="AJ1339" s="283"/>
      <c r="AK1339" s="283"/>
      <c r="AL1339" s="283"/>
      <c r="AM1339" s="282"/>
      <c r="AN1339" s="282"/>
      <c r="AO1339" s="282"/>
      <c r="AP1339" s="282"/>
      <c r="AQ1339" s="282"/>
      <c r="AR1339" s="282"/>
      <c r="AT1339" s="283"/>
      <c r="AU1339" s="283"/>
      <c r="AV1339" s="283"/>
      <c r="AW1339" s="283"/>
      <c r="AY1339" s="283"/>
      <c r="AZ1339" s="282"/>
      <c r="BA1339" s="283"/>
      <c r="BB1339" s="282"/>
      <c r="BC1339" s="282"/>
      <c r="BD1339" s="282"/>
      <c r="BE1339" s="283"/>
      <c r="BG1339" s="282"/>
      <c r="BH1339" s="282"/>
      <c r="BI1339" s="282"/>
      <c r="BL1339" s="421"/>
      <c r="BM1339" s="424"/>
      <c r="BN1339" s="424"/>
      <c r="BO1339" s="424"/>
      <c r="BP1339" s="424"/>
      <c r="BQ1339" s="421"/>
      <c r="BR1339" s="421"/>
      <c r="BV1339" s="282"/>
      <c r="BW1339" s="283"/>
      <c r="BY1339" s="283"/>
      <c r="BZ1339" s="283"/>
      <c r="CA1339" s="283"/>
      <c r="CB1339" s="282"/>
      <c r="CC1339" s="282"/>
      <c r="CD1339" s="282"/>
      <c r="CE1339" s="282"/>
      <c r="CG1339" s="427"/>
      <c r="CH1339" s="402"/>
      <c r="CI1339" s="424"/>
      <c r="CJ1339" s="282"/>
      <c r="CK1339" s="282"/>
      <c r="CL1339" s="283"/>
      <c r="CM1339" s="283"/>
      <c r="CP1339" s="282"/>
      <c r="DC1339" s="282"/>
      <c r="DD1339" s="282"/>
      <c r="DE1339" s="282"/>
      <c r="DF1339" s="282"/>
      <c r="DG1339" s="282"/>
      <c r="DH1339" s="282"/>
      <c r="DI1339" s="282"/>
      <c r="DJ1339" s="282"/>
      <c r="EF1339" s="495" t="str">
        <f>""&amp;(MID(数据表!AZ1339,1,MIN(FIND({"(";"（"},数据表!AZ1339&amp;"(（",1)-1)))&amp;""</f>
        <v/>
      </c>
      <c r="EG1339" s="495" t="str">
        <f>""&amp;(MID(数据表!AZ1339,1,MIN(FIND({0;1;2;3;4;5;6;7;8;9},数据表!AZ1339&amp;"1234567890",1)-1)))&amp;""</f>
        <v/>
      </c>
    </row>
    <row r="1340" spans="2:137" s="310" customFormat="1" ht="12" customHeight="1">
      <c r="B1340" s="286"/>
      <c r="C1340" s="286"/>
      <c r="D1340" s="286"/>
      <c r="E1340" s="479"/>
      <c r="F1340" s="282"/>
      <c r="G1340" s="283"/>
      <c r="H1340" s="421"/>
      <c r="I1340" s="421"/>
      <c r="J1340" s="283"/>
      <c r="K1340" s="421"/>
      <c r="L1340" s="282"/>
      <c r="N1340" s="282"/>
      <c r="S1340" s="282"/>
      <c r="T1340" s="283"/>
      <c r="U1340" s="283"/>
      <c r="V1340" s="283"/>
      <c r="W1340" s="283"/>
      <c r="X1340" s="283"/>
      <c r="Y1340" s="282"/>
      <c r="Z1340" s="282"/>
      <c r="AA1340" s="283"/>
      <c r="AB1340" s="282"/>
      <c r="AC1340" s="282"/>
      <c r="AD1340" s="282"/>
      <c r="AE1340" s="282"/>
      <c r="AF1340" s="283"/>
      <c r="AG1340" s="402"/>
      <c r="AH1340" s="283"/>
      <c r="AI1340" s="283"/>
      <c r="AJ1340" s="283"/>
      <c r="AK1340" s="283"/>
      <c r="AL1340" s="283"/>
      <c r="AM1340" s="282"/>
      <c r="AN1340" s="282"/>
      <c r="AO1340" s="282"/>
      <c r="AP1340" s="282"/>
      <c r="AQ1340" s="282"/>
      <c r="AR1340" s="282"/>
      <c r="AT1340" s="283"/>
      <c r="AU1340" s="283"/>
      <c r="AV1340" s="283"/>
      <c r="AW1340" s="283"/>
      <c r="AY1340" s="283"/>
      <c r="AZ1340" s="282"/>
      <c r="BA1340" s="283"/>
      <c r="BB1340" s="282"/>
      <c r="BC1340" s="282"/>
      <c r="BD1340" s="282"/>
      <c r="BE1340" s="283"/>
      <c r="BG1340" s="282"/>
      <c r="BH1340" s="282"/>
      <c r="BI1340" s="282"/>
      <c r="BL1340" s="421"/>
      <c r="BM1340" s="424"/>
      <c r="BN1340" s="424"/>
      <c r="BO1340" s="424"/>
      <c r="BP1340" s="424"/>
      <c r="BQ1340" s="421"/>
      <c r="BR1340" s="421"/>
      <c r="BV1340" s="282"/>
      <c r="BW1340" s="283"/>
      <c r="BY1340" s="283"/>
      <c r="BZ1340" s="283"/>
      <c r="CA1340" s="283"/>
      <c r="CB1340" s="282"/>
      <c r="CC1340" s="282"/>
      <c r="CD1340" s="282"/>
      <c r="CE1340" s="282"/>
      <c r="CG1340" s="427"/>
      <c r="CH1340" s="402"/>
      <c r="CI1340" s="424"/>
      <c r="CJ1340" s="282"/>
      <c r="CK1340" s="282"/>
      <c r="CL1340" s="283"/>
      <c r="CM1340" s="283"/>
      <c r="CP1340" s="282"/>
      <c r="DC1340" s="282"/>
      <c r="DD1340" s="282"/>
      <c r="DE1340" s="282"/>
      <c r="DF1340" s="282"/>
      <c r="DG1340" s="282"/>
      <c r="DH1340" s="282"/>
      <c r="DI1340" s="282"/>
      <c r="DJ1340" s="282"/>
      <c r="EF1340" s="495" t="str">
        <f>""&amp;(MID(数据表!AZ1340,1,MIN(FIND({"(";"（"},数据表!AZ1340&amp;"(（",1)-1)))&amp;""</f>
        <v/>
      </c>
      <c r="EG1340" s="495" t="str">
        <f>""&amp;(MID(数据表!AZ1340,1,MIN(FIND({0;1;2;3;4;5;6;7;8;9},数据表!AZ1340&amp;"1234567890",1)-1)))&amp;""</f>
        <v/>
      </c>
    </row>
    <row r="1341" spans="2:137" s="310" customFormat="1" ht="12" customHeight="1">
      <c r="B1341" s="286"/>
      <c r="C1341" s="286"/>
      <c r="D1341" s="286"/>
      <c r="E1341" s="479"/>
      <c r="F1341" s="282"/>
      <c r="G1341" s="283"/>
      <c r="H1341" s="421"/>
      <c r="I1341" s="421"/>
      <c r="J1341" s="283"/>
      <c r="K1341" s="421"/>
      <c r="L1341" s="282"/>
      <c r="N1341" s="282"/>
      <c r="S1341" s="282"/>
      <c r="T1341" s="283"/>
      <c r="U1341" s="283"/>
      <c r="V1341" s="283"/>
      <c r="W1341" s="283"/>
      <c r="X1341" s="283"/>
      <c r="Y1341" s="282"/>
      <c r="Z1341" s="282"/>
      <c r="AA1341" s="283"/>
      <c r="AB1341" s="282"/>
      <c r="AC1341" s="282"/>
      <c r="AD1341" s="282"/>
      <c r="AE1341" s="282"/>
      <c r="AF1341" s="283"/>
      <c r="AG1341" s="402"/>
      <c r="AH1341" s="283"/>
      <c r="AI1341" s="283"/>
      <c r="AJ1341" s="283"/>
      <c r="AK1341" s="283"/>
      <c r="AL1341" s="283"/>
      <c r="AM1341" s="282"/>
      <c r="AN1341" s="282"/>
      <c r="AO1341" s="282"/>
      <c r="AP1341" s="282"/>
      <c r="AQ1341" s="282"/>
      <c r="AR1341" s="282"/>
      <c r="AT1341" s="283"/>
      <c r="AU1341" s="283"/>
      <c r="AV1341" s="283"/>
      <c r="AW1341" s="283"/>
      <c r="AY1341" s="283"/>
      <c r="AZ1341" s="282"/>
      <c r="BA1341" s="283"/>
      <c r="BB1341" s="282"/>
      <c r="BC1341" s="282"/>
      <c r="BD1341" s="282"/>
      <c r="BE1341" s="283"/>
      <c r="BG1341" s="282"/>
      <c r="BH1341" s="282"/>
      <c r="BI1341" s="282"/>
      <c r="BL1341" s="421"/>
      <c r="BM1341" s="424"/>
      <c r="BN1341" s="424"/>
      <c r="BO1341" s="424"/>
      <c r="BP1341" s="424"/>
      <c r="BQ1341" s="421"/>
      <c r="BR1341" s="421"/>
      <c r="BV1341" s="282"/>
      <c r="BW1341" s="283"/>
      <c r="BY1341" s="283"/>
      <c r="BZ1341" s="283"/>
      <c r="CA1341" s="283"/>
      <c r="CB1341" s="282"/>
      <c r="CC1341" s="282"/>
      <c r="CD1341" s="282"/>
      <c r="CE1341" s="282"/>
      <c r="CG1341" s="427"/>
      <c r="CH1341" s="402"/>
      <c r="CI1341" s="424"/>
      <c r="CJ1341" s="282"/>
      <c r="CK1341" s="282"/>
      <c r="CL1341" s="283"/>
      <c r="CM1341" s="283"/>
      <c r="CP1341" s="282"/>
      <c r="DC1341" s="282"/>
      <c r="DD1341" s="282"/>
      <c r="DE1341" s="282"/>
      <c r="DF1341" s="282"/>
      <c r="DG1341" s="282"/>
      <c r="DH1341" s="282"/>
      <c r="DI1341" s="282"/>
      <c r="DJ1341" s="282"/>
      <c r="EF1341" s="495" t="str">
        <f>""&amp;(MID(数据表!AZ1341,1,MIN(FIND({"(";"（"},数据表!AZ1341&amp;"(（",1)-1)))&amp;""</f>
        <v/>
      </c>
      <c r="EG1341" s="495" t="str">
        <f>""&amp;(MID(数据表!AZ1341,1,MIN(FIND({0;1;2;3;4;5;6;7;8;9},数据表!AZ1341&amp;"1234567890",1)-1)))&amp;""</f>
        <v/>
      </c>
    </row>
    <row r="1342" spans="2:137" s="310" customFormat="1" ht="12" customHeight="1">
      <c r="B1342" s="286"/>
      <c r="C1342" s="286"/>
      <c r="D1342" s="286"/>
      <c r="E1342" s="479"/>
      <c r="F1342" s="282"/>
      <c r="G1342" s="283"/>
      <c r="H1342" s="421"/>
      <c r="I1342" s="421"/>
      <c r="J1342" s="283"/>
      <c r="K1342" s="421"/>
      <c r="L1342" s="282"/>
      <c r="N1342" s="282"/>
      <c r="S1342" s="282"/>
      <c r="T1342" s="283"/>
      <c r="U1342" s="283"/>
      <c r="V1342" s="283"/>
      <c r="W1342" s="283"/>
      <c r="X1342" s="283"/>
      <c r="Y1342" s="282"/>
      <c r="Z1342" s="282"/>
      <c r="AA1342" s="283"/>
      <c r="AB1342" s="282"/>
      <c r="AC1342" s="282"/>
      <c r="AD1342" s="282"/>
      <c r="AE1342" s="282"/>
      <c r="AF1342" s="283"/>
      <c r="AG1342" s="402"/>
      <c r="AH1342" s="283"/>
      <c r="AI1342" s="283"/>
      <c r="AJ1342" s="283"/>
      <c r="AK1342" s="283"/>
      <c r="AL1342" s="283"/>
      <c r="AM1342" s="282"/>
      <c r="AN1342" s="282"/>
      <c r="AO1342" s="282"/>
      <c r="AP1342" s="282"/>
      <c r="AQ1342" s="282"/>
      <c r="AR1342" s="282"/>
      <c r="AT1342" s="283"/>
      <c r="AU1342" s="283"/>
      <c r="AV1342" s="283"/>
      <c r="AW1342" s="283"/>
      <c r="AY1342" s="283"/>
      <c r="AZ1342" s="282"/>
      <c r="BA1342" s="283"/>
      <c r="BB1342" s="282"/>
      <c r="BC1342" s="282"/>
      <c r="BD1342" s="282"/>
      <c r="BE1342" s="283"/>
      <c r="BG1342" s="282"/>
      <c r="BH1342" s="282"/>
      <c r="BI1342" s="282"/>
      <c r="BL1342" s="421"/>
      <c r="BM1342" s="424"/>
      <c r="BN1342" s="424"/>
      <c r="BO1342" s="424"/>
      <c r="BP1342" s="424"/>
      <c r="BQ1342" s="421"/>
      <c r="BR1342" s="421"/>
      <c r="BV1342" s="282"/>
      <c r="BW1342" s="283"/>
      <c r="BY1342" s="283"/>
      <c r="BZ1342" s="283"/>
      <c r="CA1342" s="283"/>
      <c r="CB1342" s="282"/>
      <c r="CC1342" s="282"/>
      <c r="CD1342" s="282"/>
      <c r="CE1342" s="282"/>
      <c r="CG1342" s="427"/>
      <c r="CH1342" s="402"/>
      <c r="CI1342" s="424"/>
      <c r="CJ1342" s="282"/>
      <c r="CK1342" s="282"/>
      <c r="CL1342" s="283"/>
      <c r="CM1342" s="283"/>
      <c r="CP1342" s="282"/>
      <c r="DC1342" s="282"/>
      <c r="DD1342" s="282"/>
      <c r="DE1342" s="282"/>
      <c r="DF1342" s="282"/>
      <c r="DG1342" s="282"/>
      <c r="DH1342" s="282"/>
      <c r="DI1342" s="282"/>
      <c r="DJ1342" s="282"/>
      <c r="EF1342" s="495" t="str">
        <f>""&amp;(MID(数据表!AZ1342,1,MIN(FIND({"(";"（"},数据表!AZ1342&amp;"(（",1)-1)))&amp;""</f>
        <v/>
      </c>
      <c r="EG1342" s="495" t="str">
        <f>""&amp;(MID(数据表!AZ1342,1,MIN(FIND({0;1;2;3;4;5;6;7;8;9},数据表!AZ1342&amp;"1234567890",1)-1)))&amp;""</f>
        <v/>
      </c>
    </row>
    <row r="1343" spans="2:137" s="310" customFormat="1" ht="12" customHeight="1">
      <c r="B1343" s="286"/>
      <c r="C1343" s="286"/>
      <c r="D1343" s="286"/>
      <c r="E1343" s="479"/>
      <c r="F1343" s="282"/>
      <c r="G1343" s="283"/>
      <c r="H1343" s="421"/>
      <c r="I1343" s="421"/>
      <c r="J1343" s="283"/>
      <c r="K1343" s="421"/>
      <c r="L1343" s="282"/>
      <c r="N1343" s="282"/>
      <c r="S1343" s="282"/>
      <c r="T1343" s="283"/>
      <c r="U1343" s="283"/>
      <c r="V1343" s="283"/>
      <c r="W1343" s="283"/>
      <c r="X1343" s="283"/>
      <c r="Y1343" s="282"/>
      <c r="Z1343" s="282"/>
      <c r="AA1343" s="283"/>
      <c r="AB1343" s="282"/>
      <c r="AC1343" s="282"/>
      <c r="AD1343" s="282"/>
      <c r="AE1343" s="282"/>
      <c r="AF1343" s="283"/>
      <c r="AG1343" s="402"/>
      <c r="AH1343" s="283"/>
      <c r="AI1343" s="283"/>
      <c r="AJ1343" s="283"/>
      <c r="AK1343" s="283"/>
      <c r="AL1343" s="283"/>
      <c r="AM1343" s="282"/>
      <c r="AN1343" s="282"/>
      <c r="AO1343" s="282"/>
      <c r="AP1343" s="282"/>
      <c r="AQ1343" s="282"/>
      <c r="AR1343" s="282"/>
      <c r="AT1343" s="283"/>
      <c r="AU1343" s="283"/>
      <c r="AV1343" s="283"/>
      <c r="AW1343" s="283"/>
      <c r="AY1343" s="283"/>
      <c r="AZ1343" s="282"/>
      <c r="BA1343" s="283"/>
      <c r="BB1343" s="282"/>
      <c r="BC1343" s="282"/>
      <c r="BD1343" s="282"/>
      <c r="BE1343" s="283"/>
      <c r="BG1343" s="282"/>
      <c r="BH1343" s="282"/>
      <c r="BI1343" s="282"/>
      <c r="BL1343" s="421"/>
      <c r="BM1343" s="424"/>
      <c r="BN1343" s="424"/>
      <c r="BO1343" s="424"/>
      <c r="BP1343" s="424"/>
      <c r="BQ1343" s="421"/>
      <c r="BR1343" s="421"/>
      <c r="BV1343" s="282"/>
      <c r="BW1343" s="283"/>
      <c r="BY1343" s="283"/>
      <c r="BZ1343" s="283"/>
      <c r="CA1343" s="283"/>
      <c r="CB1343" s="282"/>
      <c r="CC1343" s="282"/>
      <c r="CD1343" s="282"/>
      <c r="CE1343" s="282"/>
      <c r="CG1343" s="427"/>
      <c r="CH1343" s="402"/>
      <c r="CI1343" s="424"/>
      <c r="CJ1343" s="282"/>
      <c r="CK1343" s="282"/>
      <c r="CL1343" s="283"/>
      <c r="CM1343" s="283"/>
      <c r="CP1343" s="282"/>
      <c r="DC1343" s="282"/>
      <c r="DD1343" s="282"/>
      <c r="DE1343" s="282"/>
      <c r="DF1343" s="282"/>
      <c r="DG1343" s="282"/>
      <c r="DH1343" s="282"/>
      <c r="DI1343" s="282"/>
      <c r="DJ1343" s="282"/>
      <c r="EF1343" s="495" t="str">
        <f>""&amp;(MID(数据表!AZ1343,1,MIN(FIND({"(";"（"},数据表!AZ1343&amp;"(（",1)-1)))&amp;""</f>
        <v/>
      </c>
      <c r="EG1343" s="495" t="str">
        <f>""&amp;(MID(数据表!AZ1343,1,MIN(FIND({0;1;2;3;4;5;6;7;8;9},数据表!AZ1343&amp;"1234567890",1)-1)))&amp;""</f>
        <v/>
      </c>
    </row>
    <row r="1344" spans="2:137" s="310" customFormat="1" ht="12" customHeight="1">
      <c r="B1344" s="286"/>
      <c r="C1344" s="286"/>
      <c r="D1344" s="286"/>
      <c r="E1344" s="479"/>
      <c r="F1344" s="282"/>
      <c r="G1344" s="283"/>
      <c r="H1344" s="421"/>
      <c r="I1344" s="421"/>
      <c r="J1344" s="283"/>
      <c r="K1344" s="421"/>
      <c r="L1344" s="282"/>
      <c r="N1344" s="282"/>
      <c r="S1344" s="282"/>
      <c r="T1344" s="283"/>
      <c r="U1344" s="283"/>
      <c r="V1344" s="283"/>
      <c r="W1344" s="283"/>
      <c r="X1344" s="283"/>
      <c r="Y1344" s="282"/>
      <c r="Z1344" s="282"/>
      <c r="AA1344" s="283"/>
      <c r="AB1344" s="282"/>
      <c r="AC1344" s="282"/>
      <c r="AD1344" s="282"/>
      <c r="AE1344" s="282"/>
      <c r="AF1344" s="283"/>
      <c r="AG1344" s="402"/>
      <c r="AH1344" s="283"/>
      <c r="AI1344" s="283"/>
      <c r="AJ1344" s="283"/>
      <c r="AK1344" s="283"/>
      <c r="AL1344" s="283"/>
      <c r="AM1344" s="282"/>
      <c r="AN1344" s="282"/>
      <c r="AO1344" s="282"/>
      <c r="AP1344" s="282"/>
      <c r="AQ1344" s="282"/>
      <c r="AR1344" s="282"/>
      <c r="AT1344" s="283"/>
      <c r="AU1344" s="283"/>
      <c r="AV1344" s="283"/>
      <c r="AW1344" s="283"/>
      <c r="AY1344" s="283"/>
      <c r="AZ1344" s="282"/>
      <c r="BA1344" s="283"/>
      <c r="BB1344" s="282"/>
      <c r="BC1344" s="282"/>
      <c r="BD1344" s="282"/>
      <c r="BE1344" s="283"/>
      <c r="BG1344" s="282"/>
      <c r="BH1344" s="282"/>
      <c r="BI1344" s="282"/>
      <c r="BL1344" s="421"/>
      <c r="BM1344" s="424"/>
      <c r="BN1344" s="424"/>
      <c r="BO1344" s="424"/>
      <c r="BP1344" s="424"/>
      <c r="BQ1344" s="421"/>
      <c r="BR1344" s="421"/>
      <c r="BV1344" s="282"/>
      <c r="BW1344" s="283"/>
      <c r="BY1344" s="283"/>
      <c r="BZ1344" s="283"/>
      <c r="CA1344" s="283"/>
      <c r="CB1344" s="282"/>
      <c r="CC1344" s="282"/>
      <c r="CD1344" s="282"/>
      <c r="CE1344" s="282"/>
      <c r="CG1344" s="427"/>
      <c r="CH1344" s="402"/>
      <c r="CI1344" s="424"/>
      <c r="CJ1344" s="282"/>
      <c r="CK1344" s="282"/>
      <c r="CL1344" s="283"/>
      <c r="CM1344" s="283"/>
      <c r="CP1344" s="282"/>
      <c r="DC1344" s="282"/>
      <c r="DD1344" s="282"/>
      <c r="DE1344" s="282"/>
      <c r="DF1344" s="282"/>
      <c r="DG1344" s="282"/>
      <c r="DH1344" s="282"/>
      <c r="DI1344" s="282"/>
      <c r="DJ1344" s="282"/>
      <c r="EF1344" s="495" t="str">
        <f>""&amp;(MID(数据表!AZ1344,1,MIN(FIND({"(";"（"},数据表!AZ1344&amp;"(（",1)-1)))&amp;""</f>
        <v/>
      </c>
      <c r="EG1344" s="495" t="str">
        <f>""&amp;(MID(数据表!AZ1344,1,MIN(FIND({0;1;2;3;4;5;6;7;8;9},数据表!AZ1344&amp;"1234567890",1)-1)))&amp;""</f>
        <v/>
      </c>
    </row>
    <row r="1345" spans="2:137" s="310" customFormat="1" ht="12" customHeight="1">
      <c r="B1345" s="286"/>
      <c r="C1345" s="286"/>
      <c r="D1345" s="286"/>
      <c r="E1345" s="479"/>
      <c r="F1345" s="282"/>
      <c r="G1345" s="283"/>
      <c r="H1345" s="421"/>
      <c r="I1345" s="421"/>
      <c r="J1345" s="283"/>
      <c r="K1345" s="421"/>
      <c r="L1345" s="282"/>
      <c r="N1345" s="282"/>
      <c r="S1345" s="282"/>
      <c r="T1345" s="283"/>
      <c r="U1345" s="283"/>
      <c r="V1345" s="283"/>
      <c r="W1345" s="283"/>
      <c r="X1345" s="283"/>
      <c r="Y1345" s="282"/>
      <c r="Z1345" s="282"/>
      <c r="AA1345" s="283"/>
      <c r="AB1345" s="282"/>
      <c r="AC1345" s="282"/>
      <c r="AD1345" s="282"/>
      <c r="AE1345" s="282"/>
      <c r="AF1345" s="283"/>
      <c r="AG1345" s="402"/>
      <c r="AH1345" s="283"/>
      <c r="AI1345" s="283"/>
      <c r="AJ1345" s="283"/>
      <c r="AK1345" s="283"/>
      <c r="AL1345" s="283"/>
      <c r="AM1345" s="282"/>
      <c r="AN1345" s="282"/>
      <c r="AO1345" s="282"/>
      <c r="AP1345" s="282"/>
      <c r="AQ1345" s="282"/>
      <c r="AR1345" s="282"/>
      <c r="AT1345" s="283"/>
      <c r="AU1345" s="283"/>
      <c r="AV1345" s="283"/>
      <c r="AW1345" s="283"/>
      <c r="AY1345" s="283"/>
      <c r="AZ1345" s="282"/>
      <c r="BA1345" s="283"/>
      <c r="BB1345" s="282"/>
      <c r="BC1345" s="282"/>
      <c r="BD1345" s="282"/>
      <c r="BE1345" s="283"/>
      <c r="BG1345" s="282"/>
      <c r="BH1345" s="282"/>
      <c r="BI1345" s="282"/>
      <c r="BL1345" s="421"/>
      <c r="BM1345" s="424"/>
      <c r="BN1345" s="424"/>
      <c r="BO1345" s="424"/>
      <c r="BP1345" s="424"/>
      <c r="BQ1345" s="421"/>
      <c r="BR1345" s="421"/>
      <c r="BV1345" s="282"/>
      <c r="BW1345" s="283"/>
      <c r="BY1345" s="283"/>
      <c r="BZ1345" s="283"/>
      <c r="CA1345" s="283"/>
      <c r="CB1345" s="282"/>
      <c r="CC1345" s="282"/>
      <c r="CD1345" s="282"/>
      <c r="CE1345" s="282"/>
      <c r="CG1345" s="427"/>
      <c r="CH1345" s="402"/>
      <c r="CI1345" s="424"/>
      <c r="CJ1345" s="282"/>
      <c r="CK1345" s="282"/>
      <c r="CL1345" s="283"/>
      <c r="CM1345" s="283"/>
      <c r="CP1345" s="282"/>
      <c r="DC1345" s="282"/>
      <c r="DD1345" s="282"/>
      <c r="DE1345" s="282"/>
      <c r="DF1345" s="282"/>
      <c r="DG1345" s="282"/>
      <c r="DH1345" s="282"/>
      <c r="DI1345" s="282"/>
      <c r="DJ1345" s="282"/>
      <c r="EF1345" s="495" t="str">
        <f>""&amp;(MID(数据表!AZ1345,1,MIN(FIND({"(";"（"},数据表!AZ1345&amp;"(（",1)-1)))&amp;""</f>
        <v/>
      </c>
      <c r="EG1345" s="495" t="str">
        <f>""&amp;(MID(数据表!AZ1345,1,MIN(FIND({0;1;2;3;4;5;6;7;8;9},数据表!AZ1345&amp;"1234567890",1)-1)))&amp;""</f>
        <v/>
      </c>
    </row>
    <row r="1346" spans="2:137" s="310" customFormat="1" ht="12" customHeight="1">
      <c r="B1346" s="286"/>
      <c r="C1346" s="286"/>
      <c r="D1346" s="286"/>
      <c r="E1346" s="479"/>
      <c r="F1346" s="282"/>
      <c r="G1346" s="283"/>
      <c r="H1346" s="421"/>
      <c r="I1346" s="421"/>
      <c r="J1346" s="283"/>
      <c r="K1346" s="421"/>
      <c r="L1346" s="282"/>
      <c r="N1346" s="282"/>
      <c r="S1346" s="282"/>
      <c r="T1346" s="283"/>
      <c r="U1346" s="283"/>
      <c r="V1346" s="283"/>
      <c r="W1346" s="283"/>
      <c r="X1346" s="283"/>
      <c r="Y1346" s="282"/>
      <c r="Z1346" s="282"/>
      <c r="AA1346" s="283"/>
      <c r="AB1346" s="282"/>
      <c r="AC1346" s="282"/>
      <c r="AD1346" s="282"/>
      <c r="AE1346" s="282"/>
      <c r="AF1346" s="283"/>
      <c r="AG1346" s="402"/>
      <c r="AH1346" s="283"/>
      <c r="AI1346" s="283"/>
      <c r="AJ1346" s="283"/>
      <c r="AK1346" s="283"/>
      <c r="AL1346" s="283"/>
      <c r="AM1346" s="282"/>
      <c r="AN1346" s="282"/>
      <c r="AO1346" s="282"/>
      <c r="AP1346" s="282"/>
      <c r="AQ1346" s="282"/>
      <c r="AR1346" s="282"/>
      <c r="AT1346" s="283"/>
      <c r="AU1346" s="283"/>
      <c r="AV1346" s="283"/>
      <c r="AW1346" s="283"/>
      <c r="AY1346" s="283"/>
      <c r="AZ1346" s="282"/>
      <c r="BA1346" s="283"/>
      <c r="BB1346" s="282"/>
      <c r="BC1346" s="282"/>
      <c r="BD1346" s="282"/>
      <c r="BE1346" s="283"/>
      <c r="BG1346" s="282"/>
      <c r="BH1346" s="282"/>
      <c r="BI1346" s="282"/>
      <c r="BL1346" s="421"/>
      <c r="BM1346" s="424"/>
      <c r="BN1346" s="424"/>
      <c r="BO1346" s="424"/>
      <c r="BP1346" s="424"/>
      <c r="BQ1346" s="421"/>
      <c r="BR1346" s="421"/>
      <c r="BV1346" s="282"/>
      <c r="BW1346" s="283"/>
      <c r="BY1346" s="283"/>
      <c r="BZ1346" s="283"/>
      <c r="CA1346" s="283"/>
      <c r="CB1346" s="282"/>
      <c r="CC1346" s="282"/>
      <c r="CD1346" s="282"/>
      <c r="CE1346" s="282"/>
      <c r="CG1346" s="427"/>
      <c r="CH1346" s="402"/>
      <c r="CI1346" s="424"/>
      <c r="CJ1346" s="282"/>
      <c r="CK1346" s="282"/>
      <c r="CL1346" s="283"/>
      <c r="CM1346" s="283"/>
      <c r="CP1346" s="282"/>
      <c r="DC1346" s="282"/>
      <c r="DD1346" s="282"/>
      <c r="DE1346" s="282"/>
      <c r="DF1346" s="282"/>
      <c r="DG1346" s="282"/>
      <c r="DH1346" s="282"/>
      <c r="DI1346" s="282"/>
      <c r="DJ1346" s="282"/>
      <c r="EF1346" s="495" t="str">
        <f>""&amp;(MID(数据表!AZ1346,1,MIN(FIND({"(";"（"},数据表!AZ1346&amp;"(（",1)-1)))&amp;""</f>
        <v/>
      </c>
      <c r="EG1346" s="495" t="str">
        <f>""&amp;(MID(数据表!AZ1346,1,MIN(FIND({0;1;2;3;4;5;6;7;8;9},数据表!AZ1346&amp;"1234567890",1)-1)))&amp;""</f>
        <v/>
      </c>
    </row>
    <row r="1347" spans="2:137" s="310" customFormat="1" ht="12" customHeight="1">
      <c r="B1347" s="286"/>
      <c r="C1347" s="286"/>
      <c r="D1347" s="286"/>
      <c r="E1347" s="479"/>
      <c r="F1347" s="282"/>
      <c r="G1347" s="283"/>
      <c r="H1347" s="421"/>
      <c r="I1347" s="421"/>
      <c r="J1347" s="283"/>
      <c r="K1347" s="421"/>
      <c r="L1347" s="282"/>
      <c r="N1347" s="282"/>
      <c r="S1347" s="282"/>
      <c r="T1347" s="283"/>
      <c r="U1347" s="283"/>
      <c r="V1347" s="283"/>
      <c r="W1347" s="283"/>
      <c r="X1347" s="283"/>
      <c r="Y1347" s="282"/>
      <c r="Z1347" s="282"/>
      <c r="AA1347" s="283"/>
      <c r="AB1347" s="282"/>
      <c r="AC1347" s="282"/>
      <c r="AD1347" s="282"/>
      <c r="AE1347" s="282"/>
      <c r="AF1347" s="283"/>
      <c r="AG1347" s="402"/>
      <c r="AH1347" s="283"/>
      <c r="AI1347" s="283"/>
      <c r="AJ1347" s="283"/>
      <c r="AK1347" s="283"/>
      <c r="AL1347" s="283"/>
      <c r="AM1347" s="282"/>
      <c r="AN1347" s="282"/>
      <c r="AO1347" s="282"/>
      <c r="AP1347" s="282"/>
      <c r="AQ1347" s="282"/>
      <c r="AR1347" s="282"/>
      <c r="AT1347" s="283"/>
      <c r="AU1347" s="283"/>
      <c r="AV1347" s="283"/>
      <c r="AW1347" s="283"/>
      <c r="AY1347" s="283"/>
      <c r="AZ1347" s="282"/>
      <c r="BA1347" s="283"/>
      <c r="BB1347" s="282"/>
      <c r="BC1347" s="282"/>
      <c r="BD1347" s="282"/>
      <c r="BE1347" s="283"/>
      <c r="BG1347" s="282"/>
      <c r="BH1347" s="282"/>
      <c r="BI1347" s="282"/>
      <c r="BL1347" s="421"/>
      <c r="BM1347" s="424"/>
      <c r="BN1347" s="424"/>
      <c r="BO1347" s="424"/>
      <c r="BP1347" s="424"/>
      <c r="BQ1347" s="421"/>
      <c r="BR1347" s="421"/>
      <c r="BV1347" s="282"/>
      <c r="BW1347" s="283"/>
      <c r="BY1347" s="283"/>
      <c r="BZ1347" s="283"/>
      <c r="CA1347" s="283"/>
      <c r="CB1347" s="282"/>
      <c r="CC1347" s="282"/>
      <c r="CD1347" s="282"/>
      <c r="CE1347" s="282"/>
      <c r="CG1347" s="427"/>
      <c r="CH1347" s="402"/>
      <c r="CI1347" s="424"/>
      <c r="CJ1347" s="282"/>
      <c r="CK1347" s="282"/>
      <c r="CL1347" s="283"/>
      <c r="CM1347" s="283"/>
      <c r="CP1347" s="282"/>
      <c r="DC1347" s="282"/>
      <c r="DD1347" s="282"/>
      <c r="DE1347" s="282"/>
      <c r="DF1347" s="282"/>
      <c r="DG1347" s="282"/>
      <c r="DH1347" s="282"/>
      <c r="DI1347" s="282"/>
      <c r="DJ1347" s="282"/>
      <c r="EF1347" s="495" t="str">
        <f>""&amp;(MID(数据表!AZ1347,1,MIN(FIND({"(";"（"},数据表!AZ1347&amp;"(（",1)-1)))&amp;""</f>
        <v/>
      </c>
      <c r="EG1347" s="495" t="str">
        <f>""&amp;(MID(数据表!AZ1347,1,MIN(FIND({0;1;2;3;4;5;6;7;8;9},数据表!AZ1347&amp;"1234567890",1)-1)))&amp;""</f>
        <v/>
      </c>
    </row>
    <row r="1348" spans="2:137" s="310" customFormat="1" ht="12" customHeight="1">
      <c r="B1348" s="286"/>
      <c r="C1348" s="286"/>
      <c r="D1348" s="286"/>
      <c r="E1348" s="479"/>
      <c r="F1348" s="282"/>
      <c r="G1348" s="283"/>
      <c r="H1348" s="421"/>
      <c r="I1348" s="421"/>
      <c r="J1348" s="283"/>
      <c r="K1348" s="421"/>
      <c r="L1348" s="282"/>
      <c r="N1348" s="282"/>
      <c r="S1348" s="282"/>
      <c r="T1348" s="283"/>
      <c r="U1348" s="283"/>
      <c r="V1348" s="283"/>
      <c r="W1348" s="283"/>
      <c r="X1348" s="283"/>
      <c r="Y1348" s="282"/>
      <c r="Z1348" s="282"/>
      <c r="AA1348" s="283"/>
      <c r="AB1348" s="282"/>
      <c r="AC1348" s="282"/>
      <c r="AD1348" s="282"/>
      <c r="AE1348" s="282"/>
      <c r="AF1348" s="283"/>
      <c r="AG1348" s="402"/>
      <c r="AH1348" s="283"/>
      <c r="AI1348" s="283"/>
      <c r="AJ1348" s="283"/>
      <c r="AK1348" s="283"/>
      <c r="AL1348" s="283"/>
      <c r="AM1348" s="282"/>
      <c r="AN1348" s="282"/>
      <c r="AO1348" s="282"/>
      <c r="AP1348" s="282"/>
      <c r="AQ1348" s="282"/>
      <c r="AR1348" s="282"/>
      <c r="AT1348" s="283"/>
      <c r="AU1348" s="283"/>
      <c r="AV1348" s="283"/>
      <c r="AW1348" s="283"/>
      <c r="AY1348" s="283"/>
      <c r="AZ1348" s="282"/>
      <c r="BA1348" s="283"/>
      <c r="BB1348" s="282"/>
      <c r="BC1348" s="282"/>
      <c r="BD1348" s="282"/>
      <c r="BE1348" s="283"/>
      <c r="BG1348" s="282"/>
      <c r="BH1348" s="282"/>
      <c r="BI1348" s="282"/>
      <c r="BL1348" s="421"/>
      <c r="BM1348" s="424"/>
      <c r="BN1348" s="424"/>
      <c r="BO1348" s="424"/>
      <c r="BP1348" s="424"/>
      <c r="BQ1348" s="421"/>
      <c r="BR1348" s="421"/>
      <c r="BV1348" s="282"/>
      <c r="BW1348" s="283"/>
      <c r="BY1348" s="283"/>
      <c r="BZ1348" s="283"/>
      <c r="CA1348" s="283"/>
      <c r="CB1348" s="282"/>
      <c r="CC1348" s="282"/>
      <c r="CD1348" s="282"/>
      <c r="CE1348" s="282"/>
      <c r="CG1348" s="427"/>
      <c r="CH1348" s="402"/>
      <c r="CI1348" s="424"/>
      <c r="CJ1348" s="282"/>
      <c r="CK1348" s="282"/>
      <c r="CL1348" s="283"/>
      <c r="CM1348" s="283"/>
      <c r="CP1348" s="282"/>
      <c r="DC1348" s="282"/>
      <c r="DD1348" s="282"/>
      <c r="DE1348" s="282"/>
      <c r="DF1348" s="282"/>
      <c r="DG1348" s="282"/>
      <c r="DH1348" s="282"/>
      <c r="DI1348" s="282"/>
      <c r="DJ1348" s="282"/>
      <c r="EF1348" s="495" t="str">
        <f>""&amp;(MID(数据表!AZ1348,1,MIN(FIND({"(";"（"},数据表!AZ1348&amp;"(（",1)-1)))&amp;""</f>
        <v/>
      </c>
      <c r="EG1348" s="495" t="str">
        <f>""&amp;(MID(数据表!AZ1348,1,MIN(FIND({0;1;2;3;4;5;6;7;8;9},数据表!AZ1348&amp;"1234567890",1)-1)))&amp;""</f>
        <v/>
      </c>
    </row>
    <row r="1349" spans="2:137" s="310" customFormat="1" ht="12" customHeight="1">
      <c r="B1349" s="286"/>
      <c r="C1349" s="286"/>
      <c r="D1349" s="286"/>
      <c r="E1349" s="479"/>
      <c r="F1349" s="282"/>
      <c r="G1349" s="283"/>
      <c r="H1349" s="421"/>
      <c r="I1349" s="421"/>
      <c r="J1349" s="283"/>
      <c r="K1349" s="421"/>
      <c r="L1349" s="282"/>
      <c r="N1349" s="282"/>
      <c r="S1349" s="282"/>
      <c r="T1349" s="283"/>
      <c r="U1349" s="283"/>
      <c r="V1349" s="283"/>
      <c r="W1349" s="283"/>
      <c r="X1349" s="283"/>
      <c r="Y1349" s="282"/>
      <c r="Z1349" s="282"/>
      <c r="AA1349" s="283"/>
      <c r="AB1349" s="282"/>
      <c r="AC1349" s="282"/>
      <c r="AD1349" s="282"/>
      <c r="AE1349" s="282"/>
      <c r="AF1349" s="283"/>
      <c r="AG1349" s="402"/>
      <c r="AH1349" s="283"/>
      <c r="AI1349" s="283"/>
      <c r="AJ1349" s="283"/>
      <c r="AK1349" s="283"/>
      <c r="AL1349" s="283"/>
      <c r="AM1349" s="282"/>
      <c r="AN1349" s="282"/>
      <c r="AO1349" s="282"/>
      <c r="AP1349" s="282"/>
      <c r="AQ1349" s="282"/>
      <c r="AR1349" s="282"/>
      <c r="AT1349" s="283"/>
      <c r="AU1349" s="283"/>
      <c r="AV1349" s="283"/>
      <c r="AW1349" s="283"/>
      <c r="AY1349" s="283"/>
      <c r="AZ1349" s="282"/>
      <c r="BA1349" s="283"/>
      <c r="BB1349" s="282"/>
      <c r="BC1349" s="282"/>
      <c r="BD1349" s="282"/>
      <c r="BE1349" s="283"/>
      <c r="BG1349" s="282"/>
      <c r="BH1349" s="282"/>
      <c r="BI1349" s="282"/>
      <c r="BL1349" s="421"/>
      <c r="BM1349" s="424"/>
      <c r="BN1349" s="424"/>
      <c r="BO1349" s="424"/>
      <c r="BP1349" s="424"/>
      <c r="BQ1349" s="421"/>
      <c r="BR1349" s="421"/>
      <c r="BV1349" s="282"/>
      <c r="BW1349" s="283"/>
      <c r="BY1349" s="283"/>
      <c r="BZ1349" s="283"/>
      <c r="CA1349" s="283"/>
      <c r="CB1349" s="282"/>
      <c r="CC1349" s="282"/>
      <c r="CD1349" s="282"/>
      <c r="CE1349" s="282"/>
      <c r="CG1349" s="427"/>
      <c r="CH1349" s="402"/>
      <c r="CI1349" s="424"/>
      <c r="CJ1349" s="282"/>
      <c r="CK1349" s="282"/>
      <c r="CL1349" s="283"/>
      <c r="CM1349" s="283"/>
      <c r="CP1349" s="282"/>
      <c r="DC1349" s="282"/>
      <c r="DD1349" s="282"/>
      <c r="DE1349" s="282"/>
      <c r="DF1349" s="282"/>
      <c r="DG1349" s="282"/>
      <c r="DH1349" s="282"/>
      <c r="DI1349" s="282"/>
      <c r="DJ1349" s="282"/>
      <c r="EF1349" s="495" t="str">
        <f>""&amp;(MID(数据表!AZ1349,1,MIN(FIND({"(";"（"},数据表!AZ1349&amp;"(（",1)-1)))&amp;""</f>
        <v/>
      </c>
      <c r="EG1349" s="495" t="str">
        <f>""&amp;(MID(数据表!AZ1349,1,MIN(FIND({0;1;2;3;4;5;6;7;8;9},数据表!AZ1349&amp;"1234567890",1)-1)))&amp;""</f>
        <v/>
      </c>
    </row>
    <row r="1350" spans="2:137" s="310" customFormat="1" ht="12" customHeight="1">
      <c r="B1350" s="286"/>
      <c r="C1350" s="286"/>
      <c r="D1350" s="286"/>
      <c r="E1350" s="479"/>
      <c r="F1350" s="282"/>
      <c r="G1350" s="283"/>
      <c r="H1350" s="421"/>
      <c r="I1350" s="421"/>
      <c r="J1350" s="283"/>
      <c r="K1350" s="421"/>
      <c r="L1350" s="282"/>
      <c r="N1350" s="282"/>
      <c r="S1350" s="282"/>
      <c r="T1350" s="283"/>
      <c r="U1350" s="283"/>
      <c r="V1350" s="283"/>
      <c r="W1350" s="283"/>
      <c r="X1350" s="283"/>
      <c r="Y1350" s="282"/>
      <c r="Z1350" s="282"/>
      <c r="AA1350" s="283"/>
      <c r="AB1350" s="282"/>
      <c r="AC1350" s="282"/>
      <c r="AD1350" s="282"/>
      <c r="AE1350" s="282"/>
      <c r="AF1350" s="283"/>
      <c r="AG1350" s="402"/>
      <c r="AH1350" s="283"/>
      <c r="AI1350" s="283"/>
      <c r="AJ1350" s="283"/>
      <c r="AK1350" s="283"/>
      <c r="AL1350" s="283"/>
      <c r="AM1350" s="282"/>
      <c r="AN1350" s="282"/>
      <c r="AO1350" s="282"/>
      <c r="AP1350" s="282"/>
      <c r="AQ1350" s="282"/>
      <c r="AR1350" s="282"/>
      <c r="AT1350" s="283"/>
      <c r="AU1350" s="283"/>
      <c r="AV1350" s="283"/>
      <c r="AW1350" s="283"/>
      <c r="AY1350" s="283"/>
      <c r="AZ1350" s="282"/>
      <c r="BA1350" s="283"/>
      <c r="BB1350" s="282"/>
      <c r="BC1350" s="282"/>
      <c r="BD1350" s="282"/>
      <c r="BE1350" s="283"/>
      <c r="BG1350" s="282"/>
      <c r="BH1350" s="282"/>
      <c r="BI1350" s="282"/>
      <c r="BL1350" s="421"/>
      <c r="BM1350" s="424"/>
      <c r="BN1350" s="424"/>
      <c r="BO1350" s="424"/>
      <c r="BP1350" s="424"/>
      <c r="BQ1350" s="421"/>
      <c r="BR1350" s="421"/>
      <c r="BV1350" s="282"/>
      <c r="BW1350" s="283"/>
      <c r="BY1350" s="283"/>
      <c r="BZ1350" s="283"/>
      <c r="CA1350" s="283"/>
      <c r="CB1350" s="282"/>
      <c r="CC1350" s="282"/>
      <c r="CD1350" s="282"/>
      <c r="CE1350" s="282"/>
      <c r="CG1350" s="427"/>
      <c r="CH1350" s="402"/>
      <c r="CI1350" s="424"/>
      <c r="CJ1350" s="282"/>
      <c r="CK1350" s="282"/>
      <c r="CL1350" s="283"/>
      <c r="CM1350" s="283"/>
      <c r="CP1350" s="282"/>
      <c r="DC1350" s="282"/>
      <c r="DD1350" s="282"/>
      <c r="DE1350" s="282"/>
      <c r="DF1350" s="282"/>
      <c r="DG1350" s="282"/>
      <c r="DH1350" s="282"/>
      <c r="DI1350" s="282"/>
      <c r="DJ1350" s="282"/>
      <c r="EF1350" s="495" t="str">
        <f>""&amp;(MID(数据表!AZ1350,1,MIN(FIND({"(";"（"},数据表!AZ1350&amp;"(（",1)-1)))&amp;""</f>
        <v/>
      </c>
      <c r="EG1350" s="495" t="str">
        <f>""&amp;(MID(数据表!AZ1350,1,MIN(FIND({0;1;2;3;4;5;6;7;8;9},数据表!AZ1350&amp;"1234567890",1)-1)))&amp;""</f>
        <v/>
      </c>
    </row>
    <row r="1351" spans="2:137" s="310" customFormat="1" ht="12" customHeight="1">
      <c r="B1351" s="286"/>
      <c r="C1351" s="286"/>
      <c r="D1351" s="286"/>
      <c r="E1351" s="479"/>
      <c r="F1351" s="282"/>
      <c r="G1351" s="283"/>
      <c r="H1351" s="421"/>
      <c r="I1351" s="421"/>
      <c r="J1351" s="283"/>
      <c r="K1351" s="421"/>
      <c r="L1351" s="282"/>
      <c r="N1351" s="282"/>
      <c r="S1351" s="282"/>
      <c r="T1351" s="283"/>
      <c r="U1351" s="283"/>
      <c r="V1351" s="283"/>
      <c r="W1351" s="283"/>
      <c r="X1351" s="283"/>
      <c r="Y1351" s="282"/>
      <c r="Z1351" s="282"/>
      <c r="AA1351" s="283"/>
      <c r="AB1351" s="282"/>
      <c r="AC1351" s="282"/>
      <c r="AD1351" s="282"/>
      <c r="AE1351" s="282"/>
      <c r="AF1351" s="283"/>
      <c r="AG1351" s="402"/>
      <c r="AH1351" s="283"/>
      <c r="AI1351" s="283"/>
      <c r="AJ1351" s="283"/>
      <c r="AK1351" s="283"/>
      <c r="AL1351" s="283"/>
      <c r="AM1351" s="282"/>
      <c r="AN1351" s="282"/>
      <c r="AO1351" s="282"/>
      <c r="AP1351" s="282"/>
      <c r="AQ1351" s="282"/>
      <c r="AR1351" s="282"/>
      <c r="AT1351" s="283"/>
      <c r="AU1351" s="283"/>
      <c r="AV1351" s="283"/>
      <c r="AW1351" s="283"/>
      <c r="AY1351" s="283"/>
      <c r="AZ1351" s="282"/>
      <c r="BA1351" s="283"/>
      <c r="BB1351" s="282"/>
      <c r="BC1351" s="282"/>
      <c r="BD1351" s="282"/>
      <c r="BE1351" s="283"/>
      <c r="BG1351" s="282"/>
      <c r="BH1351" s="282"/>
      <c r="BI1351" s="282"/>
      <c r="BL1351" s="421"/>
      <c r="BM1351" s="424"/>
      <c r="BN1351" s="424"/>
      <c r="BO1351" s="424"/>
      <c r="BP1351" s="424"/>
      <c r="BQ1351" s="421"/>
      <c r="BR1351" s="421"/>
      <c r="BV1351" s="282"/>
      <c r="BW1351" s="283"/>
      <c r="BY1351" s="283"/>
      <c r="BZ1351" s="283"/>
      <c r="CA1351" s="283"/>
      <c r="CB1351" s="282"/>
      <c r="CC1351" s="282"/>
      <c r="CD1351" s="282"/>
      <c r="CE1351" s="282"/>
      <c r="CG1351" s="427"/>
      <c r="CH1351" s="402"/>
      <c r="CI1351" s="424"/>
      <c r="CJ1351" s="282"/>
      <c r="CK1351" s="282"/>
      <c r="CL1351" s="283"/>
      <c r="CM1351" s="283"/>
      <c r="CP1351" s="282"/>
      <c r="DC1351" s="282"/>
      <c r="DD1351" s="282"/>
      <c r="DE1351" s="282"/>
      <c r="DF1351" s="282"/>
      <c r="DG1351" s="282"/>
      <c r="DH1351" s="282"/>
      <c r="DI1351" s="282"/>
      <c r="DJ1351" s="282"/>
      <c r="EF1351" s="495" t="str">
        <f>""&amp;(MID(数据表!AZ1351,1,MIN(FIND({"(";"（"},数据表!AZ1351&amp;"(（",1)-1)))&amp;""</f>
        <v/>
      </c>
      <c r="EG1351" s="495" t="str">
        <f>""&amp;(MID(数据表!AZ1351,1,MIN(FIND({0;1;2;3;4;5;6;7;8;9},数据表!AZ1351&amp;"1234567890",1)-1)))&amp;""</f>
        <v/>
      </c>
    </row>
    <row r="1352" spans="2:137" s="310" customFormat="1" ht="12" customHeight="1">
      <c r="B1352" s="286"/>
      <c r="C1352" s="286"/>
      <c r="D1352" s="286"/>
      <c r="E1352" s="479"/>
      <c r="F1352" s="282"/>
      <c r="G1352" s="283"/>
      <c r="H1352" s="421"/>
      <c r="I1352" s="421"/>
      <c r="J1352" s="283"/>
      <c r="K1352" s="421"/>
      <c r="L1352" s="282"/>
      <c r="N1352" s="282"/>
      <c r="S1352" s="282"/>
      <c r="T1352" s="283"/>
      <c r="U1352" s="283"/>
      <c r="V1352" s="283"/>
      <c r="W1352" s="283"/>
      <c r="X1352" s="283"/>
      <c r="Y1352" s="282"/>
      <c r="Z1352" s="282"/>
      <c r="AA1352" s="283"/>
      <c r="AB1352" s="282"/>
      <c r="AC1352" s="282"/>
      <c r="AD1352" s="282"/>
      <c r="AE1352" s="282"/>
      <c r="AF1352" s="283"/>
      <c r="AG1352" s="402"/>
      <c r="AH1352" s="283"/>
      <c r="AI1352" s="283"/>
      <c r="AJ1352" s="283"/>
      <c r="AK1352" s="283"/>
      <c r="AL1352" s="283"/>
      <c r="AM1352" s="282"/>
      <c r="AN1352" s="282"/>
      <c r="AO1352" s="282"/>
      <c r="AP1352" s="282"/>
      <c r="AQ1352" s="282"/>
      <c r="AR1352" s="282"/>
      <c r="AT1352" s="283"/>
      <c r="AU1352" s="283"/>
      <c r="AV1352" s="283"/>
      <c r="AW1352" s="283"/>
      <c r="AY1352" s="283"/>
      <c r="AZ1352" s="282"/>
      <c r="BA1352" s="283"/>
      <c r="BB1352" s="282"/>
      <c r="BC1352" s="282"/>
      <c r="BD1352" s="282"/>
      <c r="BE1352" s="283"/>
      <c r="BG1352" s="282"/>
      <c r="BH1352" s="282"/>
      <c r="BI1352" s="282"/>
      <c r="BL1352" s="421"/>
      <c r="BM1352" s="424"/>
      <c r="BN1352" s="424"/>
      <c r="BO1352" s="424"/>
      <c r="BP1352" s="424"/>
      <c r="BQ1352" s="421"/>
      <c r="BR1352" s="421"/>
      <c r="BV1352" s="282"/>
      <c r="BW1352" s="283"/>
      <c r="BY1352" s="283"/>
      <c r="BZ1352" s="283"/>
      <c r="CA1352" s="283"/>
      <c r="CB1352" s="282"/>
      <c r="CC1352" s="282"/>
      <c r="CD1352" s="282"/>
      <c r="CE1352" s="282"/>
      <c r="CG1352" s="427"/>
      <c r="CH1352" s="402"/>
      <c r="CI1352" s="424"/>
      <c r="CJ1352" s="282"/>
      <c r="CK1352" s="282"/>
      <c r="CL1352" s="283"/>
      <c r="CM1352" s="283"/>
      <c r="CP1352" s="282"/>
      <c r="DC1352" s="282"/>
      <c r="DD1352" s="282"/>
      <c r="DE1352" s="282"/>
      <c r="DF1352" s="282"/>
      <c r="DG1352" s="282"/>
      <c r="DH1352" s="282"/>
      <c r="DI1352" s="282"/>
      <c r="DJ1352" s="282"/>
      <c r="EF1352" s="495" t="str">
        <f>""&amp;(MID(数据表!AZ1352,1,MIN(FIND({"(";"（"},数据表!AZ1352&amp;"(（",1)-1)))&amp;""</f>
        <v/>
      </c>
      <c r="EG1352" s="495" t="str">
        <f>""&amp;(MID(数据表!AZ1352,1,MIN(FIND({0;1;2;3;4;5;6;7;8;9},数据表!AZ1352&amp;"1234567890",1)-1)))&amp;""</f>
        <v/>
      </c>
    </row>
    <row r="1353" spans="2:137" s="310" customFormat="1" ht="12" customHeight="1">
      <c r="B1353" s="286"/>
      <c r="C1353" s="286"/>
      <c r="D1353" s="286"/>
      <c r="E1353" s="479"/>
      <c r="F1353" s="282"/>
      <c r="G1353" s="283"/>
      <c r="H1353" s="421"/>
      <c r="I1353" s="421"/>
      <c r="J1353" s="283"/>
      <c r="K1353" s="421"/>
      <c r="L1353" s="282"/>
      <c r="N1353" s="282"/>
      <c r="S1353" s="282"/>
      <c r="T1353" s="283"/>
      <c r="U1353" s="283"/>
      <c r="V1353" s="283"/>
      <c r="W1353" s="283"/>
      <c r="X1353" s="283"/>
      <c r="Y1353" s="282"/>
      <c r="Z1353" s="282"/>
      <c r="AA1353" s="283"/>
      <c r="AB1353" s="282"/>
      <c r="AC1353" s="282"/>
      <c r="AD1353" s="282"/>
      <c r="AE1353" s="282"/>
      <c r="AF1353" s="283"/>
      <c r="AG1353" s="402"/>
      <c r="AH1353" s="283"/>
      <c r="AI1353" s="283"/>
      <c r="AJ1353" s="283"/>
      <c r="AK1353" s="283"/>
      <c r="AL1353" s="283"/>
      <c r="AM1353" s="282"/>
      <c r="AN1353" s="282"/>
      <c r="AO1353" s="282"/>
      <c r="AP1353" s="282"/>
      <c r="AQ1353" s="282"/>
      <c r="AR1353" s="282"/>
      <c r="AT1353" s="283"/>
      <c r="AU1353" s="283"/>
      <c r="AV1353" s="283"/>
      <c r="AW1353" s="283"/>
      <c r="AY1353" s="283"/>
      <c r="AZ1353" s="282"/>
      <c r="BA1353" s="283"/>
      <c r="BB1353" s="282"/>
      <c r="BC1353" s="282"/>
      <c r="BD1353" s="282"/>
      <c r="BE1353" s="283"/>
      <c r="BG1353" s="282"/>
      <c r="BH1353" s="282"/>
      <c r="BI1353" s="282"/>
      <c r="BL1353" s="421"/>
      <c r="BM1353" s="424"/>
      <c r="BN1353" s="424"/>
      <c r="BO1353" s="424"/>
      <c r="BP1353" s="424"/>
      <c r="BQ1353" s="421"/>
      <c r="BR1353" s="421"/>
      <c r="BV1353" s="282"/>
      <c r="BW1353" s="283"/>
      <c r="BY1353" s="283"/>
      <c r="BZ1353" s="283"/>
      <c r="CA1353" s="283"/>
      <c r="CB1353" s="282"/>
      <c r="CC1353" s="282"/>
      <c r="CD1353" s="282"/>
      <c r="CE1353" s="282"/>
      <c r="CG1353" s="427"/>
      <c r="CH1353" s="402"/>
      <c r="CI1353" s="424"/>
      <c r="CJ1353" s="282"/>
      <c r="CK1353" s="282"/>
      <c r="CL1353" s="283"/>
      <c r="CM1353" s="283"/>
      <c r="CP1353" s="282"/>
      <c r="DC1353" s="282"/>
      <c r="DD1353" s="282"/>
      <c r="DE1353" s="282"/>
      <c r="DF1353" s="282"/>
      <c r="DG1353" s="282"/>
      <c r="DH1353" s="282"/>
      <c r="DI1353" s="282"/>
      <c r="DJ1353" s="282"/>
      <c r="EF1353" s="495" t="str">
        <f>""&amp;(MID(数据表!AZ1353,1,MIN(FIND({"(";"（"},数据表!AZ1353&amp;"(（",1)-1)))&amp;""</f>
        <v/>
      </c>
      <c r="EG1353" s="495" t="str">
        <f>""&amp;(MID(数据表!AZ1353,1,MIN(FIND({0;1;2;3;4;5;6;7;8;9},数据表!AZ1353&amp;"1234567890",1)-1)))&amp;""</f>
        <v/>
      </c>
    </row>
    <row r="1354" spans="2:137" s="310" customFormat="1" ht="12" customHeight="1">
      <c r="B1354" s="286"/>
      <c r="C1354" s="286"/>
      <c r="D1354" s="286"/>
      <c r="E1354" s="479"/>
      <c r="F1354" s="282"/>
      <c r="G1354" s="283"/>
      <c r="H1354" s="421"/>
      <c r="I1354" s="421"/>
      <c r="J1354" s="283"/>
      <c r="K1354" s="421"/>
      <c r="L1354" s="282"/>
      <c r="N1354" s="282"/>
      <c r="S1354" s="282"/>
      <c r="T1354" s="283"/>
      <c r="U1354" s="283"/>
      <c r="V1354" s="283"/>
      <c r="W1354" s="283"/>
      <c r="X1354" s="283"/>
      <c r="Y1354" s="282"/>
      <c r="Z1354" s="282"/>
      <c r="AA1354" s="283"/>
      <c r="AB1354" s="282"/>
      <c r="AC1354" s="282"/>
      <c r="AD1354" s="282"/>
      <c r="AE1354" s="282"/>
      <c r="AF1354" s="283"/>
      <c r="AG1354" s="402"/>
      <c r="AH1354" s="283"/>
      <c r="AI1354" s="283"/>
      <c r="AJ1354" s="283"/>
      <c r="AK1354" s="283"/>
      <c r="AL1354" s="283"/>
      <c r="AM1354" s="282"/>
      <c r="AN1354" s="282"/>
      <c r="AO1354" s="282"/>
      <c r="AP1354" s="282"/>
      <c r="AQ1354" s="282"/>
      <c r="AR1354" s="282"/>
      <c r="AT1354" s="283"/>
      <c r="AU1354" s="283"/>
      <c r="AV1354" s="283"/>
      <c r="AW1354" s="283"/>
      <c r="AY1354" s="283"/>
      <c r="AZ1354" s="282"/>
      <c r="BA1354" s="283"/>
      <c r="BB1354" s="282"/>
      <c r="BC1354" s="282"/>
      <c r="BD1354" s="282"/>
      <c r="BE1354" s="283"/>
      <c r="BG1354" s="282"/>
      <c r="BH1354" s="282"/>
      <c r="BI1354" s="282"/>
      <c r="BL1354" s="421"/>
      <c r="BM1354" s="424"/>
      <c r="BN1354" s="424"/>
      <c r="BO1354" s="424"/>
      <c r="BP1354" s="424"/>
      <c r="BQ1354" s="421"/>
      <c r="BR1354" s="421"/>
      <c r="BV1354" s="282"/>
      <c r="BW1354" s="283"/>
      <c r="BY1354" s="283"/>
      <c r="BZ1354" s="283"/>
      <c r="CA1354" s="283"/>
      <c r="CB1354" s="282"/>
      <c r="CC1354" s="282"/>
      <c r="CD1354" s="282"/>
      <c r="CE1354" s="282"/>
      <c r="CG1354" s="427"/>
      <c r="CH1354" s="402"/>
      <c r="CI1354" s="424"/>
      <c r="CJ1354" s="282"/>
      <c r="CK1354" s="282"/>
      <c r="CL1354" s="283"/>
      <c r="CM1354" s="283"/>
      <c r="CP1354" s="282"/>
      <c r="DC1354" s="282"/>
      <c r="DD1354" s="282"/>
      <c r="DE1354" s="282"/>
      <c r="DF1354" s="282"/>
      <c r="DG1354" s="282"/>
      <c r="DH1354" s="282"/>
      <c r="DI1354" s="282"/>
      <c r="DJ1354" s="282"/>
      <c r="EF1354" s="495" t="str">
        <f>""&amp;(MID(数据表!AZ1354,1,MIN(FIND({"(";"（"},数据表!AZ1354&amp;"(（",1)-1)))&amp;""</f>
        <v/>
      </c>
      <c r="EG1354" s="495" t="str">
        <f>""&amp;(MID(数据表!AZ1354,1,MIN(FIND({0;1;2;3;4;5;6;7;8;9},数据表!AZ1354&amp;"1234567890",1)-1)))&amp;""</f>
        <v/>
      </c>
    </row>
    <row r="1355" spans="2:137" s="310" customFormat="1" ht="12" customHeight="1">
      <c r="B1355" s="286"/>
      <c r="C1355" s="286"/>
      <c r="D1355" s="286"/>
      <c r="E1355" s="479"/>
      <c r="F1355" s="282"/>
      <c r="G1355" s="283"/>
      <c r="H1355" s="421"/>
      <c r="I1355" s="421"/>
      <c r="J1355" s="283"/>
      <c r="K1355" s="421"/>
      <c r="L1355" s="282"/>
      <c r="N1355" s="282"/>
      <c r="S1355" s="282"/>
      <c r="T1355" s="283"/>
      <c r="U1355" s="283"/>
      <c r="V1355" s="283"/>
      <c r="W1355" s="283"/>
      <c r="X1355" s="283"/>
      <c r="Y1355" s="282"/>
      <c r="Z1355" s="282"/>
      <c r="AA1355" s="283"/>
      <c r="AB1355" s="282"/>
      <c r="AC1355" s="282"/>
      <c r="AD1355" s="282"/>
      <c r="AE1355" s="282"/>
      <c r="AF1355" s="283"/>
      <c r="AG1355" s="402"/>
      <c r="AH1355" s="283"/>
      <c r="AI1355" s="283"/>
      <c r="AJ1355" s="283"/>
      <c r="AK1355" s="283"/>
      <c r="AL1355" s="283"/>
      <c r="AM1355" s="282"/>
      <c r="AN1355" s="282"/>
      <c r="AO1355" s="282"/>
      <c r="AP1355" s="282"/>
      <c r="AQ1355" s="282"/>
      <c r="AR1355" s="282"/>
      <c r="AT1355" s="283"/>
      <c r="AU1355" s="283"/>
      <c r="AV1355" s="283"/>
      <c r="AW1355" s="283"/>
      <c r="AY1355" s="283"/>
      <c r="AZ1355" s="282"/>
      <c r="BA1355" s="283"/>
      <c r="BB1355" s="282"/>
      <c r="BC1355" s="282"/>
      <c r="BD1355" s="282"/>
      <c r="BE1355" s="283"/>
      <c r="BG1355" s="282"/>
      <c r="BH1355" s="282"/>
      <c r="BI1355" s="282"/>
      <c r="BL1355" s="421"/>
      <c r="BM1355" s="424"/>
      <c r="BN1355" s="424"/>
      <c r="BO1355" s="424"/>
      <c r="BP1355" s="424"/>
      <c r="BQ1355" s="421"/>
      <c r="BR1355" s="421"/>
      <c r="BV1355" s="282"/>
      <c r="BW1355" s="283"/>
      <c r="BY1355" s="283"/>
      <c r="BZ1355" s="283"/>
      <c r="CA1355" s="283"/>
      <c r="CB1355" s="282"/>
      <c r="CC1355" s="282"/>
      <c r="CD1355" s="282"/>
      <c r="CE1355" s="282"/>
      <c r="CG1355" s="427"/>
      <c r="CH1355" s="402"/>
      <c r="CI1355" s="424"/>
      <c r="CJ1355" s="282"/>
      <c r="CK1355" s="282"/>
      <c r="CL1355" s="283"/>
      <c r="CM1355" s="283"/>
      <c r="CP1355" s="282"/>
      <c r="DC1355" s="282"/>
      <c r="DD1355" s="282"/>
      <c r="DE1355" s="282"/>
      <c r="DF1355" s="282"/>
      <c r="DG1355" s="282"/>
      <c r="DH1355" s="282"/>
      <c r="DI1355" s="282"/>
      <c r="DJ1355" s="282"/>
      <c r="EF1355" s="495" t="str">
        <f>""&amp;(MID(数据表!AZ1355,1,MIN(FIND({"(";"（"},数据表!AZ1355&amp;"(（",1)-1)))&amp;""</f>
        <v/>
      </c>
      <c r="EG1355" s="495" t="str">
        <f>""&amp;(MID(数据表!AZ1355,1,MIN(FIND({0;1;2;3;4;5;6;7;8;9},数据表!AZ1355&amp;"1234567890",1)-1)))&amp;""</f>
        <v/>
      </c>
    </row>
    <row r="1356" spans="2:137" s="310" customFormat="1" ht="12" customHeight="1">
      <c r="B1356" s="286"/>
      <c r="C1356" s="286"/>
      <c r="D1356" s="286"/>
      <c r="E1356" s="479"/>
      <c r="F1356" s="282"/>
      <c r="G1356" s="283"/>
      <c r="H1356" s="421"/>
      <c r="I1356" s="421"/>
      <c r="J1356" s="283"/>
      <c r="K1356" s="421"/>
      <c r="L1356" s="282"/>
      <c r="N1356" s="282"/>
      <c r="S1356" s="282"/>
      <c r="T1356" s="283"/>
      <c r="U1356" s="283"/>
      <c r="V1356" s="283"/>
      <c r="W1356" s="283"/>
      <c r="X1356" s="283"/>
      <c r="Y1356" s="282"/>
      <c r="Z1356" s="282"/>
      <c r="AA1356" s="283"/>
      <c r="AB1356" s="282"/>
      <c r="AC1356" s="282"/>
      <c r="AD1356" s="282"/>
      <c r="AE1356" s="282"/>
      <c r="AF1356" s="283"/>
      <c r="AG1356" s="402"/>
      <c r="AH1356" s="283"/>
      <c r="AI1356" s="283"/>
      <c r="AJ1356" s="283"/>
      <c r="AK1356" s="283"/>
      <c r="AL1356" s="283"/>
      <c r="AM1356" s="282"/>
      <c r="AN1356" s="282"/>
      <c r="AO1356" s="282"/>
      <c r="AP1356" s="282"/>
      <c r="AQ1356" s="282"/>
      <c r="AR1356" s="282"/>
      <c r="AT1356" s="283"/>
      <c r="AU1356" s="283"/>
      <c r="AV1356" s="283"/>
      <c r="AW1356" s="283"/>
      <c r="AY1356" s="283"/>
      <c r="AZ1356" s="282"/>
      <c r="BA1356" s="283"/>
      <c r="BB1356" s="282"/>
      <c r="BC1356" s="282"/>
      <c r="BD1356" s="282"/>
      <c r="BE1356" s="283"/>
      <c r="BG1356" s="282"/>
      <c r="BH1356" s="282"/>
      <c r="BI1356" s="282"/>
      <c r="BL1356" s="421"/>
      <c r="BM1356" s="424"/>
      <c r="BN1356" s="424"/>
      <c r="BO1356" s="424"/>
      <c r="BP1356" s="424"/>
      <c r="BQ1356" s="421"/>
      <c r="BR1356" s="421"/>
      <c r="BV1356" s="282"/>
      <c r="BW1356" s="283"/>
      <c r="BY1356" s="283"/>
      <c r="BZ1356" s="283"/>
      <c r="CA1356" s="283"/>
      <c r="CB1356" s="282"/>
      <c r="CC1356" s="282"/>
      <c r="CD1356" s="282"/>
      <c r="CE1356" s="282"/>
      <c r="CG1356" s="427"/>
      <c r="CH1356" s="402"/>
      <c r="CI1356" s="424"/>
      <c r="CJ1356" s="282"/>
      <c r="CK1356" s="282"/>
      <c r="CL1356" s="283"/>
      <c r="CM1356" s="283"/>
      <c r="CP1356" s="282"/>
      <c r="DC1356" s="282"/>
      <c r="DD1356" s="282"/>
      <c r="DE1356" s="282"/>
      <c r="DF1356" s="282"/>
      <c r="DG1356" s="282"/>
      <c r="DH1356" s="282"/>
      <c r="DI1356" s="282"/>
      <c r="DJ1356" s="282"/>
      <c r="EF1356" s="495" t="str">
        <f>""&amp;(MID(数据表!AZ1356,1,MIN(FIND({"(";"（"},数据表!AZ1356&amp;"(（",1)-1)))&amp;""</f>
        <v/>
      </c>
      <c r="EG1356" s="495" t="str">
        <f>""&amp;(MID(数据表!AZ1356,1,MIN(FIND({0;1;2;3;4;5;6;7;8;9},数据表!AZ1356&amp;"1234567890",1)-1)))&amp;""</f>
        <v/>
      </c>
    </row>
    <row r="1357" spans="2:137" s="310" customFormat="1" ht="12" customHeight="1">
      <c r="B1357" s="286"/>
      <c r="C1357" s="286"/>
      <c r="D1357" s="286"/>
      <c r="E1357" s="479"/>
      <c r="F1357" s="282"/>
      <c r="G1357" s="283"/>
      <c r="H1357" s="421"/>
      <c r="I1357" s="421"/>
      <c r="J1357" s="283"/>
      <c r="K1357" s="421"/>
      <c r="L1357" s="282"/>
      <c r="N1357" s="282"/>
      <c r="S1357" s="282"/>
      <c r="T1357" s="283"/>
      <c r="U1357" s="283"/>
      <c r="V1357" s="283"/>
      <c r="W1357" s="283"/>
      <c r="X1357" s="283"/>
      <c r="Y1357" s="282"/>
      <c r="Z1357" s="282"/>
      <c r="AA1357" s="283"/>
      <c r="AB1357" s="282"/>
      <c r="AC1357" s="282"/>
      <c r="AD1357" s="282"/>
      <c r="AE1357" s="282"/>
      <c r="AF1357" s="283"/>
      <c r="AG1357" s="402"/>
      <c r="AH1357" s="283"/>
      <c r="AI1357" s="283"/>
      <c r="AJ1357" s="283"/>
      <c r="AK1357" s="283"/>
      <c r="AL1357" s="283"/>
      <c r="AM1357" s="282"/>
      <c r="AN1357" s="282"/>
      <c r="AO1357" s="282"/>
      <c r="AP1357" s="282"/>
      <c r="AQ1357" s="282"/>
      <c r="AR1357" s="282"/>
      <c r="AT1357" s="283"/>
      <c r="AU1357" s="283"/>
      <c r="AV1357" s="283"/>
      <c r="AW1357" s="283"/>
      <c r="AY1357" s="283"/>
      <c r="AZ1357" s="282"/>
      <c r="BA1357" s="283"/>
      <c r="BB1357" s="282"/>
      <c r="BC1357" s="282"/>
      <c r="BD1357" s="282"/>
      <c r="BE1357" s="283"/>
      <c r="BG1357" s="282"/>
      <c r="BH1357" s="282"/>
      <c r="BI1357" s="282"/>
      <c r="BL1357" s="421"/>
      <c r="BM1357" s="424"/>
      <c r="BN1357" s="424"/>
      <c r="BO1357" s="424"/>
      <c r="BP1357" s="424"/>
      <c r="BQ1357" s="421"/>
      <c r="BR1357" s="421"/>
      <c r="BV1357" s="282"/>
      <c r="BW1357" s="283"/>
      <c r="BY1357" s="283"/>
      <c r="BZ1357" s="283"/>
      <c r="CA1357" s="283"/>
      <c r="CB1357" s="282"/>
      <c r="CC1357" s="282"/>
      <c r="CD1357" s="282"/>
      <c r="CE1357" s="282"/>
      <c r="CG1357" s="427"/>
      <c r="CH1357" s="402"/>
      <c r="CI1357" s="424"/>
      <c r="CJ1357" s="282"/>
      <c r="CK1357" s="282"/>
      <c r="CL1357" s="283"/>
      <c r="CM1357" s="283"/>
      <c r="CP1357" s="282"/>
      <c r="DC1357" s="282"/>
      <c r="DD1357" s="282"/>
      <c r="DE1357" s="282"/>
      <c r="DF1357" s="282"/>
      <c r="DG1357" s="282"/>
      <c r="DH1357" s="282"/>
      <c r="DI1357" s="282"/>
      <c r="DJ1357" s="282"/>
      <c r="EF1357" s="495" t="str">
        <f>""&amp;(MID(数据表!AZ1357,1,MIN(FIND({"(";"（"},数据表!AZ1357&amp;"(（",1)-1)))&amp;""</f>
        <v/>
      </c>
      <c r="EG1357" s="495" t="str">
        <f>""&amp;(MID(数据表!AZ1357,1,MIN(FIND({0;1;2;3;4;5;6;7;8;9},数据表!AZ1357&amp;"1234567890",1)-1)))&amp;""</f>
        <v/>
      </c>
    </row>
    <row r="1358" spans="2:137" s="310" customFormat="1" ht="12" customHeight="1">
      <c r="B1358" s="286"/>
      <c r="C1358" s="286"/>
      <c r="D1358" s="286"/>
      <c r="E1358" s="479"/>
      <c r="F1358" s="282"/>
      <c r="G1358" s="283"/>
      <c r="H1358" s="421"/>
      <c r="I1358" s="421"/>
      <c r="J1358" s="283"/>
      <c r="K1358" s="421"/>
      <c r="L1358" s="282"/>
      <c r="N1358" s="282"/>
      <c r="S1358" s="282"/>
      <c r="T1358" s="283"/>
      <c r="U1358" s="283"/>
      <c r="V1358" s="283"/>
      <c r="W1358" s="283"/>
      <c r="X1358" s="283"/>
      <c r="Y1358" s="282"/>
      <c r="Z1358" s="282"/>
      <c r="AA1358" s="283"/>
      <c r="AB1358" s="282"/>
      <c r="AC1358" s="282"/>
      <c r="AD1358" s="282"/>
      <c r="AE1358" s="282"/>
      <c r="AF1358" s="283"/>
      <c r="AG1358" s="402"/>
      <c r="AH1358" s="283"/>
      <c r="AI1358" s="283"/>
      <c r="AJ1358" s="283"/>
      <c r="AK1358" s="283"/>
      <c r="AL1358" s="283"/>
      <c r="AM1358" s="282"/>
      <c r="AN1358" s="282"/>
      <c r="AO1358" s="282"/>
      <c r="AP1358" s="282"/>
      <c r="AQ1358" s="282"/>
      <c r="AR1358" s="282"/>
      <c r="AT1358" s="283"/>
      <c r="AU1358" s="283"/>
      <c r="AV1358" s="283"/>
      <c r="AW1358" s="283"/>
      <c r="AY1358" s="283"/>
      <c r="AZ1358" s="282"/>
      <c r="BA1358" s="283"/>
      <c r="BB1358" s="282"/>
      <c r="BC1358" s="282"/>
      <c r="BD1358" s="282"/>
      <c r="BE1358" s="283"/>
      <c r="BG1358" s="282"/>
      <c r="BH1358" s="282"/>
      <c r="BI1358" s="282"/>
      <c r="BL1358" s="421"/>
      <c r="BM1358" s="424"/>
      <c r="BN1358" s="424"/>
      <c r="BO1358" s="424"/>
      <c r="BP1358" s="424"/>
      <c r="BQ1358" s="421"/>
      <c r="BR1358" s="421"/>
      <c r="BV1358" s="282"/>
      <c r="BW1358" s="283"/>
      <c r="BY1358" s="283"/>
      <c r="BZ1358" s="283"/>
      <c r="CA1358" s="283"/>
      <c r="CB1358" s="282"/>
      <c r="CC1358" s="282"/>
      <c r="CD1358" s="282"/>
      <c r="CE1358" s="282"/>
      <c r="CG1358" s="427"/>
      <c r="CH1358" s="402"/>
      <c r="CI1358" s="424"/>
      <c r="CJ1358" s="282"/>
      <c r="CK1358" s="282"/>
      <c r="CL1358" s="283"/>
      <c r="CM1358" s="283"/>
      <c r="CP1358" s="282"/>
      <c r="DC1358" s="282"/>
      <c r="DD1358" s="282"/>
      <c r="DE1358" s="282"/>
      <c r="DF1358" s="282"/>
      <c r="DG1358" s="282"/>
      <c r="DH1358" s="282"/>
      <c r="DI1358" s="282"/>
      <c r="DJ1358" s="282"/>
      <c r="EF1358" s="495" t="str">
        <f>""&amp;(MID(数据表!AZ1358,1,MIN(FIND({"(";"（"},数据表!AZ1358&amp;"(（",1)-1)))&amp;""</f>
        <v/>
      </c>
      <c r="EG1358" s="495" t="str">
        <f>""&amp;(MID(数据表!AZ1358,1,MIN(FIND({0;1;2;3;4;5;6;7;8;9},数据表!AZ1358&amp;"1234567890",1)-1)))&amp;""</f>
        <v/>
      </c>
    </row>
    <row r="1359" spans="2:137" s="310" customFormat="1" ht="12" customHeight="1">
      <c r="B1359" s="286"/>
      <c r="C1359" s="286"/>
      <c r="D1359" s="286"/>
      <c r="E1359" s="479"/>
      <c r="F1359" s="282"/>
      <c r="G1359" s="283"/>
      <c r="H1359" s="421"/>
      <c r="I1359" s="421"/>
      <c r="J1359" s="283"/>
      <c r="K1359" s="421"/>
      <c r="L1359" s="282"/>
      <c r="N1359" s="282"/>
      <c r="S1359" s="282"/>
      <c r="T1359" s="283"/>
      <c r="U1359" s="283"/>
      <c r="V1359" s="283"/>
      <c r="W1359" s="283"/>
      <c r="X1359" s="283"/>
      <c r="Y1359" s="282"/>
      <c r="Z1359" s="282"/>
      <c r="AA1359" s="283"/>
      <c r="AB1359" s="282"/>
      <c r="AC1359" s="282"/>
      <c r="AD1359" s="282"/>
      <c r="AE1359" s="282"/>
      <c r="AF1359" s="283"/>
      <c r="AG1359" s="402"/>
      <c r="AH1359" s="283"/>
      <c r="AI1359" s="283"/>
      <c r="AJ1359" s="283"/>
      <c r="AK1359" s="283"/>
      <c r="AL1359" s="283"/>
      <c r="AM1359" s="282"/>
      <c r="AN1359" s="282"/>
      <c r="AO1359" s="282"/>
      <c r="AP1359" s="282"/>
      <c r="AQ1359" s="282"/>
      <c r="AR1359" s="282"/>
      <c r="AT1359" s="283"/>
      <c r="AU1359" s="283"/>
      <c r="AV1359" s="283"/>
      <c r="AW1359" s="283"/>
      <c r="AY1359" s="283"/>
      <c r="AZ1359" s="282"/>
      <c r="BA1359" s="283"/>
      <c r="BB1359" s="282"/>
      <c r="BC1359" s="282"/>
      <c r="BD1359" s="282"/>
      <c r="BE1359" s="283"/>
      <c r="BG1359" s="282"/>
      <c r="BH1359" s="282"/>
      <c r="BI1359" s="282"/>
      <c r="BL1359" s="421"/>
      <c r="BM1359" s="424"/>
      <c r="BN1359" s="424"/>
      <c r="BO1359" s="424"/>
      <c r="BP1359" s="424"/>
      <c r="BQ1359" s="421"/>
      <c r="BR1359" s="421"/>
      <c r="BV1359" s="282"/>
      <c r="BW1359" s="283"/>
      <c r="BY1359" s="283"/>
      <c r="BZ1359" s="283"/>
      <c r="CA1359" s="283"/>
      <c r="CB1359" s="282"/>
      <c r="CC1359" s="282"/>
      <c r="CD1359" s="282"/>
      <c r="CE1359" s="282"/>
      <c r="CG1359" s="427"/>
      <c r="CH1359" s="402"/>
      <c r="CI1359" s="424"/>
      <c r="CJ1359" s="282"/>
      <c r="CK1359" s="282"/>
      <c r="CL1359" s="283"/>
      <c r="CM1359" s="283"/>
      <c r="CP1359" s="282"/>
      <c r="DC1359" s="282"/>
      <c r="DD1359" s="282"/>
      <c r="DE1359" s="282"/>
      <c r="DF1359" s="282"/>
      <c r="DG1359" s="282"/>
      <c r="DH1359" s="282"/>
      <c r="DI1359" s="282"/>
      <c r="DJ1359" s="282"/>
      <c r="EF1359" s="495" t="str">
        <f>""&amp;(MID(数据表!AZ1359,1,MIN(FIND({"(";"（"},数据表!AZ1359&amp;"(（",1)-1)))&amp;""</f>
        <v/>
      </c>
      <c r="EG1359" s="495" t="str">
        <f>""&amp;(MID(数据表!AZ1359,1,MIN(FIND({0;1;2;3;4;5;6;7;8;9},数据表!AZ1359&amp;"1234567890",1)-1)))&amp;""</f>
        <v/>
      </c>
    </row>
    <row r="1360" spans="2:137" s="310" customFormat="1" ht="12" customHeight="1">
      <c r="B1360" s="286"/>
      <c r="C1360" s="286"/>
      <c r="D1360" s="286"/>
      <c r="E1360" s="479"/>
      <c r="F1360" s="282"/>
      <c r="G1360" s="283"/>
      <c r="H1360" s="421"/>
      <c r="I1360" s="421"/>
      <c r="J1360" s="283"/>
      <c r="K1360" s="421"/>
      <c r="L1360" s="282"/>
      <c r="N1360" s="282"/>
      <c r="S1360" s="282"/>
      <c r="T1360" s="283"/>
      <c r="U1360" s="283"/>
      <c r="V1360" s="283"/>
      <c r="W1360" s="283"/>
      <c r="X1360" s="283"/>
      <c r="Y1360" s="282"/>
      <c r="Z1360" s="282"/>
      <c r="AA1360" s="283"/>
      <c r="AB1360" s="282"/>
      <c r="AC1360" s="282"/>
      <c r="AD1360" s="282"/>
      <c r="AE1360" s="282"/>
      <c r="AF1360" s="283"/>
      <c r="AG1360" s="402"/>
      <c r="AH1360" s="283"/>
      <c r="AI1360" s="283"/>
      <c r="AJ1360" s="283"/>
      <c r="AK1360" s="283"/>
      <c r="AL1360" s="283"/>
      <c r="AM1360" s="282"/>
      <c r="AN1360" s="282"/>
      <c r="AO1360" s="282"/>
      <c r="AP1360" s="282"/>
      <c r="AQ1360" s="282"/>
      <c r="AR1360" s="282"/>
      <c r="AT1360" s="283"/>
      <c r="AU1360" s="283"/>
      <c r="AV1360" s="283"/>
      <c r="AW1360" s="283"/>
      <c r="AY1360" s="283"/>
      <c r="AZ1360" s="282"/>
      <c r="BA1360" s="283"/>
      <c r="BB1360" s="282"/>
      <c r="BC1360" s="282"/>
      <c r="BD1360" s="282"/>
      <c r="BE1360" s="283"/>
      <c r="BG1360" s="282"/>
      <c r="BH1360" s="282"/>
      <c r="BI1360" s="282"/>
      <c r="BL1360" s="421"/>
      <c r="BM1360" s="424"/>
      <c r="BN1360" s="424"/>
      <c r="BO1360" s="424"/>
      <c r="BP1360" s="424"/>
      <c r="BQ1360" s="421"/>
      <c r="BR1360" s="421"/>
      <c r="BV1360" s="282"/>
      <c r="BW1360" s="283"/>
      <c r="BY1360" s="283"/>
      <c r="BZ1360" s="283"/>
      <c r="CA1360" s="283"/>
      <c r="CB1360" s="282"/>
      <c r="CC1360" s="282"/>
      <c r="CD1360" s="282"/>
      <c r="CE1360" s="282"/>
      <c r="CG1360" s="427"/>
      <c r="CH1360" s="402"/>
      <c r="CI1360" s="424"/>
      <c r="CJ1360" s="282"/>
      <c r="CK1360" s="282"/>
      <c r="CL1360" s="283"/>
      <c r="CM1360" s="283"/>
      <c r="CP1360" s="282"/>
      <c r="DC1360" s="282"/>
      <c r="DD1360" s="282"/>
      <c r="DE1360" s="282"/>
      <c r="DF1360" s="282"/>
      <c r="DG1360" s="282"/>
      <c r="DH1360" s="282"/>
      <c r="DI1360" s="282"/>
      <c r="DJ1360" s="282"/>
      <c r="EF1360" s="495" t="str">
        <f>""&amp;(MID(数据表!AZ1360,1,MIN(FIND({"(";"（"},数据表!AZ1360&amp;"(（",1)-1)))&amp;""</f>
        <v/>
      </c>
      <c r="EG1360" s="495" t="str">
        <f>""&amp;(MID(数据表!AZ1360,1,MIN(FIND({0;1;2;3;4;5;6;7;8;9},数据表!AZ1360&amp;"1234567890",1)-1)))&amp;""</f>
        <v/>
      </c>
    </row>
    <row r="1361" spans="2:137" s="310" customFormat="1" ht="12" customHeight="1">
      <c r="B1361" s="286"/>
      <c r="C1361" s="286"/>
      <c r="D1361" s="286"/>
      <c r="E1361" s="479"/>
      <c r="F1361" s="282"/>
      <c r="G1361" s="283"/>
      <c r="H1361" s="421"/>
      <c r="I1361" s="421"/>
      <c r="J1361" s="283"/>
      <c r="K1361" s="421"/>
      <c r="L1361" s="282"/>
      <c r="N1361" s="282"/>
      <c r="S1361" s="282"/>
      <c r="T1361" s="283"/>
      <c r="U1361" s="283"/>
      <c r="V1361" s="283"/>
      <c r="W1361" s="283"/>
      <c r="X1361" s="283"/>
      <c r="Y1361" s="282"/>
      <c r="Z1361" s="282"/>
      <c r="AA1361" s="283"/>
      <c r="AB1361" s="282"/>
      <c r="AC1361" s="282"/>
      <c r="AD1361" s="282"/>
      <c r="AE1361" s="282"/>
      <c r="AF1361" s="283"/>
      <c r="AG1361" s="402"/>
      <c r="AH1361" s="283"/>
      <c r="AI1361" s="283"/>
      <c r="AJ1361" s="283"/>
      <c r="AK1361" s="283"/>
      <c r="AL1361" s="283"/>
      <c r="AM1361" s="282"/>
      <c r="AN1361" s="282"/>
      <c r="AO1361" s="282"/>
      <c r="AP1361" s="282"/>
      <c r="AQ1361" s="282"/>
      <c r="AR1361" s="282"/>
      <c r="AT1361" s="283"/>
      <c r="AU1361" s="283"/>
      <c r="AV1361" s="283"/>
      <c r="AW1361" s="283"/>
      <c r="AY1361" s="283"/>
      <c r="AZ1361" s="282"/>
      <c r="BA1361" s="283"/>
      <c r="BB1361" s="282"/>
      <c r="BC1361" s="282"/>
      <c r="BD1361" s="282"/>
      <c r="BE1361" s="283"/>
      <c r="BG1361" s="282"/>
      <c r="BH1361" s="282"/>
      <c r="BI1361" s="282"/>
      <c r="BL1361" s="421"/>
      <c r="BM1361" s="424"/>
      <c r="BN1361" s="424"/>
      <c r="BO1361" s="424"/>
      <c r="BP1361" s="424"/>
      <c r="BQ1361" s="421"/>
      <c r="BR1361" s="421"/>
      <c r="BV1361" s="282"/>
      <c r="BW1361" s="283"/>
      <c r="BY1361" s="283"/>
      <c r="BZ1361" s="283"/>
      <c r="CA1361" s="283"/>
      <c r="CB1361" s="282"/>
      <c r="CC1361" s="282"/>
      <c r="CD1361" s="282"/>
      <c r="CE1361" s="282"/>
      <c r="CG1361" s="427"/>
      <c r="CH1361" s="402"/>
      <c r="CI1361" s="424"/>
      <c r="CJ1361" s="282"/>
      <c r="CK1361" s="282"/>
      <c r="CL1361" s="283"/>
      <c r="CM1361" s="283"/>
      <c r="CP1361" s="282"/>
      <c r="DC1361" s="282"/>
      <c r="DD1361" s="282"/>
      <c r="DE1361" s="282"/>
      <c r="DF1361" s="282"/>
      <c r="DG1361" s="282"/>
      <c r="DH1361" s="282"/>
      <c r="DI1361" s="282"/>
      <c r="DJ1361" s="282"/>
      <c r="EF1361" s="495" t="str">
        <f>""&amp;(MID(数据表!AZ1361,1,MIN(FIND({"(";"（"},数据表!AZ1361&amp;"(（",1)-1)))&amp;""</f>
        <v/>
      </c>
      <c r="EG1361" s="495" t="str">
        <f>""&amp;(MID(数据表!AZ1361,1,MIN(FIND({0;1;2;3;4;5;6;7;8;9},数据表!AZ1361&amp;"1234567890",1)-1)))&amp;""</f>
        <v/>
      </c>
    </row>
    <row r="1362" spans="2:137" s="310" customFormat="1" ht="12" customHeight="1">
      <c r="B1362" s="286"/>
      <c r="C1362" s="286"/>
      <c r="D1362" s="286"/>
      <c r="E1362" s="479"/>
      <c r="F1362" s="282"/>
      <c r="G1362" s="283"/>
      <c r="H1362" s="421"/>
      <c r="I1362" s="421"/>
      <c r="J1362" s="283"/>
      <c r="K1362" s="421"/>
      <c r="L1362" s="282"/>
      <c r="N1362" s="282"/>
      <c r="S1362" s="282"/>
      <c r="T1362" s="283"/>
      <c r="U1362" s="283"/>
      <c r="V1362" s="283"/>
      <c r="W1362" s="283"/>
      <c r="X1362" s="283"/>
      <c r="Y1362" s="282"/>
      <c r="Z1362" s="282"/>
      <c r="AA1362" s="283"/>
      <c r="AB1362" s="282"/>
      <c r="AC1362" s="282"/>
      <c r="AD1362" s="282"/>
      <c r="AE1362" s="282"/>
      <c r="AF1362" s="283"/>
      <c r="AG1362" s="402"/>
      <c r="AH1362" s="283"/>
      <c r="AI1362" s="283"/>
      <c r="AJ1362" s="283"/>
      <c r="AK1362" s="283"/>
      <c r="AL1362" s="283"/>
      <c r="AM1362" s="282"/>
      <c r="AN1362" s="282"/>
      <c r="AO1362" s="282"/>
      <c r="AP1362" s="282"/>
      <c r="AQ1362" s="282"/>
      <c r="AR1362" s="282"/>
      <c r="AT1362" s="283"/>
      <c r="AU1362" s="283"/>
      <c r="AV1362" s="283"/>
      <c r="AW1362" s="283"/>
      <c r="AY1362" s="283"/>
      <c r="AZ1362" s="282"/>
      <c r="BA1362" s="283"/>
      <c r="BB1362" s="282"/>
      <c r="BC1362" s="282"/>
      <c r="BD1362" s="282"/>
      <c r="BE1362" s="283"/>
      <c r="BG1362" s="282"/>
      <c r="BH1362" s="282"/>
      <c r="BI1362" s="282"/>
      <c r="BL1362" s="421"/>
      <c r="BM1362" s="424"/>
      <c r="BN1362" s="424"/>
      <c r="BO1362" s="424"/>
      <c r="BP1362" s="424"/>
      <c r="BQ1362" s="421"/>
      <c r="BR1362" s="421"/>
      <c r="BV1362" s="282"/>
      <c r="BW1362" s="283"/>
      <c r="BY1362" s="283"/>
      <c r="BZ1362" s="283"/>
      <c r="CA1362" s="283"/>
      <c r="CB1362" s="282"/>
      <c r="CC1362" s="282"/>
      <c r="CD1362" s="282"/>
      <c r="CE1362" s="282"/>
      <c r="CG1362" s="427"/>
      <c r="CH1362" s="402"/>
      <c r="CI1362" s="424"/>
      <c r="CJ1362" s="282"/>
      <c r="CK1362" s="282"/>
      <c r="CL1362" s="283"/>
      <c r="CM1362" s="283"/>
      <c r="CP1362" s="282"/>
      <c r="DC1362" s="282"/>
      <c r="DD1362" s="282"/>
      <c r="DE1362" s="282"/>
      <c r="DF1362" s="282"/>
      <c r="DG1362" s="282"/>
      <c r="DH1362" s="282"/>
      <c r="DI1362" s="282"/>
      <c r="DJ1362" s="282"/>
      <c r="EF1362" s="495" t="str">
        <f>""&amp;(MID(数据表!AZ1362,1,MIN(FIND({"(";"（"},数据表!AZ1362&amp;"(（",1)-1)))&amp;""</f>
        <v/>
      </c>
      <c r="EG1362" s="495" t="str">
        <f>""&amp;(MID(数据表!AZ1362,1,MIN(FIND({0;1;2;3;4;5;6;7;8;9},数据表!AZ1362&amp;"1234567890",1)-1)))&amp;""</f>
        <v/>
      </c>
    </row>
    <row r="1363" spans="2:137" s="310" customFormat="1" ht="12" customHeight="1">
      <c r="B1363" s="286"/>
      <c r="C1363" s="286"/>
      <c r="D1363" s="286"/>
      <c r="E1363" s="479"/>
      <c r="F1363" s="282"/>
      <c r="G1363" s="283"/>
      <c r="H1363" s="421"/>
      <c r="I1363" s="421"/>
      <c r="J1363" s="283"/>
      <c r="K1363" s="421"/>
      <c r="L1363" s="282"/>
      <c r="N1363" s="282"/>
      <c r="S1363" s="282"/>
      <c r="T1363" s="283"/>
      <c r="U1363" s="283"/>
      <c r="V1363" s="283"/>
      <c r="W1363" s="283"/>
      <c r="X1363" s="283"/>
      <c r="Y1363" s="282"/>
      <c r="Z1363" s="282"/>
      <c r="AA1363" s="283"/>
      <c r="AB1363" s="282"/>
      <c r="AC1363" s="282"/>
      <c r="AD1363" s="282"/>
      <c r="AE1363" s="282"/>
      <c r="AF1363" s="283"/>
      <c r="AG1363" s="402"/>
      <c r="AH1363" s="283"/>
      <c r="AI1363" s="283"/>
      <c r="AJ1363" s="283"/>
      <c r="AK1363" s="283"/>
      <c r="AL1363" s="283"/>
      <c r="AM1363" s="282"/>
      <c r="AN1363" s="282"/>
      <c r="AO1363" s="282"/>
      <c r="AP1363" s="282"/>
      <c r="AQ1363" s="282"/>
      <c r="AR1363" s="282"/>
      <c r="AT1363" s="283"/>
      <c r="AU1363" s="283"/>
      <c r="AV1363" s="283"/>
      <c r="AW1363" s="283"/>
      <c r="AY1363" s="283"/>
      <c r="AZ1363" s="282"/>
      <c r="BA1363" s="283"/>
      <c r="BB1363" s="282"/>
      <c r="BC1363" s="282"/>
      <c r="BD1363" s="282"/>
      <c r="BE1363" s="283"/>
      <c r="BG1363" s="282"/>
      <c r="BH1363" s="282"/>
      <c r="BI1363" s="282"/>
      <c r="BL1363" s="421"/>
      <c r="BM1363" s="424"/>
      <c r="BN1363" s="424"/>
      <c r="BO1363" s="424"/>
      <c r="BP1363" s="424"/>
      <c r="BQ1363" s="421"/>
      <c r="BR1363" s="421"/>
      <c r="BV1363" s="282"/>
      <c r="BW1363" s="283"/>
      <c r="BY1363" s="283"/>
      <c r="BZ1363" s="283"/>
      <c r="CA1363" s="283"/>
      <c r="CB1363" s="282"/>
      <c r="CC1363" s="282"/>
      <c r="CD1363" s="282"/>
      <c r="CE1363" s="282"/>
      <c r="CG1363" s="427"/>
      <c r="CH1363" s="402"/>
      <c r="CI1363" s="424"/>
      <c r="CJ1363" s="282"/>
      <c r="CK1363" s="282"/>
      <c r="CL1363" s="283"/>
      <c r="CM1363" s="283"/>
      <c r="CP1363" s="282"/>
      <c r="DC1363" s="282"/>
      <c r="DD1363" s="282"/>
      <c r="DE1363" s="282"/>
      <c r="DF1363" s="282"/>
      <c r="DG1363" s="282"/>
      <c r="DH1363" s="282"/>
      <c r="DI1363" s="282"/>
      <c r="DJ1363" s="282"/>
      <c r="EF1363" s="495" t="str">
        <f>""&amp;(MID(数据表!AZ1363,1,MIN(FIND({"(";"（"},数据表!AZ1363&amp;"(（",1)-1)))&amp;""</f>
        <v/>
      </c>
      <c r="EG1363" s="495" t="str">
        <f>""&amp;(MID(数据表!AZ1363,1,MIN(FIND({0;1;2;3;4;5;6;7;8;9},数据表!AZ1363&amp;"1234567890",1)-1)))&amp;""</f>
        <v/>
      </c>
    </row>
    <row r="1364" spans="2:137" s="310" customFormat="1" ht="12" customHeight="1">
      <c r="B1364" s="286"/>
      <c r="C1364" s="286"/>
      <c r="D1364" s="286"/>
      <c r="E1364" s="479"/>
      <c r="F1364" s="282"/>
      <c r="G1364" s="283"/>
      <c r="H1364" s="421"/>
      <c r="I1364" s="421"/>
      <c r="J1364" s="283"/>
      <c r="K1364" s="421"/>
      <c r="L1364" s="282"/>
      <c r="N1364" s="282"/>
      <c r="S1364" s="282"/>
      <c r="T1364" s="283"/>
      <c r="U1364" s="283"/>
      <c r="V1364" s="283"/>
      <c r="W1364" s="283"/>
      <c r="X1364" s="283"/>
      <c r="Y1364" s="282"/>
      <c r="Z1364" s="282"/>
      <c r="AA1364" s="283"/>
      <c r="AB1364" s="282"/>
      <c r="AC1364" s="282"/>
      <c r="AD1364" s="282"/>
      <c r="AE1364" s="282"/>
      <c r="AF1364" s="283"/>
      <c r="AG1364" s="402"/>
      <c r="AH1364" s="283"/>
      <c r="AI1364" s="283"/>
      <c r="AJ1364" s="283"/>
      <c r="AK1364" s="283"/>
      <c r="AL1364" s="283"/>
      <c r="AM1364" s="282"/>
      <c r="AN1364" s="282"/>
      <c r="AO1364" s="282"/>
      <c r="AP1364" s="282"/>
      <c r="AQ1364" s="282"/>
      <c r="AR1364" s="282"/>
      <c r="AT1364" s="283"/>
      <c r="AU1364" s="283"/>
      <c r="AV1364" s="283"/>
      <c r="AW1364" s="283"/>
      <c r="AY1364" s="283"/>
      <c r="AZ1364" s="282"/>
      <c r="BA1364" s="283"/>
      <c r="BB1364" s="282"/>
      <c r="BC1364" s="282"/>
      <c r="BD1364" s="282"/>
      <c r="BE1364" s="283"/>
      <c r="BG1364" s="282"/>
      <c r="BH1364" s="282"/>
      <c r="BI1364" s="282"/>
      <c r="BL1364" s="421"/>
      <c r="BM1364" s="424"/>
      <c r="BN1364" s="424"/>
      <c r="BO1364" s="424"/>
      <c r="BP1364" s="424"/>
      <c r="BQ1364" s="421"/>
      <c r="BR1364" s="421"/>
      <c r="BV1364" s="282"/>
      <c r="BW1364" s="283"/>
      <c r="BY1364" s="283"/>
      <c r="BZ1364" s="283"/>
      <c r="CA1364" s="283"/>
      <c r="CB1364" s="282"/>
      <c r="CC1364" s="282"/>
      <c r="CD1364" s="282"/>
      <c r="CE1364" s="282"/>
      <c r="CG1364" s="427"/>
      <c r="CH1364" s="402"/>
      <c r="CI1364" s="424"/>
      <c r="CJ1364" s="282"/>
      <c r="CK1364" s="282"/>
      <c r="CL1364" s="283"/>
      <c r="CM1364" s="283"/>
      <c r="CP1364" s="282"/>
      <c r="DC1364" s="282"/>
      <c r="DD1364" s="282"/>
      <c r="DE1364" s="282"/>
      <c r="DF1364" s="282"/>
      <c r="DG1364" s="282"/>
      <c r="DH1364" s="282"/>
      <c r="DI1364" s="282"/>
      <c r="DJ1364" s="282"/>
      <c r="EF1364" s="495" t="str">
        <f>""&amp;(MID(数据表!AZ1364,1,MIN(FIND({"(";"（"},数据表!AZ1364&amp;"(（",1)-1)))&amp;""</f>
        <v/>
      </c>
      <c r="EG1364" s="495" t="str">
        <f>""&amp;(MID(数据表!AZ1364,1,MIN(FIND({0;1;2;3;4;5;6;7;8;9},数据表!AZ1364&amp;"1234567890",1)-1)))&amp;""</f>
        <v/>
      </c>
    </row>
    <row r="1365" spans="2:137" s="310" customFormat="1" ht="12" customHeight="1">
      <c r="B1365" s="286"/>
      <c r="C1365" s="286"/>
      <c r="D1365" s="286"/>
      <c r="E1365" s="479"/>
      <c r="F1365" s="282"/>
      <c r="G1365" s="283"/>
      <c r="H1365" s="421"/>
      <c r="I1365" s="421"/>
      <c r="J1365" s="283"/>
      <c r="K1365" s="421"/>
      <c r="L1365" s="282"/>
      <c r="N1365" s="282"/>
      <c r="S1365" s="282"/>
      <c r="T1365" s="283"/>
      <c r="U1365" s="283"/>
      <c r="V1365" s="283"/>
      <c r="W1365" s="283"/>
      <c r="X1365" s="283"/>
      <c r="Y1365" s="282"/>
      <c r="Z1365" s="282"/>
      <c r="AA1365" s="283"/>
      <c r="AB1365" s="282"/>
      <c r="AC1365" s="282"/>
      <c r="AD1365" s="282"/>
      <c r="AE1365" s="282"/>
      <c r="AF1365" s="283"/>
      <c r="AG1365" s="402"/>
      <c r="AH1365" s="283"/>
      <c r="AI1365" s="283"/>
      <c r="AJ1365" s="283"/>
      <c r="AK1365" s="283"/>
      <c r="AL1365" s="283"/>
      <c r="AM1365" s="282"/>
      <c r="AN1365" s="282"/>
      <c r="AO1365" s="282"/>
      <c r="AP1365" s="282"/>
      <c r="AQ1365" s="282"/>
      <c r="AR1365" s="282"/>
      <c r="AT1365" s="283"/>
      <c r="AU1365" s="283"/>
      <c r="AV1365" s="283"/>
      <c r="AW1365" s="283"/>
      <c r="AY1365" s="283"/>
      <c r="AZ1365" s="282"/>
      <c r="BA1365" s="283"/>
      <c r="BB1365" s="282"/>
      <c r="BC1365" s="282"/>
      <c r="BD1365" s="282"/>
      <c r="BE1365" s="283"/>
      <c r="BG1365" s="282"/>
      <c r="BH1365" s="282"/>
      <c r="BI1365" s="282"/>
      <c r="BL1365" s="421"/>
      <c r="BM1365" s="424"/>
      <c r="BN1365" s="424"/>
      <c r="BO1365" s="424"/>
      <c r="BP1365" s="424"/>
      <c r="BQ1365" s="421"/>
      <c r="BR1365" s="421"/>
      <c r="BV1365" s="282"/>
      <c r="BW1365" s="283"/>
      <c r="BY1365" s="283"/>
      <c r="BZ1365" s="283"/>
      <c r="CA1365" s="283"/>
      <c r="CB1365" s="282"/>
      <c r="CC1365" s="282"/>
      <c r="CD1365" s="282"/>
      <c r="CE1365" s="282"/>
      <c r="CG1365" s="427"/>
      <c r="CH1365" s="402"/>
      <c r="CI1365" s="424"/>
      <c r="CJ1365" s="282"/>
      <c r="CK1365" s="282"/>
      <c r="CL1365" s="283"/>
      <c r="CM1365" s="283"/>
      <c r="CP1365" s="282"/>
      <c r="DC1365" s="282"/>
      <c r="DD1365" s="282"/>
      <c r="DE1365" s="282"/>
      <c r="DF1365" s="282"/>
      <c r="DG1365" s="282"/>
      <c r="DH1365" s="282"/>
      <c r="DI1365" s="282"/>
      <c r="DJ1365" s="282"/>
      <c r="EF1365" s="495" t="str">
        <f>""&amp;(MID(数据表!AZ1365,1,MIN(FIND({"(";"（"},数据表!AZ1365&amp;"(（",1)-1)))&amp;""</f>
        <v/>
      </c>
      <c r="EG1365" s="495" t="str">
        <f>""&amp;(MID(数据表!AZ1365,1,MIN(FIND({0;1;2;3;4;5;6;7;8;9},数据表!AZ1365&amp;"1234567890",1)-1)))&amp;""</f>
        <v/>
      </c>
    </row>
    <row r="1366" spans="2:137" s="310" customFormat="1" ht="12" customHeight="1">
      <c r="B1366" s="286"/>
      <c r="C1366" s="286"/>
      <c r="D1366" s="286"/>
      <c r="E1366" s="479"/>
      <c r="F1366" s="282"/>
      <c r="G1366" s="283"/>
      <c r="H1366" s="421"/>
      <c r="I1366" s="421"/>
      <c r="J1366" s="283"/>
      <c r="K1366" s="421"/>
      <c r="L1366" s="282"/>
      <c r="N1366" s="282"/>
      <c r="S1366" s="282"/>
      <c r="T1366" s="283"/>
      <c r="U1366" s="283"/>
      <c r="V1366" s="283"/>
      <c r="W1366" s="283"/>
      <c r="X1366" s="283"/>
      <c r="Y1366" s="282"/>
      <c r="Z1366" s="282"/>
      <c r="AA1366" s="283"/>
      <c r="AB1366" s="282"/>
      <c r="AC1366" s="282"/>
      <c r="AD1366" s="282"/>
      <c r="AE1366" s="282"/>
      <c r="AF1366" s="283"/>
      <c r="AG1366" s="402"/>
      <c r="AH1366" s="283"/>
      <c r="AI1366" s="283"/>
      <c r="AJ1366" s="283"/>
      <c r="AK1366" s="283"/>
      <c r="AL1366" s="283"/>
      <c r="AM1366" s="282"/>
      <c r="AN1366" s="282"/>
      <c r="AO1366" s="282"/>
      <c r="AP1366" s="282"/>
      <c r="AQ1366" s="282"/>
      <c r="AR1366" s="282"/>
      <c r="AT1366" s="283"/>
      <c r="AU1366" s="283"/>
      <c r="AV1366" s="283"/>
      <c r="AW1366" s="283"/>
      <c r="AY1366" s="283"/>
      <c r="AZ1366" s="282"/>
      <c r="BA1366" s="283"/>
      <c r="BB1366" s="282"/>
      <c r="BC1366" s="282"/>
      <c r="BD1366" s="282"/>
      <c r="BE1366" s="283"/>
      <c r="BG1366" s="282"/>
      <c r="BH1366" s="282"/>
      <c r="BI1366" s="282"/>
      <c r="BL1366" s="421"/>
      <c r="BM1366" s="424"/>
      <c r="BN1366" s="424"/>
      <c r="BO1366" s="424"/>
      <c r="BP1366" s="424"/>
      <c r="BQ1366" s="421"/>
      <c r="BR1366" s="421"/>
      <c r="BV1366" s="282"/>
      <c r="BW1366" s="283"/>
      <c r="BY1366" s="283"/>
      <c r="BZ1366" s="283"/>
      <c r="CA1366" s="283"/>
      <c r="CB1366" s="282"/>
      <c r="CC1366" s="282"/>
      <c r="CD1366" s="282"/>
      <c r="CE1366" s="282"/>
      <c r="CG1366" s="427"/>
      <c r="CH1366" s="402"/>
      <c r="CI1366" s="424"/>
      <c r="CJ1366" s="282"/>
      <c r="CK1366" s="282"/>
      <c r="CL1366" s="283"/>
      <c r="CM1366" s="283"/>
      <c r="CP1366" s="282"/>
      <c r="DC1366" s="282"/>
      <c r="DD1366" s="282"/>
      <c r="DE1366" s="282"/>
      <c r="DF1366" s="282"/>
      <c r="DG1366" s="282"/>
      <c r="DH1366" s="282"/>
      <c r="DI1366" s="282"/>
      <c r="DJ1366" s="282"/>
      <c r="EF1366" s="495" t="str">
        <f>""&amp;(MID(数据表!AZ1366,1,MIN(FIND({"(";"（"},数据表!AZ1366&amp;"(（",1)-1)))&amp;""</f>
        <v/>
      </c>
      <c r="EG1366" s="495" t="str">
        <f>""&amp;(MID(数据表!AZ1366,1,MIN(FIND({0;1;2;3;4;5;6;7;8;9},数据表!AZ1366&amp;"1234567890",1)-1)))&amp;""</f>
        <v/>
      </c>
    </row>
    <row r="1367" spans="2:137" s="310" customFormat="1" ht="12" customHeight="1">
      <c r="B1367" s="286"/>
      <c r="C1367" s="286"/>
      <c r="D1367" s="286"/>
      <c r="E1367" s="479"/>
      <c r="F1367" s="282"/>
      <c r="G1367" s="283"/>
      <c r="H1367" s="421"/>
      <c r="I1367" s="421"/>
      <c r="J1367" s="283"/>
      <c r="K1367" s="421"/>
      <c r="L1367" s="282"/>
      <c r="N1367" s="282"/>
      <c r="S1367" s="282"/>
      <c r="T1367" s="283"/>
      <c r="U1367" s="283"/>
      <c r="V1367" s="283"/>
      <c r="W1367" s="283"/>
      <c r="X1367" s="283"/>
      <c r="Y1367" s="282"/>
      <c r="Z1367" s="282"/>
      <c r="AA1367" s="283"/>
      <c r="AB1367" s="282"/>
      <c r="AC1367" s="282"/>
      <c r="AD1367" s="282"/>
      <c r="AE1367" s="282"/>
      <c r="AF1367" s="283"/>
      <c r="AG1367" s="402"/>
      <c r="AH1367" s="283"/>
      <c r="AI1367" s="283"/>
      <c r="AJ1367" s="283"/>
      <c r="AK1367" s="283"/>
      <c r="AL1367" s="283"/>
      <c r="AM1367" s="282"/>
      <c r="AN1367" s="282"/>
      <c r="AO1367" s="282"/>
      <c r="AP1367" s="282"/>
      <c r="AQ1367" s="282"/>
      <c r="AR1367" s="282"/>
      <c r="AT1367" s="283"/>
      <c r="AU1367" s="283"/>
      <c r="AV1367" s="283"/>
      <c r="AW1367" s="283"/>
      <c r="AY1367" s="283"/>
      <c r="AZ1367" s="282"/>
      <c r="BA1367" s="283"/>
      <c r="BB1367" s="282"/>
      <c r="BC1367" s="282"/>
      <c r="BD1367" s="282"/>
      <c r="BE1367" s="283"/>
      <c r="BG1367" s="282"/>
      <c r="BH1367" s="282"/>
      <c r="BI1367" s="282"/>
      <c r="BL1367" s="421"/>
      <c r="BM1367" s="424"/>
      <c r="BN1367" s="424"/>
      <c r="BO1367" s="424"/>
      <c r="BP1367" s="424"/>
      <c r="BQ1367" s="421"/>
      <c r="BR1367" s="421"/>
      <c r="BV1367" s="282"/>
      <c r="BW1367" s="283"/>
      <c r="BY1367" s="283"/>
      <c r="BZ1367" s="283"/>
      <c r="CA1367" s="283"/>
      <c r="CB1367" s="282"/>
      <c r="CC1367" s="282"/>
      <c r="CD1367" s="282"/>
      <c r="CE1367" s="282"/>
      <c r="CG1367" s="427"/>
      <c r="CH1367" s="402"/>
      <c r="CI1367" s="424"/>
      <c r="CJ1367" s="282"/>
      <c r="CK1367" s="282"/>
      <c r="CL1367" s="283"/>
      <c r="CM1367" s="283"/>
      <c r="CP1367" s="282"/>
      <c r="DC1367" s="282"/>
      <c r="DD1367" s="282"/>
      <c r="DE1367" s="282"/>
      <c r="DF1367" s="282"/>
      <c r="DG1367" s="282"/>
      <c r="DH1367" s="282"/>
      <c r="DI1367" s="282"/>
      <c r="DJ1367" s="282"/>
      <c r="EF1367" s="495" t="str">
        <f>""&amp;(MID(数据表!AZ1367,1,MIN(FIND({"(";"（"},数据表!AZ1367&amp;"(（",1)-1)))&amp;""</f>
        <v/>
      </c>
      <c r="EG1367" s="495" t="str">
        <f>""&amp;(MID(数据表!AZ1367,1,MIN(FIND({0;1;2;3;4;5;6;7;8;9},数据表!AZ1367&amp;"1234567890",1)-1)))&amp;""</f>
        <v/>
      </c>
    </row>
    <row r="1368" spans="2:137" s="310" customFormat="1" ht="12" customHeight="1">
      <c r="B1368" s="286"/>
      <c r="C1368" s="286"/>
      <c r="D1368" s="286"/>
      <c r="E1368" s="479"/>
      <c r="F1368" s="282"/>
      <c r="G1368" s="283"/>
      <c r="H1368" s="421"/>
      <c r="I1368" s="421"/>
      <c r="J1368" s="283"/>
      <c r="K1368" s="421"/>
      <c r="L1368" s="282"/>
      <c r="N1368" s="282"/>
      <c r="S1368" s="282"/>
      <c r="T1368" s="283"/>
      <c r="U1368" s="283"/>
      <c r="V1368" s="283"/>
      <c r="W1368" s="283"/>
      <c r="X1368" s="283"/>
      <c r="Y1368" s="282"/>
      <c r="Z1368" s="282"/>
      <c r="AA1368" s="283"/>
      <c r="AB1368" s="282"/>
      <c r="AC1368" s="282"/>
      <c r="AD1368" s="282"/>
      <c r="AE1368" s="282"/>
      <c r="AF1368" s="283"/>
      <c r="AG1368" s="402"/>
      <c r="AH1368" s="283"/>
      <c r="AI1368" s="283"/>
      <c r="AJ1368" s="283"/>
      <c r="AK1368" s="283"/>
      <c r="AL1368" s="283"/>
      <c r="AM1368" s="282"/>
      <c r="AN1368" s="282"/>
      <c r="AO1368" s="282"/>
      <c r="AP1368" s="282"/>
      <c r="AQ1368" s="282"/>
      <c r="AR1368" s="282"/>
      <c r="AT1368" s="283"/>
      <c r="AU1368" s="283"/>
      <c r="AV1368" s="283"/>
      <c r="AW1368" s="283"/>
      <c r="AY1368" s="283"/>
      <c r="AZ1368" s="282"/>
      <c r="BA1368" s="283"/>
      <c r="BB1368" s="282"/>
      <c r="BC1368" s="282"/>
      <c r="BD1368" s="282"/>
      <c r="BE1368" s="283"/>
      <c r="BG1368" s="282"/>
      <c r="BH1368" s="282"/>
      <c r="BI1368" s="282"/>
      <c r="BL1368" s="421"/>
      <c r="BM1368" s="424"/>
      <c r="BN1368" s="424"/>
      <c r="BO1368" s="424"/>
      <c r="BP1368" s="424"/>
      <c r="BQ1368" s="421"/>
      <c r="BR1368" s="421"/>
      <c r="BV1368" s="282"/>
      <c r="BW1368" s="283"/>
      <c r="BY1368" s="283"/>
      <c r="BZ1368" s="283"/>
      <c r="CA1368" s="283"/>
      <c r="CB1368" s="282"/>
      <c r="CC1368" s="282"/>
      <c r="CD1368" s="282"/>
      <c r="CE1368" s="282"/>
      <c r="CG1368" s="427"/>
      <c r="CH1368" s="402"/>
      <c r="CI1368" s="424"/>
      <c r="CJ1368" s="282"/>
      <c r="CK1368" s="282"/>
      <c r="CL1368" s="283"/>
      <c r="CM1368" s="283"/>
      <c r="CP1368" s="282"/>
      <c r="DC1368" s="282"/>
      <c r="DD1368" s="282"/>
      <c r="DE1368" s="282"/>
      <c r="DF1368" s="282"/>
      <c r="DG1368" s="282"/>
      <c r="DH1368" s="282"/>
      <c r="DI1368" s="282"/>
      <c r="DJ1368" s="282"/>
      <c r="EF1368" s="495" t="str">
        <f>""&amp;(MID(数据表!AZ1368,1,MIN(FIND({"(";"（"},数据表!AZ1368&amp;"(（",1)-1)))&amp;""</f>
        <v/>
      </c>
      <c r="EG1368" s="495" t="str">
        <f>""&amp;(MID(数据表!AZ1368,1,MIN(FIND({0;1;2;3;4;5;6;7;8;9},数据表!AZ1368&amp;"1234567890",1)-1)))&amp;""</f>
        <v/>
      </c>
    </row>
    <row r="1369" spans="2:137" s="310" customFormat="1" ht="12" customHeight="1">
      <c r="B1369" s="286"/>
      <c r="C1369" s="286"/>
      <c r="D1369" s="286"/>
      <c r="E1369" s="479"/>
      <c r="F1369" s="282"/>
      <c r="G1369" s="283"/>
      <c r="H1369" s="421"/>
      <c r="I1369" s="421"/>
      <c r="J1369" s="283"/>
      <c r="K1369" s="421"/>
      <c r="L1369" s="282"/>
      <c r="N1369" s="282"/>
      <c r="S1369" s="282"/>
      <c r="T1369" s="283"/>
      <c r="U1369" s="283"/>
      <c r="V1369" s="283"/>
      <c r="W1369" s="283"/>
      <c r="X1369" s="283"/>
      <c r="Y1369" s="282"/>
      <c r="Z1369" s="282"/>
      <c r="AA1369" s="283"/>
      <c r="AB1369" s="282"/>
      <c r="AC1369" s="282"/>
      <c r="AD1369" s="282"/>
      <c r="AE1369" s="282"/>
      <c r="AF1369" s="283"/>
      <c r="AG1369" s="402"/>
      <c r="AH1369" s="283"/>
      <c r="AI1369" s="283"/>
      <c r="AJ1369" s="283"/>
      <c r="AK1369" s="283"/>
      <c r="AL1369" s="283"/>
      <c r="AM1369" s="282"/>
      <c r="AN1369" s="282"/>
      <c r="AO1369" s="282"/>
      <c r="AP1369" s="282"/>
      <c r="AQ1369" s="282"/>
      <c r="AR1369" s="282"/>
      <c r="AT1369" s="283"/>
      <c r="AU1369" s="283"/>
      <c r="AV1369" s="283"/>
      <c r="AW1369" s="283"/>
      <c r="AY1369" s="283"/>
      <c r="AZ1369" s="282"/>
      <c r="BA1369" s="283"/>
      <c r="BB1369" s="282"/>
      <c r="BC1369" s="282"/>
      <c r="BD1369" s="282"/>
      <c r="BE1369" s="283"/>
      <c r="BG1369" s="282"/>
      <c r="BH1369" s="282"/>
      <c r="BI1369" s="282"/>
      <c r="BL1369" s="421"/>
      <c r="BM1369" s="424"/>
      <c r="BN1369" s="424"/>
      <c r="BO1369" s="424"/>
      <c r="BP1369" s="424"/>
      <c r="BQ1369" s="421"/>
      <c r="BR1369" s="421"/>
      <c r="BV1369" s="282"/>
      <c r="BW1369" s="283"/>
      <c r="BY1369" s="283"/>
      <c r="BZ1369" s="283"/>
      <c r="CA1369" s="283"/>
      <c r="CB1369" s="282"/>
      <c r="CC1369" s="282"/>
      <c r="CD1369" s="282"/>
      <c r="CE1369" s="282"/>
      <c r="CG1369" s="427"/>
      <c r="CH1369" s="402"/>
      <c r="CI1369" s="424"/>
      <c r="CJ1369" s="282"/>
      <c r="CK1369" s="282"/>
      <c r="CL1369" s="283"/>
      <c r="CM1369" s="283"/>
      <c r="CP1369" s="282"/>
      <c r="DC1369" s="282"/>
      <c r="DD1369" s="282"/>
      <c r="DE1369" s="282"/>
      <c r="DF1369" s="282"/>
      <c r="DG1369" s="282"/>
      <c r="DH1369" s="282"/>
      <c r="DI1369" s="282"/>
      <c r="DJ1369" s="282"/>
      <c r="EF1369" s="495" t="str">
        <f>""&amp;(MID(数据表!AZ1369,1,MIN(FIND({"(";"（"},数据表!AZ1369&amp;"(（",1)-1)))&amp;""</f>
        <v/>
      </c>
      <c r="EG1369" s="495" t="str">
        <f>""&amp;(MID(数据表!AZ1369,1,MIN(FIND({0;1;2;3;4;5;6;7;8;9},数据表!AZ1369&amp;"1234567890",1)-1)))&amp;""</f>
        <v/>
      </c>
    </row>
    <row r="1370" spans="2:137" s="310" customFormat="1" ht="12" customHeight="1">
      <c r="B1370" s="286"/>
      <c r="C1370" s="286"/>
      <c r="D1370" s="286"/>
      <c r="E1370" s="479"/>
      <c r="F1370" s="282"/>
      <c r="G1370" s="283"/>
      <c r="H1370" s="421"/>
      <c r="I1370" s="421"/>
      <c r="J1370" s="283"/>
      <c r="K1370" s="421"/>
      <c r="L1370" s="282"/>
      <c r="N1370" s="282"/>
      <c r="S1370" s="282"/>
      <c r="T1370" s="283"/>
      <c r="U1370" s="283"/>
      <c r="V1370" s="283"/>
      <c r="W1370" s="283"/>
      <c r="X1370" s="283"/>
      <c r="Y1370" s="282"/>
      <c r="Z1370" s="282"/>
      <c r="AA1370" s="283"/>
      <c r="AB1370" s="282"/>
      <c r="AC1370" s="282"/>
      <c r="AD1370" s="282"/>
      <c r="AE1370" s="282"/>
      <c r="AF1370" s="283"/>
      <c r="AG1370" s="402"/>
      <c r="AH1370" s="283"/>
      <c r="AI1370" s="283"/>
      <c r="AJ1370" s="283"/>
      <c r="AK1370" s="283"/>
      <c r="AL1370" s="283"/>
      <c r="AM1370" s="282"/>
      <c r="AN1370" s="282"/>
      <c r="AO1370" s="282"/>
      <c r="AP1370" s="282"/>
      <c r="AQ1370" s="282"/>
      <c r="AR1370" s="282"/>
      <c r="AT1370" s="283"/>
      <c r="AU1370" s="283"/>
      <c r="AV1370" s="283"/>
      <c r="AW1370" s="283"/>
      <c r="AY1370" s="283"/>
      <c r="AZ1370" s="282"/>
      <c r="BA1370" s="283"/>
      <c r="BB1370" s="282"/>
      <c r="BC1370" s="282"/>
      <c r="BD1370" s="282"/>
      <c r="BE1370" s="283"/>
      <c r="BG1370" s="282"/>
      <c r="BH1370" s="282"/>
      <c r="BI1370" s="282"/>
      <c r="BL1370" s="421"/>
      <c r="BM1370" s="424"/>
      <c r="BN1370" s="424"/>
      <c r="BO1370" s="424"/>
      <c r="BP1370" s="424"/>
      <c r="BQ1370" s="421"/>
      <c r="BR1370" s="421"/>
      <c r="BV1370" s="282"/>
      <c r="BW1370" s="283"/>
      <c r="BY1370" s="283"/>
      <c r="BZ1370" s="283"/>
      <c r="CA1370" s="283"/>
      <c r="CB1370" s="282"/>
      <c r="CC1370" s="282"/>
      <c r="CD1370" s="282"/>
      <c r="CE1370" s="282"/>
      <c r="CG1370" s="427"/>
      <c r="CH1370" s="402"/>
      <c r="CI1370" s="424"/>
      <c r="CJ1370" s="282"/>
      <c r="CK1370" s="282"/>
      <c r="CL1370" s="283"/>
      <c r="CM1370" s="283"/>
      <c r="CP1370" s="282"/>
      <c r="DC1370" s="282"/>
      <c r="DD1370" s="282"/>
      <c r="DE1370" s="282"/>
      <c r="DF1370" s="282"/>
      <c r="DG1370" s="282"/>
      <c r="DH1370" s="282"/>
      <c r="DI1370" s="282"/>
      <c r="DJ1370" s="282"/>
      <c r="EF1370" s="495" t="str">
        <f>""&amp;(MID(数据表!AZ1370,1,MIN(FIND({"(";"（"},数据表!AZ1370&amp;"(（",1)-1)))&amp;""</f>
        <v/>
      </c>
      <c r="EG1370" s="495" t="str">
        <f>""&amp;(MID(数据表!AZ1370,1,MIN(FIND({0;1;2;3;4;5;6;7;8;9},数据表!AZ1370&amp;"1234567890",1)-1)))&amp;""</f>
        <v/>
      </c>
    </row>
    <row r="1371" spans="2:137" s="310" customFormat="1" ht="12" customHeight="1">
      <c r="B1371" s="286"/>
      <c r="C1371" s="286"/>
      <c r="D1371" s="286"/>
      <c r="E1371" s="479"/>
      <c r="F1371" s="282"/>
      <c r="G1371" s="283"/>
      <c r="H1371" s="421"/>
      <c r="I1371" s="421"/>
      <c r="J1371" s="283"/>
      <c r="K1371" s="421"/>
      <c r="L1371" s="282"/>
      <c r="N1371" s="282"/>
      <c r="S1371" s="282"/>
      <c r="T1371" s="283"/>
      <c r="U1371" s="283"/>
      <c r="V1371" s="283"/>
      <c r="W1371" s="283"/>
      <c r="X1371" s="283"/>
      <c r="Y1371" s="282"/>
      <c r="Z1371" s="282"/>
      <c r="AA1371" s="283"/>
      <c r="AB1371" s="282"/>
      <c r="AC1371" s="282"/>
      <c r="AD1371" s="282"/>
      <c r="AE1371" s="282"/>
      <c r="AF1371" s="283"/>
      <c r="AG1371" s="402"/>
      <c r="AH1371" s="283"/>
      <c r="AI1371" s="283"/>
      <c r="AJ1371" s="283"/>
      <c r="AK1371" s="283"/>
      <c r="AL1371" s="283"/>
      <c r="AM1371" s="282"/>
      <c r="AN1371" s="282"/>
      <c r="AO1371" s="282"/>
      <c r="AP1371" s="282"/>
      <c r="AQ1371" s="282"/>
      <c r="AR1371" s="282"/>
      <c r="AT1371" s="283"/>
      <c r="AU1371" s="283"/>
      <c r="AV1371" s="283"/>
      <c r="AW1371" s="283"/>
      <c r="AY1371" s="283"/>
      <c r="AZ1371" s="282"/>
      <c r="BA1371" s="283"/>
      <c r="BB1371" s="282"/>
      <c r="BC1371" s="282"/>
      <c r="BD1371" s="282"/>
      <c r="BE1371" s="283"/>
      <c r="BG1371" s="282"/>
      <c r="BH1371" s="282"/>
      <c r="BI1371" s="282"/>
      <c r="BL1371" s="421"/>
      <c r="BM1371" s="424"/>
      <c r="BN1371" s="424"/>
      <c r="BO1371" s="424"/>
      <c r="BP1371" s="424"/>
      <c r="BQ1371" s="421"/>
      <c r="BR1371" s="421"/>
      <c r="BV1371" s="282"/>
      <c r="BW1371" s="283"/>
      <c r="BY1371" s="283"/>
      <c r="BZ1371" s="283"/>
      <c r="CA1371" s="283"/>
      <c r="CB1371" s="282"/>
      <c r="CC1371" s="282"/>
      <c r="CD1371" s="282"/>
      <c r="CE1371" s="282"/>
      <c r="CG1371" s="427"/>
      <c r="CH1371" s="402"/>
      <c r="CI1371" s="424"/>
      <c r="CJ1371" s="282"/>
      <c r="CK1371" s="282"/>
      <c r="CL1371" s="283"/>
      <c r="CM1371" s="283"/>
      <c r="CP1371" s="282"/>
      <c r="DC1371" s="282"/>
      <c r="DD1371" s="282"/>
      <c r="DE1371" s="282"/>
      <c r="DF1371" s="282"/>
      <c r="DG1371" s="282"/>
      <c r="DH1371" s="282"/>
      <c r="DI1371" s="282"/>
      <c r="DJ1371" s="282"/>
      <c r="EF1371" s="495" t="str">
        <f>""&amp;(MID(数据表!AZ1371,1,MIN(FIND({"(";"（"},数据表!AZ1371&amp;"(（",1)-1)))&amp;""</f>
        <v/>
      </c>
      <c r="EG1371" s="495" t="str">
        <f>""&amp;(MID(数据表!AZ1371,1,MIN(FIND({0;1;2;3;4;5;6;7;8;9},数据表!AZ1371&amp;"1234567890",1)-1)))&amp;""</f>
        <v/>
      </c>
    </row>
    <row r="1372" spans="2:137" s="310" customFormat="1" ht="12" customHeight="1">
      <c r="B1372" s="286"/>
      <c r="C1372" s="286"/>
      <c r="D1372" s="286"/>
      <c r="E1372" s="479"/>
      <c r="F1372" s="282"/>
      <c r="G1372" s="283"/>
      <c r="H1372" s="421"/>
      <c r="I1372" s="421"/>
      <c r="J1372" s="283"/>
      <c r="K1372" s="421"/>
      <c r="L1372" s="282"/>
      <c r="N1372" s="282"/>
      <c r="S1372" s="282"/>
      <c r="T1372" s="283"/>
      <c r="U1372" s="283"/>
      <c r="V1372" s="283"/>
      <c r="W1372" s="283"/>
      <c r="X1372" s="283"/>
      <c r="Y1372" s="282"/>
      <c r="Z1372" s="282"/>
      <c r="AA1372" s="283"/>
      <c r="AB1372" s="282"/>
      <c r="AC1372" s="282"/>
      <c r="AD1372" s="282"/>
      <c r="AE1372" s="282"/>
      <c r="AF1372" s="283"/>
      <c r="AG1372" s="402"/>
      <c r="AH1372" s="283"/>
      <c r="AI1372" s="283"/>
      <c r="AJ1372" s="283"/>
      <c r="AK1372" s="283"/>
      <c r="AL1372" s="283"/>
      <c r="AM1372" s="282"/>
      <c r="AN1372" s="282"/>
      <c r="AO1372" s="282"/>
      <c r="AP1372" s="282"/>
      <c r="AQ1372" s="282"/>
      <c r="AR1372" s="282"/>
      <c r="AT1372" s="283"/>
      <c r="AU1372" s="283"/>
      <c r="AV1372" s="283"/>
      <c r="AW1372" s="283"/>
      <c r="AY1372" s="283"/>
      <c r="AZ1372" s="282"/>
      <c r="BA1372" s="283"/>
      <c r="BB1372" s="282"/>
      <c r="BC1372" s="282"/>
      <c r="BD1372" s="282"/>
      <c r="BE1372" s="283"/>
      <c r="BG1372" s="282"/>
      <c r="BH1372" s="282"/>
      <c r="BI1372" s="282"/>
      <c r="BL1372" s="421"/>
      <c r="BM1372" s="424"/>
      <c r="BN1372" s="424"/>
      <c r="BO1372" s="424"/>
      <c r="BP1372" s="424"/>
      <c r="BQ1372" s="421"/>
      <c r="BR1372" s="421"/>
      <c r="BV1372" s="282"/>
      <c r="BW1372" s="283"/>
      <c r="BY1372" s="283"/>
      <c r="BZ1372" s="283"/>
      <c r="CA1372" s="283"/>
      <c r="CB1372" s="282"/>
      <c r="CC1372" s="282"/>
      <c r="CD1372" s="282"/>
      <c r="CE1372" s="282"/>
      <c r="CG1372" s="427"/>
      <c r="CH1372" s="402"/>
      <c r="CI1372" s="424"/>
      <c r="CJ1372" s="282"/>
      <c r="CK1372" s="282"/>
      <c r="CL1372" s="283"/>
      <c r="CM1372" s="283"/>
      <c r="CP1372" s="282"/>
      <c r="DC1372" s="282"/>
      <c r="DD1372" s="282"/>
      <c r="DE1372" s="282"/>
      <c r="DF1372" s="282"/>
      <c r="DG1372" s="282"/>
      <c r="DH1372" s="282"/>
      <c r="DI1372" s="282"/>
      <c r="DJ1372" s="282"/>
      <c r="EF1372" s="495" t="str">
        <f>""&amp;(MID(数据表!AZ1372,1,MIN(FIND({"(";"（"},数据表!AZ1372&amp;"(（",1)-1)))&amp;""</f>
        <v/>
      </c>
      <c r="EG1372" s="495" t="str">
        <f>""&amp;(MID(数据表!AZ1372,1,MIN(FIND({0;1;2;3;4;5;6;7;8;9},数据表!AZ1372&amp;"1234567890",1)-1)))&amp;""</f>
        <v/>
      </c>
    </row>
    <row r="1373" spans="2:137" s="310" customFormat="1" ht="12" customHeight="1">
      <c r="B1373" s="286"/>
      <c r="C1373" s="286"/>
      <c r="D1373" s="286"/>
      <c r="E1373" s="479"/>
      <c r="F1373" s="282"/>
      <c r="G1373" s="283"/>
      <c r="H1373" s="421"/>
      <c r="I1373" s="421"/>
      <c r="J1373" s="283"/>
      <c r="K1373" s="421"/>
      <c r="L1373" s="282"/>
      <c r="N1373" s="282"/>
      <c r="S1373" s="282"/>
      <c r="T1373" s="283"/>
      <c r="U1373" s="283"/>
      <c r="V1373" s="283"/>
      <c r="W1373" s="283"/>
      <c r="X1373" s="283"/>
      <c r="Y1373" s="282"/>
      <c r="Z1373" s="282"/>
      <c r="AA1373" s="283"/>
      <c r="AB1373" s="282"/>
      <c r="AC1373" s="282"/>
      <c r="AD1373" s="282"/>
      <c r="AE1373" s="282"/>
      <c r="AF1373" s="283"/>
      <c r="AG1373" s="402"/>
      <c r="AH1373" s="283"/>
      <c r="AI1373" s="283"/>
      <c r="AJ1373" s="283"/>
      <c r="AK1373" s="283"/>
      <c r="AL1373" s="283"/>
      <c r="AM1373" s="282"/>
      <c r="AN1373" s="282"/>
      <c r="AO1373" s="282"/>
      <c r="AP1373" s="282"/>
      <c r="AQ1373" s="282"/>
      <c r="AR1373" s="282"/>
      <c r="AT1373" s="283"/>
      <c r="AU1373" s="283"/>
      <c r="AV1373" s="283"/>
      <c r="AW1373" s="283"/>
      <c r="AY1373" s="283"/>
      <c r="AZ1373" s="282"/>
      <c r="BA1373" s="283"/>
      <c r="BB1373" s="282"/>
      <c r="BC1373" s="282"/>
      <c r="BD1373" s="282"/>
      <c r="BE1373" s="283"/>
      <c r="BG1373" s="282"/>
      <c r="BH1373" s="282"/>
      <c r="BI1373" s="282"/>
      <c r="BL1373" s="421"/>
      <c r="BM1373" s="424"/>
      <c r="BN1373" s="424"/>
      <c r="BO1373" s="424"/>
      <c r="BP1373" s="424"/>
      <c r="BQ1373" s="421"/>
      <c r="BR1373" s="421"/>
      <c r="BV1373" s="282"/>
      <c r="BW1373" s="283"/>
      <c r="BY1373" s="283"/>
      <c r="BZ1373" s="283"/>
      <c r="CA1373" s="283"/>
      <c r="CB1373" s="282"/>
      <c r="CC1373" s="282"/>
      <c r="CD1373" s="282"/>
      <c r="CE1373" s="282"/>
      <c r="CG1373" s="427"/>
      <c r="CH1373" s="402"/>
      <c r="CI1373" s="424"/>
      <c r="CJ1373" s="282"/>
      <c r="CK1373" s="282"/>
      <c r="CL1373" s="283"/>
      <c r="CM1373" s="283"/>
      <c r="CP1373" s="282"/>
      <c r="DC1373" s="282"/>
      <c r="DD1373" s="282"/>
      <c r="DE1373" s="282"/>
      <c r="DF1373" s="282"/>
      <c r="DG1373" s="282"/>
      <c r="DH1373" s="282"/>
      <c r="DI1373" s="282"/>
      <c r="DJ1373" s="282"/>
      <c r="EF1373" s="495" t="str">
        <f>""&amp;(MID(数据表!AZ1373,1,MIN(FIND({"(";"（"},数据表!AZ1373&amp;"(（",1)-1)))&amp;""</f>
        <v/>
      </c>
      <c r="EG1373" s="495" t="str">
        <f>""&amp;(MID(数据表!AZ1373,1,MIN(FIND({0;1;2;3;4;5;6;7;8;9},数据表!AZ1373&amp;"1234567890",1)-1)))&amp;""</f>
        <v/>
      </c>
    </row>
    <row r="1374" spans="2:137" s="310" customFormat="1" ht="12" customHeight="1">
      <c r="B1374" s="286"/>
      <c r="C1374" s="286"/>
      <c r="D1374" s="286"/>
      <c r="E1374" s="479"/>
      <c r="F1374" s="282"/>
      <c r="G1374" s="283"/>
      <c r="H1374" s="421"/>
      <c r="I1374" s="421"/>
      <c r="J1374" s="283"/>
      <c r="K1374" s="421"/>
      <c r="L1374" s="282"/>
      <c r="N1374" s="282"/>
      <c r="S1374" s="282"/>
      <c r="T1374" s="283"/>
      <c r="U1374" s="283"/>
      <c r="V1374" s="283"/>
      <c r="W1374" s="283"/>
      <c r="X1374" s="283"/>
      <c r="Y1374" s="282"/>
      <c r="Z1374" s="282"/>
      <c r="AA1374" s="283"/>
      <c r="AB1374" s="282"/>
      <c r="AC1374" s="282"/>
      <c r="AD1374" s="282"/>
      <c r="AE1374" s="282"/>
      <c r="AF1374" s="283"/>
      <c r="AG1374" s="402"/>
      <c r="AH1374" s="283"/>
      <c r="AI1374" s="283"/>
      <c r="AJ1374" s="283"/>
      <c r="AK1374" s="283"/>
      <c r="AL1374" s="283"/>
      <c r="AM1374" s="282"/>
      <c r="AN1374" s="282"/>
      <c r="AO1374" s="282"/>
      <c r="AP1374" s="282"/>
      <c r="AQ1374" s="282"/>
      <c r="AR1374" s="282"/>
      <c r="AT1374" s="283"/>
      <c r="AU1374" s="283"/>
      <c r="AV1374" s="283"/>
      <c r="AW1374" s="283"/>
      <c r="AY1374" s="283"/>
      <c r="AZ1374" s="282"/>
      <c r="BA1374" s="283"/>
      <c r="BB1374" s="282"/>
      <c r="BC1374" s="282"/>
      <c r="BD1374" s="282"/>
      <c r="BE1374" s="283"/>
      <c r="BG1374" s="282"/>
      <c r="BH1374" s="282"/>
      <c r="BI1374" s="282"/>
      <c r="BL1374" s="421"/>
      <c r="BM1374" s="424"/>
      <c r="BN1374" s="424"/>
      <c r="BO1374" s="424"/>
      <c r="BP1374" s="424"/>
      <c r="BQ1374" s="421"/>
      <c r="BR1374" s="421"/>
      <c r="BV1374" s="282"/>
      <c r="BW1374" s="283"/>
      <c r="BY1374" s="283"/>
      <c r="BZ1374" s="283"/>
      <c r="CA1374" s="283"/>
      <c r="CB1374" s="282"/>
      <c r="CC1374" s="282"/>
      <c r="CD1374" s="282"/>
      <c r="CE1374" s="282"/>
      <c r="CG1374" s="427"/>
      <c r="CH1374" s="402"/>
      <c r="CI1374" s="424"/>
      <c r="CJ1374" s="282"/>
      <c r="CK1374" s="282"/>
      <c r="CL1374" s="283"/>
      <c r="CM1374" s="283"/>
      <c r="CP1374" s="282"/>
      <c r="DC1374" s="282"/>
      <c r="DD1374" s="282"/>
      <c r="DE1374" s="282"/>
      <c r="DF1374" s="282"/>
      <c r="DG1374" s="282"/>
      <c r="DH1374" s="282"/>
      <c r="DI1374" s="282"/>
      <c r="DJ1374" s="282"/>
      <c r="EF1374" s="495" t="str">
        <f>""&amp;(MID(数据表!AZ1374,1,MIN(FIND({"(";"（"},数据表!AZ1374&amp;"(（",1)-1)))&amp;""</f>
        <v/>
      </c>
      <c r="EG1374" s="495" t="str">
        <f>""&amp;(MID(数据表!AZ1374,1,MIN(FIND({0;1;2;3;4;5;6;7;8;9},数据表!AZ1374&amp;"1234567890",1)-1)))&amp;""</f>
        <v/>
      </c>
    </row>
    <row r="1375" spans="2:137" s="310" customFormat="1" ht="12" customHeight="1">
      <c r="B1375" s="286"/>
      <c r="C1375" s="286"/>
      <c r="D1375" s="286"/>
      <c r="E1375" s="479"/>
      <c r="F1375" s="282"/>
      <c r="G1375" s="283"/>
      <c r="H1375" s="421"/>
      <c r="I1375" s="421"/>
      <c r="J1375" s="283"/>
      <c r="K1375" s="421"/>
      <c r="L1375" s="282"/>
      <c r="N1375" s="282"/>
      <c r="S1375" s="282"/>
      <c r="T1375" s="283"/>
      <c r="U1375" s="283"/>
      <c r="V1375" s="283"/>
      <c r="W1375" s="283"/>
      <c r="X1375" s="283"/>
      <c r="Y1375" s="282"/>
      <c r="Z1375" s="282"/>
      <c r="AA1375" s="283"/>
      <c r="AB1375" s="282"/>
      <c r="AC1375" s="282"/>
      <c r="AD1375" s="282"/>
      <c r="AE1375" s="282"/>
      <c r="AF1375" s="283"/>
      <c r="AG1375" s="402"/>
      <c r="AH1375" s="283"/>
      <c r="AI1375" s="283"/>
      <c r="AJ1375" s="283"/>
      <c r="AK1375" s="283"/>
      <c r="AL1375" s="283"/>
      <c r="AM1375" s="282"/>
      <c r="AN1375" s="282"/>
      <c r="AO1375" s="282"/>
      <c r="AP1375" s="282"/>
      <c r="AQ1375" s="282"/>
      <c r="AR1375" s="282"/>
      <c r="AT1375" s="283"/>
      <c r="AU1375" s="283"/>
      <c r="AV1375" s="283"/>
      <c r="AW1375" s="283"/>
      <c r="AY1375" s="283"/>
      <c r="AZ1375" s="282"/>
      <c r="BA1375" s="283"/>
      <c r="BB1375" s="282"/>
      <c r="BC1375" s="282"/>
      <c r="BD1375" s="282"/>
      <c r="BE1375" s="283"/>
      <c r="BG1375" s="282"/>
      <c r="BH1375" s="282"/>
      <c r="BI1375" s="282"/>
      <c r="BL1375" s="421"/>
      <c r="BM1375" s="424"/>
      <c r="BN1375" s="424"/>
      <c r="BO1375" s="424"/>
      <c r="BP1375" s="424"/>
      <c r="BQ1375" s="421"/>
      <c r="BR1375" s="421"/>
      <c r="BV1375" s="282"/>
      <c r="BW1375" s="283"/>
      <c r="BY1375" s="283"/>
      <c r="BZ1375" s="283"/>
      <c r="CA1375" s="283"/>
      <c r="CB1375" s="282"/>
      <c r="CC1375" s="282"/>
      <c r="CD1375" s="282"/>
      <c r="CE1375" s="282"/>
      <c r="CG1375" s="427"/>
      <c r="CH1375" s="402"/>
      <c r="CI1375" s="424"/>
      <c r="CJ1375" s="282"/>
      <c r="CK1375" s="282"/>
      <c r="CL1375" s="283"/>
      <c r="CM1375" s="283"/>
      <c r="CP1375" s="282"/>
      <c r="DC1375" s="282"/>
      <c r="DD1375" s="282"/>
      <c r="DE1375" s="282"/>
      <c r="DF1375" s="282"/>
      <c r="DG1375" s="282"/>
      <c r="DH1375" s="282"/>
      <c r="DI1375" s="282"/>
      <c r="DJ1375" s="282"/>
      <c r="EF1375" s="495" t="str">
        <f>""&amp;(MID(数据表!AZ1375,1,MIN(FIND({"(";"（"},数据表!AZ1375&amp;"(（",1)-1)))&amp;""</f>
        <v/>
      </c>
      <c r="EG1375" s="495" t="str">
        <f>""&amp;(MID(数据表!AZ1375,1,MIN(FIND({0;1;2;3;4;5;6;7;8;9},数据表!AZ1375&amp;"1234567890",1)-1)))&amp;""</f>
        <v/>
      </c>
    </row>
    <row r="1376" spans="2:137" s="310" customFormat="1" ht="12" customHeight="1">
      <c r="B1376" s="286"/>
      <c r="C1376" s="286"/>
      <c r="D1376" s="286"/>
      <c r="E1376" s="479"/>
      <c r="F1376" s="282"/>
      <c r="G1376" s="283"/>
      <c r="H1376" s="421"/>
      <c r="I1376" s="421"/>
      <c r="J1376" s="283"/>
      <c r="K1376" s="421"/>
      <c r="L1376" s="282"/>
      <c r="N1376" s="282"/>
      <c r="S1376" s="282"/>
      <c r="T1376" s="283"/>
      <c r="U1376" s="283"/>
      <c r="V1376" s="283"/>
      <c r="W1376" s="283"/>
      <c r="X1376" s="283"/>
      <c r="Y1376" s="282"/>
      <c r="Z1376" s="282"/>
      <c r="AA1376" s="283"/>
      <c r="AB1376" s="282"/>
      <c r="AC1376" s="282"/>
      <c r="AD1376" s="282"/>
      <c r="AE1376" s="282"/>
      <c r="AF1376" s="283"/>
      <c r="AG1376" s="402"/>
      <c r="AH1376" s="283"/>
      <c r="AI1376" s="283"/>
      <c r="AJ1376" s="283"/>
      <c r="AK1376" s="283"/>
      <c r="AL1376" s="283"/>
      <c r="AM1376" s="282"/>
      <c r="AN1376" s="282"/>
      <c r="AO1376" s="282"/>
      <c r="AP1376" s="282"/>
      <c r="AQ1376" s="282"/>
      <c r="AR1376" s="282"/>
      <c r="AT1376" s="283"/>
      <c r="AU1376" s="283"/>
      <c r="AV1376" s="283"/>
      <c r="AW1376" s="283"/>
      <c r="AY1376" s="283"/>
      <c r="AZ1376" s="282"/>
      <c r="BA1376" s="283"/>
      <c r="BB1376" s="282"/>
      <c r="BC1376" s="282"/>
      <c r="BD1376" s="282"/>
      <c r="BE1376" s="283"/>
      <c r="BG1376" s="282"/>
      <c r="BH1376" s="282"/>
      <c r="BI1376" s="282"/>
      <c r="BL1376" s="421"/>
      <c r="BM1376" s="424"/>
      <c r="BN1376" s="424"/>
      <c r="BO1376" s="424"/>
      <c r="BP1376" s="424"/>
      <c r="BQ1376" s="421"/>
      <c r="BR1376" s="421"/>
      <c r="BV1376" s="282"/>
      <c r="BW1376" s="283"/>
      <c r="BY1376" s="283"/>
      <c r="BZ1376" s="283"/>
      <c r="CA1376" s="283"/>
      <c r="CB1376" s="282"/>
      <c r="CC1376" s="282"/>
      <c r="CD1376" s="282"/>
      <c r="CE1376" s="282"/>
      <c r="CG1376" s="427"/>
      <c r="CH1376" s="402"/>
      <c r="CI1376" s="424"/>
      <c r="CJ1376" s="282"/>
      <c r="CK1376" s="282"/>
      <c r="CL1376" s="283"/>
      <c r="CM1376" s="283"/>
      <c r="CP1376" s="282"/>
      <c r="DC1376" s="282"/>
      <c r="DD1376" s="282"/>
      <c r="DE1376" s="282"/>
      <c r="DF1376" s="282"/>
      <c r="DG1376" s="282"/>
      <c r="DH1376" s="282"/>
      <c r="DI1376" s="282"/>
      <c r="DJ1376" s="282"/>
      <c r="EF1376" s="495" t="str">
        <f>""&amp;(MID(数据表!AZ1376,1,MIN(FIND({"(";"（"},数据表!AZ1376&amp;"(（",1)-1)))&amp;""</f>
        <v/>
      </c>
      <c r="EG1376" s="495" t="str">
        <f>""&amp;(MID(数据表!AZ1376,1,MIN(FIND({0;1;2;3;4;5;6;7;8;9},数据表!AZ1376&amp;"1234567890",1)-1)))&amp;""</f>
        <v/>
      </c>
    </row>
    <row r="1377" spans="2:137" s="310" customFormat="1" ht="12" customHeight="1">
      <c r="B1377" s="286"/>
      <c r="C1377" s="286"/>
      <c r="D1377" s="286"/>
      <c r="E1377" s="479"/>
      <c r="F1377" s="282"/>
      <c r="G1377" s="283"/>
      <c r="H1377" s="421"/>
      <c r="I1377" s="421"/>
      <c r="J1377" s="283"/>
      <c r="K1377" s="421"/>
      <c r="L1377" s="282"/>
      <c r="N1377" s="282"/>
      <c r="S1377" s="282"/>
      <c r="T1377" s="283"/>
      <c r="U1377" s="283"/>
      <c r="V1377" s="283"/>
      <c r="W1377" s="283"/>
      <c r="X1377" s="283"/>
      <c r="Y1377" s="282"/>
      <c r="Z1377" s="282"/>
      <c r="AA1377" s="283"/>
      <c r="AB1377" s="282"/>
      <c r="AC1377" s="282"/>
      <c r="AD1377" s="282"/>
      <c r="AE1377" s="282"/>
      <c r="AF1377" s="283"/>
      <c r="AG1377" s="402"/>
      <c r="AH1377" s="283"/>
      <c r="AI1377" s="283"/>
      <c r="AJ1377" s="283"/>
      <c r="AK1377" s="283"/>
      <c r="AL1377" s="283"/>
      <c r="AM1377" s="282"/>
      <c r="AN1377" s="282"/>
      <c r="AO1377" s="282"/>
      <c r="AP1377" s="282"/>
      <c r="AQ1377" s="282"/>
      <c r="AR1377" s="282"/>
      <c r="AT1377" s="283"/>
      <c r="AU1377" s="283"/>
      <c r="AV1377" s="283"/>
      <c r="AW1377" s="283"/>
      <c r="AY1377" s="283"/>
      <c r="AZ1377" s="282"/>
      <c r="BA1377" s="283"/>
      <c r="BB1377" s="282"/>
      <c r="BC1377" s="282"/>
      <c r="BD1377" s="282"/>
      <c r="BE1377" s="283"/>
      <c r="BG1377" s="282"/>
      <c r="BH1377" s="282"/>
      <c r="BI1377" s="282"/>
      <c r="BL1377" s="421"/>
      <c r="BM1377" s="424"/>
      <c r="BN1377" s="424"/>
      <c r="BO1377" s="424"/>
      <c r="BP1377" s="424"/>
      <c r="BQ1377" s="421"/>
      <c r="BR1377" s="421"/>
      <c r="BV1377" s="282"/>
      <c r="BW1377" s="283"/>
      <c r="BY1377" s="283"/>
      <c r="BZ1377" s="283"/>
      <c r="CA1377" s="283"/>
      <c r="CB1377" s="282"/>
      <c r="CC1377" s="282"/>
      <c r="CD1377" s="282"/>
      <c r="CE1377" s="282"/>
      <c r="CG1377" s="427"/>
      <c r="CH1377" s="402"/>
      <c r="CI1377" s="424"/>
      <c r="CJ1377" s="282"/>
      <c r="CK1377" s="282"/>
      <c r="CL1377" s="283"/>
      <c r="CM1377" s="283"/>
      <c r="CP1377" s="282"/>
      <c r="DC1377" s="282"/>
      <c r="DD1377" s="282"/>
      <c r="DE1377" s="282"/>
      <c r="DF1377" s="282"/>
      <c r="DG1377" s="282"/>
      <c r="DH1377" s="282"/>
      <c r="DI1377" s="282"/>
      <c r="DJ1377" s="282"/>
      <c r="EF1377" s="495" t="str">
        <f>""&amp;(MID(数据表!AZ1377,1,MIN(FIND({"(";"（"},数据表!AZ1377&amp;"(（",1)-1)))&amp;""</f>
        <v/>
      </c>
      <c r="EG1377" s="495" t="str">
        <f>""&amp;(MID(数据表!AZ1377,1,MIN(FIND({0;1;2;3;4;5;6;7;8;9},数据表!AZ1377&amp;"1234567890",1)-1)))&amp;""</f>
        <v/>
      </c>
    </row>
    <row r="1378" spans="2:137" s="310" customFormat="1" ht="12" customHeight="1">
      <c r="B1378" s="286"/>
      <c r="C1378" s="286"/>
      <c r="D1378" s="286"/>
      <c r="E1378" s="479"/>
      <c r="F1378" s="282"/>
      <c r="G1378" s="283"/>
      <c r="H1378" s="421"/>
      <c r="I1378" s="421"/>
      <c r="J1378" s="283"/>
      <c r="K1378" s="421"/>
      <c r="L1378" s="282"/>
      <c r="N1378" s="282"/>
      <c r="S1378" s="282"/>
      <c r="T1378" s="283"/>
      <c r="U1378" s="283"/>
      <c r="V1378" s="283"/>
      <c r="W1378" s="283"/>
      <c r="X1378" s="283"/>
      <c r="Y1378" s="282"/>
      <c r="Z1378" s="282"/>
      <c r="AA1378" s="283"/>
      <c r="AB1378" s="282"/>
      <c r="AC1378" s="282"/>
      <c r="AD1378" s="282"/>
      <c r="AE1378" s="282"/>
      <c r="AF1378" s="283"/>
      <c r="AG1378" s="402"/>
      <c r="AH1378" s="283"/>
      <c r="AI1378" s="283"/>
      <c r="AJ1378" s="283"/>
      <c r="AK1378" s="283"/>
      <c r="AL1378" s="283"/>
      <c r="AM1378" s="282"/>
      <c r="AN1378" s="282"/>
      <c r="AO1378" s="282"/>
      <c r="AP1378" s="282"/>
      <c r="AQ1378" s="282"/>
      <c r="AR1378" s="282"/>
      <c r="AT1378" s="283"/>
      <c r="AU1378" s="283"/>
      <c r="AV1378" s="283"/>
      <c r="AW1378" s="283"/>
      <c r="AY1378" s="283"/>
      <c r="AZ1378" s="282"/>
      <c r="BA1378" s="283"/>
      <c r="BB1378" s="282"/>
      <c r="BC1378" s="282"/>
      <c r="BD1378" s="282"/>
      <c r="BE1378" s="283"/>
      <c r="BG1378" s="282"/>
      <c r="BH1378" s="282"/>
      <c r="BI1378" s="282"/>
      <c r="BL1378" s="421"/>
      <c r="BM1378" s="424"/>
      <c r="BN1378" s="424"/>
      <c r="BO1378" s="424"/>
      <c r="BP1378" s="424"/>
      <c r="BQ1378" s="421"/>
      <c r="BR1378" s="421"/>
      <c r="BV1378" s="282"/>
      <c r="BW1378" s="283"/>
      <c r="BY1378" s="283"/>
      <c r="BZ1378" s="283"/>
      <c r="CA1378" s="283"/>
      <c r="CB1378" s="282"/>
      <c r="CC1378" s="282"/>
      <c r="CD1378" s="282"/>
      <c r="CE1378" s="282"/>
      <c r="CG1378" s="427"/>
      <c r="CH1378" s="402"/>
      <c r="CI1378" s="424"/>
      <c r="CJ1378" s="282"/>
      <c r="CK1378" s="282"/>
      <c r="CL1378" s="283"/>
      <c r="CM1378" s="283"/>
      <c r="CP1378" s="282"/>
      <c r="DC1378" s="282"/>
      <c r="DD1378" s="282"/>
      <c r="DE1378" s="282"/>
      <c r="DF1378" s="282"/>
      <c r="DG1378" s="282"/>
      <c r="DH1378" s="282"/>
      <c r="DI1378" s="282"/>
      <c r="DJ1378" s="282"/>
      <c r="EF1378" s="495" t="str">
        <f>""&amp;(MID(数据表!AZ1378,1,MIN(FIND({"(";"（"},数据表!AZ1378&amp;"(（",1)-1)))&amp;""</f>
        <v/>
      </c>
      <c r="EG1378" s="495" t="str">
        <f>""&amp;(MID(数据表!AZ1378,1,MIN(FIND({0;1;2;3;4;5;6;7;8;9},数据表!AZ1378&amp;"1234567890",1)-1)))&amp;""</f>
        <v/>
      </c>
    </row>
    <row r="1379" spans="2:137" s="310" customFormat="1" ht="12" customHeight="1">
      <c r="B1379" s="286"/>
      <c r="C1379" s="286"/>
      <c r="D1379" s="286"/>
      <c r="E1379" s="479"/>
      <c r="F1379" s="282"/>
      <c r="G1379" s="283"/>
      <c r="H1379" s="421"/>
      <c r="I1379" s="421"/>
      <c r="J1379" s="283"/>
      <c r="K1379" s="421"/>
      <c r="L1379" s="282"/>
      <c r="N1379" s="282"/>
      <c r="S1379" s="282"/>
      <c r="T1379" s="283"/>
      <c r="U1379" s="283"/>
      <c r="V1379" s="283"/>
      <c r="W1379" s="283"/>
      <c r="X1379" s="283"/>
      <c r="Y1379" s="282"/>
      <c r="Z1379" s="282"/>
      <c r="AA1379" s="283"/>
      <c r="AB1379" s="282"/>
      <c r="AC1379" s="282"/>
      <c r="AD1379" s="282"/>
      <c r="AE1379" s="282"/>
      <c r="AF1379" s="283"/>
      <c r="AG1379" s="402"/>
      <c r="AH1379" s="283"/>
      <c r="AI1379" s="283"/>
      <c r="AJ1379" s="283"/>
      <c r="AK1379" s="283"/>
      <c r="AL1379" s="283"/>
      <c r="AM1379" s="282"/>
      <c r="AN1379" s="282"/>
      <c r="AO1379" s="282"/>
      <c r="AP1379" s="282"/>
      <c r="AQ1379" s="282"/>
      <c r="AR1379" s="282"/>
      <c r="AT1379" s="283"/>
      <c r="AU1379" s="283"/>
      <c r="AV1379" s="283"/>
      <c r="AW1379" s="283"/>
      <c r="AY1379" s="283"/>
      <c r="AZ1379" s="282"/>
      <c r="BA1379" s="283"/>
      <c r="BB1379" s="282"/>
      <c r="BC1379" s="282"/>
      <c r="BD1379" s="282"/>
      <c r="BE1379" s="283"/>
      <c r="BG1379" s="282"/>
      <c r="BH1379" s="282"/>
      <c r="BI1379" s="282"/>
      <c r="BL1379" s="421"/>
      <c r="BM1379" s="424"/>
      <c r="BN1379" s="424"/>
      <c r="BO1379" s="424"/>
      <c r="BP1379" s="424"/>
      <c r="BQ1379" s="421"/>
      <c r="BR1379" s="421"/>
      <c r="BV1379" s="282"/>
      <c r="BW1379" s="283"/>
      <c r="BY1379" s="283"/>
      <c r="BZ1379" s="283"/>
      <c r="CA1379" s="283"/>
      <c r="CB1379" s="282"/>
      <c r="CC1379" s="282"/>
      <c r="CD1379" s="282"/>
      <c r="CE1379" s="282"/>
      <c r="CG1379" s="427"/>
      <c r="CH1379" s="402"/>
      <c r="CI1379" s="424"/>
      <c r="CJ1379" s="282"/>
      <c r="CK1379" s="282"/>
      <c r="CL1379" s="283"/>
      <c r="CM1379" s="283"/>
      <c r="CP1379" s="282"/>
      <c r="DC1379" s="282"/>
      <c r="DD1379" s="282"/>
      <c r="DE1379" s="282"/>
      <c r="DF1379" s="282"/>
      <c r="DG1379" s="282"/>
      <c r="DH1379" s="282"/>
      <c r="DI1379" s="282"/>
      <c r="DJ1379" s="282"/>
      <c r="EF1379" s="495" t="str">
        <f>""&amp;(MID(数据表!AZ1379,1,MIN(FIND({"(";"（"},数据表!AZ1379&amp;"(（",1)-1)))&amp;""</f>
        <v/>
      </c>
      <c r="EG1379" s="495" t="str">
        <f>""&amp;(MID(数据表!AZ1379,1,MIN(FIND({0;1;2;3;4;5;6;7;8;9},数据表!AZ1379&amp;"1234567890",1)-1)))&amp;""</f>
        <v/>
      </c>
    </row>
    <row r="1380" spans="2:137" s="310" customFormat="1" ht="12" customHeight="1">
      <c r="B1380" s="286"/>
      <c r="C1380" s="286"/>
      <c r="D1380" s="286"/>
      <c r="E1380" s="479"/>
      <c r="F1380" s="282"/>
      <c r="G1380" s="283"/>
      <c r="H1380" s="421"/>
      <c r="I1380" s="421"/>
      <c r="J1380" s="283"/>
      <c r="K1380" s="421"/>
      <c r="L1380" s="282"/>
      <c r="N1380" s="282"/>
      <c r="S1380" s="282"/>
      <c r="T1380" s="283"/>
      <c r="U1380" s="283"/>
      <c r="V1380" s="283"/>
      <c r="W1380" s="283"/>
      <c r="X1380" s="283"/>
      <c r="Y1380" s="282"/>
      <c r="Z1380" s="282"/>
      <c r="AA1380" s="283"/>
      <c r="AB1380" s="282"/>
      <c r="AC1380" s="282"/>
      <c r="AD1380" s="282"/>
      <c r="AE1380" s="282"/>
      <c r="AF1380" s="283"/>
      <c r="AG1380" s="402"/>
      <c r="AH1380" s="283"/>
      <c r="AI1380" s="283"/>
      <c r="AJ1380" s="283"/>
      <c r="AK1380" s="283"/>
      <c r="AL1380" s="283"/>
      <c r="AM1380" s="282"/>
      <c r="AN1380" s="282"/>
      <c r="AO1380" s="282"/>
      <c r="AP1380" s="282"/>
      <c r="AQ1380" s="282"/>
      <c r="AR1380" s="282"/>
      <c r="AT1380" s="283"/>
      <c r="AU1380" s="283"/>
      <c r="AV1380" s="283"/>
      <c r="AW1380" s="283"/>
      <c r="AY1380" s="283"/>
      <c r="AZ1380" s="282"/>
      <c r="BA1380" s="283"/>
      <c r="BB1380" s="282"/>
      <c r="BC1380" s="282"/>
      <c r="BD1380" s="282"/>
      <c r="BE1380" s="283"/>
      <c r="BG1380" s="282"/>
      <c r="BH1380" s="282"/>
      <c r="BI1380" s="282"/>
      <c r="BL1380" s="421"/>
      <c r="BM1380" s="424"/>
      <c r="BN1380" s="424"/>
      <c r="BO1380" s="424"/>
      <c r="BP1380" s="424"/>
      <c r="BQ1380" s="421"/>
      <c r="BR1380" s="421"/>
      <c r="BV1380" s="282"/>
      <c r="BW1380" s="283"/>
      <c r="BY1380" s="283"/>
      <c r="BZ1380" s="283"/>
      <c r="CA1380" s="283"/>
      <c r="CB1380" s="282"/>
      <c r="CC1380" s="282"/>
      <c r="CD1380" s="282"/>
      <c r="CE1380" s="282"/>
      <c r="CG1380" s="427"/>
      <c r="CH1380" s="402"/>
      <c r="CI1380" s="424"/>
      <c r="CJ1380" s="282"/>
      <c r="CK1380" s="282"/>
      <c r="CL1380" s="283"/>
      <c r="CM1380" s="283"/>
      <c r="CP1380" s="282"/>
      <c r="DC1380" s="282"/>
      <c r="DD1380" s="282"/>
      <c r="DE1380" s="282"/>
      <c r="DF1380" s="282"/>
      <c r="DG1380" s="282"/>
      <c r="DH1380" s="282"/>
      <c r="DI1380" s="282"/>
      <c r="DJ1380" s="282"/>
      <c r="EF1380" s="495" t="str">
        <f>""&amp;(MID(数据表!AZ1380,1,MIN(FIND({"(";"（"},数据表!AZ1380&amp;"(（",1)-1)))&amp;""</f>
        <v/>
      </c>
      <c r="EG1380" s="495" t="str">
        <f>""&amp;(MID(数据表!AZ1380,1,MIN(FIND({0;1;2;3;4;5;6;7;8;9},数据表!AZ1380&amp;"1234567890",1)-1)))&amp;""</f>
        <v/>
      </c>
    </row>
    <row r="1381" spans="2:137" s="310" customFormat="1" ht="12" customHeight="1">
      <c r="B1381" s="286"/>
      <c r="C1381" s="286"/>
      <c r="D1381" s="286"/>
      <c r="E1381" s="479"/>
      <c r="F1381" s="282"/>
      <c r="G1381" s="283"/>
      <c r="H1381" s="421"/>
      <c r="I1381" s="421"/>
      <c r="J1381" s="283"/>
      <c r="K1381" s="421"/>
      <c r="L1381" s="282"/>
      <c r="N1381" s="282"/>
      <c r="S1381" s="282"/>
      <c r="T1381" s="283"/>
      <c r="U1381" s="283"/>
      <c r="V1381" s="283"/>
      <c r="W1381" s="283"/>
      <c r="X1381" s="283"/>
      <c r="Y1381" s="282"/>
      <c r="Z1381" s="282"/>
      <c r="AA1381" s="283"/>
      <c r="AB1381" s="282"/>
      <c r="AC1381" s="282"/>
      <c r="AD1381" s="282"/>
      <c r="AE1381" s="282"/>
      <c r="AF1381" s="283"/>
      <c r="AG1381" s="402"/>
      <c r="AH1381" s="283"/>
      <c r="AI1381" s="283"/>
      <c r="AJ1381" s="283"/>
      <c r="AK1381" s="283"/>
      <c r="AL1381" s="283"/>
      <c r="AM1381" s="282"/>
      <c r="AN1381" s="282"/>
      <c r="AO1381" s="282"/>
      <c r="AP1381" s="282"/>
      <c r="AQ1381" s="282"/>
      <c r="AR1381" s="282"/>
      <c r="AT1381" s="283"/>
      <c r="AU1381" s="283"/>
      <c r="AV1381" s="283"/>
      <c r="AW1381" s="283"/>
      <c r="AY1381" s="283"/>
      <c r="AZ1381" s="282"/>
      <c r="BA1381" s="283"/>
      <c r="BB1381" s="282"/>
      <c r="BC1381" s="282"/>
      <c r="BD1381" s="282"/>
      <c r="BE1381" s="283"/>
      <c r="BG1381" s="282"/>
      <c r="BH1381" s="282"/>
      <c r="BI1381" s="282"/>
      <c r="BL1381" s="421"/>
      <c r="BM1381" s="424"/>
      <c r="BN1381" s="424"/>
      <c r="BO1381" s="424"/>
      <c r="BP1381" s="424"/>
      <c r="BQ1381" s="421"/>
      <c r="BR1381" s="421"/>
      <c r="BV1381" s="282"/>
      <c r="BW1381" s="283"/>
      <c r="BY1381" s="283"/>
      <c r="BZ1381" s="283"/>
      <c r="CA1381" s="283"/>
      <c r="CB1381" s="282"/>
      <c r="CC1381" s="282"/>
      <c r="CD1381" s="282"/>
      <c r="CE1381" s="282"/>
      <c r="CG1381" s="427"/>
      <c r="CH1381" s="402"/>
      <c r="CI1381" s="424"/>
      <c r="CJ1381" s="282"/>
      <c r="CK1381" s="282"/>
      <c r="CL1381" s="283"/>
      <c r="CM1381" s="283"/>
      <c r="CP1381" s="282"/>
      <c r="DC1381" s="282"/>
      <c r="DD1381" s="282"/>
      <c r="DE1381" s="282"/>
      <c r="DF1381" s="282"/>
      <c r="DG1381" s="282"/>
      <c r="DH1381" s="282"/>
      <c r="DI1381" s="282"/>
      <c r="DJ1381" s="282"/>
      <c r="EF1381" s="495" t="str">
        <f>""&amp;(MID(数据表!AZ1381,1,MIN(FIND({"(";"（"},数据表!AZ1381&amp;"(（",1)-1)))&amp;""</f>
        <v/>
      </c>
      <c r="EG1381" s="495" t="str">
        <f>""&amp;(MID(数据表!AZ1381,1,MIN(FIND({0;1;2;3;4;5;6;7;8;9},数据表!AZ1381&amp;"1234567890",1)-1)))&amp;""</f>
        <v/>
      </c>
    </row>
    <row r="1382" spans="2:137" s="310" customFormat="1" ht="12" customHeight="1">
      <c r="B1382" s="286"/>
      <c r="C1382" s="286"/>
      <c r="D1382" s="286"/>
      <c r="E1382" s="479"/>
      <c r="F1382" s="282"/>
      <c r="G1382" s="283"/>
      <c r="H1382" s="421"/>
      <c r="I1382" s="421"/>
      <c r="J1382" s="283"/>
      <c r="K1382" s="421"/>
      <c r="L1382" s="282"/>
      <c r="N1382" s="282"/>
      <c r="S1382" s="282"/>
      <c r="T1382" s="283"/>
      <c r="U1382" s="283"/>
      <c r="V1382" s="283"/>
      <c r="W1382" s="283"/>
      <c r="X1382" s="283"/>
      <c r="Y1382" s="282"/>
      <c r="Z1382" s="282"/>
      <c r="AA1382" s="283"/>
      <c r="AB1382" s="282"/>
      <c r="AC1382" s="282"/>
      <c r="AD1382" s="282"/>
      <c r="AE1382" s="282"/>
      <c r="AF1382" s="283"/>
      <c r="AG1382" s="402"/>
      <c r="AH1382" s="283"/>
      <c r="AI1382" s="283"/>
      <c r="AJ1382" s="283"/>
      <c r="AK1382" s="283"/>
      <c r="AL1382" s="283"/>
      <c r="AM1382" s="282"/>
      <c r="AN1382" s="282"/>
      <c r="AO1382" s="282"/>
      <c r="AP1382" s="282"/>
      <c r="AQ1382" s="282"/>
      <c r="AR1382" s="282"/>
      <c r="AT1382" s="283"/>
      <c r="AU1382" s="283"/>
      <c r="AV1382" s="283"/>
      <c r="AW1382" s="283"/>
      <c r="AY1382" s="283"/>
      <c r="AZ1382" s="282"/>
      <c r="BA1382" s="283"/>
      <c r="BB1382" s="282"/>
      <c r="BC1382" s="282"/>
      <c r="BD1382" s="282"/>
      <c r="BE1382" s="283"/>
      <c r="BG1382" s="282"/>
      <c r="BH1382" s="282"/>
      <c r="BI1382" s="282"/>
      <c r="BL1382" s="421"/>
      <c r="BM1382" s="424"/>
      <c r="BN1382" s="424"/>
      <c r="BO1382" s="424"/>
      <c r="BP1382" s="424"/>
      <c r="BQ1382" s="421"/>
      <c r="BR1382" s="421"/>
      <c r="BV1382" s="282"/>
      <c r="BW1382" s="283"/>
      <c r="BY1382" s="283"/>
      <c r="BZ1382" s="283"/>
      <c r="CA1382" s="283"/>
      <c r="CB1382" s="282"/>
      <c r="CC1382" s="282"/>
      <c r="CD1382" s="282"/>
      <c r="CE1382" s="282"/>
      <c r="CG1382" s="427"/>
      <c r="CH1382" s="402"/>
      <c r="CI1382" s="424"/>
      <c r="CJ1382" s="282"/>
      <c r="CK1382" s="282"/>
      <c r="CL1382" s="283"/>
      <c r="CM1382" s="283"/>
      <c r="CP1382" s="282"/>
      <c r="DC1382" s="282"/>
      <c r="DD1382" s="282"/>
      <c r="DE1382" s="282"/>
      <c r="DF1382" s="282"/>
      <c r="DG1382" s="282"/>
      <c r="DH1382" s="282"/>
      <c r="DI1382" s="282"/>
      <c r="DJ1382" s="282"/>
      <c r="EF1382" s="495" t="str">
        <f>""&amp;(MID(数据表!AZ1382,1,MIN(FIND({"(";"（"},数据表!AZ1382&amp;"(（",1)-1)))&amp;""</f>
        <v/>
      </c>
      <c r="EG1382" s="495" t="str">
        <f>""&amp;(MID(数据表!AZ1382,1,MIN(FIND({0;1;2;3;4;5;6;7;8;9},数据表!AZ1382&amp;"1234567890",1)-1)))&amp;""</f>
        <v/>
      </c>
    </row>
    <row r="1383" spans="2:137" s="310" customFormat="1" ht="12" customHeight="1">
      <c r="B1383" s="286"/>
      <c r="C1383" s="286"/>
      <c r="D1383" s="286"/>
      <c r="E1383" s="479"/>
      <c r="F1383" s="282"/>
      <c r="G1383" s="283"/>
      <c r="H1383" s="421"/>
      <c r="I1383" s="421"/>
      <c r="J1383" s="283"/>
      <c r="K1383" s="421"/>
      <c r="L1383" s="282"/>
      <c r="N1383" s="282"/>
      <c r="S1383" s="282"/>
      <c r="T1383" s="283"/>
      <c r="U1383" s="283"/>
      <c r="V1383" s="283"/>
      <c r="W1383" s="283"/>
      <c r="X1383" s="283"/>
      <c r="Y1383" s="282"/>
      <c r="Z1383" s="282"/>
      <c r="AA1383" s="283"/>
      <c r="AB1383" s="282"/>
      <c r="AC1383" s="282"/>
      <c r="AD1383" s="282"/>
      <c r="AE1383" s="282"/>
      <c r="AF1383" s="283"/>
      <c r="AG1383" s="402"/>
      <c r="AH1383" s="283"/>
      <c r="AI1383" s="283"/>
      <c r="AJ1383" s="283"/>
      <c r="AK1383" s="283"/>
      <c r="AL1383" s="283"/>
      <c r="AM1383" s="282"/>
      <c r="AN1383" s="282"/>
      <c r="AO1383" s="282"/>
      <c r="AP1383" s="282"/>
      <c r="AQ1383" s="282"/>
      <c r="AR1383" s="282"/>
      <c r="AT1383" s="283"/>
      <c r="AU1383" s="283"/>
      <c r="AV1383" s="283"/>
      <c r="AW1383" s="283"/>
      <c r="AY1383" s="283"/>
      <c r="AZ1383" s="282"/>
      <c r="BA1383" s="283"/>
      <c r="BB1383" s="282"/>
      <c r="BC1383" s="282"/>
      <c r="BD1383" s="282"/>
      <c r="BE1383" s="283"/>
      <c r="BG1383" s="282"/>
      <c r="BH1383" s="282"/>
      <c r="BI1383" s="282"/>
      <c r="BL1383" s="421"/>
      <c r="BM1383" s="424"/>
      <c r="BN1383" s="424"/>
      <c r="BO1383" s="424"/>
      <c r="BP1383" s="424"/>
      <c r="BQ1383" s="421"/>
      <c r="BR1383" s="421"/>
      <c r="BV1383" s="282"/>
      <c r="BW1383" s="283"/>
      <c r="BY1383" s="283"/>
      <c r="BZ1383" s="283"/>
      <c r="CA1383" s="283"/>
      <c r="CB1383" s="282"/>
      <c r="CC1383" s="282"/>
      <c r="CD1383" s="282"/>
      <c r="CE1383" s="282"/>
      <c r="CG1383" s="427"/>
      <c r="CH1383" s="402"/>
      <c r="CI1383" s="424"/>
      <c r="CJ1383" s="282"/>
      <c r="CK1383" s="282"/>
      <c r="CL1383" s="283"/>
      <c r="CM1383" s="283"/>
      <c r="CP1383" s="282"/>
      <c r="DC1383" s="282"/>
      <c r="DD1383" s="282"/>
      <c r="DE1383" s="282"/>
      <c r="DF1383" s="282"/>
      <c r="DG1383" s="282"/>
      <c r="DH1383" s="282"/>
      <c r="DI1383" s="282"/>
      <c r="DJ1383" s="282"/>
      <c r="EF1383" s="495" t="str">
        <f>""&amp;(MID(数据表!AZ1383,1,MIN(FIND({"(";"（"},数据表!AZ1383&amp;"(（",1)-1)))&amp;""</f>
        <v/>
      </c>
      <c r="EG1383" s="495" t="str">
        <f>""&amp;(MID(数据表!AZ1383,1,MIN(FIND({0;1;2;3;4;5;6;7;8;9},数据表!AZ1383&amp;"1234567890",1)-1)))&amp;""</f>
        <v/>
      </c>
    </row>
    <row r="1384" spans="2:137" s="310" customFormat="1" ht="12" customHeight="1">
      <c r="B1384" s="286"/>
      <c r="C1384" s="286"/>
      <c r="D1384" s="286"/>
      <c r="E1384" s="479"/>
      <c r="F1384" s="282"/>
      <c r="G1384" s="283"/>
      <c r="H1384" s="421"/>
      <c r="I1384" s="421"/>
      <c r="J1384" s="283"/>
      <c r="K1384" s="421"/>
      <c r="L1384" s="282"/>
      <c r="N1384" s="282"/>
      <c r="S1384" s="282"/>
      <c r="T1384" s="283"/>
      <c r="U1384" s="283"/>
      <c r="V1384" s="283"/>
      <c r="W1384" s="283"/>
      <c r="X1384" s="283"/>
      <c r="Y1384" s="282"/>
      <c r="Z1384" s="282"/>
      <c r="AA1384" s="283"/>
      <c r="AB1384" s="282"/>
      <c r="AC1384" s="282"/>
      <c r="AD1384" s="282"/>
      <c r="AE1384" s="282"/>
      <c r="AF1384" s="283"/>
      <c r="AG1384" s="402"/>
      <c r="AH1384" s="283"/>
      <c r="AI1384" s="283"/>
      <c r="AJ1384" s="283"/>
      <c r="AK1384" s="283"/>
      <c r="AL1384" s="283"/>
      <c r="AM1384" s="282"/>
      <c r="AN1384" s="282"/>
      <c r="AO1384" s="282"/>
      <c r="AP1384" s="282"/>
      <c r="AQ1384" s="282"/>
      <c r="AR1384" s="282"/>
      <c r="AT1384" s="283"/>
      <c r="AU1384" s="283"/>
      <c r="AV1384" s="283"/>
      <c r="AW1384" s="283"/>
      <c r="AY1384" s="283"/>
      <c r="AZ1384" s="282"/>
      <c r="BA1384" s="283"/>
      <c r="BB1384" s="282"/>
      <c r="BC1384" s="282"/>
      <c r="BD1384" s="282"/>
      <c r="BE1384" s="283"/>
      <c r="BG1384" s="282"/>
      <c r="BH1384" s="282"/>
      <c r="BI1384" s="282"/>
      <c r="BL1384" s="421"/>
      <c r="BM1384" s="424"/>
      <c r="BN1384" s="424"/>
      <c r="BO1384" s="424"/>
      <c r="BP1384" s="424"/>
      <c r="BQ1384" s="421"/>
      <c r="BR1384" s="421"/>
      <c r="BV1384" s="282"/>
      <c r="BW1384" s="283"/>
      <c r="BY1384" s="283"/>
      <c r="BZ1384" s="283"/>
      <c r="CA1384" s="283"/>
      <c r="CB1384" s="282"/>
      <c r="CC1384" s="282"/>
      <c r="CD1384" s="282"/>
      <c r="CE1384" s="282"/>
      <c r="CG1384" s="427"/>
      <c r="CH1384" s="402"/>
      <c r="CI1384" s="424"/>
      <c r="CJ1384" s="282"/>
      <c r="CK1384" s="282"/>
      <c r="CL1384" s="283"/>
      <c r="CM1384" s="283"/>
      <c r="CP1384" s="282"/>
      <c r="DC1384" s="282"/>
      <c r="DD1384" s="282"/>
      <c r="DE1384" s="282"/>
      <c r="DF1384" s="282"/>
      <c r="DG1384" s="282"/>
      <c r="DH1384" s="282"/>
      <c r="DI1384" s="282"/>
      <c r="DJ1384" s="282"/>
      <c r="EF1384" s="495" t="str">
        <f>""&amp;(MID(数据表!AZ1384,1,MIN(FIND({"(";"（"},数据表!AZ1384&amp;"(（",1)-1)))&amp;""</f>
        <v/>
      </c>
      <c r="EG1384" s="495" t="str">
        <f>""&amp;(MID(数据表!AZ1384,1,MIN(FIND({0;1;2;3;4;5;6;7;8;9},数据表!AZ1384&amp;"1234567890",1)-1)))&amp;""</f>
        <v/>
      </c>
    </row>
    <row r="1385" spans="2:137" s="310" customFormat="1" ht="12" customHeight="1">
      <c r="B1385" s="286"/>
      <c r="C1385" s="286"/>
      <c r="D1385" s="286"/>
      <c r="E1385" s="479"/>
      <c r="F1385" s="282"/>
      <c r="G1385" s="283"/>
      <c r="H1385" s="421"/>
      <c r="I1385" s="421"/>
      <c r="J1385" s="283"/>
      <c r="K1385" s="421"/>
      <c r="L1385" s="282"/>
      <c r="N1385" s="282"/>
      <c r="S1385" s="282"/>
      <c r="T1385" s="283"/>
      <c r="U1385" s="283"/>
      <c r="V1385" s="283"/>
      <c r="W1385" s="283"/>
      <c r="X1385" s="283"/>
      <c r="Y1385" s="282"/>
      <c r="Z1385" s="282"/>
      <c r="AA1385" s="283"/>
      <c r="AB1385" s="282"/>
      <c r="AC1385" s="282"/>
      <c r="AD1385" s="282"/>
      <c r="AE1385" s="282"/>
      <c r="AF1385" s="283"/>
      <c r="AG1385" s="402"/>
      <c r="AH1385" s="283"/>
      <c r="AI1385" s="283"/>
      <c r="AJ1385" s="283"/>
      <c r="AK1385" s="283"/>
      <c r="AL1385" s="283"/>
      <c r="AM1385" s="282"/>
      <c r="AN1385" s="282"/>
      <c r="AO1385" s="282"/>
      <c r="AP1385" s="282"/>
      <c r="AQ1385" s="282"/>
      <c r="AR1385" s="282"/>
      <c r="AT1385" s="283"/>
      <c r="AU1385" s="283"/>
      <c r="AV1385" s="283"/>
      <c r="AW1385" s="283"/>
      <c r="AY1385" s="283"/>
      <c r="AZ1385" s="282"/>
      <c r="BA1385" s="283"/>
      <c r="BB1385" s="282"/>
      <c r="BC1385" s="282"/>
      <c r="BD1385" s="282"/>
      <c r="BE1385" s="283"/>
      <c r="BG1385" s="282"/>
      <c r="BH1385" s="282"/>
      <c r="BI1385" s="282"/>
      <c r="BL1385" s="421"/>
      <c r="BM1385" s="424"/>
      <c r="BN1385" s="424"/>
      <c r="BO1385" s="424"/>
      <c r="BP1385" s="424"/>
      <c r="BQ1385" s="421"/>
      <c r="BR1385" s="421"/>
      <c r="BV1385" s="282"/>
      <c r="BW1385" s="283"/>
      <c r="BY1385" s="283"/>
      <c r="BZ1385" s="283"/>
      <c r="CA1385" s="283"/>
      <c r="CB1385" s="282"/>
      <c r="CC1385" s="282"/>
      <c r="CD1385" s="282"/>
      <c r="CE1385" s="282"/>
      <c r="CG1385" s="427"/>
      <c r="CH1385" s="402"/>
      <c r="CI1385" s="424"/>
      <c r="CJ1385" s="282"/>
      <c r="CK1385" s="282"/>
      <c r="CL1385" s="283"/>
      <c r="CM1385" s="283"/>
      <c r="CP1385" s="282"/>
      <c r="DC1385" s="282"/>
      <c r="DD1385" s="282"/>
      <c r="DE1385" s="282"/>
      <c r="DF1385" s="282"/>
      <c r="DG1385" s="282"/>
      <c r="DH1385" s="282"/>
      <c r="DI1385" s="282"/>
      <c r="DJ1385" s="282"/>
      <c r="EF1385" s="495" t="str">
        <f>""&amp;(MID(数据表!AZ1385,1,MIN(FIND({"(";"（"},数据表!AZ1385&amp;"(（",1)-1)))&amp;""</f>
        <v/>
      </c>
      <c r="EG1385" s="495" t="str">
        <f>""&amp;(MID(数据表!AZ1385,1,MIN(FIND({0;1;2;3;4;5;6;7;8;9},数据表!AZ1385&amp;"1234567890",1)-1)))&amp;""</f>
        <v/>
      </c>
    </row>
    <row r="1386" spans="2:137" s="310" customFormat="1" ht="12" customHeight="1">
      <c r="B1386" s="286"/>
      <c r="C1386" s="286"/>
      <c r="D1386" s="286"/>
      <c r="E1386" s="479"/>
      <c r="F1386" s="282"/>
      <c r="G1386" s="283"/>
      <c r="H1386" s="421"/>
      <c r="I1386" s="421"/>
      <c r="J1386" s="283"/>
      <c r="K1386" s="421"/>
      <c r="L1386" s="282"/>
      <c r="N1386" s="282"/>
      <c r="S1386" s="282"/>
      <c r="T1386" s="283"/>
      <c r="U1386" s="283"/>
      <c r="V1386" s="283"/>
      <c r="W1386" s="283"/>
      <c r="X1386" s="283"/>
      <c r="Y1386" s="282"/>
      <c r="Z1386" s="282"/>
      <c r="AA1386" s="283"/>
      <c r="AB1386" s="282"/>
      <c r="AC1386" s="282"/>
      <c r="AD1386" s="282"/>
      <c r="AE1386" s="282"/>
      <c r="AF1386" s="283"/>
      <c r="AG1386" s="402"/>
      <c r="AH1386" s="283"/>
      <c r="AI1386" s="283"/>
      <c r="AJ1386" s="283"/>
      <c r="AK1386" s="283"/>
      <c r="AL1386" s="283"/>
      <c r="AM1386" s="282"/>
      <c r="AN1386" s="282"/>
      <c r="AO1386" s="282"/>
      <c r="AP1386" s="282"/>
      <c r="AQ1386" s="282"/>
      <c r="AR1386" s="282"/>
      <c r="AT1386" s="283"/>
      <c r="AU1386" s="283"/>
      <c r="AV1386" s="283"/>
      <c r="AW1386" s="283"/>
      <c r="AY1386" s="283"/>
      <c r="AZ1386" s="282"/>
      <c r="BA1386" s="283"/>
      <c r="BB1386" s="282"/>
      <c r="BC1386" s="282"/>
      <c r="BD1386" s="282"/>
      <c r="BE1386" s="283"/>
      <c r="BG1386" s="282"/>
      <c r="BH1386" s="282"/>
      <c r="BI1386" s="282"/>
      <c r="BL1386" s="421"/>
      <c r="BM1386" s="424"/>
      <c r="BN1386" s="424"/>
      <c r="BO1386" s="424"/>
      <c r="BP1386" s="424"/>
      <c r="BQ1386" s="421"/>
      <c r="BR1386" s="421"/>
      <c r="BV1386" s="282"/>
      <c r="BW1386" s="283"/>
      <c r="BY1386" s="283"/>
      <c r="BZ1386" s="283"/>
      <c r="CA1386" s="283"/>
      <c r="CB1386" s="282"/>
      <c r="CC1386" s="282"/>
      <c r="CD1386" s="282"/>
      <c r="CE1386" s="282"/>
      <c r="CG1386" s="427"/>
      <c r="CH1386" s="402"/>
      <c r="CI1386" s="424"/>
      <c r="CJ1386" s="282"/>
      <c r="CK1386" s="282"/>
      <c r="CL1386" s="283"/>
      <c r="CM1386" s="283"/>
      <c r="CP1386" s="282"/>
      <c r="DC1386" s="282"/>
      <c r="DD1386" s="282"/>
      <c r="DE1386" s="282"/>
      <c r="DF1386" s="282"/>
      <c r="DG1386" s="282"/>
      <c r="DH1386" s="282"/>
      <c r="DI1386" s="282"/>
      <c r="DJ1386" s="282"/>
      <c r="EF1386" s="495" t="str">
        <f>""&amp;(MID(数据表!AZ1386,1,MIN(FIND({"(";"（"},数据表!AZ1386&amp;"(（",1)-1)))&amp;""</f>
        <v/>
      </c>
      <c r="EG1386" s="495" t="str">
        <f>""&amp;(MID(数据表!AZ1386,1,MIN(FIND({0;1;2;3;4;5;6;7;8;9},数据表!AZ1386&amp;"1234567890",1)-1)))&amp;""</f>
        <v/>
      </c>
    </row>
    <row r="1387" spans="2:137" s="310" customFormat="1" ht="12" customHeight="1">
      <c r="B1387" s="286"/>
      <c r="C1387" s="286"/>
      <c r="D1387" s="286"/>
      <c r="E1387" s="479"/>
      <c r="F1387" s="282"/>
      <c r="G1387" s="283"/>
      <c r="H1387" s="421"/>
      <c r="I1387" s="421"/>
      <c r="J1387" s="283"/>
      <c r="K1387" s="421"/>
      <c r="L1387" s="282"/>
      <c r="N1387" s="282"/>
      <c r="S1387" s="282"/>
      <c r="T1387" s="283"/>
      <c r="U1387" s="283"/>
      <c r="V1387" s="283"/>
      <c r="W1387" s="283"/>
      <c r="X1387" s="283"/>
      <c r="Y1387" s="282"/>
      <c r="Z1387" s="282"/>
      <c r="AA1387" s="283"/>
      <c r="AB1387" s="282"/>
      <c r="AC1387" s="282"/>
      <c r="AD1387" s="282"/>
      <c r="AE1387" s="282"/>
      <c r="AF1387" s="283"/>
      <c r="AG1387" s="402"/>
      <c r="AH1387" s="283"/>
      <c r="AI1387" s="283"/>
      <c r="AJ1387" s="283"/>
      <c r="AK1387" s="283"/>
      <c r="AL1387" s="283"/>
      <c r="AM1387" s="282"/>
      <c r="AN1387" s="282"/>
      <c r="AO1387" s="282"/>
      <c r="AP1387" s="282"/>
      <c r="AQ1387" s="282"/>
      <c r="AR1387" s="282"/>
      <c r="AT1387" s="283"/>
      <c r="AU1387" s="283"/>
      <c r="AV1387" s="283"/>
      <c r="AW1387" s="283"/>
      <c r="AY1387" s="283"/>
      <c r="AZ1387" s="282"/>
      <c r="BA1387" s="283"/>
      <c r="BB1387" s="282"/>
      <c r="BC1387" s="282"/>
      <c r="BD1387" s="282"/>
      <c r="BE1387" s="283"/>
      <c r="BG1387" s="282"/>
      <c r="BH1387" s="282"/>
      <c r="BI1387" s="282"/>
      <c r="BL1387" s="421"/>
      <c r="BM1387" s="424"/>
      <c r="BN1387" s="424"/>
      <c r="BO1387" s="424"/>
      <c r="BP1387" s="424"/>
      <c r="BQ1387" s="421"/>
      <c r="BR1387" s="421"/>
      <c r="BV1387" s="282"/>
      <c r="BW1387" s="283"/>
      <c r="BY1387" s="283"/>
      <c r="BZ1387" s="283"/>
      <c r="CA1387" s="283"/>
      <c r="CB1387" s="282"/>
      <c r="CC1387" s="282"/>
      <c r="CD1387" s="282"/>
      <c r="CE1387" s="282"/>
      <c r="CG1387" s="427"/>
      <c r="CH1387" s="402"/>
      <c r="CI1387" s="424"/>
      <c r="CJ1387" s="282"/>
      <c r="CK1387" s="282"/>
      <c r="CL1387" s="283"/>
      <c r="CM1387" s="283"/>
      <c r="CP1387" s="282"/>
      <c r="DC1387" s="282"/>
      <c r="DD1387" s="282"/>
      <c r="DE1387" s="282"/>
      <c r="DF1387" s="282"/>
      <c r="DG1387" s="282"/>
      <c r="DH1387" s="282"/>
      <c r="DI1387" s="282"/>
      <c r="DJ1387" s="282"/>
      <c r="EF1387" s="495" t="str">
        <f>""&amp;(MID(数据表!AZ1387,1,MIN(FIND({"(";"（"},数据表!AZ1387&amp;"(（",1)-1)))&amp;""</f>
        <v/>
      </c>
      <c r="EG1387" s="495" t="str">
        <f>""&amp;(MID(数据表!AZ1387,1,MIN(FIND({0;1;2;3;4;5;6;7;8;9},数据表!AZ1387&amp;"1234567890",1)-1)))&amp;""</f>
        <v/>
      </c>
    </row>
    <row r="1388" spans="2:137" s="310" customFormat="1" ht="12" customHeight="1">
      <c r="B1388" s="286"/>
      <c r="C1388" s="286"/>
      <c r="D1388" s="286"/>
      <c r="E1388" s="479"/>
      <c r="F1388" s="282"/>
      <c r="G1388" s="283"/>
      <c r="H1388" s="421"/>
      <c r="I1388" s="421"/>
      <c r="J1388" s="283"/>
      <c r="K1388" s="421"/>
      <c r="L1388" s="282"/>
      <c r="N1388" s="282"/>
      <c r="S1388" s="282"/>
      <c r="T1388" s="283"/>
      <c r="U1388" s="283"/>
      <c r="V1388" s="283"/>
      <c r="W1388" s="283"/>
      <c r="X1388" s="283"/>
      <c r="Y1388" s="282"/>
      <c r="Z1388" s="282"/>
      <c r="AA1388" s="283"/>
      <c r="AB1388" s="282"/>
      <c r="AC1388" s="282"/>
      <c r="AD1388" s="282"/>
      <c r="AE1388" s="282"/>
      <c r="AF1388" s="283"/>
      <c r="AG1388" s="402"/>
      <c r="AH1388" s="283"/>
      <c r="AI1388" s="283"/>
      <c r="AJ1388" s="283"/>
      <c r="AK1388" s="283"/>
      <c r="AL1388" s="283"/>
      <c r="AM1388" s="282"/>
      <c r="AN1388" s="282"/>
      <c r="AO1388" s="282"/>
      <c r="AP1388" s="282"/>
      <c r="AQ1388" s="282"/>
      <c r="AR1388" s="282"/>
      <c r="AT1388" s="283"/>
      <c r="AU1388" s="283"/>
      <c r="AV1388" s="283"/>
      <c r="AW1388" s="283"/>
      <c r="AY1388" s="283"/>
      <c r="AZ1388" s="282"/>
      <c r="BA1388" s="283"/>
      <c r="BB1388" s="282"/>
      <c r="BC1388" s="282"/>
      <c r="BD1388" s="282"/>
      <c r="BE1388" s="283"/>
      <c r="BG1388" s="282"/>
      <c r="BH1388" s="282"/>
      <c r="BI1388" s="282"/>
      <c r="BL1388" s="421"/>
      <c r="BM1388" s="424"/>
      <c r="BN1388" s="424"/>
      <c r="BO1388" s="424"/>
      <c r="BP1388" s="424"/>
      <c r="BQ1388" s="421"/>
      <c r="BR1388" s="421"/>
      <c r="BV1388" s="282"/>
      <c r="BW1388" s="283"/>
      <c r="BY1388" s="283"/>
      <c r="BZ1388" s="283"/>
      <c r="CA1388" s="283"/>
      <c r="CB1388" s="282"/>
      <c r="CC1388" s="282"/>
      <c r="CD1388" s="282"/>
      <c r="CE1388" s="282"/>
      <c r="CG1388" s="427"/>
      <c r="CH1388" s="402"/>
      <c r="CI1388" s="424"/>
      <c r="CJ1388" s="282"/>
      <c r="CK1388" s="282"/>
      <c r="CL1388" s="283"/>
      <c r="CM1388" s="283"/>
      <c r="CP1388" s="282"/>
      <c r="DC1388" s="282"/>
      <c r="DD1388" s="282"/>
      <c r="DE1388" s="282"/>
      <c r="DF1388" s="282"/>
      <c r="DG1388" s="282"/>
      <c r="DH1388" s="282"/>
      <c r="DI1388" s="282"/>
      <c r="DJ1388" s="282"/>
      <c r="EF1388" s="495" t="str">
        <f>""&amp;(MID(数据表!AZ1388,1,MIN(FIND({"(";"（"},数据表!AZ1388&amp;"(（",1)-1)))&amp;""</f>
        <v/>
      </c>
      <c r="EG1388" s="495" t="str">
        <f>""&amp;(MID(数据表!AZ1388,1,MIN(FIND({0;1;2;3;4;5;6;7;8;9},数据表!AZ1388&amp;"1234567890",1)-1)))&amp;""</f>
        <v/>
      </c>
    </row>
    <row r="1389" spans="2:137" s="310" customFormat="1" ht="12" customHeight="1">
      <c r="B1389" s="286"/>
      <c r="C1389" s="286"/>
      <c r="D1389" s="286"/>
      <c r="E1389" s="479"/>
      <c r="F1389" s="282"/>
      <c r="G1389" s="283"/>
      <c r="H1389" s="421"/>
      <c r="I1389" s="421"/>
      <c r="J1389" s="283"/>
      <c r="K1389" s="421"/>
      <c r="L1389" s="282"/>
      <c r="N1389" s="282"/>
      <c r="S1389" s="282"/>
      <c r="T1389" s="283"/>
      <c r="U1389" s="283"/>
      <c r="V1389" s="283"/>
      <c r="W1389" s="283"/>
      <c r="X1389" s="283"/>
      <c r="Y1389" s="282"/>
      <c r="Z1389" s="282"/>
      <c r="AA1389" s="283"/>
      <c r="AB1389" s="282"/>
      <c r="AC1389" s="282"/>
      <c r="AD1389" s="282"/>
      <c r="AE1389" s="282"/>
      <c r="AF1389" s="283"/>
      <c r="AG1389" s="402"/>
      <c r="AH1389" s="283"/>
      <c r="AI1389" s="283"/>
      <c r="AJ1389" s="283"/>
      <c r="AK1389" s="283"/>
      <c r="AL1389" s="283"/>
      <c r="AM1389" s="282"/>
      <c r="AN1389" s="282"/>
      <c r="AO1389" s="282"/>
      <c r="AP1389" s="282"/>
      <c r="AQ1389" s="282"/>
      <c r="AR1389" s="282"/>
      <c r="AT1389" s="283"/>
      <c r="AU1389" s="283"/>
      <c r="AV1389" s="283"/>
      <c r="AW1389" s="283"/>
      <c r="AY1389" s="283"/>
      <c r="AZ1389" s="282"/>
      <c r="BA1389" s="283"/>
      <c r="BB1389" s="282"/>
      <c r="BC1389" s="282"/>
      <c r="BD1389" s="282"/>
      <c r="BE1389" s="283"/>
      <c r="BG1389" s="282"/>
      <c r="BH1389" s="282"/>
      <c r="BI1389" s="282"/>
      <c r="BL1389" s="421"/>
      <c r="BM1389" s="424"/>
      <c r="BN1389" s="424"/>
      <c r="BO1389" s="424"/>
      <c r="BP1389" s="424"/>
      <c r="BQ1389" s="421"/>
      <c r="BR1389" s="421"/>
      <c r="BV1389" s="282"/>
      <c r="BW1389" s="283"/>
      <c r="BY1389" s="283"/>
      <c r="BZ1389" s="283"/>
      <c r="CA1389" s="283"/>
      <c r="CB1389" s="282"/>
      <c r="CC1389" s="282"/>
      <c r="CD1389" s="282"/>
      <c r="CE1389" s="282"/>
      <c r="CG1389" s="427"/>
      <c r="CH1389" s="402"/>
      <c r="CI1389" s="424"/>
      <c r="CJ1389" s="282"/>
      <c r="CK1389" s="282"/>
      <c r="CL1389" s="283"/>
      <c r="CM1389" s="283"/>
      <c r="CP1389" s="282"/>
      <c r="DC1389" s="282"/>
      <c r="DD1389" s="282"/>
      <c r="DE1389" s="282"/>
      <c r="DF1389" s="282"/>
      <c r="DG1389" s="282"/>
      <c r="DH1389" s="282"/>
      <c r="DI1389" s="282"/>
      <c r="DJ1389" s="282"/>
      <c r="EF1389" s="495" t="str">
        <f>""&amp;(MID(数据表!AZ1389,1,MIN(FIND({"(";"（"},数据表!AZ1389&amp;"(（",1)-1)))&amp;""</f>
        <v/>
      </c>
      <c r="EG1389" s="495" t="str">
        <f>""&amp;(MID(数据表!AZ1389,1,MIN(FIND({0;1;2;3;4;5;6;7;8;9},数据表!AZ1389&amp;"1234567890",1)-1)))&amp;""</f>
        <v/>
      </c>
    </row>
    <row r="1390" spans="2:137" s="310" customFormat="1" ht="12" customHeight="1">
      <c r="B1390" s="286"/>
      <c r="C1390" s="286"/>
      <c r="D1390" s="286"/>
      <c r="E1390" s="479"/>
      <c r="F1390" s="282"/>
      <c r="G1390" s="283"/>
      <c r="H1390" s="421"/>
      <c r="I1390" s="421"/>
      <c r="J1390" s="283"/>
      <c r="K1390" s="421"/>
      <c r="L1390" s="282"/>
      <c r="N1390" s="282"/>
      <c r="S1390" s="282"/>
      <c r="T1390" s="283"/>
      <c r="U1390" s="283"/>
      <c r="V1390" s="283"/>
      <c r="W1390" s="283"/>
      <c r="X1390" s="283"/>
      <c r="Y1390" s="282"/>
      <c r="Z1390" s="282"/>
      <c r="AA1390" s="283"/>
      <c r="AB1390" s="282"/>
      <c r="AC1390" s="282"/>
      <c r="AD1390" s="282"/>
      <c r="AE1390" s="282"/>
      <c r="AF1390" s="283"/>
      <c r="AG1390" s="402"/>
      <c r="AH1390" s="283"/>
      <c r="AI1390" s="283"/>
      <c r="AJ1390" s="283"/>
      <c r="AK1390" s="283"/>
      <c r="AL1390" s="283"/>
      <c r="AM1390" s="282"/>
      <c r="AN1390" s="282"/>
      <c r="AO1390" s="282"/>
      <c r="AP1390" s="282"/>
      <c r="AQ1390" s="282"/>
      <c r="AR1390" s="282"/>
      <c r="AT1390" s="283"/>
      <c r="AU1390" s="283"/>
      <c r="AV1390" s="283"/>
      <c r="AW1390" s="283"/>
      <c r="AY1390" s="283"/>
      <c r="AZ1390" s="282"/>
      <c r="BA1390" s="283"/>
      <c r="BB1390" s="282"/>
      <c r="BC1390" s="282"/>
      <c r="BD1390" s="282"/>
      <c r="BE1390" s="283"/>
      <c r="BG1390" s="282"/>
      <c r="BH1390" s="282"/>
      <c r="BI1390" s="282"/>
      <c r="BL1390" s="421"/>
      <c r="BM1390" s="424"/>
      <c r="BN1390" s="424"/>
      <c r="BO1390" s="424"/>
      <c r="BP1390" s="424"/>
      <c r="BQ1390" s="421"/>
      <c r="BR1390" s="421"/>
      <c r="BV1390" s="282"/>
      <c r="BW1390" s="283"/>
      <c r="BY1390" s="283"/>
      <c r="BZ1390" s="283"/>
      <c r="CA1390" s="283"/>
      <c r="CB1390" s="282"/>
      <c r="CC1390" s="282"/>
      <c r="CD1390" s="282"/>
      <c r="CE1390" s="282"/>
      <c r="CG1390" s="427"/>
      <c r="CH1390" s="402"/>
      <c r="CI1390" s="424"/>
      <c r="CJ1390" s="282"/>
      <c r="CK1390" s="282"/>
      <c r="CL1390" s="283"/>
      <c r="CM1390" s="283"/>
      <c r="CP1390" s="282"/>
      <c r="DC1390" s="282"/>
      <c r="DD1390" s="282"/>
      <c r="DE1390" s="282"/>
      <c r="DF1390" s="282"/>
      <c r="DG1390" s="282"/>
      <c r="DH1390" s="282"/>
      <c r="DI1390" s="282"/>
      <c r="DJ1390" s="282"/>
      <c r="EF1390" s="495" t="str">
        <f>""&amp;(MID(数据表!AZ1390,1,MIN(FIND({"(";"（"},数据表!AZ1390&amp;"(（",1)-1)))&amp;""</f>
        <v/>
      </c>
      <c r="EG1390" s="495" t="str">
        <f>""&amp;(MID(数据表!AZ1390,1,MIN(FIND({0;1;2;3;4;5;6;7;8;9},数据表!AZ1390&amp;"1234567890",1)-1)))&amp;""</f>
        <v/>
      </c>
    </row>
    <row r="1391" spans="2:137" s="310" customFormat="1" ht="12" customHeight="1">
      <c r="B1391" s="286"/>
      <c r="C1391" s="286"/>
      <c r="D1391" s="286"/>
      <c r="E1391" s="479"/>
      <c r="F1391" s="282"/>
      <c r="G1391" s="283"/>
      <c r="H1391" s="421"/>
      <c r="I1391" s="421"/>
      <c r="J1391" s="283"/>
      <c r="K1391" s="421"/>
      <c r="L1391" s="282"/>
      <c r="N1391" s="282"/>
      <c r="S1391" s="282"/>
      <c r="T1391" s="283"/>
      <c r="U1391" s="283"/>
      <c r="V1391" s="283"/>
      <c r="W1391" s="283"/>
      <c r="X1391" s="283"/>
      <c r="Y1391" s="282"/>
      <c r="Z1391" s="282"/>
      <c r="AA1391" s="283"/>
      <c r="AB1391" s="282"/>
      <c r="AC1391" s="282"/>
      <c r="AD1391" s="282"/>
      <c r="AE1391" s="282"/>
      <c r="AF1391" s="283"/>
      <c r="AG1391" s="402"/>
      <c r="AH1391" s="283"/>
      <c r="AI1391" s="283"/>
      <c r="AJ1391" s="283"/>
      <c r="AK1391" s="283"/>
      <c r="AL1391" s="283"/>
      <c r="AM1391" s="282"/>
      <c r="AN1391" s="282"/>
      <c r="AO1391" s="282"/>
      <c r="AP1391" s="282"/>
      <c r="AQ1391" s="282"/>
      <c r="AR1391" s="282"/>
      <c r="AT1391" s="283"/>
      <c r="AU1391" s="283"/>
      <c r="AV1391" s="283"/>
      <c r="AW1391" s="283"/>
      <c r="AY1391" s="283"/>
      <c r="AZ1391" s="282"/>
      <c r="BA1391" s="283"/>
      <c r="BB1391" s="282"/>
      <c r="BC1391" s="282"/>
      <c r="BD1391" s="282"/>
      <c r="BE1391" s="283"/>
      <c r="BG1391" s="282"/>
      <c r="BH1391" s="282"/>
      <c r="BI1391" s="282"/>
      <c r="BL1391" s="421"/>
      <c r="BM1391" s="424"/>
      <c r="BN1391" s="424"/>
      <c r="BO1391" s="424"/>
      <c r="BP1391" s="424"/>
      <c r="BQ1391" s="421"/>
      <c r="BR1391" s="421"/>
      <c r="BV1391" s="282"/>
      <c r="BW1391" s="283"/>
      <c r="BY1391" s="283"/>
      <c r="BZ1391" s="283"/>
      <c r="CA1391" s="283"/>
      <c r="CB1391" s="282"/>
      <c r="CC1391" s="282"/>
      <c r="CD1391" s="282"/>
      <c r="CE1391" s="282"/>
      <c r="CG1391" s="427"/>
      <c r="CH1391" s="402"/>
      <c r="CI1391" s="424"/>
      <c r="CJ1391" s="282"/>
      <c r="CK1391" s="282"/>
      <c r="CL1391" s="283"/>
      <c r="CM1391" s="283"/>
      <c r="CP1391" s="282"/>
      <c r="DC1391" s="282"/>
      <c r="DD1391" s="282"/>
      <c r="DE1391" s="282"/>
      <c r="DF1391" s="282"/>
      <c r="DG1391" s="282"/>
      <c r="DH1391" s="282"/>
      <c r="DI1391" s="282"/>
      <c r="DJ1391" s="282"/>
      <c r="EF1391" s="495" t="str">
        <f>""&amp;(MID(数据表!AZ1391,1,MIN(FIND({"(";"（"},数据表!AZ1391&amp;"(（",1)-1)))&amp;""</f>
        <v/>
      </c>
      <c r="EG1391" s="495" t="str">
        <f>""&amp;(MID(数据表!AZ1391,1,MIN(FIND({0;1;2;3;4;5;6;7;8;9},数据表!AZ1391&amp;"1234567890",1)-1)))&amp;""</f>
        <v/>
      </c>
    </row>
    <row r="1392" spans="2:137" s="310" customFormat="1" ht="12" customHeight="1">
      <c r="B1392" s="286"/>
      <c r="C1392" s="286"/>
      <c r="D1392" s="286"/>
      <c r="E1392" s="479"/>
      <c r="F1392" s="282"/>
      <c r="G1392" s="283"/>
      <c r="H1392" s="421"/>
      <c r="I1392" s="421"/>
      <c r="J1392" s="283"/>
      <c r="K1392" s="421"/>
      <c r="L1392" s="282"/>
      <c r="N1392" s="282"/>
      <c r="S1392" s="282"/>
      <c r="T1392" s="283"/>
      <c r="U1392" s="283"/>
      <c r="V1392" s="283"/>
      <c r="W1392" s="283"/>
      <c r="X1392" s="283"/>
      <c r="Y1392" s="282"/>
      <c r="Z1392" s="282"/>
      <c r="AA1392" s="283"/>
      <c r="AB1392" s="282"/>
      <c r="AC1392" s="282"/>
      <c r="AD1392" s="282"/>
      <c r="AE1392" s="282"/>
      <c r="AF1392" s="283"/>
      <c r="AG1392" s="402"/>
      <c r="AH1392" s="283"/>
      <c r="AI1392" s="283"/>
      <c r="AJ1392" s="283"/>
      <c r="AK1392" s="283"/>
      <c r="AL1392" s="283"/>
      <c r="AM1392" s="282"/>
      <c r="AN1392" s="282"/>
      <c r="AO1392" s="282"/>
      <c r="AP1392" s="282"/>
      <c r="AQ1392" s="282"/>
      <c r="AR1392" s="282"/>
      <c r="AT1392" s="283"/>
      <c r="AU1392" s="283"/>
      <c r="AV1392" s="283"/>
      <c r="AW1392" s="283"/>
      <c r="AY1392" s="283"/>
      <c r="AZ1392" s="282"/>
      <c r="BA1392" s="283"/>
      <c r="BB1392" s="282"/>
      <c r="BC1392" s="282"/>
      <c r="BD1392" s="282"/>
      <c r="BE1392" s="283"/>
      <c r="BG1392" s="282"/>
      <c r="BH1392" s="282"/>
      <c r="BI1392" s="282"/>
      <c r="BL1392" s="421"/>
      <c r="BM1392" s="424"/>
      <c r="BN1392" s="424"/>
      <c r="BO1392" s="424"/>
      <c r="BP1392" s="424"/>
      <c r="BQ1392" s="421"/>
      <c r="BR1392" s="421"/>
      <c r="BV1392" s="282"/>
      <c r="BW1392" s="283"/>
      <c r="BY1392" s="283"/>
      <c r="BZ1392" s="283"/>
      <c r="CA1392" s="283"/>
      <c r="CB1392" s="282"/>
      <c r="CC1392" s="282"/>
      <c r="CD1392" s="282"/>
      <c r="CE1392" s="282"/>
      <c r="CG1392" s="427"/>
      <c r="CH1392" s="402"/>
      <c r="CI1392" s="424"/>
      <c r="CJ1392" s="282"/>
      <c r="CK1392" s="282"/>
      <c r="CL1392" s="283"/>
      <c r="CM1392" s="283"/>
      <c r="CP1392" s="282"/>
      <c r="DC1392" s="282"/>
      <c r="DD1392" s="282"/>
      <c r="DE1392" s="282"/>
      <c r="DF1392" s="282"/>
      <c r="DG1392" s="282"/>
      <c r="DH1392" s="282"/>
      <c r="DI1392" s="282"/>
      <c r="DJ1392" s="282"/>
      <c r="EF1392" s="495" t="str">
        <f>""&amp;(MID(数据表!AZ1392,1,MIN(FIND({"(";"（"},数据表!AZ1392&amp;"(（",1)-1)))&amp;""</f>
        <v/>
      </c>
      <c r="EG1392" s="495" t="str">
        <f>""&amp;(MID(数据表!AZ1392,1,MIN(FIND({0;1;2;3;4;5;6;7;8;9},数据表!AZ1392&amp;"1234567890",1)-1)))&amp;""</f>
        <v/>
      </c>
    </row>
    <row r="1393" spans="2:137" s="310" customFormat="1" ht="12" customHeight="1">
      <c r="B1393" s="286"/>
      <c r="C1393" s="286"/>
      <c r="D1393" s="286"/>
      <c r="E1393" s="479"/>
      <c r="F1393" s="282"/>
      <c r="G1393" s="283"/>
      <c r="H1393" s="421"/>
      <c r="I1393" s="421"/>
      <c r="J1393" s="283"/>
      <c r="K1393" s="421"/>
      <c r="L1393" s="282"/>
      <c r="N1393" s="282"/>
      <c r="S1393" s="282"/>
      <c r="T1393" s="283"/>
      <c r="U1393" s="283"/>
      <c r="V1393" s="283"/>
      <c r="W1393" s="283"/>
      <c r="X1393" s="283"/>
      <c r="Y1393" s="282"/>
      <c r="Z1393" s="282"/>
      <c r="AA1393" s="283"/>
      <c r="AB1393" s="282"/>
      <c r="AC1393" s="282"/>
      <c r="AD1393" s="282"/>
      <c r="AE1393" s="282"/>
      <c r="AF1393" s="283"/>
      <c r="AG1393" s="402"/>
      <c r="AH1393" s="283"/>
      <c r="AI1393" s="283"/>
      <c r="AJ1393" s="283"/>
      <c r="AK1393" s="283"/>
      <c r="AL1393" s="283"/>
      <c r="AM1393" s="282"/>
      <c r="AN1393" s="282"/>
      <c r="AO1393" s="282"/>
      <c r="AP1393" s="282"/>
      <c r="AQ1393" s="282"/>
      <c r="AR1393" s="282"/>
      <c r="AT1393" s="283"/>
      <c r="AU1393" s="283"/>
      <c r="AV1393" s="283"/>
      <c r="AW1393" s="283"/>
      <c r="AY1393" s="283"/>
      <c r="AZ1393" s="282"/>
      <c r="BA1393" s="283"/>
      <c r="BB1393" s="282"/>
      <c r="BC1393" s="282"/>
      <c r="BD1393" s="282"/>
      <c r="BE1393" s="283"/>
      <c r="BG1393" s="282"/>
      <c r="BH1393" s="282"/>
      <c r="BI1393" s="282"/>
      <c r="BL1393" s="421"/>
      <c r="BM1393" s="424"/>
      <c r="BN1393" s="424"/>
      <c r="BO1393" s="424"/>
      <c r="BP1393" s="424"/>
      <c r="BQ1393" s="421"/>
      <c r="BR1393" s="421"/>
      <c r="BV1393" s="282"/>
      <c r="BW1393" s="283"/>
      <c r="BY1393" s="283"/>
      <c r="BZ1393" s="283"/>
      <c r="CA1393" s="283"/>
      <c r="CB1393" s="282"/>
      <c r="CC1393" s="282"/>
      <c r="CD1393" s="282"/>
      <c r="CE1393" s="282"/>
      <c r="CG1393" s="427"/>
      <c r="CH1393" s="402"/>
      <c r="CI1393" s="424"/>
      <c r="CJ1393" s="282"/>
      <c r="CK1393" s="282"/>
      <c r="CL1393" s="283"/>
      <c r="CM1393" s="283"/>
      <c r="CP1393" s="282"/>
      <c r="DC1393" s="282"/>
      <c r="DD1393" s="282"/>
      <c r="DE1393" s="282"/>
      <c r="DF1393" s="282"/>
      <c r="DG1393" s="282"/>
      <c r="DH1393" s="282"/>
      <c r="DI1393" s="282"/>
      <c r="DJ1393" s="282"/>
      <c r="EF1393" s="495" t="str">
        <f>""&amp;(MID(数据表!AZ1393,1,MIN(FIND({"(";"（"},数据表!AZ1393&amp;"(（",1)-1)))&amp;""</f>
        <v/>
      </c>
      <c r="EG1393" s="495" t="str">
        <f>""&amp;(MID(数据表!AZ1393,1,MIN(FIND({0;1;2;3;4;5;6;7;8;9},数据表!AZ1393&amp;"1234567890",1)-1)))&amp;""</f>
        <v/>
      </c>
    </row>
    <row r="1394" spans="2:137" s="310" customFormat="1" ht="12" customHeight="1">
      <c r="B1394" s="286"/>
      <c r="C1394" s="286"/>
      <c r="D1394" s="286"/>
      <c r="E1394" s="479"/>
      <c r="F1394" s="282"/>
      <c r="G1394" s="283"/>
      <c r="H1394" s="421"/>
      <c r="I1394" s="421"/>
      <c r="J1394" s="283"/>
      <c r="K1394" s="421"/>
      <c r="L1394" s="282"/>
      <c r="N1394" s="282"/>
      <c r="S1394" s="282"/>
      <c r="T1394" s="283"/>
      <c r="U1394" s="283"/>
      <c r="V1394" s="283"/>
      <c r="W1394" s="283"/>
      <c r="X1394" s="283"/>
      <c r="Y1394" s="282"/>
      <c r="Z1394" s="282"/>
      <c r="AA1394" s="283"/>
      <c r="AB1394" s="282"/>
      <c r="AC1394" s="282"/>
      <c r="AD1394" s="282"/>
      <c r="AE1394" s="282"/>
      <c r="AF1394" s="283"/>
      <c r="AG1394" s="402"/>
      <c r="AH1394" s="283"/>
      <c r="AI1394" s="283"/>
      <c r="AJ1394" s="283"/>
      <c r="AK1394" s="283"/>
      <c r="AL1394" s="283"/>
      <c r="AM1394" s="282"/>
      <c r="AN1394" s="282"/>
      <c r="AO1394" s="282"/>
      <c r="AP1394" s="282"/>
      <c r="AQ1394" s="282"/>
      <c r="AR1394" s="282"/>
      <c r="AT1394" s="283"/>
      <c r="AU1394" s="283"/>
      <c r="AV1394" s="283"/>
      <c r="AW1394" s="283"/>
      <c r="AY1394" s="283"/>
      <c r="AZ1394" s="282"/>
      <c r="BA1394" s="283"/>
      <c r="BB1394" s="282"/>
      <c r="BC1394" s="282"/>
      <c r="BD1394" s="282"/>
      <c r="BE1394" s="283"/>
      <c r="BG1394" s="282"/>
      <c r="BH1394" s="282"/>
      <c r="BI1394" s="282"/>
      <c r="BL1394" s="421"/>
      <c r="BM1394" s="424"/>
      <c r="BN1394" s="424"/>
      <c r="BO1394" s="424"/>
      <c r="BP1394" s="424"/>
      <c r="BQ1394" s="421"/>
      <c r="BR1394" s="421"/>
      <c r="BV1394" s="282"/>
      <c r="BW1394" s="283"/>
      <c r="BY1394" s="283"/>
      <c r="BZ1394" s="283"/>
      <c r="CA1394" s="283"/>
      <c r="CB1394" s="282"/>
      <c r="CC1394" s="282"/>
      <c r="CD1394" s="282"/>
      <c r="CE1394" s="282"/>
      <c r="CG1394" s="427"/>
      <c r="CH1394" s="402"/>
      <c r="CI1394" s="424"/>
      <c r="CJ1394" s="282"/>
      <c r="CK1394" s="282"/>
      <c r="CL1394" s="283"/>
      <c r="CM1394" s="283"/>
      <c r="CP1394" s="282"/>
      <c r="DC1394" s="282"/>
      <c r="DD1394" s="282"/>
      <c r="DE1394" s="282"/>
      <c r="DF1394" s="282"/>
      <c r="DG1394" s="282"/>
      <c r="DH1394" s="282"/>
      <c r="DI1394" s="282"/>
      <c r="DJ1394" s="282"/>
      <c r="EF1394" s="495" t="str">
        <f>""&amp;(MID(数据表!AZ1394,1,MIN(FIND({"(";"（"},数据表!AZ1394&amp;"(（",1)-1)))&amp;""</f>
        <v/>
      </c>
      <c r="EG1394" s="495" t="str">
        <f>""&amp;(MID(数据表!AZ1394,1,MIN(FIND({0;1;2;3;4;5;6;7;8;9},数据表!AZ1394&amp;"1234567890",1)-1)))&amp;""</f>
        <v/>
      </c>
    </row>
    <row r="1395" spans="2:137" s="310" customFormat="1" ht="12" customHeight="1">
      <c r="B1395" s="286"/>
      <c r="C1395" s="286"/>
      <c r="D1395" s="286"/>
      <c r="E1395" s="479"/>
      <c r="F1395" s="282"/>
      <c r="G1395" s="283"/>
      <c r="H1395" s="421"/>
      <c r="I1395" s="421"/>
      <c r="J1395" s="283"/>
      <c r="K1395" s="421"/>
      <c r="L1395" s="282"/>
      <c r="N1395" s="282"/>
      <c r="S1395" s="282"/>
      <c r="T1395" s="283"/>
      <c r="U1395" s="283"/>
      <c r="V1395" s="283"/>
      <c r="W1395" s="283"/>
      <c r="X1395" s="283"/>
      <c r="Y1395" s="282"/>
      <c r="Z1395" s="282"/>
      <c r="AA1395" s="283"/>
      <c r="AB1395" s="282"/>
      <c r="AC1395" s="282"/>
      <c r="AD1395" s="282"/>
      <c r="AE1395" s="282"/>
      <c r="AF1395" s="283"/>
      <c r="AG1395" s="402"/>
      <c r="AH1395" s="283"/>
      <c r="AI1395" s="283"/>
      <c r="AJ1395" s="283"/>
      <c r="AK1395" s="283"/>
      <c r="AL1395" s="283"/>
      <c r="AM1395" s="282"/>
      <c r="AN1395" s="282"/>
      <c r="AO1395" s="282"/>
      <c r="AP1395" s="282"/>
      <c r="AQ1395" s="282"/>
      <c r="AR1395" s="282"/>
      <c r="AT1395" s="283"/>
      <c r="AU1395" s="283"/>
      <c r="AV1395" s="283"/>
      <c r="AW1395" s="283"/>
      <c r="AY1395" s="283"/>
      <c r="AZ1395" s="282"/>
      <c r="BA1395" s="283"/>
      <c r="BB1395" s="282"/>
      <c r="BC1395" s="282"/>
      <c r="BD1395" s="282"/>
      <c r="BE1395" s="283"/>
      <c r="BG1395" s="282"/>
      <c r="BH1395" s="282"/>
      <c r="BI1395" s="282"/>
      <c r="BL1395" s="421"/>
      <c r="BM1395" s="424"/>
      <c r="BN1395" s="424"/>
      <c r="BO1395" s="424"/>
      <c r="BP1395" s="424"/>
      <c r="BQ1395" s="421"/>
      <c r="BR1395" s="421"/>
      <c r="BV1395" s="282"/>
      <c r="BW1395" s="283"/>
      <c r="BY1395" s="283"/>
      <c r="BZ1395" s="283"/>
      <c r="CA1395" s="283"/>
      <c r="CB1395" s="282"/>
      <c r="CC1395" s="282"/>
      <c r="CD1395" s="282"/>
      <c r="CE1395" s="282"/>
      <c r="CG1395" s="427"/>
      <c r="CH1395" s="402"/>
      <c r="CI1395" s="424"/>
      <c r="CJ1395" s="282"/>
      <c r="CK1395" s="282"/>
      <c r="CL1395" s="283"/>
      <c r="CM1395" s="283"/>
      <c r="CP1395" s="282"/>
      <c r="DC1395" s="282"/>
      <c r="DD1395" s="282"/>
      <c r="DE1395" s="282"/>
      <c r="DF1395" s="282"/>
      <c r="DG1395" s="282"/>
      <c r="DH1395" s="282"/>
      <c r="DI1395" s="282"/>
      <c r="DJ1395" s="282"/>
      <c r="EF1395" s="495" t="str">
        <f>""&amp;(MID(数据表!AZ1395,1,MIN(FIND({"(";"（"},数据表!AZ1395&amp;"(（",1)-1)))&amp;""</f>
        <v/>
      </c>
      <c r="EG1395" s="495" t="str">
        <f>""&amp;(MID(数据表!AZ1395,1,MIN(FIND({0;1;2;3;4;5;6;7;8;9},数据表!AZ1395&amp;"1234567890",1)-1)))&amp;""</f>
        <v/>
      </c>
    </row>
    <row r="1396" spans="2:137" s="310" customFormat="1" ht="12" customHeight="1">
      <c r="B1396" s="286"/>
      <c r="C1396" s="286"/>
      <c r="D1396" s="286"/>
      <c r="E1396" s="479"/>
      <c r="F1396" s="282"/>
      <c r="G1396" s="283"/>
      <c r="H1396" s="421"/>
      <c r="I1396" s="421"/>
      <c r="J1396" s="283"/>
      <c r="K1396" s="421"/>
      <c r="L1396" s="282"/>
      <c r="N1396" s="282"/>
      <c r="S1396" s="282"/>
      <c r="T1396" s="283"/>
      <c r="U1396" s="283"/>
      <c r="V1396" s="283"/>
      <c r="W1396" s="283"/>
      <c r="X1396" s="283"/>
      <c r="Y1396" s="282"/>
      <c r="Z1396" s="282"/>
      <c r="AA1396" s="283"/>
      <c r="AB1396" s="282"/>
      <c r="AC1396" s="282"/>
      <c r="AD1396" s="282"/>
      <c r="AE1396" s="282"/>
      <c r="AF1396" s="283"/>
      <c r="AG1396" s="402"/>
      <c r="AH1396" s="283"/>
      <c r="AI1396" s="283"/>
      <c r="AJ1396" s="283"/>
      <c r="AK1396" s="283"/>
      <c r="AL1396" s="283"/>
      <c r="AM1396" s="282"/>
      <c r="AN1396" s="282"/>
      <c r="AO1396" s="282"/>
      <c r="AP1396" s="282"/>
      <c r="AQ1396" s="282"/>
      <c r="AR1396" s="282"/>
      <c r="AT1396" s="283"/>
      <c r="AU1396" s="283"/>
      <c r="AV1396" s="283"/>
      <c r="AW1396" s="283"/>
      <c r="AY1396" s="283"/>
      <c r="AZ1396" s="282"/>
      <c r="BA1396" s="283"/>
      <c r="BB1396" s="282"/>
      <c r="BC1396" s="282"/>
      <c r="BD1396" s="282"/>
      <c r="BE1396" s="283"/>
      <c r="BG1396" s="282"/>
      <c r="BH1396" s="282"/>
      <c r="BI1396" s="282"/>
      <c r="BL1396" s="421"/>
      <c r="BM1396" s="424"/>
      <c r="BN1396" s="424"/>
      <c r="BO1396" s="424"/>
      <c r="BP1396" s="424"/>
      <c r="BQ1396" s="421"/>
      <c r="BR1396" s="421"/>
      <c r="BV1396" s="282"/>
      <c r="BW1396" s="283"/>
      <c r="BY1396" s="283"/>
      <c r="BZ1396" s="283"/>
      <c r="CA1396" s="283"/>
      <c r="CB1396" s="282"/>
      <c r="CC1396" s="282"/>
      <c r="CD1396" s="282"/>
      <c r="CE1396" s="282"/>
      <c r="CG1396" s="427"/>
      <c r="CH1396" s="402"/>
      <c r="CI1396" s="424"/>
      <c r="CJ1396" s="282"/>
      <c r="CK1396" s="282"/>
      <c r="CL1396" s="283"/>
      <c r="CM1396" s="283"/>
      <c r="CP1396" s="282"/>
      <c r="DC1396" s="282"/>
      <c r="DD1396" s="282"/>
      <c r="DE1396" s="282"/>
      <c r="DF1396" s="282"/>
      <c r="DG1396" s="282"/>
      <c r="DH1396" s="282"/>
      <c r="DI1396" s="282"/>
      <c r="DJ1396" s="282"/>
      <c r="EF1396" s="495" t="str">
        <f>""&amp;(MID(数据表!AZ1396,1,MIN(FIND({"(";"（"},数据表!AZ1396&amp;"(（",1)-1)))&amp;""</f>
        <v/>
      </c>
      <c r="EG1396" s="495" t="str">
        <f>""&amp;(MID(数据表!AZ1396,1,MIN(FIND({0;1;2;3;4;5;6;7;8;9},数据表!AZ1396&amp;"1234567890",1)-1)))&amp;""</f>
        <v/>
      </c>
    </row>
    <row r="1397" spans="2:137" s="310" customFormat="1" ht="12" customHeight="1">
      <c r="B1397" s="286"/>
      <c r="C1397" s="286"/>
      <c r="D1397" s="286"/>
      <c r="E1397" s="479"/>
      <c r="F1397" s="282"/>
      <c r="G1397" s="283"/>
      <c r="H1397" s="421"/>
      <c r="I1397" s="421"/>
      <c r="J1397" s="283"/>
      <c r="K1397" s="421"/>
      <c r="L1397" s="282"/>
      <c r="N1397" s="282"/>
      <c r="S1397" s="282"/>
      <c r="T1397" s="283"/>
      <c r="U1397" s="283"/>
      <c r="V1397" s="283"/>
      <c r="W1397" s="283"/>
      <c r="X1397" s="283"/>
      <c r="Y1397" s="282"/>
      <c r="Z1397" s="282"/>
      <c r="AA1397" s="283"/>
      <c r="AB1397" s="282"/>
      <c r="AC1397" s="282"/>
      <c r="AD1397" s="282"/>
      <c r="AE1397" s="282"/>
      <c r="AF1397" s="283"/>
      <c r="AG1397" s="402"/>
      <c r="AH1397" s="283"/>
      <c r="AI1397" s="283"/>
      <c r="AJ1397" s="283"/>
      <c r="AK1397" s="283"/>
      <c r="AL1397" s="283"/>
      <c r="AM1397" s="282"/>
      <c r="AN1397" s="282"/>
      <c r="AO1397" s="282"/>
      <c r="AP1397" s="282"/>
      <c r="AQ1397" s="282"/>
      <c r="AR1397" s="282"/>
      <c r="AT1397" s="283"/>
      <c r="AU1397" s="283"/>
      <c r="AV1397" s="283"/>
      <c r="AW1397" s="283"/>
      <c r="AY1397" s="283"/>
      <c r="AZ1397" s="282"/>
      <c r="BA1397" s="283"/>
      <c r="BB1397" s="282"/>
      <c r="BC1397" s="282"/>
      <c r="BD1397" s="282"/>
      <c r="BE1397" s="283"/>
      <c r="BG1397" s="282"/>
      <c r="BH1397" s="282"/>
      <c r="BI1397" s="282"/>
      <c r="BL1397" s="421"/>
      <c r="BM1397" s="424"/>
      <c r="BN1397" s="424"/>
      <c r="BO1397" s="424"/>
      <c r="BP1397" s="424"/>
      <c r="BQ1397" s="421"/>
      <c r="BR1397" s="421"/>
      <c r="BV1397" s="282"/>
      <c r="BW1397" s="283"/>
      <c r="BY1397" s="283"/>
      <c r="BZ1397" s="283"/>
      <c r="CA1397" s="283"/>
      <c r="CB1397" s="282"/>
      <c r="CC1397" s="282"/>
      <c r="CD1397" s="282"/>
      <c r="CE1397" s="282"/>
      <c r="CG1397" s="427"/>
      <c r="CH1397" s="402"/>
      <c r="CI1397" s="424"/>
      <c r="CJ1397" s="282"/>
      <c r="CK1397" s="282"/>
      <c r="CL1397" s="283"/>
      <c r="CM1397" s="283"/>
      <c r="CP1397" s="282"/>
      <c r="DC1397" s="282"/>
      <c r="DD1397" s="282"/>
      <c r="DE1397" s="282"/>
      <c r="DF1397" s="282"/>
      <c r="DG1397" s="282"/>
      <c r="DH1397" s="282"/>
      <c r="DI1397" s="282"/>
      <c r="DJ1397" s="282"/>
      <c r="EF1397" s="495" t="str">
        <f>""&amp;(MID(数据表!AZ1397,1,MIN(FIND({"(";"（"},数据表!AZ1397&amp;"(（",1)-1)))&amp;""</f>
        <v/>
      </c>
      <c r="EG1397" s="495" t="str">
        <f>""&amp;(MID(数据表!AZ1397,1,MIN(FIND({0;1;2;3;4;5;6;7;8;9},数据表!AZ1397&amp;"1234567890",1)-1)))&amp;""</f>
        <v/>
      </c>
    </row>
    <row r="1398" spans="2:137" s="310" customFormat="1" ht="12" customHeight="1">
      <c r="B1398" s="286"/>
      <c r="C1398" s="286"/>
      <c r="D1398" s="286"/>
      <c r="E1398" s="479"/>
      <c r="F1398" s="282"/>
      <c r="G1398" s="283"/>
      <c r="H1398" s="421"/>
      <c r="I1398" s="421"/>
      <c r="J1398" s="283"/>
      <c r="K1398" s="421"/>
      <c r="L1398" s="282"/>
      <c r="N1398" s="282"/>
      <c r="S1398" s="282"/>
      <c r="T1398" s="283"/>
      <c r="U1398" s="283"/>
      <c r="V1398" s="283"/>
      <c r="W1398" s="283"/>
      <c r="X1398" s="283"/>
      <c r="Y1398" s="282"/>
      <c r="Z1398" s="282"/>
      <c r="AA1398" s="283"/>
      <c r="AB1398" s="282"/>
      <c r="AC1398" s="282"/>
      <c r="AD1398" s="282"/>
      <c r="AE1398" s="282"/>
      <c r="AF1398" s="283"/>
      <c r="AG1398" s="402"/>
      <c r="AH1398" s="283"/>
      <c r="AI1398" s="283"/>
      <c r="AJ1398" s="283"/>
      <c r="AK1398" s="283"/>
      <c r="AL1398" s="283"/>
      <c r="AM1398" s="282"/>
      <c r="AN1398" s="282"/>
      <c r="AO1398" s="282"/>
      <c r="AP1398" s="282"/>
      <c r="AQ1398" s="282"/>
      <c r="AR1398" s="282"/>
      <c r="AT1398" s="283"/>
      <c r="AU1398" s="283"/>
      <c r="AV1398" s="283"/>
      <c r="AW1398" s="283"/>
      <c r="AY1398" s="283"/>
      <c r="AZ1398" s="282"/>
      <c r="BA1398" s="283"/>
      <c r="BB1398" s="282"/>
      <c r="BC1398" s="282"/>
      <c r="BD1398" s="282"/>
      <c r="BE1398" s="283"/>
      <c r="BG1398" s="282"/>
      <c r="BH1398" s="282"/>
      <c r="BI1398" s="282"/>
      <c r="BL1398" s="421"/>
      <c r="BM1398" s="424"/>
      <c r="BN1398" s="424"/>
      <c r="BO1398" s="424"/>
      <c r="BP1398" s="424"/>
      <c r="BQ1398" s="421"/>
      <c r="BR1398" s="421"/>
      <c r="BV1398" s="282"/>
      <c r="BW1398" s="283"/>
      <c r="BY1398" s="283"/>
      <c r="BZ1398" s="283"/>
      <c r="CA1398" s="283"/>
      <c r="CB1398" s="282"/>
      <c r="CC1398" s="282"/>
      <c r="CD1398" s="282"/>
      <c r="CE1398" s="282"/>
      <c r="CG1398" s="427"/>
      <c r="CH1398" s="402"/>
      <c r="CI1398" s="424"/>
      <c r="CJ1398" s="282"/>
      <c r="CK1398" s="282"/>
      <c r="CL1398" s="283"/>
      <c r="CM1398" s="283"/>
      <c r="CP1398" s="282"/>
      <c r="DC1398" s="282"/>
      <c r="DD1398" s="282"/>
      <c r="DE1398" s="282"/>
      <c r="DF1398" s="282"/>
      <c r="DG1398" s="282"/>
      <c r="DH1398" s="282"/>
      <c r="DI1398" s="282"/>
      <c r="DJ1398" s="282"/>
      <c r="EF1398" s="495" t="str">
        <f>""&amp;(MID(数据表!AZ1398,1,MIN(FIND({"(";"（"},数据表!AZ1398&amp;"(（",1)-1)))&amp;""</f>
        <v/>
      </c>
      <c r="EG1398" s="495" t="str">
        <f>""&amp;(MID(数据表!AZ1398,1,MIN(FIND({0;1;2;3;4;5;6;7;8;9},数据表!AZ1398&amp;"1234567890",1)-1)))&amp;""</f>
        <v/>
      </c>
    </row>
    <row r="1399" spans="2:137" s="310" customFormat="1" ht="12" customHeight="1">
      <c r="B1399" s="286"/>
      <c r="C1399" s="286"/>
      <c r="D1399" s="286"/>
      <c r="E1399" s="479"/>
      <c r="F1399" s="282"/>
      <c r="G1399" s="283"/>
      <c r="H1399" s="421"/>
      <c r="I1399" s="421"/>
      <c r="J1399" s="283"/>
      <c r="K1399" s="421"/>
      <c r="L1399" s="282"/>
      <c r="N1399" s="282"/>
      <c r="S1399" s="282"/>
      <c r="T1399" s="283"/>
      <c r="U1399" s="283"/>
      <c r="V1399" s="283"/>
      <c r="W1399" s="283"/>
      <c r="X1399" s="283"/>
      <c r="Y1399" s="282"/>
      <c r="Z1399" s="282"/>
      <c r="AA1399" s="283"/>
      <c r="AB1399" s="282"/>
      <c r="AC1399" s="282"/>
      <c r="AD1399" s="282"/>
      <c r="AE1399" s="282"/>
      <c r="AF1399" s="283"/>
      <c r="AG1399" s="402"/>
      <c r="AH1399" s="283"/>
      <c r="AI1399" s="283"/>
      <c r="AJ1399" s="283"/>
      <c r="AK1399" s="283"/>
      <c r="AL1399" s="283"/>
      <c r="AM1399" s="282"/>
      <c r="AN1399" s="282"/>
      <c r="AO1399" s="282"/>
      <c r="AP1399" s="282"/>
      <c r="AQ1399" s="282"/>
      <c r="AR1399" s="282"/>
      <c r="AT1399" s="283"/>
      <c r="AU1399" s="283"/>
      <c r="AV1399" s="283"/>
      <c r="AW1399" s="283"/>
      <c r="AY1399" s="283"/>
      <c r="AZ1399" s="282"/>
      <c r="BA1399" s="283"/>
      <c r="BB1399" s="282"/>
      <c r="BC1399" s="282"/>
      <c r="BD1399" s="282"/>
      <c r="BE1399" s="283"/>
      <c r="BG1399" s="282"/>
      <c r="BH1399" s="282"/>
      <c r="BI1399" s="282"/>
      <c r="BL1399" s="421"/>
      <c r="BM1399" s="424"/>
      <c r="BN1399" s="424"/>
      <c r="BO1399" s="424"/>
      <c r="BP1399" s="424"/>
      <c r="BQ1399" s="421"/>
      <c r="BR1399" s="421"/>
      <c r="BV1399" s="282"/>
      <c r="BW1399" s="283"/>
      <c r="BY1399" s="283"/>
      <c r="BZ1399" s="283"/>
      <c r="CA1399" s="283"/>
      <c r="CB1399" s="282"/>
      <c r="CC1399" s="282"/>
      <c r="CD1399" s="282"/>
      <c r="CE1399" s="282"/>
      <c r="CG1399" s="427"/>
      <c r="CH1399" s="402"/>
      <c r="CI1399" s="424"/>
      <c r="CJ1399" s="282"/>
      <c r="CK1399" s="282"/>
      <c r="CL1399" s="283"/>
      <c r="CM1399" s="283"/>
      <c r="CP1399" s="282"/>
      <c r="DC1399" s="282"/>
      <c r="DD1399" s="282"/>
      <c r="DE1399" s="282"/>
      <c r="DF1399" s="282"/>
      <c r="DG1399" s="282"/>
      <c r="DH1399" s="282"/>
      <c r="DI1399" s="282"/>
      <c r="DJ1399" s="282"/>
      <c r="EF1399" s="495" t="str">
        <f>""&amp;(MID(数据表!AZ1399,1,MIN(FIND({"(";"（"},数据表!AZ1399&amp;"(（",1)-1)))&amp;""</f>
        <v/>
      </c>
      <c r="EG1399" s="495" t="str">
        <f>""&amp;(MID(数据表!AZ1399,1,MIN(FIND({0;1;2;3;4;5;6;7;8;9},数据表!AZ1399&amp;"1234567890",1)-1)))&amp;""</f>
        <v/>
      </c>
    </row>
    <row r="1400" spans="2:137" s="310" customFormat="1" ht="12" customHeight="1">
      <c r="B1400" s="286"/>
      <c r="C1400" s="286"/>
      <c r="D1400" s="286"/>
      <c r="E1400" s="479"/>
      <c r="F1400" s="282"/>
      <c r="G1400" s="283"/>
      <c r="H1400" s="421"/>
      <c r="I1400" s="421"/>
      <c r="J1400" s="283"/>
      <c r="K1400" s="421"/>
      <c r="L1400" s="282"/>
      <c r="N1400" s="282"/>
      <c r="S1400" s="282"/>
      <c r="T1400" s="283"/>
      <c r="U1400" s="283"/>
      <c r="V1400" s="283"/>
      <c r="W1400" s="283"/>
      <c r="X1400" s="283"/>
      <c r="Y1400" s="282"/>
      <c r="Z1400" s="282"/>
      <c r="AA1400" s="283"/>
      <c r="AB1400" s="282"/>
      <c r="AC1400" s="282"/>
      <c r="AD1400" s="282"/>
      <c r="AE1400" s="282"/>
      <c r="AF1400" s="283"/>
      <c r="AG1400" s="402"/>
      <c r="AH1400" s="283"/>
      <c r="AI1400" s="283"/>
      <c r="AJ1400" s="283"/>
      <c r="AK1400" s="283"/>
      <c r="AL1400" s="283"/>
      <c r="AM1400" s="282"/>
      <c r="AN1400" s="282"/>
      <c r="AO1400" s="282"/>
      <c r="AP1400" s="282"/>
      <c r="AQ1400" s="282"/>
      <c r="AR1400" s="282"/>
      <c r="AT1400" s="283"/>
      <c r="AU1400" s="283"/>
      <c r="AV1400" s="283"/>
      <c r="AW1400" s="283"/>
      <c r="AY1400" s="283"/>
      <c r="AZ1400" s="282"/>
      <c r="BA1400" s="283"/>
      <c r="BB1400" s="282"/>
      <c r="BC1400" s="282"/>
      <c r="BD1400" s="282"/>
      <c r="BE1400" s="283"/>
      <c r="BG1400" s="282"/>
      <c r="BH1400" s="282"/>
      <c r="BI1400" s="282"/>
      <c r="BL1400" s="421"/>
      <c r="BM1400" s="424"/>
      <c r="BN1400" s="424"/>
      <c r="BO1400" s="424"/>
      <c r="BP1400" s="424"/>
      <c r="BQ1400" s="421"/>
      <c r="BR1400" s="421"/>
      <c r="BV1400" s="282"/>
      <c r="BW1400" s="283"/>
      <c r="BY1400" s="283"/>
      <c r="BZ1400" s="283"/>
      <c r="CA1400" s="283"/>
      <c r="CB1400" s="282"/>
      <c r="CC1400" s="282"/>
      <c r="CD1400" s="282"/>
      <c r="CE1400" s="282"/>
      <c r="CG1400" s="427"/>
      <c r="CH1400" s="402"/>
      <c r="CI1400" s="424"/>
      <c r="CJ1400" s="282"/>
      <c r="CK1400" s="282"/>
      <c r="CL1400" s="283"/>
      <c r="CM1400" s="283"/>
      <c r="CP1400" s="282"/>
      <c r="DC1400" s="282"/>
      <c r="DD1400" s="282"/>
      <c r="DE1400" s="282"/>
      <c r="DF1400" s="282"/>
      <c r="DG1400" s="282"/>
      <c r="DH1400" s="282"/>
      <c r="DI1400" s="282"/>
      <c r="DJ1400" s="282"/>
      <c r="EF1400" s="495" t="str">
        <f>""&amp;(MID(数据表!AZ1400,1,MIN(FIND({"(";"（"},数据表!AZ1400&amp;"(（",1)-1)))&amp;""</f>
        <v/>
      </c>
      <c r="EG1400" s="495" t="str">
        <f>""&amp;(MID(数据表!AZ1400,1,MIN(FIND({0;1;2;3;4;5;6;7;8;9},数据表!AZ1400&amp;"1234567890",1)-1)))&amp;""</f>
        <v/>
      </c>
    </row>
    <row r="1401" spans="2:137" s="310" customFormat="1" ht="12" customHeight="1">
      <c r="B1401" s="286"/>
      <c r="C1401" s="286"/>
      <c r="D1401" s="286"/>
      <c r="E1401" s="479"/>
      <c r="F1401" s="282"/>
      <c r="G1401" s="283"/>
      <c r="H1401" s="421"/>
      <c r="I1401" s="421"/>
      <c r="J1401" s="283"/>
      <c r="K1401" s="421"/>
      <c r="L1401" s="282"/>
      <c r="N1401" s="282"/>
      <c r="S1401" s="282"/>
      <c r="T1401" s="283"/>
      <c r="U1401" s="283"/>
      <c r="V1401" s="283"/>
      <c r="W1401" s="283"/>
      <c r="X1401" s="283"/>
      <c r="Y1401" s="282"/>
      <c r="Z1401" s="282"/>
      <c r="AA1401" s="283"/>
      <c r="AB1401" s="282"/>
      <c r="AC1401" s="282"/>
      <c r="AD1401" s="282"/>
      <c r="AE1401" s="282"/>
      <c r="AF1401" s="283"/>
      <c r="AG1401" s="402"/>
      <c r="AH1401" s="283"/>
      <c r="AI1401" s="283"/>
      <c r="AJ1401" s="283"/>
      <c r="AK1401" s="283"/>
      <c r="AL1401" s="283"/>
      <c r="AM1401" s="282"/>
      <c r="AN1401" s="282"/>
      <c r="AO1401" s="282"/>
      <c r="AP1401" s="282"/>
      <c r="AQ1401" s="282"/>
      <c r="AR1401" s="282"/>
      <c r="AT1401" s="283"/>
      <c r="AU1401" s="283"/>
      <c r="AV1401" s="283"/>
      <c r="AW1401" s="283"/>
      <c r="AY1401" s="283"/>
      <c r="AZ1401" s="282"/>
      <c r="BA1401" s="283"/>
      <c r="BB1401" s="282"/>
      <c r="BC1401" s="282"/>
      <c r="BD1401" s="282"/>
      <c r="BE1401" s="283"/>
      <c r="BG1401" s="282"/>
      <c r="BH1401" s="282"/>
      <c r="BI1401" s="282"/>
      <c r="BL1401" s="421"/>
      <c r="BM1401" s="424"/>
      <c r="BN1401" s="424"/>
      <c r="BO1401" s="424"/>
      <c r="BP1401" s="424"/>
      <c r="BQ1401" s="421"/>
      <c r="BR1401" s="421"/>
      <c r="BV1401" s="282"/>
      <c r="BW1401" s="283"/>
      <c r="BY1401" s="283"/>
      <c r="BZ1401" s="283"/>
      <c r="CA1401" s="283"/>
      <c r="CB1401" s="282"/>
      <c r="CC1401" s="282"/>
      <c r="CD1401" s="282"/>
      <c r="CE1401" s="282"/>
      <c r="CG1401" s="427"/>
      <c r="CH1401" s="402"/>
      <c r="CI1401" s="424"/>
      <c r="CJ1401" s="282"/>
      <c r="CK1401" s="282"/>
      <c r="CL1401" s="283"/>
      <c r="CM1401" s="283"/>
      <c r="CP1401" s="282"/>
      <c r="DC1401" s="282"/>
      <c r="DD1401" s="282"/>
      <c r="DE1401" s="282"/>
      <c r="DF1401" s="282"/>
      <c r="DG1401" s="282"/>
      <c r="DH1401" s="282"/>
      <c r="DI1401" s="282"/>
      <c r="DJ1401" s="282"/>
      <c r="EF1401" s="495" t="str">
        <f>""&amp;(MID(数据表!AZ1401,1,MIN(FIND({"(";"（"},数据表!AZ1401&amp;"(（",1)-1)))&amp;""</f>
        <v/>
      </c>
      <c r="EG1401" s="495" t="str">
        <f>""&amp;(MID(数据表!AZ1401,1,MIN(FIND({0;1;2;3;4;5;6;7;8;9},数据表!AZ1401&amp;"1234567890",1)-1)))&amp;""</f>
        <v/>
      </c>
    </row>
    <row r="1402" spans="2:137" s="310" customFormat="1" ht="12" customHeight="1">
      <c r="B1402" s="286"/>
      <c r="C1402" s="286"/>
      <c r="D1402" s="286"/>
      <c r="E1402" s="479"/>
      <c r="F1402" s="282"/>
      <c r="G1402" s="283"/>
      <c r="H1402" s="421"/>
      <c r="I1402" s="421"/>
      <c r="J1402" s="283"/>
      <c r="K1402" s="421"/>
      <c r="L1402" s="282"/>
      <c r="N1402" s="282"/>
      <c r="S1402" s="282"/>
      <c r="T1402" s="283"/>
      <c r="U1402" s="283"/>
      <c r="V1402" s="283"/>
      <c r="W1402" s="283"/>
      <c r="X1402" s="283"/>
      <c r="Y1402" s="282"/>
      <c r="Z1402" s="282"/>
      <c r="AA1402" s="283"/>
      <c r="AB1402" s="282"/>
      <c r="AC1402" s="282"/>
      <c r="AD1402" s="282"/>
      <c r="AE1402" s="282"/>
      <c r="AF1402" s="283"/>
      <c r="AG1402" s="402"/>
      <c r="AH1402" s="283"/>
      <c r="AI1402" s="283"/>
      <c r="AJ1402" s="283"/>
      <c r="AK1402" s="283"/>
      <c r="AL1402" s="283"/>
      <c r="AM1402" s="282"/>
      <c r="AN1402" s="282"/>
      <c r="AO1402" s="282"/>
      <c r="AP1402" s="282"/>
      <c r="AQ1402" s="282"/>
      <c r="AR1402" s="282"/>
      <c r="AT1402" s="283"/>
      <c r="AU1402" s="283"/>
      <c r="AV1402" s="283"/>
      <c r="AW1402" s="283"/>
      <c r="AY1402" s="283"/>
      <c r="AZ1402" s="282"/>
      <c r="BA1402" s="283"/>
      <c r="BB1402" s="282"/>
      <c r="BC1402" s="282"/>
      <c r="BD1402" s="282"/>
      <c r="BE1402" s="283"/>
      <c r="BG1402" s="282"/>
      <c r="BH1402" s="282"/>
      <c r="BI1402" s="282"/>
      <c r="BL1402" s="421"/>
      <c r="BM1402" s="424"/>
      <c r="BN1402" s="424"/>
      <c r="BO1402" s="424"/>
      <c r="BP1402" s="424"/>
      <c r="BQ1402" s="421"/>
      <c r="BR1402" s="421"/>
      <c r="BV1402" s="282"/>
      <c r="BW1402" s="283"/>
      <c r="BY1402" s="283"/>
      <c r="BZ1402" s="283"/>
      <c r="CA1402" s="283"/>
      <c r="CB1402" s="282"/>
      <c r="CC1402" s="282"/>
      <c r="CD1402" s="282"/>
      <c r="CE1402" s="282"/>
      <c r="CG1402" s="427"/>
      <c r="CH1402" s="402"/>
      <c r="CI1402" s="424"/>
      <c r="CJ1402" s="282"/>
      <c r="CK1402" s="282"/>
      <c r="CL1402" s="283"/>
      <c r="CM1402" s="283"/>
      <c r="CP1402" s="282"/>
      <c r="DC1402" s="282"/>
      <c r="DD1402" s="282"/>
      <c r="DE1402" s="282"/>
      <c r="DF1402" s="282"/>
      <c r="DG1402" s="282"/>
      <c r="DH1402" s="282"/>
      <c r="DI1402" s="282"/>
      <c r="DJ1402" s="282"/>
      <c r="EF1402" s="495" t="str">
        <f>""&amp;(MID(数据表!AZ1402,1,MIN(FIND({"(";"（"},数据表!AZ1402&amp;"(（",1)-1)))&amp;""</f>
        <v/>
      </c>
      <c r="EG1402" s="495" t="str">
        <f>""&amp;(MID(数据表!AZ1402,1,MIN(FIND({0;1;2;3;4;5;6;7;8;9},数据表!AZ1402&amp;"1234567890",1)-1)))&amp;""</f>
        <v/>
      </c>
    </row>
    <row r="1403" spans="2:137" s="310" customFormat="1" ht="12" customHeight="1">
      <c r="B1403" s="286"/>
      <c r="C1403" s="286"/>
      <c r="D1403" s="286"/>
      <c r="E1403" s="479"/>
      <c r="F1403" s="282"/>
      <c r="G1403" s="283"/>
      <c r="H1403" s="421"/>
      <c r="I1403" s="421"/>
      <c r="J1403" s="283"/>
      <c r="K1403" s="421"/>
      <c r="L1403" s="282"/>
      <c r="N1403" s="282"/>
      <c r="S1403" s="282"/>
      <c r="T1403" s="283"/>
      <c r="U1403" s="283"/>
      <c r="V1403" s="283"/>
      <c r="W1403" s="283"/>
      <c r="X1403" s="283"/>
      <c r="Y1403" s="282"/>
      <c r="Z1403" s="282"/>
      <c r="AA1403" s="283"/>
      <c r="AB1403" s="282"/>
      <c r="AC1403" s="282"/>
      <c r="AD1403" s="282"/>
      <c r="AE1403" s="282"/>
      <c r="AF1403" s="283"/>
      <c r="AG1403" s="402"/>
      <c r="AH1403" s="283"/>
      <c r="AI1403" s="283"/>
      <c r="AJ1403" s="283"/>
      <c r="AK1403" s="283"/>
      <c r="AL1403" s="283"/>
      <c r="AM1403" s="282"/>
      <c r="AN1403" s="282"/>
      <c r="AO1403" s="282"/>
      <c r="AP1403" s="282"/>
      <c r="AQ1403" s="282"/>
      <c r="AR1403" s="282"/>
      <c r="AT1403" s="283"/>
      <c r="AU1403" s="283"/>
      <c r="AV1403" s="283"/>
      <c r="AW1403" s="283"/>
      <c r="AY1403" s="283"/>
      <c r="AZ1403" s="282"/>
      <c r="BA1403" s="283"/>
      <c r="BB1403" s="282"/>
      <c r="BC1403" s="282"/>
      <c r="BD1403" s="282"/>
      <c r="BE1403" s="283"/>
      <c r="BG1403" s="282"/>
      <c r="BH1403" s="282"/>
      <c r="BI1403" s="282"/>
      <c r="BL1403" s="421"/>
      <c r="BM1403" s="424"/>
      <c r="BN1403" s="424"/>
      <c r="BO1403" s="424"/>
      <c r="BP1403" s="424"/>
      <c r="BQ1403" s="421"/>
      <c r="BR1403" s="421"/>
      <c r="BV1403" s="282"/>
      <c r="BW1403" s="283"/>
      <c r="BY1403" s="283"/>
      <c r="BZ1403" s="283"/>
      <c r="CA1403" s="283"/>
      <c r="CB1403" s="282"/>
      <c r="CC1403" s="282"/>
      <c r="CD1403" s="282"/>
      <c r="CE1403" s="282"/>
      <c r="CG1403" s="427"/>
      <c r="CH1403" s="402"/>
      <c r="CI1403" s="424"/>
      <c r="CJ1403" s="282"/>
      <c r="CK1403" s="282"/>
      <c r="CL1403" s="283"/>
      <c r="CM1403" s="283"/>
      <c r="CP1403" s="282"/>
      <c r="DC1403" s="282"/>
      <c r="DD1403" s="282"/>
      <c r="DE1403" s="282"/>
      <c r="DF1403" s="282"/>
      <c r="DG1403" s="282"/>
      <c r="DH1403" s="282"/>
      <c r="DI1403" s="282"/>
      <c r="DJ1403" s="282"/>
      <c r="EF1403" s="495" t="str">
        <f>""&amp;(MID(数据表!AZ1403,1,MIN(FIND({"(";"（"},数据表!AZ1403&amp;"(（",1)-1)))&amp;""</f>
        <v/>
      </c>
      <c r="EG1403" s="495" t="str">
        <f>""&amp;(MID(数据表!AZ1403,1,MIN(FIND({0;1;2;3;4;5;6;7;8;9},数据表!AZ1403&amp;"1234567890",1)-1)))&amp;""</f>
        <v/>
      </c>
    </row>
    <row r="1404" spans="2:137" s="310" customFormat="1" ht="12" customHeight="1">
      <c r="B1404" s="286"/>
      <c r="C1404" s="286"/>
      <c r="D1404" s="286"/>
      <c r="E1404" s="479"/>
      <c r="F1404" s="282"/>
      <c r="G1404" s="283"/>
      <c r="H1404" s="421"/>
      <c r="I1404" s="421"/>
      <c r="J1404" s="283"/>
      <c r="K1404" s="421"/>
      <c r="L1404" s="282"/>
      <c r="N1404" s="282"/>
      <c r="S1404" s="282"/>
      <c r="T1404" s="283"/>
      <c r="U1404" s="283"/>
      <c r="V1404" s="283"/>
      <c r="W1404" s="283"/>
      <c r="X1404" s="283"/>
      <c r="Y1404" s="282"/>
      <c r="Z1404" s="282"/>
      <c r="AA1404" s="283"/>
      <c r="AB1404" s="282"/>
      <c r="AC1404" s="282"/>
      <c r="AD1404" s="282"/>
      <c r="AE1404" s="282"/>
      <c r="AF1404" s="283"/>
      <c r="AG1404" s="402"/>
      <c r="AH1404" s="283"/>
      <c r="AI1404" s="283"/>
      <c r="AJ1404" s="283"/>
      <c r="AK1404" s="283"/>
      <c r="AL1404" s="283"/>
      <c r="AM1404" s="282"/>
      <c r="AN1404" s="282"/>
      <c r="AO1404" s="282"/>
      <c r="AP1404" s="282"/>
      <c r="AQ1404" s="282"/>
      <c r="AR1404" s="282"/>
      <c r="AT1404" s="283"/>
      <c r="AU1404" s="283"/>
      <c r="AV1404" s="283"/>
      <c r="AW1404" s="283"/>
      <c r="AY1404" s="283"/>
      <c r="AZ1404" s="282"/>
      <c r="BA1404" s="283"/>
      <c r="BB1404" s="282"/>
      <c r="BC1404" s="282"/>
      <c r="BD1404" s="282"/>
      <c r="BE1404" s="283"/>
      <c r="BG1404" s="282"/>
      <c r="BH1404" s="282"/>
      <c r="BI1404" s="282"/>
      <c r="BL1404" s="421"/>
      <c r="BM1404" s="424"/>
      <c r="BN1404" s="424"/>
      <c r="BO1404" s="424"/>
      <c r="BP1404" s="424"/>
      <c r="BQ1404" s="421"/>
      <c r="BR1404" s="421"/>
      <c r="BV1404" s="282"/>
      <c r="BW1404" s="283"/>
      <c r="BY1404" s="283"/>
      <c r="BZ1404" s="283"/>
      <c r="CA1404" s="283"/>
      <c r="CB1404" s="282"/>
      <c r="CC1404" s="282"/>
      <c r="CD1404" s="282"/>
      <c r="CE1404" s="282"/>
      <c r="CG1404" s="427"/>
      <c r="CH1404" s="402"/>
      <c r="CI1404" s="424"/>
      <c r="CJ1404" s="282"/>
      <c r="CK1404" s="282"/>
      <c r="CL1404" s="283"/>
      <c r="CM1404" s="283"/>
      <c r="CP1404" s="282"/>
      <c r="DC1404" s="282"/>
      <c r="DD1404" s="282"/>
      <c r="DE1404" s="282"/>
      <c r="DF1404" s="282"/>
      <c r="DG1404" s="282"/>
      <c r="DH1404" s="282"/>
      <c r="DI1404" s="282"/>
      <c r="DJ1404" s="282"/>
      <c r="EF1404" s="495" t="str">
        <f>""&amp;(MID(数据表!AZ1404,1,MIN(FIND({"(";"（"},数据表!AZ1404&amp;"(（",1)-1)))&amp;""</f>
        <v/>
      </c>
      <c r="EG1404" s="495" t="str">
        <f>""&amp;(MID(数据表!AZ1404,1,MIN(FIND({0;1;2;3;4;5;6;7;8;9},数据表!AZ1404&amp;"1234567890",1)-1)))&amp;""</f>
        <v/>
      </c>
    </row>
    <row r="1405" spans="2:137" s="310" customFormat="1" ht="12" customHeight="1">
      <c r="B1405" s="286"/>
      <c r="C1405" s="286"/>
      <c r="D1405" s="286"/>
      <c r="E1405" s="479"/>
      <c r="F1405" s="282"/>
      <c r="G1405" s="283"/>
      <c r="H1405" s="421"/>
      <c r="I1405" s="421"/>
      <c r="J1405" s="283"/>
      <c r="K1405" s="421"/>
      <c r="L1405" s="282"/>
      <c r="N1405" s="282"/>
      <c r="S1405" s="282"/>
      <c r="T1405" s="283"/>
      <c r="U1405" s="283"/>
      <c r="V1405" s="283"/>
      <c r="W1405" s="283"/>
      <c r="X1405" s="283"/>
      <c r="Y1405" s="282"/>
      <c r="Z1405" s="282"/>
      <c r="AA1405" s="283"/>
      <c r="AB1405" s="282"/>
      <c r="AC1405" s="282"/>
      <c r="AD1405" s="282"/>
      <c r="AE1405" s="282"/>
      <c r="AF1405" s="283"/>
      <c r="AG1405" s="402"/>
      <c r="AH1405" s="283"/>
      <c r="AI1405" s="283"/>
      <c r="AJ1405" s="283"/>
      <c r="AK1405" s="283"/>
      <c r="AL1405" s="283"/>
      <c r="AM1405" s="282"/>
      <c r="AN1405" s="282"/>
      <c r="AO1405" s="282"/>
      <c r="AP1405" s="282"/>
      <c r="AQ1405" s="282"/>
      <c r="AR1405" s="282"/>
      <c r="AT1405" s="283"/>
      <c r="AU1405" s="283"/>
      <c r="AV1405" s="283"/>
      <c r="AW1405" s="283"/>
      <c r="AY1405" s="283"/>
      <c r="AZ1405" s="282"/>
      <c r="BA1405" s="283"/>
      <c r="BB1405" s="282"/>
      <c r="BC1405" s="282"/>
      <c r="BD1405" s="282"/>
      <c r="BE1405" s="283"/>
      <c r="BG1405" s="282"/>
      <c r="BH1405" s="282"/>
      <c r="BI1405" s="282"/>
      <c r="BL1405" s="421"/>
      <c r="BM1405" s="424"/>
      <c r="BN1405" s="424"/>
      <c r="BO1405" s="424"/>
      <c r="BP1405" s="424"/>
      <c r="BQ1405" s="421"/>
      <c r="BR1405" s="421"/>
      <c r="BV1405" s="282"/>
      <c r="BW1405" s="283"/>
      <c r="BY1405" s="283"/>
      <c r="BZ1405" s="283"/>
      <c r="CA1405" s="283"/>
      <c r="CB1405" s="282"/>
      <c r="CC1405" s="282"/>
      <c r="CD1405" s="282"/>
      <c r="CE1405" s="282"/>
      <c r="CG1405" s="427"/>
      <c r="CH1405" s="402"/>
      <c r="CI1405" s="424"/>
      <c r="CJ1405" s="282"/>
      <c r="CK1405" s="282"/>
      <c r="CL1405" s="283"/>
      <c r="CM1405" s="283"/>
      <c r="CP1405" s="282"/>
      <c r="DC1405" s="282"/>
      <c r="DD1405" s="282"/>
      <c r="DE1405" s="282"/>
      <c r="DF1405" s="282"/>
      <c r="DG1405" s="282"/>
      <c r="DH1405" s="282"/>
      <c r="DI1405" s="282"/>
      <c r="DJ1405" s="282"/>
      <c r="EF1405" s="495" t="str">
        <f>""&amp;(MID(数据表!AZ1405,1,MIN(FIND({"(";"（"},数据表!AZ1405&amp;"(（",1)-1)))&amp;""</f>
        <v/>
      </c>
      <c r="EG1405" s="495" t="str">
        <f>""&amp;(MID(数据表!AZ1405,1,MIN(FIND({0;1;2;3;4;5;6;7;8;9},数据表!AZ1405&amp;"1234567890",1)-1)))&amp;""</f>
        <v/>
      </c>
    </row>
    <row r="1406" spans="2:137" s="310" customFormat="1" ht="12" customHeight="1">
      <c r="B1406" s="286"/>
      <c r="C1406" s="286"/>
      <c r="D1406" s="286"/>
      <c r="E1406" s="479"/>
      <c r="F1406" s="282"/>
      <c r="G1406" s="283"/>
      <c r="H1406" s="421"/>
      <c r="I1406" s="421"/>
      <c r="J1406" s="283"/>
      <c r="K1406" s="421"/>
      <c r="L1406" s="282"/>
      <c r="N1406" s="282"/>
      <c r="S1406" s="282"/>
      <c r="T1406" s="283"/>
      <c r="U1406" s="283"/>
      <c r="V1406" s="283"/>
      <c r="W1406" s="283"/>
      <c r="X1406" s="283"/>
      <c r="Y1406" s="282"/>
      <c r="Z1406" s="282"/>
      <c r="AA1406" s="283"/>
      <c r="AB1406" s="282"/>
      <c r="AC1406" s="282"/>
      <c r="AD1406" s="282"/>
      <c r="AE1406" s="282"/>
      <c r="AF1406" s="283"/>
      <c r="AG1406" s="402"/>
      <c r="AH1406" s="283"/>
      <c r="AI1406" s="283"/>
      <c r="AJ1406" s="283"/>
      <c r="AK1406" s="283"/>
      <c r="AL1406" s="283"/>
      <c r="AM1406" s="282"/>
      <c r="AN1406" s="282"/>
      <c r="AO1406" s="282"/>
      <c r="AP1406" s="282"/>
      <c r="AQ1406" s="282"/>
      <c r="AR1406" s="282"/>
      <c r="AT1406" s="283"/>
      <c r="AU1406" s="283"/>
      <c r="AV1406" s="283"/>
      <c r="AW1406" s="283"/>
      <c r="AY1406" s="283"/>
      <c r="AZ1406" s="282"/>
      <c r="BA1406" s="283"/>
      <c r="BB1406" s="282"/>
      <c r="BC1406" s="282"/>
      <c r="BD1406" s="282"/>
      <c r="BE1406" s="283"/>
      <c r="BG1406" s="282"/>
      <c r="BH1406" s="282"/>
      <c r="BI1406" s="282"/>
      <c r="BL1406" s="421"/>
      <c r="BM1406" s="424"/>
      <c r="BN1406" s="424"/>
      <c r="BO1406" s="424"/>
      <c r="BP1406" s="424"/>
      <c r="BQ1406" s="421"/>
      <c r="BR1406" s="421"/>
      <c r="BV1406" s="282"/>
      <c r="BW1406" s="283"/>
      <c r="BY1406" s="283"/>
      <c r="BZ1406" s="283"/>
      <c r="CA1406" s="283"/>
      <c r="CB1406" s="282"/>
      <c r="CC1406" s="282"/>
      <c r="CD1406" s="282"/>
      <c r="CE1406" s="282"/>
      <c r="CG1406" s="427"/>
      <c r="CH1406" s="402"/>
      <c r="CI1406" s="424"/>
      <c r="CJ1406" s="282"/>
      <c r="CK1406" s="282"/>
      <c r="CL1406" s="283"/>
      <c r="CM1406" s="283"/>
      <c r="CP1406" s="282"/>
      <c r="DC1406" s="282"/>
      <c r="DD1406" s="282"/>
      <c r="DE1406" s="282"/>
      <c r="DF1406" s="282"/>
      <c r="DG1406" s="282"/>
      <c r="DH1406" s="282"/>
      <c r="DI1406" s="282"/>
      <c r="DJ1406" s="282"/>
      <c r="EF1406" s="495" t="str">
        <f>""&amp;(MID(数据表!AZ1406,1,MIN(FIND({"(";"（"},数据表!AZ1406&amp;"(（",1)-1)))&amp;""</f>
        <v/>
      </c>
      <c r="EG1406" s="495" t="str">
        <f>""&amp;(MID(数据表!AZ1406,1,MIN(FIND({0;1;2;3;4;5;6;7;8;9},数据表!AZ1406&amp;"1234567890",1)-1)))&amp;""</f>
        <v/>
      </c>
    </row>
    <row r="1407" spans="2:137" s="310" customFormat="1" ht="12" customHeight="1">
      <c r="B1407" s="286"/>
      <c r="C1407" s="286"/>
      <c r="D1407" s="286"/>
      <c r="E1407" s="479"/>
      <c r="F1407" s="282"/>
      <c r="G1407" s="283"/>
      <c r="H1407" s="421"/>
      <c r="I1407" s="421"/>
      <c r="J1407" s="283"/>
      <c r="K1407" s="421"/>
      <c r="L1407" s="282"/>
      <c r="N1407" s="282"/>
      <c r="S1407" s="282"/>
      <c r="T1407" s="283"/>
      <c r="U1407" s="283"/>
      <c r="V1407" s="283"/>
      <c r="W1407" s="283"/>
      <c r="X1407" s="283"/>
      <c r="Y1407" s="282"/>
      <c r="Z1407" s="282"/>
      <c r="AA1407" s="283"/>
      <c r="AB1407" s="282"/>
      <c r="AC1407" s="282"/>
      <c r="AD1407" s="282"/>
      <c r="AE1407" s="282"/>
      <c r="AF1407" s="283"/>
      <c r="AG1407" s="402"/>
      <c r="AH1407" s="283"/>
      <c r="AI1407" s="283"/>
      <c r="AJ1407" s="283"/>
      <c r="AK1407" s="283"/>
      <c r="AL1407" s="283"/>
      <c r="AM1407" s="282"/>
      <c r="AN1407" s="282"/>
      <c r="AO1407" s="282"/>
      <c r="AP1407" s="282"/>
      <c r="AQ1407" s="282"/>
      <c r="AR1407" s="282"/>
      <c r="AT1407" s="283"/>
      <c r="AU1407" s="283"/>
      <c r="AV1407" s="283"/>
      <c r="AW1407" s="283"/>
      <c r="AY1407" s="283"/>
      <c r="AZ1407" s="282"/>
      <c r="BA1407" s="283"/>
      <c r="BB1407" s="282"/>
      <c r="BC1407" s="282"/>
      <c r="BD1407" s="282"/>
      <c r="BE1407" s="283"/>
      <c r="BG1407" s="282"/>
      <c r="BH1407" s="282"/>
      <c r="BI1407" s="282"/>
      <c r="BL1407" s="421"/>
      <c r="BM1407" s="424"/>
      <c r="BN1407" s="424"/>
      <c r="BO1407" s="424"/>
      <c r="BP1407" s="424"/>
      <c r="BQ1407" s="421"/>
      <c r="BR1407" s="421"/>
      <c r="BV1407" s="282"/>
      <c r="BW1407" s="283"/>
      <c r="BY1407" s="283"/>
      <c r="BZ1407" s="283"/>
      <c r="CA1407" s="283"/>
      <c r="CB1407" s="282"/>
      <c r="CC1407" s="282"/>
      <c r="CD1407" s="282"/>
      <c r="CE1407" s="282"/>
      <c r="CG1407" s="427"/>
      <c r="CH1407" s="402"/>
      <c r="CI1407" s="424"/>
      <c r="CJ1407" s="282"/>
      <c r="CK1407" s="282"/>
      <c r="CL1407" s="283"/>
      <c r="CM1407" s="283"/>
      <c r="CP1407" s="282"/>
      <c r="DC1407" s="282"/>
      <c r="DD1407" s="282"/>
      <c r="DE1407" s="282"/>
      <c r="DF1407" s="282"/>
      <c r="DG1407" s="282"/>
      <c r="DH1407" s="282"/>
      <c r="DI1407" s="282"/>
      <c r="DJ1407" s="282"/>
      <c r="EF1407" s="495" t="str">
        <f>""&amp;(MID(数据表!AZ1407,1,MIN(FIND({"(";"（"},数据表!AZ1407&amp;"(（",1)-1)))&amp;""</f>
        <v/>
      </c>
      <c r="EG1407" s="495" t="str">
        <f>""&amp;(MID(数据表!AZ1407,1,MIN(FIND({0;1;2;3;4;5;6;7;8;9},数据表!AZ1407&amp;"1234567890",1)-1)))&amp;""</f>
        <v/>
      </c>
    </row>
    <row r="1408" spans="2:137" s="310" customFormat="1" ht="12" customHeight="1">
      <c r="B1408" s="286"/>
      <c r="C1408" s="286"/>
      <c r="D1408" s="286"/>
      <c r="E1408" s="479"/>
      <c r="F1408" s="282"/>
      <c r="G1408" s="283"/>
      <c r="H1408" s="421"/>
      <c r="I1408" s="421"/>
      <c r="J1408" s="283"/>
      <c r="K1408" s="421"/>
      <c r="L1408" s="282"/>
      <c r="N1408" s="282"/>
      <c r="S1408" s="282"/>
      <c r="T1408" s="283"/>
      <c r="U1408" s="283"/>
      <c r="V1408" s="283"/>
      <c r="W1408" s="283"/>
      <c r="X1408" s="283"/>
      <c r="Y1408" s="282"/>
      <c r="Z1408" s="282"/>
      <c r="AA1408" s="283"/>
      <c r="AB1408" s="282"/>
      <c r="AC1408" s="282"/>
      <c r="AD1408" s="282"/>
      <c r="AE1408" s="282"/>
      <c r="AF1408" s="283"/>
      <c r="AG1408" s="402"/>
      <c r="AH1408" s="283"/>
      <c r="AI1408" s="283"/>
      <c r="AJ1408" s="283"/>
      <c r="AK1408" s="283"/>
      <c r="AL1408" s="283"/>
      <c r="AM1408" s="282"/>
      <c r="AN1408" s="282"/>
      <c r="AO1408" s="282"/>
      <c r="AP1408" s="282"/>
      <c r="AQ1408" s="282"/>
      <c r="AR1408" s="282"/>
      <c r="AT1408" s="283"/>
      <c r="AU1408" s="283"/>
      <c r="AV1408" s="283"/>
      <c r="AW1408" s="283"/>
      <c r="AY1408" s="283"/>
      <c r="AZ1408" s="282"/>
      <c r="BA1408" s="283"/>
      <c r="BB1408" s="282"/>
      <c r="BC1408" s="282"/>
      <c r="BD1408" s="282"/>
      <c r="BE1408" s="283"/>
      <c r="BG1408" s="282"/>
      <c r="BH1408" s="282"/>
      <c r="BI1408" s="282"/>
      <c r="BL1408" s="421"/>
      <c r="BM1408" s="424"/>
      <c r="BN1408" s="424"/>
      <c r="BO1408" s="424"/>
      <c r="BP1408" s="424"/>
      <c r="BQ1408" s="421"/>
      <c r="BR1408" s="421"/>
      <c r="BV1408" s="282"/>
      <c r="BW1408" s="283"/>
      <c r="BY1408" s="283"/>
      <c r="BZ1408" s="283"/>
      <c r="CA1408" s="283"/>
      <c r="CB1408" s="282"/>
      <c r="CC1408" s="282"/>
      <c r="CD1408" s="282"/>
      <c r="CE1408" s="282"/>
      <c r="CG1408" s="427"/>
      <c r="CH1408" s="402"/>
      <c r="CI1408" s="424"/>
      <c r="CJ1408" s="282"/>
      <c r="CK1408" s="282"/>
      <c r="CL1408" s="283"/>
      <c r="CM1408" s="283"/>
      <c r="CP1408" s="282"/>
      <c r="DC1408" s="282"/>
      <c r="DD1408" s="282"/>
      <c r="DE1408" s="282"/>
      <c r="DF1408" s="282"/>
      <c r="DG1408" s="282"/>
      <c r="DH1408" s="282"/>
      <c r="DI1408" s="282"/>
      <c r="DJ1408" s="282"/>
      <c r="EF1408" s="495" t="str">
        <f>""&amp;(MID(数据表!AZ1408,1,MIN(FIND({"(";"（"},数据表!AZ1408&amp;"(（",1)-1)))&amp;""</f>
        <v/>
      </c>
      <c r="EG1408" s="495" t="str">
        <f>""&amp;(MID(数据表!AZ1408,1,MIN(FIND({0;1;2;3;4;5;6;7;8;9},数据表!AZ1408&amp;"1234567890",1)-1)))&amp;""</f>
        <v/>
      </c>
    </row>
    <row r="1409" spans="2:137" s="310" customFormat="1" ht="12" customHeight="1">
      <c r="B1409" s="286"/>
      <c r="C1409" s="286"/>
      <c r="D1409" s="286"/>
      <c r="E1409" s="479"/>
      <c r="F1409" s="282"/>
      <c r="G1409" s="283"/>
      <c r="H1409" s="421"/>
      <c r="I1409" s="421"/>
      <c r="J1409" s="283"/>
      <c r="K1409" s="421"/>
      <c r="L1409" s="282"/>
      <c r="N1409" s="282"/>
      <c r="S1409" s="282"/>
      <c r="T1409" s="283"/>
      <c r="U1409" s="283"/>
      <c r="V1409" s="283"/>
      <c r="W1409" s="283"/>
      <c r="X1409" s="283"/>
      <c r="Y1409" s="282"/>
      <c r="Z1409" s="282"/>
      <c r="AA1409" s="283"/>
      <c r="AB1409" s="282"/>
      <c r="AC1409" s="282"/>
      <c r="AD1409" s="282"/>
      <c r="AE1409" s="282"/>
      <c r="AF1409" s="283"/>
      <c r="AG1409" s="402"/>
      <c r="AH1409" s="283"/>
      <c r="AI1409" s="283"/>
      <c r="AJ1409" s="283"/>
      <c r="AK1409" s="283"/>
      <c r="AL1409" s="283"/>
      <c r="AM1409" s="282"/>
      <c r="AN1409" s="282"/>
      <c r="AO1409" s="282"/>
      <c r="AP1409" s="282"/>
      <c r="AQ1409" s="282"/>
      <c r="AR1409" s="282"/>
      <c r="AT1409" s="283"/>
      <c r="AU1409" s="283"/>
      <c r="AV1409" s="283"/>
      <c r="AW1409" s="283"/>
      <c r="AY1409" s="283"/>
      <c r="AZ1409" s="282"/>
      <c r="BA1409" s="283"/>
      <c r="BB1409" s="282"/>
      <c r="BC1409" s="282"/>
      <c r="BD1409" s="282"/>
      <c r="BE1409" s="283"/>
      <c r="BG1409" s="282"/>
      <c r="BH1409" s="282"/>
      <c r="BI1409" s="282"/>
      <c r="BL1409" s="421"/>
      <c r="BM1409" s="424"/>
      <c r="BN1409" s="424"/>
      <c r="BO1409" s="424"/>
      <c r="BP1409" s="424"/>
      <c r="BQ1409" s="421"/>
      <c r="BR1409" s="421"/>
      <c r="BV1409" s="282"/>
      <c r="BW1409" s="283"/>
      <c r="BY1409" s="283"/>
      <c r="BZ1409" s="283"/>
      <c r="CA1409" s="283"/>
      <c r="CB1409" s="282"/>
      <c r="CC1409" s="282"/>
      <c r="CD1409" s="282"/>
      <c r="CE1409" s="282"/>
      <c r="CG1409" s="427"/>
      <c r="CH1409" s="402"/>
      <c r="CI1409" s="424"/>
      <c r="CJ1409" s="282"/>
      <c r="CK1409" s="282"/>
      <c r="CL1409" s="283"/>
      <c r="CM1409" s="283"/>
      <c r="CP1409" s="282"/>
      <c r="DC1409" s="282"/>
      <c r="DD1409" s="282"/>
      <c r="DE1409" s="282"/>
      <c r="DF1409" s="282"/>
      <c r="DG1409" s="282"/>
      <c r="DH1409" s="282"/>
      <c r="DI1409" s="282"/>
      <c r="DJ1409" s="282"/>
      <c r="EF1409" s="495" t="str">
        <f>""&amp;(MID(数据表!AZ1409,1,MIN(FIND({"(";"（"},数据表!AZ1409&amp;"(（",1)-1)))&amp;""</f>
        <v/>
      </c>
      <c r="EG1409" s="495" t="str">
        <f>""&amp;(MID(数据表!AZ1409,1,MIN(FIND({0;1;2;3;4;5;6;7;8;9},数据表!AZ1409&amp;"1234567890",1)-1)))&amp;""</f>
        <v/>
      </c>
    </row>
    <row r="1410" spans="2:137" s="310" customFormat="1" ht="12" customHeight="1">
      <c r="B1410" s="286"/>
      <c r="C1410" s="286"/>
      <c r="D1410" s="286"/>
      <c r="E1410" s="479"/>
      <c r="F1410" s="282"/>
      <c r="G1410" s="283"/>
      <c r="H1410" s="421"/>
      <c r="I1410" s="421"/>
      <c r="J1410" s="283"/>
      <c r="K1410" s="421"/>
      <c r="L1410" s="282"/>
      <c r="N1410" s="282"/>
      <c r="S1410" s="282"/>
      <c r="T1410" s="283"/>
      <c r="U1410" s="283"/>
      <c r="V1410" s="283"/>
      <c r="W1410" s="283"/>
      <c r="X1410" s="283"/>
      <c r="Y1410" s="282"/>
      <c r="Z1410" s="282"/>
      <c r="AA1410" s="283"/>
      <c r="AB1410" s="282"/>
      <c r="AC1410" s="282"/>
      <c r="AD1410" s="282"/>
      <c r="AE1410" s="282"/>
      <c r="AF1410" s="283"/>
      <c r="AG1410" s="402"/>
      <c r="AH1410" s="283"/>
      <c r="AI1410" s="283"/>
      <c r="AJ1410" s="283"/>
      <c r="AK1410" s="283"/>
      <c r="AL1410" s="283"/>
      <c r="AM1410" s="282"/>
      <c r="AN1410" s="282"/>
      <c r="AO1410" s="282"/>
      <c r="AP1410" s="282"/>
      <c r="AQ1410" s="282"/>
      <c r="AR1410" s="282"/>
      <c r="AT1410" s="283"/>
      <c r="AU1410" s="283"/>
      <c r="AV1410" s="283"/>
      <c r="AW1410" s="283"/>
      <c r="AY1410" s="283"/>
      <c r="AZ1410" s="282"/>
      <c r="BA1410" s="283"/>
      <c r="BB1410" s="282"/>
      <c r="BC1410" s="282"/>
      <c r="BD1410" s="282"/>
      <c r="BE1410" s="283"/>
      <c r="BG1410" s="282"/>
      <c r="BH1410" s="282"/>
      <c r="BI1410" s="282"/>
      <c r="BL1410" s="421"/>
      <c r="BM1410" s="424"/>
      <c r="BN1410" s="424"/>
      <c r="BO1410" s="424"/>
      <c r="BP1410" s="424"/>
      <c r="BQ1410" s="421"/>
      <c r="BR1410" s="421"/>
      <c r="BV1410" s="282"/>
      <c r="BW1410" s="283"/>
      <c r="BY1410" s="283"/>
      <c r="BZ1410" s="283"/>
      <c r="CA1410" s="283"/>
      <c r="CB1410" s="282"/>
      <c r="CC1410" s="282"/>
      <c r="CD1410" s="282"/>
      <c r="CE1410" s="282"/>
      <c r="CG1410" s="427"/>
      <c r="CH1410" s="402"/>
      <c r="CI1410" s="424"/>
      <c r="CJ1410" s="282"/>
      <c r="CK1410" s="282"/>
      <c r="CL1410" s="283"/>
      <c r="CM1410" s="283"/>
      <c r="CP1410" s="282"/>
      <c r="DC1410" s="282"/>
      <c r="DD1410" s="282"/>
      <c r="DE1410" s="282"/>
      <c r="DF1410" s="282"/>
      <c r="DG1410" s="282"/>
      <c r="DH1410" s="282"/>
      <c r="DI1410" s="282"/>
      <c r="DJ1410" s="282"/>
      <c r="EF1410" s="495" t="str">
        <f>""&amp;(MID(数据表!AZ1410,1,MIN(FIND({"(";"（"},数据表!AZ1410&amp;"(（",1)-1)))&amp;""</f>
        <v/>
      </c>
      <c r="EG1410" s="495" t="str">
        <f>""&amp;(MID(数据表!AZ1410,1,MIN(FIND({0;1;2;3;4;5;6;7;8;9},数据表!AZ1410&amp;"1234567890",1)-1)))&amp;""</f>
        <v/>
      </c>
    </row>
    <row r="1411" spans="2:137" s="310" customFormat="1" ht="12" customHeight="1">
      <c r="B1411" s="286"/>
      <c r="C1411" s="286"/>
      <c r="D1411" s="286"/>
      <c r="E1411" s="479"/>
      <c r="F1411" s="282"/>
      <c r="G1411" s="283"/>
      <c r="H1411" s="421"/>
      <c r="I1411" s="421"/>
      <c r="J1411" s="283"/>
      <c r="K1411" s="421"/>
      <c r="L1411" s="282"/>
      <c r="N1411" s="282"/>
      <c r="S1411" s="282"/>
      <c r="T1411" s="283"/>
      <c r="U1411" s="283"/>
      <c r="V1411" s="283"/>
      <c r="W1411" s="283"/>
      <c r="X1411" s="283"/>
      <c r="Y1411" s="282"/>
      <c r="Z1411" s="282"/>
      <c r="AA1411" s="283"/>
      <c r="AB1411" s="282"/>
      <c r="AC1411" s="282"/>
      <c r="AD1411" s="282"/>
      <c r="AE1411" s="282"/>
      <c r="AF1411" s="283"/>
      <c r="AG1411" s="402"/>
      <c r="AH1411" s="283"/>
      <c r="AI1411" s="283"/>
      <c r="AJ1411" s="283"/>
      <c r="AK1411" s="283"/>
      <c r="AL1411" s="283"/>
      <c r="AM1411" s="282"/>
      <c r="AN1411" s="282"/>
      <c r="AO1411" s="282"/>
      <c r="AP1411" s="282"/>
      <c r="AQ1411" s="282"/>
      <c r="AR1411" s="282"/>
      <c r="AT1411" s="283"/>
      <c r="AU1411" s="283"/>
      <c r="AV1411" s="283"/>
      <c r="AW1411" s="283"/>
      <c r="AY1411" s="283"/>
      <c r="AZ1411" s="282"/>
      <c r="BA1411" s="283"/>
      <c r="BB1411" s="282"/>
      <c r="BC1411" s="282"/>
      <c r="BD1411" s="282"/>
      <c r="BE1411" s="283"/>
      <c r="BG1411" s="282"/>
      <c r="BH1411" s="282"/>
      <c r="BI1411" s="282"/>
      <c r="BL1411" s="421"/>
      <c r="BM1411" s="424"/>
      <c r="BN1411" s="424"/>
      <c r="BO1411" s="424"/>
      <c r="BP1411" s="424"/>
      <c r="BQ1411" s="421"/>
      <c r="BR1411" s="421"/>
      <c r="BV1411" s="282"/>
      <c r="BW1411" s="283"/>
      <c r="BY1411" s="283"/>
      <c r="BZ1411" s="283"/>
      <c r="CA1411" s="283"/>
      <c r="CB1411" s="282"/>
      <c r="CC1411" s="282"/>
      <c r="CD1411" s="282"/>
      <c r="CE1411" s="282"/>
      <c r="CG1411" s="427"/>
      <c r="CH1411" s="402"/>
      <c r="CI1411" s="424"/>
      <c r="CJ1411" s="282"/>
      <c r="CK1411" s="282"/>
      <c r="CL1411" s="283"/>
      <c r="CM1411" s="283"/>
      <c r="CP1411" s="282"/>
      <c r="DC1411" s="282"/>
      <c r="DD1411" s="282"/>
      <c r="DE1411" s="282"/>
      <c r="DF1411" s="282"/>
      <c r="DG1411" s="282"/>
      <c r="DH1411" s="282"/>
      <c r="DI1411" s="282"/>
      <c r="DJ1411" s="282"/>
      <c r="EF1411" s="495" t="str">
        <f>""&amp;(MID(数据表!AZ1411,1,MIN(FIND({"(";"（"},数据表!AZ1411&amp;"(（",1)-1)))&amp;""</f>
        <v/>
      </c>
      <c r="EG1411" s="495" t="str">
        <f>""&amp;(MID(数据表!AZ1411,1,MIN(FIND({0;1;2;3;4;5;6;7;8;9},数据表!AZ1411&amp;"1234567890",1)-1)))&amp;""</f>
        <v/>
      </c>
    </row>
    <row r="1412" spans="2:137" s="310" customFormat="1" ht="12" customHeight="1">
      <c r="B1412" s="286"/>
      <c r="C1412" s="286"/>
      <c r="D1412" s="286"/>
      <c r="E1412" s="479"/>
      <c r="F1412" s="282"/>
      <c r="G1412" s="283"/>
      <c r="H1412" s="421"/>
      <c r="I1412" s="421"/>
      <c r="J1412" s="283"/>
      <c r="K1412" s="421"/>
      <c r="L1412" s="282"/>
      <c r="N1412" s="282"/>
      <c r="S1412" s="282"/>
      <c r="T1412" s="283"/>
      <c r="U1412" s="283"/>
      <c r="V1412" s="283"/>
      <c r="W1412" s="283"/>
      <c r="X1412" s="283"/>
      <c r="Y1412" s="282"/>
      <c r="Z1412" s="282"/>
      <c r="AA1412" s="283"/>
      <c r="AB1412" s="282"/>
      <c r="AC1412" s="282"/>
      <c r="AD1412" s="282"/>
      <c r="AE1412" s="282"/>
      <c r="AF1412" s="283"/>
      <c r="AG1412" s="402"/>
      <c r="AH1412" s="283"/>
      <c r="AI1412" s="283"/>
      <c r="AJ1412" s="283"/>
      <c r="AK1412" s="283"/>
      <c r="AL1412" s="283"/>
      <c r="AM1412" s="282"/>
      <c r="AN1412" s="282"/>
      <c r="AO1412" s="282"/>
      <c r="AP1412" s="282"/>
      <c r="AQ1412" s="282"/>
      <c r="AR1412" s="282"/>
      <c r="AT1412" s="283"/>
      <c r="AU1412" s="283"/>
      <c r="AV1412" s="283"/>
      <c r="AW1412" s="283"/>
      <c r="AY1412" s="283"/>
      <c r="AZ1412" s="282"/>
      <c r="BA1412" s="283"/>
      <c r="BB1412" s="282"/>
      <c r="BC1412" s="282"/>
      <c r="BD1412" s="282"/>
      <c r="BE1412" s="283"/>
      <c r="BG1412" s="282"/>
      <c r="BH1412" s="282"/>
      <c r="BI1412" s="282"/>
      <c r="BL1412" s="421"/>
      <c r="BM1412" s="424"/>
      <c r="BN1412" s="424"/>
      <c r="BO1412" s="424"/>
      <c r="BP1412" s="424"/>
      <c r="BQ1412" s="421"/>
      <c r="BR1412" s="421"/>
      <c r="BV1412" s="282"/>
      <c r="BW1412" s="283"/>
      <c r="BY1412" s="283"/>
      <c r="BZ1412" s="283"/>
      <c r="CA1412" s="283"/>
      <c r="CB1412" s="282"/>
      <c r="CC1412" s="282"/>
      <c r="CD1412" s="282"/>
      <c r="CE1412" s="282"/>
      <c r="CG1412" s="427"/>
      <c r="CH1412" s="402"/>
      <c r="CI1412" s="424"/>
      <c r="CJ1412" s="282"/>
      <c r="CK1412" s="282"/>
      <c r="CL1412" s="283"/>
      <c r="CM1412" s="283"/>
      <c r="CP1412" s="282"/>
      <c r="DC1412" s="282"/>
      <c r="DD1412" s="282"/>
      <c r="DE1412" s="282"/>
      <c r="DF1412" s="282"/>
      <c r="DG1412" s="282"/>
      <c r="DH1412" s="282"/>
      <c r="DI1412" s="282"/>
      <c r="DJ1412" s="282"/>
      <c r="EF1412" s="495" t="str">
        <f>""&amp;(MID(数据表!AZ1412,1,MIN(FIND({"(";"（"},数据表!AZ1412&amp;"(（",1)-1)))&amp;""</f>
        <v/>
      </c>
      <c r="EG1412" s="495" t="str">
        <f>""&amp;(MID(数据表!AZ1412,1,MIN(FIND({0;1;2;3;4;5;6;7;8;9},数据表!AZ1412&amp;"1234567890",1)-1)))&amp;""</f>
        <v/>
      </c>
    </row>
    <row r="1413" spans="2:137" s="310" customFormat="1" ht="12" customHeight="1">
      <c r="B1413" s="286"/>
      <c r="C1413" s="286"/>
      <c r="D1413" s="286"/>
      <c r="E1413" s="479"/>
      <c r="F1413" s="282"/>
      <c r="G1413" s="283"/>
      <c r="H1413" s="421"/>
      <c r="I1413" s="421"/>
      <c r="J1413" s="283"/>
      <c r="K1413" s="421"/>
      <c r="L1413" s="282"/>
      <c r="N1413" s="282"/>
      <c r="S1413" s="282"/>
      <c r="T1413" s="283"/>
      <c r="U1413" s="283"/>
      <c r="V1413" s="283"/>
      <c r="W1413" s="283"/>
      <c r="X1413" s="283"/>
      <c r="Y1413" s="282"/>
      <c r="Z1413" s="282"/>
      <c r="AA1413" s="283"/>
      <c r="AB1413" s="282"/>
      <c r="AC1413" s="282"/>
      <c r="AD1413" s="282"/>
      <c r="AE1413" s="282"/>
      <c r="AF1413" s="283"/>
      <c r="AG1413" s="402"/>
      <c r="AH1413" s="283"/>
      <c r="AI1413" s="283"/>
      <c r="AJ1413" s="283"/>
      <c r="AK1413" s="283"/>
      <c r="AL1413" s="283"/>
      <c r="AM1413" s="282"/>
      <c r="AN1413" s="282"/>
      <c r="AO1413" s="282"/>
      <c r="AP1413" s="282"/>
      <c r="AQ1413" s="282"/>
      <c r="AR1413" s="282"/>
      <c r="AT1413" s="283"/>
      <c r="AU1413" s="283"/>
      <c r="AV1413" s="283"/>
      <c r="AW1413" s="283"/>
      <c r="AY1413" s="283"/>
      <c r="AZ1413" s="282"/>
      <c r="BA1413" s="283"/>
      <c r="BB1413" s="282"/>
      <c r="BC1413" s="282"/>
      <c r="BD1413" s="282"/>
      <c r="BE1413" s="283"/>
      <c r="BG1413" s="282"/>
      <c r="BH1413" s="282"/>
      <c r="BI1413" s="282"/>
      <c r="BL1413" s="421"/>
      <c r="BM1413" s="424"/>
      <c r="BN1413" s="424"/>
      <c r="BO1413" s="424"/>
      <c r="BP1413" s="424"/>
      <c r="BQ1413" s="421"/>
      <c r="BR1413" s="421"/>
      <c r="BV1413" s="282"/>
      <c r="BW1413" s="283"/>
      <c r="BY1413" s="283"/>
      <c r="BZ1413" s="283"/>
      <c r="CA1413" s="283"/>
      <c r="CB1413" s="282"/>
      <c r="CC1413" s="282"/>
      <c r="CD1413" s="282"/>
      <c r="CE1413" s="282"/>
      <c r="CG1413" s="427"/>
      <c r="CH1413" s="402"/>
      <c r="CI1413" s="424"/>
      <c r="CJ1413" s="282"/>
      <c r="CK1413" s="282"/>
      <c r="CL1413" s="283"/>
      <c r="CM1413" s="283"/>
      <c r="CP1413" s="282"/>
      <c r="DC1413" s="282"/>
      <c r="DD1413" s="282"/>
      <c r="DE1413" s="282"/>
      <c r="DF1413" s="282"/>
      <c r="DG1413" s="282"/>
      <c r="DH1413" s="282"/>
      <c r="DI1413" s="282"/>
      <c r="DJ1413" s="282"/>
      <c r="EF1413" s="495" t="str">
        <f>""&amp;(MID(数据表!AZ1413,1,MIN(FIND({"(";"（"},数据表!AZ1413&amp;"(（",1)-1)))&amp;""</f>
        <v/>
      </c>
      <c r="EG1413" s="495" t="str">
        <f>""&amp;(MID(数据表!AZ1413,1,MIN(FIND({0;1;2;3;4;5;6;7;8;9},数据表!AZ1413&amp;"1234567890",1)-1)))&amp;""</f>
        <v/>
      </c>
    </row>
    <row r="1414" spans="2:137" s="310" customFormat="1" ht="12" customHeight="1">
      <c r="B1414" s="286"/>
      <c r="C1414" s="286"/>
      <c r="D1414" s="286"/>
      <c r="E1414" s="479"/>
      <c r="F1414" s="282"/>
      <c r="G1414" s="283"/>
      <c r="H1414" s="421"/>
      <c r="I1414" s="421"/>
      <c r="J1414" s="283"/>
      <c r="K1414" s="421"/>
      <c r="L1414" s="282"/>
      <c r="N1414" s="282"/>
      <c r="S1414" s="282"/>
      <c r="T1414" s="283"/>
      <c r="U1414" s="283"/>
      <c r="V1414" s="283"/>
      <c r="W1414" s="283"/>
      <c r="X1414" s="283"/>
      <c r="Y1414" s="282"/>
      <c r="Z1414" s="282"/>
      <c r="AA1414" s="283"/>
      <c r="AB1414" s="282"/>
      <c r="AC1414" s="282"/>
      <c r="AD1414" s="282"/>
      <c r="AE1414" s="282"/>
      <c r="AF1414" s="283"/>
      <c r="AG1414" s="402"/>
      <c r="AH1414" s="283"/>
      <c r="AI1414" s="283"/>
      <c r="AJ1414" s="283"/>
      <c r="AK1414" s="283"/>
      <c r="AL1414" s="283"/>
      <c r="AM1414" s="282"/>
      <c r="AN1414" s="282"/>
      <c r="AO1414" s="282"/>
      <c r="AP1414" s="282"/>
      <c r="AQ1414" s="282"/>
      <c r="AR1414" s="282"/>
      <c r="AT1414" s="283"/>
      <c r="AU1414" s="283"/>
      <c r="AV1414" s="283"/>
      <c r="AW1414" s="283"/>
      <c r="AY1414" s="283"/>
      <c r="AZ1414" s="282"/>
      <c r="BA1414" s="283"/>
      <c r="BB1414" s="282"/>
      <c r="BC1414" s="282"/>
      <c r="BD1414" s="282"/>
      <c r="BE1414" s="283"/>
      <c r="BG1414" s="282"/>
      <c r="BH1414" s="282"/>
      <c r="BI1414" s="282"/>
      <c r="BL1414" s="421"/>
      <c r="BM1414" s="424"/>
      <c r="BN1414" s="424"/>
      <c r="BO1414" s="424"/>
      <c r="BP1414" s="424"/>
      <c r="BQ1414" s="421"/>
      <c r="BR1414" s="421"/>
      <c r="BV1414" s="282"/>
      <c r="BW1414" s="283"/>
      <c r="BY1414" s="283"/>
      <c r="BZ1414" s="283"/>
      <c r="CA1414" s="283"/>
      <c r="CB1414" s="282"/>
      <c r="CC1414" s="282"/>
      <c r="CD1414" s="282"/>
      <c r="CE1414" s="282"/>
      <c r="CG1414" s="427"/>
      <c r="CH1414" s="402"/>
      <c r="CI1414" s="424"/>
      <c r="CJ1414" s="282"/>
      <c r="CK1414" s="282"/>
      <c r="CL1414" s="283"/>
      <c r="CM1414" s="283"/>
      <c r="CP1414" s="282"/>
      <c r="DC1414" s="282"/>
      <c r="DD1414" s="282"/>
      <c r="DE1414" s="282"/>
      <c r="DF1414" s="282"/>
      <c r="DG1414" s="282"/>
      <c r="DH1414" s="282"/>
      <c r="DI1414" s="282"/>
      <c r="DJ1414" s="282"/>
      <c r="EF1414" s="495" t="str">
        <f>""&amp;(MID(数据表!AZ1414,1,MIN(FIND({"(";"（"},数据表!AZ1414&amp;"(（",1)-1)))&amp;""</f>
        <v/>
      </c>
      <c r="EG1414" s="495" t="str">
        <f>""&amp;(MID(数据表!AZ1414,1,MIN(FIND({0;1;2;3;4;5;6;7;8;9},数据表!AZ1414&amp;"1234567890",1)-1)))&amp;""</f>
        <v/>
      </c>
    </row>
    <row r="1415" spans="2:137" s="310" customFormat="1" ht="12" customHeight="1">
      <c r="B1415" s="286"/>
      <c r="C1415" s="286"/>
      <c r="D1415" s="286"/>
      <c r="E1415" s="479"/>
      <c r="F1415" s="282"/>
      <c r="G1415" s="283"/>
      <c r="H1415" s="421"/>
      <c r="I1415" s="421"/>
      <c r="J1415" s="283"/>
      <c r="K1415" s="421"/>
      <c r="L1415" s="282"/>
      <c r="N1415" s="282"/>
      <c r="S1415" s="282"/>
      <c r="T1415" s="283"/>
      <c r="U1415" s="283"/>
      <c r="V1415" s="283"/>
      <c r="W1415" s="283"/>
      <c r="X1415" s="283"/>
      <c r="Y1415" s="282"/>
      <c r="Z1415" s="282"/>
      <c r="AA1415" s="283"/>
      <c r="AB1415" s="282"/>
      <c r="AC1415" s="282"/>
      <c r="AD1415" s="282"/>
      <c r="AE1415" s="282"/>
      <c r="AF1415" s="283"/>
      <c r="AG1415" s="402"/>
      <c r="AH1415" s="283"/>
      <c r="AI1415" s="283"/>
      <c r="AJ1415" s="283"/>
      <c r="AK1415" s="283"/>
      <c r="AL1415" s="283"/>
      <c r="AM1415" s="282"/>
      <c r="AN1415" s="282"/>
      <c r="AO1415" s="282"/>
      <c r="AP1415" s="282"/>
      <c r="AQ1415" s="282"/>
      <c r="AR1415" s="282"/>
      <c r="AT1415" s="283"/>
      <c r="AU1415" s="283"/>
      <c r="AV1415" s="283"/>
      <c r="AW1415" s="283"/>
      <c r="AY1415" s="283"/>
      <c r="AZ1415" s="282"/>
      <c r="BA1415" s="283"/>
      <c r="BB1415" s="282"/>
      <c r="BC1415" s="282"/>
      <c r="BD1415" s="282"/>
      <c r="BE1415" s="283"/>
      <c r="BG1415" s="282"/>
      <c r="BH1415" s="282"/>
      <c r="BI1415" s="282"/>
      <c r="BL1415" s="421"/>
      <c r="BM1415" s="424"/>
      <c r="BN1415" s="424"/>
      <c r="BO1415" s="424"/>
      <c r="BP1415" s="424"/>
      <c r="BQ1415" s="421"/>
      <c r="BR1415" s="421"/>
      <c r="BV1415" s="282"/>
      <c r="BW1415" s="283"/>
      <c r="BY1415" s="283"/>
      <c r="BZ1415" s="283"/>
      <c r="CA1415" s="283"/>
      <c r="CB1415" s="282"/>
      <c r="CC1415" s="282"/>
      <c r="CD1415" s="282"/>
      <c r="CE1415" s="282"/>
      <c r="CG1415" s="427"/>
      <c r="CH1415" s="402"/>
      <c r="CI1415" s="424"/>
      <c r="CJ1415" s="282"/>
      <c r="CK1415" s="282"/>
      <c r="CL1415" s="283"/>
      <c r="CM1415" s="283"/>
      <c r="CP1415" s="282"/>
      <c r="DC1415" s="282"/>
      <c r="DD1415" s="282"/>
      <c r="DE1415" s="282"/>
      <c r="DF1415" s="282"/>
      <c r="DG1415" s="282"/>
      <c r="DH1415" s="282"/>
      <c r="DI1415" s="282"/>
      <c r="DJ1415" s="282"/>
      <c r="EF1415" s="495" t="str">
        <f>""&amp;(MID(数据表!AZ1415,1,MIN(FIND({"(";"（"},数据表!AZ1415&amp;"(（",1)-1)))&amp;""</f>
        <v/>
      </c>
      <c r="EG1415" s="495" t="str">
        <f>""&amp;(MID(数据表!AZ1415,1,MIN(FIND({0;1;2;3;4;5;6;7;8;9},数据表!AZ1415&amp;"1234567890",1)-1)))&amp;""</f>
        <v/>
      </c>
    </row>
    <row r="1416" spans="2:137" s="310" customFormat="1" ht="12" customHeight="1">
      <c r="B1416" s="286"/>
      <c r="C1416" s="286"/>
      <c r="D1416" s="286"/>
      <c r="E1416" s="479"/>
      <c r="F1416" s="282"/>
      <c r="G1416" s="283"/>
      <c r="H1416" s="421"/>
      <c r="I1416" s="421"/>
      <c r="J1416" s="283"/>
      <c r="K1416" s="421"/>
      <c r="L1416" s="282"/>
      <c r="N1416" s="282"/>
      <c r="S1416" s="282"/>
      <c r="T1416" s="283"/>
      <c r="U1416" s="283"/>
      <c r="V1416" s="283"/>
      <c r="W1416" s="283"/>
      <c r="X1416" s="283"/>
      <c r="Y1416" s="282"/>
      <c r="Z1416" s="282"/>
      <c r="AA1416" s="283"/>
      <c r="AB1416" s="282"/>
      <c r="AC1416" s="282"/>
      <c r="AD1416" s="282"/>
      <c r="AE1416" s="282"/>
      <c r="AF1416" s="283"/>
      <c r="AG1416" s="402"/>
      <c r="AH1416" s="283"/>
      <c r="AI1416" s="283"/>
      <c r="AJ1416" s="283"/>
      <c r="AK1416" s="283"/>
      <c r="AL1416" s="283"/>
      <c r="AM1416" s="282"/>
      <c r="AN1416" s="282"/>
      <c r="AO1416" s="282"/>
      <c r="AP1416" s="282"/>
      <c r="AQ1416" s="282"/>
      <c r="AR1416" s="282"/>
      <c r="AT1416" s="283"/>
      <c r="AU1416" s="283"/>
      <c r="AV1416" s="283"/>
      <c r="AW1416" s="283"/>
      <c r="AY1416" s="283"/>
      <c r="AZ1416" s="282"/>
      <c r="BA1416" s="283"/>
      <c r="BB1416" s="282"/>
      <c r="BC1416" s="282"/>
      <c r="BD1416" s="282"/>
      <c r="BE1416" s="283"/>
      <c r="BG1416" s="282"/>
      <c r="BH1416" s="282"/>
      <c r="BI1416" s="282"/>
      <c r="BL1416" s="421"/>
      <c r="BM1416" s="424"/>
      <c r="BN1416" s="424"/>
      <c r="BO1416" s="424"/>
      <c r="BP1416" s="424"/>
      <c r="BQ1416" s="421"/>
      <c r="BR1416" s="421"/>
      <c r="BV1416" s="282"/>
      <c r="BW1416" s="283"/>
      <c r="BY1416" s="283"/>
      <c r="BZ1416" s="283"/>
      <c r="CA1416" s="283"/>
      <c r="CB1416" s="282"/>
      <c r="CC1416" s="282"/>
      <c r="CD1416" s="282"/>
      <c r="CE1416" s="282"/>
      <c r="CG1416" s="427"/>
      <c r="CH1416" s="402"/>
      <c r="CI1416" s="424"/>
      <c r="CJ1416" s="282"/>
      <c r="CK1416" s="282"/>
      <c r="CL1416" s="283"/>
      <c r="CM1416" s="283"/>
      <c r="CP1416" s="282"/>
      <c r="DC1416" s="282"/>
      <c r="DD1416" s="282"/>
      <c r="DE1416" s="282"/>
      <c r="DF1416" s="282"/>
      <c r="DG1416" s="282"/>
      <c r="DH1416" s="282"/>
      <c r="DI1416" s="282"/>
      <c r="DJ1416" s="282"/>
      <c r="EF1416" s="495" t="str">
        <f>""&amp;(MID(数据表!AZ1416,1,MIN(FIND({"(";"（"},数据表!AZ1416&amp;"(（",1)-1)))&amp;""</f>
        <v/>
      </c>
      <c r="EG1416" s="495" t="str">
        <f>""&amp;(MID(数据表!AZ1416,1,MIN(FIND({0;1;2;3;4;5;6;7;8;9},数据表!AZ1416&amp;"1234567890",1)-1)))&amp;""</f>
        <v/>
      </c>
    </row>
    <row r="1417" spans="2:137" s="310" customFormat="1" ht="12" customHeight="1">
      <c r="B1417" s="286"/>
      <c r="C1417" s="286"/>
      <c r="D1417" s="286"/>
      <c r="E1417" s="479"/>
      <c r="F1417" s="282"/>
      <c r="G1417" s="283"/>
      <c r="H1417" s="421"/>
      <c r="I1417" s="421"/>
      <c r="J1417" s="283"/>
      <c r="K1417" s="421"/>
      <c r="L1417" s="282"/>
      <c r="N1417" s="282"/>
      <c r="S1417" s="282"/>
      <c r="T1417" s="283"/>
      <c r="U1417" s="283"/>
      <c r="V1417" s="283"/>
      <c r="W1417" s="283"/>
      <c r="X1417" s="283"/>
      <c r="Y1417" s="282"/>
      <c r="Z1417" s="282"/>
      <c r="AA1417" s="283"/>
      <c r="AB1417" s="282"/>
      <c r="AC1417" s="282"/>
      <c r="AD1417" s="282"/>
      <c r="AE1417" s="282"/>
      <c r="AF1417" s="283"/>
      <c r="AG1417" s="402"/>
      <c r="AH1417" s="283"/>
      <c r="AI1417" s="283"/>
      <c r="AJ1417" s="283"/>
      <c r="AK1417" s="283"/>
      <c r="AL1417" s="283"/>
      <c r="AM1417" s="282"/>
      <c r="AN1417" s="282"/>
      <c r="AO1417" s="282"/>
      <c r="AP1417" s="282"/>
      <c r="AQ1417" s="282"/>
      <c r="AR1417" s="282"/>
      <c r="AT1417" s="283"/>
      <c r="AU1417" s="283"/>
      <c r="AV1417" s="283"/>
      <c r="AW1417" s="283"/>
      <c r="AY1417" s="283"/>
      <c r="AZ1417" s="282"/>
      <c r="BA1417" s="283"/>
      <c r="BB1417" s="282"/>
      <c r="BC1417" s="282"/>
      <c r="BD1417" s="282"/>
      <c r="BE1417" s="283"/>
      <c r="BG1417" s="282"/>
      <c r="BH1417" s="282"/>
      <c r="BI1417" s="282"/>
      <c r="BL1417" s="421"/>
      <c r="BM1417" s="424"/>
      <c r="BN1417" s="424"/>
      <c r="BO1417" s="424"/>
      <c r="BP1417" s="424"/>
      <c r="BQ1417" s="421"/>
      <c r="BR1417" s="421"/>
      <c r="BV1417" s="282"/>
      <c r="BW1417" s="283"/>
      <c r="BY1417" s="283"/>
      <c r="BZ1417" s="283"/>
      <c r="CA1417" s="283"/>
      <c r="CB1417" s="282"/>
      <c r="CC1417" s="282"/>
      <c r="CD1417" s="282"/>
      <c r="CE1417" s="282"/>
      <c r="CG1417" s="427"/>
      <c r="CH1417" s="402"/>
      <c r="CI1417" s="424"/>
      <c r="CJ1417" s="282"/>
      <c r="CK1417" s="282"/>
      <c r="CL1417" s="283"/>
      <c r="CM1417" s="283"/>
      <c r="CP1417" s="282"/>
      <c r="DC1417" s="282"/>
      <c r="DD1417" s="282"/>
      <c r="DE1417" s="282"/>
      <c r="DF1417" s="282"/>
      <c r="DG1417" s="282"/>
      <c r="DH1417" s="282"/>
      <c r="DI1417" s="282"/>
      <c r="DJ1417" s="282"/>
      <c r="EF1417" s="495" t="str">
        <f>""&amp;(MID(数据表!AZ1417,1,MIN(FIND({"(";"（"},数据表!AZ1417&amp;"(（",1)-1)))&amp;""</f>
        <v/>
      </c>
      <c r="EG1417" s="495" t="str">
        <f>""&amp;(MID(数据表!AZ1417,1,MIN(FIND({0;1;2;3;4;5;6;7;8;9},数据表!AZ1417&amp;"1234567890",1)-1)))&amp;""</f>
        <v/>
      </c>
    </row>
    <row r="1418" spans="2:137" s="310" customFormat="1" ht="12" customHeight="1">
      <c r="B1418" s="286"/>
      <c r="C1418" s="286"/>
      <c r="D1418" s="286"/>
      <c r="E1418" s="479"/>
      <c r="F1418" s="282"/>
      <c r="G1418" s="283"/>
      <c r="H1418" s="421"/>
      <c r="I1418" s="421"/>
      <c r="J1418" s="283"/>
      <c r="K1418" s="421"/>
      <c r="L1418" s="282"/>
      <c r="N1418" s="282"/>
      <c r="S1418" s="282"/>
      <c r="T1418" s="283"/>
      <c r="U1418" s="283"/>
      <c r="V1418" s="283"/>
      <c r="W1418" s="283"/>
      <c r="X1418" s="283"/>
      <c r="Y1418" s="282"/>
      <c r="Z1418" s="282"/>
      <c r="AA1418" s="283"/>
      <c r="AB1418" s="282"/>
      <c r="AC1418" s="282"/>
      <c r="AD1418" s="282"/>
      <c r="AE1418" s="282"/>
      <c r="AF1418" s="283"/>
      <c r="AG1418" s="402"/>
      <c r="AH1418" s="283"/>
      <c r="AI1418" s="283"/>
      <c r="AJ1418" s="283"/>
      <c r="AK1418" s="283"/>
      <c r="AL1418" s="283"/>
      <c r="AM1418" s="282"/>
      <c r="AN1418" s="282"/>
      <c r="AO1418" s="282"/>
      <c r="AP1418" s="282"/>
      <c r="AQ1418" s="282"/>
      <c r="AR1418" s="282"/>
      <c r="AT1418" s="283"/>
      <c r="AU1418" s="283"/>
      <c r="AV1418" s="283"/>
      <c r="AW1418" s="283"/>
      <c r="AY1418" s="283"/>
      <c r="AZ1418" s="282"/>
      <c r="BA1418" s="283"/>
      <c r="BB1418" s="282"/>
      <c r="BC1418" s="282"/>
      <c r="BD1418" s="282"/>
      <c r="BE1418" s="283"/>
      <c r="BG1418" s="282"/>
      <c r="BH1418" s="282"/>
      <c r="BI1418" s="282"/>
      <c r="BL1418" s="421"/>
      <c r="BM1418" s="424"/>
      <c r="BN1418" s="424"/>
      <c r="BO1418" s="424"/>
      <c r="BP1418" s="424"/>
      <c r="BQ1418" s="421"/>
      <c r="BR1418" s="421"/>
      <c r="BV1418" s="282"/>
      <c r="BW1418" s="283"/>
      <c r="BY1418" s="283"/>
      <c r="BZ1418" s="283"/>
      <c r="CA1418" s="283"/>
      <c r="CB1418" s="282"/>
      <c r="CC1418" s="282"/>
      <c r="CD1418" s="282"/>
      <c r="CE1418" s="282"/>
      <c r="CG1418" s="427"/>
      <c r="CH1418" s="402"/>
      <c r="CI1418" s="424"/>
      <c r="CJ1418" s="282"/>
      <c r="CK1418" s="282"/>
      <c r="CL1418" s="283"/>
      <c r="CM1418" s="283"/>
      <c r="CP1418" s="282"/>
      <c r="DC1418" s="282"/>
      <c r="DD1418" s="282"/>
      <c r="DE1418" s="282"/>
      <c r="DF1418" s="282"/>
      <c r="DG1418" s="282"/>
      <c r="DH1418" s="282"/>
      <c r="DI1418" s="282"/>
      <c r="DJ1418" s="282"/>
      <c r="EF1418" s="495" t="str">
        <f>""&amp;(MID(数据表!AZ1418,1,MIN(FIND({"(";"（"},数据表!AZ1418&amp;"(（",1)-1)))&amp;""</f>
        <v/>
      </c>
      <c r="EG1418" s="495" t="str">
        <f>""&amp;(MID(数据表!AZ1418,1,MIN(FIND({0;1;2;3;4;5;6;7;8;9},数据表!AZ1418&amp;"1234567890",1)-1)))&amp;""</f>
        <v/>
      </c>
    </row>
    <row r="1419" spans="2:137" s="310" customFormat="1" ht="12" customHeight="1">
      <c r="B1419" s="286"/>
      <c r="C1419" s="286"/>
      <c r="D1419" s="286"/>
      <c r="E1419" s="479"/>
      <c r="F1419" s="282"/>
      <c r="G1419" s="283"/>
      <c r="H1419" s="421"/>
      <c r="I1419" s="421"/>
      <c r="J1419" s="283"/>
      <c r="K1419" s="421"/>
      <c r="L1419" s="282"/>
      <c r="N1419" s="282"/>
      <c r="S1419" s="282"/>
      <c r="T1419" s="283"/>
      <c r="U1419" s="283"/>
      <c r="V1419" s="283"/>
      <c r="W1419" s="283"/>
      <c r="X1419" s="283"/>
      <c r="Y1419" s="282"/>
      <c r="Z1419" s="282"/>
      <c r="AA1419" s="283"/>
      <c r="AB1419" s="282"/>
      <c r="AC1419" s="282"/>
      <c r="AD1419" s="282"/>
      <c r="AE1419" s="282"/>
      <c r="AF1419" s="283"/>
      <c r="AG1419" s="402"/>
      <c r="AH1419" s="283"/>
      <c r="AI1419" s="283"/>
      <c r="AJ1419" s="283"/>
      <c r="AK1419" s="283"/>
      <c r="AL1419" s="283"/>
      <c r="AM1419" s="282"/>
      <c r="AN1419" s="282"/>
      <c r="AO1419" s="282"/>
      <c r="AP1419" s="282"/>
      <c r="AQ1419" s="282"/>
      <c r="AR1419" s="282"/>
      <c r="AT1419" s="283"/>
      <c r="AU1419" s="283"/>
      <c r="AV1419" s="283"/>
      <c r="AW1419" s="283"/>
      <c r="AY1419" s="283"/>
      <c r="AZ1419" s="282"/>
      <c r="BA1419" s="283"/>
      <c r="BB1419" s="282"/>
      <c r="BC1419" s="282"/>
      <c r="BD1419" s="282"/>
      <c r="BE1419" s="283"/>
      <c r="BG1419" s="282"/>
      <c r="BH1419" s="282"/>
      <c r="BI1419" s="282"/>
      <c r="BL1419" s="421"/>
      <c r="BM1419" s="424"/>
      <c r="BN1419" s="424"/>
      <c r="BO1419" s="424"/>
      <c r="BP1419" s="424"/>
      <c r="BQ1419" s="421"/>
      <c r="BR1419" s="421"/>
      <c r="BV1419" s="282"/>
      <c r="BW1419" s="283"/>
      <c r="BY1419" s="283"/>
      <c r="BZ1419" s="283"/>
      <c r="CA1419" s="283"/>
      <c r="CB1419" s="282"/>
      <c r="CC1419" s="282"/>
      <c r="CD1419" s="282"/>
      <c r="CE1419" s="282"/>
      <c r="CG1419" s="427"/>
      <c r="CH1419" s="402"/>
      <c r="CI1419" s="424"/>
      <c r="CJ1419" s="282"/>
      <c r="CK1419" s="282"/>
      <c r="CL1419" s="283"/>
      <c r="CM1419" s="283"/>
      <c r="CP1419" s="282"/>
      <c r="DC1419" s="282"/>
      <c r="DD1419" s="282"/>
      <c r="DE1419" s="282"/>
      <c r="DF1419" s="282"/>
      <c r="DG1419" s="282"/>
      <c r="DH1419" s="282"/>
      <c r="DI1419" s="282"/>
      <c r="DJ1419" s="282"/>
      <c r="EF1419" s="495" t="str">
        <f>""&amp;(MID(数据表!AZ1419,1,MIN(FIND({"(";"（"},数据表!AZ1419&amp;"(（",1)-1)))&amp;""</f>
        <v/>
      </c>
      <c r="EG1419" s="495" t="str">
        <f>""&amp;(MID(数据表!AZ1419,1,MIN(FIND({0;1;2;3;4;5;6;7;8;9},数据表!AZ1419&amp;"1234567890",1)-1)))&amp;""</f>
        <v/>
      </c>
    </row>
    <row r="1420" spans="2:137" s="310" customFormat="1" ht="12" customHeight="1">
      <c r="B1420" s="286"/>
      <c r="C1420" s="286"/>
      <c r="D1420" s="286"/>
      <c r="E1420" s="479"/>
      <c r="F1420" s="282"/>
      <c r="G1420" s="283"/>
      <c r="H1420" s="421"/>
      <c r="I1420" s="421"/>
      <c r="J1420" s="283"/>
      <c r="K1420" s="421"/>
      <c r="L1420" s="282"/>
      <c r="N1420" s="282"/>
      <c r="S1420" s="282"/>
      <c r="T1420" s="283"/>
      <c r="U1420" s="283"/>
      <c r="V1420" s="283"/>
      <c r="W1420" s="283"/>
      <c r="X1420" s="283"/>
      <c r="Y1420" s="282"/>
      <c r="Z1420" s="282"/>
      <c r="AA1420" s="283"/>
      <c r="AB1420" s="282"/>
      <c r="AC1420" s="282"/>
      <c r="AD1420" s="282"/>
      <c r="AE1420" s="282"/>
      <c r="AF1420" s="283"/>
      <c r="AG1420" s="402"/>
      <c r="AH1420" s="283"/>
      <c r="AI1420" s="283"/>
      <c r="AJ1420" s="283"/>
      <c r="AK1420" s="283"/>
      <c r="AL1420" s="283"/>
      <c r="AM1420" s="282"/>
      <c r="AN1420" s="282"/>
      <c r="AO1420" s="282"/>
      <c r="AP1420" s="282"/>
      <c r="AQ1420" s="282"/>
      <c r="AR1420" s="282"/>
      <c r="AT1420" s="283"/>
      <c r="AU1420" s="283"/>
      <c r="AV1420" s="283"/>
      <c r="AW1420" s="283"/>
      <c r="AY1420" s="283"/>
      <c r="AZ1420" s="282"/>
      <c r="BA1420" s="283"/>
      <c r="BB1420" s="282"/>
      <c r="BC1420" s="282"/>
      <c r="BD1420" s="282"/>
      <c r="BE1420" s="283"/>
      <c r="BG1420" s="282"/>
      <c r="BH1420" s="282"/>
      <c r="BI1420" s="282"/>
      <c r="BL1420" s="421"/>
      <c r="BM1420" s="424"/>
      <c r="BN1420" s="424"/>
      <c r="BO1420" s="424"/>
      <c r="BP1420" s="424"/>
      <c r="BQ1420" s="421"/>
      <c r="BR1420" s="421"/>
      <c r="BV1420" s="282"/>
      <c r="BW1420" s="283"/>
      <c r="BY1420" s="283"/>
      <c r="BZ1420" s="283"/>
      <c r="CA1420" s="283"/>
      <c r="CB1420" s="282"/>
      <c r="CC1420" s="282"/>
      <c r="CD1420" s="282"/>
      <c r="CE1420" s="282"/>
      <c r="CG1420" s="427"/>
      <c r="CH1420" s="402"/>
      <c r="CI1420" s="424"/>
      <c r="CJ1420" s="282"/>
      <c r="CK1420" s="282"/>
      <c r="CL1420" s="283"/>
      <c r="CM1420" s="283"/>
      <c r="CP1420" s="282"/>
      <c r="DC1420" s="282"/>
      <c r="DD1420" s="282"/>
      <c r="DE1420" s="282"/>
      <c r="DF1420" s="282"/>
      <c r="DG1420" s="282"/>
      <c r="DH1420" s="282"/>
      <c r="DI1420" s="282"/>
      <c r="DJ1420" s="282"/>
      <c r="EF1420" s="495" t="str">
        <f>""&amp;(MID(数据表!AZ1420,1,MIN(FIND({"(";"（"},数据表!AZ1420&amp;"(（",1)-1)))&amp;""</f>
        <v/>
      </c>
      <c r="EG1420" s="495" t="str">
        <f>""&amp;(MID(数据表!AZ1420,1,MIN(FIND({0;1;2;3;4;5;6;7;8;9},数据表!AZ1420&amp;"1234567890",1)-1)))&amp;""</f>
        <v/>
      </c>
    </row>
    <row r="1421" spans="2:137" s="310" customFormat="1" ht="12" customHeight="1">
      <c r="B1421" s="286"/>
      <c r="C1421" s="286"/>
      <c r="D1421" s="286"/>
      <c r="E1421" s="479"/>
      <c r="F1421" s="282"/>
      <c r="G1421" s="283"/>
      <c r="H1421" s="421"/>
      <c r="I1421" s="421"/>
      <c r="J1421" s="283"/>
      <c r="K1421" s="421"/>
      <c r="L1421" s="282"/>
      <c r="N1421" s="282"/>
      <c r="S1421" s="282"/>
      <c r="T1421" s="283"/>
      <c r="U1421" s="283"/>
      <c r="V1421" s="283"/>
      <c r="W1421" s="283"/>
      <c r="X1421" s="283"/>
      <c r="Y1421" s="282"/>
      <c r="Z1421" s="282"/>
      <c r="AA1421" s="283"/>
      <c r="AB1421" s="282"/>
      <c r="AC1421" s="282"/>
      <c r="AD1421" s="282"/>
      <c r="AE1421" s="282"/>
      <c r="AF1421" s="283"/>
      <c r="AG1421" s="402"/>
      <c r="AH1421" s="283"/>
      <c r="AI1421" s="283"/>
      <c r="AJ1421" s="283"/>
      <c r="AK1421" s="283"/>
      <c r="AL1421" s="283"/>
      <c r="AM1421" s="282"/>
      <c r="AN1421" s="282"/>
      <c r="AO1421" s="282"/>
      <c r="AP1421" s="282"/>
      <c r="AQ1421" s="282"/>
      <c r="AR1421" s="282"/>
      <c r="AT1421" s="283"/>
      <c r="AU1421" s="283"/>
      <c r="AV1421" s="283"/>
      <c r="AW1421" s="283"/>
      <c r="AY1421" s="283"/>
      <c r="AZ1421" s="282"/>
      <c r="BA1421" s="283"/>
      <c r="BB1421" s="282"/>
      <c r="BC1421" s="282"/>
      <c r="BD1421" s="282"/>
      <c r="BE1421" s="283"/>
      <c r="BG1421" s="282"/>
      <c r="BH1421" s="282"/>
      <c r="BI1421" s="282"/>
      <c r="BL1421" s="421"/>
      <c r="BM1421" s="424"/>
      <c r="BN1421" s="424"/>
      <c r="BO1421" s="424"/>
      <c r="BP1421" s="424"/>
      <c r="BQ1421" s="421"/>
      <c r="BR1421" s="421"/>
      <c r="BV1421" s="282"/>
      <c r="BW1421" s="283"/>
      <c r="BY1421" s="283"/>
      <c r="BZ1421" s="283"/>
      <c r="CA1421" s="283"/>
      <c r="CB1421" s="282"/>
      <c r="CC1421" s="282"/>
      <c r="CD1421" s="282"/>
      <c r="CE1421" s="282"/>
      <c r="CG1421" s="427"/>
      <c r="CH1421" s="402"/>
      <c r="CI1421" s="424"/>
      <c r="CJ1421" s="282"/>
      <c r="CK1421" s="282"/>
      <c r="CL1421" s="283"/>
      <c r="CM1421" s="283"/>
      <c r="CP1421" s="282"/>
      <c r="DC1421" s="282"/>
      <c r="DD1421" s="282"/>
      <c r="DE1421" s="282"/>
      <c r="DF1421" s="282"/>
      <c r="DG1421" s="282"/>
      <c r="DH1421" s="282"/>
      <c r="DI1421" s="282"/>
      <c r="DJ1421" s="282"/>
      <c r="EF1421" s="495" t="str">
        <f>""&amp;(MID(数据表!AZ1421,1,MIN(FIND({"(";"（"},数据表!AZ1421&amp;"(（",1)-1)))&amp;""</f>
        <v/>
      </c>
      <c r="EG1421" s="495" t="str">
        <f>""&amp;(MID(数据表!AZ1421,1,MIN(FIND({0;1;2;3;4;5;6;7;8;9},数据表!AZ1421&amp;"1234567890",1)-1)))&amp;""</f>
        <v/>
      </c>
    </row>
    <row r="1422" spans="2:137" s="310" customFormat="1" ht="12" customHeight="1">
      <c r="B1422" s="286"/>
      <c r="C1422" s="286"/>
      <c r="D1422" s="286"/>
      <c r="E1422" s="479"/>
      <c r="F1422" s="282"/>
      <c r="G1422" s="283"/>
      <c r="H1422" s="421"/>
      <c r="I1422" s="421"/>
      <c r="J1422" s="283"/>
      <c r="K1422" s="421"/>
      <c r="L1422" s="282"/>
      <c r="N1422" s="282"/>
      <c r="S1422" s="282"/>
      <c r="T1422" s="283"/>
      <c r="U1422" s="283"/>
      <c r="V1422" s="283"/>
      <c r="W1422" s="283"/>
      <c r="X1422" s="283"/>
      <c r="Y1422" s="282"/>
      <c r="Z1422" s="282"/>
      <c r="AA1422" s="283"/>
      <c r="AB1422" s="282"/>
      <c r="AC1422" s="282"/>
      <c r="AD1422" s="282"/>
      <c r="AE1422" s="282"/>
      <c r="AF1422" s="283"/>
      <c r="AG1422" s="402"/>
      <c r="AH1422" s="283"/>
      <c r="AI1422" s="283"/>
      <c r="AJ1422" s="283"/>
      <c r="AK1422" s="283"/>
      <c r="AL1422" s="283"/>
      <c r="AM1422" s="282"/>
      <c r="AN1422" s="282"/>
      <c r="AO1422" s="282"/>
      <c r="AP1422" s="282"/>
      <c r="AQ1422" s="282"/>
      <c r="AR1422" s="282"/>
      <c r="AT1422" s="283"/>
      <c r="AU1422" s="283"/>
      <c r="AV1422" s="283"/>
      <c r="AW1422" s="283"/>
      <c r="AY1422" s="283"/>
      <c r="AZ1422" s="282"/>
      <c r="BA1422" s="283"/>
      <c r="BB1422" s="282"/>
      <c r="BC1422" s="282"/>
      <c r="BD1422" s="282"/>
      <c r="BE1422" s="283"/>
      <c r="BG1422" s="282"/>
      <c r="BH1422" s="282"/>
      <c r="BI1422" s="282"/>
      <c r="BL1422" s="421"/>
      <c r="BM1422" s="424"/>
      <c r="BN1422" s="424"/>
      <c r="BO1422" s="424"/>
      <c r="BP1422" s="424"/>
      <c r="BQ1422" s="421"/>
      <c r="BR1422" s="421"/>
      <c r="BV1422" s="282"/>
      <c r="BW1422" s="283"/>
      <c r="BY1422" s="283"/>
      <c r="BZ1422" s="283"/>
      <c r="CA1422" s="283"/>
      <c r="CB1422" s="282"/>
      <c r="CC1422" s="282"/>
      <c r="CD1422" s="282"/>
      <c r="CE1422" s="282"/>
      <c r="CG1422" s="427"/>
      <c r="CH1422" s="402"/>
      <c r="CI1422" s="424"/>
      <c r="CJ1422" s="282"/>
      <c r="CK1422" s="282"/>
      <c r="CL1422" s="283"/>
      <c r="CM1422" s="283"/>
      <c r="CP1422" s="282"/>
      <c r="DC1422" s="282"/>
      <c r="DD1422" s="282"/>
      <c r="DE1422" s="282"/>
      <c r="DF1422" s="282"/>
      <c r="DG1422" s="282"/>
      <c r="DH1422" s="282"/>
      <c r="DI1422" s="282"/>
      <c r="DJ1422" s="282"/>
      <c r="EF1422" s="495" t="str">
        <f>""&amp;(MID(数据表!AZ1422,1,MIN(FIND({"(";"（"},数据表!AZ1422&amp;"(（",1)-1)))&amp;""</f>
        <v/>
      </c>
      <c r="EG1422" s="495" t="str">
        <f>""&amp;(MID(数据表!AZ1422,1,MIN(FIND({0;1;2;3;4;5;6;7;8;9},数据表!AZ1422&amp;"1234567890",1)-1)))&amp;""</f>
        <v/>
      </c>
    </row>
    <row r="1423" spans="2:137" s="310" customFormat="1" ht="12" customHeight="1">
      <c r="B1423" s="286"/>
      <c r="C1423" s="286"/>
      <c r="D1423" s="286"/>
      <c r="E1423" s="479"/>
      <c r="F1423" s="282"/>
      <c r="G1423" s="283"/>
      <c r="H1423" s="421"/>
      <c r="I1423" s="421"/>
      <c r="J1423" s="283"/>
      <c r="K1423" s="421"/>
      <c r="L1423" s="282"/>
      <c r="N1423" s="282"/>
      <c r="S1423" s="282"/>
      <c r="T1423" s="283"/>
      <c r="U1423" s="283"/>
      <c r="V1423" s="283"/>
      <c r="W1423" s="283"/>
      <c r="X1423" s="283"/>
      <c r="Y1423" s="282"/>
      <c r="Z1423" s="282"/>
      <c r="AA1423" s="283"/>
      <c r="AB1423" s="282"/>
      <c r="AC1423" s="282"/>
      <c r="AD1423" s="282"/>
      <c r="AE1423" s="282"/>
      <c r="AF1423" s="283"/>
      <c r="AG1423" s="402"/>
      <c r="AH1423" s="283"/>
      <c r="AI1423" s="283"/>
      <c r="AJ1423" s="283"/>
      <c r="AK1423" s="283"/>
      <c r="AL1423" s="283"/>
      <c r="AM1423" s="282"/>
      <c r="AN1423" s="282"/>
      <c r="AO1423" s="282"/>
      <c r="AP1423" s="282"/>
      <c r="AQ1423" s="282"/>
      <c r="AR1423" s="282"/>
      <c r="AT1423" s="283"/>
      <c r="AU1423" s="283"/>
      <c r="AV1423" s="283"/>
      <c r="AW1423" s="283"/>
      <c r="AY1423" s="283"/>
      <c r="AZ1423" s="282"/>
      <c r="BA1423" s="283"/>
      <c r="BB1423" s="282"/>
      <c r="BC1423" s="282"/>
      <c r="BD1423" s="282"/>
      <c r="BE1423" s="283"/>
      <c r="BG1423" s="282"/>
      <c r="BH1423" s="282"/>
      <c r="BI1423" s="282"/>
      <c r="BL1423" s="421"/>
      <c r="BM1423" s="424"/>
      <c r="BN1423" s="424"/>
      <c r="BO1423" s="424"/>
      <c r="BP1423" s="424"/>
      <c r="BQ1423" s="421"/>
      <c r="BR1423" s="421"/>
      <c r="BV1423" s="282"/>
      <c r="BW1423" s="283"/>
      <c r="BY1423" s="283"/>
      <c r="BZ1423" s="283"/>
      <c r="CA1423" s="283"/>
      <c r="CB1423" s="282"/>
      <c r="CC1423" s="282"/>
      <c r="CD1423" s="282"/>
      <c r="CE1423" s="282"/>
      <c r="CG1423" s="427"/>
      <c r="CH1423" s="402"/>
      <c r="CI1423" s="424"/>
      <c r="CJ1423" s="282"/>
      <c r="CK1423" s="282"/>
      <c r="CL1423" s="283"/>
      <c r="CM1423" s="283"/>
      <c r="CP1423" s="282"/>
      <c r="DC1423" s="282"/>
      <c r="DD1423" s="282"/>
      <c r="DE1423" s="282"/>
      <c r="DF1423" s="282"/>
      <c r="DG1423" s="282"/>
      <c r="DH1423" s="282"/>
      <c r="DI1423" s="282"/>
      <c r="DJ1423" s="282"/>
      <c r="EF1423" s="495" t="str">
        <f>""&amp;(MID(数据表!AZ1423,1,MIN(FIND({"(";"（"},数据表!AZ1423&amp;"(（",1)-1)))&amp;""</f>
        <v/>
      </c>
      <c r="EG1423" s="495" t="str">
        <f>""&amp;(MID(数据表!AZ1423,1,MIN(FIND({0;1;2;3;4;5;6;7;8;9},数据表!AZ1423&amp;"1234567890",1)-1)))&amp;""</f>
        <v/>
      </c>
    </row>
    <row r="1424" spans="2:137" s="310" customFormat="1" ht="12" customHeight="1">
      <c r="B1424" s="286"/>
      <c r="C1424" s="286"/>
      <c r="D1424" s="286"/>
      <c r="E1424" s="479"/>
      <c r="F1424" s="282"/>
      <c r="G1424" s="283"/>
      <c r="H1424" s="421"/>
      <c r="I1424" s="421"/>
      <c r="J1424" s="283"/>
      <c r="K1424" s="421"/>
      <c r="L1424" s="282"/>
      <c r="N1424" s="282"/>
      <c r="S1424" s="282"/>
      <c r="T1424" s="283"/>
      <c r="U1424" s="283"/>
      <c r="V1424" s="283"/>
      <c r="W1424" s="283"/>
      <c r="X1424" s="283"/>
      <c r="Y1424" s="282"/>
      <c r="Z1424" s="282"/>
      <c r="AA1424" s="283"/>
      <c r="AB1424" s="282"/>
      <c r="AC1424" s="282"/>
      <c r="AD1424" s="282"/>
      <c r="AE1424" s="282"/>
      <c r="AF1424" s="283"/>
      <c r="AG1424" s="402"/>
      <c r="AH1424" s="283"/>
      <c r="AI1424" s="283"/>
      <c r="AJ1424" s="283"/>
      <c r="AK1424" s="283"/>
      <c r="AL1424" s="283"/>
      <c r="AM1424" s="282"/>
      <c r="AN1424" s="282"/>
      <c r="AO1424" s="282"/>
      <c r="AP1424" s="282"/>
      <c r="AQ1424" s="282"/>
      <c r="AR1424" s="282"/>
      <c r="AT1424" s="283"/>
      <c r="AU1424" s="283"/>
      <c r="AV1424" s="283"/>
      <c r="AW1424" s="283"/>
      <c r="AY1424" s="283"/>
      <c r="AZ1424" s="282"/>
      <c r="BA1424" s="283"/>
      <c r="BB1424" s="282"/>
      <c r="BC1424" s="282"/>
      <c r="BD1424" s="282"/>
      <c r="BE1424" s="283"/>
      <c r="BG1424" s="282"/>
      <c r="BH1424" s="282"/>
      <c r="BI1424" s="282"/>
      <c r="BL1424" s="421"/>
      <c r="BM1424" s="424"/>
      <c r="BN1424" s="424"/>
      <c r="BO1424" s="424"/>
      <c r="BP1424" s="424"/>
      <c r="BQ1424" s="421"/>
      <c r="BR1424" s="421"/>
      <c r="BV1424" s="282"/>
      <c r="BW1424" s="283"/>
      <c r="BY1424" s="283"/>
      <c r="BZ1424" s="283"/>
      <c r="CA1424" s="283"/>
      <c r="CB1424" s="282"/>
      <c r="CC1424" s="282"/>
      <c r="CD1424" s="282"/>
      <c r="CE1424" s="282"/>
      <c r="CG1424" s="427"/>
      <c r="CH1424" s="402"/>
      <c r="CI1424" s="424"/>
      <c r="CJ1424" s="282"/>
      <c r="CK1424" s="282"/>
      <c r="CL1424" s="283"/>
      <c r="CM1424" s="283"/>
      <c r="CP1424" s="282"/>
      <c r="DC1424" s="282"/>
      <c r="DD1424" s="282"/>
      <c r="DE1424" s="282"/>
      <c r="DF1424" s="282"/>
      <c r="DG1424" s="282"/>
      <c r="DH1424" s="282"/>
      <c r="DI1424" s="282"/>
      <c r="DJ1424" s="282"/>
      <c r="EF1424" s="495" t="str">
        <f>""&amp;(MID(数据表!AZ1424,1,MIN(FIND({"(";"（"},数据表!AZ1424&amp;"(（",1)-1)))&amp;""</f>
        <v/>
      </c>
      <c r="EG1424" s="495" t="str">
        <f>""&amp;(MID(数据表!AZ1424,1,MIN(FIND({0;1;2;3;4;5;6;7;8;9},数据表!AZ1424&amp;"1234567890",1)-1)))&amp;""</f>
        <v/>
      </c>
    </row>
    <row r="1425" spans="2:137" s="310" customFormat="1" ht="12" customHeight="1">
      <c r="B1425" s="286"/>
      <c r="C1425" s="286"/>
      <c r="D1425" s="286"/>
      <c r="E1425" s="479"/>
      <c r="F1425" s="282"/>
      <c r="G1425" s="283"/>
      <c r="H1425" s="421"/>
      <c r="I1425" s="421"/>
      <c r="J1425" s="283"/>
      <c r="K1425" s="421"/>
      <c r="L1425" s="282"/>
      <c r="N1425" s="282"/>
      <c r="S1425" s="282"/>
      <c r="T1425" s="283"/>
      <c r="U1425" s="283"/>
      <c r="V1425" s="283"/>
      <c r="W1425" s="283"/>
      <c r="X1425" s="283"/>
      <c r="Y1425" s="282"/>
      <c r="Z1425" s="282"/>
      <c r="AA1425" s="283"/>
      <c r="AB1425" s="282"/>
      <c r="AC1425" s="282"/>
      <c r="AD1425" s="282"/>
      <c r="AE1425" s="282"/>
      <c r="AF1425" s="283"/>
      <c r="AG1425" s="402"/>
      <c r="AH1425" s="283"/>
      <c r="AI1425" s="283"/>
      <c r="AJ1425" s="283"/>
      <c r="AK1425" s="283"/>
      <c r="AL1425" s="283"/>
      <c r="AM1425" s="282"/>
      <c r="AN1425" s="282"/>
      <c r="AO1425" s="282"/>
      <c r="AP1425" s="282"/>
      <c r="AQ1425" s="282"/>
      <c r="AR1425" s="282"/>
      <c r="AT1425" s="283"/>
      <c r="AU1425" s="283"/>
      <c r="AV1425" s="283"/>
      <c r="AW1425" s="283"/>
      <c r="AY1425" s="283"/>
      <c r="AZ1425" s="282"/>
      <c r="BA1425" s="283"/>
      <c r="BB1425" s="282"/>
      <c r="BC1425" s="282"/>
      <c r="BD1425" s="282"/>
      <c r="BE1425" s="283"/>
      <c r="BG1425" s="282"/>
      <c r="BH1425" s="282"/>
      <c r="BI1425" s="282"/>
      <c r="BL1425" s="421"/>
      <c r="BM1425" s="424"/>
      <c r="BN1425" s="424"/>
      <c r="BO1425" s="424"/>
      <c r="BP1425" s="424"/>
      <c r="BQ1425" s="421"/>
      <c r="BR1425" s="421"/>
      <c r="BV1425" s="282"/>
      <c r="BW1425" s="283"/>
      <c r="BY1425" s="283"/>
      <c r="BZ1425" s="283"/>
      <c r="CA1425" s="283"/>
      <c r="CB1425" s="282"/>
      <c r="CC1425" s="282"/>
      <c r="CD1425" s="282"/>
      <c r="CE1425" s="282"/>
      <c r="CG1425" s="427"/>
      <c r="CH1425" s="402"/>
      <c r="CI1425" s="424"/>
      <c r="CJ1425" s="282"/>
      <c r="CK1425" s="282"/>
      <c r="CL1425" s="283"/>
      <c r="CM1425" s="283"/>
      <c r="CP1425" s="282"/>
      <c r="DC1425" s="282"/>
      <c r="DD1425" s="282"/>
      <c r="DE1425" s="282"/>
      <c r="DF1425" s="282"/>
      <c r="DG1425" s="282"/>
      <c r="DH1425" s="282"/>
      <c r="DI1425" s="282"/>
      <c r="DJ1425" s="282"/>
      <c r="EF1425" s="495" t="str">
        <f>""&amp;(MID(数据表!AZ1425,1,MIN(FIND({"(";"（"},数据表!AZ1425&amp;"(（",1)-1)))&amp;""</f>
        <v/>
      </c>
      <c r="EG1425" s="495" t="str">
        <f>""&amp;(MID(数据表!AZ1425,1,MIN(FIND({0;1;2;3;4;5;6;7;8;9},数据表!AZ1425&amp;"1234567890",1)-1)))&amp;""</f>
        <v/>
      </c>
    </row>
    <row r="1426" spans="2:137" s="310" customFormat="1" ht="12" customHeight="1">
      <c r="B1426" s="286"/>
      <c r="C1426" s="286"/>
      <c r="D1426" s="286"/>
      <c r="E1426" s="479"/>
      <c r="F1426" s="282"/>
      <c r="G1426" s="283"/>
      <c r="H1426" s="421"/>
      <c r="I1426" s="421"/>
      <c r="J1426" s="283"/>
      <c r="K1426" s="421"/>
      <c r="L1426" s="282"/>
      <c r="N1426" s="282"/>
      <c r="S1426" s="282"/>
      <c r="T1426" s="283"/>
      <c r="U1426" s="283"/>
      <c r="V1426" s="283"/>
      <c r="W1426" s="283"/>
      <c r="X1426" s="283"/>
      <c r="Y1426" s="282"/>
      <c r="Z1426" s="282"/>
      <c r="AA1426" s="283"/>
      <c r="AB1426" s="282"/>
      <c r="AC1426" s="282"/>
      <c r="AD1426" s="282"/>
      <c r="AE1426" s="282"/>
      <c r="AF1426" s="283"/>
      <c r="AG1426" s="402"/>
      <c r="AH1426" s="283"/>
      <c r="AI1426" s="283"/>
      <c r="AJ1426" s="283"/>
      <c r="AK1426" s="283"/>
      <c r="AL1426" s="283"/>
      <c r="AM1426" s="282"/>
      <c r="AN1426" s="282"/>
      <c r="AO1426" s="282"/>
      <c r="AP1426" s="282"/>
      <c r="AQ1426" s="282"/>
      <c r="AR1426" s="282"/>
      <c r="AT1426" s="283"/>
      <c r="AU1426" s="283"/>
      <c r="AV1426" s="283"/>
      <c r="AW1426" s="283"/>
      <c r="AY1426" s="283"/>
      <c r="AZ1426" s="282"/>
      <c r="BA1426" s="283"/>
      <c r="BB1426" s="282"/>
      <c r="BC1426" s="282"/>
      <c r="BD1426" s="282"/>
      <c r="BE1426" s="283"/>
      <c r="BG1426" s="282"/>
      <c r="BH1426" s="282"/>
      <c r="BI1426" s="282"/>
      <c r="BL1426" s="421"/>
      <c r="BM1426" s="424"/>
      <c r="BN1426" s="424"/>
      <c r="BO1426" s="424"/>
      <c r="BP1426" s="424"/>
      <c r="BQ1426" s="421"/>
      <c r="BR1426" s="421"/>
      <c r="BV1426" s="282"/>
      <c r="BW1426" s="283"/>
      <c r="BY1426" s="283"/>
      <c r="BZ1426" s="283"/>
      <c r="CA1426" s="283"/>
      <c r="CB1426" s="282"/>
      <c r="CC1426" s="282"/>
      <c r="CD1426" s="282"/>
      <c r="CE1426" s="282"/>
      <c r="CG1426" s="427"/>
      <c r="CH1426" s="402"/>
      <c r="CI1426" s="424"/>
      <c r="CJ1426" s="282"/>
      <c r="CK1426" s="282"/>
      <c r="CL1426" s="283"/>
      <c r="CM1426" s="283"/>
      <c r="CP1426" s="282"/>
      <c r="DC1426" s="282"/>
      <c r="DD1426" s="282"/>
      <c r="DE1426" s="282"/>
      <c r="DF1426" s="282"/>
      <c r="DG1426" s="282"/>
      <c r="DH1426" s="282"/>
      <c r="DI1426" s="282"/>
      <c r="DJ1426" s="282"/>
      <c r="EF1426" s="495" t="str">
        <f>""&amp;(MID(数据表!AZ1426,1,MIN(FIND({"(";"（"},数据表!AZ1426&amp;"(（",1)-1)))&amp;""</f>
        <v/>
      </c>
      <c r="EG1426" s="495" t="str">
        <f>""&amp;(MID(数据表!AZ1426,1,MIN(FIND({0;1;2;3;4;5;6;7;8;9},数据表!AZ1426&amp;"1234567890",1)-1)))&amp;""</f>
        <v/>
      </c>
    </row>
    <row r="1427" spans="2:137" s="310" customFormat="1" ht="12" customHeight="1">
      <c r="B1427" s="286"/>
      <c r="C1427" s="286"/>
      <c r="D1427" s="286"/>
      <c r="E1427" s="479"/>
      <c r="F1427" s="282"/>
      <c r="G1427" s="283"/>
      <c r="H1427" s="421"/>
      <c r="I1427" s="421"/>
      <c r="J1427" s="283"/>
      <c r="K1427" s="421"/>
      <c r="L1427" s="282"/>
      <c r="N1427" s="282"/>
      <c r="S1427" s="282"/>
      <c r="T1427" s="283"/>
      <c r="U1427" s="283"/>
      <c r="V1427" s="283"/>
      <c r="W1427" s="283"/>
      <c r="X1427" s="283"/>
      <c r="Y1427" s="282"/>
      <c r="Z1427" s="282"/>
      <c r="AA1427" s="283"/>
      <c r="AB1427" s="282"/>
      <c r="AC1427" s="282"/>
      <c r="AD1427" s="282"/>
      <c r="AE1427" s="282"/>
      <c r="AF1427" s="283"/>
      <c r="AG1427" s="402"/>
      <c r="AH1427" s="283"/>
      <c r="AI1427" s="283"/>
      <c r="AJ1427" s="283"/>
      <c r="AK1427" s="283"/>
      <c r="AL1427" s="283"/>
      <c r="AM1427" s="282"/>
      <c r="AN1427" s="282"/>
      <c r="AO1427" s="282"/>
      <c r="AP1427" s="282"/>
      <c r="AQ1427" s="282"/>
      <c r="AR1427" s="282"/>
      <c r="AT1427" s="283"/>
      <c r="AU1427" s="283"/>
      <c r="AV1427" s="283"/>
      <c r="AW1427" s="283"/>
      <c r="AY1427" s="283"/>
      <c r="AZ1427" s="282"/>
      <c r="BA1427" s="283"/>
      <c r="BB1427" s="282"/>
      <c r="BC1427" s="282"/>
      <c r="BD1427" s="282"/>
      <c r="BE1427" s="283"/>
      <c r="BG1427" s="282"/>
      <c r="BH1427" s="282"/>
      <c r="BI1427" s="282"/>
      <c r="BL1427" s="421"/>
      <c r="BM1427" s="424"/>
      <c r="BN1427" s="424"/>
      <c r="BO1427" s="424"/>
      <c r="BP1427" s="424"/>
      <c r="BQ1427" s="421"/>
      <c r="BR1427" s="421"/>
      <c r="BV1427" s="282"/>
      <c r="BW1427" s="283"/>
      <c r="BY1427" s="283"/>
      <c r="BZ1427" s="283"/>
      <c r="CA1427" s="283"/>
      <c r="CB1427" s="282"/>
      <c r="CC1427" s="282"/>
      <c r="CD1427" s="282"/>
      <c r="CE1427" s="282"/>
      <c r="CG1427" s="427"/>
      <c r="CH1427" s="402"/>
      <c r="CI1427" s="424"/>
      <c r="CJ1427" s="282"/>
      <c r="CK1427" s="282"/>
      <c r="CL1427" s="283"/>
      <c r="CM1427" s="283"/>
      <c r="CP1427" s="282"/>
      <c r="DC1427" s="282"/>
      <c r="DD1427" s="282"/>
      <c r="DE1427" s="282"/>
      <c r="DF1427" s="282"/>
      <c r="DG1427" s="282"/>
      <c r="DH1427" s="282"/>
      <c r="DI1427" s="282"/>
      <c r="DJ1427" s="282"/>
      <c r="EF1427" s="495" t="str">
        <f>""&amp;(MID(数据表!AZ1427,1,MIN(FIND({"(";"（"},数据表!AZ1427&amp;"(（",1)-1)))&amp;""</f>
        <v/>
      </c>
      <c r="EG1427" s="495" t="str">
        <f>""&amp;(MID(数据表!AZ1427,1,MIN(FIND({0;1;2;3;4;5;6;7;8;9},数据表!AZ1427&amp;"1234567890",1)-1)))&amp;""</f>
        <v/>
      </c>
    </row>
    <row r="1428" spans="2:137" s="310" customFormat="1" ht="12" customHeight="1">
      <c r="B1428" s="286"/>
      <c r="C1428" s="286"/>
      <c r="D1428" s="286"/>
      <c r="E1428" s="479"/>
      <c r="F1428" s="282"/>
      <c r="G1428" s="283"/>
      <c r="H1428" s="421"/>
      <c r="I1428" s="421"/>
      <c r="J1428" s="283"/>
      <c r="K1428" s="421"/>
      <c r="L1428" s="282"/>
      <c r="N1428" s="282"/>
      <c r="S1428" s="282"/>
      <c r="T1428" s="283"/>
      <c r="U1428" s="283"/>
      <c r="V1428" s="283"/>
      <c r="W1428" s="283"/>
      <c r="X1428" s="283"/>
      <c r="Y1428" s="282"/>
      <c r="Z1428" s="282"/>
      <c r="AA1428" s="283"/>
      <c r="AB1428" s="282"/>
      <c r="AC1428" s="282"/>
      <c r="AD1428" s="282"/>
      <c r="AE1428" s="282"/>
      <c r="AF1428" s="283"/>
      <c r="AG1428" s="402"/>
      <c r="AH1428" s="283"/>
      <c r="AI1428" s="283"/>
      <c r="AJ1428" s="283"/>
      <c r="AK1428" s="283"/>
      <c r="AL1428" s="283"/>
      <c r="AM1428" s="282"/>
      <c r="AN1428" s="282"/>
      <c r="AO1428" s="282"/>
      <c r="AP1428" s="282"/>
      <c r="AQ1428" s="282"/>
      <c r="AR1428" s="282"/>
      <c r="AT1428" s="283"/>
      <c r="AU1428" s="283"/>
      <c r="AV1428" s="283"/>
      <c r="AW1428" s="283"/>
      <c r="AY1428" s="283"/>
      <c r="AZ1428" s="282"/>
      <c r="BA1428" s="283"/>
      <c r="BB1428" s="282"/>
      <c r="BC1428" s="282"/>
      <c r="BD1428" s="282"/>
      <c r="BE1428" s="283"/>
      <c r="BG1428" s="282"/>
      <c r="BH1428" s="282"/>
      <c r="BI1428" s="282"/>
      <c r="BL1428" s="421"/>
      <c r="BM1428" s="424"/>
      <c r="BN1428" s="424"/>
      <c r="BO1428" s="424"/>
      <c r="BP1428" s="424"/>
      <c r="BQ1428" s="421"/>
      <c r="BR1428" s="421"/>
      <c r="BV1428" s="282"/>
      <c r="BW1428" s="283"/>
      <c r="BY1428" s="283"/>
      <c r="BZ1428" s="283"/>
      <c r="CA1428" s="283"/>
      <c r="CB1428" s="282"/>
      <c r="CC1428" s="282"/>
      <c r="CD1428" s="282"/>
      <c r="CE1428" s="282"/>
      <c r="CG1428" s="427"/>
      <c r="CH1428" s="402"/>
      <c r="CI1428" s="424"/>
      <c r="CJ1428" s="282"/>
      <c r="CK1428" s="282"/>
      <c r="CL1428" s="283"/>
      <c r="CM1428" s="283"/>
      <c r="CP1428" s="282"/>
      <c r="DC1428" s="282"/>
      <c r="DD1428" s="282"/>
      <c r="DE1428" s="282"/>
      <c r="DF1428" s="282"/>
      <c r="DG1428" s="282"/>
      <c r="DH1428" s="282"/>
      <c r="DI1428" s="282"/>
      <c r="DJ1428" s="282"/>
      <c r="EF1428" s="495" t="str">
        <f>""&amp;(MID(数据表!AZ1428,1,MIN(FIND({"(";"（"},数据表!AZ1428&amp;"(（",1)-1)))&amp;""</f>
        <v/>
      </c>
      <c r="EG1428" s="495" t="str">
        <f>""&amp;(MID(数据表!AZ1428,1,MIN(FIND({0;1;2;3;4;5;6;7;8;9},数据表!AZ1428&amp;"1234567890",1)-1)))&amp;""</f>
        <v/>
      </c>
    </row>
    <row r="1429" spans="2:137" s="310" customFormat="1" ht="12" customHeight="1">
      <c r="B1429" s="286"/>
      <c r="C1429" s="286"/>
      <c r="D1429" s="286"/>
      <c r="E1429" s="479"/>
      <c r="F1429" s="282"/>
      <c r="G1429" s="283"/>
      <c r="H1429" s="421"/>
      <c r="I1429" s="421"/>
      <c r="J1429" s="283"/>
      <c r="K1429" s="421"/>
      <c r="L1429" s="282"/>
      <c r="N1429" s="282"/>
      <c r="S1429" s="282"/>
      <c r="T1429" s="283"/>
      <c r="U1429" s="283"/>
      <c r="V1429" s="283"/>
      <c r="W1429" s="283"/>
      <c r="X1429" s="283"/>
      <c r="Y1429" s="282"/>
      <c r="Z1429" s="282"/>
      <c r="AA1429" s="283"/>
      <c r="AB1429" s="282"/>
      <c r="AC1429" s="282"/>
      <c r="AD1429" s="282"/>
      <c r="AE1429" s="282"/>
      <c r="AF1429" s="283"/>
      <c r="AG1429" s="402"/>
      <c r="AH1429" s="283"/>
      <c r="AI1429" s="283"/>
      <c r="AJ1429" s="283"/>
      <c r="AK1429" s="283"/>
      <c r="AL1429" s="283"/>
      <c r="AM1429" s="282"/>
      <c r="AN1429" s="282"/>
      <c r="AO1429" s="282"/>
      <c r="AP1429" s="282"/>
      <c r="AQ1429" s="282"/>
      <c r="AR1429" s="282"/>
      <c r="AT1429" s="283"/>
      <c r="AU1429" s="283"/>
      <c r="AV1429" s="283"/>
      <c r="AW1429" s="283"/>
      <c r="AY1429" s="283"/>
      <c r="AZ1429" s="282"/>
      <c r="BA1429" s="283"/>
      <c r="BB1429" s="282"/>
      <c r="BC1429" s="282"/>
      <c r="BD1429" s="282"/>
      <c r="BE1429" s="283"/>
      <c r="BG1429" s="282"/>
      <c r="BH1429" s="282"/>
      <c r="BI1429" s="282"/>
      <c r="BL1429" s="421"/>
      <c r="BM1429" s="424"/>
      <c r="BN1429" s="424"/>
      <c r="BO1429" s="424"/>
      <c r="BP1429" s="424"/>
      <c r="BQ1429" s="421"/>
      <c r="BR1429" s="421"/>
      <c r="BV1429" s="282"/>
      <c r="BW1429" s="283"/>
      <c r="BY1429" s="283"/>
      <c r="BZ1429" s="283"/>
      <c r="CA1429" s="283"/>
      <c r="CB1429" s="282"/>
      <c r="CC1429" s="282"/>
      <c r="CD1429" s="282"/>
      <c r="CE1429" s="282"/>
      <c r="CG1429" s="427"/>
      <c r="CH1429" s="402"/>
      <c r="CI1429" s="424"/>
      <c r="CJ1429" s="282"/>
      <c r="CK1429" s="282"/>
      <c r="CL1429" s="283"/>
      <c r="CM1429" s="283"/>
      <c r="CP1429" s="282"/>
      <c r="DC1429" s="282"/>
      <c r="DD1429" s="282"/>
      <c r="DE1429" s="282"/>
      <c r="DF1429" s="282"/>
      <c r="DG1429" s="282"/>
      <c r="DH1429" s="282"/>
      <c r="DI1429" s="282"/>
      <c r="DJ1429" s="282"/>
      <c r="EF1429" s="495" t="str">
        <f>""&amp;(MID(数据表!AZ1429,1,MIN(FIND({"(";"（"},数据表!AZ1429&amp;"(（",1)-1)))&amp;""</f>
        <v/>
      </c>
      <c r="EG1429" s="495" t="str">
        <f>""&amp;(MID(数据表!AZ1429,1,MIN(FIND({0;1;2;3;4;5;6;7;8;9},数据表!AZ1429&amp;"1234567890",1)-1)))&amp;""</f>
        <v/>
      </c>
    </row>
    <row r="1430" spans="2:137" s="310" customFormat="1" ht="12" customHeight="1">
      <c r="B1430" s="286"/>
      <c r="C1430" s="286"/>
      <c r="D1430" s="286"/>
      <c r="E1430" s="479"/>
      <c r="F1430" s="282"/>
      <c r="G1430" s="283"/>
      <c r="H1430" s="421"/>
      <c r="I1430" s="421"/>
      <c r="J1430" s="283"/>
      <c r="K1430" s="421"/>
      <c r="L1430" s="282"/>
      <c r="N1430" s="282"/>
      <c r="S1430" s="282"/>
      <c r="T1430" s="283"/>
      <c r="U1430" s="283"/>
      <c r="V1430" s="283"/>
      <c r="W1430" s="283"/>
      <c r="X1430" s="283"/>
      <c r="Y1430" s="282"/>
      <c r="Z1430" s="282"/>
      <c r="AA1430" s="283"/>
      <c r="AB1430" s="282"/>
      <c r="AC1430" s="282"/>
      <c r="AD1430" s="282"/>
      <c r="AE1430" s="282"/>
      <c r="AF1430" s="283"/>
      <c r="AG1430" s="402"/>
      <c r="AH1430" s="283"/>
      <c r="AI1430" s="283"/>
      <c r="AJ1430" s="283"/>
      <c r="AK1430" s="283"/>
      <c r="AL1430" s="283"/>
      <c r="AM1430" s="282"/>
      <c r="AN1430" s="282"/>
      <c r="AO1430" s="282"/>
      <c r="AP1430" s="282"/>
      <c r="AQ1430" s="282"/>
      <c r="AR1430" s="282"/>
      <c r="AT1430" s="283"/>
      <c r="AU1430" s="283"/>
      <c r="AV1430" s="283"/>
      <c r="AW1430" s="283"/>
      <c r="AY1430" s="283"/>
      <c r="AZ1430" s="282"/>
      <c r="BA1430" s="283"/>
      <c r="BB1430" s="282"/>
      <c r="BC1430" s="282"/>
      <c r="BD1430" s="282"/>
      <c r="BE1430" s="283"/>
      <c r="BG1430" s="282"/>
      <c r="BH1430" s="282"/>
      <c r="BI1430" s="282"/>
      <c r="BL1430" s="421"/>
      <c r="BM1430" s="424"/>
      <c r="BN1430" s="424"/>
      <c r="BO1430" s="424"/>
      <c r="BP1430" s="424"/>
      <c r="BQ1430" s="421"/>
      <c r="BR1430" s="421"/>
      <c r="BV1430" s="282"/>
      <c r="BW1430" s="283"/>
      <c r="BY1430" s="283"/>
      <c r="BZ1430" s="283"/>
      <c r="CA1430" s="283"/>
      <c r="CB1430" s="282"/>
      <c r="CC1430" s="282"/>
      <c r="CD1430" s="282"/>
      <c r="CE1430" s="282"/>
      <c r="CG1430" s="427"/>
      <c r="CH1430" s="402"/>
      <c r="CI1430" s="424"/>
      <c r="CJ1430" s="282"/>
      <c r="CK1430" s="282"/>
      <c r="CL1430" s="283"/>
      <c r="CM1430" s="283"/>
      <c r="CP1430" s="282"/>
      <c r="DC1430" s="282"/>
      <c r="DD1430" s="282"/>
      <c r="DE1430" s="282"/>
      <c r="DF1430" s="282"/>
      <c r="DG1430" s="282"/>
      <c r="DH1430" s="282"/>
      <c r="DI1430" s="282"/>
      <c r="DJ1430" s="282"/>
      <c r="EF1430" s="495" t="str">
        <f>""&amp;(MID(数据表!AZ1430,1,MIN(FIND({"(";"（"},数据表!AZ1430&amp;"(（",1)-1)))&amp;""</f>
        <v/>
      </c>
      <c r="EG1430" s="495" t="str">
        <f>""&amp;(MID(数据表!AZ1430,1,MIN(FIND({0;1;2;3;4;5;6;7;8;9},数据表!AZ1430&amp;"1234567890",1)-1)))&amp;""</f>
        <v/>
      </c>
    </row>
    <row r="1431" spans="2:137" s="310" customFormat="1" ht="12" customHeight="1">
      <c r="B1431" s="286"/>
      <c r="C1431" s="286"/>
      <c r="D1431" s="286"/>
      <c r="E1431" s="479"/>
      <c r="F1431" s="282"/>
      <c r="G1431" s="283"/>
      <c r="H1431" s="421"/>
      <c r="I1431" s="421"/>
      <c r="J1431" s="283"/>
      <c r="K1431" s="421"/>
      <c r="L1431" s="282"/>
      <c r="N1431" s="282"/>
      <c r="S1431" s="282"/>
      <c r="T1431" s="283"/>
      <c r="U1431" s="283"/>
      <c r="V1431" s="283"/>
      <c r="W1431" s="283"/>
      <c r="X1431" s="283"/>
      <c r="Y1431" s="282"/>
      <c r="Z1431" s="282"/>
      <c r="AA1431" s="283"/>
      <c r="AB1431" s="282"/>
      <c r="AC1431" s="282"/>
      <c r="AD1431" s="282"/>
      <c r="AE1431" s="282"/>
      <c r="AF1431" s="283"/>
      <c r="AG1431" s="402"/>
      <c r="AH1431" s="283"/>
      <c r="AI1431" s="283"/>
      <c r="AJ1431" s="283"/>
      <c r="AK1431" s="283"/>
      <c r="AL1431" s="283"/>
      <c r="AM1431" s="282"/>
      <c r="AN1431" s="282"/>
      <c r="AO1431" s="282"/>
      <c r="AP1431" s="282"/>
      <c r="AQ1431" s="282"/>
      <c r="AR1431" s="282"/>
      <c r="AT1431" s="283"/>
      <c r="AU1431" s="283"/>
      <c r="AV1431" s="283"/>
      <c r="AW1431" s="283"/>
      <c r="AY1431" s="283"/>
      <c r="AZ1431" s="282"/>
      <c r="BA1431" s="283"/>
      <c r="BB1431" s="282"/>
      <c r="BC1431" s="282"/>
      <c r="BD1431" s="282"/>
      <c r="BE1431" s="283"/>
      <c r="BG1431" s="282"/>
      <c r="BH1431" s="282"/>
      <c r="BI1431" s="282"/>
      <c r="BL1431" s="421"/>
      <c r="BM1431" s="424"/>
      <c r="BN1431" s="424"/>
      <c r="BO1431" s="424"/>
      <c r="BP1431" s="424"/>
      <c r="BQ1431" s="421"/>
      <c r="BR1431" s="421"/>
      <c r="BV1431" s="282"/>
      <c r="BW1431" s="283"/>
      <c r="BY1431" s="283"/>
      <c r="BZ1431" s="283"/>
      <c r="CA1431" s="283"/>
      <c r="CB1431" s="282"/>
      <c r="CC1431" s="282"/>
      <c r="CD1431" s="282"/>
      <c r="CE1431" s="282"/>
      <c r="CG1431" s="427"/>
      <c r="CH1431" s="402"/>
      <c r="CI1431" s="424"/>
      <c r="CJ1431" s="282"/>
      <c r="CK1431" s="282"/>
      <c r="CL1431" s="283"/>
      <c r="CM1431" s="283"/>
      <c r="CP1431" s="282"/>
      <c r="DC1431" s="282"/>
      <c r="DD1431" s="282"/>
      <c r="DE1431" s="282"/>
      <c r="DF1431" s="282"/>
      <c r="DG1431" s="282"/>
      <c r="DH1431" s="282"/>
      <c r="DI1431" s="282"/>
      <c r="DJ1431" s="282"/>
      <c r="EF1431" s="495" t="str">
        <f>""&amp;(MID(数据表!AZ1431,1,MIN(FIND({"(";"（"},数据表!AZ1431&amp;"(（",1)-1)))&amp;""</f>
        <v/>
      </c>
      <c r="EG1431" s="495" t="str">
        <f>""&amp;(MID(数据表!AZ1431,1,MIN(FIND({0;1;2;3;4;5;6;7;8;9},数据表!AZ1431&amp;"1234567890",1)-1)))&amp;""</f>
        <v/>
      </c>
    </row>
    <row r="1432" spans="2:137" s="310" customFormat="1" ht="12" customHeight="1">
      <c r="B1432" s="286"/>
      <c r="C1432" s="286"/>
      <c r="D1432" s="286"/>
      <c r="E1432" s="479"/>
      <c r="F1432" s="282"/>
      <c r="G1432" s="283"/>
      <c r="H1432" s="421"/>
      <c r="I1432" s="421"/>
      <c r="J1432" s="283"/>
      <c r="K1432" s="421"/>
      <c r="L1432" s="282"/>
      <c r="N1432" s="282"/>
      <c r="S1432" s="282"/>
      <c r="T1432" s="283"/>
      <c r="U1432" s="283"/>
      <c r="V1432" s="283"/>
      <c r="W1432" s="283"/>
      <c r="X1432" s="283"/>
      <c r="Y1432" s="282"/>
      <c r="Z1432" s="282"/>
      <c r="AA1432" s="283"/>
      <c r="AB1432" s="282"/>
      <c r="AC1432" s="282"/>
      <c r="AD1432" s="282"/>
      <c r="AE1432" s="282"/>
      <c r="AF1432" s="283"/>
      <c r="AG1432" s="402"/>
      <c r="AH1432" s="283"/>
      <c r="AI1432" s="283"/>
      <c r="AJ1432" s="283"/>
      <c r="AK1432" s="283"/>
      <c r="AL1432" s="283"/>
      <c r="AM1432" s="282"/>
      <c r="AN1432" s="282"/>
      <c r="AO1432" s="282"/>
      <c r="AP1432" s="282"/>
      <c r="AQ1432" s="282"/>
      <c r="AR1432" s="282"/>
      <c r="AT1432" s="283"/>
      <c r="AU1432" s="283"/>
      <c r="AV1432" s="283"/>
      <c r="AW1432" s="283"/>
      <c r="AY1432" s="283"/>
      <c r="AZ1432" s="282"/>
      <c r="BA1432" s="283"/>
      <c r="BB1432" s="282"/>
      <c r="BC1432" s="282"/>
      <c r="BD1432" s="282"/>
      <c r="BE1432" s="283"/>
      <c r="BG1432" s="282"/>
      <c r="BH1432" s="282"/>
      <c r="BI1432" s="282"/>
      <c r="BL1432" s="421"/>
      <c r="BM1432" s="424"/>
      <c r="BN1432" s="424"/>
      <c r="BO1432" s="424"/>
      <c r="BP1432" s="424"/>
      <c r="BQ1432" s="421"/>
      <c r="BR1432" s="421"/>
      <c r="BV1432" s="282"/>
      <c r="BW1432" s="283"/>
      <c r="BY1432" s="283"/>
      <c r="BZ1432" s="283"/>
      <c r="CA1432" s="283"/>
      <c r="CB1432" s="282"/>
      <c r="CC1432" s="282"/>
      <c r="CD1432" s="282"/>
      <c r="CE1432" s="282"/>
      <c r="CG1432" s="427"/>
      <c r="CH1432" s="402"/>
      <c r="CI1432" s="424"/>
      <c r="CJ1432" s="282"/>
      <c r="CK1432" s="282"/>
      <c r="CL1432" s="283"/>
      <c r="CM1432" s="283"/>
      <c r="CP1432" s="282"/>
      <c r="DC1432" s="282"/>
      <c r="DD1432" s="282"/>
      <c r="DE1432" s="282"/>
      <c r="DF1432" s="282"/>
      <c r="DG1432" s="282"/>
      <c r="DH1432" s="282"/>
      <c r="DI1432" s="282"/>
      <c r="DJ1432" s="282"/>
      <c r="EF1432" s="495" t="str">
        <f>""&amp;(MID(数据表!AZ1432,1,MIN(FIND({"(";"（"},数据表!AZ1432&amp;"(（",1)-1)))&amp;""</f>
        <v/>
      </c>
      <c r="EG1432" s="495" t="str">
        <f>""&amp;(MID(数据表!AZ1432,1,MIN(FIND({0;1;2;3;4;5;6;7;8;9},数据表!AZ1432&amp;"1234567890",1)-1)))&amp;""</f>
        <v/>
      </c>
    </row>
    <row r="1433" spans="2:137" s="310" customFormat="1" ht="12" customHeight="1">
      <c r="B1433" s="286"/>
      <c r="C1433" s="286"/>
      <c r="D1433" s="286"/>
      <c r="E1433" s="479"/>
      <c r="F1433" s="282"/>
      <c r="G1433" s="283"/>
      <c r="H1433" s="421"/>
      <c r="I1433" s="421"/>
      <c r="J1433" s="283"/>
      <c r="K1433" s="421"/>
      <c r="L1433" s="282"/>
      <c r="N1433" s="282"/>
      <c r="S1433" s="282"/>
      <c r="T1433" s="283"/>
      <c r="U1433" s="283"/>
      <c r="V1433" s="283"/>
      <c r="W1433" s="283"/>
      <c r="X1433" s="283"/>
      <c r="Y1433" s="282"/>
      <c r="Z1433" s="282"/>
      <c r="AA1433" s="283"/>
      <c r="AB1433" s="282"/>
      <c r="AC1433" s="282"/>
      <c r="AD1433" s="282"/>
      <c r="AE1433" s="282"/>
      <c r="AF1433" s="283"/>
      <c r="AG1433" s="402"/>
      <c r="AH1433" s="283"/>
      <c r="AI1433" s="283"/>
      <c r="AJ1433" s="283"/>
      <c r="AK1433" s="283"/>
      <c r="AL1433" s="283"/>
      <c r="AM1433" s="282"/>
      <c r="AN1433" s="282"/>
      <c r="AO1433" s="282"/>
      <c r="AP1433" s="282"/>
      <c r="AQ1433" s="282"/>
      <c r="AR1433" s="282"/>
      <c r="AT1433" s="283"/>
      <c r="AU1433" s="283"/>
      <c r="AV1433" s="283"/>
      <c r="AW1433" s="283"/>
      <c r="AY1433" s="283"/>
      <c r="AZ1433" s="282"/>
      <c r="BA1433" s="283"/>
      <c r="BB1433" s="282"/>
      <c r="BC1433" s="282"/>
      <c r="BD1433" s="282"/>
      <c r="BE1433" s="283"/>
      <c r="BG1433" s="282"/>
      <c r="BH1433" s="282"/>
      <c r="BI1433" s="282"/>
      <c r="BL1433" s="421"/>
      <c r="BM1433" s="424"/>
      <c r="BN1433" s="424"/>
      <c r="BO1433" s="424"/>
      <c r="BP1433" s="424"/>
      <c r="BQ1433" s="421"/>
      <c r="BR1433" s="421"/>
      <c r="BV1433" s="282"/>
      <c r="BW1433" s="283"/>
      <c r="BY1433" s="283"/>
      <c r="BZ1433" s="283"/>
      <c r="CA1433" s="283"/>
      <c r="CB1433" s="282"/>
      <c r="CC1433" s="282"/>
      <c r="CD1433" s="282"/>
      <c r="CE1433" s="282"/>
      <c r="CG1433" s="427"/>
      <c r="CH1433" s="402"/>
      <c r="CI1433" s="424"/>
      <c r="CJ1433" s="282"/>
      <c r="CK1433" s="282"/>
      <c r="CL1433" s="283"/>
      <c r="CM1433" s="283"/>
      <c r="CP1433" s="282"/>
      <c r="DC1433" s="282"/>
      <c r="DD1433" s="282"/>
      <c r="DE1433" s="282"/>
      <c r="DF1433" s="282"/>
      <c r="DG1433" s="282"/>
      <c r="DH1433" s="282"/>
      <c r="DI1433" s="282"/>
      <c r="DJ1433" s="282"/>
      <c r="EF1433" s="495" t="str">
        <f>""&amp;(MID(数据表!AZ1433,1,MIN(FIND({"(";"（"},数据表!AZ1433&amp;"(（",1)-1)))&amp;""</f>
        <v/>
      </c>
      <c r="EG1433" s="495" t="str">
        <f>""&amp;(MID(数据表!AZ1433,1,MIN(FIND({0;1;2;3;4;5;6;7;8;9},数据表!AZ1433&amp;"1234567890",1)-1)))&amp;""</f>
        <v/>
      </c>
    </row>
    <row r="1434" spans="2:137" s="310" customFormat="1" ht="12" customHeight="1">
      <c r="B1434" s="286"/>
      <c r="C1434" s="286"/>
      <c r="D1434" s="286"/>
      <c r="E1434" s="479"/>
      <c r="F1434" s="282"/>
      <c r="G1434" s="283"/>
      <c r="H1434" s="421"/>
      <c r="I1434" s="421"/>
      <c r="J1434" s="283"/>
      <c r="K1434" s="421"/>
      <c r="L1434" s="282"/>
      <c r="N1434" s="282"/>
      <c r="S1434" s="282"/>
      <c r="T1434" s="283"/>
      <c r="U1434" s="283"/>
      <c r="V1434" s="283"/>
      <c r="W1434" s="283"/>
      <c r="X1434" s="283"/>
      <c r="Y1434" s="282"/>
      <c r="Z1434" s="282"/>
      <c r="AA1434" s="283"/>
      <c r="AB1434" s="282"/>
      <c r="AC1434" s="282"/>
      <c r="AD1434" s="282"/>
      <c r="AE1434" s="282"/>
      <c r="AF1434" s="283"/>
      <c r="AG1434" s="402"/>
      <c r="AH1434" s="283"/>
      <c r="AI1434" s="283"/>
      <c r="AJ1434" s="283"/>
      <c r="AK1434" s="283"/>
      <c r="AL1434" s="283"/>
      <c r="AM1434" s="282"/>
      <c r="AN1434" s="282"/>
      <c r="AO1434" s="282"/>
      <c r="AP1434" s="282"/>
      <c r="AQ1434" s="282"/>
      <c r="AR1434" s="282"/>
      <c r="AT1434" s="283"/>
      <c r="AU1434" s="283"/>
      <c r="AV1434" s="283"/>
      <c r="AW1434" s="283"/>
      <c r="AY1434" s="283"/>
      <c r="AZ1434" s="282"/>
      <c r="BA1434" s="283"/>
      <c r="BB1434" s="282"/>
      <c r="BC1434" s="282"/>
      <c r="BD1434" s="282"/>
      <c r="BE1434" s="283"/>
      <c r="BG1434" s="282"/>
      <c r="BH1434" s="282"/>
      <c r="BI1434" s="282"/>
      <c r="BL1434" s="421"/>
      <c r="BM1434" s="424"/>
      <c r="BN1434" s="424"/>
      <c r="BO1434" s="424"/>
      <c r="BP1434" s="424"/>
      <c r="BQ1434" s="421"/>
      <c r="BR1434" s="421"/>
      <c r="BV1434" s="282"/>
      <c r="BW1434" s="283"/>
      <c r="BY1434" s="283"/>
      <c r="BZ1434" s="283"/>
      <c r="CA1434" s="283"/>
      <c r="CB1434" s="282"/>
      <c r="CC1434" s="282"/>
      <c r="CD1434" s="282"/>
      <c r="CE1434" s="282"/>
      <c r="CG1434" s="427"/>
      <c r="CH1434" s="402"/>
      <c r="CI1434" s="424"/>
      <c r="CJ1434" s="282"/>
      <c r="CK1434" s="282"/>
      <c r="CL1434" s="283"/>
      <c r="CM1434" s="283"/>
      <c r="CP1434" s="282"/>
      <c r="DC1434" s="282"/>
      <c r="DD1434" s="282"/>
      <c r="DE1434" s="282"/>
      <c r="DF1434" s="282"/>
      <c r="DG1434" s="282"/>
      <c r="DH1434" s="282"/>
      <c r="DI1434" s="282"/>
      <c r="DJ1434" s="282"/>
      <c r="EF1434" s="495" t="str">
        <f>""&amp;(MID(数据表!AZ1434,1,MIN(FIND({"(";"（"},数据表!AZ1434&amp;"(（",1)-1)))&amp;""</f>
        <v/>
      </c>
      <c r="EG1434" s="495" t="str">
        <f>""&amp;(MID(数据表!AZ1434,1,MIN(FIND({0;1;2;3;4;5;6;7;8;9},数据表!AZ1434&amp;"1234567890",1)-1)))&amp;""</f>
        <v/>
      </c>
    </row>
    <row r="1435" spans="2:137" s="310" customFormat="1" ht="12" customHeight="1">
      <c r="B1435" s="286"/>
      <c r="C1435" s="286"/>
      <c r="D1435" s="286"/>
      <c r="E1435" s="479"/>
      <c r="F1435" s="282"/>
      <c r="G1435" s="283"/>
      <c r="H1435" s="421"/>
      <c r="I1435" s="421"/>
      <c r="J1435" s="283"/>
      <c r="K1435" s="421"/>
      <c r="L1435" s="282"/>
      <c r="N1435" s="282"/>
      <c r="S1435" s="282"/>
      <c r="T1435" s="283"/>
      <c r="U1435" s="283"/>
      <c r="V1435" s="283"/>
      <c r="W1435" s="283"/>
      <c r="X1435" s="283"/>
      <c r="Y1435" s="282"/>
      <c r="Z1435" s="282"/>
      <c r="AA1435" s="283"/>
      <c r="AB1435" s="282"/>
      <c r="AC1435" s="282"/>
      <c r="AD1435" s="282"/>
      <c r="AE1435" s="282"/>
      <c r="AF1435" s="283"/>
      <c r="AG1435" s="402"/>
      <c r="AH1435" s="283"/>
      <c r="AI1435" s="283"/>
      <c r="AJ1435" s="283"/>
      <c r="AK1435" s="283"/>
      <c r="AL1435" s="283"/>
      <c r="AM1435" s="282"/>
      <c r="AN1435" s="282"/>
      <c r="AO1435" s="282"/>
      <c r="AP1435" s="282"/>
      <c r="AQ1435" s="282"/>
      <c r="AR1435" s="282"/>
      <c r="AT1435" s="283"/>
      <c r="AU1435" s="283"/>
      <c r="AV1435" s="283"/>
      <c r="AW1435" s="283"/>
      <c r="AY1435" s="283"/>
      <c r="AZ1435" s="282"/>
      <c r="BA1435" s="283"/>
      <c r="BB1435" s="282"/>
      <c r="BC1435" s="282"/>
      <c r="BD1435" s="282"/>
      <c r="BE1435" s="283"/>
      <c r="BG1435" s="282"/>
      <c r="BH1435" s="282"/>
      <c r="BI1435" s="282"/>
      <c r="BL1435" s="421"/>
      <c r="BM1435" s="424"/>
      <c r="BN1435" s="424"/>
      <c r="BO1435" s="424"/>
      <c r="BP1435" s="424"/>
      <c r="BQ1435" s="421"/>
      <c r="BR1435" s="421"/>
      <c r="BV1435" s="282"/>
      <c r="BW1435" s="283"/>
      <c r="BY1435" s="283"/>
      <c r="BZ1435" s="283"/>
      <c r="CA1435" s="283"/>
      <c r="CB1435" s="282"/>
      <c r="CC1435" s="282"/>
      <c r="CD1435" s="282"/>
      <c r="CE1435" s="282"/>
      <c r="CG1435" s="427"/>
      <c r="CH1435" s="402"/>
      <c r="CI1435" s="424"/>
      <c r="CJ1435" s="282"/>
      <c r="CK1435" s="282"/>
      <c r="CL1435" s="283"/>
      <c r="CM1435" s="283"/>
      <c r="CP1435" s="282"/>
      <c r="DC1435" s="282"/>
      <c r="DD1435" s="282"/>
      <c r="DE1435" s="282"/>
      <c r="DF1435" s="282"/>
      <c r="DG1435" s="282"/>
      <c r="DH1435" s="282"/>
      <c r="DI1435" s="282"/>
      <c r="DJ1435" s="282"/>
      <c r="EF1435" s="495" t="str">
        <f>""&amp;(MID(数据表!AZ1435,1,MIN(FIND({"(";"（"},数据表!AZ1435&amp;"(（",1)-1)))&amp;""</f>
        <v/>
      </c>
      <c r="EG1435" s="495" t="str">
        <f>""&amp;(MID(数据表!AZ1435,1,MIN(FIND({0;1;2;3;4;5;6;7;8;9},数据表!AZ1435&amp;"1234567890",1)-1)))&amp;""</f>
        <v/>
      </c>
    </row>
    <row r="1436" spans="2:137" s="310" customFormat="1" ht="12" customHeight="1">
      <c r="B1436" s="286"/>
      <c r="C1436" s="286"/>
      <c r="D1436" s="286"/>
      <c r="E1436" s="479"/>
      <c r="F1436" s="282"/>
      <c r="G1436" s="283"/>
      <c r="H1436" s="421"/>
      <c r="I1436" s="421"/>
      <c r="J1436" s="283"/>
      <c r="K1436" s="421"/>
      <c r="L1436" s="282"/>
      <c r="N1436" s="282"/>
      <c r="S1436" s="282"/>
      <c r="T1436" s="283"/>
      <c r="U1436" s="283"/>
      <c r="V1436" s="283"/>
      <c r="W1436" s="283"/>
      <c r="X1436" s="283"/>
      <c r="Y1436" s="282"/>
      <c r="Z1436" s="282"/>
      <c r="AA1436" s="283"/>
      <c r="AB1436" s="282"/>
      <c r="AC1436" s="282"/>
      <c r="AD1436" s="282"/>
      <c r="AE1436" s="282"/>
      <c r="AF1436" s="283"/>
      <c r="AG1436" s="402"/>
      <c r="AH1436" s="283"/>
      <c r="AI1436" s="283"/>
      <c r="AJ1436" s="283"/>
      <c r="AK1436" s="283"/>
      <c r="AL1436" s="283"/>
      <c r="AM1436" s="282"/>
      <c r="AN1436" s="282"/>
      <c r="AO1436" s="282"/>
      <c r="AP1436" s="282"/>
      <c r="AQ1436" s="282"/>
      <c r="AR1436" s="282"/>
      <c r="AT1436" s="283"/>
      <c r="AU1436" s="283"/>
      <c r="AV1436" s="283"/>
      <c r="AW1436" s="283"/>
      <c r="AY1436" s="283"/>
      <c r="AZ1436" s="282"/>
      <c r="BA1436" s="283"/>
      <c r="BB1436" s="282"/>
      <c r="BC1436" s="282"/>
      <c r="BD1436" s="282"/>
      <c r="BE1436" s="283"/>
      <c r="BG1436" s="282"/>
      <c r="BH1436" s="282"/>
      <c r="BI1436" s="282"/>
      <c r="BL1436" s="421"/>
      <c r="BM1436" s="424"/>
      <c r="BN1436" s="424"/>
      <c r="BO1436" s="424"/>
      <c r="BP1436" s="424"/>
      <c r="BQ1436" s="421"/>
      <c r="BR1436" s="421"/>
      <c r="BV1436" s="282"/>
      <c r="BW1436" s="283"/>
      <c r="BY1436" s="283"/>
      <c r="BZ1436" s="283"/>
      <c r="CA1436" s="283"/>
      <c r="CB1436" s="282"/>
      <c r="CC1436" s="282"/>
      <c r="CD1436" s="282"/>
      <c r="CE1436" s="282"/>
      <c r="CG1436" s="427"/>
      <c r="CH1436" s="402"/>
      <c r="CI1436" s="424"/>
      <c r="CJ1436" s="282"/>
      <c r="CK1436" s="282"/>
      <c r="CL1436" s="283"/>
      <c r="CM1436" s="283"/>
      <c r="CP1436" s="282"/>
      <c r="DC1436" s="282"/>
      <c r="DD1436" s="282"/>
      <c r="DE1436" s="282"/>
      <c r="DF1436" s="282"/>
      <c r="DG1436" s="282"/>
      <c r="DH1436" s="282"/>
      <c r="DI1436" s="282"/>
      <c r="DJ1436" s="282"/>
      <c r="EF1436" s="495" t="str">
        <f>""&amp;(MID(数据表!AZ1436,1,MIN(FIND({"(";"（"},数据表!AZ1436&amp;"(（",1)-1)))&amp;""</f>
        <v/>
      </c>
      <c r="EG1436" s="495" t="str">
        <f>""&amp;(MID(数据表!AZ1436,1,MIN(FIND({0;1;2;3;4;5;6;7;8;9},数据表!AZ1436&amp;"1234567890",1)-1)))&amp;""</f>
        <v/>
      </c>
    </row>
    <row r="1437" spans="2:137" s="310" customFormat="1" ht="12" customHeight="1">
      <c r="B1437" s="286"/>
      <c r="C1437" s="286"/>
      <c r="D1437" s="286"/>
      <c r="E1437" s="479"/>
      <c r="F1437" s="282"/>
      <c r="G1437" s="283"/>
      <c r="H1437" s="421"/>
      <c r="I1437" s="421"/>
      <c r="J1437" s="283"/>
      <c r="K1437" s="421"/>
      <c r="L1437" s="282"/>
      <c r="N1437" s="282"/>
      <c r="S1437" s="282"/>
      <c r="T1437" s="283"/>
      <c r="U1437" s="283"/>
      <c r="V1437" s="283"/>
      <c r="W1437" s="283"/>
      <c r="X1437" s="283"/>
      <c r="Y1437" s="282"/>
      <c r="Z1437" s="282"/>
      <c r="AA1437" s="283"/>
      <c r="AB1437" s="282"/>
      <c r="AC1437" s="282"/>
      <c r="AD1437" s="282"/>
      <c r="AE1437" s="282"/>
      <c r="AF1437" s="283"/>
      <c r="AG1437" s="402"/>
      <c r="AH1437" s="283"/>
      <c r="AI1437" s="283"/>
      <c r="AJ1437" s="283"/>
      <c r="AK1437" s="283"/>
      <c r="AL1437" s="283"/>
      <c r="AM1437" s="282"/>
      <c r="AN1437" s="282"/>
      <c r="AO1437" s="282"/>
      <c r="AP1437" s="282"/>
      <c r="AQ1437" s="282"/>
      <c r="AR1437" s="282"/>
      <c r="AT1437" s="283"/>
      <c r="AU1437" s="283"/>
      <c r="AV1437" s="283"/>
      <c r="AW1437" s="283"/>
      <c r="AY1437" s="283"/>
      <c r="AZ1437" s="282"/>
      <c r="BA1437" s="283"/>
      <c r="BB1437" s="282"/>
      <c r="BC1437" s="282"/>
      <c r="BD1437" s="282"/>
      <c r="BE1437" s="283"/>
      <c r="BG1437" s="282"/>
      <c r="BH1437" s="282"/>
      <c r="BI1437" s="282"/>
      <c r="BL1437" s="421"/>
      <c r="BM1437" s="424"/>
      <c r="BN1437" s="424"/>
      <c r="BO1437" s="424"/>
      <c r="BP1437" s="424"/>
      <c r="BQ1437" s="421"/>
      <c r="BR1437" s="421"/>
      <c r="BV1437" s="282"/>
      <c r="BW1437" s="283"/>
      <c r="BY1437" s="283"/>
      <c r="BZ1437" s="283"/>
      <c r="CA1437" s="283"/>
      <c r="CB1437" s="282"/>
      <c r="CC1437" s="282"/>
      <c r="CD1437" s="282"/>
      <c r="CE1437" s="282"/>
      <c r="CG1437" s="427"/>
      <c r="CH1437" s="402"/>
      <c r="CI1437" s="424"/>
      <c r="CJ1437" s="282"/>
      <c r="CK1437" s="282"/>
      <c r="CL1437" s="283"/>
      <c r="CM1437" s="283"/>
      <c r="CP1437" s="282"/>
      <c r="DC1437" s="282"/>
      <c r="DD1437" s="282"/>
      <c r="DE1437" s="282"/>
      <c r="DF1437" s="282"/>
      <c r="DG1437" s="282"/>
      <c r="DH1437" s="282"/>
      <c r="DI1437" s="282"/>
      <c r="DJ1437" s="282"/>
      <c r="EF1437" s="495" t="str">
        <f>""&amp;(MID(数据表!AZ1437,1,MIN(FIND({"(";"（"},数据表!AZ1437&amp;"(（",1)-1)))&amp;""</f>
        <v/>
      </c>
      <c r="EG1437" s="495" t="str">
        <f>""&amp;(MID(数据表!AZ1437,1,MIN(FIND({0;1;2;3;4;5;6;7;8;9},数据表!AZ1437&amp;"1234567890",1)-1)))&amp;""</f>
        <v/>
      </c>
    </row>
    <row r="1438" spans="2:137" s="310" customFormat="1" ht="12" customHeight="1">
      <c r="B1438" s="286"/>
      <c r="C1438" s="286"/>
      <c r="D1438" s="286"/>
      <c r="E1438" s="479"/>
      <c r="F1438" s="282"/>
      <c r="G1438" s="283"/>
      <c r="H1438" s="421"/>
      <c r="I1438" s="421"/>
      <c r="J1438" s="283"/>
      <c r="K1438" s="421"/>
      <c r="L1438" s="282"/>
      <c r="N1438" s="282"/>
      <c r="S1438" s="282"/>
      <c r="T1438" s="283"/>
      <c r="U1438" s="283"/>
      <c r="V1438" s="283"/>
      <c r="W1438" s="283"/>
      <c r="X1438" s="283"/>
      <c r="Y1438" s="282"/>
      <c r="Z1438" s="282"/>
      <c r="AA1438" s="283"/>
      <c r="AB1438" s="282"/>
      <c r="AC1438" s="282"/>
      <c r="AD1438" s="282"/>
      <c r="AE1438" s="282"/>
      <c r="AF1438" s="283"/>
      <c r="AG1438" s="402"/>
      <c r="AH1438" s="283"/>
      <c r="AI1438" s="283"/>
      <c r="AJ1438" s="283"/>
      <c r="AK1438" s="283"/>
      <c r="AL1438" s="283"/>
      <c r="AM1438" s="282"/>
      <c r="AN1438" s="282"/>
      <c r="AO1438" s="282"/>
      <c r="AP1438" s="282"/>
      <c r="AQ1438" s="282"/>
      <c r="AR1438" s="282"/>
      <c r="AT1438" s="283"/>
      <c r="AU1438" s="283"/>
      <c r="AV1438" s="283"/>
      <c r="AW1438" s="283"/>
      <c r="AY1438" s="283"/>
      <c r="AZ1438" s="282"/>
      <c r="BA1438" s="283"/>
      <c r="BB1438" s="282"/>
      <c r="BC1438" s="282"/>
      <c r="BD1438" s="282"/>
      <c r="BE1438" s="283"/>
      <c r="BG1438" s="282"/>
      <c r="BH1438" s="282"/>
      <c r="BI1438" s="282"/>
      <c r="BL1438" s="421"/>
      <c r="BM1438" s="424"/>
      <c r="BN1438" s="424"/>
      <c r="BO1438" s="424"/>
      <c r="BP1438" s="424"/>
      <c r="BQ1438" s="421"/>
      <c r="BR1438" s="421"/>
      <c r="BV1438" s="282"/>
      <c r="BW1438" s="283"/>
      <c r="BY1438" s="283"/>
      <c r="BZ1438" s="283"/>
      <c r="CA1438" s="283"/>
      <c r="CB1438" s="282"/>
      <c r="CC1438" s="282"/>
      <c r="CD1438" s="282"/>
      <c r="CE1438" s="282"/>
      <c r="CG1438" s="427"/>
      <c r="CH1438" s="402"/>
      <c r="CI1438" s="424"/>
      <c r="CJ1438" s="282"/>
      <c r="CK1438" s="282"/>
      <c r="CL1438" s="283"/>
      <c r="CM1438" s="283"/>
      <c r="CP1438" s="282"/>
      <c r="DC1438" s="282"/>
      <c r="DD1438" s="282"/>
      <c r="DE1438" s="282"/>
      <c r="DF1438" s="282"/>
      <c r="DG1438" s="282"/>
      <c r="DH1438" s="282"/>
      <c r="DI1438" s="282"/>
      <c r="DJ1438" s="282"/>
      <c r="EF1438" s="495" t="str">
        <f>""&amp;(MID(数据表!AZ1438,1,MIN(FIND({"(";"（"},数据表!AZ1438&amp;"(（",1)-1)))&amp;""</f>
        <v/>
      </c>
      <c r="EG1438" s="495" t="str">
        <f>""&amp;(MID(数据表!AZ1438,1,MIN(FIND({0;1;2;3;4;5;6;7;8;9},数据表!AZ1438&amp;"1234567890",1)-1)))&amp;""</f>
        <v/>
      </c>
    </row>
    <row r="1439" spans="2:137" s="310" customFormat="1" ht="12" customHeight="1">
      <c r="B1439" s="286"/>
      <c r="C1439" s="286"/>
      <c r="D1439" s="286"/>
      <c r="E1439" s="479"/>
      <c r="F1439" s="282"/>
      <c r="G1439" s="283"/>
      <c r="H1439" s="421"/>
      <c r="I1439" s="421"/>
      <c r="J1439" s="283"/>
      <c r="K1439" s="421"/>
      <c r="L1439" s="282"/>
      <c r="N1439" s="282"/>
      <c r="S1439" s="282"/>
      <c r="T1439" s="283"/>
      <c r="U1439" s="283"/>
      <c r="V1439" s="283"/>
      <c r="W1439" s="283"/>
      <c r="X1439" s="283"/>
      <c r="Y1439" s="282"/>
      <c r="Z1439" s="282"/>
      <c r="AA1439" s="283"/>
      <c r="AB1439" s="282"/>
      <c r="AC1439" s="282"/>
      <c r="AD1439" s="282"/>
      <c r="AE1439" s="282"/>
      <c r="AF1439" s="283"/>
      <c r="AG1439" s="402"/>
      <c r="AH1439" s="283"/>
      <c r="AI1439" s="283"/>
      <c r="AJ1439" s="283"/>
      <c r="AK1439" s="283"/>
      <c r="AL1439" s="283"/>
      <c r="AM1439" s="282"/>
      <c r="AN1439" s="282"/>
      <c r="AO1439" s="282"/>
      <c r="AP1439" s="282"/>
      <c r="AQ1439" s="282"/>
      <c r="AR1439" s="282"/>
      <c r="AT1439" s="283"/>
      <c r="AU1439" s="283"/>
      <c r="AV1439" s="283"/>
      <c r="AW1439" s="283"/>
      <c r="AY1439" s="283"/>
      <c r="AZ1439" s="282"/>
      <c r="BA1439" s="283"/>
      <c r="BB1439" s="282"/>
      <c r="BC1439" s="282"/>
      <c r="BD1439" s="282"/>
      <c r="BE1439" s="283"/>
      <c r="BG1439" s="282"/>
      <c r="BH1439" s="282"/>
      <c r="BI1439" s="282"/>
      <c r="BL1439" s="421"/>
      <c r="BM1439" s="424"/>
      <c r="BN1439" s="424"/>
      <c r="BO1439" s="424"/>
      <c r="BP1439" s="424"/>
      <c r="BQ1439" s="421"/>
      <c r="BR1439" s="421"/>
      <c r="BV1439" s="282"/>
      <c r="BW1439" s="283"/>
      <c r="BY1439" s="283"/>
      <c r="BZ1439" s="283"/>
      <c r="CA1439" s="283"/>
      <c r="CB1439" s="282"/>
      <c r="CC1439" s="282"/>
      <c r="CD1439" s="282"/>
      <c r="CE1439" s="282"/>
      <c r="CG1439" s="427"/>
      <c r="CH1439" s="402"/>
      <c r="CI1439" s="424"/>
      <c r="CJ1439" s="282"/>
      <c r="CK1439" s="282"/>
      <c r="CL1439" s="283"/>
      <c r="CM1439" s="283"/>
      <c r="CP1439" s="282"/>
      <c r="DC1439" s="282"/>
      <c r="DD1439" s="282"/>
      <c r="DE1439" s="282"/>
      <c r="DF1439" s="282"/>
      <c r="DG1439" s="282"/>
      <c r="DH1439" s="282"/>
      <c r="DI1439" s="282"/>
      <c r="DJ1439" s="282"/>
      <c r="EF1439" s="495" t="str">
        <f>""&amp;(MID(数据表!AZ1439,1,MIN(FIND({"(";"（"},数据表!AZ1439&amp;"(（",1)-1)))&amp;""</f>
        <v/>
      </c>
      <c r="EG1439" s="495" t="str">
        <f>""&amp;(MID(数据表!AZ1439,1,MIN(FIND({0;1;2;3;4;5;6;7;8;9},数据表!AZ1439&amp;"1234567890",1)-1)))&amp;""</f>
        <v/>
      </c>
    </row>
    <row r="1440" spans="2:137" s="310" customFormat="1" ht="12" customHeight="1">
      <c r="B1440" s="286"/>
      <c r="C1440" s="286"/>
      <c r="D1440" s="286"/>
      <c r="E1440" s="479"/>
      <c r="F1440" s="282"/>
      <c r="G1440" s="283"/>
      <c r="H1440" s="421"/>
      <c r="I1440" s="421"/>
      <c r="J1440" s="283"/>
      <c r="K1440" s="421"/>
      <c r="L1440" s="282"/>
      <c r="N1440" s="282"/>
      <c r="S1440" s="282"/>
      <c r="T1440" s="283"/>
      <c r="U1440" s="283"/>
      <c r="V1440" s="283"/>
      <c r="W1440" s="283"/>
      <c r="X1440" s="283"/>
      <c r="Y1440" s="282"/>
      <c r="Z1440" s="282"/>
      <c r="AA1440" s="283"/>
      <c r="AB1440" s="282"/>
      <c r="AC1440" s="282"/>
      <c r="AD1440" s="282"/>
      <c r="AE1440" s="282"/>
      <c r="AF1440" s="283"/>
      <c r="AG1440" s="402"/>
      <c r="AH1440" s="283"/>
      <c r="AI1440" s="283"/>
      <c r="AJ1440" s="283"/>
      <c r="AK1440" s="283"/>
      <c r="AL1440" s="283"/>
      <c r="AM1440" s="282"/>
      <c r="AN1440" s="282"/>
      <c r="AO1440" s="282"/>
      <c r="AP1440" s="282"/>
      <c r="AQ1440" s="282"/>
      <c r="AR1440" s="282"/>
      <c r="AT1440" s="283"/>
      <c r="AU1440" s="283"/>
      <c r="AV1440" s="283"/>
      <c r="AW1440" s="283"/>
      <c r="AY1440" s="283"/>
      <c r="AZ1440" s="282"/>
      <c r="BA1440" s="283"/>
      <c r="BB1440" s="282"/>
      <c r="BC1440" s="282"/>
      <c r="BD1440" s="282"/>
      <c r="BE1440" s="283"/>
      <c r="BG1440" s="282"/>
      <c r="BH1440" s="282"/>
      <c r="BI1440" s="282"/>
      <c r="BL1440" s="421"/>
      <c r="BM1440" s="424"/>
      <c r="BN1440" s="424"/>
      <c r="BO1440" s="424"/>
      <c r="BP1440" s="424"/>
      <c r="BQ1440" s="421"/>
      <c r="BR1440" s="421"/>
      <c r="BV1440" s="282"/>
      <c r="BW1440" s="283"/>
      <c r="BY1440" s="283"/>
      <c r="BZ1440" s="283"/>
      <c r="CA1440" s="283"/>
      <c r="CB1440" s="282"/>
      <c r="CC1440" s="282"/>
      <c r="CD1440" s="282"/>
      <c r="CE1440" s="282"/>
      <c r="CG1440" s="427"/>
      <c r="CH1440" s="402"/>
      <c r="CI1440" s="424"/>
      <c r="CJ1440" s="282"/>
      <c r="CK1440" s="282"/>
      <c r="CL1440" s="283"/>
      <c r="CM1440" s="283"/>
      <c r="CP1440" s="282"/>
      <c r="DC1440" s="282"/>
      <c r="DD1440" s="282"/>
      <c r="DE1440" s="282"/>
      <c r="DF1440" s="282"/>
      <c r="DG1440" s="282"/>
      <c r="DH1440" s="282"/>
      <c r="DI1440" s="282"/>
      <c r="DJ1440" s="282"/>
      <c r="EF1440" s="495" t="str">
        <f>""&amp;(MID(数据表!AZ1440,1,MIN(FIND({"(";"（"},数据表!AZ1440&amp;"(（",1)-1)))&amp;""</f>
        <v/>
      </c>
      <c r="EG1440" s="495" t="str">
        <f>""&amp;(MID(数据表!AZ1440,1,MIN(FIND({0;1;2;3;4;5;6;7;8;9},数据表!AZ1440&amp;"1234567890",1)-1)))&amp;""</f>
        <v/>
      </c>
    </row>
    <row r="1441" spans="2:137" s="310" customFormat="1" ht="12" customHeight="1">
      <c r="B1441" s="286"/>
      <c r="C1441" s="286"/>
      <c r="D1441" s="286"/>
      <c r="E1441" s="479"/>
      <c r="F1441" s="282"/>
      <c r="G1441" s="283"/>
      <c r="H1441" s="421"/>
      <c r="I1441" s="421"/>
      <c r="J1441" s="283"/>
      <c r="K1441" s="421"/>
      <c r="L1441" s="282"/>
      <c r="N1441" s="282"/>
      <c r="S1441" s="282"/>
      <c r="T1441" s="283"/>
      <c r="U1441" s="283"/>
      <c r="V1441" s="283"/>
      <c r="W1441" s="283"/>
      <c r="X1441" s="283"/>
      <c r="Y1441" s="282"/>
      <c r="Z1441" s="282"/>
      <c r="AA1441" s="283"/>
      <c r="AB1441" s="282"/>
      <c r="AC1441" s="282"/>
      <c r="AD1441" s="282"/>
      <c r="AE1441" s="282"/>
      <c r="AF1441" s="283"/>
      <c r="AG1441" s="402"/>
      <c r="AH1441" s="283"/>
      <c r="AI1441" s="283"/>
      <c r="AJ1441" s="283"/>
      <c r="AK1441" s="283"/>
      <c r="AL1441" s="283"/>
      <c r="AM1441" s="282"/>
      <c r="AN1441" s="282"/>
      <c r="AO1441" s="282"/>
      <c r="AP1441" s="282"/>
      <c r="AQ1441" s="282"/>
      <c r="AR1441" s="282"/>
      <c r="AT1441" s="283"/>
      <c r="AU1441" s="283"/>
      <c r="AV1441" s="283"/>
      <c r="AW1441" s="283"/>
      <c r="AY1441" s="283"/>
      <c r="AZ1441" s="282"/>
      <c r="BA1441" s="283"/>
      <c r="BB1441" s="282"/>
      <c r="BC1441" s="282"/>
      <c r="BD1441" s="282"/>
      <c r="BE1441" s="283"/>
      <c r="BG1441" s="282"/>
      <c r="BH1441" s="282"/>
      <c r="BI1441" s="282"/>
      <c r="BL1441" s="421"/>
      <c r="BM1441" s="424"/>
      <c r="BN1441" s="424"/>
      <c r="BO1441" s="424"/>
      <c r="BP1441" s="424"/>
      <c r="BQ1441" s="421"/>
      <c r="BR1441" s="421"/>
      <c r="BV1441" s="282"/>
      <c r="BW1441" s="283"/>
      <c r="BY1441" s="283"/>
      <c r="BZ1441" s="283"/>
      <c r="CA1441" s="283"/>
      <c r="CB1441" s="282"/>
      <c r="CC1441" s="282"/>
      <c r="CD1441" s="282"/>
      <c r="CE1441" s="282"/>
      <c r="CG1441" s="427"/>
      <c r="CH1441" s="402"/>
      <c r="CI1441" s="424"/>
      <c r="CJ1441" s="282"/>
      <c r="CK1441" s="282"/>
      <c r="CL1441" s="283"/>
      <c r="CM1441" s="283"/>
      <c r="CP1441" s="282"/>
      <c r="DC1441" s="282"/>
      <c r="DD1441" s="282"/>
      <c r="DE1441" s="282"/>
      <c r="DF1441" s="282"/>
      <c r="DG1441" s="282"/>
      <c r="DH1441" s="282"/>
      <c r="DI1441" s="282"/>
      <c r="DJ1441" s="282"/>
      <c r="EF1441" s="495" t="str">
        <f>""&amp;(MID(数据表!AZ1441,1,MIN(FIND({"(";"（"},数据表!AZ1441&amp;"(（",1)-1)))&amp;""</f>
        <v/>
      </c>
      <c r="EG1441" s="495" t="str">
        <f>""&amp;(MID(数据表!AZ1441,1,MIN(FIND({0;1;2;3;4;5;6;7;8;9},数据表!AZ1441&amp;"1234567890",1)-1)))&amp;""</f>
        <v/>
      </c>
    </row>
    <row r="1442" spans="2:137" s="310" customFormat="1" ht="12" customHeight="1">
      <c r="B1442" s="286"/>
      <c r="C1442" s="286"/>
      <c r="D1442" s="286"/>
      <c r="E1442" s="479"/>
      <c r="F1442" s="282"/>
      <c r="G1442" s="283"/>
      <c r="H1442" s="421"/>
      <c r="I1442" s="421"/>
      <c r="J1442" s="283"/>
      <c r="K1442" s="421"/>
      <c r="L1442" s="282"/>
      <c r="N1442" s="282"/>
      <c r="S1442" s="282"/>
      <c r="T1442" s="283"/>
      <c r="U1442" s="283"/>
      <c r="V1442" s="283"/>
      <c r="W1442" s="283"/>
      <c r="X1442" s="283"/>
      <c r="Y1442" s="282"/>
      <c r="Z1442" s="282"/>
      <c r="AA1442" s="283"/>
      <c r="AB1442" s="282"/>
      <c r="AC1442" s="282"/>
      <c r="AD1442" s="282"/>
      <c r="AE1442" s="282"/>
      <c r="AF1442" s="283"/>
      <c r="AG1442" s="402"/>
      <c r="AH1442" s="283"/>
      <c r="AI1442" s="283"/>
      <c r="AJ1442" s="283"/>
      <c r="AK1442" s="283"/>
      <c r="AL1442" s="283"/>
      <c r="AM1442" s="282"/>
      <c r="AN1442" s="282"/>
      <c r="AO1442" s="282"/>
      <c r="AP1442" s="282"/>
      <c r="AQ1442" s="282"/>
      <c r="AR1442" s="282"/>
      <c r="AT1442" s="283"/>
      <c r="AU1442" s="283"/>
      <c r="AV1442" s="283"/>
      <c r="AW1442" s="283"/>
      <c r="AY1442" s="283"/>
      <c r="AZ1442" s="282"/>
      <c r="BA1442" s="283"/>
      <c r="BB1442" s="282"/>
      <c r="BC1442" s="282"/>
      <c r="BD1442" s="282"/>
      <c r="BE1442" s="283"/>
      <c r="BG1442" s="282"/>
      <c r="BH1442" s="282"/>
      <c r="BI1442" s="282"/>
      <c r="BL1442" s="421"/>
      <c r="BM1442" s="424"/>
      <c r="BN1442" s="424"/>
      <c r="BO1442" s="424"/>
      <c r="BP1442" s="424"/>
      <c r="BQ1442" s="421"/>
      <c r="BR1442" s="421"/>
      <c r="BV1442" s="282"/>
      <c r="BW1442" s="283"/>
      <c r="BY1442" s="283"/>
      <c r="BZ1442" s="283"/>
      <c r="CA1442" s="283"/>
      <c r="CB1442" s="282"/>
      <c r="CC1442" s="282"/>
      <c r="CD1442" s="282"/>
      <c r="CE1442" s="282"/>
      <c r="CG1442" s="427"/>
      <c r="CH1442" s="402"/>
      <c r="CI1442" s="424"/>
      <c r="CJ1442" s="282"/>
      <c r="CK1442" s="282"/>
      <c r="CL1442" s="283"/>
      <c r="CM1442" s="283"/>
      <c r="CP1442" s="282"/>
      <c r="DC1442" s="282"/>
      <c r="DD1442" s="282"/>
      <c r="DE1442" s="282"/>
      <c r="DF1442" s="282"/>
      <c r="DG1442" s="282"/>
      <c r="DH1442" s="282"/>
      <c r="DI1442" s="282"/>
      <c r="DJ1442" s="282"/>
      <c r="EF1442" s="495" t="str">
        <f>""&amp;(MID(数据表!AZ1442,1,MIN(FIND({"(";"（"},数据表!AZ1442&amp;"(（",1)-1)))&amp;""</f>
        <v/>
      </c>
      <c r="EG1442" s="495" t="str">
        <f>""&amp;(MID(数据表!AZ1442,1,MIN(FIND({0;1;2;3;4;5;6;7;8;9},数据表!AZ1442&amp;"1234567890",1)-1)))&amp;""</f>
        <v/>
      </c>
    </row>
    <row r="1443" spans="2:137" s="310" customFormat="1" ht="12" customHeight="1">
      <c r="B1443" s="286"/>
      <c r="C1443" s="286"/>
      <c r="D1443" s="286"/>
      <c r="E1443" s="479"/>
      <c r="F1443" s="282"/>
      <c r="G1443" s="283"/>
      <c r="H1443" s="421"/>
      <c r="I1443" s="421"/>
      <c r="J1443" s="283"/>
      <c r="K1443" s="421"/>
      <c r="L1443" s="282"/>
      <c r="N1443" s="282"/>
      <c r="S1443" s="282"/>
      <c r="T1443" s="283"/>
      <c r="U1443" s="283"/>
      <c r="V1443" s="283"/>
      <c r="W1443" s="283"/>
      <c r="X1443" s="283"/>
      <c r="Y1443" s="282"/>
      <c r="Z1443" s="282"/>
      <c r="AA1443" s="283"/>
      <c r="AB1443" s="282"/>
      <c r="AC1443" s="282"/>
      <c r="AD1443" s="282"/>
      <c r="AE1443" s="282"/>
      <c r="AF1443" s="283"/>
      <c r="AG1443" s="402"/>
      <c r="AH1443" s="283"/>
      <c r="AI1443" s="283"/>
      <c r="AJ1443" s="283"/>
      <c r="AK1443" s="283"/>
      <c r="AL1443" s="283"/>
      <c r="AM1443" s="282"/>
      <c r="AN1443" s="282"/>
      <c r="AO1443" s="282"/>
      <c r="AP1443" s="282"/>
      <c r="AQ1443" s="282"/>
      <c r="AR1443" s="282"/>
      <c r="AT1443" s="283"/>
      <c r="AU1443" s="283"/>
      <c r="AV1443" s="283"/>
      <c r="AW1443" s="283"/>
      <c r="AY1443" s="283"/>
      <c r="AZ1443" s="282"/>
      <c r="BA1443" s="283"/>
      <c r="BB1443" s="282"/>
      <c r="BC1443" s="282"/>
      <c r="BD1443" s="282"/>
      <c r="BE1443" s="283"/>
      <c r="BG1443" s="282"/>
      <c r="BH1443" s="282"/>
      <c r="BI1443" s="282"/>
      <c r="BL1443" s="421"/>
      <c r="BM1443" s="424"/>
      <c r="BN1443" s="424"/>
      <c r="BO1443" s="424"/>
      <c r="BP1443" s="424"/>
      <c r="BQ1443" s="421"/>
      <c r="BR1443" s="421"/>
      <c r="BV1443" s="282"/>
      <c r="BW1443" s="283"/>
      <c r="BY1443" s="283"/>
      <c r="BZ1443" s="283"/>
      <c r="CA1443" s="283"/>
      <c r="CB1443" s="282"/>
      <c r="CC1443" s="282"/>
      <c r="CD1443" s="282"/>
      <c r="CE1443" s="282"/>
      <c r="CG1443" s="427"/>
      <c r="CH1443" s="402"/>
      <c r="CI1443" s="424"/>
      <c r="CJ1443" s="282"/>
      <c r="CK1443" s="282"/>
      <c r="CL1443" s="283"/>
      <c r="CM1443" s="283"/>
      <c r="CP1443" s="282"/>
      <c r="DC1443" s="282"/>
      <c r="DD1443" s="282"/>
      <c r="DE1443" s="282"/>
      <c r="DF1443" s="282"/>
      <c r="DG1443" s="282"/>
      <c r="DH1443" s="282"/>
      <c r="DI1443" s="282"/>
      <c r="DJ1443" s="282"/>
      <c r="EF1443" s="495" t="str">
        <f>""&amp;(MID(数据表!AZ1443,1,MIN(FIND({"(";"（"},数据表!AZ1443&amp;"(（",1)-1)))&amp;""</f>
        <v/>
      </c>
      <c r="EG1443" s="495" t="str">
        <f>""&amp;(MID(数据表!AZ1443,1,MIN(FIND({0;1;2;3;4;5;6;7;8;9},数据表!AZ1443&amp;"1234567890",1)-1)))&amp;""</f>
        <v/>
      </c>
    </row>
    <row r="1444" spans="2:137" s="310" customFormat="1" ht="12" customHeight="1">
      <c r="B1444" s="286"/>
      <c r="C1444" s="286"/>
      <c r="D1444" s="286"/>
      <c r="E1444" s="479"/>
      <c r="F1444" s="282"/>
      <c r="G1444" s="283"/>
      <c r="H1444" s="421"/>
      <c r="I1444" s="421"/>
      <c r="J1444" s="283"/>
      <c r="K1444" s="421"/>
      <c r="L1444" s="282"/>
      <c r="N1444" s="282"/>
      <c r="S1444" s="282"/>
      <c r="T1444" s="283"/>
      <c r="U1444" s="283"/>
      <c r="V1444" s="283"/>
      <c r="W1444" s="283"/>
      <c r="X1444" s="283"/>
      <c r="Y1444" s="282"/>
      <c r="Z1444" s="282"/>
      <c r="AA1444" s="283"/>
      <c r="AB1444" s="282"/>
      <c r="AC1444" s="282"/>
      <c r="AD1444" s="282"/>
      <c r="AE1444" s="282"/>
      <c r="AF1444" s="283"/>
      <c r="AG1444" s="402"/>
      <c r="AH1444" s="283"/>
      <c r="AI1444" s="283"/>
      <c r="AJ1444" s="283"/>
      <c r="AK1444" s="283"/>
      <c r="AL1444" s="283"/>
      <c r="AM1444" s="282"/>
      <c r="AN1444" s="282"/>
      <c r="AO1444" s="282"/>
      <c r="AP1444" s="282"/>
      <c r="AQ1444" s="282"/>
      <c r="AR1444" s="282"/>
      <c r="AT1444" s="283"/>
      <c r="AU1444" s="283"/>
      <c r="AV1444" s="283"/>
      <c r="AW1444" s="283"/>
      <c r="AY1444" s="283"/>
      <c r="AZ1444" s="282"/>
      <c r="BA1444" s="283"/>
      <c r="BB1444" s="282"/>
      <c r="BC1444" s="282"/>
      <c r="BD1444" s="282"/>
      <c r="BE1444" s="283"/>
      <c r="BG1444" s="282"/>
      <c r="BH1444" s="282"/>
      <c r="BI1444" s="282"/>
      <c r="BL1444" s="421"/>
      <c r="BM1444" s="424"/>
      <c r="BN1444" s="424"/>
      <c r="BO1444" s="424"/>
      <c r="BP1444" s="424"/>
      <c r="BQ1444" s="421"/>
      <c r="BR1444" s="421"/>
      <c r="BV1444" s="282"/>
      <c r="BW1444" s="283"/>
      <c r="BY1444" s="283"/>
      <c r="BZ1444" s="283"/>
      <c r="CA1444" s="283"/>
      <c r="CB1444" s="282"/>
      <c r="CC1444" s="282"/>
      <c r="CD1444" s="282"/>
      <c r="CE1444" s="282"/>
      <c r="CG1444" s="427"/>
      <c r="CH1444" s="402"/>
      <c r="CI1444" s="424"/>
      <c r="CJ1444" s="282"/>
      <c r="CK1444" s="282"/>
      <c r="CL1444" s="283"/>
      <c r="CM1444" s="283"/>
      <c r="CP1444" s="282"/>
      <c r="DC1444" s="282"/>
      <c r="DD1444" s="282"/>
      <c r="DE1444" s="282"/>
      <c r="DF1444" s="282"/>
      <c r="DG1444" s="282"/>
      <c r="DH1444" s="282"/>
      <c r="DI1444" s="282"/>
      <c r="DJ1444" s="282"/>
      <c r="EF1444" s="495" t="str">
        <f>""&amp;(MID(数据表!AZ1444,1,MIN(FIND({"(";"（"},数据表!AZ1444&amp;"(（",1)-1)))&amp;""</f>
        <v/>
      </c>
      <c r="EG1444" s="495" t="str">
        <f>""&amp;(MID(数据表!AZ1444,1,MIN(FIND({0;1;2;3;4;5;6;7;8;9},数据表!AZ1444&amp;"1234567890",1)-1)))&amp;""</f>
        <v/>
      </c>
    </row>
    <row r="1445" spans="2:137" s="310" customFormat="1" ht="12" customHeight="1">
      <c r="B1445" s="286"/>
      <c r="C1445" s="286"/>
      <c r="D1445" s="286"/>
      <c r="E1445" s="479"/>
      <c r="F1445" s="282"/>
      <c r="G1445" s="283"/>
      <c r="H1445" s="421"/>
      <c r="I1445" s="421"/>
      <c r="J1445" s="283"/>
      <c r="K1445" s="421"/>
      <c r="L1445" s="282"/>
      <c r="N1445" s="282"/>
      <c r="S1445" s="282"/>
      <c r="T1445" s="283"/>
      <c r="U1445" s="283"/>
      <c r="V1445" s="283"/>
      <c r="W1445" s="283"/>
      <c r="X1445" s="283"/>
      <c r="Y1445" s="282"/>
      <c r="Z1445" s="282"/>
      <c r="AA1445" s="283"/>
      <c r="AB1445" s="282"/>
      <c r="AC1445" s="282"/>
      <c r="AD1445" s="282"/>
      <c r="AE1445" s="282"/>
      <c r="AF1445" s="283"/>
      <c r="AG1445" s="402"/>
      <c r="AH1445" s="283"/>
      <c r="AI1445" s="283"/>
      <c r="AJ1445" s="283"/>
      <c r="AK1445" s="283"/>
      <c r="AL1445" s="283"/>
      <c r="AM1445" s="282"/>
      <c r="AN1445" s="282"/>
      <c r="AO1445" s="282"/>
      <c r="AP1445" s="282"/>
      <c r="AQ1445" s="282"/>
      <c r="AR1445" s="282"/>
      <c r="AT1445" s="283"/>
      <c r="AU1445" s="283"/>
      <c r="AV1445" s="283"/>
      <c r="AW1445" s="283"/>
      <c r="AY1445" s="283"/>
      <c r="AZ1445" s="282"/>
      <c r="BA1445" s="283"/>
      <c r="BB1445" s="282"/>
      <c r="BC1445" s="282"/>
      <c r="BD1445" s="282"/>
      <c r="BE1445" s="283"/>
      <c r="BG1445" s="282"/>
      <c r="BH1445" s="282"/>
      <c r="BI1445" s="282"/>
      <c r="BL1445" s="421"/>
      <c r="BM1445" s="424"/>
      <c r="BN1445" s="424"/>
      <c r="BO1445" s="424"/>
      <c r="BP1445" s="424"/>
      <c r="BQ1445" s="421"/>
      <c r="BR1445" s="421"/>
      <c r="BV1445" s="282"/>
      <c r="BW1445" s="283"/>
      <c r="BY1445" s="283"/>
      <c r="BZ1445" s="283"/>
      <c r="CA1445" s="283"/>
      <c r="CB1445" s="282"/>
      <c r="CC1445" s="282"/>
      <c r="CD1445" s="282"/>
      <c r="CE1445" s="282"/>
      <c r="CG1445" s="427"/>
      <c r="CH1445" s="402"/>
      <c r="CI1445" s="424"/>
      <c r="CJ1445" s="282"/>
      <c r="CK1445" s="282"/>
      <c r="CL1445" s="283"/>
      <c r="CM1445" s="283"/>
      <c r="CP1445" s="282"/>
      <c r="DC1445" s="282"/>
      <c r="DD1445" s="282"/>
      <c r="DE1445" s="282"/>
      <c r="DF1445" s="282"/>
      <c r="DG1445" s="282"/>
      <c r="DH1445" s="282"/>
      <c r="DI1445" s="282"/>
      <c r="DJ1445" s="282"/>
      <c r="EF1445" s="495" t="str">
        <f>""&amp;(MID(数据表!AZ1445,1,MIN(FIND({"(";"（"},数据表!AZ1445&amp;"(（",1)-1)))&amp;""</f>
        <v/>
      </c>
      <c r="EG1445" s="495" t="str">
        <f>""&amp;(MID(数据表!AZ1445,1,MIN(FIND({0;1;2;3;4;5;6;7;8;9},数据表!AZ1445&amp;"1234567890",1)-1)))&amp;""</f>
        <v/>
      </c>
    </row>
    <row r="1446" spans="2:137" s="310" customFormat="1" ht="12" customHeight="1">
      <c r="B1446" s="286"/>
      <c r="C1446" s="286"/>
      <c r="D1446" s="286"/>
      <c r="E1446" s="479"/>
      <c r="F1446" s="282"/>
      <c r="G1446" s="283"/>
      <c r="H1446" s="421"/>
      <c r="I1446" s="421"/>
      <c r="J1446" s="283"/>
      <c r="K1446" s="421"/>
      <c r="L1446" s="282"/>
      <c r="N1446" s="282"/>
      <c r="S1446" s="282"/>
      <c r="T1446" s="283"/>
      <c r="U1446" s="283"/>
      <c r="V1446" s="283"/>
      <c r="W1446" s="283"/>
      <c r="X1446" s="283"/>
      <c r="Y1446" s="282"/>
      <c r="Z1446" s="282"/>
      <c r="AA1446" s="283"/>
      <c r="AB1446" s="282"/>
      <c r="AC1446" s="282"/>
      <c r="AD1446" s="282"/>
      <c r="AE1446" s="282"/>
      <c r="AF1446" s="283"/>
      <c r="AG1446" s="402"/>
      <c r="AH1446" s="283"/>
      <c r="AI1446" s="283"/>
      <c r="AJ1446" s="283"/>
      <c r="AK1446" s="283"/>
      <c r="AL1446" s="283"/>
      <c r="AM1446" s="282"/>
      <c r="AN1446" s="282"/>
      <c r="AO1446" s="282"/>
      <c r="AP1446" s="282"/>
      <c r="AQ1446" s="282"/>
      <c r="AR1446" s="282"/>
      <c r="AT1446" s="283"/>
      <c r="AU1446" s="283"/>
      <c r="AV1446" s="283"/>
      <c r="AW1446" s="283"/>
      <c r="AY1446" s="283"/>
      <c r="AZ1446" s="282"/>
      <c r="BA1446" s="283"/>
      <c r="BB1446" s="282"/>
      <c r="BC1446" s="282"/>
      <c r="BD1446" s="282"/>
      <c r="BE1446" s="283"/>
      <c r="BG1446" s="282"/>
      <c r="BH1446" s="282"/>
      <c r="BI1446" s="282"/>
      <c r="BL1446" s="421"/>
      <c r="BM1446" s="424"/>
      <c r="BN1446" s="424"/>
      <c r="BO1446" s="424"/>
      <c r="BP1446" s="424"/>
      <c r="BQ1446" s="421"/>
      <c r="BR1446" s="421"/>
      <c r="BV1446" s="282"/>
      <c r="BW1446" s="283"/>
      <c r="BY1446" s="283"/>
      <c r="BZ1446" s="283"/>
      <c r="CA1446" s="283"/>
      <c r="CB1446" s="282"/>
      <c r="CC1446" s="282"/>
      <c r="CD1446" s="282"/>
      <c r="CE1446" s="282"/>
      <c r="CG1446" s="427"/>
      <c r="CH1446" s="402"/>
      <c r="CI1446" s="424"/>
      <c r="CJ1446" s="282"/>
      <c r="CK1446" s="282"/>
      <c r="CL1446" s="283"/>
      <c r="CM1446" s="283"/>
      <c r="CP1446" s="282"/>
      <c r="DC1446" s="282"/>
      <c r="DD1446" s="282"/>
      <c r="DE1446" s="282"/>
      <c r="DF1446" s="282"/>
      <c r="DG1446" s="282"/>
      <c r="DH1446" s="282"/>
      <c r="DI1446" s="282"/>
      <c r="DJ1446" s="282"/>
      <c r="EF1446" s="495" t="str">
        <f>""&amp;(MID(数据表!AZ1446,1,MIN(FIND({"(";"（"},数据表!AZ1446&amp;"(（",1)-1)))&amp;""</f>
        <v/>
      </c>
      <c r="EG1446" s="495" t="str">
        <f>""&amp;(MID(数据表!AZ1446,1,MIN(FIND({0;1;2;3;4;5;6;7;8;9},数据表!AZ1446&amp;"1234567890",1)-1)))&amp;""</f>
        <v/>
      </c>
    </row>
    <row r="1447" spans="2:137" s="310" customFormat="1" ht="12" customHeight="1">
      <c r="B1447" s="286"/>
      <c r="C1447" s="286"/>
      <c r="D1447" s="286"/>
      <c r="E1447" s="479"/>
      <c r="F1447" s="282"/>
      <c r="G1447" s="283"/>
      <c r="H1447" s="421"/>
      <c r="I1447" s="421"/>
      <c r="J1447" s="283"/>
      <c r="K1447" s="421"/>
      <c r="L1447" s="282"/>
      <c r="N1447" s="282"/>
      <c r="S1447" s="282"/>
      <c r="T1447" s="283"/>
      <c r="U1447" s="283"/>
      <c r="V1447" s="283"/>
      <c r="W1447" s="283"/>
      <c r="X1447" s="283"/>
      <c r="Y1447" s="282"/>
      <c r="Z1447" s="282"/>
      <c r="AA1447" s="283"/>
      <c r="AB1447" s="282"/>
      <c r="AC1447" s="282"/>
      <c r="AD1447" s="282"/>
      <c r="AE1447" s="282"/>
      <c r="AF1447" s="283"/>
      <c r="AG1447" s="402"/>
      <c r="AH1447" s="283"/>
      <c r="AI1447" s="283"/>
      <c r="AJ1447" s="283"/>
      <c r="AK1447" s="283"/>
      <c r="AL1447" s="283"/>
      <c r="AM1447" s="282"/>
      <c r="AN1447" s="282"/>
      <c r="AO1447" s="282"/>
      <c r="AP1447" s="282"/>
      <c r="AQ1447" s="282"/>
      <c r="AR1447" s="282"/>
      <c r="AT1447" s="283"/>
      <c r="AU1447" s="283"/>
      <c r="AV1447" s="283"/>
      <c r="AW1447" s="283"/>
      <c r="AY1447" s="283"/>
      <c r="AZ1447" s="282"/>
      <c r="BA1447" s="283"/>
      <c r="BB1447" s="282"/>
      <c r="BC1447" s="282"/>
      <c r="BD1447" s="282"/>
      <c r="BE1447" s="283"/>
      <c r="BG1447" s="282"/>
      <c r="BH1447" s="282"/>
      <c r="BI1447" s="282"/>
      <c r="BL1447" s="421"/>
      <c r="BM1447" s="424"/>
      <c r="BN1447" s="424"/>
      <c r="BO1447" s="424"/>
      <c r="BP1447" s="424"/>
      <c r="BQ1447" s="421"/>
      <c r="BR1447" s="421"/>
      <c r="BV1447" s="282"/>
      <c r="BW1447" s="283"/>
      <c r="BY1447" s="283"/>
      <c r="BZ1447" s="283"/>
      <c r="CA1447" s="283"/>
      <c r="CB1447" s="282"/>
      <c r="CC1447" s="282"/>
      <c r="CD1447" s="282"/>
      <c r="CE1447" s="282"/>
      <c r="CG1447" s="427"/>
      <c r="CH1447" s="402"/>
      <c r="CI1447" s="424"/>
      <c r="CJ1447" s="282"/>
      <c r="CK1447" s="282"/>
      <c r="CL1447" s="283"/>
      <c r="CM1447" s="283"/>
      <c r="CP1447" s="282"/>
      <c r="DC1447" s="282"/>
      <c r="DD1447" s="282"/>
      <c r="DE1447" s="282"/>
      <c r="DF1447" s="282"/>
      <c r="DG1447" s="282"/>
      <c r="DH1447" s="282"/>
      <c r="DI1447" s="282"/>
      <c r="DJ1447" s="282"/>
      <c r="EF1447" s="495" t="str">
        <f>""&amp;(MID(数据表!AZ1447,1,MIN(FIND({"(";"（"},数据表!AZ1447&amp;"(（",1)-1)))&amp;""</f>
        <v/>
      </c>
      <c r="EG1447" s="495" t="str">
        <f>""&amp;(MID(数据表!AZ1447,1,MIN(FIND({0;1;2;3;4;5;6;7;8;9},数据表!AZ1447&amp;"1234567890",1)-1)))&amp;""</f>
        <v/>
      </c>
    </row>
    <row r="1448" spans="2:137" s="310" customFormat="1" ht="12" customHeight="1">
      <c r="B1448" s="286"/>
      <c r="C1448" s="286"/>
      <c r="D1448" s="286"/>
      <c r="E1448" s="479"/>
      <c r="F1448" s="282"/>
      <c r="G1448" s="283"/>
      <c r="H1448" s="421"/>
      <c r="I1448" s="421"/>
      <c r="J1448" s="283"/>
      <c r="K1448" s="421"/>
      <c r="L1448" s="282"/>
      <c r="N1448" s="282"/>
      <c r="S1448" s="282"/>
      <c r="T1448" s="283"/>
      <c r="U1448" s="283"/>
      <c r="V1448" s="283"/>
      <c r="W1448" s="283"/>
      <c r="X1448" s="283"/>
      <c r="Y1448" s="282"/>
      <c r="Z1448" s="282"/>
      <c r="AA1448" s="283"/>
      <c r="AB1448" s="282"/>
      <c r="AC1448" s="282"/>
      <c r="AD1448" s="282"/>
      <c r="AE1448" s="282"/>
      <c r="AF1448" s="283"/>
      <c r="AG1448" s="402"/>
      <c r="AH1448" s="283"/>
      <c r="AI1448" s="283"/>
      <c r="AJ1448" s="283"/>
      <c r="AK1448" s="283"/>
      <c r="AL1448" s="283"/>
      <c r="AM1448" s="282"/>
      <c r="AN1448" s="282"/>
      <c r="AO1448" s="282"/>
      <c r="AP1448" s="282"/>
      <c r="AQ1448" s="282"/>
      <c r="AR1448" s="282"/>
      <c r="AT1448" s="283"/>
      <c r="AU1448" s="283"/>
      <c r="AV1448" s="283"/>
      <c r="AW1448" s="283"/>
      <c r="AY1448" s="283"/>
      <c r="AZ1448" s="282"/>
      <c r="BA1448" s="283"/>
      <c r="BB1448" s="282"/>
      <c r="BC1448" s="282"/>
      <c r="BD1448" s="282"/>
      <c r="BE1448" s="283"/>
      <c r="BG1448" s="282"/>
      <c r="BH1448" s="282"/>
      <c r="BI1448" s="282"/>
      <c r="BL1448" s="421"/>
      <c r="BM1448" s="424"/>
      <c r="BN1448" s="424"/>
      <c r="BO1448" s="424"/>
      <c r="BP1448" s="424"/>
      <c r="BQ1448" s="421"/>
      <c r="BR1448" s="421"/>
      <c r="BV1448" s="282"/>
      <c r="BW1448" s="283"/>
      <c r="BY1448" s="283"/>
      <c r="BZ1448" s="283"/>
      <c r="CA1448" s="283"/>
      <c r="CB1448" s="282"/>
      <c r="CC1448" s="282"/>
      <c r="CD1448" s="282"/>
      <c r="CE1448" s="282"/>
      <c r="CG1448" s="427"/>
      <c r="CH1448" s="402"/>
      <c r="CI1448" s="424"/>
      <c r="CJ1448" s="282"/>
      <c r="CK1448" s="282"/>
      <c r="CL1448" s="283"/>
      <c r="CM1448" s="283"/>
      <c r="CP1448" s="282"/>
      <c r="DC1448" s="282"/>
      <c r="DD1448" s="282"/>
      <c r="DE1448" s="282"/>
      <c r="DF1448" s="282"/>
      <c r="DG1448" s="282"/>
      <c r="DH1448" s="282"/>
      <c r="DI1448" s="282"/>
      <c r="DJ1448" s="282"/>
      <c r="EF1448" s="495" t="str">
        <f>""&amp;(MID(数据表!AZ1448,1,MIN(FIND({"(";"（"},数据表!AZ1448&amp;"(（",1)-1)))&amp;""</f>
        <v/>
      </c>
      <c r="EG1448" s="495" t="str">
        <f>""&amp;(MID(数据表!AZ1448,1,MIN(FIND({0;1;2;3;4;5;6;7;8;9},数据表!AZ1448&amp;"1234567890",1)-1)))&amp;""</f>
        <v/>
      </c>
    </row>
    <row r="1449" spans="2:137" s="310" customFormat="1" ht="12" customHeight="1">
      <c r="B1449" s="286"/>
      <c r="C1449" s="286"/>
      <c r="D1449" s="286"/>
      <c r="E1449" s="479"/>
      <c r="F1449" s="282"/>
      <c r="G1449" s="283"/>
      <c r="H1449" s="421"/>
      <c r="I1449" s="421"/>
      <c r="J1449" s="283"/>
      <c r="K1449" s="421"/>
      <c r="L1449" s="282"/>
      <c r="N1449" s="282"/>
      <c r="S1449" s="282"/>
      <c r="T1449" s="283"/>
      <c r="U1449" s="283"/>
      <c r="V1449" s="283"/>
      <c r="W1449" s="283"/>
      <c r="X1449" s="283"/>
      <c r="Y1449" s="282"/>
      <c r="Z1449" s="282"/>
      <c r="AA1449" s="283"/>
      <c r="AB1449" s="282"/>
      <c r="AC1449" s="282"/>
      <c r="AD1449" s="282"/>
      <c r="AE1449" s="282"/>
      <c r="AF1449" s="283"/>
      <c r="AG1449" s="402"/>
      <c r="AH1449" s="283"/>
      <c r="AI1449" s="283"/>
      <c r="AJ1449" s="283"/>
      <c r="AK1449" s="283"/>
      <c r="AL1449" s="283"/>
      <c r="AM1449" s="282"/>
      <c r="AN1449" s="282"/>
      <c r="AO1449" s="282"/>
      <c r="AP1449" s="282"/>
      <c r="AQ1449" s="282"/>
      <c r="AR1449" s="282"/>
      <c r="AT1449" s="283"/>
      <c r="AU1449" s="283"/>
      <c r="AV1449" s="283"/>
      <c r="AW1449" s="283"/>
      <c r="AY1449" s="283"/>
      <c r="AZ1449" s="282"/>
      <c r="BA1449" s="283"/>
      <c r="BB1449" s="282"/>
      <c r="BC1449" s="282"/>
      <c r="BD1449" s="282"/>
      <c r="BE1449" s="283"/>
      <c r="BG1449" s="282"/>
      <c r="BH1449" s="282"/>
      <c r="BI1449" s="282"/>
      <c r="BL1449" s="421"/>
      <c r="BM1449" s="424"/>
      <c r="BN1449" s="424"/>
      <c r="BO1449" s="424"/>
      <c r="BP1449" s="424"/>
      <c r="BQ1449" s="421"/>
      <c r="BR1449" s="421"/>
      <c r="BV1449" s="282"/>
      <c r="BW1449" s="283"/>
      <c r="BY1449" s="283"/>
      <c r="BZ1449" s="283"/>
      <c r="CA1449" s="283"/>
      <c r="CB1449" s="282"/>
      <c r="CC1449" s="282"/>
      <c r="CD1449" s="282"/>
      <c r="CE1449" s="282"/>
      <c r="CG1449" s="427"/>
      <c r="CH1449" s="402"/>
      <c r="CI1449" s="424"/>
      <c r="CJ1449" s="282"/>
      <c r="CK1449" s="282"/>
      <c r="CL1449" s="283"/>
      <c r="CM1449" s="283"/>
      <c r="CP1449" s="282"/>
      <c r="DC1449" s="282"/>
      <c r="DD1449" s="282"/>
      <c r="DE1449" s="282"/>
      <c r="DF1449" s="282"/>
      <c r="DG1449" s="282"/>
      <c r="DH1449" s="282"/>
      <c r="DI1449" s="282"/>
      <c r="DJ1449" s="282"/>
      <c r="EF1449" s="495" t="str">
        <f>""&amp;(MID(数据表!AZ1449,1,MIN(FIND({"(";"（"},数据表!AZ1449&amp;"(（",1)-1)))&amp;""</f>
        <v/>
      </c>
      <c r="EG1449" s="495" t="str">
        <f>""&amp;(MID(数据表!AZ1449,1,MIN(FIND({0;1;2;3;4;5;6;7;8;9},数据表!AZ1449&amp;"1234567890",1)-1)))&amp;""</f>
        <v/>
      </c>
    </row>
    <row r="1450" spans="2:137" s="310" customFormat="1" ht="12" customHeight="1">
      <c r="B1450" s="286"/>
      <c r="C1450" s="286"/>
      <c r="D1450" s="286"/>
      <c r="E1450" s="479"/>
      <c r="F1450" s="282"/>
      <c r="G1450" s="283"/>
      <c r="H1450" s="421"/>
      <c r="I1450" s="421"/>
      <c r="J1450" s="283"/>
      <c r="K1450" s="421"/>
      <c r="L1450" s="282"/>
      <c r="N1450" s="282"/>
      <c r="S1450" s="282"/>
      <c r="T1450" s="283"/>
      <c r="U1450" s="283"/>
      <c r="V1450" s="283"/>
      <c r="W1450" s="283"/>
      <c r="X1450" s="283"/>
      <c r="Y1450" s="282"/>
      <c r="Z1450" s="282"/>
      <c r="AA1450" s="283"/>
      <c r="AB1450" s="282"/>
      <c r="AC1450" s="282"/>
      <c r="AD1450" s="282"/>
      <c r="AE1450" s="282"/>
      <c r="AF1450" s="283"/>
      <c r="AG1450" s="402"/>
      <c r="AH1450" s="283"/>
      <c r="AI1450" s="283"/>
      <c r="AJ1450" s="283"/>
      <c r="AK1450" s="283"/>
      <c r="AL1450" s="283"/>
      <c r="AM1450" s="282"/>
      <c r="AN1450" s="282"/>
      <c r="AO1450" s="282"/>
      <c r="AP1450" s="282"/>
      <c r="AQ1450" s="282"/>
      <c r="AR1450" s="282"/>
      <c r="AT1450" s="283"/>
      <c r="AU1450" s="283"/>
      <c r="AV1450" s="283"/>
      <c r="AW1450" s="283"/>
      <c r="AY1450" s="283"/>
      <c r="AZ1450" s="282"/>
      <c r="BA1450" s="283"/>
      <c r="BB1450" s="282"/>
      <c r="BC1450" s="282"/>
      <c r="BD1450" s="282"/>
      <c r="BE1450" s="283"/>
      <c r="BG1450" s="282"/>
      <c r="BH1450" s="282"/>
      <c r="BI1450" s="282"/>
      <c r="BL1450" s="421"/>
      <c r="BM1450" s="424"/>
      <c r="BN1450" s="424"/>
      <c r="BO1450" s="424"/>
      <c r="BP1450" s="424"/>
      <c r="BQ1450" s="421"/>
      <c r="BR1450" s="421"/>
      <c r="BV1450" s="282"/>
      <c r="BW1450" s="283"/>
      <c r="BY1450" s="283"/>
      <c r="BZ1450" s="283"/>
      <c r="CA1450" s="283"/>
      <c r="CB1450" s="282"/>
      <c r="CC1450" s="282"/>
      <c r="CD1450" s="282"/>
      <c r="CE1450" s="282"/>
      <c r="CG1450" s="427"/>
      <c r="CH1450" s="402"/>
      <c r="CI1450" s="424"/>
      <c r="CJ1450" s="282"/>
      <c r="CK1450" s="282"/>
      <c r="CL1450" s="283"/>
      <c r="CM1450" s="283"/>
      <c r="CP1450" s="282"/>
      <c r="DC1450" s="282"/>
      <c r="DD1450" s="282"/>
      <c r="DE1450" s="282"/>
      <c r="DF1450" s="282"/>
      <c r="DG1450" s="282"/>
      <c r="DH1450" s="282"/>
      <c r="DI1450" s="282"/>
      <c r="DJ1450" s="282"/>
      <c r="EF1450" s="495" t="str">
        <f>""&amp;(MID(数据表!AZ1450,1,MIN(FIND({"(";"（"},数据表!AZ1450&amp;"(（",1)-1)))&amp;""</f>
        <v/>
      </c>
      <c r="EG1450" s="495" t="str">
        <f>""&amp;(MID(数据表!AZ1450,1,MIN(FIND({0;1;2;3;4;5;6;7;8;9},数据表!AZ1450&amp;"1234567890",1)-1)))&amp;""</f>
        <v/>
      </c>
    </row>
    <row r="1451" spans="2:137" s="310" customFormat="1" ht="12" customHeight="1">
      <c r="B1451" s="286"/>
      <c r="C1451" s="286"/>
      <c r="D1451" s="286"/>
      <c r="E1451" s="479"/>
      <c r="F1451" s="282"/>
      <c r="G1451" s="283"/>
      <c r="H1451" s="421"/>
      <c r="I1451" s="421"/>
      <c r="J1451" s="283"/>
      <c r="K1451" s="421"/>
      <c r="L1451" s="282"/>
      <c r="N1451" s="282"/>
      <c r="S1451" s="282"/>
      <c r="T1451" s="283"/>
      <c r="U1451" s="283"/>
      <c r="V1451" s="283"/>
      <c r="W1451" s="283"/>
      <c r="X1451" s="283"/>
      <c r="Y1451" s="282"/>
      <c r="Z1451" s="282"/>
      <c r="AA1451" s="283"/>
      <c r="AB1451" s="282"/>
      <c r="AC1451" s="282"/>
      <c r="AD1451" s="282"/>
      <c r="AE1451" s="282"/>
      <c r="AF1451" s="283"/>
      <c r="AG1451" s="402"/>
      <c r="AH1451" s="283"/>
      <c r="AI1451" s="283"/>
      <c r="AJ1451" s="283"/>
      <c r="AK1451" s="283"/>
      <c r="AL1451" s="283"/>
      <c r="AM1451" s="282"/>
      <c r="AN1451" s="282"/>
      <c r="AO1451" s="282"/>
      <c r="AP1451" s="282"/>
      <c r="AQ1451" s="282"/>
      <c r="AR1451" s="282"/>
      <c r="AT1451" s="283"/>
      <c r="AU1451" s="283"/>
      <c r="AV1451" s="283"/>
      <c r="AW1451" s="283"/>
      <c r="AY1451" s="283"/>
      <c r="AZ1451" s="282"/>
      <c r="BA1451" s="283"/>
      <c r="BB1451" s="282"/>
      <c r="BC1451" s="282"/>
      <c r="BD1451" s="282"/>
      <c r="BE1451" s="283"/>
      <c r="BG1451" s="282"/>
      <c r="BH1451" s="282"/>
      <c r="BI1451" s="282"/>
      <c r="BL1451" s="421"/>
      <c r="BM1451" s="424"/>
      <c r="BN1451" s="424"/>
      <c r="BO1451" s="424"/>
      <c r="BP1451" s="424"/>
      <c r="BQ1451" s="421"/>
      <c r="BR1451" s="421"/>
      <c r="BV1451" s="282"/>
      <c r="BW1451" s="283"/>
      <c r="BY1451" s="283"/>
      <c r="BZ1451" s="283"/>
      <c r="CA1451" s="283"/>
      <c r="CB1451" s="282"/>
      <c r="CC1451" s="282"/>
      <c r="CD1451" s="282"/>
      <c r="CE1451" s="282"/>
      <c r="CG1451" s="427"/>
      <c r="CH1451" s="402"/>
      <c r="CI1451" s="424"/>
      <c r="CJ1451" s="282"/>
      <c r="CK1451" s="282"/>
      <c r="CL1451" s="283"/>
      <c r="CM1451" s="283"/>
      <c r="CP1451" s="282"/>
      <c r="DC1451" s="282"/>
      <c r="DD1451" s="282"/>
      <c r="DE1451" s="282"/>
      <c r="DF1451" s="282"/>
      <c r="DG1451" s="282"/>
      <c r="DH1451" s="282"/>
      <c r="DI1451" s="282"/>
      <c r="DJ1451" s="282"/>
      <c r="EF1451" s="495" t="str">
        <f>""&amp;(MID(数据表!AZ1451,1,MIN(FIND({"(";"（"},数据表!AZ1451&amp;"(（",1)-1)))&amp;""</f>
        <v/>
      </c>
      <c r="EG1451" s="495" t="str">
        <f>""&amp;(MID(数据表!AZ1451,1,MIN(FIND({0;1;2;3;4;5;6;7;8;9},数据表!AZ1451&amp;"1234567890",1)-1)))&amp;""</f>
        <v/>
      </c>
    </row>
    <row r="1452" spans="2:137" s="310" customFormat="1" ht="12" customHeight="1">
      <c r="B1452" s="286"/>
      <c r="C1452" s="286"/>
      <c r="D1452" s="286"/>
      <c r="E1452" s="479"/>
      <c r="F1452" s="282"/>
      <c r="G1452" s="283"/>
      <c r="H1452" s="421"/>
      <c r="I1452" s="421"/>
      <c r="J1452" s="283"/>
      <c r="K1452" s="421"/>
      <c r="L1452" s="282"/>
      <c r="N1452" s="282"/>
      <c r="S1452" s="282"/>
      <c r="T1452" s="283"/>
      <c r="U1452" s="283"/>
      <c r="V1452" s="283"/>
      <c r="W1452" s="283"/>
      <c r="X1452" s="283"/>
      <c r="Y1452" s="282"/>
      <c r="Z1452" s="282"/>
      <c r="AA1452" s="283"/>
      <c r="AB1452" s="282"/>
      <c r="AC1452" s="282"/>
      <c r="AD1452" s="282"/>
      <c r="AE1452" s="282"/>
      <c r="AF1452" s="283"/>
      <c r="AG1452" s="402"/>
      <c r="AH1452" s="283"/>
      <c r="AI1452" s="283"/>
      <c r="AJ1452" s="283"/>
      <c r="AK1452" s="283"/>
      <c r="AL1452" s="283"/>
      <c r="AM1452" s="282"/>
      <c r="AN1452" s="282"/>
      <c r="AO1452" s="282"/>
      <c r="AP1452" s="282"/>
      <c r="AQ1452" s="282"/>
      <c r="AR1452" s="282"/>
      <c r="AT1452" s="283"/>
      <c r="AU1452" s="283"/>
      <c r="AV1452" s="283"/>
      <c r="AW1452" s="283"/>
      <c r="AY1452" s="283"/>
      <c r="AZ1452" s="282"/>
      <c r="BA1452" s="283"/>
      <c r="BB1452" s="282"/>
      <c r="BC1452" s="282"/>
      <c r="BD1452" s="282"/>
      <c r="BE1452" s="283"/>
      <c r="BG1452" s="282"/>
      <c r="BH1452" s="282"/>
      <c r="BI1452" s="282"/>
      <c r="BL1452" s="421"/>
      <c r="BM1452" s="424"/>
      <c r="BN1452" s="424"/>
      <c r="BO1452" s="424"/>
      <c r="BP1452" s="424"/>
      <c r="BQ1452" s="421"/>
      <c r="BR1452" s="421"/>
      <c r="BV1452" s="282"/>
      <c r="BW1452" s="283"/>
      <c r="BY1452" s="283"/>
      <c r="BZ1452" s="283"/>
      <c r="CA1452" s="283"/>
      <c r="CB1452" s="282"/>
      <c r="CC1452" s="282"/>
      <c r="CD1452" s="282"/>
      <c r="CE1452" s="282"/>
      <c r="CG1452" s="427"/>
      <c r="CH1452" s="402"/>
      <c r="CI1452" s="424"/>
      <c r="CJ1452" s="282"/>
      <c r="CK1452" s="282"/>
      <c r="CL1452" s="283"/>
      <c r="CM1452" s="283"/>
      <c r="CP1452" s="282"/>
      <c r="DC1452" s="282"/>
      <c r="DD1452" s="282"/>
      <c r="DE1452" s="282"/>
      <c r="DF1452" s="282"/>
      <c r="DG1452" s="282"/>
      <c r="DH1452" s="282"/>
      <c r="DI1452" s="282"/>
      <c r="DJ1452" s="282"/>
      <c r="EF1452" s="495" t="str">
        <f>""&amp;(MID(数据表!AZ1452,1,MIN(FIND({"(";"（"},数据表!AZ1452&amp;"(（",1)-1)))&amp;""</f>
        <v/>
      </c>
      <c r="EG1452" s="495" t="str">
        <f>""&amp;(MID(数据表!AZ1452,1,MIN(FIND({0;1;2;3;4;5;6;7;8;9},数据表!AZ1452&amp;"1234567890",1)-1)))&amp;""</f>
        <v/>
      </c>
    </row>
    <row r="1453" spans="2:137" s="310" customFormat="1" ht="12" customHeight="1">
      <c r="B1453" s="286"/>
      <c r="C1453" s="286"/>
      <c r="D1453" s="286"/>
      <c r="E1453" s="479"/>
      <c r="F1453" s="282"/>
      <c r="G1453" s="283"/>
      <c r="H1453" s="421"/>
      <c r="I1453" s="421"/>
      <c r="J1453" s="283"/>
      <c r="K1453" s="421"/>
      <c r="L1453" s="282"/>
      <c r="N1453" s="282"/>
      <c r="S1453" s="282"/>
      <c r="T1453" s="283"/>
      <c r="U1453" s="283"/>
      <c r="V1453" s="283"/>
      <c r="W1453" s="283"/>
      <c r="X1453" s="283"/>
      <c r="Y1453" s="282"/>
      <c r="Z1453" s="282"/>
      <c r="AA1453" s="283"/>
      <c r="AB1453" s="282"/>
      <c r="AC1453" s="282"/>
      <c r="AD1453" s="282"/>
      <c r="AE1453" s="282"/>
      <c r="AF1453" s="283"/>
      <c r="AG1453" s="402"/>
      <c r="AH1453" s="283"/>
      <c r="AI1453" s="283"/>
      <c r="AJ1453" s="283"/>
      <c r="AK1453" s="283"/>
      <c r="AL1453" s="283"/>
      <c r="AM1453" s="282"/>
      <c r="AN1453" s="282"/>
      <c r="AO1453" s="282"/>
      <c r="AP1453" s="282"/>
      <c r="AQ1453" s="282"/>
      <c r="AR1453" s="282"/>
      <c r="AT1453" s="283"/>
      <c r="AU1453" s="283"/>
      <c r="AV1453" s="283"/>
      <c r="AW1453" s="283"/>
      <c r="AY1453" s="283"/>
      <c r="AZ1453" s="282"/>
      <c r="BA1453" s="283"/>
      <c r="BB1453" s="282"/>
      <c r="BC1453" s="282"/>
      <c r="BD1453" s="282"/>
      <c r="BE1453" s="283"/>
      <c r="BG1453" s="282"/>
      <c r="BH1453" s="282"/>
      <c r="BI1453" s="282"/>
      <c r="BL1453" s="421"/>
      <c r="BM1453" s="424"/>
      <c r="BN1453" s="424"/>
      <c r="BO1453" s="424"/>
      <c r="BP1453" s="424"/>
      <c r="BQ1453" s="421"/>
      <c r="BR1453" s="421"/>
      <c r="BV1453" s="282"/>
      <c r="BW1453" s="283"/>
      <c r="BY1453" s="283"/>
      <c r="BZ1453" s="283"/>
      <c r="CA1453" s="283"/>
      <c r="CB1453" s="282"/>
      <c r="CC1453" s="282"/>
      <c r="CD1453" s="282"/>
      <c r="CE1453" s="282"/>
      <c r="CG1453" s="427"/>
      <c r="CH1453" s="402"/>
      <c r="CI1453" s="424"/>
      <c r="CJ1453" s="282"/>
      <c r="CK1453" s="282"/>
      <c r="CL1453" s="283"/>
      <c r="CM1453" s="283"/>
      <c r="CP1453" s="282"/>
      <c r="DC1453" s="282"/>
      <c r="DD1453" s="282"/>
      <c r="DE1453" s="282"/>
      <c r="DF1453" s="282"/>
      <c r="DG1453" s="282"/>
      <c r="DH1453" s="282"/>
      <c r="DI1453" s="282"/>
      <c r="DJ1453" s="282"/>
      <c r="EF1453" s="495" t="str">
        <f>""&amp;(MID(数据表!AZ1453,1,MIN(FIND({"(";"（"},数据表!AZ1453&amp;"(（",1)-1)))&amp;""</f>
        <v/>
      </c>
      <c r="EG1453" s="495" t="str">
        <f>""&amp;(MID(数据表!AZ1453,1,MIN(FIND({0;1;2;3;4;5;6;7;8;9},数据表!AZ1453&amp;"1234567890",1)-1)))&amp;""</f>
        <v/>
      </c>
    </row>
    <row r="1454" spans="2:137" s="310" customFormat="1" ht="12" customHeight="1">
      <c r="B1454" s="286"/>
      <c r="C1454" s="286"/>
      <c r="D1454" s="286"/>
      <c r="E1454" s="479"/>
      <c r="F1454" s="282"/>
      <c r="G1454" s="283"/>
      <c r="H1454" s="421"/>
      <c r="I1454" s="421"/>
      <c r="J1454" s="283"/>
      <c r="K1454" s="421"/>
      <c r="L1454" s="282"/>
      <c r="N1454" s="282"/>
      <c r="S1454" s="282"/>
      <c r="T1454" s="283"/>
      <c r="U1454" s="283"/>
      <c r="V1454" s="283"/>
      <c r="W1454" s="283"/>
      <c r="X1454" s="283"/>
      <c r="Y1454" s="282"/>
      <c r="Z1454" s="282"/>
      <c r="AA1454" s="283"/>
      <c r="AB1454" s="282"/>
      <c r="AC1454" s="282"/>
      <c r="AD1454" s="282"/>
      <c r="AE1454" s="282"/>
      <c r="AF1454" s="283"/>
      <c r="AG1454" s="402"/>
      <c r="AH1454" s="283"/>
      <c r="AI1454" s="283"/>
      <c r="AJ1454" s="283"/>
      <c r="AK1454" s="283"/>
      <c r="AL1454" s="283"/>
      <c r="AM1454" s="282"/>
      <c r="AN1454" s="282"/>
      <c r="AO1454" s="282"/>
      <c r="AP1454" s="282"/>
      <c r="AQ1454" s="282"/>
      <c r="AR1454" s="282"/>
      <c r="AT1454" s="283"/>
      <c r="AU1454" s="283"/>
      <c r="AV1454" s="283"/>
      <c r="AW1454" s="283"/>
      <c r="AY1454" s="283"/>
      <c r="AZ1454" s="282"/>
      <c r="BA1454" s="283"/>
      <c r="BB1454" s="282"/>
      <c r="BC1454" s="282"/>
      <c r="BD1454" s="282"/>
      <c r="BE1454" s="283"/>
      <c r="BG1454" s="282"/>
      <c r="BH1454" s="282"/>
      <c r="BI1454" s="282"/>
      <c r="BL1454" s="421"/>
      <c r="BM1454" s="424"/>
      <c r="BN1454" s="424"/>
      <c r="BO1454" s="424"/>
      <c r="BP1454" s="424"/>
      <c r="BQ1454" s="421"/>
      <c r="BR1454" s="421"/>
      <c r="BV1454" s="282"/>
      <c r="BW1454" s="283"/>
      <c r="BY1454" s="283"/>
      <c r="BZ1454" s="283"/>
      <c r="CA1454" s="283"/>
      <c r="CB1454" s="282"/>
      <c r="CC1454" s="282"/>
      <c r="CD1454" s="282"/>
      <c r="CE1454" s="282"/>
      <c r="CG1454" s="427"/>
      <c r="CH1454" s="402"/>
      <c r="CI1454" s="424"/>
      <c r="CJ1454" s="282"/>
      <c r="CK1454" s="282"/>
      <c r="CL1454" s="283"/>
      <c r="CM1454" s="283"/>
      <c r="CP1454" s="282"/>
      <c r="DC1454" s="282"/>
      <c r="DD1454" s="282"/>
      <c r="DE1454" s="282"/>
      <c r="DF1454" s="282"/>
      <c r="DG1454" s="282"/>
      <c r="DH1454" s="282"/>
      <c r="DI1454" s="282"/>
      <c r="DJ1454" s="282"/>
      <c r="EF1454" s="495" t="str">
        <f>""&amp;(MID(数据表!AZ1454,1,MIN(FIND({"(";"（"},数据表!AZ1454&amp;"(（",1)-1)))&amp;""</f>
        <v/>
      </c>
      <c r="EG1454" s="495" t="str">
        <f>""&amp;(MID(数据表!AZ1454,1,MIN(FIND({0;1;2;3;4;5;6;7;8;9},数据表!AZ1454&amp;"1234567890",1)-1)))&amp;""</f>
        <v/>
      </c>
    </row>
    <row r="1455" spans="2:137" s="310" customFormat="1" ht="12" customHeight="1">
      <c r="B1455" s="286"/>
      <c r="C1455" s="286"/>
      <c r="D1455" s="286"/>
      <c r="E1455" s="479"/>
      <c r="F1455" s="282"/>
      <c r="G1455" s="283"/>
      <c r="H1455" s="421"/>
      <c r="I1455" s="421"/>
      <c r="J1455" s="283"/>
      <c r="K1455" s="421"/>
      <c r="L1455" s="282"/>
      <c r="N1455" s="282"/>
      <c r="S1455" s="282"/>
      <c r="T1455" s="283"/>
      <c r="U1455" s="283"/>
      <c r="V1455" s="283"/>
      <c r="W1455" s="283"/>
      <c r="X1455" s="283"/>
      <c r="Y1455" s="282"/>
      <c r="Z1455" s="282"/>
      <c r="AA1455" s="283"/>
      <c r="AB1455" s="282"/>
      <c r="AC1455" s="282"/>
      <c r="AD1455" s="282"/>
      <c r="AE1455" s="282"/>
      <c r="AF1455" s="283"/>
      <c r="AG1455" s="402"/>
      <c r="AH1455" s="283"/>
      <c r="AI1455" s="283"/>
      <c r="AJ1455" s="283"/>
      <c r="AK1455" s="283"/>
      <c r="AL1455" s="283"/>
      <c r="AM1455" s="282"/>
      <c r="AN1455" s="282"/>
      <c r="AO1455" s="282"/>
      <c r="AP1455" s="282"/>
      <c r="AQ1455" s="282"/>
      <c r="AR1455" s="282"/>
      <c r="AT1455" s="283"/>
      <c r="AU1455" s="283"/>
      <c r="AV1455" s="283"/>
      <c r="AW1455" s="283"/>
      <c r="AY1455" s="283"/>
      <c r="AZ1455" s="282"/>
      <c r="BA1455" s="283"/>
      <c r="BB1455" s="282"/>
      <c r="BC1455" s="282"/>
      <c r="BD1455" s="282"/>
      <c r="BE1455" s="283"/>
      <c r="BG1455" s="282"/>
      <c r="BH1455" s="282"/>
      <c r="BI1455" s="282"/>
      <c r="BL1455" s="421"/>
      <c r="BM1455" s="424"/>
      <c r="BN1455" s="424"/>
      <c r="BO1455" s="424"/>
      <c r="BP1455" s="424"/>
      <c r="BQ1455" s="421"/>
      <c r="BR1455" s="421"/>
      <c r="BV1455" s="282"/>
      <c r="BW1455" s="283"/>
      <c r="BY1455" s="283"/>
      <c r="BZ1455" s="283"/>
      <c r="CA1455" s="283"/>
      <c r="CB1455" s="282"/>
      <c r="CC1455" s="282"/>
      <c r="CD1455" s="282"/>
      <c r="CE1455" s="282"/>
      <c r="CG1455" s="427"/>
      <c r="CH1455" s="402"/>
      <c r="CI1455" s="424"/>
      <c r="CJ1455" s="282"/>
      <c r="CK1455" s="282"/>
      <c r="CL1455" s="283"/>
      <c r="CM1455" s="283"/>
      <c r="CP1455" s="282"/>
      <c r="DC1455" s="282"/>
      <c r="DD1455" s="282"/>
      <c r="DE1455" s="282"/>
      <c r="DF1455" s="282"/>
      <c r="DG1455" s="282"/>
      <c r="DH1455" s="282"/>
      <c r="DI1455" s="282"/>
      <c r="DJ1455" s="282"/>
      <c r="EF1455" s="495" t="str">
        <f>""&amp;(MID(数据表!AZ1455,1,MIN(FIND({"(";"（"},数据表!AZ1455&amp;"(（",1)-1)))&amp;""</f>
        <v/>
      </c>
      <c r="EG1455" s="495" t="str">
        <f>""&amp;(MID(数据表!AZ1455,1,MIN(FIND({0;1;2;3;4;5;6;7;8;9},数据表!AZ1455&amp;"1234567890",1)-1)))&amp;""</f>
        <v/>
      </c>
    </row>
    <row r="1456" spans="2:137" s="310" customFormat="1" ht="12" customHeight="1">
      <c r="B1456" s="286"/>
      <c r="C1456" s="286"/>
      <c r="D1456" s="286"/>
      <c r="E1456" s="479"/>
      <c r="F1456" s="282"/>
      <c r="G1456" s="283"/>
      <c r="H1456" s="421"/>
      <c r="I1456" s="421"/>
      <c r="J1456" s="283"/>
      <c r="K1456" s="421"/>
      <c r="L1456" s="282"/>
      <c r="N1456" s="282"/>
      <c r="S1456" s="282"/>
      <c r="T1456" s="283"/>
      <c r="U1456" s="283"/>
      <c r="V1456" s="283"/>
      <c r="W1456" s="283"/>
      <c r="X1456" s="283"/>
      <c r="Y1456" s="282"/>
      <c r="Z1456" s="282"/>
      <c r="AA1456" s="283"/>
      <c r="AB1456" s="282"/>
      <c r="AC1456" s="282"/>
      <c r="AD1456" s="282"/>
      <c r="AE1456" s="282"/>
      <c r="AF1456" s="283"/>
      <c r="AG1456" s="402"/>
      <c r="AH1456" s="283"/>
      <c r="AI1456" s="283"/>
      <c r="AJ1456" s="283"/>
      <c r="AK1456" s="283"/>
      <c r="AL1456" s="283"/>
      <c r="AM1456" s="282"/>
      <c r="AN1456" s="282"/>
      <c r="AO1456" s="282"/>
      <c r="AP1456" s="282"/>
      <c r="AQ1456" s="282"/>
      <c r="AR1456" s="282"/>
      <c r="AT1456" s="283"/>
      <c r="AU1456" s="283"/>
      <c r="AV1456" s="283"/>
      <c r="AW1456" s="283"/>
      <c r="AY1456" s="283"/>
      <c r="AZ1456" s="282"/>
      <c r="BA1456" s="283"/>
      <c r="BB1456" s="282"/>
      <c r="BC1456" s="282"/>
      <c r="BD1456" s="282"/>
      <c r="BE1456" s="283"/>
      <c r="BG1456" s="282"/>
      <c r="BH1456" s="282"/>
      <c r="BI1456" s="282"/>
      <c r="BL1456" s="421"/>
      <c r="BM1456" s="424"/>
      <c r="BN1456" s="424"/>
      <c r="BO1456" s="424"/>
      <c r="BP1456" s="424"/>
      <c r="BQ1456" s="421"/>
      <c r="BR1456" s="421"/>
      <c r="BV1456" s="282"/>
      <c r="BW1456" s="283"/>
      <c r="BY1456" s="283"/>
      <c r="BZ1456" s="283"/>
      <c r="CA1456" s="283"/>
      <c r="CB1456" s="282"/>
      <c r="CC1456" s="282"/>
      <c r="CD1456" s="282"/>
      <c r="CE1456" s="282"/>
      <c r="CG1456" s="427"/>
      <c r="CH1456" s="402"/>
      <c r="CI1456" s="424"/>
      <c r="CJ1456" s="282"/>
      <c r="CK1456" s="282"/>
      <c r="CL1456" s="283"/>
      <c r="CM1456" s="283"/>
      <c r="CP1456" s="282"/>
      <c r="DC1456" s="282"/>
      <c r="DD1456" s="282"/>
      <c r="DE1456" s="282"/>
      <c r="DF1456" s="282"/>
      <c r="DG1456" s="282"/>
      <c r="DH1456" s="282"/>
      <c r="DI1456" s="282"/>
      <c r="DJ1456" s="282"/>
      <c r="EF1456" s="495" t="str">
        <f>""&amp;(MID(数据表!AZ1456,1,MIN(FIND({"(";"（"},数据表!AZ1456&amp;"(（",1)-1)))&amp;""</f>
        <v/>
      </c>
      <c r="EG1456" s="495" t="str">
        <f>""&amp;(MID(数据表!AZ1456,1,MIN(FIND({0;1;2;3;4;5;6;7;8;9},数据表!AZ1456&amp;"1234567890",1)-1)))&amp;""</f>
        <v/>
      </c>
    </row>
    <row r="1457" spans="2:137" s="310" customFormat="1" ht="12" customHeight="1">
      <c r="B1457" s="286"/>
      <c r="C1457" s="286"/>
      <c r="D1457" s="286"/>
      <c r="E1457" s="479"/>
      <c r="F1457" s="282"/>
      <c r="G1457" s="283"/>
      <c r="H1457" s="421"/>
      <c r="I1457" s="421"/>
      <c r="J1457" s="283"/>
      <c r="K1457" s="421"/>
      <c r="L1457" s="282"/>
      <c r="N1457" s="282"/>
      <c r="S1457" s="282"/>
      <c r="T1457" s="283"/>
      <c r="U1457" s="283"/>
      <c r="V1457" s="283"/>
      <c r="W1457" s="283"/>
      <c r="X1457" s="283"/>
      <c r="Y1457" s="282"/>
      <c r="Z1457" s="282"/>
      <c r="AA1457" s="283"/>
      <c r="AB1457" s="282"/>
      <c r="AC1457" s="282"/>
      <c r="AD1457" s="282"/>
      <c r="AE1457" s="282"/>
      <c r="AF1457" s="283"/>
      <c r="AG1457" s="402"/>
      <c r="AH1457" s="283"/>
      <c r="AI1457" s="283"/>
      <c r="AJ1457" s="283"/>
      <c r="AK1457" s="283"/>
      <c r="AL1457" s="283"/>
      <c r="AM1457" s="282"/>
      <c r="AN1457" s="282"/>
      <c r="AO1457" s="282"/>
      <c r="AP1457" s="282"/>
      <c r="AQ1457" s="282"/>
      <c r="AR1457" s="282"/>
      <c r="AT1457" s="283"/>
      <c r="AU1457" s="283"/>
      <c r="AV1457" s="283"/>
      <c r="AW1457" s="283"/>
      <c r="AY1457" s="283"/>
      <c r="AZ1457" s="282"/>
      <c r="BA1457" s="283"/>
      <c r="BB1457" s="282"/>
      <c r="BC1457" s="282"/>
      <c r="BD1457" s="282"/>
      <c r="BE1457" s="283"/>
      <c r="BG1457" s="282"/>
      <c r="BH1457" s="282"/>
      <c r="BI1457" s="282"/>
      <c r="BL1457" s="421"/>
      <c r="BM1457" s="424"/>
      <c r="BN1457" s="424"/>
      <c r="BO1457" s="424"/>
      <c r="BP1457" s="424"/>
      <c r="BQ1457" s="421"/>
      <c r="BR1457" s="421"/>
      <c r="BV1457" s="282"/>
      <c r="BW1457" s="283"/>
      <c r="BY1457" s="283"/>
      <c r="BZ1457" s="283"/>
      <c r="CA1457" s="283"/>
      <c r="CB1457" s="282"/>
      <c r="CC1457" s="282"/>
      <c r="CD1457" s="282"/>
      <c r="CE1457" s="282"/>
      <c r="CG1457" s="427"/>
      <c r="CH1457" s="402"/>
      <c r="CI1457" s="424"/>
      <c r="CJ1457" s="282"/>
      <c r="CK1457" s="282"/>
      <c r="CL1457" s="283"/>
      <c r="CM1457" s="283"/>
      <c r="CP1457" s="282"/>
      <c r="DC1457" s="282"/>
      <c r="DD1457" s="282"/>
      <c r="DE1457" s="282"/>
      <c r="DF1457" s="282"/>
      <c r="DG1457" s="282"/>
      <c r="DH1457" s="282"/>
      <c r="DI1457" s="282"/>
      <c r="DJ1457" s="282"/>
      <c r="EF1457" s="495" t="str">
        <f>""&amp;(MID(数据表!AZ1457,1,MIN(FIND({"(";"（"},数据表!AZ1457&amp;"(（",1)-1)))&amp;""</f>
        <v/>
      </c>
      <c r="EG1457" s="495" t="str">
        <f>""&amp;(MID(数据表!AZ1457,1,MIN(FIND({0;1;2;3;4;5;6;7;8;9},数据表!AZ1457&amp;"1234567890",1)-1)))&amp;""</f>
        <v/>
      </c>
    </row>
    <row r="1458" spans="2:137" s="310" customFormat="1" ht="12" customHeight="1">
      <c r="B1458" s="286"/>
      <c r="C1458" s="286"/>
      <c r="D1458" s="286"/>
      <c r="E1458" s="479"/>
      <c r="F1458" s="282"/>
      <c r="G1458" s="283"/>
      <c r="H1458" s="421"/>
      <c r="I1458" s="421"/>
      <c r="J1458" s="283"/>
      <c r="K1458" s="421"/>
      <c r="L1458" s="282"/>
      <c r="N1458" s="282"/>
      <c r="S1458" s="282"/>
      <c r="T1458" s="283"/>
      <c r="U1458" s="283"/>
      <c r="V1458" s="283"/>
      <c r="W1458" s="283"/>
      <c r="X1458" s="283"/>
      <c r="Y1458" s="282"/>
      <c r="Z1458" s="282"/>
      <c r="AA1458" s="283"/>
      <c r="AB1458" s="282"/>
      <c r="AC1458" s="282"/>
      <c r="AD1458" s="282"/>
      <c r="AE1458" s="282"/>
      <c r="AF1458" s="283"/>
      <c r="AG1458" s="402"/>
      <c r="AH1458" s="283"/>
      <c r="AI1458" s="283"/>
      <c r="AJ1458" s="283"/>
      <c r="AK1458" s="283"/>
      <c r="AL1458" s="283"/>
      <c r="AM1458" s="282"/>
      <c r="AN1458" s="282"/>
      <c r="AO1458" s="282"/>
      <c r="AP1458" s="282"/>
      <c r="AQ1458" s="282"/>
      <c r="AR1458" s="282"/>
      <c r="AT1458" s="283"/>
      <c r="AU1458" s="283"/>
      <c r="AV1458" s="283"/>
      <c r="AW1458" s="283"/>
      <c r="AY1458" s="283"/>
      <c r="AZ1458" s="282"/>
      <c r="BA1458" s="283"/>
      <c r="BB1458" s="282"/>
      <c r="BC1458" s="282"/>
      <c r="BD1458" s="282"/>
      <c r="BE1458" s="283"/>
      <c r="BG1458" s="282"/>
      <c r="BH1458" s="282"/>
      <c r="BI1458" s="282"/>
      <c r="BL1458" s="421"/>
      <c r="BM1458" s="424"/>
      <c r="BN1458" s="424"/>
      <c r="BO1458" s="424"/>
      <c r="BP1458" s="424"/>
      <c r="BQ1458" s="421"/>
      <c r="BR1458" s="421"/>
      <c r="BV1458" s="282"/>
      <c r="BW1458" s="283"/>
      <c r="BY1458" s="283"/>
      <c r="BZ1458" s="283"/>
      <c r="CA1458" s="283"/>
      <c r="CB1458" s="282"/>
      <c r="CC1458" s="282"/>
      <c r="CD1458" s="282"/>
      <c r="CE1458" s="282"/>
      <c r="CG1458" s="427"/>
      <c r="CH1458" s="402"/>
      <c r="CI1458" s="424"/>
      <c r="CJ1458" s="282"/>
      <c r="CK1458" s="282"/>
      <c r="CL1458" s="283"/>
      <c r="CM1458" s="283"/>
      <c r="CP1458" s="282"/>
      <c r="DC1458" s="282"/>
      <c r="DD1458" s="282"/>
      <c r="DE1458" s="282"/>
      <c r="DF1458" s="282"/>
      <c r="DG1458" s="282"/>
      <c r="DH1458" s="282"/>
      <c r="DI1458" s="282"/>
      <c r="DJ1458" s="282"/>
      <c r="EF1458" s="495" t="str">
        <f>""&amp;(MID(数据表!AZ1458,1,MIN(FIND({"(";"（"},数据表!AZ1458&amp;"(（",1)-1)))&amp;""</f>
        <v/>
      </c>
      <c r="EG1458" s="495" t="str">
        <f>""&amp;(MID(数据表!AZ1458,1,MIN(FIND({0;1;2;3;4;5;6;7;8;9},数据表!AZ1458&amp;"1234567890",1)-1)))&amp;""</f>
        <v/>
      </c>
    </row>
    <row r="1459" spans="2:137" s="310" customFormat="1" ht="12" customHeight="1">
      <c r="B1459" s="286"/>
      <c r="C1459" s="286"/>
      <c r="D1459" s="286"/>
      <c r="E1459" s="479"/>
      <c r="F1459" s="282"/>
      <c r="G1459" s="283"/>
      <c r="H1459" s="421"/>
      <c r="I1459" s="421"/>
      <c r="J1459" s="283"/>
      <c r="K1459" s="421"/>
      <c r="L1459" s="282"/>
      <c r="N1459" s="282"/>
      <c r="S1459" s="282"/>
      <c r="T1459" s="283"/>
      <c r="U1459" s="283"/>
      <c r="V1459" s="283"/>
      <c r="W1459" s="283"/>
      <c r="X1459" s="283"/>
      <c r="Y1459" s="282"/>
      <c r="Z1459" s="282"/>
      <c r="AA1459" s="283"/>
      <c r="AB1459" s="282"/>
      <c r="AC1459" s="282"/>
      <c r="AD1459" s="282"/>
      <c r="AE1459" s="282"/>
      <c r="AF1459" s="283"/>
      <c r="AG1459" s="402"/>
      <c r="AH1459" s="283"/>
      <c r="AI1459" s="283"/>
      <c r="AJ1459" s="283"/>
      <c r="AK1459" s="283"/>
      <c r="AL1459" s="283"/>
      <c r="AM1459" s="282"/>
      <c r="AN1459" s="282"/>
      <c r="AO1459" s="282"/>
      <c r="AP1459" s="282"/>
      <c r="AQ1459" s="282"/>
      <c r="AR1459" s="282"/>
      <c r="AT1459" s="283"/>
      <c r="AU1459" s="283"/>
      <c r="AV1459" s="283"/>
      <c r="AW1459" s="283"/>
      <c r="AY1459" s="283"/>
      <c r="AZ1459" s="282"/>
      <c r="BA1459" s="283"/>
      <c r="BB1459" s="282"/>
      <c r="BC1459" s="282"/>
      <c r="BD1459" s="282"/>
      <c r="BE1459" s="283"/>
      <c r="BG1459" s="282"/>
      <c r="BH1459" s="282"/>
      <c r="BI1459" s="282"/>
      <c r="BL1459" s="421"/>
      <c r="BM1459" s="424"/>
      <c r="BN1459" s="424"/>
      <c r="BO1459" s="424"/>
      <c r="BP1459" s="424"/>
      <c r="BQ1459" s="421"/>
      <c r="BR1459" s="421"/>
      <c r="BV1459" s="282"/>
      <c r="BW1459" s="283"/>
      <c r="BY1459" s="283"/>
      <c r="BZ1459" s="283"/>
      <c r="CA1459" s="283"/>
      <c r="CB1459" s="282"/>
      <c r="CC1459" s="282"/>
      <c r="CD1459" s="282"/>
      <c r="CE1459" s="282"/>
      <c r="CG1459" s="427"/>
      <c r="CH1459" s="402"/>
      <c r="CI1459" s="424"/>
      <c r="CJ1459" s="282"/>
      <c r="CK1459" s="282"/>
      <c r="CL1459" s="283"/>
      <c r="CM1459" s="283"/>
      <c r="CP1459" s="282"/>
      <c r="DC1459" s="282"/>
      <c r="DD1459" s="282"/>
      <c r="DE1459" s="282"/>
      <c r="DF1459" s="282"/>
      <c r="DG1459" s="282"/>
      <c r="DH1459" s="282"/>
      <c r="DI1459" s="282"/>
      <c r="DJ1459" s="282"/>
      <c r="EF1459" s="495" t="str">
        <f>""&amp;(MID(数据表!AZ1459,1,MIN(FIND({"(";"（"},数据表!AZ1459&amp;"(（",1)-1)))&amp;""</f>
        <v/>
      </c>
      <c r="EG1459" s="495" t="str">
        <f>""&amp;(MID(数据表!AZ1459,1,MIN(FIND({0;1;2;3;4;5;6;7;8;9},数据表!AZ1459&amp;"1234567890",1)-1)))&amp;""</f>
        <v/>
      </c>
    </row>
    <row r="1460" spans="2:137" s="310" customFormat="1" ht="12" customHeight="1">
      <c r="B1460" s="286"/>
      <c r="C1460" s="286"/>
      <c r="D1460" s="286"/>
      <c r="E1460" s="479"/>
      <c r="F1460" s="282"/>
      <c r="G1460" s="283"/>
      <c r="H1460" s="421"/>
      <c r="I1460" s="421"/>
      <c r="J1460" s="283"/>
      <c r="K1460" s="421"/>
      <c r="L1460" s="282"/>
      <c r="N1460" s="282"/>
      <c r="S1460" s="282"/>
      <c r="T1460" s="283"/>
      <c r="U1460" s="283"/>
      <c r="V1460" s="283"/>
      <c r="W1460" s="283"/>
      <c r="X1460" s="283"/>
      <c r="Y1460" s="282"/>
      <c r="Z1460" s="282"/>
      <c r="AA1460" s="283"/>
      <c r="AB1460" s="282"/>
      <c r="AC1460" s="282"/>
      <c r="AD1460" s="282"/>
      <c r="AE1460" s="282"/>
      <c r="AF1460" s="283"/>
      <c r="AG1460" s="402"/>
      <c r="AH1460" s="283"/>
      <c r="AI1460" s="283"/>
      <c r="AJ1460" s="283"/>
      <c r="AK1460" s="283"/>
      <c r="AL1460" s="283"/>
      <c r="AM1460" s="282"/>
      <c r="AN1460" s="282"/>
      <c r="AO1460" s="282"/>
      <c r="AP1460" s="282"/>
      <c r="AQ1460" s="282"/>
      <c r="AR1460" s="282"/>
      <c r="AT1460" s="283"/>
      <c r="AU1460" s="283"/>
      <c r="AV1460" s="283"/>
      <c r="AW1460" s="283"/>
      <c r="AY1460" s="283"/>
      <c r="AZ1460" s="282"/>
      <c r="BA1460" s="283"/>
      <c r="BB1460" s="282"/>
      <c r="BC1460" s="282"/>
      <c r="BD1460" s="282"/>
      <c r="BE1460" s="283"/>
      <c r="BG1460" s="282"/>
      <c r="BH1460" s="282"/>
      <c r="BI1460" s="282"/>
      <c r="BL1460" s="421"/>
      <c r="BM1460" s="424"/>
      <c r="BN1460" s="424"/>
      <c r="BO1460" s="424"/>
      <c r="BP1460" s="424"/>
      <c r="BQ1460" s="421"/>
      <c r="BR1460" s="421"/>
      <c r="BV1460" s="282"/>
      <c r="BW1460" s="283"/>
      <c r="BY1460" s="283"/>
      <c r="BZ1460" s="283"/>
      <c r="CA1460" s="283"/>
      <c r="CB1460" s="282"/>
      <c r="CC1460" s="282"/>
      <c r="CD1460" s="282"/>
      <c r="CE1460" s="282"/>
      <c r="CG1460" s="427"/>
      <c r="CH1460" s="402"/>
      <c r="CI1460" s="424"/>
      <c r="CJ1460" s="282"/>
      <c r="CK1460" s="282"/>
      <c r="CL1460" s="283"/>
      <c r="CM1460" s="283"/>
      <c r="CP1460" s="282"/>
      <c r="DC1460" s="282"/>
      <c r="DD1460" s="282"/>
      <c r="DE1460" s="282"/>
      <c r="DF1460" s="282"/>
      <c r="DG1460" s="282"/>
      <c r="DH1460" s="282"/>
      <c r="DI1460" s="282"/>
      <c r="DJ1460" s="282"/>
      <c r="EF1460" s="495" t="str">
        <f>""&amp;(MID(数据表!AZ1460,1,MIN(FIND({"(";"（"},数据表!AZ1460&amp;"(（",1)-1)))&amp;""</f>
        <v/>
      </c>
      <c r="EG1460" s="495" t="str">
        <f>""&amp;(MID(数据表!AZ1460,1,MIN(FIND({0;1;2;3;4;5;6;7;8;9},数据表!AZ1460&amp;"1234567890",1)-1)))&amp;""</f>
        <v/>
      </c>
    </row>
    <row r="1461" spans="2:137" s="310" customFormat="1" ht="12" customHeight="1">
      <c r="B1461" s="286"/>
      <c r="C1461" s="286"/>
      <c r="D1461" s="286"/>
      <c r="E1461" s="479"/>
      <c r="F1461" s="282"/>
      <c r="G1461" s="283"/>
      <c r="H1461" s="421"/>
      <c r="I1461" s="421"/>
      <c r="J1461" s="283"/>
      <c r="K1461" s="421"/>
      <c r="L1461" s="282"/>
      <c r="N1461" s="282"/>
      <c r="S1461" s="282"/>
      <c r="T1461" s="283"/>
      <c r="U1461" s="283"/>
      <c r="V1461" s="283"/>
      <c r="W1461" s="283"/>
      <c r="X1461" s="283"/>
      <c r="Y1461" s="282"/>
      <c r="Z1461" s="282"/>
      <c r="AA1461" s="283"/>
      <c r="AB1461" s="282"/>
      <c r="AC1461" s="282"/>
      <c r="AD1461" s="282"/>
      <c r="AE1461" s="282"/>
      <c r="AF1461" s="283"/>
      <c r="AG1461" s="402"/>
      <c r="AH1461" s="283"/>
      <c r="AI1461" s="283"/>
      <c r="AJ1461" s="283"/>
      <c r="AK1461" s="283"/>
      <c r="AL1461" s="283"/>
      <c r="AM1461" s="282"/>
      <c r="AN1461" s="282"/>
      <c r="AO1461" s="282"/>
      <c r="AP1461" s="282"/>
      <c r="AQ1461" s="282"/>
      <c r="AR1461" s="282"/>
      <c r="AT1461" s="283"/>
      <c r="AU1461" s="283"/>
      <c r="AV1461" s="283"/>
      <c r="AW1461" s="283"/>
      <c r="AY1461" s="283"/>
      <c r="AZ1461" s="282"/>
      <c r="BA1461" s="283"/>
      <c r="BB1461" s="282"/>
      <c r="BC1461" s="282"/>
      <c r="BD1461" s="282"/>
      <c r="BE1461" s="283"/>
      <c r="BG1461" s="282"/>
      <c r="BH1461" s="282"/>
      <c r="BI1461" s="282"/>
      <c r="BL1461" s="421"/>
      <c r="BM1461" s="424"/>
      <c r="BN1461" s="424"/>
      <c r="BO1461" s="424"/>
      <c r="BP1461" s="424"/>
      <c r="BQ1461" s="421"/>
      <c r="BR1461" s="421"/>
      <c r="BV1461" s="282"/>
      <c r="BW1461" s="283"/>
      <c r="BY1461" s="283"/>
      <c r="BZ1461" s="283"/>
      <c r="CA1461" s="283"/>
      <c r="CB1461" s="282"/>
      <c r="CC1461" s="282"/>
      <c r="CD1461" s="282"/>
      <c r="CE1461" s="282"/>
      <c r="CG1461" s="427"/>
      <c r="CH1461" s="402"/>
      <c r="CI1461" s="424"/>
      <c r="CJ1461" s="282"/>
      <c r="CK1461" s="282"/>
      <c r="CL1461" s="283"/>
      <c r="CM1461" s="283"/>
      <c r="CP1461" s="282"/>
      <c r="DC1461" s="282"/>
      <c r="DD1461" s="282"/>
      <c r="DE1461" s="282"/>
      <c r="DF1461" s="282"/>
      <c r="DG1461" s="282"/>
      <c r="DH1461" s="282"/>
      <c r="DI1461" s="282"/>
      <c r="DJ1461" s="282"/>
      <c r="EF1461" s="495" t="str">
        <f>""&amp;(MID(数据表!AZ1461,1,MIN(FIND({"(";"（"},数据表!AZ1461&amp;"(（",1)-1)))&amp;""</f>
        <v/>
      </c>
      <c r="EG1461" s="495" t="str">
        <f>""&amp;(MID(数据表!AZ1461,1,MIN(FIND({0;1;2;3;4;5;6;7;8;9},数据表!AZ1461&amp;"1234567890",1)-1)))&amp;""</f>
        <v/>
      </c>
    </row>
    <row r="1462" spans="2:137" s="310" customFormat="1" ht="12" customHeight="1">
      <c r="B1462" s="286"/>
      <c r="C1462" s="286"/>
      <c r="D1462" s="286"/>
      <c r="E1462" s="479"/>
      <c r="F1462" s="282"/>
      <c r="G1462" s="283"/>
      <c r="H1462" s="421"/>
      <c r="I1462" s="421"/>
      <c r="J1462" s="283"/>
      <c r="K1462" s="421"/>
      <c r="L1462" s="282"/>
      <c r="N1462" s="282"/>
      <c r="S1462" s="282"/>
      <c r="T1462" s="283"/>
      <c r="U1462" s="283"/>
      <c r="V1462" s="283"/>
      <c r="W1462" s="283"/>
      <c r="X1462" s="283"/>
      <c r="Y1462" s="282"/>
      <c r="Z1462" s="282"/>
      <c r="AA1462" s="283"/>
      <c r="AB1462" s="282"/>
      <c r="AC1462" s="282"/>
      <c r="AD1462" s="282"/>
      <c r="AE1462" s="282"/>
      <c r="AF1462" s="283"/>
      <c r="AG1462" s="402"/>
      <c r="AH1462" s="283"/>
      <c r="AI1462" s="283"/>
      <c r="AJ1462" s="283"/>
      <c r="AK1462" s="283"/>
      <c r="AL1462" s="283"/>
      <c r="AM1462" s="282"/>
      <c r="AN1462" s="282"/>
      <c r="AO1462" s="282"/>
      <c r="AP1462" s="282"/>
      <c r="AQ1462" s="282"/>
      <c r="AR1462" s="282"/>
      <c r="AT1462" s="283"/>
      <c r="AU1462" s="283"/>
      <c r="AV1462" s="283"/>
      <c r="AW1462" s="283"/>
      <c r="AY1462" s="283"/>
      <c r="AZ1462" s="282"/>
      <c r="BA1462" s="283"/>
      <c r="BB1462" s="282"/>
      <c r="BC1462" s="282"/>
      <c r="BD1462" s="282"/>
      <c r="BE1462" s="283"/>
      <c r="BG1462" s="282"/>
      <c r="BH1462" s="282"/>
      <c r="BI1462" s="282"/>
      <c r="BL1462" s="421"/>
      <c r="BM1462" s="424"/>
      <c r="BN1462" s="424"/>
      <c r="BO1462" s="424"/>
      <c r="BP1462" s="424"/>
      <c r="BQ1462" s="421"/>
      <c r="BR1462" s="421"/>
      <c r="BV1462" s="282"/>
      <c r="BW1462" s="283"/>
      <c r="BY1462" s="283"/>
      <c r="BZ1462" s="283"/>
      <c r="CA1462" s="283"/>
      <c r="CB1462" s="282"/>
      <c r="CC1462" s="282"/>
      <c r="CD1462" s="282"/>
      <c r="CE1462" s="282"/>
      <c r="CG1462" s="427"/>
      <c r="CH1462" s="402"/>
      <c r="CI1462" s="424"/>
      <c r="CJ1462" s="282"/>
      <c r="CK1462" s="282"/>
      <c r="CL1462" s="283"/>
      <c r="CM1462" s="283"/>
      <c r="CP1462" s="282"/>
      <c r="DC1462" s="282"/>
      <c r="DD1462" s="282"/>
      <c r="DE1462" s="282"/>
      <c r="DF1462" s="282"/>
      <c r="DG1462" s="282"/>
      <c r="DH1462" s="282"/>
      <c r="DI1462" s="282"/>
      <c r="DJ1462" s="282"/>
      <c r="EF1462" s="495" t="str">
        <f>""&amp;(MID(数据表!AZ1462,1,MIN(FIND({"(";"（"},数据表!AZ1462&amp;"(（",1)-1)))&amp;""</f>
        <v/>
      </c>
      <c r="EG1462" s="495" t="str">
        <f>""&amp;(MID(数据表!AZ1462,1,MIN(FIND({0;1;2;3;4;5;6;7;8;9},数据表!AZ1462&amp;"1234567890",1)-1)))&amp;""</f>
        <v/>
      </c>
    </row>
    <row r="1463" spans="2:137" s="310" customFormat="1" ht="12" customHeight="1">
      <c r="B1463" s="286"/>
      <c r="C1463" s="286"/>
      <c r="D1463" s="286"/>
      <c r="E1463" s="479"/>
      <c r="F1463" s="282"/>
      <c r="G1463" s="283"/>
      <c r="H1463" s="421"/>
      <c r="I1463" s="421"/>
      <c r="J1463" s="283"/>
      <c r="K1463" s="421"/>
      <c r="L1463" s="282"/>
      <c r="N1463" s="282"/>
      <c r="S1463" s="282"/>
      <c r="T1463" s="283"/>
      <c r="U1463" s="283"/>
      <c r="V1463" s="283"/>
      <c r="W1463" s="283"/>
      <c r="X1463" s="283"/>
      <c r="Y1463" s="282"/>
      <c r="Z1463" s="282"/>
      <c r="AA1463" s="283"/>
      <c r="AB1463" s="282"/>
      <c r="AC1463" s="282"/>
      <c r="AD1463" s="282"/>
      <c r="AE1463" s="282"/>
      <c r="AF1463" s="283"/>
      <c r="AG1463" s="402"/>
      <c r="AH1463" s="283"/>
      <c r="AI1463" s="283"/>
      <c r="AJ1463" s="283"/>
      <c r="AK1463" s="283"/>
      <c r="AL1463" s="283"/>
      <c r="AM1463" s="282"/>
      <c r="AN1463" s="282"/>
      <c r="AO1463" s="282"/>
      <c r="AP1463" s="282"/>
      <c r="AQ1463" s="282"/>
      <c r="AR1463" s="282"/>
      <c r="AT1463" s="283"/>
      <c r="AU1463" s="283"/>
      <c r="AV1463" s="283"/>
      <c r="AW1463" s="283"/>
      <c r="AY1463" s="283"/>
      <c r="AZ1463" s="282"/>
      <c r="BA1463" s="283"/>
      <c r="BB1463" s="282"/>
      <c r="BC1463" s="282"/>
      <c r="BD1463" s="282"/>
      <c r="BE1463" s="283"/>
      <c r="BG1463" s="282"/>
      <c r="BH1463" s="282"/>
      <c r="BI1463" s="282"/>
      <c r="BL1463" s="421"/>
      <c r="BM1463" s="424"/>
      <c r="BN1463" s="424"/>
      <c r="BO1463" s="424"/>
      <c r="BP1463" s="424"/>
      <c r="BQ1463" s="421"/>
      <c r="BR1463" s="421"/>
      <c r="BV1463" s="282"/>
      <c r="BW1463" s="283"/>
      <c r="BY1463" s="283"/>
      <c r="BZ1463" s="283"/>
      <c r="CA1463" s="283"/>
      <c r="CB1463" s="282"/>
      <c r="CC1463" s="282"/>
      <c r="CD1463" s="282"/>
      <c r="CE1463" s="282"/>
      <c r="CG1463" s="427"/>
      <c r="CH1463" s="402"/>
      <c r="CI1463" s="424"/>
      <c r="CJ1463" s="282"/>
      <c r="CK1463" s="282"/>
      <c r="CL1463" s="283"/>
      <c r="CM1463" s="283"/>
      <c r="CP1463" s="282"/>
      <c r="DC1463" s="282"/>
      <c r="DD1463" s="282"/>
      <c r="DE1463" s="282"/>
      <c r="DF1463" s="282"/>
      <c r="DG1463" s="282"/>
      <c r="DH1463" s="282"/>
      <c r="DI1463" s="282"/>
      <c r="DJ1463" s="282"/>
      <c r="EF1463" s="495" t="str">
        <f>""&amp;(MID(数据表!AZ1463,1,MIN(FIND({"(";"（"},数据表!AZ1463&amp;"(（",1)-1)))&amp;""</f>
        <v/>
      </c>
      <c r="EG1463" s="495" t="str">
        <f>""&amp;(MID(数据表!AZ1463,1,MIN(FIND({0;1;2;3;4;5;6;7;8;9},数据表!AZ1463&amp;"1234567890",1)-1)))&amp;""</f>
        <v/>
      </c>
    </row>
    <row r="1464" spans="2:137" s="310" customFormat="1" ht="12" customHeight="1">
      <c r="B1464" s="286"/>
      <c r="C1464" s="286"/>
      <c r="D1464" s="286"/>
      <c r="E1464" s="479"/>
      <c r="F1464" s="282"/>
      <c r="G1464" s="283"/>
      <c r="H1464" s="421"/>
      <c r="I1464" s="421"/>
      <c r="J1464" s="283"/>
      <c r="K1464" s="421"/>
      <c r="L1464" s="282"/>
      <c r="N1464" s="282"/>
      <c r="S1464" s="282"/>
      <c r="T1464" s="283"/>
      <c r="U1464" s="283"/>
      <c r="V1464" s="283"/>
      <c r="W1464" s="283"/>
      <c r="X1464" s="283"/>
      <c r="Y1464" s="282"/>
      <c r="Z1464" s="282"/>
      <c r="AA1464" s="283"/>
      <c r="AB1464" s="282"/>
      <c r="AC1464" s="282"/>
      <c r="AD1464" s="282"/>
      <c r="AE1464" s="282"/>
      <c r="AF1464" s="283"/>
      <c r="AG1464" s="402"/>
      <c r="AH1464" s="283"/>
      <c r="AI1464" s="283"/>
      <c r="AJ1464" s="283"/>
      <c r="AK1464" s="283"/>
      <c r="AL1464" s="283"/>
      <c r="AM1464" s="282"/>
      <c r="AN1464" s="282"/>
      <c r="AO1464" s="282"/>
      <c r="AP1464" s="282"/>
      <c r="AQ1464" s="282"/>
      <c r="AR1464" s="282"/>
      <c r="AT1464" s="283"/>
      <c r="AU1464" s="283"/>
      <c r="AV1464" s="283"/>
      <c r="AW1464" s="283"/>
      <c r="AY1464" s="283"/>
      <c r="AZ1464" s="282"/>
      <c r="BA1464" s="283"/>
      <c r="BB1464" s="282"/>
      <c r="BC1464" s="282"/>
      <c r="BD1464" s="282"/>
      <c r="BE1464" s="283"/>
      <c r="BG1464" s="282"/>
      <c r="BH1464" s="282"/>
      <c r="BI1464" s="282"/>
      <c r="BL1464" s="421"/>
      <c r="BM1464" s="424"/>
      <c r="BN1464" s="424"/>
      <c r="BO1464" s="424"/>
      <c r="BP1464" s="424"/>
      <c r="BQ1464" s="421"/>
      <c r="BR1464" s="421"/>
      <c r="BV1464" s="282"/>
      <c r="BW1464" s="283"/>
      <c r="BY1464" s="283"/>
      <c r="BZ1464" s="283"/>
      <c r="CA1464" s="283"/>
      <c r="CB1464" s="282"/>
      <c r="CC1464" s="282"/>
      <c r="CD1464" s="282"/>
      <c r="CE1464" s="282"/>
      <c r="CG1464" s="427"/>
      <c r="CH1464" s="402"/>
      <c r="CI1464" s="424"/>
      <c r="CJ1464" s="282"/>
      <c r="CK1464" s="282"/>
      <c r="CL1464" s="283"/>
      <c r="CM1464" s="283"/>
      <c r="CP1464" s="282"/>
      <c r="DC1464" s="282"/>
      <c r="DD1464" s="282"/>
      <c r="DE1464" s="282"/>
      <c r="DF1464" s="282"/>
      <c r="DG1464" s="282"/>
      <c r="DH1464" s="282"/>
      <c r="DI1464" s="282"/>
      <c r="DJ1464" s="282"/>
      <c r="EF1464" s="495" t="str">
        <f>""&amp;(MID(数据表!AZ1464,1,MIN(FIND({"(";"（"},数据表!AZ1464&amp;"(（",1)-1)))&amp;""</f>
        <v/>
      </c>
      <c r="EG1464" s="495" t="str">
        <f>""&amp;(MID(数据表!AZ1464,1,MIN(FIND({0;1;2;3;4;5;6;7;8;9},数据表!AZ1464&amp;"1234567890",1)-1)))&amp;""</f>
        <v/>
      </c>
    </row>
    <row r="1465" spans="2:137" s="310" customFormat="1" ht="12" customHeight="1">
      <c r="B1465" s="286"/>
      <c r="C1465" s="286"/>
      <c r="D1465" s="286"/>
      <c r="E1465" s="479"/>
      <c r="F1465" s="282"/>
      <c r="G1465" s="283"/>
      <c r="H1465" s="421"/>
      <c r="I1465" s="421"/>
      <c r="J1465" s="283"/>
      <c r="K1465" s="421"/>
      <c r="L1465" s="282"/>
      <c r="N1465" s="282"/>
      <c r="S1465" s="282"/>
      <c r="T1465" s="283"/>
      <c r="U1465" s="283"/>
      <c r="V1465" s="283"/>
      <c r="W1465" s="283"/>
      <c r="X1465" s="283"/>
      <c r="Y1465" s="282"/>
      <c r="Z1465" s="282"/>
      <c r="AA1465" s="283"/>
      <c r="AB1465" s="282"/>
      <c r="AC1465" s="282"/>
      <c r="AD1465" s="282"/>
      <c r="AE1465" s="282"/>
      <c r="AF1465" s="283"/>
      <c r="AG1465" s="402"/>
      <c r="AH1465" s="283"/>
      <c r="AI1465" s="283"/>
      <c r="AJ1465" s="283"/>
      <c r="AK1465" s="283"/>
      <c r="AL1465" s="283"/>
      <c r="AM1465" s="282"/>
      <c r="AN1465" s="282"/>
      <c r="AO1465" s="282"/>
      <c r="AP1465" s="282"/>
      <c r="AQ1465" s="282"/>
      <c r="AR1465" s="282"/>
      <c r="AT1465" s="283"/>
      <c r="AU1465" s="283"/>
      <c r="AV1465" s="283"/>
      <c r="AW1465" s="283"/>
      <c r="AY1465" s="283"/>
      <c r="AZ1465" s="282"/>
      <c r="BA1465" s="283"/>
      <c r="BB1465" s="282"/>
      <c r="BC1465" s="282"/>
      <c r="BD1465" s="282"/>
      <c r="BE1465" s="283"/>
      <c r="BG1465" s="282"/>
      <c r="BH1465" s="282"/>
      <c r="BI1465" s="282"/>
      <c r="BL1465" s="421"/>
      <c r="BM1465" s="424"/>
      <c r="BN1465" s="424"/>
      <c r="BO1465" s="424"/>
      <c r="BP1465" s="424"/>
      <c r="BQ1465" s="421"/>
      <c r="BR1465" s="421"/>
      <c r="BV1465" s="282"/>
      <c r="BW1465" s="283"/>
      <c r="BY1465" s="283"/>
      <c r="BZ1465" s="283"/>
      <c r="CA1465" s="283"/>
      <c r="CB1465" s="282"/>
      <c r="CC1465" s="282"/>
      <c r="CD1465" s="282"/>
      <c r="CE1465" s="282"/>
      <c r="CG1465" s="427"/>
      <c r="CH1465" s="402"/>
      <c r="CI1465" s="424"/>
      <c r="CJ1465" s="282"/>
      <c r="CK1465" s="282"/>
      <c r="CL1465" s="283"/>
      <c r="CM1465" s="283"/>
      <c r="CP1465" s="282"/>
      <c r="DC1465" s="282"/>
      <c r="DD1465" s="282"/>
      <c r="DE1465" s="282"/>
      <c r="DF1465" s="282"/>
      <c r="DG1465" s="282"/>
      <c r="DH1465" s="282"/>
      <c r="DI1465" s="282"/>
      <c r="DJ1465" s="282"/>
      <c r="EF1465" s="495" t="str">
        <f>""&amp;(MID(数据表!AZ1465,1,MIN(FIND({"(";"（"},数据表!AZ1465&amp;"(（",1)-1)))&amp;""</f>
        <v/>
      </c>
      <c r="EG1465" s="495" t="str">
        <f>""&amp;(MID(数据表!AZ1465,1,MIN(FIND({0;1;2;3;4;5;6;7;8;9},数据表!AZ1465&amp;"1234567890",1)-1)))&amp;""</f>
        <v/>
      </c>
    </row>
    <row r="1466" spans="2:137" s="310" customFormat="1" ht="12" customHeight="1">
      <c r="B1466" s="286"/>
      <c r="C1466" s="286"/>
      <c r="D1466" s="286"/>
      <c r="E1466" s="479"/>
      <c r="F1466" s="282"/>
      <c r="G1466" s="283"/>
      <c r="H1466" s="421"/>
      <c r="I1466" s="421"/>
      <c r="J1466" s="283"/>
      <c r="K1466" s="421"/>
      <c r="L1466" s="282"/>
      <c r="N1466" s="282"/>
      <c r="S1466" s="282"/>
      <c r="T1466" s="283"/>
      <c r="U1466" s="283"/>
      <c r="V1466" s="283"/>
      <c r="W1466" s="283"/>
      <c r="X1466" s="283"/>
      <c r="Y1466" s="282"/>
      <c r="Z1466" s="282"/>
      <c r="AA1466" s="283"/>
      <c r="AB1466" s="282"/>
      <c r="AC1466" s="282"/>
      <c r="AD1466" s="282"/>
      <c r="AE1466" s="282"/>
      <c r="AF1466" s="283"/>
      <c r="AG1466" s="402"/>
      <c r="AH1466" s="283"/>
      <c r="AI1466" s="283"/>
      <c r="AJ1466" s="283"/>
      <c r="AK1466" s="283"/>
      <c r="AL1466" s="283"/>
      <c r="AM1466" s="282"/>
      <c r="AN1466" s="282"/>
      <c r="AO1466" s="282"/>
      <c r="AP1466" s="282"/>
      <c r="AQ1466" s="282"/>
      <c r="AR1466" s="282"/>
      <c r="AT1466" s="283"/>
      <c r="AU1466" s="283"/>
      <c r="AV1466" s="283"/>
      <c r="AW1466" s="283"/>
      <c r="AY1466" s="283"/>
      <c r="AZ1466" s="282"/>
      <c r="BA1466" s="283"/>
      <c r="BB1466" s="282"/>
      <c r="BC1466" s="282"/>
      <c r="BD1466" s="282"/>
      <c r="BE1466" s="283"/>
      <c r="BG1466" s="282"/>
      <c r="BH1466" s="282"/>
      <c r="BI1466" s="282"/>
      <c r="BL1466" s="421"/>
      <c r="BM1466" s="424"/>
      <c r="BN1466" s="424"/>
      <c r="BO1466" s="424"/>
      <c r="BP1466" s="424"/>
      <c r="BQ1466" s="421"/>
      <c r="BR1466" s="421"/>
      <c r="BV1466" s="282"/>
      <c r="BW1466" s="283"/>
      <c r="BY1466" s="283"/>
      <c r="BZ1466" s="283"/>
      <c r="CA1466" s="283"/>
      <c r="CB1466" s="282"/>
      <c r="CC1466" s="282"/>
      <c r="CD1466" s="282"/>
      <c r="CE1466" s="282"/>
      <c r="CG1466" s="427"/>
      <c r="CH1466" s="402"/>
      <c r="CI1466" s="424"/>
      <c r="CJ1466" s="282"/>
      <c r="CK1466" s="282"/>
      <c r="CL1466" s="283"/>
      <c r="CM1466" s="283"/>
      <c r="CP1466" s="282"/>
      <c r="DC1466" s="282"/>
      <c r="DD1466" s="282"/>
      <c r="DE1466" s="282"/>
      <c r="DF1466" s="282"/>
      <c r="DG1466" s="282"/>
      <c r="DH1466" s="282"/>
      <c r="DI1466" s="282"/>
      <c r="DJ1466" s="282"/>
      <c r="EF1466" s="495" t="str">
        <f>""&amp;(MID(数据表!AZ1466,1,MIN(FIND({"(";"（"},数据表!AZ1466&amp;"(（",1)-1)))&amp;""</f>
        <v/>
      </c>
      <c r="EG1466" s="495" t="str">
        <f>""&amp;(MID(数据表!AZ1466,1,MIN(FIND({0;1;2;3;4;5;6;7;8;9},数据表!AZ1466&amp;"1234567890",1)-1)))&amp;""</f>
        <v/>
      </c>
    </row>
    <row r="1467" spans="2:137" s="310" customFormat="1" ht="12" customHeight="1">
      <c r="B1467" s="286"/>
      <c r="C1467" s="286"/>
      <c r="D1467" s="286"/>
      <c r="E1467" s="479"/>
      <c r="F1467" s="282"/>
      <c r="G1467" s="283"/>
      <c r="H1467" s="421"/>
      <c r="I1467" s="421"/>
      <c r="J1467" s="283"/>
      <c r="K1467" s="421"/>
      <c r="L1467" s="282"/>
      <c r="N1467" s="282"/>
      <c r="S1467" s="282"/>
      <c r="T1467" s="283"/>
      <c r="U1467" s="283"/>
      <c r="V1467" s="283"/>
      <c r="W1467" s="283"/>
      <c r="X1467" s="283"/>
      <c r="Y1467" s="282"/>
      <c r="Z1467" s="282"/>
      <c r="AA1467" s="283"/>
      <c r="AB1467" s="282"/>
      <c r="AC1467" s="282"/>
      <c r="AD1467" s="282"/>
      <c r="AE1467" s="282"/>
      <c r="AF1467" s="283"/>
      <c r="AG1467" s="402"/>
      <c r="AH1467" s="283"/>
      <c r="AI1467" s="283"/>
      <c r="AJ1467" s="283"/>
      <c r="AK1467" s="283"/>
      <c r="AL1467" s="283"/>
      <c r="AM1467" s="282"/>
      <c r="AN1467" s="282"/>
      <c r="AO1467" s="282"/>
      <c r="AP1467" s="282"/>
      <c r="AQ1467" s="282"/>
      <c r="AR1467" s="282"/>
      <c r="AT1467" s="283"/>
      <c r="AU1467" s="283"/>
      <c r="AV1467" s="283"/>
      <c r="AW1467" s="283"/>
      <c r="AY1467" s="283"/>
      <c r="AZ1467" s="282"/>
      <c r="BA1467" s="283"/>
      <c r="BB1467" s="282"/>
      <c r="BC1467" s="282"/>
      <c r="BD1467" s="282"/>
      <c r="BE1467" s="283"/>
      <c r="BG1467" s="282"/>
      <c r="BH1467" s="282"/>
      <c r="BI1467" s="282"/>
      <c r="BL1467" s="421"/>
      <c r="BM1467" s="424"/>
      <c r="BN1467" s="424"/>
      <c r="BO1467" s="424"/>
      <c r="BP1467" s="424"/>
      <c r="BQ1467" s="421"/>
      <c r="BR1467" s="421"/>
      <c r="BV1467" s="282"/>
      <c r="BW1467" s="283"/>
      <c r="BY1467" s="283"/>
      <c r="BZ1467" s="283"/>
      <c r="CA1467" s="283"/>
      <c r="CB1467" s="282"/>
      <c r="CC1467" s="282"/>
      <c r="CD1467" s="282"/>
      <c r="CE1467" s="282"/>
      <c r="CG1467" s="427"/>
      <c r="CH1467" s="402"/>
      <c r="CI1467" s="424"/>
      <c r="CJ1467" s="282"/>
      <c r="CK1467" s="282"/>
      <c r="CL1467" s="283"/>
      <c r="CM1467" s="283"/>
      <c r="CP1467" s="282"/>
      <c r="DC1467" s="282"/>
      <c r="DD1467" s="282"/>
      <c r="DE1467" s="282"/>
      <c r="DF1467" s="282"/>
      <c r="DG1467" s="282"/>
      <c r="DH1467" s="282"/>
      <c r="DI1467" s="282"/>
      <c r="DJ1467" s="282"/>
      <c r="EF1467" s="495" t="str">
        <f>""&amp;(MID(数据表!AZ1467,1,MIN(FIND({"(";"（"},数据表!AZ1467&amp;"(（",1)-1)))&amp;""</f>
        <v/>
      </c>
      <c r="EG1467" s="495" t="str">
        <f>""&amp;(MID(数据表!AZ1467,1,MIN(FIND({0;1;2;3;4;5;6;7;8;9},数据表!AZ1467&amp;"1234567890",1)-1)))&amp;""</f>
        <v/>
      </c>
    </row>
    <row r="1468" spans="2:137" s="310" customFormat="1" ht="12" customHeight="1">
      <c r="B1468" s="286"/>
      <c r="C1468" s="286"/>
      <c r="D1468" s="286"/>
      <c r="E1468" s="479"/>
      <c r="F1468" s="282"/>
      <c r="G1468" s="283"/>
      <c r="H1468" s="421"/>
      <c r="I1468" s="421"/>
      <c r="J1468" s="283"/>
      <c r="K1468" s="421"/>
      <c r="L1468" s="282"/>
      <c r="N1468" s="282"/>
      <c r="S1468" s="282"/>
      <c r="T1468" s="283"/>
      <c r="U1468" s="283"/>
      <c r="V1468" s="283"/>
      <c r="W1468" s="283"/>
      <c r="X1468" s="283"/>
      <c r="Y1468" s="282"/>
      <c r="Z1468" s="282"/>
      <c r="AA1468" s="283"/>
      <c r="AB1468" s="282"/>
      <c r="AC1468" s="282"/>
      <c r="AD1468" s="282"/>
      <c r="AE1468" s="282"/>
      <c r="AF1468" s="283"/>
      <c r="AG1468" s="402"/>
      <c r="AH1468" s="283"/>
      <c r="AI1468" s="283"/>
      <c r="AJ1468" s="283"/>
      <c r="AK1468" s="283"/>
      <c r="AL1468" s="283"/>
      <c r="AM1468" s="282"/>
      <c r="AN1468" s="282"/>
      <c r="AO1468" s="282"/>
      <c r="AP1468" s="282"/>
      <c r="AQ1468" s="282"/>
      <c r="AR1468" s="282"/>
      <c r="AT1468" s="283"/>
      <c r="AU1468" s="283"/>
      <c r="AV1468" s="283"/>
      <c r="AW1468" s="283"/>
      <c r="AY1468" s="283"/>
      <c r="AZ1468" s="282"/>
      <c r="BA1468" s="283"/>
      <c r="BB1468" s="282"/>
      <c r="BC1468" s="282"/>
      <c r="BD1468" s="282"/>
      <c r="BE1468" s="283"/>
      <c r="BG1468" s="282"/>
      <c r="BH1468" s="282"/>
      <c r="BI1468" s="282"/>
      <c r="BL1468" s="421"/>
      <c r="BM1468" s="424"/>
      <c r="BN1468" s="424"/>
      <c r="BO1468" s="424"/>
      <c r="BP1468" s="424"/>
      <c r="BQ1468" s="421"/>
      <c r="BR1468" s="421"/>
      <c r="BV1468" s="282"/>
      <c r="BW1468" s="283"/>
      <c r="BY1468" s="283"/>
      <c r="BZ1468" s="283"/>
      <c r="CA1468" s="283"/>
      <c r="CB1468" s="282"/>
      <c r="CC1468" s="282"/>
      <c r="CD1468" s="282"/>
      <c r="CE1468" s="282"/>
      <c r="CG1468" s="427"/>
      <c r="CH1468" s="402"/>
      <c r="CI1468" s="424"/>
      <c r="CJ1468" s="282"/>
      <c r="CK1468" s="282"/>
      <c r="CL1468" s="283"/>
      <c r="CM1468" s="283"/>
      <c r="CP1468" s="282"/>
      <c r="DC1468" s="282"/>
      <c r="DD1468" s="282"/>
      <c r="DE1468" s="282"/>
      <c r="DF1468" s="282"/>
      <c r="DG1468" s="282"/>
      <c r="DH1468" s="282"/>
      <c r="DI1468" s="282"/>
      <c r="DJ1468" s="282"/>
      <c r="EF1468" s="495" t="str">
        <f>""&amp;(MID(数据表!AZ1468,1,MIN(FIND({"(";"（"},数据表!AZ1468&amp;"(（",1)-1)))&amp;""</f>
        <v/>
      </c>
      <c r="EG1468" s="495" t="str">
        <f>""&amp;(MID(数据表!AZ1468,1,MIN(FIND({0;1;2;3;4;5;6;7;8;9},数据表!AZ1468&amp;"1234567890",1)-1)))&amp;""</f>
        <v/>
      </c>
    </row>
    <row r="1469" spans="2:137" s="310" customFormat="1" ht="12" customHeight="1">
      <c r="B1469" s="286"/>
      <c r="C1469" s="286"/>
      <c r="D1469" s="286"/>
      <c r="E1469" s="479"/>
      <c r="F1469" s="282"/>
      <c r="G1469" s="283"/>
      <c r="H1469" s="421"/>
      <c r="I1469" s="421"/>
      <c r="J1469" s="283"/>
      <c r="K1469" s="421"/>
      <c r="L1469" s="282"/>
      <c r="N1469" s="282"/>
      <c r="S1469" s="282"/>
      <c r="T1469" s="283"/>
      <c r="U1469" s="283"/>
      <c r="V1469" s="283"/>
      <c r="W1469" s="283"/>
      <c r="X1469" s="283"/>
      <c r="Y1469" s="282"/>
      <c r="Z1469" s="282"/>
      <c r="AA1469" s="283"/>
      <c r="AB1469" s="282"/>
      <c r="AC1469" s="282"/>
      <c r="AD1469" s="282"/>
      <c r="AE1469" s="282"/>
      <c r="AF1469" s="283"/>
      <c r="AG1469" s="402"/>
      <c r="AH1469" s="283"/>
      <c r="AI1469" s="283"/>
      <c r="AJ1469" s="283"/>
      <c r="AK1469" s="283"/>
      <c r="AL1469" s="283"/>
      <c r="AM1469" s="282"/>
      <c r="AN1469" s="282"/>
      <c r="AO1469" s="282"/>
      <c r="AP1469" s="282"/>
      <c r="AQ1469" s="282"/>
      <c r="AR1469" s="282"/>
      <c r="AT1469" s="283"/>
      <c r="AU1469" s="283"/>
      <c r="AV1469" s="283"/>
      <c r="AW1469" s="283"/>
      <c r="AY1469" s="283"/>
      <c r="AZ1469" s="282"/>
      <c r="BA1469" s="283"/>
      <c r="BB1469" s="282"/>
      <c r="BC1469" s="282"/>
      <c r="BD1469" s="282"/>
      <c r="BE1469" s="283"/>
      <c r="BG1469" s="282"/>
      <c r="BH1469" s="282"/>
      <c r="BI1469" s="282"/>
      <c r="BL1469" s="421"/>
      <c r="BM1469" s="424"/>
      <c r="BN1469" s="424"/>
      <c r="BO1469" s="424"/>
      <c r="BP1469" s="424"/>
      <c r="BQ1469" s="421"/>
      <c r="BR1469" s="421"/>
      <c r="BV1469" s="282"/>
      <c r="BW1469" s="283"/>
      <c r="BY1469" s="283"/>
      <c r="BZ1469" s="283"/>
      <c r="CA1469" s="283"/>
      <c r="CB1469" s="282"/>
      <c r="CC1469" s="282"/>
      <c r="CD1469" s="282"/>
      <c r="CE1469" s="282"/>
      <c r="CG1469" s="427"/>
      <c r="CH1469" s="402"/>
      <c r="CI1469" s="424"/>
      <c r="CJ1469" s="282"/>
      <c r="CK1469" s="282"/>
      <c r="CL1469" s="283"/>
      <c r="CM1469" s="283"/>
      <c r="CP1469" s="282"/>
      <c r="DC1469" s="282"/>
      <c r="DD1469" s="282"/>
      <c r="DE1469" s="282"/>
      <c r="DF1469" s="282"/>
      <c r="DG1469" s="282"/>
      <c r="DH1469" s="282"/>
      <c r="DI1469" s="282"/>
      <c r="DJ1469" s="282"/>
      <c r="EF1469" s="495" t="str">
        <f>""&amp;(MID(数据表!AZ1469,1,MIN(FIND({"(";"（"},数据表!AZ1469&amp;"(（",1)-1)))&amp;""</f>
        <v/>
      </c>
      <c r="EG1469" s="495" t="str">
        <f>""&amp;(MID(数据表!AZ1469,1,MIN(FIND({0;1;2;3;4;5;6;7;8;9},数据表!AZ1469&amp;"1234567890",1)-1)))&amp;""</f>
        <v/>
      </c>
    </row>
    <row r="1470" spans="2:137" s="310" customFormat="1" ht="12" customHeight="1">
      <c r="B1470" s="286"/>
      <c r="C1470" s="286"/>
      <c r="D1470" s="286"/>
      <c r="E1470" s="479"/>
      <c r="F1470" s="282"/>
      <c r="G1470" s="283"/>
      <c r="H1470" s="421"/>
      <c r="I1470" s="421"/>
      <c r="J1470" s="283"/>
      <c r="K1470" s="421"/>
      <c r="L1470" s="282"/>
      <c r="N1470" s="282"/>
      <c r="S1470" s="282"/>
      <c r="T1470" s="283"/>
      <c r="U1470" s="283"/>
      <c r="V1470" s="283"/>
      <c r="W1470" s="283"/>
      <c r="X1470" s="283"/>
      <c r="Y1470" s="282"/>
      <c r="Z1470" s="282"/>
      <c r="AA1470" s="283"/>
      <c r="AB1470" s="282"/>
      <c r="AC1470" s="282"/>
      <c r="AD1470" s="282"/>
      <c r="AE1470" s="282"/>
      <c r="AF1470" s="283"/>
      <c r="AG1470" s="402"/>
      <c r="AH1470" s="283"/>
      <c r="AI1470" s="283"/>
      <c r="AJ1470" s="283"/>
      <c r="AK1470" s="283"/>
      <c r="AL1470" s="283"/>
      <c r="AM1470" s="282"/>
      <c r="AN1470" s="282"/>
      <c r="AO1470" s="282"/>
      <c r="AP1470" s="282"/>
      <c r="AQ1470" s="282"/>
      <c r="AR1470" s="282"/>
      <c r="AT1470" s="283"/>
      <c r="AU1470" s="283"/>
      <c r="AV1470" s="283"/>
      <c r="AW1470" s="283"/>
      <c r="AY1470" s="283"/>
      <c r="AZ1470" s="282"/>
      <c r="BA1470" s="283"/>
      <c r="BB1470" s="282"/>
      <c r="BC1470" s="282"/>
      <c r="BD1470" s="282"/>
      <c r="BE1470" s="283"/>
      <c r="BG1470" s="282"/>
      <c r="BH1470" s="282"/>
      <c r="BI1470" s="282"/>
      <c r="BL1470" s="421"/>
      <c r="BM1470" s="424"/>
      <c r="BN1470" s="424"/>
      <c r="BO1470" s="424"/>
      <c r="BP1470" s="424"/>
      <c r="BQ1470" s="421"/>
      <c r="BR1470" s="421"/>
      <c r="BV1470" s="282"/>
      <c r="BW1470" s="283"/>
      <c r="BY1470" s="283"/>
      <c r="BZ1470" s="283"/>
      <c r="CA1470" s="283"/>
      <c r="CB1470" s="282"/>
      <c r="CC1470" s="282"/>
      <c r="CD1470" s="282"/>
      <c r="CE1470" s="282"/>
      <c r="CG1470" s="427"/>
      <c r="CH1470" s="402"/>
      <c r="CI1470" s="424"/>
      <c r="CJ1470" s="282"/>
      <c r="CK1470" s="282"/>
      <c r="CL1470" s="283"/>
      <c r="CM1470" s="283"/>
      <c r="CP1470" s="282"/>
      <c r="DC1470" s="282"/>
      <c r="DD1470" s="282"/>
      <c r="DE1470" s="282"/>
      <c r="DF1470" s="282"/>
      <c r="DG1470" s="282"/>
      <c r="DH1470" s="282"/>
      <c r="DI1470" s="282"/>
      <c r="DJ1470" s="282"/>
      <c r="EF1470" s="495" t="str">
        <f>""&amp;(MID(数据表!AZ1470,1,MIN(FIND({"(";"（"},数据表!AZ1470&amp;"(（",1)-1)))&amp;""</f>
        <v/>
      </c>
      <c r="EG1470" s="495" t="str">
        <f>""&amp;(MID(数据表!AZ1470,1,MIN(FIND({0;1;2;3;4;5;6;7;8;9},数据表!AZ1470&amp;"1234567890",1)-1)))&amp;""</f>
        <v/>
      </c>
    </row>
    <row r="1471" spans="2:137" s="310" customFormat="1" ht="12" customHeight="1">
      <c r="B1471" s="286"/>
      <c r="C1471" s="286"/>
      <c r="D1471" s="286"/>
      <c r="E1471" s="479"/>
      <c r="F1471" s="282"/>
      <c r="G1471" s="283"/>
      <c r="H1471" s="421"/>
      <c r="I1471" s="421"/>
      <c r="J1471" s="283"/>
      <c r="K1471" s="421"/>
      <c r="L1471" s="282"/>
      <c r="N1471" s="282"/>
      <c r="S1471" s="282"/>
      <c r="T1471" s="283"/>
      <c r="U1471" s="283"/>
      <c r="V1471" s="283"/>
      <c r="W1471" s="283"/>
      <c r="X1471" s="283"/>
      <c r="Y1471" s="282"/>
      <c r="Z1471" s="282"/>
      <c r="AA1471" s="283"/>
      <c r="AB1471" s="282"/>
      <c r="AC1471" s="282"/>
      <c r="AD1471" s="282"/>
      <c r="AE1471" s="282"/>
      <c r="AF1471" s="283"/>
      <c r="AG1471" s="402"/>
      <c r="AH1471" s="283"/>
      <c r="AI1471" s="283"/>
      <c r="AJ1471" s="283"/>
      <c r="AK1471" s="283"/>
      <c r="AL1471" s="283"/>
      <c r="AM1471" s="282"/>
      <c r="AN1471" s="282"/>
      <c r="AO1471" s="282"/>
      <c r="AP1471" s="282"/>
      <c r="AQ1471" s="282"/>
      <c r="AR1471" s="282"/>
      <c r="AT1471" s="283"/>
      <c r="AU1471" s="283"/>
      <c r="AV1471" s="283"/>
      <c r="AW1471" s="283"/>
      <c r="AY1471" s="283"/>
      <c r="AZ1471" s="282"/>
      <c r="BA1471" s="283"/>
      <c r="BB1471" s="282"/>
      <c r="BC1471" s="282"/>
      <c r="BD1471" s="282"/>
      <c r="BE1471" s="283"/>
      <c r="BG1471" s="282"/>
      <c r="BH1471" s="282"/>
      <c r="BI1471" s="282"/>
      <c r="BL1471" s="421"/>
      <c r="BM1471" s="424"/>
      <c r="BN1471" s="424"/>
      <c r="BO1471" s="424"/>
      <c r="BP1471" s="424"/>
      <c r="BQ1471" s="421"/>
      <c r="BR1471" s="421"/>
      <c r="BV1471" s="282"/>
      <c r="BW1471" s="283"/>
      <c r="BY1471" s="283"/>
      <c r="BZ1471" s="283"/>
      <c r="CA1471" s="283"/>
      <c r="CB1471" s="282"/>
      <c r="CC1471" s="282"/>
      <c r="CD1471" s="282"/>
      <c r="CE1471" s="282"/>
      <c r="CG1471" s="427"/>
      <c r="CH1471" s="402"/>
      <c r="CI1471" s="424"/>
      <c r="CJ1471" s="282"/>
      <c r="CK1471" s="282"/>
      <c r="CL1471" s="283"/>
      <c r="CM1471" s="283"/>
      <c r="CP1471" s="282"/>
      <c r="DC1471" s="282"/>
      <c r="DD1471" s="282"/>
      <c r="DE1471" s="282"/>
      <c r="DF1471" s="282"/>
      <c r="DG1471" s="282"/>
      <c r="DH1471" s="282"/>
      <c r="DI1471" s="282"/>
      <c r="DJ1471" s="282"/>
      <c r="EF1471" s="495" t="str">
        <f>""&amp;(MID(数据表!AZ1471,1,MIN(FIND({"(";"（"},数据表!AZ1471&amp;"(（",1)-1)))&amp;""</f>
        <v/>
      </c>
      <c r="EG1471" s="495" t="str">
        <f>""&amp;(MID(数据表!AZ1471,1,MIN(FIND({0;1;2;3;4;5;6;7;8;9},数据表!AZ1471&amp;"1234567890",1)-1)))&amp;""</f>
        <v/>
      </c>
    </row>
    <row r="1472" spans="2:137" s="310" customFormat="1" ht="12" customHeight="1">
      <c r="B1472" s="286"/>
      <c r="C1472" s="286"/>
      <c r="D1472" s="286"/>
      <c r="E1472" s="479"/>
      <c r="F1472" s="282"/>
      <c r="G1472" s="283"/>
      <c r="H1472" s="421"/>
      <c r="I1472" s="421"/>
      <c r="J1472" s="283"/>
      <c r="K1472" s="421"/>
      <c r="L1472" s="282"/>
      <c r="N1472" s="282"/>
      <c r="S1472" s="282"/>
      <c r="T1472" s="283"/>
      <c r="U1472" s="283"/>
      <c r="V1472" s="283"/>
      <c r="W1472" s="283"/>
      <c r="X1472" s="283"/>
      <c r="Y1472" s="282"/>
      <c r="Z1472" s="282"/>
      <c r="AA1472" s="283"/>
      <c r="AB1472" s="282"/>
      <c r="AC1472" s="282"/>
      <c r="AD1472" s="282"/>
      <c r="AE1472" s="282"/>
      <c r="AF1472" s="283"/>
      <c r="AG1472" s="402"/>
      <c r="AH1472" s="283"/>
      <c r="AI1472" s="283"/>
      <c r="AJ1472" s="283"/>
      <c r="AK1472" s="283"/>
      <c r="AL1472" s="283"/>
      <c r="AM1472" s="282"/>
      <c r="AN1472" s="282"/>
      <c r="AO1472" s="282"/>
      <c r="AP1472" s="282"/>
      <c r="AQ1472" s="282"/>
      <c r="AR1472" s="282"/>
      <c r="AT1472" s="283"/>
      <c r="AU1472" s="283"/>
      <c r="AV1472" s="283"/>
      <c r="AW1472" s="283"/>
      <c r="AY1472" s="283"/>
      <c r="AZ1472" s="282"/>
      <c r="BA1472" s="283"/>
      <c r="BB1472" s="282"/>
      <c r="BC1472" s="282"/>
      <c r="BD1472" s="282"/>
      <c r="BE1472" s="283"/>
      <c r="BG1472" s="282"/>
      <c r="BH1472" s="282"/>
      <c r="BI1472" s="282"/>
      <c r="BL1472" s="421"/>
      <c r="BM1472" s="424"/>
      <c r="BN1472" s="424"/>
      <c r="BO1472" s="424"/>
      <c r="BP1472" s="424"/>
      <c r="BQ1472" s="421"/>
      <c r="BR1472" s="421"/>
      <c r="BV1472" s="282"/>
      <c r="BW1472" s="283"/>
      <c r="BY1472" s="283"/>
      <c r="BZ1472" s="283"/>
      <c r="CA1472" s="283"/>
      <c r="CB1472" s="282"/>
      <c r="CC1472" s="282"/>
      <c r="CD1472" s="282"/>
      <c r="CE1472" s="282"/>
      <c r="CG1472" s="427"/>
      <c r="CH1472" s="402"/>
      <c r="CI1472" s="424"/>
      <c r="CJ1472" s="282"/>
      <c r="CK1472" s="282"/>
      <c r="CL1472" s="283"/>
      <c r="CM1472" s="283"/>
      <c r="CP1472" s="282"/>
      <c r="DC1472" s="282"/>
      <c r="DD1472" s="282"/>
      <c r="DE1472" s="282"/>
      <c r="DF1472" s="282"/>
      <c r="DG1472" s="282"/>
      <c r="DH1472" s="282"/>
      <c r="DI1472" s="282"/>
      <c r="DJ1472" s="282"/>
      <c r="EF1472" s="495" t="str">
        <f>""&amp;(MID(数据表!AZ1472,1,MIN(FIND({"(";"（"},数据表!AZ1472&amp;"(（",1)-1)))&amp;""</f>
        <v/>
      </c>
      <c r="EG1472" s="495" t="str">
        <f>""&amp;(MID(数据表!AZ1472,1,MIN(FIND({0;1;2;3;4;5;6;7;8;9},数据表!AZ1472&amp;"1234567890",1)-1)))&amp;""</f>
        <v/>
      </c>
    </row>
    <row r="1473" spans="2:137" s="310" customFormat="1" ht="12" customHeight="1">
      <c r="B1473" s="286"/>
      <c r="C1473" s="286"/>
      <c r="D1473" s="286"/>
      <c r="E1473" s="479"/>
      <c r="F1473" s="282"/>
      <c r="G1473" s="283"/>
      <c r="H1473" s="421"/>
      <c r="I1473" s="421"/>
      <c r="J1473" s="283"/>
      <c r="K1473" s="421"/>
      <c r="L1473" s="282"/>
      <c r="N1473" s="282"/>
      <c r="S1473" s="282"/>
      <c r="T1473" s="283"/>
      <c r="U1473" s="283"/>
      <c r="V1473" s="283"/>
      <c r="W1473" s="283"/>
      <c r="X1473" s="283"/>
      <c r="Y1473" s="282"/>
      <c r="Z1473" s="282"/>
      <c r="AA1473" s="283"/>
      <c r="AB1473" s="282"/>
      <c r="AC1473" s="282"/>
      <c r="AD1473" s="282"/>
      <c r="AE1473" s="282"/>
      <c r="AF1473" s="283"/>
      <c r="AG1473" s="402"/>
      <c r="AH1473" s="283"/>
      <c r="AI1473" s="283"/>
      <c r="AJ1473" s="283"/>
      <c r="AK1473" s="283"/>
      <c r="AL1473" s="283"/>
      <c r="AM1473" s="282"/>
      <c r="AN1473" s="282"/>
      <c r="AO1473" s="282"/>
      <c r="AP1473" s="282"/>
      <c r="AQ1473" s="282"/>
      <c r="AR1473" s="282"/>
      <c r="AT1473" s="283"/>
      <c r="AU1473" s="283"/>
      <c r="AV1473" s="283"/>
      <c r="AW1473" s="283"/>
      <c r="AY1473" s="283"/>
      <c r="AZ1473" s="282"/>
      <c r="BA1473" s="283"/>
      <c r="BB1473" s="282"/>
      <c r="BC1473" s="282"/>
      <c r="BD1473" s="282"/>
      <c r="BE1473" s="283"/>
      <c r="BG1473" s="282"/>
      <c r="BH1473" s="282"/>
      <c r="BI1473" s="282"/>
      <c r="BL1473" s="421"/>
      <c r="BM1473" s="424"/>
      <c r="BN1473" s="424"/>
      <c r="BO1473" s="424"/>
      <c r="BP1473" s="424"/>
      <c r="BQ1473" s="421"/>
      <c r="BR1473" s="421"/>
      <c r="BV1473" s="282"/>
      <c r="BW1473" s="283"/>
      <c r="BY1473" s="283"/>
      <c r="BZ1473" s="283"/>
      <c r="CA1473" s="283"/>
      <c r="CB1473" s="282"/>
      <c r="CC1473" s="282"/>
      <c r="CD1473" s="282"/>
      <c r="CE1473" s="282"/>
      <c r="CG1473" s="427"/>
      <c r="CH1473" s="402"/>
      <c r="CI1473" s="424"/>
      <c r="CJ1473" s="282"/>
      <c r="CK1473" s="282"/>
      <c r="CL1473" s="283"/>
      <c r="CM1473" s="283"/>
      <c r="CP1473" s="282"/>
      <c r="DC1473" s="282"/>
      <c r="DD1473" s="282"/>
      <c r="DE1473" s="282"/>
      <c r="DF1473" s="282"/>
      <c r="DG1473" s="282"/>
      <c r="DH1473" s="282"/>
      <c r="DI1473" s="282"/>
      <c r="DJ1473" s="282"/>
      <c r="EF1473" s="495" t="str">
        <f>""&amp;(MID(数据表!AZ1473,1,MIN(FIND({"(";"（"},数据表!AZ1473&amp;"(（",1)-1)))&amp;""</f>
        <v/>
      </c>
      <c r="EG1473" s="495" t="str">
        <f>""&amp;(MID(数据表!AZ1473,1,MIN(FIND({0;1;2;3;4;5;6;7;8;9},数据表!AZ1473&amp;"1234567890",1)-1)))&amp;""</f>
        <v/>
      </c>
    </row>
    <row r="1474" spans="2:137" s="310" customFormat="1" ht="12" customHeight="1">
      <c r="B1474" s="286"/>
      <c r="C1474" s="286"/>
      <c r="D1474" s="286"/>
      <c r="E1474" s="479"/>
      <c r="F1474" s="282"/>
      <c r="G1474" s="283"/>
      <c r="H1474" s="421"/>
      <c r="I1474" s="421"/>
      <c r="J1474" s="283"/>
      <c r="K1474" s="421"/>
      <c r="L1474" s="282"/>
      <c r="N1474" s="282"/>
      <c r="S1474" s="282"/>
      <c r="T1474" s="283"/>
      <c r="U1474" s="283"/>
      <c r="V1474" s="283"/>
      <c r="W1474" s="283"/>
      <c r="X1474" s="283"/>
      <c r="Y1474" s="282"/>
      <c r="Z1474" s="282"/>
      <c r="AA1474" s="283"/>
      <c r="AB1474" s="282"/>
      <c r="AC1474" s="282"/>
      <c r="AD1474" s="282"/>
      <c r="AE1474" s="282"/>
      <c r="AF1474" s="283"/>
      <c r="AG1474" s="402"/>
      <c r="AH1474" s="283"/>
      <c r="AI1474" s="283"/>
      <c r="AJ1474" s="283"/>
      <c r="AK1474" s="283"/>
      <c r="AL1474" s="283"/>
      <c r="AM1474" s="282"/>
      <c r="AN1474" s="282"/>
      <c r="AO1474" s="282"/>
      <c r="AP1474" s="282"/>
      <c r="AQ1474" s="282"/>
      <c r="AR1474" s="282"/>
      <c r="AT1474" s="283"/>
      <c r="AU1474" s="283"/>
      <c r="AV1474" s="283"/>
      <c r="AW1474" s="283"/>
      <c r="AY1474" s="283"/>
      <c r="AZ1474" s="282"/>
      <c r="BA1474" s="283"/>
      <c r="BB1474" s="282"/>
      <c r="BC1474" s="282"/>
      <c r="BD1474" s="282"/>
      <c r="BE1474" s="283"/>
      <c r="BG1474" s="282"/>
      <c r="BH1474" s="282"/>
      <c r="BI1474" s="282"/>
      <c r="BL1474" s="421"/>
      <c r="BM1474" s="424"/>
      <c r="BN1474" s="424"/>
      <c r="BO1474" s="424"/>
      <c r="BP1474" s="424"/>
      <c r="BQ1474" s="421"/>
      <c r="BR1474" s="421"/>
      <c r="BV1474" s="282"/>
      <c r="BW1474" s="283"/>
      <c r="BY1474" s="283"/>
      <c r="BZ1474" s="283"/>
      <c r="CA1474" s="283"/>
      <c r="CB1474" s="282"/>
      <c r="CC1474" s="282"/>
      <c r="CD1474" s="282"/>
      <c r="CE1474" s="282"/>
      <c r="CG1474" s="427"/>
      <c r="CH1474" s="402"/>
      <c r="CI1474" s="424"/>
      <c r="CJ1474" s="282"/>
      <c r="CK1474" s="282"/>
      <c r="CL1474" s="283"/>
      <c r="CM1474" s="283"/>
      <c r="CP1474" s="282"/>
      <c r="DC1474" s="282"/>
      <c r="DD1474" s="282"/>
      <c r="DE1474" s="282"/>
      <c r="DF1474" s="282"/>
      <c r="DG1474" s="282"/>
      <c r="DH1474" s="282"/>
      <c r="DI1474" s="282"/>
      <c r="DJ1474" s="282"/>
      <c r="EF1474" s="495" t="str">
        <f>""&amp;(MID(数据表!AZ1474,1,MIN(FIND({"(";"（"},数据表!AZ1474&amp;"(（",1)-1)))&amp;""</f>
        <v/>
      </c>
      <c r="EG1474" s="495" t="str">
        <f>""&amp;(MID(数据表!AZ1474,1,MIN(FIND({0;1;2;3;4;5;6;7;8;9},数据表!AZ1474&amp;"1234567890",1)-1)))&amp;""</f>
        <v/>
      </c>
    </row>
    <row r="1475" spans="2:137" s="310" customFormat="1" ht="12" customHeight="1">
      <c r="B1475" s="286"/>
      <c r="C1475" s="286"/>
      <c r="D1475" s="286"/>
      <c r="E1475" s="479"/>
      <c r="F1475" s="282"/>
      <c r="G1475" s="283"/>
      <c r="H1475" s="421"/>
      <c r="I1475" s="421"/>
      <c r="J1475" s="283"/>
      <c r="K1475" s="421"/>
      <c r="L1475" s="282"/>
      <c r="N1475" s="282"/>
      <c r="S1475" s="282"/>
      <c r="T1475" s="283"/>
      <c r="U1475" s="283"/>
      <c r="V1475" s="283"/>
      <c r="W1475" s="283"/>
      <c r="X1475" s="283"/>
      <c r="Y1475" s="282"/>
      <c r="Z1475" s="282"/>
      <c r="AA1475" s="283"/>
      <c r="AB1475" s="282"/>
      <c r="AC1475" s="282"/>
      <c r="AD1475" s="282"/>
      <c r="AE1475" s="282"/>
      <c r="AF1475" s="283"/>
      <c r="AG1475" s="402"/>
      <c r="AH1475" s="283"/>
      <c r="AI1475" s="283"/>
      <c r="AJ1475" s="283"/>
      <c r="AK1475" s="283"/>
      <c r="AL1475" s="283"/>
      <c r="AM1475" s="282"/>
      <c r="AN1475" s="282"/>
      <c r="AO1475" s="282"/>
      <c r="AP1475" s="282"/>
      <c r="AQ1475" s="282"/>
      <c r="AR1475" s="282"/>
      <c r="AT1475" s="283"/>
      <c r="AU1475" s="283"/>
      <c r="AV1475" s="283"/>
      <c r="AW1475" s="283"/>
      <c r="AY1475" s="283"/>
      <c r="AZ1475" s="282"/>
      <c r="BA1475" s="283"/>
      <c r="BB1475" s="282"/>
      <c r="BC1475" s="282"/>
      <c r="BD1475" s="282"/>
      <c r="BE1475" s="283"/>
      <c r="BG1475" s="282"/>
      <c r="BH1475" s="282"/>
      <c r="BI1475" s="282"/>
      <c r="BL1475" s="421"/>
      <c r="BM1475" s="424"/>
      <c r="BN1475" s="424"/>
      <c r="BO1475" s="424"/>
      <c r="BP1475" s="424"/>
      <c r="BQ1475" s="421"/>
      <c r="BR1475" s="421"/>
      <c r="BV1475" s="282"/>
      <c r="BW1475" s="283"/>
      <c r="BY1475" s="283"/>
      <c r="BZ1475" s="283"/>
      <c r="CA1475" s="283"/>
      <c r="CB1475" s="282"/>
      <c r="CC1475" s="282"/>
      <c r="CD1475" s="282"/>
      <c r="CE1475" s="282"/>
      <c r="CG1475" s="427"/>
      <c r="CH1475" s="402"/>
      <c r="CI1475" s="424"/>
      <c r="CJ1475" s="282"/>
      <c r="CK1475" s="282"/>
      <c r="CL1475" s="283"/>
      <c r="CM1475" s="283"/>
      <c r="CP1475" s="282"/>
      <c r="DC1475" s="282"/>
      <c r="DD1475" s="282"/>
      <c r="DE1475" s="282"/>
      <c r="DF1475" s="282"/>
      <c r="DG1475" s="282"/>
      <c r="DH1475" s="282"/>
      <c r="DI1475" s="282"/>
      <c r="DJ1475" s="282"/>
      <c r="EF1475" s="495" t="str">
        <f>""&amp;(MID(数据表!AZ1475,1,MIN(FIND({"(";"（"},数据表!AZ1475&amp;"(（",1)-1)))&amp;""</f>
        <v/>
      </c>
      <c r="EG1475" s="495" t="str">
        <f>""&amp;(MID(数据表!AZ1475,1,MIN(FIND({0;1;2;3;4;5;6;7;8;9},数据表!AZ1475&amp;"1234567890",1)-1)))&amp;""</f>
        <v/>
      </c>
    </row>
    <row r="1476" spans="2:137" s="310" customFormat="1" ht="12" customHeight="1">
      <c r="B1476" s="286"/>
      <c r="C1476" s="286"/>
      <c r="D1476" s="286"/>
      <c r="E1476" s="479"/>
      <c r="F1476" s="282"/>
      <c r="G1476" s="283"/>
      <c r="H1476" s="421"/>
      <c r="I1476" s="421"/>
      <c r="J1476" s="283"/>
      <c r="K1476" s="421"/>
      <c r="L1476" s="282"/>
      <c r="N1476" s="282"/>
      <c r="S1476" s="282"/>
      <c r="T1476" s="283"/>
      <c r="U1476" s="283"/>
      <c r="V1476" s="283"/>
      <c r="W1476" s="283"/>
      <c r="X1476" s="283"/>
      <c r="Y1476" s="282"/>
      <c r="Z1476" s="282"/>
      <c r="AA1476" s="283"/>
      <c r="AB1476" s="282"/>
      <c r="AC1476" s="282"/>
      <c r="AD1476" s="282"/>
      <c r="AE1476" s="282"/>
      <c r="AF1476" s="283"/>
      <c r="AG1476" s="402"/>
      <c r="AH1476" s="283"/>
      <c r="AI1476" s="283"/>
      <c r="AJ1476" s="283"/>
      <c r="AK1476" s="283"/>
      <c r="AL1476" s="283"/>
      <c r="AM1476" s="282"/>
      <c r="AN1476" s="282"/>
      <c r="AO1476" s="282"/>
      <c r="AP1476" s="282"/>
      <c r="AQ1476" s="282"/>
      <c r="AR1476" s="282"/>
      <c r="AT1476" s="283"/>
      <c r="AU1476" s="283"/>
      <c r="AV1476" s="283"/>
      <c r="AW1476" s="283"/>
      <c r="AY1476" s="283"/>
      <c r="AZ1476" s="282"/>
      <c r="BA1476" s="283"/>
      <c r="BB1476" s="282"/>
      <c r="BC1476" s="282"/>
      <c r="BD1476" s="282"/>
      <c r="BE1476" s="283"/>
      <c r="BG1476" s="282"/>
      <c r="BH1476" s="282"/>
      <c r="BI1476" s="282"/>
      <c r="BL1476" s="421"/>
      <c r="BM1476" s="424"/>
      <c r="BN1476" s="424"/>
      <c r="BO1476" s="424"/>
      <c r="BP1476" s="424"/>
      <c r="BQ1476" s="421"/>
      <c r="BR1476" s="421"/>
      <c r="BV1476" s="282"/>
      <c r="BW1476" s="283"/>
      <c r="BY1476" s="283"/>
      <c r="BZ1476" s="283"/>
      <c r="CA1476" s="283"/>
      <c r="CB1476" s="282"/>
      <c r="CC1476" s="282"/>
      <c r="CD1476" s="282"/>
      <c r="CE1476" s="282"/>
      <c r="CG1476" s="427"/>
      <c r="CH1476" s="402"/>
      <c r="CI1476" s="424"/>
      <c r="CJ1476" s="282"/>
      <c r="CK1476" s="282"/>
      <c r="CL1476" s="283"/>
      <c r="CM1476" s="283"/>
      <c r="CP1476" s="282"/>
      <c r="DC1476" s="282"/>
      <c r="DD1476" s="282"/>
      <c r="DE1476" s="282"/>
      <c r="DF1476" s="282"/>
      <c r="DG1476" s="282"/>
      <c r="DH1476" s="282"/>
      <c r="DI1476" s="282"/>
      <c r="DJ1476" s="282"/>
      <c r="EF1476" s="495" t="str">
        <f>""&amp;(MID(数据表!AZ1476,1,MIN(FIND({"(";"（"},数据表!AZ1476&amp;"(（",1)-1)))&amp;""</f>
        <v/>
      </c>
      <c r="EG1476" s="495" t="str">
        <f>""&amp;(MID(数据表!AZ1476,1,MIN(FIND({0;1;2;3;4;5;6;7;8;9},数据表!AZ1476&amp;"1234567890",1)-1)))&amp;""</f>
        <v/>
      </c>
    </row>
    <row r="1477" spans="2:137" s="310" customFormat="1" ht="12" customHeight="1">
      <c r="B1477" s="286"/>
      <c r="C1477" s="286"/>
      <c r="D1477" s="286"/>
      <c r="E1477" s="479"/>
      <c r="F1477" s="282"/>
      <c r="G1477" s="283"/>
      <c r="H1477" s="421"/>
      <c r="I1477" s="421"/>
      <c r="J1477" s="283"/>
      <c r="K1477" s="421"/>
      <c r="L1477" s="282"/>
      <c r="N1477" s="282"/>
      <c r="S1477" s="282"/>
      <c r="T1477" s="283"/>
      <c r="U1477" s="283"/>
      <c r="V1477" s="283"/>
      <c r="W1477" s="283"/>
      <c r="X1477" s="283"/>
      <c r="Y1477" s="282"/>
      <c r="Z1477" s="282"/>
      <c r="AA1477" s="283"/>
      <c r="AB1477" s="282"/>
      <c r="AC1477" s="282"/>
      <c r="AD1477" s="282"/>
      <c r="AE1477" s="282"/>
      <c r="AF1477" s="283"/>
      <c r="AG1477" s="402"/>
      <c r="AH1477" s="283"/>
      <c r="AI1477" s="283"/>
      <c r="AJ1477" s="283"/>
      <c r="AK1477" s="283"/>
      <c r="AL1477" s="283"/>
      <c r="AM1477" s="282"/>
      <c r="AN1477" s="282"/>
      <c r="AO1477" s="282"/>
      <c r="AP1477" s="282"/>
      <c r="AQ1477" s="282"/>
      <c r="AR1477" s="282"/>
      <c r="AT1477" s="283"/>
      <c r="AU1477" s="283"/>
      <c r="AV1477" s="283"/>
      <c r="AW1477" s="283"/>
      <c r="AY1477" s="283"/>
      <c r="AZ1477" s="282"/>
      <c r="BA1477" s="283"/>
      <c r="BB1477" s="282"/>
      <c r="BC1477" s="282"/>
      <c r="BD1477" s="282"/>
      <c r="BE1477" s="283"/>
      <c r="BG1477" s="282"/>
      <c r="BH1477" s="282"/>
      <c r="BI1477" s="282"/>
      <c r="BL1477" s="421"/>
      <c r="BM1477" s="424"/>
      <c r="BN1477" s="424"/>
      <c r="BO1477" s="424"/>
      <c r="BP1477" s="424"/>
      <c r="BQ1477" s="421"/>
      <c r="BR1477" s="421"/>
      <c r="BV1477" s="282"/>
      <c r="BW1477" s="283"/>
      <c r="BY1477" s="283"/>
      <c r="BZ1477" s="283"/>
      <c r="CA1477" s="283"/>
      <c r="CB1477" s="282"/>
      <c r="CC1477" s="282"/>
      <c r="CD1477" s="282"/>
      <c r="CE1477" s="282"/>
      <c r="CG1477" s="427"/>
      <c r="CH1477" s="402"/>
      <c r="CI1477" s="424"/>
      <c r="CJ1477" s="282"/>
      <c r="CK1477" s="282"/>
      <c r="CL1477" s="283"/>
      <c r="CM1477" s="283"/>
      <c r="CP1477" s="282"/>
      <c r="DC1477" s="282"/>
      <c r="DD1477" s="282"/>
      <c r="DE1477" s="282"/>
      <c r="DF1477" s="282"/>
      <c r="DG1477" s="282"/>
      <c r="DH1477" s="282"/>
      <c r="DI1477" s="282"/>
      <c r="DJ1477" s="282"/>
      <c r="EF1477" s="495" t="str">
        <f>""&amp;(MID(数据表!AZ1477,1,MIN(FIND({"(";"（"},数据表!AZ1477&amp;"(（",1)-1)))&amp;""</f>
        <v/>
      </c>
      <c r="EG1477" s="495" t="str">
        <f>""&amp;(MID(数据表!AZ1477,1,MIN(FIND({0;1;2;3;4;5;6;7;8;9},数据表!AZ1477&amp;"1234567890",1)-1)))&amp;""</f>
        <v/>
      </c>
    </row>
    <row r="1478" spans="2:137" s="310" customFormat="1" ht="12" customHeight="1">
      <c r="B1478" s="286"/>
      <c r="C1478" s="286"/>
      <c r="D1478" s="286"/>
      <c r="E1478" s="479"/>
      <c r="F1478" s="282"/>
      <c r="G1478" s="283"/>
      <c r="H1478" s="421"/>
      <c r="I1478" s="421"/>
      <c r="J1478" s="283"/>
      <c r="K1478" s="421"/>
      <c r="L1478" s="282"/>
      <c r="N1478" s="282"/>
      <c r="S1478" s="282"/>
      <c r="T1478" s="283"/>
      <c r="U1478" s="283"/>
      <c r="V1478" s="283"/>
      <c r="W1478" s="283"/>
      <c r="X1478" s="283"/>
      <c r="Y1478" s="282"/>
      <c r="Z1478" s="282"/>
      <c r="AA1478" s="283"/>
      <c r="AB1478" s="282"/>
      <c r="AC1478" s="282"/>
      <c r="AD1478" s="282"/>
      <c r="AE1478" s="282"/>
      <c r="AF1478" s="283"/>
      <c r="AG1478" s="402"/>
      <c r="AH1478" s="283"/>
      <c r="AI1478" s="283"/>
      <c r="AJ1478" s="283"/>
      <c r="AK1478" s="283"/>
      <c r="AL1478" s="283"/>
      <c r="AM1478" s="282"/>
      <c r="AN1478" s="282"/>
      <c r="AO1478" s="282"/>
      <c r="AP1478" s="282"/>
      <c r="AQ1478" s="282"/>
      <c r="AR1478" s="282"/>
      <c r="AT1478" s="283"/>
      <c r="AU1478" s="283"/>
      <c r="AV1478" s="283"/>
      <c r="AW1478" s="283"/>
      <c r="AY1478" s="283"/>
      <c r="AZ1478" s="282"/>
      <c r="BA1478" s="283"/>
      <c r="BB1478" s="282"/>
      <c r="BC1478" s="282"/>
      <c r="BD1478" s="282"/>
      <c r="BE1478" s="283"/>
      <c r="BG1478" s="282"/>
      <c r="BH1478" s="282"/>
      <c r="BI1478" s="282"/>
      <c r="BL1478" s="421"/>
      <c r="BM1478" s="424"/>
      <c r="BN1478" s="424"/>
      <c r="BO1478" s="424"/>
      <c r="BP1478" s="424"/>
      <c r="BQ1478" s="421"/>
      <c r="BR1478" s="421"/>
      <c r="BV1478" s="282"/>
      <c r="BW1478" s="283"/>
      <c r="BY1478" s="283"/>
      <c r="BZ1478" s="283"/>
      <c r="CA1478" s="283"/>
      <c r="CB1478" s="282"/>
      <c r="CC1478" s="282"/>
      <c r="CD1478" s="282"/>
      <c r="CE1478" s="282"/>
      <c r="CG1478" s="427"/>
      <c r="CH1478" s="402"/>
      <c r="CI1478" s="424"/>
      <c r="CJ1478" s="282"/>
      <c r="CK1478" s="282"/>
      <c r="CL1478" s="283"/>
      <c r="CM1478" s="283"/>
      <c r="CP1478" s="282"/>
      <c r="DC1478" s="282"/>
      <c r="DD1478" s="282"/>
      <c r="DE1478" s="282"/>
      <c r="DF1478" s="282"/>
      <c r="DG1478" s="282"/>
      <c r="DH1478" s="282"/>
      <c r="DI1478" s="282"/>
      <c r="DJ1478" s="282"/>
      <c r="EF1478" s="495" t="str">
        <f>""&amp;(MID(数据表!AZ1478,1,MIN(FIND({"(";"（"},数据表!AZ1478&amp;"(（",1)-1)))&amp;""</f>
        <v/>
      </c>
      <c r="EG1478" s="495" t="str">
        <f>""&amp;(MID(数据表!AZ1478,1,MIN(FIND({0;1;2;3;4;5;6;7;8;9},数据表!AZ1478&amp;"1234567890",1)-1)))&amp;""</f>
        <v/>
      </c>
    </row>
    <row r="1479" spans="2:137" s="310" customFormat="1" ht="12" customHeight="1">
      <c r="B1479" s="286"/>
      <c r="C1479" s="286"/>
      <c r="D1479" s="286"/>
      <c r="E1479" s="479"/>
      <c r="F1479" s="282"/>
      <c r="G1479" s="283"/>
      <c r="H1479" s="421"/>
      <c r="I1479" s="421"/>
      <c r="J1479" s="283"/>
      <c r="K1479" s="421"/>
      <c r="L1479" s="282"/>
      <c r="N1479" s="282"/>
      <c r="S1479" s="282"/>
      <c r="T1479" s="283"/>
      <c r="U1479" s="283"/>
      <c r="V1479" s="283"/>
      <c r="W1479" s="283"/>
      <c r="X1479" s="283"/>
      <c r="Y1479" s="282"/>
      <c r="Z1479" s="282"/>
      <c r="AA1479" s="283"/>
      <c r="AB1479" s="282"/>
      <c r="AC1479" s="282"/>
      <c r="AD1479" s="282"/>
      <c r="AE1479" s="282"/>
      <c r="AF1479" s="283"/>
      <c r="AG1479" s="402"/>
      <c r="AH1479" s="283"/>
      <c r="AI1479" s="283"/>
      <c r="AJ1479" s="283"/>
      <c r="AK1479" s="283"/>
      <c r="AL1479" s="283"/>
      <c r="AM1479" s="282"/>
      <c r="AN1479" s="282"/>
      <c r="AO1479" s="282"/>
      <c r="AP1479" s="282"/>
      <c r="AQ1479" s="282"/>
      <c r="AR1479" s="282"/>
      <c r="AT1479" s="283"/>
      <c r="AU1479" s="283"/>
      <c r="AV1479" s="283"/>
      <c r="AW1479" s="283"/>
      <c r="AY1479" s="283"/>
      <c r="AZ1479" s="282"/>
      <c r="BA1479" s="283"/>
      <c r="BB1479" s="282"/>
      <c r="BC1479" s="282"/>
      <c r="BD1479" s="282"/>
      <c r="BE1479" s="283"/>
      <c r="BG1479" s="282"/>
      <c r="BH1479" s="282"/>
      <c r="BI1479" s="282"/>
      <c r="BL1479" s="421"/>
      <c r="BM1479" s="424"/>
      <c r="BN1479" s="424"/>
      <c r="BO1479" s="424"/>
      <c r="BP1479" s="424"/>
      <c r="BQ1479" s="421"/>
      <c r="BR1479" s="421"/>
      <c r="BV1479" s="282"/>
      <c r="BW1479" s="283"/>
      <c r="BY1479" s="283"/>
      <c r="BZ1479" s="283"/>
      <c r="CA1479" s="283"/>
      <c r="CB1479" s="282"/>
      <c r="CC1479" s="282"/>
      <c r="CD1479" s="282"/>
      <c r="CE1479" s="282"/>
      <c r="CG1479" s="427"/>
      <c r="CH1479" s="402"/>
      <c r="CI1479" s="424"/>
      <c r="CJ1479" s="282"/>
      <c r="CK1479" s="282"/>
      <c r="CL1479" s="283"/>
      <c r="CM1479" s="283"/>
      <c r="CP1479" s="282"/>
      <c r="DC1479" s="282"/>
      <c r="DD1479" s="282"/>
      <c r="DE1479" s="282"/>
      <c r="DF1479" s="282"/>
      <c r="DG1479" s="282"/>
      <c r="DH1479" s="282"/>
      <c r="DI1479" s="282"/>
      <c r="DJ1479" s="282"/>
      <c r="EF1479" s="495" t="str">
        <f>""&amp;(MID(数据表!AZ1479,1,MIN(FIND({"(";"（"},数据表!AZ1479&amp;"(（",1)-1)))&amp;""</f>
        <v/>
      </c>
      <c r="EG1479" s="495" t="str">
        <f>""&amp;(MID(数据表!AZ1479,1,MIN(FIND({0;1;2;3;4;5;6;7;8;9},数据表!AZ1479&amp;"1234567890",1)-1)))&amp;""</f>
        <v/>
      </c>
    </row>
    <row r="1480" spans="2:137" s="310" customFormat="1" ht="12" customHeight="1">
      <c r="B1480" s="286"/>
      <c r="C1480" s="286"/>
      <c r="D1480" s="286"/>
      <c r="E1480" s="479"/>
      <c r="F1480" s="282"/>
      <c r="G1480" s="283"/>
      <c r="H1480" s="421"/>
      <c r="I1480" s="421"/>
      <c r="J1480" s="283"/>
      <c r="K1480" s="421"/>
      <c r="L1480" s="282"/>
      <c r="N1480" s="282"/>
      <c r="S1480" s="282"/>
      <c r="T1480" s="283"/>
      <c r="U1480" s="283"/>
      <c r="V1480" s="283"/>
      <c r="W1480" s="283"/>
      <c r="X1480" s="283"/>
      <c r="Y1480" s="282"/>
      <c r="Z1480" s="282"/>
      <c r="AA1480" s="283"/>
      <c r="AB1480" s="282"/>
      <c r="AC1480" s="282"/>
      <c r="AD1480" s="282"/>
      <c r="AE1480" s="282"/>
      <c r="AF1480" s="283"/>
      <c r="AG1480" s="402"/>
      <c r="AH1480" s="283"/>
      <c r="AI1480" s="283"/>
      <c r="AJ1480" s="283"/>
      <c r="AK1480" s="283"/>
      <c r="AL1480" s="283"/>
      <c r="AM1480" s="282"/>
      <c r="AN1480" s="282"/>
      <c r="AO1480" s="282"/>
      <c r="AP1480" s="282"/>
      <c r="AQ1480" s="282"/>
      <c r="AR1480" s="282"/>
      <c r="AT1480" s="283"/>
      <c r="AU1480" s="283"/>
      <c r="AV1480" s="283"/>
      <c r="AW1480" s="283"/>
      <c r="AY1480" s="283"/>
      <c r="AZ1480" s="282"/>
      <c r="BA1480" s="283"/>
      <c r="BB1480" s="282"/>
      <c r="BC1480" s="282"/>
      <c r="BD1480" s="282"/>
      <c r="BE1480" s="283"/>
      <c r="BG1480" s="282"/>
      <c r="BH1480" s="282"/>
      <c r="BI1480" s="282"/>
      <c r="BL1480" s="421"/>
      <c r="BM1480" s="424"/>
      <c r="BN1480" s="424"/>
      <c r="BO1480" s="424"/>
      <c r="BP1480" s="424"/>
      <c r="BQ1480" s="421"/>
      <c r="BR1480" s="421"/>
      <c r="BV1480" s="282"/>
      <c r="BW1480" s="283"/>
      <c r="BY1480" s="283"/>
      <c r="BZ1480" s="283"/>
      <c r="CA1480" s="283"/>
      <c r="CB1480" s="282"/>
      <c r="CC1480" s="282"/>
      <c r="CD1480" s="282"/>
      <c r="CE1480" s="282"/>
      <c r="CG1480" s="427"/>
      <c r="CH1480" s="402"/>
      <c r="CI1480" s="424"/>
      <c r="CJ1480" s="282"/>
      <c r="CK1480" s="282"/>
      <c r="CL1480" s="283"/>
      <c r="CM1480" s="283"/>
      <c r="CP1480" s="282"/>
      <c r="DC1480" s="282"/>
      <c r="DD1480" s="282"/>
      <c r="DE1480" s="282"/>
      <c r="DF1480" s="282"/>
      <c r="DG1480" s="282"/>
      <c r="DH1480" s="282"/>
      <c r="DI1480" s="282"/>
      <c r="DJ1480" s="282"/>
      <c r="EF1480" s="495" t="str">
        <f>""&amp;(MID(数据表!AZ1480,1,MIN(FIND({"(";"（"},数据表!AZ1480&amp;"(（",1)-1)))&amp;""</f>
        <v/>
      </c>
      <c r="EG1480" s="495" t="str">
        <f>""&amp;(MID(数据表!AZ1480,1,MIN(FIND({0;1;2;3;4;5;6;7;8;9},数据表!AZ1480&amp;"1234567890",1)-1)))&amp;""</f>
        <v/>
      </c>
    </row>
    <row r="1481" spans="2:137" s="310" customFormat="1" ht="12" customHeight="1">
      <c r="B1481" s="286"/>
      <c r="C1481" s="286"/>
      <c r="D1481" s="286"/>
      <c r="E1481" s="479"/>
      <c r="F1481" s="282"/>
      <c r="G1481" s="283"/>
      <c r="H1481" s="421"/>
      <c r="I1481" s="421"/>
      <c r="J1481" s="283"/>
      <c r="K1481" s="421"/>
      <c r="L1481" s="282"/>
      <c r="N1481" s="282"/>
      <c r="S1481" s="282"/>
      <c r="T1481" s="283"/>
      <c r="U1481" s="283"/>
      <c r="V1481" s="283"/>
      <c r="W1481" s="283"/>
      <c r="X1481" s="283"/>
      <c r="Y1481" s="282"/>
      <c r="Z1481" s="282"/>
      <c r="AA1481" s="283"/>
      <c r="AB1481" s="282"/>
      <c r="AC1481" s="282"/>
      <c r="AD1481" s="282"/>
      <c r="AE1481" s="282"/>
      <c r="AF1481" s="283"/>
      <c r="AG1481" s="402"/>
      <c r="AH1481" s="283"/>
      <c r="AI1481" s="283"/>
      <c r="AJ1481" s="283"/>
      <c r="AK1481" s="283"/>
      <c r="AL1481" s="283"/>
      <c r="AM1481" s="282"/>
      <c r="AN1481" s="282"/>
      <c r="AO1481" s="282"/>
      <c r="AP1481" s="282"/>
      <c r="AQ1481" s="282"/>
      <c r="AR1481" s="282"/>
      <c r="AT1481" s="283"/>
      <c r="AU1481" s="283"/>
      <c r="AV1481" s="283"/>
      <c r="AW1481" s="283"/>
      <c r="AY1481" s="283"/>
      <c r="AZ1481" s="282"/>
      <c r="BA1481" s="283"/>
      <c r="BB1481" s="282"/>
      <c r="BC1481" s="282"/>
      <c r="BD1481" s="282"/>
      <c r="BE1481" s="283"/>
      <c r="BG1481" s="282"/>
      <c r="BH1481" s="282"/>
      <c r="BI1481" s="282"/>
      <c r="BL1481" s="421"/>
      <c r="BM1481" s="424"/>
      <c r="BN1481" s="424"/>
      <c r="BO1481" s="424"/>
      <c r="BP1481" s="424"/>
      <c r="BQ1481" s="421"/>
      <c r="BR1481" s="421"/>
      <c r="BV1481" s="282"/>
      <c r="BW1481" s="283"/>
      <c r="BY1481" s="283"/>
      <c r="BZ1481" s="283"/>
      <c r="CA1481" s="283"/>
      <c r="CB1481" s="282"/>
      <c r="CC1481" s="282"/>
      <c r="CD1481" s="282"/>
      <c r="CE1481" s="282"/>
      <c r="CG1481" s="427"/>
      <c r="CH1481" s="402"/>
      <c r="CI1481" s="424"/>
      <c r="CJ1481" s="282"/>
      <c r="CK1481" s="282"/>
      <c r="CL1481" s="283"/>
      <c r="CM1481" s="283"/>
      <c r="CP1481" s="282"/>
      <c r="DC1481" s="282"/>
      <c r="DD1481" s="282"/>
      <c r="DE1481" s="282"/>
      <c r="DF1481" s="282"/>
      <c r="DG1481" s="282"/>
      <c r="DH1481" s="282"/>
      <c r="DI1481" s="282"/>
      <c r="DJ1481" s="282"/>
      <c r="EF1481" s="495" t="str">
        <f>""&amp;(MID(数据表!AZ1481,1,MIN(FIND({"(";"（"},数据表!AZ1481&amp;"(（",1)-1)))&amp;""</f>
        <v/>
      </c>
      <c r="EG1481" s="495" t="str">
        <f>""&amp;(MID(数据表!AZ1481,1,MIN(FIND({0;1;2;3;4;5;6;7;8;9},数据表!AZ1481&amp;"1234567890",1)-1)))&amp;""</f>
        <v/>
      </c>
    </row>
    <row r="1482" spans="2:137" s="310" customFormat="1" ht="12" customHeight="1">
      <c r="B1482" s="286"/>
      <c r="C1482" s="286"/>
      <c r="D1482" s="286"/>
      <c r="E1482" s="479"/>
      <c r="F1482" s="282"/>
      <c r="G1482" s="283"/>
      <c r="H1482" s="421"/>
      <c r="I1482" s="421"/>
      <c r="J1482" s="283"/>
      <c r="K1482" s="421"/>
      <c r="L1482" s="282"/>
      <c r="N1482" s="282"/>
      <c r="S1482" s="282"/>
      <c r="T1482" s="283"/>
      <c r="U1482" s="283"/>
      <c r="V1482" s="283"/>
      <c r="W1482" s="283"/>
      <c r="X1482" s="283"/>
      <c r="Y1482" s="282"/>
      <c r="Z1482" s="282"/>
      <c r="AA1482" s="283"/>
      <c r="AB1482" s="282"/>
      <c r="AC1482" s="282"/>
      <c r="AD1482" s="282"/>
      <c r="AE1482" s="282"/>
      <c r="AF1482" s="283"/>
      <c r="AG1482" s="402"/>
      <c r="AH1482" s="283"/>
      <c r="AI1482" s="283"/>
      <c r="AJ1482" s="283"/>
      <c r="AK1482" s="283"/>
      <c r="AL1482" s="283"/>
      <c r="AM1482" s="282"/>
      <c r="AN1482" s="282"/>
      <c r="AO1482" s="282"/>
      <c r="AP1482" s="282"/>
      <c r="AQ1482" s="282"/>
      <c r="AR1482" s="282"/>
      <c r="AT1482" s="283"/>
      <c r="AU1482" s="283"/>
      <c r="AV1482" s="283"/>
      <c r="AW1482" s="283"/>
      <c r="AY1482" s="283"/>
      <c r="AZ1482" s="282"/>
      <c r="BA1482" s="283"/>
      <c r="BB1482" s="282"/>
      <c r="BC1482" s="282"/>
      <c r="BD1482" s="282"/>
      <c r="BE1482" s="283"/>
      <c r="BG1482" s="282"/>
      <c r="BH1482" s="282"/>
      <c r="BI1482" s="282"/>
      <c r="BL1482" s="421"/>
      <c r="BM1482" s="424"/>
      <c r="BN1482" s="424"/>
      <c r="BO1482" s="424"/>
      <c r="BP1482" s="424"/>
      <c r="BQ1482" s="421"/>
      <c r="BR1482" s="421"/>
      <c r="BV1482" s="282"/>
      <c r="BW1482" s="283"/>
      <c r="BY1482" s="283"/>
      <c r="BZ1482" s="283"/>
      <c r="CA1482" s="283"/>
      <c r="CB1482" s="282"/>
      <c r="CC1482" s="282"/>
      <c r="CD1482" s="282"/>
      <c r="CE1482" s="282"/>
      <c r="CG1482" s="427"/>
      <c r="CH1482" s="402"/>
      <c r="CI1482" s="424"/>
      <c r="CJ1482" s="282"/>
      <c r="CK1482" s="282"/>
      <c r="CL1482" s="283"/>
      <c r="CM1482" s="283"/>
      <c r="CP1482" s="282"/>
      <c r="DC1482" s="282"/>
      <c r="DD1482" s="282"/>
      <c r="DE1482" s="282"/>
      <c r="DF1482" s="282"/>
      <c r="DG1482" s="282"/>
      <c r="DH1482" s="282"/>
      <c r="DI1482" s="282"/>
      <c r="DJ1482" s="282"/>
      <c r="EF1482" s="495" t="str">
        <f>""&amp;(MID(数据表!AZ1482,1,MIN(FIND({"(";"（"},数据表!AZ1482&amp;"(（",1)-1)))&amp;""</f>
        <v/>
      </c>
      <c r="EG1482" s="495" t="str">
        <f>""&amp;(MID(数据表!AZ1482,1,MIN(FIND({0;1;2;3;4;5;6;7;8;9},数据表!AZ1482&amp;"1234567890",1)-1)))&amp;""</f>
        <v/>
      </c>
    </row>
    <row r="1483" spans="2:137" s="310" customFormat="1" ht="12" customHeight="1">
      <c r="B1483" s="286"/>
      <c r="C1483" s="286"/>
      <c r="D1483" s="286"/>
      <c r="E1483" s="479"/>
      <c r="F1483" s="282"/>
      <c r="G1483" s="283"/>
      <c r="H1483" s="421"/>
      <c r="I1483" s="421"/>
      <c r="J1483" s="283"/>
      <c r="K1483" s="421"/>
      <c r="L1483" s="282"/>
      <c r="N1483" s="282"/>
      <c r="S1483" s="282"/>
      <c r="T1483" s="283"/>
      <c r="U1483" s="283"/>
      <c r="V1483" s="283"/>
      <c r="W1483" s="283"/>
      <c r="X1483" s="283"/>
      <c r="Y1483" s="282"/>
      <c r="Z1483" s="282"/>
      <c r="AA1483" s="283"/>
      <c r="AB1483" s="282"/>
      <c r="AC1483" s="282"/>
      <c r="AD1483" s="282"/>
      <c r="AE1483" s="282"/>
      <c r="AF1483" s="283"/>
      <c r="AG1483" s="402"/>
      <c r="AH1483" s="283"/>
      <c r="AI1483" s="283"/>
      <c r="AJ1483" s="283"/>
      <c r="AK1483" s="283"/>
      <c r="AL1483" s="283"/>
      <c r="AM1483" s="282"/>
      <c r="AN1483" s="282"/>
      <c r="AO1483" s="282"/>
      <c r="AP1483" s="282"/>
      <c r="AQ1483" s="282"/>
      <c r="AR1483" s="282"/>
      <c r="AT1483" s="283"/>
      <c r="AU1483" s="283"/>
      <c r="AV1483" s="283"/>
      <c r="AW1483" s="283"/>
      <c r="AY1483" s="283"/>
      <c r="AZ1483" s="282"/>
      <c r="BA1483" s="283"/>
      <c r="BB1483" s="282"/>
      <c r="BC1483" s="282"/>
      <c r="BD1483" s="282"/>
      <c r="BE1483" s="283"/>
      <c r="BG1483" s="282"/>
      <c r="BH1483" s="282"/>
      <c r="BI1483" s="282"/>
      <c r="BL1483" s="421"/>
      <c r="BM1483" s="424"/>
      <c r="BN1483" s="424"/>
      <c r="BO1483" s="424"/>
      <c r="BP1483" s="424"/>
      <c r="BQ1483" s="421"/>
      <c r="BR1483" s="421"/>
      <c r="BV1483" s="282"/>
      <c r="BW1483" s="283"/>
      <c r="BY1483" s="283"/>
      <c r="BZ1483" s="283"/>
      <c r="CA1483" s="283"/>
      <c r="CB1483" s="282"/>
      <c r="CC1483" s="282"/>
      <c r="CD1483" s="282"/>
      <c r="CE1483" s="282"/>
      <c r="CG1483" s="427"/>
      <c r="CH1483" s="402"/>
      <c r="CI1483" s="424"/>
      <c r="CJ1483" s="282"/>
      <c r="CK1483" s="282"/>
      <c r="CL1483" s="283"/>
      <c r="CM1483" s="283"/>
      <c r="CP1483" s="282"/>
      <c r="DC1483" s="282"/>
      <c r="DD1483" s="282"/>
      <c r="DE1483" s="282"/>
      <c r="DF1483" s="282"/>
      <c r="DG1483" s="282"/>
      <c r="DH1483" s="282"/>
      <c r="DI1483" s="282"/>
      <c r="DJ1483" s="282"/>
      <c r="EF1483" s="495" t="str">
        <f>""&amp;(MID(数据表!AZ1483,1,MIN(FIND({"(";"（"},数据表!AZ1483&amp;"(（",1)-1)))&amp;""</f>
        <v/>
      </c>
      <c r="EG1483" s="495" t="str">
        <f>""&amp;(MID(数据表!AZ1483,1,MIN(FIND({0;1;2;3;4;5;6;7;8;9},数据表!AZ1483&amp;"1234567890",1)-1)))&amp;""</f>
        <v/>
      </c>
    </row>
    <row r="1484" spans="2:137" s="310" customFormat="1" ht="12" customHeight="1">
      <c r="B1484" s="286"/>
      <c r="C1484" s="286"/>
      <c r="D1484" s="286"/>
      <c r="E1484" s="479"/>
      <c r="F1484" s="282"/>
      <c r="G1484" s="283"/>
      <c r="H1484" s="421"/>
      <c r="I1484" s="421"/>
      <c r="J1484" s="283"/>
      <c r="K1484" s="421"/>
      <c r="L1484" s="282"/>
      <c r="N1484" s="282"/>
      <c r="S1484" s="282"/>
      <c r="T1484" s="283"/>
      <c r="U1484" s="283"/>
      <c r="V1484" s="283"/>
      <c r="W1484" s="283"/>
      <c r="X1484" s="283"/>
      <c r="Y1484" s="282"/>
      <c r="Z1484" s="282"/>
      <c r="AA1484" s="283"/>
      <c r="AB1484" s="282"/>
      <c r="AC1484" s="282"/>
      <c r="AD1484" s="282"/>
      <c r="AE1484" s="282"/>
      <c r="AF1484" s="283"/>
      <c r="AG1484" s="402"/>
      <c r="AH1484" s="283"/>
      <c r="AI1484" s="283"/>
      <c r="AJ1484" s="283"/>
      <c r="AK1484" s="283"/>
      <c r="AL1484" s="283"/>
      <c r="AM1484" s="282"/>
      <c r="AN1484" s="282"/>
      <c r="AO1484" s="282"/>
      <c r="AP1484" s="282"/>
      <c r="AQ1484" s="282"/>
      <c r="AR1484" s="282"/>
      <c r="AT1484" s="283"/>
      <c r="AU1484" s="283"/>
      <c r="AV1484" s="283"/>
      <c r="AW1484" s="283"/>
      <c r="AY1484" s="283"/>
      <c r="AZ1484" s="282"/>
      <c r="BA1484" s="283"/>
      <c r="BB1484" s="282"/>
      <c r="BC1484" s="282"/>
      <c r="BD1484" s="282"/>
      <c r="BE1484" s="283"/>
      <c r="BG1484" s="282"/>
      <c r="BH1484" s="282"/>
      <c r="BI1484" s="282"/>
      <c r="BL1484" s="421"/>
      <c r="BM1484" s="424"/>
      <c r="BN1484" s="424"/>
      <c r="BO1484" s="424"/>
      <c r="BP1484" s="424"/>
      <c r="BQ1484" s="421"/>
      <c r="BR1484" s="421"/>
      <c r="BV1484" s="282"/>
      <c r="BW1484" s="283"/>
      <c r="BY1484" s="283"/>
      <c r="BZ1484" s="283"/>
      <c r="CA1484" s="283"/>
      <c r="CB1484" s="282"/>
      <c r="CC1484" s="282"/>
      <c r="CD1484" s="282"/>
      <c r="CE1484" s="282"/>
      <c r="CG1484" s="427"/>
      <c r="CH1484" s="402"/>
      <c r="CI1484" s="424"/>
      <c r="CJ1484" s="282"/>
      <c r="CK1484" s="282"/>
      <c r="CL1484" s="283"/>
      <c r="CM1484" s="283"/>
      <c r="CP1484" s="282"/>
      <c r="DC1484" s="282"/>
      <c r="DD1484" s="282"/>
      <c r="DE1484" s="282"/>
      <c r="DF1484" s="282"/>
      <c r="DG1484" s="282"/>
      <c r="DH1484" s="282"/>
      <c r="DI1484" s="282"/>
      <c r="DJ1484" s="282"/>
      <c r="EF1484" s="495" t="str">
        <f>""&amp;(MID(数据表!AZ1484,1,MIN(FIND({"(";"（"},数据表!AZ1484&amp;"(（",1)-1)))&amp;""</f>
        <v/>
      </c>
      <c r="EG1484" s="495" t="str">
        <f>""&amp;(MID(数据表!AZ1484,1,MIN(FIND({0;1;2;3;4;5;6;7;8;9},数据表!AZ1484&amp;"1234567890",1)-1)))&amp;""</f>
        <v/>
      </c>
    </row>
    <row r="1485" spans="2:137" s="310" customFormat="1" ht="12" customHeight="1">
      <c r="B1485" s="286"/>
      <c r="C1485" s="286"/>
      <c r="D1485" s="286"/>
      <c r="E1485" s="479"/>
      <c r="F1485" s="282"/>
      <c r="G1485" s="283"/>
      <c r="H1485" s="421"/>
      <c r="I1485" s="421"/>
      <c r="J1485" s="283"/>
      <c r="K1485" s="421"/>
      <c r="L1485" s="282"/>
      <c r="N1485" s="282"/>
      <c r="S1485" s="282"/>
      <c r="T1485" s="283"/>
      <c r="U1485" s="283"/>
      <c r="V1485" s="283"/>
      <c r="W1485" s="283"/>
      <c r="X1485" s="283"/>
      <c r="Y1485" s="282"/>
      <c r="Z1485" s="282"/>
      <c r="AA1485" s="283"/>
      <c r="AB1485" s="282"/>
      <c r="AC1485" s="282"/>
      <c r="AD1485" s="282"/>
      <c r="AE1485" s="282"/>
      <c r="AF1485" s="283"/>
      <c r="AG1485" s="402"/>
      <c r="AH1485" s="283"/>
      <c r="AI1485" s="283"/>
      <c r="AJ1485" s="283"/>
      <c r="AK1485" s="283"/>
      <c r="AL1485" s="283"/>
      <c r="AM1485" s="282"/>
      <c r="AN1485" s="282"/>
      <c r="AO1485" s="282"/>
      <c r="AP1485" s="282"/>
      <c r="AQ1485" s="282"/>
      <c r="AR1485" s="282"/>
      <c r="AT1485" s="283"/>
      <c r="AU1485" s="283"/>
      <c r="AV1485" s="283"/>
      <c r="AW1485" s="283"/>
      <c r="AY1485" s="283"/>
      <c r="AZ1485" s="282"/>
      <c r="BA1485" s="283"/>
      <c r="BB1485" s="282"/>
      <c r="BC1485" s="282"/>
      <c r="BD1485" s="282"/>
      <c r="BE1485" s="283"/>
      <c r="BG1485" s="282"/>
      <c r="BH1485" s="282"/>
      <c r="BI1485" s="282"/>
      <c r="BL1485" s="421"/>
      <c r="BM1485" s="424"/>
      <c r="BN1485" s="424"/>
      <c r="BO1485" s="424"/>
      <c r="BP1485" s="424"/>
      <c r="BQ1485" s="421"/>
      <c r="BR1485" s="421"/>
      <c r="BV1485" s="282"/>
      <c r="BW1485" s="283"/>
      <c r="BY1485" s="283"/>
      <c r="BZ1485" s="283"/>
      <c r="CA1485" s="283"/>
      <c r="CB1485" s="282"/>
      <c r="CC1485" s="282"/>
      <c r="CD1485" s="282"/>
      <c r="CE1485" s="282"/>
      <c r="CG1485" s="427"/>
      <c r="CH1485" s="402"/>
      <c r="CI1485" s="424"/>
      <c r="CJ1485" s="282"/>
      <c r="CK1485" s="282"/>
      <c r="CL1485" s="283"/>
      <c r="CM1485" s="283"/>
      <c r="CP1485" s="282"/>
      <c r="DC1485" s="282"/>
      <c r="DD1485" s="282"/>
      <c r="DE1485" s="282"/>
      <c r="DF1485" s="282"/>
      <c r="DG1485" s="282"/>
      <c r="DH1485" s="282"/>
      <c r="DI1485" s="282"/>
      <c r="DJ1485" s="282"/>
      <c r="EF1485" s="495" t="str">
        <f>""&amp;(MID(数据表!AZ1485,1,MIN(FIND({"(";"（"},数据表!AZ1485&amp;"(（",1)-1)))&amp;""</f>
        <v/>
      </c>
      <c r="EG1485" s="495" t="str">
        <f>""&amp;(MID(数据表!AZ1485,1,MIN(FIND({0;1;2;3;4;5;6;7;8;9},数据表!AZ1485&amp;"1234567890",1)-1)))&amp;""</f>
        <v/>
      </c>
    </row>
    <row r="1486" spans="2:137" s="310" customFormat="1" ht="12" customHeight="1">
      <c r="B1486" s="286"/>
      <c r="C1486" s="286"/>
      <c r="D1486" s="286"/>
      <c r="E1486" s="479"/>
      <c r="F1486" s="282"/>
      <c r="G1486" s="283"/>
      <c r="H1486" s="421"/>
      <c r="I1486" s="421"/>
      <c r="J1486" s="283"/>
      <c r="K1486" s="421"/>
      <c r="L1486" s="282"/>
      <c r="N1486" s="282"/>
      <c r="S1486" s="282"/>
      <c r="T1486" s="283"/>
      <c r="U1486" s="283"/>
      <c r="V1486" s="283"/>
      <c r="W1486" s="283"/>
      <c r="X1486" s="283"/>
      <c r="Y1486" s="282"/>
      <c r="Z1486" s="282"/>
      <c r="AA1486" s="283"/>
      <c r="AB1486" s="282"/>
      <c r="AC1486" s="282"/>
      <c r="AD1486" s="282"/>
      <c r="AE1486" s="282"/>
      <c r="AF1486" s="283"/>
      <c r="AG1486" s="402"/>
      <c r="AH1486" s="283"/>
      <c r="AI1486" s="283"/>
      <c r="AJ1486" s="283"/>
      <c r="AK1486" s="283"/>
      <c r="AL1486" s="283"/>
      <c r="AM1486" s="282"/>
      <c r="AN1486" s="282"/>
      <c r="AO1486" s="282"/>
      <c r="AP1486" s="282"/>
      <c r="AQ1486" s="282"/>
      <c r="AR1486" s="282"/>
      <c r="AT1486" s="283"/>
      <c r="AU1486" s="283"/>
      <c r="AV1486" s="283"/>
      <c r="AW1486" s="283"/>
      <c r="AY1486" s="283"/>
      <c r="AZ1486" s="282"/>
      <c r="BA1486" s="283"/>
      <c r="BB1486" s="282"/>
      <c r="BC1486" s="282"/>
      <c r="BD1486" s="282"/>
      <c r="BE1486" s="283"/>
      <c r="BG1486" s="282"/>
      <c r="BH1486" s="282"/>
      <c r="BI1486" s="282"/>
      <c r="BL1486" s="421"/>
      <c r="BM1486" s="424"/>
      <c r="BN1486" s="424"/>
      <c r="BO1486" s="424"/>
      <c r="BP1486" s="424"/>
      <c r="BQ1486" s="421"/>
      <c r="BR1486" s="421"/>
      <c r="BV1486" s="282"/>
      <c r="BW1486" s="283"/>
      <c r="BY1486" s="283"/>
      <c r="BZ1486" s="283"/>
      <c r="CA1486" s="283"/>
      <c r="CB1486" s="282"/>
      <c r="CC1486" s="282"/>
      <c r="CD1486" s="282"/>
      <c r="CE1486" s="282"/>
      <c r="CG1486" s="427"/>
      <c r="CH1486" s="402"/>
      <c r="CI1486" s="424"/>
      <c r="CJ1486" s="282"/>
      <c r="CK1486" s="282"/>
      <c r="CL1486" s="283"/>
      <c r="CM1486" s="283"/>
      <c r="CP1486" s="282"/>
      <c r="DC1486" s="282"/>
      <c r="DD1486" s="282"/>
      <c r="DE1486" s="282"/>
      <c r="DF1486" s="282"/>
      <c r="DG1486" s="282"/>
      <c r="DH1486" s="282"/>
      <c r="DI1486" s="282"/>
      <c r="DJ1486" s="282"/>
      <c r="EF1486" s="495" t="str">
        <f>""&amp;(MID(数据表!AZ1486,1,MIN(FIND({"(";"（"},数据表!AZ1486&amp;"(（",1)-1)))&amp;""</f>
        <v/>
      </c>
      <c r="EG1486" s="495" t="str">
        <f>""&amp;(MID(数据表!AZ1486,1,MIN(FIND({0;1;2;3;4;5;6;7;8;9},数据表!AZ1486&amp;"1234567890",1)-1)))&amp;""</f>
        <v/>
      </c>
    </row>
    <row r="1487" spans="2:137" s="310" customFormat="1" ht="12" customHeight="1">
      <c r="B1487" s="286"/>
      <c r="C1487" s="286"/>
      <c r="D1487" s="286"/>
      <c r="E1487" s="479"/>
      <c r="F1487" s="282"/>
      <c r="G1487" s="283"/>
      <c r="H1487" s="421"/>
      <c r="I1487" s="421"/>
      <c r="J1487" s="283"/>
      <c r="K1487" s="421"/>
      <c r="L1487" s="282"/>
      <c r="N1487" s="282"/>
      <c r="S1487" s="282"/>
      <c r="T1487" s="283"/>
      <c r="U1487" s="283"/>
      <c r="V1487" s="283"/>
      <c r="W1487" s="283"/>
      <c r="X1487" s="283"/>
      <c r="Y1487" s="282"/>
      <c r="Z1487" s="282"/>
      <c r="AA1487" s="283"/>
      <c r="AB1487" s="282"/>
      <c r="AC1487" s="282"/>
      <c r="AD1487" s="282"/>
      <c r="AE1487" s="282"/>
      <c r="AF1487" s="283"/>
      <c r="AG1487" s="402"/>
      <c r="AH1487" s="283"/>
      <c r="AI1487" s="283"/>
      <c r="AJ1487" s="283"/>
      <c r="AK1487" s="283"/>
      <c r="AL1487" s="283"/>
      <c r="AM1487" s="282"/>
      <c r="AN1487" s="282"/>
      <c r="AO1487" s="282"/>
      <c r="AP1487" s="282"/>
      <c r="AQ1487" s="282"/>
      <c r="AR1487" s="282"/>
      <c r="AT1487" s="283"/>
      <c r="AU1487" s="283"/>
      <c r="AV1487" s="283"/>
      <c r="AW1487" s="283"/>
      <c r="AY1487" s="283"/>
      <c r="AZ1487" s="282"/>
      <c r="BA1487" s="283"/>
      <c r="BB1487" s="282"/>
      <c r="BC1487" s="282"/>
      <c r="BD1487" s="282"/>
      <c r="BE1487" s="283"/>
      <c r="BG1487" s="282"/>
      <c r="BH1487" s="282"/>
      <c r="BI1487" s="282"/>
      <c r="BL1487" s="421"/>
      <c r="BM1487" s="424"/>
      <c r="BN1487" s="424"/>
      <c r="BO1487" s="424"/>
      <c r="BP1487" s="424"/>
      <c r="BQ1487" s="421"/>
      <c r="BR1487" s="421"/>
      <c r="BV1487" s="282"/>
      <c r="BW1487" s="283"/>
      <c r="BY1487" s="283"/>
      <c r="BZ1487" s="283"/>
      <c r="CA1487" s="283"/>
      <c r="CB1487" s="282"/>
      <c r="CC1487" s="282"/>
      <c r="CD1487" s="282"/>
      <c r="CE1487" s="282"/>
      <c r="CG1487" s="427"/>
      <c r="CH1487" s="402"/>
      <c r="CI1487" s="424"/>
      <c r="CJ1487" s="282"/>
      <c r="CK1487" s="282"/>
      <c r="CL1487" s="283"/>
      <c r="CM1487" s="283"/>
      <c r="CP1487" s="282"/>
      <c r="DC1487" s="282"/>
      <c r="DD1487" s="282"/>
      <c r="DE1487" s="282"/>
      <c r="DF1487" s="282"/>
      <c r="DG1487" s="282"/>
      <c r="DH1487" s="282"/>
      <c r="DI1487" s="282"/>
      <c r="DJ1487" s="282"/>
      <c r="EF1487" s="495" t="str">
        <f>""&amp;(MID(数据表!AZ1487,1,MIN(FIND({"(";"（"},数据表!AZ1487&amp;"(（",1)-1)))&amp;""</f>
        <v/>
      </c>
      <c r="EG1487" s="495" t="str">
        <f>""&amp;(MID(数据表!AZ1487,1,MIN(FIND({0;1;2;3;4;5;6;7;8;9},数据表!AZ1487&amp;"1234567890",1)-1)))&amp;""</f>
        <v/>
      </c>
    </row>
    <row r="1488" spans="2:137" s="310" customFormat="1" ht="12" customHeight="1">
      <c r="B1488" s="286"/>
      <c r="C1488" s="286"/>
      <c r="D1488" s="286"/>
      <c r="E1488" s="479"/>
      <c r="F1488" s="282"/>
      <c r="G1488" s="283"/>
      <c r="H1488" s="421"/>
      <c r="I1488" s="421"/>
      <c r="J1488" s="283"/>
      <c r="K1488" s="421"/>
      <c r="L1488" s="282"/>
      <c r="N1488" s="282"/>
      <c r="S1488" s="282"/>
      <c r="T1488" s="283"/>
      <c r="U1488" s="283"/>
      <c r="V1488" s="283"/>
      <c r="W1488" s="283"/>
      <c r="X1488" s="283"/>
      <c r="Y1488" s="282"/>
      <c r="Z1488" s="282"/>
      <c r="AA1488" s="283"/>
      <c r="AB1488" s="282"/>
      <c r="AC1488" s="282"/>
      <c r="AD1488" s="282"/>
      <c r="AE1488" s="282"/>
      <c r="AF1488" s="283"/>
      <c r="AG1488" s="402"/>
      <c r="AH1488" s="283"/>
      <c r="AI1488" s="283"/>
      <c r="AJ1488" s="283"/>
      <c r="AK1488" s="283"/>
      <c r="AL1488" s="283"/>
      <c r="AM1488" s="282"/>
      <c r="AN1488" s="282"/>
      <c r="AO1488" s="282"/>
      <c r="AP1488" s="282"/>
      <c r="AQ1488" s="282"/>
      <c r="AR1488" s="282"/>
      <c r="AT1488" s="283"/>
      <c r="AU1488" s="283"/>
      <c r="AV1488" s="283"/>
      <c r="AW1488" s="283"/>
      <c r="AY1488" s="283"/>
      <c r="AZ1488" s="282"/>
      <c r="BA1488" s="283"/>
      <c r="BB1488" s="282"/>
      <c r="BC1488" s="282"/>
      <c r="BD1488" s="282"/>
      <c r="BE1488" s="283"/>
      <c r="BG1488" s="282"/>
      <c r="BH1488" s="282"/>
      <c r="BI1488" s="282"/>
      <c r="BL1488" s="421"/>
      <c r="BM1488" s="424"/>
      <c r="BN1488" s="424"/>
      <c r="BO1488" s="424"/>
      <c r="BP1488" s="424"/>
      <c r="BQ1488" s="421"/>
      <c r="BR1488" s="421"/>
      <c r="BV1488" s="282"/>
      <c r="BW1488" s="283"/>
      <c r="BY1488" s="283"/>
      <c r="BZ1488" s="283"/>
      <c r="CA1488" s="283"/>
      <c r="CB1488" s="282"/>
      <c r="CC1488" s="282"/>
      <c r="CD1488" s="282"/>
      <c r="CE1488" s="282"/>
      <c r="CG1488" s="427"/>
      <c r="CH1488" s="402"/>
      <c r="CI1488" s="424"/>
      <c r="CJ1488" s="282"/>
      <c r="CK1488" s="282"/>
      <c r="CL1488" s="283"/>
      <c r="CM1488" s="283"/>
      <c r="CP1488" s="282"/>
      <c r="DC1488" s="282"/>
      <c r="DD1488" s="282"/>
      <c r="DE1488" s="282"/>
      <c r="DF1488" s="282"/>
      <c r="DG1488" s="282"/>
      <c r="DH1488" s="282"/>
      <c r="DI1488" s="282"/>
      <c r="DJ1488" s="282"/>
      <c r="EF1488" s="495" t="str">
        <f>""&amp;(MID(数据表!AZ1488,1,MIN(FIND({"(";"（"},数据表!AZ1488&amp;"(（",1)-1)))&amp;""</f>
        <v/>
      </c>
      <c r="EG1488" s="495" t="str">
        <f>""&amp;(MID(数据表!AZ1488,1,MIN(FIND({0;1;2;3;4;5;6;7;8;9},数据表!AZ1488&amp;"1234567890",1)-1)))&amp;""</f>
        <v/>
      </c>
    </row>
    <row r="1489" spans="2:137" s="310" customFormat="1" ht="12" customHeight="1">
      <c r="B1489" s="286"/>
      <c r="C1489" s="286"/>
      <c r="D1489" s="286"/>
      <c r="E1489" s="479"/>
      <c r="F1489" s="282"/>
      <c r="G1489" s="283"/>
      <c r="H1489" s="421"/>
      <c r="I1489" s="421"/>
      <c r="J1489" s="283"/>
      <c r="K1489" s="421"/>
      <c r="L1489" s="282"/>
      <c r="N1489" s="282"/>
      <c r="S1489" s="282"/>
      <c r="T1489" s="283"/>
      <c r="U1489" s="283"/>
      <c r="V1489" s="283"/>
      <c r="W1489" s="283"/>
      <c r="X1489" s="283"/>
      <c r="Y1489" s="282"/>
      <c r="Z1489" s="282"/>
      <c r="AA1489" s="283"/>
      <c r="AB1489" s="282"/>
      <c r="AC1489" s="282"/>
      <c r="AD1489" s="282"/>
      <c r="AE1489" s="282"/>
      <c r="AF1489" s="283"/>
      <c r="AG1489" s="402"/>
      <c r="AH1489" s="283"/>
      <c r="AI1489" s="283"/>
      <c r="AJ1489" s="283"/>
      <c r="AK1489" s="283"/>
      <c r="AL1489" s="283"/>
      <c r="AM1489" s="282"/>
      <c r="AN1489" s="282"/>
      <c r="AO1489" s="282"/>
      <c r="AP1489" s="282"/>
      <c r="AQ1489" s="282"/>
      <c r="AR1489" s="282"/>
      <c r="AT1489" s="283"/>
      <c r="AU1489" s="283"/>
      <c r="AV1489" s="283"/>
      <c r="AW1489" s="283"/>
      <c r="AY1489" s="283"/>
      <c r="AZ1489" s="282"/>
      <c r="BA1489" s="283"/>
      <c r="BB1489" s="282"/>
      <c r="BC1489" s="282"/>
      <c r="BD1489" s="282"/>
      <c r="BE1489" s="283"/>
      <c r="BG1489" s="282"/>
      <c r="BH1489" s="282"/>
      <c r="BI1489" s="282"/>
      <c r="BL1489" s="421"/>
      <c r="BM1489" s="424"/>
      <c r="BN1489" s="424"/>
      <c r="BO1489" s="424"/>
      <c r="BP1489" s="424"/>
      <c r="BQ1489" s="421"/>
      <c r="BR1489" s="421"/>
      <c r="BV1489" s="282"/>
      <c r="BW1489" s="283"/>
      <c r="BY1489" s="283"/>
      <c r="BZ1489" s="283"/>
      <c r="CA1489" s="283"/>
      <c r="CB1489" s="282"/>
      <c r="CC1489" s="282"/>
      <c r="CD1489" s="282"/>
      <c r="CE1489" s="282"/>
      <c r="CG1489" s="427"/>
      <c r="CH1489" s="402"/>
      <c r="CI1489" s="424"/>
      <c r="CJ1489" s="282"/>
      <c r="CK1489" s="282"/>
      <c r="CL1489" s="283"/>
      <c r="CM1489" s="283"/>
      <c r="CP1489" s="282"/>
      <c r="DC1489" s="282"/>
      <c r="DD1489" s="282"/>
      <c r="DE1489" s="282"/>
      <c r="DF1489" s="282"/>
      <c r="DG1489" s="282"/>
      <c r="DH1489" s="282"/>
      <c r="DI1489" s="282"/>
      <c r="DJ1489" s="282"/>
      <c r="EF1489" s="495" t="str">
        <f>""&amp;(MID(数据表!AZ1489,1,MIN(FIND({"(";"（"},数据表!AZ1489&amp;"(（",1)-1)))&amp;""</f>
        <v/>
      </c>
      <c r="EG1489" s="495" t="str">
        <f>""&amp;(MID(数据表!AZ1489,1,MIN(FIND({0;1;2;3;4;5;6;7;8;9},数据表!AZ1489&amp;"1234567890",1)-1)))&amp;""</f>
        <v/>
      </c>
    </row>
    <row r="1490" spans="2:137" s="310" customFormat="1" ht="12" customHeight="1">
      <c r="B1490" s="286"/>
      <c r="C1490" s="286"/>
      <c r="D1490" s="286"/>
      <c r="E1490" s="479"/>
      <c r="F1490" s="282"/>
      <c r="G1490" s="283"/>
      <c r="H1490" s="421"/>
      <c r="I1490" s="421"/>
      <c r="J1490" s="283"/>
      <c r="K1490" s="421"/>
      <c r="L1490" s="282"/>
      <c r="N1490" s="282"/>
      <c r="S1490" s="282"/>
      <c r="T1490" s="283"/>
      <c r="U1490" s="283"/>
      <c r="V1490" s="283"/>
      <c r="W1490" s="283"/>
      <c r="X1490" s="283"/>
      <c r="Y1490" s="282"/>
      <c r="Z1490" s="282"/>
      <c r="AA1490" s="283"/>
      <c r="AB1490" s="282"/>
      <c r="AC1490" s="282"/>
      <c r="AD1490" s="282"/>
      <c r="AE1490" s="282"/>
      <c r="AF1490" s="283"/>
      <c r="AG1490" s="402"/>
      <c r="AH1490" s="283"/>
      <c r="AI1490" s="283"/>
      <c r="AJ1490" s="283"/>
      <c r="AK1490" s="283"/>
      <c r="AL1490" s="283"/>
      <c r="AM1490" s="282"/>
      <c r="AN1490" s="282"/>
      <c r="AO1490" s="282"/>
      <c r="AP1490" s="282"/>
      <c r="AQ1490" s="282"/>
      <c r="AR1490" s="282"/>
      <c r="AT1490" s="283"/>
      <c r="AU1490" s="283"/>
      <c r="AV1490" s="283"/>
      <c r="AW1490" s="283"/>
      <c r="AY1490" s="283"/>
      <c r="AZ1490" s="282"/>
      <c r="BA1490" s="283"/>
      <c r="BB1490" s="282"/>
      <c r="BC1490" s="282"/>
      <c r="BD1490" s="282"/>
      <c r="BE1490" s="283"/>
      <c r="BG1490" s="282"/>
      <c r="BH1490" s="282"/>
      <c r="BI1490" s="282"/>
      <c r="BL1490" s="421"/>
      <c r="BM1490" s="424"/>
      <c r="BN1490" s="424"/>
      <c r="BO1490" s="424"/>
      <c r="BP1490" s="424"/>
      <c r="BQ1490" s="421"/>
      <c r="BR1490" s="421"/>
      <c r="BV1490" s="282"/>
      <c r="BW1490" s="283"/>
      <c r="BY1490" s="283"/>
      <c r="BZ1490" s="283"/>
      <c r="CA1490" s="283"/>
      <c r="CB1490" s="282"/>
      <c r="CC1490" s="282"/>
      <c r="CD1490" s="282"/>
      <c r="CE1490" s="282"/>
      <c r="CG1490" s="427"/>
      <c r="CH1490" s="402"/>
      <c r="CI1490" s="424"/>
      <c r="CJ1490" s="282"/>
      <c r="CK1490" s="282"/>
      <c r="CL1490" s="283"/>
      <c r="CM1490" s="283"/>
      <c r="CP1490" s="282"/>
      <c r="DC1490" s="282"/>
      <c r="DD1490" s="282"/>
      <c r="DE1490" s="282"/>
      <c r="DF1490" s="282"/>
      <c r="DG1490" s="282"/>
      <c r="DH1490" s="282"/>
      <c r="DI1490" s="282"/>
      <c r="DJ1490" s="282"/>
      <c r="EF1490" s="495" t="str">
        <f>""&amp;(MID(数据表!AZ1490,1,MIN(FIND({"(";"（"},数据表!AZ1490&amp;"(（",1)-1)))&amp;""</f>
        <v/>
      </c>
      <c r="EG1490" s="495" t="str">
        <f>""&amp;(MID(数据表!AZ1490,1,MIN(FIND({0;1;2;3;4;5;6;7;8;9},数据表!AZ1490&amp;"1234567890",1)-1)))&amp;""</f>
        <v/>
      </c>
    </row>
    <row r="1491" spans="2:137" s="310" customFormat="1" ht="12" customHeight="1">
      <c r="B1491" s="286"/>
      <c r="C1491" s="286"/>
      <c r="D1491" s="286"/>
      <c r="E1491" s="479"/>
      <c r="F1491" s="282"/>
      <c r="G1491" s="283"/>
      <c r="H1491" s="421"/>
      <c r="I1491" s="421"/>
      <c r="J1491" s="283"/>
      <c r="K1491" s="421"/>
      <c r="L1491" s="282"/>
      <c r="N1491" s="282"/>
      <c r="S1491" s="282"/>
      <c r="T1491" s="283"/>
      <c r="U1491" s="283"/>
      <c r="V1491" s="283"/>
      <c r="W1491" s="283"/>
      <c r="X1491" s="283"/>
      <c r="Y1491" s="282"/>
      <c r="Z1491" s="282"/>
      <c r="AA1491" s="283"/>
      <c r="AB1491" s="282"/>
      <c r="AC1491" s="282"/>
      <c r="AD1491" s="282"/>
      <c r="AE1491" s="282"/>
      <c r="AF1491" s="283"/>
      <c r="AG1491" s="402"/>
      <c r="AH1491" s="283"/>
      <c r="AI1491" s="283"/>
      <c r="AJ1491" s="283"/>
      <c r="AK1491" s="283"/>
      <c r="AL1491" s="283"/>
      <c r="AM1491" s="282"/>
      <c r="AN1491" s="282"/>
      <c r="AO1491" s="282"/>
      <c r="AP1491" s="282"/>
      <c r="AQ1491" s="282"/>
      <c r="AR1491" s="282"/>
      <c r="AT1491" s="283"/>
      <c r="AU1491" s="283"/>
      <c r="AV1491" s="283"/>
      <c r="AW1491" s="283"/>
      <c r="AY1491" s="283"/>
      <c r="AZ1491" s="282"/>
      <c r="BA1491" s="283"/>
      <c r="BB1491" s="282"/>
      <c r="BC1491" s="282"/>
      <c r="BD1491" s="282"/>
      <c r="BE1491" s="283"/>
      <c r="BG1491" s="282"/>
      <c r="BH1491" s="282"/>
      <c r="BI1491" s="282"/>
      <c r="BL1491" s="421"/>
      <c r="BM1491" s="424"/>
      <c r="BN1491" s="424"/>
      <c r="BO1491" s="424"/>
      <c r="BP1491" s="424"/>
      <c r="BQ1491" s="421"/>
      <c r="BR1491" s="421"/>
      <c r="BV1491" s="282"/>
      <c r="BW1491" s="283"/>
      <c r="BY1491" s="283"/>
      <c r="BZ1491" s="283"/>
      <c r="CA1491" s="283"/>
      <c r="CB1491" s="282"/>
      <c r="CC1491" s="282"/>
      <c r="CD1491" s="282"/>
      <c r="CE1491" s="282"/>
      <c r="CG1491" s="427"/>
      <c r="CH1491" s="402"/>
      <c r="CI1491" s="424"/>
      <c r="CJ1491" s="282"/>
      <c r="CK1491" s="282"/>
      <c r="CL1491" s="283"/>
      <c r="CM1491" s="283"/>
      <c r="CP1491" s="282"/>
      <c r="DC1491" s="282"/>
      <c r="DD1491" s="282"/>
      <c r="DE1491" s="282"/>
      <c r="DF1491" s="282"/>
      <c r="DG1491" s="282"/>
      <c r="DH1491" s="282"/>
      <c r="DI1491" s="282"/>
      <c r="DJ1491" s="282"/>
      <c r="EF1491" s="495" t="str">
        <f>""&amp;(MID(数据表!AZ1491,1,MIN(FIND({"(";"（"},数据表!AZ1491&amp;"(（",1)-1)))&amp;""</f>
        <v/>
      </c>
      <c r="EG1491" s="495" t="str">
        <f>""&amp;(MID(数据表!AZ1491,1,MIN(FIND({0;1;2;3;4;5;6;7;8;9},数据表!AZ1491&amp;"1234567890",1)-1)))&amp;""</f>
        <v/>
      </c>
    </row>
    <row r="1492" spans="2:137" s="310" customFormat="1" ht="12" customHeight="1">
      <c r="B1492" s="286"/>
      <c r="C1492" s="286"/>
      <c r="D1492" s="286"/>
      <c r="E1492" s="479"/>
      <c r="F1492" s="282"/>
      <c r="G1492" s="283"/>
      <c r="H1492" s="421"/>
      <c r="I1492" s="421"/>
      <c r="J1492" s="283"/>
      <c r="K1492" s="421"/>
      <c r="L1492" s="282"/>
      <c r="N1492" s="282"/>
      <c r="S1492" s="282"/>
      <c r="T1492" s="283"/>
      <c r="U1492" s="283"/>
      <c r="V1492" s="283"/>
      <c r="W1492" s="283"/>
      <c r="X1492" s="283"/>
      <c r="Y1492" s="282"/>
      <c r="Z1492" s="282"/>
      <c r="AA1492" s="283"/>
      <c r="AB1492" s="282"/>
      <c r="AC1492" s="282"/>
      <c r="AD1492" s="282"/>
      <c r="AE1492" s="282"/>
      <c r="AF1492" s="283"/>
      <c r="AG1492" s="402"/>
      <c r="AH1492" s="283"/>
      <c r="AI1492" s="283"/>
      <c r="AJ1492" s="283"/>
      <c r="AK1492" s="283"/>
      <c r="AL1492" s="283"/>
      <c r="AM1492" s="282"/>
      <c r="AN1492" s="282"/>
      <c r="AO1492" s="282"/>
      <c r="AP1492" s="282"/>
      <c r="AQ1492" s="282"/>
      <c r="AR1492" s="282"/>
      <c r="AT1492" s="283"/>
      <c r="AU1492" s="283"/>
      <c r="AV1492" s="283"/>
      <c r="AW1492" s="283"/>
      <c r="AY1492" s="283"/>
      <c r="AZ1492" s="282"/>
      <c r="BA1492" s="283"/>
      <c r="BB1492" s="282"/>
      <c r="BC1492" s="282"/>
      <c r="BD1492" s="282"/>
      <c r="BE1492" s="283"/>
      <c r="BG1492" s="282"/>
      <c r="BH1492" s="282"/>
      <c r="BI1492" s="282"/>
      <c r="BL1492" s="421"/>
      <c r="BM1492" s="424"/>
      <c r="BN1492" s="424"/>
      <c r="BO1492" s="424"/>
      <c r="BP1492" s="424"/>
      <c r="BQ1492" s="421"/>
      <c r="BR1492" s="421"/>
      <c r="BV1492" s="282"/>
      <c r="BW1492" s="283"/>
      <c r="BY1492" s="283"/>
      <c r="BZ1492" s="283"/>
      <c r="CA1492" s="283"/>
      <c r="CB1492" s="282"/>
      <c r="CC1492" s="282"/>
      <c r="CD1492" s="282"/>
      <c r="CE1492" s="282"/>
      <c r="CG1492" s="427"/>
      <c r="CH1492" s="402"/>
      <c r="CI1492" s="424"/>
      <c r="CJ1492" s="282"/>
      <c r="CK1492" s="282"/>
      <c r="CL1492" s="283"/>
      <c r="CM1492" s="283"/>
      <c r="CP1492" s="282"/>
      <c r="DC1492" s="282"/>
      <c r="DD1492" s="282"/>
      <c r="DE1492" s="282"/>
      <c r="DF1492" s="282"/>
      <c r="DG1492" s="282"/>
      <c r="DH1492" s="282"/>
      <c r="DI1492" s="282"/>
      <c r="DJ1492" s="282"/>
      <c r="EF1492" s="495" t="str">
        <f>""&amp;(MID(数据表!AZ1492,1,MIN(FIND({"(";"（"},数据表!AZ1492&amp;"(（",1)-1)))&amp;""</f>
        <v/>
      </c>
      <c r="EG1492" s="495" t="str">
        <f>""&amp;(MID(数据表!AZ1492,1,MIN(FIND({0;1;2;3;4;5;6;7;8;9},数据表!AZ1492&amp;"1234567890",1)-1)))&amp;""</f>
        <v/>
      </c>
    </row>
    <row r="1493" spans="2:137" s="310" customFormat="1" ht="12" customHeight="1">
      <c r="B1493" s="286"/>
      <c r="C1493" s="286"/>
      <c r="D1493" s="286"/>
      <c r="E1493" s="479"/>
      <c r="F1493" s="282"/>
      <c r="G1493" s="283"/>
      <c r="H1493" s="421"/>
      <c r="I1493" s="421"/>
      <c r="J1493" s="283"/>
      <c r="K1493" s="421"/>
      <c r="L1493" s="282"/>
      <c r="N1493" s="282"/>
      <c r="S1493" s="282"/>
      <c r="T1493" s="283"/>
      <c r="U1493" s="283"/>
      <c r="V1493" s="283"/>
      <c r="W1493" s="283"/>
      <c r="X1493" s="283"/>
      <c r="Y1493" s="282"/>
      <c r="Z1493" s="282"/>
      <c r="AA1493" s="283"/>
      <c r="AB1493" s="282"/>
      <c r="AC1493" s="282"/>
      <c r="AD1493" s="282"/>
      <c r="AE1493" s="282"/>
      <c r="AF1493" s="283"/>
      <c r="AG1493" s="402"/>
      <c r="AH1493" s="283"/>
      <c r="AI1493" s="283"/>
      <c r="AJ1493" s="283"/>
      <c r="AK1493" s="283"/>
      <c r="AL1493" s="283"/>
      <c r="AM1493" s="282"/>
      <c r="AN1493" s="282"/>
      <c r="AO1493" s="282"/>
      <c r="AP1493" s="282"/>
      <c r="AQ1493" s="282"/>
      <c r="AR1493" s="282"/>
      <c r="AT1493" s="283"/>
      <c r="AU1493" s="283"/>
      <c r="AV1493" s="283"/>
      <c r="AW1493" s="283"/>
      <c r="AY1493" s="283"/>
      <c r="AZ1493" s="282"/>
      <c r="BA1493" s="283"/>
      <c r="BB1493" s="282"/>
      <c r="BC1493" s="282"/>
      <c r="BD1493" s="282"/>
      <c r="BE1493" s="283"/>
      <c r="BG1493" s="282"/>
      <c r="BH1493" s="282"/>
      <c r="BI1493" s="282"/>
      <c r="BL1493" s="421"/>
      <c r="BM1493" s="424"/>
      <c r="BN1493" s="424"/>
      <c r="BO1493" s="424"/>
      <c r="BP1493" s="424"/>
      <c r="BQ1493" s="421"/>
      <c r="BR1493" s="421"/>
      <c r="BV1493" s="282"/>
      <c r="BW1493" s="283"/>
      <c r="BY1493" s="283"/>
      <c r="BZ1493" s="283"/>
      <c r="CA1493" s="283"/>
      <c r="CB1493" s="282"/>
      <c r="CC1493" s="282"/>
      <c r="CD1493" s="282"/>
      <c r="CE1493" s="282"/>
      <c r="CG1493" s="427"/>
      <c r="CH1493" s="402"/>
      <c r="CI1493" s="424"/>
      <c r="CJ1493" s="282"/>
      <c r="CK1493" s="282"/>
      <c r="CL1493" s="283"/>
      <c r="CM1493" s="283"/>
      <c r="CP1493" s="282"/>
      <c r="DC1493" s="282"/>
      <c r="DD1493" s="282"/>
      <c r="DE1493" s="282"/>
      <c r="DF1493" s="282"/>
      <c r="DG1493" s="282"/>
      <c r="DH1493" s="282"/>
      <c r="DI1493" s="282"/>
      <c r="DJ1493" s="282"/>
      <c r="EF1493" s="495" t="str">
        <f>""&amp;(MID(数据表!AZ1493,1,MIN(FIND({"(";"（"},数据表!AZ1493&amp;"(（",1)-1)))&amp;""</f>
        <v/>
      </c>
      <c r="EG1493" s="495" t="str">
        <f>""&amp;(MID(数据表!AZ1493,1,MIN(FIND({0;1;2;3;4;5;6;7;8;9},数据表!AZ1493&amp;"1234567890",1)-1)))&amp;""</f>
        <v/>
      </c>
    </row>
    <row r="1494" spans="2:137" s="310" customFormat="1" ht="12" customHeight="1">
      <c r="B1494" s="286"/>
      <c r="C1494" s="286"/>
      <c r="D1494" s="286"/>
      <c r="E1494" s="479"/>
      <c r="F1494" s="282"/>
      <c r="G1494" s="283"/>
      <c r="H1494" s="421"/>
      <c r="I1494" s="421"/>
      <c r="J1494" s="283"/>
      <c r="K1494" s="421"/>
      <c r="L1494" s="282"/>
      <c r="N1494" s="282"/>
      <c r="S1494" s="282"/>
      <c r="T1494" s="283"/>
      <c r="U1494" s="283"/>
      <c r="V1494" s="283"/>
      <c r="W1494" s="283"/>
      <c r="X1494" s="283"/>
      <c r="Y1494" s="282"/>
      <c r="Z1494" s="282"/>
      <c r="AA1494" s="283"/>
      <c r="AB1494" s="282"/>
      <c r="AC1494" s="282"/>
      <c r="AD1494" s="282"/>
      <c r="AE1494" s="282"/>
      <c r="AF1494" s="283"/>
      <c r="AG1494" s="402"/>
      <c r="AH1494" s="283"/>
      <c r="AI1494" s="283"/>
      <c r="AJ1494" s="283"/>
      <c r="AK1494" s="283"/>
      <c r="AL1494" s="283"/>
      <c r="AM1494" s="282"/>
      <c r="AN1494" s="282"/>
      <c r="AO1494" s="282"/>
      <c r="AP1494" s="282"/>
      <c r="AQ1494" s="282"/>
      <c r="AR1494" s="282"/>
      <c r="AT1494" s="283"/>
      <c r="AU1494" s="283"/>
      <c r="AV1494" s="283"/>
      <c r="AW1494" s="283"/>
      <c r="AY1494" s="283"/>
      <c r="AZ1494" s="282"/>
      <c r="BA1494" s="283"/>
      <c r="BB1494" s="282"/>
      <c r="BC1494" s="282"/>
      <c r="BD1494" s="282"/>
      <c r="BE1494" s="283"/>
      <c r="BG1494" s="282"/>
      <c r="BH1494" s="282"/>
      <c r="BI1494" s="282"/>
      <c r="BL1494" s="421"/>
      <c r="BM1494" s="424"/>
      <c r="BN1494" s="424"/>
      <c r="BO1494" s="424"/>
      <c r="BP1494" s="424"/>
      <c r="BQ1494" s="421"/>
      <c r="BR1494" s="421"/>
      <c r="BV1494" s="282"/>
      <c r="BW1494" s="283"/>
      <c r="BY1494" s="283"/>
      <c r="BZ1494" s="283"/>
      <c r="CA1494" s="283"/>
      <c r="CB1494" s="282"/>
      <c r="CC1494" s="282"/>
      <c r="CD1494" s="282"/>
      <c r="CE1494" s="282"/>
      <c r="CG1494" s="427"/>
      <c r="CH1494" s="402"/>
      <c r="CI1494" s="424"/>
      <c r="CJ1494" s="282"/>
      <c r="CK1494" s="282"/>
      <c r="CL1494" s="283"/>
      <c r="CM1494" s="283"/>
      <c r="CP1494" s="282"/>
      <c r="DC1494" s="282"/>
      <c r="DD1494" s="282"/>
      <c r="DE1494" s="282"/>
      <c r="DF1494" s="282"/>
      <c r="DG1494" s="282"/>
      <c r="DH1494" s="282"/>
      <c r="DI1494" s="282"/>
      <c r="DJ1494" s="282"/>
      <c r="EF1494" s="495" t="str">
        <f>""&amp;(MID(数据表!AZ1494,1,MIN(FIND({"(";"（"},数据表!AZ1494&amp;"(（",1)-1)))&amp;""</f>
        <v/>
      </c>
      <c r="EG1494" s="495" t="str">
        <f>""&amp;(MID(数据表!AZ1494,1,MIN(FIND({0;1;2;3;4;5;6;7;8;9},数据表!AZ1494&amp;"1234567890",1)-1)))&amp;""</f>
        <v/>
      </c>
    </row>
    <row r="1495" spans="2:137" s="310" customFormat="1" ht="12" customHeight="1">
      <c r="B1495" s="286"/>
      <c r="C1495" s="286"/>
      <c r="D1495" s="286"/>
      <c r="E1495" s="479"/>
      <c r="F1495" s="282"/>
      <c r="G1495" s="283"/>
      <c r="H1495" s="421"/>
      <c r="I1495" s="421"/>
      <c r="J1495" s="283"/>
      <c r="K1495" s="421"/>
      <c r="L1495" s="282"/>
      <c r="N1495" s="282"/>
      <c r="S1495" s="282"/>
      <c r="T1495" s="283"/>
      <c r="U1495" s="283"/>
      <c r="V1495" s="283"/>
      <c r="W1495" s="283"/>
      <c r="X1495" s="283"/>
      <c r="Y1495" s="282"/>
      <c r="Z1495" s="282"/>
      <c r="AA1495" s="283"/>
      <c r="AB1495" s="282"/>
      <c r="AC1495" s="282"/>
      <c r="AD1495" s="282"/>
      <c r="AE1495" s="282"/>
      <c r="AF1495" s="283"/>
      <c r="AG1495" s="402"/>
      <c r="AH1495" s="283"/>
      <c r="AI1495" s="283"/>
      <c r="AJ1495" s="283"/>
      <c r="AK1495" s="283"/>
      <c r="AL1495" s="283"/>
      <c r="AM1495" s="282"/>
      <c r="AN1495" s="282"/>
      <c r="AO1495" s="282"/>
      <c r="AP1495" s="282"/>
      <c r="AQ1495" s="282"/>
      <c r="AR1495" s="282"/>
      <c r="AT1495" s="283"/>
      <c r="AU1495" s="283"/>
      <c r="AV1495" s="283"/>
      <c r="AW1495" s="283"/>
      <c r="AY1495" s="283"/>
      <c r="AZ1495" s="282"/>
      <c r="BA1495" s="283"/>
      <c r="BB1495" s="282"/>
      <c r="BC1495" s="282"/>
      <c r="BD1495" s="282"/>
      <c r="BE1495" s="283"/>
      <c r="BG1495" s="282"/>
      <c r="BH1495" s="282"/>
      <c r="BI1495" s="282"/>
      <c r="BL1495" s="421"/>
      <c r="BM1495" s="424"/>
      <c r="BN1495" s="424"/>
      <c r="BO1495" s="424"/>
      <c r="BP1495" s="424"/>
      <c r="BQ1495" s="421"/>
      <c r="BR1495" s="421"/>
      <c r="BV1495" s="282"/>
      <c r="BW1495" s="283"/>
      <c r="BY1495" s="283"/>
      <c r="BZ1495" s="283"/>
      <c r="CA1495" s="283"/>
      <c r="CB1495" s="282"/>
      <c r="CC1495" s="282"/>
      <c r="CD1495" s="282"/>
      <c r="CE1495" s="282"/>
      <c r="CG1495" s="427"/>
      <c r="CH1495" s="402"/>
      <c r="CI1495" s="424"/>
      <c r="CJ1495" s="282"/>
      <c r="CK1495" s="282"/>
      <c r="CL1495" s="283"/>
      <c r="CM1495" s="283"/>
      <c r="CP1495" s="282"/>
      <c r="DC1495" s="282"/>
      <c r="DD1495" s="282"/>
      <c r="DE1495" s="282"/>
      <c r="DF1495" s="282"/>
      <c r="DG1495" s="282"/>
      <c r="DH1495" s="282"/>
      <c r="DI1495" s="282"/>
      <c r="DJ1495" s="282"/>
      <c r="EF1495" s="495" t="str">
        <f>""&amp;(MID(数据表!AZ1495,1,MIN(FIND({"(";"（"},数据表!AZ1495&amp;"(（",1)-1)))&amp;""</f>
        <v/>
      </c>
      <c r="EG1495" s="495" t="str">
        <f>""&amp;(MID(数据表!AZ1495,1,MIN(FIND({0;1;2;3;4;5;6;7;8;9},数据表!AZ1495&amp;"1234567890",1)-1)))&amp;""</f>
        <v/>
      </c>
    </row>
    <row r="1496" spans="2:137" s="310" customFormat="1" ht="12" customHeight="1">
      <c r="B1496" s="286"/>
      <c r="C1496" s="286"/>
      <c r="D1496" s="286"/>
      <c r="E1496" s="479"/>
      <c r="F1496" s="282"/>
      <c r="G1496" s="283"/>
      <c r="H1496" s="421"/>
      <c r="I1496" s="421"/>
      <c r="J1496" s="283"/>
      <c r="K1496" s="421"/>
      <c r="L1496" s="282"/>
      <c r="N1496" s="282"/>
      <c r="S1496" s="282"/>
      <c r="T1496" s="283"/>
      <c r="U1496" s="283"/>
      <c r="V1496" s="283"/>
      <c r="W1496" s="283"/>
      <c r="X1496" s="283"/>
      <c r="Y1496" s="282"/>
      <c r="Z1496" s="282"/>
      <c r="AA1496" s="283"/>
      <c r="AB1496" s="282"/>
      <c r="AC1496" s="282"/>
      <c r="AD1496" s="282"/>
      <c r="AE1496" s="282"/>
      <c r="AF1496" s="283"/>
      <c r="AG1496" s="402"/>
      <c r="AH1496" s="283"/>
      <c r="AI1496" s="283"/>
      <c r="AJ1496" s="283"/>
      <c r="AK1496" s="283"/>
      <c r="AL1496" s="283"/>
      <c r="AM1496" s="282"/>
      <c r="AN1496" s="282"/>
      <c r="AO1496" s="282"/>
      <c r="AP1496" s="282"/>
      <c r="AQ1496" s="282"/>
      <c r="AR1496" s="282"/>
      <c r="AT1496" s="283"/>
      <c r="AU1496" s="283"/>
      <c r="AV1496" s="283"/>
      <c r="AW1496" s="283"/>
      <c r="AY1496" s="283"/>
      <c r="AZ1496" s="282"/>
      <c r="BA1496" s="283"/>
      <c r="BB1496" s="282"/>
      <c r="BC1496" s="282"/>
      <c r="BD1496" s="282"/>
      <c r="BE1496" s="283"/>
      <c r="BG1496" s="282"/>
      <c r="BH1496" s="282"/>
      <c r="BI1496" s="282"/>
      <c r="BL1496" s="421"/>
      <c r="BM1496" s="424"/>
      <c r="BN1496" s="424"/>
      <c r="BO1496" s="424"/>
      <c r="BP1496" s="424"/>
      <c r="BQ1496" s="421"/>
      <c r="BR1496" s="421"/>
      <c r="BV1496" s="282"/>
      <c r="BW1496" s="283"/>
      <c r="BY1496" s="283"/>
      <c r="BZ1496" s="283"/>
      <c r="CA1496" s="283"/>
      <c r="CB1496" s="282"/>
      <c r="CC1496" s="282"/>
      <c r="CD1496" s="282"/>
      <c r="CE1496" s="282"/>
      <c r="CG1496" s="427"/>
      <c r="CH1496" s="402"/>
      <c r="CI1496" s="424"/>
      <c r="CJ1496" s="282"/>
      <c r="CK1496" s="282"/>
      <c r="CL1496" s="283"/>
      <c r="CM1496" s="283"/>
      <c r="CP1496" s="282"/>
      <c r="DC1496" s="282"/>
      <c r="DD1496" s="282"/>
      <c r="DE1496" s="282"/>
      <c r="DF1496" s="282"/>
      <c r="DG1496" s="282"/>
      <c r="DH1496" s="282"/>
      <c r="DI1496" s="282"/>
      <c r="DJ1496" s="282"/>
      <c r="EF1496" s="495" t="str">
        <f>""&amp;(MID(数据表!AZ1496,1,MIN(FIND({"(";"（"},数据表!AZ1496&amp;"(（",1)-1)))&amp;""</f>
        <v/>
      </c>
      <c r="EG1496" s="495" t="str">
        <f>""&amp;(MID(数据表!AZ1496,1,MIN(FIND({0;1;2;3;4;5;6;7;8;9},数据表!AZ1496&amp;"1234567890",1)-1)))&amp;""</f>
        <v/>
      </c>
    </row>
    <row r="1497" spans="2:137" s="310" customFormat="1" ht="12" customHeight="1">
      <c r="B1497" s="286"/>
      <c r="C1497" s="286"/>
      <c r="D1497" s="286"/>
      <c r="E1497" s="479"/>
      <c r="F1497" s="282"/>
      <c r="G1497" s="283"/>
      <c r="H1497" s="421"/>
      <c r="I1497" s="421"/>
      <c r="J1497" s="283"/>
      <c r="K1497" s="421"/>
      <c r="L1497" s="282"/>
      <c r="N1497" s="282"/>
      <c r="S1497" s="282"/>
      <c r="T1497" s="283"/>
      <c r="U1497" s="283"/>
      <c r="V1497" s="283"/>
      <c r="W1497" s="283"/>
      <c r="X1497" s="283"/>
      <c r="Y1497" s="282"/>
      <c r="Z1497" s="282"/>
      <c r="AA1497" s="283"/>
      <c r="AB1497" s="282"/>
      <c r="AC1497" s="282"/>
      <c r="AD1497" s="282"/>
      <c r="AE1497" s="282"/>
      <c r="AF1497" s="283"/>
      <c r="AG1497" s="402"/>
      <c r="AH1497" s="283"/>
      <c r="AI1497" s="283"/>
      <c r="AJ1497" s="283"/>
      <c r="AK1497" s="283"/>
      <c r="AL1497" s="283"/>
      <c r="AM1497" s="282"/>
      <c r="AN1497" s="282"/>
      <c r="AO1497" s="282"/>
      <c r="AP1497" s="282"/>
      <c r="AQ1497" s="282"/>
      <c r="AR1497" s="282"/>
      <c r="AT1497" s="283"/>
      <c r="AU1497" s="283"/>
      <c r="AV1497" s="283"/>
      <c r="AW1497" s="283"/>
      <c r="AY1497" s="283"/>
      <c r="AZ1497" s="282"/>
      <c r="BA1497" s="283"/>
      <c r="BB1497" s="282"/>
      <c r="BC1497" s="282"/>
      <c r="BD1497" s="282"/>
      <c r="BE1497" s="283"/>
      <c r="BG1497" s="282"/>
      <c r="BH1497" s="282"/>
      <c r="BI1497" s="282"/>
      <c r="BL1497" s="421"/>
      <c r="BM1497" s="424"/>
      <c r="BN1497" s="424"/>
      <c r="BO1497" s="424"/>
      <c r="BP1497" s="424"/>
      <c r="BQ1497" s="421"/>
      <c r="BR1497" s="421"/>
      <c r="BV1497" s="282"/>
      <c r="BW1497" s="283"/>
      <c r="BY1497" s="283"/>
      <c r="BZ1497" s="283"/>
      <c r="CA1497" s="283"/>
      <c r="CB1497" s="282"/>
      <c r="CC1497" s="282"/>
      <c r="CD1497" s="282"/>
      <c r="CE1497" s="282"/>
      <c r="CG1497" s="427"/>
      <c r="CH1497" s="402"/>
      <c r="CI1497" s="424"/>
      <c r="CJ1497" s="282"/>
      <c r="CK1497" s="282"/>
      <c r="CL1497" s="283"/>
      <c r="CM1497" s="283"/>
      <c r="CP1497" s="282"/>
      <c r="DC1497" s="282"/>
      <c r="DD1497" s="282"/>
      <c r="DE1497" s="282"/>
      <c r="DF1497" s="282"/>
      <c r="DG1497" s="282"/>
      <c r="DH1497" s="282"/>
      <c r="DI1497" s="282"/>
      <c r="DJ1497" s="282"/>
      <c r="EF1497" s="495" t="str">
        <f>""&amp;(MID(数据表!AZ1497,1,MIN(FIND({"(";"（"},数据表!AZ1497&amp;"(（",1)-1)))&amp;""</f>
        <v/>
      </c>
      <c r="EG1497" s="495" t="str">
        <f>""&amp;(MID(数据表!AZ1497,1,MIN(FIND({0;1;2;3;4;5;6;7;8;9},数据表!AZ1497&amp;"1234567890",1)-1)))&amp;""</f>
        <v/>
      </c>
    </row>
    <row r="1498" spans="2:137" s="310" customFormat="1" ht="12" customHeight="1">
      <c r="B1498" s="286"/>
      <c r="C1498" s="286"/>
      <c r="D1498" s="286"/>
      <c r="E1498" s="479"/>
      <c r="F1498" s="282"/>
      <c r="G1498" s="283"/>
      <c r="H1498" s="421"/>
      <c r="I1498" s="421"/>
      <c r="J1498" s="283"/>
      <c r="K1498" s="421"/>
      <c r="L1498" s="282"/>
      <c r="N1498" s="282"/>
      <c r="S1498" s="282"/>
      <c r="T1498" s="283"/>
      <c r="U1498" s="283"/>
      <c r="V1498" s="283"/>
      <c r="W1498" s="283"/>
      <c r="X1498" s="283"/>
      <c r="Y1498" s="282"/>
      <c r="Z1498" s="282"/>
      <c r="AA1498" s="283"/>
      <c r="AB1498" s="282"/>
      <c r="AC1498" s="282"/>
      <c r="AD1498" s="282"/>
      <c r="AE1498" s="282"/>
      <c r="AF1498" s="283"/>
      <c r="AG1498" s="402"/>
      <c r="AH1498" s="283"/>
      <c r="AI1498" s="283"/>
      <c r="AJ1498" s="283"/>
      <c r="AK1498" s="283"/>
      <c r="AL1498" s="283"/>
      <c r="AM1498" s="282"/>
      <c r="AN1498" s="282"/>
      <c r="AO1498" s="282"/>
      <c r="AP1498" s="282"/>
      <c r="AQ1498" s="282"/>
      <c r="AR1498" s="282"/>
      <c r="AT1498" s="283"/>
      <c r="AU1498" s="283"/>
      <c r="AV1498" s="283"/>
      <c r="AW1498" s="283"/>
      <c r="AY1498" s="283"/>
      <c r="AZ1498" s="282"/>
      <c r="BA1498" s="283"/>
      <c r="BB1498" s="282"/>
      <c r="BC1498" s="282"/>
      <c r="BD1498" s="282"/>
      <c r="BE1498" s="283"/>
      <c r="BG1498" s="282"/>
      <c r="BH1498" s="282"/>
      <c r="BI1498" s="282"/>
      <c r="BL1498" s="421"/>
      <c r="BM1498" s="424"/>
      <c r="BN1498" s="424"/>
      <c r="BO1498" s="424"/>
      <c r="BP1498" s="424"/>
      <c r="BQ1498" s="421"/>
      <c r="BR1498" s="421"/>
      <c r="BV1498" s="282"/>
      <c r="BW1498" s="283"/>
      <c r="BY1498" s="283"/>
      <c r="BZ1498" s="283"/>
      <c r="CA1498" s="283"/>
      <c r="CB1498" s="282"/>
      <c r="CC1498" s="282"/>
      <c r="CD1498" s="282"/>
      <c r="CE1498" s="282"/>
      <c r="CG1498" s="427"/>
      <c r="CH1498" s="402"/>
      <c r="CI1498" s="424"/>
      <c r="CJ1498" s="282"/>
      <c r="CK1498" s="282"/>
      <c r="CL1498" s="283"/>
      <c r="CM1498" s="283"/>
      <c r="CP1498" s="282"/>
      <c r="DC1498" s="282"/>
      <c r="DD1498" s="282"/>
      <c r="DE1498" s="282"/>
      <c r="DF1498" s="282"/>
      <c r="DG1498" s="282"/>
      <c r="DH1498" s="282"/>
      <c r="DI1498" s="282"/>
      <c r="DJ1498" s="282"/>
      <c r="EF1498" s="495" t="str">
        <f>""&amp;(MID(数据表!AZ1498,1,MIN(FIND({"(";"（"},数据表!AZ1498&amp;"(（",1)-1)))&amp;""</f>
        <v/>
      </c>
      <c r="EG1498" s="495" t="str">
        <f>""&amp;(MID(数据表!AZ1498,1,MIN(FIND({0;1;2;3;4;5;6;7;8;9},数据表!AZ1498&amp;"1234567890",1)-1)))&amp;""</f>
        <v/>
      </c>
    </row>
    <row r="1499" spans="2:137" s="310" customFormat="1" ht="12" customHeight="1">
      <c r="B1499" s="286"/>
      <c r="C1499" s="286"/>
      <c r="D1499" s="286"/>
      <c r="E1499" s="479"/>
      <c r="F1499" s="282"/>
      <c r="G1499" s="283"/>
      <c r="H1499" s="421"/>
      <c r="I1499" s="421"/>
      <c r="J1499" s="283"/>
      <c r="K1499" s="421"/>
      <c r="L1499" s="282"/>
      <c r="N1499" s="282"/>
      <c r="S1499" s="282"/>
      <c r="T1499" s="283"/>
      <c r="U1499" s="283"/>
      <c r="V1499" s="283"/>
      <c r="W1499" s="283"/>
      <c r="X1499" s="283"/>
      <c r="Y1499" s="282"/>
      <c r="Z1499" s="282"/>
      <c r="AA1499" s="283"/>
      <c r="AB1499" s="282"/>
      <c r="AC1499" s="282"/>
      <c r="AD1499" s="282"/>
      <c r="AE1499" s="282"/>
      <c r="AF1499" s="283"/>
      <c r="AG1499" s="402"/>
      <c r="AH1499" s="283"/>
      <c r="AI1499" s="283"/>
      <c r="AJ1499" s="283"/>
      <c r="AK1499" s="283"/>
      <c r="AL1499" s="283"/>
      <c r="AM1499" s="282"/>
      <c r="AN1499" s="282"/>
      <c r="AO1499" s="282"/>
      <c r="AP1499" s="282"/>
      <c r="AQ1499" s="282"/>
      <c r="AR1499" s="282"/>
      <c r="AT1499" s="283"/>
      <c r="AU1499" s="283"/>
      <c r="AV1499" s="283"/>
      <c r="AW1499" s="283"/>
      <c r="AY1499" s="283"/>
      <c r="AZ1499" s="282"/>
      <c r="BA1499" s="283"/>
      <c r="BB1499" s="282"/>
      <c r="BC1499" s="282"/>
      <c r="BD1499" s="282"/>
      <c r="BE1499" s="283"/>
      <c r="BG1499" s="282"/>
      <c r="BH1499" s="282"/>
      <c r="BI1499" s="282"/>
      <c r="BL1499" s="421"/>
      <c r="BM1499" s="424"/>
      <c r="BN1499" s="424"/>
      <c r="BO1499" s="424"/>
      <c r="BP1499" s="424"/>
      <c r="BQ1499" s="421"/>
      <c r="BR1499" s="421"/>
      <c r="BV1499" s="282"/>
      <c r="BW1499" s="283"/>
      <c r="BY1499" s="283"/>
      <c r="BZ1499" s="283"/>
      <c r="CA1499" s="283"/>
      <c r="CB1499" s="282"/>
      <c r="CC1499" s="282"/>
      <c r="CD1499" s="282"/>
      <c r="CE1499" s="282"/>
      <c r="CG1499" s="427"/>
      <c r="CH1499" s="402"/>
      <c r="CI1499" s="424"/>
      <c r="CJ1499" s="282"/>
      <c r="CK1499" s="282"/>
      <c r="CL1499" s="283"/>
      <c r="CM1499" s="283"/>
      <c r="CP1499" s="282"/>
      <c r="DC1499" s="282"/>
      <c r="DD1499" s="282"/>
      <c r="DE1499" s="282"/>
      <c r="DF1499" s="282"/>
      <c r="DG1499" s="282"/>
      <c r="DH1499" s="282"/>
      <c r="DI1499" s="282"/>
      <c r="DJ1499" s="282"/>
      <c r="EF1499" s="495" t="str">
        <f>""&amp;(MID(数据表!AZ1499,1,MIN(FIND({"(";"（"},数据表!AZ1499&amp;"(（",1)-1)))&amp;""</f>
        <v/>
      </c>
      <c r="EG1499" s="495" t="str">
        <f>""&amp;(MID(数据表!AZ1499,1,MIN(FIND({0;1;2;3;4;5;6;7;8;9},数据表!AZ1499&amp;"1234567890",1)-1)))&amp;""</f>
        <v/>
      </c>
    </row>
    <row r="1500" spans="2:137" s="310" customFormat="1" ht="12" customHeight="1">
      <c r="B1500" s="286"/>
      <c r="C1500" s="286"/>
      <c r="D1500" s="286"/>
      <c r="E1500" s="479"/>
      <c r="F1500" s="282"/>
      <c r="G1500" s="283"/>
      <c r="H1500" s="421"/>
      <c r="I1500" s="421"/>
      <c r="J1500" s="283"/>
      <c r="K1500" s="421"/>
      <c r="L1500" s="282"/>
      <c r="N1500" s="282"/>
      <c r="S1500" s="282"/>
      <c r="T1500" s="283"/>
      <c r="U1500" s="283"/>
      <c r="V1500" s="283"/>
      <c r="W1500" s="283"/>
      <c r="X1500" s="283"/>
      <c r="Y1500" s="282"/>
      <c r="Z1500" s="282"/>
      <c r="AA1500" s="283"/>
      <c r="AB1500" s="282"/>
      <c r="AC1500" s="282"/>
      <c r="AD1500" s="282"/>
      <c r="AE1500" s="282"/>
      <c r="AF1500" s="283"/>
      <c r="AG1500" s="402"/>
      <c r="AH1500" s="283"/>
      <c r="AI1500" s="283"/>
      <c r="AJ1500" s="283"/>
      <c r="AK1500" s="283"/>
      <c r="AL1500" s="283"/>
      <c r="AM1500" s="282"/>
      <c r="AN1500" s="282"/>
      <c r="AO1500" s="282"/>
      <c r="AP1500" s="282"/>
      <c r="AQ1500" s="282"/>
      <c r="AR1500" s="282"/>
      <c r="AT1500" s="283"/>
      <c r="AU1500" s="283"/>
      <c r="AV1500" s="283"/>
      <c r="AW1500" s="283"/>
      <c r="AY1500" s="283"/>
      <c r="AZ1500" s="282"/>
      <c r="BA1500" s="283"/>
      <c r="BB1500" s="282"/>
      <c r="BC1500" s="282"/>
      <c r="BD1500" s="282"/>
      <c r="BE1500" s="283"/>
      <c r="BG1500" s="282"/>
      <c r="BH1500" s="282"/>
      <c r="BI1500" s="282"/>
      <c r="BL1500" s="421"/>
      <c r="BM1500" s="424"/>
      <c r="BN1500" s="424"/>
      <c r="BO1500" s="424"/>
      <c r="BP1500" s="424"/>
      <c r="BQ1500" s="421"/>
      <c r="BR1500" s="421"/>
      <c r="BV1500" s="282"/>
      <c r="BW1500" s="283"/>
      <c r="BY1500" s="283"/>
      <c r="BZ1500" s="283"/>
      <c r="CA1500" s="283"/>
      <c r="CB1500" s="282"/>
      <c r="CC1500" s="282"/>
      <c r="CD1500" s="282"/>
      <c r="CE1500" s="282"/>
      <c r="CG1500" s="427"/>
      <c r="CH1500" s="402"/>
      <c r="CI1500" s="424"/>
      <c r="CJ1500" s="282"/>
      <c r="CK1500" s="282"/>
      <c r="CL1500" s="283"/>
      <c r="CM1500" s="283"/>
      <c r="CP1500" s="282"/>
      <c r="DC1500" s="282"/>
      <c r="DD1500" s="282"/>
      <c r="DE1500" s="282"/>
      <c r="DF1500" s="282"/>
      <c r="DG1500" s="282"/>
      <c r="DH1500" s="282"/>
      <c r="DI1500" s="282"/>
      <c r="DJ1500" s="282"/>
      <c r="EF1500" s="495" t="str">
        <f>""&amp;(MID(数据表!AZ1500,1,MIN(FIND({"(";"（"},数据表!AZ1500&amp;"(（",1)-1)))&amp;""</f>
        <v/>
      </c>
      <c r="EG1500" s="495" t="str">
        <f>""&amp;(MID(数据表!AZ1500,1,MIN(FIND({0;1;2;3;4;5;6;7;8;9},数据表!AZ1500&amp;"1234567890",1)-1)))&amp;""</f>
        <v/>
      </c>
    </row>
    <row r="1501" spans="2:137" s="310" customFormat="1" ht="12" customHeight="1">
      <c r="B1501" s="286"/>
      <c r="C1501" s="286"/>
      <c r="D1501" s="286"/>
      <c r="E1501" s="479"/>
      <c r="F1501" s="282"/>
      <c r="G1501" s="283"/>
      <c r="H1501" s="421"/>
      <c r="I1501" s="421"/>
      <c r="J1501" s="283"/>
      <c r="K1501" s="421"/>
      <c r="L1501" s="282"/>
      <c r="N1501" s="282"/>
      <c r="S1501" s="282"/>
      <c r="T1501" s="283"/>
      <c r="U1501" s="283"/>
      <c r="V1501" s="283"/>
      <c r="W1501" s="283"/>
      <c r="X1501" s="283"/>
      <c r="Y1501" s="282"/>
      <c r="Z1501" s="282"/>
      <c r="AA1501" s="283"/>
      <c r="AB1501" s="282"/>
      <c r="AC1501" s="282"/>
      <c r="AD1501" s="282"/>
      <c r="AE1501" s="282"/>
      <c r="AF1501" s="283"/>
      <c r="AG1501" s="402"/>
      <c r="AH1501" s="283"/>
      <c r="AI1501" s="283"/>
      <c r="AJ1501" s="283"/>
      <c r="AK1501" s="283"/>
      <c r="AL1501" s="283"/>
      <c r="AM1501" s="282"/>
      <c r="AN1501" s="282"/>
      <c r="AO1501" s="282"/>
      <c r="AP1501" s="282"/>
      <c r="AQ1501" s="282"/>
      <c r="AR1501" s="282"/>
      <c r="AT1501" s="283"/>
      <c r="AU1501" s="283"/>
      <c r="AV1501" s="283"/>
      <c r="AW1501" s="283"/>
      <c r="AY1501" s="283"/>
      <c r="AZ1501" s="282"/>
      <c r="BA1501" s="283"/>
      <c r="BB1501" s="282"/>
      <c r="BC1501" s="282"/>
      <c r="BD1501" s="282"/>
      <c r="BE1501" s="283"/>
      <c r="BG1501" s="282"/>
      <c r="BH1501" s="282"/>
      <c r="BI1501" s="282"/>
      <c r="BL1501" s="421"/>
      <c r="BM1501" s="424"/>
      <c r="BN1501" s="424"/>
      <c r="BO1501" s="424"/>
      <c r="BP1501" s="424"/>
      <c r="BQ1501" s="421"/>
      <c r="BR1501" s="421"/>
      <c r="BV1501" s="282"/>
      <c r="BW1501" s="283"/>
      <c r="BY1501" s="283"/>
      <c r="BZ1501" s="283"/>
      <c r="CA1501" s="283"/>
      <c r="CB1501" s="282"/>
      <c r="CC1501" s="282"/>
      <c r="CD1501" s="282"/>
      <c r="CE1501" s="282"/>
      <c r="CG1501" s="427"/>
      <c r="CH1501" s="402"/>
      <c r="CI1501" s="424"/>
      <c r="CJ1501" s="282"/>
      <c r="CK1501" s="282"/>
      <c r="CL1501" s="283"/>
      <c r="CM1501" s="283"/>
      <c r="CP1501" s="282"/>
      <c r="DC1501" s="282"/>
      <c r="DD1501" s="282"/>
      <c r="DE1501" s="282"/>
      <c r="DF1501" s="282"/>
      <c r="DG1501" s="282"/>
      <c r="DH1501" s="282"/>
      <c r="DI1501" s="282"/>
      <c r="DJ1501" s="282"/>
      <c r="EF1501" s="495" t="str">
        <f>""&amp;(MID(数据表!AZ1501,1,MIN(FIND({"(";"（"},数据表!AZ1501&amp;"(（",1)-1)))&amp;""</f>
        <v/>
      </c>
      <c r="EG1501" s="495" t="str">
        <f>""&amp;(MID(数据表!AZ1501,1,MIN(FIND({0;1;2;3;4;5;6;7;8;9},数据表!AZ1501&amp;"1234567890",1)-1)))&amp;""</f>
        <v/>
      </c>
    </row>
    <row r="1502" spans="2:137" s="310" customFormat="1" ht="12" customHeight="1">
      <c r="B1502" s="286"/>
      <c r="C1502" s="286"/>
      <c r="D1502" s="286"/>
      <c r="E1502" s="479"/>
      <c r="F1502" s="282"/>
      <c r="G1502" s="283"/>
      <c r="H1502" s="421"/>
      <c r="I1502" s="421"/>
      <c r="J1502" s="283"/>
      <c r="K1502" s="421"/>
      <c r="L1502" s="282"/>
      <c r="N1502" s="282"/>
      <c r="S1502" s="282"/>
      <c r="T1502" s="283"/>
      <c r="U1502" s="283"/>
      <c r="V1502" s="283"/>
      <c r="W1502" s="283"/>
      <c r="X1502" s="283"/>
      <c r="Y1502" s="282"/>
      <c r="Z1502" s="282"/>
      <c r="AA1502" s="283"/>
      <c r="AB1502" s="282"/>
      <c r="AC1502" s="282"/>
      <c r="AD1502" s="282"/>
      <c r="AE1502" s="282"/>
      <c r="AF1502" s="283"/>
      <c r="AG1502" s="402"/>
      <c r="AH1502" s="283"/>
      <c r="AI1502" s="283"/>
      <c r="AJ1502" s="283"/>
      <c r="AK1502" s="283"/>
      <c r="AL1502" s="283"/>
      <c r="AM1502" s="282"/>
      <c r="AN1502" s="282"/>
      <c r="AO1502" s="282"/>
      <c r="AP1502" s="282"/>
      <c r="AQ1502" s="282"/>
      <c r="AR1502" s="282"/>
      <c r="AT1502" s="283"/>
      <c r="AU1502" s="283"/>
      <c r="AV1502" s="283"/>
      <c r="AW1502" s="283"/>
      <c r="AY1502" s="283"/>
      <c r="AZ1502" s="282"/>
      <c r="BA1502" s="283"/>
      <c r="BB1502" s="282"/>
      <c r="BC1502" s="282"/>
      <c r="BD1502" s="282"/>
      <c r="BE1502" s="283"/>
      <c r="BG1502" s="282"/>
      <c r="BH1502" s="282"/>
      <c r="BI1502" s="282"/>
      <c r="BL1502" s="421"/>
      <c r="BM1502" s="424"/>
      <c r="BN1502" s="424"/>
      <c r="BO1502" s="424"/>
      <c r="BP1502" s="424"/>
      <c r="BQ1502" s="421"/>
      <c r="BR1502" s="421"/>
      <c r="BV1502" s="282"/>
      <c r="BW1502" s="283"/>
      <c r="BY1502" s="283"/>
      <c r="BZ1502" s="283"/>
      <c r="CA1502" s="283"/>
      <c r="CB1502" s="282"/>
      <c r="CC1502" s="282"/>
      <c r="CD1502" s="282"/>
      <c r="CE1502" s="282"/>
      <c r="CG1502" s="427"/>
      <c r="CH1502" s="402"/>
      <c r="CI1502" s="424"/>
      <c r="CJ1502" s="282"/>
      <c r="CK1502" s="282"/>
      <c r="CL1502" s="283"/>
      <c r="CM1502" s="283"/>
      <c r="CP1502" s="282"/>
      <c r="DC1502" s="282"/>
      <c r="DD1502" s="282"/>
      <c r="DE1502" s="282"/>
      <c r="DF1502" s="282"/>
      <c r="DG1502" s="282"/>
      <c r="DH1502" s="282"/>
      <c r="DI1502" s="282"/>
      <c r="DJ1502" s="282"/>
      <c r="EF1502" s="495" t="str">
        <f>""&amp;(MID(数据表!AZ1502,1,MIN(FIND({"(";"（"},数据表!AZ1502&amp;"(（",1)-1)))&amp;""</f>
        <v/>
      </c>
      <c r="EG1502" s="495" t="str">
        <f>""&amp;(MID(数据表!AZ1502,1,MIN(FIND({0;1;2;3;4;5;6;7;8;9},数据表!AZ1502&amp;"1234567890",1)-1)))&amp;""</f>
        <v/>
      </c>
    </row>
    <row r="1503" spans="2:137" s="310" customFormat="1" ht="12" customHeight="1">
      <c r="B1503" s="286"/>
      <c r="C1503" s="286"/>
      <c r="D1503" s="286"/>
      <c r="E1503" s="479"/>
      <c r="F1503" s="282"/>
      <c r="G1503" s="283"/>
      <c r="H1503" s="421"/>
      <c r="I1503" s="421"/>
      <c r="J1503" s="283"/>
      <c r="K1503" s="421"/>
      <c r="L1503" s="282"/>
      <c r="N1503" s="282"/>
      <c r="S1503" s="282"/>
      <c r="T1503" s="283"/>
      <c r="U1503" s="283"/>
      <c r="V1503" s="283"/>
      <c r="W1503" s="283"/>
      <c r="X1503" s="283"/>
      <c r="Y1503" s="282"/>
      <c r="Z1503" s="282"/>
      <c r="AA1503" s="283"/>
      <c r="AB1503" s="282"/>
      <c r="AC1503" s="282"/>
      <c r="AD1503" s="282"/>
      <c r="AE1503" s="282"/>
      <c r="AF1503" s="283"/>
      <c r="AG1503" s="402"/>
      <c r="AH1503" s="283"/>
      <c r="AI1503" s="283"/>
      <c r="AJ1503" s="283"/>
      <c r="AK1503" s="283"/>
      <c r="AL1503" s="283"/>
      <c r="AM1503" s="282"/>
      <c r="AN1503" s="282"/>
      <c r="AO1503" s="282"/>
      <c r="AP1503" s="282"/>
      <c r="AQ1503" s="282"/>
      <c r="AR1503" s="282"/>
      <c r="AT1503" s="283"/>
      <c r="AU1503" s="283"/>
      <c r="AV1503" s="283"/>
      <c r="AW1503" s="283"/>
      <c r="AY1503" s="283"/>
      <c r="AZ1503" s="282"/>
      <c r="BA1503" s="283"/>
      <c r="BB1503" s="282"/>
      <c r="BC1503" s="282"/>
      <c r="BD1503" s="282"/>
      <c r="BE1503" s="283"/>
      <c r="BG1503" s="282"/>
      <c r="BH1503" s="282"/>
      <c r="BI1503" s="282"/>
      <c r="BL1503" s="421"/>
      <c r="BM1503" s="424"/>
      <c r="BN1503" s="424"/>
      <c r="BO1503" s="424"/>
      <c r="BP1503" s="424"/>
      <c r="BQ1503" s="421"/>
      <c r="BR1503" s="421"/>
      <c r="BV1503" s="282"/>
      <c r="BW1503" s="283"/>
      <c r="BY1503" s="283"/>
      <c r="BZ1503" s="283"/>
      <c r="CA1503" s="283"/>
      <c r="CB1503" s="282"/>
      <c r="CC1503" s="282"/>
      <c r="CD1503" s="282"/>
      <c r="CE1503" s="282"/>
      <c r="CG1503" s="427"/>
      <c r="CH1503" s="402"/>
      <c r="CI1503" s="424"/>
      <c r="CJ1503" s="282"/>
      <c r="CK1503" s="282"/>
      <c r="CL1503" s="283"/>
      <c r="CM1503" s="283"/>
      <c r="CP1503" s="282"/>
      <c r="DC1503" s="282"/>
      <c r="DD1503" s="282"/>
      <c r="DE1503" s="282"/>
      <c r="DF1503" s="282"/>
      <c r="DG1503" s="282"/>
      <c r="DH1503" s="282"/>
      <c r="DI1503" s="282"/>
      <c r="DJ1503" s="282"/>
      <c r="EF1503" s="495" t="str">
        <f>""&amp;(MID(数据表!AZ1503,1,MIN(FIND({"(";"（"},数据表!AZ1503&amp;"(（",1)-1)))&amp;""</f>
        <v/>
      </c>
      <c r="EG1503" s="495" t="str">
        <f>""&amp;(MID(数据表!AZ1503,1,MIN(FIND({0;1;2;3;4;5;6;7;8;9},数据表!AZ1503&amp;"1234567890",1)-1)))&amp;""</f>
        <v/>
      </c>
    </row>
    <row r="1504" spans="2:137" s="310" customFormat="1" ht="12" customHeight="1">
      <c r="B1504" s="286"/>
      <c r="C1504" s="286"/>
      <c r="D1504" s="286"/>
      <c r="E1504" s="479"/>
      <c r="F1504" s="282"/>
      <c r="G1504" s="283"/>
      <c r="H1504" s="421"/>
      <c r="I1504" s="421"/>
      <c r="J1504" s="283"/>
      <c r="K1504" s="421"/>
      <c r="L1504" s="282"/>
      <c r="N1504" s="282"/>
      <c r="S1504" s="282"/>
      <c r="T1504" s="283"/>
      <c r="U1504" s="283"/>
      <c r="V1504" s="283"/>
      <c r="W1504" s="283"/>
      <c r="X1504" s="283"/>
      <c r="Y1504" s="282"/>
      <c r="Z1504" s="282"/>
      <c r="AA1504" s="283"/>
      <c r="AB1504" s="282"/>
      <c r="AC1504" s="282"/>
      <c r="AD1504" s="282"/>
      <c r="AE1504" s="282"/>
      <c r="AF1504" s="283"/>
      <c r="AG1504" s="402"/>
      <c r="AH1504" s="283"/>
      <c r="AI1504" s="283"/>
      <c r="AJ1504" s="283"/>
      <c r="AK1504" s="283"/>
      <c r="AL1504" s="283"/>
      <c r="AM1504" s="282"/>
      <c r="AN1504" s="282"/>
      <c r="AO1504" s="282"/>
      <c r="AP1504" s="282"/>
      <c r="AQ1504" s="282"/>
      <c r="AR1504" s="282"/>
      <c r="AT1504" s="283"/>
      <c r="AU1504" s="283"/>
      <c r="AV1504" s="283"/>
      <c r="AW1504" s="283"/>
      <c r="AY1504" s="283"/>
      <c r="AZ1504" s="282"/>
      <c r="BA1504" s="283"/>
      <c r="BB1504" s="282"/>
      <c r="BC1504" s="282"/>
      <c r="BD1504" s="282"/>
      <c r="BE1504" s="283"/>
      <c r="BG1504" s="282"/>
      <c r="BH1504" s="282"/>
      <c r="BI1504" s="282"/>
      <c r="BL1504" s="421"/>
      <c r="BM1504" s="424"/>
      <c r="BN1504" s="424"/>
      <c r="BO1504" s="424"/>
      <c r="BP1504" s="424"/>
      <c r="BQ1504" s="421"/>
      <c r="BR1504" s="421"/>
      <c r="BV1504" s="282"/>
      <c r="BW1504" s="283"/>
      <c r="BY1504" s="283"/>
      <c r="BZ1504" s="283"/>
      <c r="CA1504" s="283"/>
      <c r="CB1504" s="282"/>
      <c r="CC1504" s="282"/>
      <c r="CD1504" s="282"/>
      <c r="CE1504" s="282"/>
      <c r="CG1504" s="427"/>
      <c r="CH1504" s="402"/>
      <c r="CI1504" s="424"/>
      <c r="CJ1504" s="282"/>
      <c r="CK1504" s="282"/>
      <c r="CL1504" s="283"/>
      <c r="CM1504" s="283"/>
      <c r="CP1504" s="282"/>
      <c r="DC1504" s="282"/>
      <c r="DD1504" s="282"/>
      <c r="DE1504" s="282"/>
      <c r="DF1504" s="282"/>
      <c r="DG1504" s="282"/>
      <c r="DH1504" s="282"/>
      <c r="DI1504" s="282"/>
      <c r="DJ1504" s="282"/>
      <c r="EF1504" s="495" t="str">
        <f>""&amp;(MID(数据表!AZ1504,1,MIN(FIND({"(";"（"},数据表!AZ1504&amp;"(（",1)-1)))&amp;""</f>
        <v/>
      </c>
      <c r="EG1504" s="495" t="str">
        <f>""&amp;(MID(数据表!AZ1504,1,MIN(FIND({0;1;2;3;4;5;6;7;8;9},数据表!AZ1504&amp;"1234567890",1)-1)))&amp;""</f>
        <v/>
      </c>
    </row>
    <row r="1505" spans="2:137" s="310" customFormat="1" ht="12" customHeight="1">
      <c r="B1505" s="286"/>
      <c r="C1505" s="286"/>
      <c r="D1505" s="286"/>
      <c r="E1505" s="479"/>
      <c r="F1505" s="282"/>
      <c r="G1505" s="283"/>
      <c r="H1505" s="421"/>
      <c r="I1505" s="421"/>
      <c r="J1505" s="283"/>
      <c r="K1505" s="421"/>
      <c r="L1505" s="282"/>
      <c r="N1505" s="282"/>
      <c r="S1505" s="282"/>
      <c r="T1505" s="283"/>
      <c r="U1505" s="283"/>
      <c r="V1505" s="283"/>
      <c r="W1505" s="283"/>
      <c r="X1505" s="283"/>
      <c r="Y1505" s="282"/>
      <c r="Z1505" s="282"/>
      <c r="AA1505" s="283"/>
      <c r="AB1505" s="282"/>
      <c r="AC1505" s="282"/>
      <c r="AD1505" s="282"/>
      <c r="AE1505" s="282"/>
      <c r="AF1505" s="283"/>
      <c r="AG1505" s="402"/>
      <c r="AH1505" s="283"/>
      <c r="AI1505" s="283"/>
      <c r="AJ1505" s="283"/>
      <c r="AK1505" s="283"/>
      <c r="AL1505" s="283"/>
      <c r="AM1505" s="282"/>
      <c r="AN1505" s="282"/>
      <c r="AO1505" s="282"/>
      <c r="AP1505" s="282"/>
      <c r="AQ1505" s="282"/>
      <c r="AR1505" s="282"/>
      <c r="AT1505" s="283"/>
      <c r="AU1505" s="283"/>
      <c r="AV1505" s="283"/>
      <c r="AW1505" s="283"/>
      <c r="AY1505" s="283"/>
      <c r="AZ1505" s="282"/>
      <c r="BA1505" s="283"/>
      <c r="BB1505" s="282"/>
      <c r="BC1505" s="282"/>
      <c r="BD1505" s="282"/>
      <c r="BE1505" s="283"/>
      <c r="BG1505" s="282"/>
      <c r="BH1505" s="282"/>
      <c r="BI1505" s="282"/>
      <c r="BL1505" s="421"/>
      <c r="BM1505" s="424"/>
      <c r="BN1505" s="424"/>
      <c r="BO1505" s="424"/>
      <c r="BP1505" s="424"/>
      <c r="BQ1505" s="421"/>
      <c r="BR1505" s="421"/>
      <c r="BV1505" s="282"/>
      <c r="BW1505" s="283"/>
      <c r="BY1505" s="283"/>
      <c r="BZ1505" s="283"/>
      <c r="CA1505" s="283"/>
      <c r="CB1505" s="282"/>
      <c r="CC1505" s="282"/>
      <c r="CD1505" s="282"/>
      <c r="CE1505" s="282"/>
      <c r="CG1505" s="427"/>
      <c r="CH1505" s="402"/>
      <c r="CI1505" s="424"/>
      <c r="CJ1505" s="282"/>
      <c r="CK1505" s="282"/>
      <c r="CL1505" s="283"/>
      <c r="CM1505" s="283"/>
      <c r="CP1505" s="282"/>
      <c r="DC1505" s="282"/>
      <c r="DD1505" s="282"/>
      <c r="DE1505" s="282"/>
      <c r="DF1505" s="282"/>
      <c r="DG1505" s="282"/>
      <c r="DH1505" s="282"/>
      <c r="DI1505" s="282"/>
      <c r="DJ1505" s="282"/>
      <c r="EF1505" s="495" t="str">
        <f>""&amp;(MID(数据表!AZ1505,1,MIN(FIND({"(";"（"},数据表!AZ1505&amp;"(（",1)-1)))&amp;""</f>
        <v/>
      </c>
      <c r="EG1505" s="495" t="str">
        <f>""&amp;(MID(数据表!AZ1505,1,MIN(FIND({0;1;2;3;4;5;6;7;8;9},数据表!AZ1505&amp;"1234567890",1)-1)))&amp;""</f>
        <v/>
      </c>
    </row>
    <row r="1506" spans="2:137" s="310" customFormat="1" ht="12" customHeight="1">
      <c r="B1506" s="286"/>
      <c r="C1506" s="286"/>
      <c r="D1506" s="286"/>
      <c r="E1506" s="479"/>
      <c r="F1506" s="282"/>
      <c r="G1506" s="283"/>
      <c r="H1506" s="421"/>
      <c r="I1506" s="421"/>
      <c r="J1506" s="283"/>
      <c r="K1506" s="421"/>
      <c r="L1506" s="282"/>
      <c r="N1506" s="282"/>
      <c r="S1506" s="282"/>
      <c r="T1506" s="283"/>
      <c r="U1506" s="283"/>
      <c r="V1506" s="283"/>
      <c r="W1506" s="283"/>
      <c r="X1506" s="283"/>
      <c r="Y1506" s="282"/>
      <c r="Z1506" s="282"/>
      <c r="AA1506" s="283"/>
      <c r="AB1506" s="282"/>
      <c r="AC1506" s="282"/>
      <c r="AD1506" s="282"/>
      <c r="AE1506" s="282"/>
      <c r="AF1506" s="283"/>
      <c r="AG1506" s="402"/>
      <c r="AH1506" s="283"/>
      <c r="AI1506" s="283"/>
      <c r="AJ1506" s="283"/>
      <c r="AK1506" s="283"/>
      <c r="AL1506" s="283"/>
      <c r="AM1506" s="282"/>
      <c r="AN1506" s="282"/>
      <c r="AO1506" s="282"/>
      <c r="AP1506" s="282"/>
      <c r="AQ1506" s="282"/>
      <c r="AR1506" s="282"/>
      <c r="AT1506" s="283"/>
      <c r="AU1506" s="283"/>
      <c r="AV1506" s="283"/>
      <c r="AW1506" s="283"/>
      <c r="AY1506" s="283"/>
      <c r="AZ1506" s="282"/>
      <c r="BA1506" s="283"/>
      <c r="BB1506" s="282"/>
      <c r="BC1506" s="282"/>
      <c r="BD1506" s="282"/>
      <c r="BE1506" s="283"/>
      <c r="BG1506" s="282"/>
      <c r="BH1506" s="282"/>
      <c r="BI1506" s="282"/>
      <c r="BL1506" s="421"/>
      <c r="BM1506" s="424"/>
      <c r="BN1506" s="424"/>
      <c r="BO1506" s="424"/>
      <c r="BP1506" s="424"/>
      <c r="BQ1506" s="421"/>
      <c r="BR1506" s="421"/>
      <c r="BV1506" s="282"/>
      <c r="BW1506" s="283"/>
      <c r="BY1506" s="283"/>
      <c r="BZ1506" s="283"/>
      <c r="CA1506" s="283"/>
      <c r="CB1506" s="282"/>
      <c r="CC1506" s="282"/>
      <c r="CD1506" s="282"/>
      <c r="CE1506" s="282"/>
      <c r="CG1506" s="427"/>
      <c r="CH1506" s="402"/>
      <c r="CI1506" s="424"/>
      <c r="CJ1506" s="282"/>
      <c r="CK1506" s="282"/>
      <c r="CL1506" s="283"/>
      <c r="CM1506" s="283"/>
      <c r="CP1506" s="282"/>
      <c r="DC1506" s="282"/>
      <c r="DD1506" s="282"/>
      <c r="DE1506" s="282"/>
      <c r="DF1506" s="282"/>
      <c r="DG1506" s="282"/>
      <c r="DH1506" s="282"/>
      <c r="DI1506" s="282"/>
      <c r="DJ1506" s="282"/>
      <c r="EF1506" s="495" t="str">
        <f>""&amp;(MID(数据表!AZ1506,1,MIN(FIND({"(";"（"},数据表!AZ1506&amp;"(（",1)-1)))&amp;""</f>
        <v/>
      </c>
      <c r="EG1506" s="495" t="str">
        <f>""&amp;(MID(数据表!AZ1506,1,MIN(FIND({0;1;2;3;4;5;6;7;8;9},数据表!AZ1506&amp;"1234567890",1)-1)))&amp;""</f>
        <v/>
      </c>
    </row>
    <row r="1507" spans="2:137" s="310" customFormat="1" ht="12" customHeight="1">
      <c r="B1507" s="286"/>
      <c r="C1507" s="286"/>
      <c r="D1507" s="286"/>
      <c r="E1507" s="479"/>
      <c r="F1507" s="282"/>
      <c r="G1507" s="283"/>
      <c r="H1507" s="421"/>
      <c r="I1507" s="421"/>
      <c r="J1507" s="283"/>
      <c r="K1507" s="421"/>
      <c r="L1507" s="282"/>
      <c r="N1507" s="282"/>
      <c r="S1507" s="282"/>
      <c r="T1507" s="283"/>
      <c r="U1507" s="283"/>
      <c r="V1507" s="283"/>
      <c r="W1507" s="283"/>
      <c r="X1507" s="283"/>
      <c r="Y1507" s="282"/>
      <c r="Z1507" s="282"/>
      <c r="AA1507" s="283"/>
      <c r="AB1507" s="282"/>
      <c r="AC1507" s="282"/>
      <c r="AD1507" s="282"/>
      <c r="AE1507" s="282"/>
      <c r="AF1507" s="283"/>
      <c r="AG1507" s="402"/>
      <c r="AH1507" s="283"/>
      <c r="AI1507" s="283"/>
      <c r="AJ1507" s="283"/>
      <c r="AK1507" s="283"/>
      <c r="AL1507" s="283"/>
      <c r="AM1507" s="282"/>
      <c r="AN1507" s="282"/>
      <c r="AO1507" s="282"/>
      <c r="AP1507" s="282"/>
      <c r="AQ1507" s="282"/>
      <c r="AR1507" s="282"/>
      <c r="AT1507" s="283"/>
      <c r="AU1507" s="283"/>
      <c r="AV1507" s="283"/>
      <c r="AW1507" s="283"/>
      <c r="AY1507" s="283"/>
      <c r="AZ1507" s="282"/>
      <c r="BA1507" s="283"/>
      <c r="BB1507" s="282"/>
      <c r="BC1507" s="282"/>
      <c r="BD1507" s="282"/>
      <c r="BE1507" s="283"/>
      <c r="BG1507" s="282"/>
      <c r="BH1507" s="282"/>
      <c r="BI1507" s="282"/>
      <c r="BL1507" s="421"/>
      <c r="BM1507" s="424"/>
      <c r="BN1507" s="424"/>
      <c r="BO1507" s="424"/>
      <c r="BP1507" s="424"/>
      <c r="BQ1507" s="421"/>
      <c r="BR1507" s="421"/>
      <c r="BV1507" s="282"/>
      <c r="BW1507" s="283"/>
      <c r="BY1507" s="283"/>
      <c r="BZ1507" s="283"/>
      <c r="CA1507" s="283"/>
      <c r="CB1507" s="282"/>
      <c r="CC1507" s="282"/>
      <c r="CD1507" s="282"/>
      <c r="CE1507" s="282"/>
      <c r="CG1507" s="427"/>
      <c r="CH1507" s="402"/>
      <c r="CI1507" s="424"/>
      <c r="CJ1507" s="282"/>
      <c r="CK1507" s="282"/>
      <c r="CL1507" s="283"/>
      <c r="CM1507" s="283"/>
      <c r="CP1507" s="282"/>
      <c r="DC1507" s="282"/>
      <c r="DD1507" s="282"/>
      <c r="DE1507" s="282"/>
      <c r="DF1507" s="282"/>
      <c r="DG1507" s="282"/>
      <c r="DH1507" s="282"/>
      <c r="DI1507" s="282"/>
      <c r="DJ1507" s="282"/>
      <c r="EF1507" s="495" t="str">
        <f>""&amp;(MID(数据表!AZ1507,1,MIN(FIND({"(";"（"},数据表!AZ1507&amp;"(（",1)-1)))&amp;""</f>
        <v/>
      </c>
      <c r="EG1507" s="495" t="str">
        <f>""&amp;(MID(数据表!AZ1507,1,MIN(FIND({0;1;2;3;4;5;6;7;8;9},数据表!AZ1507&amp;"1234567890",1)-1)))&amp;""</f>
        <v/>
      </c>
    </row>
    <row r="1508" spans="2:137" s="310" customFormat="1" ht="12" customHeight="1">
      <c r="B1508" s="286"/>
      <c r="C1508" s="286"/>
      <c r="D1508" s="286"/>
      <c r="E1508" s="479"/>
      <c r="F1508" s="282"/>
      <c r="G1508" s="283"/>
      <c r="H1508" s="421"/>
      <c r="I1508" s="421"/>
      <c r="J1508" s="283"/>
      <c r="K1508" s="421"/>
      <c r="L1508" s="282"/>
      <c r="N1508" s="282"/>
      <c r="S1508" s="282"/>
      <c r="T1508" s="283"/>
      <c r="U1508" s="283"/>
      <c r="V1508" s="283"/>
      <c r="W1508" s="283"/>
      <c r="X1508" s="283"/>
      <c r="Y1508" s="282"/>
      <c r="Z1508" s="282"/>
      <c r="AA1508" s="283"/>
      <c r="AB1508" s="282"/>
      <c r="AC1508" s="282"/>
      <c r="AD1508" s="282"/>
      <c r="AE1508" s="282"/>
      <c r="AF1508" s="283"/>
      <c r="AG1508" s="402"/>
      <c r="AH1508" s="283"/>
      <c r="AI1508" s="283"/>
      <c r="AJ1508" s="283"/>
      <c r="AK1508" s="283"/>
      <c r="AL1508" s="283"/>
      <c r="AM1508" s="282"/>
      <c r="AN1508" s="282"/>
      <c r="AO1508" s="282"/>
      <c r="AP1508" s="282"/>
      <c r="AQ1508" s="282"/>
      <c r="AR1508" s="282"/>
      <c r="AT1508" s="283"/>
      <c r="AU1508" s="283"/>
      <c r="AV1508" s="283"/>
      <c r="AW1508" s="283"/>
      <c r="AY1508" s="283"/>
      <c r="AZ1508" s="282"/>
      <c r="BA1508" s="283"/>
      <c r="BB1508" s="282"/>
      <c r="BC1508" s="282"/>
      <c r="BD1508" s="282"/>
      <c r="BE1508" s="283"/>
      <c r="BG1508" s="282"/>
      <c r="BH1508" s="282"/>
      <c r="BI1508" s="282"/>
      <c r="BL1508" s="421"/>
      <c r="BM1508" s="424"/>
      <c r="BN1508" s="424"/>
      <c r="BO1508" s="424"/>
      <c r="BP1508" s="424"/>
      <c r="BQ1508" s="421"/>
      <c r="BR1508" s="421"/>
      <c r="BV1508" s="282"/>
      <c r="BW1508" s="283"/>
      <c r="BY1508" s="283"/>
      <c r="BZ1508" s="283"/>
      <c r="CA1508" s="283"/>
      <c r="CB1508" s="282"/>
      <c r="CC1508" s="282"/>
      <c r="CD1508" s="282"/>
      <c r="CE1508" s="282"/>
      <c r="CG1508" s="427"/>
      <c r="CH1508" s="402"/>
      <c r="CI1508" s="424"/>
      <c r="CJ1508" s="282"/>
      <c r="CK1508" s="282"/>
      <c r="CL1508" s="283"/>
      <c r="CM1508" s="283"/>
      <c r="CP1508" s="282"/>
      <c r="DC1508" s="282"/>
      <c r="DD1508" s="282"/>
      <c r="DE1508" s="282"/>
      <c r="DF1508" s="282"/>
      <c r="DG1508" s="282"/>
      <c r="DH1508" s="282"/>
      <c r="DI1508" s="282"/>
      <c r="DJ1508" s="282"/>
      <c r="EF1508" s="495" t="str">
        <f>""&amp;(MID(数据表!AZ1508,1,MIN(FIND({"(";"（"},数据表!AZ1508&amp;"(（",1)-1)))&amp;""</f>
        <v/>
      </c>
      <c r="EG1508" s="495" t="str">
        <f>""&amp;(MID(数据表!AZ1508,1,MIN(FIND({0;1;2;3;4;5;6;7;8;9},数据表!AZ1508&amp;"1234567890",1)-1)))&amp;""</f>
        <v/>
      </c>
    </row>
    <row r="1509" spans="2:137" s="310" customFormat="1" ht="12" customHeight="1">
      <c r="B1509" s="286"/>
      <c r="C1509" s="286"/>
      <c r="D1509" s="286"/>
      <c r="E1509" s="479"/>
      <c r="F1509" s="282"/>
      <c r="G1509" s="283"/>
      <c r="H1509" s="421"/>
      <c r="I1509" s="421"/>
      <c r="J1509" s="283"/>
      <c r="K1509" s="421"/>
      <c r="L1509" s="282"/>
      <c r="N1509" s="282"/>
      <c r="S1509" s="282"/>
      <c r="T1509" s="283"/>
      <c r="U1509" s="283"/>
      <c r="V1509" s="283"/>
      <c r="W1509" s="283"/>
      <c r="X1509" s="283"/>
      <c r="Y1509" s="282"/>
      <c r="Z1509" s="282"/>
      <c r="AA1509" s="283"/>
      <c r="AB1509" s="282"/>
      <c r="AC1509" s="282"/>
      <c r="AD1509" s="282"/>
      <c r="AE1509" s="282"/>
      <c r="AF1509" s="283"/>
      <c r="AG1509" s="402"/>
      <c r="AH1509" s="283"/>
      <c r="AI1509" s="283"/>
      <c r="AJ1509" s="283"/>
      <c r="AK1509" s="283"/>
      <c r="AL1509" s="283"/>
      <c r="AM1509" s="282"/>
      <c r="AN1509" s="282"/>
      <c r="AO1509" s="282"/>
      <c r="AP1509" s="282"/>
      <c r="AQ1509" s="282"/>
      <c r="AR1509" s="282"/>
      <c r="AT1509" s="283"/>
      <c r="AU1509" s="283"/>
      <c r="AV1509" s="283"/>
      <c r="AW1509" s="283"/>
      <c r="AY1509" s="283"/>
      <c r="AZ1509" s="282"/>
      <c r="BA1509" s="283"/>
      <c r="BB1509" s="282"/>
      <c r="BC1509" s="282"/>
      <c r="BD1509" s="282"/>
      <c r="BE1509" s="283"/>
      <c r="BG1509" s="282"/>
      <c r="BH1509" s="282"/>
      <c r="BI1509" s="282"/>
      <c r="BL1509" s="421"/>
      <c r="BM1509" s="424"/>
      <c r="BN1509" s="424"/>
      <c r="BO1509" s="424"/>
      <c r="BP1509" s="424"/>
      <c r="BQ1509" s="421"/>
      <c r="BR1509" s="421"/>
      <c r="BV1509" s="282"/>
      <c r="BW1509" s="283"/>
      <c r="BY1509" s="283"/>
      <c r="BZ1509" s="283"/>
      <c r="CA1509" s="283"/>
      <c r="CB1509" s="282"/>
      <c r="CC1509" s="282"/>
      <c r="CD1509" s="282"/>
      <c r="CE1509" s="282"/>
      <c r="CG1509" s="427"/>
      <c r="CH1509" s="402"/>
      <c r="CI1509" s="424"/>
      <c r="CJ1509" s="282"/>
      <c r="CK1509" s="282"/>
      <c r="CL1509" s="283"/>
      <c r="CM1509" s="283"/>
      <c r="CP1509" s="282"/>
      <c r="DC1509" s="282"/>
      <c r="DD1509" s="282"/>
      <c r="DE1509" s="282"/>
      <c r="DF1509" s="282"/>
      <c r="DG1509" s="282"/>
      <c r="DH1509" s="282"/>
      <c r="DI1509" s="282"/>
      <c r="DJ1509" s="282"/>
      <c r="EF1509" s="495" t="str">
        <f>""&amp;(MID(数据表!AZ1509,1,MIN(FIND({"(";"（"},数据表!AZ1509&amp;"(（",1)-1)))&amp;""</f>
        <v/>
      </c>
      <c r="EG1509" s="495" t="str">
        <f>""&amp;(MID(数据表!AZ1509,1,MIN(FIND({0;1;2;3;4;5;6;7;8;9},数据表!AZ1509&amp;"1234567890",1)-1)))&amp;""</f>
        <v/>
      </c>
    </row>
    <row r="1510" spans="2:137" s="310" customFormat="1" ht="12" customHeight="1">
      <c r="B1510" s="286"/>
      <c r="C1510" s="286"/>
      <c r="D1510" s="286"/>
      <c r="E1510" s="479"/>
      <c r="F1510" s="282"/>
      <c r="G1510" s="283"/>
      <c r="H1510" s="421"/>
      <c r="I1510" s="421"/>
      <c r="J1510" s="283"/>
      <c r="K1510" s="421"/>
      <c r="L1510" s="282"/>
      <c r="N1510" s="282"/>
      <c r="S1510" s="282"/>
      <c r="T1510" s="283"/>
      <c r="U1510" s="283"/>
      <c r="V1510" s="283"/>
      <c r="W1510" s="283"/>
      <c r="X1510" s="283"/>
      <c r="Y1510" s="282"/>
      <c r="Z1510" s="282"/>
      <c r="AA1510" s="283"/>
      <c r="AB1510" s="282"/>
      <c r="AC1510" s="282"/>
      <c r="AD1510" s="282"/>
      <c r="AE1510" s="282"/>
      <c r="AF1510" s="283"/>
      <c r="AG1510" s="402"/>
      <c r="AH1510" s="283"/>
      <c r="AI1510" s="283"/>
      <c r="AJ1510" s="283"/>
      <c r="AK1510" s="283"/>
      <c r="AL1510" s="283"/>
      <c r="AM1510" s="282"/>
      <c r="AN1510" s="282"/>
      <c r="AO1510" s="282"/>
      <c r="AP1510" s="282"/>
      <c r="AQ1510" s="282"/>
      <c r="AR1510" s="282"/>
      <c r="AT1510" s="283"/>
      <c r="AU1510" s="283"/>
      <c r="AV1510" s="283"/>
      <c r="AW1510" s="283"/>
      <c r="AY1510" s="283"/>
      <c r="AZ1510" s="282"/>
      <c r="BA1510" s="283"/>
      <c r="BB1510" s="282"/>
      <c r="BC1510" s="282"/>
      <c r="BD1510" s="282"/>
      <c r="BE1510" s="283"/>
      <c r="BG1510" s="282"/>
      <c r="BH1510" s="282"/>
      <c r="BI1510" s="282"/>
      <c r="BL1510" s="421"/>
      <c r="BM1510" s="424"/>
      <c r="BN1510" s="424"/>
      <c r="BO1510" s="424"/>
      <c r="BP1510" s="424"/>
      <c r="BQ1510" s="421"/>
      <c r="BR1510" s="421"/>
      <c r="BV1510" s="282"/>
      <c r="BW1510" s="283"/>
      <c r="BY1510" s="283"/>
      <c r="BZ1510" s="283"/>
      <c r="CA1510" s="283"/>
      <c r="CB1510" s="282"/>
      <c r="CC1510" s="282"/>
      <c r="CD1510" s="282"/>
      <c r="CE1510" s="282"/>
      <c r="CG1510" s="427"/>
      <c r="CH1510" s="402"/>
      <c r="CI1510" s="424"/>
      <c r="CJ1510" s="282"/>
      <c r="CK1510" s="282"/>
      <c r="CL1510" s="283"/>
      <c r="CM1510" s="283"/>
      <c r="CP1510" s="282"/>
      <c r="DC1510" s="282"/>
      <c r="DD1510" s="282"/>
      <c r="DE1510" s="282"/>
      <c r="DF1510" s="282"/>
      <c r="DG1510" s="282"/>
      <c r="DH1510" s="282"/>
      <c r="DI1510" s="282"/>
      <c r="DJ1510" s="282"/>
      <c r="EF1510" s="495" t="str">
        <f>""&amp;(MID(数据表!AZ1510,1,MIN(FIND({"(";"（"},数据表!AZ1510&amp;"(（",1)-1)))&amp;""</f>
        <v/>
      </c>
      <c r="EG1510" s="495" t="str">
        <f>""&amp;(MID(数据表!AZ1510,1,MIN(FIND({0;1;2;3;4;5;6;7;8;9},数据表!AZ1510&amp;"1234567890",1)-1)))&amp;""</f>
        <v/>
      </c>
    </row>
    <row r="1511" spans="2:137" s="310" customFormat="1" ht="12" customHeight="1">
      <c r="B1511" s="286"/>
      <c r="C1511" s="286"/>
      <c r="D1511" s="286"/>
      <c r="E1511" s="479"/>
      <c r="F1511" s="282"/>
      <c r="G1511" s="283"/>
      <c r="H1511" s="421"/>
      <c r="I1511" s="421"/>
      <c r="J1511" s="283"/>
      <c r="K1511" s="421"/>
      <c r="L1511" s="282"/>
      <c r="N1511" s="282"/>
      <c r="S1511" s="282"/>
      <c r="T1511" s="283"/>
      <c r="U1511" s="283"/>
      <c r="V1511" s="283"/>
      <c r="W1511" s="283"/>
      <c r="X1511" s="283"/>
      <c r="Y1511" s="282"/>
      <c r="Z1511" s="282"/>
      <c r="AA1511" s="283"/>
      <c r="AB1511" s="282"/>
      <c r="AC1511" s="282"/>
      <c r="AD1511" s="282"/>
      <c r="AE1511" s="282"/>
      <c r="AF1511" s="283"/>
      <c r="AG1511" s="402"/>
      <c r="AH1511" s="283"/>
      <c r="AI1511" s="283"/>
      <c r="AJ1511" s="283"/>
      <c r="AK1511" s="283"/>
      <c r="AL1511" s="283"/>
      <c r="AM1511" s="282"/>
      <c r="AN1511" s="282"/>
      <c r="AO1511" s="282"/>
      <c r="AP1511" s="282"/>
      <c r="AQ1511" s="282"/>
      <c r="AR1511" s="282"/>
      <c r="AT1511" s="283"/>
      <c r="AU1511" s="283"/>
      <c r="AV1511" s="283"/>
      <c r="AW1511" s="283"/>
      <c r="AY1511" s="283"/>
      <c r="AZ1511" s="282"/>
      <c r="BA1511" s="283"/>
      <c r="BB1511" s="282"/>
      <c r="BC1511" s="282"/>
      <c r="BD1511" s="282"/>
      <c r="BE1511" s="283"/>
      <c r="BG1511" s="282"/>
      <c r="BH1511" s="282"/>
      <c r="BI1511" s="282"/>
      <c r="BL1511" s="421"/>
      <c r="BM1511" s="424"/>
      <c r="BN1511" s="424"/>
      <c r="BO1511" s="424"/>
      <c r="BP1511" s="424"/>
      <c r="BQ1511" s="421"/>
      <c r="BR1511" s="421"/>
      <c r="BV1511" s="282"/>
      <c r="BW1511" s="283"/>
      <c r="BY1511" s="283"/>
      <c r="BZ1511" s="283"/>
      <c r="CA1511" s="283"/>
      <c r="CB1511" s="282"/>
      <c r="CC1511" s="282"/>
      <c r="CD1511" s="282"/>
      <c r="CE1511" s="282"/>
      <c r="CG1511" s="427"/>
      <c r="CH1511" s="402"/>
      <c r="CI1511" s="424"/>
      <c r="CJ1511" s="282"/>
      <c r="CK1511" s="282"/>
      <c r="CL1511" s="283"/>
      <c r="CM1511" s="283"/>
      <c r="CP1511" s="282"/>
      <c r="DC1511" s="282"/>
      <c r="DD1511" s="282"/>
      <c r="DE1511" s="282"/>
      <c r="DF1511" s="282"/>
      <c r="DG1511" s="282"/>
      <c r="DH1511" s="282"/>
      <c r="DI1511" s="282"/>
      <c r="DJ1511" s="282"/>
      <c r="EF1511" s="495" t="str">
        <f>""&amp;(MID(数据表!AZ1511,1,MIN(FIND({"(";"（"},数据表!AZ1511&amp;"(（",1)-1)))&amp;""</f>
        <v/>
      </c>
      <c r="EG1511" s="495" t="str">
        <f>""&amp;(MID(数据表!AZ1511,1,MIN(FIND({0;1;2;3;4;5;6;7;8;9},数据表!AZ1511&amp;"1234567890",1)-1)))&amp;""</f>
        <v/>
      </c>
    </row>
    <row r="1512" spans="2:137" s="310" customFormat="1" ht="12" customHeight="1">
      <c r="B1512" s="286"/>
      <c r="C1512" s="286"/>
      <c r="D1512" s="286"/>
      <c r="E1512" s="479"/>
      <c r="F1512" s="282"/>
      <c r="G1512" s="283"/>
      <c r="H1512" s="421"/>
      <c r="I1512" s="421"/>
      <c r="J1512" s="283"/>
      <c r="K1512" s="421"/>
      <c r="L1512" s="282"/>
      <c r="N1512" s="282"/>
      <c r="S1512" s="282"/>
      <c r="T1512" s="283"/>
      <c r="U1512" s="283"/>
      <c r="V1512" s="283"/>
      <c r="W1512" s="283"/>
      <c r="X1512" s="283"/>
      <c r="Y1512" s="282"/>
      <c r="Z1512" s="282"/>
      <c r="AA1512" s="283"/>
      <c r="AB1512" s="282"/>
      <c r="AC1512" s="282"/>
      <c r="AD1512" s="282"/>
      <c r="AE1512" s="282"/>
      <c r="AF1512" s="283"/>
      <c r="AG1512" s="402"/>
      <c r="AH1512" s="283"/>
      <c r="AI1512" s="283"/>
      <c r="AJ1512" s="283"/>
      <c r="AK1512" s="283"/>
      <c r="AL1512" s="283"/>
      <c r="AM1512" s="282"/>
      <c r="AN1512" s="282"/>
      <c r="AO1512" s="282"/>
      <c r="AP1512" s="282"/>
      <c r="AQ1512" s="282"/>
      <c r="AR1512" s="282"/>
      <c r="AT1512" s="283"/>
      <c r="AU1512" s="283"/>
      <c r="AV1512" s="283"/>
      <c r="AW1512" s="283"/>
      <c r="AY1512" s="283"/>
      <c r="AZ1512" s="282"/>
      <c r="BA1512" s="283"/>
      <c r="BB1512" s="282"/>
      <c r="BC1512" s="282"/>
      <c r="BD1512" s="282"/>
      <c r="BE1512" s="283"/>
      <c r="BG1512" s="282"/>
      <c r="BH1512" s="282"/>
      <c r="BI1512" s="282"/>
      <c r="BL1512" s="421"/>
      <c r="BM1512" s="424"/>
      <c r="BN1512" s="424"/>
      <c r="BO1512" s="424"/>
      <c r="BP1512" s="424"/>
      <c r="BQ1512" s="421"/>
      <c r="BR1512" s="421"/>
      <c r="BV1512" s="282"/>
      <c r="BW1512" s="283"/>
      <c r="BY1512" s="283"/>
      <c r="BZ1512" s="283"/>
      <c r="CA1512" s="283"/>
      <c r="CB1512" s="282"/>
      <c r="CC1512" s="282"/>
      <c r="CD1512" s="282"/>
      <c r="CE1512" s="282"/>
      <c r="CG1512" s="427"/>
      <c r="CH1512" s="402"/>
      <c r="CI1512" s="424"/>
      <c r="CJ1512" s="282"/>
      <c r="CK1512" s="282"/>
      <c r="CL1512" s="283"/>
      <c r="CM1512" s="283"/>
      <c r="CP1512" s="282"/>
      <c r="DC1512" s="282"/>
      <c r="DD1512" s="282"/>
      <c r="DE1512" s="282"/>
      <c r="DF1512" s="282"/>
      <c r="DG1512" s="282"/>
      <c r="DH1512" s="282"/>
      <c r="DI1512" s="282"/>
      <c r="DJ1512" s="282"/>
      <c r="EF1512" s="495" t="str">
        <f>""&amp;(MID(数据表!AZ1512,1,MIN(FIND({"(";"（"},数据表!AZ1512&amp;"(（",1)-1)))&amp;""</f>
        <v/>
      </c>
      <c r="EG1512" s="495" t="str">
        <f>""&amp;(MID(数据表!AZ1512,1,MIN(FIND({0;1;2;3;4;5;6;7;8;9},数据表!AZ1512&amp;"1234567890",1)-1)))&amp;""</f>
        <v/>
      </c>
    </row>
    <row r="1513" spans="2:137" s="310" customFormat="1" ht="12" customHeight="1">
      <c r="B1513" s="286"/>
      <c r="C1513" s="286"/>
      <c r="D1513" s="286"/>
      <c r="E1513" s="479"/>
      <c r="F1513" s="282"/>
      <c r="G1513" s="283"/>
      <c r="H1513" s="421"/>
      <c r="I1513" s="421"/>
      <c r="J1513" s="283"/>
      <c r="K1513" s="421"/>
      <c r="L1513" s="282"/>
      <c r="N1513" s="282"/>
      <c r="S1513" s="282"/>
      <c r="T1513" s="283"/>
      <c r="U1513" s="283"/>
      <c r="V1513" s="283"/>
      <c r="W1513" s="283"/>
      <c r="X1513" s="283"/>
      <c r="Y1513" s="282"/>
      <c r="Z1513" s="282"/>
      <c r="AA1513" s="283"/>
      <c r="AB1513" s="282"/>
      <c r="AC1513" s="282"/>
      <c r="AD1513" s="282"/>
      <c r="AE1513" s="282"/>
      <c r="AF1513" s="283"/>
      <c r="AG1513" s="402"/>
      <c r="AH1513" s="283"/>
      <c r="AI1513" s="283"/>
      <c r="AJ1513" s="283"/>
      <c r="AK1513" s="283"/>
      <c r="AL1513" s="283"/>
      <c r="AM1513" s="282"/>
      <c r="AN1513" s="282"/>
      <c r="AO1513" s="282"/>
      <c r="AP1513" s="282"/>
      <c r="AQ1513" s="282"/>
      <c r="AR1513" s="282"/>
      <c r="AT1513" s="283"/>
      <c r="AU1513" s="283"/>
      <c r="AV1513" s="283"/>
      <c r="AW1513" s="283"/>
      <c r="AY1513" s="283"/>
      <c r="AZ1513" s="282"/>
      <c r="BA1513" s="283"/>
      <c r="BB1513" s="282"/>
      <c r="BC1513" s="282"/>
      <c r="BD1513" s="282"/>
      <c r="BE1513" s="283"/>
      <c r="BG1513" s="282"/>
      <c r="BH1513" s="282"/>
      <c r="BI1513" s="282"/>
      <c r="BL1513" s="421"/>
      <c r="BM1513" s="424"/>
      <c r="BN1513" s="424"/>
      <c r="BO1513" s="424"/>
      <c r="BP1513" s="424"/>
      <c r="BQ1513" s="421"/>
      <c r="BR1513" s="421"/>
      <c r="BV1513" s="282"/>
      <c r="BW1513" s="283"/>
      <c r="BY1513" s="283"/>
      <c r="BZ1513" s="283"/>
      <c r="CA1513" s="283"/>
      <c r="CB1513" s="282"/>
      <c r="CC1513" s="282"/>
      <c r="CD1513" s="282"/>
      <c r="CE1513" s="282"/>
      <c r="CG1513" s="427"/>
      <c r="CH1513" s="402"/>
      <c r="CI1513" s="424"/>
      <c r="CJ1513" s="282"/>
      <c r="CK1513" s="282"/>
      <c r="CL1513" s="283"/>
      <c r="CM1513" s="283"/>
      <c r="CP1513" s="282"/>
      <c r="DC1513" s="282"/>
      <c r="DD1513" s="282"/>
      <c r="DE1513" s="282"/>
      <c r="DF1513" s="282"/>
      <c r="DG1513" s="282"/>
      <c r="DH1513" s="282"/>
      <c r="DI1513" s="282"/>
      <c r="DJ1513" s="282"/>
      <c r="EF1513" s="495" t="str">
        <f>""&amp;(MID(数据表!AZ1513,1,MIN(FIND({"(";"（"},数据表!AZ1513&amp;"(（",1)-1)))&amp;""</f>
        <v/>
      </c>
      <c r="EG1513" s="495" t="str">
        <f>""&amp;(MID(数据表!AZ1513,1,MIN(FIND({0;1;2;3;4;5;6;7;8;9},数据表!AZ1513&amp;"1234567890",1)-1)))&amp;""</f>
        <v/>
      </c>
    </row>
    <row r="1514" spans="2:137" s="310" customFormat="1" ht="12" customHeight="1">
      <c r="B1514" s="286"/>
      <c r="C1514" s="286"/>
      <c r="D1514" s="286"/>
      <c r="E1514" s="479"/>
      <c r="F1514" s="282"/>
      <c r="G1514" s="283"/>
      <c r="H1514" s="421"/>
      <c r="I1514" s="421"/>
      <c r="J1514" s="283"/>
      <c r="K1514" s="421"/>
      <c r="L1514" s="282"/>
      <c r="N1514" s="282"/>
      <c r="S1514" s="282"/>
      <c r="T1514" s="283"/>
      <c r="U1514" s="283"/>
      <c r="V1514" s="283"/>
      <c r="W1514" s="283"/>
      <c r="X1514" s="283"/>
      <c r="Y1514" s="282"/>
      <c r="Z1514" s="282"/>
      <c r="AA1514" s="283"/>
      <c r="AB1514" s="282"/>
      <c r="AC1514" s="282"/>
      <c r="AD1514" s="282"/>
      <c r="AE1514" s="282"/>
      <c r="AF1514" s="283"/>
      <c r="AG1514" s="402"/>
      <c r="AH1514" s="283"/>
      <c r="AI1514" s="283"/>
      <c r="AJ1514" s="283"/>
      <c r="AK1514" s="283"/>
      <c r="AL1514" s="283"/>
      <c r="AM1514" s="282"/>
      <c r="AN1514" s="282"/>
      <c r="AO1514" s="282"/>
      <c r="AP1514" s="282"/>
      <c r="AQ1514" s="282"/>
      <c r="AR1514" s="282"/>
      <c r="AT1514" s="283"/>
      <c r="AU1514" s="283"/>
      <c r="AV1514" s="283"/>
      <c r="AW1514" s="283"/>
      <c r="AY1514" s="283"/>
      <c r="AZ1514" s="282"/>
      <c r="BA1514" s="283"/>
      <c r="BB1514" s="282"/>
      <c r="BC1514" s="282"/>
      <c r="BD1514" s="282"/>
      <c r="BE1514" s="283"/>
      <c r="BG1514" s="282"/>
      <c r="BH1514" s="282"/>
      <c r="BI1514" s="282"/>
      <c r="BL1514" s="421"/>
      <c r="BM1514" s="424"/>
      <c r="BN1514" s="424"/>
      <c r="BO1514" s="424"/>
      <c r="BP1514" s="424"/>
      <c r="BQ1514" s="421"/>
      <c r="BR1514" s="421"/>
      <c r="BV1514" s="282"/>
      <c r="BW1514" s="283"/>
      <c r="BY1514" s="283"/>
      <c r="BZ1514" s="283"/>
      <c r="CA1514" s="283"/>
      <c r="CB1514" s="282"/>
      <c r="CC1514" s="282"/>
      <c r="CD1514" s="282"/>
      <c r="CE1514" s="282"/>
      <c r="CG1514" s="427"/>
      <c r="CH1514" s="402"/>
      <c r="CI1514" s="424"/>
      <c r="CJ1514" s="282"/>
      <c r="CK1514" s="282"/>
      <c r="CL1514" s="283"/>
      <c r="CM1514" s="283"/>
      <c r="CP1514" s="282"/>
      <c r="DC1514" s="282"/>
      <c r="DD1514" s="282"/>
      <c r="DE1514" s="282"/>
      <c r="DF1514" s="282"/>
      <c r="DG1514" s="282"/>
      <c r="DH1514" s="282"/>
      <c r="DI1514" s="282"/>
      <c r="DJ1514" s="282"/>
      <c r="EF1514" s="495" t="str">
        <f>""&amp;(MID(数据表!AZ1514,1,MIN(FIND({"(";"（"},数据表!AZ1514&amp;"(（",1)-1)))&amp;""</f>
        <v/>
      </c>
      <c r="EG1514" s="495" t="str">
        <f>""&amp;(MID(数据表!AZ1514,1,MIN(FIND({0;1;2;3;4;5;6;7;8;9},数据表!AZ1514&amp;"1234567890",1)-1)))&amp;""</f>
        <v/>
      </c>
    </row>
    <row r="1515" spans="2:137" s="310" customFormat="1" ht="12" customHeight="1">
      <c r="B1515" s="286"/>
      <c r="C1515" s="286"/>
      <c r="D1515" s="286"/>
      <c r="E1515" s="479"/>
      <c r="F1515" s="282"/>
      <c r="G1515" s="283"/>
      <c r="H1515" s="421"/>
      <c r="I1515" s="421"/>
      <c r="J1515" s="283"/>
      <c r="K1515" s="421"/>
      <c r="L1515" s="282"/>
      <c r="N1515" s="282"/>
      <c r="S1515" s="282"/>
      <c r="T1515" s="283"/>
      <c r="U1515" s="283"/>
      <c r="V1515" s="283"/>
      <c r="W1515" s="283"/>
      <c r="X1515" s="283"/>
      <c r="Y1515" s="282"/>
      <c r="Z1515" s="282"/>
      <c r="AA1515" s="283"/>
      <c r="AB1515" s="282"/>
      <c r="AC1515" s="282"/>
      <c r="AD1515" s="282"/>
      <c r="AE1515" s="282"/>
      <c r="AF1515" s="283"/>
      <c r="AG1515" s="402"/>
      <c r="AH1515" s="283"/>
      <c r="AI1515" s="283"/>
      <c r="AJ1515" s="283"/>
      <c r="AK1515" s="283"/>
      <c r="AL1515" s="283"/>
      <c r="AM1515" s="282"/>
      <c r="AN1515" s="282"/>
      <c r="AO1515" s="282"/>
      <c r="AP1515" s="282"/>
      <c r="AQ1515" s="282"/>
      <c r="AR1515" s="282"/>
      <c r="AT1515" s="283"/>
      <c r="AU1515" s="283"/>
      <c r="AV1515" s="283"/>
      <c r="AW1515" s="283"/>
      <c r="AY1515" s="283"/>
      <c r="AZ1515" s="282"/>
      <c r="BA1515" s="283"/>
      <c r="BB1515" s="282"/>
      <c r="BC1515" s="282"/>
      <c r="BD1515" s="282"/>
      <c r="BE1515" s="283"/>
      <c r="BG1515" s="282"/>
      <c r="BH1515" s="282"/>
      <c r="BI1515" s="282"/>
      <c r="BL1515" s="421"/>
      <c r="BM1515" s="424"/>
      <c r="BN1515" s="424"/>
      <c r="BO1515" s="424"/>
      <c r="BP1515" s="424"/>
      <c r="BQ1515" s="421"/>
      <c r="BR1515" s="421"/>
      <c r="BV1515" s="282"/>
      <c r="BW1515" s="283"/>
      <c r="BY1515" s="283"/>
      <c r="BZ1515" s="283"/>
      <c r="CA1515" s="283"/>
      <c r="CB1515" s="282"/>
      <c r="CC1515" s="282"/>
      <c r="CD1515" s="282"/>
      <c r="CE1515" s="282"/>
      <c r="CG1515" s="427"/>
      <c r="CH1515" s="402"/>
      <c r="CI1515" s="424"/>
      <c r="CJ1515" s="282"/>
      <c r="CK1515" s="282"/>
      <c r="CL1515" s="283"/>
      <c r="CM1515" s="283"/>
      <c r="CP1515" s="282"/>
      <c r="DC1515" s="282"/>
      <c r="DD1515" s="282"/>
      <c r="DE1515" s="282"/>
      <c r="DF1515" s="282"/>
      <c r="DG1515" s="282"/>
      <c r="DH1515" s="282"/>
      <c r="DI1515" s="282"/>
      <c r="DJ1515" s="282"/>
      <c r="EF1515" s="495" t="str">
        <f>""&amp;(MID(数据表!AZ1515,1,MIN(FIND({"(";"（"},数据表!AZ1515&amp;"(（",1)-1)))&amp;""</f>
        <v/>
      </c>
      <c r="EG1515" s="495" t="str">
        <f>""&amp;(MID(数据表!AZ1515,1,MIN(FIND({0;1;2;3;4;5;6;7;8;9},数据表!AZ1515&amp;"1234567890",1)-1)))&amp;""</f>
        <v/>
      </c>
    </row>
    <row r="1516" spans="2:137" s="310" customFormat="1" ht="12" customHeight="1">
      <c r="B1516" s="286"/>
      <c r="C1516" s="286"/>
      <c r="D1516" s="286"/>
      <c r="E1516" s="479"/>
      <c r="F1516" s="282"/>
      <c r="G1516" s="283"/>
      <c r="H1516" s="421"/>
      <c r="I1516" s="421"/>
      <c r="J1516" s="283"/>
      <c r="K1516" s="421"/>
      <c r="L1516" s="282"/>
      <c r="N1516" s="282"/>
      <c r="S1516" s="282"/>
      <c r="T1516" s="283"/>
      <c r="U1516" s="283"/>
      <c r="V1516" s="283"/>
      <c r="W1516" s="283"/>
      <c r="X1516" s="283"/>
      <c r="Y1516" s="282"/>
      <c r="Z1516" s="282"/>
      <c r="AA1516" s="283"/>
      <c r="AB1516" s="282"/>
      <c r="AC1516" s="282"/>
      <c r="AD1516" s="282"/>
      <c r="AE1516" s="282"/>
      <c r="AF1516" s="283"/>
      <c r="AG1516" s="402"/>
      <c r="AH1516" s="283"/>
      <c r="AI1516" s="283"/>
      <c r="AJ1516" s="283"/>
      <c r="AK1516" s="283"/>
      <c r="AL1516" s="283"/>
      <c r="AM1516" s="282"/>
      <c r="AN1516" s="282"/>
      <c r="AO1516" s="282"/>
      <c r="AP1516" s="282"/>
      <c r="AQ1516" s="282"/>
      <c r="AR1516" s="282"/>
      <c r="AT1516" s="283"/>
      <c r="AU1516" s="283"/>
      <c r="AV1516" s="283"/>
      <c r="AW1516" s="283"/>
      <c r="AY1516" s="283"/>
      <c r="AZ1516" s="282"/>
      <c r="BA1516" s="283"/>
      <c r="BB1516" s="282"/>
      <c r="BC1516" s="282"/>
      <c r="BD1516" s="282"/>
      <c r="BE1516" s="283"/>
      <c r="BG1516" s="282"/>
      <c r="BH1516" s="282"/>
      <c r="BI1516" s="282"/>
      <c r="BL1516" s="421"/>
      <c r="BM1516" s="424"/>
      <c r="BN1516" s="424"/>
      <c r="BO1516" s="424"/>
      <c r="BP1516" s="424"/>
      <c r="BQ1516" s="421"/>
      <c r="BR1516" s="421"/>
      <c r="BV1516" s="282"/>
      <c r="BW1516" s="283"/>
      <c r="BY1516" s="283"/>
      <c r="BZ1516" s="283"/>
      <c r="CA1516" s="283"/>
      <c r="CB1516" s="282"/>
      <c r="CC1516" s="282"/>
      <c r="CD1516" s="282"/>
      <c r="CE1516" s="282"/>
      <c r="CG1516" s="427"/>
      <c r="CH1516" s="402"/>
      <c r="CI1516" s="424"/>
      <c r="CJ1516" s="282"/>
      <c r="CK1516" s="282"/>
      <c r="CL1516" s="283"/>
      <c r="CM1516" s="283"/>
      <c r="CP1516" s="282"/>
      <c r="DC1516" s="282"/>
      <c r="DD1516" s="282"/>
      <c r="DE1516" s="282"/>
      <c r="DF1516" s="282"/>
      <c r="DG1516" s="282"/>
      <c r="DH1516" s="282"/>
      <c r="DI1516" s="282"/>
      <c r="DJ1516" s="282"/>
      <c r="EF1516" s="495" t="str">
        <f>""&amp;(MID(数据表!AZ1516,1,MIN(FIND({"(";"（"},数据表!AZ1516&amp;"(（",1)-1)))&amp;""</f>
        <v/>
      </c>
      <c r="EG1516" s="495" t="str">
        <f>""&amp;(MID(数据表!AZ1516,1,MIN(FIND({0;1;2;3;4;5;6;7;8;9},数据表!AZ1516&amp;"1234567890",1)-1)))&amp;""</f>
        <v/>
      </c>
    </row>
    <row r="1517" spans="2:137" s="310" customFormat="1" ht="12" customHeight="1">
      <c r="B1517" s="286"/>
      <c r="C1517" s="286"/>
      <c r="D1517" s="286"/>
      <c r="E1517" s="479"/>
      <c r="F1517" s="282"/>
      <c r="G1517" s="283"/>
      <c r="H1517" s="421"/>
      <c r="I1517" s="421"/>
      <c r="J1517" s="283"/>
      <c r="K1517" s="421"/>
      <c r="L1517" s="282"/>
      <c r="N1517" s="282"/>
      <c r="S1517" s="282"/>
      <c r="T1517" s="283"/>
      <c r="U1517" s="283"/>
      <c r="V1517" s="283"/>
      <c r="W1517" s="283"/>
      <c r="X1517" s="283"/>
      <c r="Y1517" s="282"/>
      <c r="Z1517" s="282"/>
      <c r="AA1517" s="283"/>
      <c r="AB1517" s="282"/>
      <c r="AC1517" s="282"/>
      <c r="AD1517" s="282"/>
      <c r="AE1517" s="282"/>
      <c r="AF1517" s="283"/>
      <c r="AG1517" s="402"/>
      <c r="AH1517" s="283"/>
      <c r="AI1517" s="283"/>
      <c r="AJ1517" s="283"/>
      <c r="AK1517" s="283"/>
      <c r="AL1517" s="283"/>
      <c r="AM1517" s="282"/>
      <c r="AN1517" s="282"/>
      <c r="AO1517" s="282"/>
      <c r="AP1517" s="282"/>
      <c r="AQ1517" s="282"/>
      <c r="AR1517" s="282"/>
      <c r="AT1517" s="283"/>
      <c r="AU1517" s="283"/>
      <c r="AV1517" s="283"/>
      <c r="AW1517" s="283"/>
      <c r="AY1517" s="283"/>
      <c r="AZ1517" s="282"/>
      <c r="BA1517" s="283"/>
      <c r="BB1517" s="282"/>
      <c r="BC1517" s="282"/>
      <c r="BD1517" s="282"/>
      <c r="BE1517" s="283"/>
      <c r="BG1517" s="282"/>
      <c r="BH1517" s="282"/>
      <c r="BI1517" s="282"/>
      <c r="BL1517" s="421"/>
      <c r="BM1517" s="424"/>
      <c r="BN1517" s="424"/>
      <c r="BO1517" s="424"/>
      <c r="BP1517" s="424"/>
      <c r="BQ1517" s="421"/>
      <c r="BR1517" s="421"/>
      <c r="BV1517" s="282"/>
      <c r="BW1517" s="283"/>
      <c r="BY1517" s="283"/>
      <c r="BZ1517" s="283"/>
      <c r="CA1517" s="283"/>
      <c r="CB1517" s="282"/>
      <c r="CC1517" s="282"/>
      <c r="CD1517" s="282"/>
      <c r="CE1517" s="282"/>
      <c r="CG1517" s="427"/>
      <c r="CH1517" s="402"/>
      <c r="CI1517" s="424"/>
      <c r="CJ1517" s="282"/>
      <c r="CK1517" s="282"/>
      <c r="CL1517" s="283"/>
      <c r="CM1517" s="283"/>
      <c r="CP1517" s="282"/>
      <c r="DC1517" s="282"/>
      <c r="DD1517" s="282"/>
      <c r="DE1517" s="282"/>
      <c r="DF1517" s="282"/>
      <c r="DG1517" s="282"/>
      <c r="DH1517" s="282"/>
      <c r="DI1517" s="282"/>
      <c r="DJ1517" s="282"/>
      <c r="EF1517" s="495" t="str">
        <f>""&amp;(MID(数据表!AZ1517,1,MIN(FIND({"(";"（"},数据表!AZ1517&amp;"(（",1)-1)))&amp;""</f>
        <v/>
      </c>
      <c r="EG1517" s="495" t="str">
        <f>""&amp;(MID(数据表!AZ1517,1,MIN(FIND({0;1;2;3;4;5;6;7;8;9},数据表!AZ1517&amp;"1234567890",1)-1)))&amp;""</f>
        <v/>
      </c>
    </row>
    <row r="1518" spans="2:137" s="310" customFormat="1" ht="12" customHeight="1">
      <c r="B1518" s="286"/>
      <c r="C1518" s="286"/>
      <c r="D1518" s="286"/>
      <c r="E1518" s="479"/>
      <c r="F1518" s="282"/>
      <c r="G1518" s="283"/>
      <c r="H1518" s="421"/>
      <c r="I1518" s="421"/>
      <c r="J1518" s="283"/>
      <c r="K1518" s="421"/>
      <c r="L1518" s="282"/>
      <c r="N1518" s="282"/>
      <c r="S1518" s="282"/>
      <c r="T1518" s="283"/>
      <c r="U1518" s="283"/>
      <c r="V1518" s="283"/>
      <c r="W1518" s="283"/>
      <c r="X1518" s="283"/>
      <c r="Y1518" s="282"/>
      <c r="Z1518" s="282"/>
      <c r="AA1518" s="283"/>
      <c r="AB1518" s="282"/>
      <c r="AC1518" s="282"/>
      <c r="AD1518" s="282"/>
      <c r="AE1518" s="282"/>
      <c r="AF1518" s="283"/>
      <c r="AG1518" s="402"/>
      <c r="AH1518" s="283"/>
      <c r="AI1518" s="283"/>
      <c r="AJ1518" s="283"/>
      <c r="AK1518" s="283"/>
      <c r="AL1518" s="283"/>
      <c r="AM1518" s="282"/>
      <c r="AN1518" s="282"/>
      <c r="AO1518" s="282"/>
      <c r="AP1518" s="282"/>
      <c r="AQ1518" s="282"/>
      <c r="AR1518" s="282"/>
      <c r="AT1518" s="283"/>
      <c r="AU1518" s="283"/>
      <c r="AV1518" s="283"/>
      <c r="AW1518" s="283"/>
      <c r="AY1518" s="283"/>
      <c r="AZ1518" s="282"/>
      <c r="BA1518" s="283"/>
      <c r="BB1518" s="282"/>
      <c r="BC1518" s="282"/>
      <c r="BD1518" s="282"/>
      <c r="BE1518" s="283"/>
      <c r="BG1518" s="282"/>
      <c r="BH1518" s="282"/>
      <c r="BI1518" s="282"/>
      <c r="BL1518" s="421"/>
      <c r="BM1518" s="424"/>
      <c r="BN1518" s="424"/>
      <c r="BO1518" s="424"/>
      <c r="BP1518" s="424"/>
      <c r="BQ1518" s="421"/>
      <c r="BR1518" s="421"/>
      <c r="BV1518" s="282"/>
      <c r="BW1518" s="283"/>
      <c r="BY1518" s="283"/>
      <c r="BZ1518" s="283"/>
      <c r="CA1518" s="283"/>
      <c r="CB1518" s="282"/>
      <c r="CC1518" s="282"/>
      <c r="CD1518" s="282"/>
      <c r="CE1518" s="282"/>
      <c r="CG1518" s="427"/>
      <c r="CH1518" s="402"/>
      <c r="CI1518" s="424"/>
      <c r="CJ1518" s="282"/>
      <c r="CK1518" s="282"/>
      <c r="CL1518" s="283"/>
      <c r="CM1518" s="283"/>
      <c r="CP1518" s="282"/>
      <c r="DC1518" s="282"/>
      <c r="DD1518" s="282"/>
      <c r="DE1518" s="282"/>
      <c r="DF1518" s="282"/>
      <c r="DG1518" s="282"/>
      <c r="DH1518" s="282"/>
      <c r="DI1518" s="282"/>
      <c r="DJ1518" s="282"/>
      <c r="EF1518" s="495" t="str">
        <f>""&amp;(MID(数据表!AZ1518,1,MIN(FIND({"(";"（"},数据表!AZ1518&amp;"(（",1)-1)))&amp;""</f>
        <v/>
      </c>
      <c r="EG1518" s="495" t="str">
        <f>""&amp;(MID(数据表!AZ1518,1,MIN(FIND({0;1;2;3;4;5;6;7;8;9},数据表!AZ1518&amp;"1234567890",1)-1)))&amp;""</f>
        <v/>
      </c>
    </row>
    <row r="1519" spans="2:137" s="310" customFormat="1" ht="12" customHeight="1">
      <c r="B1519" s="286"/>
      <c r="C1519" s="286"/>
      <c r="D1519" s="286"/>
      <c r="E1519" s="479"/>
      <c r="F1519" s="282"/>
      <c r="G1519" s="283"/>
      <c r="H1519" s="421"/>
      <c r="I1519" s="421"/>
      <c r="J1519" s="283"/>
      <c r="K1519" s="421"/>
      <c r="L1519" s="282"/>
      <c r="N1519" s="282"/>
      <c r="S1519" s="282"/>
      <c r="T1519" s="283"/>
      <c r="U1519" s="283"/>
      <c r="V1519" s="283"/>
      <c r="W1519" s="283"/>
      <c r="X1519" s="283"/>
      <c r="Y1519" s="282"/>
      <c r="Z1519" s="282"/>
      <c r="AA1519" s="283"/>
      <c r="AB1519" s="282"/>
      <c r="AC1519" s="282"/>
      <c r="AD1519" s="282"/>
      <c r="AE1519" s="282"/>
      <c r="AF1519" s="283"/>
      <c r="AG1519" s="402"/>
      <c r="AH1519" s="283"/>
      <c r="AI1519" s="283"/>
      <c r="AJ1519" s="283"/>
      <c r="AK1519" s="283"/>
      <c r="AL1519" s="283"/>
      <c r="AM1519" s="282"/>
      <c r="AN1519" s="282"/>
      <c r="AO1519" s="282"/>
      <c r="AP1519" s="282"/>
      <c r="AQ1519" s="282"/>
      <c r="AR1519" s="282"/>
      <c r="AT1519" s="283"/>
      <c r="AU1519" s="283"/>
      <c r="AV1519" s="283"/>
      <c r="AW1519" s="283"/>
      <c r="AY1519" s="283"/>
      <c r="AZ1519" s="282"/>
      <c r="BA1519" s="283"/>
      <c r="BB1519" s="282"/>
      <c r="BC1519" s="282"/>
      <c r="BD1519" s="282"/>
      <c r="BE1519" s="283"/>
      <c r="BG1519" s="282"/>
      <c r="BH1519" s="282"/>
      <c r="BI1519" s="282"/>
      <c r="BL1519" s="421"/>
      <c r="BM1519" s="424"/>
      <c r="BN1519" s="424"/>
      <c r="BO1519" s="424"/>
      <c r="BP1519" s="424"/>
      <c r="BQ1519" s="421"/>
      <c r="BR1519" s="421"/>
      <c r="BV1519" s="282"/>
      <c r="BW1519" s="283"/>
      <c r="BY1519" s="283"/>
      <c r="BZ1519" s="283"/>
      <c r="CA1519" s="283"/>
      <c r="CB1519" s="282"/>
      <c r="CC1519" s="282"/>
      <c r="CD1519" s="282"/>
      <c r="CE1519" s="282"/>
      <c r="CG1519" s="427"/>
      <c r="CH1519" s="402"/>
      <c r="CI1519" s="424"/>
      <c r="CJ1519" s="282"/>
      <c r="CK1519" s="282"/>
      <c r="CL1519" s="283"/>
      <c r="CM1519" s="283"/>
      <c r="CP1519" s="282"/>
      <c r="DC1519" s="282"/>
      <c r="DD1519" s="282"/>
      <c r="DE1519" s="282"/>
      <c r="DF1519" s="282"/>
      <c r="DG1519" s="282"/>
      <c r="DH1519" s="282"/>
      <c r="DI1519" s="282"/>
      <c r="DJ1519" s="282"/>
      <c r="EF1519" s="495" t="str">
        <f>""&amp;(MID(数据表!AZ1519,1,MIN(FIND({"(";"（"},数据表!AZ1519&amp;"(（",1)-1)))&amp;""</f>
        <v/>
      </c>
      <c r="EG1519" s="495" t="str">
        <f>""&amp;(MID(数据表!AZ1519,1,MIN(FIND({0;1;2;3;4;5;6;7;8;9},数据表!AZ1519&amp;"1234567890",1)-1)))&amp;""</f>
        <v/>
      </c>
    </row>
    <row r="1520" spans="2:137" s="310" customFormat="1" ht="12" customHeight="1">
      <c r="B1520" s="286"/>
      <c r="C1520" s="286"/>
      <c r="D1520" s="286"/>
      <c r="E1520" s="479"/>
      <c r="F1520" s="282"/>
      <c r="G1520" s="283"/>
      <c r="H1520" s="421"/>
      <c r="I1520" s="421"/>
      <c r="J1520" s="283"/>
      <c r="K1520" s="421"/>
      <c r="L1520" s="282"/>
      <c r="N1520" s="282"/>
      <c r="S1520" s="282"/>
      <c r="T1520" s="283"/>
      <c r="U1520" s="283"/>
      <c r="V1520" s="283"/>
      <c r="W1520" s="283"/>
      <c r="X1520" s="283"/>
      <c r="Y1520" s="282"/>
      <c r="Z1520" s="282"/>
      <c r="AA1520" s="283"/>
      <c r="AB1520" s="282"/>
      <c r="AC1520" s="282"/>
      <c r="AD1520" s="282"/>
      <c r="AE1520" s="282"/>
      <c r="AF1520" s="283"/>
      <c r="AG1520" s="402"/>
      <c r="AH1520" s="283"/>
      <c r="AI1520" s="283"/>
      <c r="AJ1520" s="283"/>
      <c r="AK1520" s="283"/>
      <c r="AL1520" s="283"/>
      <c r="AM1520" s="282"/>
      <c r="AN1520" s="282"/>
      <c r="AO1520" s="282"/>
      <c r="AP1520" s="282"/>
      <c r="AQ1520" s="282"/>
      <c r="AR1520" s="282"/>
      <c r="AT1520" s="283"/>
      <c r="AU1520" s="283"/>
      <c r="AV1520" s="283"/>
      <c r="AW1520" s="283"/>
      <c r="AY1520" s="283"/>
      <c r="AZ1520" s="282"/>
      <c r="BA1520" s="283"/>
      <c r="BB1520" s="282"/>
      <c r="BC1520" s="282"/>
      <c r="BD1520" s="282"/>
      <c r="BE1520" s="283"/>
      <c r="BG1520" s="282"/>
      <c r="BH1520" s="282"/>
      <c r="BI1520" s="282"/>
      <c r="BL1520" s="421"/>
      <c r="BM1520" s="424"/>
      <c r="BN1520" s="424"/>
      <c r="BO1520" s="424"/>
      <c r="BP1520" s="424"/>
      <c r="BQ1520" s="421"/>
      <c r="BR1520" s="421"/>
      <c r="BV1520" s="282"/>
      <c r="BW1520" s="283"/>
      <c r="BY1520" s="283"/>
      <c r="BZ1520" s="283"/>
      <c r="CA1520" s="283"/>
      <c r="CB1520" s="282"/>
      <c r="CC1520" s="282"/>
      <c r="CD1520" s="282"/>
      <c r="CE1520" s="282"/>
      <c r="CG1520" s="427"/>
      <c r="CH1520" s="402"/>
      <c r="CI1520" s="424"/>
      <c r="CJ1520" s="282"/>
      <c r="CK1520" s="282"/>
      <c r="CL1520" s="283"/>
      <c r="CM1520" s="283"/>
      <c r="CP1520" s="282"/>
      <c r="DC1520" s="282"/>
      <c r="DD1520" s="282"/>
      <c r="DE1520" s="282"/>
      <c r="DF1520" s="282"/>
      <c r="DG1520" s="282"/>
      <c r="DH1520" s="282"/>
      <c r="DI1520" s="282"/>
      <c r="DJ1520" s="282"/>
      <c r="EF1520" s="495" t="str">
        <f>""&amp;(MID(数据表!AZ1520,1,MIN(FIND({"(";"（"},数据表!AZ1520&amp;"(（",1)-1)))&amp;""</f>
        <v/>
      </c>
      <c r="EG1520" s="495" t="str">
        <f>""&amp;(MID(数据表!AZ1520,1,MIN(FIND({0;1;2;3;4;5;6;7;8;9},数据表!AZ1520&amp;"1234567890",1)-1)))&amp;""</f>
        <v/>
      </c>
    </row>
    <row r="1521" spans="2:137" s="310" customFormat="1" ht="12" customHeight="1">
      <c r="B1521" s="286"/>
      <c r="C1521" s="286"/>
      <c r="D1521" s="286"/>
      <c r="E1521" s="479"/>
      <c r="F1521" s="282"/>
      <c r="G1521" s="283"/>
      <c r="H1521" s="421"/>
      <c r="I1521" s="421"/>
      <c r="J1521" s="283"/>
      <c r="K1521" s="421"/>
      <c r="L1521" s="282"/>
      <c r="N1521" s="282"/>
      <c r="S1521" s="282"/>
      <c r="T1521" s="283"/>
      <c r="U1521" s="283"/>
      <c r="V1521" s="283"/>
      <c r="W1521" s="283"/>
      <c r="X1521" s="283"/>
      <c r="Y1521" s="282"/>
      <c r="Z1521" s="282"/>
      <c r="AA1521" s="283"/>
      <c r="AB1521" s="282"/>
      <c r="AC1521" s="282"/>
      <c r="AD1521" s="282"/>
      <c r="AE1521" s="282"/>
      <c r="AF1521" s="283"/>
      <c r="AG1521" s="402"/>
      <c r="AH1521" s="283"/>
      <c r="AI1521" s="283"/>
      <c r="AJ1521" s="283"/>
      <c r="AK1521" s="283"/>
      <c r="AL1521" s="283"/>
      <c r="AM1521" s="282"/>
      <c r="AN1521" s="282"/>
      <c r="AO1521" s="282"/>
      <c r="AP1521" s="282"/>
      <c r="AQ1521" s="282"/>
      <c r="AR1521" s="282"/>
      <c r="AT1521" s="283"/>
      <c r="AU1521" s="283"/>
      <c r="AV1521" s="283"/>
      <c r="AW1521" s="283"/>
      <c r="AY1521" s="283"/>
      <c r="AZ1521" s="282"/>
      <c r="BA1521" s="283"/>
      <c r="BB1521" s="282"/>
      <c r="BC1521" s="282"/>
      <c r="BD1521" s="282"/>
      <c r="BE1521" s="283"/>
      <c r="BG1521" s="282"/>
      <c r="BH1521" s="282"/>
      <c r="BI1521" s="282"/>
      <c r="BL1521" s="421"/>
      <c r="BM1521" s="424"/>
      <c r="BN1521" s="424"/>
      <c r="BO1521" s="424"/>
      <c r="BP1521" s="424"/>
      <c r="BQ1521" s="421"/>
      <c r="BR1521" s="421"/>
      <c r="BV1521" s="282"/>
      <c r="BW1521" s="283"/>
      <c r="BY1521" s="283"/>
      <c r="BZ1521" s="283"/>
      <c r="CA1521" s="283"/>
      <c r="CB1521" s="282"/>
      <c r="CC1521" s="282"/>
      <c r="CD1521" s="282"/>
      <c r="CE1521" s="282"/>
      <c r="CG1521" s="427"/>
      <c r="CH1521" s="402"/>
      <c r="CI1521" s="424"/>
      <c r="CJ1521" s="282"/>
      <c r="CK1521" s="282"/>
      <c r="CL1521" s="283"/>
      <c r="CM1521" s="283"/>
      <c r="CP1521" s="282"/>
      <c r="DC1521" s="282"/>
      <c r="DD1521" s="282"/>
      <c r="DE1521" s="282"/>
      <c r="DF1521" s="282"/>
      <c r="DG1521" s="282"/>
      <c r="DH1521" s="282"/>
      <c r="DI1521" s="282"/>
      <c r="DJ1521" s="282"/>
      <c r="EF1521" s="495" t="str">
        <f>""&amp;(MID(数据表!AZ1521,1,MIN(FIND({"(";"（"},数据表!AZ1521&amp;"(（",1)-1)))&amp;""</f>
        <v/>
      </c>
      <c r="EG1521" s="495" t="str">
        <f>""&amp;(MID(数据表!AZ1521,1,MIN(FIND({0;1;2;3;4;5;6;7;8;9},数据表!AZ1521&amp;"1234567890",1)-1)))&amp;""</f>
        <v/>
      </c>
    </row>
    <row r="1522" spans="2:137" s="310" customFormat="1" ht="12" customHeight="1">
      <c r="B1522" s="286"/>
      <c r="C1522" s="286"/>
      <c r="D1522" s="286"/>
      <c r="E1522" s="479"/>
      <c r="F1522" s="282"/>
      <c r="G1522" s="283"/>
      <c r="H1522" s="421"/>
      <c r="I1522" s="421"/>
      <c r="J1522" s="283"/>
      <c r="K1522" s="421"/>
      <c r="L1522" s="282"/>
      <c r="N1522" s="282"/>
      <c r="S1522" s="282"/>
      <c r="T1522" s="283"/>
      <c r="U1522" s="283"/>
      <c r="V1522" s="283"/>
      <c r="W1522" s="283"/>
      <c r="X1522" s="283"/>
      <c r="Y1522" s="282"/>
      <c r="Z1522" s="282"/>
      <c r="AA1522" s="283"/>
      <c r="AB1522" s="282"/>
      <c r="AC1522" s="282"/>
      <c r="AD1522" s="282"/>
      <c r="AE1522" s="282"/>
      <c r="AF1522" s="283"/>
      <c r="AG1522" s="402"/>
      <c r="AH1522" s="283"/>
      <c r="AI1522" s="283"/>
      <c r="AJ1522" s="283"/>
      <c r="AK1522" s="283"/>
      <c r="AL1522" s="283"/>
      <c r="AM1522" s="282"/>
      <c r="AN1522" s="282"/>
      <c r="AO1522" s="282"/>
      <c r="AP1522" s="282"/>
      <c r="AQ1522" s="282"/>
      <c r="AR1522" s="282"/>
      <c r="AT1522" s="283"/>
      <c r="AU1522" s="283"/>
      <c r="AV1522" s="283"/>
      <c r="AW1522" s="283"/>
      <c r="AY1522" s="283"/>
      <c r="AZ1522" s="282"/>
      <c r="BA1522" s="283"/>
      <c r="BB1522" s="282"/>
      <c r="BC1522" s="282"/>
      <c r="BD1522" s="282"/>
      <c r="BE1522" s="283"/>
      <c r="BG1522" s="282"/>
      <c r="BH1522" s="282"/>
      <c r="BI1522" s="282"/>
      <c r="BL1522" s="421"/>
      <c r="BM1522" s="424"/>
      <c r="BN1522" s="424"/>
      <c r="BO1522" s="424"/>
      <c r="BP1522" s="424"/>
      <c r="BQ1522" s="421"/>
      <c r="BR1522" s="421"/>
      <c r="BV1522" s="282"/>
      <c r="BW1522" s="283"/>
      <c r="BY1522" s="283"/>
      <c r="BZ1522" s="283"/>
      <c r="CA1522" s="283"/>
      <c r="CB1522" s="282"/>
      <c r="CC1522" s="282"/>
      <c r="CD1522" s="282"/>
      <c r="CE1522" s="282"/>
      <c r="CG1522" s="427"/>
      <c r="CH1522" s="402"/>
      <c r="CI1522" s="424"/>
      <c r="CJ1522" s="282"/>
      <c r="CK1522" s="282"/>
      <c r="CL1522" s="283"/>
      <c r="CM1522" s="283"/>
      <c r="CP1522" s="282"/>
      <c r="DC1522" s="282"/>
      <c r="DD1522" s="282"/>
      <c r="DE1522" s="282"/>
      <c r="DF1522" s="282"/>
      <c r="DG1522" s="282"/>
      <c r="DH1522" s="282"/>
      <c r="DI1522" s="282"/>
      <c r="DJ1522" s="282"/>
      <c r="EF1522" s="495" t="str">
        <f>""&amp;(MID(数据表!AZ1522,1,MIN(FIND({"(";"（"},数据表!AZ1522&amp;"(（",1)-1)))&amp;""</f>
        <v/>
      </c>
      <c r="EG1522" s="495" t="str">
        <f>""&amp;(MID(数据表!AZ1522,1,MIN(FIND({0;1;2;3;4;5;6;7;8;9},数据表!AZ1522&amp;"1234567890",1)-1)))&amp;""</f>
        <v/>
      </c>
    </row>
    <row r="1523" spans="2:137" s="310" customFormat="1" ht="12" customHeight="1">
      <c r="B1523" s="286"/>
      <c r="C1523" s="286"/>
      <c r="D1523" s="286"/>
      <c r="E1523" s="479"/>
      <c r="F1523" s="282"/>
      <c r="G1523" s="283"/>
      <c r="H1523" s="421"/>
      <c r="I1523" s="421"/>
      <c r="J1523" s="283"/>
      <c r="K1523" s="421"/>
      <c r="L1523" s="282"/>
      <c r="N1523" s="282"/>
      <c r="S1523" s="282"/>
      <c r="T1523" s="283"/>
      <c r="U1523" s="283"/>
      <c r="V1523" s="283"/>
      <c r="W1523" s="283"/>
      <c r="X1523" s="283"/>
      <c r="Y1523" s="282"/>
      <c r="Z1523" s="282"/>
      <c r="AA1523" s="283"/>
      <c r="AB1523" s="282"/>
      <c r="AC1523" s="282"/>
      <c r="AD1523" s="282"/>
      <c r="AE1523" s="282"/>
      <c r="AF1523" s="283"/>
      <c r="AG1523" s="402"/>
      <c r="AH1523" s="283"/>
      <c r="AI1523" s="283"/>
      <c r="AJ1523" s="283"/>
      <c r="AK1523" s="283"/>
      <c r="AL1523" s="283"/>
      <c r="AM1523" s="282"/>
      <c r="AN1523" s="282"/>
      <c r="AO1523" s="282"/>
      <c r="AP1523" s="282"/>
      <c r="AQ1523" s="282"/>
      <c r="AR1523" s="282"/>
      <c r="AT1523" s="283"/>
      <c r="AU1523" s="283"/>
      <c r="AV1523" s="283"/>
      <c r="AW1523" s="283"/>
      <c r="AY1523" s="283"/>
      <c r="AZ1523" s="282"/>
      <c r="BA1523" s="283"/>
      <c r="BB1523" s="282"/>
      <c r="BC1523" s="282"/>
      <c r="BD1523" s="282"/>
      <c r="BE1523" s="283"/>
      <c r="BG1523" s="282"/>
      <c r="BH1523" s="282"/>
      <c r="BI1523" s="282"/>
      <c r="BL1523" s="421"/>
      <c r="BM1523" s="424"/>
      <c r="BN1523" s="424"/>
      <c r="BO1523" s="424"/>
      <c r="BP1523" s="424"/>
      <c r="BQ1523" s="421"/>
      <c r="BR1523" s="421"/>
      <c r="BV1523" s="282"/>
      <c r="BW1523" s="283"/>
      <c r="BY1523" s="283"/>
      <c r="BZ1523" s="283"/>
      <c r="CA1523" s="283"/>
      <c r="CB1523" s="282"/>
      <c r="CC1523" s="282"/>
      <c r="CD1523" s="282"/>
      <c r="CE1523" s="282"/>
      <c r="CG1523" s="427"/>
      <c r="CH1523" s="402"/>
      <c r="CI1523" s="424"/>
      <c r="CJ1523" s="282"/>
      <c r="CK1523" s="282"/>
      <c r="CL1523" s="283"/>
      <c r="CM1523" s="283"/>
      <c r="CP1523" s="282"/>
      <c r="DC1523" s="282"/>
      <c r="DD1523" s="282"/>
      <c r="DE1523" s="282"/>
      <c r="DF1523" s="282"/>
      <c r="DG1523" s="282"/>
      <c r="DH1523" s="282"/>
      <c r="DI1523" s="282"/>
      <c r="DJ1523" s="282"/>
      <c r="EF1523" s="495" t="str">
        <f>""&amp;(MID(数据表!AZ1523,1,MIN(FIND({"(";"（"},数据表!AZ1523&amp;"(（",1)-1)))&amp;""</f>
        <v/>
      </c>
      <c r="EG1523" s="495" t="str">
        <f>""&amp;(MID(数据表!AZ1523,1,MIN(FIND({0;1;2;3;4;5;6;7;8;9},数据表!AZ1523&amp;"1234567890",1)-1)))&amp;""</f>
        <v/>
      </c>
    </row>
    <row r="1524" spans="2:137" s="310" customFormat="1" ht="12" customHeight="1">
      <c r="B1524" s="286"/>
      <c r="C1524" s="286"/>
      <c r="D1524" s="286"/>
      <c r="E1524" s="479"/>
      <c r="F1524" s="282"/>
      <c r="G1524" s="283"/>
      <c r="H1524" s="421"/>
      <c r="I1524" s="421"/>
      <c r="J1524" s="283"/>
      <c r="K1524" s="421"/>
      <c r="L1524" s="282"/>
      <c r="N1524" s="282"/>
      <c r="S1524" s="282"/>
      <c r="T1524" s="283"/>
      <c r="U1524" s="283"/>
      <c r="V1524" s="283"/>
      <c r="W1524" s="283"/>
      <c r="X1524" s="283"/>
      <c r="Y1524" s="282"/>
      <c r="Z1524" s="282"/>
      <c r="AA1524" s="283"/>
      <c r="AB1524" s="282"/>
      <c r="AC1524" s="282"/>
      <c r="AD1524" s="282"/>
      <c r="AE1524" s="282"/>
      <c r="AF1524" s="283"/>
      <c r="AG1524" s="402"/>
      <c r="AH1524" s="283"/>
      <c r="AI1524" s="283"/>
      <c r="AJ1524" s="283"/>
      <c r="AK1524" s="283"/>
      <c r="AL1524" s="283"/>
      <c r="AM1524" s="282"/>
      <c r="AN1524" s="282"/>
      <c r="AO1524" s="282"/>
      <c r="AP1524" s="282"/>
      <c r="AQ1524" s="282"/>
      <c r="AR1524" s="282"/>
      <c r="AT1524" s="283"/>
      <c r="AU1524" s="283"/>
      <c r="AV1524" s="283"/>
      <c r="AW1524" s="283"/>
      <c r="AY1524" s="283"/>
      <c r="AZ1524" s="282"/>
      <c r="BA1524" s="283"/>
      <c r="BB1524" s="282"/>
      <c r="BC1524" s="282"/>
      <c r="BD1524" s="282"/>
      <c r="BE1524" s="283"/>
      <c r="BG1524" s="282"/>
      <c r="BH1524" s="282"/>
      <c r="BI1524" s="282"/>
      <c r="BL1524" s="421"/>
      <c r="BM1524" s="424"/>
      <c r="BN1524" s="424"/>
      <c r="BO1524" s="424"/>
      <c r="BP1524" s="424"/>
      <c r="BQ1524" s="421"/>
      <c r="BR1524" s="421"/>
      <c r="BV1524" s="282"/>
      <c r="BW1524" s="283"/>
      <c r="BY1524" s="283"/>
      <c r="BZ1524" s="283"/>
      <c r="CA1524" s="283"/>
      <c r="CB1524" s="282"/>
      <c r="CC1524" s="282"/>
      <c r="CD1524" s="282"/>
      <c r="CE1524" s="282"/>
      <c r="CG1524" s="427"/>
      <c r="CH1524" s="402"/>
      <c r="CI1524" s="424"/>
      <c r="CJ1524" s="282"/>
      <c r="CK1524" s="282"/>
      <c r="CL1524" s="283"/>
      <c r="CM1524" s="283"/>
      <c r="CP1524" s="282"/>
      <c r="DC1524" s="282"/>
      <c r="DD1524" s="282"/>
      <c r="DE1524" s="282"/>
      <c r="DF1524" s="282"/>
      <c r="DG1524" s="282"/>
      <c r="DH1524" s="282"/>
      <c r="DI1524" s="282"/>
      <c r="DJ1524" s="282"/>
      <c r="EF1524" s="495" t="str">
        <f>""&amp;(MID(数据表!AZ1524,1,MIN(FIND({"(";"（"},数据表!AZ1524&amp;"(（",1)-1)))&amp;""</f>
        <v/>
      </c>
      <c r="EG1524" s="495" t="str">
        <f>""&amp;(MID(数据表!AZ1524,1,MIN(FIND({0;1;2;3;4;5;6;7;8;9},数据表!AZ1524&amp;"1234567890",1)-1)))&amp;""</f>
        <v/>
      </c>
    </row>
    <row r="1525" spans="2:137" s="310" customFormat="1" ht="12" customHeight="1">
      <c r="B1525" s="286"/>
      <c r="C1525" s="286"/>
      <c r="D1525" s="286"/>
      <c r="E1525" s="479"/>
      <c r="F1525" s="282"/>
      <c r="G1525" s="283"/>
      <c r="H1525" s="421"/>
      <c r="I1525" s="421"/>
      <c r="J1525" s="283"/>
      <c r="K1525" s="421"/>
      <c r="L1525" s="282"/>
      <c r="N1525" s="282"/>
      <c r="S1525" s="282"/>
      <c r="T1525" s="283"/>
      <c r="U1525" s="283"/>
      <c r="V1525" s="283"/>
      <c r="W1525" s="283"/>
      <c r="X1525" s="283"/>
      <c r="Y1525" s="282"/>
      <c r="Z1525" s="282"/>
      <c r="AA1525" s="283"/>
      <c r="AB1525" s="282"/>
      <c r="AC1525" s="282"/>
      <c r="AD1525" s="282"/>
      <c r="AE1525" s="282"/>
      <c r="AF1525" s="283"/>
      <c r="AG1525" s="402"/>
      <c r="AH1525" s="283"/>
      <c r="AI1525" s="283"/>
      <c r="AJ1525" s="283"/>
      <c r="AK1525" s="283"/>
      <c r="AL1525" s="283"/>
      <c r="AM1525" s="282"/>
      <c r="AN1525" s="282"/>
      <c r="AO1525" s="282"/>
      <c r="AP1525" s="282"/>
      <c r="AQ1525" s="282"/>
      <c r="AR1525" s="282"/>
      <c r="AT1525" s="283"/>
      <c r="AU1525" s="283"/>
      <c r="AV1525" s="283"/>
      <c r="AW1525" s="283"/>
      <c r="AY1525" s="283"/>
      <c r="AZ1525" s="282"/>
      <c r="BA1525" s="283"/>
      <c r="BB1525" s="282"/>
      <c r="BC1525" s="282"/>
      <c r="BD1525" s="282"/>
      <c r="BE1525" s="283"/>
      <c r="BG1525" s="282"/>
      <c r="BH1525" s="282"/>
      <c r="BI1525" s="282"/>
      <c r="BL1525" s="421"/>
      <c r="BM1525" s="424"/>
      <c r="BN1525" s="424"/>
      <c r="BO1525" s="424"/>
      <c r="BP1525" s="424"/>
      <c r="BQ1525" s="421"/>
      <c r="BR1525" s="421"/>
      <c r="BV1525" s="282"/>
      <c r="BW1525" s="283"/>
      <c r="BY1525" s="283"/>
      <c r="BZ1525" s="283"/>
      <c r="CA1525" s="283"/>
      <c r="CB1525" s="282"/>
      <c r="CC1525" s="282"/>
      <c r="CD1525" s="282"/>
      <c r="CE1525" s="282"/>
      <c r="CG1525" s="427"/>
      <c r="CH1525" s="402"/>
      <c r="CI1525" s="424"/>
      <c r="CJ1525" s="282"/>
      <c r="CK1525" s="282"/>
      <c r="CL1525" s="283"/>
      <c r="CM1525" s="283"/>
      <c r="CP1525" s="282"/>
      <c r="DC1525" s="282"/>
      <c r="DD1525" s="282"/>
      <c r="DE1525" s="282"/>
      <c r="DF1525" s="282"/>
      <c r="DG1525" s="282"/>
      <c r="DH1525" s="282"/>
      <c r="DI1525" s="282"/>
      <c r="DJ1525" s="282"/>
      <c r="EF1525" s="495" t="str">
        <f>""&amp;(MID(数据表!AZ1525,1,MIN(FIND({"(";"（"},数据表!AZ1525&amp;"(（",1)-1)))&amp;""</f>
        <v/>
      </c>
      <c r="EG1525" s="495" t="str">
        <f>""&amp;(MID(数据表!AZ1525,1,MIN(FIND({0;1;2;3;4;5;6;7;8;9},数据表!AZ1525&amp;"1234567890",1)-1)))&amp;""</f>
        <v/>
      </c>
    </row>
    <row r="1526" spans="2:137" s="310" customFormat="1" ht="12" customHeight="1">
      <c r="B1526" s="286"/>
      <c r="C1526" s="286"/>
      <c r="D1526" s="286"/>
      <c r="E1526" s="479"/>
      <c r="F1526" s="282"/>
      <c r="G1526" s="283"/>
      <c r="H1526" s="421"/>
      <c r="I1526" s="421"/>
      <c r="J1526" s="283"/>
      <c r="K1526" s="421"/>
      <c r="L1526" s="282"/>
      <c r="N1526" s="282"/>
      <c r="S1526" s="282"/>
      <c r="T1526" s="283"/>
      <c r="U1526" s="283"/>
      <c r="V1526" s="283"/>
      <c r="W1526" s="283"/>
      <c r="X1526" s="283"/>
      <c r="Y1526" s="282"/>
      <c r="Z1526" s="282"/>
      <c r="AA1526" s="283"/>
      <c r="AB1526" s="282"/>
      <c r="AC1526" s="282"/>
      <c r="AD1526" s="282"/>
      <c r="AE1526" s="282"/>
      <c r="AF1526" s="283"/>
      <c r="AG1526" s="402"/>
      <c r="AH1526" s="283"/>
      <c r="AI1526" s="283"/>
      <c r="AJ1526" s="283"/>
      <c r="AK1526" s="283"/>
      <c r="AL1526" s="283"/>
      <c r="AM1526" s="282"/>
      <c r="AN1526" s="282"/>
      <c r="AO1526" s="282"/>
      <c r="AP1526" s="282"/>
      <c r="AQ1526" s="282"/>
      <c r="AR1526" s="282"/>
      <c r="AT1526" s="283"/>
      <c r="AU1526" s="283"/>
      <c r="AV1526" s="283"/>
      <c r="AW1526" s="283"/>
      <c r="AY1526" s="283"/>
      <c r="AZ1526" s="282"/>
      <c r="BA1526" s="283"/>
      <c r="BB1526" s="282"/>
      <c r="BC1526" s="282"/>
      <c r="BD1526" s="282"/>
      <c r="BE1526" s="283"/>
      <c r="BG1526" s="282"/>
      <c r="BH1526" s="282"/>
      <c r="BI1526" s="282"/>
      <c r="BL1526" s="421"/>
      <c r="BM1526" s="424"/>
      <c r="BN1526" s="424"/>
      <c r="BO1526" s="424"/>
      <c r="BP1526" s="424"/>
      <c r="BQ1526" s="421"/>
      <c r="BR1526" s="421"/>
      <c r="BV1526" s="282"/>
      <c r="BW1526" s="283"/>
      <c r="BY1526" s="283"/>
      <c r="BZ1526" s="283"/>
      <c r="CA1526" s="283"/>
      <c r="CB1526" s="282"/>
      <c r="CC1526" s="282"/>
      <c r="CD1526" s="282"/>
      <c r="CE1526" s="282"/>
      <c r="CG1526" s="427"/>
      <c r="CH1526" s="402"/>
      <c r="CI1526" s="424"/>
      <c r="CJ1526" s="282"/>
      <c r="CK1526" s="282"/>
      <c r="CL1526" s="283"/>
      <c r="CM1526" s="283"/>
      <c r="CP1526" s="282"/>
      <c r="DC1526" s="282"/>
      <c r="DD1526" s="282"/>
      <c r="DE1526" s="282"/>
      <c r="DF1526" s="282"/>
      <c r="DG1526" s="282"/>
      <c r="DH1526" s="282"/>
      <c r="DI1526" s="282"/>
      <c r="DJ1526" s="282"/>
      <c r="EF1526" s="495" t="str">
        <f>""&amp;(MID(数据表!AZ1526,1,MIN(FIND({"(";"（"},数据表!AZ1526&amp;"(（",1)-1)))&amp;""</f>
        <v/>
      </c>
      <c r="EG1526" s="495" t="str">
        <f>""&amp;(MID(数据表!AZ1526,1,MIN(FIND({0;1;2;3;4;5;6;7;8;9},数据表!AZ1526&amp;"1234567890",1)-1)))&amp;""</f>
        <v/>
      </c>
    </row>
    <row r="1527" spans="2:137" s="310" customFormat="1" ht="12" customHeight="1">
      <c r="B1527" s="286"/>
      <c r="C1527" s="286"/>
      <c r="D1527" s="286"/>
      <c r="E1527" s="479"/>
      <c r="F1527" s="282"/>
      <c r="G1527" s="283"/>
      <c r="H1527" s="421"/>
      <c r="I1527" s="421"/>
      <c r="J1527" s="283"/>
      <c r="K1527" s="421"/>
      <c r="L1527" s="282"/>
      <c r="N1527" s="282"/>
      <c r="S1527" s="282"/>
      <c r="T1527" s="283"/>
      <c r="U1527" s="283"/>
      <c r="V1527" s="283"/>
      <c r="W1527" s="283"/>
      <c r="X1527" s="283"/>
      <c r="Y1527" s="282"/>
      <c r="Z1527" s="282"/>
      <c r="AA1527" s="283"/>
      <c r="AB1527" s="282"/>
      <c r="AC1527" s="282"/>
      <c r="AD1527" s="282"/>
      <c r="AE1527" s="282"/>
      <c r="AF1527" s="283"/>
      <c r="AG1527" s="402"/>
      <c r="AH1527" s="283"/>
      <c r="AI1527" s="283"/>
      <c r="AJ1527" s="283"/>
      <c r="AK1527" s="283"/>
      <c r="AL1527" s="283"/>
      <c r="AM1527" s="282"/>
      <c r="AN1527" s="282"/>
      <c r="AO1527" s="282"/>
      <c r="AP1527" s="282"/>
      <c r="AQ1527" s="282"/>
      <c r="AR1527" s="282"/>
      <c r="AT1527" s="283"/>
      <c r="AU1527" s="283"/>
      <c r="AV1527" s="283"/>
      <c r="AW1527" s="283"/>
      <c r="AY1527" s="283"/>
      <c r="AZ1527" s="282"/>
      <c r="BA1527" s="283"/>
      <c r="BB1527" s="282"/>
      <c r="BC1527" s="282"/>
      <c r="BD1527" s="282"/>
      <c r="BE1527" s="283"/>
      <c r="BG1527" s="282"/>
      <c r="BH1527" s="282"/>
      <c r="BI1527" s="282"/>
      <c r="BL1527" s="421"/>
      <c r="BM1527" s="424"/>
      <c r="BN1527" s="424"/>
      <c r="BO1527" s="424"/>
      <c r="BP1527" s="424"/>
      <c r="BQ1527" s="421"/>
      <c r="BR1527" s="421"/>
      <c r="BV1527" s="282"/>
      <c r="BW1527" s="283"/>
      <c r="BY1527" s="283"/>
      <c r="BZ1527" s="283"/>
      <c r="CA1527" s="283"/>
      <c r="CB1527" s="282"/>
      <c r="CC1527" s="282"/>
      <c r="CD1527" s="282"/>
      <c r="CE1527" s="282"/>
      <c r="CG1527" s="427"/>
      <c r="CH1527" s="402"/>
      <c r="CI1527" s="424"/>
      <c r="CJ1527" s="282"/>
      <c r="CK1527" s="282"/>
      <c r="CL1527" s="283"/>
      <c r="CM1527" s="283"/>
      <c r="CP1527" s="282"/>
      <c r="DC1527" s="282"/>
      <c r="DD1527" s="282"/>
      <c r="DE1527" s="282"/>
      <c r="DF1527" s="282"/>
      <c r="DG1527" s="282"/>
      <c r="DH1527" s="282"/>
      <c r="DI1527" s="282"/>
      <c r="DJ1527" s="282"/>
      <c r="EF1527" s="495" t="str">
        <f>""&amp;(MID(数据表!AZ1527,1,MIN(FIND({"(";"（"},数据表!AZ1527&amp;"(（",1)-1)))&amp;""</f>
        <v/>
      </c>
      <c r="EG1527" s="495" t="str">
        <f>""&amp;(MID(数据表!AZ1527,1,MIN(FIND({0;1;2;3;4;5;6;7;8;9},数据表!AZ1527&amp;"1234567890",1)-1)))&amp;""</f>
        <v/>
      </c>
    </row>
    <row r="1528" spans="2:137" s="310" customFormat="1" ht="12" customHeight="1">
      <c r="B1528" s="286"/>
      <c r="C1528" s="286"/>
      <c r="D1528" s="286"/>
      <c r="E1528" s="479"/>
      <c r="F1528" s="282"/>
      <c r="G1528" s="283"/>
      <c r="H1528" s="421"/>
      <c r="I1528" s="421"/>
      <c r="J1528" s="283"/>
      <c r="K1528" s="421"/>
      <c r="L1528" s="282"/>
      <c r="N1528" s="282"/>
      <c r="S1528" s="282"/>
      <c r="T1528" s="283"/>
      <c r="U1528" s="283"/>
      <c r="V1528" s="283"/>
      <c r="W1528" s="283"/>
      <c r="X1528" s="283"/>
      <c r="Y1528" s="282"/>
      <c r="Z1528" s="282"/>
      <c r="AA1528" s="283"/>
      <c r="AB1528" s="282"/>
      <c r="AC1528" s="282"/>
      <c r="AD1528" s="282"/>
      <c r="AE1528" s="282"/>
      <c r="AF1528" s="283"/>
      <c r="AG1528" s="402"/>
      <c r="AH1528" s="283"/>
      <c r="AI1528" s="283"/>
      <c r="AJ1528" s="283"/>
      <c r="AK1528" s="283"/>
      <c r="AL1528" s="283"/>
      <c r="AM1528" s="282"/>
      <c r="AN1528" s="282"/>
      <c r="AO1528" s="282"/>
      <c r="AP1528" s="282"/>
      <c r="AQ1528" s="282"/>
      <c r="AR1528" s="282"/>
      <c r="AT1528" s="283"/>
      <c r="AU1528" s="283"/>
      <c r="AV1528" s="283"/>
      <c r="AW1528" s="283"/>
      <c r="AY1528" s="283"/>
      <c r="AZ1528" s="282"/>
      <c r="BA1528" s="283"/>
      <c r="BB1528" s="282"/>
      <c r="BC1528" s="282"/>
      <c r="BD1528" s="282"/>
      <c r="BE1528" s="283"/>
      <c r="BG1528" s="282"/>
      <c r="BH1528" s="282"/>
      <c r="BI1528" s="282"/>
      <c r="BL1528" s="421"/>
      <c r="BM1528" s="424"/>
      <c r="BN1528" s="424"/>
      <c r="BO1528" s="424"/>
      <c r="BP1528" s="424"/>
      <c r="BQ1528" s="421"/>
      <c r="BR1528" s="421"/>
      <c r="BV1528" s="282"/>
      <c r="BW1528" s="283"/>
      <c r="BY1528" s="283"/>
      <c r="BZ1528" s="283"/>
      <c r="CA1528" s="283"/>
      <c r="CB1528" s="282"/>
      <c r="CC1528" s="282"/>
      <c r="CD1528" s="282"/>
      <c r="CE1528" s="282"/>
      <c r="CG1528" s="427"/>
      <c r="CH1528" s="402"/>
      <c r="CI1528" s="424"/>
      <c r="CJ1528" s="282"/>
      <c r="CK1528" s="282"/>
      <c r="CL1528" s="283"/>
      <c r="CM1528" s="283"/>
      <c r="CP1528" s="282"/>
      <c r="DC1528" s="282"/>
      <c r="DD1528" s="282"/>
      <c r="DE1528" s="282"/>
      <c r="DF1528" s="282"/>
      <c r="DG1528" s="282"/>
      <c r="DH1528" s="282"/>
      <c r="DI1528" s="282"/>
      <c r="DJ1528" s="282"/>
      <c r="EF1528" s="495" t="str">
        <f>""&amp;(MID(数据表!AZ1528,1,MIN(FIND({"(";"（"},数据表!AZ1528&amp;"(（",1)-1)))&amp;""</f>
        <v/>
      </c>
      <c r="EG1528" s="495" t="str">
        <f>""&amp;(MID(数据表!AZ1528,1,MIN(FIND({0;1;2;3;4;5;6;7;8;9},数据表!AZ1528&amp;"1234567890",1)-1)))&amp;""</f>
        <v/>
      </c>
    </row>
    <row r="1529" spans="2:137" s="310" customFormat="1" ht="12" customHeight="1">
      <c r="B1529" s="286"/>
      <c r="C1529" s="286"/>
      <c r="D1529" s="286"/>
      <c r="E1529" s="479"/>
      <c r="F1529" s="282"/>
      <c r="G1529" s="283"/>
      <c r="H1529" s="421"/>
      <c r="I1529" s="421"/>
      <c r="J1529" s="283"/>
      <c r="K1529" s="421"/>
      <c r="L1529" s="282"/>
      <c r="N1529" s="282"/>
      <c r="S1529" s="282"/>
      <c r="T1529" s="283"/>
      <c r="U1529" s="283"/>
      <c r="V1529" s="283"/>
      <c r="W1529" s="283"/>
      <c r="X1529" s="283"/>
      <c r="Y1529" s="282"/>
      <c r="Z1529" s="282"/>
      <c r="AA1529" s="283"/>
      <c r="AB1529" s="282"/>
      <c r="AC1529" s="282"/>
      <c r="AD1529" s="282"/>
      <c r="AE1529" s="282"/>
      <c r="AF1529" s="283"/>
      <c r="AG1529" s="402"/>
      <c r="AH1529" s="283"/>
      <c r="AI1529" s="283"/>
      <c r="AJ1529" s="283"/>
      <c r="AK1529" s="283"/>
      <c r="AL1529" s="283"/>
      <c r="AM1529" s="282"/>
      <c r="AN1529" s="282"/>
      <c r="AO1529" s="282"/>
      <c r="AP1529" s="282"/>
      <c r="AQ1529" s="282"/>
      <c r="AR1529" s="282"/>
      <c r="AT1529" s="283"/>
      <c r="AU1529" s="283"/>
      <c r="AV1529" s="283"/>
      <c r="AW1529" s="283"/>
      <c r="AY1529" s="283"/>
      <c r="AZ1529" s="282"/>
      <c r="BA1529" s="283"/>
      <c r="BB1529" s="282"/>
      <c r="BC1529" s="282"/>
      <c r="BD1529" s="282"/>
      <c r="BE1529" s="283"/>
      <c r="BG1529" s="282"/>
      <c r="BH1529" s="282"/>
      <c r="BI1529" s="282"/>
      <c r="BL1529" s="421"/>
      <c r="BM1529" s="424"/>
      <c r="BN1529" s="424"/>
      <c r="BO1529" s="424"/>
      <c r="BP1529" s="424"/>
      <c r="BQ1529" s="421"/>
      <c r="BR1529" s="421"/>
      <c r="BV1529" s="282"/>
      <c r="BW1529" s="283"/>
      <c r="BY1529" s="283"/>
      <c r="BZ1529" s="283"/>
      <c r="CA1529" s="283"/>
      <c r="CB1529" s="282"/>
      <c r="CC1529" s="282"/>
      <c r="CD1529" s="282"/>
      <c r="CE1529" s="282"/>
      <c r="CG1529" s="427"/>
      <c r="CH1529" s="402"/>
      <c r="CI1529" s="424"/>
      <c r="CJ1529" s="282"/>
      <c r="CK1529" s="282"/>
      <c r="CL1529" s="283"/>
      <c r="CM1529" s="283"/>
      <c r="CP1529" s="282"/>
      <c r="DC1529" s="282"/>
      <c r="DD1529" s="282"/>
      <c r="DE1529" s="282"/>
      <c r="DF1529" s="282"/>
      <c r="DG1529" s="282"/>
      <c r="DH1529" s="282"/>
      <c r="DI1529" s="282"/>
      <c r="DJ1529" s="282"/>
      <c r="EF1529" s="495" t="str">
        <f>""&amp;(MID(数据表!AZ1529,1,MIN(FIND({"(";"（"},数据表!AZ1529&amp;"(（",1)-1)))&amp;""</f>
        <v/>
      </c>
      <c r="EG1529" s="495" t="str">
        <f>""&amp;(MID(数据表!AZ1529,1,MIN(FIND({0;1;2;3;4;5;6;7;8;9},数据表!AZ1529&amp;"1234567890",1)-1)))&amp;""</f>
        <v/>
      </c>
    </row>
    <row r="1530" spans="2:137" s="310" customFormat="1" ht="12" customHeight="1">
      <c r="B1530" s="286"/>
      <c r="C1530" s="286"/>
      <c r="D1530" s="286"/>
      <c r="E1530" s="479"/>
      <c r="F1530" s="282"/>
      <c r="G1530" s="283"/>
      <c r="H1530" s="421"/>
      <c r="I1530" s="421"/>
      <c r="J1530" s="283"/>
      <c r="K1530" s="421"/>
      <c r="L1530" s="282"/>
      <c r="N1530" s="282"/>
      <c r="S1530" s="282"/>
      <c r="T1530" s="283"/>
      <c r="U1530" s="283"/>
      <c r="V1530" s="283"/>
      <c r="W1530" s="283"/>
      <c r="X1530" s="283"/>
      <c r="Y1530" s="282"/>
      <c r="Z1530" s="282"/>
      <c r="AA1530" s="283"/>
      <c r="AB1530" s="282"/>
      <c r="AC1530" s="282"/>
      <c r="AD1530" s="282"/>
      <c r="AE1530" s="282"/>
      <c r="AF1530" s="283"/>
      <c r="AG1530" s="402"/>
      <c r="AH1530" s="283"/>
      <c r="AI1530" s="283"/>
      <c r="AJ1530" s="283"/>
      <c r="AK1530" s="283"/>
      <c r="AL1530" s="283"/>
      <c r="AM1530" s="282"/>
      <c r="AN1530" s="282"/>
      <c r="AO1530" s="282"/>
      <c r="AP1530" s="282"/>
      <c r="AQ1530" s="282"/>
      <c r="AR1530" s="282"/>
      <c r="AT1530" s="283"/>
      <c r="AU1530" s="283"/>
      <c r="AV1530" s="283"/>
      <c r="AW1530" s="283"/>
      <c r="AY1530" s="283"/>
      <c r="AZ1530" s="282"/>
      <c r="BA1530" s="283"/>
      <c r="BB1530" s="282"/>
      <c r="BC1530" s="282"/>
      <c r="BD1530" s="282"/>
      <c r="BE1530" s="283"/>
      <c r="BG1530" s="282"/>
      <c r="BH1530" s="282"/>
      <c r="BI1530" s="282"/>
      <c r="BL1530" s="421"/>
      <c r="BM1530" s="424"/>
      <c r="BN1530" s="424"/>
      <c r="BO1530" s="424"/>
      <c r="BP1530" s="424"/>
      <c r="BQ1530" s="421"/>
      <c r="BR1530" s="421"/>
      <c r="BV1530" s="282"/>
      <c r="BW1530" s="283"/>
      <c r="BY1530" s="283"/>
      <c r="BZ1530" s="283"/>
      <c r="CA1530" s="283"/>
      <c r="CB1530" s="282"/>
      <c r="CC1530" s="282"/>
      <c r="CD1530" s="282"/>
      <c r="CE1530" s="282"/>
      <c r="CG1530" s="427"/>
      <c r="CH1530" s="402"/>
      <c r="CI1530" s="424"/>
      <c r="CJ1530" s="282"/>
      <c r="CK1530" s="282"/>
      <c r="CL1530" s="283"/>
      <c r="CM1530" s="283"/>
      <c r="CP1530" s="282"/>
      <c r="DC1530" s="282"/>
      <c r="DD1530" s="282"/>
      <c r="DE1530" s="282"/>
      <c r="DF1530" s="282"/>
      <c r="DG1530" s="282"/>
      <c r="DH1530" s="282"/>
      <c r="DI1530" s="282"/>
      <c r="DJ1530" s="282"/>
      <c r="EF1530" s="495" t="str">
        <f>""&amp;(MID(数据表!AZ1530,1,MIN(FIND({"(";"（"},数据表!AZ1530&amp;"(（",1)-1)))&amp;""</f>
        <v/>
      </c>
      <c r="EG1530" s="495" t="str">
        <f>""&amp;(MID(数据表!AZ1530,1,MIN(FIND({0;1;2;3;4;5;6;7;8;9},数据表!AZ1530&amp;"1234567890",1)-1)))&amp;""</f>
        <v/>
      </c>
    </row>
    <row r="1531" spans="2:137" s="310" customFormat="1" ht="12" customHeight="1">
      <c r="B1531" s="286"/>
      <c r="C1531" s="286"/>
      <c r="D1531" s="286"/>
      <c r="E1531" s="479"/>
      <c r="F1531" s="282"/>
      <c r="G1531" s="283"/>
      <c r="H1531" s="421"/>
      <c r="I1531" s="421"/>
      <c r="J1531" s="283"/>
      <c r="K1531" s="421"/>
      <c r="L1531" s="282"/>
      <c r="N1531" s="282"/>
      <c r="S1531" s="282"/>
      <c r="T1531" s="283"/>
      <c r="U1531" s="283"/>
      <c r="V1531" s="283"/>
      <c r="W1531" s="283"/>
      <c r="X1531" s="283"/>
      <c r="Y1531" s="282"/>
      <c r="Z1531" s="282"/>
      <c r="AA1531" s="283"/>
      <c r="AB1531" s="282"/>
      <c r="AC1531" s="282"/>
      <c r="AD1531" s="282"/>
      <c r="AE1531" s="282"/>
      <c r="AF1531" s="283"/>
      <c r="AG1531" s="402"/>
      <c r="AH1531" s="283"/>
      <c r="AI1531" s="283"/>
      <c r="AJ1531" s="283"/>
      <c r="AK1531" s="283"/>
      <c r="AL1531" s="283"/>
      <c r="AM1531" s="282"/>
      <c r="AN1531" s="282"/>
      <c r="AO1531" s="282"/>
      <c r="AP1531" s="282"/>
      <c r="AQ1531" s="282"/>
      <c r="AR1531" s="282"/>
      <c r="AT1531" s="283"/>
      <c r="AU1531" s="283"/>
      <c r="AV1531" s="283"/>
      <c r="AW1531" s="283"/>
      <c r="AY1531" s="283"/>
      <c r="AZ1531" s="282"/>
      <c r="BA1531" s="283"/>
      <c r="BB1531" s="282"/>
      <c r="BC1531" s="282"/>
      <c r="BD1531" s="282"/>
      <c r="BE1531" s="283"/>
      <c r="BG1531" s="282"/>
      <c r="BH1531" s="282"/>
      <c r="BI1531" s="282"/>
      <c r="BL1531" s="421"/>
      <c r="BM1531" s="424"/>
      <c r="BN1531" s="424"/>
      <c r="BO1531" s="424"/>
      <c r="BP1531" s="424"/>
      <c r="BQ1531" s="421"/>
      <c r="BR1531" s="421"/>
      <c r="BV1531" s="282"/>
      <c r="BW1531" s="283"/>
      <c r="BY1531" s="283"/>
      <c r="BZ1531" s="283"/>
      <c r="CA1531" s="283"/>
      <c r="CB1531" s="282"/>
      <c r="CC1531" s="282"/>
      <c r="CD1531" s="282"/>
      <c r="CE1531" s="282"/>
      <c r="CG1531" s="427"/>
      <c r="CH1531" s="402"/>
      <c r="CI1531" s="424"/>
      <c r="CJ1531" s="282"/>
      <c r="CK1531" s="282"/>
      <c r="CL1531" s="283"/>
      <c r="CM1531" s="283"/>
      <c r="CP1531" s="282"/>
      <c r="DC1531" s="282"/>
      <c r="DD1531" s="282"/>
      <c r="DE1531" s="282"/>
      <c r="DF1531" s="282"/>
      <c r="DG1531" s="282"/>
      <c r="DH1531" s="282"/>
      <c r="DI1531" s="282"/>
      <c r="DJ1531" s="282"/>
      <c r="EF1531" s="495" t="str">
        <f>""&amp;(MID(数据表!AZ1531,1,MIN(FIND({"(";"（"},数据表!AZ1531&amp;"(（",1)-1)))&amp;""</f>
        <v/>
      </c>
      <c r="EG1531" s="495" t="str">
        <f>""&amp;(MID(数据表!AZ1531,1,MIN(FIND({0;1;2;3;4;5;6;7;8;9},数据表!AZ1531&amp;"1234567890",1)-1)))&amp;""</f>
        <v/>
      </c>
    </row>
    <row r="1532" spans="2:137" s="310" customFormat="1" ht="12" customHeight="1">
      <c r="B1532" s="286"/>
      <c r="C1532" s="286"/>
      <c r="D1532" s="286"/>
      <c r="E1532" s="479"/>
      <c r="F1532" s="282"/>
      <c r="G1532" s="283"/>
      <c r="H1532" s="421"/>
      <c r="I1532" s="421"/>
      <c r="J1532" s="283"/>
      <c r="K1532" s="421"/>
      <c r="L1532" s="282"/>
      <c r="N1532" s="282"/>
      <c r="S1532" s="282"/>
      <c r="T1532" s="283"/>
      <c r="U1532" s="283"/>
      <c r="V1532" s="283"/>
      <c r="W1532" s="283"/>
      <c r="X1532" s="283"/>
      <c r="Y1532" s="282"/>
      <c r="Z1532" s="282"/>
      <c r="AA1532" s="283"/>
      <c r="AB1532" s="282"/>
      <c r="AC1532" s="282"/>
      <c r="AD1532" s="282"/>
      <c r="AE1532" s="282"/>
      <c r="AF1532" s="283"/>
      <c r="AG1532" s="402"/>
      <c r="AH1532" s="283"/>
      <c r="AI1532" s="283"/>
      <c r="AJ1532" s="283"/>
      <c r="AK1532" s="283"/>
      <c r="AL1532" s="283"/>
      <c r="AM1532" s="282"/>
      <c r="AN1532" s="282"/>
      <c r="AO1532" s="282"/>
      <c r="AP1532" s="282"/>
      <c r="AQ1532" s="282"/>
      <c r="AR1532" s="282"/>
      <c r="AT1532" s="283"/>
      <c r="AU1532" s="283"/>
      <c r="AV1532" s="283"/>
      <c r="AW1532" s="283"/>
      <c r="AY1532" s="283"/>
      <c r="AZ1532" s="282"/>
      <c r="BA1532" s="283"/>
      <c r="BB1532" s="282"/>
      <c r="BC1532" s="282"/>
      <c r="BD1532" s="282"/>
      <c r="BE1532" s="283"/>
      <c r="BG1532" s="282"/>
      <c r="BH1532" s="282"/>
      <c r="BI1532" s="282"/>
      <c r="BL1532" s="421"/>
      <c r="BM1532" s="424"/>
      <c r="BN1532" s="424"/>
      <c r="BO1532" s="424"/>
      <c r="BP1532" s="424"/>
      <c r="BQ1532" s="421"/>
      <c r="BR1532" s="421"/>
      <c r="BV1532" s="282"/>
      <c r="BW1532" s="283"/>
      <c r="BY1532" s="283"/>
      <c r="BZ1532" s="283"/>
      <c r="CA1532" s="283"/>
      <c r="CB1532" s="282"/>
      <c r="CC1532" s="282"/>
      <c r="CD1532" s="282"/>
      <c r="CE1532" s="282"/>
      <c r="CG1532" s="427"/>
      <c r="CH1532" s="402"/>
      <c r="CI1532" s="424"/>
      <c r="CJ1532" s="282"/>
      <c r="CK1532" s="282"/>
      <c r="CL1532" s="283"/>
      <c r="CM1532" s="283"/>
      <c r="CP1532" s="282"/>
      <c r="DC1532" s="282"/>
      <c r="DD1532" s="282"/>
      <c r="DE1532" s="282"/>
      <c r="DF1532" s="282"/>
      <c r="DG1532" s="282"/>
      <c r="DH1532" s="282"/>
      <c r="DI1532" s="282"/>
      <c r="DJ1532" s="282"/>
      <c r="EF1532" s="495" t="str">
        <f>""&amp;(MID(数据表!AZ1532,1,MIN(FIND({"(";"（"},数据表!AZ1532&amp;"(（",1)-1)))&amp;""</f>
        <v/>
      </c>
      <c r="EG1532" s="495" t="str">
        <f>""&amp;(MID(数据表!AZ1532,1,MIN(FIND({0;1;2;3;4;5;6;7;8;9},数据表!AZ1532&amp;"1234567890",1)-1)))&amp;""</f>
        <v/>
      </c>
    </row>
    <row r="1533" spans="2:137" s="310" customFormat="1" ht="12" customHeight="1">
      <c r="B1533" s="286"/>
      <c r="C1533" s="286"/>
      <c r="D1533" s="286"/>
      <c r="E1533" s="479"/>
      <c r="F1533" s="282"/>
      <c r="G1533" s="283"/>
      <c r="H1533" s="421"/>
      <c r="I1533" s="421"/>
      <c r="J1533" s="283"/>
      <c r="K1533" s="421"/>
      <c r="L1533" s="282"/>
      <c r="N1533" s="282"/>
      <c r="S1533" s="282"/>
      <c r="T1533" s="283"/>
      <c r="U1533" s="283"/>
      <c r="V1533" s="283"/>
      <c r="W1533" s="283"/>
      <c r="X1533" s="283"/>
      <c r="Y1533" s="282"/>
      <c r="Z1533" s="282"/>
      <c r="AA1533" s="283"/>
      <c r="AB1533" s="282"/>
      <c r="AC1533" s="282"/>
      <c r="AD1533" s="282"/>
      <c r="AE1533" s="282"/>
      <c r="AF1533" s="283"/>
      <c r="AG1533" s="402"/>
      <c r="AH1533" s="283"/>
      <c r="AI1533" s="283"/>
      <c r="AJ1533" s="283"/>
      <c r="AK1533" s="283"/>
      <c r="AL1533" s="283"/>
      <c r="AM1533" s="282"/>
      <c r="AN1533" s="282"/>
      <c r="AO1533" s="282"/>
      <c r="AP1533" s="282"/>
      <c r="AQ1533" s="282"/>
      <c r="AR1533" s="282"/>
      <c r="AT1533" s="283"/>
      <c r="AU1533" s="283"/>
      <c r="AV1533" s="283"/>
      <c r="AW1533" s="283"/>
      <c r="AY1533" s="283"/>
      <c r="AZ1533" s="282"/>
      <c r="BA1533" s="283"/>
      <c r="BB1533" s="282"/>
      <c r="BC1533" s="282"/>
      <c r="BD1533" s="282"/>
      <c r="BE1533" s="283"/>
      <c r="BG1533" s="282"/>
      <c r="BH1533" s="282"/>
      <c r="BI1533" s="282"/>
      <c r="BL1533" s="421"/>
      <c r="BM1533" s="424"/>
      <c r="BN1533" s="424"/>
      <c r="BO1533" s="424"/>
      <c r="BP1533" s="424"/>
      <c r="BQ1533" s="421"/>
      <c r="BR1533" s="421"/>
      <c r="BV1533" s="282"/>
      <c r="BW1533" s="283"/>
      <c r="BY1533" s="283"/>
      <c r="BZ1533" s="283"/>
      <c r="CA1533" s="283"/>
      <c r="CB1533" s="282"/>
      <c r="CC1533" s="282"/>
      <c r="CD1533" s="282"/>
      <c r="CE1533" s="282"/>
      <c r="CG1533" s="427"/>
      <c r="CH1533" s="402"/>
      <c r="CI1533" s="424"/>
      <c r="CJ1533" s="282"/>
      <c r="CK1533" s="282"/>
      <c r="CL1533" s="283"/>
      <c r="CM1533" s="283"/>
      <c r="CP1533" s="282"/>
      <c r="DC1533" s="282"/>
      <c r="DD1533" s="282"/>
      <c r="DE1533" s="282"/>
      <c r="DF1533" s="282"/>
      <c r="DG1533" s="282"/>
      <c r="DH1533" s="282"/>
      <c r="DI1533" s="282"/>
      <c r="DJ1533" s="282"/>
      <c r="EF1533" s="495" t="str">
        <f>""&amp;(MID(数据表!AZ1533,1,MIN(FIND({"(";"（"},数据表!AZ1533&amp;"(（",1)-1)))&amp;""</f>
        <v/>
      </c>
      <c r="EG1533" s="495" t="str">
        <f>""&amp;(MID(数据表!AZ1533,1,MIN(FIND({0;1;2;3;4;5;6;7;8;9},数据表!AZ1533&amp;"1234567890",1)-1)))&amp;""</f>
        <v/>
      </c>
    </row>
    <row r="1534" spans="2:137" s="310" customFormat="1" ht="12" customHeight="1">
      <c r="B1534" s="286"/>
      <c r="C1534" s="286"/>
      <c r="D1534" s="286"/>
      <c r="E1534" s="479"/>
      <c r="F1534" s="282"/>
      <c r="G1534" s="283"/>
      <c r="H1534" s="421"/>
      <c r="I1534" s="421"/>
      <c r="J1534" s="283"/>
      <c r="K1534" s="421"/>
      <c r="L1534" s="282"/>
      <c r="N1534" s="282"/>
      <c r="S1534" s="282"/>
      <c r="T1534" s="283"/>
      <c r="U1534" s="283"/>
      <c r="V1534" s="283"/>
      <c r="W1534" s="283"/>
      <c r="X1534" s="283"/>
      <c r="Y1534" s="282"/>
      <c r="Z1534" s="282"/>
      <c r="AA1534" s="283"/>
      <c r="AB1534" s="282"/>
      <c r="AC1534" s="282"/>
      <c r="AD1534" s="282"/>
      <c r="AE1534" s="282"/>
      <c r="AF1534" s="283"/>
      <c r="AG1534" s="402"/>
      <c r="AH1534" s="283"/>
      <c r="AI1534" s="283"/>
      <c r="AJ1534" s="283"/>
      <c r="AK1534" s="283"/>
      <c r="AL1534" s="283"/>
      <c r="AM1534" s="282"/>
      <c r="AN1534" s="282"/>
      <c r="AO1534" s="282"/>
      <c r="AP1534" s="282"/>
      <c r="AQ1534" s="282"/>
      <c r="AR1534" s="282"/>
      <c r="AT1534" s="283"/>
      <c r="AU1534" s="283"/>
      <c r="AV1534" s="283"/>
      <c r="AW1534" s="283"/>
      <c r="AY1534" s="283"/>
      <c r="AZ1534" s="282"/>
      <c r="BA1534" s="283"/>
      <c r="BB1534" s="282"/>
      <c r="BC1534" s="282"/>
      <c r="BD1534" s="282"/>
      <c r="BE1534" s="283"/>
      <c r="BG1534" s="282"/>
      <c r="BH1534" s="282"/>
      <c r="BI1534" s="282"/>
      <c r="BL1534" s="421"/>
      <c r="BM1534" s="424"/>
      <c r="BN1534" s="424"/>
      <c r="BO1534" s="424"/>
      <c r="BP1534" s="424"/>
      <c r="BQ1534" s="421"/>
      <c r="BR1534" s="421"/>
      <c r="BV1534" s="282"/>
      <c r="BW1534" s="283"/>
      <c r="BY1534" s="283"/>
      <c r="BZ1534" s="283"/>
      <c r="CA1534" s="283"/>
      <c r="CB1534" s="282"/>
      <c r="CC1534" s="282"/>
      <c r="CD1534" s="282"/>
      <c r="CE1534" s="282"/>
      <c r="CG1534" s="427"/>
      <c r="CH1534" s="402"/>
      <c r="CI1534" s="424"/>
      <c r="CJ1534" s="282"/>
      <c r="CK1534" s="282"/>
      <c r="CL1534" s="283"/>
      <c r="CM1534" s="283"/>
      <c r="CP1534" s="282"/>
      <c r="DC1534" s="282"/>
      <c r="DD1534" s="282"/>
      <c r="DE1534" s="282"/>
      <c r="DF1534" s="282"/>
      <c r="DG1534" s="282"/>
      <c r="DH1534" s="282"/>
      <c r="DI1534" s="282"/>
      <c r="DJ1534" s="282"/>
      <c r="EF1534" s="495" t="str">
        <f>""&amp;(MID(数据表!AZ1534,1,MIN(FIND({"(";"（"},数据表!AZ1534&amp;"(（",1)-1)))&amp;""</f>
        <v/>
      </c>
      <c r="EG1534" s="495" t="str">
        <f>""&amp;(MID(数据表!AZ1534,1,MIN(FIND({0;1;2;3;4;5;6;7;8;9},数据表!AZ1534&amp;"1234567890",1)-1)))&amp;""</f>
        <v/>
      </c>
    </row>
    <row r="1535" spans="2:137" s="310" customFormat="1" ht="12" customHeight="1">
      <c r="B1535" s="286"/>
      <c r="C1535" s="286"/>
      <c r="D1535" s="286"/>
      <c r="E1535" s="479"/>
      <c r="F1535" s="282"/>
      <c r="G1535" s="283"/>
      <c r="H1535" s="421"/>
      <c r="I1535" s="421"/>
      <c r="J1535" s="283"/>
      <c r="K1535" s="421"/>
      <c r="L1535" s="282"/>
      <c r="N1535" s="282"/>
      <c r="S1535" s="282"/>
      <c r="T1535" s="283"/>
      <c r="U1535" s="283"/>
      <c r="V1535" s="283"/>
      <c r="W1535" s="283"/>
      <c r="X1535" s="283"/>
      <c r="Y1535" s="282"/>
      <c r="Z1535" s="282"/>
      <c r="AA1535" s="283"/>
      <c r="AB1535" s="282"/>
      <c r="AC1535" s="282"/>
      <c r="AD1535" s="282"/>
      <c r="AE1535" s="282"/>
      <c r="AF1535" s="283"/>
      <c r="AG1535" s="402"/>
      <c r="AH1535" s="283"/>
      <c r="AI1535" s="283"/>
      <c r="AJ1535" s="283"/>
      <c r="AK1535" s="283"/>
      <c r="AL1535" s="283"/>
      <c r="AM1535" s="282"/>
      <c r="AN1535" s="282"/>
      <c r="AO1535" s="282"/>
      <c r="AP1535" s="282"/>
      <c r="AQ1535" s="282"/>
      <c r="AR1535" s="282"/>
      <c r="AT1535" s="283"/>
      <c r="AU1535" s="283"/>
      <c r="AV1535" s="283"/>
      <c r="AW1535" s="283"/>
      <c r="AY1535" s="283"/>
      <c r="AZ1535" s="282"/>
      <c r="BA1535" s="283"/>
      <c r="BB1535" s="282"/>
      <c r="BC1535" s="282"/>
      <c r="BD1535" s="282"/>
      <c r="BE1535" s="283"/>
      <c r="BG1535" s="282"/>
      <c r="BH1535" s="282"/>
      <c r="BI1535" s="282"/>
      <c r="BL1535" s="421"/>
      <c r="BM1535" s="424"/>
      <c r="BN1535" s="424"/>
      <c r="BO1535" s="424"/>
      <c r="BP1535" s="424"/>
      <c r="BQ1535" s="421"/>
      <c r="BR1535" s="421"/>
      <c r="BV1535" s="282"/>
      <c r="BW1535" s="283"/>
      <c r="BY1535" s="283"/>
      <c r="BZ1535" s="283"/>
      <c r="CA1535" s="283"/>
      <c r="CB1535" s="282"/>
      <c r="CC1535" s="282"/>
      <c r="CD1535" s="282"/>
      <c r="CE1535" s="282"/>
      <c r="CG1535" s="427"/>
      <c r="CH1535" s="402"/>
      <c r="CI1535" s="424"/>
      <c r="CJ1535" s="282"/>
      <c r="CK1535" s="282"/>
      <c r="CL1535" s="283"/>
      <c r="CM1535" s="283"/>
      <c r="CP1535" s="282"/>
      <c r="DC1535" s="282"/>
      <c r="DD1535" s="282"/>
      <c r="DE1535" s="282"/>
      <c r="DF1535" s="282"/>
      <c r="DG1535" s="282"/>
      <c r="DH1535" s="282"/>
      <c r="DI1535" s="282"/>
      <c r="DJ1535" s="282"/>
      <c r="EF1535" s="495" t="str">
        <f>""&amp;(MID(数据表!AZ1535,1,MIN(FIND({"(";"（"},数据表!AZ1535&amp;"(（",1)-1)))&amp;""</f>
        <v/>
      </c>
      <c r="EG1535" s="495" t="str">
        <f>""&amp;(MID(数据表!AZ1535,1,MIN(FIND({0;1;2;3;4;5;6;7;8;9},数据表!AZ1535&amp;"1234567890",1)-1)))&amp;""</f>
        <v/>
      </c>
    </row>
    <row r="1536" spans="2:137" s="310" customFormat="1" ht="12" customHeight="1">
      <c r="B1536" s="286"/>
      <c r="C1536" s="286"/>
      <c r="D1536" s="286"/>
      <c r="E1536" s="479"/>
      <c r="F1536" s="282"/>
      <c r="G1536" s="283"/>
      <c r="H1536" s="421"/>
      <c r="I1536" s="421"/>
      <c r="J1536" s="283"/>
      <c r="K1536" s="421"/>
      <c r="L1536" s="282"/>
      <c r="N1536" s="282"/>
      <c r="S1536" s="282"/>
      <c r="T1536" s="283"/>
      <c r="U1536" s="283"/>
      <c r="V1536" s="283"/>
      <c r="W1536" s="283"/>
      <c r="X1536" s="283"/>
      <c r="Y1536" s="282"/>
      <c r="Z1536" s="282"/>
      <c r="AA1536" s="283"/>
      <c r="AB1536" s="282"/>
      <c r="AC1536" s="282"/>
      <c r="AD1536" s="282"/>
      <c r="AE1536" s="282"/>
      <c r="AF1536" s="283"/>
      <c r="AG1536" s="402"/>
      <c r="AH1536" s="283"/>
      <c r="AI1536" s="283"/>
      <c r="AJ1536" s="283"/>
      <c r="AK1536" s="283"/>
      <c r="AL1536" s="283"/>
      <c r="AM1536" s="282"/>
      <c r="AN1536" s="282"/>
      <c r="AO1536" s="282"/>
      <c r="AP1536" s="282"/>
      <c r="AQ1536" s="282"/>
      <c r="AR1536" s="282"/>
      <c r="AT1536" s="283"/>
      <c r="AU1536" s="283"/>
      <c r="AV1536" s="283"/>
      <c r="AW1536" s="283"/>
      <c r="AY1536" s="283"/>
      <c r="AZ1536" s="282"/>
      <c r="BA1536" s="283"/>
      <c r="BB1536" s="282"/>
      <c r="BC1536" s="282"/>
      <c r="BD1536" s="282"/>
      <c r="BE1536" s="283"/>
      <c r="BG1536" s="282"/>
      <c r="BH1536" s="282"/>
      <c r="BI1536" s="282"/>
      <c r="BL1536" s="421"/>
      <c r="BM1536" s="424"/>
      <c r="BN1536" s="424"/>
      <c r="BO1536" s="424"/>
      <c r="BP1536" s="424"/>
      <c r="BQ1536" s="421"/>
      <c r="BR1536" s="421"/>
      <c r="BV1536" s="282"/>
      <c r="BW1536" s="283"/>
      <c r="BY1536" s="283"/>
      <c r="BZ1536" s="283"/>
      <c r="CA1536" s="283"/>
      <c r="CB1536" s="282"/>
      <c r="CC1536" s="282"/>
      <c r="CD1536" s="282"/>
      <c r="CE1536" s="282"/>
      <c r="CG1536" s="427"/>
      <c r="CH1536" s="402"/>
      <c r="CI1536" s="424"/>
      <c r="CJ1536" s="282"/>
      <c r="CK1536" s="282"/>
      <c r="CL1536" s="283"/>
      <c r="CM1536" s="283"/>
      <c r="CP1536" s="282"/>
      <c r="DC1536" s="282"/>
      <c r="DD1536" s="282"/>
      <c r="DE1536" s="282"/>
      <c r="DF1536" s="282"/>
      <c r="DG1536" s="282"/>
      <c r="DH1536" s="282"/>
      <c r="DI1536" s="282"/>
      <c r="DJ1536" s="282"/>
      <c r="EF1536" s="495" t="str">
        <f>""&amp;(MID(数据表!AZ1536,1,MIN(FIND({"(";"（"},数据表!AZ1536&amp;"(（",1)-1)))&amp;""</f>
        <v/>
      </c>
      <c r="EG1536" s="495" t="str">
        <f>""&amp;(MID(数据表!AZ1536,1,MIN(FIND({0;1;2;3;4;5;6;7;8;9},数据表!AZ1536&amp;"1234567890",1)-1)))&amp;""</f>
        <v/>
      </c>
    </row>
    <row r="1537" spans="2:137" s="310" customFormat="1" ht="12" customHeight="1">
      <c r="B1537" s="286"/>
      <c r="C1537" s="286"/>
      <c r="D1537" s="286"/>
      <c r="E1537" s="479"/>
      <c r="F1537" s="282"/>
      <c r="G1537" s="283"/>
      <c r="H1537" s="421"/>
      <c r="I1537" s="421"/>
      <c r="J1537" s="283"/>
      <c r="K1537" s="421"/>
      <c r="L1537" s="282"/>
      <c r="N1537" s="282"/>
      <c r="S1537" s="282"/>
      <c r="T1537" s="283"/>
      <c r="U1537" s="283"/>
      <c r="V1537" s="283"/>
      <c r="W1537" s="283"/>
      <c r="X1537" s="283"/>
      <c r="Y1537" s="282"/>
      <c r="Z1537" s="282"/>
      <c r="AA1537" s="283"/>
      <c r="AB1537" s="282"/>
      <c r="AC1537" s="282"/>
      <c r="AD1537" s="282"/>
      <c r="AE1537" s="282"/>
      <c r="AF1537" s="283"/>
      <c r="AG1537" s="402"/>
      <c r="AH1537" s="283"/>
      <c r="AI1537" s="283"/>
      <c r="AJ1537" s="283"/>
      <c r="AK1537" s="283"/>
      <c r="AL1537" s="283"/>
      <c r="AM1537" s="282"/>
      <c r="AN1537" s="282"/>
      <c r="AO1537" s="282"/>
      <c r="AP1537" s="282"/>
      <c r="AQ1537" s="282"/>
      <c r="AR1537" s="282"/>
      <c r="AT1537" s="283"/>
      <c r="AU1537" s="283"/>
      <c r="AV1537" s="283"/>
      <c r="AW1537" s="283"/>
      <c r="AY1537" s="283"/>
      <c r="AZ1537" s="282"/>
      <c r="BA1537" s="283"/>
      <c r="BB1537" s="282"/>
      <c r="BC1537" s="282"/>
      <c r="BD1537" s="282"/>
      <c r="BE1537" s="283"/>
      <c r="BG1537" s="282"/>
      <c r="BH1537" s="282"/>
      <c r="BI1537" s="282"/>
      <c r="BL1537" s="421"/>
      <c r="BM1537" s="424"/>
      <c r="BN1537" s="424"/>
      <c r="BO1537" s="424"/>
      <c r="BP1537" s="424"/>
      <c r="BQ1537" s="421"/>
      <c r="BR1537" s="421"/>
      <c r="BV1537" s="282"/>
      <c r="BW1537" s="283"/>
      <c r="BY1537" s="283"/>
      <c r="BZ1537" s="283"/>
      <c r="CA1537" s="283"/>
      <c r="CB1537" s="282"/>
      <c r="CC1537" s="282"/>
      <c r="CD1537" s="282"/>
      <c r="CE1537" s="282"/>
      <c r="CG1537" s="427"/>
      <c r="CH1537" s="402"/>
      <c r="CI1537" s="424"/>
      <c r="CJ1537" s="282"/>
      <c r="CK1537" s="282"/>
      <c r="CL1537" s="283"/>
      <c r="CM1537" s="283"/>
      <c r="CP1537" s="282"/>
      <c r="DC1537" s="282"/>
      <c r="DD1537" s="282"/>
      <c r="DE1537" s="282"/>
      <c r="DF1537" s="282"/>
      <c r="DG1537" s="282"/>
      <c r="DH1537" s="282"/>
      <c r="DI1537" s="282"/>
      <c r="DJ1537" s="282"/>
      <c r="EF1537" s="495" t="str">
        <f>""&amp;(MID(数据表!AZ1537,1,MIN(FIND({"(";"（"},数据表!AZ1537&amp;"(（",1)-1)))&amp;""</f>
        <v/>
      </c>
      <c r="EG1537" s="495" t="str">
        <f>""&amp;(MID(数据表!AZ1537,1,MIN(FIND({0;1;2;3;4;5;6;7;8;9},数据表!AZ1537&amp;"1234567890",1)-1)))&amp;""</f>
        <v/>
      </c>
    </row>
    <row r="1538" spans="2:137" s="310" customFormat="1" ht="12" customHeight="1">
      <c r="B1538" s="286"/>
      <c r="C1538" s="286"/>
      <c r="D1538" s="286"/>
      <c r="E1538" s="479"/>
      <c r="F1538" s="282"/>
      <c r="G1538" s="283"/>
      <c r="H1538" s="421"/>
      <c r="I1538" s="421"/>
      <c r="J1538" s="283"/>
      <c r="K1538" s="421"/>
      <c r="L1538" s="282"/>
      <c r="N1538" s="282"/>
      <c r="S1538" s="282"/>
      <c r="T1538" s="283"/>
      <c r="U1538" s="283"/>
      <c r="V1538" s="283"/>
      <c r="W1538" s="283"/>
      <c r="X1538" s="283"/>
      <c r="Y1538" s="282"/>
      <c r="Z1538" s="282"/>
      <c r="AA1538" s="283"/>
      <c r="AB1538" s="282"/>
      <c r="AC1538" s="282"/>
      <c r="AD1538" s="282"/>
      <c r="AE1538" s="282"/>
      <c r="AF1538" s="283"/>
      <c r="AG1538" s="402"/>
      <c r="AH1538" s="283"/>
      <c r="AI1538" s="283"/>
      <c r="AJ1538" s="283"/>
      <c r="AK1538" s="283"/>
      <c r="AL1538" s="283"/>
      <c r="AM1538" s="282"/>
      <c r="AN1538" s="282"/>
      <c r="AO1538" s="282"/>
      <c r="AP1538" s="282"/>
      <c r="AQ1538" s="282"/>
      <c r="AR1538" s="282"/>
      <c r="AT1538" s="283"/>
      <c r="AU1538" s="283"/>
      <c r="AV1538" s="283"/>
      <c r="AW1538" s="283"/>
      <c r="AY1538" s="283"/>
      <c r="AZ1538" s="282"/>
      <c r="BA1538" s="283"/>
      <c r="BB1538" s="282"/>
      <c r="BC1538" s="282"/>
      <c r="BD1538" s="282"/>
      <c r="BE1538" s="283"/>
      <c r="BG1538" s="282"/>
      <c r="BH1538" s="282"/>
      <c r="BI1538" s="282"/>
      <c r="BL1538" s="421"/>
      <c r="BM1538" s="424"/>
      <c r="BN1538" s="424"/>
      <c r="BO1538" s="424"/>
      <c r="BP1538" s="424"/>
      <c r="BQ1538" s="421"/>
      <c r="BR1538" s="421"/>
      <c r="BV1538" s="282"/>
      <c r="BW1538" s="283"/>
      <c r="BY1538" s="283"/>
      <c r="BZ1538" s="283"/>
      <c r="CA1538" s="283"/>
      <c r="CB1538" s="282"/>
      <c r="CC1538" s="282"/>
      <c r="CD1538" s="282"/>
      <c r="CE1538" s="282"/>
      <c r="CG1538" s="427"/>
      <c r="CH1538" s="402"/>
      <c r="CI1538" s="424"/>
      <c r="CJ1538" s="282"/>
      <c r="CK1538" s="282"/>
      <c r="CL1538" s="283"/>
      <c r="CM1538" s="283"/>
      <c r="CP1538" s="282"/>
      <c r="DC1538" s="282"/>
      <c r="DD1538" s="282"/>
      <c r="DE1538" s="282"/>
      <c r="DF1538" s="282"/>
      <c r="DG1538" s="282"/>
      <c r="DH1538" s="282"/>
      <c r="DI1538" s="282"/>
      <c r="DJ1538" s="282"/>
      <c r="EF1538" s="495" t="str">
        <f>""&amp;(MID(数据表!AZ1538,1,MIN(FIND({"(";"（"},数据表!AZ1538&amp;"(（",1)-1)))&amp;""</f>
        <v/>
      </c>
      <c r="EG1538" s="495" t="str">
        <f>""&amp;(MID(数据表!AZ1538,1,MIN(FIND({0;1;2;3;4;5;6;7;8;9},数据表!AZ1538&amp;"1234567890",1)-1)))&amp;""</f>
        <v/>
      </c>
    </row>
    <row r="1539" spans="2:137" s="310" customFormat="1" ht="12" customHeight="1">
      <c r="B1539" s="286"/>
      <c r="C1539" s="286"/>
      <c r="D1539" s="286"/>
      <c r="E1539" s="479"/>
      <c r="F1539" s="282"/>
      <c r="G1539" s="283"/>
      <c r="H1539" s="421"/>
      <c r="I1539" s="421"/>
      <c r="J1539" s="283"/>
      <c r="K1539" s="421"/>
      <c r="L1539" s="282"/>
      <c r="N1539" s="282"/>
      <c r="S1539" s="282"/>
      <c r="T1539" s="283"/>
      <c r="U1539" s="283"/>
      <c r="V1539" s="283"/>
      <c r="W1539" s="283"/>
      <c r="X1539" s="283"/>
      <c r="Y1539" s="282"/>
      <c r="Z1539" s="282"/>
      <c r="AA1539" s="283"/>
      <c r="AB1539" s="282"/>
      <c r="AC1539" s="282"/>
      <c r="AD1539" s="282"/>
      <c r="AE1539" s="282"/>
      <c r="AF1539" s="283"/>
      <c r="AG1539" s="402"/>
      <c r="AH1539" s="283"/>
      <c r="AI1539" s="283"/>
      <c r="AJ1539" s="283"/>
      <c r="AK1539" s="283"/>
      <c r="AL1539" s="283"/>
      <c r="AM1539" s="282"/>
      <c r="AN1539" s="282"/>
      <c r="AO1539" s="282"/>
      <c r="AP1539" s="282"/>
      <c r="AQ1539" s="282"/>
      <c r="AR1539" s="282"/>
      <c r="AT1539" s="283"/>
      <c r="AU1539" s="283"/>
      <c r="AV1539" s="283"/>
      <c r="AW1539" s="283"/>
      <c r="AY1539" s="283"/>
      <c r="AZ1539" s="282"/>
      <c r="BA1539" s="283"/>
      <c r="BB1539" s="282"/>
      <c r="BC1539" s="282"/>
      <c r="BD1539" s="282"/>
      <c r="BE1539" s="283"/>
      <c r="BG1539" s="282"/>
      <c r="BH1539" s="282"/>
      <c r="BI1539" s="282"/>
      <c r="BL1539" s="421"/>
      <c r="BM1539" s="424"/>
      <c r="BN1539" s="424"/>
      <c r="BO1539" s="424"/>
      <c r="BP1539" s="424"/>
      <c r="BQ1539" s="421"/>
      <c r="BR1539" s="421"/>
      <c r="BV1539" s="282"/>
      <c r="BW1539" s="283"/>
      <c r="BY1539" s="283"/>
      <c r="BZ1539" s="283"/>
      <c r="CA1539" s="283"/>
      <c r="CB1539" s="282"/>
      <c r="CC1539" s="282"/>
      <c r="CD1539" s="282"/>
      <c r="CE1539" s="282"/>
      <c r="CG1539" s="427"/>
      <c r="CH1539" s="402"/>
      <c r="CI1539" s="424"/>
      <c r="CJ1539" s="282"/>
      <c r="CK1539" s="282"/>
      <c r="CL1539" s="283"/>
      <c r="CM1539" s="283"/>
      <c r="CP1539" s="282"/>
      <c r="DC1539" s="282"/>
      <c r="DD1539" s="282"/>
      <c r="DE1539" s="282"/>
      <c r="DF1539" s="282"/>
      <c r="DG1539" s="282"/>
      <c r="DH1539" s="282"/>
      <c r="DI1539" s="282"/>
      <c r="DJ1539" s="282"/>
      <c r="EF1539" s="495" t="str">
        <f>""&amp;(MID(数据表!AZ1539,1,MIN(FIND({"(";"（"},数据表!AZ1539&amp;"(（",1)-1)))&amp;""</f>
        <v/>
      </c>
      <c r="EG1539" s="495" t="str">
        <f>""&amp;(MID(数据表!AZ1539,1,MIN(FIND({0;1;2;3;4;5;6;7;8;9},数据表!AZ1539&amp;"1234567890",1)-1)))&amp;""</f>
        <v/>
      </c>
    </row>
    <row r="1540" spans="2:137" s="310" customFormat="1" ht="12" customHeight="1">
      <c r="B1540" s="286"/>
      <c r="C1540" s="286"/>
      <c r="D1540" s="286"/>
      <c r="E1540" s="479"/>
      <c r="F1540" s="282"/>
      <c r="G1540" s="283"/>
      <c r="H1540" s="421"/>
      <c r="I1540" s="421"/>
      <c r="J1540" s="283"/>
      <c r="K1540" s="421"/>
      <c r="L1540" s="282"/>
      <c r="N1540" s="282"/>
      <c r="S1540" s="282"/>
      <c r="T1540" s="283"/>
      <c r="U1540" s="283"/>
      <c r="V1540" s="283"/>
      <c r="W1540" s="283"/>
      <c r="X1540" s="283"/>
      <c r="Y1540" s="282"/>
      <c r="Z1540" s="282"/>
      <c r="AA1540" s="283"/>
      <c r="AB1540" s="282"/>
      <c r="AC1540" s="282"/>
      <c r="AD1540" s="282"/>
      <c r="AE1540" s="282"/>
      <c r="AF1540" s="283"/>
      <c r="AG1540" s="402"/>
      <c r="AH1540" s="283"/>
      <c r="AI1540" s="283"/>
      <c r="AJ1540" s="283"/>
      <c r="AK1540" s="283"/>
      <c r="AL1540" s="283"/>
      <c r="AM1540" s="282"/>
      <c r="AN1540" s="282"/>
      <c r="AO1540" s="282"/>
      <c r="AP1540" s="282"/>
      <c r="AQ1540" s="282"/>
      <c r="AR1540" s="282"/>
      <c r="AT1540" s="283"/>
      <c r="AU1540" s="283"/>
      <c r="AV1540" s="283"/>
      <c r="AW1540" s="283"/>
      <c r="AY1540" s="283"/>
      <c r="AZ1540" s="282"/>
      <c r="BA1540" s="283"/>
      <c r="BB1540" s="282"/>
      <c r="BC1540" s="282"/>
      <c r="BD1540" s="282"/>
      <c r="BE1540" s="283"/>
      <c r="BG1540" s="282"/>
      <c r="BH1540" s="282"/>
      <c r="BI1540" s="282"/>
      <c r="BL1540" s="421"/>
      <c r="BM1540" s="424"/>
      <c r="BN1540" s="424"/>
      <c r="BO1540" s="424"/>
      <c r="BP1540" s="424"/>
      <c r="BQ1540" s="421"/>
      <c r="BR1540" s="421"/>
      <c r="BV1540" s="282"/>
      <c r="BW1540" s="283"/>
      <c r="BY1540" s="283"/>
      <c r="BZ1540" s="283"/>
      <c r="CA1540" s="283"/>
      <c r="CB1540" s="282"/>
      <c r="CC1540" s="282"/>
      <c r="CD1540" s="282"/>
      <c r="CE1540" s="282"/>
      <c r="CG1540" s="427"/>
      <c r="CH1540" s="402"/>
      <c r="CI1540" s="424"/>
      <c r="CJ1540" s="282"/>
      <c r="CK1540" s="282"/>
      <c r="CL1540" s="283"/>
      <c r="CM1540" s="283"/>
      <c r="CP1540" s="282"/>
      <c r="DC1540" s="282"/>
      <c r="DD1540" s="282"/>
      <c r="DE1540" s="282"/>
      <c r="DF1540" s="282"/>
      <c r="DG1540" s="282"/>
      <c r="DH1540" s="282"/>
      <c r="DI1540" s="282"/>
      <c r="DJ1540" s="282"/>
      <c r="EF1540" s="495" t="str">
        <f>""&amp;(MID(数据表!AZ1540,1,MIN(FIND({"(";"（"},数据表!AZ1540&amp;"(（",1)-1)))&amp;""</f>
        <v/>
      </c>
      <c r="EG1540" s="495" t="str">
        <f>""&amp;(MID(数据表!AZ1540,1,MIN(FIND({0;1;2;3;4;5;6;7;8;9},数据表!AZ1540&amp;"1234567890",1)-1)))&amp;""</f>
        <v/>
      </c>
    </row>
    <row r="1541" spans="2:137" s="310" customFormat="1" ht="12" customHeight="1">
      <c r="B1541" s="286"/>
      <c r="C1541" s="286"/>
      <c r="D1541" s="286"/>
      <c r="E1541" s="479"/>
      <c r="F1541" s="282"/>
      <c r="G1541" s="283"/>
      <c r="H1541" s="421"/>
      <c r="I1541" s="421"/>
      <c r="J1541" s="283"/>
      <c r="K1541" s="421"/>
      <c r="L1541" s="282"/>
      <c r="N1541" s="282"/>
      <c r="S1541" s="282"/>
      <c r="T1541" s="283"/>
      <c r="U1541" s="283"/>
      <c r="V1541" s="283"/>
      <c r="W1541" s="283"/>
      <c r="X1541" s="283"/>
      <c r="Y1541" s="282"/>
      <c r="Z1541" s="282"/>
      <c r="AA1541" s="283"/>
      <c r="AB1541" s="282"/>
      <c r="AC1541" s="282"/>
      <c r="AD1541" s="282"/>
      <c r="AE1541" s="282"/>
      <c r="AF1541" s="283"/>
      <c r="AG1541" s="402"/>
      <c r="AH1541" s="283"/>
      <c r="AI1541" s="283"/>
      <c r="AJ1541" s="283"/>
      <c r="AK1541" s="283"/>
      <c r="AL1541" s="283"/>
      <c r="AM1541" s="282"/>
      <c r="AN1541" s="282"/>
      <c r="AO1541" s="282"/>
      <c r="AP1541" s="282"/>
      <c r="AQ1541" s="282"/>
      <c r="AR1541" s="282"/>
      <c r="AT1541" s="283"/>
      <c r="AU1541" s="283"/>
      <c r="AV1541" s="283"/>
      <c r="AW1541" s="283"/>
      <c r="AY1541" s="283"/>
      <c r="AZ1541" s="282"/>
      <c r="BA1541" s="283"/>
      <c r="BB1541" s="282"/>
      <c r="BC1541" s="282"/>
      <c r="BD1541" s="282"/>
      <c r="BE1541" s="283"/>
      <c r="BG1541" s="282"/>
      <c r="BH1541" s="282"/>
      <c r="BI1541" s="282"/>
      <c r="BL1541" s="421"/>
      <c r="BM1541" s="424"/>
      <c r="BN1541" s="424"/>
      <c r="BO1541" s="424"/>
      <c r="BP1541" s="424"/>
      <c r="BQ1541" s="421"/>
      <c r="BR1541" s="421"/>
      <c r="BV1541" s="282"/>
      <c r="BW1541" s="283"/>
      <c r="BY1541" s="283"/>
      <c r="BZ1541" s="283"/>
      <c r="CA1541" s="283"/>
      <c r="CB1541" s="282"/>
      <c r="CC1541" s="282"/>
      <c r="CD1541" s="282"/>
      <c r="CE1541" s="282"/>
      <c r="CG1541" s="427"/>
      <c r="CH1541" s="402"/>
      <c r="CI1541" s="424"/>
      <c r="CJ1541" s="282"/>
      <c r="CK1541" s="282"/>
      <c r="CL1541" s="283"/>
      <c r="CM1541" s="283"/>
      <c r="CP1541" s="282"/>
      <c r="DC1541" s="282"/>
      <c r="DD1541" s="282"/>
      <c r="DE1541" s="282"/>
      <c r="DF1541" s="282"/>
      <c r="DG1541" s="282"/>
      <c r="DH1541" s="282"/>
      <c r="DI1541" s="282"/>
      <c r="DJ1541" s="282"/>
      <c r="EF1541" s="495" t="str">
        <f>""&amp;(MID(数据表!AZ1541,1,MIN(FIND({"(";"（"},数据表!AZ1541&amp;"(（",1)-1)))&amp;""</f>
        <v/>
      </c>
      <c r="EG1541" s="495" t="str">
        <f>""&amp;(MID(数据表!AZ1541,1,MIN(FIND({0;1;2;3;4;5;6;7;8;9},数据表!AZ1541&amp;"1234567890",1)-1)))&amp;""</f>
        <v/>
      </c>
    </row>
    <row r="1542" spans="2:137" s="310" customFormat="1" ht="12" customHeight="1">
      <c r="B1542" s="286"/>
      <c r="C1542" s="286"/>
      <c r="D1542" s="286"/>
      <c r="E1542" s="479"/>
      <c r="F1542" s="282"/>
      <c r="G1542" s="283"/>
      <c r="H1542" s="421"/>
      <c r="I1542" s="421"/>
      <c r="J1542" s="283"/>
      <c r="K1542" s="421"/>
      <c r="L1542" s="282"/>
      <c r="N1542" s="282"/>
      <c r="S1542" s="282"/>
      <c r="T1542" s="283"/>
      <c r="U1542" s="283"/>
      <c r="V1542" s="283"/>
      <c r="W1542" s="283"/>
      <c r="X1542" s="283"/>
      <c r="Y1542" s="282"/>
      <c r="Z1542" s="282"/>
      <c r="AA1542" s="283"/>
      <c r="AB1542" s="282"/>
      <c r="AC1542" s="282"/>
      <c r="AD1542" s="282"/>
      <c r="AE1542" s="282"/>
      <c r="AF1542" s="283"/>
      <c r="AG1542" s="402"/>
      <c r="AH1542" s="283"/>
      <c r="AI1542" s="283"/>
      <c r="AJ1542" s="283"/>
      <c r="AK1542" s="283"/>
      <c r="AL1542" s="283"/>
      <c r="AM1542" s="282"/>
      <c r="AN1542" s="282"/>
      <c r="AO1542" s="282"/>
      <c r="AP1542" s="282"/>
      <c r="AQ1542" s="282"/>
      <c r="AR1542" s="282"/>
      <c r="AT1542" s="283"/>
      <c r="AU1542" s="283"/>
      <c r="AV1542" s="283"/>
      <c r="AW1542" s="283"/>
      <c r="AY1542" s="283"/>
      <c r="AZ1542" s="282"/>
      <c r="BA1542" s="283"/>
      <c r="BB1542" s="282"/>
      <c r="BC1542" s="282"/>
      <c r="BD1542" s="282"/>
      <c r="BE1542" s="283"/>
      <c r="BG1542" s="282"/>
      <c r="BH1542" s="282"/>
      <c r="BI1542" s="282"/>
      <c r="BL1542" s="421"/>
      <c r="BM1542" s="424"/>
      <c r="BN1542" s="424"/>
      <c r="BO1542" s="424"/>
      <c r="BP1542" s="424"/>
      <c r="BQ1542" s="421"/>
      <c r="BR1542" s="421"/>
      <c r="BV1542" s="282"/>
      <c r="BW1542" s="283"/>
      <c r="BY1542" s="283"/>
      <c r="BZ1542" s="283"/>
      <c r="CA1542" s="283"/>
      <c r="CB1542" s="282"/>
      <c r="CC1542" s="282"/>
      <c r="CD1542" s="282"/>
      <c r="CE1542" s="282"/>
      <c r="CG1542" s="427"/>
      <c r="CH1542" s="402"/>
      <c r="CI1542" s="424"/>
      <c r="CJ1542" s="282"/>
      <c r="CK1542" s="282"/>
      <c r="CL1542" s="283"/>
      <c r="CM1542" s="283"/>
      <c r="CP1542" s="282"/>
      <c r="DC1542" s="282"/>
      <c r="DD1542" s="282"/>
      <c r="DE1542" s="282"/>
      <c r="DF1542" s="282"/>
      <c r="DG1542" s="282"/>
      <c r="DH1542" s="282"/>
      <c r="DI1542" s="282"/>
      <c r="DJ1542" s="282"/>
      <c r="EF1542" s="495" t="str">
        <f>""&amp;(MID(数据表!AZ1542,1,MIN(FIND({"(";"（"},数据表!AZ1542&amp;"(（",1)-1)))&amp;""</f>
        <v/>
      </c>
      <c r="EG1542" s="495" t="str">
        <f>""&amp;(MID(数据表!AZ1542,1,MIN(FIND({0;1;2;3;4;5;6;7;8;9},数据表!AZ1542&amp;"1234567890",1)-1)))&amp;""</f>
        <v/>
      </c>
    </row>
    <row r="1543" spans="2:137" s="310" customFormat="1" ht="12" customHeight="1">
      <c r="B1543" s="286"/>
      <c r="C1543" s="286"/>
      <c r="D1543" s="286"/>
      <c r="E1543" s="479"/>
      <c r="F1543" s="282"/>
      <c r="G1543" s="283"/>
      <c r="H1543" s="421"/>
      <c r="I1543" s="421"/>
      <c r="J1543" s="283"/>
      <c r="K1543" s="421"/>
      <c r="L1543" s="282"/>
      <c r="N1543" s="282"/>
      <c r="S1543" s="282"/>
      <c r="T1543" s="283"/>
      <c r="U1543" s="283"/>
      <c r="V1543" s="283"/>
      <c r="W1543" s="283"/>
      <c r="X1543" s="283"/>
      <c r="Y1543" s="282"/>
      <c r="Z1543" s="282"/>
      <c r="AA1543" s="283"/>
      <c r="AB1543" s="282"/>
      <c r="AC1543" s="282"/>
      <c r="AD1543" s="282"/>
      <c r="AE1543" s="282"/>
      <c r="AF1543" s="283"/>
      <c r="AG1543" s="402"/>
      <c r="AH1543" s="283"/>
      <c r="AI1543" s="283"/>
      <c r="AJ1543" s="283"/>
      <c r="AK1543" s="283"/>
      <c r="AL1543" s="283"/>
      <c r="AM1543" s="282"/>
      <c r="AN1543" s="282"/>
      <c r="AO1543" s="282"/>
      <c r="AP1543" s="282"/>
      <c r="AQ1543" s="282"/>
      <c r="AR1543" s="282"/>
      <c r="AT1543" s="283"/>
      <c r="AU1543" s="283"/>
      <c r="AV1543" s="283"/>
      <c r="AW1543" s="283"/>
      <c r="AY1543" s="283"/>
      <c r="AZ1543" s="282"/>
      <c r="BA1543" s="283"/>
      <c r="BB1543" s="282"/>
      <c r="BC1543" s="282"/>
      <c r="BD1543" s="282"/>
      <c r="BE1543" s="283"/>
      <c r="BG1543" s="282"/>
      <c r="BH1543" s="282"/>
      <c r="BI1543" s="282"/>
      <c r="BL1543" s="421"/>
      <c r="BM1543" s="424"/>
      <c r="BN1543" s="424"/>
      <c r="BO1543" s="424"/>
      <c r="BP1543" s="424"/>
      <c r="BQ1543" s="421"/>
      <c r="BR1543" s="421"/>
      <c r="BV1543" s="282"/>
      <c r="BW1543" s="283"/>
      <c r="BY1543" s="283"/>
      <c r="BZ1543" s="283"/>
      <c r="CA1543" s="283"/>
      <c r="CB1543" s="282"/>
      <c r="CC1543" s="282"/>
      <c r="CD1543" s="282"/>
      <c r="CE1543" s="282"/>
      <c r="CG1543" s="427"/>
      <c r="CH1543" s="402"/>
      <c r="CI1543" s="424"/>
      <c r="CJ1543" s="282"/>
      <c r="CK1543" s="282"/>
      <c r="CL1543" s="283"/>
      <c r="CM1543" s="283"/>
      <c r="CP1543" s="282"/>
      <c r="DC1543" s="282"/>
      <c r="DD1543" s="282"/>
      <c r="DE1543" s="282"/>
      <c r="DF1543" s="282"/>
      <c r="DG1543" s="282"/>
      <c r="DH1543" s="282"/>
      <c r="DI1543" s="282"/>
      <c r="DJ1543" s="282"/>
      <c r="EF1543" s="495" t="str">
        <f>""&amp;(MID(数据表!AZ1543,1,MIN(FIND({"(";"（"},数据表!AZ1543&amp;"(（",1)-1)))&amp;""</f>
        <v/>
      </c>
      <c r="EG1543" s="495" t="str">
        <f>""&amp;(MID(数据表!AZ1543,1,MIN(FIND({0;1;2;3;4;5;6;7;8;9},数据表!AZ1543&amp;"1234567890",1)-1)))&amp;""</f>
        <v/>
      </c>
    </row>
    <row r="1544" spans="2:137" s="310" customFormat="1" ht="12" customHeight="1">
      <c r="B1544" s="286"/>
      <c r="C1544" s="286"/>
      <c r="D1544" s="286"/>
      <c r="E1544" s="479"/>
      <c r="F1544" s="282"/>
      <c r="G1544" s="283"/>
      <c r="H1544" s="421"/>
      <c r="I1544" s="421"/>
      <c r="J1544" s="283"/>
      <c r="K1544" s="421"/>
      <c r="L1544" s="282"/>
      <c r="N1544" s="282"/>
      <c r="S1544" s="282"/>
      <c r="T1544" s="283"/>
      <c r="U1544" s="283"/>
      <c r="V1544" s="283"/>
      <c r="W1544" s="283"/>
      <c r="X1544" s="283"/>
      <c r="Y1544" s="282"/>
      <c r="Z1544" s="282"/>
      <c r="AA1544" s="283"/>
      <c r="AB1544" s="282"/>
      <c r="AC1544" s="282"/>
      <c r="AD1544" s="282"/>
      <c r="AE1544" s="282"/>
      <c r="AF1544" s="283"/>
      <c r="AG1544" s="402"/>
      <c r="AH1544" s="283"/>
      <c r="AI1544" s="283"/>
      <c r="AJ1544" s="283"/>
      <c r="AK1544" s="283"/>
      <c r="AL1544" s="283"/>
      <c r="AM1544" s="282"/>
      <c r="AN1544" s="282"/>
      <c r="AO1544" s="282"/>
      <c r="AP1544" s="282"/>
      <c r="AQ1544" s="282"/>
      <c r="AR1544" s="282"/>
      <c r="AT1544" s="283"/>
      <c r="AU1544" s="283"/>
      <c r="AV1544" s="283"/>
      <c r="AW1544" s="283"/>
      <c r="AY1544" s="283"/>
      <c r="AZ1544" s="282"/>
      <c r="BA1544" s="283"/>
      <c r="BB1544" s="282"/>
      <c r="BC1544" s="282"/>
      <c r="BD1544" s="282"/>
      <c r="BE1544" s="283"/>
      <c r="BG1544" s="282"/>
      <c r="BH1544" s="282"/>
      <c r="BI1544" s="282"/>
      <c r="BL1544" s="421"/>
      <c r="BM1544" s="424"/>
      <c r="BN1544" s="424"/>
      <c r="BO1544" s="424"/>
      <c r="BP1544" s="424"/>
      <c r="BQ1544" s="421"/>
      <c r="BR1544" s="421"/>
      <c r="BV1544" s="282"/>
      <c r="BW1544" s="283"/>
      <c r="BY1544" s="283"/>
      <c r="BZ1544" s="283"/>
      <c r="CA1544" s="283"/>
      <c r="CB1544" s="282"/>
      <c r="CC1544" s="282"/>
      <c r="CD1544" s="282"/>
      <c r="CE1544" s="282"/>
      <c r="CG1544" s="427"/>
      <c r="CH1544" s="402"/>
      <c r="CI1544" s="424"/>
      <c r="CJ1544" s="282"/>
      <c r="CK1544" s="282"/>
      <c r="CL1544" s="283"/>
      <c r="CM1544" s="283"/>
      <c r="CP1544" s="282"/>
      <c r="DC1544" s="282"/>
      <c r="DD1544" s="282"/>
      <c r="DE1544" s="282"/>
      <c r="DF1544" s="282"/>
      <c r="DG1544" s="282"/>
      <c r="DH1544" s="282"/>
      <c r="DI1544" s="282"/>
      <c r="DJ1544" s="282"/>
      <c r="EF1544" s="495" t="str">
        <f>""&amp;(MID(数据表!AZ1544,1,MIN(FIND({"(";"（"},数据表!AZ1544&amp;"(（",1)-1)))&amp;""</f>
        <v/>
      </c>
      <c r="EG1544" s="495" t="str">
        <f>""&amp;(MID(数据表!AZ1544,1,MIN(FIND({0;1;2;3;4;5;6;7;8;9},数据表!AZ1544&amp;"1234567890",1)-1)))&amp;""</f>
        <v/>
      </c>
    </row>
    <row r="1545" spans="2:137" s="310" customFormat="1" ht="12" customHeight="1">
      <c r="B1545" s="286"/>
      <c r="C1545" s="286"/>
      <c r="D1545" s="286"/>
      <c r="E1545" s="479"/>
      <c r="F1545" s="282"/>
      <c r="G1545" s="283"/>
      <c r="H1545" s="421"/>
      <c r="I1545" s="421"/>
      <c r="J1545" s="283"/>
      <c r="K1545" s="421"/>
      <c r="L1545" s="282"/>
      <c r="N1545" s="282"/>
      <c r="S1545" s="282"/>
      <c r="T1545" s="283"/>
      <c r="U1545" s="283"/>
      <c r="V1545" s="283"/>
      <c r="W1545" s="283"/>
      <c r="X1545" s="283"/>
      <c r="Y1545" s="282"/>
      <c r="Z1545" s="282"/>
      <c r="AA1545" s="283"/>
      <c r="AB1545" s="282"/>
      <c r="AC1545" s="282"/>
      <c r="AD1545" s="282"/>
      <c r="AE1545" s="282"/>
      <c r="AF1545" s="283"/>
      <c r="AG1545" s="402"/>
      <c r="AH1545" s="283"/>
      <c r="AI1545" s="283"/>
      <c r="AJ1545" s="283"/>
      <c r="AK1545" s="283"/>
      <c r="AL1545" s="283"/>
      <c r="AM1545" s="282"/>
      <c r="AN1545" s="282"/>
      <c r="AO1545" s="282"/>
      <c r="AP1545" s="282"/>
      <c r="AQ1545" s="282"/>
      <c r="AR1545" s="282"/>
      <c r="AT1545" s="283"/>
      <c r="AU1545" s="283"/>
      <c r="AV1545" s="283"/>
      <c r="AW1545" s="283"/>
      <c r="AY1545" s="283"/>
      <c r="AZ1545" s="282"/>
      <c r="BA1545" s="283"/>
      <c r="BB1545" s="282"/>
      <c r="BC1545" s="282"/>
      <c r="BD1545" s="282"/>
      <c r="BE1545" s="283"/>
      <c r="BG1545" s="282"/>
      <c r="BH1545" s="282"/>
      <c r="BI1545" s="282"/>
      <c r="BL1545" s="421"/>
      <c r="BM1545" s="424"/>
      <c r="BN1545" s="424"/>
      <c r="BO1545" s="424"/>
      <c r="BP1545" s="424"/>
      <c r="BQ1545" s="421"/>
      <c r="BR1545" s="421"/>
      <c r="BV1545" s="282"/>
      <c r="BW1545" s="283"/>
      <c r="BY1545" s="283"/>
      <c r="BZ1545" s="283"/>
      <c r="CA1545" s="283"/>
      <c r="CB1545" s="282"/>
      <c r="CC1545" s="282"/>
      <c r="CD1545" s="282"/>
      <c r="CE1545" s="282"/>
      <c r="CG1545" s="427"/>
      <c r="CH1545" s="402"/>
      <c r="CI1545" s="424"/>
      <c r="CJ1545" s="282"/>
      <c r="CK1545" s="282"/>
      <c r="CL1545" s="283"/>
      <c r="CM1545" s="283"/>
      <c r="CP1545" s="282"/>
      <c r="DC1545" s="282"/>
      <c r="DD1545" s="282"/>
      <c r="DE1545" s="282"/>
      <c r="DF1545" s="282"/>
      <c r="DG1545" s="282"/>
      <c r="DH1545" s="282"/>
      <c r="DI1545" s="282"/>
      <c r="DJ1545" s="282"/>
      <c r="EF1545" s="495" t="str">
        <f>""&amp;(MID(数据表!AZ1545,1,MIN(FIND({"(";"（"},数据表!AZ1545&amp;"(（",1)-1)))&amp;""</f>
        <v/>
      </c>
      <c r="EG1545" s="495" t="str">
        <f>""&amp;(MID(数据表!AZ1545,1,MIN(FIND({0;1;2;3;4;5;6;7;8;9},数据表!AZ1545&amp;"1234567890",1)-1)))&amp;""</f>
        <v/>
      </c>
    </row>
    <row r="1546" spans="2:137" s="310" customFormat="1" ht="12" customHeight="1">
      <c r="B1546" s="286"/>
      <c r="C1546" s="286"/>
      <c r="D1546" s="286"/>
      <c r="E1546" s="479"/>
      <c r="F1546" s="282"/>
      <c r="G1546" s="283"/>
      <c r="H1546" s="421"/>
      <c r="I1546" s="421"/>
      <c r="J1546" s="283"/>
      <c r="K1546" s="421"/>
      <c r="L1546" s="282"/>
      <c r="N1546" s="282"/>
      <c r="S1546" s="282"/>
      <c r="T1546" s="283"/>
      <c r="U1546" s="283"/>
      <c r="V1546" s="283"/>
      <c r="W1546" s="283"/>
      <c r="X1546" s="283"/>
      <c r="Y1546" s="282"/>
      <c r="Z1546" s="282"/>
      <c r="AA1546" s="283"/>
      <c r="AB1546" s="282"/>
      <c r="AC1546" s="282"/>
      <c r="AD1546" s="282"/>
      <c r="AE1546" s="282"/>
      <c r="AF1546" s="283"/>
      <c r="AG1546" s="402"/>
      <c r="AH1546" s="283"/>
      <c r="AI1546" s="283"/>
      <c r="AJ1546" s="283"/>
      <c r="AK1546" s="283"/>
      <c r="AL1546" s="283"/>
      <c r="AM1546" s="282"/>
      <c r="AN1546" s="282"/>
      <c r="AO1546" s="282"/>
      <c r="AP1546" s="282"/>
      <c r="AQ1546" s="282"/>
      <c r="AR1546" s="282"/>
      <c r="AT1546" s="283"/>
      <c r="AU1546" s="283"/>
      <c r="AV1546" s="283"/>
      <c r="AW1546" s="283"/>
      <c r="AY1546" s="283"/>
      <c r="AZ1546" s="282"/>
      <c r="BA1546" s="283"/>
      <c r="BB1546" s="282"/>
      <c r="BC1546" s="282"/>
      <c r="BD1546" s="282"/>
      <c r="BE1546" s="283"/>
      <c r="BG1546" s="282"/>
      <c r="BH1546" s="282"/>
      <c r="BI1546" s="282"/>
      <c r="BL1546" s="421"/>
      <c r="BM1546" s="424"/>
      <c r="BN1546" s="424"/>
      <c r="BO1546" s="424"/>
      <c r="BP1546" s="424"/>
      <c r="BQ1546" s="421"/>
      <c r="BR1546" s="421"/>
      <c r="BV1546" s="282"/>
      <c r="BW1546" s="283"/>
      <c r="BY1546" s="283"/>
      <c r="BZ1546" s="283"/>
      <c r="CA1546" s="283"/>
      <c r="CB1546" s="282"/>
      <c r="CC1546" s="282"/>
      <c r="CD1546" s="282"/>
      <c r="CE1546" s="282"/>
      <c r="CG1546" s="427"/>
      <c r="CH1546" s="402"/>
      <c r="CI1546" s="424"/>
      <c r="CJ1546" s="282"/>
      <c r="CK1546" s="282"/>
      <c r="CL1546" s="283"/>
      <c r="CM1546" s="283"/>
      <c r="CP1546" s="282"/>
      <c r="DC1546" s="282"/>
      <c r="DD1546" s="282"/>
      <c r="DE1546" s="282"/>
      <c r="DF1546" s="282"/>
      <c r="DG1546" s="282"/>
      <c r="DH1546" s="282"/>
      <c r="DI1546" s="282"/>
      <c r="DJ1546" s="282"/>
      <c r="EF1546" s="495" t="str">
        <f>""&amp;(MID(数据表!AZ1546,1,MIN(FIND({"(";"（"},数据表!AZ1546&amp;"(（",1)-1)))&amp;""</f>
        <v/>
      </c>
      <c r="EG1546" s="495" t="str">
        <f>""&amp;(MID(数据表!AZ1546,1,MIN(FIND({0;1;2;3;4;5;6;7;8;9},数据表!AZ1546&amp;"1234567890",1)-1)))&amp;""</f>
        <v/>
      </c>
    </row>
    <row r="1547" spans="2:137" s="310" customFormat="1" ht="12" customHeight="1">
      <c r="B1547" s="286"/>
      <c r="C1547" s="286"/>
      <c r="D1547" s="286"/>
      <c r="E1547" s="479"/>
      <c r="F1547" s="282"/>
      <c r="G1547" s="283"/>
      <c r="H1547" s="421"/>
      <c r="I1547" s="421"/>
      <c r="J1547" s="283"/>
      <c r="K1547" s="421"/>
      <c r="L1547" s="282"/>
      <c r="N1547" s="282"/>
      <c r="S1547" s="282"/>
      <c r="T1547" s="283"/>
      <c r="U1547" s="283"/>
      <c r="V1547" s="283"/>
      <c r="W1547" s="283"/>
      <c r="X1547" s="283"/>
      <c r="Y1547" s="282"/>
      <c r="Z1547" s="282"/>
      <c r="AA1547" s="283"/>
      <c r="AB1547" s="282"/>
      <c r="AC1547" s="282"/>
      <c r="AD1547" s="282"/>
      <c r="AE1547" s="282"/>
      <c r="AF1547" s="283"/>
      <c r="AG1547" s="402"/>
      <c r="AH1547" s="283"/>
      <c r="AI1547" s="283"/>
      <c r="AJ1547" s="283"/>
      <c r="AK1547" s="283"/>
      <c r="AL1547" s="283"/>
      <c r="AM1547" s="282"/>
      <c r="AN1547" s="282"/>
      <c r="AO1547" s="282"/>
      <c r="AP1547" s="282"/>
      <c r="AQ1547" s="282"/>
      <c r="AR1547" s="282"/>
      <c r="AT1547" s="283"/>
      <c r="AU1547" s="283"/>
      <c r="AV1547" s="283"/>
      <c r="AW1547" s="283"/>
      <c r="AY1547" s="283"/>
      <c r="AZ1547" s="282"/>
      <c r="BA1547" s="283"/>
      <c r="BB1547" s="282"/>
      <c r="BC1547" s="282"/>
      <c r="BD1547" s="282"/>
      <c r="BE1547" s="283"/>
      <c r="BG1547" s="282"/>
      <c r="BH1547" s="282"/>
      <c r="BI1547" s="282"/>
      <c r="BL1547" s="421"/>
      <c r="BM1547" s="424"/>
      <c r="BN1547" s="424"/>
      <c r="BO1547" s="424"/>
      <c r="BP1547" s="424"/>
      <c r="BQ1547" s="421"/>
      <c r="BR1547" s="421"/>
      <c r="BV1547" s="282"/>
      <c r="BW1547" s="283"/>
      <c r="BY1547" s="283"/>
      <c r="BZ1547" s="283"/>
      <c r="CA1547" s="283"/>
      <c r="CB1547" s="282"/>
      <c r="CC1547" s="282"/>
      <c r="CD1547" s="282"/>
      <c r="CE1547" s="282"/>
      <c r="CG1547" s="427"/>
      <c r="CH1547" s="402"/>
      <c r="CI1547" s="424"/>
      <c r="CJ1547" s="282"/>
      <c r="CK1547" s="282"/>
      <c r="CL1547" s="283"/>
      <c r="CM1547" s="283"/>
      <c r="CP1547" s="282"/>
      <c r="DC1547" s="282"/>
      <c r="DD1547" s="282"/>
      <c r="DE1547" s="282"/>
      <c r="DF1547" s="282"/>
      <c r="DG1547" s="282"/>
      <c r="DH1547" s="282"/>
      <c r="DI1547" s="282"/>
      <c r="DJ1547" s="282"/>
      <c r="EF1547" s="495" t="str">
        <f>""&amp;(MID(数据表!AZ1547,1,MIN(FIND({"(";"（"},数据表!AZ1547&amp;"(（",1)-1)))&amp;""</f>
        <v/>
      </c>
      <c r="EG1547" s="495" t="str">
        <f>""&amp;(MID(数据表!AZ1547,1,MIN(FIND({0;1;2;3;4;5;6;7;8;9},数据表!AZ1547&amp;"1234567890",1)-1)))&amp;""</f>
        <v/>
      </c>
    </row>
    <row r="1548" spans="2:137" s="310" customFormat="1" ht="12" customHeight="1">
      <c r="B1548" s="286"/>
      <c r="C1548" s="286"/>
      <c r="D1548" s="286"/>
      <c r="E1548" s="479"/>
      <c r="F1548" s="282"/>
      <c r="G1548" s="283"/>
      <c r="H1548" s="421"/>
      <c r="I1548" s="421"/>
      <c r="J1548" s="283"/>
      <c r="K1548" s="421"/>
      <c r="L1548" s="282"/>
      <c r="N1548" s="282"/>
      <c r="S1548" s="282"/>
      <c r="T1548" s="283"/>
      <c r="U1548" s="283"/>
      <c r="V1548" s="283"/>
      <c r="W1548" s="283"/>
      <c r="X1548" s="283"/>
      <c r="Y1548" s="282"/>
      <c r="Z1548" s="282"/>
      <c r="AA1548" s="283"/>
      <c r="AB1548" s="282"/>
      <c r="AC1548" s="282"/>
      <c r="AD1548" s="282"/>
      <c r="AE1548" s="282"/>
      <c r="AF1548" s="283"/>
      <c r="AG1548" s="402"/>
      <c r="AH1548" s="283"/>
      <c r="AI1548" s="283"/>
      <c r="AJ1548" s="283"/>
      <c r="AK1548" s="283"/>
      <c r="AL1548" s="283"/>
      <c r="AM1548" s="282"/>
      <c r="AN1548" s="282"/>
      <c r="AO1548" s="282"/>
      <c r="AP1548" s="282"/>
      <c r="AQ1548" s="282"/>
      <c r="AR1548" s="282"/>
      <c r="AT1548" s="283"/>
      <c r="AU1548" s="283"/>
      <c r="AV1548" s="283"/>
      <c r="AW1548" s="283"/>
      <c r="AY1548" s="283"/>
      <c r="AZ1548" s="282"/>
      <c r="BA1548" s="283"/>
      <c r="BB1548" s="282"/>
      <c r="BC1548" s="282"/>
      <c r="BD1548" s="282"/>
      <c r="BE1548" s="283"/>
      <c r="BG1548" s="282"/>
      <c r="BH1548" s="282"/>
      <c r="BI1548" s="282"/>
      <c r="BL1548" s="421"/>
      <c r="BM1548" s="424"/>
      <c r="BN1548" s="424"/>
      <c r="BO1548" s="424"/>
      <c r="BP1548" s="424"/>
      <c r="BQ1548" s="421"/>
      <c r="BR1548" s="421"/>
      <c r="BV1548" s="282"/>
      <c r="BW1548" s="283"/>
      <c r="BY1548" s="283"/>
      <c r="BZ1548" s="283"/>
      <c r="CA1548" s="283"/>
      <c r="CB1548" s="282"/>
      <c r="CC1548" s="282"/>
      <c r="CD1548" s="282"/>
      <c r="CE1548" s="282"/>
      <c r="CG1548" s="427"/>
      <c r="CH1548" s="402"/>
      <c r="CI1548" s="424"/>
      <c r="CJ1548" s="282"/>
      <c r="CK1548" s="282"/>
      <c r="CL1548" s="283"/>
      <c r="CM1548" s="283"/>
      <c r="CP1548" s="282"/>
      <c r="DC1548" s="282"/>
      <c r="DD1548" s="282"/>
      <c r="DE1548" s="282"/>
      <c r="DF1548" s="282"/>
      <c r="DG1548" s="282"/>
      <c r="DH1548" s="282"/>
      <c r="DI1548" s="282"/>
      <c r="DJ1548" s="282"/>
      <c r="EF1548" s="495" t="str">
        <f>""&amp;(MID(数据表!AZ1548,1,MIN(FIND({"(";"（"},数据表!AZ1548&amp;"(（",1)-1)))&amp;""</f>
        <v/>
      </c>
      <c r="EG1548" s="495" t="str">
        <f>""&amp;(MID(数据表!AZ1548,1,MIN(FIND({0;1;2;3;4;5;6;7;8;9},数据表!AZ1548&amp;"1234567890",1)-1)))&amp;""</f>
        <v/>
      </c>
    </row>
    <row r="1549" spans="2:137" s="310" customFormat="1" ht="12" customHeight="1">
      <c r="B1549" s="286"/>
      <c r="C1549" s="286"/>
      <c r="D1549" s="286"/>
      <c r="E1549" s="479"/>
      <c r="F1549" s="282"/>
      <c r="G1549" s="283"/>
      <c r="H1549" s="421"/>
      <c r="I1549" s="421"/>
      <c r="J1549" s="283"/>
      <c r="K1549" s="421"/>
      <c r="L1549" s="282"/>
      <c r="N1549" s="282"/>
      <c r="S1549" s="282"/>
      <c r="T1549" s="283"/>
      <c r="U1549" s="283"/>
      <c r="V1549" s="283"/>
      <c r="W1549" s="283"/>
      <c r="X1549" s="283"/>
      <c r="Y1549" s="282"/>
      <c r="Z1549" s="282"/>
      <c r="AA1549" s="283"/>
      <c r="AB1549" s="282"/>
      <c r="AC1549" s="282"/>
      <c r="AD1549" s="282"/>
      <c r="AE1549" s="282"/>
      <c r="AF1549" s="283"/>
      <c r="AG1549" s="402"/>
      <c r="AH1549" s="283"/>
      <c r="AI1549" s="283"/>
      <c r="AJ1549" s="283"/>
      <c r="AK1549" s="283"/>
      <c r="AL1549" s="283"/>
      <c r="AM1549" s="282"/>
      <c r="AN1549" s="282"/>
      <c r="AO1549" s="282"/>
      <c r="AP1549" s="282"/>
      <c r="AQ1549" s="282"/>
      <c r="AR1549" s="282"/>
      <c r="AT1549" s="283"/>
      <c r="AU1549" s="283"/>
      <c r="AV1549" s="283"/>
      <c r="AW1549" s="283"/>
      <c r="AY1549" s="283"/>
      <c r="AZ1549" s="282"/>
      <c r="BA1549" s="283"/>
      <c r="BB1549" s="282"/>
      <c r="BC1549" s="282"/>
      <c r="BD1549" s="282"/>
      <c r="BE1549" s="283"/>
      <c r="BG1549" s="282"/>
      <c r="BH1549" s="282"/>
      <c r="BI1549" s="282"/>
      <c r="BL1549" s="421"/>
      <c r="BM1549" s="424"/>
      <c r="BN1549" s="424"/>
      <c r="BO1549" s="424"/>
      <c r="BP1549" s="424"/>
      <c r="BQ1549" s="421"/>
      <c r="BR1549" s="421"/>
      <c r="BV1549" s="282"/>
      <c r="BW1549" s="283"/>
      <c r="BY1549" s="283"/>
      <c r="BZ1549" s="283"/>
      <c r="CA1549" s="283"/>
      <c r="CB1549" s="282"/>
      <c r="CC1549" s="282"/>
      <c r="CD1549" s="282"/>
      <c r="CE1549" s="282"/>
      <c r="CG1549" s="427"/>
      <c r="CH1549" s="402"/>
      <c r="CI1549" s="424"/>
      <c r="CJ1549" s="282"/>
      <c r="CK1549" s="282"/>
      <c r="CL1549" s="283"/>
      <c r="CM1549" s="283"/>
      <c r="CP1549" s="282"/>
      <c r="DC1549" s="282"/>
      <c r="DD1549" s="282"/>
      <c r="DE1549" s="282"/>
      <c r="DF1549" s="282"/>
      <c r="DG1549" s="282"/>
      <c r="DH1549" s="282"/>
      <c r="DI1549" s="282"/>
      <c r="DJ1549" s="282"/>
      <c r="EF1549" s="495" t="str">
        <f>""&amp;(MID(数据表!AZ1549,1,MIN(FIND({"(";"（"},数据表!AZ1549&amp;"(（",1)-1)))&amp;""</f>
        <v/>
      </c>
      <c r="EG1549" s="495" t="str">
        <f>""&amp;(MID(数据表!AZ1549,1,MIN(FIND({0;1;2;3;4;5;6;7;8;9},数据表!AZ1549&amp;"1234567890",1)-1)))&amp;""</f>
        <v/>
      </c>
    </row>
    <row r="1550" spans="2:137" s="310" customFormat="1" ht="12" customHeight="1">
      <c r="B1550" s="286"/>
      <c r="C1550" s="286"/>
      <c r="D1550" s="286"/>
      <c r="E1550" s="479"/>
      <c r="F1550" s="282"/>
      <c r="G1550" s="283"/>
      <c r="H1550" s="421"/>
      <c r="I1550" s="421"/>
      <c r="J1550" s="283"/>
      <c r="K1550" s="421"/>
      <c r="L1550" s="282"/>
      <c r="N1550" s="282"/>
      <c r="S1550" s="282"/>
      <c r="T1550" s="283"/>
      <c r="U1550" s="283"/>
      <c r="V1550" s="283"/>
      <c r="W1550" s="283"/>
      <c r="X1550" s="283"/>
      <c r="Y1550" s="282"/>
      <c r="Z1550" s="282"/>
      <c r="AA1550" s="283"/>
      <c r="AB1550" s="282"/>
      <c r="AC1550" s="282"/>
      <c r="AD1550" s="282"/>
      <c r="AE1550" s="282"/>
      <c r="AF1550" s="283"/>
      <c r="AG1550" s="402"/>
      <c r="AH1550" s="283"/>
      <c r="AI1550" s="283"/>
      <c r="AJ1550" s="283"/>
      <c r="AK1550" s="283"/>
      <c r="AL1550" s="283"/>
      <c r="AM1550" s="282"/>
      <c r="AN1550" s="282"/>
      <c r="AO1550" s="282"/>
      <c r="AP1550" s="282"/>
      <c r="AQ1550" s="282"/>
      <c r="AR1550" s="282"/>
      <c r="AT1550" s="283"/>
      <c r="AU1550" s="283"/>
      <c r="AV1550" s="283"/>
      <c r="AW1550" s="283"/>
      <c r="AY1550" s="283"/>
      <c r="AZ1550" s="282"/>
      <c r="BA1550" s="283"/>
      <c r="BB1550" s="282"/>
      <c r="BC1550" s="282"/>
      <c r="BD1550" s="282"/>
      <c r="BE1550" s="283"/>
      <c r="BG1550" s="282"/>
      <c r="BH1550" s="282"/>
      <c r="BI1550" s="282"/>
      <c r="BL1550" s="421"/>
      <c r="BM1550" s="424"/>
      <c r="BN1550" s="424"/>
      <c r="BO1550" s="424"/>
      <c r="BP1550" s="424"/>
      <c r="BQ1550" s="421"/>
      <c r="BR1550" s="421"/>
      <c r="BV1550" s="282"/>
      <c r="BW1550" s="283"/>
      <c r="BY1550" s="283"/>
      <c r="BZ1550" s="283"/>
      <c r="CA1550" s="283"/>
      <c r="CB1550" s="282"/>
      <c r="CC1550" s="282"/>
      <c r="CD1550" s="282"/>
      <c r="CE1550" s="282"/>
      <c r="CG1550" s="427"/>
      <c r="CH1550" s="402"/>
      <c r="CI1550" s="424"/>
      <c r="CJ1550" s="282"/>
      <c r="CK1550" s="282"/>
      <c r="CL1550" s="283"/>
      <c r="CM1550" s="283"/>
      <c r="CP1550" s="282"/>
      <c r="DC1550" s="282"/>
      <c r="DD1550" s="282"/>
      <c r="DE1550" s="282"/>
      <c r="DF1550" s="282"/>
      <c r="DG1550" s="282"/>
      <c r="DH1550" s="282"/>
      <c r="DI1550" s="282"/>
      <c r="DJ1550" s="282"/>
      <c r="EF1550" s="495" t="str">
        <f>""&amp;(MID(数据表!AZ1550,1,MIN(FIND({"(";"（"},数据表!AZ1550&amp;"(（",1)-1)))&amp;""</f>
        <v/>
      </c>
      <c r="EG1550" s="495" t="str">
        <f>""&amp;(MID(数据表!AZ1550,1,MIN(FIND({0;1;2;3;4;5;6;7;8;9},数据表!AZ1550&amp;"1234567890",1)-1)))&amp;""</f>
        <v/>
      </c>
    </row>
    <row r="1551" spans="2:137" s="310" customFormat="1" ht="12" customHeight="1">
      <c r="B1551" s="286"/>
      <c r="C1551" s="286"/>
      <c r="D1551" s="286"/>
      <c r="E1551" s="479"/>
      <c r="F1551" s="282"/>
      <c r="G1551" s="283"/>
      <c r="H1551" s="421"/>
      <c r="I1551" s="421"/>
      <c r="J1551" s="283"/>
      <c r="K1551" s="421"/>
      <c r="L1551" s="282"/>
      <c r="N1551" s="282"/>
      <c r="S1551" s="282"/>
      <c r="T1551" s="283"/>
      <c r="U1551" s="283"/>
      <c r="V1551" s="283"/>
      <c r="W1551" s="283"/>
      <c r="X1551" s="283"/>
      <c r="Y1551" s="282"/>
      <c r="Z1551" s="282"/>
      <c r="AA1551" s="283"/>
      <c r="AB1551" s="282"/>
      <c r="AC1551" s="282"/>
      <c r="AD1551" s="282"/>
      <c r="AE1551" s="282"/>
      <c r="AF1551" s="283"/>
      <c r="AG1551" s="402"/>
      <c r="AH1551" s="283"/>
      <c r="AI1551" s="283"/>
      <c r="AJ1551" s="283"/>
      <c r="AK1551" s="283"/>
      <c r="AL1551" s="283"/>
      <c r="AM1551" s="282"/>
      <c r="AN1551" s="282"/>
      <c r="AO1551" s="282"/>
      <c r="AP1551" s="282"/>
      <c r="AQ1551" s="282"/>
      <c r="AR1551" s="282"/>
      <c r="AT1551" s="283"/>
      <c r="AU1551" s="283"/>
      <c r="AV1551" s="283"/>
      <c r="AW1551" s="283"/>
      <c r="AY1551" s="283"/>
      <c r="AZ1551" s="282"/>
      <c r="BA1551" s="283"/>
      <c r="BB1551" s="282"/>
      <c r="BC1551" s="282"/>
      <c r="BD1551" s="282"/>
      <c r="BE1551" s="283"/>
      <c r="BG1551" s="282"/>
      <c r="BH1551" s="282"/>
      <c r="BI1551" s="282"/>
      <c r="BL1551" s="421"/>
      <c r="BM1551" s="424"/>
      <c r="BN1551" s="424"/>
      <c r="BO1551" s="424"/>
      <c r="BP1551" s="424"/>
      <c r="BQ1551" s="421"/>
      <c r="BR1551" s="421"/>
      <c r="BV1551" s="282"/>
      <c r="BW1551" s="283"/>
      <c r="BY1551" s="283"/>
      <c r="BZ1551" s="283"/>
      <c r="CA1551" s="283"/>
      <c r="CB1551" s="282"/>
      <c r="CC1551" s="282"/>
      <c r="CD1551" s="282"/>
      <c r="CE1551" s="282"/>
      <c r="CG1551" s="427"/>
      <c r="CH1551" s="402"/>
      <c r="CI1551" s="424"/>
      <c r="CJ1551" s="282"/>
      <c r="CK1551" s="282"/>
      <c r="CL1551" s="283"/>
      <c r="CM1551" s="283"/>
      <c r="CP1551" s="282"/>
      <c r="DC1551" s="282"/>
      <c r="DD1551" s="282"/>
      <c r="DE1551" s="282"/>
      <c r="DF1551" s="282"/>
      <c r="DG1551" s="282"/>
      <c r="DH1551" s="282"/>
      <c r="DI1551" s="282"/>
      <c r="DJ1551" s="282"/>
      <c r="EF1551" s="495" t="str">
        <f>""&amp;(MID(数据表!AZ1551,1,MIN(FIND({"(";"（"},数据表!AZ1551&amp;"(（",1)-1)))&amp;""</f>
        <v/>
      </c>
      <c r="EG1551" s="495" t="str">
        <f>""&amp;(MID(数据表!AZ1551,1,MIN(FIND({0;1;2;3;4;5;6;7;8;9},数据表!AZ1551&amp;"1234567890",1)-1)))&amp;""</f>
        <v/>
      </c>
    </row>
    <row r="1552" spans="2:137" s="310" customFormat="1" ht="12" customHeight="1">
      <c r="B1552" s="286"/>
      <c r="C1552" s="286"/>
      <c r="D1552" s="286"/>
      <c r="E1552" s="479"/>
      <c r="F1552" s="282"/>
      <c r="G1552" s="283"/>
      <c r="H1552" s="421"/>
      <c r="I1552" s="421"/>
      <c r="J1552" s="283"/>
      <c r="K1552" s="421"/>
      <c r="L1552" s="282"/>
      <c r="N1552" s="282"/>
      <c r="S1552" s="282"/>
      <c r="T1552" s="283"/>
      <c r="U1552" s="283"/>
      <c r="V1552" s="283"/>
      <c r="W1552" s="283"/>
      <c r="X1552" s="283"/>
      <c r="Y1552" s="282"/>
      <c r="Z1552" s="282"/>
      <c r="AA1552" s="283"/>
      <c r="AB1552" s="282"/>
      <c r="AC1552" s="282"/>
      <c r="AD1552" s="282"/>
      <c r="AE1552" s="282"/>
      <c r="AF1552" s="283"/>
      <c r="AG1552" s="402"/>
      <c r="AH1552" s="283"/>
      <c r="AI1552" s="283"/>
      <c r="AJ1552" s="283"/>
      <c r="AK1552" s="283"/>
      <c r="AL1552" s="283"/>
      <c r="AM1552" s="282"/>
      <c r="AN1552" s="282"/>
      <c r="AO1552" s="282"/>
      <c r="AP1552" s="282"/>
      <c r="AQ1552" s="282"/>
      <c r="AR1552" s="282"/>
      <c r="AT1552" s="283"/>
      <c r="AU1552" s="283"/>
      <c r="AV1552" s="283"/>
      <c r="AW1552" s="283"/>
      <c r="AY1552" s="283"/>
      <c r="AZ1552" s="282"/>
      <c r="BA1552" s="283"/>
      <c r="BB1552" s="282"/>
      <c r="BC1552" s="282"/>
      <c r="BD1552" s="282"/>
      <c r="BE1552" s="283"/>
      <c r="BG1552" s="282"/>
      <c r="BH1552" s="282"/>
      <c r="BI1552" s="282"/>
      <c r="BL1552" s="421"/>
      <c r="BM1552" s="424"/>
      <c r="BN1552" s="424"/>
      <c r="BO1552" s="424"/>
      <c r="BP1552" s="424"/>
      <c r="BQ1552" s="421"/>
      <c r="BR1552" s="421"/>
      <c r="BV1552" s="282"/>
      <c r="BW1552" s="283"/>
      <c r="BY1552" s="283"/>
      <c r="BZ1552" s="283"/>
      <c r="CA1552" s="283"/>
      <c r="CB1552" s="282"/>
      <c r="CC1552" s="282"/>
      <c r="CD1552" s="282"/>
      <c r="CE1552" s="282"/>
      <c r="CG1552" s="427"/>
      <c r="CH1552" s="402"/>
      <c r="CI1552" s="424"/>
      <c r="CJ1552" s="282"/>
      <c r="CK1552" s="282"/>
      <c r="CL1552" s="283"/>
      <c r="CM1552" s="283"/>
      <c r="CP1552" s="282"/>
      <c r="DC1552" s="282"/>
      <c r="DD1552" s="282"/>
      <c r="DE1552" s="282"/>
      <c r="DF1552" s="282"/>
      <c r="DG1552" s="282"/>
      <c r="DH1552" s="282"/>
      <c r="DI1552" s="282"/>
      <c r="DJ1552" s="282"/>
      <c r="EF1552" s="495" t="str">
        <f>""&amp;(MID(数据表!AZ1552,1,MIN(FIND({"(";"（"},数据表!AZ1552&amp;"(（",1)-1)))&amp;""</f>
        <v/>
      </c>
      <c r="EG1552" s="495" t="str">
        <f>""&amp;(MID(数据表!AZ1552,1,MIN(FIND({0;1;2;3;4;5;6;7;8;9},数据表!AZ1552&amp;"1234567890",1)-1)))&amp;""</f>
        <v/>
      </c>
    </row>
    <row r="1553" spans="2:137" s="310" customFormat="1" ht="12" customHeight="1">
      <c r="B1553" s="286"/>
      <c r="C1553" s="286"/>
      <c r="D1553" s="286"/>
      <c r="E1553" s="479"/>
      <c r="F1553" s="282"/>
      <c r="G1553" s="283"/>
      <c r="H1553" s="421"/>
      <c r="I1553" s="421"/>
      <c r="J1553" s="283"/>
      <c r="K1553" s="421"/>
      <c r="L1553" s="282"/>
      <c r="N1553" s="282"/>
      <c r="S1553" s="282"/>
      <c r="T1553" s="283"/>
      <c r="U1553" s="283"/>
      <c r="V1553" s="283"/>
      <c r="W1553" s="283"/>
      <c r="X1553" s="283"/>
      <c r="Y1553" s="282"/>
      <c r="Z1553" s="282"/>
      <c r="AA1553" s="283"/>
      <c r="AB1553" s="282"/>
      <c r="AC1553" s="282"/>
      <c r="AD1553" s="282"/>
      <c r="AE1553" s="282"/>
      <c r="AF1553" s="283"/>
      <c r="AG1553" s="402"/>
      <c r="AH1553" s="283"/>
      <c r="AI1553" s="283"/>
      <c r="AJ1553" s="283"/>
      <c r="AK1553" s="283"/>
      <c r="AL1553" s="283"/>
      <c r="AM1553" s="282"/>
      <c r="AN1553" s="282"/>
      <c r="AO1553" s="282"/>
      <c r="AP1553" s="282"/>
      <c r="AQ1553" s="282"/>
      <c r="AR1553" s="282"/>
      <c r="AT1553" s="283"/>
      <c r="AU1553" s="283"/>
      <c r="AV1553" s="283"/>
      <c r="AW1553" s="283"/>
      <c r="AY1553" s="283"/>
      <c r="AZ1553" s="282"/>
      <c r="BA1553" s="283"/>
      <c r="BB1553" s="282"/>
      <c r="BC1553" s="282"/>
      <c r="BD1553" s="282"/>
      <c r="BE1553" s="283"/>
      <c r="BG1553" s="282"/>
      <c r="BH1553" s="282"/>
      <c r="BI1553" s="282"/>
      <c r="BL1553" s="421"/>
      <c r="BM1553" s="424"/>
      <c r="BN1553" s="424"/>
      <c r="BO1553" s="424"/>
      <c r="BP1553" s="424"/>
      <c r="BQ1553" s="421"/>
      <c r="BR1553" s="421"/>
      <c r="BV1553" s="282"/>
      <c r="BW1553" s="283"/>
      <c r="BY1553" s="283"/>
      <c r="BZ1553" s="283"/>
      <c r="CA1553" s="283"/>
      <c r="CB1553" s="282"/>
      <c r="CC1553" s="282"/>
      <c r="CD1553" s="282"/>
      <c r="CE1553" s="282"/>
      <c r="CG1553" s="427"/>
      <c r="CH1553" s="402"/>
      <c r="CI1553" s="424"/>
      <c r="CJ1553" s="282"/>
      <c r="CK1553" s="282"/>
      <c r="CL1553" s="283"/>
      <c r="CM1553" s="283"/>
      <c r="CP1553" s="282"/>
      <c r="DC1553" s="282"/>
      <c r="DD1553" s="282"/>
      <c r="DE1553" s="282"/>
      <c r="DF1553" s="282"/>
      <c r="DG1553" s="282"/>
      <c r="DH1553" s="282"/>
      <c r="DI1553" s="282"/>
      <c r="DJ1553" s="282"/>
      <c r="EF1553" s="495" t="str">
        <f>""&amp;(MID(数据表!AZ1553,1,MIN(FIND({"(";"（"},数据表!AZ1553&amp;"(（",1)-1)))&amp;""</f>
        <v/>
      </c>
      <c r="EG1553" s="495" t="str">
        <f>""&amp;(MID(数据表!AZ1553,1,MIN(FIND({0;1;2;3;4;5;6;7;8;9},数据表!AZ1553&amp;"1234567890",1)-1)))&amp;""</f>
        <v/>
      </c>
    </row>
    <row r="1554" spans="2:137" s="310" customFormat="1" ht="12" customHeight="1">
      <c r="B1554" s="286"/>
      <c r="C1554" s="286"/>
      <c r="D1554" s="286"/>
      <c r="E1554" s="479"/>
      <c r="F1554" s="282"/>
      <c r="G1554" s="283"/>
      <c r="H1554" s="421"/>
      <c r="I1554" s="421"/>
      <c r="J1554" s="283"/>
      <c r="K1554" s="421"/>
      <c r="L1554" s="282"/>
      <c r="N1554" s="282"/>
      <c r="S1554" s="282"/>
      <c r="T1554" s="283"/>
      <c r="U1554" s="283"/>
      <c r="V1554" s="283"/>
      <c r="W1554" s="283"/>
      <c r="X1554" s="283"/>
      <c r="Y1554" s="282"/>
      <c r="Z1554" s="282"/>
      <c r="AA1554" s="283"/>
      <c r="AB1554" s="282"/>
      <c r="AC1554" s="282"/>
      <c r="AD1554" s="282"/>
      <c r="AE1554" s="282"/>
      <c r="AF1554" s="283"/>
      <c r="AG1554" s="402"/>
      <c r="AH1554" s="283"/>
      <c r="AI1554" s="283"/>
      <c r="AJ1554" s="283"/>
      <c r="AK1554" s="283"/>
      <c r="AL1554" s="283"/>
      <c r="AM1554" s="282"/>
      <c r="AN1554" s="282"/>
      <c r="AO1554" s="282"/>
      <c r="AP1554" s="282"/>
      <c r="AQ1554" s="282"/>
      <c r="AR1554" s="282"/>
      <c r="AT1554" s="283"/>
      <c r="AU1554" s="283"/>
      <c r="AV1554" s="283"/>
      <c r="AW1554" s="283"/>
      <c r="AY1554" s="283"/>
      <c r="AZ1554" s="282"/>
      <c r="BA1554" s="283"/>
      <c r="BB1554" s="282"/>
      <c r="BC1554" s="282"/>
      <c r="BD1554" s="282"/>
      <c r="BE1554" s="283"/>
      <c r="BG1554" s="282"/>
      <c r="BH1554" s="282"/>
      <c r="BI1554" s="282"/>
      <c r="BL1554" s="421"/>
      <c r="BM1554" s="424"/>
      <c r="BN1554" s="424"/>
      <c r="BO1554" s="424"/>
      <c r="BP1554" s="424"/>
      <c r="BQ1554" s="421"/>
      <c r="BR1554" s="421"/>
      <c r="BV1554" s="282"/>
      <c r="BW1554" s="283"/>
      <c r="BY1554" s="283"/>
      <c r="BZ1554" s="283"/>
      <c r="CA1554" s="283"/>
      <c r="CB1554" s="282"/>
      <c r="CC1554" s="282"/>
      <c r="CD1554" s="282"/>
      <c r="CE1554" s="282"/>
      <c r="CG1554" s="427"/>
      <c r="CH1554" s="402"/>
      <c r="CI1554" s="424"/>
      <c r="CJ1554" s="282"/>
      <c r="CK1554" s="282"/>
      <c r="CL1554" s="283"/>
      <c r="CM1554" s="283"/>
      <c r="CP1554" s="282"/>
      <c r="DC1554" s="282"/>
      <c r="DD1554" s="282"/>
      <c r="DE1554" s="282"/>
      <c r="DF1554" s="282"/>
      <c r="DG1554" s="282"/>
      <c r="DH1554" s="282"/>
      <c r="DI1554" s="282"/>
      <c r="DJ1554" s="282"/>
      <c r="EF1554" s="495" t="str">
        <f>""&amp;(MID(数据表!AZ1554,1,MIN(FIND({"(";"（"},数据表!AZ1554&amp;"(（",1)-1)))&amp;""</f>
        <v/>
      </c>
      <c r="EG1554" s="495" t="str">
        <f>""&amp;(MID(数据表!AZ1554,1,MIN(FIND({0;1;2;3;4;5;6;7;8;9},数据表!AZ1554&amp;"1234567890",1)-1)))&amp;""</f>
        <v/>
      </c>
    </row>
    <row r="1555" spans="2:137" s="310" customFormat="1" ht="12" customHeight="1">
      <c r="B1555" s="286"/>
      <c r="C1555" s="286"/>
      <c r="D1555" s="286"/>
      <c r="E1555" s="479"/>
      <c r="F1555" s="282"/>
      <c r="G1555" s="283"/>
      <c r="H1555" s="421"/>
      <c r="I1555" s="421"/>
      <c r="J1555" s="283"/>
      <c r="K1555" s="421"/>
      <c r="L1555" s="282"/>
      <c r="N1555" s="282"/>
      <c r="S1555" s="282"/>
      <c r="T1555" s="283"/>
      <c r="U1555" s="283"/>
      <c r="V1555" s="283"/>
      <c r="W1555" s="283"/>
      <c r="X1555" s="283"/>
      <c r="Y1555" s="282"/>
      <c r="Z1555" s="282"/>
      <c r="AA1555" s="283"/>
      <c r="AB1555" s="282"/>
      <c r="AC1555" s="282"/>
      <c r="AD1555" s="282"/>
      <c r="AE1555" s="282"/>
      <c r="AF1555" s="283"/>
      <c r="AG1555" s="402"/>
      <c r="AH1555" s="283"/>
      <c r="AI1555" s="283"/>
      <c r="AJ1555" s="283"/>
      <c r="AK1555" s="283"/>
      <c r="AL1555" s="283"/>
      <c r="AM1555" s="282"/>
      <c r="AN1555" s="282"/>
      <c r="AO1555" s="282"/>
      <c r="AP1555" s="282"/>
      <c r="AQ1555" s="282"/>
      <c r="AR1555" s="282"/>
      <c r="AT1555" s="283"/>
      <c r="AU1555" s="283"/>
      <c r="AV1555" s="283"/>
      <c r="AW1555" s="283"/>
      <c r="AY1555" s="283"/>
      <c r="AZ1555" s="282"/>
      <c r="BA1555" s="283"/>
      <c r="BB1555" s="282"/>
      <c r="BC1555" s="282"/>
      <c r="BD1555" s="282"/>
      <c r="BE1555" s="283"/>
      <c r="BG1555" s="282"/>
      <c r="BH1555" s="282"/>
      <c r="BI1555" s="282"/>
      <c r="BL1555" s="421"/>
      <c r="BM1555" s="424"/>
      <c r="BN1555" s="424"/>
      <c r="BO1555" s="424"/>
      <c r="BP1555" s="424"/>
      <c r="BQ1555" s="421"/>
      <c r="BR1555" s="421"/>
      <c r="BV1555" s="282"/>
      <c r="BW1555" s="283"/>
      <c r="BY1555" s="283"/>
      <c r="BZ1555" s="283"/>
      <c r="CA1555" s="283"/>
      <c r="CB1555" s="282"/>
      <c r="CC1555" s="282"/>
      <c r="CD1555" s="282"/>
      <c r="CE1555" s="282"/>
      <c r="CG1555" s="427"/>
      <c r="CH1555" s="402"/>
      <c r="CI1555" s="424"/>
      <c r="CJ1555" s="282"/>
      <c r="CK1555" s="282"/>
      <c r="CL1555" s="283"/>
      <c r="CM1555" s="283"/>
      <c r="CP1555" s="282"/>
      <c r="DC1555" s="282"/>
      <c r="DD1555" s="282"/>
      <c r="DE1555" s="282"/>
      <c r="DF1555" s="282"/>
      <c r="DG1555" s="282"/>
      <c r="DH1555" s="282"/>
      <c r="DI1555" s="282"/>
      <c r="DJ1555" s="282"/>
      <c r="EF1555" s="495" t="str">
        <f>""&amp;(MID(数据表!AZ1555,1,MIN(FIND({"(";"（"},数据表!AZ1555&amp;"(（",1)-1)))&amp;""</f>
        <v/>
      </c>
      <c r="EG1555" s="495" t="str">
        <f>""&amp;(MID(数据表!AZ1555,1,MIN(FIND({0;1;2;3;4;5;6;7;8;9},数据表!AZ1555&amp;"1234567890",1)-1)))&amp;""</f>
        <v/>
      </c>
    </row>
    <row r="1556" spans="2:137" s="310" customFormat="1" ht="12" customHeight="1">
      <c r="B1556" s="286"/>
      <c r="C1556" s="286"/>
      <c r="D1556" s="286"/>
      <c r="E1556" s="479"/>
      <c r="F1556" s="282"/>
      <c r="G1556" s="283"/>
      <c r="H1556" s="421"/>
      <c r="I1556" s="421"/>
      <c r="J1556" s="283"/>
      <c r="K1556" s="421"/>
      <c r="L1556" s="282"/>
      <c r="N1556" s="282"/>
      <c r="S1556" s="282"/>
      <c r="T1556" s="283"/>
      <c r="U1556" s="283"/>
      <c r="V1556" s="283"/>
      <c r="W1556" s="283"/>
      <c r="X1556" s="283"/>
      <c r="Y1556" s="282"/>
      <c r="Z1556" s="282"/>
      <c r="AA1556" s="283"/>
      <c r="AB1556" s="282"/>
      <c r="AC1556" s="282"/>
      <c r="AD1556" s="282"/>
      <c r="AE1556" s="282"/>
      <c r="AF1556" s="283"/>
      <c r="AG1556" s="402"/>
      <c r="AH1556" s="283"/>
      <c r="AI1556" s="283"/>
      <c r="AJ1556" s="283"/>
      <c r="AK1556" s="283"/>
      <c r="AL1556" s="283"/>
      <c r="AM1556" s="282"/>
      <c r="AN1556" s="282"/>
      <c r="AO1556" s="282"/>
      <c r="AP1556" s="282"/>
      <c r="AQ1556" s="282"/>
      <c r="AR1556" s="282"/>
      <c r="AT1556" s="283"/>
      <c r="AU1556" s="283"/>
      <c r="AV1556" s="283"/>
      <c r="AW1556" s="283"/>
      <c r="AY1556" s="283"/>
      <c r="AZ1556" s="282"/>
      <c r="BA1556" s="283"/>
      <c r="BB1556" s="282"/>
      <c r="BC1556" s="282"/>
      <c r="BD1556" s="282"/>
      <c r="BE1556" s="283"/>
      <c r="BG1556" s="282"/>
      <c r="BH1556" s="282"/>
      <c r="BI1556" s="282"/>
      <c r="BL1556" s="421"/>
      <c r="BM1556" s="424"/>
      <c r="BN1556" s="424"/>
      <c r="BO1556" s="424"/>
      <c r="BP1556" s="424"/>
      <c r="BQ1556" s="421"/>
      <c r="BR1556" s="421"/>
      <c r="BV1556" s="282"/>
      <c r="BW1556" s="283"/>
      <c r="BY1556" s="283"/>
      <c r="BZ1556" s="283"/>
      <c r="CA1556" s="283"/>
      <c r="CB1556" s="282"/>
      <c r="CC1556" s="282"/>
      <c r="CD1556" s="282"/>
      <c r="CE1556" s="282"/>
      <c r="CG1556" s="427"/>
      <c r="CH1556" s="402"/>
      <c r="CI1556" s="424"/>
      <c r="CJ1556" s="282"/>
      <c r="CK1556" s="282"/>
      <c r="CL1556" s="283"/>
      <c r="CM1556" s="283"/>
      <c r="CP1556" s="282"/>
      <c r="DC1556" s="282"/>
      <c r="DD1556" s="282"/>
      <c r="DE1556" s="282"/>
      <c r="DF1556" s="282"/>
      <c r="DG1556" s="282"/>
      <c r="DH1556" s="282"/>
      <c r="DI1556" s="282"/>
      <c r="DJ1556" s="282"/>
      <c r="EF1556" s="495" t="str">
        <f>""&amp;(MID(数据表!AZ1556,1,MIN(FIND({"(";"（"},数据表!AZ1556&amp;"(（",1)-1)))&amp;""</f>
        <v/>
      </c>
      <c r="EG1556" s="495" t="str">
        <f>""&amp;(MID(数据表!AZ1556,1,MIN(FIND({0;1;2;3;4;5;6;7;8;9},数据表!AZ1556&amp;"1234567890",1)-1)))&amp;""</f>
        <v/>
      </c>
    </row>
    <row r="1557" spans="2:137" s="310" customFormat="1" ht="12" customHeight="1">
      <c r="B1557" s="286"/>
      <c r="C1557" s="286"/>
      <c r="D1557" s="286"/>
      <c r="E1557" s="479"/>
      <c r="F1557" s="282"/>
      <c r="G1557" s="283"/>
      <c r="H1557" s="421"/>
      <c r="I1557" s="421"/>
      <c r="J1557" s="283"/>
      <c r="K1557" s="421"/>
      <c r="L1557" s="282"/>
      <c r="N1557" s="282"/>
      <c r="S1557" s="282"/>
      <c r="T1557" s="283"/>
      <c r="U1557" s="283"/>
      <c r="V1557" s="283"/>
      <c r="W1557" s="283"/>
      <c r="X1557" s="283"/>
      <c r="Y1557" s="282"/>
      <c r="Z1557" s="282"/>
      <c r="AA1557" s="283"/>
      <c r="AB1557" s="282"/>
      <c r="AC1557" s="282"/>
      <c r="AD1557" s="282"/>
      <c r="AE1557" s="282"/>
      <c r="AF1557" s="283"/>
      <c r="AG1557" s="402"/>
      <c r="AH1557" s="283"/>
      <c r="AI1557" s="283"/>
      <c r="AJ1557" s="283"/>
      <c r="AK1557" s="283"/>
      <c r="AL1557" s="283"/>
      <c r="AM1557" s="282"/>
      <c r="AN1557" s="282"/>
      <c r="AO1557" s="282"/>
      <c r="AP1557" s="282"/>
      <c r="AQ1557" s="282"/>
      <c r="AR1557" s="282"/>
      <c r="AT1557" s="283"/>
      <c r="AU1557" s="283"/>
      <c r="AV1557" s="283"/>
      <c r="AW1557" s="283"/>
      <c r="AY1557" s="283"/>
      <c r="AZ1557" s="282"/>
      <c r="BA1557" s="283"/>
      <c r="BB1557" s="282"/>
      <c r="BC1557" s="282"/>
      <c r="BD1557" s="282"/>
      <c r="BE1557" s="283"/>
      <c r="BG1557" s="282"/>
      <c r="BH1557" s="282"/>
      <c r="BI1557" s="282"/>
      <c r="BL1557" s="421"/>
      <c r="BM1557" s="424"/>
      <c r="BN1557" s="424"/>
      <c r="BO1557" s="424"/>
      <c r="BP1557" s="424"/>
      <c r="BQ1557" s="421"/>
      <c r="BR1557" s="421"/>
      <c r="BV1557" s="282"/>
      <c r="BW1557" s="283"/>
      <c r="BY1557" s="283"/>
      <c r="BZ1557" s="283"/>
      <c r="CA1557" s="283"/>
      <c r="CB1557" s="282"/>
      <c r="CC1557" s="282"/>
      <c r="CD1557" s="282"/>
      <c r="CE1557" s="282"/>
      <c r="CG1557" s="427"/>
      <c r="CH1557" s="402"/>
      <c r="CI1557" s="424"/>
      <c r="CJ1557" s="282"/>
      <c r="CK1557" s="282"/>
      <c r="CL1557" s="283"/>
      <c r="CM1557" s="283"/>
      <c r="CP1557" s="282"/>
      <c r="DC1557" s="282"/>
      <c r="DD1557" s="282"/>
      <c r="DE1557" s="282"/>
      <c r="DF1557" s="282"/>
      <c r="DG1557" s="282"/>
      <c r="DH1557" s="282"/>
      <c r="DI1557" s="282"/>
      <c r="DJ1557" s="282"/>
      <c r="EF1557" s="495" t="str">
        <f>""&amp;(MID(数据表!AZ1557,1,MIN(FIND({"(";"（"},数据表!AZ1557&amp;"(（",1)-1)))&amp;""</f>
        <v/>
      </c>
      <c r="EG1557" s="495" t="str">
        <f>""&amp;(MID(数据表!AZ1557,1,MIN(FIND({0;1;2;3;4;5;6;7;8;9},数据表!AZ1557&amp;"1234567890",1)-1)))&amp;""</f>
        <v/>
      </c>
    </row>
    <row r="1558" spans="2:137" s="310" customFormat="1" ht="12" customHeight="1">
      <c r="B1558" s="286"/>
      <c r="C1558" s="286"/>
      <c r="D1558" s="286"/>
      <c r="E1558" s="479"/>
      <c r="F1558" s="282"/>
      <c r="G1558" s="283"/>
      <c r="H1558" s="421"/>
      <c r="I1558" s="421"/>
      <c r="J1558" s="283"/>
      <c r="K1558" s="421"/>
      <c r="L1558" s="282"/>
      <c r="N1558" s="282"/>
      <c r="S1558" s="282"/>
      <c r="T1558" s="283"/>
      <c r="U1558" s="283"/>
      <c r="V1558" s="283"/>
      <c r="W1558" s="283"/>
      <c r="X1558" s="283"/>
      <c r="Y1558" s="282"/>
      <c r="Z1558" s="282"/>
      <c r="AA1558" s="283"/>
      <c r="AB1558" s="282"/>
      <c r="AC1558" s="282"/>
      <c r="AD1558" s="282"/>
      <c r="AE1558" s="282"/>
      <c r="AF1558" s="283"/>
      <c r="AG1558" s="402"/>
      <c r="AH1558" s="283"/>
      <c r="AI1558" s="283"/>
      <c r="AJ1558" s="283"/>
      <c r="AK1558" s="283"/>
      <c r="AL1558" s="283"/>
      <c r="AM1558" s="282"/>
      <c r="AN1558" s="282"/>
      <c r="AO1558" s="282"/>
      <c r="AP1558" s="282"/>
      <c r="AQ1558" s="282"/>
      <c r="AR1558" s="282"/>
      <c r="AT1558" s="283"/>
      <c r="AU1558" s="283"/>
      <c r="AV1558" s="283"/>
      <c r="AW1558" s="283"/>
      <c r="AY1558" s="283"/>
      <c r="AZ1558" s="282"/>
      <c r="BA1558" s="283"/>
      <c r="BB1558" s="282"/>
      <c r="BC1558" s="282"/>
      <c r="BD1558" s="282"/>
      <c r="BE1558" s="283"/>
      <c r="BG1558" s="282"/>
      <c r="BH1558" s="282"/>
      <c r="BI1558" s="282"/>
      <c r="BL1558" s="421"/>
      <c r="BM1558" s="424"/>
      <c r="BN1558" s="424"/>
      <c r="BO1558" s="424"/>
      <c r="BP1558" s="424"/>
      <c r="BQ1558" s="421"/>
      <c r="BR1558" s="421"/>
      <c r="BV1558" s="282"/>
      <c r="BW1558" s="283"/>
      <c r="BY1558" s="283"/>
      <c r="BZ1558" s="283"/>
      <c r="CA1558" s="283"/>
      <c r="CB1558" s="282"/>
      <c r="CC1558" s="282"/>
      <c r="CD1558" s="282"/>
      <c r="CE1558" s="282"/>
      <c r="CG1558" s="427"/>
      <c r="CH1558" s="402"/>
      <c r="CI1558" s="424"/>
      <c r="CJ1558" s="282"/>
      <c r="CK1558" s="282"/>
      <c r="CL1558" s="283"/>
      <c r="CM1558" s="283"/>
      <c r="CP1558" s="282"/>
      <c r="DC1558" s="282"/>
      <c r="DD1558" s="282"/>
      <c r="DE1558" s="282"/>
      <c r="DF1558" s="282"/>
      <c r="DG1558" s="282"/>
      <c r="DH1558" s="282"/>
      <c r="DI1558" s="282"/>
      <c r="DJ1558" s="282"/>
      <c r="EF1558" s="495" t="str">
        <f>""&amp;(MID(数据表!AZ1558,1,MIN(FIND({"(";"（"},数据表!AZ1558&amp;"(（",1)-1)))&amp;""</f>
        <v/>
      </c>
      <c r="EG1558" s="495" t="str">
        <f>""&amp;(MID(数据表!AZ1558,1,MIN(FIND({0;1;2;3;4;5;6;7;8;9},数据表!AZ1558&amp;"1234567890",1)-1)))&amp;""</f>
        <v/>
      </c>
    </row>
    <row r="1559" spans="2:137" s="310" customFormat="1" ht="12" customHeight="1">
      <c r="B1559" s="286"/>
      <c r="C1559" s="286"/>
      <c r="D1559" s="286"/>
      <c r="E1559" s="479"/>
      <c r="F1559" s="282"/>
      <c r="G1559" s="283"/>
      <c r="H1559" s="421"/>
      <c r="I1559" s="421"/>
      <c r="J1559" s="283"/>
      <c r="K1559" s="421"/>
      <c r="L1559" s="282"/>
      <c r="N1559" s="282"/>
      <c r="S1559" s="282"/>
      <c r="T1559" s="283"/>
      <c r="U1559" s="283"/>
      <c r="V1559" s="283"/>
      <c r="W1559" s="283"/>
      <c r="X1559" s="283"/>
      <c r="Y1559" s="282"/>
      <c r="Z1559" s="282"/>
      <c r="AA1559" s="283"/>
      <c r="AB1559" s="282"/>
      <c r="AC1559" s="282"/>
      <c r="AD1559" s="282"/>
      <c r="AE1559" s="282"/>
      <c r="AF1559" s="283"/>
      <c r="AG1559" s="402"/>
      <c r="AH1559" s="283"/>
      <c r="AI1559" s="283"/>
      <c r="AJ1559" s="283"/>
      <c r="AK1559" s="283"/>
      <c r="AL1559" s="283"/>
      <c r="AM1559" s="282"/>
      <c r="AN1559" s="282"/>
      <c r="AO1559" s="282"/>
      <c r="AP1559" s="282"/>
      <c r="AQ1559" s="282"/>
      <c r="AR1559" s="282"/>
      <c r="AT1559" s="283"/>
      <c r="AU1559" s="283"/>
      <c r="AV1559" s="283"/>
      <c r="AW1559" s="283"/>
      <c r="AY1559" s="283"/>
      <c r="AZ1559" s="282"/>
      <c r="BA1559" s="283"/>
      <c r="BB1559" s="282"/>
      <c r="BC1559" s="282"/>
      <c r="BD1559" s="282"/>
      <c r="BE1559" s="283"/>
      <c r="BG1559" s="282"/>
      <c r="BH1559" s="282"/>
      <c r="BI1559" s="282"/>
      <c r="BL1559" s="421"/>
      <c r="BM1559" s="424"/>
      <c r="BN1559" s="424"/>
      <c r="BO1559" s="424"/>
      <c r="BP1559" s="424"/>
      <c r="BQ1559" s="421"/>
      <c r="BR1559" s="421"/>
      <c r="BV1559" s="282"/>
      <c r="BW1559" s="283"/>
      <c r="BY1559" s="283"/>
      <c r="BZ1559" s="283"/>
      <c r="CA1559" s="283"/>
      <c r="CB1559" s="282"/>
      <c r="CC1559" s="282"/>
      <c r="CD1559" s="282"/>
      <c r="CE1559" s="282"/>
      <c r="CG1559" s="427"/>
      <c r="CH1559" s="402"/>
      <c r="CI1559" s="424"/>
      <c r="CJ1559" s="282"/>
      <c r="CK1559" s="282"/>
      <c r="CL1559" s="283"/>
      <c r="CM1559" s="283"/>
      <c r="CP1559" s="282"/>
      <c r="DC1559" s="282"/>
      <c r="DD1559" s="282"/>
      <c r="DE1559" s="282"/>
      <c r="DF1559" s="282"/>
      <c r="DG1559" s="282"/>
      <c r="DH1559" s="282"/>
      <c r="DI1559" s="282"/>
      <c r="DJ1559" s="282"/>
      <c r="EF1559" s="495" t="str">
        <f>""&amp;(MID(数据表!AZ1559,1,MIN(FIND({"(";"（"},数据表!AZ1559&amp;"(（",1)-1)))&amp;""</f>
        <v/>
      </c>
      <c r="EG1559" s="495" t="str">
        <f>""&amp;(MID(数据表!AZ1559,1,MIN(FIND({0;1;2;3;4;5;6;7;8;9},数据表!AZ1559&amp;"1234567890",1)-1)))&amp;""</f>
        <v/>
      </c>
    </row>
    <row r="1560" spans="2:137" s="310" customFormat="1" ht="12" customHeight="1">
      <c r="B1560" s="286"/>
      <c r="C1560" s="286"/>
      <c r="D1560" s="286"/>
      <c r="E1560" s="479"/>
      <c r="F1560" s="282"/>
      <c r="G1560" s="283"/>
      <c r="H1560" s="421"/>
      <c r="I1560" s="421"/>
      <c r="J1560" s="283"/>
      <c r="K1560" s="421"/>
      <c r="L1560" s="282"/>
      <c r="N1560" s="282"/>
      <c r="S1560" s="282"/>
      <c r="T1560" s="283"/>
      <c r="U1560" s="283"/>
      <c r="V1560" s="283"/>
      <c r="W1560" s="283"/>
      <c r="X1560" s="283"/>
      <c r="Y1560" s="282"/>
      <c r="Z1560" s="282"/>
      <c r="AA1560" s="283"/>
      <c r="AB1560" s="282"/>
      <c r="AC1560" s="282"/>
      <c r="AD1560" s="282"/>
      <c r="AE1560" s="282"/>
      <c r="AF1560" s="283"/>
      <c r="AG1560" s="402"/>
      <c r="AH1560" s="283"/>
      <c r="AI1560" s="283"/>
      <c r="AJ1560" s="283"/>
      <c r="AK1560" s="283"/>
      <c r="AL1560" s="283"/>
      <c r="AM1560" s="282"/>
      <c r="AN1560" s="282"/>
      <c r="AO1560" s="282"/>
      <c r="AP1560" s="282"/>
      <c r="AQ1560" s="282"/>
      <c r="AR1560" s="282"/>
      <c r="AT1560" s="283"/>
      <c r="AU1560" s="283"/>
      <c r="AV1560" s="283"/>
      <c r="AW1560" s="283"/>
      <c r="AY1560" s="283"/>
      <c r="AZ1560" s="282"/>
      <c r="BA1560" s="283"/>
      <c r="BB1560" s="282"/>
      <c r="BC1560" s="282"/>
      <c r="BD1560" s="282"/>
      <c r="BE1560" s="283"/>
      <c r="BG1560" s="282"/>
      <c r="BH1560" s="282"/>
      <c r="BI1560" s="282"/>
      <c r="BL1560" s="421"/>
      <c r="BM1560" s="424"/>
      <c r="BN1560" s="424"/>
      <c r="BO1560" s="424"/>
      <c r="BP1560" s="424"/>
      <c r="BQ1560" s="421"/>
      <c r="BR1560" s="421"/>
      <c r="BV1560" s="282"/>
      <c r="BW1560" s="283"/>
      <c r="BY1560" s="283"/>
      <c r="BZ1560" s="283"/>
      <c r="CA1560" s="283"/>
      <c r="CB1560" s="282"/>
      <c r="CC1560" s="282"/>
      <c r="CD1560" s="282"/>
      <c r="CE1560" s="282"/>
      <c r="CG1560" s="427"/>
      <c r="CH1560" s="402"/>
      <c r="CI1560" s="424"/>
      <c r="CJ1560" s="282"/>
      <c r="CK1560" s="282"/>
      <c r="CL1560" s="283"/>
      <c r="CM1560" s="283"/>
      <c r="CP1560" s="282"/>
      <c r="DC1560" s="282"/>
      <c r="DD1560" s="282"/>
      <c r="DE1560" s="282"/>
      <c r="DF1560" s="282"/>
      <c r="DG1560" s="282"/>
      <c r="DH1560" s="282"/>
      <c r="DI1560" s="282"/>
      <c r="DJ1560" s="282"/>
      <c r="EF1560" s="495" t="str">
        <f>""&amp;(MID(数据表!AZ1560,1,MIN(FIND({"(";"（"},数据表!AZ1560&amp;"(（",1)-1)))&amp;""</f>
        <v/>
      </c>
      <c r="EG1560" s="495" t="str">
        <f>""&amp;(MID(数据表!AZ1560,1,MIN(FIND({0;1;2;3;4;5;6;7;8;9},数据表!AZ1560&amp;"1234567890",1)-1)))&amp;""</f>
        <v/>
      </c>
    </row>
    <row r="1561" spans="2:137" s="310" customFormat="1" ht="12" customHeight="1">
      <c r="B1561" s="286"/>
      <c r="C1561" s="286"/>
      <c r="D1561" s="286"/>
      <c r="E1561" s="479"/>
      <c r="F1561" s="282"/>
      <c r="G1561" s="283"/>
      <c r="H1561" s="421"/>
      <c r="I1561" s="421"/>
      <c r="J1561" s="283"/>
      <c r="K1561" s="421"/>
      <c r="L1561" s="282"/>
      <c r="N1561" s="282"/>
      <c r="S1561" s="282"/>
      <c r="T1561" s="283"/>
      <c r="U1561" s="283"/>
      <c r="V1561" s="283"/>
      <c r="W1561" s="283"/>
      <c r="X1561" s="283"/>
      <c r="Y1561" s="282"/>
      <c r="Z1561" s="282"/>
      <c r="AA1561" s="283"/>
      <c r="AB1561" s="282"/>
      <c r="AC1561" s="282"/>
      <c r="AD1561" s="282"/>
      <c r="AE1561" s="282"/>
      <c r="AF1561" s="283"/>
      <c r="AG1561" s="402"/>
      <c r="AH1561" s="283"/>
      <c r="AI1561" s="283"/>
      <c r="AJ1561" s="283"/>
      <c r="AK1561" s="283"/>
      <c r="AL1561" s="283"/>
      <c r="AM1561" s="282"/>
      <c r="AN1561" s="282"/>
      <c r="AO1561" s="282"/>
      <c r="AP1561" s="282"/>
      <c r="AQ1561" s="282"/>
      <c r="AR1561" s="282"/>
      <c r="AT1561" s="283"/>
      <c r="AU1561" s="283"/>
      <c r="AV1561" s="283"/>
      <c r="AW1561" s="283"/>
      <c r="AY1561" s="283"/>
      <c r="AZ1561" s="282"/>
      <c r="BA1561" s="283"/>
      <c r="BB1561" s="282"/>
      <c r="BC1561" s="282"/>
      <c r="BD1561" s="282"/>
      <c r="BE1561" s="283"/>
      <c r="BG1561" s="282"/>
      <c r="BH1561" s="282"/>
      <c r="BI1561" s="282"/>
      <c r="BL1561" s="421"/>
      <c r="BM1561" s="424"/>
      <c r="BN1561" s="424"/>
      <c r="BO1561" s="424"/>
      <c r="BP1561" s="424"/>
      <c r="BQ1561" s="421"/>
      <c r="BR1561" s="421"/>
      <c r="BV1561" s="282"/>
      <c r="BW1561" s="283"/>
      <c r="BY1561" s="283"/>
      <c r="BZ1561" s="283"/>
      <c r="CA1561" s="283"/>
      <c r="CB1561" s="282"/>
      <c r="CC1561" s="282"/>
      <c r="CD1561" s="282"/>
      <c r="CE1561" s="282"/>
      <c r="CG1561" s="427"/>
      <c r="CH1561" s="402"/>
      <c r="CI1561" s="424"/>
      <c r="CJ1561" s="282"/>
      <c r="CK1561" s="282"/>
      <c r="CL1561" s="283"/>
      <c r="CM1561" s="283"/>
      <c r="CP1561" s="282"/>
      <c r="DC1561" s="282"/>
      <c r="DD1561" s="282"/>
      <c r="DE1561" s="282"/>
      <c r="DF1561" s="282"/>
      <c r="DG1561" s="282"/>
      <c r="DH1561" s="282"/>
      <c r="DI1561" s="282"/>
      <c r="DJ1561" s="282"/>
      <c r="EF1561" s="495" t="str">
        <f>""&amp;(MID(数据表!AZ1561,1,MIN(FIND({"(";"（"},数据表!AZ1561&amp;"(（",1)-1)))&amp;""</f>
        <v/>
      </c>
      <c r="EG1561" s="495" t="str">
        <f>""&amp;(MID(数据表!AZ1561,1,MIN(FIND({0;1;2;3;4;5;6;7;8;9},数据表!AZ1561&amp;"1234567890",1)-1)))&amp;""</f>
        <v/>
      </c>
    </row>
    <row r="1562" spans="2:137" s="310" customFormat="1" ht="12" customHeight="1">
      <c r="B1562" s="286"/>
      <c r="C1562" s="286"/>
      <c r="D1562" s="286"/>
      <c r="E1562" s="479"/>
      <c r="F1562" s="282"/>
      <c r="G1562" s="283"/>
      <c r="H1562" s="421"/>
      <c r="I1562" s="421"/>
      <c r="J1562" s="283"/>
      <c r="K1562" s="421"/>
      <c r="L1562" s="282"/>
      <c r="N1562" s="282"/>
      <c r="S1562" s="282"/>
      <c r="T1562" s="283"/>
      <c r="U1562" s="283"/>
      <c r="V1562" s="283"/>
      <c r="W1562" s="283"/>
      <c r="X1562" s="283"/>
      <c r="Y1562" s="282"/>
      <c r="Z1562" s="282"/>
      <c r="AA1562" s="283"/>
      <c r="AB1562" s="282"/>
      <c r="AC1562" s="282"/>
      <c r="AD1562" s="282"/>
      <c r="AE1562" s="282"/>
      <c r="AF1562" s="283"/>
      <c r="AG1562" s="402"/>
      <c r="AH1562" s="283"/>
      <c r="AI1562" s="283"/>
      <c r="AJ1562" s="283"/>
      <c r="AK1562" s="283"/>
      <c r="AL1562" s="283"/>
      <c r="AM1562" s="282"/>
      <c r="AN1562" s="282"/>
      <c r="AO1562" s="282"/>
      <c r="AP1562" s="282"/>
      <c r="AQ1562" s="282"/>
      <c r="AR1562" s="282"/>
      <c r="AT1562" s="283"/>
      <c r="AU1562" s="283"/>
      <c r="AV1562" s="283"/>
      <c r="AW1562" s="283"/>
      <c r="AY1562" s="283"/>
      <c r="AZ1562" s="282"/>
      <c r="BA1562" s="283"/>
      <c r="BB1562" s="282"/>
      <c r="BC1562" s="282"/>
      <c r="BD1562" s="282"/>
      <c r="BE1562" s="283"/>
      <c r="BG1562" s="282"/>
      <c r="BH1562" s="282"/>
      <c r="BI1562" s="282"/>
      <c r="BL1562" s="421"/>
      <c r="BM1562" s="424"/>
      <c r="BN1562" s="424"/>
      <c r="BO1562" s="424"/>
      <c r="BP1562" s="424"/>
      <c r="BQ1562" s="421"/>
      <c r="BR1562" s="421"/>
      <c r="BV1562" s="282"/>
      <c r="BW1562" s="283"/>
      <c r="BY1562" s="283"/>
      <c r="BZ1562" s="283"/>
      <c r="CA1562" s="283"/>
      <c r="CB1562" s="282"/>
      <c r="CC1562" s="282"/>
      <c r="CD1562" s="282"/>
      <c r="CE1562" s="282"/>
      <c r="CG1562" s="427"/>
      <c r="CH1562" s="402"/>
      <c r="CI1562" s="424"/>
      <c r="CJ1562" s="282"/>
      <c r="CK1562" s="282"/>
      <c r="CL1562" s="283"/>
      <c r="CM1562" s="283"/>
      <c r="CP1562" s="282"/>
      <c r="DC1562" s="282"/>
      <c r="DD1562" s="282"/>
      <c r="DE1562" s="282"/>
      <c r="DF1562" s="282"/>
      <c r="DG1562" s="282"/>
      <c r="DH1562" s="282"/>
      <c r="DI1562" s="282"/>
      <c r="DJ1562" s="282"/>
      <c r="EF1562" s="495" t="str">
        <f>""&amp;(MID(数据表!AZ1562,1,MIN(FIND({"(";"（"},数据表!AZ1562&amp;"(（",1)-1)))&amp;""</f>
        <v/>
      </c>
      <c r="EG1562" s="495" t="str">
        <f>""&amp;(MID(数据表!AZ1562,1,MIN(FIND({0;1;2;3;4;5;6;7;8;9},数据表!AZ1562&amp;"1234567890",1)-1)))&amp;""</f>
        <v/>
      </c>
    </row>
    <row r="1563" spans="2:137" s="310" customFormat="1" ht="12" customHeight="1">
      <c r="B1563" s="286"/>
      <c r="C1563" s="286"/>
      <c r="D1563" s="286"/>
      <c r="E1563" s="479"/>
      <c r="F1563" s="282"/>
      <c r="G1563" s="283"/>
      <c r="H1563" s="421"/>
      <c r="I1563" s="421"/>
      <c r="J1563" s="283"/>
      <c r="K1563" s="421"/>
      <c r="L1563" s="282"/>
      <c r="N1563" s="282"/>
      <c r="S1563" s="282"/>
      <c r="T1563" s="283"/>
      <c r="U1563" s="283"/>
      <c r="V1563" s="283"/>
      <c r="W1563" s="283"/>
      <c r="X1563" s="283"/>
      <c r="Y1563" s="282"/>
      <c r="Z1563" s="282"/>
      <c r="AA1563" s="283"/>
      <c r="AB1563" s="282"/>
      <c r="AC1563" s="282"/>
      <c r="AD1563" s="282"/>
      <c r="AE1563" s="282"/>
      <c r="AF1563" s="283"/>
      <c r="AG1563" s="402"/>
      <c r="AH1563" s="283"/>
      <c r="AI1563" s="283"/>
      <c r="AJ1563" s="283"/>
      <c r="AK1563" s="283"/>
      <c r="AL1563" s="283"/>
      <c r="AM1563" s="282"/>
      <c r="AN1563" s="282"/>
      <c r="AO1563" s="282"/>
      <c r="AP1563" s="282"/>
      <c r="AQ1563" s="282"/>
      <c r="AR1563" s="282"/>
      <c r="AT1563" s="283"/>
      <c r="AU1563" s="283"/>
      <c r="AV1563" s="283"/>
      <c r="AW1563" s="283"/>
      <c r="AY1563" s="283"/>
      <c r="AZ1563" s="282"/>
      <c r="BA1563" s="283"/>
      <c r="BB1563" s="282"/>
      <c r="BC1563" s="282"/>
      <c r="BD1563" s="282"/>
      <c r="BE1563" s="283"/>
      <c r="BG1563" s="282"/>
      <c r="BH1563" s="282"/>
      <c r="BI1563" s="282"/>
      <c r="BL1563" s="421"/>
      <c r="BM1563" s="424"/>
      <c r="BN1563" s="424"/>
      <c r="BO1563" s="424"/>
      <c r="BP1563" s="424"/>
      <c r="BQ1563" s="421"/>
      <c r="BR1563" s="421"/>
      <c r="BV1563" s="282"/>
      <c r="BW1563" s="283"/>
      <c r="BY1563" s="283"/>
      <c r="BZ1563" s="283"/>
      <c r="CA1563" s="283"/>
      <c r="CB1563" s="282"/>
      <c r="CC1563" s="282"/>
      <c r="CD1563" s="282"/>
      <c r="CE1563" s="282"/>
      <c r="CG1563" s="427"/>
      <c r="CH1563" s="402"/>
      <c r="CI1563" s="424"/>
      <c r="CJ1563" s="282"/>
      <c r="CK1563" s="282"/>
      <c r="CL1563" s="283"/>
      <c r="CM1563" s="283"/>
      <c r="CP1563" s="282"/>
      <c r="DC1563" s="282"/>
      <c r="DD1563" s="282"/>
      <c r="DE1563" s="282"/>
      <c r="DF1563" s="282"/>
      <c r="DG1563" s="282"/>
      <c r="DH1563" s="282"/>
      <c r="DI1563" s="282"/>
      <c r="DJ1563" s="282"/>
      <c r="EF1563" s="495" t="str">
        <f>""&amp;(MID(数据表!AZ1563,1,MIN(FIND({"(";"（"},数据表!AZ1563&amp;"(（",1)-1)))&amp;""</f>
        <v/>
      </c>
      <c r="EG1563" s="495" t="str">
        <f>""&amp;(MID(数据表!AZ1563,1,MIN(FIND({0;1;2;3;4;5;6;7;8;9},数据表!AZ1563&amp;"1234567890",1)-1)))&amp;""</f>
        <v/>
      </c>
    </row>
    <row r="1564" spans="2:137" s="310" customFormat="1" ht="12" customHeight="1">
      <c r="B1564" s="286"/>
      <c r="C1564" s="286"/>
      <c r="D1564" s="286"/>
      <c r="E1564" s="479"/>
      <c r="F1564" s="282"/>
      <c r="G1564" s="283"/>
      <c r="H1564" s="421"/>
      <c r="I1564" s="421"/>
      <c r="J1564" s="283"/>
      <c r="K1564" s="421"/>
      <c r="L1564" s="282"/>
      <c r="N1564" s="282"/>
      <c r="S1564" s="282"/>
      <c r="T1564" s="283"/>
      <c r="U1564" s="283"/>
      <c r="V1564" s="283"/>
      <c r="W1564" s="283"/>
      <c r="X1564" s="283"/>
      <c r="Y1564" s="282"/>
      <c r="Z1564" s="282"/>
      <c r="AA1564" s="283"/>
      <c r="AB1564" s="282"/>
      <c r="AC1564" s="282"/>
      <c r="AD1564" s="282"/>
      <c r="AE1564" s="282"/>
      <c r="AF1564" s="283"/>
      <c r="AG1564" s="402"/>
      <c r="AH1564" s="283"/>
      <c r="AI1564" s="283"/>
      <c r="AJ1564" s="283"/>
      <c r="AK1564" s="283"/>
      <c r="AL1564" s="283"/>
      <c r="AM1564" s="282"/>
      <c r="AN1564" s="282"/>
      <c r="AO1564" s="282"/>
      <c r="AP1564" s="282"/>
      <c r="AQ1564" s="282"/>
      <c r="AR1564" s="282"/>
      <c r="AT1564" s="283"/>
      <c r="AU1564" s="283"/>
      <c r="AV1564" s="283"/>
      <c r="AW1564" s="283"/>
      <c r="AY1564" s="283"/>
      <c r="AZ1564" s="282"/>
      <c r="BA1564" s="283"/>
      <c r="BB1564" s="282"/>
      <c r="BC1564" s="282"/>
      <c r="BD1564" s="282"/>
      <c r="BE1564" s="283"/>
      <c r="BG1564" s="282"/>
      <c r="BH1564" s="282"/>
      <c r="BI1564" s="282"/>
      <c r="BL1564" s="421"/>
      <c r="BM1564" s="424"/>
      <c r="BN1564" s="424"/>
      <c r="BO1564" s="424"/>
      <c r="BP1564" s="424"/>
      <c r="BQ1564" s="421"/>
      <c r="BR1564" s="421"/>
      <c r="BV1564" s="282"/>
      <c r="BW1564" s="283"/>
      <c r="BY1564" s="283"/>
      <c r="BZ1564" s="283"/>
      <c r="CA1564" s="283"/>
      <c r="CB1564" s="282"/>
      <c r="CC1564" s="282"/>
      <c r="CD1564" s="282"/>
      <c r="CE1564" s="282"/>
      <c r="CG1564" s="427"/>
      <c r="CH1564" s="402"/>
      <c r="CI1564" s="424"/>
      <c r="CJ1564" s="282"/>
      <c r="CK1564" s="282"/>
      <c r="CL1564" s="283"/>
      <c r="CM1564" s="283"/>
      <c r="CP1564" s="282"/>
      <c r="DC1564" s="282"/>
      <c r="DD1564" s="282"/>
      <c r="DE1564" s="282"/>
      <c r="DF1564" s="282"/>
      <c r="DG1564" s="282"/>
      <c r="DH1564" s="282"/>
      <c r="DI1564" s="282"/>
      <c r="DJ1564" s="282"/>
      <c r="EF1564" s="495" t="str">
        <f>""&amp;(MID(数据表!AZ1564,1,MIN(FIND({"(";"（"},数据表!AZ1564&amp;"(（",1)-1)))&amp;""</f>
        <v/>
      </c>
      <c r="EG1564" s="495" t="str">
        <f>""&amp;(MID(数据表!AZ1564,1,MIN(FIND({0;1;2;3;4;5;6;7;8;9},数据表!AZ1564&amp;"1234567890",1)-1)))&amp;""</f>
        <v/>
      </c>
    </row>
    <row r="1565" spans="2:137" s="310" customFormat="1" ht="12" customHeight="1">
      <c r="B1565" s="286"/>
      <c r="C1565" s="286"/>
      <c r="D1565" s="286"/>
      <c r="E1565" s="479"/>
      <c r="F1565" s="282"/>
      <c r="G1565" s="283"/>
      <c r="H1565" s="421"/>
      <c r="I1565" s="421"/>
      <c r="J1565" s="283"/>
      <c r="K1565" s="421"/>
      <c r="L1565" s="282"/>
      <c r="N1565" s="282"/>
      <c r="S1565" s="282"/>
      <c r="T1565" s="283"/>
      <c r="U1565" s="283"/>
      <c r="V1565" s="283"/>
      <c r="W1565" s="283"/>
      <c r="X1565" s="283"/>
      <c r="Y1565" s="282"/>
      <c r="Z1565" s="282"/>
      <c r="AA1565" s="283"/>
      <c r="AB1565" s="282"/>
      <c r="AC1565" s="282"/>
      <c r="AD1565" s="282"/>
      <c r="AE1565" s="282"/>
      <c r="AF1565" s="283"/>
      <c r="AG1565" s="402"/>
      <c r="AH1565" s="283"/>
      <c r="AI1565" s="283"/>
      <c r="AJ1565" s="283"/>
      <c r="AK1565" s="283"/>
      <c r="AL1565" s="283"/>
      <c r="AM1565" s="282"/>
      <c r="AN1565" s="282"/>
      <c r="AO1565" s="282"/>
      <c r="AP1565" s="282"/>
      <c r="AQ1565" s="282"/>
      <c r="AR1565" s="282"/>
      <c r="AT1565" s="283"/>
      <c r="AU1565" s="283"/>
      <c r="AV1565" s="283"/>
      <c r="AW1565" s="283"/>
      <c r="AY1565" s="283"/>
      <c r="AZ1565" s="282"/>
      <c r="BA1565" s="283"/>
      <c r="BB1565" s="282"/>
      <c r="BC1565" s="282"/>
      <c r="BD1565" s="282"/>
      <c r="BE1565" s="283"/>
      <c r="BG1565" s="282"/>
      <c r="BH1565" s="282"/>
      <c r="BI1565" s="282"/>
      <c r="BL1565" s="421"/>
      <c r="BM1565" s="424"/>
      <c r="BN1565" s="424"/>
      <c r="BO1565" s="424"/>
      <c r="BP1565" s="424"/>
      <c r="BQ1565" s="421"/>
      <c r="BR1565" s="421"/>
      <c r="BV1565" s="282"/>
      <c r="BW1565" s="283"/>
      <c r="BY1565" s="283"/>
      <c r="BZ1565" s="283"/>
      <c r="CA1565" s="283"/>
      <c r="CB1565" s="282"/>
      <c r="CC1565" s="282"/>
      <c r="CD1565" s="282"/>
      <c r="CE1565" s="282"/>
      <c r="CG1565" s="427"/>
      <c r="CH1565" s="402"/>
      <c r="CI1565" s="424"/>
      <c r="CJ1565" s="282"/>
      <c r="CK1565" s="282"/>
      <c r="CL1565" s="283"/>
      <c r="CM1565" s="283"/>
      <c r="CP1565" s="282"/>
      <c r="DC1565" s="282"/>
      <c r="DD1565" s="282"/>
      <c r="DE1565" s="282"/>
      <c r="DF1565" s="282"/>
      <c r="DG1565" s="282"/>
      <c r="DH1565" s="282"/>
      <c r="DI1565" s="282"/>
      <c r="DJ1565" s="282"/>
      <c r="EF1565" s="495" t="str">
        <f>""&amp;(MID(数据表!AZ1565,1,MIN(FIND({"(";"（"},数据表!AZ1565&amp;"(（",1)-1)))&amp;""</f>
        <v/>
      </c>
      <c r="EG1565" s="495" t="str">
        <f>""&amp;(MID(数据表!AZ1565,1,MIN(FIND({0;1;2;3;4;5;6;7;8;9},数据表!AZ1565&amp;"1234567890",1)-1)))&amp;""</f>
        <v/>
      </c>
    </row>
    <row r="1566" spans="2:137" s="310" customFormat="1" ht="12" customHeight="1">
      <c r="B1566" s="286"/>
      <c r="C1566" s="286"/>
      <c r="D1566" s="286"/>
      <c r="E1566" s="479"/>
      <c r="F1566" s="282"/>
      <c r="G1566" s="283"/>
      <c r="H1566" s="421"/>
      <c r="I1566" s="421"/>
      <c r="J1566" s="283"/>
      <c r="K1566" s="421"/>
      <c r="L1566" s="282"/>
      <c r="N1566" s="282"/>
      <c r="S1566" s="282"/>
      <c r="T1566" s="283"/>
      <c r="U1566" s="283"/>
      <c r="V1566" s="283"/>
      <c r="W1566" s="283"/>
      <c r="X1566" s="283"/>
      <c r="Y1566" s="282"/>
      <c r="Z1566" s="282"/>
      <c r="AA1566" s="283"/>
      <c r="AB1566" s="282"/>
      <c r="AC1566" s="282"/>
      <c r="AD1566" s="282"/>
      <c r="AE1566" s="282"/>
      <c r="AF1566" s="283"/>
      <c r="AG1566" s="402"/>
      <c r="AH1566" s="283"/>
      <c r="AI1566" s="283"/>
      <c r="AJ1566" s="283"/>
      <c r="AK1566" s="283"/>
      <c r="AL1566" s="283"/>
      <c r="AM1566" s="282"/>
      <c r="AN1566" s="282"/>
      <c r="AO1566" s="282"/>
      <c r="AP1566" s="282"/>
      <c r="AQ1566" s="282"/>
      <c r="AR1566" s="282"/>
      <c r="AT1566" s="283"/>
      <c r="AU1566" s="283"/>
      <c r="AV1566" s="283"/>
      <c r="AW1566" s="283"/>
      <c r="AY1566" s="283"/>
      <c r="AZ1566" s="282"/>
      <c r="BA1566" s="283"/>
      <c r="BB1566" s="282"/>
      <c r="BC1566" s="282"/>
      <c r="BD1566" s="282"/>
      <c r="BE1566" s="283"/>
      <c r="BG1566" s="282"/>
      <c r="BH1566" s="282"/>
      <c r="BI1566" s="282"/>
      <c r="BL1566" s="421"/>
      <c r="BM1566" s="424"/>
      <c r="BN1566" s="424"/>
      <c r="BO1566" s="424"/>
      <c r="BP1566" s="424"/>
      <c r="BQ1566" s="421"/>
      <c r="BR1566" s="421"/>
      <c r="BV1566" s="282"/>
      <c r="BW1566" s="283"/>
      <c r="BY1566" s="283"/>
      <c r="BZ1566" s="283"/>
      <c r="CA1566" s="283"/>
      <c r="CB1566" s="282"/>
      <c r="CC1566" s="282"/>
      <c r="CD1566" s="282"/>
      <c r="CE1566" s="282"/>
      <c r="CG1566" s="427"/>
      <c r="CH1566" s="402"/>
      <c r="CI1566" s="424"/>
      <c r="CJ1566" s="282"/>
      <c r="CK1566" s="282"/>
      <c r="CL1566" s="283"/>
      <c r="CM1566" s="283"/>
      <c r="CP1566" s="282"/>
      <c r="DC1566" s="282"/>
      <c r="DD1566" s="282"/>
      <c r="DE1566" s="282"/>
      <c r="DF1566" s="282"/>
      <c r="DG1566" s="282"/>
      <c r="DH1566" s="282"/>
      <c r="DI1566" s="282"/>
      <c r="DJ1566" s="282"/>
      <c r="EF1566" s="495" t="str">
        <f>""&amp;(MID(数据表!AZ1566,1,MIN(FIND({"(";"（"},数据表!AZ1566&amp;"(（",1)-1)))&amp;""</f>
        <v/>
      </c>
      <c r="EG1566" s="495" t="str">
        <f>""&amp;(MID(数据表!AZ1566,1,MIN(FIND({0;1;2;3;4;5;6;7;8;9},数据表!AZ1566&amp;"1234567890",1)-1)))&amp;""</f>
        <v/>
      </c>
    </row>
    <row r="1567" spans="2:137" s="310" customFormat="1" ht="12" customHeight="1">
      <c r="B1567" s="286"/>
      <c r="C1567" s="286"/>
      <c r="D1567" s="286"/>
      <c r="E1567" s="479"/>
      <c r="F1567" s="282"/>
      <c r="G1567" s="283"/>
      <c r="H1567" s="421"/>
      <c r="I1567" s="421"/>
      <c r="J1567" s="283"/>
      <c r="K1567" s="421"/>
      <c r="L1567" s="282"/>
      <c r="N1567" s="282"/>
      <c r="S1567" s="282"/>
      <c r="T1567" s="283"/>
      <c r="U1567" s="283"/>
      <c r="V1567" s="283"/>
      <c r="W1567" s="283"/>
      <c r="X1567" s="283"/>
      <c r="Y1567" s="282"/>
      <c r="Z1567" s="282"/>
      <c r="AA1567" s="283"/>
      <c r="AB1567" s="282"/>
      <c r="AC1567" s="282"/>
      <c r="AD1567" s="282"/>
      <c r="AE1567" s="282"/>
      <c r="AF1567" s="283"/>
      <c r="AG1567" s="402"/>
      <c r="AH1567" s="283"/>
      <c r="AI1567" s="283"/>
      <c r="AJ1567" s="283"/>
      <c r="AK1567" s="283"/>
      <c r="AL1567" s="283"/>
      <c r="AM1567" s="282"/>
      <c r="AN1567" s="282"/>
      <c r="AO1567" s="282"/>
      <c r="AP1567" s="282"/>
      <c r="AQ1567" s="282"/>
      <c r="AR1567" s="282"/>
      <c r="AT1567" s="283"/>
      <c r="AU1567" s="283"/>
      <c r="AV1567" s="283"/>
      <c r="AW1567" s="283"/>
      <c r="AY1567" s="283"/>
      <c r="AZ1567" s="282"/>
      <c r="BA1567" s="283"/>
      <c r="BB1567" s="282"/>
      <c r="BC1567" s="282"/>
      <c r="BD1567" s="282"/>
      <c r="BE1567" s="283"/>
      <c r="BG1567" s="282"/>
      <c r="BH1567" s="282"/>
      <c r="BI1567" s="282"/>
      <c r="BL1567" s="421"/>
      <c r="BM1567" s="424"/>
      <c r="BN1567" s="424"/>
      <c r="BO1567" s="424"/>
      <c r="BP1567" s="424"/>
      <c r="BQ1567" s="421"/>
      <c r="BR1567" s="421"/>
      <c r="BV1567" s="282"/>
      <c r="BW1567" s="283"/>
      <c r="BY1567" s="283"/>
      <c r="BZ1567" s="283"/>
      <c r="CA1567" s="283"/>
      <c r="CB1567" s="282"/>
      <c r="CC1567" s="282"/>
      <c r="CD1567" s="282"/>
      <c r="CE1567" s="282"/>
      <c r="CG1567" s="427"/>
      <c r="CH1567" s="402"/>
      <c r="CI1567" s="424"/>
      <c r="CJ1567" s="282"/>
      <c r="CK1567" s="282"/>
      <c r="CL1567" s="283"/>
      <c r="CM1567" s="283"/>
      <c r="CP1567" s="282"/>
      <c r="DC1567" s="282"/>
      <c r="DD1567" s="282"/>
      <c r="DE1567" s="282"/>
      <c r="DF1567" s="282"/>
      <c r="DG1567" s="282"/>
      <c r="DH1567" s="282"/>
      <c r="DI1567" s="282"/>
      <c r="DJ1567" s="282"/>
      <c r="EF1567" s="495" t="str">
        <f>""&amp;(MID(数据表!AZ1567,1,MIN(FIND({"(";"（"},数据表!AZ1567&amp;"(（",1)-1)))&amp;""</f>
        <v/>
      </c>
      <c r="EG1567" s="495" t="str">
        <f>""&amp;(MID(数据表!AZ1567,1,MIN(FIND({0;1;2;3;4;5;6;7;8;9},数据表!AZ1567&amp;"1234567890",1)-1)))&amp;""</f>
        <v/>
      </c>
    </row>
    <row r="1568" spans="2:137" s="310" customFormat="1" ht="12" customHeight="1">
      <c r="B1568" s="286"/>
      <c r="C1568" s="286"/>
      <c r="D1568" s="286"/>
      <c r="E1568" s="479"/>
      <c r="F1568" s="282"/>
      <c r="G1568" s="283"/>
      <c r="H1568" s="421"/>
      <c r="I1568" s="421"/>
      <c r="J1568" s="283"/>
      <c r="K1568" s="421"/>
      <c r="L1568" s="282"/>
      <c r="N1568" s="282"/>
      <c r="S1568" s="282"/>
      <c r="T1568" s="283"/>
      <c r="U1568" s="283"/>
      <c r="V1568" s="283"/>
      <c r="W1568" s="283"/>
      <c r="X1568" s="283"/>
      <c r="Y1568" s="282"/>
      <c r="Z1568" s="282"/>
      <c r="AA1568" s="283"/>
      <c r="AB1568" s="282"/>
      <c r="AC1568" s="282"/>
      <c r="AD1568" s="282"/>
      <c r="AE1568" s="282"/>
      <c r="AF1568" s="283"/>
      <c r="AG1568" s="402"/>
      <c r="AH1568" s="283"/>
      <c r="AI1568" s="283"/>
      <c r="AJ1568" s="283"/>
      <c r="AK1568" s="283"/>
      <c r="AL1568" s="283"/>
      <c r="AM1568" s="282"/>
      <c r="AN1568" s="282"/>
      <c r="AO1568" s="282"/>
      <c r="AP1568" s="282"/>
      <c r="AQ1568" s="282"/>
      <c r="AR1568" s="282"/>
      <c r="AT1568" s="283"/>
      <c r="AU1568" s="283"/>
      <c r="AV1568" s="283"/>
      <c r="AW1568" s="283"/>
      <c r="AY1568" s="283"/>
      <c r="AZ1568" s="282"/>
      <c r="BA1568" s="283"/>
      <c r="BB1568" s="282"/>
      <c r="BC1568" s="282"/>
      <c r="BD1568" s="282"/>
      <c r="BE1568" s="283"/>
      <c r="BG1568" s="282"/>
      <c r="BH1568" s="282"/>
      <c r="BI1568" s="282"/>
      <c r="BL1568" s="421"/>
      <c r="BM1568" s="424"/>
      <c r="BN1568" s="424"/>
      <c r="BO1568" s="424"/>
      <c r="BP1568" s="424"/>
      <c r="BQ1568" s="421"/>
      <c r="BR1568" s="421"/>
      <c r="BV1568" s="282"/>
      <c r="BW1568" s="283"/>
      <c r="BY1568" s="283"/>
      <c r="BZ1568" s="283"/>
      <c r="CA1568" s="283"/>
      <c r="CB1568" s="282"/>
      <c r="CC1568" s="282"/>
      <c r="CD1568" s="282"/>
      <c r="CE1568" s="282"/>
      <c r="CG1568" s="427"/>
      <c r="CH1568" s="402"/>
      <c r="CI1568" s="424"/>
      <c r="CJ1568" s="282"/>
      <c r="CK1568" s="282"/>
      <c r="CL1568" s="283"/>
      <c r="CM1568" s="283"/>
      <c r="CP1568" s="282"/>
      <c r="DC1568" s="282"/>
      <c r="DD1568" s="282"/>
      <c r="DE1568" s="282"/>
      <c r="DF1568" s="282"/>
      <c r="DG1568" s="282"/>
      <c r="DH1568" s="282"/>
      <c r="DI1568" s="282"/>
      <c r="DJ1568" s="282"/>
      <c r="EF1568" s="495" t="str">
        <f>""&amp;(MID(数据表!AZ1568,1,MIN(FIND({"(";"（"},数据表!AZ1568&amp;"(（",1)-1)))&amp;""</f>
        <v/>
      </c>
      <c r="EG1568" s="495" t="str">
        <f>""&amp;(MID(数据表!AZ1568,1,MIN(FIND({0;1;2;3;4;5;6;7;8;9},数据表!AZ1568&amp;"1234567890",1)-1)))&amp;""</f>
        <v/>
      </c>
    </row>
    <row r="1569" spans="2:137" s="310" customFormat="1" ht="12" customHeight="1">
      <c r="B1569" s="286"/>
      <c r="C1569" s="286"/>
      <c r="D1569" s="286"/>
      <c r="E1569" s="479"/>
      <c r="F1569" s="282"/>
      <c r="G1569" s="283"/>
      <c r="H1569" s="421"/>
      <c r="I1569" s="421"/>
      <c r="J1569" s="283"/>
      <c r="K1569" s="421"/>
      <c r="L1569" s="282"/>
      <c r="N1569" s="282"/>
      <c r="S1569" s="282"/>
      <c r="T1569" s="283"/>
      <c r="U1569" s="283"/>
      <c r="V1569" s="283"/>
      <c r="W1569" s="283"/>
      <c r="X1569" s="283"/>
      <c r="Y1569" s="282"/>
      <c r="Z1569" s="282"/>
      <c r="AA1569" s="283"/>
      <c r="AB1569" s="282"/>
      <c r="AC1569" s="282"/>
      <c r="AD1569" s="282"/>
      <c r="AE1569" s="282"/>
      <c r="AF1569" s="283"/>
      <c r="AG1569" s="402"/>
      <c r="AH1569" s="283"/>
      <c r="AI1569" s="283"/>
      <c r="AJ1569" s="283"/>
      <c r="AK1569" s="283"/>
      <c r="AL1569" s="283"/>
      <c r="AM1569" s="282"/>
      <c r="AN1569" s="282"/>
      <c r="AO1569" s="282"/>
      <c r="AP1569" s="282"/>
      <c r="AQ1569" s="282"/>
      <c r="AR1569" s="282"/>
      <c r="AT1569" s="283"/>
      <c r="AU1569" s="283"/>
      <c r="AV1569" s="283"/>
      <c r="AW1569" s="283"/>
      <c r="AY1569" s="283"/>
      <c r="AZ1569" s="282"/>
      <c r="BA1569" s="283"/>
      <c r="BB1569" s="282"/>
      <c r="BC1569" s="282"/>
      <c r="BD1569" s="282"/>
      <c r="BE1569" s="283"/>
      <c r="BG1569" s="282"/>
      <c r="BH1569" s="282"/>
      <c r="BI1569" s="282"/>
      <c r="BL1569" s="421"/>
      <c r="BM1569" s="424"/>
      <c r="BN1569" s="424"/>
      <c r="BO1569" s="424"/>
      <c r="BP1569" s="424"/>
      <c r="BQ1569" s="421"/>
      <c r="BR1569" s="421"/>
      <c r="BV1569" s="282"/>
      <c r="BW1569" s="283"/>
      <c r="BY1569" s="283"/>
      <c r="BZ1569" s="283"/>
      <c r="CA1569" s="283"/>
      <c r="CB1569" s="282"/>
      <c r="CC1569" s="282"/>
      <c r="CD1569" s="282"/>
      <c r="CE1569" s="282"/>
      <c r="CG1569" s="427"/>
      <c r="CH1569" s="402"/>
      <c r="CI1569" s="424"/>
      <c r="CJ1569" s="282"/>
      <c r="CK1569" s="282"/>
      <c r="CL1569" s="283"/>
      <c r="CM1569" s="283"/>
      <c r="CP1569" s="282"/>
      <c r="DC1569" s="282"/>
      <c r="DD1569" s="282"/>
      <c r="DE1569" s="282"/>
      <c r="DF1569" s="282"/>
      <c r="DG1569" s="282"/>
      <c r="DH1569" s="282"/>
      <c r="DI1569" s="282"/>
      <c r="DJ1569" s="282"/>
      <c r="EF1569" s="495" t="str">
        <f>""&amp;(MID(数据表!AZ1569,1,MIN(FIND({"(";"（"},数据表!AZ1569&amp;"(（",1)-1)))&amp;""</f>
        <v/>
      </c>
      <c r="EG1569" s="495" t="str">
        <f>""&amp;(MID(数据表!AZ1569,1,MIN(FIND({0;1;2;3;4;5;6;7;8;9},数据表!AZ1569&amp;"1234567890",1)-1)))&amp;""</f>
        <v/>
      </c>
    </row>
    <row r="1570" spans="2:137" s="310" customFormat="1" ht="12" customHeight="1">
      <c r="B1570" s="286"/>
      <c r="C1570" s="286"/>
      <c r="D1570" s="286"/>
      <c r="E1570" s="479"/>
      <c r="F1570" s="282"/>
      <c r="G1570" s="283"/>
      <c r="H1570" s="421"/>
      <c r="I1570" s="421"/>
      <c r="J1570" s="283"/>
      <c r="K1570" s="421"/>
      <c r="L1570" s="282"/>
      <c r="N1570" s="282"/>
      <c r="S1570" s="282"/>
      <c r="T1570" s="283"/>
      <c r="U1570" s="283"/>
      <c r="V1570" s="283"/>
      <c r="W1570" s="283"/>
      <c r="X1570" s="283"/>
      <c r="Y1570" s="282"/>
      <c r="Z1570" s="282"/>
      <c r="AA1570" s="283"/>
      <c r="AB1570" s="282"/>
      <c r="AC1570" s="282"/>
      <c r="AD1570" s="282"/>
      <c r="AE1570" s="282"/>
      <c r="AF1570" s="283"/>
      <c r="AG1570" s="402"/>
      <c r="AH1570" s="283"/>
      <c r="AI1570" s="283"/>
      <c r="AJ1570" s="283"/>
      <c r="AK1570" s="283"/>
      <c r="AL1570" s="283"/>
      <c r="AM1570" s="282"/>
      <c r="AN1570" s="282"/>
      <c r="AO1570" s="282"/>
      <c r="AP1570" s="282"/>
      <c r="AQ1570" s="282"/>
      <c r="AR1570" s="282"/>
      <c r="AT1570" s="283"/>
      <c r="AU1570" s="283"/>
      <c r="AV1570" s="283"/>
      <c r="AW1570" s="283"/>
      <c r="AY1570" s="283"/>
      <c r="AZ1570" s="282"/>
      <c r="BA1570" s="283"/>
      <c r="BB1570" s="282"/>
      <c r="BC1570" s="282"/>
      <c r="BD1570" s="282"/>
      <c r="BE1570" s="283"/>
      <c r="BG1570" s="282"/>
      <c r="BH1570" s="282"/>
      <c r="BI1570" s="282"/>
      <c r="BL1570" s="421"/>
      <c r="BM1570" s="424"/>
      <c r="BN1570" s="424"/>
      <c r="BO1570" s="424"/>
      <c r="BP1570" s="424"/>
      <c r="BQ1570" s="421"/>
      <c r="BR1570" s="421"/>
      <c r="BV1570" s="282"/>
      <c r="BW1570" s="283"/>
      <c r="BY1570" s="283"/>
      <c r="BZ1570" s="283"/>
      <c r="CA1570" s="283"/>
      <c r="CB1570" s="282"/>
      <c r="CC1570" s="282"/>
      <c r="CD1570" s="282"/>
      <c r="CE1570" s="282"/>
      <c r="CG1570" s="427"/>
      <c r="CH1570" s="402"/>
      <c r="CI1570" s="424"/>
      <c r="CJ1570" s="282"/>
      <c r="CK1570" s="282"/>
      <c r="CL1570" s="283"/>
      <c r="CM1570" s="283"/>
      <c r="CP1570" s="282"/>
      <c r="DC1570" s="282"/>
      <c r="DD1570" s="282"/>
      <c r="DE1570" s="282"/>
      <c r="DF1570" s="282"/>
      <c r="DG1570" s="282"/>
      <c r="DH1570" s="282"/>
      <c r="DI1570" s="282"/>
      <c r="DJ1570" s="282"/>
      <c r="EF1570" s="495" t="str">
        <f>""&amp;(MID(数据表!AZ1570,1,MIN(FIND({"(";"（"},数据表!AZ1570&amp;"(（",1)-1)))&amp;""</f>
        <v/>
      </c>
      <c r="EG1570" s="495" t="str">
        <f>""&amp;(MID(数据表!AZ1570,1,MIN(FIND({0;1;2;3;4;5;6;7;8;9},数据表!AZ1570&amp;"1234567890",1)-1)))&amp;""</f>
        <v/>
      </c>
    </row>
    <row r="1571" spans="2:137" s="310" customFormat="1" ht="12" customHeight="1">
      <c r="B1571" s="286"/>
      <c r="C1571" s="286"/>
      <c r="D1571" s="286"/>
      <c r="E1571" s="479"/>
      <c r="F1571" s="282"/>
      <c r="G1571" s="283"/>
      <c r="H1571" s="421"/>
      <c r="I1571" s="421"/>
      <c r="J1571" s="283"/>
      <c r="K1571" s="421"/>
      <c r="L1571" s="282"/>
      <c r="N1571" s="282"/>
      <c r="S1571" s="282"/>
      <c r="T1571" s="283"/>
      <c r="U1571" s="283"/>
      <c r="V1571" s="283"/>
      <c r="W1571" s="283"/>
      <c r="X1571" s="283"/>
      <c r="Y1571" s="282"/>
      <c r="Z1571" s="282"/>
      <c r="AA1571" s="283"/>
      <c r="AB1571" s="282"/>
      <c r="AC1571" s="282"/>
      <c r="AD1571" s="282"/>
      <c r="AE1571" s="282"/>
      <c r="AF1571" s="283"/>
      <c r="AG1571" s="402"/>
      <c r="AH1571" s="283"/>
      <c r="AI1571" s="283"/>
      <c r="AJ1571" s="283"/>
      <c r="AK1571" s="283"/>
      <c r="AL1571" s="283"/>
      <c r="AM1571" s="282"/>
      <c r="AN1571" s="282"/>
      <c r="AO1571" s="282"/>
      <c r="AP1571" s="282"/>
      <c r="AQ1571" s="282"/>
      <c r="AR1571" s="282"/>
      <c r="AT1571" s="283"/>
      <c r="AU1571" s="283"/>
      <c r="AV1571" s="283"/>
      <c r="AW1571" s="283"/>
      <c r="AY1571" s="283"/>
      <c r="AZ1571" s="282"/>
      <c r="BA1571" s="283"/>
      <c r="BB1571" s="282"/>
      <c r="BC1571" s="282"/>
      <c r="BD1571" s="282"/>
      <c r="BE1571" s="283"/>
      <c r="BG1571" s="282"/>
      <c r="BH1571" s="282"/>
      <c r="BI1571" s="282"/>
      <c r="BL1571" s="421"/>
      <c r="BM1571" s="424"/>
      <c r="BN1571" s="424"/>
      <c r="BO1571" s="424"/>
      <c r="BP1571" s="424"/>
      <c r="BQ1571" s="421"/>
      <c r="BR1571" s="421"/>
      <c r="BV1571" s="282"/>
      <c r="BW1571" s="283"/>
      <c r="BY1571" s="283"/>
      <c r="BZ1571" s="283"/>
      <c r="CA1571" s="283"/>
      <c r="CB1571" s="282"/>
      <c r="CC1571" s="282"/>
      <c r="CD1571" s="282"/>
      <c r="CE1571" s="282"/>
      <c r="CG1571" s="427"/>
      <c r="CH1571" s="402"/>
      <c r="CI1571" s="424"/>
      <c r="CJ1571" s="282"/>
      <c r="CK1571" s="282"/>
      <c r="CL1571" s="283"/>
      <c r="CM1571" s="283"/>
      <c r="CP1571" s="282"/>
      <c r="DC1571" s="282"/>
      <c r="DD1571" s="282"/>
      <c r="DE1571" s="282"/>
      <c r="DF1571" s="282"/>
      <c r="DG1571" s="282"/>
      <c r="DH1571" s="282"/>
      <c r="DI1571" s="282"/>
      <c r="DJ1571" s="282"/>
      <c r="EF1571" s="495" t="str">
        <f>""&amp;(MID(数据表!AZ1571,1,MIN(FIND({"(";"（"},数据表!AZ1571&amp;"(（",1)-1)))&amp;""</f>
        <v/>
      </c>
      <c r="EG1571" s="495" t="str">
        <f>""&amp;(MID(数据表!AZ1571,1,MIN(FIND({0;1;2;3;4;5;6;7;8;9},数据表!AZ1571&amp;"1234567890",1)-1)))&amp;""</f>
        <v/>
      </c>
    </row>
    <row r="1572" spans="2:137" s="310" customFormat="1" ht="12" customHeight="1">
      <c r="B1572" s="286"/>
      <c r="C1572" s="286"/>
      <c r="D1572" s="286"/>
      <c r="E1572" s="479"/>
      <c r="F1572" s="282"/>
      <c r="G1572" s="283"/>
      <c r="H1572" s="421"/>
      <c r="I1572" s="421"/>
      <c r="J1572" s="283"/>
      <c r="K1572" s="421"/>
      <c r="L1572" s="282"/>
      <c r="N1572" s="282"/>
      <c r="S1572" s="282"/>
      <c r="T1572" s="283"/>
      <c r="U1572" s="283"/>
      <c r="V1572" s="283"/>
      <c r="W1572" s="283"/>
      <c r="X1572" s="283"/>
      <c r="Y1572" s="282"/>
      <c r="Z1572" s="282"/>
      <c r="AA1572" s="283"/>
      <c r="AB1572" s="282"/>
      <c r="AC1572" s="282"/>
      <c r="AD1572" s="282"/>
      <c r="AE1572" s="282"/>
      <c r="AF1572" s="283"/>
      <c r="AG1572" s="402"/>
      <c r="AH1572" s="283"/>
      <c r="AI1572" s="283"/>
      <c r="AJ1572" s="283"/>
      <c r="AK1572" s="283"/>
      <c r="AL1572" s="283"/>
      <c r="AM1572" s="282"/>
      <c r="AN1572" s="282"/>
      <c r="AO1572" s="282"/>
      <c r="AP1572" s="282"/>
      <c r="AQ1572" s="282"/>
      <c r="AR1572" s="282"/>
      <c r="AT1572" s="283"/>
      <c r="AU1572" s="283"/>
      <c r="AV1572" s="283"/>
      <c r="AW1572" s="283"/>
      <c r="AY1572" s="283"/>
      <c r="AZ1572" s="282"/>
      <c r="BA1572" s="283"/>
      <c r="BB1572" s="282"/>
      <c r="BC1572" s="282"/>
      <c r="BD1572" s="282"/>
      <c r="BE1572" s="283"/>
      <c r="BG1572" s="282"/>
      <c r="BH1572" s="282"/>
      <c r="BI1572" s="282"/>
      <c r="BL1572" s="421"/>
      <c r="BM1572" s="424"/>
      <c r="BN1572" s="424"/>
      <c r="BO1572" s="424"/>
      <c r="BP1572" s="424"/>
      <c r="BQ1572" s="421"/>
      <c r="BR1572" s="421"/>
      <c r="BV1572" s="282"/>
      <c r="BW1572" s="283"/>
      <c r="BY1572" s="283"/>
      <c r="BZ1572" s="283"/>
      <c r="CA1572" s="283"/>
      <c r="CB1572" s="282"/>
      <c r="CC1572" s="282"/>
      <c r="CD1572" s="282"/>
      <c r="CE1572" s="282"/>
      <c r="CG1572" s="427"/>
      <c r="CH1572" s="402"/>
      <c r="CI1572" s="424"/>
      <c r="CJ1572" s="282"/>
      <c r="CK1572" s="282"/>
      <c r="CL1572" s="283"/>
      <c r="CM1572" s="283"/>
      <c r="CP1572" s="282"/>
      <c r="DC1572" s="282"/>
      <c r="DD1572" s="282"/>
      <c r="DE1572" s="282"/>
      <c r="DF1572" s="282"/>
      <c r="DG1572" s="282"/>
      <c r="DH1572" s="282"/>
      <c r="DI1572" s="282"/>
      <c r="DJ1572" s="282"/>
      <c r="EF1572" s="495" t="str">
        <f>""&amp;(MID(数据表!AZ1572,1,MIN(FIND({"(";"（"},数据表!AZ1572&amp;"(（",1)-1)))&amp;""</f>
        <v/>
      </c>
      <c r="EG1572" s="495" t="str">
        <f>""&amp;(MID(数据表!AZ1572,1,MIN(FIND({0;1;2;3;4;5;6;7;8;9},数据表!AZ1572&amp;"1234567890",1)-1)))&amp;""</f>
        <v/>
      </c>
    </row>
    <row r="1573" spans="2:137" s="310" customFormat="1" ht="12" customHeight="1">
      <c r="B1573" s="286"/>
      <c r="C1573" s="286"/>
      <c r="D1573" s="286"/>
      <c r="E1573" s="479"/>
      <c r="F1573" s="282"/>
      <c r="G1573" s="283"/>
      <c r="H1573" s="421"/>
      <c r="I1573" s="421"/>
      <c r="J1573" s="283"/>
      <c r="K1573" s="421"/>
      <c r="L1573" s="282"/>
      <c r="N1573" s="282"/>
      <c r="S1573" s="282"/>
      <c r="T1573" s="283"/>
      <c r="U1573" s="283"/>
      <c r="V1573" s="283"/>
      <c r="W1573" s="283"/>
      <c r="X1573" s="283"/>
      <c r="Y1573" s="282"/>
      <c r="Z1573" s="282"/>
      <c r="AA1573" s="283"/>
      <c r="AB1573" s="282"/>
      <c r="AC1573" s="282"/>
      <c r="AD1573" s="282"/>
      <c r="AE1573" s="282"/>
      <c r="AF1573" s="283"/>
      <c r="AG1573" s="402"/>
      <c r="AH1573" s="283"/>
      <c r="AI1573" s="283"/>
      <c r="AJ1573" s="283"/>
      <c r="AK1573" s="283"/>
      <c r="AL1573" s="283"/>
      <c r="AM1573" s="282"/>
      <c r="AN1573" s="282"/>
      <c r="AO1573" s="282"/>
      <c r="AP1573" s="282"/>
      <c r="AQ1573" s="282"/>
      <c r="AR1573" s="282"/>
      <c r="AT1573" s="283"/>
      <c r="AU1573" s="283"/>
      <c r="AV1573" s="283"/>
      <c r="AW1573" s="283"/>
      <c r="AY1573" s="283"/>
      <c r="AZ1573" s="282"/>
      <c r="BA1573" s="283"/>
      <c r="BB1573" s="282"/>
      <c r="BC1573" s="282"/>
      <c r="BD1573" s="282"/>
      <c r="BE1573" s="283"/>
      <c r="BG1573" s="282"/>
      <c r="BH1573" s="282"/>
      <c r="BI1573" s="282"/>
      <c r="BL1573" s="421"/>
      <c r="BM1573" s="424"/>
      <c r="BN1573" s="424"/>
      <c r="BO1573" s="424"/>
      <c r="BP1573" s="424"/>
      <c r="BQ1573" s="421"/>
      <c r="BR1573" s="421"/>
      <c r="BV1573" s="282"/>
      <c r="BW1573" s="283"/>
      <c r="BY1573" s="283"/>
      <c r="BZ1573" s="283"/>
      <c r="CA1573" s="283"/>
      <c r="CB1573" s="282"/>
      <c r="CC1573" s="282"/>
      <c r="CD1573" s="282"/>
      <c r="CE1573" s="282"/>
      <c r="CG1573" s="427"/>
      <c r="CH1573" s="402"/>
      <c r="CI1573" s="424"/>
      <c r="CJ1573" s="282"/>
      <c r="CK1573" s="282"/>
      <c r="CL1573" s="283"/>
      <c r="CM1573" s="283"/>
      <c r="CP1573" s="282"/>
      <c r="DC1573" s="282"/>
      <c r="DD1573" s="282"/>
      <c r="DE1573" s="282"/>
      <c r="DF1573" s="282"/>
      <c r="DG1573" s="282"/>
      <c r="DH1573" s="282"/>
      <c r="DI1573" s="282"/>
      <c r="DJ1573" s="282"/>
      <c r="EF1573" s="495" t="str">
        <f>""&amp;(MID(数据表!AZ1573,1,MIN(FIND({"(";"（"},数据表!AZ1573&amp;"(（",1)-1)))&amp;""</f>
        <v/>
      </c>
      <c r="EG1573" s="495" t="str">
        <f>""&amp;(MID(数据表!AZ1573,1,MIN(FIND({0;1;2;3;4;5;6;7;8;9},数据表!AZ1573&amp;"1234567890",1)-1)))&amp;""</f>
        <v/>
      </c>
    </row>
    <row r="1574" spans="2:137" s="310" customFormat="1" ht="12" customHeight="1">
      <c r="B1574" s="286"/>
      <c r="C1574" s="286"/>
      <c r="D1574" s="286"/>
      <c r="E1574" s="479"/>
      <c r="F1574" s="282"/>
      <c r="G1574" s="283"/>
      <c r="H1574" s="421"/>
      <c r="I1574" s="421"/>
      <c r="J1574" s="283"/>
      <c r="K1574" s="421"/>
      <c r="L1574" s="282"/>
      <c r="N1574" s="282"/>
      <c r="S1574" s="282"/>
      <c r="T1574" s="283"/>
      <c r="U1574" s="283"/>
      <c r="V1574" s="283"/>
      <c r="W1574" s="283"/>
      <c r="X1574" s="283"/>
      <c r="Y1574" s="282"/>
      <c r="Z1574" s="282"/>
      <c r="AA1574" s="283"/>
      <c r="AB1574" s="282"/>
      <c r="AC1574" s="282"/>
      <c r="AD1574" s="282"/>
      <c r="AE1574" s="282"/>
      <c r="AF1574" s="283"/>
      <c r="AG1574" s="402"/>
      <c r="AH1574" s="283"/>
      <c r="AI1574" s="283"/>
      <c r="AJ1574" s="283"/>
      <c r="AK1574" s="283"/>
      <c r="AL1574" s="283"/>
      <c r="AM1574" s="282"/>
      <c r="AN1574" s="282"/>
      <c r="AO1574" s="282"/>
      <c r="AP1574" s="282"/>
      <c r="AQ1574" s="282"/>
      <c r="AR1574" s="282"/>
      <c r="AT1574" s="283"/>
      <c r="AU1574" s="283"/>
      <c r="AV1574" s="283"/>
      <c r="AW1574" s="283"/>
      <c r="AY1574" s="283"/>
      <c r="AZ1574" s="282"/>
      <c r="BA1574" s="283"/>
      <c r="BB1574" s="282"/>
      <c r="BC1574" s="282"/>
      <c r="BD1574" s="282"/>
      <c r="BE1574" s="283"/>
      <c r="BG1574" s="282"/>
      <c r="BH1574" s="282"/>
      <c r="BI1574" s="282"/>
      <c r="BL1574" s="421"/>
      <c r="BM1574" s="424"/>
      <c r="BN1574" s="424"/>
      <c r="BO1574" s="424"/>
      <c r="BP1574" s="424"/>
      <c r="BQ1574" s="421"/>
      <c r="BR1574" s="421"/>
      <c r="BV1574" s="282"/>
      <c r="BW1574" s="283"/>
      <c r="BY1574" s="283"/>
      <c r="BZ1574" s="283"/>
      <c r="CA1574" s="283"/>
      <c r="CB1574" s="282"/>
      <c r="CC1574" s="282"/>
      <c r="CD1574" s="282"/>
      <c r="CE1574" s="282"/>
      <c r="CG1574" s="427"/>
      <c r="CH1574" s="402"/>
      <c r="CI1574" s="424"/>
      <c r="CJ1574" s="282"/>
      <c r="CK1574" s="282"/>
      <c r="CL1574" s="283"/>
      <c r="CM1574" s="283"/>
      <c r="CP1574" s="282"/>
      <c r="DC1574" s="282"/>
      <c r="DD1574" s="282"/>
      <c r="DE1574" s="282"/>
      <c r="DF1574" s="282"/>
      <c r="DG1574" s="282"/>
      <c r="DH1574" s="282"/>
      <c r="DI1574" s="282"/>
      <c r="DJ1574" s="282"/>
      <c r="EF1574" s="495" t="str">
        <f>""&amp;(MID(数据表!AZ1574,1,MIN(FIND({"(";"（"},数据表!AZ1574&amp;"(（",1)-1)))&amp;""</f>
        <v/>
      </c>
      <c r="EG1574" s="495" t="str">
        <f>""&amp;(MID(数据表!AZ1574,1,MIN(FIND({0;1;2;3;4;5;6;7;8;9},数据表!AZ1574&amp;"1234567890",1)-1)))&amp;""</f>
        <v/>
      </c>
    </row>
    <row r="1575" spans="2:137" s="310" customFormat="1" ht="12" customHeight="1">
      <c r="B1575" s="286"/>
      <c r="C1575" s="286"/>
      <c r="D1575" s="286"/>
      <c r="E1575" s="479"/>
      <c r="F1575" s="282"/>
      <c r="G1575" s="283"/>
      <c r="H1575" s="421"/>
      <c r="I1575" s="421"/>
      <c r="J1575" s="283"/>
      <c r="K1575" s="421"/>
      <c r="L1575" s="282"/>
      <c r="N1575" s="282"/>
      <c r="S1575" s="282"/>
      <c r="T1575" s="283"/>
      <c r="U1575" s="283"/>
      <c r="V1575" s="283"/>
      <c r="W1575" s="283"/>
      <c r="X1575" s="283"/>
      <c r="Y1575" s="282"/>
      <c r="Z1575" s="282"/>
      <c r="AA1575" s="283"/>
      <c r="AB1575" s="282"/>
      <c r="AC1575" s="282"/>
      <c r="AD1575" s="282"/>
      <c r="AE1575" s="282"/>
      <c r="AF1575" s="283"/>
      <c r="AG1575" s="402"/>
      <c r="AH1575" s="283"/>
      <c r="AI1575" s="283"/>
      <c r="AJ1575" s="283"/>
      <c r="AK1575" s="283"/>
      <c r="AL1575" s="283"/>
      <c r="AM1575" s="282"/>
      <c r="AN1575" s="282"/>
      <c r="AO1575" s="282"/>
      <c r="AP1575" s="282"/>
      <c r="AQ1575" s="282"/>
      <c r="AR1575" s="282"/>
      <c r="AT1575" s="283"/>
      <c r="AU1575" s="283"/>
      <c r="AV1575" s="283"/>
      <c r="AW1575" s="283"/>
      <c r="AY1575" s="283"/>
      <c r="AZ1575" s="282"/>
      <c r="BA1575" s="283"/>
      <c r="BB1575" s="282"/>
      <c r="BC1575" s="282"/>
      <c r="BD1575" s="282"/>
      <c r="BE1575" s="283"/>
      <c r="BG1575" s="282"/>
      <c r="BH1575" s="282"/>
      <c r="BI1575" s="282"/>
      <c r="BL1575" s="421"/>
      <c r="BM1575" s="424"/>
      <c r="BN1575" s="424"/>
      <c r="BO1575" s="424"/>
      <c r="BP1575" s="424"/>
      <c r="BQ1575" s="421"/>
      <c r="BR1575" s="421"/>
      <c r="BV1575" s="282"/>
      <c r="BW1575" s="283"/>
      <c r="BY1575" s="283"/>
      <c r="BZ1575" s="283"/>
      <c r="CA1575" s="283"/>
      <c r="CB1575" s="282"/>
      <c r="CC1575" s="282"/>
      <c r="CD1575" s="282"/>
      <c r="CE1575" s="282"/>
      <c r="CG1575" s="427"/>
      <c r="CH1575" s="402"/>
      <c r="CI1575" s="424"/>
      <c r="CJ1575" s="282"/>
      <c r="CK1575" s="282"/>
      <c r="CL1575" s="283"/>
      <c r="CM1575" s="283"/>
      <c r="CP1575" s="282"/>
      <c r="DC1575" s="282"/>
      <c r="DD1575" s="282"/>
      <c r="DE1575" s="282"/>
      <c r="DF1575" s="282"/>
      <c r="DG1575" s="282"/>
      <c r="DH1575" s="282"/>
      <c r="DI1575" s="282"/>
      <c r="DJ1575" s="282"/>
      <c r="EF1575" s="495" t="str">
        <f>""&amp;(MID(数据表!AZ1575,1,MIN(FIND({"(";"（"},数据表!AZ1575&amp;"(（",1)-1)))&amp;""</f>
        <v/>
      </c>
      <c r="EG1575" s="495" t="str">
        <f>""&amp;(MID(数据表!AZ1575,1,MIN(FIND({0;1;2;3;4;5;6;7;8;9},数据表!AZ1575&amp;"1234567890",1)-1)))&amp;""</f>
        <v/>
      </c>
    </row>
    <row r="1576" spans="2:137" s="310" customFormat="1" ht="12" customHeight="1">
      <c r="B1576" s="286"/>
      <c r="C1576" s="286"/>
      <c r="D1576" s="286"/>
      <c r="E1576" s="479"/>
      <c r="F1576" s="282"/>
      <c r="G1576" s="283"/>
      <c r="H1576" s="421"/>
      <c r="I1576" s="421"/>
      <c r="J1576" s="283"/>
      <c r="K1576" s="421"/>
      <c r="L1576" s="282"/>
      <c r="N1576" s="282"/>
      <c r="S1576" s="282"/>
      <c r="T1576" s="283"/>
      <c r="U1576" s="283"/>
      <c r="V1576" s="283"/>
      <c r="W1576" s="283"/>
      <c r="X1576" s="283"/>
      <c r="Y1576" s="282"/>
      <c r="Z1576" s="282"/>
      <c r="AA1576" s="283"/>
      <c r="AB1576" s="282"/>
      <c r="AC1576" s="282"/>
      <c r="AD1576" s="282"/>
      <c r="AE1576" s="282"/>
      <c r="AF1576" s="283"/>
      <c r="AG1576" s="402"/>
      <c r="AH1576" s="283"/>
      <c r="AI1576" s="283"/>
      <c r="AJ1576" s="283"/>
      <c r="AK1576" s="283"/>
      <c r="AL1576" s="283"/>
      <c r="AM1576" s="282"/>
      <c r="AN1576" s="282"/>
      <c r="AO1576" s="282"/>
      <c r="AP1576" s="282"/>
      <c r="AQ1576" s="282"/>
      <c r="AR1576" s="282"/>
      <c r="AT1576" s="283"/>
      <c r="AU1576" s="283"/>
      <c r="AV1576" s="283"/>
      <c r="AW1576" s="283"/>
      <c r="AY1576" s="283"/>
      <c r="AZ1576" s="282"/>
      <c r="BA1576" s="283"/>
      <c r="BB1576" s="282"/>
      <c r="BC1576" s="282"/>
      <c r="BD1576" s="282"/>
      <c r="BE1576" s="283"/>
      <c r="BG1576" s="282"/>
      <c r="BH1576" s="282"/>
      <c r="BI1576" s="282"/>
      <c r="BL1576" s="421"/>
      <c r="BM1576" s="424"/>
      <c r="BN1576" s="424"/>
      <c r="BO1576" s="424"/>
      <c r="BP1576" s="424"/>
      <c r="BQ1576" s="421"/>
      <c r="BR1576" s="421"/>
      <c r="BV1576" s="282"/>
      <c r="BW1576" s="283"/>
      <c r="BY1576" s="283"/>
      <c r="BZ1576" s="283"/>
      <c r="CA1576" s="283"/>
      <c r="CB1576" s="282"/>
      <c r="CC1576" s="282"/>
      <c r="CD1576" s="282"/>
      <c r="CE1576" s="282"/>
      <c r="CG1576" s="427"/>
      <c r="CH1576" s="402"/>
      <c r="CI1576" s="424"/>
      <c r="CJ1576" s="282"/>
      <c r="CK1576" s="282"/>
      <c r="CL1576" s="283"/>
      <c r="CM1576" s="283"/>
      <c r="CP1576" s="282"/>
      <c r="DC1576" s="282"/>
      <c r="DD1576" s="282"/>
      <c r="DE1576" s="282"/>
      <c r="DF1576" s="282"/>
      <c r="DG1576" s="282"/>
      <c r="DH1576" s="282"/>
      <c r="DI1576" s="282"/>
      <c r="DJ1576" s="282"/>
      <c r="EF1576" s="495" t="str">
        <f>""&amp;(MID(数据表!AZ1576,1,MIN(FIND({"(";"（"},数据表!AZ1576&amp;"(（",1)-1)))&amp;""</f>
        <v/>
      </c>
      <c r="EG1576" s="495" t="str">
        <f>""&amp;(MID(数据表!AZ1576,1,MIN(FIND({0;1;2;3;4;5;6;7;8;9},数据表!AZ1576&amp;"1234567890",1)-1)))&amp;""</f>
        <v/>
      </c>
    </row>
    <row r="1577" spans="2:137" s="310" customFormat="1" ht="12" customHeight="1">
      <c r="B1577" s="286"/>
      <c r="C1577" s="286"/>
      <c r="D1577" s="286"/>
      <c r="E1577" s="479"/>
      <c r="F1577" s="282"/>
      <c r="G1577" s="283"/>
      <c r="H1577" s="421"/>
      <c r="I1577" s="421"/>
      <c r="J1577" s="283"/>
      <c r="K1577" s="421"/>
      <c r="L1577" s="282"/>
      <c r="N1577" s="282"/>
      <c r="S1577" s="282"/>
      <c r="T1577" s="283"/>
      <c r="U1577" s="283"/>
      <c r="V1577" s="283"/>
      <c r="W1577" s="283"/>
      <c r="X1577" s="283"/>
      <c r="Y1577" s="282"/>
      <c r="Z1577" s="282"/>
      <c r="AA1577" s="283"/>
      <c r="AB1577" s="282"/>
      <c r="AC1577" s="282"/>
      <c r="AD1577" s="282"/>
      <c r="AE1577" s="282"/>
      <c r="AF1577" s="283"/>
      <c r="AG1577" s="402"/>
      <c r="AH1577" s="283"/>
      <c r="AI1577" s="283"/>
      <c r="AJ1577" s="283"/>
      <c r="AK1577" s="283"/>
      <c r="AL1577" s="283"/>
      <c r="AM1577" s="282"/>
      <c r="AN1577" s="282"/>
      <c r="AO1577" s="282"/>
      <c r="AP1577" s="282"/>
      <c r="AQ1577" s="282"/>
      <c r="AR1577" s="282"/>
      <c r="AT1577" s="283"/>
      <c r="AU1577" s="283"/>
      <c r="AV1577" s="283"/>
      <c r="AW1577" s="283"/>
      <c r="AY1577" s="283"/>
      <c r="AZ1577" s="282"/>
      <c r="BA1577" s="283"/>
      <c r="BB1577" s="282"/>
      <c r="BC1577" s="282"/>
      <c r="BD1577" s="282"/>
      <c r="BE1577" s="283"/>
      <c r="BG1577" s="282"/>
      <c r="BH1577" s="282"/>
      <c r="BI1577" s="282"/>
      <c r="BL1577" s="421"/>
      <c r="BM1577" s="424"/>
      <c r="BN1577" s="424"/>
      <c r="BO1577" s="424"/>
      <c r="BP1577" s="424"/>
      <c r="BQ1577" s="421"/>
      <c r="BR1577" s="421"/>
      <c r="BV1577" s="282"/>
      <c r="BW1577" s="283"/>
      <c r="BY1577" s="283"/>
      <c r="BZ1577" s="283"/>
      <c r="CA1577" s="283"/>
      <c r="CB1577" s="282"/>
      <c r="CC1577" s="282"/>
      <c r="CD1577" s="282"/>
      <c r="CE1577" s="282"/>
      <c r="CG1577" s="427"/>
      <c r="CH1577" s="402"/>
      <c r="CI1577" s="424"/>
      <c r="CJ1577" s="282"/>
      <c r="CK1577" s="282"/>
      <c r="CL1577" s="283"/>
      <c r="CM1577" s="283"/>
      <c r="CP1577" s="282"/>
      <c r="DC1577" s="282"/>
      <c r="DD1577" s="282"/>
      <c r="DE1577" s="282"/>
      <c r="DF1577" s="282"/>
      <c r="DG1577" s="282"/>
      <c r="DH1577" s="282"/>
      <c r="DI1577" s="282"/>
      <c r="DJ1577" s="282"/>
      <c r="EF1577" s="495" t="str">
        <f>""&amp;(MID(数据表!AZ1577,1,MIN(FIND({"(";"（"},数据表!AZ1577&amp;"(（",1)-1)))&amp;""</f>
        <v/>
      </c>
      <c r="EG1577" s="495" t="str">
        <f>""&amp;(MID(数据表!AZ1577,1,MIN(FIND({0;1;2;3;4;5;6;7;8;9},数据表!AZ1577&amp;"1234567890",1)-1)))&amp;""</f>
        <v/>
      </c>
    </row>
    <row r="1578" spans="2:137" s="310" customFormat="1" ht="12" customHeight="1">
      <c r="B1578" s="286"/>
      <c r="C1578" s="286"/>
      <c r="D1578" s="286"/>
      <c r="E1578" s="479"/>
      <c r="F1578" s="282"/>
      <c r="G1578" s="283"/>
      <c r="H1578" s="421"/>
      <c r="I1578" s="421"/>
      <c r="J1578" s="283"/>
      <c r="K1578" s="421"/>
      <c r="L1578" s="282"/>
      <c r="N1578" s="282"/>
      <c r="S1578" s="282"/>
      <c r="T1578" s="283"/>
      <c r="U1578" s="283"/>
      <c r="V1578" s="283"/>
      <c r="W1578" s="283"/>
      <c r="X1578" s="283"/>
      <c r="Y1578" s="282"/>
      <c r="Z1578" s="282"/>
      <c r="AA1578" s="283"/>
      <c r="AB1578" s="282"/>
      <c r="AC1578" s="282"/>
      <c r="AD1578" s="282"/>
      <c r="AE1578" s="282"/>
      <c r="AF1578" s="283"/>
      <c r="AG1578" s="402"/>
      <c r="AH1578" s="283"/>
      <c r="AI1578" s="283"/>
      <c r="AJ1578" s="283"/>
      <c r="AK1578" s="283"/>
      <c r="AL1578" s="283"/>
      <c r="AM1578" s="282"/>
      <c r="AN1578" s="282"/>
      <c r="AO1578" s="282"/>
      <c r="AP1578" s="282"/>
      <c r="AQ1578" s="282"/>
      <c r="AR1578" s="282"/>
      <c r="AT1578" s="283"/>
      <c r="AU1578" s="283"/>
      <c r="AV1578" s="283"/>
      <c r="AW1578" s="283"/>
      <c r="AY1578" s="283"/>
      <c r="AZ1578" s="282"/>
      <c r="BA1578" s="283"/>
      <c r="BB1578" s="282"/>
      <c r="BC1578" s="282"/>
      <c r="BD1578" s="282"/>
      <c r="BE1578" s="283"/>
      <c r="BG1578" s="282"/>
      <c r="BH1578" s="282"/>
      <c r="BI1578" s="282"/>
      <c r="BL1578" s="421"/>
      <c r="BM1578" s="424"/>
      <c r="BN1578" s="424"/>
      <c r="BO1578" s="424"/>
      <c r="BP1578" s="424"/>
      <c r="BQ1578" s="421"/>
      <c r="BR1578" s="421"/>
      <c r="BV1578" s="282"/>
      <c r="BW1578" s="283"/>
      <c r="BY1578" s="283"/>
      <c r="BZ1578" s="283"/>
      <c r="CA1578" s="283"/>
      <c r="CB1578" s="282"/>
      <c r="CC1578" s="282"/>
      <c r="CD1578" s="282"/>
      <c r="CE1578" s="282"/>
      <c r="CG1578" s="427"/>
      <c r="CH1578" s="402"/>
      <c r="CI1578" s="424"/>
      <c r="CJ1578" s="282"/>
      <c r="CK1578" s="282"/>
      <c r="CL1578" s="283"/>
      <c r="CM1578" s="283"/>
      <c r="CP1578" s="282"/>
      <c r="DC1578" s="282"/>
      <c r="DD1578" s="282"/>
      <c r="DE1578" s="282"/>
      <c r="DF1578" s="282"/>
      <c r="DG1578" s="282"/>
      <c r="DH1578" s="282"/>
      <c r="DI1578" s="282"/>
      <c r="DJ1578" s="282"/>
      <c r="EF1578" s="495" t="str">
        <f>""&amp;(MID(数据表!AZ1578,1,MIN(FIND({"(";"（"},数据表!AZ1578&amp;"(（",1)-1)))&amp;""</f>
        <v/>
      </c>
      <c r="EG1578" s="495" t="str">
        <f>""&amp;(MID(数据表!AZ1578,1,MIN(FIND({0;1;2;3;4;5;6;7;8;9},数据表!AZ1578&amp;"1234567890",1)-1)))&amp;""</f>
        <v/>
      </c>
    </row>
    <row r="1579" spans="2:137" s="310" customFormat="1" ht="12" customHeight="1">
      <c r="B1579" s="286"/>
      <c r="C1579" s="286"/>
      <c r="D1579" s="286"/>
      <c r="E1579" s="479"/>
      <c r="F1579" s="282"/>
      <c r="G1579" s="283"/>
      <c r="H1579" s="421"/>
      <c r="I1579" s="421"/>
      <c r="J1579" s="283"/>
      <c r="K1579" s="421"/>
      <c r="L1579" s="282"/>
      <c r="N1579" s="282"/>
      <c r="S1579" s="282"/>
      <c r="T1579" s="283"/>
      <c r="U1579" s="283"/>
      <c r="V1579" s="283"/>
      <c r="W1579" s="283"/>
      <c r="X1579" s="283"/>
      <c r="Y1579" s="282"/>
      <c r="Z1579" s="282"/>
      <c r="AA1579" s="283"/>
      <c r="AB1579" s="282"/>
      <c r="AC1579" s="282"/>
      <c r="AD1579" s="282"/>
      <c r="AE1579" s="282"/>
      <c r="AF1579" s="283"/>
      <c r="AG1579" s="402"/>
      <c r="AH1579" s="283"/>
      <c r="AI1579" s="283"/>
      <c r="AJ1579" s="283"/>
      <c r="AK1579" s="283"/>
      <c r="AL1579" s="283"/>
      <c r="AM1579" s="282"/>
      <c r="AN1579" s="282"/>
      <c r="AO1579" s="282"/>
      <c r="AP1579" s="282"/>
      <c r="AQ1579" s="282"/>
      <c r="AR1579" s="282"/>
      <c r="AT1579" s="283"/>
      <c r="AU1579" s="283"/>
      <c r="AV1579" s="283"/>
      <c r="AW1579" s="283"/>
      <c r="AY1579" s="283"/>
      <c r="AZ1579" s="282"/>
      <c r="BA1579" s="283"/>
      <c r="BB1579" s="282"/>
      <c r="BC1579" s="282"/>
      <c r="BD1579" s="282"/>
      <c r="BE1579" s="283"/>
      <c r="BG1579" s="282"/>
      <c r="BH1579" s="282"/>
      <c r="BI1579" s="282"/>
      <c r="BL1579" s="421"/>
      <c r="BM1579" s="424"/>
      <c r="BN1579" s="424"/>
      <c r="BO1579" s="424"/>
      <c r="BP1579" s="424"/>
      <c r="BQ1579" s="421"/>
      <c r="BR1579" s="421"/>
      <c r="BV1579" s="282"/>
      <c r="BW1579" s="283"/>
      <c r="BY1579" s="283"/>
      <c r="BZ1579" s="283"/>
      <c r="CA1579" s="283"/>
      <c r="CB1579" s="282"/>
      <c r="CC1579" s="282"/>
      <c r="CD1579" s="282"/>
      <c r="CE1579" s="282"/>
      <c r="CG1579" s="427"/>
      <c r="CH1579" s="402"/>
      <c r="CI1579" s="424"/>
      <c r="CJ1579" s="282"/>
      <c r="CK1579" s="282"/>
      <c r="CL1579" s="283"/>
      <c r="CM1579" s="283"/>
      <c r="CP1579" s="282"/>
      <c r="DC1579" s="282"/>
      <c r="DD1579" s="282"/>
      <c r="DE1579" s="282"/>
      <c r="DF1579" s="282"/>
      <c r="DG1579" s="282"/>
      <c r="DH1579" s="282"/>
      <c r="DI1579" s="282"/>
      <c r="DJ1579" s="282"/>
      <c r="EF1579" s="495" t="str">
        <f>""&amp;(MID(数据表!AZ1579,1,MIN(FIND({"(";"（"},数据表!AZ1579&amp;"(（",1)-1)))&amp;""</f>
        <v/>
      </c>
      <c r="EG1579" s="495" t="str">
        <f>""&amp;(MID(数据表!AZ1579,1,MIN(FIND({0;1;2;3;4;5;6;7;8;9},数据表!AZ1579&amp;"1234567890",1)-1)))&amp;""</f>
        <v/>
      </c>
    </row>
    <row r="1580" spans="2:137" s="310" customFormat="1" ht="12" customHeight="1">
      <c r="B1580" s="286"/>
      <c r="C1580" s="286"/>
      <c r="D1580" s="286"/>
      <c r="E1580" s="479"/>
      <c r="F1580" s="282"/>
      <c r="G1580" s="283"/>
      <c r="H1580" s="421"/>
      <c r="I1580" s="421"/>
      <c r="J1580" s="283"/>
      <c r="K1580" s="421"/>
      <c r="L1580" s="282"/>
      <c r="N1580" s="282"/>
      <c r="S1580" s="282"/>
      <c r="T1580" s="283"/>
      <c r="U1580" s="283"/>
      <c r="V1580" s="283"/>
      <c r="W1580" s="283"/>
      <c r="X1580" s="283"/>
      <c r="Y1580" s="282"/>
      <c r="Z1580" s="282"/>
      <c r="AA1580" s="283"/>
      <c r="AB1580" s="282"/>
      <c r="AC1580" s="282"/>
      <c r="AD1580" s="282"/>
      <c r="AE1580" s="282"/>
      <c r="AF1580" s="283"/>
      <c r="AG1580" s="402"/>
      <c r="AH1580" s="283"/>
      <c r="AI1580" s="283"/>
      <c r="AJ1580" s="283"/>
      <c r="AK1580" s="283"/>
      <c r="AL1580" s="283"/>
      <c r="AM1580" s="282"/>
      <c r="AN1580" s="282"/>
      <c r="AO1580" s="282"/>
      <c r="AP1580" s="282"/>
      <c r="AQ1580" s="282"/>
      <c r="AR1580" s="282"/>
      <c r="AT1580" s="283"/>
      <c r="AU1580" s="283"/>
      <c r="AV1580" s="283"/>
      <c r="AW1580" s="283"/>
      <c r="AY1580" s="283"/>
      <c r="AZ1580" s="282"/>
      <c r="BA1580" s="283"/>
      <c r="BB1580" s="282"/>
      <c r="BC1580" s="282"/>
      <c r="BD1580" s="282"/>
      <c r="BE1580" s="283"/>
      <c r="BG1580" s="282"/>
      <c r="BH1580" s="282"/>
      <c r="BI1580" s="282"/>
      <c r="BL1580" s="421"/>
      <c r="BM1580" s="424"/>
      <c r="BN1580" s="424"/>
      <c r="BO1580" s="424"/>
      <c r="BP1580" s="424"/>
      <c r="BQ1580" s="421"/>
      <c r="BR1580" s="421"/>
      <c r="BV1580" s="282"/>
      <c r="BW1580" s="283"/>
      <c r="BY1580" s="283"/>
      <c r="BZ1580" s="283"/>
      <c r="CA1580" s="283"/>
      <c r="CB1580" s="282"/>
      <c r="CC1580" s="282"/>
      <c r="CD1580" s="282"/>
      <c r="CE1580" s="282"/>
      <c r="CG1580" s="427"/>
      <c r="CH1580" s="402"/>
      <c r="CI1580" s="424"/>
      <c r="CJ1580" s="282"/>
      <c r="CK1580" s="282"/>
      <c r="CL1580" s="283"/>
      <c r="CM1580" s="283"/>
      <c r="CP1580" s="282"/>
      <c r="DC1580" s="282"/>
      <c r="DD1580" s="282"/>
      <c r="DE1580" s="282"/>
      <c r="DF1580" s="282"/>
      <c r="DG1580" s="282"/>
      <c r="DH1580" s="282"/>
      <c r="DI1580" s="282"/>
      <c r="DJ1580" s="282"/>
      <c r="EF1580" s="495" t="str">
        <f>""&amp;(MID(数据表!AZ1580,1,MIN(FIND({"(";"（"},数据表!AZ1580&amp;"(（",1)-1)))&amp;""</f>
        <v/>
      </c>
      <c r="EG1580" s="495" t="str">
        <f>""&amp;(MID(数据表!AZ1580,1,MIN(FIND({0;1;2;3;4;5;6;7;8;9},数据表!AZ1580&amp;"1234567890",1)-1)))&amp;""</f>
        <v/>
      </c>
    </row>
    <row r="1581" spans="2:137" s="310" customFormat="1" ht="12" customHeight="1">
      <c r="B1581" s="286"/>
      <c r="C1581" s="286"/>
      <c r="D1581" s="286"/>
      <c r="E1581" s="479"/>
      <c r="F1581" s="282"/>
      <c r="G1581" s="283"/>
      <c r="H1581" s="421"/>
      <c r="I1581" s="421"/>
      <c r="J1581" s="283"/>
      <c r="K1581" s="421"/>
      <c r="L1581" s="282"/>
      <c r="N1581" s="282"/>
      <c r="S1581" s="282"/>
      <c r="T1581" s="283"/>
      <c r="U1581" s="283"/>
      <c r="V1581" s="283"/>
      <c r="W1581" s="283"/>
      <c r="X1581" s="283"/>
      <c r="Y1581" s="282"/>
      <c r="Z1581" s="282"/>
      <c r="AA1581" s="283"/>
      <c r="AB1581" s="282"/>
      <c r="AC1581" s="282"/>
      <c r="AD1581" s="282"/>
      <c r="AE1581" s="282"/>
      <c r="AF1581" s="283"/>
      <c r="AG1581" s="402"/>
      <c r="AH1581" s="283"/>
      <c r="AI1581" s="283"/>
      <c r="AJ1581" s="283"/>
      <c r="AK1581" s="283"/>
      <c r="AL1581" s="283"/>
      <c r="AM1581" s="282"/>
      <c r="AN1581" s="282"/>
      <c r="AO1581" s="282"/>
      <c r="AP1581" s="282"/>
      <c r="AQ1581" s="282"/>
      <c r="AR1581" s="282"/>
      <c r="AT1581" s="283"/>
      <c r="AU1581" s="283"/>
      <c r="AV1581" s="283"/>
      <c r="AW1581" s="283"/>
      <c r="AY1581" s="283"/>
      <c r="AZ1581" s="282"/>
      <c r="BA1581" s="283"/>
      <c r="BB1581" s="282"/>
      <c r="BC1581" s="282"/>
      <c r="BD1581" s="282"/>
      <c r="BE1581" s="283"/>
      <c r="BG1581" s="282"/>
      <c r="BH1581" s="282"/>
      <c r="BI1581" s="282"/>
      <c r="BL1581" s="421"/>
      <c r="BM1581" s="424"/>
      <c r="BN1581" s="424"/>
      <c r="BO1581" s="424"/>
      <c r="BP1581" s="424"/>
      <c r="BQ1581" s="421"/>
      <c r="BR1581" s="421"/>
      <c r="BV1581" s="282"/>
      <c r="BW1581" s="283"/>
      <c r="BY1581" s="283"/>
      <c r="BZ1581" s="283"/>
      <c r="CA1581" s="283"/>
      <c r="CB1581" s="282"/>
      <c r="CC1581" s="282"/>
      <c r="CD1581" s="282"/>
      <c r="CE1581" s="282"/>
      <c r="CG1581" s="427"/>
      <c r="CH1581" s="402"/>
      <c r="CI1581" s="424"/>
      <c r="CJ1581" s="282"/>
      <c r="CK1581" s="282"/>
      <c r="CL1581" s="283"/>
      <c r="CM1581" s="283"/>
      <c r="CP1581" s="282"/>
      <c r="DC1581" s="282"/>
      <c r="DD1581" s="282"/>
      <c r="DE1581" s="282"/>
      <c r="DF1581" s="282"/>
      <c r="DG1581" s="282"/>
      <c r="DH1581" s="282"/>
      <c r="DI1581" s="282"/>
      <c r="DJ1581" s="282"/>
      <c r="EF1581" s="495" t="str">
        <f>""&amp;(MID(数据表!AZ1581,1,MIN(FIND({"(";"（"},数据表!AZ1581&amp;"(（",1)-1)))&amp;""</f>
        <v/>
      </c>
      <c r="EG1581" s="495" t="str">
        <f>""&amp;(MID(数据表!AZ1581,1,MIN(FIND({0;1;2;3;4;5;6;7;8;9},数据表!AZ1581&amp;"1234567890",1)-1)))&amp;""</f>
        <v/>
      </c>
    </row>
    <row r="1582" spans="2:137" s="310" customFormat="1" ht="12" customHeight="1">
      <c r="B1582" s="286"/>
      <c r="C1582" s="286"/>
      <c r="D1582" s="286"/>
      <c r="E1582" s="479"/>
      <c r="F1582" s="282"/>
      <c r="G1582" s="283"/>
      <c r="H1582" s="421"/>
      <c r="I1582" s="421"/>
      <c r="J1582" s="283"/>
      <c r="K1582" s="421"/>
      <c r="L1582" s="282"/>
      <c r="N1582" s="282"/>
      <c r="S1582" s="282"/>
      <c r="T1582" s="283"/>
      <c r="U1582" s="283"/>
      <c r="V1582" s="283"/>
      <c r="W1582" s="283"/>
      <c r="X1582" s="283"/>
      <c r="Y1582" s="282"/>
      <c r="Z1582" s="282"/>
      <c r="AA1582" s="283"/>
      <c r="AB1582" s="282"/>
      <c r="AC1582" s="282"/>
      <c r="AD1582" s="282"/>
      <c r="AE1582" s="282"/>
      <c r="AF1582" s="283"/>
      <c r="AG1582" s="402"/>
      <c r="AH1582" s="283"/>
      <c r="AI1582" s="283"/>
      <c r="AJ1582" s="283"/>
      <c r="AK1582" s="283"/>
      <c r="AL1582" s="283"/>
      <c r="AM1582" s="282"/>
      <c r="AN1582" s="282"/>
      <c r="AO1582" s="282"/>
      <c r="AP1582" s="282"/>
      <c r="AQ1582" s="282"/>
      <c r="AR1582" s="282"/>
      <c r="AT1582" s="283"/>
      <c r="AU1582" s="283"/>
      <c r="AV1582" s="283"/>
      <c r="AW1582" s="283"/>
      <c r="AY1582" s="283"/>
      <c r="AZ1582" s="282"/>
      <c r="BA1582" s="283"/>
      <c r="BB1582" s="282"/>
      <c r="BC1582" s="282"/>
      <c r="BD1582" s="282"/>
      <c r="BE1582" s="283"/>
      <c r="BG1582" s="282"/>
      <c r="BH1582" s="282"/>
      <c r="BI1582" s="282"/>
      <c r="BL1582" s="421"/>
      <c r="BM1582" s="424"/>
      <c r="BN1582" s="424"/>
      <c r="BO1582" s="424"/>
      <c r="BP1582" s="424"/>
      <c r="BQ1582" s="421"/>
      <c r="BR1582" s="421"/>
      <c r="BV1582" s="282"/>
      <c r="BW1582" s="283"/>
      <c r="BY1582" s="283"/>
      <c r="BZ1582" s="283"/>
      <c r="CA1582" s="283"/>
      <c r="CB1582" s="282"/>
      <c r="CC1582" s="282"/>
      <c r="CD1582" s="282"/>
      <c r="CE1582" s="282"/>
      <c r="CG1582" s="427"/>
      <c r="CH1582" s="402"/>
      <c r="CI1582" s="424"/>
      <c r="CJ1582" s="282"/>
      <c r="CK1582" s="282"/>
      <c r="CL1582" s="283"/>
      <c r="CM1582" s="283"/>
      <c r="CP1582" s="282"/>
      <c r="DC1582" s="282"/>
      <c r="DD1582" s="282"/>
      <c r="DE1582" s="282"/>
      <c r="DF1582" s="282"/>
      <c r="DG1582" s="282"/>
      <c r="DH1582" s="282"/>
      <c r="DI1582" s="282"/>
      <c r="DJ1582" s="282"/>
      <c r="EF1582" s="495" t="str">
        <f>""&amp;(MID(数据表!AZ1582,1,MIN(FIND({"(";"（"},数据表!AZ1582&amp;"(（",1)-1)))&amp;""</f>
        <v/>
      </c>
      <c r="EG1582" s="495" t="str">
        <f>""&amp;(MID(数据表!AZ1582,1,MIN(FIND({0;1;2;3;4;5;6;7;8;9},数据表!AZ1582&amp;"1234567890",1)-1)))&amp;""</f>
        <v/>
      </c>
    </row>
    <row r="1583" spans="2:137" s="310" customFormat="1" ht="12" customHeight="1">
      <c r="B1583" s="286"/>
      <c r="C1583" s="286"/>
      <c r="D1583" s="286"/>
      <c r="E1583" s="479"/>
      <c r="F1583" s="282"/>
      <c r="G1583" s="283"/>
      <c r="H1583" s="421"/>
      <c r="I1583" s="421"/>
      <c r="J1583" s="283"/>
      <c r="K1583" s="421"/>
      <c r="L1583" s="282"/>
      <c r="N1583" s="282"/>
      <c r="S1583" s="282"/>
      <c r="T1583" s="283"/>
      <c r="U1583" s="283"/>
      <c r="V1583" s="283"/>
      <c r="W1583" s="283"/>
      <c r="X1583" s="283"/>
      <c r="Y1583" s="282"/>
      <c r="Z1583" s="282"/>
      <c r="AA1583" s="283"/>
      <c r="AB1583" s="282"/>
      <c r="AC1583" s="282"/>
      <c r="AD1583" s="282"/>
      <c r="AE1583" s="282"/>
      <c r="AF1583" s="283"/>
      <c r="AG1583" s="402"/>
      <c r="AH1583" s="283"/>
      <c r="AI1583" s="283"/>
      <c r="AJ1583" s="283"/>
      <c r="AK1583" s="283"/>
      <c r="AL1583" s="283"/>
      <c r="AM1583" s="282"/>
      <c r="AN1583" s="282"/>
      <c r="AO1583" s="282"/>
      <c r="AP1583" s="282"/>
      <c r="AQ1583" s="282"/>
      <c r="AR1583" s="282"/>
      <c r="AT1583" s="283"/>
      <c r="AU1583" s="283"/>
      <c r="AV1583" s="283"/>
      <c r="AW1583" s="283"/>
      <c r="AY1583" s="283"/>
      <c r="AZ1583" s="282"/>
      <c r="BA1583" s="283"/>
      <c r="BB1583" s="282"/>
      <c r="BC1583" s="282"/>
      <c r="BD1583" s="282"/>
      <c r="BE1583" s="283"/>
      <c r="BG1583" s="282"/>
      <c r="BH1583" s="282"/>
      <c r="BI1583" s="282"/>
      <c r="BL1583" s="421"/>
      <c r="BM1583" s="424"/>
      <c r="BN1583" s="424"/>
      <c r="BO1583" s="424"/>
      <c r="BP1583" s="424"/>
      <c r="BQ1583" s="421"/>
      <c r="BR1583" s="421"/>
      <c r="BV1583" s="282"/>
      <c r="BW1583" s="283"/>
      <c r="BY1583" s="283"/>
      <c r="BZ1583" s="283"/>
      <c r="CA1583" s="283"/>
      <c r="CB1583" s="282"/>
      <c r="CC1583" s="282"/>
      <c r="CD1583" s="282"/>
      <c r="CE1583" s="282"/>
      <c r="CG1583" s="427"/>
      <c r="CH1583" s="402"/>
      <c r="CI1583" s="424"/>
      <c r="CJ1583" s="282"/>
      <c r="CK1583" s="282"/>
      <c r="CL1583" s="283"/>
      <c r="CM1583" s="283"/>
      <c r="CP1583" s="282"/>
      <c r="DC1583" s="282"/>
      <c r="DD1583" s="282"/>
      <c r="DE1583" s="282"/>
      <c r="DF1583" s="282"/>
      <c r="DG1583" s="282"/>
      <c r="DH1583" s="282"/>
      <c r="DI1583" s="282"/>
      <c r="DJ1583" s="282"/>
      <c r="EF1583" s="495" t="str">
        <f>""&amp;(MID(数据表!AZ1583,1,MIN(FIND({"(";"（"},数据表!AZ1583&amp;"(（",1)-1)))&amp;""</f>
        <v/>
      </c>
      <c r="EG1583" s="495" t="str">
        <f>""&amp;(MID(数据表!AZ1583,1,MIN(FIND({0;1;2;3;4;5;6;7;8;9},数据表!AZ1583&amp;"1234567890",1)-1)))&amp;""</f>
        <v/>
      </c>
    </row>
    <row r="1584" spans="2:137" s="310" customFormat="1" ht="12" customHeight="1">
      <c r="B1584" s="286"/>
      <c r="C1584" s="286"/>
      <c r="D1584" s="286"/>
      <c r="E1584" s="479"/>
      <c r="F1584" s="282"/>
      <c r="G1584" s="283"/>
      <c r="H1584" s="421"/>
      <c r="I1584" s="421"/>
      <c r="J1584" s="283"/>
      <c r="K1584" s="421"/>
      <c r="L1584" s="282"/>
      <c r="N1584" s="282"/>
      <c r="S1584" s="282"/>
      <c r="T1584" s="283"/>
      <c r="U1584" s="283"/>
      <c r="V1584" s="283"/>
      <c r="W1584" s="283"/>
      <c r="X1584" s="283"/>
      <c r="Y1584" s="282"/>
      <c r="Z1584" s="282"/>
      <c r="AA1584" s="283"/>
      <c r="AB1584" s="282"/>
      <c r="AC1584" s="282"/>
      <c r="AD1584" s="282"/>
      <c r="AE1584" s="282"/>
      <c r="AF1584" s="283"/>
      <c r="AG1584" s="402"/>
      <c r="AH1584" s="283"/>
      <c r="AI1584" s="283"/>
      <c r="AJ1584" s="283"/>
      <c r="AK1584" s="283"/>
      <c r="AL1584" s="283"/>
      <c r="AM1584" s="282"/>
      <c r="AN1584" s="282"/>
      <c r="AO1584" s="282"/>
      <c r="AP1584" s="282"/>
      <c r="AQ1584" s="282"/>
      <c r="AR1584" s="282"/>
      <c r="AT1584" s="283"/>
      <c r="AU1584" s="283"/>
      <c r="AV1584" s="283"/>
      <c r="AW1584" s="283"/>
      <c r="AY1584" s="283"/>
      <c r="AZ1584" s="282"/>
      <c r="BA1584" s="283"/>
      <c r="BB1584" s="282"/>
      <c r="BC1584" s="282"/>
      <c r="BD1584" s="282"/>
      <c r="BE1584" s="283"/>
      <c r="BG1584" s="282"/>
      <c r="BH1584" s="282"/>
      <c r="BI1584" s="282"/>
      <c r="BL1584" s="421"/>
      <c r="BM1584" s="424"/>
      <c r="BN1584" s="424"/>
      <c r="BO1584" s="424"/>
      <c r="BP1584" s="424"/>
      <c r="BQ1584" s="421"/>
      <c r="BR1584" s="421"/>
      <c r="BV1584" s="282"/>
      <c r="BW1584" s="283"/>
      <c r="BY1584" s="283"/>
      <c r="BZ1584" s="283"/>
      <c r="CA1584" s="283"/>
      <c r="CB1584" s="282"/>
      <c r="CC1584" s="282"/>
      <c r="CD1584" s="282"/>
      <c r="CE1584" s="282"/>
      <c r="CG1584" s="427"/>
      <c r="CH1584" s="402"/>
      <c r="CI1584" s="424"/>
      <c r="CJ1584" s="282"/>
      <c r="CK1584" s="282"/>
      <c r="CL1584" s="283"/>
      <c r="CM1584" s="283"/>
      <c r="CP1584" s="282"/>
      <c r="DC1584" s="282"/>
      <c r="DD1584" s="282"/>
      <c r="DE1584" s="282"/>
      <c r="DF1584" s="282"/>
      <c r="DG1584" s="282"/>
      <c r="DH1584" s="282"/>
      <c r="DI1584" s="282"/>
      <c r="DJ1584" s="282"/>
      <c r="EF1584" s="495" t="str">
        <f>""&amp;(MID(数据表!AZ1584,1,MIN(FIND({"(";"（"},数据表!AZ1584&amp;"(（",1)-1)))&amp;""</f>
        <v/>
      </c>
      <c r="EG1584" s="495" t="str">
        <f>""&amp;(MID(数据表!AZ1584,1,MIN(FIND({0;1;2;3;4;5;6;7;8;9},数据表!AZ1584&amp;"1234567890",1)-1)))&amp;""</f>
        <v/>
      </c>
    </row>
    <row r="1585" spans="2:137" s="310" customFormat="1" ht="12" customHeight="1">
      <c r="B1585" s="286"/>
      <c r="C1585" s="286"/>
      <c r="D1585" s="286"/>
      <c r="E1585" s="479"/>
      <c r="F1585" s="282"/>
      <c r="G1585" s="283"/>
      <c r="H1585" s="421"/>
      <c r="I1585" s="421"/>
      <c r="J1585" s="283"/>
      <c r="K1585" s="421"/>
      <c r="L1585" s="282"/>
      <c r="N1585" s="282"/>
      <c r="S1585" s="282"/>
      <c r="T1585" s="283"/>
      <c r="U1585" s="283"/>
      <c r="V1585" s="283"/>
      <c r="W1585" s="283"/>
      <c r="X1585" s="283"/>
      <c r="Y1585" s="282"/>
      <c r="Z1585" s="282"/>
      <c r="AA1585" s="283"/>
      <c r="AB1585" s="282"/>
      <c r="AC1585" s="282"/>
      <c r="AD1585" s="282"/>
      <c r="AE1585" s="282"/>
      <c r="AF1585" s="283"/>
      <c r="AG1585" s="402"/>
      <c r="AH1585" s="283"/>
      <c r="AI1585" s="283"/>
      <c r="AJ1585" s="283"/>
      <c r="AK1585" s="283"/>
      <c r="AL1585" s="283"/>
      <c r="AM1585" s="282"/>
      <c r="AN1585" s="282"/>
      <c r="AO1585" s="282"/>
      <c r="AP1585" s="282"/>
      <c r="AQ1585" s="282"/>
      <c r="AR1585" s="282"/>
      <c r="AT1585" s="283"/>
      <c r="AU1585" s="283"/>
      <c r="AV1585" s="283"/>
      <c r="AW1585" s="283"/>
      <c r="AY1585" s="283"/>
      <c r="AZ1585" s="282"/>
      <c r="BA1585" s="283"/>
      <c r="BB1585" s="282"/>
      <c r="BC1585" s="282"/>
      <c r="BD1585" s="282"/>
      <c r="BE1585" s="283"/>
      <c r="BG1585" s="282"/>
      <c r="BH1585" s="282"/>
      <c r="BI1585" s="282"/>
      <c r="BL1585" s="421"/>
      <c r="BM1585" s="424"/>
      <c r="BN1585" s="424"/>
      <c r="BO1585" s="424"/>
      <c r="BP1585" s="424"/>
      <c r="BQ1585" s="421"/>
      <c r="BR1585" s="421"/>
      <c r="BV1585" s="282"/>
      <c r="BW1585" s="283"/>
      <c r="BY1585" s="283"/>
      <c r="BZ1585" s="283"/>
      <c r="CA1585" s="283"/>
      <c r="CB1585" s="282"/>
      <c r="CC1585" s="282"/>
      <c r="CD1585" s="282"/>
      <c r="CE1585" s="282"/>
      <c r="CG1585" s="427"/>
      <c r="CH1585" s="402"/>
      <c r="CI1585" s="424"/>
      <c r="CJ1585" s="282"/>
      <c r="CK1585" s="282"/>
      <c r="CL1585" s="283"/>
      <c r="CM1585" s="283"/>
      <c r="CP1585" s="282"/>
      <c r="DC1585" s="282"/>
      <c r="DD1585" s="282"/>
      <c r="DE1585" s="282"/>
      <c r="DF1585" s="282"/>
      <c r="DG1585" s="282"/>
      <c r="DH1585" s="282"/>
      <c r="DI1585" s="282"/>
      <c r="DJ1585" s="282"/>
      <c r="EF1585" s="495" t="str">
        <f>""&amp;(MID(数据表!AZ1585,1,MIN(FIND({"(";"（"},数据表!AZ1585&amp;"(（",1)-1)))&amp;""</f>
        <v/>
      </c>
      <c r="EG1585" s="495" t="str">
        <f>""&amp;(MID(数据表!AZ1585,1,MIN(FIND({0;1;2;3;4;5;6;7;8;9},数据表!AZ1585&amp;"1234567890",1)-1)))&amp;""</f>
        <v/>
      </c>
    </row>
    <row r="1586" spans="2:137" s="310" customFormat="1" ht="12" customHeight="1">
      <c r="B1586" s="286"/>
      <c r="C1586" s="286"/>
      <c r="D1586" s="286"/>
      <c r="E1586" s="479"/>
      <c r="F1586" s="282"/>
      <c r="G1586" s="283"/>
      <c r="H1586" s="421"/>
      <c r="I1586" s="421"/>
      <c r="J1586" s="283"/>
      <c r="K1586" s="421"/>
      <c r="L1586" s="282"/>
      <c r="N1586" s="282"/>
      <c r="S1586" s="282"/>
      <c r="T1586" s="283"/>
      <c r="U1586" s="283"/>
      <c r="V1586" s="283"/>
      <c r="W1586" s="283"/>
      <c r="X1586" s="283"/>
      <c r="Y1586" s="282"/>
      <c r="Z1586" s="282"/>
      <c r="AA1586" s="283"/>
      <c r="AB1586" s="282"/>
      <c r="AC1586" s="282"/>
      <c r="AD1586" s="282"/>
      <c r="AE1586" s="282"/>
      <c r="AF1586" s="283"/>
      <c r="AG1586" s="402"/>
      <c r="AH1586" s="283"/>
      <c r="AI1586" s="283"/>
      <c r="AJ1586" s="283"/>
      <c r="AK1586" s="283"/>
      <c r="AL1586" s="283"/>
      <c r="AM1586" s="282"/>
      <c r="AN1586" s="282"/>
      <c r="AO1586" s="282"/>
      <c r="AP1586" s="282"/>
      <c r="AQ1586" s="282"/>
      <c r="AR1586" s="282"/>
      <c r="AT1586" s="283"/>
      <c r="AU1586" s="283"/>
      <c r="AV1586" s="283"/>
      <c r="AW1586" s="283"/>
      <c r="AY1586" s="283"/>
      <c r="AZ1586" s="282"/>
      <c r="BA1586" s="283"/>
      <c r="BB1586" s="282"/>
      <c r="BC1586" s="282"/>
      <c r="BD1586" s="282"/>
      <c r="BE1586" s="283"/>
      <c r="BG1586" s="282"/>
      <c r="BH1586" s="282"/>
      <c r="BI1586" s="282"/>
      <c r="BL1586" s="421"/>
      <c r="BM1586" s="424"/>
      <c r="BN1586" s="424"/>
      <c r="BO1586" s="424"/>
      <c r="BP1586" s="424"/>
      <c r="BQ1586" s="421"/>
      <c r="BR1586" s="421"/>
      <c r="BV1586" s="282"/>
      <c r="BW1586" s="283"/>
      <c r="BY1586" s="283"/>
      <c r="BZ1586" s="283"/>
      <c r="CA1586" s="283"/>
      <c r="CB1586" s="282"/>
      <c r="CC1586" s="282"/>
      <c r="CD1586" s="282"/>
      <c r="CE1586" s="282"/>
      <c r="CG1586" s="427"/>
      <c r="CH1586" s="402"/>
      <c r="CI1586" s="424"/>
      <c r="CJ1586" s="282"/>
      <c r="CK1586" s="282"/>
      <c r="CL1586" s="283"/>
      <c r="CM1586" s="283"/>
      <c r="CP1586" s="282"/>
      <c r="DC1586" s="282"/>
      <c r="DD1586" s="282"/>
      <c r="DE1586" s="282"/>
      <c r="DF1586" s="282"/>
      <c r="DG1586" s="282"/>
      <c r="DH1586" s="282"/>
      <c r="DI1586" s="282"/>
      <c r="DJ1586" s="282"/>
      <c r="EF1586" s="495" t="str">
        <f>""&amp;(MID(数据表!AZ1586,1,MIN(FIND({"(";"（"},数据表!AZ1586&amp;"(（",1)-1)))&amp;""</f>
        <v/>
      </c>
      <c r="EG1586" s="495" t="str">
        <f>""&amp;(MID(数据表!AZ1586,1,MIN(FIND({0;1;2;3;4;5;6;7;8;9},数据表!AZ1586&amp;"1234567890",1)-1)))&amp;""</f>
        <v/>
      </c>
    </row>
    <row r="1587" spans="2:137" s="310" customFormat="1" ht="12" customHeight="1">
      <c r="B1587" s="286"/>
      <c r="C1587" s="286"/>
      <c r="D1587" s="286"/>
      <c r="E1587" s="479"/>
      <c r="F1587" s="282"/>
      <c r="G1587" s="283"/>
      <c r="H1587" s="421"/>
      <c r="I1587" s="421"/>
      <c r="J1587" s="283"/>
      <c r="K1587" s="421"/>
      <c r="L1587" s="282"/>
      <c r="N1587" s="282"/>
      <c r="S1587" s="282"/>
      <c r="T1587" s="283"/>
      <c r="U1587" s="283"/>
      <c r="V1587" s="283"/>
      <c r="W1587" s="283"/>
      <c r="X1587" s="283"/>
      <c r="Y1587" s="282"/>
      <c r="Z1587" s="282"/>
      <c r="AA1587" s="283"/>
      <c r="AB1587" s="282"/>
      <c r="AC1587" s="282"/>
      <c r="AD1587" s="282"/>
      <c r="AE1587" s="282"/>
      <c r="AF1587" s="283"/>
      <c r="AG1587" s="402"/>
      <c r="AH1587" s="283"/>
      <c r="AI1587" s="283"/>
      <c r="AJ1587" s="283"/>
      <c r="AK1587" s="283"/>
      <c r="AL1587" s="283"/>
      <c r="AM1587" s="282"/>
      <c r="AN1587" s="282"/>
      <c r="AO1587" s="282"/>
      <c r="AP1587" s="282"/>
      <c r="AQ1587" s="282"/>
      <c r="AR1587" s="282"/>
      <c r="AT1587" s="283"/>
      <c r="AU1587" s="283"/>
      <c r="AV1587" s="283"/>
      <c r="AW1587" s="283"/>
      <c r="AY1587" s="283"/>
      <c r="AZ1587" s="282"/>
      <c r="BA1587" s="283"/>
      <c r="BB1587" s="282"/>
      <c r="BC1587" s="282"/>
      <c r="BD1587" s="282"/>
      <c r="BE1587" s="283"/>
      <c r="BG1587" s="282"/>
      <c r="BH1587" s="282"/>
      <c r="BI1587" s="282"/>
      <c r="BL1587" s="421"/>
      <c r="BM1587" s="424"/>
      <c r="BN1587" s="424"/>
      <c r="BO1587" s="424"/>
      <c r="BP1587" s="424"/>
      <c r="BQ1587" s="421"/>
      <c r="BR1587" s="421"/>
      <c r="BV1587" s="282"/>
      <c r="BW1587" s="283"/>
      <c r="BY1587" s="283"/>
      <c r="BZ1587" s="283"/>
      <c r="CA1587" s="283"/>
      <c r="CB1587" s="282"/>
      <c r="CC1587" s="282"/>
      <c r="CD1587" s="282"/>
      <c r="CE1587" s="282"/>
      <c r="CG1587" s="427"/>
      <c r="CH1587" s="402"/>
      <c r="CI1587" s="424"/>
      <c r="CJ1587" s="282"/>
      <c r="CK1587" s="282"/>
      <c r="CL1587" s="283"/>
      <c r="CM1587" s="283"/>
      <c r="CP1587" s="282"/>
      <c r="DC1587" s="282"/>
      <c r="DD1587" s="282"/>
      <c r="DE1587" s="282"/>
      <c r="DF1587" s="282"/>
      <c r="DG1587" s="282"/>
      <c r="DH1587" s="282"/>
      <c r="DI1587" s="282"/>
      <c r="DJ1587" s="282"/>
      <c r="EF1587" s="495" t="str">
        <f>""&amp;(MID(数据表!AZ1587,1,MIN(FIND({"(";"（"},数据表!AZ1587&amp;"(（",1)-1)))&amp;""</f>
        <v/>
      </c>
      <c r="EG1587" s="495" t="str">
        <f>""&amp;(MID(数据表!AZ1587,1,MIN(FIND({0;1;2;3;4;5;6;7;8;9},数据表!AZ1587&amp;"1234567890",1)-1)))&amp;""</f>
        <v/>
      </c>
    </row>
    <row r="1588" spans="2:137" s="310" customFormat="1" ht="12" customHeight="1">
      <c r="B1588" s="286"/>
      <c r="C1588" s="286"/>
      <c r="D1588" s="286"/>
      <c r="E1588" s="479"/>
      <c r="F1588" s="282"/>
      <c r="G1588" s="283"/>
      <c r="H1588" s="421"/>
      <c r="I1588" s="421"/>
      <c r="J1588" s="283"/>
      <c r="K1588" s="421"/>
      <c r="L1588" s="282"/>
      <c r="N1588" s="282"/>
      <c r="S1588" s="282"/>
      <c r="T1588" s="283"/>
      <c r="U1588" s="283"/>
      <c r="V1588" s="283"/>
      <c r="W1588" s="283"/>
      <c r="X1588" s="283"/>
      <c r="Y1588" s="282"/>
      <c r="Z1588" s="282"/>
      <c r="AA1588" s="283"/>
      <c r="AB1588" s="282"/>
      <c r="AC1588" s="282"/>
      <c r="AD1588" s="282"/>
      <c r="AE1588" s="282"/>
      <c r="AF1588" s="283"/>
      <c r="AG1588" s="402"/>
      <c r="AH1588" s="283"/>
      <c r="AI1588" s="283"/>
      <c r="AJ1588" s="283"/>
      <c r="AK1588" s="283"/>
      <c r="AL1588" s="283"/>
      <c r="AM1588" s="282"/>
      <c r="AN1588" s="282"/>
      <c r="AO1588" s="282"/>
      <c r="AP1588" s="282"/>
      <c r="AQ1588" s="282"/>
      <c r="AR1588" s="282"/>
      <c r="AT1588" s="283"/>
      <c r="AU1588" s="283"/>
      <c r="AV1588" s="283"/>
      <c r="AW1588" s="283"/>
      <c r="AY1588" s="283"/>
      <c r="AZ1588" s="282"/>
      <c r="BA1588" s="283"/>
      <c r="BB1588" s="282"/>
      <c r="BC1588" s="282"/>
      <c r="BD1588" s="282"/>
      <c r="BE1588" s="283"/>
      <c r="BG1588" s="282"/>
      <c r="BH1588" s="282"/>
      <c r="BI1588" s="282"/>
      <c r="BL1588" s="421"/>
      <c r="BM1588" s="424"/>
      <c r="BN1588" s="424"/>
      <c r="BO1588" s="424"/>
      <c r="BP1588" s="424"/>
      <c r="BQ1588" s="421"/>
      <c r="BR1588" s="421"/>
      <c r="BV1588" s="282"/>
      <c r="BW1588" s="283"/>
      <c r="BY1588" s="283"/>
      <c r="BZ1588" s="283"/>
      <c r="CA1588" s="283"/>
      <c r="CB1588" s="282"/>
      <c r="CC1588" s="282"/>
      <c r="CD1588" s="282"/>
      <c r="CE1588" s="282"/>
      <c r="CG1588" s="427"/>
      <c r="CH1588" s="402"/>
      <c r="CI1588" s="424"/>
      <c r="CJ1588" s="282"/>
      <c r="CK1588" s="282"/>
      <c r="CL1588" s="283"/>
      <c r="CM1588" s="283"/>
      <c r="CP1588" s="282"/>
      <c r="DC1588" s="282"/>
      <c r="DD1588" s="282"/>
      <c r="DE1588" s="282"/>
      <c r="DF1588" s="282"/>
      <c r="DG1588" s="282"/>
      <c r="DH1588" s="282"/>
      <c r="DI1588" s="282"/>
      <c r="DJ1588" s="282"/>
      <c r="EF1588" s="495" t="str">
        <f>""&amp;(MID(数据表!AZ1588,1,MIN(FIND({"(";"（"},数据表!AZ1588&amp;"(（",1)-1)))&amp;""</f>
        <v/>
      </c>
      <c r="EG1588" s="495" t="str">
        <f>""&amp;(MID(数据表!AZ1588,1,MIN(FIND({0;1;2;3;4;5;6;7;8;9},数据表!AZ1588&amp;"1234567890",1)-1)))&amp;""</f>
        <v/>
      </c>
    </row>
    <row r="1589" spans="2:137" s="310" customFormat="1" ht="12" customHeight="1">
      <c r="B1589" s="286"/>
      <c r="C1589" s="286"/>
      <c r="D1589" s="286"/>
      <c r="E1589" s="479"/>
      <c r="F1589" s="282"/>
      <c r="G1589" s="283"/>
      <c r="H1589" s="421"/>
      <c r="I1589" s="421"/>
      <c r="J1589" s="283"/>
      <c r="K1589" s="421"/>
      <c r="L1589" s="282"/>
      <c r="N1589" s="282"/>
      <c r="S1589" s="282"/>
      <c r="T1589" s="283"/>
      <c r="U1589" s="283"/>
      <c r="V1589" s="283"/>
      <c r="W1589" s="283"/>
      <c r="X1589" s="283"/>
      <c r="Y1589" s="282"/>
      <c r="Z1589" s="282"/>
      <c r="AA1589" s="283"/>
      <c r="AB1589" s="282"/>
      <c r="AC1589" s="282"/>
      <c r="AD1589" s="282"/>
      <c r="AE1589" s="282"/>
      <c r="AF1589" s="283"/>
      <c r="AG1589" s="402"/>
      <c r="AH1589" s="283"/>
      <c r="AI1589" s="283"/>
      <c r="AJ1589" s="283"/>
      <c r="AK1589" s="283"/>
      <c r="AL1589" s="283"/>
      <c r="AM1589" s="282"/>
      <c r="AN1589" s="282"/>
      <c r="AO1589" s="282"/>
      <c r="AP1589" s="282"/>
      <c r="AQ1589" s="282"/>
      <c r="AR1589" s="282"/>
      <c r="AT1589" s="283"/>
      <c r="AU1589" s="283"/>
      <c r="AV1589" s="283"/>
      <c r="AW1589" s="283"/>
      <c r="AY1589" s="283"/>
      <c r="AZ1589" s="282"/>
      <c r="BA1589" s="283"/>
      <c r="BB1589" s="282"/>
      <c r="BC1589" s="282"/>
      <c r="BD1589" s="282"/>
      <c r="BE1589" s="283"/>
      <c r="BG1589" s="282"/>
      <c r="BH1589" s="282"/>
      <c r="BI1589" s="282"/>
      <c r="BL1589" s="421"/>
      <c r="BM1589" s="424"/>
      <c r="BN1589" s="424"/>
      <c r="BO1589" s="424"/>
      <c r="BP1589" s="424"/>
      <c r="BQ1589" s="421"/>
      <c r="BR1589" s="421"/>
      <c r="BV1589" s="282"/>
      <c r="BW1589" s="283"/>
      <c r="BY1589" s="283"/>
      <c r="BZ1589" s="283"/>
      <c r="CA1589" s="283"/>
      <c r="CB1589" s="282"/>
      <c r="CC1589" s="282"/>
      <c r="CD1589" s="282"/>
      <c r="CE1589" s="282"/>
      <c r="CG1589" s="427"/>
      <c r="CH1589" s="402"/>
      <c r="CI1589" s="424"/>
      <c r="CJ1589" s="282"/>
      <c r="CK1589" s="282"/>
      <c r="CL1589" s="283"/>
      <c r="CM1589" s="283"/>
      <c r="CP1589" s="282"/>
      <c r="DC1589" s="282"/>
      <c r="DD1589" s="282"/>
      <c r="DE1589" s="282"/>
      <c r="DF1589" s="282"/>
      <c r="DG1589" s="282"/>
      <c r="DH1589" s="282"/>
      <c r="DI1589" s="282"/>
      <c r="DJ1589" s="282"/>
      <c r="EF1589" s="495" t="str">
        <f>""&amp;(MID(数据表!AZ1589,1,MIN(FIND({"(";"（"},数据表!AZ1589&amp;"(（",1)-1)))&amp;""</f>
        <v/>
      </c>
      <c r="EG1589" s="495" t="str">
        <f>""&amp;(MID(数据表!AZ1589,1,MIN(FIND({0;1;2;3;4;5;6;7;8;9},数据表!AZ1589&amp;"1234567890",1)-1)))&amp;""</f>
        <v/>
      </c>
    </row>
    <row r="1590" spans="2:137" s="310" customFormat="1" ht="12" customHeight="1">
      <c r="B1590" s="286"/>
      <c r="C1590" s="286"/>
      <c r="D1590" s="286"/>
      <c r="E1590" s="479"/>
      <c r="F1590" s="282"/>
      <c r="G1590" s="283"/>
      <c r="H1590" s="421"/>
      <c r="I1590" s="421"/>
      <c r="J1590" s="283"/>
      <c r="K1590" s="421"/>
      <c r="L1590" s="282"/>
      <c r="N1590" s="282"/>
      <c r="S1590" s="282"/>
      <c r="T1590" s="283"/>
      <c r="U1590" s="283"/>
      <c r="V1590" s="283"/>
      <c r="W1590" s="283"/>
      <c r="X1590" s="283"/>
      <c r="Y1590" s="282"/>
      <c r="Z1590" s="282"/>
      <c r="AA1590" s="283"/>
      <c r="AB1590" s="282"/>
      <c r="AC1590" s="282"/>
      <c r="AD1590" s="282"/>
      <c r="AE1590" s="282"/>
      <c r="AF1590" s="283"/>
      <c r="AG1590" s="402"/>
      <c r="AH1590" s="283"/>
      <c r="AI1590" s="283"/>
      <c r="AJ1590" s="283"/>
      <c r="AK1590" s="283"/>
      <c r="AL1590" s="283"/>
      <c r="AM1590" s="282"/>
      <c r="AN1590" s="282"/>
      <c r="AO1590" s="282"/>
      <c r="AP1590" s="282"/>
      <c r="AQ1590" s="282"/>
      <c r="AR1590" s="282"/>
      <c r="AT1590" s="283"/>
      <c r="AU1590" s="283"/>
      <c r="AV1590" s="283"/>
      <c r="AW1590" s="283"/>
      <c r="AY1590" s="283"/>
      <c r="AZ1590" s="282"/>
      <c r="BA1590" s="283"/>
      <c r="BB1590" s="282"/>
      <c r="BC1590" s="282"/>
      <c r="BD1590" s="282"/>
      <c r="BE1590" s="283"/>
      <c r="BG1590" s="282"/>
      <c r="BH1590" s="282"/>
      <c r="BI1590" s="282"/>
      <c r="BL1590" s="421"/>
      <c r="BM1590" s="424"/>
      <c r="BN1590" s="424"/>
      <c r="BO1590" s="424"/>
      <c r="BP1590" s="424"/>
      <c r="BQ1590" s="421"/>
      <c r="BR1590" s="421"/>
      <c r="BV1590" s="282"/>
      <c r="BW1590" s="283"/>
      <c r="BY1590" s="283"/>
      <c r="BZ1590" s="283"/>
      <c r="CA1590" s="283"/>
      <c r="CB1590" s="282"/>
      <c r="CC1590" s="282"/>
      <c r="CD1590" s="282"/>
      <c r="CE1590" s="282"/>
      <c r="CG1590" s="427"/>
      <c r="CH1590" s="402"/>
      <c r="CI1590" s="424"/>
      <c r="CJ1590" s="282"/>
      <c r="CK1590" s="282"/>
      <c r="CL1590" s="283"/>
      <c r="CM1590" s="283"/>
      <c r="CP1590" s="282"/>
      <c r="DC1590" s="282"/>
      <c r="DD1590" s="282"/>
      <c r="DE1590" s="282"/>
      <c r="DF1590" s="282"/>
      <c r="DG1590" s="282"/>
      <c r="DH1590" s="282"/>
      <c r="DI1590" s="282"/>
      <c r="DJ1590" s="282"/>
      <c r="EF1590" s="495" t="str">
        <f>""&amp;(MID(数据表!AZ1590,1,MIN(FIND({"(";"（"},数据表!AZ1590&amp;"(（",1)-1)))&amp;""</f>
        <v/>
      </c>
      <c r="EG1590" s="495" t="str">
        <f>""&amp;(MID(数据表!AZ1590,1,MIN(FIND({0;1;2;3;4;5;6;7;8;9},数据表!AZ1590&amp;"1234567890",1)-1)))&amp;""</f>
        <v/>
      </c>
    </row>
    <row r="1591" spans="2:137" s="310" customFormat="1" ht="12" customHeight="1">
      <c r="B1591" s="286"/>
      <c r="C1591" s="286"/>
      <c r="D1591" s="286"/>
      <c r="E1591" s="479"/>
      <c r="F1591" s="282"/>
      <c r="G1591" s="283"/>
      <c r="H1591" s="421"/>
      <c r="I1591" s="421"/>
      <c r="J1591" s="283"/>
      <c r="K1591" s="421"/>
      <c r="L1591" s="282"/>
      <c r="N1591" s="282"/>
      <c r="S1591" s="282"/>
      <c r="T1591" s="283"/>
      <c r="U1591" s="283"/>
      <c r="V1591" s="283"/>
      <c r="W1591" s="283"/>
      <c r="X1591" s="283"/>
      <c r="Y1591" s="282"/>
      <c r="Z1591" s="282"/>
      <c r="AA1591" s="283"/>
      <c r="AB1591" s="282"/>
      <c r="AC1591" s="282"/>
      <c r="AD1591" s="282"/>
      <c r="AE1591" s="282"/>
      <c r="AF1591" s="283"/>
      <c r="AG1591" s="402"/>
      <c r="AH1591" s="283"/>
      <c r="AI1591" s="283"/>
      <c r="AJ1591" s="283"/>
      <c r="AK1591" s="283"/>
      <c r="AL1591" s="283"/>
      <c r="AM1591" s="282"/>
      <c r="AN1591" s="282"/>
      <c r="AO1591" s="282"/>
      <c r="AP1591" s="282"/>
      <c r="AQ1591" s="282"/>
      <c r="AR1591" s="282"/>
      <c r="AT1591" s="283"/>
      <c r="AU1591" s="283"/>
      <c r="AV1591" s="283"/>
      <c r="AW1591" s="283"/>
      <c r="AY1591" s="283"/>
      <c r="AZ1591" s="282"/>
      <c r="BA1591" s="283"/>
      <c r="BB1591" s="282"/>
      <c r="BC1591" s="282"/>
      <c r="BD1591" s="282"/>
      <c r="BE1591" s="283"/>
      <c r="BG1591" s="282"/>
      <c r="BH1591" s="282"/>
      <c r="BI1591" s="282"/>
      <c r="BL1591" s="421"/>
      <c r="BM1591" s="424"/>
      <c r="BN1591" s="424"/>
      <c r="BO1591" s="424"/>
      <c r="BP1591" s="424"/>
      <c r="BQ1591" s="421"/>
      <c r="BR1591" s="421"/>
      <c r="BV1591" s="282"/>
      <c r="BW1591" s="283"/>
      <c r="BY1591" s="283"/>
      <c r="BZ1591" s="283"/>
      <c r="CA1591" s="283"/>
      <c r="CB1591" s="282"/>
      <c r="CC1591" s="282"/>
      <c r="CD1591" s="282"/>
      <c r="CE1591" s="282"/>
      <c r="CG1591" s="427"/>
      <c r="CH1591" s="402"/>
      <c r="CI1591" s="424"/>
      <c r="CJ1591" s="282"/>
      <c r="CK1591" s="282"/>
      <c r="CL1591" s="283"/>
      <c r="CM1591" s="283"/>
      <c r="CP1591" s="282"/>
      <c r="DC1591" s="282"/>
      <c r="DD1591" s="282"/>
      <c r="DE1591" s="282"/>
      <c r="DF1591" s="282"/>
      <c r="DG1591" s="282"/>
      <c r="DH1591" s="282"/>
      <c r="DI1591" s="282"/>
      <c r="DJ1591" s="282"/>
      <c r="EF1591" s="495" t="str">
        <f>""&amp;(MID(数据表!AZ1591,1,MIN(FIND({"(";"（"},数据表!AZ1591&amp;"(（",1)-1)))&amp;""</f>
        <v/>
      </c>
      <c r="EG1591" s="495" t="str">
        <f>""&amp;(MID(数据表!AZ1591,1,MIN(FIND({0;1;2;3;4;5;6;7;8;9},数据表!AZ1591&amp;"1234567890",1)-1)))&amp;""</f>
        <v/>
      </c>
    </row>
    <row r="1592" spans="2:137" s="310" customFormat="1" ht="12" customHeight="1">
      <c r="B1592" s="286"/>
      <c r="C1592" s="286"/>
      <c r="D1592" s="286"/>
      <c r="E1592" s="479"/>
      <c r="F1592" s="282"/>
      <c r="G1592" s="283"/>
      <c r="H1592" s="421"/>
      <c r="I1592" s="421"/>
      <c r="J1592" s="283"/>
      <c r="K1592" s="421"/>
      <c r="L1592" s="282"/>
      <c r="N1592" s="282"/>
      <c r="S1592" s="282"/>
      <c r="T1592" s="283"/>
      <c r="U1592" s="283"/>
      <c r="V1592" s="283"/>
      <c r="W1592" s="283"/>
      <c r="X1592" s="283"/>
      <c r="Y1592" s="282"/>
      <c r="Z1592" s="282"/>
      <c r="AA1592" s="283"/>
      <c r="AB1592" s="282"/>
      <c r="AC1592" s="282"/>
      <c r="AD1592" s="282"/>
      <c r="AE1592" s="282"/>
      <c r="AF1592" s="283"/>
      <c r="AG1592" s="402"/>
      <c r="AH1592" s="283"/>
      <c r="AI1592" s="283"/>
      <c r="AJ1592" s="283"/>
      <c r="AK1592" s="283"/>
      <c r="AL1592" s="283"/>
      <c r="AM1592" s="282"/>
      <c r="AN1592" s="282"/>
      <c r="AO1592" s="282"/>
      <c r="AP1592" s="282"/>
      <c r="AQ1592" s="282"/>
      <c r="AR1592" s="282"/>
      <c r="AT1592" s="283"/>
      <c r="AU1592" s="283"/>
      <c r="AV1592" s="283"/>
      <c r="AW1592" s="283"/>
      <c r="AY1592" s="283"/>
      <c r="AZ1592" s="282"/>
      <c r="BA1592" s="283"/>
      <c r="BB1592" s="282"/>
      <c r="BC1592" s="282"/>
      <c r="BD1592" s="282"/>
      <c r="BE1592" s="283"/>
      <c r="BG1592" s="282"/>
      <c r="BH1592" s="282"/>
      <c r="BI1592" s="282"/>
      <c r="BL1592" s="421"/>
      <c r="BM1592" s="424"/>
      <c r="BN1592" s="424"/>
      <c r="BO1592" s="424"/>
      <c r="BP1592" s="424"/>
      <c r="BQ1592" s="421"/>
      <c r="BR1592" s="421"/>
      <c r="BV1592" s="282"/>
      <c r="BW1592" s="283"/>
      <c r="BY1592" s="283"/>
      <c r="BZ1592" s="283"/>
      <c r="CA1592" s="283"/>
      <c r="CB1592" s="282"/>
      <c r="CC1592" s="282"/>
      <c r="CD1592" s="282"/>
      <c r="CE1592" s="282"/>
      <c r="CG1592" s="427"/>
      <c r="CH1592" s="402"/>
      <c r="CI1592" s="424"/>
      <c r="CJ1592" s="282"/>
      <c r="CK1592" s="282"/>
      <c r="CL1592" s="283"/>
      <c r="CM1592" s="283"/>
      <c r="CP1592" s="282"/>
      <c r="DC1592" s="282"/>
      <c r="DD1592" s="282"/>
      <c r="DE1592" s="282"/>
      <c r="DF1592" s="282"/>
      <c r="DG1592" s="282"/>
      <c r="DH1592" s="282"/>
      <c r="DI1592" s="282"/>
      <c r="DJ1592" s="282"/>
      <c r="EF1592" s="495" t="str">
        <f>""&amp;(MID(数据表!AZ1592,1,MIN(FIND({"(";"（"},数据表!AZ1592&amp;"(（",1)-1)))&amp;""</f>
        <v/>
      </c>
      <c r="EG1592" s="495" t="str">
        <f>""&amp;(MID(数据表!AZ1592,1,MIN(FIND({0;1;2;3;4;5;6;7;8;9},数据表!AZ1592&amp;"1234567890",1)-1)))&amp;""</f>
        <v/>
      </c>
    </row>
    <row r="1593" spans="2:137" s="310" customFormat="1" ht="12" customHeight="1">
      <c r="B1593" s="286"/>
      <c r="C1593" s="286"/>
      <c r="D1593" s="286"/>
      <c r="E1593" s="479"/>
      <c r="F1593" s="282"/>
      <c r="G1593" s="283"/>
      <c r="H1593" s="421"/>
      <c r="I1593" s="421"/>
      <c r="J1593" s="283"/>
      <c r="K1593" s="421"/>
      <c r="L1593" s="282"/>
      <c r="N1593" s="282"/>
      <c r="S1593" s="282"/>
      <c r="T1593" s="283"/>
      <c r="U1593" s="283"/>
      <c r="V1593" s="283"/>
      <c r="W1593" s="283"/>
      <c r="X1593" s="283"/>
      <c r="Y1593" s="282"/>
      <c r="Z1593" s="282"/>
      <c r="AA1593" s="283"/>
      <c r="AB1593" s="282"/>
      <c r="AC1593" s="282"/>
      <c r="AD1593" s="282"/>
      <c r="AE1593" s="282"/>
      <c r="AF1593" s="283"/>
      <c r="AG1593" s="402"/>
      <c r="AH1593" s="283"/>
      <c r="AI1593" s="283"/>
      <c r="AJ1593" s="283"/>
      <c r="AK1593" s="283"/>
      <c r="AL1593" s="283"/>
      <c r="AM1593" s="282"/>
      <c r="AN1593" s="282"/>
      <c r="AO1593" s="282"/>
      <c r="AP1593" s="282"/>
      <c r="AQ1593" s="282"/>
      <c r="AR1593" s="282"/>
      <c r="AT1593" s="283"/>
      <c r="AU1593" s="283"/>
      <c r="AV1593" s="283"/>
      <c r="AW1593" s="283"/>
      <c r="AY1593" s="283"/>
      <c r="AZ1593" s="282"/>
      <c r="BA1593" s="283"/>
      <c r="BB1593" s="282"/>
      <c r="BC1593" s="282"/>
      <c r="BD1593" s="282"/>
      <c r="BE1593" s="283"/>
      <c r="BG1593" s="282"/>
      <c r="BH1593" s="282"/>
      <c r="BI1593" s="282"/>
      <c r="BL1593" s="421"/>
      <c r="BM1593" s="424"/>
      <c r="BN1593" s="424"/>
      <c r="BO1593" s="424"/>
      <c r="BP1593" s="424"/>
      <c r="BQ1593" s="421"/>
      <c r="BR1593" s="421"/>
      <c r="BV1593" s="282"/>
      <c r="BW1593" s="283"/>
      <c r="BY1593" s="283"/>
      <c r="BZ1593" s="283"/>
      <c r="CA1593" s="283"/>
      <c r="CB1593" s="282"/>
      <c r="CC1593" s="282"/>
      <c r="CD1593" s="282"/>
      <c r="CE1593" s="282"/>
      <c r="CG1593" s="427"/>
      <c r="CH1593" s="402"/>
      <c r="CI1593" s="424"/>
      <c r="CJ1593" s="282"/>
      <c r="CK1593" s="282"/>
      <c r="CL1593" s="283"/>
      <c r="CM1593" s="283"/>
      <c r="CP1593" s="282"/>
      <c r="DC1593" s="282"/>
      <c r="DD1593" s="282"/>
      <c r="DE1593" s="282"/>
      <c r="DF1593" s="282"/>
      <c r="DG1593" s="282"/>
      <c r="DH1593" s="282"/>
      <c r="DI1593" s="282"/>
      <c r="DJ1593" s="282"/>
      <c r="EF1593" s="495" t="str">
        <f>""&amp;(MID(数据表!AZ1593,1,MIN(FIND({"(";"（"},数据表!AZ1593&amp;"(（",1)-1)))&amp;""</f>
        <v/>
      </c>
      <c r="EG1593" s="495" t="str">
        <f>""&amp;(MID(数据表!AZ1593,1,MIN(FIND({0;1;2;3;4;5;6;7;8;9},数据表!AZ1593&amp;"1234567890",1)-1)))&amp;""</f>
        <v/>
      </c>
    </row>
    <row r="1594" spans="2:137" s="310" customFormat="1" ht="12" customHeight="1">
      <c r="B1594" s="286"/>
      <c r="C1594" s="286"/>
      <c r="D1594" s="286"/>
      <c r="E1594" s="479"/>
      <c r="F1594" s="282"/>
      <c r="G1594" s="283"/>
      <c r="H1594" s="421"/>
      <c r="I1594" s="421"/>
      <c r="J1594" s="283"/>
      <c r="K1594" s="421"/>
      <c r="L1594" s="282"/>
      <c r="N1594" s="282"/>
      <c r="S1594" s="282"/>
      <c r="T1594" s="283"/>
      <c r="U1594" s="283"/>
      <c r="V1594" s="283"/>
      <c r="W1594" s="283"/>
      <c r="X1594" s="283"/>
      <c r="Y1594" s="282"/>
      <c r="Z1594" s="282"/>
      <c r="AA1594" s="283"/>
      <c r="AB1594" s="282"/>
      <c r="AC1594" s="282"/>
      <c r="AD1594" s="282"/>
      <c r="AE1594" s="282"/>
      <c r="AF1594" s="283"/>
      <c r="AG1594" s="402"/>
      <c r="AH1594" s="283"/>
      <c r="AI1594" s="283"/>
      <c r="AJ1594" s="283"/>
      <c r="AK1594" s="283"/>
      <c r="AL1594" s="283"/>
      <c r="AM1594" s="282"/>
      <c r="AN1594" s="282"/>
      <c r="AO1594" s="282"/>
      <c r="AP1594" s="282"/>
      <c r="AQ1594" s="282"/>
      <c r="AR1594" s="282"/>
      <c r="AT1594" s="283"/>
      <c r="AU1594" s="283"/>
      <c r="AV1594" s="283"/>
      <c r="AW1594" s="283"/>
      <c r="AY1594" s="283"/>
      <c r="AZ1594" s="282"/>
      <c r="BA1594" s="283"/>
      <c r="BB1594" s="282"/>
      <c r="BC1594" s="282"/>
      <c r="BD1594" s="282"/>
      <c r="BE1594" s="283"/>
      <c r="BG1594" s="282"/>
      <c r="BH1594" s="282"/>
      <c r="BI1594" s="282"/>
      <c r="BL1594" s="421"/>
      <c r="BM1594" s="424"/>
      <c r="BN1594" s="424"/>
      <c r="BO1594" s="424"/>
      <c r="BP1594" s="424"/>
      <c r="BQ1594" s="421"/>
      <c r="BR1594" s="421"/>
      <c r="BV1594" s="282"/>
      <c r="BW1594" s="283"/>
      <c r="BY1594" s="283"/>
      <c r="BZ1594" s="283"/>
      <c r="CA1594" s="283"/>
      <c r="CB1594" s="282"/>
      <c r="CC1594" s="282"/>
      <c r="CD1594" s="282"/>
      <c r="CE1594" s="282"/>
      <c r="CG1594" s="427"/>
      <c r="CH1594" s="402"/>
      <c r="CI1594" s="424"/>
      <c r="CJ1594" s="282"/>
      <c r="CK1594" s="282"/>
      <c r="CL1594" s="283"/>
      <c r="CM1594" s="283"/>
      <c r="CP1594" s="282"/>
      <c r="DC1594" s="282"/>
      <c r="DD1594" s="282"/>
      <c r="DE1594" s="282"/>
      <c r="DF1594" s="282"/>
      <c r="DG1594" s="282"/>
      <c r="DH1594" s="282"/>
      <c r="DI1594" s="282"/>
      <c r="DJ1594" s="282"/>
      <c r="EF1594" s="495" t="str">
        <f>""&amp;(MID(数据表!AZ1594,1,MIN(FIND({"(";"（"},数据表!AZ1594&amp;"(（",1)-1)))&amp;""</f>
        <v/>
      </c>
      <c r="EG1594" s="495" t="str">
        <f>""&amp;(MID(数据表!AZ1594,1,MIN(FIND({0;1;2;3;4;5;6;7;8;9},数据表!AZ1594&amp;"1234567890",1)-1)))&amp;""</f>
        <v/>
      </c>
    </row>
    <row r="1595" spans="2:137" s="310" customFormat="1" ht="12" customHeight="1">
      <c r="B1595" s="286"/>
      <c r="C1595" s="286"/>
      <c r="D1595" s="286"/>
      <c r="E1595" s="479"/>
      <c r="F1595" s="282"/>
      <c r="G1595" s="283"/>
      <c r="H1595" s="421"/>
      <c r="I1595" s="421"/>
      <c r="J1595" s="283"/>
      <c r="K1595" s="421"/>
      <c r="L1595" s="282"/>
      <c r="N1595" s="282"/>
      <c r="S1595" s="282"/>
      <c r="T1595" s="283"/>
      <c r="U1595" s="283"/>
      <c r="V1595" s="283"/>
      <c r="W1595" s="283"/>
      <c r="X1595" s="283"/>
      <c r="Y1595" s="282"/>
      <c r="Z1595" s="282"/>
      <c r="AA1595" s="283"/>
      <c r="AB1595" s="282"/>
      <c r="AC1595" s="282"/>
      <c r="AD1595" s="282"/>
      <c r="AE1595" s="282"/>
      <c r="AF1595" s="283"/>
      <c r="AG1595" s="402"/>
      <c r="AH1595" s="283"/>
      <c r="AI1595" s="283"/>
      <c r="AJ1595" s="283"/>
      <c r="AK1595" s="283"/>
      <c r="AL1595" s="283"/>
      <c r="AM1595" s="282"/>
      <c r="AN1595" s="282"/>
      <c r="AO1595" s="282"/>
      <c r="AP1595" s="282"/>
      <c r="AQ1595" s="282"/>
      <c r="AR1595" s="282"/>
      <c r="AT1595" s="283"/>
      <c r="AU1595" s="283"/>
      <c r="AV1595" s="283"/>
      <c r="AW1595" s="283"/>
      <c r="AY1595" s="283"/>
      <c r="AZ1595" s="282"/>
      <c r="BA1595" s="283"/>
      <c r="BB1595" s="282"/>
      <c r="BC1595" s="282"/>
      <c r="BD1595" s="282"/>
      <c r="BE1595" s="283"/>
      <c r="BG1595" s="282"/>
      <c r="BH1595" s="282"/>
      <c r="BI1595" s="282"/>
      <c r="BL1595" s="421"/>
      <c r="BM1595" s="424"/>
      <c r="BN1595" s="424"/>
      <c r="BO1595" s="424"/>
      <c r="BP1595" s="424"/>
      <c r="BQ1595" s="421"/>
      <c r="BR1595" s="421"/>
      <c r="BV1595" s="282"/>
      <c r="BW1595" s="283"/>
      <c r="BY1595" s="283"/>
      <c r="BZ1595" s="283"/>
      <c r="CA1595" s="283"/>
      <c r="CB1595" s="282"/>
      <c r="CC1595" s="282"/>
      <c r="CD1595" s="282"/>
      <c r="CE1595" s="282"/>
      <c r="CG1595" s="427"/>
      <c r="CH1595" s="402"/>
      <c r="CI1595" s="424"/>
      <c r="CJ1595" s="282"/>
      <c r="CK1595" s="282"/>
      <c r="CL1595" s="283"/>
      <c r="CM1595" s="283"/>
      <c r="CP1595" s="282"/>
      <c r="DC1595" s="282"/>
      <c r="DD1595" s="282"/>
      <c r="DE1595" s="282"/>
      <c r="DF1595" s="282"/>
      <c r="DG1595" s="282"/>
      <c r="DH1595" s="282"/>
      <c r="DI1595" s="282"/>
      <c r="DJ1595" s="282"/>
      <c r="EF1595" s="495" t="str">
        <f>""&amp;(MID(数据表!AZ1595,1,MIN(FIND({"(";"（"},数据表!AZ1595&amp;"(（",1)-1)))&amp;""</f>
        <v/>
      </c>
      <c r="EG1595" s="495" t="str">
        <f>""&amp;(MID(数据表!AZ1595,1,MIN(FIND({0;1;2;3;4;5;6;7;8;9},数据表!AZ1595&amp;"1234567890",1)-1)))&amp;""</f>
        <v/>
      </c>
    </row>
    <row r="1596" spans="2:137" s="310" customFormat="1" ht="12" customHeight="1">
      <c r="B1596" s="286"/>
      <c r="C1596" s="286"/>
      <c r="D1596" s="286"/>
      <c r="E1596" s="479"/>
      <c r="F1596" s="282"/>
      <c r="G1596" s="283"/>
      <c r="H1596" s="421"/>
      <c r="I1596" s="421"/>
      <c r="J1596" s="283"/>
      <c r="K1596" s="421"/>
      <c r="L1596" s="282"/>
      <c r="N1596" s="282"/>
      <c r="S1596" s="282"/>
      <c r="T1596" s="283"/>
      <c r="U1596" s="283"/>
      <c r="V1596" s="283"/>
      <c r="W1596" s="283"/>
      <c r="X1596" s="283"/>
      <c r="Y1596" s="282"/>
      <c r="Z1596" s="282"/>
      <c r="AA1596" s="283"/>
      <c r="AB1596" s="282"/>
      <c r="AC1596" s="282"/>
      <c r="AD1596" s="282"/>
      <c r="AE1596" s="282"/>
      <c r="AF1596" s="283"/>
      <c r="AG1596" s="402"/>
      <c r="AH1596" s="283"/>
      <c r="AI1596" s="283"/>
      <c r="AJ1596" s="283"/>
      <c r="AK1596" s="283"/>
      <c r="AL1596" s="283"/>
      <c r="AM1596" s="282"/>
      <c r="AN1596" s="282"/>
      <c r="AO1596" s="282"/>
      <c r="AP1596" s="282"/>
      <c r="AQ1596" s="282"/>
      <c r="AR1596" s="282"/>
      <c r="AT1596" s="283"/>
      <c r="AU1596" s="283"/>
      <c r="AV1596" s="283"/>
      <c r="AW1596" s="283"/>
      <c r="AY1596" s="283"/>
      <c r="AZ1596" s="282"/>
      <c r="BA1596" s="283"/>
      <c r="BB1596" s="282"/>
      <c r="BC1596" s="282"/>
      <c r="BD1596" s="282"/>
      <c r="BE1596" s="283"/>
      <c r="BG1596" s="282"/>
      <c r="BH1596" s="282"/>
      <c r="BI1596" s="282"/>
      <c r="BL1596" s="421"/>
      <c r="BM1596" s="424"/>
      <c r="BN1596" s="424"/>
      <c r="BO1596" s="424"/>
      <c r="BP1596" s="424"/>
      <c r="BQ1596" s="421"/>
      <c r="BR1596" s="421"/>
      <c r="BV1596" s="282"/>
      <c r="BW1596" s="283"/>
      <c r="BY1596" s="283"/>
      <c r="BZ1596" s="283"/>
      <c r="CA1596" s="283"/>
      <c r="CB1596" s="282"/>
      <c r="CC1596" s="282"/>
      <c r="CD1596" s="282"/>
      <c r="CE1596" s="282"/>
      <c r="CG1596" s="427"/>
      <c r="CH1596" s="402"/>
      <c r="CI1596" s="424"/>
      <c r="CJ1596" s="282"/>
      <c r="CK1596" s="282"/>
      <c r="CL1596" s="283"/>
      <c r="CM1596" s="283"/>
      <c r="CP1596" s="282"/>
      <c r="DC1596" s="282"/>
      <c r="DD1596" s="282"/>
      <c r="DE1596" s="282"/>
      <c r="DF1596" s="282"/>
      <c r="DG1596" s="282"/>
      <c r="DH1596" s="282"/>
      <c r="DI1596" s="282"/>
      <c r="DJ1596" s="282"/>
      <c r="EF1596" s="495" t="str">
        <f>""&amp;(MID(数据表!AZ1596,1,MIN(FIND({"(";"（"},数据表!AZ1596&amp;"(（",1)-1)))&amp;""</f>
        <v/>
      </c>
      <c r="EG1596" s="495" t="str">
        <f>""&amp;(MID(数据表!AZ1596,1,MIN(FIND({0;1;2;3;4;5;6;7;8;9},数据表!AZ1596&amp;"1234567890",1)-1)))&amp;""</f>
        <v/>
      </c>
    </row>
    <row r="1597" spans="2:137" s="310" customFormat="1" ht="12" customHeight="1">
      <c r="B1597" s="286"/>
      <c r="C1597" s="286"/>
      <c r="D1597" s="286"/>
      <c r="E1597" s="479"/>
      <c r="F1597" s="282"/>
      <c r="G1597" s="283"/>
      <c r="H1597" s="421"/>
      <c r="I1597" s="421"/>
      <c r="J1597" s="283"/>
      <c r="K1597" s="421"/>
      <c r="L1597" s="282"/>
      <c r="N1597" s="282"/>
      <c r="S1597" s="282"/>
      <c r="T1597" s="283"/>
      <c r="U1597" s="283"/>
      <c r="V1597" s="283"/>
      <c r="W1597" s="283"/>
      <c r="X1597" s="283"/>
      <c r="Y1597" s="282"/>
      <c r="Z1597" s="282"/>
      <c r="AA1597" s="283"/>
      <c r="AB1597" s="282"/>
      <c r="AC1597" s="282"/>
      <c r="AD1597" s="282"/>
      <c r="AE1597" s="282"/>
      <c r="AF1597" s="283"/>
      <c r="AG1597" s="402"/>
      <c r="AH1597" s="283"/>
      <c r="AI1597" s="283"/>
      <c r="AJ1597" s="283"/>
      <c r="AK1597" s="283"/>
      <c r="AL1597" s="283"/>
      <c r="AM1597" s="282"/>
      <c r="AN1597" s="282"/>
      <c r="AO1597" s="282"/>
      <c r="AP1597" s="282"/>
      <c r="AQ1597" s="282"/>
      <c r="AR1597" s="282"/>
      <c r="AT1597" s="283"/>
      <c r="AU1597" s="283"/>
      <c r="AV1597" s="283"/>
      <c r="AW1597" s="283"/>
      <c r="AY1597" s="283"/>
      <c r="AZ1597" s="282"/>
      <c r="BA1597" s="283"/>
      <c r="BB1597" s="282"/>
      <c r="BC1597" s="282"/>
      <c r="BD1597" s="282"/>
      <c r="BE1597" s="283"/>
      <c r="BG1597" s="282"/>
      <c r="BH1597" s="282"/>
      <c r="BI1597" s="282"/>
      <c r="BL1597" s="421"/>
      <c r="BM1597" s="424"/>
      <c r="BN1597" s="424"/>
      <c r="BO1597" s="424"/>
      <c r="BP1597" s="424"/>
      <c r="BQ1597" s="421"/>
      <c r="BR1597" s="421"/>
      <c r="BV1597" s="282"/>
      <c r="BW1597" s="283"/>
      <c r="BY1597" s="283"/>
      <c r="BZ1597" s="283"/>
      <c r="CA1597" s="283"/>
      <c r="CB1597" s="282"/>
      <c r="CC1597" s="282"/>
      <c r="CD1597" s="282"/>
      <c r="CE1597" s="282"/>
      <c r="CG1597" s="427"/>
      <c r="CH1597" s="402"/>
      <c r="CI1597" s="424"/>
      <c r="CJ1597" s="282"/>
      <c r="CK1597" s="282"/>
      <c r="CL1597" s="283"/>
      <c r="CM1597" s="283"/>
      <c r="CP1597" s="282"/>
      <c r="DC1597" s="282"/>
      <c r="DD1597" s="282"/>
      <c r="DE1597" s="282"/>
      <c r="DF1597" s="282"/>
      <c r="DG1597" s="282"/>
      <c r="DH1597" s="282"/>
      <c r="DI1597" s="282"/>
      <c r="DJ1597" s="282"/>
      <c r="EF1597" s="495" t="str">
        <f>""&amp;(MID(数据表!AZ1597,1,MIN(FIND({"(";"（"},数据表!AZ1597&amp;"(（",1)-1)))&amp;""</f>
        <v/>
      </c>
      <c r="EG1597" s="495" t="str">
        <f>""&amp;(MID(数据表!AZ1597,1,MIN(FIND({0;1;2;3;4;5;6;7;8;9},数据表!AZ1597&amp;"1234567890",1)-1)))&amp;""</f>
        <v/>
      </c>
    </row>
    <row r="1598" spans="2:137" s="310" customFormat="1" ht="12" customHeight="1">
      <c r="B1598" s="286"/>
      <c r="C1598" s="286"/>
      <c r="D1598" s="286"/>
      <c r="E1598" s="479"/>
      <c r="F1598" s="282"/>
      <c r="G1598" s="283"/>
      <c r="H1598" s="421"/>
      <c r="I1598" s="421"/>
      <c r="J1598" s="283"/>
      <c r="K1598" s="421"/>
      <c r="L1598" s="282"/>
      <c r="N1598" s="282"/>
      <c r="S1598" s="282"/>
      <c r="T1598" s="283"/>
      <c r="U1598" s="283"/>
      <c r="V1598" s="283"/>
      <c r="W1598" s="283"/>
      <c r="X1598" s="283"/>
      <c r="Y1598" s="282"/>
      <c r="Z1598" s="282"/>
      <c r="AA1598" s="283"/>
      <c r="AB1598" s="282"/>
      <c r="AC1598" s="282"/>
      <c r="AD1598" s="282"/>
      <c r="AE1598" s="282"/>
      <c r="AF1598" s="283"/>
      <c r="AG1598" s="402"/>
      <c r="AH1598" s="283"/>
      <c r="AI1598" s="283"/>
      <c r="AJ1598" s="283"/>
      <c r="AK1598" s="283"/>
      <c r="AL1598" s="283"/>
      <c r="AM1598" s="282"/>
      <c r="AN1598" s="282"/>
      <c r="AO1598" s="282"/>
      <c r="AP1598" s="282"/>
      <c r="AQ1598" s="282"/>
      <c r="AR1598" s="282"/>
      <c r="AT1598" s="283"/>
      <c r="AU1598" s="283"/>
      <c r="AV1598" s="283"/>
      <c r="AW1598" s="283"/>
      <c r="AY1598" s="283"/>
      <c r="AZ1598" s="282"/>
      <c r="BA1598" s="283"/>
      <c r="BB1598" s="282"/>
      <c r="BC1598" s="282"/>
      <c r="BD1598" s="282"/>
      <c r="BE1598" s="283"/>
      <c r="BG1598" s="282"/>
      <c r="BH1598" s="282"/>
      <c r="BI1598" s="282"/>
      <c r="BL1598" s="421"/>
      <c r="BM1598" s="424"/>
      <c r="BN1598" s="424"/>
      <c r="BO1598" s="424"/>
      <c r="BP1598" s="424"/>
      <c r="BQ1598" s="421"/>
      <c r="BR1598" s="421"/>
      <c r="BV1598" s="282"/>
      <c r="BW1598" s="283"/>
      <c r="BY1598" s="283"/>
      <c r="BZ1598" s="283"/>
      <c r="CA1598" s="283"/>
      <c r="CB1598" s="282"/>
      <c r="CC1598" s="282"/>
      <c r="CD1598" s="282"/>
      <c r="CE1598" s="282"/>
      <c r="CG1598" s="427"/>
      <c r="CH1598" s="402"/>
      <c r="CI1598" s="424"/>
      <c r="CJ1598" s="282"/>
      <c r="CK1598" s="282"/>
      <c r="CL1598" s="283"/>
      <c r="CM1598" s="283"/>
      <c r="CP1598" s="282"/>
      <c r="DC1598" s="282"/>
      <c r="DD1598" s="282"/>
      <c r="DE1598" s="282"/>
      <c r="DF1598" s="282"/>
      <c r="DG1598" s="282"/>
      <c r="DH1598" s="282"/>
      <c r="DI1598" s="282"/>
      <c r="DJ1598" s="282"/>
      <c r="EF1598" s="495" t="str">
        <f>""&amp;(MID(数据表!AZ1598,1,MIN(FIND({"(";"（"},数据表!AZ1598&amp;"(（",1)-1)))&amp;""</f>
        <v/>
      </c>
      <c r="EG1598" s="495" t="str">
        <f>""&amp;(MID(数据表!AZ1598,1,MIN(FIND({0;1;2;3;4;5;6;7;8;9},数据表!AZ1598&amp;"1234567890",1)-1)))&amp;""</f>
        <v/>
      </c>
    </row>
    <row r="1599" spans="2:137" s="310" customFormat="1" ht="12" customHeight="1">
      <c r="B1599" s="286"/>
      <c r="C1599" s="286"/>
      <c r="D1599" s="286"/>
      <c r="E1599" s="479"/>
      <c r="F1599" s="282"/>
      <c r="G1599" s="283"/>
      <c r="H1599" s="421"/>
      <c r="I1599" s="421"/>
      <c r="J1599" s="283"/>
      <c r="K1599" s="421"/>
      <c r="L1599" s="282"/>
      <c r="N1599" s="282"/>
      <c r="S1599" s="282"/>
      <c r="T1599" s="283"/>
      <c r="U1599" s="283"/>
      <c r="V1599" s="283"/>
      <c r="W1599" s="283"/>
      <c r="X1599" s="283"/>
      <c r="Y1599" s="282"/>
      <c r="Z1599" s="282"/>
      <c r="AA1599" s="283"/>
      <c r="AB1599" s="282"/>
      <c r="AC1599" s="282"/>
      <c r="AD1599" s="282"/>
      <c r="AE1599" s="282"/>
      <c r="AF1599" s="283"/>
      <c r="AG1599" s="402"/>
      <c r="AH1599" s="283"/>
      <c r="AI1599" s="283"/>
      <c r="AJ1599" s="283"/>
      <c r="AK1599" s="283"/>
      <c r="AL1599" s="283"/>
      <c r="AM1599" s="282"/>
      <c r="AN1599" s="282"/>
      <c r="AO1599" s="282"/>
      <c r="AP1599" s="282"/>
      <c r="AQ1599" s="282"/>
      <c r="AR1599" s="282"/>
      <c r="AT1599" s="283"/>
      <c r="AU1599" s="283"/>
      <c r="AV1599" s="283"/>
      <c r="AW1599" s="283"/>
      <c r="AY1599" s="283"/>
      <c r="AZ1599" s="282"/>
      <c r="BA1599" s="283"/>
      <c r="BB1599" s="282"/>
      <c r="BC1599" s="282"/>
      <c r="BD1599" s="282"/>
      <c r="BE1599" s="283"/>
      <c r="BG1599" s="282"/>
      <c r="BH1599" s="282"/>
      <c r="BI1599" s="282"/>
      <c r="BL1599" s="421"/>
      <c r="BM1599" s="424"/>
      <c r="BN1599" s="424"/>
      <c r="BO1599" s="424"/>
      <c r="BP1599" s="424"/>
      <c r="BQ1599" s="421"/>
      <c r="BR1599" s="421"/>
      <c r="BV1599" s="282"/>
      <c r="BW1599" s="283"/>
      <c r="BY1599" s="283"/>
      <c r="BZ1599" s="283"/>
      <c r="CA1599" s="283"/>
      <c r="CB1599" s="282"/>
      <c r="CC1599" s="282"/>
      <c r="CD1599" s="282"/>
      <c r="CE1599" s="282"/>
      <c r="CG1599" s="427"/>
      <c r="CH1599" s="402"/>
      <c r="CI1599" s="424"/>
      <c r="CJ1599" s="282"/>
      <c r="CK1599" s="282"/>
      <c r="CL1599" s="283"/>
      <c r="CM1599" s="283"/>
      <c r="CP1599" s="282"/>
      <c r="DC1599" s="282"/>
      <c r="DD1599" s="282"/>
      <c r="DE1599" s="282"/>
      <c r="DF1599" s="282"/>
      <c r="DG1599" s="282"/>
      <c r="DH1599" s="282"/>
      <c r="DI1599" s="282"/>
      <c r="DJ1599" s="282"/>
      <c r="EF1599" s="495" t="str">
        <f>""&amp;(MID(数据表!AZ1599,1,MIN(FIND({"(";"（"},数据表!AZ1599&amp;"(（",1)-1)))&amp;""</f>
        <v/>
      </c>
      <c r="EG1599" s="495" t="str">
        <f>""&amp;(MID(数据表!AZ1599,1,MIN(FIND({0;1;2;3;4;5;6;7;8;9},数据表!AZ1599&amp;"1234567890",1)-1)))&amp;""</f>
        <v/>
      </c>
    </row>
    <row r="1600" spans="2:137" s="310" customFormat="1" ht="12" customHeight="1">
      <c r="B1600" s="286"/>
      <c r="C1600" s="286"/>
      <c r="D1600" s="286"/>
      <c r="E1600" s="479"/>
      <c r="F1600" s="282"/>
      <c r="G1600" s="283"/>
      <c r="H1600" s="421"/>
      <c r="I1600" s="421"/>
      <c r="J1600" s="283"/>
      <c r="K1600" s="421"/>
      <c r="L1600" s="282"/>
      <c r="N1600" s="282"/>
      <c r="S1600" s="282"/>
      <c r="T1600" s="283"/>
      <c r="U1600" s="283"/>
      <c r="V1600" s="283"/>
      <c r="W1600" s="283"/>
      <c r="X1600" s="283"/>
      <c r="Y1600" s="282"/>
      <c r="Z1600" s="282"/>
      <c r="AA1600" s="283"/>
      <c r="AB1600" s="282"/>
      <c r="AC1600" s="282"/>
      <c r="AD1600" s="282"/>
      <c r="AE1600" s="282"/>
      <c r="AF1600" s="283"/>
      <c r="AG1600" s="402"/>
      <c r="AH1600" s="283"/>
      <c r="AI1600" s="283"/>
      <c r="AJ1600" s="283"/>
      <c r="AK1600" s="283"/>
      <c r="AL1600" s="283"/>
      <c r="AM1600" s="282"/>
      <c r="AN1600" s="282"/>
      <c r="AO1600" s="282"/>
      <c r="AP1600" s="282"/>
      <c r="AQ1600" s="282"/>
      <c r="AR1600" s="282"/>
      <c r="AT1600" s="283"/>
      <c r="AU1600" s="283"/>
      <c r="AV1600" s="283"/>
      <c r="AW1600" s="283"/>
      <c r="AY1600" s="283"/>
      <c r="AZ1600" s="282"/>
      <c r="BA1600" s="283"/>
      <c r="BB1600" s="282"/>
      <c r="BC1600" s="282"/>
      <c r="BD1600" s="282"/>
      <c r="BE1600" s="283"/>
      <c r="BG1600" s="282"/>
      <c r="BH1600" s="282"/>
      <c r="BI1600" s="282"/>
      <c r="BL1600" s="421"/>
      <c r="BM1600" s="424"/>
      <c r="BN1600" s="424"/>
      <c r="BO1600" s="424"/>
      <c r="BP1600" s="424"/>
      <c r="BQ1600" s="421"/>
      <c r="BR1600" s="421"/>
      <c r="BV1600" s="282"/>
      <c r="BW1600" s="283"/>
      <c r="BY1600" s="283"/>
      <c r="BZ1600" s="283"/>
      <c r="CA1600" s="283"/>
      <c r="CB1600" s="282"/>
      <c r="CC1600" s="282"/>
      <c r="CD1600" s="282"/>
      <c r="CE1600" s="282"/>
      <c r="CG1600" s="427"/>
      <c r="CH1600" s="402"/>
      <c r="CI1600" s="424"/>
      <c r="CJ1600" s="282"/>
      <c r="CK1600" s="282"/>
      <c r="CL1600" s="283"/>
      <c r="CM1600" s="283"/>
      <c r="CP1600" s="282"/>
      <c r="DC1600" s="282"/>
      <c r="DD1600" s="282"/>
      <c r="DE1600" s="282"/>
      <c r="DF1600" s="282"/>
      <c r="DG1600" s="282"/>
      <c r="DH1600" s="282"/>
      <c r="DI1600" s="282"/>
      <c r="DJ1600" s="282"/>
      <c r="EF1600" s="495" t="str">
        <f>""&amp;(MID(数据表!AZ1600,1,MIN(FIND({"(";"（"},数据表!AZ1600&amp;"(（",1)-1)))&amp;""</f>
        <v/>
      </c>
      <c r="EG1600" s="495" t="str">
        <f>""&amp;(MID(数据表!AZ1600,1,MIN(FIND({0;1;2;3;4;5;6;7;8;9},数据表!AZ1600&amp;"1234567890",1)-1)))&amp;""</f>
        <v/>
      </c>
    </row>
    <row r="1601" spans="2:137" s="310" customFormat="1" ht="12" customHeight="1">
      <c r="B1601" s="286"/>
      <c r="C1601" s="286"/>
      <c r="D1601" s="286"/>
      <c r="E1601" s="479"/>
      <c r="F1601" s="282"/>
      <c r="G1601" s="283"/>
      <c r="H1601" s="421"/>
      <c r="I1601" s="421"/>
      <c r="J1601" s="283"/>
      <c r="K1601" s="421"/>
      <c r="L1601" s="282"/>
      <c r="N1601" s="282"/>
      <c r="S1601" s="282"/>
      <c r="T1601" s="283"/>
      <c r="U1601" s="283"/>
      <c r="V1601" s="283"/>
      <c r="W1601" s="283"/>
      <c r="X1601" s="283"/>
      <c r="Y1601" s="282"/>
      <c r="Z1601" s="282"/>
      <c r="AA1601" s="283"/>
      <c r="AB1601" s="282"/>
      <c r="AC1601" s="282"/>
      <c r="AD1601" s="282"/>
      <c r="AE1601" s="282"/>
      <c r="AF1601" s="283"/>
      <c r="AG1601" s="402"/>
      <c r="AH1601" s="283"/>
      <c r="AI1601" s="283"/>
      <c r="AJ1601" s="283"/>
      <c r="AK1601" s="283"/>
      <c r="AL1601" s="283"/>
      <c r="AM1601" s="282"/>
      <c r="AN1601" s="282"/>
      <c r="AO1601" s="282"/>
      <c r="AP1601" s="282"/>
      <c r="AQ1601" s="282"/>
      <c r="AR1601" s="282"/>
      <c r="AT1601" s="283"/>
      <c r="AU1601" s="283"/>
      <c r="AV1601" s="283"/>
      <c r="AW1601" s="283"/>
      <c r="AY1601" s="283"/>
      <c r="AZ1601" s="282"/>
      <c r="BA1601" s="283"/>
      <c r="BB1601" s="282"/>
      <c r="BC1601" s="282"/>
      <c r="BD1601" s="282"/>
      <c r="BE1601" s="283"/>
      <c r="BG1601" s="282"/>
      <c r="BH1601" s="282"/>
      <c r="BI1601" s="282"/>
      <c r="BL1601" s="421"/>
      <c r="BM1601" s="424"/>
      <c r="BN1601" s="424"/>
      <c r="BO1601" s="424"/>
      <c r="BP1601" s="424"/>
      <c r="BQ1601" s="421"/>
      <c r="BR1601" s="421"/>
      <c r="BV1601" s="282"/>
      <c r="BW1601" s="283"/>
      <c r="BY1601" s="283"/>
      <c r="BZ1601" s="283"/>
      <c r="CA1601" s="283"/>
      <c r="CB1601" s="282"/>
      <c r="CC1601" s="282"/>
      <c r="CD1601" s="282"/>
      <c r="CE1601" s="282"/>
      <c r="CG1601" s="427"/>
      <c r="CH1601" s="402"/>
      <c r="CI1601" s="424"/>
      <c r="CJ1601" s="282"/>
      <c r="CK1601" s="282"/>
      <c r="CL1601" s="283"/>
      <c r="CM1601" s="283"/>
      <c r="CP1601" s="282"/>
      <c r="DC1601" s="282"/>
      <c r="DD1601" s="282"/>
      <c r="DE1601" s="282"/>
      <c r="DF1601" s="282"/>
      <c r="DG1601" s="282"/>
      <c r="DH1601" s="282"/>
      <c r="DI1601" s="282"/>
      <c r="DJ1601" s="282"/>
      <c r="EF1601" s="495" t="str">
        <f>""&amp;(MID(数据表!AZ1601,1,MIN(FIND({"(";"（"},数据表!AZ1601&amp;"(（",1)-1)))&amp;""</f>
        <v/>
      </c>
      <c r="EG1601" s="495" t="str">
        <f>""&amp;(MID(数据表!AZ1601,1,MIN(FIND({0;1;2;3;4;5;6;7;8;9},数据表!AZ1601&amp;"1234567890",1)-1)))&amp;""</f>
        <v/>
      </c>
    </row>
    <row r="1602" spans="2:137" s="310" customFormat="1" ht="12" customHeight="1">
      <c r="B1602" s="286"/>
      <c r="C1602" s="286"/>
      <c r="D1602" s="286"/>
      <c r="E1602" s="479"/>
      <c r="F1602" s="282"/>
      <c r="G1602" s="283"/>
      <c r="H1602" s="421"/>
      <c r="I1602" s="421"/>
      <c r="J1602" s="283"/>
      <c r="K1602" s="421"/>
      <c r="L1602" s="282"/>
      <c r="N1602" s="282"/>
      <c r="S1602" s="282"/>
      <c r="T1602" s="283"/>
      <c r="U1602" s="283"/>
      <c r="V1602" s="283"/>
      <c r="W1602" s="283"/>
      <c r="X1602" s="283"/>
      <c r="Y1602" s="282"/>
      <c r="Z1602" s="282"/>
      <c r="AA1602" s="283"/>
      <c r="AB1602" s="282"/>
      <c r="AC1602" s="282"/>
      <c r="AD1602" s="282"/>
      <c r="AE1602" s="282"/>
      <c r="AF1602" s="283"/>
      <c r="AG1602" s="402"/>
      <c r="AH1602" s="283"/>
      <c r="AI1602" s="283"/>
      <c r="AJ1602" s="283"/>
      <c r="AK1602" s="283"/>
      <c r="AL1602" s="283"/>
      <c r="AM1602" s="282"/>
      <c r="AN1602" s="282"/>
      <c r="AO1602" s="282"/>
      <c r="AP1602" s="282"/>
      <c r="AQ1602" s="282"/>
      <c r="AR1602" s="282"/>
      <c r="AT1602" s="283"/>
      <c r="AU1602" s="283"/>
      <c r="AV1602" s="283"/>
      <c r="AW1602" s="283"/>
      <c r="AY1602" s="283"/>
      <c r="AZ1602" s="282"/>
      <c r="BA1602" s="283"/>
      <c r="BB1602" s="282"/>
      <c r="BC1602" s="282"/>
      <c r="BD1602" s="282"/>
      <c r="BE1602" s="283"/>
      <c r="BG1602" s="282"/>
      <c r="BH1602" s="282"/>
      <c r="BI1602" s="282"/>
      <c r="BL1602" s="421"/>
      <c r="BM1602" s="424"/>
      <c r="BN1602" s="424"/>
      <c r="BO1602" s="424"/>
      <c r="BP1602" s="424"/>
      <c r="BQ1602" s="421"/>
      <c r="BR1602" s="421"/>
      <c r="BV1602" s="282"/>
      <c r="BW1602" s="283"/>
      <c r="BY1602" s="283"/>
      <c r="BZ1602" s="283"/>
      <c r="CA1602" s="283"/>
      <c r="CB1602" s="282"/>
      <c r="CC1602" s="282"/>
      <c r="CD1602" s="282"/>
      <c r="CE1602" s="282"/>
      <c r="CG1602" s="427"/>
      <c r="CH1602" s="402"/>
      <c r="CI1602" s="424"/>
      <c r="CJ1602" s="282"/>
      <c r="CK1602" s="282"/>
      <c r="CL1602" s="283"/>
      <c r="CM1602" s="283"/>
      <c r="CP1602" s="282"/>
      <c r="DC1602" s="282"/>
      <c r="DD1602" s="282"/>
      <c r="DE1602" s="282"/>
      <c r="DF1602" s="282"/>
      <c r="DG1602" s="282"/>
      <c r="DH1602" s="282"/>
      <c r="DI1602" s="282"/>
      <c r="DJ1602" s="282"/>
      <c r="EF1602" s="495" t="str">
        <f>""&amp;(MID(数据表!AZ1602,1,MIN(FIND({"(";"（"},数据表!AZ1602&amp;"(（",1)-1)))&amp;""</f>
        <v/>
      </c>
      <c r="EG1602" s="495" t="str">
        <f>""&amp;(MID(数据表!AZ1602,1,MIN(FIND({0;1;2;3;4;5;6;7;8;9},数据表!AZ1602&amp;"1234567890",1)-1)))&amp;""</f>
        <v/>
      </c>
    </row>
    <row r="1603" spans="2:137" s="310" customFormat="1" ht="12" customHeight="1">
      <c r="B1603" s="286"/>
      <c r="C1603" s="286"/>
      <c r="D1603" s="286"/>
      <c r="E1603" s="479"/>
      <c r="F1603" s="282"/>
      <c r="G1603" s="283"/>
      <c r="H1603" s="421"/>
      <c r="I1603" s="421"/>
      <c r="J1603" s="283"/>
      <c r="K1603" s="421"/>
      <c r="L1603" s="282"/>
      <c r="N1603" s="282"/>
      <c r="S1603" s="282"/>
      <c r="T1603" s="283"/>
      <c r="U1603" s="283"/>
      <c r="V1603" s="283"/>
      <c r="W1603" s="283"/>
      <c r="X1603" s="283"/>
      <c r="Y1603" s="282"/>
      <c r="Z1603" s="282"/>
      <c r="AA1603" s="283"/>
      <c r="AB1603" s="282"/>
      <c r="AC1603" s="282"/>
      <c r="AD1603" s="282"/>
      <c r="AE1603" s="282"/>
      <c r="AF1603" s="283"/>
      <c r="AG1603" s="402"/>
      <c r="AH1603" s="283"/>
      <c r="AI1603" s="283"/>
      <c r="AJ1603" s="283"/>
      <c r="AK1603" s="283"/>
      <c r="AL1603" s="283"/>
      <c r="AM1603" s="282"/>
      <c r="AN1603" s="282"/>
      <c r="AO1603" s="282"/>
      <c r="AP1603" s="282"/>
      <c r="AQ1603" s="282"/>
      <c r="AR1603" s="282"/>
      <c r="AT1603" s="283"/>
      <c r="AU1603" s="283"/>
      <c r="AV1603" s="283"/>
      <c r="AW1603" s="283"/>
      <c r="AY1603" s="283"/>
      <c r="AZ1603" s="282"/>
      <c r="BA1603" s="283"/>
      <c r="BB1603" s="282"/>
      <c r="BC1603" s="282"/>
      <c r="BD1603" s="282"/>
      <c r="BE1603" s="283"/>
      <c r="BG1603" s="282"/>
      <c r="BH1603" s="282"/>
      <c r="BI1603" s="282"/>
      <c r="BL1603" s="421"/>
      <c r="BM1603" s="424"/>
      <c r="BN1603" s="424"/>
      <c r="BO1603" s="424"/>
      <c r="BP1603" s="424"/>
      <c r="BQ1603" s="421"/>
      <c r="BR1603" s="421"/>
      <c r="BV1603" s="282"/>
      <c r="BW1603" s="283"/>
      <c r="BY1603" s="283"/>
      <c r="BZ1603" s="283"/>
      <c r="CA1603" s="283"/>
      <c r="CB1603" s="282"/>
      <c r="CC1603" s="282"/>
      <c r="CD1603" s="282"/>
      <c r="CE1603" s="282"/>
      <c r="CG1603" s="427"/>
      <c r="CH1603" s="402"/>
      <c r="CI1603" s="424"/>
      <c r="CJ1603" s="282"/>
      <c r="CK1603" s="282"/>
      <c r="CL1603" s="283"/>
      <c r="CM1603" s="283"/>
      <c r="CP1603" s="282"/>
      <c r="DC1603" s="282"/>
      <c r="DD1603" s="282"/>
      <c r="DE1603" s="282"/>
      <c r="DF1603" s="282"/>
      <c r="DG1603" s="282"/>
      <c r="DH1603" s="282"/>
      <c r="DI1603" s="282"/>
      <c r="DJ1603" s="282"/>
      <c r="EF1603" s="495" t="str">
        <f>""&amp;(MID(数据表!AZ1603,1,MIN(FIND({"(";"（"},数据表!AZ1603&amp;"(（",1)-1)))&amp;""</f>
        <v/>
      </c>
      <c r="EG1603" s="495" t="str">
        <f>""&amp;(MID(数据表!AZ1603,1,MIN(FIND({0;1;2;3;4;5;6;7;8;9},数据表!AZ1603&amp;"1234567890",1)-1)))&amp;""</f>
        <v/>
      </c>
    </row>
    <row r="1604" spans="2:137" s="310" customFormat="1" ht="12" customHeight="1">
      <c r="B1604" s="286"/>
      <c r="C1604" s="286"/>
      <c r="D1604" s="286"/>
      <c r="E1604" s="479"/>
      <c r="F1604" s="282"/>
      <c r="G1604" s="283"/>
      <c r="H1604" s="421"/>
      <c r="I1604" s="421"/>
      <c r="J1604" s="283"/>
      <c r="K1604" s="421"/>
      <c r="L1604" s="282"/>
      <c r="N1604" s="282"/>
      <c r="S1604" s="282"/>
      <c r="T1604" s="283"/>
      <c r="U1604" s="283"/>
      <c r="V1604" s="283"/>
      <c r="W1604" s="283"/>
      <c r="X1604" s="283"/>
      <c r="Y1604" s="282"/>
      <c r="Z1604" s="282"/>
      <c r="AA1604" s="283"/>
      <c r="AB1604" s="282"/>
      <c r="AC1604" s="282"/>
      <c r="AD1604" s="282"/>
      <c r="AE1604" s="282"/>
      <c r="AF1604" s="283"/>
      <c r="AG1604" s="402"/>
      <c r="AH1604" s="283"/>
      <c r="AI1604" s="283"/>
      <c r="AJ1604" s="283"/>
      <c r="AK1604" s="283"/>
      <c r="AL1604" s="283"/>
      <c r="AM1604" s="282"/>
      <c r="AN1604" s="282"/>
      <c r="AO1604" s="282"/>
      <c r="AP1604" s="282"/>
      <c r="AQ1604" s="282"/>
      <c r="AR1604" s="282"/>
      <c r="AT1604" s="283"/>
      <c r="AU1604" s="283"/>
      <c r="AV1604" s="283"/>
      <c r="AW1604" s="283"/>
      <c r="AY1604" s="283"/>
      <c r="AZ1604" s="282"/>
      <c r="BA1604" s="283"/>
      <c r="BB1604" s="282"/>
      <c r="BC1604" s="282"/>
      <c r="BD1604" s="282"/>
      <c r="BE1604" s="283"/>
      <c r="BG1604" s="282"/>
      <c r="BH1604" s="282"/>
      <c r="BI1604" s="282"/>
      <c r="BL1604" s="421"/>
      <c r="BM1604" s="424"/>
      <c r="BN1604" s="424"/>
      <c r="BO1604" s="424"/>
      <c r="BP1604" s="424"/>
      <c r="BQ1604" s="421"/>
      <c r="BR1604" s="421"/>
      <c r="BV1604" s="282"/>
      <c r="BW1604" s="283"/>
      <c r="BY1604" s="283"/>
      <c r="BZ1604" s="283"/>
      <c r="CA1604" s="283"/>
      <c r="CB1604" s="282"/>
      <c r="CC1604" s="282"/>
      <c r="CD1604" s="282"/>
      <c r="CE1604" s="282"/>
      <c r="CG1604" s="427"/>
      <c r="CH1604" s="402"/>
      <c r="CI1604" s="424"/>
      <c r="CJ1604" s="282"/>
      <c r="CK1604" s="282"/>
      <c r="CL1604" s="283"/>
      <c r="CM1604" s="283"/>
      <c r="CP1604" s="282"/>
      <c r="DC1604" s="282"/>
      <c r="DD1604" s="282"/>
      <c r="DE1604" s="282"/>
      <c r="DF1604" s="282"/>
      <c r="DG1604" s="282"/>
      <c r="DH1604" s="282"/>
      <c r="DI1604" s="282"/>
      <c r="DJ1604" s="282"/>
      <c r="EF1604" s="495" t="str">
        <f>""&amp;(MID(数据表!AZ1604,1,MIN(FIND({"(";"（"},数据表!AZ1604&amp;"(（",1)-1)))&amp;""</f>
        <v/>
      </c>
      <c r="EG1604" s="495" t="str">
        <f>""&amp;(MID(数据表!AZ1604,1,MIN(FIND({0;1;2;3;4;5;6;7;8;9},数据表!AZ1604&amp;"1234567890",1)-1)))&amp;""</f>
        <v/>
      </c>
    </row>
    <row r="1605" spans="2:137" s="310" customFormat="1" ht="12" customHeight="1">
      <c r="B1605" s="286"/>
      <c r="C1605" s="286"/>
      <c r="D1605" s="286"/>
      <c r="E1605" s="479"/>
      <c r="F1605" s="282"/>
      <c r="G1605" s="283"/>
      <c r="H1605" s="421"/>
      <c r="I1605" s="421"/>
      <c r="J1605" s="283"/>
      <c r="K1605" s="421"/>
      <c r="L1605" s="282"/>
      <c r="N1605" s="282"/>
      <c r="S1605" s="282"/>
      <c r="T1605" s="283"/>
      <c r="U1605" s="283"/>
      <c r="V1605" s="283"/>
      <c r="W1605" s="283"/>
      <c r="X1605" s="283"/>
      <c r="Y1605" s="282"/>
      <c r="Z1605" s="282"/>
      <c r="AA1605" s="283"/>
      <c r="AB1605" s="282"/>
      <c r="AC1605" s="282"/>
      <c r="AD1605" s="282"/>
      <c r="AE1605" s="282"/>
      <c r="AF1605" s="283"/>
      <c r="AG1605" s="402"/>
      <c r="AH1605" s="283"/>
      <c r="AI1605" s="283"/>
      <c r="AJ1605" s="283"/>
      <c r="AK1605" s="283"/>
      <c r="AL1605" s="283"/>
      <c r="AM1605" s="282"/>
      <c r="AN1605" s="282"/>
      <c r="AO1605" s="282"/>
      <c r="AP1605" s="282"/>
      <c r="AQ1605" s="282"/>
      <c r="AR1605" s="282"/>
      <c r="AT1605" s="283"/>
      <c r="AU1605" s="283"/>
      <c r="AV1605" s="283"/>
      <c r="AW1605" s="283"/>
      <c r="AY1605" s="283"/>
      <c r="AZ1605" s="282"/>
      <c r="BA1605" s="283"/>
      <c r="BB1605" s="282"/>
      <c r="BC1605" s="282"/>
      <c r="BD1605" s="282"/>
      <c r="BE1605" s="283"/>
      <c r="BG1605" s="282"/>
      <c r="BH1605" s="282"/>
      <c r="BI1605" s="282"/>
      <c r="BL1605" s="421"/>
      <c r="BM1605" s="424"/>
      <c r="BN1605" s="424"/>
      <c r="BO1605" s="424"/>
      <c r="BP1605" s="424"/>
      <c r="BQ1605" s="421"/>
      <c r="BR1605" s="421"/>
      <c r="BV1605" s="282"/>
      <c r="BW1605" s="283"/>
      <c r="BY1605" s="283"/>
      <c r="BZ1605" s="283"/>
      <c r="CA1605" s="283"/>
      <c r="CB1605" s="282"/>
      <c r="CC1605" s="282"/>
      <c r="CD1605" s="282"/>
      <c r="CE1605" s="282"/>
      <c r="CG1605" s="427"/>
      <c r="CH1605" s="402"/>
      <c r="CI1605" s="424"/>
      <c r="CJ1605" s="282"/>
      <c r="CK1605" s="282"/>
      <c r="CL1605" s="283"/>
      <c r="CM1605" s="283"/>
      <c r="CP1605" s="282"/>
      <c r="DC1605" s="282"/>
      <c r="DD1605" s="282"/>
      <c r="DE1605" s="282"/>
      <c r="DF1605" s="282"/>
      <c r="DG1605" s="282"/>
      <c r="DH1605" s="282"/>
      <c r="DI1605" s="282"/>
      <c r="DJ1605" s="282"/>
      <c r="EF1605" s="495" t="str">
        <f>""&amp;(MID(数据表!AZ1605,1,MIN(FIND({"(";"（"},数据表!AZ1605&amp;"(（",1)-1)))&amp;""</f>
        <v/>
      </c>
      <c r="EG1605" s="495" t="str">
        <f>""&amp;(MID(数据表!AZ1605,1,MIN(FIND({0;1;2;3;4;5;6;7;8;9},数据表!AZ1605&amp;"1234567890",1)-1)))&amp;""</f>
        <v/>
      </c>
    </row>
    <row r="1606" spans="2:137" s="310" customFormat="1" ht="12" customHeight="1">
      <c r="B1606" s="286"/>
      <c r="C1606" s="286"/>
      <c r="D1606" s="286"/>
      <c r="E1606" s="479"/>
      <c r="F1606" s="282"/>
      <c r="G1606" s="283"/>
      <c r="H1606" s="421"/>
      <c r="I1606" s="421"/>
      <c r="J1606" s="283"/>
      <c r="K1606" s="421"/>
      <c r="L1606" s="282"/>
      <c r="N1606" s="282"/>
      <c r="S1606" s="282"/>
      <c r="T1606" s="283"/>
      <c r="U1606" s="283"/>
      <c r="V1606" s="283"/>
      <c r="W1606" s="283"/>
      <c r="X1606" s="283"/>
      <c r="Y1606" s="282"/>
      <c r="Z1606" s="282"/>
      <c r="AA1606" s="283"/>
      <c r="AB1606" s="282"/>
      <c r="AC1606" s="282"/>
      <c r="AD1606" s="282"/>
      <c r="AE1606" s="282"/>
      <c r="AF1606" s="283"/>
      <c r="AG1606" s="402"/>
      <c r="AH1606" s="283"/>
      <c r="AI1606" s="283"/>
      <c r="AJ1606" s="283"/>
      <c r="AK1606" s="283"/>
      <c r="AL1606" s="283"/>
      <c r="AM1606" s="282"/>
      <c r="AN1606" s="282"/>
      <c r="AO1606" s="282"/>
      <c r="AP1606" s="282"/>
      <c r="AQ1606" s="282"/>
      <c r="AR1606" s="282"/>
      <c r="AT1606" s="283"/>
      <c r="AU1606" s="283"/>
      <c r="AV1606" s="283"/>
      <c r="AW1606" s="283"/>
      <c r="AY1606" s="283"/>
      <c r="AZ1606" s="282"/>
      <c r="BA1606" s="283"/>
      <c r="BB1606" s="282"/>
      <c r="BC1606" s="282"/>
      <c r="BD1606" s="282"/>
      <c r="BE1606" s="283"/>
      <c r="BG1606" s="282"/>
      <c r="BH1606" s="282"/>
      <c r="BI1606" s="282"/>
      <c r="BL1606" s="421"/>
      <c r="BM1606" s="424"/>
      <c r="BN1606" s="424"/>
      <c r="BO1606" s="424"/>
      <c r="BP1606" s="424"/>
      <c r="BQ1606" s="421"/>
      <c r="BR1606" s="421"/>
      <c r="BV1606" s="282"/>
      <c r="BW1606" s="283"/>
      <c r="BY1606" s="283"/>
      <c r="BZ1606" s="283"/>
      <c r="CA1606" s="283"/>
      <c r="CB1606" s="282"/>
      <c r="CC1606" s="282"/>
      <c r="CD1606" s="282"/>
      <c r="CE1606" s="282"/>
      <c r="CG1606" s="427"/>
      <c r="CH1606" s="402"/>
      <c r="CI1606" s="424"/>
      <c r="CJ1606" s="282"/>
      <c r="CK1606" s="282"/>
      <c r="CL1606" s="283"/>
      <c r="CM1606" s="283"/>
      <c r="CP1606" s="282"/>
      <c r="DC1606" s="282"/>
      <c r="DD1606" s="282"/>
      <c r="DE1606" s="282"/>
      <c r="DF1606" s="282"/>
      <c r="DG1606" s="282"/>
      <c r="DH1606" s="282"/>
      <c r="DI1606" s="282"/>
      <c r="DJ1606" s="282"/>
      <c r="EF1606" s="495" t="str">
        <f>""&amp;(MID(数据表!AZ1606,1,MIN(FIND({"(";"（"},数据表!AZ1606&amp;"(（",1)-1)))&amp;""</f>
        <v/>
      </c>
      <c r="EG1606" s="495" t="str">
        <f>""&amp;(MID(数据表!AZ1606,1,MIN(FIND({0;1;2;3;4;5;6;7;8;9},数据表!AZ1606&amp;"1234567890",1)-1)))&amp;""</f>
        <v/>
      </c>
    </row>
    <row r="1607" spans="2:137" s="310" customFormat="1" ht="12" customHeight="1">
      <c r="B1607" s="286"/>
      <c r="C1607" s="286"/>
      <c r="D1607" s="286"/>
      <c r="E1607" s="479"/>
      <c r="F1607" s="282"/>
      <c r="G1607" s="283"/>
      <c r="H1607" s="421"/>
      <c r="I1607" s="421"/>
      <c r="J1607" s="283"/>
      <c r="K1607" s="421"/>
      <c r="L1607" s="282"/>
      <c r="N1607" s="282"/>
      <c r="S1607" s="282"/>
      <c r="T1607" s="283"/>
      <c r="U1607" s="283"/>
      <c r="V1607" s="283"/>
      <c r="W1607" s="283"/>
      <c r="X1607" s="283"/>
      <c r="Y1607" s="282"/>
      <c r="Z1607" s="282"/>
      <c r="AA1607" s="283"/>
      <c r="AB1607" s="282"/>
      <c r="AC1607" s="282"/>
      <c r="AD1607" s="282"/>
      <c r="AE1607" s="282"/>
      <c r="AF1607" s="283"/>
      <c r="AG1607" s="402"/>
      <c r="AH1607" s="283"/>
      <c r="AI1607" s="283"/>
      <c r="AJ1607" s="283"/>
      <c r="AK1607" s="283"/>
      <c r="AL1607" s="283"/>
      <c r="AM1607" s="282"/>
      <c r="AN1607" s="282"/>
      <c r="AO1607" s="282"/>
      <c r="AP1607" s="282"/>
      <c r="AQ1607" s="282"/>
      <c r="AR1607" s="282"/>
      <c r="AT1607" s="283"/>
      <c r="AU1607" s="283"/>
      <c r="AV1607" s="283"/>
      <c r="AW1607" s="283"/>
      <c r="AY1607" s="283"/>
      <c r="AZ1607" s="282"/>
      <c r="BA1607" s="283"/>
      <c r="BB1607" s="282"/>
      <c r="BC1607" s="282"/>
      <c r="BD1607" s="282"/>
      <c r="BE1607" s="283"/>
      <c r="BG1607" s="282"/>
      <c r="BH1607" s="282"/>
      <c r="BI1607" s="282"/>
      <c r="BL1607" s="421"/>
      <c r="BM1607" s="424"/>
      <c r="BN1607" s="424"/>
      <c r="BO1607" s="424"/>
      <c r="BP1607" s="424"/>
      <c r="BQ1607" s="421"/>
      <c r="BR1607" s="421"/>
      <c r="BV1607" s="282"/>
      <c r="BW1607" s="283"/>
      <c r="BY1607" s="283"/>
      <c r="BZ1607" s="283"/>
      <c r="CA1607" s="283"/>
      <c r="CB1607" s="282"/>
      <c r="CC1607" s="282"/>
      <c r="CD1607" s="282"/>
      <c r="CE1607" s="282"/>
      <c r="CG1607" s="427"/>
      <c r="CH1607" s="402"/>
      <c r="CI1607" s="424"/>
      <c r="CJ1607" s="282"/>
      <c r="CK1607" s="282"/>
      <c r="CL1607" s="283"/>
      <c r="CM1607" s="283"/>
      <c r="CP1607" s="282"/>
      <c r="DC1607" s="282"/>
      <c r="DD1607" s="282"/>
      <c r="DE1607" s="282"/>
      <c r="DF1607" s="282"/>
      <c r="DG1607" s="282"/>
      <c r="DH1607" s="282"/>
      <c r="DI1607" s="282"/>
      <c r="DJ1607" s="282"/>
      <c r="EF1607" s="495" t="str">
        <f>""&amp;(MID(数据表!AZ1607,1,MIN(FIND({"(";"（"},数据表!AZ1607&amp;"(（",1)-1)))&amp;""</f>
        <v/>
      </c>
      <c r="EG1607" s="495" t="str">
        <f>""&amp;(MID(数据表!AZ1607,1,MIN(FIND({0;1;2;3;4;5;6;7;8;9},数据表!AZ1607&amp;"1234567890",1)-1)))&amp;""</f>
        <v/>
      </c>
    </row>
    <row r="1608" spans="2:137" s="310" customFormat="1" ht="12" customHeight="1">
      <c r="B1608" s="286"/>
      <c r="C1608" s="286"/>
      <c r="D1608" s="286"/>
      <c r="E1608" s="479"/>
      <c r="F1608" s="282"/>
      <c r="G1608" s="283"/>
      <c r="H1608" s="421"/>
      <c r="I1608" s="421"/>
      <c r="J1608" s="283"/>
      <c r="K1608" s="421"/>
      <c r="L1608" s="282"/>
      <c r="N1608" s="282"/>
      <c r="S1608" s="282"/>
      <c r="T1608" s="283"/>
      <c r="U1608" s="283"/>
      <c r="V1608" s="283"/>
      <c r="W1608" s="283"/>
      <c r="X1608" s="283"/>
      <c r="Y1608" s="282"/>
      <c r="Z1608" s="282"/>
      <c r="AA1608" s="283"/>
      <c r="AB1608" s="282"/>
      <c r="AC1608" s="282"/>
      <c r="AD1608" s="282"/>
      <c r="AE1608" s="282"/>
      <c r="AF1608" s="283"/>
      <c r="AG1608" s="402"/>
      <c r="AH1608" s="283"/>
      <c r="AI1608" s="283"/>
      <c r="AJ1608" s="283"/>
      <c r="AK1608" s="283"/>
      <c r="AL1608" s="283"/>
      <c r="AM1608" s="282"/>
      <c r="AN1608" s="282"/>
      <c r="AO1608" s="282"/>
      <c r="AP1608" s="282"/>
      <c r="AQ1608" s="282"/>
      <c r="AR1608" s="282"/>
      <c r="AT1608" s="283"/>
      <c r="AU1608" s="283"/>
      <c r="AV1608" s="283"/>
      <c r="AW1608" s="283"/>
      <c r="AY1608" s="283"/>
      <c r="AZ1608" s="282"/>
      <c r="BA1608" s="283"/>
      <c r="BB1608" s="282"/>
      <c r="BC1608" s="282"/>
      <c r="BD1608" s="282"/>
      <c r="BE1608" s="283"/>
      <c r="BG1608" s="282"/>
      <c r="BH1608" s="282"/>
      <c r="BI1608" s="282"/>
      <c r="BL1608" s="421"/>
      <c r="BM1608" s="424"/>
      <c r="BN1608" s="424"/>
      <c r="BO1608" s="424"/>
      <c r="BP1608" s="424"/>
      <c r="BQ1608" s="421"/>
      <c r="BR1608" s="421"/>
      <c r="BV1608" s="282"/>
      <c r="BW1608" s="283"/>
      <c r="BY1608" s="283"/>
      <c r="BZ1608" s="283"/>
      <c r="CA1608" s="283"/>
      <c r="CB1608" s="282"/>
      <c r="CC1608" s="282"/>
      <c r="CD1608" s="282"/>
      <c r="CE1608" s="282"/>
      <c r="CG1608" s="427"/>
      <c r="CH1608" s="402"/>
      <c r="CI1608" s="424"/>
      <c r="CJ1608" s="282"/>
      <c r="CK1608" s="282"/>
      <c r="CL1608" s="283"/>
      <c r="CM1608" s="283"/>
      <c r="CP1608" s="282"/>
      <c r="DC1608" s="282"/>
      <c r="DD1608" s="282"/>
      <c r="DE1608" s="282"/>
      <c r="DF1608" s="282"/>
      <c r="DG1608" s="282"/>
      <c r="DH1608" s="282"/>
      <c r="DI1608" s="282"/>
      <c r="DJ1608" s="282"/>
      <c r="EF1608" s="495" t="str">
        <f>""&amp;(MID(数据表!AZ1608,1,MIN(FIND({"(";"（"},数据表!AZ1608&amp;"(（",1)-1)))&amp;""</f>
        <v/>
      </c>
      <c r="EG1608" s="495" t="str">
        <f>""&amp;(MID(数据表!AZ1608,1,MIN(FIND({0;1;2;3;4;5;6;7;8;9},数据表!AZ1608&amp;"1234567890",1)-1)))&amp;""</f>
        <v/>
      </c>
    </row>
    <row r="1609" spans="2:137" s="310" customFormat="1" ht="12" customHeight="1">
      <c r="B1609" s="286"/>
      <c r="C1609" s="286"/>
      <c r="D1609" s="286"/>
      <c r="E1609" s="479"/>
      <c r="F1609" s="282"/>
      <c r="G1609" s="283"/>
      <c r="H1609" s="421"/>
      <c r="I1609" s="421"/>
      <c r="J1609" s="283"/>
      <c r="K1609" s="421"/>
      <c r="L1609" s="282"/>
      <c r="N1609" s="282"/>
      <c r="S1609" s="282"/>
      <c r="T1609" s="283"/>
      <c r="U1609" s="283"/>
      <c r="V1609" s="283"/>
      <c r="W1609" s="283"/>
      <c r="X1609" s="283"/>
      <c r="Y1609" s="282"/>
      <c r="Z1609" s="282"/>
      <c r="AA1609" s="283"/>
      <c r="AB1609" s="282"/>
      <c r="AC1609" s="282"/>
      <c r="AD1609" s="282"/>
      <c r="AE1609" s="282"/>
      <c r="AF1609" s="283"/>
      <c r="AG1609" s="402"/>
      <c r="AH1609" s="283"/>
      <c r="AI1609" s="283"/>
      <c r="AJ1609" s="283"/>
      <c r="AK1609" s="283"/>
      <c r="AL1609" s="283"/>
      <c r="AM1609" s="282"/>
      <c r="AN1609" s="282"/>
      <c r="AO1609" s="282"/>
      <c r="AP1609" s="282"/>
      <c r="AQ1609" s="282"/>
      <c r="AR1609" s="282"/>
      <c r="AT1609" s="283"/>
      <c r="AU1609" s="283"/>
      <c r="AV1609" s="283"/>
      <c r="AW1609" s="283"/>
      <c r="AY1609" s="283"/>
      <c r="AZ1609" s="282"/>
      <c r="BA1609" s="283"/>
      <c r="BB1609" s="282"/>
      <c r="BC1609" s="282"/>
      <c r="BD1609" s="282"/>
      <c r="BE1609" s="283"/>
      <c r="BG1609" s="282"/>
      <c r="BH1609" s="282"/>
      <c r="BI1609" s="282"/>
      <c r="BL1609" s="421"/>
      <c r="BM1609" s="424"/>
      <c r="BN1609" s="424"/>
      <c r="BO1609" s="424"/>
      <c r="BP1609" s="424"/>
      <c r="BQ1609" s="421"/>
      <c r="BR1609" s="421"/>
      <c r="BV1609" s="282"/>
      <c r="BW1609" s="283"/>
      <c r="BY1609" s="283"/>
      <c r="BZ1609" s="283"/>
      <c r="CA1609" s="283"/>
      <c r="CB1609" s="282"/>
      <c r="CC1609" s="282"/>
      <c r="CD1609" s="282"/>
      <c r="CE1609" s="282"/>
      <c r="CG1609" s="427"/>
      <c r="CH1609" s="402"/>
      <c r="CI1609" s="424"/>
      <c r="CJ1609" s="282"/>
      <c r="CK1609" s="282"/>
      <c r="CL1609" s="283"/>
      <c r="CM1609" s="283"/>
      <c r="CP1609" s="282"/>
      <c r="DC1609" s="282"/>
      <c r="DD1609" s="282"/>
      <c r="DE1609" s="282"/>
      <c r="DF1609" s="282"/>
      <c r="DG1609" s="282"/>
      <c r="DH1609" s="282"/>
      <c r="DI1609" s="282"/>
      <c r="DJ1609" s="282"/>
      <c r="EF1609" s="495" t="str">
        <f>""&amp;(MID(数据表!AZ1609,1,MIN(FIND({"(";"（"},数据表!AZ1609&amp;"(（",1)-1)))&amp;""</f>
        <v/>
      </c>
      <c r="EG1609" s="495" t="str">
        <f>""&amp;(MID(数据表!AZ1609,1,MIN(FIND({0;1;2;3;4;5;6;7;8;9},数据表!AZ1609&amp;"1234567890",1)-1)))&amp;""</f>
        <v/>
      </c>
    </row>
    <row r="1610" spans="2:137" s="310" customFormat="1" ht="12" customHeight="1">
      <c r="B1610" s="286"/>
      <c r="C1610" s="286"/>
      <c r="D1610" s="286"/>
      <c r="E1610" s="479"/>
      <c r="F1610" s="282"/>
      <c r="G1610" s="283"/>
      <c r="H1610" s="421"/>
      <c r="I1610" s="421"/>
      <c r="J1610" s="283"/>
      <c r="K1610" s="421"/>
      <c r="L1610" s="282"/>
      <c r="N1610" s="282"/>
      <c r="S1610" s="282"/>
      <c r="T1610" s="283"/>
      <c r="U1610" s="283"/>
      <c r="V1610" s="283"/>
      <c r="W1610" s="283"/>
      <c r="X1610" s="283"/>
      <c r="Y1610" s="282"/>
      <c r="Z1610" s="282"/>
      <c r="AA1610" s="283"/>
      <c r="AB1610" s="282"/>
      <c r="AC1610" s="282"/>
      <c r="AD1610" s="282"/>
      <c r="AE1610" s="282"/>
      <c r="AF1610" s="283"/>
      <c r="AG1610" s="402"/>
      <c r="AH1610" s="283"/>
      <c r="AI1610" s="283"/>
      <c r="AJ1610" s="283"/>
      <c r="AK1610" s="283"/>
      <c r="AL1610" s="283"/>
      <c r="AM1610" s="282"/>
      <c r="AN1610" s="282"/>
      <c r="AO1610" s="282"/>
      <c r="AP1610" s="282"/>
      <c r="AQ1610" s="282"/>
      <c r="AR1610" s="282"/>
      <c r="AT1610" s="283"/>
      <c r="AU1610" s="283"/>
      <c r="AV1610" s="283"/>
      <c r="AW1610" s="283"/>
      <c r="AY1610" s="283"/>
      <c r="AZ1610" s="282"/>
      <c r="BA1610" s="283"/>
      <c r="BB1610" s="282"/>
      <c r="BC1610" s="282"/>
      <c r="BD1610" s="282"/>
      <c r="BE1610" s="283"/>
      <c r="BG1610" s="282"/>
      <c r="BH1610" s="282"/>
      <c r="BI1610" s="282"/>
      <c r="BL1610" s="421"/>
      <c r="BM1610" s="424"/>
      <c r="BN1610" s="424"/>
      <c r="BO1610" s="424"/>
      <c r="BP1610" s="424"/>
      <c r="BQ1610" s="421"/>
      <c r="BR1610" s="421"/>
      <c r="BV1610" s="282"/>
      <c r="BW1610" s="283"/>
      <c r="BY1610" s="283"/>
      <c r="BZ1610" s="283"/>
      <c r="CA1610" s="283"/>
      <c r="CB1610" s="282"/>
      <c r="CC1610" s="282"/>
      <c r="CD1610" s="282"/>
      <c r="CE1610" s="282"/>
      <c r="CG1610" s="427"/>
      <c r="CH1610" s="402"/>
      <c r="CI1610" s="424"/>
      <c r="CJ1610" s="282"/>
      <c r="CK1610" s="282"/>
      <c r="CL1610" s="283"/>
      <c r="CM1610" s="283"/>
      <c r="CP1610" s="282"/>
      <c r="DC1610" s="282"/>
      <c r="DD1610" s="282"/>
      <c r="DE1610" s="282"/>
      <c r="DF1610" s="282"/>
      <c r="DG1610" s="282"/>
      <c r="DH1610" s="282"/>
      <c r="DI1610" s="282"/>
      <c r="DJ1610" s="282"/>
      <c r="EF1610" s="495" t="str">
        <f>""&amp;(MID(数据表!AZ1610,1,MIN(FIND({"(";"（"},数据表!AZ1610&amp;"(（",1)-1)))&amp;""</f>
        <v/>
      </c>
      <c r="EG1610" s="495" t="str">
        <f>""&amp;(MID(数据表!AZ1610,1,MIN(FIND({0;1;2;3;4;5;6;7;8;9},数据表!AZ1610&amp;"1234567890",1)-1)))&amp;""</f>
        <v/>
      </c>
    </row>
    <row r="1611" spans="2:137" s="310" customFormat="1" ht="12" customHeight="1">
      <c r="B1611" s="286"/>
      <c r="C1611" s="286"/>
      <c r="D1611" s="286"/>
      <c r="E1611" s="479"/>
      <c r="F1611" s="282"/>
      <c r="G1611" s="283"/>
      <c r="H1611" s="421"/>
      <c r="I1611" s="421"/>
      <c r="J1611" s="283"/>
      <c r="K1611" s="421"/>
      <c r="L1611" s="282"/>
      <c r="N1611" s="282"/>
      <c r="S1611" s="282"/>
      <c r="T1611" s="283"/>
      <c r="U1611" s="283"/>
      <c r="V1611" s="283"/>
      <c r="W1611" s="283"/>
      <c r="X1611" s="283"/>
      <c r="Y1611" s="282"/>
      <c r="Z1611" s="282"/>
      <c r="AA1611" s="283"/>
      <c r="AB1611" s="282"/>
      <c r="AC1611" s="282"/>
      <c r="AD1611" s="282"/>
      <c r="AE1611" s="282"/>
      <c r="AF1611" s="283"/>
      <c r="AG1611" s="402"/>
      <c r="AH1611" s="283"/>
      <c r="AI1611" s="283"/>
      <c r="AJ1611" s="283"/>
      <c r="AK1611" s="283"/>
      <c r="AL1611" s="283"/>
      <c r="AM1611" s="282"/>
      <c r="AN1611" s="282"/>
      <c r="AO1611" s="282"/>
      <c r="AP1611" s="282"/>
      <c r="AQ1611" s="282"/>
      <c r="AR1611" s="282"/>
      <c r="AT1611" s="283"/>
      <c r="AU1611" s="283"/>
      <c r="AV1611" s="283"/>
      <c r="AW1611" s="283"/>
      <c r="AY1611" s="283"/>
      <c r="AZ1611" s="282"/>
      <c r="BA1611" s="283"/>
      <c r="BB1611" s="282"/>
      <c r="BC1611" s="282"/>
      <c r="BD1611" s="282"/>
      <c r="BE1611" s="283"/>
      <c r="BG1611" s="282"/>
      <c r="BH1611" s="282"/>
      <c r="BI1611" s="282"/>
      <c r="BL1611" s="421"/>
      <c r="BM1611" s="424"/>
      <c r="BN1611" s="424"/>
      <c r="BO1611" s="424"/>
      <c r="BP1611" s="424"/>
      <c r="BQ1611" s="421"/>
      <c r="BR1611" s="421"/>
      <c r="BV1611" s="282"/>
      <c r="BW1611" s="283"/>
      <c r="BY1611" s="283"/>
      <c r="BZ1611" s="283"/>
      <c r="CA1611" s="283"/>
      <c r="CB1611" s="282"/>
      <c r="CC1611" s="282"/>
      <c r="CD1611" s="282"/>
      <c r="CE1611" s="282"/>
      <c r="CG1611" s="427"/>
      <c r="CH1611" s="402"/>
      <c r="CI1611" s="424"/>
      <c r="CJ1611" s="282"/>
      <c r="CK1611" s="282"/>
      <c r="CL1611" s="283"/>
      <c r="CM1611" s="283"/>
      <c r="CP1611" s="282"/>
      <c r="DC1611" s="282"/>
      <c r="DD1611" s="282"/>
      <c r="DE1611" s="282"/>
      <c r="DF1611" s="282"/>
      <c r="DG1611" s="282"/>
      <c r="DH1611" s="282"/>
      <c r="DI1611" s="282"/>
      <c r="DJ1611" s="282"/>
      <c r="EF1611" s="495" t="str">
        <f>""&amp;(MID(数据表!AZ1611,1,MIN(FIND({"(";"（"},数据表!AZ1611&amp;"(（",1)-1)))&amp;""</f>
        <v/>
      </c>
      <c r="EG1611" s="495" t="str">
        <f>""&amp;(MID(数据表!AZ1611,1,MIN(FIND({0;1;2;3;4;5;6;7;8;9},数据表!AZ1611&amp;"1234567890",1)-1)))&amp;""</f>
        <v/>
      </c>
    </row>
    <row r="1612" spans="2:137" s="310" customFormat="1" ht="12" customHeight="1">
      <c r="B1612" s="286"/>
      <c r="C1612" s="286"/>
      <c r="D1612" s="286"/>
      <c r="E1612" s="479"/>
      <c r="F1612" s="282"/>
      <c r="G1612" s="283"/>
      <c r="H1612" s="421"/>
      <c r="I1612" s="421"/>
      <c r="J1612" s="283"/>
      <c r="K1612" s="421"/>
      <c r="L1612" s="282"/>
      <c r="N1612" s="282"/>
      <c r="S1612" s="282"/>
      <c r="T1612" s="283"/>
      <c r="U1612" s="283"/>
      <c r="V1612" s="283"/>
      <c r="W1612" s="283"/>
      <c r="X1612" s="283"/>
      <c r="Y1612" s="282"/>
      <c r="Z1612" s="282"/>
      <c r="AA1612" s="283"/>
      <c r="AB1612" s="282"/>
      <c r="AC1612" s="282"/>
      <c r="AD1612" s="282"/>
      <c r="AE1612" s="282"/>
      <c r="AF1612" s="283"/>
      <c r="AG1612" s="402"/>
      <c r="AH1612" s="283"/>
      <c r="AI1612" s="283"/>
      <c r="AJ1612" s="283"/>
      <c r="AK1612" s="283"/>
      <c r="AL1612" s="283"/>
      <c r="AM1612" s="282"/>
      <c r="AN1612" s="282"/>
      <c r="AO1612" s="282"/>
      <c r="AP1612" s="282"/>
      <c r="AQ1612" s="282"/>
      <c r="AR1612" s="282"/>
      <c r="AT1612" s="283"/>
      <c r="AU1612" s="283"/>
      <c r="AV1612" s="283"/>
      <c r="AW1612" s="283"/>
      <c r="AY1612" s="283"/>
      <c r="AZ1612" s="282"/>
      <c r="BA1612" s="283"/>
      <c r="BB1612" s="282"/>
      <c r="BC1612" s="282"/>
      <c r="BD1612" s="282"/>
      <c r="BE1612" s="283"/>
      <c r="BG1612" s="282"/>
      <c r="BH1612" s="282"/>
      <c r="BI1612" s="282"/>
      <c r="BL1612" s="421"/>
      <c r="BM1612" s="424"/>
      <c r="BN1612" s="424"/>
      <c r="BO1612" s="424"/>
      <c r="BP1612" s="424"/>
      <c r="BQ1612" s="421"/>
      <c r="BR1612" s="421"/>
      <c r="BV1612" s="282"/>
      <c r="BW1612" s="283"/>
      <c r="BY1612" s="283"/>
      <c r="BZ1612" s="283"/>
      <c r="CA1612" s="283"/>
      <c r="CB1612" s="282"/>
      <c r="CC1612" s="282"/>
      <c r="CD1612" s="282"/>
      <c r="CE1612" s="282"/>
      <c r="CG1612" s="427"/>
      <c r="CH1612" s="402"/>
      <c r="CI1612" s="424"/>
      <c r="CJ1612" s="282"/>
      <c r="CK1612" s="282"/>
      <c r="CL1612" s="283"/>
      <c r="CM1612" s="283"/>
      <c r="CP1612" s="282"/>
      <c r="DC1612" s="282"/>
      <c r="DD1612" s="282"/>
      <c r="DE1612" s="282"/>
      <c r="DF1612" s="282"/>
      <c r="DG1612" s="282"/>
      <c r="DH1612" s="282"/>
      <c r="DI1612" s="282"/>
      <c r="DJ1612" s="282"/>
      <c r="EF1612" s="495" t="str">
        <f>""&amp;(MID(数据表!AZ1612,1,MIN(FIND({"(";"（"},数据表!AZ1612&amp;"(（",1)-1)))&amp;""</f>
        <v/>
      </c>
      <c r="EG1612" s="495" t="str">
        <f>""&amp;(MID(数据表!AZ1612,1,MIN(FIND({0;1;2;3;4;5;6;7;8;9},数据表!AZ1612&amp;"1234567890",1)-1)))&amp;""</f>
        <v/>
      </c>
    </row>
    <row r="1613" spans="2:137" s="310" customFormat="1" ht="12" customHeight="1">
      <c r="B1613" s="286"/>
      <c r="C1613" s="286"/>
      <c r="D1613" s="286"/>
      <c r="E1613" s="479"/>
      <c r="F1613" s="282"/>
      <c r="G1613" s="283"/>
      <c r="H1613" s="421"/>
      <c r="I1613" s="421"/>
      <c r="J1613" s="283"/>
      <c r="K1613" s="421"/>
      <c r="L1613" s="282"/>
      <c r="N1613" s="282"/>
      <c r="S1613" s="282"/>
      <c r="T1613" s="283"/>
      <c r="U1613" s="283"/>
      <c r="V1613" s="283"/>
      <c r="W1613" s="283"/>
      <c r="X1613" s="283"/>
      <c r="Y1613" s="282"/>
      <c r="Z1613" s="282"/>
      <c r="AA1613" s="283"/>
      <c r="AB1613" s="282"/>
      <c r="AC1613" s="282"/>
      <c r="AD1613" s="282"/>
      <c r="AE1613" s="282"/>
      <c r="AF1613" s="283"/>
      <c r="AG1613" s="402"/>
      <c r="AH1613" s="283"/>
      <c r="AI1613" s="283"/>
      <c r="AJ1613" s="283"/>
      <c r="AK1613" s="283"/>
      <c r="AL1613" s="283"/>
      <c r="AM1613" s="282"/>
      <c r="AN1613" s="282"/>
      <c r="AO1613" s="282"/>
      <c r="AP1613" s="282"/>
      <c r="AQ1613" s="282"/>
      <c r="AR1613" s="282"/>
      <c r="AT1613" s="283"/>
      <c r="AU1613" s="283"/>
      <c r="AV1613" s="283"/>
      <c r="AW1613" s="283"/>
      <c r="AY1613" s="283"/>
      <c r="AZ1613" s="282"/>
      <c r="BA1613" s="283"/>
      <c r="BB1613" s="282"/>
      <c r="BC1613" s="282"/>
      <c r="BD1613" s="282"/>
      <c r="BE1613" s="283"/>
      <c r="BG1613" s="282"/>
      <c r="BH1613" s="282"/>
      <c r="BI1613" s="282"/>
      <c r="BL1613" s="421"/>
      <c r="BM1613" s="424"/>
      <c r="BN1613" s="424"/>
      <c r="BO1613" s="424"/>
      <c r="BP1613" s="424"/>
      <c r="BQ1613" s="421"/>
      <c r="BR1613" s="421"/>
      <c r="BV1613" s="282"/>
      <c r="BW1613" s="283"/>
      <c r="BY1613" s="283"/>
      <c r="BZ1613" s="283"/>
      <c r="CA1613" s="283"/>
      <c r="CB1613" s="282"/>
      <c r="CC1613" s="282"/>
      <c r="CD1613" s="282"/>
      <c r="CE1613" s="282"/>
      <c r="CG1613" s="427"/>
      <c r="CH1613" s="402"/>
      <c r="CI1613" s="424"/>
      <c r="CJ1613" s="282"/>
      <c r="CK1613" s="282"/>
      <c r="CL1613" s="283"/>
      <c r="CM1613" s="283"/>
      <c r="CP1613" s="282"/>
      <c r="DC1613" s="282"/>
      <c r="DD1613" s="282"/>
      <c r="DE1613" s="282"/>
      <c r="DF1613" s="282"/>
      <c r="DG1613" s="282"/>
      <c r="DH1613" s="282"/>
      <c r="DI1613" s="282"/>
      <c r="DJ1613" s="282"/>
      <c r="EF1613" s="495" t="str">
        <f>""&amp;(MID(数据表!AZ1613,1,MIN(FIND({"(";"（"},数据表!AZ1613&amp;"(（",1)-1)))&amp;""</f>
        <v/>
      </c>
      <c r="EG1613" s="495" t="str">
        <f>""&amp;(MID(数据表!AZ1613,1,MIN(FIND({0;1;2;3;4;5;6;7;8;9},数据表!AZ1613&amp;"1234567890",1)-1)))&amp;""</f>
        <v/>
      </c>
    </row>
    <row r="1614" spans="2:137" s="310" customFormat="1" ht="12" customHeight="1">
      <c r="B1614" s="286"/>
      <c r="C1614" s="286"/>
      <c r="D1614" s="286"/>
      <c r="E1614" s="479"/>
      <c r="F1614" s="282"/>
      <c r="G1614" s="283"/>
      <c r="H1614" s="421"/>
      <c r="I1614" s="421"/>
      <c r="J1614" s="283"/>
      <c r="K1614" s="421"/>
      <c r="L1614" s="282"/>
      <c r="N1614" s="282"/>
      <c r="S1614" s="282"/>
      <c r="T1614" s="283"/>
      <c r="U1614" s="283"/>
      <c r="V1614" s="283"/>
      <c r="W1614" s="283"/>
      <c r="X1614" s="283"/>
      <c r="Y1614" s="282"/>
      <c r="Z1614" s="282"/>
      <c r="AA1614" s="283"/>
      <c r="AB1614" s="282"/>
      <c r="AC1614" s="282"/>
      <c r="AD1614" s="282"/>
      <c r="AE1614" s="282"/>
      <c r="AF1614" s="283"/>
      <c r="AG1614" s="402"/>
      <c r="AH1614" s="283"/>
      <c r="AI1614" s="283"/>
      <c r="AJ1614" s="283"/>
      <c r="AK1614" s="283"/>
      <c r="AL1614" s="283"/>
      <c r="AM1614" s="282"/>
      <c r="AN1614" s="282"/>
      <c r="AO1614" s="282"/>
      <c r="AP1614" s="282"/>
      <c r="AQ1614" s="282"/>
      <c r="AR1614" s="282"/>
      <c r="AT1614" s="283"/>
      <c r="AU1614" s="283"/>
      <c r="AV1614" s="283"/>
      <c r="AW1614" s="283"/>
      <c r="AY1614" s="283"/>
      <c r="AZ1614" s="282"/>
      <c r="BA1614" s="283"/>
      <c r="BB1614" s="282"/>
      <c r="BC1614" s="282"/>
      <c r="BD1614" s="282"/>
      <c r="BE1614" s="283"/>
      <c r="BG1614" s="282"/>
      <c r="BH1614" s="282"/>
      <c r="BI1614" s="282"/>
      <c r="BL1614" s="421"/>
      <c r="BM1614" s="424"/>
      <c r="BN1614" s="424"/>
      <c r="BO1614" s="424"/>
      <c r="BP1614" s="424"/>
      <c r="BQ1614" s="421"/>
      <c r="BR1614" s="421"/>
      <c r="BV1614" s="282"/>
      <c r="BW1614" s="283"/>
      <c r="BY1614" s="283"/>
      <c r="BZ1614" s="283"/>
      <c r="CA1614" s="283"/>
      <c r="CB1614" s="282"/>
      <c r="CC1614" s="282"/>
      <c r="CD1614" s="282"/>
      <c r="CE1614" s="282"/>
      <c r="CG1614" s="427"/>
      <c r="CH1614" s="402"/>
      <c r="CI1614" s="424"/>
      <c r="CJ1614" s="282"/>
      <c r="CK1614" s="282"/>
      <c r="CL1614" s="283"/>
      <c r="CM1614" s="283"/>
      <c r="CP1614" s="282"/>
      <c r="DC1614" s="282"/>
      <c r="DD1614" s="282"/>
      <c r="DE1614" s="282"/>
      <c r="DF1614" s="282"/>
      <c r="DG1614" s="282"/>
      <c r="DH1614" s="282"/>
      <c r="DI1614" s="282"/>
      <c r="DJ1614" s="282"/>
      <c r="EF1614" s="495" t="str">
        <f>""&amp;(MID(数据表!AZ1614,1,MIN(FIND({"(";"（"},数据表!AZ1614&amp;"(（",1)-1)))&amp;""</f>
        <v/>
      </c>
      <c r="EG1614" s="495" t="str">
        <f>""&amp;(MID(数据表!AZ1614,1,MIN(FIND({0;1;2;3;4;5;6;7;8;9},数据表!AZ1614&amp;"1234567890",1)-1)))&amp;""</f>
        <v/>
      </c>
    </row>
    <row r="1615" spans="2:137" s="310" customFormat="1" ht="12" customHeight="1">
      <c r="B1615" s="286"/>
      <c r="C1615" s="286"/>
      <c r="D1615" s="286"/>
      <c r="E1615" s="479"/>
      <c r="F1615" s="282"/>
      <c r="G1615" s="283"/>
      <c r="H1615" s="421"/>
      <c r="I1615" s="421"/>
      <c r="J1615" s="283"/>
      <c r="K1615" s="421"/>
      <c r="L1615" s="282"/>
      <c r="N1615" s="282"/>
      <c r="S1615" s="282"/>
      <c r="T1615" s="283"/>
      <c r="U1615" s="283"/>
      <c r="V1615" s="283"/>
      <c r="W1615" s="283"/>
      <c r="X1615" s="283"/>
      <c r="Y1615" s="282"/>
      <c r="Z1615" s="282"/>
      <c r="AA1615" s="283"/>
      <c r="AB1615" s="282"/>
      <c r="AC1615" s="282"/>
      <c r="AD1615" s="282"/>
      <c r="AE1615" s="282"/>
      <c r="AF1615" s="283"/>
      <c r="AG1615" s="402"/>
      <c r="AH1615" s="283"/>
      <c r="AI1615" s="283"/>
      <c r="AJ1615" s="283"/>
      <c r="AK1615" s="283"/>
      <c r="AL1615" s="283"/>
      <c r="AM1615" s="282"/>
      <c r="AN1615" s="282"/>
      <c r="AO1615" s="282"/>
      <c r="AP1615" s="282"/>
      <c r="AQ1615" s="282"/>
      <c r="AR1615" s="282"/>
      <c r="AT1615" s="283"/>
      <c r="AU1615" s="283"/>
      <c r="AV1615" s="283"/>
      <c r="AW1615" s="283"/>
      <c r="AY1615" s="283"/>
      <c r="AZ1615" s="282"/>
      <c r="BA1615" s="283"/>
      <c r="BB1615" s="282"/>
      <c r="BC1615" s="282"/>
      <c r="BD1615" s="282"/>
      <c r="BE1615" s="283"/>
      <c r="BG1615" s="282"/>
      <c r="BH1615" s="282"/>
      <c r="BI1615" s="282"/>
      <c r="BL1615" s="421"/>
      <c r="BM1615" s="424"/>
      <c r="BN1615" s="424"/>
      <c r="BO1615" s="424"/>
      <c r="BP1615" s="424"/>
      <c r="BQ1615" s="421"/>
      <c r="BR1615" s="421"/>
      <c r="BV1615" s="282"/>
      <c r="BW1615" s="283"/>
      <c r="BY1615" s="283"/>
      <c r="BZ1615" s="283"/>
      <c r="CA1615" s="283"/>
      <c r="CB1615" s="282"/>
      <c r="CC1615" s="282"/>
      <c r="CD1615" s="282"/>
      <c r="CE1615" s="282"/>
      <c r="CG1615" s="427"/>
      <c r="CH1615" s="402"/>
      <c r="CI1615" s="424"/>
      <c r="CJ1615" s="282"/>
      <c r="CK1615" s="282"/>
      <c r="CL1615" s="283"/>
      <c r="CM1615" s="283"/>
      <c r="CP1615" s="282"/>
      <c r="DC1615" s="282"/>
      <c r="DD1615" s="282"/>
      <c r="DE1615" s="282"/>
      <c r="DF1615" s="282"/>
      <c r="DG1615" s="282"/>
      <c r="DH1615" s="282"/>
      <c r="DI1615" s="282"/>
      <c r="DJ1615" s="282"/>
      <c r="EF1615" s="495" t="str">
        <f>""&amp;(MID(数据表!AZ1615,1,MIN(FIND({"(";"（"},数据表!AZ1615&amp;"(（",1)-1)))&amp;""</f>
        <v/>
      </c>
      <c r="EG1615" s="495" t="str">
        <f>""&amp;(MID(数据表!AZ1615,1,MIN(FIND({0;1;2;3;4;5;6;7;8;9},数据表!AZ1615&amp;"1234567890",1)-1)))&amp;""</f>
        <v/>
      </c>
    </row>
    <row r="1616" spans="2:137" s="310" customFormat="1" ht="12" customHeight="1">
      <c r="B1616" s="286"/>
      <c r="C1616" s="286"/>
      <c r="D1616" s="286"/>
      <c r="E1616" s="479"/>
      <c r="F1616" s="282"/>
      <c r="G1616" s="283"/>
      <c r="H1616" s="421"/>
      <c r="I1616" s="421"/>
      <c r="J1616" s="283"/>
      <c r="K1616" s="421"/>
      <c r="L1616" s="282"/>
      <c r="N1616" s="282"/>
      <c r="S1616" s="282"/>
      <c r="T1616" s="283"/>
      <c r="U1616" s="283"/>
      <c r="V1616" s="283"/>
      <c r="W1616" s="283"/>
      <c r="X1616" s="283"/>
      <c r="Y1616" s="282"/>
      <c r="Z1616" s="282"/>
      <c r="AA1616" s="283"/>
      <c r="AB1616" s="282"/>
      <c r="AC1616" s="282"/>
      <c r="AD1616" s="282"/>
      <c r="AE1616" s="282"/>
      <c r="AF1616" s="283"/>
      <c r="AG1616" s="402"/>
      <c r="AH1616" s="283"/>
      <c r="AI1616" s="283"/>
      <c r="AJ1616" s="283"/>
      <c r="AK1616" s="283"/>
      <c r="AL1616" s="283"/>
      <c r="AM1616" s="282"/>
      <c r="AN1616" s="282"/>
      <c r="AO1616" s="282"/>
      <c r="AP1616" s="282"/>
      <c r="AQ1616" s="282"/>
      <c r="AR1616" s="282"/>
      <c r="AT1616" s="283"/>
      <c r="AU1616" s="283"/>
      <c r="AV1616" s="283"/>
      <c r="AW1616" s="283"/>
      <c r="AY1616" s="283"/>
      <c r="AZ1616" s="282"/>
      <c r="BA1616" s="283"/>
      <c r="BB1616" s="282"/>
      <c r="BC1616" s="282"/>
      <c r="BD1616" s="282"/>
      <c r="BE1616" s="283"/>
      <c r="BG1616" s="282"/>
      <c r="BH1616" s="282"/>
      <c r="BI1616" s="282"/>
      <c r="BL1616" s="421"/>
      <c r="BM1616" s="424"/>
      <c r="BN1616" s="424"/>
      <c r="BO1616" s="424"/>
      <c r="BP1616" s="424"/>
      <c r="BQ1616" s="421"/>
      <c r="BR1616" s="421"/>
      <c r="BV1616" s="282"/>
      <c r="BW1616" s="283"/>
      <c r="BY1616" s="283"/>
      <c r="BZ1616" s="283"/>
      <c r="CA1616" s="283"/>
      <c r="CB1616" s="282"/>
      <c r="CC1616" s="282"/>
      <c r="CD1616" s="282"/>
      <c r="CE1616" s="282"/>
      <c r="CG1616" s="427"/>
      <c r="CH1616" s="402"/>
      <c r="CI1616" s="424"/>
      <c r="CJ1616" s="282"/>
      <c r="CK1616" s="282"/>
      <c r="CL1616" s="283"/>
      <c r="CM1616" s="283"/>
      <c r="CP1616" s="282"/>
      <c r="DC1616" s="282"/>
      <c r="DD1616" s="282"/>
      <c r="DE1616" s="282"/>
      <c r="DF1616" s="282"/>
      <c r="DG1616" s="282"/>
      <c r="DH1616" s="282"/>
      <c r="DI1616" s="282"/>
      <c r="DJ1616" s="282"/>
      <c r="EF1616" s="495" t="str">
        <f>""&amp;(MID(数据表!AZ1616,1,MIN(FIND({"(";"（"},数据表!AZ1616&amp;"(（",1)-1)))&amp;""</f>
        <v/>
      </c>
      <c r="EG1616" s="495" t="str">
        <f>""&amp;(MID(数据表!AZ1616,1,MIN(FIND({0;1;2;3;4;5;6;7;8;9},数据表!AZ1616&amp;"1234567890",1)-1)))&amp;""</f>
        <v/>
      </c>
    </row>
    <row r="1617" spans="2:137" s="310" customFormat="1" ht="12" customHeight="1">
      <c r="B1617" s="286"/>
      <c r="C1617" s="286"/>
      <c r="D1617" s="286"/>
      <c r="E1617" s="479"/>
      <c r="F1617" s="282"/>
      <c r="G1617" s="283"/>
      <c r="H1617" s="421"/>
      <c r="I1617" s="421"/>
      <c r="J1617" s="283"/>
      <c r="K1617" s="421"/>
      <c r="L1617" s="282"/>
      <c r="N1617" s="282"/>
      <c r="S1617" s="282"/>
      <c r="T1617" s="283"/>
      <c r="U1617" s="283"/>
      <c r="V1617" s="283"/>
      <c r="W1617" s="283"/>
      <c r="X1617" s="283"/>
      <c r="Y1617" s="282"/>
      <c r="Z1617" s="282"/>
      <c r="AA1617" s="283"/>
      <c r="AB1617" s="282"/>
      <c r="AC1617" s="282"/>
      <c r="AD1617" s="282"/>
      <c r="AE1617" s="282"/>
      <c r="AF1617" s="283"/>
      <c r="AG1617" s="402"/>
      <c r="AH1617" s="283"/>
      <c r="AI1617" s="283"/>
      <c r="AJ1617" s="283"/>
      <c r="AK1617" s="283"/>
      <c r="AL1617" s="283"/>
      <c r="AM1617" s="282"/>
      <c r="AN1617" s="282"/>
      <c r="AO1617" s="282"/>
      <c r="AP1617" s="282"/>
      <c r="AQ1617" s="282"/>
      <c r="AR1617" s="282"/>
      <c r="AT1617" s="283"/>
      <c r="AU1617" s="283"/>
      <c r="AV1617" s="283"/>
      <c r="AW1617" s="283"/>
      <c r="AY1617" s="283"/>
      <c r="AZ1617" s="282"/>
      <c r="BA1617" s="283"/>
      <c r="BB1617" s="282"/>
      <c r="BC1617" s="282"/>
      <c r="BD1617" s="282"/>
      <c r="BE1617" s="283"/>
      <c r="BG1617" s="282"/>
      <c r="BH1617" s="282"/>
      <c r="BI1617" s="282"/>
      <c r="BL1617" s="421"/>
      <c r="BM1617" s="424"/>
      <c r="BN1617" s="424"/>
      <c r="BO1617" s="424"/>
      <c r="BP1617" s="424"/>
      <c r="BQ1617" s="421"/>
      <c r="BR1617" s="421"/>
      <c r="BV1617" s="282"/>
      <c r="BW1617" s="283"/>
      <c r="BY1617" s="283"/>
      <c r="BZ1617" s="283"/>
      <c r="CA1617" s="283"/>
      <c r="CB1617" s="282"/>
      <c r="CC1617" s="282"/>
      <c r="CD1617" s="282"/>
      <c r="CE1617" s="282"/>
      <c r="CG1617" s="427"/>
      <c r="CH1617" s="402"/>
      <c r="CI1617" s="424"/>
      <c r="CJ1617" s="282"/>
      <c r="CK1617" s="282"/>
      <c r="CL1617" s="283"/>
      <c r="CM1617" s="283"/>
      <c r="CP1617" s="282"/>
      <c r="DC1617" s="282"/>
      <c r="DD1617" s="282"/>
      <c r="DE1617" s="282"/>
      <c r="DF1617" s="282"/>
      <c r="DG1617" s="282"/>
      <c r="DH1617" s="282"/>
      <c r="DI1617" s="282"/>
      <c r="DJ1617" s="282"/>
      <c r="EF1617" s="495" t="str">
        <f>""&amp;(MID(数据表!AZ1617,1,MIN(FIND({"(";"（"},数据表!AZ1617&amp;"(（",1)-1)))&amp;""</f>
        <v/>
      </c>
      <c r="EG1617" s="495" t="str">
        <f>""&amp;(MID(数据表!AZ1617,1,MIN(FIND({0;1;2;3;4;5;6;7;8;9},数据表!AZ1617&amp;"1234567890",1)-1)))&amp;""</f>
        <v/>
      </c>
    </row>
    <row r="1618" spans="2:137" s="310" customFormat="1" ht="12" customHeight="1">
      <c r="B1618" s="286"/>
      <c r="C1618" s="286"/>
      <c r="D1618" s="286"/>
      <c r="E1618" s="479"/>
      <c r="F1618" s="282"/>
      <c r="G1618" s="283"/>
      <c r="H1618" s="421"/>
      <c r="I1618" s="421"/>
      <c r="J1618" s="283"/>
      <c r="K1618" s="421"/>
      <c r="L1618" s="282"/>
      <c r="N1618" s="282"/>
      <c r="S1618" s="282"/>
      <c r="T1618" s="283"/>
      <c r="U1618" s="283"/>
      <c r="V1618" s="283"/>
      <c r="W1618" s="283"/>
      <c r="X1618" s="283"/>
      <c r="Y1618" s="282"/>
      <c r="Z1618" s="282"/>
      <c r="AA1618" s="283"/>
      <c r="AB1618" s="282"/>
      <c r="AC1618" s="282"/>
      <c r="AD1618" s="282"/>
      <c r="AE1618" s="282"/>
      <c r="AF1618" s="283"/>
      <c r="AG1618" s="402"/>
      <c r="AH1618" s="283"/>
      <c r="AI1618" s="283"/>
      <c r="AJ1618" s="283"/>
      <c r="AK1618" s="283"/>
      <c r="AL1618" s="283"/>
      <c r="AM1618" s="282"/>
      <c r="AN1618" s="282"/>
      <c r="AO1618" s="282"/>
      <c r="AP1618" s="282"/>
      <c r="AQ1618" s="282"/>
      <c r="AR1618" s="282"/>
      <c r="AT1618" s="283"/>
      <c r="AU1618" s="283"/>
      <c r="AV1618" s="283"/>
      <c r="AW1618" s="283"/>
      <c r="AY1618" s="283"/>
      <c r="AZ1618" s="282"/>
      <c r="BA1618" s="283"/>
      <c r="BB1618" s="282"/>
      <c r="BC1618" s="282"/>
      <c r="BD1618" s="282"/>
      <c r="BE1618" s="283"/>
      <c r="BG1618" s="282"/>
      <c r="BH1618" s="282"/>
      <c r="BI1618" s="282"/>
      <c r="BL1618" s="421"/>
      <c r="BM1618" s="424"/>
      <c r="BN1618" s="424"/>
      <c r="BO1618" s="424"/>
      <c r="BP1618" s="424"/>
      <c r="BQ1618" s="421"/>
      <c r="BR1618" s="421"/>
      <c r="BV1618" s="282"/>
      <c r="BW1618" s="283"/>
      <c r="BY1618" s="283"/>
      <c r="BZ1618" s="283"/>
      <c r="CA1618" s="283"/>
      <c r="CB1618" s="282"/>
      <c r="CC1618" s="282"/>
      <c r="CD1618" s="282"/>
      <c r="CE1618" s="282"/>
      <c r="CG1618" s="427"/>
      <c r="CH1618" s="402"/>
      <c r="CI1618" s="424"/>
      <c r="CJ1618" s="282"/>
      <c r="CK1618" s="282"/>
      <c r="CL1618" s="283"/>
      <c r="CM1618" s="283"/>
      <c r="CP1618" s="282"/>
      <c r="DC1618" s="282"/>
      <c r="DD1618" s="282"/>
      <c r="DE1618" s="282"/>
      <c r="DF1618" s="282"/>
      <c r="DG1618" s="282"/>
      <c r="DH1618" s="282"/>
      <c r="DI1618" s="282"/>
      <c r="DJ1618" s="282"/>
      <c r="EF1618" s="495" t="str">
        <f>""&amp;(MID(数据表!AZ1618,1,MIN(FIND({"(";"（"},数据表!AZ1618&amp;"(（",1)-1)))&amp;""</f>
        <v/>
      </c>
      <c r="EG1618" s="495" t="str">
        <f>""&amp;(MID(数据表!AZ1618,1,MIN(FIND({0;1;2;3;4;5;6;7;8;9},数据表!AZ1618&amp;"1234567890",1)-1)))&amp;""</f>
        <v/>
      </c>
    </row>
    <row r="1619" spans="2:137" s="310" customFormat="1" ht="12" customHeight="1">
      <c r="B1619" s="286"/>
      <c r="C1619" s="286"/>
      <c r="D1619" s="286"/>
      <c r="E1619" s="479"/>
      <c r="F1619" s="282"/>
      <c r="G1619" s="283"/>
      <c r="H1619" s="421"/>
      <c r="I1619" s="421"/>
      <c r="J1619" s="283"/>
      <c r="K1619" s="421"/>
      <c r="L1619" s="282"/>
      <c r="N1619" s="282"/>
      <c r="S1619" s="282"/>
      <c r="T1619" s="283"/>
      <c r="U1619" s="283"/>
      <c r="V1619" s="283"/>
      <c r="W1619" s="283"/>
      <c r="X1619" s="283"/>
      <c r="Y1619" s="282"/>
      <c r="Z1619" s="282"/>
      <c r="AA1619" s="283"/>
      <c r="AB1619" s="282"/>
      <c r="AC1619" s="282"/>
      <c r="AD1619" s="282"/>
      <c r="AE1619" s="282"/>
      <c r="AF1619" s="283"/>
      <c r="AG1619" s="402"/>
      <c r="AH1619" s="283"/>
      <c r="AI1619" s="283"/>
      <c r="AJ1619" s="283"/>
      <c r="AK1619" s="283"/>
      <c r="AL1619" s="283"/>
      <c r="AM1619" s="282"/>
      <c r="AN1619" s="282"/>
      <c r="AO1619" s="282"/>
      <c r="AP1619" s="282"/>
      <c r="AQ1619" s="282"/>
      <c r="AR1619" s="282"/>
      <c r="AT1619" s="283"/>
      <c r="AU1619" s="283"/>
      <c r="AV1619" s="283"/>
      <c r="AW1619" s="283"/>
      <c r="AY1619" s="283"/>
      <c r="AZ1619" s="282"/>
      <c r="BA1619" s="283"/>
      <c r="BB1619" s="282"/>
      <c r="BC1619" s="282"/>
      <c r="BD1619" s="282"/>
      <c r="BE1619" s="283"/>
      <c r="BG1619" s="282"/>
      <c r="BH1619" s="282"/>
      <c r="BI1619" s="282"/>
      <c r="BL1619" s="421"/>
      <c r="BM1619" s="424"/>
      <c r="BN1619" s="424"/>
      <c r="BO1619" s="424"/>
      <c r="BP1619" s="424"/>
      <c r="BQ1619" s="421"/>
      <c r="BR1619" s="421"/>
      <c r="BV1619" s="282"/>
      <c r="BW1619" s="283"/>
      <c r="BY1619" s="283"/>
      <c r="BZ1619" s="283"/>
      <c r="CA1619" s="283"/>
      <c r="CB1619" s="282"/>
      <c r="CC1619" s="282"/>
      <c r="CD1619" s="282"/>
      <c r="CE1619" s="282"/>
      <c r="CG1619" s="427"/>
      <c r="CH1619" s="402"/>
      <c r="CI1619" s="424"/>
      <c r="CJ1619" s="282"/>
      <c r="CK1619" s="282"/>
      <c r="CL1619" s="283"/>
      <c r="CM1619" s="283"/>
      <c r="CP1619" s="282"/>
      <c r="DC1619" s="282"/>
      <c r="DD1619" s="282"/>
      <c r="DE1619" s="282"/>
      <c r="DF1619" s="282"/>
      <c r="DG1619" s="282"/>
      <c r="DH1619" s="282"/>
      <c r="DI1619" s="282"/>
      <c r="DJ1619" s="282"/>
      <c r="EF1619" s="495" t="str">
        <f>""&amp;(MID(数据表!AZ1619,1,MIN(FIND({"(";"（"},数据表!AZ1619&amp;"(（",1)-1)))&amp;""</f>
        <v/>
      </c>
      <c r="EG1619" s="495" t="str">
        <f>""&amp;(MID(数据表!AZ1619,1,MIN(FIND({0;1;2;3;4;5;6;7;8;9},数据表!AZ1619&amp;"1234567890",1)-1)))&amp;""</f>
        <v/>
      </c>
    </row>
    <row r="1620" spans="2:137" s="310" customFormat="1" ht="12" customHeight="1">
      <c r="B1620" s="286"/>
      <c r="C1620" s="286"/>
      <c r="D1620" s="286"/>
      <c r="E1620" s="479"/>
      <c r="F1620" s="282"/>
      <c r="G1620" s="283"/>
      <c r="H1620" s="421"/>
      <c r="I1620" s="421"/>
      <c r="J1620" s="283"/>
      <c r="K1620" s="421"/>
      <c r="L1620" s="282"/>
      <c r="N1620" s="282"/>
      <c r="S1620" s="282"/>
      <c r="T1620" s="283"/>
      <c r="U1620" s="283"/>
      <c r="V1620" s="283"/>
      <c r="W1620" s="283"/>
      <c r="X1620" s="283"/>
      <c r="Y1620" s="282"/>
      <c r="Z1620" s="282"/>
      <c r="AA1620" s="283"/>
      <c r="AB1620" s="282"/>
      <c r="AC1620" s="282"/>
      <c r="AD1620" s="282"/>
      <c r="AE1620" s="282"/>
      <c r="AF1620" s="283"/>
      <c r="AG1620" s="402"/>
      <c r="AH1620" s="283"/>
      <c r="AI1620" s="283"/>
      <c r="AJ1620" s="283"/>
      <c r="AK1620" s="283"/>
      <c r="AL1620" s="283"/>
      <c r="AM1620" s="282"/>
      <c r="AN1620" s="282"/>
      <c r="AO1620" s="282"/>
      <c r="AP1620" s="282"/>
      <c r="AQ1620" s="282"/>
      <c r="AR1620" s="282"/>
      <c r="AT1620" s="283"/>
      <c r="AU1620" s="283"/>
      <c r="AV1620" s="283"/>
      <c r="AW1620" s="283"/>
      <c r="AY1620" s="283"/>
      <c r="AZ1620" s="282"/>
      <c r="BA1620" s="283"/>
      <c r="BB1620" s="282"/>
      <c r="BC1620" s="282"/>
      <c r="BD1620" s="282"/>
      <c r="BE1620" s="283"/>
      <c r="BG1620" s="282"/>
      <c r="BH1620" s="282"/>
      <c r="BI1620" s="282"/>
      <c r="BL1620" s="421"/>
      <c r="BM1620" s="424"/>
      <c r="BN1620" s="424"/>
      <c r="BO1620" s="424"/>
      <c r="BP1620" s="424"/>
      <c r="BQ1620" s="421"/>
      <c r="BR1620" s="421"/>
      <c r="BV1620" s="282"/>
      <c r="BW1620" s="283"/>
      <c r="BY1620" s="283"/>
      <c r="BZ1620" s="283"/>
      <c r="CA1620" s="283"/>
      <c r="CB1620" s="282"/>
      <c r="CC1620" s="282"/>
      <c r="CD1620" s="282"/>
      <c r="CE1620" s="282"/>
      <c r="CG1620" s="427"/>
      <c r="CH1620" s="402"/>
      <c r="CI1620" s="424"/>
      <c r="CJ1620" s="282"/>
      <c r="CK1620" s="282"/>
      <c r="CL1620" s="283"/>
      <c r="CM1620" s="283"/>
      <c r="CP1620" s="282"/>
      <c r="DC1620" s="282"/>
      <c r="DD1620" s="282"/>
      <c r="DE1620" s="282"/>
      <c r="DF1620" s="282"/>
      <c r="DG1620" s="282"/>
      <c r="DH1620" s="282"/>
      <c r="DI1620" s="282"/>
      <c r="DJ1620" s="282"/>
      <c r="EF1620" s="495" t="str">
        <f>""&amp;(MID(数据表!AZ1620,1,MIN(FIND({"(";"（"},数据表!AZ1620&amp;"(（",1)-1)))&amp;""</f>
        <v/>
      </c>
      <c r="EG1620" s="495" t="str">
        <f>""&amp;(MID(数据表!AZ1620,1,MIN(FIND({0;1;2;3;4;5;6;7;8;9},数据表!AZ1620&amp;"1234567890",1)-1)))&amp;""</f>
        <v/>
      </c>
    </row>
    <row r="1621" spans="2:137" s="310" customFormat="1" ht="12" customHeight="1">
      <c r="B1621" s="286"/>
      <c r="C1621" s="286"/>
      <c r="D1621" s="286"/>
      <c r="E1621" s="479"/>
      <c r="F1621" s="282"/>
      <c r="G1621" s="283"/>
      <c r="H1621" s="421"/>
      <c r="I1621" s="421"/>
      <c r="J1621" s="283"/>
      <c r="K1621" s="421"/>
      <c r="L1621" s="282"/>
      <c r="N1621" s="282"/>
      <c r="S1621" s="282"/>
      <c r="T1621" s="283"/>
      <c r="U1621" s="283"/>
      <c r="V1621" s="283"/>
      <c r="W1621" s="283"/>
      <c r="X1621" s="283"/>
      <c r="Y1621" s="282"/>
      <c r="Z1621" s="282"/>
      <c r="AA1621" s="283"/>
      <c r="AB1621" s="282"/>
      <c r="AC1621" s="282"/>
      <c r="AD1621" s="282"/>
      <c r="AE1621" s="282"/>
      <c r="AF1621" s="283"/>
      <c r="AG1621" s="402"/>
      <c r="AH1621" s="283"/>
      <c r="AI1621" s="283"/>
      <c r="AJ1621" s="283"/>
      <c r="AK1621" s="283"/>
      <c r="AL1621" s="283"/>
      <c r="AM1621" s="282"/>
      <c r="AN1621" s="282"/>
      <c r="AO1621" s="282"/>
      <c r="AP1621" s="282"/>
      <c r="AQ1621" s="282"/>
      <c r="AR1621" s="282"/>
      <c r="AT1621" s="283"/>
      <c r="AU1621" s="283"/>
      <c r="AV1621" s="283"/>
      <c r="AW1621" s="283"/>
      <c r="AY1621" s="283"/>
      <c r="AZ1621" s="282"/>
      <c r="BA1621" s="283"/>
      <c r="BB1621" s="282"/>
      <c r="BC1621" s="282"/>
      <c r="BD1621" s="282"/>
      <c r="BE1621" s="283"/>
      <c r="BG1621" s="282"/>
      <c r="BH1621" s="282"/>
      <c r="BI1621" s="282"/>
      <c r="BL1621" s="421"/>
      <c r="BM1621" s="424"/>
      <c r="BN1621" s="424"/>
      <c r="BO1621" s="424"/>
      <c r="BP1621" s="424"/>
      <c r="BQ1621" s="421"/>
      <c r="BR1621" s="421"/>
      <c r="BV1621" s="282"/>
      <c r="BW1621" s="283"/>
      <c r="BY1621" s="283"/>
      <c r="BZ1621" s="283"/>
      <c r="CA1621" s="283"/>
      <c r="CB1621" s="282"/>
      <c r="CC1621" s="282"/>
      <c r="CD1621" s="282"/>
      <c r="CE1621" s="282"/>
      <c r="CG1621" s="427"/>
      <c r="CH1621" s="402"/>
      <c r="CI1621" s="424"/>
      <c r="CJ1621" s="282"/>
      <c r="CK1621" s="282"/>
      <c r="CL1621" s="283"/>
      <c r="CM1621" s="283"/>
      <c r="CP1621" s="282"/>
      <c r="DC1621" s="282"/>
      <c r="DD1621" s="282"/>
      <c r="DE1621" s="282"/>
      <c r="DF1621" s="282"/>
      <c r="DG1621" s="282"/>
      <c r="DH1621" s="282"/>
      <c r="DI1621" s="282"/>
      <c r="DJ1621" s="282"/>
      <c r="EF1621" s="495" t="str">
        <f>""&amp;(MID(数据表!AZ1621,1,MIN(FIND({"(";"（"},数据表!AZ1621&amp;"(（",1)-1)))&amp;""</f>
        <v/>
      </c>
      <c r="EG1621" s="495" t="str">
        <f>""&amp;(MID(数据表!AZ1621,1,MIN(FIND({0;1;2;3;4;5;6;7;8;9},数据表!AZ1621&amp;"1234567890",1)-1)))&amp;""</f>
        <v/>
      </c>
    </row>
    <row r="1622" spans="2:137" s="310" customFormat="1" ht="12" customHeight="1">
      <c r="B1622" s="286"/>
      <c r="C1622" s="286"/>
      <c r="D1622" s="286"/>
      <c r="E1622" s="479"/>
      <c r="F1622" s="282"/>
      <c r="G1622" s="283"/>
      <c r="H1622" s="421"/>
      <c r="I1622" s="421"/>
      <c r="J1622" s="283"/>
      <c r="K1622" s="421"/>
      <c r="L1622" s="282"/>
      <c r="N1622" s="282"/>
      <c r="S1622" s="282"/>
      <c r="T1622" s="283"/>
      <c r="U1622" s="283"/>
      <c r="V1622" s="283"/>
      <c r="W1622" s="283"/>
      <c r="X1622" s="283"/>
      <c r="Y1622" s="282"/>
      <c r="Z1622" s="282"/>
      <c r="AA1622" s="283"/>
      <c r="AB1622" s="282"/>
      <c r="AC1622" s="282"/>
      <c r="AD1622" s="282"/>
      <c r="AE1622" s="282"/>
      <c r="AF1622" s="283"/>
      <c r="AG1622" s="402"/>
      <c r="AH1622" s="283"/>
      <c r="AI1622" s="283"/>
      <c r="AJ1622" s="283"/>
      <c r="AK1622" s="283"/>
      <c r="AL1622" s="283"/>
      <c r="AM1622" s="282"/>
      <c r="AN1622" s="282"/>
      <c r="AO1622" s="282"/>
      <c r="AP1622" s="282"/>
      <c r="AQ1622" s="282"/>
      <c r="AR1622" s="282"/>
      <c r="AT1622" s="283"/>
      <c r="AU1622" s="283"/>
      <c r="AV1622" s="283"/>
      <c r="AW1622" s="283"/>
      <c r="AY1622" s="283"/>
      <c r="AZ1622" s="282"/>
      <c r="BA1622" s="283"/>
      <c r="BB1622" s="282"/>
      <c r="BC1622" s="282"/>
      <c r="BD1622" s="282"/>
      <c r="BE1622" s="283"/>
      <c r="BG1622" s="282"/>
      <c r="BH1622" s="282"/>
      <c r="BI1622" s="282"/>
      <c r="BL1622" s="421"/>
      <c r="BM1622" s="424"/>
      <c r="BN1622" s="424"/>
      <c r="BO1622" s="424"/>
      <c r="BP1622" s="424"/>
      <c r="BQ1622" s="421"/>
      <c r="BR1622" s="421"/>
      <c r="BV1622" s="282"/>
      <c r="BW1622" s="283"/>
      <c r="BY1622" s="283"/>
      <c r="BZ1622" s="283"/>
      <c r="CA1622" s="283"/>
      <c r="CB1622" s="282"/>
      <c r="CC1622" s="282"/>
      <c r="CD1622" s="282"/>
      <c r="CE1622" s="282"/>
      <c r="CG1622" s="427"/>
      <c r="CH1622" s="402"/>
      <c r="CI1622" s="424"/>
      <c r="CJ1622" s="282"/>
      <c r="CK1622" s="282"/>
      <c r="CL1622" s="283"/>
      <c r="CM1622" s="283"/>
      <c r="CP1622" s="282"/>
      <c r="DC1622" s="282"/>
      <c r="DD1622" s="282"/>
      <c r="DE1622" s="282"/>
      <c r="DF1622" s="282"/>
      <c r="DG1622" s="282"/>
      <c r="DH1622" s="282"/>
      <c r="DI1622" s="282"/>
      <c r="DJ1622" s="282"/>
      <c r="EF1622" s="495" t="str">
        <f>""&amp;(MID(数据表!AZ1622,1,MIN(FIND({"(";"（"},数据表!AZ1622&amp;"(（",1)-1)))&amp;""</f>
        <v/>
      </c>
      <c r="EG1622" s="495" t="str">
        <f>""&amp;(MID(数据表!AZ1622,1,MIN(FIND({0;1;2;3;4;5;6;7;8;9},数据表!AZ1622&amp;"1234567890",1)-1)))&amp;""</f>
        <v/>
      </c>
    </row>
    <row r="1623" spans="2:137" s="310" customFormat="1" ht="12" customHeight="1">
      <c r="B1623" s="286"/>
      <c r="C1623" s="286"/>
      <c r="D1623" s="286"/>
      <c r="E1623" s="479"/>
      <c r="F1623" s="282"/>
      <c r="G1623" s="283"/>
      <c r="H1623" s="421"/>
      <c r="I1623" s="421"/>
      <c r="J1623" s="283"/>
      <c r="K1623" s="421"/>
      <c r="L1623" s="282"/>
      <c r="N1623" s="282"/>
      <c r="S1623" s="282"/>
      <c r="T1623" s="283"/>
      <c r="U1623" s="283"/>
      <c r="V1623" s="283"/>
      <c r="W1623" s="283"/>
      <c r="X1623" s="283"/>
      <c r="Y1623" s="282"/>
      <c r="Z1623" s="282"/>
      <c r="AA1623" s="283"/>
      <c r="AB1623" s="282"/>
      <c r="AC1623" s="282"/>
      <c r="AD1623" s="282"/>
      <c r="AE1623" s="282"/>
      <c r="AF1623" s="283"/>
      <c r="AG1623" s="402"/>
      <c r="AH1623" s="283"/>
      <c r="AI1623" s="283"/>
      <c r="AJ1623" s="283"/>
      <c r="AK1623" s="283"/>
      <c r="AL1623" s="283"/>
      <c r="AM1623" s="282"/>
      <c r="AN1623" s="282"/>
      <c r="AO1623" s="282"/>
      <c r="AP1623" s="282"/>
      <c r="AQ1623" s="282"/>
      <c r="AR1623" s="282"/>
      <c r="AT1623" s="283"/>
      <c r="AU1623" s="283"/>
      <c r="AV1623" s="283"/>
      <c r="AW1623" s="283"/>
      <c r="AY1623" s="283"/>
      <c r="AZ1623" s="282"/>
      <c r="BA1623" s="283"/>
      <c r="BB1623" s="282"/>
      <c r="BC1623" s="282"/>
      <c r="BD1623" s="282"/>
      <c r="BE1623" s="283"/>
      <c r="BG1623" s="282"/>
      <c r="BH1623" s="282"/>
      <c r="BI1623" s="282"/>
      <c r="BL1623" s="421"/>
      <c r="BM1623" s="424"/>
      <c r="BN1623" s="424"/>
      <c r="BO1623" s="424"/>
      <c r="BP1623" s="424"/>
      <c r="BQ1623" s="421"/>
      <c r="BR1623" s="421"/>
      <c r="BV1623" s="282"/>
      <c r="BW1623" s="283"/>
      <c r="BY1623" s="283"/>
      <c r="BZ1623" s="283"/>
      <c r="CA1623" s="283"/>
      <c r="CB1623" s="282"/>
      <c r="CC1623" s="282"/>
      <c r="CD1623" s="282"/>
      <c r="CE1623" s="282"/>
      <c r="CG1623" s="427"/>
      <c r="CH1623" s="402"/>
      <c r="CI1623" s="424"/>
      <c r="CJ1623" s="282"/>
      <c r="CK1623" s="282"/>
      <c r="CL1623" s="283"/>
      <c r="CM1623" s="283"/>
      <c r="CP1623" s="282"/>
      <c r="DC1623" s="282"/>
      <c r="DD1623" s="282"/>
      <c r="DE1623" s="282"/>
      <c r="DF1623" s="282"/>
      <c r="DG1623" s="282"/>
      <c r="DH1623" s="282"/>
      <c r="DI1623" s="282"/>
      <c r="DJ1623" s="282"/>
      <c r="EF1623" s="495" t="str">
        <f>""&amp;(MID(数据表!AZ1623,1,MIN(FIND({"(";"（"},数据表!AZ1623&amp;"(（",1)-1)))&amp;""</f>
        <v/>
      </c>
      <c r="EG1623" s="495" t="str">
        <f>""&amp;(MID(数据表!AZ1623,1,MIN(FIND({0;1;2;3;4;5;6;7;8;9},数据表!AZ1623&amp;"1234567890",1)-1)))&amp;""</f>
        <v/>
      </c>
    </row>
    <row r="1624" spans="2:137" s="310" customFormat="1" ht="12" customHeight="1">
      <c r="B1624" s="286"/>
      <c r="C1624" s="286"/>
      <c r="D1624" s="286"/>
      <c r="E1624" s="479"/>
      <c r="F1624" s="282"/>
      <c r="G1624" s="283"/>
      <c r="H1624" s="421"/>
      <c r="I1624" s="421"/>
      <c r="J1624" s="283"/>
      <c r="K1624" s="421"/>
      <c r="L1624" s="282"/>
      <c r="N1624" s="282"/>
      <c r="S1624" s="282"/>
      <c r="T1624" s="283"/>
      <c r="U1624" s="283"/>
      <c r="V1624" s="283"/>
      <c r="W1624" s="283"/>
      <c r="X1624" s="283"/>
      <c r="Y1624" s="282"/>
      <c r="Z1624" s="282"/>
      <c r="AA1624" s="283"/>
      <c r="AB1624" s="282"/>
      <c r="AC1624" s="282"/>
      <c r="AD1624" s="282"/>
      <c r="AE1624" s="282"/>
      <c r="AF1624" s="283"/>
      <c r="AG1624" s="402"/>
      <c r="AH1624" s="283"/>
      <c r="AI1624" s="283"/>
      <c r="AJ1624" s="283"/>
      <c r="AK1624" s="283"/>
      <c r="AL1624" s="283"/>
      <c r="AM1624" s="282"/>
      <c r="AN1624" s="282"/>
      <c r="AO1624" s="282"/>
      <c r="AP1624" s="282"/>
      <c r="AQ1624" s="282"/>
      <c r="AR1624" s="282"/>
      <c r="AT1624" s="283"/>
      <c r="AU1624" s="283"/>
      <c r="AV1624" s="283"/>
      <c r="AW1624" s="283"/>
      <c r="AY1624" s="283"/>
      <c r="AZ1624" s="282"/>
      <c r="BA1624" s="283"/>
      <c r="BB1624" s="282"/>
      <c r="BC1624" s="282"/>
      <c r="BD1624" s="282"/>
      <c r="BE1624" s="283"/>
      <c r="BG1624" s="282"/>
      <c r="BH1624" s="282"/>
      <c r="BI1624" s="282"/>
      <c r="BL1624" s="421"/>
      <c r="BM1624" s="424"/>
      <c r="BN1624" s="424"/>
      <c r="BO1624" s="424"/>
      <c r="BP1624" s="424"/>
      <c r="BQ1624" s="421"/>
      <c r="BR1624" s="421"/>
      <c r="BV1624" s="282"/>
      <c r="BW1624" s="283"/>
      <c r="BY1624" s="283"/>
      <c r="BZ1624" s="283"/>
      <c r="CA1624" s="283"/>
      <c r="CB1624" s="282"/>
      <c r="CC1624" s="282"/>
      <c r="CD1624" s="282"/>
      <c r="CE1624" s="282"/>
      <c r="CG1624" s="427"/>
      <c r="CH1624" s="402"/>
      <c r="CI1624" s="424"/>
      <c r="CJ1624" s="282"/>
      <c r="CK1624" s="282"/>
      <c r="CL1624" s="283"/>
      <c r="CM1624" s="283"/>
      <c r="CP1624" s="282"/>
      <c r="DC1624" s="282"/>
      <c r="DD1624" s="282"/>
      <c r="DE1624" s="282"/>
      <c r="DF1624" s="282"/>
      <c r="DG1624" s="282"/>
      <c r="DH1624" s="282"/>
      <c r="DI1624" s="282"/>
      <c r="DJ1624" s="282"/>
      <c r="EF1624" s="495" t="str">
        <f>""&amp;(MID(数据表!AZ1624,1,MIN(FIND({"(";"（"},数据表!AZ1624&amp;"(（",1)-1)))&amp;""</f>
        <v/>
      </c>
      <c r="EG1624" s="495" t="str">
        <f>""&amp;(MID(数据表!AZ1624,1,MIN(FIND({0;1;2;3;4;5;6;7;8;9},数据表!AZ1624&amp;"1234567890",1)-1)))&amp;""</f>
        <v/>
      </c>
    </row>
    <row r="1625" spans="2:137" s="310" customFormat="1" ht="12" customHeight="1">
      <c r="B1625" s="286"/>
      <c r="C1625" s="286"/>
      <c r="D1625" s="286"/>
      <c r="E1625" s="479"/>
      <c r="F1625" s="282"/>
      <c r="G1625" s="283"/>
      <c r="H1625" s="421"/>
      <c r="I1625" s="421"/>
      <c r="J1625" s="283"/>
      <c r="K1625" s="421"/>
      <c r="L1625" s="282"/>
      <c r="N1625" s="282"/>
      <c r="S1625" s="282"/>
      <c r="T1625" s="283"/>
      <c r="U1625" s="283"/>
      <c r="V1625" s="283"/>
      <c r="W1625" s="283"/>
      <c r="X1625" s="283"/>
      <c r="Y1625" s="282"/>
      <c r="Z1625" s="282"/>
      <c r="AA1625" s="283"/>
      <c r="AB1625" s="282"/>
      <c r="AC1625" s="282"/>
      <c r="AD1625" s="282"/>
      <c r="AE1625" s="282"/>
      <c r="AF1625" s="283"/>
      <c r="AG1625" s="402"/>
      <c r="AH1625" s="283"/>
      <c r="AI1625" s="283"/>
      <c r="AJ1625" s="283"/>
      <c r="AK1625" s="283"/>
      <c r="AL1625" s="283"/>
      <c r="AM1625" s="282"/>
      <c r="AN1625" s="282"/>
      <c r="AO1625" s="282"/>
      <c r="AP1625" s="282"/>
      <c r="AQ1625" s="282"/>
      <c r="AR1625" s="282"/>
      <c r="AT1625" s="283"/>
      <c r="AU1625" s="283"/>
      <c r="AV1625" s="283"/>
      <c r="AW1625" s="283"/>
      <c r="AY1625" s="283"/>
      <c r="AZ1625" s="282"/>
      <c r="BA1625" s="283"/>
      <c r="BB1625" s="282"/>
      <c r="BC1625" s="282"/>
      <c r="BD1625" s="282"/>
      <c r="BE1625" s="283"/>
      <c r="BG1625" s="282"/>
      <c r="BH1625" s="282"/>
      <c r="BI1625" s="282"/>
      <c r="BL1625" s="421"/>
      <c r="BM1625" s="424"/>
      <c r="BN1625" s="424"/>
      <c r="BO1625" s="424"/>
      <c r="BP1625" s="424"/>
      <c r="BQ1625" s="421"/>
      <c r="BR1625" s="421"/>
      <c r="BV1625" s="282"/>
      <c r="BW1625" s="283"/>
      <c r="BY1625" s="283"/>
      <c r="BZ1625" s="283"/>
      <c r="CA1625" s="283"/>
      <c r="CB1625" s="282"/>
      <c r="CC1625" s="282"/>
      <c r="CD1625" s="282"/>
      <c r="CE1625" s="282"/>
      <c r="CG1625" s="427"/>
      <c r="CH1625" s="402"/>
      <c r="CI1625" s="424"/>
      <c r="CJ1625" s="282"/>
      <c r="CK1625" s="282"/>
      <c r="CL1625" s="283"/>
      <c r="CM1625" s="283"/>
      <c r="CP1625" s="282"/>
      <c r="DC1625" s="282"/>
      <c r="DD1625" s="282"/>
      <c r="DE1625" s="282"/>
      <c r="DF1625" s="282"/>
      <c r="DG1625" s="282"/>
      <c r="DH1625" s="282"/>
      <c r="DI1625" s="282"/>
      <c r="DJ1625" s="282"/>
      <c r="EF1625" s="495" t="str">
        <f>""&amp;(MID(数据表!AZ1625,1,MIN(FIND({"(";"（"},数据表!AZ1625&amp;"(（",1)-1)))&amp;""</f>
        <v/>
      </c>
      <c r="EG1625" s="495" t="str">
        <f>""&amp;(MID(数据表!AZ1625,1,MIN(FIND({0;1;2;3;4;5;6;7;8;9},数据表!AZ1625&amp;"1234567890",1)-1)))&amp;""</f>
        <v/>
      </c>
    </row>
    <row r="1626" spans="2:137" s="310" customFormat="1" ht="12" customHeight="1">
      <c r="B1626" s="286"/>
      <c r="C1626" s="286"/>
      <c r="D1626" s="286"/>
      <c r="E1626" s="479"/>
      <c r="F1626" s="282"/>
      <c r="G1626" s="283"/>
      <c r="H1626" s="421"/>
      <c r="I1626" s="421"/>
      <c r="J1626" s="283"/>
      <c r="K1626" s="421"/>
      <c r="L1626" s="282"/>
      <c r="N1626" s="282"/>
      <c r="S1626" s="282"/>
      <c r="T1626" s="283"/>
      <c r="U1626" s="283"/>
      <c r="V1626" s="283"/>
      <c r="W1626" s="283"/>
      <c r="X1626" s="283"/>
      <c r="Y1626" s="282"/>
      <c r="Z1626" s="282"/>
      <c r="AA1626" s="283"/>
      <c r="AB1626" s="282"/>
      <c r="AC1626" s="282"/>
      <c r="AD1626" s="282"/>
      <c r="AE1626" s="282"/>
      <c r="AF1626" s="283"/>
      <c r="AG1626" s="402"/>
      <c r="AH1626" s="283"/>
      <c r="AI1626" s="283"/>
      <c r="AJ1626" s="283"/>
      <c r="AK1626" s="283"/>
      <c r="AL1626" s="283"/>
      <c r="AM1626" s="282"/>
      <c r="AN1626" s="282"/>
      <c r="AO1626" s="282"/>
      <c r="AP1626" s="282"/>
      <c r="AQ1626" s="282"/>
      <c r="AR1626" s="282"/>
      <c r="AT1626" s="283"/>
      <c r="AU1626" s="283"/>
      <c r="AV1626" s="283"/>
      <c r="AW1626" s="283"/>
      <c r="AY1626" s="283"/>
      <c r="AZ1626" s="282"/>
      <c r="BA1626" s="283"/>
      <c r="BB1626" s="282"/>
      <c r="BC1626" s="282"/>
      <c r="BD1626" s="282"/>
      <c r="BE1626" s="283"/>
      <c r="BG1626" s="282"/>
      <c r="BH1626" s="282"/>
      <c r="BI1626" s="282"/>
      <c r="BL1626" s="421"/>
      <c r="BM1626" s="424"/>
      <c r="BN1626" s="424"/>
      <c r="BO1626" s="424"/>
      <c r="BP1626" s="424"/>
      <c r="BQ1626" s="421"/>
      <c r="BR1626" s="421"/>
      <c r="BV1626" s="282"/>
      <c r="BW1626" s="283"/>
      <c r="BY1626" s="283"/>
      <c r="BZ1626" s="283"/>
      <c r="CA1626" s="283"/>
      <c r="CB1626" s="282"/>
      <c r="CC1626" s="282"/>
      <c r="CD1626" s="282"/>
      <c r="CE1626" s="282"/>
      <c r="CG1626" s="427"/>
      <c r="CH1626" s="402"/>
      <c r="CI1626" s="424"/>
      <c r="CJ1626" s="282"/>
      <c r="CK1626" s="282"/>
      <c r="CL1626" s="283"/>
      <c r="CM1626" s="283"/>
      <c r="CP1626" s="282"/>
      <c r="DC1626" s="282"/>
      <c r="DD1626" s="282"/>
      <c r="DE1626" s="282"/>
      <c r="DF1626" s="282"/>
      <c r="DG1626" s="282"/>
      <c r="DH1626" s="282"/>
      <c r="DI1626" s="282"/>
      <c r="DJ1626" s="282"/>
      <c r="EF1626" s="495" t="str">
        <f>""&amp;(MID(数据表!AZ1626,1,MIN(FIND({"(";"（"},数据表!AZ1626&amp;"(（",1)-1)))&amp;""</f>
        <v/>
      </c>
      <c r="EG1626" s="495" t="str">
        <f>""&amp;(MID(数据表!AZ1626,1,MIN(FIND({0;1;2;3;4;5;6;7;8;9},数据表!AZ1626&amp;"1234567890",1)-1)))&amp;""</f>
        <v/>
      </c>
    </row>
    <row r="1627" spans="2:137" s="310" customFormat="1" ht="12" customHeight="1">
      <c r="B1627" s="286"/>
      <c r="C1627" s="286"/>
      <c r="D1627" s="286"/>
      <c r="E1627" s="479"/>
      <c r="F1627" s="282"/>
      <c r="G1627" s="283"/>
      <c r="H1627" s="421"/>
      <c r="I1627" s="421"/>
      <c r="J1627" s="283"/>
      <c r="K1627" s="421"/>
      <c r="L1627" s="282"/>
      <c r="N1627" s="282"/>
      <c r="S1627" s="282"/>
      <c r="T1627" s="283"/>
      <c r="U1627" s="283"/>
      <c r="V1627" s="283"/>
      <c r="W1627" s="283"/>
      <c r="X1627" s="283"/>
      <c r="Y1627" s="282"/>
      <c r="Z1627" s="282"/>
      <c r="AA1627" s="283"/>
      <c r="AB1627" s="282"/>
      <c r="AC1627" s="282"/>
      <c r="AD1627" s="282"/>
      <c r="AE1627" s="282"/>
      <c r="AF1627" s="283"/>
      <c r="AG1627" s="402"/>
      <c r="AH1627" s="283"/>
      <c r="AI1627" s="283"/>
      <c r="AJ1627" s="283"/>
      <c r="AK1627" s="283"/>
      <c r="AL1627" s="283"/>
      <c r="AM1627" s="282"/>
      <c r="AN1627" s="282"/>
      <c r="AO1627" s="282"/>
      <c r="AP1627" s="282"/>
      <c r="AQ1627" s="282"/>
      <c r="AR1627" s="282"/>
      <c r="AT1627" s="283"/>
      <c r="AU1627" s="283"/>
      <c r="AV1627" s="283"/>
      <c r="AW1627" s="283"/>
      <c r="AY1627" s="283"/>
      <c r="AZ1627" s="282"/>
      <c r="BA1627" s="283"/>
      <c r="BB1627" s="282"/>
      <c r="BC1627" s="282"/>
      <c r="BD1627" s="282"/>
      <c r="BE1627" s="283"/>
      <c r="BG1627" s="282"/>
      <c r="BH1627" s="282"/>
      <c r="BI1627" s="282"/>
      <c r="BL1627" s="421"/>
      <c r="BM1627" s="424"/>
      <c r="BN1627" s="424"/>
      <c r="BO1627" s="424"/>
      <c r="BP1627" s="424"/>
      <c r="BQ1627" s="421"/>
      <c r="BR1627" s="421"/>
      <c r="BV1627" s="282"/>
      <c r="BW1627" s="283"/>
      <c r="BY1627" s="283"/>
      <c r="BZ1627" s="283"/>
      <c r="CA1627" s="283"/>
      <c r="CB1627" s="282"/>
      <c r="CC1627" s="282"/>
      <c r="CD1627" s="282"/>
      <c r="CE1627" s="282"/>
      <c r="CG1627" s="427"/>
      <c r="CH1627" s="402"/>
      <c r="CI1627" s="424"/>
      <c r="CJ1627" s="282"/>
      <c r="CK1627" s="282"/>
      <c r="CL1627" s="283"/>
      <c r="CM1627" s="283"/>
      <c r="CP1627" s="282"/>
      <c r="DC1627" s="282"/>
      <c r="DD1627" s="282"/>
      <c r="DE1627" s="282"/>
      <c r="DF1627" s="282"/>
      <c r="DG1627" s="282"/>
      <c r="DH1627" s="282"/>
      <c r="DI1627" s="282"/>
      <c r="DJ1627" s="282"/>
      <c r="EF1627" s="495" t="str">
        <f>""&amp;(MID(数据表!AZ1627,1,MIN(FIND({"(";"（"},数据表!AZ1627&amp;"(（",1)-1)))&amp;""</f>
        <v/>
      </c>
      <c r="EG1627" s="495" t="str">
        <f>""&amp;(MID(数据表!AZ1627,1,MIN(FIND({0;1;2;3;4;5;6;7;8;9},数据表!AZ1627&amp;"1234567890",1)-1)))&amp;""</f>
        <v/>
      </c>
    </row>
    <row r="1628" spans="2:137" s="310" customFormat="1" ht="12" customHeight="1">
      <c r="B1628" s="286"/>
      <c r="C1628" s="286"/>
      <c r="D1628" s="286"/>
      <c r="E1628" s="479"/>
      <c r="F1628" s="282"/>
      <c r="G1628" s="283"/>
      <c r="H1628" s="421"/>
      <c r="I1628" s="421"/>
      <c r="J1628" s="283"/>
      <c r="K1628" s="421"/>
      <c r="L1628" s="282"/>
      <c r="N1628" s="282"/>
      <c r="S1628" s="282"/>
      <c r="T1628" s="283"/>
      <c r="U1628" s="283"/>
      <c r="V1628" s="283"/>
      <c r="W1628" s="283"/>
      <c r="X1628" s="283"/>
      <c r="Y1628" s="282"/>
      <c r="Z1628" s="282"/>
      <c r="AA1628" s="283"/>
      <c r="AB1628" s="282"/>
      <c r="AC1628" s="282"/>
      <c r="AD1628" s="282"/>
      <c r="AE1628" s="282"/>
      <c r="AF1628" s="283"/>
      <c r="AG1628" s="402"/>
      <c r="AH1628" s="283"/>
      <c r="AI1628" s="283"/>
      <c r="AJ1628" s="283"/>
      <c r="AK1628" s="283"/>
      <c r="AL1628" s="283"/>
      <c r="AM1628" s="282"/>
      <c r="AN1628" s="282"/>
      <c r="AO1628" s="282"/>
      <c r="AP1628" s="282"/>
      <c r="AQ1628" s="282"/>
      <c r="AR1628" s="282"/>
      <c r="AT1628" s="283"/>
      <c r="AU1628" s="283"/>
      <c r="AV1628" s="283"/>
      <c r="AW1628" s="283"/>
      <c r="AY1628" s="283"/>
      <c r="AZ1628" s="282"/>
      <c r="BA1628" s="283"/>
      <c r="BB1628" s="282"/>
      <c r="BC1628" s="282"/>
      <c r="BD1628" s="282"/>
      <c r="BE1628" s="283"/>
      <c r="BG1628" s="282"/>
      <c r="BH1628" s="282"/>
      <c r="BI1628" s="282"/>
      <c r="BL1628" s="421"/>
      <c r="BM1628" s="424"/>
      <c r="BN1628" s="424"/>
      <c r="BO1628" s="424"/>
      <c r="BP1628" s="424"/>
      <c r="BQ1628" s="421"/>
      <c r="BR1628" s="421"/>
      <c r="BV1628" s="282"/>
      <c r="BW1628" s="283"/>
      <c r="BY1628" s="283"/>
      <c r="BZ1628" s="283"/>
      <c r="CA1628" s="283"/>
      <c r="CB1628" s="282"/>
      <c r="CC1628" s="282"/>
      <c r="CD1628" s="282"/>
      <c r="CE1628" s="282"/>
      <c r="CG1628" s="427"/>
      <c r="CH1628" s="402"/>
      <c r="CI1628" s="424"/>
      <c r="CJ1628" s="282"/>
      <c r="CK1628" s="282"/>
      <c r="CL1628" s="283"/>
      <c r="CM1628" s="283"/>
      <c r="CP1628" s="282"/>
      <c r="DC1628" s="282"/>
      <c r="DD1628" s="282"/>
      <c r="DE1628" s="282"/>
      <c r="DF1628" s="282"/>
      <c r="DG1628" s="282"/>
      <c r="DH1628" s="282"/>
      <c r="DI1628" s="282"/>
      <c r="DJ1628" s="282"/>
      <c r="EF1628" s="495" t="str">
        <f>""&amp;(MID(数据表!AZ1628,1,MIN(FIND({"(";"（"},数据表!AZ1628&amp;"(（",1)-1)))&amp;""</f>
        <v/>
      </c>
      <c r="EG1628" s="495" t="str">
        <f>""&amp;(MID(数据表!AZ1628,1,MIN(FIND({0;1;2;3;4;5;6;7;8;9},数据表!AZ1628&amp;"1234567890",1)-1)))&amp;""</f>
        <v/>
      </c>
    </row>
    <row r="1629" spans="2:137" s="310" customFormat="1" ht="12" customHeight="1">
      <c r="B1629" s="286"/>
      <c r="C1629" s="286"/>
      <c r="D1629" s="286"/>
      <c r="E1629" s="479"/>
      <c r="F1629" s="282"/>
      <c r="G1629" s="283"/>
      <c r="H1629" s="421"/>
      <c r="I1629" s="421"/>
      <c r="J1629" s="283"/>
      <c r="K1629" s="421"/>
      <c r="L1629" s="282"/>
      <c r="N1629" s="282"/>
      <c r="S1629" s="282"/>
      <c r="T1629" s="283"/>
      <c r="U1629" s="283"/>
      <c r="V1629" s="283"/>
      <c r="W1629" s="283"/>
      <c r="X1629" s="283"/>
      <c r="Y1629" s="282"/>
      <c r="Z1629" s="282"/>
      <c r="AA1629" s="283"/>
      <c r="AB1629" s="282"/>
      <c r="AC1629" s="282"/>
      <c r="AD1629" s="282"/>
      <c r="AE1629" s="282"/>
      <c r="AF1629" s="283"/>
      <c r="AG1629" s="402"/>
      <c r="AH1629" s="283"/>
      <c r="AI1629" s="283"/>
      <c r="AJ1629" s="283"/>
      <c r="AK1629" s="283"/>
      <c r="AL1629" s="283"/>
      <c r="AM1629" s="282"/>
      <c r="AN1629" s="282"/>
      <c r="AO1629" s="282"/>
      <c r="AP1629" s="282"/>
      <c r="AQ1629" s="282"/>
      <c r="AR1629" s="282"/>
      <c r="AT1629" s="283"/>
      <c r="AU1629" s="283"/>
      <c r="AV1629" s="283"/>
      <c r="AW1629" s="283"/>
      <c r="AY1629" s="283"/>
      <c r="AZ1629" s="282"/>
      <c r="BA1629" s="283"/>
      <c r="BB1629" s="282"/>
      <c r="BC1629" s="282"/>
      <c r="BD1629" s="282"/>
      <c r="BE1629" s="283"/>
      <c r="BG1629" s="282"/>
      <c r="BH1629" s="282"/>
      <c r="BI1629" s="282"/>
      <c r="BL1629" s="421"/>
      <c r="BM1629" s="424"/>
      <c r="BN1629" s="424"/>
      <c r="BO1629" s="424"/>
      <c r="BP1629" s="424"/>
      <c r="BQ1629" s="421"/>
      <c r="BR1629" s="421"/>
      <c r="BV1629" s="282"/>
      <c r="BW1629" s="283"/>
      <c r="BY1629" s="283"/>
      <c r="BZ1629" s="283"/>
      <c r="CA1629" s="283"/>
      <c r="CB1629" s="282"/>
      <c r="CC1629" s="282"/>
      <c r="CD1629" s="282"/>
      <c r="CE1629" s="282"/>
      <c r="CG1629" s="427"/>
      <c r="CH1629" s="402"/>
      <c r="CI1629" s="424"/>
      <c r="CJ1629" s="282"/>
      <c r="CK1629" s="282"/>
      <c r="CL1629" s="283"/>
      <c r="CM1629" s="283"/>
      <c r="CP1629" s="282"/>
      <c r="DC1629" s="282"/>
      <c r="DD1629" s="282"/>
      <c r="DE1629" s="282"/>
      <c r="DF1629" s="282"/>
      <c r="DG1629" s="282"/>
      <c r="DH1629" s="282"/>
      <c r="DI1629" s="282"/>
      <c r="DJ1629" s="282"/>
      <c r="EF1629" s="495" t="str">
        <f>""&amp;(MID(数据表!AZ1629,1,MIN(FIND({"(";"（"},数据表!AZ1629&amp;"(（",1)-1)))&amp;""</f>
        <v/>
      </c>
      <c r="EG1629" s="495" t="str">
        <f>""&amp;(MID(数据表!AZ1629,1,MIN(FIND({0;1;2;3;4;5;6;7;8;9},数据表!AZ1629&amp;"1234567890",1)-1)))&amp;""</f>
        <v/>
      </c>
    </row>
    <row r="1630" spans="2:137" s="310" customFormat="1" ht="12" customHeight="1">
      <c r="B1630" s="286"/>
      <c r="C1630" s="286"/>
      <c r="D1630" s="286"/>
      <c r="E1630" s="479"/>
      <c r="F1630" s="282"/>
      <c r="G1630" s="283"/>
      <c r="H1630" s="421"/>
      <c r="I1630" s="421"/>
      <c r="J1630" s="283"/>
      <c r="K1630" s="421"/>
      <c r="L1630" s="282"/>
      <c r="N1630" s="282"/>
      <c r="S1630" s="282"/>
      <c r="T1630" s="283"/>
      <c r="U1630" s="283"/>
      <c r="V1630" s="283"/>
      <c r="W1630" s="283"/>
      <c r="X1630" s="283"/>
      <c r="Y1630" s="282"/>
      <c r="Z1630" s="282"/>
      <c r="AA1630" s="283"/>
      <c r="AB1630" s="282"/>
      <c r="AC1630" s="282"/>
      <c r="AD1630" s="282"/>
      <c r="AE1630" s="282"/>
      <c r="AF1630" s="283"/>
      <c r="AG1630" s="402"/>
      <c r="AH1630" s="283"/>
      <c r="AI1630" s="283"/>
      <c r="AJ1630" s="283"/>
      <c r="AK1630" s="283"/>
      <c r="AL1630" s="283"/>
      <c r="AM1630" s="282"/>
      <c r="AN1630" s="282"/>
      <c r="AO1630" s="282"/>
      <c r="AP1630" s="282"/>
      <c r="AQ1630" s="282"/>
      <c r="AR1630" s="282"/>
      <c r="AT1630" s="283"/>
      <c r="AU1630" s="283"/>
      <c r="AV1630" s="283"/>
      <c r="AW1630" s="283"/>
      <c r="AY1630" s="283"/>
      <c r="AZ1630" s="282"/>
      <c r="BA1630" s="283"/>
      <c r="BB1630" s="282"/>
      <c r="BC1630" s="282"/>
      <c r="BD1630" s="282"/>
      <c r="BE1630" s="283"/>
      <c r="BG1630" s="282"/>
      <c r="BH1630" s="282"/>
      <c r="BI1630" s="282"/>
      <c r="BL1630" s="421"/>
      <c r="BM1630" s="424"/>
      <c r="BN1630" s="424"/>
      <c r="BO1630" s="424"/>
      <c r="BP1630" s="424"/>
      <c r="BQ1630" s="421"/>
      <c r="BR1630" s="421"/>
      <c r="BV1630" s="282"/>
      <c r="BW1630" s="283"/>
      <c r="BY1630" s="283"/>
      <c r="BZ1630" s="283"/>
      <c r="CA1630" s="283"/>
      <c r="CB1630" s="282"/>
      <c r="CC1630" s="282"/>
      <c r="CD1630" s="282"/>
      <c r="CE1630" s="282"/>
      <c r="CG1630" s="427"/>
      <c r="CH1630" s="402"/>
      <c r="CI1630" s="424"/>
      <c r="CJ1630" s="282"/>
      <c r="CK1630" s="282"/>
      <c r="CL1630" s="283"/>
      <c r="CM1630" s="283"/>
      <c r="CP1630" s="282"/>
      <c r="DC1630" s="282"/>
      <c r="DD1630" s="282"/>
      <c r="DE1630" s="282"/>
      <c r="DF1630" s="282"/>
      <c r="DG1630" s="282"/>
      <c r="DH1630" s="282"/>
      <c r="DI1630" s="282"/>
      <c r="DJ1630" s="282"/>
      <c r="EF1630" s="495" t="str">
        <f>""&amp;(MID(数据表!AZ1630,1,MIN(FIND({"(";"（"},数据表!AZ1630&amp;"(（",1)-1)))&amp;""</f>
        <v/>
      </c>
      <c r="EG1630" s="495" t="str">
        <f>""&amp;(MID(数据表!AZ1630,1,MIN(FIND({0;1;2;3;4;5;6;7;8;9},数据表!AZ1630&amp;"1234567890",1)-1)))&amp;""</f>
        <v/>
      </c>
    </row>
    <row r="1631" spans="2:137" s="310" customFormat="1" ht="12" customHeight="1">
      <c r="B1631" s="286"/>
      <c r="C1631" s="286"/>
      <c r="D1631" s="286"/>
      <c r="E1631" s="479"/>
      <c r="F1631" s="282"/>
      <c r="G1631" s="283"/>
      <c r="H1631" s="421"/>
      <c r="I1631" s="421"/>
      <c r="J1631" s="283"/>
      <c r="K1631" s="421"/>
      <c r="L1631" s="282"/>
      <c r="N1631" s="282"/>
      <c r="S1631" s="282"/>
      <c r="T1631" s="283"/>
      <c r="U1631" s="283"/>
      <c r="V1631" s="283"/>
      <c r="W1631" s="283"/>
      <c r="X1631" s="283"/>
      <c r="Y1631" s="282"/>
      <c r="Z1631" s="282"/>
      <c r="AA1631" s="283"/>
      <c r="AB1631" s="282"/>
      <c r="AC1631" s="282"/>
      <c r="AD1631" s="282"/>
      <c r="AE1631" s="282"/>
      <c r="AF1631" s="283"/>
      <c r="AG1631" s="402"/>
      <c r="AH1631" s="283"/>
      <c r="AI1631" s="283"/>
      <c r="AJ1631" s="283"/>
      <c r="AK1631" s="283"/>
      <c r="AL1631" s="283"/>
      <c r="AM1631" s="282"/>
      <c r="AN1631" s="282"/>
      <c r="AO1631" s="282"/>
      <c r="AP1631" s="282"/>
      <c r="AQ1631" s="282"/>
      <c r="AR1631" s="282"/>
      <c r="AT1631" s="283"/>
      <c r="AU1631" s="283"/>
      <c r="AV1631" s="283"/>
      <c r="AW1631" s="283"/>
      <c r="AY1631" s="283"/>
      <c r="AZ1631" s="282"/>
      <c r="BA1631" s="283"/>
      <c r="BB1631" s="282"/>
      <c r="BC1631" s="282"/>
      <c r="BD1631" s="282"/>
      <c r="BE1631" s="283"/>
      <c r="BG1631" s="282"/>
      <c r="BH1631" s="282"/>
      <c r="BI1631" s="282"/>
      <c r="BL1631" s="421"/>
      <c r="BM1631" s="424"/>
      <c r="BN1631" s="424"/>
      <c r="BO1631" s="424"/>
      <c r="BP1631" s="424"/>
      <c r="BQ1631" s="421"/>
      <c r="BR1631" s="421"/>
      <c r="BV1631" s="282"/>
      <c r="BW1631" s="283"/>
      <c r="BY1631" s="283"/>
      <c r="BZ1631" s="283"/>
      <c r="CA1631" s="283"/>
      <c r="CB1631" s="282"/>
      <c r="CC1631" s="282"/>
      <c r="CD1631" s="282"/>
      <c r="CE1631" s="282"/>
      <c r="CG1631" s="427"/>
      <c r="CH1631" s="402"/>
      <c r="CI1631" s="424"/>
      <c r="CJ1631" s="282"/>
      <c r="CK1631" s="282"/>
      <c r="CL1631" s="283"/>
      <c r="CM1631" s="283"/>
      <c r="CP1631" s="282"/>
      <c r="DC1631" s="282"/>
      <c r="DD1631" s="282"/>
      <c r="DE1631" s="282"/>
      <c r="DF1631" s="282"/>
      <c r="DG1631" s="282"/>
      <c r="DH1631" s="282"/>
      <c r="DI1631" s="282"/>
      <c r="DJ1631" s="282"/>
      <c r="EF1631" s="495" t="str">
        <f>""&amp;(MID(数据表!AZ1631,1,MIN(FIND({"(";"（"},数据表!AZ1631&amp;"(（",1)-1)))&amp;""</f>
        <v/>
      </c>
      <c r="EG1631" s="495" t="str">
        <f>""&amp;(MID(数据表!AZ1631,1,MIN(FIND({0;1;2;3;4;5;6;7;8;9},数据表!AZ1631&amp;"1234567890",1)-1)))&amp;""</f>
        <v/>
      </c>
    </row>
    <row r="1632" spans="2:137" s="310" customFormat="1" ht="12" customHeight="1">
      <c r="B1632" s="286"/>
      <c r="C1632" s="286"/>
      <c r="D1632" s="286"/>
      <c r="E1632" s="479"/>
      <c r="F1632" s="282"/>
      <c r="G1632" s="283"/>
      <c r="H1632" s="421"/>
      <c r="I1632" s="421"/>
      <c r="J1632" s="283"/>
      <c r="K1632" s="421"/>
      <c r="L1632" s="282"/>
      <c r="N1632" s="282"/>
      <c r="S1632" s="282"/>
      <c r="T1632" s="283"/>
      <c r="U1632" s="283"/>
      <c r="V1632" s="283"/>
      <c r="W1632" s="283"/>
      <c r="X1632" s="283"/>
      <c r="Y1632" s="282"/>
      <c r="Z1632" s="282"/>
      <c r="AA1632" s="283"/>
      <c r="AB1632" s="282"/>
      <c r="AC1632" s="282"/>
      <c r="AD1632" s="282"/>
      <c r="AE1632" s="282"/>
      <c r="AF1632" s="283"/>
      <c r="AG1632" s="402"/>
      <c r="AH1632" s="283"/>
      <c r="AI1632" s="283"/>
      <c r="AJ1632" s="283"/>
      <c r="AK1632" s="283"/>
      <c r="AL1632" s="283"/>
      <c r="AM1632" s="282"/>
      <c r="AN1632" s="282"/>
      <c r="AO1632" s="282"/>
      <c r="AP1632" s="282"/>
      <c r="AQ1632" s="282"/>
      <c r="AR1632" s="282"/>
      <c r="AT1632" s="283"/>
      <c r="AU1632" s="283"/>
      <c r="AV1632" s="283"/>
      <c r="AW1632" s="283"/>
      <c r="AY1632" s="283"/>
      <c r="AZ1632" s="282"/>
      <c r="BA1632" s="283"/>
      <c r="BB1632" s="282"/>
      <c r="BC1632" s="282"/>
      <c r="BD1632" s="282"/>
      <c r="BE1632" s="283"/>
      <c r="BG1632" s="282"/>
      <c r="BH1632" s="282"/>
      <c r="BI1632" s="282"/>
      <c r="BL1632" s="421"/>
      <c r="BM1632" s="424"/>
      <c r="BN1632" s="424"/>
      <c r="BO1632" s="424"/>
      <c r="BP1632" s="424"/>
      <c r="BQ1632" s="421"/>
      <c r="BR1632" s="421"/>
      <c r="BV1632" s="282"/>
      <c r="BW1632" s="283"/>
      <c r="BY1632" s="283"/>
      <c r="BZ1632" s="283"/>
      <c r="CA1632" s="283"/>
      <c r="CB1632" s="282"/>
      <c r="CC1632" s="282"/>
      <c r="CD1632" s="282"/>
      <c r="CE1632" s="282"/>
      <c r="CG1632" s="427"/>
      <c r="CH1632" s="402"/>
      <c r="CI1632" s="424"/>
      <c r="CJ1632" s="282"/>
      <c r="CK1632" s="282"/>
      <c r="CL1632" s="283"/>
      <c r="CM1632" s="283"/>
      <c r="CP1632" s="282"/>
      <c r="DC1632" s="282"/>
      <c r="DD1632" s="282"/>
      <c r="DE1632" s="282"/>
      <c r="DF1632" s="282"/>
      <c r="DG1632" s="282"/>
      <c r="DH1632" s="282"/>
      <c r="DI1632" s="282"/>
      <c r="DJ1632" s="282"/>
      <c r="EF1632" s="495" t="str">
        <f>""&amp;(MID(数据表!AZ1632,1,MIN(FIND({"(";"（"},数据表!AZ1632&amp;"(（",1)-1)))&amp;""</f>
        <v/>
      </c>
      <c r="EG1632" s="495" t="str">
        <f>""&amp;(MID(数据表!AZ1632,1,MIN(FIND({0;1;2;3;4;5;6;7;8;9},数据表!AZ1632&amp;"1234567890",1)-1)))&amp;""</f>
        <v/>
      </c>
    </row>
    <row r="1633" spans="2:137" s="310" customFormat="1" ht="12" customHeight="1">
      <c r="B1633" s="286"/>
      <c r="C1633" s="286"/>
      <c r="D1633" s="286"/>
      <c r="E1633" s="479"/>
      <c r="F1633" s="282"/>
      <c r="G1633" s="283"/>
      <c r="H1633" s="421"/>
      <c r="I1633" s="421"/>
      <c r="J1633" s="283"/>
      <c r="K1633" s="421"/>
      <c r="L1633" s="282"/>
      <c r="N1633" s="282"/>
      <c r="S1633" s="282"/>
      <c r="T1633" s="283"/>
      <c r="U1633" s="283"/>
      <c r="V1633" s="283"/>
      <c r="W1633" s="283"/>
      <c r="X1633" s="283"/>
      <c r="Y1633" s="282"/>
      <c r="Z1633" s="282"/>
      <c r="AA1633" s="283"/>
      <c r="AB1633" s="282"/>
      <c r="AC1633" s="282"/>
      <c r="AD1633" s="282"/>
      <c r="AE1633" s="282"/>
      <c r="AF1633" s="283"/>
      <c r="AG1633" s="402"/>
      <c r="AH1633" s="283"/>
      <c r="AI1633" s="283"/>
      <c r="AJ1633" s="283"/>
      <c r="AK1633" s="283"/>
      <c r="AL1633" s="283"/>
      <c r="AM1633" s="282"/>
      <c r="AN1633" s="282"/>
      <c r="AO1633" s="282"/>
      <c r="AP1633" s="282"/>
      <c r="AQ1633" s="282"/>
      <c r="AR1633" s="282"/>
      <c r="AT1633" s="283"/>
      <c r="AU1633" s="283"/>
      <c r="AV1633" s="283"/>
      <c r="AW1633" s="283"/>
      <c r="AY1633" s="283"/>
      <c r="AZ1633" s="282"/>
      <c r="BA1633" s="283"/>
      <c r="BB1633" s="282"/>
      <c r="BC1633" s="282"/>
      <c r="BD1633" s="282"/>
      <c r="BE1633" s="283"/>
      <c r="BG1633" s="282"/>
      <c r="BH1633" s="282"/>
      <c r="BI1633" s="282"/>
      <c r="BL1633" s="421"/>
      <c r="BM1633" s="424"/>
      <c r="BN1633" s="424"/>
      <c r="BO1633" s="424"/>
      <c r="BP1633" s="424"/>
      <c r="BQ1633" s="421"/>
      <c r="BR1633" s="421"/>
      <c r="BV1633" s="282"/>
      <c r="BW1633" s="283"/>
      <c r="BY1633" s="283"/>
      <c r="BZ1633" s="283"/>
      <c r="CA1633" s="283"/>
      <c r="CB1633" s="282"/>
      <c r="CC1633" s="282"/>
      <c r="CD1633" s="282"/>
      <c r="CE1633" s="282"/>
      <c r="CG1633" s="427"/>
      <c r="CH1633" s="402"/>
      <c r="CI1633" s="424"/>
      <c r="CJ1633" s="282"/>
      <c r="CK1633" s="282"/>
      <c r="CL1633" s="283"/>
      <c r="CM1633" s="283"/>
      <c r="CP1633" s="282"/>
      <c r="DC1633" s="282"/>
      <c r="DD1633" s="282"/>
      <c r="DE1633" s="282"/>
      <c r="DF1633" s="282"/>
      <c r="DG1633" s="282"/>
      <c r="DH1633" s="282"/>
      <c r="DI1633" s="282"/>
      <c r="DJ1633" s="282"/>
      <c r="EF1633" s="495" t="str">
        <f>""&amp;(MID(数据表!AZ1633,1,MIN(FIND({"(";"（"},数据表!AZ1633&amp;"(（",1)-1)))&amp;""</f>
        <v/>
      </c>
      <c r="EG1633" s="495" t="str">
        <f>""&amp;(MID(数据表!AZ1633,1,MIN(FIND({0;1;2;3;4;5;6;7;8;9},数据表!AZ1633&amp;"1234567890",1)-1)))&amp;""</f>
        <v/>
      </c>
    </row>
    <row r="1634" spans="2:137" s="310" customFormat="1" ht="12" customHeight="1">
      <c r="B1634" s="286"/>
      <c r="C1634" s="286"/>
      <c r="D1634" s="286"/>
      <c r="E1634" s="479"/>
      <c r="F1634" s="282"/>
      <c r="G1634" s="283"/>
      <c r="H1634" s="421"/>
      <c r="I1634" s="421"/>
      <c r="J1634" s="283"/>
      <c r="K1634" s="421"/>
      <c r="L1634" s="282"/>
      <c r="N1634" s="282"/>
      <c r="S1634" s="282"/>
      <c r="T1634" s="283"/>
      <c r="U1634" s="283"/>
      <c r="V1634" s="283"/>
      <c r="W1634" s="283"/>
      <c r="X1634" s="283"/>
      <c r="Y1634" s="282"/>
      <c r="Z1634" s="282"/>
      <c r="AA1634" s="283"/>
      <c r="AB1634" s="282"/>
      <c r="AC1634" s="282"/>
      <c r="AD1634" s="282"/>
      <c r="AE1634" s="282"/>
      <c r="AF1634" s="283"/>
      <c r="AG1634" s="402"/>
      <c r="AH1634" s="283"/>
      <c r="AI1634" s="283"/>
      <c r="AJ1634" s="283"/>
      <c r="AK1634" s="283"/>
      <c r="AL1634" s="283"/>
      <c r="AM1634" s="282"/>
      <c r="AN1634" s="282"/>
      <c r="AO1634" s="282"/>
      <c r="AP1634" s="282"/>
      <c r="AQ1634" s="282"/>
      <c r="AR1634" s="282"/>
      <c r="AT1634" s="283"/>
      <c r="AU1634" s="283"/>
      <c r="AV1634" s="283"/>
      <c r="AW1634" s="283"/>
      <c r="AY1634" s="283"/>
      <c r="AZ1634" s="282"/>
      <c r="BA1634" s="283"/>
      <c r="BB1634" s="282"/>
      <c r="BC1634" s="282"/>
      <c r="BD1634" s="282"/>
      <c r="BE1634" s="283"/>
      <c r="BG1634" s="282"/>
      <c r="BH1634" s="282"/>
      <c r="BI1634" s="282"/>
      <c r="BL1634" s="421"/>
      <c r="BM1634" s="424"/>
      <c r="BN1634" s="424"/>
      <c r="BO1634" s="424"/>
      <c r="BP1634" s="424"/>
      <c r="BQ1634" s="421"/>
      <c r="BR1634" s="421"/>
      <c r="BV1634" s="282"/>
      <c r="BW1634" s="283"/>
      <c r="BY1634" s="283"/>
      <c r="BZ1634" s="283"/>
      <c r="CA1634" s="283"/>
      <c r="CB1634" s="282"/>
      <c r="CC1634" s="282"/>
      <c r="CD1634" s="282"/>
      <c r="CE1634" s="282"/>
      <c r="CG1634" s="427"/>
      <c r="CH1634" s="402"/>
      <c r="CI1634" s="424"/>
      <c r="CJ1634" s="282"/>
      <c r="CK1634" s="282"/>
      <c r="CL1634" s="283"/>
      <c r="CM1634" s="283"/>
      <c r="CP1634" s="282"/>
      <c r="DC1634" s="282"/>
      <c r="DD1634" s="282"/>
      <c r="DE1634" s="282"/>
      <c r="DF1634" s="282"/>
      <c r="DG1634" s="282"/>
      <c r="DH1634" s="282"/>
      <c r="DI1634" s="282"/>
      <c r="DJ1634" s="282"/>
      <c r="EF1634" s="495" t="str">
        <f>""&amp;(MID(数据表!AZ1634,1,MIN(FIND({"(";"（"},数据表!AZ1634&amp;"(（",1)-1)))&amp;""</f>
        <v/>
      </c>
      <c r="EG1634" s="495" t="str">
        <f>""&amp;(MID(数据表!AZ1634,1,MIN(FIND({0;1;2;3;4;5;6;7;8;9},数据表!AZ1634&amp;"1234567890",1)-1)))&amp;""</f>
        <v/>
      </c>
    </row>
    <row r="1635" spans="2:137" s="310" customFormat="1" ht="12" customHeight="1">
      <c r="B1635" s="286"/>
      <c r="C1635" s="286"/>
      <c r="D1635" s="286"/>
      <c r="E1635" s="479"/>
      <c r="F1635" s="282"/>
      <c r="G1635" s="283"/>
      <c r="H1635" s="421"/>
      <c r="I1635" s="421"/>
      <c r="J1635" s="283"/>
      <c r="K1635" s="421"/>
      <c r="L1635" s="282"/>
      <c r="N1635" s="282"/>
      <c r="S1635" s="282"/>
      <c r="T1635" s="283"/>
      <c r="U1635" s="283"/>
      <c r="V1635" s="283"/>
      <c r="W1635" s="283"/>
      <c r="X1635" s="283"/>
      <c r="Y1635" s="282"/>
      <c r="Z1635" s="282"/>
      <c r="AA1635" s="283"/>
      <c r="AB1635" s="282"/>
      <c r="AC1635" s="282"/>
      <c r="AD1635" s="282"/>
      <c r="AE1635" s="282"/>
      <c r="AF1635" s="283"/>
      <c r="AG1635" s="402"/>
      <c r="AH1635" s="283"/>
      <c r="AI1635" s="283"/>
      <c r="AJ1635" s="283"/>
      <c r="AK1635" s="283"/>
      <c r="AL1635" s="283"/>
      <c r="AM1635" s="282"/>
      <c r="AN1635" s="282"/>
      <c r="AO1635" s="282"/>
      <c r="AP1635" s="282"/>
      <c r="AQ1635" s="282"/>
      <c r="AR1635" s="282"/>
      <c r="AT1635" s="283"/>
      <c r="AU1635" s="283"/>
      <c r="AV1635" s="283"/>
      <c r="AW1635" s="283"/>
      <c r="AY1635" s="283"/>
      <c r="AZ1635" s="282"/>
      <c r="BA1635" s="283"/>
      <c r="BB1635" s="282"/>
      <c r="BC1635" s="282"/>
      <c r="BD1635" s="282"/>
      <c r="BE1635" s="283"/>
      <c r="BG1635" s="282"/>
      <c r="BH1635" s="282"/>
      <c r="BI1635" s="282"/>
      <c r="BL1635" s="421"/>
      <c r="BM1635" s="424"/>
      <c r="BN1635" s="424"/>
      <c r="BO1635" s="424"/>
      <c r="BP1635" s="424"/>
      <c r="BQ1635" s="421"/>
      <c r="BR1635" s="421"/>
      <c r="BV1635" s="282"/>
      <c r="BW1635" s="283"/>
      <c r="BY1635" s="283"/>
      <c r="BZ1635" s="283"/>
      <c r="CA1635" s="283"/>
      <c r="CB1635" s="282"/>
      <c r="CC1635" s="282"/>
      <c r="CD1635" s="282"/>
      <c r="CE1635" s="282"/>
      <c r="CG1635" s="427"/>
      <c r="CH1635" s="402"/>
      <c r="CI1635" s="424"/>
      <c r="CJ1635" s="282"/>
      <c r="CK1635" s="282"/>
      <c r="CL1635" s="283"/>
      <c r="CM1635" s="283"/>
      <c r="CP1635" s="282"/>
      <c r="DC1635" s="282"/>
      <c r="DD1635" s="282"/>
      <c r="DE1635" s="282"/>
      <c r="DF1635" s="282"/>
      <c r="DG1635" s="282"/>
      <c r="DH1635" s="282"/>
      <c r="DI1635" s="282"/>
      <c r="DJ1635" s="282"/>
      <c r="EF1635" s="495" t="str">
        <f>""&amp;(MID(数据表!AZ1635,1,MIN(FIND({"(";"（"},数据表!AZ1635&amp;"(（",1)-1)))&amp;""</f>
        <v/>
      </c>
      <c r="EG1635" s="495" t="str">
        <f>""&amp;(MID(数据表!AZ1635,1,MIN(FIND({0;1;2;3;4;5;6;7;8;9},数据表!AZ1635&amp;"1234567890",1)-1)))&amp;""</f>
        <v/>
      </c>
    </row>
    <row r="1636" spans="2:137" s="310" customFormat="1" ht="12" customHeight="1">
      <c r="B1636" s="286"/>
      <c r="C1636" s="286"/>
      <c r="D1636" s="286"/>
      <c r="E1636" s="479"/>
      <c r="F1636" s="282"/>
      <c r="G1636" s="283"/>
      <c r="H1636" s="421"/>
      <c r="I1636" s="421"/>
      <c r="J1636" s="283"/>
      <c r="K1636" s="421"/>
      <c r="L1636" s="282"/>
      <c r="N1636" s="282"/>
      <c r="S1636" s="282"/>
      <c r="T1636" s="283"/>
      <c r="U1636" s="283"/>
      <c r="V1636" s="283"/>
      <c r="W1636" s="283"/>
      <c r="X1636" s="283"/>
      <c r="Y1636" s="282"/>
      <c r="Z1636" s="282"/>
      <c r="AA1636" s="283"/>
      <c r="AB1636" s="282"/>
      <c r="AC1636" s="282"/>
      <c r="AD1636" s="282"/>
      <c r="AE1636" s="282"/>
      <c r="AF1636" s="283"/>
      <c r="AG1636" s="402"/>
      <c r="AH1636" s="283"/>
      <c r="AI1636" s="283"/>
      <c r="AJ1636" s="283"/>
      <c r="AK1636" s="283"/>
      <c r="AL1636" s="283"/>
      <c r="AM1636" s="282"/>
      <c r="AN1636" s="282"/>
      <c r="AO1636" s="282"/>
      <c r="AP1636" s="282"/>
      <c r="AQ1636" s="282"/>
      <c r="AR1636" s="282"/>
      <c r="AT1636" s="283"/>
      <c r="AU1636" s="283"/>
      <c r="AV1636" s="283"/>
      <c r="AW1636" s="283"/>
      <c r="AY1636" s="283"/>
      <c r="AZ1636" s="282"/>
      <c r="BA1636" s="283"/>
      <c r="BB1636" s="282"/>
      <c r="BC1636" s="282"/>
      <c r="BD1636" s="282"/>
      <c r="BE1636" s="283"/>
      <c r="BG1636" s="282"/>
      <c r="BH1636" s="282"/>
      <c r="BI1636" s="282"/>
      <c r="BL1636" s="421"/>
      <c r="BM1636" s="424"/>
      <c r="BN1636" s="424"/>
      <c r="BO1636" s="424"/>
      <c r="BP1636" s="424"/>
      <c r="BQ1636" s="421"/>
      <c r="BR1636" s="421"/>
      <c r="BV1636" s="282"/>
      <c r="BW1636" s="283"/>
      <c r="BY1636" s="283"/>
      <c r="BZ1636" s="283"/>
      <c r="CA1636" s="283"/>
      <c r="CB1636" s="282"/>
      <c r="CC1636" s="282"/>
      <c r="CD1636" s="282"/>
      <c r="CE1636" s="282"/>
      <c r="CG1636" s="427"/>
      <c r="CH1636" s="402"/>
      <c r="CI1636" s="424"/>
      <c r="CJ1636" s="282"/>
      <c r="CK1636" s="282"/>
      <c r="CL1636" s="283"/>
      <c r="CM1636" s="283"/>
      <c r="CP1636" s="282"/>
      <c r="DC1636" s="282"/>
      <c r="DD1636" s="282"/>
      <c r="DE1636" s="282"/>
      <c r="DF1636" s="282"/>
      <c r="DG1636" s="282"/>
      <c r="DH1636" s="282"/>
      <c r="DI1636" s="282"/>
      <c r="DJ1636" s="282"/>
      <c r="EF1636" s="495" t="str">
        <f>""&amp;(MID(数据表!AZ1636,1,MIN(FIND({"(";"（"},数据表!AZ1636&amp;"(（",1)-1)))&amp;""</f>
        <v/>
      </c>
      <c r="EG1636" s="495" t="str">
        <f>""&amp;(MID(数据表!AZ1636,1,MIN(FIND({0;1;2;3;4;5;6;7;8;9},数据表!AZ1636&amp;"1234567890",1)-1)))&amp;""</f>
        <v/>
      </c>
    </row>
    <row r="1637" spans="2:137" s="310" customFormat="1" ht="12" customHeight="1">
      <c r="B1637" s="286"/>
      <c r="C1637" s="286"/>
      <c r="D1637" s="286"/>
      <c r="E1637" s="479"/>
      <c r="F1637" s="282"/>
      <c r="G1637" s="283"/>
      <c r="H1637" s="421"/>
      <c r="I1637" s="421"/>
      <c r="J1637" s="283"/>
      <c r="K1637" s="421"/>
      <c r="L1637" s="282"/>
      <c r="N1637" s="282"/>
      <c r="S1637" s="282"/>
      <c r="T1637" s="283"/>
      <c r="U1637" s="283"/>
      <c r="V1637" s="283"/>
      <c r="W1637" s="283"/>
      <c r="X1637" s="283"/>
      <c r="Y1637" s="282"/>
      <c r="Z1637" s="282"/>
      <c r="AA1637" s="283"/>
      <c r="AB1637" s="282"/>
      <c r="AC1637" s="282"/>
      <c r="AD1637" s="282"/>
      <c r="AE1637" s="282"/>
      <c r="AF1637" s="283"/>
      <c r="AG1637" s="402"/>
      <c r="AH1637" s="283"/>
      <c r="AI1637" s="283"/>
      <c r="AJ1637" s="283"/>
      <c r="AK1637" s="283"/>
      <c r="AL1637" s="283"/>
      <c r="AM1637" s="282"/>
      <c r="AN1637" s="282"/>
      <c r="AO1637" s="282"/>
      <c r="AP1637" s="282"/>
      <c r="AQ1637" s="282"/>
      <c r="AR1637" s="282"/>
      <c r="AT1637" s="283"/>
      <c r="AU1637" s="283"/>
      <c r="AV1637" s="283"/>
      <c r="AW1637" s="283"/>
      <c r="AY1637" s="283"/>
      <c r="AZ1637" s="282"/>
      <c r="BA1637" s="283"/>
      <c r="BB1637" s="282"/>
      <c r="BC1637" s="282"/>
      <c r="BD1637" s="282"/>
      <c r="BE1637" s="283"/>
      <c r="BG1637" s="282"/>
      <c r="BH1637" s="282"/>
      <c r="BI1637" s="282"/>
      <c r="BL1637" s="421"/>
      <c r="BM1637" s="424"/>
      <c r="BN1637" s="424"/>
      <c r="BO1637" s="424"/>
      <c r="BP1637" s="424"/>
      <c r="BQ1637" s="421"/>
      <c r="BR1637" s="421"/>
      <c r="BV1637" s="282"/>
      <c r="BW1637" s="283"/>
      <c r="BY1637" s="283"/>
      <c r="BZ1637" s="283"/>
      <c r="CA1637" s="283"/>
      <c r="CB1637" s="282"/>
      <c r="CC1637" s="282"/>
      <c r="CD1637" s="282"/>
      <c r="CE1637" s="282"/>
      <c r="CG1637" s="427"/>
      <c r="CH1637" s="402"/>
      <c r="CI1637" s="424"/>
      <c r="CJ1637" s="282"/>
      <c r="CK1637" s="282"/>
      <c r="CL1637" s="283"/>
      <c r="CM1637" s="283"/>
      <c r="CP1637" s="282"/>
      <c r="DC1637" s="282"/>
      <c r="DD1637" s="282"/>
      <c r="DE1637" s="282"/>
      <c r="DF1637" s="282"/>
      <c r="DG1637" s="282"/>
      <c r="DH1637" s="282"/>
      <c r="DI1637" s="282"/>
      <c r="DJ1637" s="282"/>
      <c r="EF1637" s="495" t="str">
        <f>""&amp;(MID(数据表!AZ1637,1,MIN(FIND({"(";"（"},数据表!AZ1637&amp;"(（",1)-1)))&amp;""</f>
        <v/>
      </c>
      <c r="EG1637" s="495" t="str">
        <f>""&amp;(MID(数据表!AZ1637,1,MIN(FIND({0;1;2;3;4;5;6;7;8;9},数据表!AZ1637&amp;"1234567890",1)-1)))&amp;""</f>
        <v/>
      </c>
    </row>
    <row r="1638" spans="2:137" s="310" customFormat="1" ht="12" customHeight="1">
      <c r="B1638" s="286"/>
      <c r="C1638" s="286"/>
      <c r="D1638" s="286"/>
      <c r="E1638" s="479"/>
      <c r="F1638" s="282"/>
      <c r="G1638" s="283"/>
      <c r="H1638" s="421"/>
      <c r="I1638" s="421"/>
      <c r="J1638" s="283"/>
      <c r="K1638" s="421"/>
      <c r="L1638" s="282"/>
      <c r="N1638" s="282"/>
      <c r="S1638" s="282"/>
      <c r="T1638" s="283"/>
      <c r="U1638" s="283"/>
      <c r="V1638" s="283"/>
      <c r="W1638" s="283"/>
      <c r="X1638" s="283"/>
      <c r="Y1638" s="282"/>
      <c r="Z1638" s="282"/>
      <c r="AA1638" s="283"/>
      <c r="AB1638" s="282"/>
      <c r="AC1638" s="282"/>
      <c r="AD1638" s="282"/>
      <c r="AE1638" s="282"/>
      <c r="AF1638" s="283"/>
      <c r="AG1638" s="402"/>
      <c r="AH1638" s="283"/>
      <c r="AI1638" s="283"/>
      <c r="AJ1638" s="283"/>
      <c r="AK1638" s="283"/>
      <c r="AL1638" s="283"/>
      <c r="AM1638" s="282"/>
      <c r="AN1638" s="282"/>
      <c r="AO1638" s="282"/>
      <c r="AP1638" s="282"/>
      <c r="AQ1638" s="282"/>
      <c r="AR1638" s="282"/>
      <c r="AT1638" s="283"/>
      <c r="AU1638" s="283"/>
      <c r="AV1638" s="283"/>
      <c r="AW1638" s="283"/>
      <c r="AY1638" s="283"/>
      <c r="AZ1638" s="282"/>
      <c r="BA1638" s="283"/>
      <c r="BB1638" s="282"/>
      <c r="BC1638" s="282"/>
      <c r="BD1638" s="282"/>
      <c r="BE1638" s="283"/>
      <c r="BG1638" s="282"/>
      <c r="BH1638" s="282"/>
      <c r="BI1638" s="282"/>
      <c r="BL1638" s="421"/>
      <c r="BM1638" s="424"/>
      <c r="BN1638" s="424"/>
      <c r="BO1638" s="424"/>
      <c r="BP1638" s="424"/>
      <c r="BQ1638" s="421"/>
      <c r="BR1638" s="421"/>
      <c r="BV1638" s="282"/>
      <c r="BW1638" s="283"/>
      <c r="BY1638" s="283"/>
      <c r="BZ1638" s="283"/>
      <c r="CA1638" s="283"/>
      <c r="CB1638" s="282"/>
      <c r="CC1638" s="282"/>
      <c r="CD1638" s="282"/>
      <c r="CE1638" s="282"/>
      <c r="CG1638" s="427"/>
      <c r="CH1638" s="402"/>
      <c r="CI1638" s="424"/>
      <c r="CJ1638" s="282"/>
      <c r="CK1638" s="282"/>
      <c r="CL1638" s="283"/>
      <c r="CM1638" s="283"/>
      <c r="CP1638" s="282"/>
      <c r="DC1638" s="282"/>
      <c r="DD1638" s="282"/>
      <c r="DE1638" s="282"/>
      <c r="DF1638" s="282"/>
      <c r="DG1638" s="282"/>
      <c r="DH1638" s="282"/>
      <c r="DI1638" s="282"/>
      <c r="DJ1638" s="282"/>
      <c r="EF1638" s="495" t="str">
        <f>""&amp;(MID(数据表!AZ1638,1,MIN(FIND({"(";"（"},数据表!AZ1638&amp;"(（",1)-1)))&amp;""</f>
        <v/>
      </c>
      <c r="EG1638" s="495" t="str">
        <f>""&amp;(MID(数据表!AZ1638,1,MIN(FIND({0;1;2;3;4;5;6;7;8;9},数据表!AZ1638&amp;"1234567890",1)-1)))&amp;""</f>
        <v/>
      </c>
    </row>
    <row r="1639" spans="2:137" s="310" customFormat="1" ht="12" customHeight="1">
      <c r="B1639" s="286"/>
      <c r="C1639" s="286"/>
      <c r="D1639" s="286"/>
      <c r="E1639" s="479"/>
      <c r="F1639" s="282"/>
      <c r="G1639" s="283"/>
      <c r="H1639" s="421"/>
      <c r="I1639" s="421"/>
      <c r="J1639" s="283"/>
      <c r="K1639" s="421"/>
      <c r="L1639" s="282"/>
      <c r="N1639" s="282"/>
      <c r="S1639" s="282"/>
      <c r="T1639" s="283"/>
      <c r="U1639" s="283"/>
      <c r="V1639" s="283"/>
      <c r="W1639" s="283"/>
      <c r="X1639" s="283"/>
      <c r="Y1639" s="282"/>
      <c r="Z1639" s="282"/>
      <c r="AA1639" s="283"/>
      <c r="AB1639" s="282"/>
      <c r="AC1639" s="282"/>
      <c r="AD1639" s="282"/>
      <c r="AE1639" s="282"/>
      <c r="AF1639" s="283"/>
      <c r="AG1639" s="402"/>
      <c r="AH1639" s="283"/>
      <c r="AI1639" s="283"/>
      <c r="AJ1639" s="283"/>
      <c r="AK1639" s="283"/>
      <c r="AL1639" s="283"/>
      <c r="AM1639" s="282"/>
      <c r="AN1639" s="282"/>
      <c r="AO1639" s="282"/>
      <c r="AP1639" s="282"/>
      <c r="AQ1639" s="282"/>
      <c r="AR1639" s="282"/>
      <c r="AT1639" s="283"/>
      <c r="AU1639" s="283"/>
      <c r="AV1639" s="283"/>
      <c r="AW1639" s="283"/>
      <c r="AY1639" s="283"/>
      <c r="AZ1639" s="282"/>
      <c r="BA1639" s="283"/>
      <c r="BB1639" s="282"/>
      <c r="BC1639" s="282"/>
      <c r="BD1639" s="282"/>
      <c r="BE1639" s="283"/>
      <c r="BG1639" s="282"/>
      <c r="BH1639" s="282"/>
      <c r="BI1639" s="282"/>
      <c r="BL1639" s="421"/>
      <c r="BM1639" s="424"/>
      <c r="BN1639" s="424"/>
      <c r="BO1639" s="424"/>
      <c r="BP1639" s="424"/>
      <c r="BQ1639" s="421"/>
      <c r="BR1639" s="421"/>
      <c r="BV1639" s="282"/>
      <c r="BW1639" s="283"/>
      <c r="BY1639" s="283"/>
      <c r="BZ1639" s="283"/>
      <c r="CA1639" s="283"/>
      <c r="CB1639" s="282"/>
      <c r="CC1639" s="282"/>
      <c r="CD1639" s="282"/>
      <c r="CE1639" s="282"/>
      <c r="CG1639" s="427"/>
      <c r="CH1639" s="402"/>
      <c r="CI1639" s="424"/>
      <c r="CJ1639" s="282"/>
      <c r="CK1639" s="282"/>
      <c r="CL1639" s="283"/>
      <c r="CM1639" s="283"/>
      <c r="CP1639" s="282"/>
      <c r="DC1639" s="282"/>
      <c r="DD1639" s="282"/>
      <c r="DE1639" s="282"/>
      <c r="DF1639" s="282"/>
      <c r="DG1639" s="282"/>
      <c r="DH1639" s="282"/>
      <c r="DI1639" s="282"/>
      <c r="DJ1639" s="282"/>
      <c r="EF1639" s="495" t="str">
        <f>""&amp;(MID(数据表!AZ1639,1,MIN(FIND({"(";"（"},数据表!AZ1639&amp;"(（",1)-1)))&amp;""</f>
        <v/>
      </c>
      <c r="EG1639" s="495" t="str">
        <f>""&amp;(MID(数据表!AZ1639,1,MIN(FIND({0;1;2;3;4;5;6;7;8;9},数据表!AZ1639&amp;"1234567890",1)-1)))&amp;""</f>
        <v/>
      </c>
    </row>
    <row r="1640" spans="2:137" s="310" customFormat="1" ht="12" customHeight="1">
      <c r="B1640" s="286"/>
      <c r="C1640" s="286"/>
      <c r="D1640" s="286"/>
      <c r="E1640" s="479"/>
      <c r="F1640" s="282"/>
      <c r="G1640" s="283"/>
      <c r="H1640" s="421"/>
      <c r="I1640" s="421"/>
      <c r="J1640" s="283"/>
      <c r="K1640" s="421"/>
      <c r="L1640" s="282"/>
      <c r="N1640" s="282"/>
      <c r="S1640" s="282"/>
      <c r="T1640" s="283"/>
      <c r="U1640" s="283"/>
      <c r="V1640" s="283"/>
      <c r="W1640" s="283"/>
      <c r="X1640" s="283"/>
      <c r="Y1640" s="282"/>
      <c r="Z1640" s="282"/>
      <c r="AA1640" s="283"/>
      <c r="AB1640" s="282"/>
      <c r="AC1640" s="282"/>
      <c r="AD1640" s="282"/>
      <c r="AE1640" s="282"/>
      <c r="AF1640" s="283"/>
      <c r="AG1640" s="402"/>
      <c r="AH1640" s="283"/>
      <c r="AI1640" s="283"/>
      <c r="AJ1640" s="283"/>
      <c r="AK1640" s="283"/>
      <c r="AL1640" s="283"/>
      <c r="AM1640" s="282"/>
      <c r="AN1640" s="282"/>
      <c r="AO1640" s="282"/>
      <c r="AP1640" s="282"/>
      <c r="AQ1640" s="282"/>
      <c r="AR1640" s="282"/>
      <c r="AT1640" s="283"/>
      <c r="AU1640" s="283"/>
      <c r="AV1640" s="283"/>
      <c r="AW1640" s="283"/>
      <c r="AY1640" s="283"/>
      <c r="AZ1640" s="282"/>
      <c r="BA1640" s="283"/>
      <c r="BB1640" s="282"/>
      <c r="BC1640" s="282"/>
      <c r="BD1640" s="282"/>
      <c r="BE1640" s="283"/>
      <c r="BG1640" s="282"/>
      <c r="BH1640" s="282"/>
      <c r="BI1640" s="282"/>
      <c r="BL1640" s="421"/>
      <c r="BM1640" s="424"/>
      <c r="BN1640" s="424"/>
      <c r="BO1640" s="424"/>
      <c r="BP1640" s="424"/>
      <c r="BQ1640" s="421"/>
      <c r="BR1640" s="421"/>
      <c r="BV1640" s="282"/>
      <c r="BW1640" s="283"/>
      <c r="BY1640" s="283"/>
      <c r="BZ1640" s="283"/>
      <c r="CA1640" s="283"/>
      <c r="CB1640" s="282"/>
      <c r="CC1640" s="282"/>
      <c r="CD1640" s="282"/>
      <c r="CE1640" s="282"/>
      <c r="CG1640" s="427"/>
      <c r="CH1640" s="402"/>
      <c r="CI1640" s="424"/>
      <c r="CJ1640" s="282"/>
      <c r="CK1640" s="282"/>
      <c r="CL1640" s="283"/>
      <c r="CM1640" s="283"/>
      <c r="CP1640" s="282"/>
      <c r="DC1640" s="282"/>
      <c r="DD1640" s="282"/>
      <c r="DE1640" s="282"/>
      <c r="DF1640" s="282"/>
      <c r="DG1640" s="282"/>
      <c r="DH1640" s="282"/>
      <c r="DI1640" s="282"/>
      <c r="DJ1640" s="282"/>
      <c r="EF1640" s="495" t="str">
        <f>""&amp;(MID(数据表!AZ1640,1,MIN(FIND({"(";"（"},数据表!AZ1640&amp;"(（",1)-1)))&amp;""</f>
        <v/>
      </c>
      <c r="EG1640" s="495" t="str">
        <f>""&amp;(MID(数据表!AZ1640,1,MIN(FIND({0;1;2;3;4;5;6;7;8;9},数据表!AZ1640&amp;"1234567890",1)-1)))&amp;""</f>
        <v/>
      </c>
    </row>
    <row r="1641" spans="2:137" s="310" customFormat="1" ht="12" customHeight="1">
      <c r="B1641" s="286"/>
      <c r="C1641" s="286"/>
      <c r="D1641" s="286"/>
      <c r="E1641" s="479"/>
      <c r="F1641" s="282"/>
      <c r="G1641" s="283"/>
      <c r="H1641" s="421"/>
      <c r="I1641" s="421"/>
      <c r="J1641" s="283"/>
      <c r="K1641" s="421"/>
      <c r="L1641" s="282"/>
      <c r="N1641" s="282"/>
      <c r="S1641" s="282"/>
      <c r="T1641" s="283"/>
      <c r="U1641" s="283"/>
      <c r="V1641" s="283"/>
      <c r="W1641" s="283"/>
      <c r="X1641" s="283"/>
      <c r="Y1641" s="282"/>
      <c r="Z1641" s="282"/>
      <c r="AA1641" s="283"/>
      <c r="AB1641" s="282"/>
      <c r="AC1641" s="282"/>
      <c r="AD1641" s="282"/>
      <c r="AE1641" s="282"/>
      <c r="AF1641" s="283"/>
      <c r="AG1641" s="402"/>
      <c r="AH1641" s="283"/>
      <c r="AI1641" s="283"/>
      <c r="AJ1641" s="283"/>
      <c r="AK1641" s="283"/>
      <c r="AL1641" s="283"/>
      <c r="AM1641" s="282"/>
      <c r="AN1641" s="282"/>
      <c r="AO1641" s="282"/>
      <c r="AP1641" s="282"/>
      <c r="AQ1641" s="282"/>
      <c r="AR1641" s="282"/>
      <c r="AT1641" s="283"/>
      <c r="AU1641" s="283"/>
      <c r="AV1641" s="283"/>
      <c r="AW1641" s="283"/>
      <c r="AY1641" s="283"/>
      <c r="AZ1641" s="282"/>
      <c r="BA1641" s="283"/>
      <c r="BB1641" s="282"/>
      <c r="BC1641" s="282"/>
      <c r="BD1641" s="282"/>
      <c r="BE1641" s="283"/>
      <c r="BG1641" s="282"/>
      <c r="BH1641" s="282"/>
      <c r="BI1641" s="282"/>
      <c r="BL1641" s="421"/>
      <c r="BM1641" s="424"/>
      <c r="BN1641" s="424"/>
      <c r="BO1641" s="424"/>
      <c r="BP1641" s="424"/>
      <c r="BQ1641" s="421"/>
      <c r="BR1641" s="421"/>
      <c r="BV1641" s="282"/>
      <c r="BW1641" s="283"/>
      <c r="BY1641" s="283"/>
      <c r="BZ1641" s="283"/>
      <c r="CA1641" s="283"/>
      <c r="CB1641" s="282"/>
      <c r="CC1641" s="282"/>
      <c r="CD1641" s="282"/>
      <c r="CE1641" s="282"/>
      <c r="CG1641" s="427"/>
      <c r="CH1641" s="402"/>
      <c r="CI1641" s="424"/>
      <c r="CJ1641" s="282"/>
      <c r="CK1641" s="282"/>
      <c r="CL1641" s="283"/>
      <c r="CM1641" s="283"/>
      <c r="CP1641" s="282"/>
      <c r="DC1641" s="282"/>
      <c r="DD1641" s="282"/>
      <c r="DE1641" s="282"/>
      <c r="DF1641" s="282"/>
      <c r="DG1641" s="282"/>
      <c r="DH1641" s="282"/>
      <c r="DI1641" s="282"/>
      <c r="DJ1641" s="282"/>
      <c r="EF1641" s="495" t="str">
        <f>""&amp;(MID(数据表!AZ1641,1,MIN(FIND({"(";"（"},数据表!AZ1641&amp;"(（",1)-1)))&amp;""</f>
        <v/>
      </c>
      <c r="EG1641" s="495" t="str">
        <f>""&amp;(MID(数据表!AZ1641,1,MIN(FIND({0;1;2;3;4;5;6;7;8;9},数据表!AZ1641&amp;"1234567890",1)-1)))&amp;""</f>
        <v/>
      </c>
    </row>
    <row r="1642" spans="2:137" s="310" customFormat="1" ht="12" customHeight="1">
      <c r="B1642" s="286"/>
      <c r="C1642" s="286"/>
      <c r="D1642" s="286"/>
      <c r="E1642" s="479"/>
      <c r="F1642" s="282"/>
      <c r="G1642" s="283"/>
      <c r="H1642" s="421"/>
      <c r="I1642" s="421"/>
      <c r="J1642" s="283"/>
      <c r="K1642" s="421"/>
      <c r="L1642" s="282"/>
      <c r="N1642" s="282"/>
      <c r="S1642" s="282"/>
      <c r="T1642" s="283"/>
      <c r="U1642" s="283"/>
      <c r="V1642" s="283"/>
      <c r="W1642" s="283"/>
      <c r="X1642" s="283"/>
      <c r="Y1642" s="282"/>
      <c r="Z1642" s="282"/>
      <c r="AA1642" s="283"/>
      <c r="AB1642" s="282"/>
      <c r="AC1642" s="282"/>
      <c r="AD1642" s="282"/>
      <c r="AE1642" s="282"/>
      <c r="AF1642" s="283"/>
      <c r="AG1642" s="402"/>
      <c r="AH1642" s="283"/>
      <c r="AI1642" s="283"/>
      <c r="AJ1642" s="283"/>
      <c r="AK1642" s="283"/>
      <c r="AL1642" s="283"/>
      <c r="AM1642" s="282"/>
      <c r="AN1642" s="282"/>
      <c r="AO1642" s="282"/>
      <c r="AP1642" s="282"/>
      <c r="AQ1642" s="282"/>
      <c r="AR1642" s="282"/>
      <c r="AT1642" s="283"/>
      <c r="AU1642" s="283"/>
      <c r="AV1642" s="283"/>
      <c r="AW1642" s="283"/>
      <c r="AY1642" s="283"/>
      <c r="AZ1642" s="282"/>
      <c r="BA1642" s="283"/>
      <c r="BB1642" s="282"/>
      <c r="BC1642" s="282"/>
      <c r="BD1642" s="282"/>
      <c r="BE1642" s="283"/>
      <c r="BG1642" s="282"/>
      <c r="BH1642" s="282"/>
      <c r="BI1642" s="282"/>
      <c r="BL1642" s="421"/>
      <c r="BM1642" s="424"/>
      <c r="BN1642" s="424"/>
      <c r="BO1642" s="424"/>
      <c r="BP1642" s="424"/>
      <c r="BQ1642" s="421"/>
      <c r="BR1642" s="421"/>
      <c r="BV1642" s="282"/>
      <c r="BW1642" s="283"/>
      <c r="BY1642" s="283"/>
      <c r="BZ1642" s="283"/>
      <c r="CA1642" s="283"/>
      <c r="CB1642" s="282"/>
      <c r="CC1642" s="282"/>
      <c r="CD1642" s="282"/>
      <c r="CE1642" s="282"/>
      <c r="CG1642" s="427"/>
      <c r="CH1642" s="402"/>
      <c r="CI1642" s="424"/>
      <c r="CJ1642" s="282"/>
      <c r="CK1642" s="282"/>
      <c r="CL1642" s="283"/>
      <c r="CM1642" s="283"/>
      <c r="CP1642" s="282"/>
      <c r="DC1642" s="282"/>
      <c r="DD1642" s="282"/>
      <c r="DE1642" s="282"/>
      <c r="DF1642" s="282"/>
      <c r="DG1642" s="282"/>
      <c r="DH1642" s="282"/>
      <c r="DI1642" s="282"/>
      <c r="DJ1642" s="282"/>
      <c r="EF1642" s="495" t="str">
        <f>""&amp;(MID(数据表!AZ1642,1,MIN(FIND({"(";"（"},数据表!AZ1642&amp;"(（",1)-1)))&amp;""</f>
        <v/>
      </c>
      <c r="EG1642" s="495" t="str">
        <f>""&amp;(MID(数据表!AZ1642,1,MIN(FIND({0;1;2;3;4;5;6;7;8;9},数据表!AZ1642&amp;"1234567890",1)-1)))&amp;""</f>
        <v/>
      </c>
    </row>
    <row r="1643" spans="2:137" s="310" customFormat="1" ht="12" customHeight="1">
      <c r="B1643" s="286"/>
      <c r="C1643" s="286"/>
      <c r="D1643" s="286"/>
      <c r="E1643" s="479"/>
      <c r="F1643" s="282"/>
      <c r="G1643" s="283"/>
      <c r="H1643" s="421"/>
      <c r="I1643" s="421"/>
      <c r="J1643" s="283"/>
      <c r="K1643" s="421"/>
      <c r="L1643" s="282"/>
      <c r="N1643" s="282"/>
      <c r="S1643" s="282"/>
      <c r="T1643" s="283"/>
      <c r="U1643" s="283"/>
      <c r="V1643" s="283"/>
      <c r="W1643" s="283"/>
      <c r="X1643" s="283"/>
      <c r="Y1643" s="282"/>
      <c r="Z1643" s="282"/>
      <c r="AA1643" s="283"/>
      <c r="AB1643" s="282"/>
      <c r="AC1643" s="282"/>
      <c r="AD1643" s="282"/>
      <c r="AE1643" s="282"/>
      <c r="AF1643" s="283"/>
      <c r="AG1643" s="402"/>
      <c r="AH1643" s="283"/>
      <c r="AI1643" s="283"/>
      <c r="AJ1643" s="283"/>
      <c r="AK1643" s="283"/>
      <c r="AL1643" s="283"/>
      <c r="AM1643" s="282"/>
      <c r="AN1643" s="282"/>
      <c r="AO1643" s="282"/>
      <c r="AP1643" s="282"/>
      <c r="AQ1643" s="282"/>
      <c r="AR1643" s="282"/>
      <c r="AT1643" s="283"/>
      <c r="AU1643" s="283"/>
      <c r="AV1643" s="283"/>
      <c r="AW1643" s="283"/>
      <c r="AY1643" s="283"/>
      <c r="AZ1643" s="282"/>
      <c r="BA1643" s="283"/>
      <c r="BB1643" s="282"/>
      <c r="BC1643" s="282"/>
      <c r="BD1643" s="282"/>
      <c r="BE1643" s="283"/>
      <c r="BG1643" s="282"/>
      <c r="BH1643" s="282"/>
      <c r="BI1643" s="282"/>
      <c r="BL1643" s="421"/>
      <c r="BM1643" s="424"/>
      <c r="BN1643" s="424"/>
      <c r="BO1643" s="424"/>
      <c r="BP1643" s="424"/>
      <c r="BQ1643" s="421"/>
      <c r="BR1643" s="421"/>
      <c r="BV1643" s="282"/>
      <c r="BW1643" s="283"/>
      <c r="BY1643" s="283"/>
      <c r="BZ1643" s="283"/>
      <c r="CA1643" s="283"/>
      <c r="CB1643" s="282"/>
      <c r="CC1643" s="282"/>
      <c r="CD1643" s="282"/>
      <c r="CE1643" s="282"/>
      <c r="CG1643" s="427"/>
      <c r="CH1643" s="402"/>
      <c r="CI1643" s="424"/>
      <c r="CJ1643" s="282"/>
      <c r="CK1643" s="282"/>
      <c r="CL1643" s="283"/>
      <c r="CM1643" s="283"/>
      <c r="CP1643" s="282"/>
      <c r="DC1643" s="282"/>
      <c r="DD1643" s="282"/>
      <c r="DE1643" s="282"/>
      <c r="DF1643" s="282"/>
      <c r="DG1643" s="282"/>
      <c r="DH1643" s="282"/>
      <c r="DI1643" s="282"/>
      <c r="DJ1643" s="282"/>
      <c r="EF1643" s="495" t="str">
        <f>""&amp;(MID(数据表!AZ1643,1,MIN(FIND({"(";"（"},数据表!AZ1643&amp;"(（",1)-1)))&amp;""</f>
        <v/>
      </c>
      <c r="EG1643" s="495" t="str">
        <f>""&amp;(MID(数据表!AZ1643,1,MIN(FIND({0;1;2;3;4;5;6;7;8;9},数据表!AZ1643&amp;"1234567890",1)-1)))&amp;""</f>
        <v/>
      </c>
    </row>
    <row r="1644" spans="2:137" s="310" customFormat="1" ht="12" customHeight="1">
      <c r="B1644" s="286"/>
      <c r="C1644" s="286"/>
      <c r="D1644" s="286"/>
      <c r="E1644" s="479"/>
      <c r="F1644" s="282"/>
      <c r="G1644" s="283"/>
      <c r="H1644" s="421"/>
      <c r="I1644" s="421"/>
      <c r="J1644" s="283"/>
      <c r="K1644" s="421"/>
      <c r="L1644" s="282"/>
      <c r="N1644" s="282"/>
      <c r="S1644" s="282"/>
      <c r="T1644" s="283"/>
      <c r="U1644" s="283"/>
      <c r="V1644" s="283"/>
      <c r="W1644" s="283"/>
      <c r="X1644" s="283"/>
      <c r="Y1644" s="282"/>
      <c r="Z1644" s="282"/>
      <c r="AA1644" s="283"/>
      <c r="AB1644" s="282"/>
      <c r="AC1644" s="282"/>
      <c r="AD1644" s="282"/>
      <c r="AE1644" s="282"/>
      <c r="AF1644" s="283"/>
      <c r="AG1644" s="402"/>
      <c r="AH1644" s="283"/>
      <c r="AI1644" s="283"/>
      <c r="AJ1644" s="283"/>
      <c r="AK1644" s="283"/>
      <c r="AL1644" s="283"/>
      <c r="AM1644" s="282"/>
      <c r="AN1644" s="282"/>
      <c r="AO1644" s="282"/>
      <c r="AP1644" s="282"/>
      <c r="AQ1644" s="282"/>
      <c r="AR1644" s="282"/>
      <c r="AT1644" s="283"/>
      <c r="AU1644" s="283"/>
      <c r="AV1644" s="283"/>
      <c r="AW1644" s="283"/>
      <c r="AY1644" s="283"/>
      <c r="AZ1644" s="282"/>
      <c r="BA1644" s="283"/>
      <c r="BB1644" s="282"/>
      <c r="BC1644" s="282"/>
      <c r="BD1644" s="282"/>
      <c r="BE1644" s="283"/>
      <c r="BG1644" s="282"/>
      <c r="BH1644" s="282"/>
      <c r="BI1644" s="282"/>
      <c r="BL1644" s="421"/>
      <c r="BM1644" s="424"/>
      <c r="BN1644" s="424"/>
      <c r="BO1644" s="424"/>
      <c r="BP1644" s="424"/>
      <c r="BQ1644" s="421"/>
      <c r="BR1644" s="421"/>
      <c r="BV1644" s="282"/>
      <c r="BW1644" s="283"/>
      <c r="BY1644" s="283"/>
      <c r="BZ1644" s="283"/>
      <c r="CA1644" s="283"/>
      <c r="CB1644" s="282"/>
      <c r="CC1644" s="282"/>
      <c r="CD1644" s="282"/>
      <c r="CE1644" s="282"/>
      <c r="CG1644" s="427"/>
      <c r="CH1644" s="402"/>
      <c r="CI1644" s="424"/>
      <c r="CJ1644" s="282"/>
      <c r="CK1644" s="282"/>
      <c r="CL1644" s="283"/>
      <c r="CM1644" s="283"/>
      <c r="CP1644" s="282"/>
      <c r="DC1644" s="282"/>
      <c r="DD1644" s="282"/>
      <c r="DE1644" s="282"/>
      <c r="DF1644" s="282"/>
      <c r="DG1644" s="282"/>
      <c r="DH1644" s="282"/>
      <c r="DI1644" s="282"/>
      <c r="DJ1644" s="282"/>
      <c r="EF1644" s="495" t="str">
        <f>""&amp;(MID(数据表!AZ1644,1,MIN(FIND({"(";"（"},数据表!AZ1644&amp;"(（",1)-1)))&amp;""</f>
        <v/>
      </c>
      <c r="EG1644" s="495" t="str">
        <f>""&amp;(MID(数据表!AZ1644,1,MIN(FIND({0;1;2;3;4;5;6;7;8;9},数据表!AZ1644&amp;"1234567890",1)-1)))&amp;""</f>
        <v/>
      </c>
    </row>
    <row r="1645" spans="2:137" s="310" customFormat="1" ht="12" customHeight="1">
      <c r="B1645" s="286"/>
      <c r="C1645" s="286"/>
      <c r="D1645" s="286"/>
      <c r="E1645" s="479"/>
      <c r="F1645" s="282"/>
      <c r="G1645" s="283"/>
      <c r="H1645" s="421"/>
      <c r="I1645" s="421"/>
      <c r="J1645" s="283"/>
      <c r="K1645" s="421"/>
      <c r="L1645" s="282"/>
      <c r="N1645" s="282"/>
      <c r="S1645" s="282"/>
      <c r="T1645" s="283"/>
      <c r="U1645" s="283"/>
      <c r="V1645" s="283"/>
      <c r="W1645" s="283"/>
      <c r="X1645" s="283"/>
      <c r="Y1645" s="282"/>
      <c r="Z1645" s="282"/>
      <c r="AA1645" s="283"/>
      <c r="AB1645" s="282"/>
      <c r="AC1645" s="282"/>
      <c r="AD1645" s="282"/>
      <c r="AE1645" s="282"/>
      <c r="AF1645" s="283"/>
      <c r="AG1645" s="402"/>
      <c r="AH1645" s="283"/>
      <c r="AI1645" s="283"/>
      <c r="AJ1645" s="283"/>
      <c r="AK1645" s="283"/>
      <c r="AL1645" s="283"/>
      <c r="AM1645" s="282"/>
      <c r="AN1645" s="282"/>
      <c r="AO1645" s="282"/>
      <c r="AP1645" s="282"/>
      <c r="AQ1645" s="282"/>
      <c r="AR1645" s="282"/>
      <c r="AT1645" s="283"/>
      <c r="AU1645" s="283"/>
      <c r="AV1645" s="283"/>
      <c r="AW1645" s="283"/>
      <c r="AY1645" s="283"/>
      <c r="AZ1645" s="282"/>
      <c r="BA1645" s="283"/>
      <c r="BB1645" s="282"/>
      <c r="BC1645" s="282"/>
      <c r="BD1645" s="282"/>
      <c r="BE1645" s="283"/>
      <c r="BG1645" s="282"/>
      <c r="BH1645" s="282"/>
      <c r="BI1645" s="282"/>
      <c r="BL1645" s="421"/>
      <c r="BM1645" s="424"/>
      <c r="BN1645" s="424"/>
      <c r="BO1645" s="424"/>
      <c r="BP1645" s="424"/>
      <c r="BQ1645" s="421"/>
      <c r="BR1645" s="421"/>
      <c r="BV1645" s="282"/>
      <c r="BW1645" s="283"/>
      <c r="BY1645" s="283"/>
      <c r="BZ1645" s="283"/>
      <c r="CA1645" s="283"/>
      <c r="CB1645" s="282"/>
      <c r="CC1645" s="282"/>
      <c r="CD1645" s="282"/>
      <c r="CE1645" s="282"/>
      <c r="CG1645" s="427"/>
      <c r="CH1645" s="402"/>
      <c r="CI1645" s="424"/>
      <c r="CJ1645" s="282"/>
      <c r="CK1645" s="282"/>
      <c r="CL1645" s="283"/>
      <c r="CM1645" s="283"/>
      <c r="CP1645" s="282"/>
      <c r="DC1645" s="282"/>
      <c r="DD1645" s="282"/>
      <c r="DE1645" s="282"/>
      <c r="DF1645" s="282"/>
      <c r="DG1645" s="282"/>
      <c r="DH1645" s="282"/>
      <c r="DI1645" s="282"/>
      <c r="DJ1645" s="282"/>
      <c r="EF1645" s="495" t="str">
        <f>""&amp;(MID(数据表!AZ1645,1,MIN(FIND({"(";"（"},数据表!AZ1645&amp;"(（",1)-1)))&amp;""</f>
        <v/>
      </c>
      <c r="EG1645" s="495" t="str">
        <f>""&amp;(MID(数据表!AZ1645,1,MIN(FIND({0;1;2;3;4;5;6;7;8;9},数据表!AZ1645&amp;"1234567890",1)-1)))&amp;""</f>
        <v/>
      </c>
    </row>
    <row r="1646" spans="2:137" s="310" customFormat="1" ht="12" customHeight="1">
      <c r="B1646" s="286"/>
      <c r="C1646" s="286"/>
      <c r="D1646" s="286"/>
      <c r="E1646" s="479"/>
      <c r="F1646" s="282"/>
      <c r="G1646" s="283"/>
      <c r="H1646" s="421"/>
      <c r="I1646" s="421"/>
      <c r="J1646" s="283"/>
      <c r="K1646" s="421"/>
      <c r="L1646" s="282"/>
      <c r="N1646" s="282"/>
      <c r="S1646" s="282"/>
      <c r="T1646" s="283"/>
      <c r="U1646" s="283"/>
      <c r="V1646" s="283"/>
      <c r="W1646" s="283"/>
      <c r="X1646" s="283"/>
      <c r="Y1646" s="282"/>
      <c r="Z1646" s="282"/>
      <c r="AA1646" s="283"/>
      <c r="AB1646" s="282"/>
      <c r="AC1646" s="282"/>
      <c r="AD1646" s="282"/>
      <c r="AE1646" s="282"/>
      <c r="AF1646" s="283"/>
      <c r="AG1646" s="402"/>
      <c r="AH1646" s="283"/>
      <c r="AI1646" s="283"/>
      <c r="AJ1646" s="283"/>
      <c r="AK1646" s="283"/>
      <c r="AL1646" s="283"/>
      <c r="AM1646" s="282"/>
      <c r="AN1646" s="282"/>
      <c r="AO1646" s="282"/>
      <c r="AP1646" s="282"/>
      <c r="AQ1646" s="282"/>
      <c r="AR1646" s="282"/>
      <c r="AT1646" s="283"/>
      <c r="AU1646" s="283"/>
      <c r="AV1646" s="283"/>
      <c r="AW1646" s="283"/>
      <c r="AY1646" s="283"/>
      <c r="AZ1646" s="282"/>
      <c r="BA1646" s="283"/>
      <c r="BB1646" s="282"/>
      <c r="BC1646" s="282"/>
      <c r="BD1646" s="282"/>
      <c r="BE1646" s="283"/>
      <c r="BG1646" s="282"/>
      <c r="BH1646" s="282"/>
      <c r="BI1646" s="282"/>
      <c r="BL1646" s="421"/>
      <c r="BM1646" s="424"/>
      <c r="BN1646" s="424"/>
      <c r="BO1646" s="424"/>
      <c r="BP1646" s="424"/>
      <c r="BQ1646" s="421"/>
      <c r="BR1646" s="421"/>
      <c r="BV1646" s="282"/>
      <c r="BW1646" s="283"/>
      <c r="BY1646" s="283"/>
      <c r="BZ1646" s="283"/>
      <c r="CA1646" s="283"/>
      <c r="CB1646" s="282"/>
      <c r="CC1646" s="282"/>
      <c r="CD1646" s="282"/>
      <c r="CE1646" s="282"/>
      <c r="CG1646" s="427"/>
      <c r="CH1646" s="402"/>
      <c r="CI1646" s="424"/>
      <c r="CJ1646" s="282"/>
      <c r="CK1646" s="282"/>
      <c r="CL1646" s="283"/>
      <c r="CM1646" s="283"/>
      <c r="CP1646" s="282"/>
      <c r="DC1646" s="282"/>
      <c r="DD1646" s="282"/>
      <c r="DE1646" s="282"/>
      <c r="DF1646" s="282"/>
      <c r="DG1646" s="282"/>
      <c r="DH1646" s="282"/>
      <c r="DI1646" s="282"/>
      <c r="DJ1646" s="282"/>
      <c r="EF1646" s="495" t="str">
        <f>""&amp;(MID(数据表!AZ1646,1,MIN(FIND({"(";"（"},数据表!AZ1646&amp;"(（",1)-1)))&amp;""</f>
        <v/>
      </c>
      <c r="EG1646" s="495" t="str">
        <f>""&amp;(MID(数据表!AZ1646,1,MIN(FIND({0;1;2;3;4;5;6;7;8;9},数据表!AZ1646&amp;"1234567890",1)-1)))&amp;""</f>
        <v/>
      </c>
    </row>
    <row r="1647" spans="2:137" s="310" customFormat="1" ht="12" customHeight="1">
      <c r="B1647" s="286"/>
      <c r="C1647" s="286"/>
      <c r="D1647" s="286"/>
      <c r="E1647" s="479"/>
      <c r="F1647" s="282"/>
      <c r="G1647" s="283"/>
      <c r="H1647" s="421"/>
      <c r="I1647" s="421"/>
      <c r="J1647" s="283"/>
      <c r="K1647" s="421"/>
      <c r="L1647" s="282"/>
      <c r="N1647" s="282"/>
      <c r="S1647" s="282"/>
      <c r="T1647" s="283"/>
      <c r="U1647" s="283"/>
      <c r="V1647" s="283"/>
      <c r="W1647" s="283"/>
      <c r="X1647" s="283"/>
      <c r="Y1647" s="282"/>
      <c r="Z1647" s="282"/>
      <c r="AA1647" s="283"/>
      <c r="AB1647" s="282"/>
      <c r="AC1647" s="282"/>
      <c r="AD1647" s="282"/>
      <c r="AE1647" s="282"/>
      <c r="AF1647" s="283"/>
      <c r="AG1647" s="402"/>
      <c r="AH1647" s="283"/>
      <c r="AI1647" s="283"/>
      <c r="AJ1647" s="283"/>
      <c r="AK1647" s="283"/>
      <c r="AL1647" s="283"/>
      <c r="AM1647" s="282"/>
      <c r="AN1647" s="282"/>
      <c r="AO1647" s="282"/>
      <c r="AP1647" s="282"/>
      <c r="AQ1647" s="282"/>
      <c r="AR1647" s="282"/>
      <c r="AT1647" s="283"/>
      <c r="AU1647" s="283"/>
      <c r="AV1647" s="283"/>
      <c r="AW1647" s="283"/>
      <c r="AY1647" s="283"/>
      <c r="AZ1647" s="282"/>
      <c r="BA1647" s="283"/>
      <c r="BB1647" s="282"/>
      <c r="BC1647" s="282"/>
      <c r="BD1647" s="282"/>
      <c r="BE1647" s="283"/>
      <c r="BG1647" s="282"/>
      <c r="BH1647" s="282"/>
      <c r="BI1647" s="282"/>
      <c r="BL1647" s="421"/>
      <c r="BM1647" s="424"/>
      <c r="BN1647" s="424"/>
      <c r="BO1647" s="424"/>
      <c r="BP1647" s="424"/>
      <c r="BQ1647" s="421"/>
      <c r="BR1647" s="421"/>
      <c r="BV1647" s="282"/>
      <c r="BW1647" s="283"/>
      <c r="BY1647" s="283"/>
      <c r="BZ1647" s="283"/>
      <c r="CA1647" s="283"/>
      <c r="CB1647" s="282"/>
      <c r="CC1647" s="282"/>
      <c r="CD1647" s="282"/>
      <c r="CE1647" s="282"/>
      <c r="CG1647" s="427"/>
      <c r="CH1647" s="402"/>
      <c r="CI1647" s="424"/>
      <c r="CJ1647" s="282"/>
      <c r="CK1647" s="282"/>
      <c r="CL1647" s="283"/>
      <c r="CM1647" s="283"/>
      <c r="CP1647" s="282"/>
      <c r="DC1647" s="282"/>
      <c r="DD1647" s="282"/>
      <c r="DE1647" s="282"/>
      <c r="DF1647" s="282"/>
      <c r="DG1647" s="282"/>
      <c r="DH1647" s="282"/>
      <c r="DI1647" s="282"/>
      <c r="DJ1647" s="282"/>
      <c r="EF1647" s="495" t="str">
        <f>""&amp;(MID(数据表!AZ1647,1,MIN(FIND({"(";"（"},数据表!AZ1647&amp;"(（",1)-1)))&amp;""</f>
        <v/>
      </c>
      <c r="EG1647" s="495" t="str">
        <f>""&amp;(MID(数据表!AZ1647,1,MIN(FIND({0;1;2;3;4;5;6;7;8;9},数据表!AZ1647&amp;"1234567890",1)-1)))&amp;""</f>
        <v/>
      </c>
    </row>
    <row r="1648" spans="2:137" s="310" customFormat="1" ht="12" customHeight="1">
      <c r="B1648" s="286"/>
      <c r="C1648" s="286"/>
      <c r="D1648" s="286"/>
      <c r="E1648" s="479"/>
      <c r="F1648" s="282"/>
      <c r="G1648" s="283"/>
      <c r="H1648" s="421"/>
      <c r="I1648" s="421"/>
      <c r="J1648" s="283"/>
      <c r="K1648" s="421"/>
      <c r="L1648" s="282"/>
      <c r="N1648" s="282"/>
      <c r="S1648" s="282"/>
      <c r="T1648" s="283"/>
      <c r="U1648" s="283"/>
      <c r="V1648" s="283"/>
      <c r="W1648" s="283"/>
      <c r="X1648" s="283"/>
      <c r="Y1648" s="282"/>
      <c r="Z1648" s="282"/>
      <c r="AA1648" s="283"/>
      <c r="AB1648" s="282"/>
      <c r="AC1648" s="282"/>
      <c r="AD1648" s="282"/>
      <c r="AE1648" s="282"/>
      <c r="AF1648" s="283"/>
      <c r="AG1648" s="402"/>
      <c r="AH1648" s="283"/>
      <c r="AI1648" s="283"/>
      <c r="AJ1648" s="283"/>
      <c r="AK1648" s="283"/>
      <c r="AL1648" s="283"/>
      <c r="AM1648" s="282"/>
      <c r="AN1648" s="282"/>
      <c r="AO1648" s="282"/>
      <c r="AP1648" s="282"/>
      <c r="AQ1648" s="282"/>
      <c r="AR1648" s="282"/>
      <c r="AT1648" s="283"/>
      <c r="AU1648" s="283"/>
      <c r="AV1648" s="283"/>
      <c r="AW1648" s="283"/>
      <c r="AY1648" s="283"/>
      <c r="AZ1648" s="282"/>
      <c r="BA1648" s="283"/>
      <c r="BB1648" s="282"/>
      <c r="BC1648" s="282"/>
      <c r="BD1648" s="282"/>
      <c r="BE1648" s="283"/>
      <c r="BG1648" s="282"/>
      <c r="BH1648" s="282"/>
      <c r="BI1648" s="282"/>
      <c r="BL1648" s="421"/>
      <c r="BM1648" s="424"/>
      <c r="BN1648" s="424"/>
      <c r="BO1648" s="424"/>
      <c r="BP1648" s="424"/>
      <c r="BQ1648" s="421"/>
      <c r="BR1648" s="421"/>
      <c r="BV1648" s="282"/>
      <c r="BW1648" s="283"/>
      <c r="BY1648" s="283"/>
      <c r="BZ1648" s="283"/>
      <c r="CA1648" s="283"/>
      <c r="CB1648" s="282"/>
      <c r="CC1648" s="282"/>
      <c r="CD1648" s="282"/>
      <c r="CE1648" s="282"/>
      <c r="CG1648" s="427"/>
      <c r="CH1648" s="402"/>
      <c r="CI1648" s="424"/>
      <c r="CJ1648" s="282"/>
      <c r="CK1648" s="282"/>
      <c r="CL1648" s="283"/>
      <c r="CM1648" s="283"/>
      <c r="CP1648" s="282"/>
      <c r="DC1648" s="282"/>
      <c r="DD1648" s="282"/>
      <c r="DE1648" s="282"/>
      <c r="DF1648" s="282"/>
      <c r="DG1648" s="282"/>
      <c r="DH1648" s="282"/>
      <c r="DI1648" s="282"/>
      <c r="DJ1648" s="282"/>
      <c r="EF1648" s="495" t="str">
        <f>""&amp;(MID(数据表!AZ1648,1,MIN(FIND({"(";"（"},数据表!AZ1648&amp;"(（",1)-1)))&amp;""</f>
        <v/>
      </c>
      <c r="EG1648" s="495" t="str">
        <f>""&amp;(MID(数据表!AZ1648,1,MIN(FIND({0;1;2;3;4;5;6;7;8;9},数据表!AZ1648&amp;"1234567890",1)-1)))&amp;""</f>
        <v/>
      </c>
    </row>
    <row r="1649" spans="2:137" s="310" customFormat="1" ht="12" customHeight="1">
      <c r="B1649" s="286"/>
      <c r="C1649" s="286"/>
      <c r="D1649" s="286"/>
      <c r="E1649" s="479"/>
      <c r="F1649" s="282"/>
      <c r="G1649" s="283"/>
      <c r="H1649" s="421"/>
      <c r="I1649" s="421"/>
      <c r="J1649" s="283"/>
      <c r="K1649" s="421"/>
      <c r="L1649" s="282"/>
      <c r="N1649" s="282"/>
      <c r="S1649" s="282"/>
      <c r="T1649" s="283"/>
      <c r="U1649" s="283"/>
      <c r="V1649" s="283"/>
      <c r="W1649" s="283"/>
      <c r="X1649" s="283"/>
      <c r="Y1649" s="282"/>
      <c r="Z1649" s="282"/>
      <c r="AA1649" s="283"/>
      <c r="AB1649" s="282"/>
      <c r="AC1649" s="282"/>
      <c r="AD1649" s="282"/>
      <c r="AE1649" s="282"/>
      <c r="AF1649" s="283"/>
      <c r="AG1649" s="402"/>
      <c r="AH1649" s="283"/>
      <c r="AI1649" s="283"/>
      <c r="AJ1649" s="283"/>
      <c r="AK1649" s="283"/>
      <c r="AL1649" s="283"/>
      <c r="AM1649" s="282"/>
      <c r="AN1649" s="282"/>
      <c r="AO1649" s="282"/>
      <c r="AP1649" s="282"/>
      <c r="AQ1649" s="282"/>
      <c r="AR1649" s="282"/>
      <c r="AT1649" s="283"/>
      <c r="AU1649" s="283"/>
      <c r="AV1649" s="283"/>
      <c r="AW1649" s="283"/>
      <c r="AY1649" s="283"/>
      <c r="AZ1649" s="282"/>
      <c r="BA1649" s="283"/>
      <c r="BB1649" s="282"/>
      <c r="BC1649" s="282"/>
      <c r="BD1649" s="282"/>
      <c r="BE1649" s="283"/>
      <c r="BG1649" s="282"/>
      <c r="BH1649" s="282"/>
      <c r="BI1649" s="282"/>
      <c r="BL1649" s="421"/>
      <c r="BM1649" s="424"/>
      <c r="BN1649" s="424"/>
      <c r="BO1649" s="424"/>
      <c r="BP1649" s="424"/>
      <c r="BQ1649" s="421"/>
      <c r="BR1649" s="421"/>
      <c r="BV1649" s="282"/>
      <c r="BW1649" s="283"/>
      <c r="BY1649" s="283"/>
      <c r="BZ1649" s="283"/>
      <c r="CA1649" s="283"/>
      <c r="CB1649" s="282"/>
      <c r="CC1649" s="282"/>
      <c r="CD1649" s="282"/>
      <c r="CE1649" s="282"/>
      <c r="CG1649" s="427"/>
      <c r="CH1649" s="402"/>
      <c r="CI1649" s="424"/>
      <c r="CJ1649" s="282"/>
      <c r="CK1649" s="282"/>
      <c r="CL1649" s="283"/>
      <c r="CM1649" s="283"/>
      <c r="CP1649" s="282"/>
      <c r="DC1649" s="282"/>
      <c r="DD1649" s="282"/>
      <c r="DE1649" s="282"/>
      <c r="DF1649" s="282"/>
      <c r="DG1649" s="282"/>
      <c r="DH1649" s="282"/>
      <c r="DI1649" s="282"/>
      <c r="DJ1649" s="282"/>
      <c r="EF1649" s="495" t="str">
        <f>""&amp;(MID(数据表!AZ1649,1,MIN(FIND({"(";"（"},数据表!AZ1649&amp;"(（",1)-1)))&amp;""</f>
        <v/>
      </c>
      <c r="EG1649" s="495" t="str">
        <f>""&amp;(MID(数据表!AZ1649,1,MIN(FIND({0;1;2;3;4;5;6;7;8;9},数据表!AZ1649&amp;"1234567890",1)-1)))&amp;""</f>
        <v/>
      </c>
    </row>
    <row r="1650" spans="2:137" s="310" customFormat="1" ht="12" customHeight="1">
      <c r="B1650" s="286"/>
      <c r="C1650" s="286"/>
      <c r="D1650" s="286"/>
      <c r="E1650" s="479"/>
      <c r="F1650" s="282"/>
      <c r="G1650" s="283"/>
      <c r="H1650" s="421"/>
      <c r="I1650" s="421"/>
      <c r="J1650" s="283"/>
      <c r="K1650" s="421"/>
      <c r="L1650" s="282"/>
      <c r="N1650" s="282"/>
      <c r="S1650" s="282"/>
      <c r="T1650" s="283"/>
      <c r="U1650" s="283"/>
      <c r="V1650" s="283"/>
      <c r="W1650" s="283"/>
      <c r="X1650" s="283"/>
      <c r="Y1650" s="282"/>
      <c r="Z1650" s="282"/>
      <c r="AA1650" s="283"/>
      <c r="AB1650" s="282"/>
      <c r="AC1650" s="282"/>
      <c r="AD1650" s="282"/>
      <c r="AE1650" s="282"/>
      <c r="AF1650" s="283"/>
      <c r="AG1650" s="402"/>
      <c r="AH1650" s="283"/>
      <c r="AI1650" s="283"/>
      <c r="AJ1650" s="283"/>
      <c r="AK1650" s="283"/>
      <c r="AL1650" s="283"/>
      <c r="AM1650" s="282"/>
      <c r="AN1650" s="282"/>
      <c r="AO1650" s="282"/>
      <c r="AP1650" s="282"/>
      <c r="AQ1650" s="282"/>
      <c r="AR1650" s="282"/>
      <c r="AT1650" s="283"/>
      <c r="AU1650" s="283"/>
      <c r="AV1650" s="283"/>
      <c r="AW1650" s="283"/>
      <c r="AY1650" s="283"/>
      <c r="AZ1650" s="282"/>
      <c r="BA1650" s="283"/>
      <c r="BB1650" s="282"/>
      <c r="BC1650" s="282"/>
      <c r="BD1650" s="282"/>
      <c r="BE1650" s="283"/>
      <c r="BG1650" s="282"/>
      <c r="BH1650" s="282"/>
      <c r="BI1650" s="282"/>
      <c r="BL1650" s="421"/>
      <c r="BM1650" s="424"/>
      <c r="BN1650" s="424"/>
      <c r="BO1650" s="424"/>
      <c r="BP1650" s="424"/>
      <c r="BQ1650" s="421"/>
      <c r="BR1650" s="421"/>
      <c r="BV1650" s="282"/>
      <c r="BW1650" s="283"/>
      <c r="BY1650" s="283"/>
      <c r="BZ1650" s="283"/>
      <c r="CA1650" s="283"/>
      <c r="CB1650" s="282"/>
      <c r="CC1650" s="282"/>
      <c r="CD1650" s="282"/>
      <c r="CE1650" s="282"/>
      <c r="CG1650" s="427"/>
      <c r="CH1650" s="402"/>
      <c r="CI1650" s="424"/>
      <c r="CJ1650" s="282"/>
      <c r="CK1650" s="282"/>
      <c r="CL1650" s="283"/>
      <c r="CM1650" s="283"/>
      <c r="CP1650" s="282"/>
      <c r="DC1650" s="282"/>
      <c r="DD1650" s="282"/>
      <c r="DE1650" s="282"/>
      <c r="DF1650" s="282"/>
      <c r="DG1650" s="282"/>
      <c r="DH1650" s="282"/>
      <c r="DI1650" s="282"/>
      <c r="DJ1650" s="282"/>
      <c r="EF1650" s="495" t="str">
        <f>""&amp;(MID(数据表!AZ1650,1,MIN(FIND({"(";"（"},数据表!AZ1650&amp;"(（",1)-1)))&amp;""</f>
        <v/>
      </c>
      <c r="EG1650" s="495" t="str">
        <f>""&amp;(MID(数据表!AZ1650,1,MIN(FIND({0;1;2;3;4;5;6;7;8;9},数据表!AZ1650&amp;"1234567890",1)-1)))&amp;""</f>
        <v/>
      </c>
    </row>
    <row r="1651" spans="2:137" s="310" customFormat="1" ht="12" customHeight="1">
      <c r="B1651" s="286"/>
      <c r="C1651" s="286"/>
      <c r="D1651" s="286"/>
      <c r="E1651" s="479"/>
      <c r="F1651" s="282"/>
      <c r="G1651" s="283"/>
      <c r="H1651" s="421"/>
      <c r="I1651" s="421"/>
      <c r="J1651" s="283"/>
      <c r="K1651" s="421"/>
      <c r="L1651" s="282"/>
      <c r="N1651" s="282"/>
      <c r="S1651" s="282"/>
      <c r="T1651" s="283"/>
      <c r="U1651" s="283"/>
      <c r="V1651" s="283"/>
      <c r="W1651" s="283"/>
      <c r="X1651" s="283"/>
      <c r="Y1651" s="282"/>
      <c r="Z1651" s="282"/>
      <c r="AA1651" s="283"/>
      <c r="AB1651" s="282"/>
      <c r="AC1651" s="282"/>
      <c r="AD1651" s="282"/>
      <c r="AE1651" s="282"/>
      <c r="AF1651" s="283"/>
      <c r="AG1651" s="402"/>
      <c r="AH1651" s="283"/>
      <c r="AI1651" s="283"/>
      <c r="AJ1651" s="283"/>
      <c r="AK1651" s="283"/>
      <c r="AL1651" s="283"/>
      <c r="AM1651" s="282"/>
      <c r="AN1651" s="282"/>
      <c r="AO1651" s="282"/>
      <c r="AP1651" s="282"/>
      <c r="AQ1651" s="282"/>
      <c r="AR1651" s="282"/>
      <c r="AT1651" s="283"/>
      <c r="AU1651" s="283"/>
      <c r="AV1651" s="283"/>
      <c r="AW1651" s="283"/>
      <c r="AY1651" s="283"/>
      <c r="AZ1651" s="282"/>
      <c r="BA1651" s="283"/>
      <c r="BB1651" s="282"/>
      <c r="BC1651" s="282"/>
      <c r="BD1651" s="282"/>
      <c r="BE1651" s="283"/>
      <c r="BG1651" s="282"/>
      <c r="BH1651" s="282"/>
      <c r="BI1651" s="282"/>
      <c r="BL1651" s="421"/>
      <c r="BM1651" s="424"/>
      <c r="BN1651" s="424"/>
      <c r="BO1651" s="424"/>
      <c r="BP1651" s="424"/>
      <c r="BQ1651" s="421"/>
      <c r="BR1651" s="421"/>
      <c r="BV1651" s="282"/>
      <c r="BW1651" s="283"/>
      <c r="BY1651" s="283"/>
      <c r="BZ1651" s="283"/>
      <c r="CA1651" s="283"/>
      <c r="CB1651" s="282"/>
      <c r="CC1651" s="282"/>
      <c r="CD1651" s="282"/>
      <c r="CE1651" s="282"/>
      <c r="CG1651" s="427"/>
      <c r="CH1651" s="402"/>
      <c r="CI1651" s="424"/>
      <c r="CJ1651" s="282"/>
      <c r="CK1651" s="282"/>
      <c r="CL1651" s="283"/>
      <c r="CM1651" s="283"/>
      <c r="CP1651" s="282"/>
      <c r="DC1651" s="282"/>
      <c r="DD1651" s="282"/>
      <c r="DE1651" s="282"/>
      <c r="DF1651" s="282"/>
      <c r="DG1651" s="282"/>
      <c r="DH1651" s="282"/>
      <c r="DI1651" s="282"/>
      <c r="DJ1651" s="282"/>
      <c r="EF1651" s="495" t="str">
        <f>""&amp;(MID(数据表!AZ1651,1,MIN(FIND({"(";"（"},数据表!AZ1651&amp;"(（",1)-1)))&amp;""</f>
        <v/>
      </c>
      <c r="EG1651" s="495" t="str">
        <f>""&amp;(MID(数据表!AZ1651,1,MIN(FIND({0;1;2;3;4;5;6;7;8;9},数据表!AZ1651&amp;"1234567890",1)-1)))&amp;""</f>
        <v/>
      </c>
    </row>
    <row r="1652" spans="2:137" s="310" customFormat="1" ht="12" customHeight="1">
      <c r="B1652" s="286"/>
      <c r="C1652" s="286"/>
      <c r="D1652" s="286"/>
      <c r="E1652" s="479"/>
      <c r="F1652" s="282"/>
      <c r="G1652" s="283"/>
      <c r="H1652" s="421"/>
      <c r="I1652" s="421"/>
      <c r="J1652" s="283"/>
      <c r="K1652" s="421"/>
      <c r="L1652" s="282"/>
      <c r="N1652" s="282"/>
      <c r="S1652" s="282"/>
      <c r="T1652" s="283"/>
      <c r="U1652" s="283"/>
      <c r="V1652" s="283"/>
      <c r="W1652" s="283"/>
      <c r="X1652" s="283"/>
      <c r="Y1652" s="282"/>
      <c r="Z1652" s="282"/>
      <c r="AA1652" s="283"/>
      <c r="AB1652" s="282"/>
      <c r="AC1652" s="282"/>
      <c r="AD1652" s="282"/>
      <c r="AE1652" s="282"/>
      <c r="AF1652" s="283"/>
      <c r="AG1652" s="402"/>
      <c r="AH1652" s="283"/>
      <c r="AI1652" s="283"/>
      <c r="AJ1652" s="283"/>
      <c r="AK1652" s="283"/>
      <c r="AL1652" s="283"/>
      <c r="AM1652" s="282"/>
      <c r="AN1652" s="282"/>
      <c r="AO1652" s="282"/>
      <c r="AP1652" s="282"/>
      <c r="AQ1652" s="282"/>
      <c r="AR1652" s="282"/>
      <c r="AT1652" s="283"/>
      <c r="AU1652" s="283"/>
      <c r="AV1652" s="283"/>
      <c r="AW1652" s="283"/>
      <c r="AY1652" s="283"/>
      <c r="AZ1652" s="282"/>
      <c r="BA1652" s="283"/>
      <c r="BB1652" s="282"/>
      <c r="BC1652" s="282"/>
      <c r="BD1652" s="282"/>
      <c r="BE1652" s="283"/>
      <c r="BG1652" s="282"/>
      <c r="BH1652" s="282"/>
      <c r="BI1652" s="282"/>
      <c r="BL1652" s="421"/>
      <c r="BM1652" s="424"/>
      <c r="BN1652" s="424"/>
      <c r="BO1652" s="424"/>
      <c r="BP1652" s="424"/>
      <c r="BQ1652" s="421"/>
      <c r="BR1652" s="421"/>
      <c r="BV1652" s="282"/>
      <c r="BW1652" s="283"/>
      <c r="BY1652" s="283"/>
      <c r="BZ1652" s="283"/>
      <c r="CA1652" s="283"/>
      <c r="CB1652" s="282"/>
      <c r="CC1652" s="282"/>
      <c r="CD1652" s="282"/>
      <c r="CE1652" s="282"/>
      <c r="CG1652" s="427"/>
      <c r="CH1652" s="402"/>
      <c r="CI1652" s="424"/>
      <c r="CJ1652" s="282"/>
      <c r="CK1652" s="282"/>
      <c r="CL1652" s="283"/>
      <c r="CM1652" s="283"/>
      <c r="CP1652" s="282"/>
      <c r="DC1652" s="282"/>
      <c r="DD1652" s="282"/>
      <c r="DE1652" s="282"/>
      <c r="DF1652" s="282"/>
      <c r="DG1652" s="282"/>
      <c r="DH1652" s="282"/>
      <c r="DI1652" s="282"/>
      <c r="DJ1652" s="282"/>
      <c r="EF1652" s="495" t="str">
        <f>""&amp;(MID(数据表!AZ1652,1,MIN(FIND({"(";"（"},数据表!AZ1652&amp;"(（",1)-1)))&amp;""</f>
        <v/>
      </c>
      <c r="EG1652" s="495" t="str">
        <f>""&amp;(MID(数据表!AZ1652,1,MIN(FIND({0;1;2;3;4;5;6;7;8;9},数据表!AZ1652&amp;"1234567890",1)-1)))&amp;""</f>
        <v/>
      </c>
    </row>
    <row r="1653" spans="2:137" s="310" customFormat="1" ht="12" customHeight="1">
      <c r="B1653" s="286"/>
      <c r="C1653" s="286"/>
      <c r="D1653" s="286"/>
      <c r="E1653" s="479"/>
      <c r="F1653" s="282"/>
      <c r="G1653" s="283"/>
      <c r="H1653" s="421"/>
      <c r="I1653" s="421"/>
      <c r="J1653" s="283"/>
      <c r="K1653" s="421"/>
      <c r="L1653" s="282"/>
      <c r="N1653" s="282"/>
      <c r="S1653" s="282"/>
      <c r="T1653" s="283"/>
      <c r="U1653" s="283"/>
      <c r="V1653" s="283"/>
      <c r="W1653" s="283"/>
      <c r="X1653" s="283"/>
      <c r="Y1653" s="282"/>
      <c r="Z1653" s="282"/>
      <c r="AA1653" s="283"/>
      <c r="AB1653" s="282"/>
      <c r="AC1653" s="282"/>
      <c r="AD1653" s="282"/>
      <c r="AE1653" s="282"/>
      <c r="AF1653" s="283"/>
      <c r="AG1653" s="402"/>
      <c r="AH1653" s="283"/>
      <c r="AI1653" s="283"/>
      <c r="AJ1653" s="283"/>
      <c r="AK1653" s="283"/>
      <c r="AL1653" s="283"/>
      <c r="AM1653" s="282"/>
      <c r="AN1653" s="282"/>
      <c r="AO1653" s="282"/>
      <c r="AP1653" s="282"/>
      <c r="AQ1653" s="282"/>
      <c r="AR1653" s="282"/>
      <c r="AT1653" s="283"/>
      <c r="AU1653" s="283"/>
      <c r="AV1653" s="283"/>
      <c r="AW1653" s="283"/>
      <c r="AY1653" s="283"/>
      <c r="AZ1653" s="282"/>
      <c r="BA1653" s="283"/>
      <c r="BB1653" s="282"/>
      <c r="BC1653" s="282"/>
      <c r="BD1653" s="282"/>
      <c r="BE1653" s="283"/>
      <c r="BG1653" s="282"/>
      <c r="BH1653" s="282"/>
      <c r="BI1653" s="282"/>
      <c r="BL1653" s="421"/>
      <c r="BM1653" s="424"/>
      <c r="BN1653" s="424"/>
      <c r="BO1653" s="424"/>
      <c r="BP1653" s="424"/>
      <c r="BQ1653" s="421"/>
      <c r="BR1653" s="421"/>
      <c r="BV1653" s="282"/>
      <c r="BW1653" s="283"/>
      <c r="BY1653" s="283"/>
      <c r="BZ1653" s="283"/>
      <c r="CA1653" s="283"/>
      <c r="CB1653" s="282"/>
      <c r="CC1653" s="282"/>
      <c r="CD1653" s="282"/>
      <c r="CE1653" s="282"/>
      <c r="CG1653" s="427"/>
      <c r="CH1653" s="402"/>
      <c r="CI1653" s="424"/>
      <c r="CJ1653" s="282"/>
      <c r="CK1653" s="282"/>
      <c r="CL1653" s="283"/>
      <c r="CM1653" s="283"/>
      <c r="CP1653" s="282"/>
      <c r="DC1653" s="282"/>
      <c r="DD1653" s="282"/>
      <c r="DE1653" s="282"/>
      <c r="DF1653" s="282"/>
      <c r="DG1653" s="282"/>
      <c r="DH1653" s="282"/>
      <c r="DI1653" s="282"/>
      <c r="DJ1653" s="282"/>
      <c r="EF1653" s="495" t="str">
        <f>""&amp;(MID(数据表!AZ1653,1,MIN(FIND({"(";"（"},数据表!AZ1653&amp;"(（",1)-1)))&amp;""</f>
        <v/>
      </c>
      <c r="EG1653" s="495" t="str">
        <f>""&amp;(MID(数据表!AZ1653,1,MIN(FIND({0;1;2;3;4;5;6;7;8;9},数据表!AZ1653&amp;"1234567890",1)-1)))&amp;""</f>
        <v/>
      </c>
    </row>
    <row r="1654" spans="2:137" s="310" customFormat="1" ht="12" customHeight="1">
      <c r="B1654" s="286"/>
      <c r="C1654" s="286"/>
      <c r="D1654" s="286"/>
      <c r="E1654" s="479"/>
      <c r="F1654" s="282"/>
      <c r="G1654" s="283"/>
      <c r="H1654" s="421"/>
      <c r="I1654" s="421"/>
      <c r="J1654" s="283"/>
      <c r="K1654" s="421"/>
      <c r="L1654" s="282"/>
      <c r="N1654" s="282"/>
      <c r="S1654" s="282"/>
      <c r="T1654" s="283"/>
      <c r="U1654" s="283"/>
      <c r="V1654" s="283"/>
      <c r="W1654" s="283"/>
      <c r="X1654" s="283"/>
      <c r="Y1654" s="282"/>
      <c r="Z1654" s="282"/>
      <c r="AA1654" s="283"/>
      <c r="AB1654" s="282"/>
      <c r="AC1654" s="282"/>
      <c r="AD1654" s="282"/>
      <c r="AE1654" s="282"/>
      <c r="AF1654" s="283"/>
      <c r="AG1654" s="402"/>
      <c r="AH1654" s="283"/>
      <c r="AI1654" s="283"/>
      <c r="AJ1654" s="283"/>
      <c r="AK1654" s="283"/>
      <c r="AL1654" s="283"/>
      <c r="AM1654" s="282"/>
      <c r="AN1654" s="282"/>
      <c r="AO1654" s="282"/>
      <c r="AP1654" s="282"/>
      <c r="AQ1654" s="282"/>
      <c r="AR1654" s="282"/>
      <c r="AT1654" s="283"/>
      <c r="AU1654" s="283"/>
      <c r="AV1654" s="283"/>
      <c r="AW1654" s="283"/>
      <c r="AY1654" s="283"/>
      <c r="AZ1654" s="282"/>
      <c r="BA1654" s="283"/>
      <c r="BB1654" s="282"/>
      <c r="BC1654" s="282"/>
      <c r="BD1654" s="282"/>
      <c r="BE1654" s="283"/>
      <c r="BG1654" s="282"/>
      <c r="BH1654" s="282"/>
      <c r="BI1654" s="282"/>
      <c r="BL1654" s="421"/>
      <c r="BM1654" s="424"/>
      <c r="BN1654" s="424"/>
      <c r="BO1654" s="424"/>
      <c r="BP1654" s="424"/>
      <c r="BQ1654" s="421"/>
      <c r="BR1654" s="421"/>
      <c r="BV1654" s="282"/>
      <c r="BW1654" s="283"/>
      <c r="BY1654" s="283"/>
      <c r="BZ1654" s="283"/>
      <c r="CA1654" s="283"/>
      <c r="CB1654" s="282"/>
      <c r="CC1654" s="282"/>
      <c r="CD1654" s="282"/>
      <c r="CE1654" s="282"/>
      <c r="CG1654" s="427"/>
      <c r="CH1654" s="402"/>
      <c r="CI1654" s="424"/>
      <c r="CJ1654" s="282"/>
      <c r="CK1654" s="282"/>
      <c r="CL1654" s="283"/>
      <c r="CM1654" s="283"/>
      <c r="CP1654" s="282"/>
      <c r="DC1654" s="282"/>
      <c r="DD1654" s="282"/>
      <c r="DE1654" s="282"/>
      <c r="DF1654" s="282"/>
      <c r="DG1654" s="282"/>
      <c r="DH1654" s="282"/>
      <c r="DI1654" s="282"/>
      <c r="DJ1654" s="282"/>
      <c r="EF1654" s="495" t="str">
        <f>""&amp;(MID(数据表!AZ1654,1,MIN(FIND({"(";"（"},数据表!AZ1654&amp;"(（",1)-1)))&amp;""</f>
        <v/>
      </c>
      <c r="EG1654" s="495" t="str">
        <f>""&amp;(MID(数据表!AZ1654,1,MIN(FIND({0;1;2;3;4;5;6;7;8;9},数据表!AZ1654&amp;"1234567890",1)-1)))&amp;""</f>
        <v/>
      </c>
    </row>
    <row r="1655" spans="2:137" s="310" customFormat="1" ht="12" customHeight="1">
      <c r="B1655" s="286"/>
      <c r="C1655" s="286"/>
      <c r="D1655" s="286"/>
      <c r="E1655" s="479"/>
      <c r="F1655" s="282"/>
      <c r="G1655" s="283"/>
      <c r="H1655" s="421"/>
      <c r="I1655" s="421"/>
      <c r="J1655" s="283"/>
      <c r="K1655" s="421"/>
      <c r="L1655" s="282"/>
      <c r="N1655" s="282"/>
      <c r="S1655" s="282"/>
      <c r="T1655" s="283"/>
      <c r="U1655" s="283"/>
      <c r="V1655" s="283"/>
      <c r="W1655" s="283"/>
      <c r="X1655" s="283"/>
      <c r="Y1655" s="282"/>
      <c r="Z1655" s="282"/>
      <c r="AA1655" s="283"/>
      <c r="AB1655" s="282"/>
      <c r="AC1655" s="282"/>
      <c r="AD1655" s="282"/>
      <c r="AE1655" s="282"/>
      <c r="AF1655" s="283"/>
      <c r="AG1655" s="402"/>
      <c r="AH1655" s="283"/>
      <c r="AI1655" s="283"/>
      <c r="AJ1655" s="283"/>
      <c r="AK1655" s="283"/>
      <c r="AL1655" s="283"/>
      <c r="AM1655" s="282"/>
      <c r="AN1655" s="282"/>
      <c r="AO1655" s="282"/>
      <c r="AP1655" s="282"/>
      <c r="AQ1655" s="282"/>
      <c r="AR1655" s="282"/>
      <c r="AT1655" s="283"/>
      <c r="AU1655" s="283"/>
      <c r="AV1655" s="283"/>
      <c r="AW1655" s="283"/>
      <c r="AY1655" s="283"/>
      <c r="AZ1655" s="282"/>
      <c r="BA1655" s="283"/>
      <c r="BB1655" s="282"/>
      <c r="BC1655" s="282"/>
      <c r="BD1655" s="282"/>
      <c r="BE1655" s="283"/>
      <c r="BG1655" s="282"/>
      <c r="BH1655" s="282"/>
      <c r="BI1655" s="282"/>
      <c r="BL1655" s="421"/>
      <c r="BM1655" s="424"/>
      <c r="BN1655" s="424"/>
      <c r="BO1655" s="424"/>
      <c r="BP1655" s="424"/>
      <c r="BQ1655" s="421"/>
      <c r="BR1655" s="421"/>
      <c r="BV1655" s="282"/>
      <c r="BW1655" s="283"/>
      <c r="BY1655" s="283"/>
      <c r="BZ1655" s="283"/>
      <c r="CA1655" s="283"/>
      <c r="CB1655" s="282"/>
      <c r="CC1655" s="282"/>
      <c r="CD1655" s="282"/>
      <c r="CE1655" s="282"/>
      <c r="CG1655" s="427"/>
      <c r="CH1655" s="402"/>
      <c r="CI1655" s="424"/>
      <c r="CJ1655" s="282"/>
      <c r="CK1655" s="282"/>
      <c r="CL1655" s="283"/>
      <c r="CM1655" s="283"/>
      <c r="CP1655" s="282"/>
      <c r="DC1655" s="282"/>
      <c r="DD1655" s="282"/>
      <c r="DE1655" s="282"/>
      <c r="DF1655" s="282"/>
      <c r="DG1655" s="282"/>
      <c r="DH1655" s="282"/>
      <c r="DI1655" s="282"/>
      <c r="DJ1655" s="282"/>
      <c r="EF1655" s="495" t="str">
        <f>""&amp;(MID(数据表!AZ1655,1,MIN(FIND({"(";"（"},数据表!AZ1655&amp;"(（",1)-1)))&amp;""</f>
        <v/>
      </c>
      <c r="EG1655" s="495" t="str">
        <f>""&amp;(MID(数据表!AZ1655,1,MIN(FIND({0;1;2;3;4;5;6;7;8;9},数据表!AZ1655&amp;"1234567890",1)-1)))&amp;""</f>
        <v/>
      </c>
    </row>
    <row r="1656" spans="2:137" s="310" customFormat="1" ht="12" customHeight="1">
      <c r="B1656" s="286"/>
      <c r="C1656" s="286"/>
      <c r="D1656" s="286"/>
      <c r="E1656" s="479"/>
      <c r="F1656" s="282"/>
      <c r="G1656" s="283"/>
      <c r="H1656" s="421"/>
      <c r="I1656" s="421"/>
      <c r="J1656" s="283"/>
      <c r="K1656" s="421"/>
      <c r="L1656" s="282"/>
      <c r="N1656" s="282"/>
      <c r="S1656" s="282"/>
      <c r="T1656" s="283"/>
      <c r="U1656" s="283"/>
      <c r="V1656" s="283"/>
      <c r="W1656" s="283"/>
      <c r="X1656" s="283"/>
      <c r="Y1656" s="282"/>
      <c r="Z1656" s="282"/>
      <c r="AA1656" s="283"/>
      <c r="AB1656" s="282"/>
      <c r="AC1656" s="282"/>
      <c r="AD1656" s="282"/>
      <c r="AE1656" s="282"/>
      <c r="AF1656" s="283"/>
      <c r="AG1656" s="402"/>
      <c r="AH1656" s="283"/>
      <c r="AI1656" s="283"/>
      <c r="AJ1656" s="283"/>
      <c r="AK1656" s="283"/>
      <c r="AL1656" s="283"/>
      <c r="AM1656" s="282"/>
      <c r="AN1656" s="282"/>
      <c r="AO1656" s="282"/>
      <c r="AP1656" s="282"/>
      <c r="AQ1656" s="282"/>
      <c r="AR1656" s="282"/>
      <c r="AT1656" s="283"/>
      <c r="AU1656" s="283"/>
      <c r="AV1656" s="283"/>
      <c r="AW1656" s="283"/>
      <c r="AY1656" s="283"/>
      <c r="AZ1656" s="282"/>
      <c r="BA1656" s="283"/>
      <c r="BB1656" s="282"/>
      <c r="BC1656" s="282"/>
      <c r="BD1656" s="282"/>
      <c r="BE1656" s="283"/>
      <c r="BG1656" s="282"/>
      <c r="BH1656" s="282"/>
      <c r="BI1656" s="282"/>
      <c r="BL1656" s="421"/>
      <c r="BM1656" s="424"/>
      <c r="BN1656" s="424"/>
      <c r="BO1656" s="424"/>
      <c r="BP1656" s="424"/>
      <c r="BQ1656" s="421"/>
      <c r="BR1656" s="421"/>
      <c r="BV1656" s="282"/>
      <c r="BW1656" s="283"/>
      <c r="BY1656" s="283"/>
      <c r="BZ1656" s="283"/>
      <c r="CA1656" s="283"/>
      <c r="CB1656" s="282"/>
      <c r="CC1656" s="282"/>
      <c r="CD1656" s="282"/>
      <c r="CE1656" s="282"/>
      <c r="CG1656" s="427"/>
      <c r="CH1656" s="402"/>
      <c r="CI1656" s="424"/>
      <c r="CJ1656" s="282"/>
      <c r="CK1656" s="282"/>
      <c r="CL1656" s="283"/>
      <c r="CM1656" s="283"/>
      <c r="CP1656" s="282"/>
      <c r="DC1656" s="282"/>
      <c r="DD1656" s="282"/>
      <c r="DE1656" s="282"/>
      <c r="DF1656" s="282"/>
      <c r="DG1656" s="282"/>
      <c r="DH1656" s="282"/>
      <c r="DI1656" s="282"/>
      <c r="DJ1656" s="282"/>
      <c r="EF1656" s="495" t="str">
        <f>""&amp;(MID(数据表!AZ1656,1,MIN(FIND({"(";"（"},数据表!AZ1656&amp;"(（",1)-1)))&amp;""</f>
        <v/>
      </c>
      <c r="EG1656" s="495" t="str">
        <f>""&amp;(MID(数据表!AZ1656,1,MIN(FIND({0;1;2;3;4;5;6;7;8;9},数据表!AZ1656&amp;"1234567890",1)-1)))&amp;""</f>
        <v/>
      </c>
    </row>
    <row r="1657" spans="2:137" s="310" customFormat="1" ht="12" customHeight="1">
      <c r="B1657" s="286"/>
      <c r="C1657" s="286"/>
      <c r="D1657" s="286"/>
      <c r="E1657" s="479"/>
      <c r="F1657" s="282"/>
      <c r="G1657" s="283"/>
      <c r="H1657" s="421"/>
      <c r="I1657" s="421"/>
      <c r="J1657" s="283"/>
      <c r="K1657" s="421"/>
      <c r="L1657" s="282"/>
      <c r="N1657" s="282"/>
      <c r="S1657" s="282"/>
      <c r="T1657" s="283"/>
      <c r="U1657" s="283"/>
      <c r="V1657" s="283"/>
      <c r="W1657" s="283"/>
      <c r="X1657" s="283"/>
      <c r="Y1657" s="282"/>
      <c r="Z1657" s="282"/>
      <c r="AA1657" s="283"/>
      <c r="AB1657" s="282"/>
      <c r="AC1657" s="282"/>
      <c r="AD1657" s="282"/>
      <c r="AE1657" s="282"/>
      <c r="AF1657" s="283"/>
      <c r="AG1657" s="402"/>
      <c r="AH1657" s="283"/>
      <c r="AI1657" s="283"/>
      <c r="AJ1657" s="283"/>
      <c r="AK1657" s="283"/>
      <c r="AL1657" s="283"/>
      <c r="AM1657" s="282"/>
      <c r="AN1657" s="282"/>
      <c r="AO1657" s="282"/>
      <c r="AP1657" s="282"/>
      <c r="AQ1657" s="282"/>
      <c r="AR1657" s="282"/>
      <c r="AT1657" s="283"/>
      <c r="AU1657" s="283"/>
      <c r="AV1657" s="283"/>
      <c r="AW1657" s="283"/>
      <c r="AY1657" s="283"/>
      <c r="AZ1657" s="282"/>
      <c r="BA1657" s="283"/>
      <c r="BB1657" s="282"/>
      <c r="BC1657" s="282"/>
      <c r="BD1657" s="282"/>
      <c r="BE1657" s="283"/>
      <c r="BG1657" s="282"/>
      <c r="BH1657" s="282"/>
      <c r="BI1657" s="282"/>
      <c r="BL1657" s="421"/>
      <c r="BM1657" s="424"/>
      <c r="BN1657" s="424"/>
      <c r="BO1657" s="424"/>
      <c r="BP1657" s="424"/>
      <c r="BQ1657" s="421"/>
      <c r="BR1657" s="421"/>
      <c r="BV1657" s="282"/>
      <c r="BW1657" s="283"/>
      <c r="BY1657" s="283"/>
      <c r="BZ1657" s="283"/>
      <c r="CA1657" s="283"/>
      <c r="CB1657" s="282"/>
      <c r="CC1657" s="282"/>
      <c r="CD1657" s="282"/>
      <c r="CE1657" s="282"/>
      <c r="CG1657" s="427"/>
      <c r="CH1657" s="402"/>
      <c r="CI1657" s="424"/>
      <c r="CJ1657" s="282"/>
      <c r="CK1657" s="282"/>
      <c r="CL1657" s="283"/>
      <c r="CM1657" s="283"/>
      <c r="CP1657" s="282"/>
      <c r="DC1657" s="282"/>
      <c r="DD1657" s="282"/>
      <c r="DE1657" s="282"/>
      <c r="DF1657" s="282"/>
      <c r="DG1657" s="282"/>
      <c r="DH1657" s="282"/>
      <c r="DI1657" s="282"/>
      <c r="DJ1657" s="282"/>
      <c r="EF1657" s="495" t="str">
        <f>""&amp;(MID(数据表!AZ1657,1,MIN(FIND({"(";"（"},数据表!AZ1657&amp;"(（",1)-1)))&amp;""</f>
        <v/>
      </c>
      <c r="EG1657" s="495" t="str">
        <f>""&amp;(MID(数据表!AZ1657,1,MIN(FIND({0;1;2;3;4;5;6;7;8;9},数据表!AZ1657&amp;"1234567890",1)-1)))&amp;""</f>
        <v/>
      </c>
    </row>
    <row r="1658" spans="2:137" s="310" customFormat="1" ht="12" customHeight="1">
      <c r="B1658" s="286"/>
      <c r="C1658" s="286"/>
      <c r="D1658" s="286"/>
      <c r="E1658" s="479"/>
      <c r="F1658" s="282"/>
      <c r="G1658" s="283"/>
      <c r="H1658" s="421"/>
      <c r="I1658" s="421"/>
      <c r="J1658" s="283"/>
      <c r="K1658" s="421"/>
      <c r="L1658" s="282"/>
      <c r="N1658" s="282"/>
      <c r="S1658" s="282"/>
      <c r="T1658" s="283"/>
      <c r="U1658" s="283"/>
      <c r="V1658" s="283"/>
      <c r="W1658" s="283"/>
      <c r="X1658" s="283"/>
      <c r="Y1658" s="282"/>
      <c r="Z1658" s="282"/>
      <c r="AA1658" s="283"/>
      <c r="AB1658" s="282"/>
      <c r="AC1658" s="282"/>
      <c r="AD1658" s="282"/>
      <c r="AE1658" s="282"/>
      <c r="AF1658" s="283"/>
      <c r="AG1658" s="402"/>
      <c r="AH1658" s="283"/>
      <c r="AI1658" s="283"/>
      <c r="AJ1658" s="283"/>
      <c r="AK1658" s="283"/>
      <c r="AL1658" s="283"/>
      <c r="AM1658" s="282"/>
      <c r="AN1658" s="282"/>
      <c r="AO1658" s="282"/>
      <c r="AP1658" s="282"/>
      <c r="AQ1658" s="282"/>
      <c r="AR1658" s="282"/>
      <c r="AT1658" s="283"/>
      <c r="AU1658" s="283"/>
      <c r="AV1658" s="283"/>
      <c r="AW1658" s="283"/>
      <c r="AY1658" s="283"/>
      <c r="AZ1658" s="282"/>
      <c r="BA1658" s="283"/>
      <c r="BB1658" s="282"/>
      <c r="BC1658" s="282"/>
      <c r="BD1658" s="282"/>
      <c r="BE1658" s="283"/>
      <c r="BG1658" s="282"/>
      <c r="BH1658" s="282"/>
      <c r="BI1658" s="282"/>
      <c r="BL1658" s="421"/>
      <c r="BM1658" s="424"/>
      <c r="BN1658" s="424"/>
      <c r="BO1658" s="424"/>
      <c r="BP1658" s="424"/>
      <c r="BQ1658" s="421"/>
      <c r="BR1658" s="421"/>
      <c r="BV1658" s="282"/>
      <c r="BW1658" s="283"/>
      <c r="BY1658" s="283"/>
      <c r="BZ1658" s="283"/>
      <c r="CA1658" s="283"/>
      <c r="CB1658" s="282"/>
      <c r="CC1658" s="282"/>
      <c r="CD1658" s="282"/>
      <c r="CE1658" s="282"/>
      <c r="CG1658" s="427"/>
      <c r="CH1658" s="402"/>
      <c r="CI1658" s="424"/>
      <c r="CJ1658" s="282"/>
      <c r="CK1658" s="282"/>
      <c r="CL1658" s="283"/>
      <c r="CM1658" s="283"/>
      <c r="CP1658" s="282"/>
      <c r="DC1658" s="282"/>
      <c r="DD1658" s="282"/>
      <c r="DE1658" s="282"/>
      <c r="DF1658" s="282"/>
      <c r="DG1658" s="282"/>
      <c r="DH1658" s="282"/>
      <c r="DI1658" s="282"/>
      <c r="DJ1658" s="282"/>
      <c r="EF1658" s="495" t="str">
        <f>""&amp;(MID(数据表!AZ1658,1,MIN(FIND({"(";"（"},数据表!AZ1658&amp;"(（",1)-1)))&amp;""</f>
        <v/>
      </c>
      <c r="EG1658" s="495" t="str">
        <f>""&amp;(MID(数据表!AZ1658,1,MIN(FIND({0;1;2;3;4;5;6;7;8;9},数据表!AZ1658&amp;"1234567890",1)-1)))&amp;""</f>
        <v/>
      </c>
    </row>
    <row r="1659" spans="2:137" s="310" customFormat="1" ht="12" customHeight="1">
      <c r="B1659" s="286"/>
      <c r="C1659" s="286"/>
      <c r="D1659" s="286"/>
      <c r="E1659" s="479"/>
      <c r="F1659" s="282"/>
      <c r="G1659" s="283"/>
      <c r="H1659" s="421"/>
      <c r="I1659" s="421"/>
      <c r="J1659" s="283"/>
      <c r="K1659" s="421"/>
      <c r="L1659" s="282"/>
      <c r="N1659" s="282"/>
      <c r="S1659" s="282"/>
      <c r="T1659" s="283"/>
      <c r="U1659" s="283"/>
      <c r="V1659" s="283"/>
      <c r="W1659" s="283"/>
      <c r="X1659" s="283"/>
      <c r="Y1659" s="282"/>
      <c r="Z1659" s="282"/>
      <c r="AA1659" s="283"/>
      <c r="AB1659" s="282"/>
      <c r="AC1659" s="282"/>
      <c r="AD1659" s="282"/>
      <c r="AE1659" s="282"/>
      <c r="AF1659" s="283"/>
      <c r="AG1659" s="402"/>
      <c r="AH1659" s="283"/>
      <c r="AI1659" s="283"/>
      <c r="AJ1659" s="283"/>
      <c r="AK1659" s="283"/>
      <c r="AL1659" s="283"/>
      <c r="AM1659" s="282"/>
      <c r="AN1659" s="282"/>
      <c r="AO1659" s="282"/>
      <c r="AP1659" s="282"/>
      <c r="AQ1659" s="282"/>
      <c r="AR1659" s="282"/>
      <c r="AT1659" s="283"/>
      <c r="AU1659" s="283"/>
      <c r="AV1659" s="283"/>
      <c r="AW1659" s="283"/>
      <c r="AY1659" s="283"/>
      <c r="AZ1659" s="282"/>
      <c r="BA1659" s="283"/>
      <c r="BB1659" s="282"/>
      <c r="BC1659" s="282"/>
      <c r="BD1659" s="282"/>
      <c r="BE1659" s="283"/>
      <c r="BG1659" s="282"/>
      <c r="BH1659" s="282"/>
      <c r="BI1659" s="282"/>
      <c r="BL1659" s="421"/>
      <c r="BM1659" s="424"/>
      <c r="BN1659" s="424"/>
      <c r="BO1659" s="424"/>
      <c r="BP1659" s="424"/>
      <c r="BQ1659" s="421"/>
      <c r="BR1659" s="421"/>
      <c r="BV1659" s="282"/>
      <c r="BW1659" s="283"/>
      <c r="BY1659" s="283"/>
      <c r="BZ1659" s="283"/>
      <c r="CA1659" s="283"/>
      <c r="CB1659" s="282"/>
      <c r="CC1659" s="282"/>
      <c r="CD1659" s="282"/>
      <c r="CE1659" s="282"/>
      <c r="CG1659" s="427"/>
      <c r="CH1659" s="402"/>
      <c r="CI1659" s="424"/>
      <c r="CJ1659" s="282"/>
      <c r="CK1659" s="282"/>
      <c r="CL1659" s="283"/>
      <c r="CM1659" s="283"/>
      <c r="CP1659" s="282"/>
      <c r="DC1659" s="282"/>
      <c r="DD1659" s="282"/>
      <c r="DE1659" s="282"/>
      <c r="DF1659" s="282"/>
      <c r="DG1659" s="282"/>
      <c r="DH1659" s="282"/>
      <c r="DI1659" s="282"/>
      <c r="DJ1659" s="282"/>
      <c r="EF1659" s="495" t="str">
        <f>""&amp;(MID(数据表!AZ1659,1,MIN(FIND({"(";"（"},数据表!AZ1659&amp;"(（",1)-1)))&amp;""</f>
        <v/>
      </c>
      <c r="EG1659" s="495" t="str">
        <f>""&amp;(MID(数据表!AZ1659,1,MIN(FIND({0;1;2;3;4;5;6;7;8;9},数据表!AZ1659&amp;"1234567890",1)-1)))&amp;""</f>
        <v/>
      </c>
    </row>
    <row r="1660" spans="2:137" s="310" customFormat="1" ht="12" customHeight="1">
      <c r="B1660" s="286"/>
      <c r="C1660" s="286"/>
      <c r="D1660" s="286"/>
      <c r="E1660" s="479"/>
      <c r="F1660" s="282"/>
      <c r="G1660" s="283"/>
      <c r="H1660" s="421"/>
      <c r="I1660" s="421"/>
      <c r="J1660" s="283"/>
      <c r="K1660" s="421"/>
      <c r="L1660" s="282"/>
      <c r="N1660" s="282"/>
      <c r="S1660" s="282"/>
      <c r="T1660" s="283"/>
      <c r="U1660" s="283"/>
      <c r="V1660" s="283"/>
      <c r="W1660" s="283"/>
      <c r="X1660" s="283"/>
      <c r="Y1660" s="282"/>
      <c r="Z1660" s="282"/>
      <c r="AA1660" s="283"/>
      <c r="AB1660" s="282"/>
      <c r="AC1660" s="282"/>
      <c r="AD1660" s="282"/>
      <c r="AE1660" s="282"/>
      <c r="AF1660" s="283"/>
      <c r="AG1660" s="402"/>
      <c r="AH1660" s="283"/>
      <c r="AI1660" s="283"/>
      <c r="AJ1660" s="283"/>
      <c r="AK1660" s="283"/>
      <c r="AL1660" s="283"/>
      <c r="AM1660" s="282"/>
      <c r="AN1660" s="282"/>
      <c r="AO1660" s="282"/>
      <c r="AP1660" s="282"/>
      <c r="AQ1660" s="282"/>
      <c r="AR1660" s="282"/>
      <c r="AT1660" s="283"/>
      <c r="AU1660" s="283"/>
      <c r="AV1660" s="283"/>
      <c r="AW1660" s="283"/>
      <c r="AY1660" s="283"/>
      <c r="AZ1660" s="282"/>
      <c r="BA1660" s="283"/>
      <c r="BB1660" s="282"/>
      <c r="BC1660" s="282"/>
      <c r="BD1660" s="282"/>
      <c r="BE1660" s="283"/>
      <c r="BG1660" s="282"/>
      <c r="BH1660" s="282"/>
      <c r="BI1660" s="282"/>
      <c r="BL1660" s="421"/>
      <c r="BM1660" s="424"/>
      <c r="BN1660" s="424"/>
      <c r="BO1660" s="424"/>
      <c r="BP1660" s="424"/>
      <c r="BQ1660" s="421"/>
      <c r="BR1660" s="421"/>
      <c r="BV1660" s="282"/>
      <c r="BW1660" s="283"/>
      <c r="BY1660" s="283"/>
      <c r="BZ1660" s="283"/>
      <c r="CA1660" s="283"/>
      <c r="CB1660" s="282"/>
      <c r="CC1660" s="282"/>
      <c r="CD1660" s="282"/>
      <c r="CE1660" s="282"/>
      <c r="CG1660" s="427"/>
      <c r="CH1660" s="402"/>
      <c r="CI1660" s="424"/>
      <c r="CJ1660" s="282"/>
      <c r="CK1660" s="282"/>
      <c r="CL1660" s="283"/>
      <c r="CM1660" s="283"/>
      <c r="CP1660" s="282"/>
      <c r="DC1660" s="282"/>
      <c r="DD1660" s="282"/>
      <c r="DE1660" s="282"/>
      <c r="DF1660" s="282"/>
      <c r="DG1660" s="282"/>
      <c r="DH1660" s="282"/>
      <c r="DI1660" s="282"/>
      <c r="DJ1660" s="282"/>
      <c r="EF1660" s="495" t="str">
        <f>""&amp;(MID(数据表!AZ1660,1,MIN(FIND({"(";"（"},数据表!AZ1660&amp;"(（",1)-1)))&amp;""</f>
        <v/>
      </c>
      <c r="EG1660" s="495" t="str">
        <f>""&amp;(MID(数据表!AZ1660,1,MIN(FIND({0;1;2;3;4;5;6;7;8;9},数据表!AZ1660&amp;"1234567890",1)-1)))&amp;""</f>
        <v/>
      </c>
    </row>
    <row r="1661" spans="2:137" s="310" customFormat="1" ht="12" customHeight="1">
      <c r="B1661" s="286"/>
      <c r="C1661" s="286"/>
      <c r="D1661" s="286"/>
      <c r="E1661" s="479"/>
      <c r="F1661" s="282"/>
      <c r="G1661" s="283"/>
      <c r="H1661" s="421"/>
      <c r="I1661" s="421"/>
      <c r="J1661" s="283"/>
      <c r="K1661" s="421"/>
      <c r="L1661" s="282"/>
      <c r="N1661" s="282"/>
      <c r="S1661" s="282"/>
      <c r="T1661" s="283"/>
      <c r="U1661" s="283"/>
      <c r="V1661" s="283"/>
      <c r="W1661" s="283"/>
      <c r="X1661" s="283"/>
      <c r="Y1661" s="282"/>
      <c r="Z1661" s="282"/>
      <c r="AA1661" s="283"/>
      <c r="AB1661" s="282"/>
      <c r="AC1661" s="282"/>
      <c r="AD1661" s="282"/>
      <c r="AE1661" s="282"/>
      <c r="AF1661" s="283"/>
      <c r="AG1661" s="402"/>
      <c r="AH1661" s="283"/>
      <c r="AI1661" s="283"/>
      <c r="AJ1661" s="283"/>
      <c r="AK1661" s="283"/>
      <c r="AL1661" s="283"/>
      <c r="AM1661" s="282"/>
      <c r="AN1661" s="282"/>
      <c r="AO1661" s="282"/>
      <c r="AP1661" s="282"/>
      <c r="AQ1661" s="282"/>
      <c r="AR1661" s="282"/>
      <c r="AT1661" s="283"/>
      <c r="AU1661" s="283"/>
      <c r="AV1661" s="283"/>
      <c r="AW1661" s="283"/>
      <c r="AY1661" s="283"/>
      <c r="AZ1661" s="282"/>
      <c r="BA1661" s="283"/>
      <c r="BB1661" s="282"/>
      <c r="BC1661" s="282"/>
      <c r="BD1661" s="282"/>
      <c r="BE1661" s="283"/>
      <c r="BG1661" s="282"/>
      <c r="BH1661" s="282"/>
      <c r="BI1661" s="282"/>
      <c r="BL1661" s="421"/>
      <c r="BM1661" s="424"/>
      <c r="BN1661" s="424"/>
      <c r="BO1661" s="424"/>
      <c r="BP1661" s="424"/>
      <c r="BQ1661" s="421"/>
      <c r="BR1661" s="421"/>
      <c r="BV1661" s="282"/>
      <c r="BW1661" s="283"/>
      <c r="BY1661" s="283"/>
      <c r="BZ1661" s="283"/>
      <c r="CA1661" s="283"/>
      <c r="CB1661" s="282"/>
      <c r="CC1661" s="282"/>
      <c r="CD1661" s="282"/>
      <c r="CE1661" s="282"/>
      <c r="CG1661" s="427"/>
      <c r="CH1661" s="402"/>
      <c r="CI1661" s="424"/>
      <c r="CJ1661" s="282"/>
      <c r="CK1661" s="282"/>
      <c r="CL1661" s="283"/>
      <c r="CM1661" s="283"/>
      <c r="CP1661" s="282"/>
      <c r="DC1661" s="282"/>
      <c r="DD1661" s="282"/>
      <c r="DE1661" s="282"/>
      <c r="DF1661" s="282"/>
      <c r="DG1661" s="282"/>
      <c r="DH1661" s="282"/>
      <c r="DI1661" s="282"/>
      <c r="DJ1661" s="282"/>
      <c r="EF1661" s="495" t="str">
        <f>""&amp;(MID(数据表!AZ1661,1,MIN(FIND({"(";"（"},数据表!AZ1661&amp;"(（",1)-1)))&amp;""</f>
        <v/>
      </c>
      <c r="EG1661" s="495" t="str">
        <f>""&amp;(MID(数据表!AZ1661,1,MIN(FIND({0;1;2;3;4;5;6;7;8;9},数据表!AZ1661&amp;"1234567890",1)-1)))&amp;""</f>
        <v/>
      </c>
    </row>
    <row r="1662" spans="2:137" s="310" customFormat="1" ht="12" customHeight="1">
      <c r="B1662" s="286"/>
      <c r="C1662" s="286"/>
      <c r="D1662" s="286"/>
      <c r="E1662" s="479"/>
      <c r="F1662" s="282"/>
      <c r="G1662" s="283"/>
      <c r="H1662" s="421"/>
      <c r="I1662" s="421"/>
      <c r="J1662" s="283"/>
      <c r="K1662" s="421"/>
      <c r="L1662" s="282"/>
      <c r="N1662" s="282"/>
      <c r="S1662" s="282"/>
      <c r="T1662" s="283"/>
      <c r="U1662" s="283"/>
      <c r="V1662" s="283"/>
      <c r="W1662" s="283"/>
      <c r="X1662" s="283"/>
      <c r="Y1662" s="282"/>
      <c r="Z1662" s="282"/>
      <c r="AA1662" s="283"/>
      <c r="AB1662" s="282"/>
      <c r="AC1662" s="282"/>
      <c r="AD1662" s="282"/>
      <c r="AE1662" s="282"/>
      <c r="AF1662" s="283"/>
      <c r="AG1662" s="402"/>
      <c r="AH1662" s="283"/>
      <c r="AI1662" s="283"/>
      <c r="AJ1662" s="283"/>
      <c r="AK1662" s="283"/>
      <c r="AL1662" s="283"/>
      <c r="AM1662" s="282"/>
      <c r="AN1662" s="282"/>
      <c r="AO1662" s="282"/>
      <c r="AP1662" s="282"/>
      <c r="AQ1662" s="282"/>
      <c r="AR1662" s="282"/>
      <c r="AT1662" s="283"/>
      <c r="AU1662" s="283"/>
      <c r="AV1662" s="283"/>
      <c r="AW1662" s="283"/>
      <c r="AY1662" s="283"/>
      <c r="AZ1662" s="282"/>
      <c r="BA1662" s="283"/>
      <c r="BB1662" s="282"/>
      <c r="BC1662" s="282"/>
      <c r="BD1662" s="282"/>
      <c r="BE1662" s="283"/>
      <c r="BG1662" s="282"/>
      <c r="BH1662" s="282"/>
      <c r="BI1662" s="282"/>
      <c r="BL1662" s="421"/>
      <c r="BM1662" s="424"/>
      <c r="BN1662" s="424"/>
      <c r="BO1662" s="424"/>
      <c r="BP1662" s="424"/>
      <c r="BQ1662" s="421"/>
      <c r="BR1662" s="421"/>
      <c r="BV1662" s="282"/>
      <c r="BW1662" s="283"/>
      <c r="BY1662" s="283"/>
      <c r="BZ1662" s="283"/>
      <c r="CA1662" s="283"/>
      <c r="CB1662" s="282"/>
      <c r="CC1662" s="282"/>
      <c r="CD1662" s="282"/>
      <c r="CE1662" s="282"/>
      <c r="CG1662" s="427"/>
      <c r="CH1662" s="402"/>
      <c r="CI1662" s="424"/>
      <c r="CJ1662" s="282"/>
      <c r="CK1662" s="282"/>
      <c r="CL1662" s="283"/>
      <c r="CM1662" s="283"/>
      <c r="CP1662" s="282"/>
      <c r="DC1662" s="282"/>
      <c r="DD1662" s="282"/>
      <c r="DE1662" s="282"/>
      <c r="DF1662" s="282"/>
      <c r="DG1662" s="282"/>
      <c r="DH1662" s="282"/>
      <c r="DI1662" s="282"/>
      <c r="DJ1662" s="282"/>
      <c r="EF1662" s="495" t="str">
        <f>""&amp;(MID(数据表!AZ1662,1,MIN(FIND({"(";"（"},数据表!AZ1662&amp;"(（",1)-1)))&amp;""</f>
        <v/>
      </c>
      <c r="EG1662" s="495" t="str">
        <f>""&amp;(MID(数据表!AZ1662,1,MIN(FIND({0;1;2;3;4;5;6;7;8;9},数据表!AZ1662&amp;"1234567890",1)-1)))&amp;""</f>
        <v/>
      </c>
    </row>
    <row r="1663" spans="2:137" s="310" customFormat="1" ht="12" customHeight="1">
      <c r="B1663" s="286"/>
      <c r="C1663" s="286"/>
      <c r="D1663" s="286"/>
      <c r="E1663" s="479"/>
      <c r="F1663" s="282"/>
      <c r="G1663" s="283"/>
      <c r="H1663" s="421"/>
      <c r="I1663" s="421"/>
      <c r="J1663" s="283"/>
      <c r="K1663" s="421"/>
      <c r="L1663" s="282"/>
      <c r="N1663" s="282"/>
      <c r="S1663" s="282"/>
      <c r="T1663" s="283"/>
      <c r="U1663" s="283"/>
      <c r="V1663" s="283"/>
      <c r="W1663" s="283"/>
      <c r="X1663" s="283"/>
      <c r="Y1663" s="282"/>
      <c r="Z1663" s="282"/>
      <c r="AA1663" s="283"/>
      <c r="AB1663" s="282"/>
      <c r="AC1663" s="282"/>
      <c r="AD1663" s="282"/>
      <c r="AE1663" s="282"/>
      <c r="AF1663" s="283"/>
      <c r="AG1663" s="402"/>
      <c r="AH1663" s="283"/>
      <c r="AI1663" s="283"/>
      <c r="AJ1663" s="283"/>
      <c r="AK1663" s="283"/>
      <c r="AL1663" s="283"/>
      <c r="AM1663" s="282"/>
      <c r="AN1663" s="282"/>
      <c r="AO1663" s="282"/>
      <c r="AP1663" s="282"/>
      <c r="AQ1663" s="282"/>
      <c r="AR1663" s="282"/>
      <c r="AT1663" s="283"/>
      <c r="AU1663" s="283"/>
      <c r="AV1663" s="283"/>
      <c r="AW1663" s="283"/>
      <c r="AY1663" s="283"/>
      <c r="AZ1663" s="282"/>
      <c r="BA1663" s="283"/>
      <c r="BB1663" s="282"/>
      <c r="BC1663" s="282"/>
      <c r="BD1663" s="282"/>
      <c r="BE1663" s="283"/>
      <c r="BG1663" s="282"/>
      <c r="BH1663" s="282"/>
      <c r="BI1663" s="282"/>
      <c r="BL1663" s="421"/>
      <c r="BM1663" s="424"/>
      <c r="BN1663" s="424"/>
      <c r="BO1663" s="424"/>
      <c r="BP1663" s="424"/>
      <c r="BQ1663" s="421"/>
      <c r="BR1663" s="421"/>
      <c r="BV1663" s="282"/>
      <c r="BW1663" s="283"/>
      <c r="BY1663" s="283"/>
      <c r="BZ1663" s="283"/>
      <c r="CA1663" s="283"/>
      <c r="CB1663" s="282"/>
      <c r="CC1663" s="282"/>
      <c r="CD1663" s="282"/>
      <c r="CE1663" s="282"/>
      <c r="CG1663" s="427"/>
      <c r="CH1663" s="402"/>
      <c r="CI1663" s="424"/>
      <c r="CJ1663" s="282"/>
      <c r="CK1663" s="282"/>
      <c r="CL1663" s="283"/>
      <c r="CM1663" s="283"/>
      <c r="CP1663" s="282"/>
      <c r="DC1663" s="282"/>
      <c r="DD1663" s="282"/>
      <c r="DE1663" s="282"/>
      <c r="DF1663" s="282"/>
      <c r="DG1663" s="282"/>
      <c r="DH1663" s="282"/>
      <c r="DI1663" s="282"/>
      <c r="DJ1663" s="282"/>
      <c r="EF1663" s="495" t="str">
        <f>""&amp;(MID(数据表!AZ1663,1,MIN(FIND({"(";"（"},数据表!AZ1663&amp;"(（",1)-1)))&amp;""</f>
        <v/>
      </c>
      <c r="EG1663" s="495" t="str">
        <f>""&amp;(MID(数据表!AZ1663,1,MIN(FIND({0;1;2;3;4;5;6;7;8;9},数据表!AZ1663&amp;"1234567890",1)-1)))&amp;""</f>
        <v/>
      </c>
    </row>
    <row r="1664" spans="2:137" s="310" customFormat="1" ht="12" customHeight="1">
      <c r="B1664" s="286"/>
      <c r="C1664" s="286"/>
      <c r="D1664" s="286"/>
      <c r="E1664" s="479"/>
      <c r="F1664" s="282"/>
      <c r="G1664" s="283"/>
      <c r="H1664" s="421"/>
      <c r="I1664" s="421"/>
      <c r="J1664" s="283"/>
      <c r="K1664" s="421"/>
      <c r="L1664" s="282"/>
      <c r="N1664" s="282"/>
      <c r="S1664" s="282"/>
      <c r="T1664" s="283"/>
      <c r="U1664" s="283"/>
      <c r="V1664" s="283"/>
      <c r="W1664" s="283"/>
      <c r="X1664" s="283"/>
      <c r="Y1664" s="282"/>
      <c r="Z1664" s="282"/>
      <c r="AA1664" s="283"/>
      <c r="AB1664" s="282"/>
      <c r="AC1664" s="282"/>
      <c r="AD1664" s="282"/>
      <c r="AE1664" s="282"/>
      <c r="AF1664" s="283"/>
      <c r="AG1664" s="402"/>
      <c r="AH1664" s="283"/>
      <c r="AI1664" s="283"/>
      <c r="AJ1664" s="283"/>
      <c r="AK1664" s="283"/>
      <c r="AL1664" s="283"/>
      <c r="AM1664" s="282"/>
      <c r="AN1664" s="282"/>
      <c r="AO1664" s="282"/>
      <c r="AP1664" s="282"/>
      <c r="AQ1664" s="282"/>
      <c r="AR1664" s="282"/>
      <c r="AT1664" s="283"/>
      <c r="AU1664" s="283"/>
      <c r="AV1664" s="283"/>
      <c r="AW1664" s="283"/>
      <c r="AY1664" s="283"/>
      <c r="AZ1664" s="282"/>
      <c r="BA1664" s="283"/>
      <c r="BB1664" s="282"/>
      <c r="BC1664" s="282"/>
      <c r="BD1664" s="282"/>
      <c r="BE1664" s="283"/>
      <c r="BG1664" s="282"/>
      <c r="BH1664" s="282"/>
      <c r="BI1664" s="282"/>
      <c r="BL1664" s="421"/>
      <c r="BM1664" s="424"/>
      <c r="BN1664" s="424"/>
      <c r="BO1664" s="424"/>
      <c r="BP1664" s="424"/>
      <c r="BQ1664" s="421"/>
      <c r="BR1664" s="421"/>
      <c r="BV1664" s="282"/>
      <c r="BW1664" s="283"/>
      <c r="BY1664" s="283"/>
      <c r="BZ1664" s="283"/>
      <c r="CA1664" s="283"/>
      <c r="CB1664" s="282"/>
      <c r="CC1664" s="282"/>
      <c r="CD1664" s="282"/>
      <c r="CE1664" s="282"/>
      <c r="CG1664" s="427"/>
      <c r="CH1664" s="402"/>
      <c r="CI1664" s="424"/>
      <c r="CJ1664" s="282"/>
      <c r="CK1664" s="282"/>
      <c r="CL1664" s="283"/>
      <c r="CM1664" s="283"/>
      <c r="CP1664" s="282"/>
      <c r="DC1664" s="282"/>
      <c r="DD1664" s="282"/>
      <c r="DE1664" s="282"/>
      <c r="DF1664" s="282"/>
      <c r="DG1664" s="282"/>
      <c r="DH1664" s="282"/>
      <c r="DI1664" s="282"/>
      <c r="DJ1664" s="282"/>
      <c r="EF1664" s="495" t="str">
        <f>""&amp;(MID(数据表!AZ1664,1,MIN(FIND({"(";"（"},数据表!AZ1664&amp;"(（",1)-1)))&amp;""</f>
        <v/>
      </c>
      <c r="EG1664" s="495" t="str">
        <f>""&amp;(MID(数据表!AZ1664,1,MIN(FIND({0;1;2;3;4;5;6;7;8;9},数据表!AZ1664&amp;"1234567890",1)-1)))&amp;""</f>
        <v/>
      </c>
    </row>
    <row r="1665" spans="2:137" s="310" customFormat="1" ht="12" customHeight="1">
      <c r="B1665" s="286"/>
      <c r="C1665" s="286"/>
      <c r="D1665" s="286"/>
      <c r="E1665" s="479"/>
      <c r="F1665" s="282"/>
      <c r="G1665" s="283"/>
      <c r="H1665" s="421"/>
      <c r="I1665" s="421"/>
      <c r="J1665" s="283"/>
      <c r="K1665" s="421"/>
      <c r="L1665" s="282"/>
      <c r="N1665" s="282"/>
      <c r="S1665" s="282"/>
      <c r="T1665" s="283"/>
      <c r="U1665" s="283"/>
      <c r="V1665" s="283"/>
      <c r="W1665" s="283"/>
      <c r="X1665" s="283"/>
      <c r="Y1665" s="282"/>
      <c r="Z1665" s="282"/>
      <c r="AA1665" s="283"/>
      <c r="AB1665" s="282"/>
      <c r="AC1665" s="282"/>
      <c r="AD1665" s="282"/>
      <c r="AE1665" s="282"/>
      <c r="AF1665" s="283"/>
      <c r="AG1665" s="402"/>
      <c r="AH1665" s="283"/>
      <c r="AI1665" s="283"/>
      <c r="AJ1665" s="283"/>
      <c r="AK1665" s="283"/>
      <c r="AL1665" s="283"/>
      <c r="AM1665" s="282"/>
      <c r="AN1665" s="282"/>
      <c r="AO1665" s="282"/>
      <c r="AP1665" s="282"/>
      <c r="AQ1665" s="282"/>
      <c r="AR1665" s="282"/>
      <c r="AT1665" s="283"/>
      <c r="AU1665" s="283"/>
      <c r="AV1665" s="283"/>
      <c r="AW1665" s="283"/>
      <c r="AY1665" s="283"/>
      <c r="AZ1665" s="282"/>
      <c r="BA1665" s="283"/>
      <c r="BB1665" s="282"/>
      <c r="BC1665" s="282"/>
      <c r="BD1665" s="282"/>
      <c r="BE1665" s="283"/>
      <c r="BG1665" s="282"/>
      <c r="BH1665" s="282"/>
      <c r="BI1665" s="282"/>
      <c r="BL1665" s="421"/>
      <c r="BM1665" s="424"/>
      <c r="BN1665" s="424"/>
      <c r="BO1665" s="424"/>
      <c r="BP1665" s="424"/>
      <c r="BQ1665" s="421"/>
      <c r="BR1665" s="421"/>
      <c r="BV1665" s="282"/>
      <c r="BW1665" s="283"/>
      <c r="BY1665" s="283"/>
      <c r="BZ1665" s="283"/>
      <c r="CA1665" s="283"/>
      <c r="CB1665" s="282"/>
      <c r="CC1665" s="282"/>
      <c r="CD1665" s="282"/>
      <c r="CE1665" s="282"/>
      <c r="CG1665" s="427"/>
      <c r="CH1665" s="402"/>
      <c r="CI1665" s="424"/>
      <c r="CJ1665" s="282"/>
      <c r="CK1665" s="282"/>
      <c r="CL1665" s="283"/>
      <c r="CM1665" s="283"/>
      <c r="CP1665" s="282"/>
      <c r="DC1665" s="282"/>
      <c r="DD1665" s="282"/>
      <c r="DE1665" s="282"/>
      <c r="DF1665" s="282"/>
      <c r="DG1665" s="282"/>
      <c r="DH1665" s="282"/>
      <c r="DI1665" s="282"/>
      <c r="DJ1665" s="282"/>
      <c r="EF1665" s="495" t="str">
        <f>""&amp;(MID(数据表!AZ1665,1,MIN(FIND({"(";"（"},数据表!AZ1665&amp;"(（",1)-1)))&amp;""</f>
        <v/>
      </c>
      <c r="EG1665" s="495" t="str">
        <f>""&amp;(MID(数据表!AZ1665,1,MIN(FIND({0;1;2;3;4;5;6;7;8;9},数据表!AZ1665&amp;"1234567890",1)-1)))&amp;""</f>
        <v/>
      </c>
    </row>
    <row r="1666" spans="2:137" s="310" customFormat="1" ht="12" customHeight="1">
      <c r="B1666" s="286"/>
      <c r="C1666" s="286"/>
      <c r="D1666" s="286"/>
      <c r="E1666" s="479"/>
      <c r="F1666" s="282"/>
      <c r="G1666" s="283"/>
      <c r="H1666" s="421"/>
      <c r="I1666" s="421"/>
      <c r="J1666" s="283"/>
      <c r="K1666" s="421"/>
      <c r="L1666" s="282"/>
      <c r="N1666" s="282"/>
      <c r="S1666" s="282"/>
      <c r="T1666" s="283"/>
      <c r="U1666" s="283"/>
      <c r="V1666" s="283"/>
      <c r="W1666" s="283"/>
      <c r="X1666" s="283"/>
      <c r="Y1666" s="282"/>
      <c r="Z1666" s="282"/>
      <c r="AA1666" s="283"/>
      <c r="AB1666" s="282"/>
      <c r="AC1666" s="282"/>
      <c r="AD1666" s="282"/>
      <c r="AE1666" s="282"/>
      <c r="AF1666" s="283"/>
      <c r="AG1666" s="402"/>
      <c r="AH1666" s="283"/>
      <c r="AI1666" s="283"/>
      <c r="AJ1666" s="283"/>
      <c r="AK1666" s="283"/>
      <c r="AL1666" s="283"/>
      <c r="AM1666" s="282"/>
      <c r="AN1666" s="282"/>
      <c r="AO1666" s="282"/>
      <c r="AP1666" s="282"/>
      <c r="AQ1666" s="282"/>
      <c r="AR1666" s="282"/>
      <c r="AT1666" s="283"/>
      <c r="AU1666" s="283"/>
      <c r="AV1666" s="283"/>
      <c r="AW1666" s="283"/>
      <c r="AY1666" s="283"/>
      <c r="AZ1666" s="282"/>
      <c r="BA1666" s="283"/>
      <c r="BB1666" s="282"/>
      <c r="BC1666" s="282"/>
      <c r="BD1666" s="282"/>
      <c r="BE1666" s="283"/>
      <c r="BG1666" s="282"/>
      <c r="BH1666" s="282"/>
      <c r="BI1666" s="282"/>
      <c r="BL1666" s="421"/>
      <c r="BM1666" s="424"/>
      <c r="BN1666" s="424"/>
      <c r="BO1666" s="424"/>
      <c r="BP1666" s="424"/>
      <c r="BQ1666" s="421"/>
      <c r="BR1666" s="421"/>
      <c r="BV1666" s="282"/>
      <c r="BW1666" s="283"/>
      <c r="BY1666" s="283"/>
      <c r="BZ1666" s="283"/>
      <c r="CA1666" s="283"/>
      <c r="CB1666" s="282"/>
      <c r="CC1666" s="282"/>
      <c r="CD1666" s="282"/>
      <c r="CE1666" s="282"/>
      <c r="CG1666" s="427"/>
      <c r="CH1666" s="402"/>
      <c r="CI1666" s="424"/>
      <c r="CJ1666" s="282"/>
      <c r="CK1666" s="282"/>
      <c r="CL1666" s="283"/>
      <c r="CM1666" s="283"/>
      <c r="CP1666" s="282"/>
      <c r="DC1666" s="282"/>
      <c r="DD1666" s="282"/>
      <c r="DE1666" s="282"/>
      <c r="DF1666" s="282"/>
      <c r="DG1666" s="282"/>
      <c r="DH1666" s="282"/>
      <c r="DI1666" s="282"/>
      <c r="DJ1666" s="282"/>
      <c r="EF1666" s="495" t="str">
        <f>""&amp;(MID(数据表!AZ1666,1,MIN(FIND({"(";"（"},数据表!AZ1666&amp;"(（",1)-1)))&amp;""</f>
        <v/>
      </c>
      <c r="EG1666" s="495" t="str">
        <f>""&amp;(MID(数据表!AZ1666,1,MIN(FIND({0;1;2;3;4;5;6;7;8;9},数据表!AZ1666&amp;"1234567890",1)-1)))&amp;""</f>
        <v/>
      </c>
    </row>
    <row r="1667" spans="2:137" s="310" customFormat="1" ht="12" customHeight="1">
      <c r="B1667" s="286"/>
      <c r="C1667" s="286"/>
      <c r="D1667" s="286"/>
      <c r="E1667" s="479"/>
      <c r="F1667" s="282"/>
      <c r="G1667" s="283"/>
      <c r="H1667" s="421"/>
      <c r="I1667" s="421"/>
      <c r="J1667" s="283"/>
      <c r="K1667" s="421"/>
      <c r="L1667" s="282"/>
      <c r="N1667" s="282"/>
      <c r="S1667" s="282"/>
      <c r="T1667" s="283"/>
      <c r="U1667" s="283"/>
      <c r="V1667" s="283"/>
      <c r="W1667" s="283"/>
      <c r="X1667" s="283"/>
      <c r="Y1667" s="282"/>
      <c r="Z1667" s="282"/>
      <c r="AA1667" s="283"/>
      <c r="AB1667" s="282"/>
      <c r="AC1667" s="282"/>
      <c r="AD1667" s="282"/>
      <c r="AE1667" s="282"/>
      <c r="AF1667" s="283"/>
      <c r="AG1667" s="402"/>
      <c r="AH1667" s="283"/>
      <c r="AI1667" s="283"/>
      <c r="AJ1667" s="283"/>
      <c r="AK1667" s="283"/>
      <c r="AL1667" s="283"/>
      <c r="AM1667" s="282"/>
      <c r="AN1667" s="282"/>
      <c r="AO1667" s="282"/>
      <c r="AP1667" s="282"/>
      <c r="AQ1667" s="282"/>
      <c r="AR1667" s="282"/>
      <c r="AT1667" s="283"/>
      <c r="AU1667" s="283"/>
      <c r="AV1667" s="283"/>
      <c r="AW1667" s="283"/>
      <c r="AY1667" s="283"/>
      <c r="AZ1667" s="282"/>
      <c r="BA1667" s="283"/>
      <c r="BB1667" s="282"/>
      <c r="BC1667" s="282"/>
      <c r="BD1667" s="282"/>
      <c r="BE1667" s="283"/>
      <c r="BG1667" s="282"/>
      <c r="BH1667" s="282"/>
      <c r="BI1667" s="282"/>
      <c r="BL1667" s="421"/>
      <c r="BM1667" s="424"/>
      <c r="BN1667" s="424"/>
      <c r="BO1667" s="424"/>
      <c r="BP1667" s="424"/>
      <c r="BQ1667" s="421"/>
      <c r="BR1667" s="421"/>
      <c r="BV1667" s="282"/>
      <c r="BW1667" s="283"/>
      <c r="BY1667" s="283"/>
      <c r="BZ1667" s="283"/>
      <c r="CA1667" s="283"/>
      <c r="CB1667" s="282"/>
      <c r="CC1667" s="282"/>
      <c r="CD1667" s="282"/>
      <c r="CE1667" s="282"/>
      <c r="CG1667" s="427"/>
      <c r="CH1667" s="402"/>
      <c r="CI1667" s="424"/>
      <c r="CJ1667" s="282"/>
      <c r="CK1667" s="282"/>
      <c r="CL1667" s="283"/>
      <c r="CM1667" s="283"/>
      <c r="CP1667" s="282"/>
      <c r="DC1667" s="282"/>
      <c r="DD1667" s="282"/>
      <c r="DE1667" s="282"/>
      <c r="DF1667" s="282"/>
      <c r="DG1667" s="282"/>
      <c r="DH1667" s="282"/>
      <c r="DI1667" s="282"/>
      <c r="DJ1667" s="282"/>
      <c r="EF1667" s="495" t="str">
        <f>""&amp;(MID(数据表!AZ1667,1,MIN(FIND({"(";"（"},数据表!AZ1667&amp;"(（",1)-1)))&amp;""</f>
        <v/>
      </c>
      <c r="EG1667" s="495" t="str">
        <f>""&amp;(MID(数据表!AZ1667,1,MIN(FIND({0;1;2;3;4;5;6;7;8;9},数据表!AZ1667&amp;"1234567890",1)-1)))&amp;""</f>
        <v/>
      </c>
    </row>
    <row r="1668" spans="2:137" s="310" customFormat="1" ht="12" customHeight="1">
      <c r="B1668" s="286"/>
      <c r="C1668" s="286"/>
      <c r="D1668" s="286"/>
      <c r="E1668" s="479"/>
      <c r="F1668" s="282"/>
      <c r="G1668" s="283"/>
      <c r="H1668" s="421"/>
      <c r="I1668" s="421"/>
      <c r="J1668" s="283"/>
      <c r="K1668" s="421"/>
      <c r="L1668" s="282"/>
      <c r="N1668" s="282"/>
      <c r="S1668" s="282"/>
      <c r="T1668" s="283"/>
      <c r="U1668" s="283"/>
      <c r="V1668" s="283"/>
      <c r="W1668" s="283"/>
      <c r="X1668" s="283"/>
      <c r="Y1668" s="282"/>
      <c r="Z1668" s="282"/>
      <c r="AA1668" s="283"/>
      <c r="AB1668" s="282"/>
      <c r="AC1668" s="282"/>
      <c r="AD1668" s="282"/>
      <c r="AE1668" s="282"/>
      <c r="AF1668" s="283"/>
      <c r="AG1668" s="402"/>
      <c r="AH1668" s="283"/>
      <c r="AI1668" s="283"/>
      <c r="AJ1668" s="283"/>
      <c r="AK1668" s="283"/>
      <c r="AL1668" s="283"/>
      <c r="AM1668" s="282"/>
      <c r="AN1668" s="282"/>
      <c r="AO1668" s="282"/>
      <c r="AP1668" s="282"/>
      <c r="AQ1668" s="282"/>
      <c r="AR1668" s="282"/>
      <c r="AT1668" s="283"/>
      <c r="AU1668" s="283"/>
      <c r="AV1668" s="283"/>
      <c r="AW1668" s="283"/>
      <c r="AY1668" s="283"/>
      <c r="AZ1668" s="282"/>
      <c r="BA1668" s="283"/>
      <c r="BB1668" s="282"/>
      <c r="BC1668" s="282"/>
      <c r="BD1668" s="282"/>
      <c r="BE1668" s="283"/>
      <c r="BG1668" s="282"/>
      <c r="BH1668" s="282"/>
      <c r="BI1668" s="282"/>
      <c r="BL1668" s="421"/>
      <c r="BM1668" s="424"/>
      <c r="BN1668" s="424"/>
      <c r="BO1668" s="424"/>
      <c r="BP1668" s="424"/>
      <c r="BQ1668" s="421"/>
      <c r="BR1668" s="421"/>
      <c r="BV1668" s="282"/>
      <c r="BW1668" s="283"/>
      <c r="BY1668" s="283"/>
      <c r="BZ1668" s="283"/>
      <c r="CA1668" s="283"/>
      <c r="CB1668" s="282"/>
      <c r="CC1668" s="282"/>
      <c r="CD1668" s="282"/>
      <c r="CE1668" s="282"/>
      <c r="CG1668" s="427"/>
      <c r="CH1668" s="402"/>
      <c r="CI1668" s="424"/>
      <c r="CJ1668" s="282"/>
      <c r="CK1668" s="282"/>
      <c r="CL1668" s="283"/>
      <c r="CM1668" s="283"/>
      <c r="CP1668" s="282"/>
      <c r="DC1668" s="282"/>
      <c r="DD1668" s="282"/>
      <c r="DE1668" s="282"/>
      <c r="DF1668" s="282"/>
      <c r="DG1668" s="282"/>
      <c r="DH1668" s="282"/>
      <c r="DI1668" s="282"/>
      <c r="DJ1668" s="282"/>
      <c r="EF1668" s="495" t="str">
        <f>""&amp;(MID(数据表!AZ1668,1,MIN(FIND({"(";"（"},数据表!AZ1668&amp;"(（",1)-1)))&amp;""</f>
        <v/>
      </c>
      <c r="EG1668" s="495" t="str">
        <f>""&amp;(MID(数据表!AZ1668,1,MIN(FIND({0;1;2;3;4;5;6;7;8;9},数据表!AZ1668&amp;"1234567890",1)-1)))&amp;""</f>
        <v/>
      </c>
    </row>
    <row r="1669" spans="2:137" s="310" customFormat="1" ht="12" customHeight="1">
      <c r="B1669" s="286"/>
      <c r="C1669" s="286"/>
      <c r="D1669" s="286"/>
      <c r="E1669" s="479"/>
      <c r="F1669" s="282"/>
      <c r="G1669" s="283"/>
      <c r="H1669" s="421"/>
      <c r="I1669" s="421"/>
      <c r="J1669" s="283"/>
      <c r="K1669" s="421"/>
      <c r="L1669" s="282"/>
      <c r="N1669" s="282"/>
      <c r="S1669" s="282"/>
      <c r="T1669" s="283"/>
      <c r="U1669" s="283"/>
      <c r="V1669" s="283"/>
      <c r="W1669" s="283"/>
      <c r="X1669" s="283"/>
      <c r="Y1669" s="282"/>
      <c r="Z1669" s="282"/>
      <c r="AA1669" s="283"/>
      <c r="AB1669" s="282"/>
      <c r="AC1669" s="282"/>
      <c r="AD1669" s="282"/>
      <c r="AE1669" s="282"/>
      <c r="AF1669" s="283"/>
      <c r="AG1669" s="402"/>
      <c r="AH1669" s="283"/>
      <c r="AI1669" s="283"/>
      <c r="AJ1669" s="283"/>
      <c r="AK1669" s="283"/>
      <c r="AL1669" s="283"/>
      <c r="AM1669" s="282"/>
      <c r="AN1669" s="282"/>
      <c r="AO1669" s="282"/>
      <c r="AP1669" s="282"/>
      <c r="AQ1669" s="282"/>
      <c r="AR1669" s="282"/>
      <c r="AT1669" s="283"/>
      <c r="AU1669" s="283"/>
      <c r="AV1669" s="283"/>
      <c r="AW1669" s="283"/>
      <c r="AY1669" s="283"/>
      <c r="AZ1669" s="282"/>
      <c r="BA1669" s="283"/>
      <c r="BB1669" s="282"/>
      <c r="BC1669" s="282"/>
      <c r="BD1669" s="282"/>
      <c r="BE1669" s="283"/>
      <c r="BG1669" s="282"/>
      <c r="BH1669" s="282"/>
      <c r="BI1669" s="282"/>
      <c r="BL1669" s="421"/>
      <c r="BM1669" s="424"/>
      <c r="BN1669" s="424"/>
      <c r="BO1669" s="424"/>
      <c r="BP1669" s="424"/>
      <c r="BQ1669" s="421"/>
      <c r="BR1669" s="421"/>
      <c r="BV1669" s="282"/>
      <c r="BW1669" s="283"/>
      <c r="BY1669" s="283"/>
      <c r="BZ1669" s="283"/>
      <c r="CA1669" s="283"/>
      <c r="CB1669" s="282"/>
      <c r="CC1669" s="282"/>
      <c r="CD1669" s="282"/>
      <c r="CE1669" s="282"/>
      <c r="CG1669" s="427"/>
      <c r="CH1669" s="402"/>
      <c r="CI1669" s="424"/>
      <c r="CJ1669" s="282"/>
      <c r="CK1669" s="282"/>
      <c r="CL1669" s="283"/>
      <c r="CM1669" s="283"/>
      <c r="CP1669" s="282"/>
      <c r="DC1669" s="282"/>
      <c r="DD1669" s="282"/>
      <c r="DE1669" s="282"/>
      <c r="DF1669" s="282"/>
      <c r="DG1669" s="282"/>
      <c r="DH1669" s="282"/>
      <c r="DI1669" s="282"/>
      <c r="DJ1669" s="282"/>
      <c r="EF1669" s="495" t="str">
        <f>""&amp;(MID(数据表!AZ1669,1,MIN(FIND({"(";"（"},数据表!AZ1669&amp;"(（",1)-1)))&amp;""</f>
        <v/>
      </c>
      <c r="EG1669" s="495" t="str">
        <f>""&amp;(MID(数据表!AZ1669,1,MIN(FIND({0;1;2;3;4;5;6;7;8;9},数据表!AZ1669&amp;"1234567890",1)-1)))&amp;""</f>
        <v/>
      </c>
    </row>
    <row r="1670" spans="2:137" s="310" customFormat="1" ht="12" customHeight="1">
      <c r="B1670" s="286"/>
      <c r="C1670" s="286"/>
      <c r="D1670" s="286"/>
      <c r="E1670" s="479"/>
      <c r="F1670" s="282"/>
      <c r="G1670" s="283"/>
      <c r="H1670" s="421"/>
      <c r="I1670" s="421"/>
      <c r="J1670" s="283"/>
      <c r="K1670" s="421"/>
      <c r="L1670" s="282"/>
      <c r="N1670" s="282"/>
      <c r="S1670" s="282"/>
      <c r="T1670" s="283"/>
      <c r="U1670" s="283"/>
      <c r="V1670" s="283"/>
      <c r="W1670" s="283"/>
      <c r="X1670" s="283"/>
      <c r="Y1670" s="282"/>
      <c r="Z1670" s="282"/>
      <c r="AA1670" s="283"/>
      <c r="AB1670" s="282"/>
      <c r="AC1670" s="282"/>
      <c r="AD1670" s="282"/>
      <c r="AE1670" s="282"/>
      <c r="AF1670" s="283"/>
      <c r="AG1670" s="402"/>
      <c r="AH1670" s="283"/>
      <c r="AI1670" s="283"/>
      <c r="AJ1670" s="283"/>
      <c r="AK1670" s="283"/>
      <c r="AL1670" s="283"/>
      <c r="AM1670" s="282"/>
      <c r="AN1670" s="282"/>
      <c r="AO1670" s="282"/>
      <c r="AP1670" s="282"/>
      <c r="AQ1670" s="282"/>
      <c r="AR1670" s="282"/>
      <c r="AT1670" s="283"/>
      <c r="AU1670" s="283"/>
      <c r="AV1670" s="283"/>
      <c r="AW1670" s="283"/>
      <c r="AY1670" s="283"/>
      <c r="AZ1670" s="282"/>
      <c r="BA1670" s="283"/>
      <c r="BB1670" s="282"/>
      <c r="BC1670" s="282"/>
      <c r="BD1670" s="282"/>
      <c r="BE1670" s="283"/>
      <c r="BG1670" s="282"/>
      <c r="BH1670" s="282"/>
      <c r="BI1670" s="282"/>
      <c r="BL1670" s="421"/>
      <c r="BM1670" s="424"/>
      <c r="BN1670" s="424"/>
      <c r="BO1670" s="424"/>
      <c r="BP1670" s="424"/>
      <c r="BQ1670" s="421"/>
      <c r="BR1670" s="421"/>
      <c r="BV1670" s="282"/>
      <c r="BW1670" s="283"/>
      <c r="BY1670" s="283"/>
      <c r="BZ1670" s="283"/>
      <c r="CA1670" s="283"/>
      <c r="CB1670" s="282"/>
      <c r="CC1670" s="282"/>
      <c r="CD1670" s="282"/>
      <c r="CE1670" s="282"/>
      <c r="CG1670" s="427"/>
      <c r="CH1670" s="402"/>
      <c r="CI1670" s="424"/>
      <c r="CJ1670" s="282"/>
      <c r="CK1670" s="282"/>
      <c r="CL1670" s="283"/>
      <c r="CM1670" s="283"/>
      <c r="CP1670" s="282"/>
      <c r="DC1670" s="282"/>
      <c r="DD1670" s="282"/>
      <c r="DE1670" s="282"/>
      <c r="DF1670" s="282"/>
      <c r="DG1670" s="282"/>
      <c r="DH1670" s="282"/>
      <c r="DI1670" s="282"/>
      <c r="DJ1670" s="282"/>
      <c r="EF1670" s="495" t="str">
        <f>""&amp;(MID(数据表!AZ1670,1,MIN(FIND({"(";"（"},数据表!AZ1670&amp;"(（",1)-1)))&amp;""</f>
        <v/>
      </c>
      <c r="EG1670" s="495" t="str">
        <f>""&amp;(MID(数据表!AZ1670,1,MIN(FIND({0;1;2;3;4;5;6;7;8;9},数据表!AZ1670&amp;"1234567890",1)-1)))&amp;""</f>
        <v/>
      </c>
    </row>
    <row r="1671" spans="2:137" s="310" customFormat="1" ht="12" customHeight="1">
      <c r="B1671" s="286"/>
      <c r="C1671" s="286"/>
      <c r="D1671" s="286"/>
      <c r="E1671" s="479"/>
      <c r="F1671" s="282"/>
      <c r="G1671" s="283"/>
      <c r="H1671" s="421"/>
      <c r="I1671" s="421"/>
      <c r="J1671" s="283"/>
      <c r="K1671" s="421"/>
      <c r="L1671" s="282"/>
      <c r="N1671" s="282"/>
      <c r="S1671" s="282"/>
      <c r="T1671" s="283"/>
      <c r="U1671" s="283"/>
      <c r="V1671" s="283"/>
      <c r="W1671" s="283"/>
      <c r="X1671" s="283"/>
      <c r="Y1671" s="282"/>
      <c r="Z1671" s="282"/>
      <c r="AA1671" s="283"/>
      <c r="AB1671" s="282"/>
      <c r="AC1671" s="282"/>
      <c r="AD1671" s="282"/>
      <c r="AE1671" s="282"/>
      <c r="AF1671" s="283"/>
      <c r="AG1671" s="402"/>
      <c r="AH1671" s="283"/>
      <c r="AI1671" s="283"/>
      <c r="AJ1671" s="283"/>
      <c r="AK1671" s="283"/>
      <c r="AL1671" s="283"/>
      <c r="AM1671" s="282"/>
      <c r="AN1671" s="282"/>
      <c r="AO1671" s="282"/>
      <c r="AP1671" s="282"/>
      <c r="AQ1671" s="282"/>
      <c r="AR1671" s="282"/>
      <c r="AT1671" s="283"/>
      <c r="AU1671" s="283"/>
      <c r="AV1671" s="283"/>
      <c r="AW1671" s="283"/>
      <c r="AY1671" s="283"/>
      <c r="AZ1671" s="282"/>
      <c r="BA1671" s="283"/>
      <c r="BB1671" s="282"/>
      <c r="BC1671" s="282"/>
      <c r="BD1671" s="282"/>
      <c r="BE1671" s="283"/>
      <c r="BG1671" s="282"/>
      <c r="BH1671" s="282"/>
      <c r="BI1671" s="282"/>
      <c r="BL1671" s="421"/>
      <c r="BM1671" s="424"/>
      <c r="BN1671" s="424"/>
      <c r="BO1671" s="424"/>
      <c r="BP1671" s="424"/>
      <c r="BQ1671" s="421"/>
      <c r="BR1671" s="421"/>
      <c r="BV1671" s="282"/>
      <c r="BW1671" s="283"/>
      <c r="BY1671" s="283"/>
      <c r="BZ1671" s="283"/>
      <c r="CA1671" s="283"/>
      <c r="CB1671" s="282"/>
      <c r="CC1671" s="282"/>
      <c r="CD1671" s="282"/>
      <c r="CE1671" s="282"/>
      <c r="CG1671" s="427"/>
      <c r="CH1671" s="402"/>
      <c r="CI1671" s="424"/>
      <c r="CJ1671" s="282"/>
      <c r="CK1671" s="282"/>
      <c r="CL1671" s="283"/>
      <c r="CM1671" s="283"/>
      <c r="CP1671" s="282"/>
      <c r="DC1671" s="282"/>
      <c r="DD1671" s="282"/>
      <c r="DE1671" s="282"/>
      <c r="DF1671" s="282"/>
      <c r="DG1671" s="282"/>
      <c r="DH1671" s="282"/>
      <c r="DI1671" s="282"/>
      <c r="DJ1671" s="282"/>
      <c r="EF1671" s="495" t="str">
        <f>""&amp;(MID(数据表!AZ1671,1,MIN(FIND({"(";"（"},数据表!AZ1671&amp;"(（",1)-1)))&amp;""</f>
        <v/>
      </c>
      <c r="EG1671" s="495" t="str">
        <f>""&amp;(MID(数据表!AZ1671,1,MIN(FIND({0;1;2;3;4;5;6;7;8;9},数据表!AZ1671&amp;"1234567890",1)-1)))&amp;""</f>
        <v/>
      </c>
    </row>
    <row r="1672" spans="2:137" s="310" customFormat="1" ht="12" customHeight="1">
      <c r="B1672" s="286"/>
      <c r="C1672" s="286"/>
      <c r="D1672" s="286"/>
      <c r="E1672" s="479"/>
      <c r="F1672" s="282"/>
      <c r="G1672" s="283"/>
      <c r="H1672" s="421"/>
      <c r="I1672" s="421"/>
      <c r="J1672" s="283"/>
      <c r="K1672" s="421"/>
      <c r="L1672" s="282"/>
      <c r="N1672" s="282"/>
      <c r="S1672" s="282"/>
      <c r="T1672" s="283"/>
      <c r="U1672" s="283"/>
      <c r="V1672" s="283"/>
      <c r="W1672" s="283"/>
      <c r="X1672" s="283"/>
      <c r="Y1672" s="282"/>
      <c r="Z1672" s="282"/>
      <c r="AA1672" s="283"/>
      <c r="AB1672" s="282"/>
      <c r="AC1672" s="282"/>
      <c r="AD1672" s="282"/>
      <c r="AE1672" s="282"/>
      <c r="AF1672" s="283"/>
      <c r="AG1672" s="402"/>
      <c r="AH1672" s="283"/>
      <c r="AI1672" s="283"/>
      <c r="AJ1672" s="283"/>
      <c r="AK1672" s="283"/>
      <c r="AL1672" s="283"/>
      <c r="AM1672" s="282"/>
      <c r="AN1672" s="282"/>
      <c r="AO1672" s="282"/>
      <c r="AP1672" s="282"/>
      <c r="AQ1672" s="282"/>
      <c r="AR1672" s="282"/>
      <c r="AT1672" s="283"/>
      <c r="AU1672" s="283"/>
      <c r="AV1672" s="283"/>
      <c r="AW1672" s="283"/>
      <c r="AY1672" s="283"/>
      <c r="AZ1672" s="282"/>
      <c r="BA1672" s="283"/>
      <c r="BB1672" s="282"/>
      <c r="BC1672" s="282"/>
      <c r="BD1672" s="282"/>
      <c r="BE1672" s="283"/>
      <c r="BG1672" s="282"/>
      <c r="BH1672" s="282"/>
      <c r="BI1672" s="282"/>
      <c r="BL1672" s="421"/>
      <c r="BM1672" s="424"/>
      <c r="BN1672" s="424"/>
      <c r="BO1672" s="424"/>
      <c r="BP1672" s="424"/>
      <c r="BQ1672" s="421"/>
      <c r="BR1672" s="421"/>
      <c r="BV1672" s="282"/>
      <c r="BW1672" s="283"/>
      <c r="BY1672" s="283"/>
      <c r="BZ1672" s="283"/>
      <c r="CA1672" s="283"/>
      <c r="CB1672" s="282"/>
      <c r="CC1672" s="282"/>
      <c r="CD1672" s="282"/>
      <c r="CE1672" s="282"/>
      <c r="CG1672" s="427"/>
      <c r="CH1672" s="402"/>
      <c r="CI1672" s="424"/>
      <c r="CJ1672" s="282"/>
      <c r="CK1672" s="282"/>
      <c r="CL1672" s="283"/>
      <c r="CM1672" s="283"/>
      <c r="CP1672" s="282"/>
      <c r="DC1672" s="282"/>
      <c r="DD1672" s="282"/>
      <c r="DE1672" s="282"/>
      <c r="DF1672" s="282"/>
      <c r="DG1672" s="282"/>
      <c r="DH1672" s="282"/>
      <c r="DI1672" s="282"/>
      <c r="DJ1672" s="282"/>
      <c r="EF1672" s="495" t="str">
        <f>""&amp;(MID(数据表!AZ1672,1,MIN(FIND({"(";"（"},数据表!AZ1672&amp;"(（",1)-1)))&amp;""</f>
        <v/>
      </c>
      <c r="EG1672" s="495" t="str">
        <f>""&amp;(MID(数据表!AZ1672,1,MIN(FIND({0;1;2;3;4;5;6;7;8;9},数据表!AZ1672&amp;"1234567890",1)-1)))&amp;""</f>
        <v/>
      </c>
    </row>
    <row r="1673" spans="2:137" s="310" customFormat="1" ht="12" customHeight="1">
      <c r="B1673" s="286"/>
      <c r="C1673" s="286"/>
      <c r="D1673" s="286"/>
      <c r="E1673" s="479"/>
      <c r="F1673" s="282"/>
      <c r="G1673" s="283"/>
      <c r="H1673" s="421"/>
      <c r="I1673" s="421"/>
      <c r="J1673" s="283"/>
      <c r="K1673" s="421"/>
      <c r="L1673" s="282"/>
      <c r="N1673" s="282"/>
      <c r="S1673" s="282"/>
      <c r="T1673" s="283"/>
      <c r="U1673" s="283"/>
      <c r="V1673" s="283"/>
      <c r="W1673" s="283"/>
      <c r="X1673" s="283"/>
      <c r="Y1673" s="282"/>
      <c r="Z1673" s="282"/>
      <c r="AA1673" s="283"/>
      <c r="AB1673" s="282"/>
      <c r="AC1673" s="282"/>
      <c r="AD1673" s="282"/>
      <c r="AE1673" s="282"/>
      <c r="AF1673" s="283"/>
      <c r="AG1673" s="402"/>
      <c r="AH1673" s="283"/>
      <c r="AI1673" s="283"/>
      <c r="AJ1673" s="283"/>
      <c r="AK1673" s="283"/>
      <c r="AL1673" s="283"/>
      <c r="AM1673" s="282"/>
      <c r="AN1673" s="282"/>
      <c r="AO1673" s="282"/>
      <c r="AP1673" s="282"/>
      <c r="AQ1673" s="282"/>
      <c r="AR1673" s="282"/>
      <c r="AT1673" s="283"/>
      <c r="AU1673" s="283"/>
      <c r="AV1673" s="283"/>
      <c r="AW1673" s="283"/>
      <c r="AY1673" s="283"/>
      <c r="AZ1673" s="282"/>
      <c r="BA1673" s="283"/>
      <c r="BB1673" s="282"/>
      <c r="BC1673" s="282"/>
      <c r="BD1673" s="282"/>
      <c r="BE1673" s="283"/>
      <c r="BG1673" s="282"/>
      <c r="BH1673" s="282"/>
      <c r="BI1673" s="282"/>
      <c r="BL1673" s="421"/>
      <c r="BM1673" s="424"/>
      <c r="BN1673" s="424"/>
      <c r="BO1673" s="424"/>
      <c r="BP1673" s="424"/>
      <c r="BQ1673" s="421"/>
      <c r="BR1673" s="421"/>
      <c r="BV1673" s="282"/>
      <c r="BW1673" s="283"/>
      <c r="BY1673" s="283"/>
      <c r="BZ1673" s="283"/>
      <c r="CA1673" s="283"/>
      <c r="CB1673" s="282"/>
      <c r="CC1673" s="282"/>
      <c r="CD1673" s="282"/>
      <c r="CE1673" s="282"/>
      <c r="CG1673" s="427"/>
      <c r="CH1673" s="402"/>
      <c r="CI1673" s="424"/>
      <c r="CJ1673" s="282"/>
      <c r="CK1673" s="282"/>
      <c r="CL1673" s="283"/>
      <c r="CM1673" s="283"/>
      <c r="CP1673" s="282"/>
      <c r="DC1673" s="282"/>
      <c r="DD1673" s="282"/>
      <c r="DE1673" s="282"/>
      <c r="DF1673" s="282"/>
      <c r="DG1673" s="282"/>
      <c r="DH1673" s="282"/>
      <c r="DI1673" s="282"/>
      <c r="DJ1673" s="282"/>
      <c r="EF1673" s="495" t="str">
        <f>""&amp;(MID(数据表!AZ1673,1,MIN(FIND({"(";"（"},数据表!AZ1673&amp;"(（",1)-1)))&amp;""</f>
        <v/>
      </c>
      <c r="EG1673" s="495" t="str">
        <f>""&amp;(MID(数据表!AZ1673,1,MIN(FIND({0;1;2;3;4;5;6;7;8;9},数据表!AZ1673&amp;"1234567890",1)-1)))&amp;""</f>
        <v/>
      </c>
    </row>
    <row r="1674" spans="2:137" s="310" customFormat="1" ht="12" customHeight="1">
      <c r="B1674" s="286"/>
      <c r="C1674" s="286"/>
      <c r="D1674" s="286"/>
      <c r="E1674" s="479"/>
      <c r="F1674" s="282"/>
      <c r="G1674" s="283"/>
      <c r="H1674" s="421"/>
      <c r="I1674" s="421"/>
      <c r="J1674" s="283"/>
      <c r="K1674" s="421"/>
      <c r="L1674" s="282"/>
      <c r="N1674" s="282"/>
      <c r="S1674" s="282"/>
      <c r="T1674" s="283"/>
      <c r="U1674" s="283"/>
      <c r="V1674" s="283"/>
      <c r="W1674" s="283"/>
      <c r="X1674" s="283"/>
      <c r="Y1674" s="282"/>
      <c r="Z1674" s="282"/>
      <c r="AA1674" s="283"/>
      <c r="AB1674" s="282"/>
      <c r="AC1674" s="282"/>
      <c r="AD1674" s="282"/>
      <c r="AE1674" s="282"/>
      <c r="AF1674" s="283"/>
      <c r="AG1674" s="402"/>
      <c r="AH1674" s="283"/>
      <c r="AI1674" s="283"/>
      <c r="AJ1674" s="283"/>
      <c r="AK1674" s="283"/>
      <c r="AL1674" s="283"/>
      <c r="AM1674" s="282"/>
      <c r="AN1674" s="282"/>
      <c r="AO1674" s="282"/>
      <c r="AP1674" s="282"/>
      <c r="AQ1674" s="282"/>
      <c r="AR1674" s="282"/>
      <c r="AT1674" s="283"/>
      <c r="AU1674" s="283"/>
      <c r="AV1674" s="283"/>
      <c r="AW1674" s="283"/>
      <c r="AY1674" s="283"/>
      <c r="AZ1674" s="282"/>
      <c r="BA1674" s="283"/>
      <c r="BB1674" s="282"/>
      <c r="BC1674" s="282"/>
      <c r="BD1674" s="282"/>
      <c r="BE1674" s="283"/>
      <c r="BG1674" s="282"/>
      <c r="BH1674" s="282"/>
      <c r="BI1674" s="282"/>
      <c r="BL1674" s="421"/>
      <c r="BM1674" s="424"/>
      <c r="BN1674" s="424"/>
      <c r="BO1674" s="424"/>
      <c r="BP1674" s="424"/>
      <c r="BQ1674" s="421"/>
      <c r="BR1674" s="421"/>
      <c r="BV1674" s="282"/>
      <c r="BW1674" s="283"/>
      <c r="BY1674" s="283"/>
      <c r="BZ1674" s="283"/>
      <c r="CA1674" s="283"/>
      <c r="CB1674" s="282"/>
      <c r="CC1674" s="282"/>
      <c r="CD1674" s="282"/>
      <c r="CE1674" s="282"/>
      <c r="CG1674" s="427"/>
      <c r="CH1674" s="402"/>
      <c r="CI1674" s="424"/>
      <c r="CJ1674" s="282"/>
      <c r="CK1674" s="282"/>
      <c r="CL1674" s="283"/>
      <c r="CM1674" s="283"/>
      <c r="CP1674" s="282"/>
      <c r="DC1674" s="282"/>
      <c r="DD1674" s="282"/>
      <c r="DE1674" s="282"/>
      <c r="DF1674" s="282"/>
      <c r="DG1674" s="282"/>
      <c r="DH1674" s="282"/>
      <c r="DI1674" s="282"/>
      <c r="DJ1674" s="282"/>
      <c r="EF1674" s="495" t="str">
        <f>""&amp;(MID(数据表!AZ1674,1,MIN(FIND({"(";"（"},数据表!AZ1674&amp;"(（",1)-1)))&amp;""</f>
        <v/>
      </c>
      <c r="EG1674" s="495" t="str">
        <f>""&amp;(MID(数据表!AZ1674,1,MIN(FIND({0;1;2;3;4;5;6;7;8;9},数据表!AZ1674&amp;"1234567890",1)-1)))&amp;""</f>
        <v/>
      </c>
    </row>
    <row r="1675" spans="2:137" s="310" customFormat="1" ht="12" customHeight="1">
      <c r="B1675" s="286"/>
      <c r="C1675" s="286"/>
      <c r="D1675" s="286"/>
      <c r="E1675" s="479"/>
      <c r="F1675" s="282"/>
      <c r="G1675" s="283"/>
      <c r="H1675" s="421"/>
      <c r="I1675" s="421"/>
      <c r="J1675" s="283"/>
      <c r="K1675" s="421"/>
      <c r="L1675" s="282"/>
      <c r="N1675" s="282"/>
      <c r="S1675" s="282"/>
      <c r="T1675" s="283"/>
      <c r="U1675" s="283"/>
      <c r="V1675" s="283"/>
      <c r="W1675" s="283"/>
      <c r="X1675" s="283"/>
      <c r="Y1675" s="282"/>
      <c r="Z1675" s="282"/>
      <c r="AA1675" s="283"/>
      <c r="AB1675" s="282"/>
      <c r="AC1675" s="282"/>
      <c r="AD1675" s="282"/>
      <c r="AE1675" s="282"/>
      <c r="AF1675" s="283"/>
      <c r="AG1675" s="402"/>
      <c r="AH1675" s="283"/>
      <c r="AI1675" s="283"/>
      <c r="AJ1675" s="283"/>
      <c r="AK1675" s="283"/>
      <c r="AL1675" s="283"/>
      <c r="AM1675" s="282"/>
      <c r="AN1675" s="282"/>
      <c r="AO1675" s="282"/>
      <c r="AP1675" s="282"/>
      <c r="AQ1675" s="282"/>
      <c r="AR1675" s="282"/>
      <c r="AT1675" s="283"/>
      <c r="AU1675" s="283"/>
      <c r="AV1675" s="283"/>
      <c r="AW1675" s="283"/>
      <c r="AY1675" s="283"/>
      <c r="AZ1675" s="282"/>
      <c r="BA1675" s="283"/>
      <c r="BB1675" s="282"/>
      <c r="BC1675" s="282"/>
      <c r="BD1675" s="282"/>
      <c r="BE1675" s="283"/>
      <c r="BG1675" s="282"/>
      <c r="BH1675" s="282"/>
      <c r="BI1675" s="282"/>
      <c r="BL1675" s="421"/>
      <c r="BM1675" s="424"/>
      <c r="BN1675" s="424"/>
      <c r="BO1675" s="424"/>
      <c r="BP1675" s="424"/>
      <c r="BQ1675" s="421"/>
      <c r="BR1675" s="421"/>
      <c r="BV1675" s="282"/>
      <c r="BW1675" s="283"/>
      <c r="BY1675" s="283"/>
      <c r="BZ1675" s="283"/>
      <c r="CA1675" s="283"/>
      <c r="CB1675" s="282"/>
      <c r="CC1675" s="282"/>
      <c r="CD1675" s="282"/>
      <c r="CE1675" s="282"/>
      <c r="CG1675" s="427"/>
      <c r="CH1675" s="402"/>
      <c r="CI1675" s="424"/>
      <c r="CJ1675" s="282"/>
      <c r="CK1675" s="282"/>
      <c r="CL1675" s="283"/>
      <c r="CM1675" s="283"/>
      <c r="CP1675" s="282"/>
      <c r="DC1675" s="282"/>
      <c r="DD1675" s="282"/>
      <c r="DE1675" s="282"/>
      <c r="DF1675" s="282"/>
      <c r="DG1675" s="282"/>
      <c r="DH1675" s="282"/>
      <c r="DI1675" s="282"/>
      <c r="DJ1675" s="282"/>
      <c r="EF1675" s="495" t="str">
        <f>""&amp;(MID(数据表!AZ1675,1,MIN(FIND({"(";"（"},数据表!AZ1675&amp;"(（",1)-1)))&amp;""</f>
        <v/>
      </c>
      <c r="EG1675" s="495" t="str">
        <f>""&amp;(MID(数据表!AZ1675,1,MIN(FIND({0;1;2;3;4;5;6;7;8;9},数据表!AZ1675&amp;"1234567890",1)-1)))&amp;""</f>
        <v/>
      </c>
    </row>
    <row r="1676" spans="2:137" s="310" customFormat="1" ht="12" customHeight="1">
      <c r="B1676" s="286"/>
      <c r="C1676" s="286"/>
      <c r="D1676" s="286"/>
      <c r="E1676" s="479"/>
      <c r="F1676" s="282"/>
      <c r="G1676" s="283"/>
      <c r="H1676" s="421"/>
      <c r="I1676" s="421"/>
      <c r="J1676" s="283"/>
      <c r="K1676" s="421"/>
      <c r="L1676" s="282"/>
      <c r="N1676" s="282"/>
      <c r="S1676" s="282"/>
      <c r="T1676" s="283"/>
      <c r="U1676" s="283"/>
      <c r="V1676" s="283"/>
      <c r="W1676" s="283"/>
      <c r="X1676" s="283"/>
      <c r="Y1676" s="282"/>
      <c r="Z1676" s="282"/>
      <c r="AA1676" s="283"/>
      <c r="AB1676" s="282"/>
      <c r="AC1676" s="282"/>
      <c r="AD1676" s="282"/>
      <c r="AE1676" s="282"/>
      <c r="AF1676" s="283"/>
      <c r="AG1676" s="402"/>
      <c r="AH1676" s="283"/>
      <c r="AI1676" s="283"/>
      <c r="AJ1676" s="283"/>
      <c r="AK1676" s="283"/>
      <c r="AL1676" s="283"/>
      <c r="AM1676" s="282"/>
      <c r="AN1676" s="282"/>
      <c r="AO1676" s="282"/>
      <c r="AP1676" s="282"/>
      <c r="AQ1676" s="282"/>
      <c r="AR1676" s="282"/>
      <c r="AT1676" s="283"/>
      <c r="AU1676" s="283"/>
      <c r="AV1676" s="283"/>
      <c r="AW1676" s="283"/>
      <c r="AY1676" s="283"/>
      <c r="AZ1676" s="282"/>
      <c r="BA1676" s="283"/>
      <c r="BB1676" s="282"/>
      <c r="BC1676" s="282"/>
      <c r="BD1676" s="282"/>
      <c r="BE1676" s="283"/>
      <c r="BG1676" s="282"/>
      <c r="BH1676" s="282"/>
      <c r="BI1676" s="282"/>
      <c r="BL1676" s="421"/>
      <c r="BM1676" s="424"/>
      <c r="BN1676" s="424"/>
      <c r="BO1676" s="424"/>
      <c r="BP1676" s="424"/>
      <c r="BQ1676" s="421"/>
      <c r="BR1676" s="421"/>
      <c r="BV1676" s="282"/>
      <c r="BW1676" s="283"/>
      <c r="BY1676" s="283"/>
      <c r="BZ1676" s="283"/>
      <c r="CA1676" s="283"/>
      <c r="CB1676" s="282"/>
      <c r="CC1676" s="282"/>
      <c r="CD1676" s="282"/>
      <c r="CE1676" s="282"/>
      <c r="CG1676" s="427"/>
      <c r="CH1676" s="402"/>
      <c r="CI1676" s="424"/>
      <c r="CJ1676" s="282"/>
      <c r="CK1676" s="282"/>
      <c r="CL1676" s="283"/>
      <c r="CM1676" s="283"/>
      <c r="CP1676" s="282"/>
      <c r="DC1676" s="282"/>
      <c r="DD1676" s="282"/>
      <c r="DE1676" s="282"/>
      <c r="DF1676" s="282"/>
      <c r="DG1676" s="282"/>
      <c r="DH1676" s="282"/>
      <c r="DI1676" s="282"/>
      <c r="DJ1676" s="282"/>
      <c r="EF1676" s="495" t="str">
        <f>""&amp;(MID(数据表!AZ1676,1,MIN(FIND({"(";"（"},数据表!AZ1676&amp;"(（",1)-1)))&amp;""</f>
        <v/>
      </c>
      <c r="EG1676" s="495" t="str">
        <f>""&amp;(MID(数据表!AZ1676,1,MIN(FIND({0;1;2;3;4;5;6;7;8;9},数据表!AZ1676&amp;"1234567890",1)-1)))&amp;""</f>
        <v/>
      </c>
    </row>
    <row r="1677" spans="2:137" s="310" customFormat="1" ht="12" customHeight="1">
      <c r="B1677" s="286"/>
      <c r="C1677" s="286"/>
      <c r="D1677" s="286"/>
      <c r="E1677" s="479"/>
      <c r="F1677" s="282"/>
      <c r="G1677" s="283"/>
      <c r="H1677" s="421"/>
      <c r="I1677" s="421"/>
      <c r="J1677" s="283"/>
      <c r="K1677" s="421"/>
      <c r="L1677" s="282"/>
      <c r="N1677" s="282"/>
      <c r="S1677" s="282"/>
      <c r="T1677" s="283"/>
      <c r="U1677" s="283"/>
      <c r="V1677" s="283"/>
      <c r="W1677" s="283"/>
      <c r="X1677" s="283"/>
      <c r="Y1677" s="282"/>
      <c r="Z1677" s="282"/>
      <c r="AA1677" s="283"/>
      <c r="AB1677" s="282"/>
      <c r="AC1677" s="282"/>
      <c r="AD1677" s="282"/>
      <c r="AE1677" s="282"/>
      <c r="AF1677" s="283"/>
      <c r="AG1677" s="402"/>
      <c r="AH1677" s="283"/>
      <c r="AI1677" s="283"/>
      <c r="AJ1677" s="283"/>
      <c r="AK1677" s="283"/>
      <c r="AL1677" s="283"/>
      <c r="AM1677" s="282"/>
      <c r="AN1677" s="282"/>
      <c r="AO1677" s="282"/>
      <c r="AP1677" s="282"/>
      <c r="AQ1677" s="282"/>
      <c r="AR1677" s="282"/>
      <c r="AT1677" s="283"/>
      <c r="AU1677" s="283"/>
      <c r="AV1677" s="283"/>
      <c r="AW1677" s="283"/>
      <c r="AY1677" s="283"/>
      <c r="AZ1677" s="282"/>
      <c r="BA1677" s="283"/>
      <c r="BB1677" s="282"/>
      <c r="BC1677" s="282"/>
      <c r="BD1677" s="282"/>
      <c r="BE1677" s="283"/>
      <c r="BG1677" s="282"/>
      <c r="BH1677" s="282"/>
      <c r="BI1677" s="282"/>
      <c r="BL1677" s="421"/>
      <c r="BM1677" s="424"/>
      <c r="BN1677" s="424"/>
      <c r="BO1677" s="424"/>
      <c r="BP1677" s="424"/>
      <c r="BQ1677" s="421"/>
      <c r="BR1677" s="421"/>
      <c r="BV1677" s="282"/>
      <c r="BW1677" s="283"/>
      <c r="BY1677" s="283"/>
      <c r="BZ1677" s="283"/>
      <c r="CA1677" s="283"/>
      <c r="CB1677" s="282"/>
      <c r="CC1677" s="282"/>
      <c r="CD1677" s="282"/>
      <c r="CE1677" s="282"/>
      <c r="CG1677" s="427"/>
      <c r="CH1677" s="402"/>
      <c r="CI1677" s="424"/>
      <c r="CJ1677" s="282"/>
      <c r="CK1677" s="282"/>
      <c r="CL1677" s="283"/>
      <c r="CM1677" s="283"/>
      <c r="CP1677" s="282"/>
      <c r="DC1677" s="282"/>
      <c r="DD1677" s="282"/>
      <c r="DE1677" s="282"/>
      <c r="DF1677" s="282"/>
      <c r="DG1677" s="282"/>
      <c r="DH1677" s="282"/>
      <c r="DI1677" s="282"/>
      <c r="DJ1677" s="282"/>
      <c r="EF1677" s="495" t="str">
        <f>""&amp;(MID(数据表!AZ1677,1,MIN(FIND({"(";"（"},数据表!AZ1677&amp;"(（",1)-1)))&amp;""</f>
        <v/>
      </c>
      <c r="EG1677" s="495" t="str">
        <f>""&amp;(MID(数据表!AZ1677,1,MIN(FIND({0;1;2;3;4;5;6;7;8;9},数据表!AZ1677&amp;"1234567890",1)-1)))&amp;""</f>
        <v/>
      </c>
    </row>
    <row r="1678" spans="2:137" s="310" customFormat="1" ht="12" customHeight="1">
      <c r="B1678" s="286"/>
      <c r="C1678" s="286"/>
      <c r="D1678" s="286"/>
      <c r="E1678" s="479"/>
      <c r="F1678" s="282"/>
      <c r="G1678" s="283"/>
      <c r="H1678" s="421"/>
      <c r="I1678" s="421"/>
      <c r="J1678" s="283"/>
      <c r="K1678" s="421"/>
      <c r="L1678" s="282"/>
      <c r="N1678" s="282"/>
      <c r="S1678" s="282"/>
      <c r="T1678" s="283"/>
      <c r="U1678" s="283"/>
      <c r="V1678" s="283"/>
      <c r="W1678" s="283"/>
      <c r="X1678" s="283"/>
      <c r="Y1678" s="282"/>
      <c r="Z1678" s="282"/>
      <c r="AA1678" s="283"/>
      <c r="AB1678" s="282"/>
      <c r="AC1678" s="282"/>
      <c r="AD1678" s="282"/>
      <c r="AE1678" s="282"/>
      <c r="AF1678" s="283"/>
      <c r="AG1678" s="402"/>
      <c r="AH1678" s="283"/>
      <c r="AI1678" s="283"/>
      <c r="AJ1678" s="283"/>
      <c r="AK1678" s="283"/>
      <c r="AL1678" s="283"/>
      <c r="AM1678" s="282"/>
      <c r="AN1678" s="282"/>
      <c r="AO1678" s="282"/>
      <c r="AP1678" s="282"/>
      <c r="AQ1678" s="282"/>
      <c r="AR1678" s="282"/>
      <c r="AT1678" s="283"/>
      <c r="AU1678" s="283"/>
      <c r="AV1678" s="283"/>
      <c r="AW1678" s="283"/>
      <c r="AY1678" s="283"/>
      <c r="AZ1678" s="282"/>
      <c r="BA1678" s="283"/>
      <c r="BB1678" s="282"/>
      <c r="BC1678" s="282"/>
      <c r="BD1678" s="282"/>
      <c r="BE1678" s="283"/>
      <c r="BG1678" s="282"/>
      <c r="BH1678" s="282"/>
      <c r="BI1678" s="282"/>
      <c r="BL1678" s="421"/>
      <c r="BM1678" s="424"/>
      <c r="BN1678" s="424"/>
      <c r="BO1678" s="424"/>
      <c r="BP1678" s="424"/>
      <c r="BQ1678" s="421"/>
      <c r="BR1678" s="421"/>
      <c r="BV1678" s="282"/>
      <c r="BW1678" s="283"/>
      <c r="BY1678" s="283"/>
      <c r="BZ1678" s="283"/>
      <c r="CA1678" s="283"/>
      <c r="CB1678" s="282"/>
      <c r="CC1678" s="282"/>
      <c r="CD1678" s="282"/>
      <c r="CE1678" s="282"/>
      <c r="CG1678" s="427"/>
      <c r="CH1678" s="402"/>
      <c r="CI1678" s="424"/>
      <c r="CJ1678" s="282"/>
      <c r="CK1678" s="282"/>
      <c r="CL1678" s="283"/>
      <c r="CM1678" s="283"/>
      <c r="CP1678" s="282"/>
      <c r="DC1678" s="282"/>
      <c r="DD1678" s="282"/>
      <c r="DE1678" s="282"/>
      <c r="DF1678" s="282"/>
      <c r="DG1678" s="282"/>
      <c r="DH1678" s="282"/>
      <c r="DI1678" s="282"/>
      <c r="DJ1678" s="282"/>
      <c r="EF1678" s="495" t="str">
        <f>""&amp;(MID(数据表!AZ1678,1,MIN(FIND({"(";"（"},数据表!AZ1678&amp;"(（",1)-1)))&amp;""</f>
        <v/>
      </c>
      <c r="EG1678" s="495" t="str">
        <f>""&amp;(MID(数据表!AZ1678,1,MIN(FIND({0;1;2;3;4;5;6;7;8;9},数据表!AZ1678&amp;"1234567890",1)-1)))&amp;""</f>
        <v/>
      </c>
    </row>
    <row r="1679" spans="2:137" s="310" customFormat="1" ht="12" customHeight="1">
      <c r="B1679" s="286"/>
      <c r="C1679" s="286"/>
      <c r="D1679" s="286"/>
      <c r="E1679" s="479"/>
      <c r="F1679" s="282"/>
      <c r="G1679" s="283"/>
      <c r="H1679" s="421"/>
      <c r="I1679" s="421"/>
      <c r="J1679" s="283"/>
      <c r="K1679" s="421"/>
      <c r="L1679" s="282"/>
      <c r="N1679" s="282"/>
      <c r="S1679" s="282"/>
      <c r="T1679" s="283"/>
      <c r="U1679" s="283"/>
      <c r="V1679" s="283"/>
      <c r="W1679" s="283"/>
      <c r="X1679" s="283"/>
      <c r="Y1679" s="282"/>
      <c r="Z1679" s="282"/>
      <c r="AA1679" s="283"/>
      <c r="AB1679" s="282"/>
      <c r="AC1679" s="282"/>
      <c r="AD1679" s="282"/>
      <c r="AE1679" s="282"/>
      <c r="AF1679" s="283"/>
      <c r="AG1679" s="402"/>
      <c r="AH1679" s="283"/>
      <c r="AI1679" s="283"/>
      <c r="AJ1679" s="283"/>
      <c r="AK1679" s="283"/>
      <c r="AL1679" s="283"/>
      <c r="AM1679" s="282"/>
      <c r="AN1679" s="282"/>
      <c r="AO1679" s="282"/>
      <c r="AP1679" s="282"/>
      <c r="AQ1679" s="282"/>
      <c r="AR1679" s="282"/>
      <c r="AT1679" s="283"/>
      <c r="AU1679" s="283"/>
      <c r="AV1679" s="283"/>
      <c r="AW1679" s="283"/>
      <c r="AY1679" s="283"/>
      <c r="AZ1679" s="282"/>
      <c r="BA1679" s="283"/>
      <c r="BB1679" s="282"/>
      <c r="BC1679" s="282"/>
      <c r="BD1679" s="282"/>
      <c r="BE1679" s="283"/>
      <c r="BG1679" s="282"/>
      <c r="BH1679" s="282"/>
      <c r="BI1679" s="282"/>
      <c r="BL1679" s="421"/>
      <c r="BM1679" s="424"/>
      <c r="BN1679" s="424"/>
      <c r="BO1679" s="424"/>
      <c r="BP1679" s="424"/>
      <c r="BQ1679" s="421"/>
      <c r="BR1679" s="421"/>
      <c r="BV1679" s="282"/>
      <c r="BW1679" s="283"/>
      <c r="BY1679" s="283"/>
      <c r="BZ1679" s="283"/>
      <c r="CA1679" s="283"/>
      <c r="CB1679" s="282"/>
      <c r="CC1679" s="282"/>
      <c r="CD1679" s="282"/>
      <c r="CE1679" s="282"/>
      <c r="CG1679" s="427"/>
      <c r="CH1679" s="402"/>
      <c r="CI1679" s="424"/>
      <c r="CJ1679" s="282"/>
      <c r="CK1679" s="282"/>
      <c r="CL1679" s="283"/>
      <c r="CM1679" s="283"/>
      <c r="CP1679" s="282"/>
      <c r="DC1679" s="282"/>
      <c r="DD1679" s="282"/>
      <c r="DE1679" s="282"/>
      <c r="DF1679" s="282"/>
      <c r="DG1679" s="282"/>
      <c r="DH1679" s="282"/>
      <c r="DI1679" s="282"/>
      <c r="DJ1679" s="282"/>
      <c r="EF1679" s="495" t="str">
        <f>""&amp;(MID(数据表!AZ1679,1,MIN(FIND({"(";"（"},数据表!AZ1679&amp;"(（",1)-1)))&amp;""</f>
        <v/>
      </c>
      <c r="EG1679" s="495" t="str">
        <f>""&amp;(MID(数据表!AZ1679,1,MIN(FIND({0;1;2;3;4;5;6;7;8;9},数据表!AZ1679&amp;"1234567890",1)-1)))&amp;""</f>
        <v/>
      </c>
    </row>
    <row r="1680" spans="2:137" s="310" customFormat="1" ht="12" customHeight="1">
      <c r="B1680" s="286"/>
      <c r="C1680" s="286"/>
      <c r="D1680" s="286"/>
      <c r="E1680" s="479"/>
      <c r="F1680" s="282"/>
      <c r="G1680" s="283"/>
      <c r="H1680" s="421"/>
      <c r="I1680" s="421"/>
      <c r="J1680" s="283"/>
      <c r="K1680" s="421"/>
      <c r="L1680" s="282"/>
      <c r="N1680" s="282"/>
      <c r="S1680" s="282"/>
      <c r="T1680" s="283"/>
      <c r="U1680" s="283"/>
      <c r="V1680" s="283"/>
      <c r="W1680" s="283"/>
      <c r="X1680" s="283"/>
      <c r="Y1680" s="282"/>
      <c r="Z1680" s="282"/>
      <c r="AA1680" s="283"/>
      <c r="AB1680" s="282"/>
      <c r="AC1680" s="282"/>
      <c r="AD1680" s="282"/>
      <c r="AE1680" s="282"/>
      <c r="AF1680" s="283"/>
      <c r="AG1680" s="402"/>
      <c r="AH1680" s="283"/>
      <c r="AI1680" s="283"/>
      <c r="AJ1680" s="283"/>
      <c r="AK1680" s="283"/>
      <c r="AL1680" s="283"/>
      <c r="AM1680" s="282"/>
      <c r="AN1680" s="282"/>
      <c r="AO1680" s="282"/>
      <c r="AP1680" s="282"/>
      <c r="AQ1680" s="282"/>
      <c r="AR1680" s="282"/>
      <c r="AT1680" s="283"/>
      <c r="AU1680" s="283"/>
      <c r="AV1680" s="283"/>
      <c r="AW1680" s="283"/>
      <c r="AY1680" s="283"/>
      <c r="AZ1680" s="282"/>
      <c r="BA1680" s="283"/>
      <c r="BB1680" s="282"/>
      <c r="BC1680" s="282"/>
      <c r="BD1680" s="282"/>
      <c r="BE1680" s="283"/>
      <c r="BG1680" s="282"/>
      <c r="BH1680" s="282"/>
      <c r="BI1680" s="282"/>
      <c r="BL1680" s="421"/>
      <c r="BM1680" s="424"/>
      <c r="BN1680" s="424"/>
      <c r="BO1680" s="424"/>
      <c r="BP1680" s="424"/>
      <c r="BQ1680" s="421"/>
      <c r="BR1680" s="421"/>
      <c r="BV1680" s="282"/>
      <c r="BW1680" s="283"/>
      <c r="BY1680" s="283"/>
      <c r="BZ1680" s="283"/>
      <c r="CA1680" s="283"/>
      <c r="CB1680" s="282"/>
      <c r="CC1680" s="282"/>
      <c r="CD1680" s="282"/>
      <c r="CE1680" s="282"/>
      <c r="CG1680" s="427"/>
      <c r="CH1680" s="402"/>
      <c r="CI1680" s="424"/>
      <c r="CJ1680" s="282"/>
      <c r="CK1680" s="282"/>
      <c r="CL1680" s="283"/>
      <c r="CM1680" s="283"/>
      <c r="CP1680" s="282"/>
      <c r="DC1680" s="282"/>
      <c r="DD1680" s="282"/>
      <c r="DE1680" s="282"/>
      <c r="DF1680" s="282"/>
      <c r="DG1680" s="282"/>
      <c r="DH1680" s="282"/>
      <c r="DI1680" s="282"/>
      <c r="DJ1680" s="282"/>
      <c r="EF1680" s="495" t="str">
        <f>""&amp;(MID(数据表!AZ1680,1,MIN(FIND({"(";"（"},数据表!AZ1680&amp;"(（",1)-1)))&amp;""</f>
        <v/>
      </c>
      <c r="EG1680" s="495" t="str">
        <f>""&amp;(MID(数据表!AZ1680,1,MIN(FIND({0;1;2;3;4;5;6;7;8;9},数据表!AZ1680&amp;"1234567890",1)-1)))&amp;""</f>
        <v/>
      </c>
    </row>
    <row r="1681" spans="2:137" s="310" customFormat="1" ht="12" customHeight="1">
      <c r="B1681" s="286"/>
      <c r="C1681" s="286"/>
      <c r="D1681" s="286"/>
      <c r="E1681" s="479"/>
      <c r="F1681" s="282"/>
      <c r="G1681" s="283"/>
      <c r="H1681" s="421"/>
      <c r="I1681" s="421"/>
      <c r="J1681" s="283"/>
      <c r="K1681" s="421"/>
      <c r="L1681" s="282"/>
      <c r="N1681" s="282"/>
      <c r="S1681" s="282"/>
      <c r="T1681" s="283"/>
      <c r="U1681" s="283"/>
      <c r="V1681" s="283"/>
      <c r="W1681" s="283"/>
      <c r="X1681" s="283"/>
      <c r="Y1681" s="282"/>
      <c r="Z1681" s="282"/>
      <c r="AA1681" s="283"/>
      <c r="AB1681" s="282"/>
      <c r="AC1681" s="282"/>
      <c r="AD1681" s="282"/>
      <c r="AE1681" s="282"/>
      <c r="AF1681" s="283"/>
      <c r="AG1681" s="402"/>
      <c r="AH1681" s="283"/>
      <c r="AI1681" s="283"/>
      <c r="AJ1681" s="283"/>
      <c r="AK1681" s="283"/>
      <c r="AL1681" s="283"/>
      <c r="AM1681" s="282"/>
      <c r="AN1681" s="282"/>
      <c r="AO1681" s="282"/>
      <c r="AP1681" s="282"/>
      <c r="AQ1681" s="282"/>
      <c r="AR1681" s="282"/>
      <c r="AT1681" s="283"/>
      <c r="AU1681" s="283"/>
      <c r="AV1681" s="283"/>
      <c r="AW1681" s="283"/>
      <c r="AY1681" s="283"/>
      <c r="AZ1681" s="282"/>
      <c r="BA1681" s="283"/>
      <c r="BB1681" s="282"/>
      <c r="BC1681" s="282"/>
      <c r="BD1681" s="282"/>
      <c r="BE1681" s="283"/>
      <c r="BG1681" s="282"/>
      <c r="BH1681" s="282"/>
      <c r="BI1681" s="282"/>
      <c r="BL1681" s="421"/>
      <c r="BM1681" s="424"/>
      <c r="BN1681" s="424"/>
      <c r="BO1681" s="424"/>
      <c r="BP1681" s="424"/>
      <c r="BQ1681" s="421"/>
      <c r="BR1681" s="421"/>
      <c r="BV1681" s="282"/>
      <c r="BW1681" s="283"/>
      <c r="BY1681" s="283"/>
      <c r="BZ1681" s="283"/>
      <c r="CA1681" s="283"/>
      <c r="CB1681" s="282"/>
      <c r="CC1681" s="282"/>
      <c r="CD1681" s="282"/>
      <c r="CE1681" s="282"/>
      <c r="CG1681" s="427"/>
      <c r="CH1681" s="402"/>
      <c r="CI1681" s="424"/>
      <c r="CJ1681" s="282"/>
      <c r="CK1681" s="282"/>
      <c r="CL1681" s="283"/>
      <c r="CM1681" s="283"/>
      <c r="CP1681" s="282"/>
      <c r="DC1681" s="282"/>
      <c r="DD1681" s="282"/>
      <c r="DE1681" s="282"/>
      <c r="DF1681" s="282"/>
      <c r="DG1681" s="282"/>
      <c r="DH1681" s="282"/>
      <c r="DI1681" s="282"/>
      <c r="DJ1681" s="282"/>
      <c r="EF1681" s="495" t="str">
        <f>""&amp;(MID(数据表!AZ1681,1,MIN(FIND({"(";"（"},数据表!AZ1681&amp;"(（",1)-1)))&amp;""</f>
        <v/>
      </c>
      <c r="EG1681" s="495" t="str">
        <f>""&amp;(MID(数据表!AZ1681,1,MIN(FIND({0;1;2;3;4;5;6;7;8;9},数据表!AZ1681&amp;"1234567890",1)-1)))&amp;""</f>
        <v/>
      </c>
    </row>
    <row r="1682" spans="2:137" s="310" customFormat="1" ht="12" customHeight="1">
      <c r="B1682" s="286"/>
      <c r="C1682" s="286"/>
      <c r="D1682" s="286"/>
      <c r="E1682" s="479"/>
      <c r="F1682" s="282"/>
      <c r="G1682" s="283"/>
      <c r="H1682" s="421"/>
      <c r="I1682" s="421"/>
      <c r="J1682" s="283"/>
      <c r="K1682" s="421"/>
      <c r="L1682" s="282"/>
      <c r="N1682" s="282"/>
      <c r="S1682" s="282"/>
      <c r="T1682" s="283"/>
      <c r="U1682" s="283"/>
      <c r="V1682" s="283"/>
      <c r="W1682" s="283"/>
      <c r="X1682" s="283"/>
      <c r="Y1682" s="282"/>
      <c r="Z1682" s="282"/>
      <c r="AA1682" s="283"/>
      <c r="AB1682" s="282"/>
      <c r="AC1682" s="282"/>
      <c r="AD1682" s="282"/>
      <c r="AE1682" s="282"/>
      <c r="AF1682" s="283"/>
      <c r="AG1682" s="402"/>
      <c r="AH1682" s="283"/>
      <c r="AI1682" s="283"/>
      <c r="AJ1682" s="283"/>
      <c r="AK1682" s="283"/>
      <c r="AL1682" s="283"/>
      <c r="AM1682" s="282"/>
      <c r="AN1682" s="282"/>
      <c r="AO1682" s="282"/>
      <c r="AP1682" s="282"/>
      <c r="AQ1682" s="282"/>
      <c r="AR1682" s="282"/>
      <c r="AT1682" s="283"/>
      <c r="AU1682" s="283"/>
      <c r="AV1682" s="283"/>
      <c r="AW1682" s="283"/>
      <c r="AY1682" s="283"/>
      <c r="AZ1682" s="282"/>
      <c r="BA1682" s="283"/>
      <c r="BB1682" s="282"/>
      <c r="BC1682" s="282"/>
      <c r="BD1682" s="282"/>
      <c r="BE1682" s="283"/>
      <c r="BG1682" s="282"/>
      <c r="BH1682" s="282"/>
      <c r="BI1682" s="282"/>
      <c r="BL1682" s="421"/>
      <c r="BM1682" s="424"/>
      <c r="BN1682" s="424"/>
      <c r="BO1682" s="424"/>
      <c r="BP1682" s="424"/>
      <c r="BQ1682" s="421"/>
      <c r="BR1682" s="421"/>
      <c r="BV1682" s="282"/>
      <c r="BW1682" s="283"/>
      <c r="BY1682" s="283"/>
      <c r="BZ1682" s="283"/>
      <c r="CA1682" s="283"/>
      <c r="CB1682" s="282"/>
      <c r="CC1682" s="282"/>
      <c r="CD1682" s="282"/>
      <c r="CE1682" s="282"/>
      <c r="CG1682" s="427"/>
      <c r="CH1682" s="402"/>
      <c r="CI1682" s="424"/>
      <c r="CJ1682" s="282"/>
      <c r="CK1682" s="282"/>
      <c r="CL1682" s="283"/>
      <c r="CM1682" s="283"/>
      <c r="CP1682" s="282"/>
      <c r="DC1682" s="282"/>
      <c r="DD1682" s="282"/>
      <c r="DE1682" s="282"/>
      <c r="DF1682" s="282"/>
      <c r="DG1682" s="282"/>
      <c r="DH1682" s="282"/>
      <c r="DI1682" s="282"/>
      <c r="DJ1682" s="282"/>
      <c r="EF1682" s="495" t="str">
        <f>""&amp;(MID(数据表!AZ1682,1,MIN(FIND({"(";"（"},数据表!AZ1682&amp;"(（",1)-1)))&amp;""</f>
        <v/>
      </c>
      <c r="EG1682" s="495" t="str">
        <f>""&amp;(MID(数据表!AZ1682,1,MIN(FIND({0;1;2;3;4;5;6;7;8;9},数据表!AZ1682&amp;"1234567890",1)-1)))&amp;""</f>
        <v/>
      </c>
    </row>
    <row r="1683" spans="2:137" s="310" customFormat="1" ht="12" customHeight="1">
      <c r="B1683" s="286"/>
      <c r="C1683" s="286"/>
      <c r="D1683" s="286"/>
      <c r="E1683" s="479"/>
      <c r="F1683" s="282"/>
      <c r="G1683" s="283"/>
      <c r="H1683" s="421"/>
      <c r="I1683" s="421"/>
      <c r="J1683" s="283"/>
      <c r="K1683" s="421"/>
      <c r="L1683" s="282"/>
      <c r="N1683" s="282"/>
      <c r="S1683" s="282"/>
      <c r="T1683" s="283"/>
      <c r="U1683" s="283"/>
      <c r="V1683" s="283"/>
      <c r="W1683" s="283"/>
      <c r="X1683" s="283"/>
      <c r="Y1683" s="282"/>
      <c r="Z1683" s="282"/>
      <c r="AA1683" s="283"/>
      <c r="AB1683" s="282"/>
      <c r="AC1683" s="282"/>
      <c r="AD1683" s="282"/>
      <c r="AE1683" s="282"/>
      <c r="AF1683" s="283"/>
      <c r="AG1683" s="402"/>
      <c r="AH1683" s="283"/>
      <c r="AI1683" s="283"/>
      <c r="AJ1683" s="283"/>
      <c r="AK1683" s="283"/>
      <c r="AL1683" s="283"/>
      <c r="AM1683" s="282"/>
      <c r="AN1683" s="282"/>
      <c r="AO1683" s="282"/>
      <c r="AP1683" s="282"/>
      <c r="AQ1683" s="282"/>
      <c r="AR1683" s="282"/>
      <c r="AT1683" s="283"/>
      <c r="AU1683" s="283"/>
      <c r="AV1683" s="283"/>
      <c r="AW1683" s="283"/>
      <c r="AY1683" s="283"/>
      <c r="AZ1683" s="282"/>
      <c r="BA1683" s="283"/>
      <c r="BB1683" s="282"/>
      <c r="BC1683" s="282"/>
      <c r="BD1683" s="282"/>
      <c r="BE1683" s="283"/>
      <c r="BG1683" s="282"/>
      <c r="BH1683" s="282"/>
      <c r="BI1683" s="282"/>
      <c r="BL1683" s="421"/>
      <c r="BM1683" s="424"/>
      <c r="BN1683" s="424"/>
      <c r="BO1683" s="424"/>
      <c r="BP1683" s="424"/>
      <c r="BQ1683" s="421"/>
      <c r="BR1683" s="421"/>
      <c r="BV1683" s="282"/>
      <c r="BW1683" s="283"/>
      <c r="BY1683" s="283"/>
      <c r="BZ1683" s="283"/>
      <c r="CA1683" s="283"/>
      <c r="CB1683" s="282"/>
      <c r="CC1683" s="282"/>
      <c r="CD1683" s="282"/>
      <c r="CE1683" s="282"/>
      <c r="CG1683" s="427"/>
      <c r="CH1683" s="402"/>
      <c r="CI1683" s="424"/>
      <c r="CJ1683" s="282"/>
      <c r="CK1683" s="282"/>
      <c r="CL1683" s="283"/>
      <c r="CM1683" s="283"/>
      <c r="CP1683" s="282"/>
      <c r="DC1683" s="282"/>
      <c r="DD1683" s="282"/>
      <c r="DE1683" s="282"/>
      <c r="DF1683" s="282"/>
      <c r="DG1683" s="282"/>
      <c r="DH1683" s="282"/>
      <c r="DI1683" s="282"/>
      <c r="DJ1683" s="282"/>
      <c r="EF1683" s="495" t="str">
        <f>""&amp;(MID(数据表!AZ1683,1,MIN(FIND({"(";"（"},数据表!AZ1683&amp;"(（",1)-1)))&amp;""</f>
        <v/>
      </c>
      <c r="EG1683" s="495" t="str">
        <f>""&amp;(MID(数据表!AZ1683,1,MIN(FIND({0;1;2;3;4;5;6;7;8;9},数据表!AZ1683&amp;"1234567890",1)-1)))&amp;""</f>
        <v/>
      </c>
    </row>
    <row r="1684" spans="2:137" s="310" customFormat="1" ht="12" customHeight="1">
      <c r="B1684" s="286"/>
      <c r="C1684" s="286"/>
      <c r="D1684" s="286"/>
      <c r="E1684" s="479"/>
      <c r="F1684" s="282"/>
      <c r="G1684" s="283"/>
      <c r="H1684" s="421"/>
      <c r="I1684" s="421"/>
      <c r="J1684" s="283"/>
      <c r="K1684" s="421"/>
      <c r="L1684" s="282"/>
      <c r="N1684" s="282"/>
      <c r="S1684" s="282"/>
      <c r="T1684" s="283"/>
      <c r="U1684" s="283"/>
      <c r="V1684" s="283"/>
      <c r="W1684" s="283"/>
      <c r="X1684" s="283"/>
      <c r="Y1684" s="282"/>
      <c r="Z1684" s="282"/>
      <c r="AA1684" s="283"/>
      <c r="AB1684" s="282"/>
      <c r="AC1684" s="282"/>
      <c r="AD1684" s="282"/>
      <c r="AE1684" s="282"/>
      <c r="AF1684" s="283"/>
      <c r="AG1684" s="402"/>
      <c r="AH1684" s="283"/>
      <c r="AI1684" s="283"/>
      <c r="AJ1684" s="283"/>
      <c r="AK1684" s="283"/>
      <c r="AL1684" s="283"/>
      <c r="AM1684" s="282"/>
      <c r="AN1684" s="282"/>
      <c r="AO1684" s="282"/>
      <c r="AP1684" s="282"/>
      <c r="AQ1684" s="282"/>
      <c r="AR1684" s="282"/>
      <c r="AT1684" s="283"/>
      <c r="AU1684" s="283"/>
      <c r="AV1684" s="283"/>
      <c r="AW1684" s="283"/>
      <c r="AY1684" s="283"/>
      <c r="AZ1684" s="282"/>
      <c r="BA1684" s="283"/>
      <c r="BB1684" s="282"/>
      <c r="BC1684" s="282"/>
      <c r="BD1684" s="282"/>
      <c r="BE1684" s="283"/>
      <c r="BG1684" s="282"/>
      <c r="BH1684" s="282"/>
      <c r="BI1684" s="282"/>
      <c r="BL1684" s="421"/>
      <c r="BM1684" s="424"/>
      <c r="BN1684" s="424"/>
      <c r="BO1684" s="424"/>
      <c r="BP1684" s="424"/>
      <c r="BQ1684" s="421"/>
      <c r="BR1684" s="421"/>
      <c r="BV1684" s="282"/>
      <c r="BW1684" s="283"/>
      <c r="BY1684" s="283"/>
      <c r="BZ1684" s="283"/>
      <c r="CA1684" s="283"/>
      <c r="CB1684" s="282"/>
      <c r="CC1684" s="282"/>
      <c r="CD1684" s="282"/>
      <c r="CE1684" s="282"/>
      <c r="CG1684" s="427"/>
      <c r="CH1684" s="402"/>
      <c r="CI1684" s="424"/>
      <c r="CJ1684" s="282"/>
      <c r="CK1684" s="282"/>
      <c r="CL1684" s="283"/>
      <c r="CM1684" s="283"/>
      <c r="CP1684" s="282"/>
      <c r="DC1684" s="282"/>
      <c r="DD1684" s="282"/>
      <c r="DE1684" s="282"/>
      <c r="DF1684" s="282"/>
      <c r="DG1684" s="282"/>
      <c r="DH1684" s="282"/>
      <c r="DI1684" s="282"/>
      <c r="DJ1684" s="282"/>
      <c r="EF1684" s="495" t="str">
        <f>""&amp;(MID(数据表!AZ1684,1,MIN(FIND({"(";"（"},数据表!AZ1684&amp;"(（",1)-1)))&amp;""</f>
        <v/>
      </c>
      <c r="EG1684" s="495" t="str">
        <f>""&amp;(MID(数据表!AZ1684,1,MIN(FIND({0;1;2;3;4;5;6;7;8;9},数据表!AZ1684&amp;"1234567890",1)-1)))&amp;""</f>
        <v/>
      </c>
    </row>
    <row r="1685" spans="2:137" s="310" customFormat="1" ht="12" customHeight="1">
      <c r="B1685" s="286"/>
      <c r="C1685" s="286"/>
      <c r="D1685" s="286"/>
      <c r="E1685" s="479"/>
      <c r="F1685" s="282"/>
      <c r="G1685" s="283"/>
      <c r="H1685" s="421"/>
      <c r="I1685" s="421"/>
      <c r="J1685" s="283"/>
      <c r="K1685" s="421"/>
      <c r="L1685" s="282"/>
      <c r="N1685" s="282"/>
      <c r="S1685" s="282"/>
      <c r="T1685" s="283"/>
      <c r="U1685" s="283"/>
      <c r="V1685" s="283"/>
      <c r="W1685" s="283"/>
      <c r="X1685" s="283"/>
      <c r="Y1685" s="282"/>
      <c r="Z1685" s="282"/>
      <c r="AA1685" s="283"/>
      <c r="AB1685" s="282"/>
      <c r="AC1685" s="282"/>
      <c r="AD1685" s="282"/>
      <c r="AE1685" s="282"/>
      <c r="AF1685" s="283"/>
      <c r="AG1685" s="402"/>
      <c r="AH1685" s="283"/>
      <c r="AI1685" s="283"/>
      <c r="AJ1685" s="283"/>
      <c r="AK1685" s="283"/>
      <c r="AL1685" s="283"/>
      <c r="AM1685" s="282"/>
      <c r="AN1685" s="282"/>
      <c r="AO1685" s="282"/>
      <c r="AP1685" s="282"/>
      <c r="AQ1685" s="282"/>
      <c r="AR1685" s="282"/>
      <c r="AT1685" s="283"/>
      <c r="AU1685" s="283"/>
      <c r="AV1685" s="283"/>
      <c r="AW1685" s="283"/>
      <c r="AY1685" s="283"/>
      <c r="AZ1685" s="282"/>
      <c r="BA1685" s="283"/>
      <c r="BB1685" s="282"/>
      <c r="BC1685" s="282"/>
      <c r="BD1685" s="282"/>
      <c r="BE1685" s="283"/>
      <c r="BG1685" s="282"/>
      <c r="BH1685" s="282"/>
      <c r="BI1685" s="282"/>
      <c r="BL1685" s="421"/>
      <c r="BM1685" s="424"/>
      <c r="BN1685" s="424"/>
      <c r="BO1685" s="424"/>
      <c r="BP1685" s="424"/>
      <c r="BQ1685" s="421"/>
      <c r="BR1685" s="421"/>
      <c r="BV1685" s="282"/>
      <c r="BW1685" s="283"/>
      <c r="BY1685" s="283"/>
      <c r="BZ1685" s="283"/>
      <c r="CA1685" s="283"/>
      <c r="CB1685" s="282"/>
      <c r="CC1685" s="282"/>
      <c r="CD1685" s="282"/>
      <c r="CE1685" s="282"/>
      <c r="CG1685" s="427"/>
      <c r="CH1685" s="402"/>
      <c r="CI1685" s="424"/>
      <c r="CJ1685" s="282"/>
      <c r="CK1685" s="282"/>
      <c r="CL1685" s="283"/>
      <c r="CM1685" s="283"/>
      <c r="CP1685" s="282"/>
      <c r="DC1685" s="282"/>
      <c r="DD1685" s="282"/>
      <c r="DE1685" s="282"/>
      <c r="DF1685" s="282"/>
      <c r="DG1685" s="282"/>
      <c r="DH1685" s="282"/>
      <c r="DI1685" s="282"/>
      <c r="DJ1685" s="282"/>
      <c r="EF1685" s="495" t="str">
        <f>""&amp;(MID(数据表!AZ1685,1,MIN(FIND({"(";"（"},数据表!AZ1685&amp;"(（",1)-1)))&amp;""</f>
        <v/>
      </c>
      <c r="EG1685" s="495" t="str">
        <f>""&amp;(MID(数据表!AZ1685,1,MIN(FIND({0;1;2;3;4;5;6;7;8;9},数据表!AZ1685&amp;"1234567890",1)-1)))&amp;""</f>
        <v/>
      </c>
    </row>
    <row r="1686" spans="2:137" s="310" customFormat="1" ht="12" customHeight="1">
      <c r="B1686" s="286"/>
      <c r="C1686" s="286"/>
      <c r="D1686" s="286"/>
      <c r="E1686" s="479"/>
      <c r="F1686" s="282"/>
      <c r="G1686" s="283"/>
      <c r="H1686" s="421"/>
      <c r="I1686" s="421"/>
      <c r="J1686" s="283"/>
      <c r="K1686" s="421"/>
      <c r="L1686" s="282"/>
      <c r="N1686" s="282"/>
      <c r="S1686" s="282"/>
      <c r="T1686" s="283"/>
      <c r="U1686" s="283"/>
      <c r="V1686" s="283"/>
      <c r="W1686" s="283"/>
      <c r="X1686" s="283"/>
      <c r="Y1686" s="282"/>
      <c r="Z1686" s="282"/>
      <c r="AA1686" s="283"/>
      <c r="AB1686" s="282"/>
      <c r="AC1686" s="282"/>
      <c r="AD1686" s="282"/>
      <c r="AE1686" s="282"/>
      <c r="AF1686" s="283"/>
      <c r="AG1686" s="402"/>
      <c r="AH1686" s="283"/>
      <c r="AI1686" s="283"/>
      <c r="AJ1686" s="283"/>
      <c r="AK1686" s="283"/>
      <c r="AL1686" s="283"/>
      <c r="AM1686" s="282"/>
      <c r="AN1686" s="282"/>
      <c r="AO1686" s="282"/>
      <c r="AP1686" s="282"/>
      <c r="AQ1686" s="282"/>
      <c r="AR1686" s="282"/>
      <c r="AT1686" s="283"/>
      <c r="AU1686" s="283"/>
      <c r="AV1686" s="283"/>
      <c r="AW1686" s="283"/>
      <c r="AY1686" s="283"/>
      <c r="AZ1686" s="282"/>
      <c r="BA1686" s="283"/>
      <c r="BB1686" s="282"/>
      <c r="BC1686" s="282"/>
      <c r="BD1686" s="282"/>
      <c r="BE1686" s="283"/>
      <c r="BG1686" s="282"/>
      <c r="BH1686" s="282"/>
      <c r="BI1686" s="282"/>
      <c r="BL1686" s="421"/>
      <c r="BM1686" s="424"/>
      <c r="BN1686" s="424"/>
      <c r="BO1686" s="424"/>
      <c r="BP1686" s="424"/>
      <c r="BQ1686" s="421"/>
      <c r="BR1686" s="421"/>
      <c r="BV1686" s="282"/>
      <c r="BW1686" s="283"/>
      <c r="BY1686" s="283"/>
      <c r="BZ1686" s="283"/>
      <c r="CA1686" s="283"/>
      <c r="CB1686" s="282"/>
      <c r="CC1686" s="282"/>
      <c r="CD1686" s="282"/>
      <c r="CE1686" s="282"/>
      <c r="CG1686" s="427"/>
      <c r="CH1686" s="402"/>
      <c r="CI1686" s="424"/>
      <c r="CJ1686" s="282"/>
      <c r="CK1686" s="282"/>
      <c r="CL1686" s="283"/>
      <c r="CM1686" s="283"/>
      <c r="CP1686" s="282"/>
      <c r="DC1686" s="282"/>
      <c r="DD1686" s="282"/>
      <c r="DE1686" s="282"/>
      <c r="DF1686" s="282"/>
      <c r="DG1686" s="282"/>
      <c r="DH1686" s="282"/>
      <c r="DI1686" s="282"/>
      <c r="DJ1686" s="282"/>
      <c r="EF1686" s="495" t="str">
        <f>""&amp;(MID(数据表!AZ1686,1,MIN(FIND({"(";"（"},数据表!AZ1686&amp;"(（",1)-1)))&amp;""</f>
        <v/>
      </c>
      <c r="EG1686" s="495" t="str">
        <f>""&amp;(MID(数据表!AZ1686,1,MIN(FIND({0;1;2;3;4;5;6;7;8;9},数据表!AZ1686&amp;"1234567890",1)-1)))&amp;""</f>
        <v/>
      </c>
    </row>
    <row r="1687" spans="2:137" s="310" customFormat="1" ht="12" customHeight="1">
      <c r="B1687" s="286"/>
      <c r="C1687" s="286"/>
      <c r="D1687" s="286"/>
      <c r="E1687" s="479"/>
      <c r="F1687" s="282"/>
      <c r="G1687" s="283"/>
      <c r="H1687" s="421"/>
      <c r="I1687" s="421"/>
      <c r="J1687" s="283"/>
      <c r="K1687" s="421"/>
      <c r="L1687" s="282"/>
      <c r="N1687" s="282"/>
      <c r="S1687" s="282"/>
      <c r="T1687" s="283"/>
      <c r="U1687" s="283"/>
      <c r="V1687" s="283"/>
      <c r="W1687" s="283"/>
      <c r="X1687" s="283"/>
      <c r="Y1687" s="282"/>
      <c r="Z1687" s="282"/>
      <c r="AA1687" s="283"/>
      <c r="AB1687" s="282"/>
      <c r="AC1687" s="282"/>
      <c r="AD1687" s="282"/>
      <c r="AE1687" s="282"/>
      <c r="AF1687" s="283"/>
      <c r="AG1687" s="402"/>
      <c r="AH1687" s="283"/>
      <c r="AI1687" s="283"/>
      <c r="AJ1687" s="283"/>
      <c r="AK1687" s="283"/>
      <c r="AL1687" s="283"/>
      <c r="AM1687" s="282"/>
      <c r="AN1687" s="282"/>
      <c r="AO1687" s="282"/>
      <c r="AP1687" s="282"/>
      <c r="AQ1687" s="282"/>
      <c r="AR1687" s="282"/>
      <c r="AT1687" s="283"/>
      <c r="AU1687" s="283"/>
      <c r="AV1687" s="283"/>
      <c r="AW1687" s="283"/>
      <c r="AY1687" s="283"/>
      <c r="AZ1687" s="282"/>
      <c r="BA1687" s="283"/>
      <c r="BB1687" s="282"/>
      <c r="BC1687" s="282"/>
      <c r="BD1687" s="282"/>
      <c r="BE1687" s="283"/>
      <c r="BG1687" s="282"/>
      <c r="BH1687" s="282"/>
      <c r="BI1687" s="282"/>
      <c r="BL1687" s="421"/>
      <c r="BM1687" s="424"/>
      <c r="BN1687" s="424"/>
      <c r="BO1687" s="424"/>
      <c r="BP1687" s="424"/>
      <c r="BQ1687" s="421"/>
      <c r="BR1687" s="421"/>
      <c r="BV1687" s="282"/>
      <c r="BW1687" s="283"/>
      <c r="BY1687" s="283"/>
      <c r="BZ1687" s="283"/>
      <c r="CA1687" s="283"/>
      <c r="CB1687" s="282"/>
      <c r="CC1687" s="282"/>
      <c r="CD1687" s="282"/>
      <c r="CE1687" s="282"/>
      <c r="CG1687" s="427"/>
      <c r="CH1687" s="402"/>
      <c r="CI1687" s="424"/>
      <c r="CJ1687" s="282"/>
      <c r="CK1687" s="282"/>
      <c r="CL1687" s="283"/>
      <c r="CM1687" s="283"/>
      <c r="CP1687" s="282"/>
      <c r="DC1687" s="282"/>
      <c r="DD1687" s="282"/>
      <c r="DE1687" s="282"/>
      <c r="DF1687" s="282"/>
      <c r="DG1687" s="282"/>
      <c r="DH1687" s="282"/>
      <c r="DI1687" s="282"/>
      <c r="DJ1687" s="282"/>
      <c r="EF1687" s="495" t="str">
        <f>""&amp;(MID(数据表!AZ1687,1,MIN(FIND({"(";"（"},数据表!AZ1687&amp;"(（",1)-1)))&amp;""</f>
        <v/>
      </c>
      <c r="EG1687" s="495" t="str">
        <f>""&amp;(MID(数据表!AZ1687,1,MIN(FIND({0;1;2;3;4;5;6;7;8;9},数据表!AZ1687&amp;"1234567890",1)-1)))&amp;""</f>
        <v/>
      </c>
    </row>
    <row r="1688" spans="2:137" s="310" customFormat="1" ht="12" customHeight="1">
      <c r="B1688" s="286"/>
      <c r="C1688" s="286"/>
      <c r="D1688" s="286"/>
      <c r="E1688" s="479"/>
      <c r="F1688" s="282"/>
      <c r="G1688" s="283"/>
      <c r="H1688" s="421"/>
      <c r="I1688" s="421"/>
      <c r="J1688" s="283"/>
      <c r="K1688" s="421"/>
      <c r="L1688" s="282"/>
      <c r="N1688" s="282"/>
      <c r="S1688" s="282"/>
      <c r="T1688" s="283"/>
      <c r="U1688" s="283"/>
      <c r="V1688" s="283"/>
      <c r="W1688" s="283"/>
      <c r="X1688" s="283"/>
      <c r="Y1688" s="282"/>
      <c r="Z1688" s="282"/>
      <c r="AA1688" s="283"/>
      <c r="AB1688" s="282"/>
      <c r="AC1688" s="282"/>
      <c r="AD1688" s="282"/>
      <c r="AE1688" s="282"/>
      <c r="AF1688" s="283"/>
      <c r="AG1688" s="402"/>
      <c r="AH1688" s="283"/>
      <c r="AI1688" s="283"/>
      <c r="AJ1688" s="283"/>
      <c r="AK1688" s="283"/>
      <c r="AL1688" s="283"/>
      <c r="AM1688" s="282"/>
      <c r="AN1688" s="282"/>
      <c r="AO1688" s="282"/>
      <c r="AP1688" s="282"/>
      <c r="AQ1688" s="282"/>
      <c r="AR1688" s="282"/>
      <c r="AT1688" s="283"/>
      <c r="AU1688" s="283"/>
      <c r="AV1688" s="283"/>
      <c r="AW1688" s="283"/>
      <c r="AY1688" s="283"/>
      <c r="AZ1688" s="282"/>
      <c r="BA1688" s="283"/>
      <c r="BB1688" s="282"/>
      <c r="BC1688" s="282"/>
      <c r="BD1688" s="282"/>
      <c r="BE1688" s="283"/>
      <c r="BG1688" s="282"/>
      <c r="BH1688" s="282"/>
      <c r="BI1688" s="282"/>
      <c r="BL1688" s="421"/>
      <c r="BM1688" s="424"/>
      <c r="BN1688" s="424"/>
      <c r="BO1688" s="424"/>
      <c r="BP1688" s="424"/>
      <c r="BQ1688" s="421"/>
      <c r="BR1688" s="421"/>
      <c r="BV1688" s="282"/>
      <c r="BW1688" s="283"/>
      <c r="BY1688" s="283"/>
      <c r="BZ1688" s="283"/>
      <c r="CA1688" s="283"/>
      <c r="CB1688" s="282"/>
      <c r="CC1688" s="282"/>
      <c r="CD1688" s="282"/>
      <c r="CE1688" s="282"/>
      <c r="CG1688" s="427"/>
      <c r="CH1688" s="402"/>
      <c r="CI1688" s="424"/>
      <c r="CJ1688" s="282"/>
      <c r="CK1688" s="282"/>
      <c r="CL1688" s="283"/>
      <c r="CM1688" s="283"/>
      <c r="CP1688" s="282"/>
      <c r="DC1688" s="282"/>
      <c r="DD1688" s="282"/>
      <c r="DE1688" s="282"/>
      <c r="DF1688" s="282"/>
      <c r="DG1688" s="282"/>
      <c r="DH1688" s="282"/>
      <c r="DI1688" s="282"/>
      <c r="DJ1688" s="282"/>
      <c r="EF1688" s="495" t="str">
        <f>""&amp;(MID(数据表!AZ1688,1,MIN(FIND({"(";"（"},数据表!AZ1688&amp;"(（",1)-1)))&amp;""</f>
        <v/>
      </c>
      <c r="EG1688" s="495" t="str">
        <f>""&amp;(MID(数据表!AZ1688,1,MIN(FIND({0;1;2;3;4;5;6;7;8;9},数据表!AZ1688&amp;"1234567890",1)-1)))&amp;""</f>
        <v/>
      </c>
    </row>
    <row r="1689" spans="2:137" s="310" customFormat="1" ht="12" customHeight="1">
      <c r="B1689" s="286"/>
      <c r="C1689" s="286"/>
      <c r="D1689" s="286"/>
      <c r="E1689" s="479"/>
      <c r="F1689" s="282"/>
      <c r="G1689" s="283"/>
      <c r="H1689" s="421"/>
      <c r="I1689" s="421"/>
      <c r="J1689" s="283"/>
      <c r="K1689" s="421"/>
      <c r="L1689" s="282"/>
      <c r="N1689" s="282"/>
      <c r="S1689" s="282"/>
      <c r="T1689" s="283"/>
      <c r="U1689" s="283"/>
      <c r="V1689" s="283"/>
      <c r="W1689" s="283"/>
      <c r="X1689" s="283"/>
      <c r="Y1689" s="282"/>
      <c r="Z1689" s="282"/>
      <c r="AA1689" s="283"/>
      <c r="AB1689" s="282"/>
      <c r="AC1689" s="282"/>
      <c r="AD1689" s="282"/>
      <c r="AE1689" s="282"/>
      <c r="AF1689" s="283"/>
      <c r="AG1689" s="402"/>
      <c r="AH1689" s="283"/>
      <c r="AI1689" s="283"/>
      <c r="AJ1689" s="283"/>
      <c r="AK1689" s="283"/>
      <c r="AL1689" s="283"/>
      <c r="AM1689" s="282"/>
      <c r="AN1689" s="282"/>
      <c r="AO1689" s="282"/>
      <c r="AP1689" s="282"/>
      <c r="AQ1689" s="282"/>
      <c r="AR1689" s="282"/>
      <c r="AT1689" s="283"/>
      <c r="AU1689" s="283"/>
      <c r="AV1689" s="283"/>
      <c r="AW1689" s="283"/>
      <c r="AY1689" s="283"/>
      <c r="AZ1689" s="282"/>
      <c r="BA1689" s="283"/>
      <c r="BB1689" s="282"/>
      <c r="BC1689" s="282"/>
      <c r="BD1689" s="282"/>
      <c r="BE1689" s="283"/>
      <c r="BG1689" s="282"/>
      <c r="BH1689" s="282"/>
      <c r="BI1689" s="282"/>
      <c r="BL1689" s="421"/>
      <c r="BM1689" s="424"/>
      <c r="BN1689" s="424"/>
      <c r="BO1689" s="424"/>
      <c r="BP1689" s="424"/>
      <c r="BQ1689" s="421"/>
      <c r="BR1689" s="421"/>
      <c r="BV1689" s="282"/>
      <c r="BW1689" s="283"/>
      <c r="BY1689" s="283"/>
      <c r="BZ1689" s="283"/>
      <c r="CA1689" s="283"/>
      <c r="CB1689" s="282"/>
      <c r="CC1689" s="282"/>
      <c r="CD1689" s="282"/>
      <c r="CE1689" s="282"/>
      <c r="CG1689" s="427"/>
      <c r="CH1689" s="402"/>
      <c r="CI1689" s="424"/>
      <c r="CJ1689" s="282"/>
      <c r="CK1689" s="282"/>
      <c r="CL1689" s="283"/>
      <c r="CM1689" s="283"/>
      <c r="CP1689" s="282"/>
      <c r="DC1689" s="282"/>
      <c r="DD1689" s="282"/>
      <c r="DE1689" s="282"/>
      <c r="DF1689" s="282"/>
      <c r="DG1689" s="282"/>
      <c r="DH1689" s="282"/>
      <c r="DI1689" s="282"/>
      <c r="DJ1689" s="282"/>
      <c r="EF1689" s="495" t="str">
        <f>""&amp;(MID(数据表!AZ1689,1,MIN(FIND({"(";"（"},数据表!AZ1689&amp;"(（",1)-1)))&amp;""</f>
        <v/>
      </c>
      <c r="EG1689" s="495" t="str">
        <f>""&amp;(MID(数据表!AZ1689,1,MIN(FIND({0;1;2;3;4;5;6;7;8;9},数据表!AZ1689&amp;"1234567890",1)-1)))&amp;""</f>
        <v/>
      </c>
    </row>
    <row r="1690" spans="2:137" s="310" customFormat="1" ht="12" customHeight="1">
      <c r="B1690" s="286"/>
      <c r="C1690" s="286"/>
      <c r="D1690" s="286"/>
      <c r="E1690" s="479"/>
      <c r="F1690" s="282"/>
      <c r="G1690" s="283"/>
      <c r="H1690" s="421"/>
      <c r="I1690" s="421"/>
      <c r="J1690" s="283"/>
      <c r="K1690" s="421"/>
      <c r="L1690" s="282"/>
      <c r="N1690" s="282"/>
      <c r="S1690" s="282"/>
      <c r="T1690" s="283"/>
      <c r="U1690" s="283"/>
      <c r="V1690" s="283"/>
      <c r="W1690" s="283"/>
      <c r="X1690" s="283"/>
      <c r="Y1690" s="282"/>
      <c r="Z1690" s="282"/>
      <c r="AA1690" s="283"/>
      <c r="AB1690" s="282"/>
      <c r="AC1690" s="282"/>
      <c r="AD1690" s="282"/>
      <c r="AE1690" s="282"/>
      <c r="AF1690" s="283"/>
      <c r="AG1690" s="402"/>
      <c r="AH1690" s="283"/>
      <c r="AI1690" s="283"/>
      <c r="AJ1690" s="283"/>
      <c r="AK1690" s="283"/>
      <c r="AL1690" s="283"/>
      <c r="AM1690" s="282"/>
      <c r="AN1690" s="282"/>
      <c r="AO1690" s="282"/>
      <c r="AP1690" s="282"/>
      <c r="AQ1690" s="282"/>
      <c r="AR1690" s="282"/>
      <c r="AT1690" s="283"/>
      <c r="AU1690" s="283"/>
      <c r="AV1690" s="283"/>
      <c r="AW1690" s="283"/>
      <c r="AY1690" s="283"/>
      <c r="AZ1690" s="282"/>
      <c r="BA1690" s="283"/>
      <c r="BB1690" s="282"/>
      <c r="BC1690" s="282"/>
      <c r="BD1690" s="282"/>
      <c r="BE1690" s="283"/>
      <c r="BG1690" s="282"/>
      <c r="BH1690" s="282"/>
      <c r="BI1690" s="282"/>
      <c r="BL1690" s="421"/>
      <c r="BM1690" s="424"/>
      <c r="BN1690" s="424"/>
      <c r="BO1690" s="424"/>
      <c r="BP1690" s="424"/>
      <c r="BQ1690" s="421"/>
      <c r="BR1690" s="421"/>
      <c r="BV1690" s="282"/>
      <c r="BW1690" s="283"/>
      <c r="BY1690" s="283"/>
      <c r="BZ1690" s="283"/>
      <c r="CA1690" s="283"/>
      <c r="CB1690" s="282"/>
      <c r="CC1690" s="282"/>
      <c r="CD1690" s="282"/>
      <c r="CE1690" s="282"/>
      <c r="CG1690" s="427"/>
      <c r="CH1690" s="402"/>
      <c r="CI1690" s="424"/>
      <c r="CJ1690" s="282"/>
      <c r="CK1690" s="282"/>
      <c r="CL1690" s="283"/>
      <c r="CM1690" s="283"/>
      <c r="CP1690" s="282"/>
      <c r="DC1690" s="282"/>
      <c r="DD1690" s="282"/>
      <c r="DE1690" s="282"/>
      <c r="DF1690" s="282"/>
      <c r="DG1690" s="282"/>
      <c r="DH1690" s="282"/>
      <c r="DI1690" s="282"/>
      <c r="DJ1690" s="282"/>
      <c r="EF1690" s="495" t="str">
        <f>""&amp;(MID(数据表!AZ1690,1,MIN(FIND({"(";"（"},数据表!AZ1690&amp;"(（",1)-1)))&amp;""</f>
        <v/>
      </c>
      <c r="EG1690" s="495" t="str">
        <f>""&amp;(MID(数据表!AZ1690,1,MIN(FIND({0;1;2;3;4;5;6;7;8;9},数据表!AZ1690&amp;"1234567890",1)-1)))&amp;""</f>
        <v/>
      </c>
    </row>
    <row r="1691" spans="2:137" s="310" customFormat="1" ht="12" customHeight="1">
      <c r="B1691" s="286"/>
      <c r="C1691" s="286"/>
      <c r="D1691" s="286"/>
      <c r="E1691" s="479"/>
      <c r="F1691" s="282"/>
      <c r="G1691" s="283"/>
      <c r="H1691" s="421"/>
      <c r="I1691" s="421"/>
      <c r="J1691" s="283"/>
      <c r="K1691" s="421"/>
      <c r="L1691" s="282"/>
      <c r="N1691" s="282"/>
      <c r="S1691" s="282"/>
      <c r="T1691" s="283"/>
      <c r="U1691" s="283"/>
      <c r="V1691" s="283"/>
      <c r="W1691" s="283"/>
      <c r="X1691" s="283"/>
      <c r="Y1691" s="282"/>
      <c r="Z1691" s="282"/>
      <c r="AA1691" s="283"/>
      <c r="AB1691" s="282"/>
      <c r="AC1691" s="282"/>
      <c r="AD1691" s="282"/>
      <c r="AE1691" s="282"/>
      <c r="AF1691" s="283"/>
      <c r="AG1691" s="402"/>
      <c r="AH1691" s="283"/>
      <c r="AI1691" s="283"/>
      <c r="AJ1691" s="283"/>
      <c r="AK1691" s="283"/>
      <c r="AL1691" s="283"/>
      <c r="AM1691" s="282"/>
      <c r="AN1691" s="282"/>
      <c r="AO1691" s="282"/>
      <c r="AP1691" s="282"/>
      <c r="AQ1691" s="282"/>
      <c r="AR1691" s="282"/>
      <c r="AT1691" s="283"/>
      <c r="AU1691" s="283"/>
      <c r="AV1691" s="283"/>
      <c r="AW1691" s="283"/>
      <c r="AY1691" s="283"/>
      <c r="AZ1691" s="282"/>
      <c r="BA1691" s="283"/>
      <c r="BB1691" s="282"/>
      <c r="BC1691" s="282"/>
      <c r="BD1691" s="282"/>
      <c r="BE1691" s="283"/>
      <c r="BG1691" s="282"/>
      <c r="BH1691" s="282"/>
      <c r="BI1691" s="282"/>
      <c r="BL1691" s="421"/>
      <c r="BM1691" s="424"/>
      <c r="BN1691" s="424"/>
      <c r="BO1691" s="424"/>
      <c r="BP1691" s="424"/>
      <c r="BQ1691" s="421"/>
      <c r="BR1691" s="421"/>
      <c r="BV1691" s="282"/>
      <c r="BW1691" s="283"/>
      <c r="BY1691" s="283"/>
      <c r="BZ1691" s="283"/>
      <c r="CA1691" s="283"/>
      <c r="CB1691" s="282"/>
      <c r="CC1691" s="282"/>
      <c r="CD1691" s="282"/>
      <c r="CE1691" s="282"/>
      <c r="CG1691" s="427"/>
      <c r="CH1691" s="402"/>
      <c r="CI1691" s="424"/>
      <c r="CJ1691" s="282"/>
      <c r="CK1691" s="282"/>
      <c r="CL1691" s="283"/>
      <c r="CM1691" s="283"/>
      <c r="CP1691" s="282"/>
      <c r="DC1691" s="282"/>
      <c r="DD1691" s="282"/>
      <c r="DE1691" s="282"/>
      <c r="DF1691" s="282"/>
      <c r="DG1691" s="282"/>
      <c r="DH1691" s="282"/>
      <c r="DI1691" s="282"/>
      <c r="DJ1691" s="282"/>
      <c r="EF1691" s="495" t="str">
        <f>""&amp;(MID(数据表!AZ1691,1,MIN(FIND({"(";"（"},数据表!AZ1691&amp;"(（",1)-1)))&amp;""</f>
        <v/>
      </c>
      <c r="EG1691" s="495" t="str">
        <f>""&amp;(MID(数据表!AZ1691,1,MIN(FIND({0;1;2;3;4;5;6;7;8;9},数据表!AZ1691&amp;"1234567890",1)-1)))&amp;""</f>
        <v/>
      </c>
    </row>
    <row r="1692" spans="2:137" s="310" customFormat="1" ht="12" customHeight="1">
      <c r="B1692" s="286"/>
      <c r="C1692" s="286"/>
      <c r="D1692" s="286"/>
      <c r="E1692" s="479"/>
      <c r="F1692" s="282"/>
      <c r="G1692" s="283"/>
      <c r="H1692" s="421"/>
      <c r="I1692" s="421"/>
      <c r="J1692" s="283"/>
      <c r="K1692" s="421"/>
      <c r="L1692" s="282"/>
      <c r="N1692" s="282"/>
      <c r="S1692" s="282"/>
      <c r="T1692" s="283"/>
      <c r="U1692" s="283"/>
      <c r="V1692" s="283"/>
      <c r="W1692" s="283"/>
      <c r="X1692" s="283"/>
      <c r="Y1692" s="282"/>
      <c r="Z1692" s="282"/>
      <c r="AA1692" s="283"/>
      <c r="AB1692" s="282"/>
      <c r="AC1692" s="282"/>
      <c r="AD1692" s="282"/>
      <c r="AE1692" s="282"/>
      <c r="AF1692" s="283"/>
      <c r="AG1692" s="402"/>
      <c r="AH1692" s="283"/>
      <c r="AI1692" s="283"/>
      <c r="AJ1692" s="283"/>
      <c r="AK1692" s="283"/>
      <c r="AL1692" s="283"/>
      <c r="AM1692" s="282"/>
      <c r="AN1692" s="282"/>
      <c r="AO1692" s="282"/>
      <c r="AP1692" s="282"/>
      <c r="AQ1692" s="282"/>
      <c r="AR1692" s="282"/>
      <c r="AT1692" s="283"/>
      <c r="AU1692" s="283"/>
      <c r="AV1692" s="283"/>
      <c r="AW1692" s="283"/>
      <c r="AY1692" s="283"/>
      <c r="AZ1692" s="282"/>
      <c r="BA1692" s="283"/>
      <c r="BB1692" s="282"/>
      <c r="BC1692" s="282"/>
      <c r="BD1692" s="282"/>
      <c r="BE1692" s="283"/>
      <c r="BG1692" s="282"/>
      <c r="BH1692" s="282"/>
      <c r="BI1692" s="282"/>
      <c r="BL1692" s="421"/>
      <c r="BM1692" s="424"/>
      <c r="BN1692" s="424"/>
      <c r="BO1692" s="424"/>
      <c r="BP1692" s="424"/>
      <c r="BQ1692" s="421"/>
      <c r="BR1692" s="421"/>
      <c r="BV1692" s="282"/>
      <c r="BW1692" s="283"/>
      <c r="BY1692" s="283"/>
      <c r="BZ1692" s="283"/>
      <c r="CA1692" s="283"/>
      <c r="CB1692" s="282"/>
      <c r="CC1692" s="282"/>
      <c r="CD1692" s="282"/>
      <c r="CE1692" s="282"/>
      <c r="CG1692" s="427"/>
      <c r="CH1692" s="402"/>
      <c r="CI1692" s="424"/>
      <c r="CJ1692" s="282"/>
      <c r="CK1692" s="282"/>
      <c r="CL1692" s="283"/>
      <c r="CM1692" s="283"/>
      <c r="CP1692" s="282"/>
      <c r="DC1692" s="282"/>
      <c r="DD1692" s="282"/>
      <c r="DE1692" s="282"/>
      <c r="DF1692" s="282"/>
      <c r="DG1692" s="282"/>
      <c r="DH1692" s="282"/>
      <c r="DI1692" s="282"/>
      <c r="DJ1692" s="282"/>
      <c r="EF1692" s="495" t="str">
        <f>""&amp;(MID(数据表!AZ1692,1,MIN(FIND({"(";"（"},数据表!AZ1692&amp;"(（",1)-1)))&amp;""</f>
        <v/>
      </c>
      <c r="EG1692" s="495" t="str">
        <f>""&amp;(MID(数据表!AZ1692,1,MIN(FIND({0;1;2;3;4;5;6;7;8;9},数据表!AZ1692&amp;"1234567890",1)-1)))&amp;""</f>
        <v/>
      </c>
    </row>
    <row r="1693" spans="2:137" s="310" customFormat="1" ht="12" customHeight="1">
      <c r="B1693" s="286"/>
      <c r="C1693" s="286"/>
      <c r="D1693" s="286"/>
      <c r="E1693" s="479"/>
      <c r="F1693" s="282"/>
      <c r="G1693" s="283"/>
      <c r="H1693" s="421"/>
      <c r="I1693" s="421"/>
      <c r="J1693" s="283"/>
      <c r="K1693" s="421"/>
      <c r="L1693" s="282"/>
      <c r="N1693" s="282"/>
      <c r="S1693" s="282"/>
      <c r="T1693" s="283"/>
      <c r="U1693" s="283"/>
      <c r="V1693" s="283"/>
      <c r="W1693" s="283"/>
      <c r="X1693" s="283"/>
      <c r="Y1693" s="282"/>
      <c r="Z1693" s="282"/>
      <c r="AA1693" s="283"/>
      <c r="AB1693" s="282"/>
      <c r="AC1693" s="282"/>
      <c r="AD1693" s="282"/>
      <c r="AE1693" s="282"/>
      <c r="AF1693" s="283"/>
      <c r="AG1693" s="402"/>
      <c r="AH1693" s="283"/>
      <c r="AI1693" s="283"/>
      <c r="AJ1693" s="283"/>
      <c r="AK1693" s="283"/>
      <c r="AL1693" s="283"/>
      <c r="AM1693" s="282"/>
      <c r="AN1693" s="282"/>
      <c r="AO1693" s="282"/>
      <c r="AP1693" s="282"/>
      <c r="AQ1693" s="282"/>
      <c r="AR1693" s="282"/>
      <c r="AT1693" s="283"/>
      <c r="AU1693" s="283"/>
      <c r="AV1693" s="283"/>
      <c r="AW1693" s="283"/>
      <c r="AY1693" s="283"/>
      <c r="AZ1693" s="282"/>
      <c r="BA1693" s="283"/>
      <c r="BB1693" s="282"/>
      <c r="BC1693" s="282"/>
      <c r="BD1693" s="282"/>
      <c r="BE1693" s="283"/>
      <c r="BG1693" s="282"/>
      <c r="BH1693" s="282"/>
      <c r="BI1693" s="282"/>
      <c r="BL1693" s="421"/>
      <c r="BM1693" s="424"/>
      <c r="BN1693" s="424"/>
      <c r="BO1693" s="424"/>
      <c r="BP1693" s="424"/>
      <c r="BQ1693" s="421"/>
      <c r="BR1693" s="421"/>
      <c r="BV1693" s="282"/>
      <c r="BW1693" s="283"/>
      <c r="BY1693" s="283"/>
      <c r="BZ1693" s="283"/>
      <c r="CA1693" s="283"/>
      <c r="CB1693" s="282"/>
      <c r="CC1693" s="282"/>
      <c r="CD1693" s="282"/>
      <c r="CE1693" s="282"/>
      <c r="CG1693" s="427"/>
      <c r="CH1693" s="402"/>
      <c r="CI1693" s="424"/>
      <c r="CJ1693" s="282"/>
      <c r="CK1693" s="282"/>
      <c r="CL1693" s="283"/>
      <c r="CM1693" s="283"/>
      <c r="CP1693" s="282"/>
      <c r="DC1693" s="282"/>
      <c r="DD1693" s="282"/>
      <c r="DE1693" s="282"/>
      <c r="DF1693" s="282"/>
      <c r="DG1693" s="282"/>
      <c r="DH1693" s="282"/>
      <c r="DI1693" s="282"/>
      <c r="DJ1693" s="282"/>
      <c r="EF1693" s="495" t="str">
        <f>""&amp;(MID(数据表!AZ1693,1,MIN(FIND({"(";"（"},数据表!AZ1693&amp;"(（",1)-1)))&amp;""</f>
        <v/>
      </c>
      <c r="EG1693" s="495" t="str">
        <f>""&amp;(MID(数据表!AZ1693,1,MIN(FIND({0;1;2;3;4;5;6;7;8;9},数据表!AZ1693&amp;"1234567890",1)-1)))&amp;""</f>
        <v/>
      </c>
    </row>
    <row r="1694" spans="2:137" s="310" customFormat="1" ht="12" customHeight="1">
      <c r="B1694" s="286"/>
      <c r="C1694" s="286"/>
      <c r="D1694" s="286"/>
      <c r="E1694" s="479"/>
      <c r="F1694" s="282"/>
      <c r="G1694" s="283"/>
      <c r="H1694" s="421"/>
      <c r="I1694" s="421"/>
      <c r="J1694" s="283"/>
      <c r="K1694" s="421"/>
      <c r="L1694" s="282"/>
      <c r="N1694" s="282"/>
      <c r="S1694" s="282"/>
      <c r="T1694" s="283"/>
      <c r="U1694" s="283"/>
      <c r="V1694" s="283"/>
      <c r="W1694" s="283"/>
      <c r="X1694" s="283"/>
      <c r="Y1694" s="282"/>
      <c r="Z1694" s="282"/>
      <c r="AA1694" s="283"/>
      <c r="AB1694" s="282"/>
      <c r="AC1694" s="282"/>
      <c r="AD1694" s="282"/>
      <c r="AE1694" s="282"/>
      <c r="AF1694" s="283"/>
      <c r="AG1694" s="402"/>
      <c r="AH1694" s="283"/>
      <c r="AI1694" s="283"/>
      <c r="AJ1694" s="283"/>
      <c r="AK1694" s="283"/>
      <c r="AL1694" s="283"/>
      <c r="AM1694" s="282"/>
      <c r="AN1694" s="282"/>
      <c r="AO1694" s="282"/>
      <c r="AP1694" s="282"/>
      <c r="AQ1694" s="282"/>
      <c r="AR1694" s="282"/>
      <c r="AT1694" s="283"/>
      <c r="AU1694" s="283"/>
      <c r="AV1694" s="283"/>
      <c r="AW1694" s="283"/>
      <c r="AY1694" s="283"/>
      <c r="AZ1694" s="282"/>
      <c r="BA1694" s="283"/>
      <c r="BB1694" s="282"/>
      <c r="BC1694" s="282"/>
      <c r="BD1694" s="282"/>
      <c r="BE1694" s="283"/>
      <c r="BG1694" s="282"/>
      <c r="BH1694" s="282"/>
      <c r="BI1694" s="282"/>
      <c r="BL1694" s="421"/>
      <c r="BM1694" s="424"/>
      <c r="BN1694" s="424"/>
      <c r="BO1694" s="424"/>
      <c r="BP1694" s="424"/>
      <c r="BQ1694" s="421"/>
      <c r="BR1694" s="421"/>
      <c r="BV1694" s="282"/>
      <c r="BW1694" s="283"/>
      <c r="BY1694" s="283"/>
      <c r="BZ1694" s="283"/>
      <c r="CA1694" s="283"/>
      <c r="CB1694" s="282"/>
      <c r="CC1694" s="282"/>
      <c r="CD1694" s="282"/>
      <c r="CE1694" s="282"/>
      <c r="CG1694" s="427"/>
      <c r="CH1694" s="402"/>
      <c r="CI1694" s="424"/>
      <c r="CJ1694" s="282"/>
      <c r="CK1694" s="282"/>
      <c r="CL1694" s="283"/>
      <c r="CM1694" s="283"/>
      <c r="CP1694" s="282"/>
      <c r="DC1694" s="282"/>
      <c r="DD1694" s="282"/>
      <c r="DE1694" s="282"/>
      <c r="DF1694" s="282"/>
      <c r="DG1694" s="282"/>
      <c r="DH1694" s="282"/>
      <c r="DI1694" s="282"/>
      <c r="DJ1694" s="282"/>
      <c r="EF1694" s="495" t="str">
        <f>""&amp;(MID(数据表!AZ1694,1,MIN(FIND({"(";"（"},数据表!AZ1694&amp;"(（",1)-1)))&amp;""</f>
        <v/>
      </c>
      <c r="EG1694" s="495" t="str">
        <f>""&amp;(MID(数据表!AZ1694,1,MIN(FIND({0;1;2;3;4;5;6;7;8;9},数据表!AZ1694&amp;"1234567890",1)-1)))&amp;""</f>
        <v/>
      </c>
    </row>
    <row r="1695" spans="2:137" s="310" customFormat="1" ht="12" customHeight="1">
      <c r="B1695" s="286"/>
      <c r="C1695" s="286"/>
      <c r="D1695" s="286"/>
      <c r="E1695" s="479"/>
      <c r="F1695" s="282"/>
      <c r="G1695" s="283"/>
      <c r="H1695" s="421"/>
      <c r="I1695" s="421"/>
      <c r="J1695" s="283"/>
      <c r="K1695" s="421"/>
      <c r="L1695" s="282"/>
      <c r="N1695" s="282"/>
      <c r="S1695" s="282"/>
      <c r="T1695" s="283"/>
      <c r="U1695" s="283"/>
      <c r="V1695" s="283"/>
      <c r="W1695" s="283"/>
      <c r="X1695" s="283"/>
      <c r="Y1695" s="282"/>
      <c r="Z1695" s="282"/>
      <c r="AA1695" s="283"/>
      <c r="AB1695" s="282"/>
      <c r="AC1695" s="282"/>
      <c r="AD1695" s="282"/>
      <c r="AE1695" s="282"/>
      <c r="AF1695" s="283"/>
      <c r="AG1695" s="402"/>
      <c r="AH1695" s="283"/>
      <c r="AI1695" s="283"/>
      <c r="AJ1695" s="283"/>
      <c r="AK1695" s="283"/>
      <c r="AL1695" s="283"/>
      <c r="AM1695" s="282"/>
      <c r="AN1695" s="282"/>
      <c r="AO1695" s="282"/>
      <c r="AP1695" s="282"/>
      <c r="AQ1695" s="282"/>
      <c r="AR1695" s="282"/>
      <c r="AT1695" s="283"/>
      <c r="AU1695" s="283"/>
      <c r="AV1695" s="283"/>
      <c r="AW1695" s="283"/>
      <c r="AY1695" s="283"/>
      <c r="AZ1695" s="282"/>
      <c r="BA1695" s="283"/>
      <c r="BB1695" s="282"/>
      <c r="BC1695" s="282"/>
      <c r="BD1695" s="282"/>
      <c r="BE1695" s="283"/>
      <c r="BG1695" s="282"/>
      <c r="BH1695" s="282"/>
      <c r="BI1695" s="282"/>
      <c r="BL1695" s="421"/>
      <c r="BM1695" s="424"/>
      <c r="BN1695" s="424"/>
      <c r="BO1695" s="424"/>
      <c r="BP1695" s="424"/>
      <c r="BQ1695" s="421"/>
      <c r="BR1695" s="421"/>
      <c r="BV1695" s="282"/>
      <c r="BW1695" s="283"/>
      <c r="BY1695" s="283"/>
      <c r="BZ1695" s="283"/>
      <c r="CA1695" s="283"/>
      <c r="CB1695" s="282"/>
      <c r="CC1695" s="282"/>
      <c r="CD1695" s="282"/>
      <c r="CE1695" s="282"/>
      <c r="CG1695" s="427"/>
      <c r="CH1695" s="402"/>
      <c r="CI1695" s="424"/>
      <c r="CJ1695" s="282"/>
      <c r="CK1695" s="282"/>
      <c r="CL1695" s="283"/>
      <c r="CM1695" s="283"/>
      <c r="CP1695" s="282"/>
      <c r="DC1695" s="282"/>
      <c r="DD1695" s="282"/>
      <c r="DE1695" s="282"/>
      <c r="DF1695" s="282"/>
      <c r="DG1695" s="282"/>
      <c r="DH1695" s="282"/>
      <c r="DI1695" s="282"/>
      <c r="DJ1695" s="282"/>
      <c r="EF1695" s="495" t="str">
        <f>""&amp;(MID(数据表!AZ1695,1,MIN(FIND({"(";"（"},数据表!AZ1695&amp;"(（",1)-1)))&amp;""</f>
        <v/>
      </c>
      <c r="EG1695" s="495" t="str">
        <f>""&amp;(MID(数据表!AZ1695,1,MIN(FIND({0;1;2;3;4;5;6;7;8;9},数据表!AZ1695&amp;"1234567890",1)-1)))&amp;""</f>
        <v/>
      </c>
    </row>
    <row r="1696" spans="2:137" s="310" customFormat="1" ht="12" customHeight="1">
      <c r="B1696" s="286"/>
      <c r="C1696" s="286"/>
      <c r="D1696" s="286"/>
      <c r="E1696" s="479"/>
      <c r="F1696" s="282"/>
      <c r="G1696" s="283"/>
      <c r="H1696" s="421"/>
      <c r="I1696" s="421"/>
      <c r="J1696" s="283"/>
      <c r="K1696" s="421"/>
      <c r="L1696" s="282"/>
      <c r="N1696" s="282"/>
      <c r="S1696" s="282"/>
      <c r="T1696" s="283"/>
      <c r="U1696" s="283"/>
      <c r="V1696" s="283"/>
      <c r="W1696" s="283"/>
      <c r="X1696" s="283"/>
      <c r="Y1696" s="282"/>
      <c r="Z1696" s="282"/>
      <c r="AA1696" s="283"/>
      <c r="AB1696" s="282"/>
      <c r="AC1696" s="282"/>
      <c r="AD1696" s="282"/>
      <c r="AE1696" s="282"/>
      <c r="AF1696" s="283"/>
      <c r="AG1696" s="402"/>
      <c r="AH1696" s="283"/>
      <c r="AI1696" s="283"/>
      <c r="AJ1696" s="283"/>
      <c r="AK1696" s="283"/>
      <c r="AL1696" s="283"/>
      <c r="AM1696" s="282"/>
      <c r="AN1696" s="282"/>
      <c r="AO1696" s="282"/>
      <c r="AP1696" s="282"/>
      <c r="AQ1696" s="282"/>
      <c r="AR1696" s="282"/>
      <c r="AT1696" s="283"/>
      <c r="AU1696" s="283"/>
      <c r="AV1696" s="283"/>
      <c r="AW1696" s="283"/>
      <c r="AY1696" s="283"/>
      <c r="AZ1696" s="282"/>
      <c r="BA1696" s="283"/>
      <c r="BB1696" s="282"/>
      <c r="BC1696" s="282"/>
      <c r="BD1696" s="282"/>
      <c r="BE1696" s="283"/>
      <c r="BG1696" s="282"/>
      <c r="BH1696" s="282"/>
      <c r="BI1696" s="282"/>
      <c r="BL1696" s="421"/>
      <c r="BM1696" s="424"/>
      <c r="BN1696" s="424"/>
      <c r="BO1696" s="424"/>
      <c r="BP1696" s="424"/>
      <c r="BQ1696" s="421"/>
      <c r="BR1696" s="421"/>
      <c r="BV1696" s="282"/>
      <c r="BW1696" s="283"/>
      <c r="BY1696" s="283"/>
      <c r="BZ1696" s="283"/>
      <c r="CA1696" s="283"/>
      <c r="CB1696" s="282"/>
      <c r="CC1696" s="282"/>
      <c r="CD1696" s="282"/>
      <c r="CE1696" s="282"/>
      <c r="CG1696" s="427"/>
      <c r="CH1696" s="402"/>
      <c r="CI1696" s="424"/>
      <c r="CJ1696" s="282"/>
      <c r="CK1696" s="282"/>
      <c r="CL1696" s="283"/>
      <c r="CM1696" s="283"/>
      <c r="CP1696" s="282"/>
      <c r="DC1696" s="282"/>
      <c r="DD1696" s="282"/>
      <c r="DE1696" s="282"/>
      <c r="DF1696" s="282"/>
      <c r="DG1696" s="282"/>
      <c r="DH1696" s="282"/>
      <c r="DI1696" s="282"/>
      <c r="DJ1696" s="282"/>
      <c r="EF1696" s="495" t="str">
        <f>""&amp;(MID(数据表!AZ1696,1,MIN(FIND({"(";"（"},数据表!AZ1696&amp;"(（",1)-1)))&amp;""</f>
        <v/>
      </c>
      <c r="EG1696" s="495" t="str">
        <f>""&amp;(MID(数据表!AZ1696,1,MIN(FIND({0;1;2;3;4;5;6;7;8;9},数据表!AZ1696&amp;"1234567890",1)-1)))&amp;""</f>
        <v/>
      </c>
    </row>
    <row r="1697" spans="2:137" s="310" customFormat="1" ht="12" customHeight="1">
      <c r="B1697" s="286"/>
      <c r="C1697" s="286"/>
      <c r="D1697" s="286"/>
      <c r="E1697" s="479"/>
      <c r="F1697" s="282"/>
      <c r="G1697" s="283"/>
      <c r="H1697" s="421"/>
      <c r="I1697" s="421"/>
      <c r="J1697" s="283"/>
      <c r="K1697" s="421"/>
      <c r="L1697" s="282"/>
      <c r="N1697" s="282"/>
      <c r="S1697" s="282"/>
      <c r="T1697" s="283"/>
      <c r="U1697" s="283"/>
      <c r="V1697" s="283"/>
      <c r="W1697" s="283"/>
      <c r="X1697" s="283"/>
      <c r="Y1697" s="282"/>
      <c r="Z1697" s="282"/>
      <c r="AA1697" s="283"/>
      <c r="AB1697" s="282"/>
      <c r="AC1697" s="282"/>
      <c r="AD1697" s="282"/>
      <c r="AE1697" s="282"/>
      <c r="AF1697" s="283"/>
      <c r="AG1697" s="402"/>
      <c r="AH1697" s="283"/>
      <c r="AI1697" s="283"/>
      <c r="AJ1697" s="283"/>
      <c r="AK1697" s="283"/>
      <c r="AL1697" s="283"/>
      <c r="AM1697" s="282"/>
      <c r="AN1697" s="282"/>
      <c r="AO1697" s="282"/>
      <c r="AP1697" s="282"/>
      <c r="AQ1697" s="282"/>
      <c r="AR1697" s="282"/>
      <c r="AT1697" s="283"/>
      <c r="AU1697" s="283"/>
      <c r="AV1697" s="283"/>
      <c r="AW1697" s="283"/>
      <c r="AY1697" s="283"/>
      <c r="AZ1697" s="282"/>
      <c r="BA1697" s="283"/>
      <c r="BB1697" s="282"/>
      <c r="BC1697" s="282"/>
      <c r="BD1697" s="282"/>
      <c r="BE1697" s="283"/>
      <c r="BG1697" s="282"/>
      <c r="BH1697" s="282"/>
      <c r="BI1697" s="282"/>
      <c r="BL1697" s="421"/>
      <c r="BM1697" s="424"/>
      <c r="BN1697" s="424"/>
      <c r="BO1697" s="424"/>
      <c r="BP1697" s="424"/>
      <c r="BQ1697" s="421"/>
      <c r="BR1697" s="421"/>
      <c r="BV1697" s="282"/>
      <c r="BW1697" s="283"/>
      <c r="BY1697" s="283"/>
      <c r="BZ1697" s="283"/>
      <c r="CA1697" s="283"/>
      <c r="CB1697" s="282"/>
      <c r="CC1697" s="282"/>
      <c r="CD1697" s="282"/>
      <c r="CE1697" s="282"/>
      <c r="CG1697" s="427"/>
      <c r="CH1697" s="402"/>
      <c r="CI1697" s="424"/>
      <c r="CJ1697" s="282"/>
      <c r="CK1697" s="282"/>
      <c r="CL1697" s="283"/>
      <c r="CM1697" s="283"/>
      <c r="CP1697" s="282"/>
      <c r="DC1697" s="282"/>
      <c r="DD1697" s="282"/>
      <c r="DE1697" s="282"/>
      <c r="DF1697" s="282"/>
      <c r="DG1697" s="282"/>
      <c r="DH1697" s="282"/>
      <c r="DI1697" s="282"/>
      <c r="DJ1697" s="282"/>
      <c r="EF1697" s="495" t="str">
        <f>""&amp;(MID(数据表!AZ1697,1,MIN(FIND({"(";"（"},数据表!AZ1697&amp;"(（",1)-1)))&amp;""</f>
        <v/>
      </c>
      <c r="EG1697" s="495" t="str">
        <f>""&amp;(MID(数据表!AZ1697,1,MIN(FIND({0;1;2;3;4;5;6;7;8;9},数据表!AZ1697&amp;"1234567890",1)-1)))&amp;""</f>
        <v/>
      </c>
    </row>
    <row r="1698" spans="2:137" s="310" customFormat="1" ht="12" customHeight="1">
      <c r="B1698" s="286"/>
      <c r="C1698" s="286"/>
      <c r="D1698" s="286"/>
      <c r="E1698" s="479"/>
      <c r="F1698" s="282"/>
      <c r="G1698" s="283"/>
      <c r="H1698" s="421"/>
      <c r="I1698" s="421"/>
      <c r="J1698" s="283"/>
      <c r="K1698" s="421"/>
      <c r="L1698" s="282"/>
      <c r="N1698" s="282"/>
      <c r="S1698" s="282"/>
      <c r="T1698" s="283"/>
      <c r="U1698" s="283"/>
      <c r="V1698" s="283"/>
      <c r="W1698" s="283"/>
      <c r="X1698" s="283"/>
      <c r="Y1698" s="282"/>
      <c r="Z1698" s="282"/>
      <c r="AA1698" s="283"/>
      <c r="AB1698" s="282"/>
      <c r="AC1698" s="282"/>
      <c r="AD1698" s="282"/>
      <c r="AE1698" s="282"/>
      <c r="AF1698" s="283"/>
      <c r="AG1698" s="402"/>
      <c r="AH1698" s="283"/>
      <c r="AI1698" s="283"/>
      <c r="AJ1698" s="283"/>
      <c r="AK1698" s="283"/>
      <c r="AL1698" s="283"/>
      <c r="AM1698" s="282"/>
      <c r="AN1698" s="282"/>
      <c r="AO1698" s="282"/>
      <c r="AP1698" s="282"/>
      <c r="AQ1698" s="282"/>
      <c r="AR1698" s="282"/>
      <c r="AT1698" s="283"/>
      <c r="AU1698" s="283"/>
      <c r="AV1698" s="283"/>
      <c r="AW1698" s="283"/>
      <c r="AY1698" s="283"/>
      <c r="AZ1698" s="282"/>
      <c r="BA1698" s="283"/>
      <c r="BB1698" s="282"/>
      <c r="BC1698" s="282"/>
      <c r="BD1698" s="282"/>
      <c r="BE1698" s="283"/>
      <c r="BG1698" s="282"/>
      <c r="BH1698" s="282"/>
      <c r="BI1698" s="282"/>
      <c r="BL1698" s="421"/>
      <c r="BM1698" s="424"/>
      <c r="BN1698" s="424"/>
      <c r="BO1698" s="424"/>
      <c r="BP1698" s="424"/>
      <c r="BQ1698" s="421"/>
      <c r="BR1698" s="421"/>
      <c r="BV1698" s="282"/>
      <c r="BW1698" s="283"/>
      <c r="BY1698" s="283"/>
      <c r="BZ1698" s="283"/>
      <c r="CA1698" s="283"/>
      <c r="CB1698" s="282"/>
      <c r="CC1698" s="282"/>
      <c r="CD1698" s="282"/>
      <c r="CE1698" s="282"/>
      <c r="CG1698" s="427"/>
      <c r="CH1698" s="402"/>
      <c r="CI1698" s="424"/>
      <c r="CJ1698" s="282"/>
      <c r="CK1698" s="282"/>
      <c r="CL1698" s="283"/>
      <c r="CM1698" s="283"/>
      <c r="CP1698" s="282"/>
      <c r="DC1698" s="282"/>
      <c r="DD1698" s="282"/>
      <c r="DE1698" s="282"/>
      <c r="DF1698" s="282"/>
      <c r="DG1698" s="282"/>
      <c r="DH1698" s="282"/>
      <c r="DI1698" s="282"/>
      <c r="DJ1698" s="282"/>
      <c r="EF1698" s="495" t="str">
        <f>""&amp;(MID(数据表!AZ1698,1,MIN(FIND({"(";"（"},数据表!AZ1698&amp;"(（",1)-1)))&amp;""</f>
        <v/>
      </c>
      <c r="EG1698" s="495" t="str">
        <f>""&amp;(MID(数据表!AZ1698,1,MIN(FIND({0;1;2;3;4;5;6;7;8;9},数据表!AZ1698&amp;"1234567890",1)-1)))&amp;""</f>
        <v/>
      </c>
    </row>
    <row r="1699" spans="2:137" s="310" customFormat="1" ht="12" customHeight="1">
      <c r="B1699" s="286"/>
      <c r="C1699" s="286"/>
      <c r="D1699" s="286"/>
      <c r="E1699" s="479"/>
      <c r="F1699" s="282"/>
      <c r="G1699" s="283"/>
      <c r="H1699" s="421"/>
      <c r="I1699" s="421"/>
      <c r="J1699" s="283"/>
      <c r="K1699" s="421"/>
      <c r="L1699" s="282"/>
      <c r="N1699" s="282"/>
      <c r="S1699" s="282"/>
      <c r="T1699" s="283"/>
      <c r="U1699" s="283"/>
      <c r="V1699" s="283"/>
      <c r="W1699" s="283"/>
      <c r="X1699" s="283"/>
      <c r="Y1699" s="282"/>
      <c r="Z1699" s="282"/>
      <c r="AA1699" s="283"/>
      <c r="AB1699" s="282"/>
      <c r="AC1699" s="282"/>
      <c r="AD1699" s="282"/>
      <c r="AE1699" s="282"/>
      <c r="AF1699" s="283"/>
      <c r="AG1699" s="402"/>
      <c r="AH1699" s="283"/>
      <c r="AI1699" s="283"/>
      <c r="AJ1699" s="283"/>
      <c r="AK1699" s="283"/>
      <c r="AL1699" s="283"/>
      <c r="AM1699" s="282"/>
      <c r="AN1699" s="282"/>
      <c r="AO1699" s="282"/>
      <c r="AP1699" s="282"/>
      <c r="AQ1699" s="282"/>
      <c r="AR1699" s="282"/>
      <c r="AT1699" s="283"/>
      <c r="AU1699" s="283"/>
      <c r="AV1699" s="283"/>
      <c r="AW1699" s="283"/>
      <c r="AY1699" s="283"/>
      <c r="AZ1699" s="282"/>
      <c r="BA1699" s="283"/>
      <c r="BB1699" s="282"/>
      <c r="BC1699" s="282"/>
      <c r="BD1699" s="282"/>
      <c r="BE1699" s="283"/>
      <c r="BG1699" s="282"/>
      <c r="BH1699" s="282"/>
      <c r="BI1699" s="282"/>
      <c r="BL1699" s="421"/>
      <c r="BM1699" s="424"/>
      <c r="BN1699" s="424"/>
      <c r="BO1699" s="424"/>
      <c r="BP1699" s="424"/>
      <c r="BQ1699" s="421"/>
      <c r="BR1699" s="421"/>
      <c r="BV1699" s="282"/>
      <c r="BW1699" s="283"/>
      <c r="BY1699" s="283"/>
      <c r="BZ1699" s="283"/>
      <c r="CA1699" s="283"/>
      <c r="CB1699" s="282"/>
      <c r="CC1699" s="282"/>
      <c r="CD1699" s="282"/>
      <c r="CE1699" s="282"/>
      <c r="CG1699" s="427"/>
      <c r="CH1699" s="402"/>
      <c r="CI1699" s="424"/>
      <c r="CJ1699" s="282"/>
      <c r="CK1699" s="282"/>
      <c r="CL1699" s="283"/>
      <c r="CM1699" s="283"/>
      <c r="CP1699" s="282"/>
      <c r="DC1699" s="282"/>
      <c r="DD1699" s="282"/>
      <c r="DE1699" s="282"/>
      <c r="DF1699" s="282"/>
      <c r="DG1699" s="282"/>
      <c r="DH1699" s="282"/>
      <c r="DI1699" s="282"/>
      <c r="DJ1699" s="282"/>
      <c r="EF1699" s="495" t="str">
        <f>""&amp;(MID(数据表!AZ1699,1,MIN(FIND({"(";"（"},数据表!AZ1699&amp;"(（",1)-1)))&amp;""</f>
        <v/>
      </c>
      <c r="EG1699" s="495" t="str">
        <f>""&amp;(MID(数据表!AZ1699,1,MIN(FIND({0;1;2;3;4;5;6;7;8;9},数据表!AZ1699&amp;"1234567890",1)-1)))&amp;""</f>
        <v/>
      </c>
    </row>
    <row r="1700" spans="2:137" s="310" customFormat="1" ht="12" customHeight="1">
      <c r="B1700" s="286"/>
      <c r="C1700" s="286"/>
      <c r="D1700" s="286"/>
      <c r="E1700" s="479"/>
      <c r="F1700" s="282"/>
      <c r="G1700" s="283"/>
      <c r="H1700" s="421"/>
      <c r="I1700" s="421"/>
      <c r="J1700" s="283"/>
      <c r="K1700" s="421"/>
      <c r="L1700" s="282"/>
      <c r="N1700" s="282"/>
      <c r="S1700" s="282"/>
      <c r="T1700" s="283"/>
      <c r="U1700" s="283"/>
      <c r="V1700" s="283"/>
      <c r="W1700" s="283"/>
      <c r="X1700" s="283"/>
      <c r="Y1700" s="282"/>
      <c r="Z1700" s="282"/>
      <c r="AA1700" s="283"/>
      <c r="AB1700" s="282"/>
      <c r="AC1700" s="282"/>
      <c r="AD1700" s="282"/>
      <c r="AE1700" s="282"/>
      <c r="AF1700" s="283"/>
      <c r="AG1700" s="402"/>
      <c r="AH1700" s="283"/>
      <c r="AI1700" s="283"/>
      <c r="AJ1700" s="283"/>
      <c r="AK1700" s="283"/>
      <c r="AL1700" s="283"/>
      <c r="AM1700" s="282"/>
      <c r="AN1700" s="282"/>
      <c r="AO1700" s="282"/>
      <c r="AP1700" s="282"/>
      <c r="AQ1700" s="282"/>
      <c r="AR1700" s="282"/>
      <c r="AT1700" s="283"/>
      <c r="AU1700" s="283"/>
      <c r="AV1700" s="283"/>
      <c r="AW1700" s="283"/>
      <c r="AY1700" s="283"/>
      <c r="AZ1700" s="282"/>
      <c r="BA1700" s="283"/>
      <c r="BB1700" s="282"/>
      <c r="BC1700" s="282"/>
      <c r="BD1700" s="282"/>
      <c r="BE1700" s="283"/>
      <c r="BG1700" s="282"/>
      <c r="BH1700" s="282"/>
      <c r="BI1700" s="282"/>
      <c r="BL1700" s="421"/>
      <c r="BM1700" s="424"/>
      <c r="BN1700" s="424"/>
      <c r="BO1700" s="424"/>
      <c r="BP1700" s="424"/>
      <c r="BQ1700" s="421"/>
      <c r="BR1700" s="421"/>
      <c r="BV1700" s="282"/>
      <c r="BW1700" s="283"/>
      <c r="BY1700" s="283"/>
      <c r="BZ1700" s="283"/>
      <c r="CA1700" s="283"/>
      <c r="CB1700" s="282"/>
      <c r="CC1700" s="282"/>
      <c r="CD1700" s="282"/>
      <c r="CE1700" s="282"/>
      <c r="CG1700" s="427"/>
      <c r="CH1700" s="402"/>
      <c r="CI1700" s="424"/>
      <c r="CJ1700" s="282"/>
      <c r="CK1700" s="282"/>
      <c r="CL1700" s="283"/>
      <c r="CM1700" s="283"/>
      <c r="CP1700" s="282"/>
      <c r="DC1700" s="282"/>
      <c r="DD1700" s="282"/>
      <c r="DE1700" s="282"/>
      <c r="DF1700" s="282"/>
      <c r="DG1700" s="282"/>
      <c r="DH1700" s="282"/>
      <c r="DI1700" s="282"/>
      <c r="DJ1700" s="282"/>
      <c r="EF1700" s="495" t="str">
        <f>""&amp;(MID(数据表!AZ1700,1,MIN(FIND({"(";"（"},数据表!AZ1700&amp;"(（",1)-1)))&amp;""</f>
        <v/>
      </c>
      <c r="EG1700" s="495" t="str">
        <f>""&amp;(MID(数据表!AZ1700,1,MIN(FIND({0;1;2;3;4;5;6;7;8;9},数据表!AZ1700&amp;"1234567890",1)-1)))&amp;""</f>
        <v/>
      </c>
    </row>
    <row r="1701" spans="2:137" s="310" customFormat="1" ht="12" customHeight="1">
      <c r="B1701" s="286"/>
      <c r="C1701" s="286"/>
      <c r="D1701" s="286"/>
      <c r="E1701" s="479"/>
      <c r="F1701" s="282"/>
      <c r="G1701" s="283"/>
      <c r="H1701" s="421"/>
      <c r="I1701" s="421"/>
      <c r="J1701" s="283"/>
      <c r="K1701" s="421"/>
      <c r="L1701" s="282"/>
      <c r="N1701" s="282"/>
      <c r="S1701" s="282"/>
      <c r="T1701" s="283"/>
      <c r="U1701" s="283"/>
      <c r="V1701" s="283"/>
      <c r="W1701" s="283"/>
      <c r="X1701" s="283"/>
      <c r="Y1701" s="282"/>
      <c r="Z1701" s="282"/>
      <c r="AA1701" s="283"/>
      <c r="AB1701" s="282"/>
      <c r="AC1701" s="282"/>
      <c r="AD1701" s="282"/>
      <c r="AE1701" s="282"/>
      <c r="AF1701" s="283"/>
      <c r="AG1701" s="402"/>
      <c r="AH1701" s="283"/>
      <c r="AI1701" s="283"/>
      <c r="AJ1701" s="283"/>
      <c r="AK1701" s="283"/>
      <c r="AL1701" s="283"/>
      <c r="AM1701" s="282"/>
      <c r="AN1701" s="282"/>
      <c r="AO1701" s="282"/>
      <c r="AP1701" s="282"/>
      <c r="AQ1701" s="282"/>
      <c r="AR1701" s="282"/>
      <c r="AT1701" s="283"/>
      <c r="AU1701" s="283"/>
      <c r="AV1701" s="283"/>
      <c r="AW1701" s="283"/>
      <c r="AY1701" s="283"/>
      <c r="AZ1701" s="282"/>
      <c r="BA1701" s="283"/>
      <c r="BB1701" s="282"/>
      <c r="BC1701" s="282"/>
      <c r="BD1701" s="282"/>
      <c r="BE1701" s="283"/>
      <c r="BG1701" s="282"/>
      <c r="BH1701" s="282"/>
      <c r="BI1701" s="282"/>
      <c r="BL1701" s="421"/>
      <c r="BM1701" s="424"/>
      <c r="BN1701" s="424"/>
      <c r="BO1701" s="424"/>
      <c r="BP1701" s="424"/>
      <c r="BQ1701" s="421"/>
      <c r="BR1701" s="421"/>
      <c r="BV1701" s="282"/>
      <c r="BW1701" s="283"/>
      <c r="BY1701" s="283"/>
      <c r="BZ1701" s="283"/>
      <c r="CA1701" s="283"/>
      <c r="CB1701" s="282"/>
      <c r="CC1701" s="282"/>
      <c r="CD1701" s="282"/>
      <c r="CE1701" s="282"/>
      <c r="CG1701" s="427"/>
      <c r="CH1701" s="402"/>
      <c r="CI1701" s="424"/>
      <c r="CJ1701" s="282"/>
      <c r="CK1701" s="282"/>
      <c r="CL1701" s="283"/>
      <c r="CM1701" s="283"/>
      <c r="CP1701" s="282"/>
      <c r="DC1701" s="282"/>
      <c r="DD1701" s="282"/>
      <c r="DE1701" s="282"/>
      <c r="DF1701" s="282"/>
      <c r="DG1701" s="282"/>
      <c r="DH1701" s="282"/>
      <c r="DI1701" s="282"/>
      <c r="DJ1701" s="282"/>
      <c r="EF1701" s="495" t="str">
        <f>""&amp;(MID(数据表!AZ1701,1,MIN(FIND({"(";"（"},数据表!AZ1701&amp;"(（",1)-1)))&amp;""</f>
        <v/>
      </c>
      <c r="EG1701" s="495" t="str">
        <f>""&amp;(MID(数据表!AZ1701,1,MIN(FIND({0;1;2;3;4;5;6;7;8;9},数据表!AZ1701&amp;"1234567890",1)-1)))&amp;""</f>
        <v/>
      </c>
    </row>
    <row r="1702" spans="2:137" s="310" customFormat="1" ht="12" customHeight="1">
      <c r="B1702" s="286"/>
      <c r="C1702" s="286"/>
      <c r="D1702" s="286"/>
      <c r="E1702" s="479"/>
      <c r="F1702" s="282"/>
      <c r="G1702" s="283"/>
      <c r="H1702" s="421"/>
      <c r="I1702" s="421"/>
      <c r="J1702" s="283"/>
      <c r="K1702" s="421"/>
      <c r="L1702" s="282"/>
      <c r="N1702" s="282"/>
      <c r="S1702" s="282"/>
      <c r="T1702" s="283"/>
      <c r="U1702" s="283"/>
      <c r="V1702" s="283"/>
      <c r="W1702" s="283"/>
      <c r="X1702" s="283"/>
      <c r="Y1702" s="282"/>
      <c r="Z1702" s="282"/>
      <c r="AA1702" s="283"/>
      <c r="AB1702" s="282"/>
      <c r="AC1702" s="282"/>
      <c r="AD1702" s="282"/>
      <c r="AE1702" s="282"/>
      <c r="AF1702" s="283"/>
      <c r="AG1702" s="402"/>
      <c r="AH1702" s="283"/>
      <c r="AI1702" s="283"/>
      <c r="AJ1702" s="283"/>
      <c r="AK1702" s="283"/>
      <c r="AL1702" s="283"/>
      <c r="AM1702" s="282"/>
      <c r="AN1702" s="282"/>
      <c r="AO1702" s="282"/>
      <c r="AP1702" s="282"/>
      <c r="AQ1702" s="282"/>
      <c r="AR1702" s="282"/>
      <c r="AT1702" s="283"/>
      <c r="AU1702" s="283"/>
      <c r="AV1702" s="283"/>
      <c r="AW1702" s="283"/>
      <c r="AY1702" s="283"/>
      <c r="AZ1702" s="282"/>
      <c r="BA1702" s="283"/>
      <c r="BB1702" s="282"/>
      <c r="BC1702" s="282"/>
      <c r="BD1702" s="282"/>
      <c r="BE1702" s="283"/>
      <c r="BG1702" s="282"/>
      <c r="BH1702" s="282"/>
      <c r="BI1702" s="282"/>
      <c r="BL1702" s="421"/>
      <c r="BM1702" s="424"/>
      <c r="BN1702" s="424"/>
      <c r="BO1702" s="424"/>
      <c r="BP1702" s="424"/>
      <c r="BQ1702" s="421"/>
      <c r="BR1702" s="421"/>
      <c r="BV1702" s="282"/>
      <c r="BW1702" s="283"/>
      <c r="BY1702" s="283"/>
      <c r="BZ1702" s="283"/>
      <c r="CA1702" s="283"/>
      <c r="CB1702" s="282"/>
      <c r="CC1702" s="282"/>
      <c r="CD1702" s="282"/>
      <c r="CE1702" s="282"/>
      <c r="CG1702" s="427"/>
      <c r="CH1702" s="402"/>
      <c r="CI1702" s="424"/>
      <c r="CJ1702" s="282"/>
      <c r="CK1702" s="282"/>
      <c r="CL1702" s="283"/>
      <c r="CM1702" s="283"/>
      <c r="CP1702" s="282"/>
      <c r="DC1702" s="282"/>
      <c r="DD1702" s="282"/>
      <c r="DE1702" s="282"/>
      <c r="DF1702" s="282"/>
      <c r="DG1702" s="282"/>
      <c r="DH1702" s="282"/>
      <c r="DI1702" s="282"/>
      <c r="DJ1702" s="282"/>
      <c r="EF1702" s="495" t="str">
        <f>""&amp;(MID(数据表!AZ1702,1,MIN(FIND({"(";"（"},数据表!AZ1702&amp;"(（",1)-1)))&amp;""</f>
        <v/>
      </c>
      <c r="EG1702" s="495" t="str">
        <f>""&amp;(MID(数据表!AZ1702,1,MIN(FIND({0;1;2;3;4;5;6;7;8;9},数据表!AZ1702&amp;"1234567890",1)-1)))&amp;""</f>
        <v/>
      </c>
    </row>
    <row r="1703" spans="2:137" s="310" customFormat="1" ht="12" customHeight="1">
      <c r="B1703" s="286"/>
      <c r="C1703" s="286"/>
      <c r="D1703" s="286"/>
      <c r="E1703" s="479"/>
      <c r="F1703" s="282"/>
      <c r="G1703" s="283"/>
      <c r="H1703" s="421"/>
      <c r="I1703" s="421"/>
      <c r="J1703" s="283"/>
      <c r="K1703" s="421"/>
      <c r="L1703" s="282"/>
      <c r="N1703" s="282"/>
      <c r="S1703" s="282"/>
      <c r="T1703" s="283"/>
      <c r="U1703" s="283"/>
      <c r="V1703" s="283"/>
      <c r="W1703" s="283"/>
      <c r="X1703" s="283"/>
      <c r="Y1703" s="282"/>
      <c r="Z1703" s="282"/>
      <c r="AA1703" s="283"/>
      <c r="AB1703" s="282"/>
      <c r="AC1703" s="282"/>
      <c r="AD1703" s="282"/>
      <c r="AE1703" s="282"/>
      <c r="AF1703" s="283"/>
      <c r="AG1703" s="402"/>
      <c r="AH1703" s="283"/>
      <c r="AI1703" s="283"/>
      <c r="AJ1703" s="283"/>
      <c r="AK1703" s="283"/>
      <c r="AL1703" s="283"/>
      <c r="AM1703" s="282"/>
      <c r="AN1703" s="282"/>
      <c r="AO1703" s="282"/>
      <c r="AP1703" s="282"/>
      <c r="AQ1703" s="282"/>
      <c r="AR1703" s="282"/>
      <c r="AT1703" s="283"/>
      <c r="AU1703" s="283"/>
      <c r="AV1703" s="283"/>
      <c r="AW1703" s="283"/>
      <c r="AY1703" s="283"/>
      <c r="AZ1703" s="282"/>
      <c r="BA1703" s="283"/>
      <c r="BB1703" s="282"/>
      <c r="BC1703" s="282"/>
      <c r="BD1703" s="282"/>
      <c r="BE1703" s="283"/>
      <c r="BG1703" s="282"/>
      <c r="BH1703" s="282"/>
      <c r="BI1703" s="282"/>
      <c r="BL1703" s="421"/>
      <c r="BM1703" s="424"/>
      <c r="BN1703" s="424"/>
      <c r="BO1703" s="424"/>
      <c r="BP1703" s="424"/>
      <c r="BQ1703" s="421"/>
      <c r="BR1703" s="421"/>
      <c r="BV1703" s="282"/>
      <c r="BW1703" s="283"/>
      <c r="BY1703" s="283"/>
      <c r="BZ1703" s="283"/>
      <c r="CA1703" s="283"/>
      <c r="CB1703" s="282"/>
      <c r="CC1703" s="282"/>
      <c r="CD1703" s="282"/>
      <c r="CE1703" s="282"/>
      <c r="CG1703" s="427"/>
      <c r="CH1703" s="402"/>
      <c r="CI1703" s="424"/>
      <c r="CJ1703" s="282"/>
      <c r="CK1703" s="282"/>
      <c r="CL1703" s="283"/>
      <c r="CM1703" s="283"/>
      <c r="CP1703" s="282"/>
      <c r="DC1703" s="282"/>
      <c r="DD1703" s="282"/>
      <c r="DE1703" s="282"/>
      <c r="DF1703" s="282"/>
      <c r="DG1703" s="282"/>
      <c r="DH1703" s="282"/>
      <c r="DI1703" s="282"/>
      <c r="DJ1703" s="282"/>
      <c r="EF1703" s="495" t="str">
        <f>""&amp;(MID(数据表!AZ1703,1,MIN(FIND({"(";"（"},数据表!AZ1703&amp;"(（",1)-1)))&amp;""</f>
        <v/>
      </c>
      <c r="EG1703" s="495" t="str">
        <f>""&amp;(MID(数据表!AZ1703,1,MIN(FIND({0;1;2;3;4;5;6;7;8;9},数据表!AZ1703&amp;"1234567890",1)-1)))&amp;""</f>
        <v/>
      </c>
    </row>
    <row r="1704" spans="2:137" s="310" customFormat="1" ht="12" customHeight="1">
      <c r="B1704" s="286"/>
      <c r="C1704" s="286"/>
      <c r="D1704" s="286"/>
      <c r="E1704" s="479"/>
      <c r="F1704" s="282"/>
      <c r="G1704" s="283"/>
      <c r="H1704" s="421"/>
      <c r="I1704" s="421"/>
      <c r="J1704" s="283"/>
      <c r="K1704" s="421"/>
      <c r="L1704" s="282"/>
      <c r="N1704" s="282"/>
      <c r="S1704" s="282"/>
      <c r="T1704" s="283"/>
      <c r="U1704" s="283"/>
      <c r="V1704" s="283"/>
      <c r="W1704" s="283"/>
      <c r="X1704" s="283"/>
      <c r="Y1704" s="282"/>
      <c r="Z1704" s="282"/>
      <c r="AA1704" s="283"/>
      <c r="AB1704" s="282"/>
      <c r="AC1704" s="282"/>
      <c r="AD1704" s="282"/>
      <c r="AE1704" s="282"/>
      <c r="AF1704" s="283"/>
      <c r="AG1704" s="402"/>
      <c r="AH1704" s="283"/>
      <c r="AI1704" s="283"/>
      <c r="AJ1704" s="283"/>
      <c r="AK1704" s="283"/>
      <c r="AL1704" s="283"/>
      <c r="AM1704" s="282"/>
      <c r="AN1704" s="282"/>
      <c r="AO1704" s="282"/>
      <c r="AP1704" s="282"/>
      <c r="AQ1704" s="282"/>
      <c r="AR1704" s="282"/>
      <c r="AT1704" s="283"/>
      <c r="AU1704" s="283"/>
      <c r="AV1704" s="283"/>
      <c r="AW1704" s="283"/>
      <c r="AY1704" s="283"/>
      <c r="AZ1704" s="282"/>
      <c r="BA1704" s="283"/>
      <c r="BB1704" s="282"/>
      <c r="BC1704" s="282"/>
      <c r="BD1704" s="282"/>
      <c r="BE1704" s="283"/>
      <c r="BG1704" s="282"/>
      <c r="BH1704" s="282"/>
      <c r="BI1704" s="282"/>
      <c r="BL1704" s="421"/>
      <c r="BM1704" s="424"/>
      <c r="BN1704" s="424"/>
      <c r="BO1704" s="424"/>
      <c r="BP1704" s="424"/>
      <c r="BQ1704" s="421"/>
      <c r="BR1704" s="421"/>
      <c r="BV1704" s="282"/>
      <c r="BW1704" s="283"/>
      <c r="BY1704" s="283"/>
      <c r="BZ1704" s="283"/>
      <c r="CA1704" s="283"/>
      <c r="CB1704" s="282"/>
      <c r="CC1704" s="282"/>
      <c r="CD1704" s="282"/>
      <c r="CE1704" s="282"/>
      <c r="CG1704" s="427"/>
      <c r="CH1704" s="402"/>
      <c r="CI1704" s="424"/>
      <c r="CJ1704" s="282"/>
      <c r="CK1704" s="282"/>
      <c r="CL1704" s="283"/>
      <c r="CM1704" s="283"/>
      <c r="CP1704" s="282"/>
      <c r="DC1704" s="282"/>
      <c r="DD1704" s="282"/>
      <c r="DE1704" s="282"/>
      <c r="DF1704" s="282"/>
      <c r="DG1704" s="282"/>
      <c r="DH1704" s="282"/>
      <c r="DI1704" s="282"/>
      <c r="DJ1704" s="282"/>
      <c r="EF1704" s="495" t="str">
        <f>""&amp;(MID(数据表!AZ1704,1,MIN(FIND({"(";"（"},数据表!AZ1704&amp;"(（",1)-1)))&amp;""</f>
        <v/>
      </c>
      <c r="EG1704" s="495" t="str">
        <f>""&amp;(MID(数据表!AZ1704,1,MIN(FIND({0;1;2;3;4;5;6;7;8;9},数据表!AZ1704&amp;"1234567890",1)-1)))&amp;""</f>
        <v/>
      </c>
    </row>
    <row r="1705" spans="2:137" s="310" customFormat="1" ht="12" customHeight="1">
      <c r="B1705" s="286"/>
      <c r="C1705" s="286"/>
      <c r="D1705" s="286"/>
      <c r="E1705" s="479"/>
      <c r="F1705" s="282"/>
      <c r="G1705" s="283"/>
      <c r="H1705" s="421"/>
      <c r="I1705" s="421"/>
      <c r="J1705" s="283"/>
      <c r="K1705" s="421"/>
      <c r="L1705" s="282"/>
      <c r="N1705" s="282"/>
      <c r="S1705" s="282"/>
      <c r="T1705" s="283"/>
      <c r="U1705" s="283"/>
      <c r="V1705" s="283"/>
      <c r="W1705" s="283"/>
      <c r="X1705" s="283"/>
      <c r="Y1705" s="282"/>
      <c r="Z1705" s="282"/>
      <c r="AA1705" s="283"/>
      <c r="AB1705" s="282"/>
      <c r="AC1705" s="282"/>
      <c r="AD1705" s="282"/>
      <c r="AE1705" s="282"/>
      <c r="AF1705" s="283"/>
      <c r="AG1705" s="402"/>
      <c r="AH1705" s="283"/>
      <c r="AI1705" s="283"/>
      <c r="AJ1705" s="283"/>
      <c r="AK1705" s="283"/>
      <c r="AL1705" s="283"/>
      <c r="AM1705" s="282"/>
      <c r="AN1705" s="282"/>
      <c r="AO1705" s="282"/>
      <c r="AP1705" s="282"/>
      <c r="AQ1705" s="282"/>
      <c r="AR1705" s="282"/>
      <c r="AT1705" s="283"/>
      <c r="AU1705" s="283"/>
      <c r="AV1705" s="283"/>
      <c r="AW1705" s="283"/>
      <c r="AY1705" s="283"/>
      <c r="AZ1705" s="282"/>
      <c r="BA1705" s="283"/>
      <c r="BB1705" s="282"/>
      <c r="BC1705" s="282"/>
      <c r="BD1705" s="282"/>
      <c r="BE1705" s="283"/>
      <c r="BG1705" s="282"/>
      <c r="BH1705" s="282"/>
      <c r="BI1705" s="282"/>
      <c r="BL1705" s="421"/>
      <c r="BM1705" s="424"/>
      <c r="BN1705" s="424"/>
      <c r="BO1705" s="424"/>
      <c r="BP1705" s="424"/>
      <c r="BQ1705" s="421"/>
      <c r="BR1705" s="421"/>
      <c r="BV1705" s="282"/>
      <c r="BW1705" s="283"/>
      <c r="BY1705" s="283"/>
      <c r="BZ1705" s="283"/>
      <c r="CA1705" s="283"/>
      <c r="CB1705" s="282"/>
      <c r="CC1705" s="282"/>
      <c r="CD1705" s="282"/>
      <c r="CE1705" s="282"/>
      <c r="CG1705" s="427"/>
      <c r="CH1705" s="402"/>
      <c r="CI1705" s="424"/>
      <c r="CJ1705" s="282"/>
      <c r="CK1705" s="282"/>
      <c r="CL1705" s="283"/>
      <c r="CM1705" s="283"/>
      <c r="CP1705" s="282"/>
      <c r="DC1705" s="282"/>
      <c r="DD1705" s="282"/>
      <c r="DE1705" s="282"/>
      <c r="DF1705" s="282"/>
      <c r="DG1705" s="282"/>
      <c r="DH1705" s="282"/>
      <c r="DI1705" s="282"/>
      <c r="DJ1705" s="282"/>
      <c r="EF1705" s="495" t="str">
        <f>""&amp;(MID(数据表!AZ1705,1,MIN(FIND({"(";"（"},数据表!AZ1705&amp;"(（",1)-1)))&amp;""</f>
        <v/>
      </c>
      <c r="EG1705" s="495" t="str">
        <f>""&amp;(MID(数据表!AZ1705,1,MIN(FIND({0;1;2;3;4;5;6;7;8;9},数据表!AZ1705&amp;"1234567890",1)-1)))&amp;""</f>
        <v/>
      </c>
    </row>
    <row r="1706" spans="2:137" s="310" customFormat="1" ht="12" customHeight="1">
      <c r="B1706" s="286"/>
      <c r="C1706" s="286"/>
      <c r="D1706" s="286"/>
      <c r="E1706" s="479"/>
      <c r="F1706" s="282"/>
      <c r="G1706" s="283"/>
      <c r="H1706" s="421"/>
      <c r="I1706" s="421"/>
      <c r="J1706" s="283"/>
      <c r="K1706" s="421"/>
      <c r="L1706" s="282"/>
      <c r="N1706" s="282"/>
      <c r="S1706" s="282"/>
      <c r="T1706" s="283"/>
      <c r="U1706" s="283"/>
      <c r="V1706" s="283"/>
      <c r="W1706" s="283"/>
      <c r="X1706" s="283"/>
      <c r="Y1706" s="282"/>
      <c r="Z1706" s="282"/>
      <c r="AA1706" s="283"/>
      <c r="AB1706" s="282"/>
      <c r="AC1706" s="282"/>
      <c r="AD1706" s="282"/>
      <c r="AE1706" s="282"/>
      <c r="AF1706" s="283"/>
      <c r="AG1706" s="402"/>
      <c r="AH1706" s="283"/>
      <c r="AI1706" s="283"/>
      <c r="AJ1706" s="283"/>
      <c r="AK1706" s="283"/>
      <c r="AL1706" s="283"/>
      <c r="AM1706" s="282"/>
      <c r="AN1706" s="282"/>
      <c r="AO1706" s="282"/>
      <c r="AP1706" s="282"/>
      <c r="AQ1706" s="282"/>
      <c r="AR1706" s="282"/>
      <c r="AT1706" s="283"/>
      <c r="AU1706" s="283"/>
      <c r="AV1706" s="283"/>
      <c r="AW1706" s="283"/>
      <c r="AY1706" s="283"/>
      <c r="AZ1706" s="282"/>
      <c r="BA1706" s="283"/>
      <c r="BB1706" s="282"/>
      <c r="BC1706" s="282"/>
      <c r="BD1706" s="282"/>
      <c r="BE1706" s="283"/>
      <c r="BG1706" s="282"/>
      <c r="BH1706" s="282"/>
      <c r="BI1706" s="282"/>
      <c r="BL1706" s="421"/>
      <c r="BM1706" s="424"/>
      <c r="BN1706" s="424"/>
      <c r="BO1706" s="424"/>
      <c r="BP1706" s="424"/>
      <c r="BQ1706" s="421"/>
      <c r="BR1706" s="421"/>
      <c r="BV1706" s="282"/>
      <c r="BW1706" s="283"/>
      <c r="BY1706" s="283"/>
      <c r="BZ1706" s="283"/>
      <c r="CA1706" s="283"/>
      <c r="CB1706" s="282"/>
      <c r="CC1706" s="282"/>
      <c r="CD1706" s="282"/>
      <c r="CE1706" s="282"/>
      <c r="CG1706" s="427"/>
      <c r="CH1706" s="402"/>
      <c r="CI1706" s="424"/>
      <c r="CJ1706" s="282"/>
      <c r="CK1706" s="282"/>
      <c r="CL1706" s="283"/>
      <c r="CM1706" s="283"/>
      <c r="CP1706" s="282"/>
      <c r="DC1706" s="282"/>
      <c r="DD1706" s="282"/>
      <c r="DE1706" s="282"/>
      <c r="DF1706" s="282"/>
      <c r="DG1706" s="282"/>
      <c r="DH1706" s="282"/>
      <c r="DI1706" s="282"/>
      <c r="DJ1706" s="282"/>
      <c r="EF1706" s="495" t="str">
        <f>""&amp;(MID(数据表!AZ1706,1,MIN(FIND({"(";"（"},数据表!AZ1706&amp;"(（",1)-1)))&amp;""</f>
        <v/>
      </c>
      <c r="EG1706" s="495" t="str">
        <f>""&amp;(MID(数据表!AZ1706,1,MIN(FIND({0;1;2;3;4;5;6;7;8;9},数据表!AZ1706&amp;"1234567890",1)-1)))&amp;""</f>
        <v/>
      </c>
    </row>
    <row r="1707" spans="2:137" s="310" customFormat="1" ht="12" customHeight="1">
      <c r="B1707" s="286"/>
      <c r="C1707" s="286"/>
      <c r="D1707" s="286"/>
      <c r="E1707" s="479"/>
      <c r="F1707" s="282"/>
      <c r="G1707" s="283"/>
      <c r="H1707" s="421"/>
      <c r="I1707" s="421"/>
      <c r="J1707" s="283"/>
      <c r="K1707" s="421"/>
      <c r="L1707" s="282"/>
      <c r="N1707" s="282"/>
      <c r="S1707" s="282"/>
      <c r="T1707" s="283"/>
      <c r="U1707" s="283"/>
      <c r="V1707" s="283"/>
      <c r="W1707" s="283"/>
      <c r="X1707" s="283"/>
      <c r="Y1707" s="282"/>
      <c r="Z1707" s="282"/>
      <c r="AA1707" s="283"/>
      <c r="AB1707" s="282"/>
      <c r="AC1707" s="282"/>
      <c r="AD1707" s="282"/>
      <c r="AE1707" s="282"/>
      <c r="AF1707" s="283"/>
      <c r="AG1707" s="402"/>
      <c r="AH1707" s="283"/>
      <c r="AI1707" s="283"/>
      <c r="AJ1707" s="283"/>
      <c r="AK1707" s="283"/>
      <c r="AL1707" s="283"/>
      <c r="AM1707" s="282"/>
      <c r="AN1707" s="282"/>
      <c r="AO1707" s="282"/>
      <c r="AP1707" s="282"/>
      <c r="AQ1707" s="282"/>
      <c r="AR1707" s="282"/>
      <c r="AT1707" s="283"/>
      <c r="AU1707" s="283"/>
      <c r="AV1707" s="283"/>
      <c r="AW1707" s="283"/>
      <c r="AY1707" s="283"/>
      <c r="AZ1707" s="282"/>
      <c r="BA1707" s="283"/>
      <c r="BB1707" s="282"/>
      <c r="BC1707" s="282"/>
      <c r="BD1707" s="282"/>
      <c r="BE1707" s="283"/>
      <c r="BG1707" s="282"/>
      <c r="BH1707" s="282"/>
      <c r="BI1707" s="282"/>
      <c r="BL1707" s="421"/>
      <c r="BM1707" s="424"/>
      <c r="BN1707" s="424"/>
      <c r="BO1707" s="424"/>
      <c r="BP1707" s="424"/>
      <c r="BQ1707" s="421"/>
      <c r="BR1707" s="421"/>
      <c r="BV1707" s="282"/>
      <c r="BW1707" s="283"/>
      <c r="BY1707" s="283"/>
      <c r="BZ1707" s="283"/>
      <c r="CA1707" s="283"/>
      <c r="CB1707" s="282"/>
      <c r="CC1707" s="282"/>
      <c r="CD1707" s="282"/>
      <c r="CE1707" s="282"/>
      <c r="CG1707" s="427"/>
      <c r="CH1707" s="402"/>
      <c r="CI1707" s="424"/>
      <c r="CJ1707" s="282"/>
      <c r="CK1707" s="282"/>
      <c r="CL1707" s="283"/>
      <c r="CM1707" s="283"/>
      <c r="CP1707" s="282"/>
      <c r="DC1707" s="282"/>
      <c r="DD1707" s="282"/>
      <c r="DE1707" s="282"/>
      <c r="DF1707" s="282"/>
      <c r="DG1707" s="282"/>
      <c r="DH1707" s="282"/>
      <c r="DI1707" s="282"/>
      <c r="DJ1707" s="282"/>
      <c r="EF1707" s="495" t="str">
        <f>""&amp;(MID(数据表!AZ1707,1,MIN(FIND({"(";"（"},数据表!AZ1707&amp;"(（",1)-1)))&amp;""</f>
        <v/>
      </c>
      <c r="EG1707" s="495" t="str">
        <f>""&amp;(MID(数据表!AZ1707,1,MIN(FIND({0;1;2;3;4;5;6;7;8;9},数据表!AZ1707&amp;"1234567890",1)-1)))&amp;""</f>
        <v/>
      </c>
    </row>
    <row r="1708" spans="2:137" s="310" customFormat="1" ht="12" customHeight="1">
      <c r="B1708" s="286"/>
      <c r="C1708" s="286"/>
      <c r="D1708" s="286"/>
      <c r="E1708" s="479"/>
      <c r="F1708" s="282"/>
      <c r="G1708" s="283"/>
      <c r="H1708" s="421"/>
      <c r="I1708" s="421"/>
      <c r="J1708" s="283"/>
      <c r="K1708" s="421"/>
      <c r="L1708" s="282"/>
      <c r="N1708" s="282"/>
      <c r="S1708" s="282"/>
      <c r="T1708" s="283"/>
      <c r="U1708" s="283"/>
      <c r="V1708" s="283"/>
      <c r="W1708" s="283"/>
      <c r="X1708" s="283"/>
      <c r="Y1708" s="282"/>
      <c r="Z1708" s="282"/>
      <c r="AA1708" s="283"/>
      <c r="AB1708" s="282"/>
      <c r="AC1708" s="282"/>
      <c r="AD1708" s="282"/>
      <c r="AE1708" s="282"/>
      <c r="AF1708" s="283"/>
      <c r="AG1708" s="402"/>
      <c r="AH1708" s="283"/>
      <c r="AI1708" s="283"/>
      <c r="AJ1708" s="283"/>
      <c r="AK1708" s="283"/>
      <c r="AL1708" s="283"/>
      <c r="AM1708" s="282"/>
      <c r="AN1708" s="282"/>
      <c r="AO1708" s="282"/>
      <c r="AP1708" s="282"/>
      <c r="AQ1708" s="282"/>
      <c r="AR1708" s="282"/>
      <c r="AT1708" s="283"/>
      <c r="AU1708" s="283"/>
      <c r="AV1708" s="283"/>
      <c r="AW1708" s="283"/>
      <c r="AY1708" s="283"/>
      <c r="AZ1708" s="282"/>
      <c r="BA1708" s="283"/>
      <c r="BB1708" s="282"/>
      <c r="BC1708" s="282"/>
      <c r="BD1708" s="282"/>
      <c r="BE1708" s="283"/>
      <c r="BG1708" s="282"/>
      <c r="BH1708" s="282"/>
      <c r="BI1708" s="282"/>
      <c r="BL1708" s="421"/>
      <c r="BM1708" s="424"/>
      <c r="BN1708" s="424"/>
      <c r="BO1708" s="424"/>
      <c r="BP1708" s="424"/>
      <c r="BQ1708" s="421"/>
      <c r="BR1708" s="421"/>
      <c r="BV1708" s="282"/>
      <c r="BW1708" s="283"/>
      <c r="BY1708" s="283"/>
      <c r="BZ1708" s="283"/>
      <c r="CA1708" s="283"/>
      <c r="CB1708" s="282"/>
      <c r="CC1708" s="282"/>
      <c r="CD1708" s="282"/>
      <c r="CE1708" s="282"/>
      <c r="CG1708" s="427"/>
      <c r="CH1708" s="402"/>
      <c r="CI1708" s="424"/>
      <c r="CJ1708" s="282"/>
      <c r="CK1708" s="282"/>
      <c r="CL1708" s="283"/>
      <c r="CM1708" s="283"/>
      <c r="CP1708" s="282"/>
      <c r="DC1708" s="282"/>
      <c r="DD1708" s="282"/>
      <c r="DE1708" s="282"/>
      <c r="DF1708" s="282"/>
      <c r="DG1708" s="282"/>
      <c r="DH1708" s="282"/>
      <c r="DI1708" s="282"/>
      <c r="DJ1708" s="282"/>
      <c r="EF1708" s="495" t="str">
        <f>""&amp;(MID(数据表!AZ1708,1,MIN(FIND({"(";"（"},数据表!AZ1708&amp;"(（",1)-1)))&amp;""</f>
        <v/>
      </c>
      <c r="EG1708" s="495" t="str">
        <f>""&amp;(MID(数据表!AZ1708,1,MIN(FIND({0;1;2;3;4;5;6;7;8;9},数据表!AZ1708&amp;"1234567890",1)-1)))&amp;""</f>
        <v/>
      </c>
    </row>
    <row r="1709" spans="2:137" s="310" customFormat="1" ht="12" customHeight="1">
      <c r="B1709" s="286"/>
      <c r="C1709" s="286"/>
      <c r="D1709" s="286"/>
      <c r="E1709" s="479"/>
      <c r="F1709" s="282"/>
      <c r="G1709" s="283"/>
      <c r="H1709" s="421"/>
      <c r="I1709" s="421"/>
      <c r="J1709" s="283"/>
      <c r="K1709" s="421"/>
      <c r="L1709" s="282"/>
      <c r="N1709" s="282"/>
      <c r="S1709" s="282"/>
      <c r="T1709" s="283"/>
      <c r="U1709" s="283"/>
      <c r="V1709" s="283"/>
      <c r="W1709" s="283"/>
      <c r="X1709" s="283"/>
      <c r="Y1709" s="282"/>
      <c r="Z1709" s="282"/>
      <c r="AA1709" s="283"/>
      <c r="AB1709" s="282"/>
      <c r="AC1709" s="282"/>
      <c r="AD1709" s="282"/>
      <c r="AE1709" s="282"/>
      <c r="AF1709" s="283"/>
      <c r="AG1709" s="402"/>
      <c r="AH1709" s="283"/>
      <c r="AI1709" s="283"/>
      <c r="AJ1709" s="283"/>
      <c r="AK1709" s="283"/>
      <c r="AL1709" s="283"/>
      <c r="AM1709" s="282"/>
      <c r="AN1709" s="282"/>
      <c r="AO1709" s="282"/>
      <c r="AP1709" s="282"/>
      <c r="AQ1709" s="282"/>
      <c r="AR1709" s="282"/>
      <c r="AT1709" s="283"/>
      <c r="AU1709" s="283"/>
      <c r="AV1709" s="283"/>
      <c r="AW1709" s="283"/>
      <c r="AY1709" s="283"/>
      <c r="AZ1709" s="282"/>
      <c r="BA1709" s="283"/>
      <c r="BB1709" s="282"/>
      <c r="BC1709" s="282"/>
      <c r="BD1709" s="282"/>
      <c r="BE1709" s="283"/>
      <c r="BG1709" s="282"/>
      <c r="BH1709" s="282"/>
      <c r="BI1709" s="282"/>
      <c r="BL1709" s="421"/>
      <c r="BM1709" s="424"/>
      <c r="BN1709" s="424"/>
      <c r="BO1709" s="424"/>
      <c r="BP1709" s="424"/>
      <c r="BQ1709" s="421"/>
      <c r="BR1709" s="421"/>
      <c r="BV1709" s="282"/>
      <c r="BW1709" s="283"/>
      <c r="BY1709" s="283"/>
      <c r="BZ1709" s="283"/>
      <c r="CA1709" s="283"/>
      <c r="CB1709" s="282"/>
      <c r="CC1709" s="282"/>
      <c r="CD1709" s="282"/>
      <c r="CE1709" s="282"/>
      <c r="CG1709" s="427"/>
      <c r="CH1709" s="402"/>
      <c r="CI1709" s="424"/>
      <c r="CJ1709" s="282"/>
      <c r="CK1709" s="282"/>
      <c r="CL1709" s="283"/>
      <c r="CM1709" s="283"/>
      <c r="CP1709" s="282"/>
      <c r="DC1709" s="282"/>
      <c r="DD1709" s="282"/>
      <c r="DE1709" s="282"/>
      <c r="DF1709" s="282"/>
      <c r="DG1709" s="282"/>
      <c r="DH1709" s="282"/>
      <c r="DI1709" s="282"/>
      <c r="DJ1709" s="282"/>
      <c r="EF1709" s="495" t="str">
        <f>""&amp;(MID(数据表!AZ1709,1,MIN(FIND({"(";"（"},数据表!AZ1709&amp;"(（",1)-1)))&amp;""</f>
        <v/>
      </c>
      <c r="EG1709" s="495" t="str">
        <f>""&amp;(MID(数据表!AZ1709,1,MIN(FIND({0;1;2;3;4;5;6;7;8;9},数据表!AZ1709&amp;"1234567890",1)-1)))&amp;""</f>
        <v/>
      </c>
    </row>
    <row r="1710" spans="2:137" s="310" customFormat="1" ht="12" customHeight="1">
      <c r="B1710" s="286"/>
      <c r="C1710" s="286"/>
      <c r="D1710" s="286"/>
      <c r="E1710" s="479"/>
      <c r="F1710" s="282"/>
      <c r="G1710" s="283"/>
      <c r="H1710" s="421"/>
      <c r="I1710" s="421"/>
      <c r="J1710" s="283"/>
      <c r="K1710" s="421"/>
      <c r="L1710" s="282"/>
      <c r="N1710" s="282"/>
      <c r="S1710" s="282"/>
      <c r="T1710" s="283"/>
      <c r="U1710" s="283"/>
      <c r="V1710" s="283"/>
      <c r="W1710" s="283"/>
      <c r="X1710" s="283"/>
      <c r="Y1710" s="282"/>
      <c r="Z1710" s="282"/>
      <c r="AA1710" s="283"/>
      <c r="AB1710" s="282"/>
      <c r="AC1710" s="282"/>
      <c r="AD1710" s="282"/>
      <c r="AE1710" s="282"/>
      <c r="AF1710" s="283"/>
      <c r="AG1710" s="402"/>
      <c r="AH1710" s="283"/>
      <c r="AI1710" s="283"/>
      <c r="AJ1710" s="283"/>
      <c r="AK1710" s="283"/>
      <c r="AL1710" s="283"/>
      <c r="AM1710" s="282"/>
      <c r="AN1710" s="282"/>
      <c r="AO1710" s="282"/>
      <c r="AP1710" s="282"/>
      <c r="AQ1710" s="282"/>
      <c r="AR1710" s="282"/>
      <c r="AT1710" s="283"/>
      <c r="AU1710" s="283"/>
      <c r="AV1710" s="283"/>
      <c r="AW1710" s="283"/>
      <c r="AY1710" s="283"/>
      <c r="AZ1710" s="282"/>
      <c r="BA1710" s="283"/>
      <c r="BB1710" s="282"/>
      <c r="BC1710" s="282"/>
      <c r="BD1710" s="282"/>
      <c r="BE1710" s="283"/>
      <c r="BG1710" s="282"/>
      <c r="BH1710" s="282"/>
      <c r="BI1710" s="282"/>
      <c r="BL1710" s="421"/>
      <c r="BM1710" s="424"/>
      <c r="BN1710" s="424"/>
      <c r="BO1710" s="424"/>
      <c r="BP1710" s="424"/>
      <c r="BQ1710" s="421"/>
      <c r="BR1710" s="421"/>
      <c r="BV1710" s="282"/>
      <c r="BW1710" s="283"/>
      <c r="BY1710" s="283"/>
      <c r="BZ1710" s="283"/>
      <c r="CA1710" s="283"/>
      <c r="CB1710" s="282"/>
      <c r="CC1710" s="282"/>
      <c r="CD1710" s="282"/>
      <c r="CE1710" s="282"/>
      <c r="CG1710" s="427"/>
      <c r="CH1710" s="402"/>
      <c r="CI1710" s="424"/>
      <c r="CJ1710" s="282"/>
      <c r="CK1710" s="282"/>
      <c r="CL1710" s="283"/>
      <c r="CM1710" s="283"/>
      <c r="CP1710" s="282"/>
      <c r="DC1710" s="282"/>
      <c r="DD1710" s="282"/>
      <c r="DE1710" s="282"/>
      <c r="DF1710" s="282"/>
      <c r="DG1710" s="282"/>
      <c r="DH1710" s="282"/>
      <c r="DI1710" s="282"/>
      <c r="DJ1710" s="282"/>
      <c r="EF1710" s="495" t="str">
        <f>""&amp;(MID(数据表!AZ1710,1,MIN(FIND({"(";"（"},数据表!AZ1710&amp;"(（",1)-1)))&amp;""</f>
        <v/>
      </c>
      <c r="EG1710" s="495" t="str">
        <f>""&amp;(MID(数据表!AZ1710,1,MIN(FIND({0;1;2;3;4;5;6;7;8;9},数据表!AZ1710&amp;"1234567890",1)-1)))&amp;""</f>
        <v/>
      </c>
    </row>
    <row r="1711" spans="2:137" s="310" customFormat="1" ht="12" customHeight="1">
      <c r="B1711" s="286"/>
      <c r="C1711" s="286"/>
      <c r="D1711" s="286"/>
      <c r="E1711" s="479"/>
      <c r="F1711" s="282"/>
      <c r="G1711" s="283"/>
      <c r="H1711" s="421"/>
      <c r="I1711" s="421"/>
      <c r="J1711" s="283"/>
      <c r="K1711" s="421"/>
      <c r="L1711" s="282"/>
      <c r="N1711" s="282"/>
      <c r="S1711" s="282"/>
      <c r="T1711" s="283"/>
      <c r="U1711" s="283"/>
      <c r="V1711" s="283"/>
      <c r="W1711" s="283"/>
      <c r="X1711" s="283"/>
      <c r="Y1711" s="282"/>
      <c r="Z1711" s="282"/>
      <c r="AA1711" s="283"/>
      <c r="AB1711" s="282"/>
      <c r="AC1711" s="282"/>
      <c r="AD1711" s="282"/>
      <c r="AE1711" s="282"/>
      <c r="AF1711" s="283"/>
      <c r="AG1711" s="402"/>
      <c r="AH1711" s="283"/>
      <c r="AI1711" s="283"/>
      <c r="AJ1711" s="283"/>
      <c r="AK1711" s="283"/>
      <c r="AL1711" s="283"/>
      <c r="AM1711" s="282"/>
      <c r="AN1711" s="282"/>
      <c r="AO1711" s="282"/>
      <c r="AP1711" s="282"/>
      <c r="AQ1711" s="282"/>
      <c r="AR1711" s="282"/>
      <c r="AT1711" s="283"/>
      <c r="AU1711" s="283"/>
      <c r="AV1711" s="283"/>
      <c r="AW1711" s="283"/>
      <c r="AY1711" s="283"/>
      <c r="AZ1711" s="282"/>
      <c r="BA1711" s="283"/>
      <c r="BB1711" s="282"/>
      <c r="BC1711" s="282"/>
      <c r="BD1711" s="282"/>
      <c r="BE1711" s="283"/>
      <c r="BG1711" s="282"/>
      <c r="BH1711" s="282"/>
      <c r="BI1711" s="282"/>
      <c r="BL1711" s="421"/>
      <c r="BM1711" s="424"/>
      <c r="BN1711" s="424"/>
      <c r="BO1711" s="424"/>
      <c r="BP1711" s="424"/>
      <c r="BQ1711" s="421"/>
      <c r="BR1711" s="421"/>
      <c r="BV1711" s="282"/>
      <c r="BW1711" s="283"/>
      <c r="BY1711" s="283"/>
      <c r="BZ1711" s="283"/>
      <c r="CA1711" s="283"/>
      <c r="CB1711" s="282"/>
      <c r="CC1711" s="282"/>
      <c r="CD1711" s="282"/>
      <c r="CE1711" s="282"/>
      <c r="CG1711" s="427"/>
      <c r="CH1711" s="402"/>
      <c r="CI1711" s="424"/>
      <c r="CJ1711" s="282"/>
      <c r="CK1711" s="282"/>
      <c r="CL1711" s="283"/>
      <c r="CM1711" s="283"/>
      <c r="CP1711" s="282"/>
      <c r="DC1711" s="282"/>
      <c r="DD1711" s="282"/>
      <c r="DE1711" s="282"/>
      <c r="DF1711" s="282"/>
      <c r="DG1711" s="282"/>
      <c r="DH1711" s="282"/>
      <c r="DI1711" s="282"/>
      <c r="DJ1711" s="282"/>
      <c r="EF1711" s="495" t="str">
        <f>""&amp;(MID(数据表!AZ1711,1,MIN(FIND({"(";"（"},数据表!AZ1711&amp;"(（",1)-1)))&amp;""</f>
        <v/>
      </c>
      <c r="EG1711" s="495" t="str">
        <f>""&amp;(MID(数据表!AZ1711,1,MIN(FIND({0;1;2;3;4;5;6;7;8;9},数据表!AZ1711&amp;"1234567890",1)-1)))&amp;""</f>
        <v/>
      </c>
    </row>
    <row r="1712" spans="2:137" s="310" customFormat="1" ht="12" customHeight="1">
      <c r="B1712" s="286"/>
      <c r="C1712" s="286"/>
      <c r="D1712" s="286"/>
      <c r="E1712" s="479"/>
      <c r="F1712" s="282"/>
      <c r="G1712" s="283"/>
      <c r="H1712" s="421"/>
      <c r="I1712" s="421"/>
      <c r="J1712" s="283"/>
      <c r="K1712" s="421"/>
      <c r="L1712" s="282"/>
      <c r="N1712" s="282"/>
      <c r="S1712" s="282"/>
      <c r="T1712" s="283"/>
      <c r="U1712" s="283"/>
      <c r="V1712" s="283"/>
      <c r="W1712" s="283"/>
      <c r="X1712" s="283"/>
      <c r="Y1712" s="282"/>
      <c r="Z1712" s="282"/>
      <c r="AA1712" s="283"/>
      <c r="AB1712" s="282"/>
      <c r="AC1712" s="282"/>
      <c r="AD1712" s="282"/>
      <c r="AE1712" s="282"/>
      <c r="AF1712" s="283"/>
      <c r="AG1712" s="402"/>
      <c r="AH1712" s="283"/>
      <c r="AI1712" s="283"/>
      <c r="AJ1712" s="283"/>
      <c r="AK1712" s="283"/>
      <c r="AL1712" s="283"/>
      <c r="AM1712" s="282"/>
      <c r="AN1712" s="282"/>
      <c r="AO1712" s="282"/>
      <c r="AP1712" s="282"/>
      <c r="AQ1712" s="282"/>
      <c r="AR1712" s="282"/>
      <c r="AT1712" s="283"/>
      <c r="AU1712" s="283"/>
      <c r="AV1712" s="283"/>
      <c r="AW1712" s="283"/>
      <c r="AY1712" s="283"/>
      <c r="AZ1712" s="282"/>
      <c r="BA1712" s="283"/>
      <c r="BB1712" s="282"/>
      <c r="BC1712" s="282"/>
      <c r="BD1712" s="282"/>
      <c r="BE1712" s="283"/>
      <c r="BG1712" s="282"/>
      <c r="BH1712" s="282"/>
      <c r="BI1712" s="282"/>
      <c r="BL1712" s="421"/>
      <c r="BM1712" s="424"/>
      <c r="BN1712" s="424"/>
      <c r="BO1712" s="424"/>
      <c r="BP1712" s="424"/>
      <c r="BQ1712" s="421"/>
      <c r="BR1712" s="421"/>
      <c r="BV1712" s="282"/>
      <c r="BW1712" s="283"/>
      <c r="BY1712" s="283"/>
      <c r="BZ1712" s="283"/>
      <c r="CA1712" s="283"/>
      <c r="CB1712" s="282"/>
      <c r="CC1712" s="282"/>
      <c r="CD1712" s="282"/>
      <c r="CE1712" s="282"/>
      <c r="CG1712" s="427"/>
      <c r="CH1712" s="402"/>
      <c r="CI1712" s="424"/>
      <c r="CJ1712" s="282"/>
      <c r="CK1712" s="282"/>
      <c r="CL1712" s="283"/>
      <c r="CM1712" s="283"/>
      <c r="CP1712" s="282"/>
      <c r="DC1712" s="282"/>
      <c r="DD1712" s="282"/>
      <c r="DE1712" s="282"/>
      <c r="DF1712" s="282"/>
      <c r="DG1712" s="282"/>
      <c r="DH1712" s="282"/>
      <c r="DI1712" s="282"/>
      <c r="DJ1712" s="282"/>
      <c r="EF1712" s="495" t="str">
        <f>""&amp;(MID(数据表!AZ1712,1,MIN(FIND({"(";"（"},数据表!AZ1712&amp;"(（",1)-1)))&amp;""</f>
        <v/>
      </c>
      <c r="EG1712" s="495" t="str">
        <f>""&amp;(MID(数据表!AZ1712,1,MIN(FIND({0;1;2;3;4;5;6;7;8;9},数据表!AZ1712&amp;"1234567890",1)-1)))&amp;""</f>
        <v/>
      </c>
    </row>
    <row r="1713" spans="2:137" s="310" customFormat="1" ht="12" customHeight="1">
      <c r="B1713" s="286"/>
      <c r="C1713" s="286"/>
      <c r="D1713" s="286"/>
      <c r="E1713" s="479"/>
      <c r="F1713" s="282"/>
      <c r="G1713" s="283"/>
      <c r="H1713" s="421"/>
      <c r="I1713" s="421"/>
      <c r="J1713" s="283"/>
      <c r="K1713" s="421"/>
      <c r="L1713" s="282"/>
      <c r="N1713" s="282"/>
      <c r="S1713" s="282"/>
      <c r="T1713" s="283"/>
      <c r="U1713" s="283"/>
      <c r="V1713" s="283"/>
      <c r="W1713" s="283"/>
      <c r="X1713" s="283"/>
      <c r="Y1713" s="282"/>
      <c r="Z1713" s="282"/>
      <c r="AA1713" s="283"/>
      <c r="AB1713" s="282"/>
      <c r="AC1713" s="282"/>
      <c r="AD1713" s="282"/>
      <c r="AE1713" s="282"/>
      <c r="AF1713" s="283"/>
      <c r="AG1713" s="402"/>
      <c r="AH1713" s="283"/>
      <c r="AI1713" s="283"/>
      <c r="AJ1713" s="283"/>
      <c r="AK1713" s="283"/>
      <c r="AL1713" s="283"/>
      <c r="AM1713" s="282"/>
      <c r="AN1713" s="282"/>
      <c r="AO1713" s="282"/>
      <c r="AP1713" s="282"/>
      <c r="AQ1713" s="282"/>
      <c r="AR1713" s="282"/>
      <c r="AT1713" s="283"/>
      <c r="AU1713" s="283"/>
      <c r="AV1713" s="283"/>
      <c r="AW1713" s="283"/>
      <c r="AY1713" s="283"/>
      <c r="AZ1713" s="282"/>
      <c r="BA1713" s="283"/>
      <c r="BB1713" s="282"/>
      <c r="BC1713" s="282"/>
      <c r="BD1713" s="282"/>
      <c r="BE1713" s="283"/>
      <c r="BG1713" s="282"/>
      <c r="BH1713" s="282"/>
      <c r="BI1713" s="282"/>
      <c r="BL1713" s="421"/>
      <c r="BM1713" s="424"/>
      <c r="BN1713" s="424"/>
      <c r="BO1713" s="424"/>
      <c r="BP1713" s="424"/>
      <c r="BQ1713" s="421"/>
      <c r="BR1713" s="421"/>
      <c r="BV1713" s="282"/>
      <c r="BW1713" s="283"/>
      <c r="BY1713" s="283"/>
      <c r="BZ1713" s="283"/>
      <c r="CA1713" s="283"/>
      <c r="CB1713" s="282"/>
      <c r="CC1713" s="282"/>
      <c r="CD1713" s="282"/>
      <c r="CE1713" s="282"/>
      <c r="CG1713" s="427"/>
      <c r="CH1713" s="402"/>
      <c r="CI1713" s="424"/>
      <c r="CJ1713" s="282"/>
      <c r="CK1713" s="282"/>
      <c r="CL1713" s="283"/>
      <c r="CM1713" s="283"/>
      <c r="CP1713" s="282"/>
      <c r="DC1713" s="282"/>
      <c r="DD1713" s="282"/>
      <c r="DE1713" s="282"/>
      <c r="DF1713" s="282"/>
      <c r="DG1713" s="282"/>
      <c r="DH1713" s="282"/>
      <c r="DI1713" s="282"/>
      <c r="DJ1713" s="282"/>
      <c r="EF1713" s="495" t="str">
        <f>""&amp;(MID(数据表!AZ1713,1,MIN(FIND({"(";"（"},数据表!AZ1713&amp;"(（",1)-1)))&amp;""</f>
        <v/>
      </c>
      <c r="EG1713" s="495" t="str">
        <f>""&amp;(MID(数据表!AZ1713,1,MIN(FIND({0;1;2;3;4;5;6;7;8;9},数据表!AZ1713&amp;"1234567890",1)-1)))&amp;""</f>
        <v/>
      </c>
    </row>
    <row r="1714" spans="2:137" s="310" customFormat="1" ht="12" customHeight="1">
      <c r="B1714" s="286"/>
      <c r="C1714" s="286"/>
      <c r="D1714" s="286"/>
      <c r="E1714" s="479"/>
      <c r="F1714" s="282"/>
      <c r="G1714" s="283"/>
      <c r="H1714" s="421"/>
      <c r="I1714" s="421"/>
      <c r="J1714" s="283"/>
      <c r="K1714" s="421"/>
      <c r="L1714" s="282"/>
      <c r="N1714" s="282"/>
      <c r="S1714" s="282"/>
      <c r="T1714" s="283"/>
      <c r="U1714" s="283"/>
      <c r="V1714" s="283"/>
      <c r="W1714" s="283"/>
      <c r="X1714" s="283"/>
      <c r="Y1714" s="282"/>
      <c r="Z1714" s="282"/>
      <c r="AA1714" s="283"/>
      <c r="AB1714" s="282"/>
      <c r="AC1714" s="282"/>
      <c r="AD1714" s="282"/>
      <c r="AE1714" s="282"/>
      <c r="AF1714" s="283"/>
      <c r="AG1714" s="402"/>
      <c r="AH1714" s="283"/>
      <c r="AI1714" s="283"/>
      <c r="AJ1714" s="283"/>
      <c r="AK1714" s="283"/>
      <c r="AL1714" s="283"/>
      <c r="AM1714" s="282"/>
      <c r="AN1714" s="282"/>
      <c r="AO1714" s="282"/>
      <c r="AP1714" s="282"/>
      <c r="AQ1714" s="282"/>
      <c r="AR1714" s="282"/>
      <c r="AT1714" s="283"/>
      <c r="AU1714" s="283"/>
      <c r="AV1714" s="283"/>
      <c r="AW1714" s="283"/>
      <c r="AY1714" s="283"/>
      <c r="AZ1714" s="282"/>
      <c r="BA1714" s="283"/>
      <c r="BB1714" s="282"/>
      <c r="BC1714" s="282"/>
      <c r="BD1714" s="282"/>
      <c r="BE1714" s="283"/>
      <c r="BG1714" s="282"/>
      <c r="BH1714" s="282"/>
      <c r="BI1714" s="282"/>
      <c r="BL1714" s="421"/>
      <c r="BM1714" s="424"/>
      <c r="BN1714" s="424"/>
      <c r="BO1714" s="424"/>
      <c r="BP1714" s="424"/>
      <c r="BQ1714" s="421"/>
      <c r="BR1714" s="421"/>
      <c r="BV1714" s="282"/>
      <c r="BW1714" s="283"/>
      <c r="BY1714" s="283"/>
      <c r="BZ1714" s="283"/>
      <c r="CA1714" s="283"/>
      <c r="CB1714" s="282"/>
      <c r="CC1714" s="282"/>
      <c r="CD1714" s="282"/>
      <c r="CE1714" s="282"/>
      <c r="CG1714" s="427"/>
      <c r="CH1714" s="402"/>
      <c r="CI1714" s="424"/>
      <c r="CJ1714" s="282"/>
      <c r="CK1714" s="282"/>
      <c r="CL1714" s="283"/>
      <c r="CM1714" s="283"/>
      <c r="CP1714" s="282"/>
      <c r="DC1714" s="282"/>
      <c r="DD1714" s="282"/>
      <c r="DE1714" s="282"/>
      <c r="DF1714" s="282"/>
      <c r="DG1714" s="282"/>
      <c r="DH1714" s="282"/>
      <c r="DI1714" s="282"/>
      <c r="DJ1714" s="282"/>
      <c r="EF1714" s="495" t="str">
        <f>""&amp;(MID(数据表!AZ1714,1,MIN(FIND({"(";"（"},数据表!AZ1714&amp;"(（",1)-1)))&amp;""</f>
        <v/>
      </c>
      <c r="EG1714" s="495" t="str">
        <f>""&amp;(MID(数据表!AZ1714,1,MIN(FIND({0;1;2;3;4;5;6;7;8;9},数据表!AZ1714&amp;"1234567890",1)-1)))&amp;""</f>
        <v/>
      </c>
    </row>
    <row r="1715" spans="2:137" s="310" customFormat="1" ht="12" customHeight="1">
      <c r="B1715" s="286"/>
      <c r="C1715" s="286"/>
      <c r="D1715" s="286"/>
      <c r="E1715" s="479"/>
      <c r="F1715" s="282"/>
      <c r="G1715" s="283"/>
      <c r="H1715" s="421"/>
      <c r="I1715" s="421"/>
      <c r="J1715" s="283"/>
      <c r="K1715" s="421"/>
      <c r="L1715" s="282"/>
      <c r="N1715" s="282"/>
      <c r="S1715" s="282"/>
      <c r="T1715" s="283"/>
      <c r="U1715" s="283"/>
      <c r="V1715" s="283"/>
      <c r="W1715" s="283"/>
      <c r="X1715" s="283"/>
      <c r="Y1715" s="282"/>
      <c r="Z1715" s="282"/>
      <c r="AA1715" s="283"/>
      <c r="AB1715" s="282"/>
      <c r="AC1715" s="282"/>
      <c r="AD1715" s="282"/>
      <c r="AE1715" s="282"/>
      <c r="AF1715" s="283"/>
      <c r="AG1715" s="402"/>
      <c r="AH1715" s="283"/>
      <c r="AI1715" s="283"/>
      <c r="AJ1715" s="283"/>
      <c r="AK1715" s="283"/>
      <c r="AL1715" s="283"/>
      <c r="AM1715" s="282"/>
      <c r="AN1715" s="282"/>
      <c r="AO1715" s="282"/>
      <c r="AP1715" s="282"/>
      <c r="AQ1715" s="282"/>
      <c r="AR1715" s="282"/>
      <c r="AT1715" s="283"/>
      <c r="AU1715" s="283"/>
      <c r="AV1715" s="283"/>
      <c r="AW1715" s="283"/>
      <c r="AY1715" s="283"/>
      <c r="AZ1715" s="282"/>
      <c r="BA1715" s="283"/>
      <c r="BB1715" s="282"/>
      <c r="BC1715" s="282"/>
      <c r="BD1715" s="282"/>
      <c r="BE1715" s="283"/>
      <c r="BG1715" s="282"/>
      <c r="BH1715" s="282"/>
      <c r="BI1715" s="282"/>
      <c r="BL1715" s="421"/>
      <c r="BM1715" s="424"/>
      <c r="BN1715" s="424"/>
      <c r="BO1715" s="424"/>
      <c r="BP1715" s="424"/>
      <c r="BQ1715" s="421"/>
      <c r="BR1715" s="421"/>
      <c r="BV1715" s="282"/>
      <c r="BW1715" s="283"/>
      <c r="BY1715" s="283"/>
      <c r="BZ1715" s="283"/>
      <c r="CA1715" s="283"/>
      <c r="CB1715" s="282"/>
      <c r="CC1715" s="282"/>
      <c r="CD1715" s="282"/>
      <c r="CE1715" s="282"/>
      <c r="CG1715" s="427"/>
      <c r="CH1715" s="402"/>
      <c r="CI1715" s="424"/>
      <c r="CJ1715" s="282"/>
      <c r="CK1715" s="282"/>
      <c r="CL1715" s="283"/>
      <c r="CM1715" s="283"/>
      <c r="CP1715" s="282"/>
      <c r="DC1715" s="282"/>
      <c r="DD1715" s="282"/>
      <c r="DE1715" s="282"/>
      <c r="DF1715" s="282"/>
      <c r="DG1715" s="282"/>
      <c r="DH1715" s="282"/>
      <c r="DI1715" s="282"/>
      <c r="DJ1715" s="282"/>
      <c r="EF1715" s="495" t="str">
        <f>""&amp;(MID(数据表!AZ1715,1,MIN(FIND({"(";"（"},数据表!AZ1715&amp;"(（",1)-1)))&amp;""</f>
        <v/>
      </c>
      <c r="EG1715" s="495" t="str">
        <f>""&amp;(MID(数据表!AZ1715,1,MIN(FIND({0;1;2;3;4;5;6;7;8;9},数据表!AZ1715&amp;"1234567890",1)-1)))&amp;""</f>
        <v/>
      </c>
    </row>
    <row r="1716" spans="2:137" s="310" customFormat="1" ht="12" customHeight="1">
      <c r="B1716" s="286"/>
      <c r="C1716" s="286"/>
      <c r="D1716" s="286"/>
      <c r="E1716" s="479"/>
      <c r="F1716" s="282"/>
      <c r="G1716" s="283"/>
      <c r="H1716" s="421"/>
      <c r="I1716" s="421"/>
      <c r="J1716" s="283"/>
      <c r="K1716" s="421"/>
      <c r="L1716" s="282"/>
      <c r="N1716" s="282"/>
      <c r="S1716" s="282"/>
      <c r="T1716" s="283"/>
      <c r="U1716" s="283"/>
      <c r="V1716" s="283"/>
      <c r="W1716" s="283"/>
      <c r="X1716" s="283"/>
      <c r="Y1716" s="282"/>
      <c r="Z1716" s="282"/>
      <c r="AA1716" s="283"/>
      <c r="AB1716" s="282"/>
      <c r="AC1716" s="282"/>
      <c r="AD1716" s="282"/>
      <c r="AE1716" s="282"/>
      <c r="AF1716" s="283"/>
      <c r="AG1716" s="402"/>
      <c r="AH1716" s="283"/>
      <c r="AI1716" s="283"/>
      <c r="AJ1716" s="283"/>
      <c r="AK1716" s="283"/>
      <c r="AL1716" s="283"/>
      <c r="AM1716" s="282"/>
      <c r="AN1716" s="282"/>
      <c r="AO1716" s="282"/>
      <c r="AP1716" s="282"/>
      <c r="AQ1716" s="282"/>
      <c r="AR1716" s="282"/>
      <c r="AT1716" s="283"/>
      <c r="AU1716" s="283"/>
      <c r="AV1716" s="283"/>
      <c r="AW1716" s="283"/>
      <c r="AY1716" s="283"/>
      <c r="AZ1716" s="282"/>
      <c r="BA1716" s="283"/>
      <c r="BB1716" s="282"/>
      <c r="BC1716" s="282"/>
      <c r="BD1716" s="282"/>
      <c r="BE1716" s="283"/>
      <c r="BG1716" s="282"/>
      <c r="BH1716" s="282"/>
      <c r="BI1716" s="282"/>
      <c r="BL1716" s="421"/>
      <c r="BM1716" s="424"/>
      <c r="BN1716" s="424"/>
      <c r="BO1716" s="424"/>
      <c r="BP1716" s="424"/>
      <c r="BQ1716" s="421"/>
      <c r="BR1716" s="421"/>
      <c r="BV1716" s="282"/>
      <c r="BW1716" s="283"/>
      <c r="BY1716" s="283"/>
      <c r="BZ1716" s="283"/>
      <c r="CA1716" s="283"/>
      <c r="CB1716" s="282"/>
      <c r="CC1716" s="282"/>
      <c r="CD1716" s="282"/>
      <c r="CE1716" s="282"/>
      <c r="CG1716" s="427"/>
      <c r="CH1716" s="402"/>
      <c r="CI1716" s="424"/>
      <c r="CJ1716" s="282"/>
      <c r="CK1716" s="282"/>
      <c r="CL1716" s="283"/>
      <c r="CM1716" s="283"/>
      <c r="CP1716" s="282"/>
      <c r="DC1716" s="282"/>
      <c r="DD1716" s="282"/>
      <c r="DE1716" s="282"/>
      <c r="DF1716" s="282"/>
      <c r="DG1716" s="282"/>
      <c r="DH1716" s="282"/>
      <c r="DI1716" s="282"/>
      <c r="DJ1716" s="282"/>
      <c r="EF1716" s="495" t="str">
        <f>""&amp;(MID(数据表!AZ1716,1,MIN(FIND({"(";"（"},数据表!AZ1716&amp;"(（",1)-1)))&amp;""</f>
        <v/>
      </c>
      <c r="EG1716" s="495" t="str">
        <f>""&amp;(MID(数据表!AZ1716,1,MIN(FIND({0;1;2;3;4;5;6;7;8;9},数据表!AZ1716&amp;"1234567890",1)-1)))&amp;""</f>
        <v/>
      </c>
    </row>
    <row r="1717" spans="2:137" s="310" customFormat="1" ht="12" customHeight="1">
      <c r="B1717" s="286"/>
      <c r="C1717" s="286"/>
      <c r="D1717" s="286"/>
      <c r="E1717" s="479"/>
      <c r="F1717" s="282"/>
      <c r="G1717" s="283"/>
      <c r="H1717" s="421"/>
      <c r="I1717" s="421"/>
      <c r="J1717" s="283"/>
      <c r="K1717" s="421"/>
      <c r="L1717" s="282"/>
      <c r="N1717" s="282"/>
      <c r="S1717" s="282"/>
      <c r="T1717" s="283"/>
      <c r="U1717" s="283"/>
      <c r="V1717" s="283"/>
      <c r="W1717" s="283"/>
      <c r="X1717" s="283"/>
      <c r="Y1717" s="282"/>
      <c r="Z1717" s="282"/>
      <c r="AA1717" s="283"/>
      <c r="AB1717" s="282"/>
      <c r="AC1717" s="282"/>
      <c r="AD1717" s="282"/>
      <c r="AE1717" s="282"/>
      <c r="AF1717" s="283"/>
      <c r="AG1717" s="402"/>
      <c r="AH1717" s="283"/>
      <c r="AI1717" s="283"/>
      <c r="AJ1717" s="283"/>
      <c r="AK1717" s="283"/>
      <c r="AL1717" s="283"/>
      <c r="AM1717" s="282"/>
      <c r="AN1717" s="282"/>
      <c r="AO1717" s="282"/>
      <c r="AP1717" s="282"/>
      <c r="AQ1717" s="282"/>
      <c r="AR1717" s="282"/>
      <c r="AT1717" s="283"/>
      <c r="AU1717" s="283"/>
      <c r="AV1717" s="283"/>
      <c r="AW1717" s="283"/>
      <c r="AY1717" s="283"/>
      <c r="AZ1717" s="282"/>
      <c r="BA1717" s="283"/>
      <c r="BB1717" s="282"/>
      <c r="BC1717" s="282"/>
      <c r="BD1717" s="282"/>
      <c r="BE1717" s="283"/>
      <c r="BG1717" s="282"/>
      <c r="BH1717" s="282"/>
      <c r="BI1717" s="282"/>
      <c r="BL1717" s="421"/>
      <c r="BM1717" s="424"/>
      <c r="BN1717" s="424"/>
      <c r="BO1717" s="424"/>
      <c r="BP1717" s="424"/>
      <c r="BQ1717" s="421"/>
      <c r="BR1717" s="421"/>
      <c r="BV1717" s="282"/>
      <c r="BW1717" s="283"/>
      <c r="BY1717" s="283"/>
      <c r="BZ1717" s="283"/>
      <c r="CA1717" s="283"/>
      <c r="CB1717" s="282"/>
      <c r="CC1717" s="282"/>
      <c r="CD1717" s="282"/>
      <c r="CE1717" s="282"/>
      <c r="CG1717" s="427"/>
      <c r="CH1717" s="402"/>
      <c r="CI1717" s="424"/>
      <c r="CJ1717" s="282"/>
      <c r="CK1717" s="282"/>
      <c r="CL1717" s="283"/>
      <c r="CM1717" s="283"/>
      <c r="CP1717" s="282"/>
      <c r="DC1717" s="282"/>
      <c r="DD1717" s="282"/>
      <c r="DE1717" s="282"/>
      <c r="DF1717" s="282"/>
      <c r="DG1717" s="282"/>
      <c r="DH1717" s="282"/>
      <c r="DI1717" s="282"/>
      <c r="DJ1717" s="282"/>
      <c r="EF1717" s="495" t="str">
        <f>""&amp;(MID(数据表!AZ1717,1,MIN(FIND({"(";"（"},数据表!AZ1717&amp;"(（",1)-1)))&amp;""</f>
        <v/>
      </c>
      <c r="EG1717" s="495" t="str">
        <f>""&amp;(MID(数据表!AZ1717,1,MIN(FIND({0;1;2;3;4;5;6;7;8;9},数据表!AZ1717&amp;"1234567890",1)-1)))&amp;""</f>
        <v/>
      </c>
    </row>
    <row r="1718" spans="2:137" s="310" customFormat="1" ht="12" customHeight="1">
      <c r="B1718" s="286"/>
      <c r="C1718" s="286"/>
      <c r="D1718" s="286"/>
      <c r="E1718" s="479"/>
      <c r="F1718" s="282"/>
      <c r="G1718" s="283"/>
      <c r="H1718" s="421"/>
      <c r="I1718" s="421"/>
      <c r="J1718" s="283"/>
      <c r="K1718" s="421"/>
      <c r="L1718" s="282"/>
      <c r="N1718" s="282"/>
      <c r="S1718" s="282"/>
      <c r="T1718" s="283"/>
      <c r="U1718" s="283"/>
      <c r="V1718" s="283"/>
      <c r="W1718" s="283"/>
      <c r="X1718" s="283"/>
      <c r="Y1718" s="282"/>
      <c r="Z1718" s="282"/>
      <c r="AA1718" s="283"/>
      <c r="AB1718" s="282"/>
      <c r="AC1718" s="282"/>
      <c r="AD1718" s="282"/>
      <c r="AE1718" s="282"/>
      <c r="AF1718" s="283"/>
      <c r="AG1718" s="402"/>
      <c r="AH1718" s="283"/>
      <c r="AI1718" s="283"/>
      <c r="AJ1718" s="283"/>
      <c r="AK1718" s="283"/>
      <c r="AL1718" s="283"/>
      <c r="AM1718" s="282"/>
      <c r="AN1718" s="282"/>
      <c r="AO1718" s="282"/>
      <c r="AP1718" s="282"/>
      <c r="AQ1718" s="282"/>
      <c r="AR1718" s="282"/>
      <c r="AT1718" s="283"/>
      <c r="AU1718" s="283"/>
      <c r="AV1718" s="283"/>
      <c r="AW1718" s="283"/>
      <c r="AY1718" s="283"/>
      <c r="AZ1718" s="282"/>
      <c r="BA1718" s="283"/>
      <c r="BB1718" s="282"/>
      <c r="BC1718" s="282"/>
      <c r="BD1718" s="282"/>
      <c r="BE1718" s="283"/>
      <c r="BG1718" s="282"/>
      <c r="BH1718" s="282"/>
      <c r="BI1718" s="282"/>
      <c r="BL1718" s="421"/>
      <c r="BM1718" s="424"/>
      <c r="BN1718" s="424"/>
      <c r="BO1718" s="424"/>
      <c r="BP1718" s="424"/>
      <c r="BQ1718" s="421"/>
      <c r="BR1718" s="421"/>
      <c r="BV1718" s="282"/>
      <c r="BW1718" s="283"/>
      <c r="BY1718" s="283"/>
      <c r="BZ1718" s="283"/>
      <c r="CA1718" s="283"/>
      <c r="CB1718" s="282"/>
      <c r="CC1718" s="282"/>
      <c r="CD1718" s="282"/>
      <c r="CE1718" s="282"/>
      <c r="CG1718" s="427"/>
      <c r="CH1718" s="402"/>
      <c r="CI1718" s="424"/>
      <c r="CJ1718" s="282"/>
      <c r="CK1718" s="282"/>
      <c r="CL1718" s="283"/>
      <c r="CM1718" s="283"/>
      <c r="CP1718" s="282"/>
      <c r="DC1718" s="282"/>
      <c r="DD1718" s="282"/>
      <c r="DE1718" s="282"/>
      <c r="DF1718" s="282"/>
      <c r="DG1718" s="282"/>
      <c r="DH1718" s="282"/>
      <c r="DI1718" s="282"/>
      <c r="DJ1718" s="282"/>
      <c r="EF1718" s="495" t="str">
        <f>""&amp;(MID(数据表!AZ1718,1,MIN(FIND({"(";"（"},数据表!AZ1718&amp;"(（",1)-1)))&amp;""</f>
        <v/>
      </c>
      <c r="EG1718" s="495" t="str">
        <f>""&amp;(MID(数据表!AZ1718,1,MIN(FIND({0;1;2;3;4;5;6;7;8;9},数据表!AZ1718&amp;"1234567890",1)-1)))&amp;""</f>
        <v/>
      </c>
    </row>
    <row r="1719" spans="2:137" s="310" customFormat="1" ht="12" customHeight="1">
      <c r="B1719" s="286"/>
      <c r="C1719" s="286"/>
      <c r="D1719" s="286"/>
      <c r="E1719" s="479"/>
      <c r="F1719" s="282"/>
      <c r="G1719" s="283"/>
      <c r="H1719" s="421"/>
      <c r="I1719" s="421"/>
      <c r="J1719" s="283"/>
      <c r="K1719" s="421"/>
      <c r="L1719" s="282"/>
      <c r="N1719" s="282"/>
      <c r="S1719" s="282"/>
      <c r="T1719" s="283"/>
      <c r="U1719" s="283"/>
      <c r="V1719" s="283"/>
      <c r="W1719" s="283"/>
      <c r="X1719" s="283"/>
      <c r="Y1719" s="282"/>
      <c r="Z1719" s="282"/>
      <c r="AA1719" s="283"/>
      <c r="AB1719" s="282"/>
      <c r="AC1719" s="282"/>
      <c r="AD1719" s="282"/>
      <c r="AE1719" s="282"/>
      <c r="AF1719" s="283"/>
      <c r="AG1719" s="402"/>
      <c r="AH1719" s="283"/>
      <c r="AI1719" s="283"/>
      <c r="AJ1719" s="283"/>
      <c r="AK1719" s="283"/>
      <c r="AL1719" s="283"/>
      <c r="AM1719" s="282"/>
      <c r="AN1719" s="282"/>
      <c r="AO1719" s="282"/>
      <c r="AP1719" s="282"/>
      <c r="AQ1719" s="282"/>
      <c r="AR1719" s="282"/>
      <c r="AT1719" s="283"/>
      <c r="AU1719" s="283"/>
      <c r="AV1719" s="283"/>
      <c r="AW1719" s="283"/>
      <c r="AY1719" s="283"/>
      <c r="AZ1719" s="282"/>
      <c r="BA1719" s="283"/>
      <c r="BB1719" s="282"/>
      <c r="BC1719" s="282"/>
      <c r="BD1719" s="282"/>
      <c r="BE1719" s="283"/>
      <c r="BG1719" s="282"/>
      <c r="BH1719" s="282"/>
      <c r="BI1719" s="282"/>
      <c r="BL1719" s="421"/>
      <c r="BM1719" s="424"/>
      <c r="BN1719" s="424"/>
      <c r="BO1719" s="424"/>
      <c r="BP1719" s="424"/>
      <c r="BQ1719" s="421"/>
      <c r="BR1719" s="421"/>
      <c r="BV1719" s="282"/>
      <c r="BW1719" s="283"/>
      <c r="BY1719" s="283"/>
      <c r="BZ1719" s="283"/>
      <c r="CA1719" s="283"/>
      <c r="CB1719" s="282"/>
      <c r="CC1719" s="282"/>
      <c r="CD1719" s="282"/>
      <c r="CE1719" s="282"/>
      <c r="CG1719" s="427"/>
      <c r="CH1719" s="402"/>
      <c r="CI1719" s="424"/>
      <c r="CJ1719" s="282"/>
      <c r="CK1719" s="282"/>
      <c r="CL1719" s="283"/>
      <c r="CM1719" s="283"/>
      <c r="CP1719" s="282"/>
      <c r="DC1719" s="282"/>
      <c r="DD1719" s="282"/>
      <c r="DE1719" s="282"/>
      <c r="DF1719" s="282"/>
      <c r="DG1719" s="282"/>
      <c r="DH1719" s="282"/>
      <c r="DI1719" s="282"/>
      <c r="DJ1719" s="282"/>
      <c r="EF1719" s="495" t="str">
        <f>""&amp;(MID(数据表!AZ1719,1,MIN(FIND({"(";"（"},数据表!AZ1719&amp;"(（",1)-1)))&amp;""</f>
        <v/>
      </c>
      <c r="EG1719" s="495" t="str">
        <f>""&amp;(MID(数据表!AZ1719,1,MIN(FIND({0;1;2;3;4;5;6;7;8;9},数据表!AZ1719&amp;"1234567890",1)-1)))&amp;""</f>
        <v/>
      </c>
    </row>
    <row r="1720" spans="2:137" s="310" customFormat="1" ht="12" customHeight="1">
      <c r="B1720" s="286"/>
      <c r="C1720" s="286"/>
      <c r="D1720" s="286"/>
      <c r="E1720" s="479"/>
      <c r="F1720" s="282"/>
      <c r="G1720" s="283"/>
      <c r="H1720" s="421"/>
      <c r="I1720" s="421"/>
      <c r="J1720" s="283"/>
      <c r="K1720" s="421"/>
      <c r="L1720" s="282"/>
      <c r="N1720" s="282"/>
      <c r="S1720" s="282"/>
      <c r="T1720" s="283"/>
      <c r="U1720" s="283"/>
      <c r="V1720" s="283"/>
      <c r="W1720" s="283"/>
      <c r="X1720" s="283"/>
      <c r="Y1720" s="282"/>
      <c r="Z1720" s="282"/>
      <c r="AA1720" s="283"/>
      <c r="AB1720" s="282"/>
      <c r="AC1720" s="282"/>
      <c r="AD1720" s="282"/>
      <c r="AE1720" s="282"/>
      <c r="AF1720" s="283"/>
      <c r="AG1720" s="402"/>
      <c r="AH1720" s="283"/>
      <c r="AI1720" s="283"/>
      <c r="AJ1720" s="283"/>
      <c r="AK1720" s="283"/>
      <c r="AL1720" s="283"/>
      <c r="AM1720" s="282"/>
      <c r="AN1720" s="282"/>
      <c r="AO1720" s="282"/>
      <c r="AP1720" s="282"/>
      <c r="AQ1720" s="282"/>
      <c r="AR1720" s="282"/>
      <c r="AT1720" s="283"/>
      <c r="AU1720" s="283"/>
      <c r="AV1720" s="283"/>
      <c r="AW1720" s="283"/>
      <c r="AY1720" s="283"/>
      <c r="AZ1720" s="282"/>
      <c r="BA1720" s="283"/>
      <c r="BB1720" s="282"/>
      <c r="BC1720" s="282"/>
      <c r="BD1720" s="282"/>
      <c r="BE1720" s="283"/>
      <c r="BG1720" s="282"/>
      <c r="BH1720" s="282"/>
      <c r="BI1720" s="282"/>
      <c r="BL1720" s="421"/>
      <c r="BM1720" s="424"/>
      <c r="BN1720" s="424"/>
      <c r="BO1720" s="424"/>
      <c r="BP1720" s="424"/>
      <c r="BQ1720" s="421"/>
      <c r="BR1720" s="421"/>
      <c r="BV1720" s="282"/>
      <c r="BW1720" s="283"/>
      <c r="BY1720" s="283"/>
      <c r="BZ1720" s="283"/>
      <c r="CA1720" s="283"/>
      <c r="CB1720" s="282"/>
      <c r="CC1720" s="282"/>
      <c r="CD1720" s="282"/>
      <c r="CE1720" s="282"/>
      <c r="CG1720" s="427"/>
      <c r="CH1720" s="402"/>
      <c r="CI1720" s="424"/>
      <c r="CJ1720" s="282"/>
      <c r="CK1720" s="282"/>
      <c r="CL1720" s="283"/>
      <c r="CM1720" s="283"/>
      <c r="CP1720" s="282"/>
      <c r="DC1720" s="282"/>
      <c r="DD1720" s="282"/>
      <c r="DE1720" s="282"/>
      <c r="DF1720" s="282"/>
      <c r="DG1720" s="282"/>
      <c r="DH1720" s="282"/>
      <c r="DI1720" s="282"/>
      <c r="DJ1720" s="282"/>
      <c r="EF1720" s="495" t="str">
        <f>""&amp;(MID(数据表!AZ1720,1,MIN(FIND({"(";"（"},数据表!AZ1720&amp;"(（",1)-1)))&amp;""</f>
        <v/>
      </c>
      <c r="EG1720" s="495" t="str">
        <f>""&amp;(MID(数据表!AZ1720,1,MIN(FIND({0;1;2;3;4;5;6;7;8;9},数据表!AZ1720&amp;"1234567890",1)-1)))&amp;""</f>
        <v/>
      </c>
    </row>
    <row r="1721" spans="2:137" s="310" customFormat="1" ht="12" customHeight="1">
      <c r="B1721" s="286"/>
      <c r="C1721" s="286"/>
      <c r="D1721" s="286"/>
      <c r="E1721" s="479"/>
      <c r="F1721" s="282"/>
      <c r="G1721" s="283"/>
      <c r="H1721" s="421"/>
      <c r="I1721" s="421"/>
      <c r="J1721" s="283"/>
      <c r="K1721" s="421"/>
      <c r="L1721" s="282"/>
      <c r="N1721" s="282"/>
      <c r="S1721" s="282"/>
      <c r="T1721" s="283"/>
      <c r="U1721" s="283"/>
      <c r="V1721" s="283"/>
      <c r="W1721" s="283"/>
      <c r="X1721" s="283"/>
      <c r="Y1721" s="282"/>
      <c r="Z1721" s="282"/>
      <c r="AA1721" s="283"/>
      <c r="AB1721" s="282"/>
      <c r="AC1721" s="282"/>
      <c r="AD1721" s="282"/>
      <c r="AE1721" s="282"/>
      <c r="AF1721" s="283"/>
      <c r="AG1721" s="402"/>
      <c r="AH1721" s="283"/>
      <c r="AI1721" s="283"/>
      <c r="AJ1721" s="283"/>
      <c r="AK1721" s="283"/>
      <c r="AL1721" s="283"/>
      <c r="AM1721" s="282"/>
      <c r="AN1721" s="282"/>
      <c r="AO1721" s="282"/>
      <c r="AP1721" s="282"/>
      <c r="AQ1721" s="282"/>
      <c r="AR1721" s="282"/>
      <c r="AT1721" s="283"/>
      <c r="AU1721" s="283"/>
      <c r="AV1721" s="283"/>
      <c r="AW1721" s="283"/>
      <c r="AY1721" s="283"/>
      <c r="AZ1721" s="282"/>
      <c r="BA1721" s="283"/>
      <c r="BB1721" s="282"/>
      <c r="BC1721" s="282"/>
      <c r="BD1721" s="282"/>
      <c r="BE1721" s="283"/>
      <c r="BG1721" s="282"/>
      <c r="BH1721" s="282"/>
      <c r="BI1721" s="282"/>
      <c r="BL1721" s="421"/>
      <c r="BM1721" s="424"/>
      <c r="BN1721" s="424"/>
      <c r="BO1721" s="424"/>
      <c r="BP1721" s="424"/>
      <c r="BQ1721" s="421"/>
      <c r="BR1721" s="421"/>
      <c r="BV1721" s="282"/>
      <c r="BW1721" s="283"/>
      <c r="BY1721" s="283"/>
      <c r="BZ1721" s="283"/>
      <c r="CA1721" s="283"/>
      <c r="CB1721" s="282"/>
      <c r="CC1721" s="282"/>
      <c r="CD1721" s="282"/>
      <c r="CE1721" s="282"/>
      <c r="CG1721" s="427"/>
      <c r="CH1721" s="402"/>
      <c r="CI1721" s="424"/>
      <c r="CJ1721" s="282"/>
      <c r="CK1721" s="282"/>
      <c r="CL1721" s="283"/>
      <c r="CM1721" s="283"/>
      <c r="CP1721" s="282"/>
      <c r="DC1721" s="282"/>
      <c r="DD1721" s="282"/>
      <c r="DE1721" s="282"/>
      <c r="DF1721" s="282"/>
      <c r="DG1721" s="282"/>
      <c r="DH1721" s="282"/>
      <c r="DI1721" s="282"/>
      <c r="DJ1721" s="282"/>
      <c r="EF1721" s="495" t="str">
        <f>""&amp;(MID(数据表!AZ1721,1,MIN(FIND({"(";"（"},数据表!AZ1721&amp;"(（",1)-1)))&amp;""</f>
        <v/>
      </c>
      <c r="EG1721" s="495" t="str">
        <f>""&amp;(MID(数据表!AZ1721,1,MIN(FIND({0;1;2;3;4;5;6;7;8;9},数据表!AZ1721&amp;"1234567890",1)-1)))&amp;""</f>
        <v/>
      </c>
    </row>
    <row r="1722" spans="2:137" s="310" customFormat="1" ht="12" customHeight="1">
      <c r="B1722" s="286"/>
      <c r="C1722" s="286"/>
      <c r="D1722" s="286"/>
      <c r="E1722" s="479"/>
      <c r="F1722" s="282"/>
      <c r="G1722" s="283"/>
      <c r="H1722" s="421"/>
      <c r="I1722" s="421"/>
      <c r="J1722" s="283"/>
      <c r="K1722" s="421"/>
      <c r="L1722" s="282"/>
      <c r="N1722" s="282"/>
      <c r="S1722" s="282"/>
      <c r="T1722" s="283"/>
      <c r="U1722" s="283"/>
      <c r="V1722" s="283"/>
      <c r="W1722" s="283"/>
      <c r="X1722" s="283"/>
      <c r="Y1722" s="282"/>
      <c r="Z1722" s="282"/>
      <c r="AA1722" s="283"/>
      <c r="AB1722" s="282"/>
      <c r="AC1722" s="282"/>
      <c r="AD1722" s="282"/>
      <c r="AE1722" s="282"/>
      <c r="AF1722" s="283"/>
      <c r="AG1722" s="402"/>
      <c r="AH1722" s="283"/>
      <c r="AI1722" s="283"/>
      <c r="AJ1722" s="283"/>
      <c r="AK1722" s="283"/>
      <c r="AL1722" s="283"/>
      <c r="AM1722" s="282"/>
      <c r="AN1722" s="282"/>
      <c r="AO1722" s="282"/>
      <c r="AP1722" s="282"/>
      <c r="AQ1722" s="282"/>
      <c r="AR1722" s="282"/>
      <c r="AT1722" s="283"/>
      <c r="AU1722" s="283"/>
      <c r="AV1722" s="283"/>
      <c r="AW1722" s="283"/>
      <c r="AY1722" s="283"/>
      <c r="AZ1722" s="282"/>
      <c r="BA1722" s="283"/>
      <c r="BB1722" s="282"/>
      <c r="BC1722" s="282"/>
      <c r="BD1722" s="282"/>
      <c r="BE1722" s="283"/>
      <c r="BG1722" s="282"/>
      <c r="BH1722" s="282"/>
      <c r="BI1722" s="282"/>
      <c r="BL1722" s="421"/>
      <c r="BM1722" s="424"/>
      <c r="BN1722" s="424"/>
      <c r="BO1722" s="424"/>
      <c r="BP1722" s="424"/>
      <c r="BQ1722" s="421"/>
      <c r="BR1722" s="421"/>
      <c r="BV1722" s="282"/>
      <c r="BW1722" s="283"/>
      <c r="BY1722" s="283"/>
      <c r="BZ1722" s="283"/>
      <c r="CA1722" s="283"/>
      <c r="CB1722" s="282"/>
      <c r="CC1722" s="282"/>
      <c r="CD1722" s="282"/>
      <c r="CE1722" s="282"/>
      <c r="CG1722" s="427"/>
      <c r="CH1722" s="402"/>
      <c r="CI1722" s="424"/>
      <c r="CJ1722" s="282"/>
      <c r="CK1722" s="282"/>
      <c r="CL1722" s="283"/>
      <c r="CM1722" s="283"/>
      <c r="CP1722" s="282"/>
      <c r="DC1722" s="282"/>
      <c r="DD1722" s="282"/>
      <c r="DE1722" s="282"/>
      <c r="DF1722" s="282"/>
      <c r="DG1722" s="282"/>
      <c r="DH1722" s="282"/>
      <c r="DI1722" s="282"/>
      <c r="DJ1722" s="282"/>
      <c r="EF1722" s="495" t="str">
        <f>""&amp;(MID(数据表!AZ1722,1,MIN(FIND({"(";"（"},数据表!AZ1722&amp;"(（",1)-1)))&amp;""</f>
        <v/>
      </c>
      <c r="EG1722" s="495" t="str">
        <f>""&amp;(MID(数据表!AZ1722,1,MIN(FIND({0;1;2;3;4;5;6;7;8;9},数据表!AZ1722&amp;"1234567890",1)-1)))&amp;""</f>
        <v/>
      </c>
    </row>
    <row r="1723" spans="2:137" s="310" customFormat="1" ht="12" customHeight="1">
      <c r="B1723" s="286"/>
      <c r="C1723" s="286"/>
      <c r="D1723" s="286"/>
      <c r="E1723" s="479"/>
      <c r="F1723" s="282"/>
      <c r="G1723" s="283"/>
      <c r="H1723" s="421"/>
      <c r="I1723" s="421"/>
      <c r="J1723" s="283"/>
      <c r="K1723" s="421"/>
      <c r="L1723" s="282"/>
      <c r="N1723" s="282"/>
      <c r="S1723" s="282"/>
      <c r="T1723" s="283"/>
      <c r="U1723" s="283"/>
      <c r="V1723" s="283"/>
      <c r="W1723" s="283"/>
      <c r="X1723" s="283"/>
      <c r="Y1723" s="282"/>
      <c r="Z1723" s="282"/>
      <c r="AA1723" s="283"/>
      <c r="AB1723" s="282"/>
      <c r="AC1723" s="282"/>
      <c r="AD1723" s="282"/>
      <c r="AE1723" s="282"/>
      <c r="AF1723" s="283"/>
      <c r="AG1723" s="402"/>
      <c r="AH1723" s="283"/>
      <c r="AI1723" s="283"/>
      <c r="AJ1723" s="283"/>
      <c r="AK1723" s="283"/>
      <c r="AL1723" s="283"/>
      <c r="AM1723" s="282"/>
      <c r="AN1723" s="282"/>
      <c r="AO1723" s="282"/>
      <c r="AP1723" s="282"/>
      <c r="AQ1723" s="282"/>
      <c r="AR1723" s="282"/>
      <c r="AT1723" s="283"/>
      <c r="AU1723" s="283"/>
      <c r="AV1723" s="283"/>
      <c r="AW1723" s="283"/>
      <c r="AY1723" s="283"/>
      <c r="AZ1723" s="282"/>
      <c r="BA1723" s="283"/>
      <c r="BB1723" s="282"/>
      <c r="BC1723" s="282"/>
      <c r="BD1723" s="282"/>
      <c r="BE1723" s="283"/>
      <c r="BG1723" s="282"/>
      <c r="BH1723" s="282"/>
      <c r="BI1723" s="282"/>
      <c r="BL1723" s="421"/>
      <c r="BM1723" s="424"/>
      <c r="BN1723" s="424"/>
      <c r="BO1723" s="424"/>
      <c r="BP1723" s="424"/>
      <c r="BQ1723" s="421"/>
      <c r="BR1723" s="421"/>
      <c r="BV1723" s="282"/>
      <c r="BW1723" s="283"/>
      <c r="BY1723" s="283"/>
      <c r="BZ1723" s="283"/>
      <c r="CA1723" s="283"/>
      <c r="CB1723" s="282"/>
      <c r="CC1723" s="282"/>
      <c r="CD1723" s="282"/>
      <c r="CE1723" s="282"/>
      <c r="CG1723" s="427"/>
      <c r="CH1723" s="402"/>
      <c r="CI1723" s="424"/>
      <c r="CJ1723" s="282"/>
      <c r="CK1723" s="282"/>
      <c r="CL1723" s="283"/>
      <c r="CM1723" s="283"/>
      <c r="CP1723" s="282"/>
      <c r="DC1723" s="282"/>
      <c r="DD1723" s="282"/>
      <c r="DE1723" s="282"/>
      <c r="DF1723" s="282"/>
      <c r="DG1723" s="282"/>
      <c r="DH1723" s="282"/>
      <c r="DI1723" s="282"/>
      <c r="DJ1723" s="282"/>
      <c r="EF1723" s="495" t="str">
        <f>""&amp;(MID(数据表!AZ1723,1,MIN(FIND({"(";"（"},数据表!AZ1723&amp;"(（",1)-1)))&amp;""</f>
        <v/>
      </c>
      <c r="EG1723" s="495" t="str">
        <f>""&amp;(MID(数据表!AZ1723,1,MIN(FIND({0;1;2;3;4;5;6;7;8;9},数据表!AZ1723&amp;"1234567890",1)-1)))&amp;""</f>
        <v/>
      </c>
    </row>
    <row r="1724" spans="2:137" s="310" customFormat="1" ht="12" customHeight="1">
      <c r="B1724" s="286"/>
      <c r="C1724" s="286"/>
      <c r="D1724" s="286"/>
      <c r="E1724" s="479"/>
      <c r="F1724" s="282"/>
      <c r="G1724" s="283"/>
      <c r="H1724" s="421"/>
      <c r="I1724" s="421"/>
      <c r="J1724" s="283"/>
      <c r="K1724" s="421"/>
      <c r="L1724" s="282"/>
      <c r="N1724" s="282"/>
      <c r="S1724" s="282"/>
      <c r="T1724" s="283"/>
      <c r="U1724" s="283"/>
      <c r="V1724" s="283"/>
      <c r="W1724" s="283"/>
      <c r="X1724" s="283"/>
      <c r="Y1724" s="282"/>
      <c r="Z1724" s="282"/>
      <c r="AA1724" s="283"/>
      <c r="AB1724" s="282"/>
      <c r="AC1724" s="282"/>
      <c r="AD1724" s="282"/>
      <c r="AE1724" s="282"/>
      <c r="AF1724" s="283"/>
      <c r="AG1724" s="402"/>
      <c r="AH1724" s="283"/>
      <c r="AI1724" s="283"/>
      <c r="AJ1724" s="283"/>
      <c r="AK1724" s="283"/>
      <c r="AL1724" s="283"/>
      <c r="AM1724" s="282"/>
      <c r="AN1724" s="282"/>
      <c r="AO1724" s="282"/>
      <c r="AP1724" s="282"/>
      <c r="AQ1724" s="282"/>
      <c r="AR1724" s="282"/>
      <c r="AT1724" s="283"/>
      <c r="AU1724" s="283"/>
      <c r="AV1724" s="283"/>
      <c r="AW1724" s="283"/>
      <c r="AY1724" s="283"/>
      <c r="AZ1724" s="282"/>
      <c r="BA1724" s="283"/>
      <c r="BB1724" s="282"/>
      <c r="BC1724" s="282"/>
      <c r="BD1724" s="282"/>
      <c r="BE1724" s="283"/>
      <c r="BG1724" s="282"/>
      <c r="BH1724" s="282"/>
      <c r="BI1724" s="282"/>
      <c r="BL1724" s="421"/>
      <c r="BM1724" s="424"/>
      <c r="BN1724" s="424"/>
      <c r="BO1724" s="424"/>
      <c r="BP1724" s="424"/>
      <c r="BQ1724" s="421"/>
      <c r="BR1724" s="421"/>
      <c r="BV1724" s="282"/>
      <c r="BW1724" s="283"/>
      <c r="BY1724" s="283"/>
      <c r="BZ1724" s="283"/>
      <c r="CA1724" s="283"/>
      <c r="CB1724" s="282"/>
      <c r="CC1724" s="282"/>
      <c r="CD1724" s="282"/>
      <c r="CE1724" s="282"/>
      <c r="CG1724" s="427"/>
      <c r="CH1724" s="402"/>
      <c r="CI1724" s="424"/>
      <c r="CJ1724" s="282"/>
      <c r="CK1724" s="282"/>
      <c r="CL1724" s="283"/>
      <c r="CM1724" s="283"/>
      <c r="CP1724" s="282"/>
      <c r="DC1724" s="282"/>
      <c r="DD1724" s="282"/>
      <c r="DE1724" s="282"/>
      <c r="DF1724" s="282"/>
      <c r="DG1724" s="282"/>
      <c r="DH1724" s="282"/>
      <c r="DI1724" s="282"/>
      <c r="DJ1724" s="282"/>
      <c r="EF1724" s="495" t="str">
        <f>""&amp;(MID(数据表!AZ1724,1,MIN(FIND({"(";"（"},数据表!AZ1724&amp;"(（",1)-1)))&amp;""</f>
        <v/>
      </c>
      <c r="EG1724" s="495" t="str">
        <f>""&amp;(MID(数据表!AZ1724,1,MIN(FIND({0;1;2;3;4;5;6;7;8;9},数据表!AZ1724&amp;"1234567890",1)-1)))&amp;""</f>
        <v/>
      </c>
    </row>
    <row r="1725" spans="2:137" s="310" customFormat="1" ht="12" customHeight="1">
      <c r="B1725" s="286"/>
      <c r="C1725" s="286"/>
      <c r="D1725" s="286"/>
      <c r="E1725" s="479"/>
      <c r="F1725" s="282"/>
      <c r="G1725" s="283"/>
      <c r="H1725" s="421"/>
      <c r="I1725" s="421"/>
      <c r="J1725" s="283"/>
      <c r="K1725" s="421"/>
      <c r="L1725" s="282"/>
      <c r="N1725" s="282"/>
      <c r="S1725" s="282"/>
      <c r="T1725" s="283"/>
      <c r="U1725" s="283"/>
      <c r="V1725" s="283"/>
      <c r="W1725" s="283"/>
      <c r="X1725" s="283"/>
      <c r="Y1725" s="282"/>
      <c r="Z1725" s="282"/>
      <c r="AA1725" s="283"/>
      <c r="AB1725" s="282"/>
      <c r="AC1725" s="282"/>
      <c r="AD1725" s="282"/>
      <c r="AE1725" s="282"/>
      <c r="AF1725" s="283"/>
      <c r="AG1725" s="402"/>
      <c r="AH1725" s="283"/>
      <c r="AI1725" s="283"/>
      <c r="AJ1725" s="283"/>
      <c r="AK1725" s="283"/>
      <c r="AL1725" s="283"/>
      <c r="AM1725" s="282"/>
      <c r="AN1725" s="282"/>
      <c r="AO1725" s="282"/>
      <c r="AP1725" s="282"/>
      <c r="AQ1725" s="282"/>
      <c r="AR1725" s="282"/>
      <c r="AT1725" s="283"/>
      <c r="AU1725" s="283"/>
      <c r="AV1725" s="283"/>
      <c r="AW1725" s="283"/>
      <c r="AY1725" s="283"/>
      <c r="AZ1725" s="282"/>
      <c r="BA1725" s="283"/>
      <c r="BB1725" s="282"/>
      <c r="BC1725" s="282"/>
      <c r="BD1725" s="282"/>
      <c r="BE1725" s="283"/>
      <c r="BG1725" s="282"/>
      <c r="BH1725" s="282"/>
      <c r="BI1725" s="282"/>
      <c r="BL1725" s="421"/>
      <c r="BM1725" s="424"/>
      <c r="BN1725" s="424"/>
      <c r="BO1725" s="424"/>
      <c r="BP1725" s="424"/>
      <c r="BQ1725" s="421"/>
      <c r="BR1725" s="421"/>
      <c r="BV1725" s="282"/>
      <c r="BW1725" s="283"/>
      <c r="BY1725" s="283"/>
      <c r="BZ1725" s="283"/>
      <c r="CA1725" s="283"/>
      <c r="CB1725" s="282"/>
      <c r="CC1725" s="282"/>
      <c r="CD1725" s="282"/>
      <c r="CE1725" s="282"/>
      <c r="CG1725" s="427"/>
      <c r="CH1725" s="402"/>
      <c r="CI1725" s="424"/>
      <c r="CJ1725" s="282"/>
      <c r="CK1725" s="282"/>
      <c r="CL1725" s="283"/>
      <c r="CM1725" s="283"/>
      <c r="CP1725" s="282"/>
      <c r="DC1725" s="282"/>
      <c r="DD1725" s="282"/>
      <c r="DE1725" s="282"/>
      <c r="DF1725" s="282"/>
      <c r="DG1725" s="282"/>
      <c r="DH1725" s="282"/>
      <c r="DI1725" s="282"/>
      <c r="DJ1725" s="282"/>
      <c r="EF1725" s="495" t="str">
        <f>""&amp;(MID(数据表!AZ1725,1,MIN(FIND({"(";"（"},数据表!AZ1725&amp;"(（",1)-1)))&amp;""</f>
        <v/>
      </c>
      <c r="EG1725" s="495" t="str">
        <f>""&amp;(MID(数据表!AZ1725,1,MIN(FIND({0;1;2;3;4;5;6;7;8;9},数据表!AZ1725&amp;"1234567890",1)-1)))&amp;""</f>
        <v/>
      </c>
    </row>
    <row r="1726" spans="2:137" s="310" customFormat="1" ht="12" customHeight="1">
      <c r="B1726" s="286"/>
      <c r="C1726" s="286"/>
      <c r="D1726" s="286"/>
      <c r="E1726" s="479"/>
      <c r="F1726" s="282"/>
      <c r="G1726" s="283"/>
      <c r="H1726" s="421"/>
      <c r="I1726" s="421"/>
      <c r="J1726" s="283"/>
      <c r="K1726" s="421"/>
      <c r="L1726" s="282"/>
      <c r="N1726" s="282"/>
      <c r="S1726" s="282"/>
      <c r="T1726" s="283"/>
      <c r="U1726" s="283"/>
      <c r="V1726" s="283"/>
      <c r="W1726" s="283"/>
      <c r="X1726" s="283"/>
      <c r="Y1726" s="282"/>
      <c r="Z1726" s="282"/>
      <c r="AA1726" s="283"/>
      <c r="AB1726" s="282"/>
      <c r="AC1726" s="282"/>
      <c r="AD1726" s="282"/>
      <c r="AE1726" s="282"/>
      <c r="AF1726" s="283"/>
      <c r="AG1726" s="402"/>
      <c r="AH1726" s="283"/>
      <c r="AI1726" s="283"/>
      <c r="AJ1726" s="283"/>
      <c r="AK1726" s="283"/>
      <c r="AL1726" s="283"/>
      <c r="AM1726" s="282"/>
      <c r="AN1726" s="282"/>
      <c r="AO1726" s="282"/>
      <c r="AP1726" s="282"/>
      <c r="AQ1726" s="282"/>
      <c r="AR1726" s="282"/>
      <c r="AT1726" s="283"/>
      <c r="AU1726" s="283"/>
      <c r="AV1726" s="283"/>
      <c r="AW1726" s="283"/>
      <c r="AY1726" s="283"/>
      <c r="AZ1726" s="282"/>
      <c r="BA1726" s="283"/>
      <c r="BB1726" s="282"/>
      <c r="BC1726" s="282"/>
      <c r="BD1726" s="282"/>
      <c r="BE1726" s="283"/>
      <c r="BG1726" s="282"/>
      <c r="BH1726" s="282"/>
      <c r="BI1726" s="282"/>
      <c r="BL1726" s="421"/>
      <c r="BM1726" s="424"/>
      <c r="BN1726" s="424"/>
      <c r="BO1726" s="424"/>
      <c r="BP1726" s="424"/>
      <c r="BQ1726" s="421"/>
      <c r="BR1726" s="421"/>
      <c r="BV1726" s="282"/>
      <c r="BW1726" s="283"/>
      <c r="BY1726" s="283"/>
      <c r="BZ1726" s="283"/>
      <c r="CA1726" s="283"/>
      <c r="CB1726" s="282"/>
      <c r="CC1726" s="282"/>
      <c r="CD1726" s="282"/>
      <c r="CE1726" s="282"/>
      <c r="CG1726" s="427"/>
      <c r="CH1726" s="402"/>
      <c r="CI1726" s="424"/>
      <c r="CJ1726" s="282"/>
      <c r="CK1726" s="282"/>
      <c r="CL1726" s="283"/>
      <c r="CM1726" s="283"/>
      <c r="CP1726" s="282"/>
      <c r="DC1726" s="282"/>
      <c r="DD1726" s="282"/>
      <c r="DE1726" s="282"/>
      <c r="DF1726" s="282"/>
      <c r="DG1726" s="282"/>
      <c r="DH1726" s="282"/>
      <c r="DI1726" s="282"/>
      <c r="DJ1726" s="282"/>
      <c r="EF1726" s="495" t="str">
        <f>""&amp;(MID(数据表!AZ1726,1,MIN(FIND({"(";"（"},数据表!AZ1726&amp;"(（",1)-1)))&amp;""</f>
        <v/>
      </c>
      <c r="EG1726" s="495" t="str">
        <f>""&amp;(MID(数据表!AZ1726,1,MIN(FIND({0;1;2;3;4;5;6;7;8;9},数据表!AZ1726&amp;"1234567890",1)-1)))&amp;""</f>
        <v/>
      </c>
    </row>
    <row r="1727" spans="2:137" s="310" customFormat="1" ht="12" customHeight="1">
      <c r="B1727" s="286"/>
      <c r="C1727" s="286"/>
      <c r="D1727" s="286"/>
      <c r="E1727" s="479"/>
      <c r="F1727" s="282"/>
      <c r="G1727" s="283"/>
      <c r="H1727" s="421"/>
      <c r="I1727" s="421"/>
      <c r="J1727" s="283"/>
      <c r="K1727" s="421"/>
      <c r="L1727" s="282"/>
      <c r="N1727" s="282"/>
      <c r="S1727" s="282"/>
      <c r="T1727" s="283"/>
      <c r="U1727" s="283"/>
      <c r="V1727" s="283"/>
      <c r="W1727" s="283"/>
      <c r="X1727" s="283"/>
      <c r="Y1727" s="282"/>
      <c r="Z1727" s="282"/>
      <c r="AA1727" s="283"/>
      <c r="AB1727" s="282"/>
      <c r="AC1727" s="282"/>
      <c r="AD1727" s="282"/>
      <c r="AE1727" s="282"/>
      <c r="AF1727" s="283"/>
      <c r="AG1727" s="402"/>
      <c r="AH1727" s="283"/>
      <c r="AI1727" s="283"/>
      <c r="AJ1727" s="283"/>
      <c r="AK1727" s="283"/>
      <c r="AL1727" s="283"/>
      <c r="AM1727" s="282"/>
      <c r="AN1727" s="282"/>
      <c r="AO1727" s="282"/>
      <c r="AP1727" s="282"/>
      <c r="AQ1727" s="282"/>
      <c r="AR1727" s="282"/>
      <c r="AT1727" s="283"/>
      <c r="AU1727" s="283"/>
      <c r="AV1727" s="283"/>
      <c r="AW1727" s="283"/>
      <c r="AY1727" s="283"/>
      <c r="AZ1727" s="282"/>
      <c r="BA1727" s="283"/>
      <c r="BB1727" s="282"/>
      <c r="BC1727" s="282"/>
      <c r="BD1727" s="282"/>
      <c r="BE1727" s="283"/>
      <c r="BG1727" s="282"/>
      <c r="BH1727" s="282"/>
      <c r="BI1727" s="282"/>
      <c r="BL1727" s="421"/>
      <c r="BM1727" s="424"/>
      <c r="BN1727" s="424"/>
      <c r="BO1727" s="424"/>
      <c r="BP1727" s="424"/>
      <c r="BQ1727" s="421"/>
      <c r="BR1727" s="421"/>
      <c r="BV1727" s="282"/>
      <c r="BW1727" s="283"/>
      <c r="BY1727" s="283"/>
      <c r="BZ1727" s="283"/>
      <c r="CA1727" s="283"/>
      <c r="CB1727" s="282"/>
      <c r="CC1727" s="282"/>
      <c r="CD1727" s="282"/>
      <c r="CE1727" s="282"/>
      <c r="CG1727" s="427"/>
      <c r="CH1727" s="402"/>
      <c r="CI1727" s="424"/>
      <c r="CJ1727" s="282"/>
      <c r="CK1727" s="282"/>
      <c r="CL1727" s="283"/>
      <c r="CM1727" s="283"/>
      <c r="CP1727" s="282"/>
      <c r="DC1727" s="282"/>
      <c r="DD1727" s="282"/>
      <c r="DE1727" s="282"/>
      <c r="DF1727" s="282"/>
      <c r="DG1727" s="282"/>
      <c r="DH1727" s="282"/>
      <c r="DI1727" s="282"/>
      <c r="DJ1727" s="282"/>
      <c r="EF1727" s="495" t="str">
        <f>""&amp;(MID(数据表!AZ1727,1,MIN(FIND({"(";"（"},数据表!AZ1727&amp;"(（",1)-1)))&amp;""</f>
        <v/>
      </c>
      <c r="EG1727" s="495" t="str">
        <f>""&amp;(MID(数据表!AZ1727,1,MIN(FIND({0;1;2;3;4;5;6;7;8;9},数据表!AZ1727&amp;"1234567890",1)-1)))&amp;""</f>
        <v/>
      </c>
    </row>
    <row r="1728" spans="2:137" s="310" customFormat="1" ht="12" customHeight="1">
      <c r="B1728" s="286"/>
      <c r="C1728" s="286"/>
      <c r="D1728" s="286"/>
      <c r="E1728" s="479"/>
      <c r="F1728" s="282"/>
      <c r="G1728" s="283"/>
      <c r="H1728" s="421"/>
      <c r="I1728" s="421"/>
      <c r="J1728" s="283"/>
      <c r="K1728" s="421"/>
      <c r="L1728" s="282"/>
      <c r="N1728" s="282"/>
      <c r="S1728" s="282"/>
      <c r="T1728" s="283"/>
      <c r="U1728" s="283"/>
      <c r="V1728" s="283"/>
      <c r="W1728" s="283"/>
      <c r="X1728" s="283"/>
      <c r="Y1728" s="282"/>
      <c r="Z1728" s="282"/>
      <c r="AA1728" s="283"/>
      <c r="AB1728" s="282"/>
      <c r="AC1728" s="282"/>
      <c r="AD1728" s="282"/>
      <c r="AE1728" s="282"/>
      <c r="AF1728" s="283"/>
      <c r="AG1728" s="402"/>
      <c r="AH1728" s="283"/>
      <c r="AI1728" s="283"/>
      <c r="AJ1728" s="283"/>
      <c r="AK1728" s="283"/>
      <c r="AL1728" s="283"/>
      <c r="AM1728" s="282"/>
      <c r="AN1728" s="282"/>
      <c r="AO1728" s="282"/>
      <c r="AP1728" s="282"/>
      <c r="AQ1728" s="282"/>
      <c r="AR1728" s="282"/>
      <c r="AT1728" s="283"/>
      <c r="AU1728" s="283"/>
      <c r="AV1728" s="283"/>
      <c r="AW1728" s="283"/>
      <c r="AY1728" s="283"/>
      <c r="AZ1728" s="282"/>
      <c r="BA1728" s="283"/>
      <c r="BB1728" s="282"/>
      <c r="BC1728" s="282"/>
      <c r="BD1728" s="282"/>
      <c r="BE1728" s="283"/>
      <c r="BG1728" s="282"/>
      <c r="BH1728" s="282"/>
      <c r="BI1728" s="282"/>
      <c r="BL1728" s="421"/>
      <c r="BM1728" s="424"/>
      <c r="BN1728" s="424"/>
      <c r="BO1728" s="424"/>
      <c r="BP1728" s="424"/>
      <c r="BQ1728" s="421"/>
      <c r="BR1728" s="421"/>
      <c r="BV1728" s="282"/>
      <c r="BW1728" s="283"/>
      <c r="BY1728" s="283"/>
      <c r="BZ1728" s="283"/>
      <c r="CA1728" s="283"/>
      <c r="CB1728" s="282"/>
      <c r="CC1728" s="282"/>
      <c r="CD1728" s="282"/>
      <c r="CE1728" s="282"/>
      <c r="CG1728" s="427"/>
      <c r="CH1728" s="402"/>
      <c r="CI1728" s="424"/>
      <c r="CJ1728" s="282"/>
      <c r="CK1728" s="282"/>
      <c r="CL1728" s="283"/>
      <c r="CM1728" s="283"/>
      <c r="CP1728" s="282"/>
      <c r="DC1728" s="282"/>
      <c r="DD1728" s="282"/>
      <c r="DE1728" s="282"/>
      <c r="DF1728" s="282"/>
      <c r="DG1728" s="282"/>
      <c r="DH1728" s="282"/>
      <c r="DI1728" s="282"/>
      <c r="DJ1728" s="282"/>
      <c r="EF1728" s="495" t="str">
        <f>""&amp;(MID(数据表!AZ1728,1,MIN(FIND({"(";"（"},数据表!AZ1728&amp;"(（",1)-1)))&amp;""</f>
        <v/>
      </c>
      <c r="EG1728" s="495" t="str">
        <f>""&amp;(MID(数据表!AZ1728,1,MIN(FIND({0;1;2;3;4;5;6;7;8;9},数据表!AZ1728&amp;"1234567890",1)-1)))&amp;""</f>
        <v/>
      </c>
    </row>
    <row r="1729" spans="2:137" s="310" customFormat="1" ht="12" customHeight="1">
      <c r="B1729" s="286"/>
      <c r="C1729" s="286"/>
      <c r="D1729" s="286"/>
      <c r="E1729" s="479"/>
      <c r="F1729" s="282"/>
      <c r="G1729" s="283"/>
      <c r="H1729" s="421"/>
      <c r="I1729" s="421"/>
      <c r="J1729" s="283"/>
      <c r="K1729" s="421"/>
      <c r="L1729" s="282"/>
      <c r="N1729" s="282"/>
      <c r="S1729" s="282"/>
      <c r="T1729" s="283"/>
      <c r="U1729" s="283"/>
      <c r="V1729" s="283"/>
      <c r="W1729" s="283"/>
      <c r="X1729" s="283"/>
      <c r="Y1729" s="282"/>
      <c r="Z1729" s="282"/>
      <c r="AA1729" s="283"/>
      <c r="AB1729" s="282"/>
      <c r="AC1729" s="282"/>
      <c r="AD1729" s="282"/>
      <c r="AE1729" s="282"/>
      <c r="AF1729" s="283"/>
      <c r="AG1729" s="402"/>
      <c r="AH1729" s="283"/>
      <c r="AI1729" s="283"/>
      <c r="AJ1729" s="283"/>
      <c r="AK1729" s="283"/>
      <c r="AL1729" s="283"/>
      <c r="AM1729" s="282"/>
      <c r="AN1729" s="282"/>
      <c r="AO1729" s="282"/>
      <c r="AP1729" s="282"/>
      <c r="AQ1729" s="282"/>
      <c r="AR1729" s="282"/>
      <c r="AT1729" s="283"/>
      <c r="AU1729" s="283"/>
      <c r="AV1729" s="283"/>
      <c r="AW1729" s="283"/>
      <c r="AY1729" s="283"/>
      <c r="AZ1729" s="282"/>
      <c r="BA1729" s="283"/>
      <c r="BB1729" s="282"/>
      <c r="BC1729" s="282"/>
      <c r="BD1729" s="282"/>
      <c r="BE1729" s="283"/>
      <c r="BG1729" s="282"/>
      <c r="BH1729" s="282"/>
      <c r="BI1729" s="282"/>
      <c r="BL1729" s="421"/>
      <c r="BM1729" s="424"/>
      <c r="BN1729" s="424"/>
      <c r="BO1729" s="424"/>
      <c r="BP1729" s="424"/>
      <c r="BQ1729" s="421"/>
      <c r="BR1729" s="421"/>
      <c r="BV1729" s="282"/>
      <c r="BW1729" s="283"/>
      <c r="BY1729" s="283"/>
      <c r="BZ1729" s="283"/>
      <c r="CA1729" s="283"/>
      <c r="CB1729" s="282"/>
      <c r="CC1729" s="282"/>
      <c r="CD1729" s="282"/>
      <c r="CE1729" s="282"/>
      <c r="CG1729" s="427"/>
      <c r="CH1729" s="402"/>
      <c r="CI1729" s="424"/>
      <c r="CJ1729" s="282"/>
      <c r="CK1729" s="282"/>
      <c r="CL1729" s="283"/>
      <c r="CM1729" s="283"/>
      <c r="CP1729" s="282"/>
      <c r="DC1729" s="282"/>
      <c r="DD1729" s="282"/>
      <c r="DE1729" s="282"/>
      <c r="DF1729" s="282"/>
      <c r="DG1729" s="282"/>
      <c r="DH1729" s="282"/>
      <c r="DI1729" s="282"/>
      <c r="DJ1729" s="282"/>
      <c r="EF1729" s="495" t="str">
        <f>""&amp;(MID(数据表!AZ1729,1,MIN(FIND({"(";"（"},数据表!AZ1729&amp;"(（",1)-1)))&amp;""</f>
        <v/>
      </c>
      <c r="EG1729" s="495" t="str">
        <f>""&amp;(MID(数据表!AZ1729,1,MIN(FIND({0;1;2;3;4;5;6;7;8;9},数据表!AZ1729&amp;"1234567890",1)-1)))&amp;""</f>
        <v/>
      </c>
    </row>
    <row r="1730" spans="2:137" s="310" customFormat="1" ht="12" customHeight="1">
      <c r="B1730" s="286"/>
      <c r="C1730" s="286"/>
      <c r="D1730" s="286"/>
      <c r="E1730" s="479"/>
      <c r="F1730" s="282"/>
      <c r="G1730" s="283"/>
      <c r="H1730" s="421"/>
      <c r="I1730" s="421"/>
      <c r="J1730" s="283"/>
      <c r="K1730" s="421"/>
      <c r="L1730" s="282"/>
      <c r="N1730" s="282"/>
      <c r="S1730" s="282"/>
      <c r="T1730" s="283"/>
      <c r="U1730" s="283"/>
      <c r="V1730" s="283"/>
      <c r="W1730" s="283"/>
      <c r="X1730" s="283"/>
      <c r="Y1730" s="282"/>
      <c r="Z1730" s="282"/>
      <c r="AA1730" s="283"/>
      <c r="AB1730" s="282"/>
      <c r="AC1730" s="282"/>
      <c r="AD1730" s="282"/>
      <c r="AE1730" s="282"/>
      <c r="AF1730" s="283"/>
      <c r="AG1730" s="402"/>
      <c r="AH1730" s="283"/>
      <c r="AI1730" s="283"/>
      <c r="AJ1730" s="283"/>
      <c r="AK1730" s="283"/>
      <c r="AL1730" s="283"/>
      <c r="AM1730" s="282"/>
      <c r="AN1730" s="282"/>
      <c r="AO1730" s="282"/>
      <c r="AP1730" s="282"/>
      <c r="AQ1730" s="282"/>
      <c r="AR1730" s="282"/>
      <c r="AT1730" s="283"/>
      <c r="AU1730" s="283"/>
      <c r="AV1730" s="283"/>
      <c r="AW1730" s="283"/>
      <c r="AY1730" s="283"/>
      <c r="AZ1730" s="282"/>
      <c r="BA1730" s="283"/>
      <c r="BB1730" s="282"/>
      <c r="BC1730" s="282"/>
      <c r="BD1730" s="282"/>
      <c r="BE1730" s="283"/>
      <c r="BG1730" s="282"/>
      <c r="BH1730" s="282"/>
      <c r="BI1730" s="282"/>
      <c r="BL1730" s="421"/>
      <c r="BM1730" s="424"/>
      <c r="BN1730" s="424"/>
      <c r="BO1730" s="424"/>
      <c r="BP1730" s="424"/>
      <c r="BQ1730" s="421"/>
      <c r="BR1730" s="421"/>
      <c r="BV1730" s="282"/>
      <c r="BW1730" s="283"/>
      <c r="BY1730" s="283"/>
      <c r="BZ1730" s="283"/>
      <c r="CA1730" s="283"/>
      <c r="CB1730" s="282"/>
      <c r="CC1730" s="282"/>
      <c r="CD1730" s="282"/>
      <c r="CE1730" s="282"/>
      <c r="CG1730" s="427"/>
      <c r="CH1730" s="402"/>
      <c r="CI1730" s="424"/>
      <c r="CJ1730" s="282"/>
      <c r="CK1730" s="282"/>
      <c r="CL1730" s="283"/>
      <c r="CM1730" s="283"/>
      <c r="CP1730" s="282"/>
      <c r="DC1730" s="282"/>
      <c r="DD1730" s="282"/>
      <c r="DE1730" s="282"/>
      <c r="DF1730" s="282"/>
      <c r="DG1730" s="282"/>
      <c r="DH1730" s="282"/>
      <c r="DI1730" s="282"/>
      <c r="DJ1730" s="282"/>
      <c r="EF1730" s="495" t="str">
        <f>""&amp;(MID(数据表!AZ1730,1,MIN(FIND({"(";"（"},数据表!AZ1730&amp;"(（",1)-1)))&amp;""</f>
        <v/>
      </c>
      <c r="EG1730" s="495" t="str">
        <f>""&amp;(MID(数据表!AZ1730,1,MIN(FIND({0;1;2;3;4;5;6;7;8;9},数据表!AZ1730&amp;"1234567890",1)-1)))&amp;""</f>
        <v/>
      </c>
    </row>
    <row r="1731" spans="2:137" s="310" customFormat="1" ht="12" customHeight="1">
      <c r="B1731" s="286"/>
      <c r="C1731" s="286"/>
      <c r="D1731" s="286"/>
      <c r="E1731" s="479"/>
      <c r="F1731" s="282"/>
      <c r="G1731" s="283"/>
      <c r="H1731" s="421"/>
      <c r="I1731" s="421"/>
      <c r="J1731" s="283"/>
      <c r="K1731" s="421"/>
      <c r="L1731" s="282"/>
      <c r="N1731" s="282"/>
      <c r="S1731" s="282"/>
      <c r="T1731" s="283"/>
      <c r="U1731" s="283"/>
      <c r="V1731" s="283"/>
      <c r="W1731" s="283"/>
      <c r="X1731" s="283"/>
      <c r="Y1731" s="282"/>
      <c r="Z1731" s="282"/>
      <c r="AA1731" s="283"/>
      <c r="AB1731" s="282"/>
      <c r="AC1731" s="282"/>
      <c r="AD1731" s="282"/>
      <c r="AE1731" s="282"/>
      <c r="AF1731" s="283"/>
      <c r="AG1731" s="402"/>
      <c r="AH1731" s="283"/>
      <c r="AI1731" s="283"/>
      <c r="AJ1731" s="283"/>
      <c r="AK1731" s="283"/>
      <c r="AL1731" s="283"/>
      <c r="AM1731" s="282"/>
      <c r="AN1731" s="282"/>
      <c r="AO1731" s="282"/>
      <c r="AP1731" s="282"/>
      <c r="AQ1731" s="282"/>
      <c r="AR1731" s="282"/>
      <c r="AT1731" s="283"/>
      <c r="AU1731" s="283"/>
      <c r="AV1731" s="283"/>
      <c r="AW1731" s="283"/>
      <c r="AY1731" s="283"/>
      <c r="AZ1731" s="282"/>
      <c r="BA1731" s="283"/>
      <c r="BB1731" s="282"/>
      <c r="BC1731" s="282"/>
      <c r="BD1731" s="282"/>
      <c r="BE1731" s="283"/>
      <c r="BG1731" s="282"/>
      <c r="BH1731" s="282"/>
      <c r="BI1731" s="282"/>
      <c r="BL1731" s="421"/>
      <c r="BM1731" s="424"/>
      <c r="BN1731" s="424"/>
      <c r="BO1731" s="424"/>
      <c r="BP1731" s="424"/>
      <c r="BQ1731" s="421"/>
      <c r="BR1731" s="421"/>
      <c r="BV1731" s="282"/>
      <c r="BW1731" s="283"/>
      <c r="BY1731" s="283"/>
      <c r="BZ1731" s="283"/>
      <c r="CA1731" s="283"/>
      <c r="CB1731" s="282"/>
      <c r="CC1731" s="282"/>
      <c r="CD1731" s="282"/>
      <c r="CE1731" s="282"/>
      <c r="CG1731" s="427"/>
      <c r="CH1731" s="402"/>
      <c r="CI1731" s="424"/>
      <c r="CJ1731" s="282"/>
      <c r="CK1731" s="282"/>
      <c r="CL1731" s="283"/>
      <c r="CM1731" s="283"/>
      <c r="CP1731" s="282"/>
      <c r="DC1731" s="282"/>
      <c r="DD1731" s="282"/>
      <c r="DE1731" s="282"/>
      <c r="DF1731" s="282"/>
      <c r="DG1731" s="282"/>
      <c r="DH1731" s="282"/>
      <c r="DI1731" s="282"/>
      <c r="DJ1731" s="282"/>
      <c r="EF1731" s="495" t="str">
        <f>""&amp;(MID(数据表!AZ1731,1,MIN(FIND({"(";"（"},数据表!AZ1731&amp;"(（",1)-1)))&amp;""</f>
        <v/>
      </c>
      <c r="EG1731" s="495" t="str">
        <f>""&amp;(MID(数据表!AZ1731,1,MIN(FIND({0;1;2;3;4;5;6;7;8;9},数据表!AZ1731&amp;"1234567890",1)-1)))&amp;""</f>
        <v/>
      </c>
    </row>
    <row r="1732" spans="2:137" s="310" customFormat="1" ht="12" customHeight="1">
      <c r="B1732" s="286"/>
      <c r="C1732" s="286"/>
      <c r="D1732" s="286"/>
      <c r="E1732" s="479"/>
      <c r="F1732" s="282"/>
      <c r="G1732" s="283"/>
      <c r="H1732" s="421"/>
      <c r="I1732" s="421"/>
      <c r="J1732" s="283"/>
      <c r="K1732" s="421"/>
      <c r="L1732" s="282"/>
      <c r="N1732" s="282"/>
      <c r="S1732" s="282"/>
      <c r="T1732" s="283"/>
      <c r="U1732" s="283"/>
      <c r="V1732" s="283"/>
      <c r="W1732" s="283"/>
      <c r="X1732" s="283"/>
      <c r="Y1732" s="282"/>
      <c r="Z1732" s="282"/>
      <c r="AA1732" s="283"/>
      <c r="AB1732" s="282"/>
      <c r="AC1732" s="282"/>
      <c r="AD1732" s="282"/>
      <c r="AE1732" s="282"/>
      <c r="AF1732" s="283"/>
      <c r="AG1732" s="402"/>
      <c r="AH1732" s="283"/>
      <c r="AI1732" s="283"/>
      <c r="AJ1732" s="283"/>
      <c r="AK1732" s="283"/>
      <c r="AL1732" s="283"/>
      <c r="AM1732" s="282"/>
      <c r="AN1732" s="282"/>
      <c r="AO1732" s="282"/>
      <c r="AP1732" s="282"/>
      <c r="AQ1732" s="282"/>
      <c r="AR1732" s="282"/>
      <c r="AT1732" s="283"/>
      <c r="AU1732" s="283"/>
      <c r="AV1732" s="283"/>
      <c r="AW1732" s="283"/>
      <c r="AY1732" s="283"/>
      <c r="AZ1732" s="282"/>
      <c r="BA1732" s="283"/>
      <c r="BB1732" s="282"/>
      <c r="BC1732" s="282"/>
      <c r="BD1732" s="282"/>
      <c r="BE1732" s="283"/>
      <c r="BG1732" s="282"/>
      <c r="BH1732" s="282"/>
      <c r="BI1732" s="282"/>
      <c r="BL1732" s="421"/>
      <c r="BM1732" s="424"/>
      <c r="BN1732" s="424"/>
      <c r="BO1732" s="424"/>
      <c r="BP1732" s="424"/>
      <c r="BQ1732" s="421"/>
      <c r="BR1732" s="421"/>
      <c r="BV1732" s="282"/>
      <c r="BW1732" s="283"/>
      <c r="BY1732" s="283"/>
      <c r="BZ1732" s="283"/>
      <c r="CA1732" s="283"/>
      <c r="CB1732" s="282"/>
      <c r="CC1732" s="282"/>
      <c r="CD1732" s="282"/>
      <c r="CE1732" s="282"/>
      <c r="CG1732" s="427"/>
      <c r="CH1732" s="402"/>
      <c r="CI1732" s="424"/>
      <c r="CJ1732" s="282"/>
      <c r="CK1732" s="282"/>
      <c r="CL1732" s="283"/>
      <c r="CM1732" s="283"/>
      <c r="CP1732" s="282"/>
      <c r="DC1732" s="282"/>
      <c r="DD1732" s="282"/>
      <c r="DE1732" s="282"/>
      <c r="DF1732" s="282"/>
      <c r="DG1732" s="282"/>
      <c r="DH1732" s="282"/>
      <c r="DI1732" s="282"/>
      <c r="DJ1732" s="282"/>
      <c r="EF1732" s="495" t="str">
        <f>""&amp;(MID(数据表!AZ1732,1,MIN(FIND({"(";"（"},数据表!AZ1732&amp;"(（",1)-1)))&amp;""</f>
        <v/>
      </c>
      <c r="EG1732" s="495" t="str">
        <f>""&amp;(MID(数据表!AZ1732,1,MIN(FIND({0;1;2;3;4;5;6;7;8;9},数据表!AZ1732&amp;"1234567890",1)-1)))&amp;""</f>
        <v/>
      </c>
    </row>
    <row r="1733" spans="2:137" s="310" customFormat="1" ht="12" customHeight="1">
      <c r="B1733" s="286"/>
      <c r="C1733" s="286"/>
      <c r="D1733" s="286"/>
      <c r="E1733" s="479"/>
      <c r="F1733" s="282"/>
      <c r="G1733" s="283"/>
      <c r="H1733" s="421"/>
      <c r="I1733" s="421"/>
      <c r="J1733" s="283"/>
      <c r="K1733" s="421"/>
      <c r="L1733" s="282"/>
      <c r="N1733" s="282"/>
      <c r="S1733" s="282"/>
      <c r="T1733" s="283"/>
      <c r="U1733" s="283"/>
      <c r="V1733" s="283"/>
      <c r="W1733" s="283"/>
      <c r="X1733" s="283"/>
      <c r="Y1733" s="282"/>
      <c r="Z1733" s="282"/>
      <c r="AA1733" s="283"/>
      <c r="AB1733" s="282"/>
      <c r="AC1733" s="282"/>
      <c r="AD1733" s="282"/>
      <c r="AE1733" s="282"/>
      <c r="AF1733" s="283"/>
      <c r="AG1733" s="402"/>
      <c r="AH1733" s="283"/>
      <c r="AI1733" s="283"/>
      <c r="AJ1733" s="283"/>
      <c r="AK1733" s="283"/>
      <c r="AL1733" s="283"/>
      <c r="AM1733" s="282"/>
      <c r="AN1733" s="282"/>
      <c r="AO1733" s="282"/>
      <c r="AP1733" s="282"/>
      <c r="AQ1733" s="282"/>
      <c r="AR1733" s="282"/>
      <c r="AT1733" s="283"/>
      <c r="AU1733" s="283"/>
      <c r="AV1733" s="283"/>
      <c r="AW1733" s="283"/>
      <c r="AY1733" s="283"/>
      <c r="AZ1733" s="282"/>
      <c r="BA1733" s="283"/>
      <c r="BB1733" s="282"/>
      <c r="BC1733" s="282"/>
      <c r="BD1733" s="282"/>
      <c r="BE1733" s="283"/>
      <c r="BG1733" s="282"/>
      <c r="BH1733" s="282"/>
      <c r="BI1733" s="282"/>
      <c r="BL1733" s="421"/>
      <c r="BM1733" s="424"/>
      <c r="BN1733" s="424"/>
      <c r="BO1733" s="424"/>
      <c r="BP1733" s="424"/>
      <c r="BQ1733" s="421"/>
      <c r="BR1733" s="421"/>
      <c r="BV1733" s="282"/>
      <c r="BW1733" s="283"/>
      <c r="BY1733" s="283"/>
      <c r="BZ1733" s="283"/>
      <c r="CA1733" s="283"/>
      <c r="CB1733" s="282"/>
      <c r="CC1733" s="282"/>
      <c r="CD1733" s="282"/>
      <c r="CE1733" s="282"/>
      <c r="CG1733" s="427"/>
      <c r="CH1733" s="402"/>
      <c r="CI1733" s="424"/>
      <c r="CJ1733" s="282"/>
      <c r="CK1733" s="282"/>
      <c r="CL1733" s="283"/>
      <c r="CM1733" s="283"/>
      <c r="CP1733" s="282"/>
      <c r="DC1733" s="282"/>
      <c r="DD1733" s="282"/>
      <c r="DE1733" s="282"/>
      <c r="DF1733" s="282"/>
      <c r="DG1733" s="282"/>
      <c r="DH1733" s="282"/>
      <c r="DI1733" s="282"/>
      <c r="DJ1733" s="282"/>
      <c r="EF1733" s="495" t="str">
        <f>""&amp;(MID(数据表!AZ1733,1,MIN(FIND({"(";"（"},数据表!AZ1733&amp;"(（",1)-1)))&amp;""</f>
        <v/>
      </c>
      <c r="EG1733" s="495" t="str">
        <f>""&amp;(MID(数据表!AZ1733,1,MIN(FIND({0;1;2;3;4;5;6;7;8;9},数据表!AZ1733&amp;"1234567890",1)-1)))&amp;""</f>
        <v/>
      </c>
    </row>
    <row r="1734" spans="2:137" s="310" customFormat="1" ht="12" customHeight="1">
      <c r="B1734" s="286"/>
      <c r="C1734" s="286"/>
      <c r="D1734" s="286"/>
      <c r="E1734" s="479"/>
      <c r="F1734" s="282"/>
      <c r="G1734" s="283"/>
      <c r="H1734" s="421"/>
      <c r="I1734" s="421"/>
      <c r="J1734" s="283"/>
      <c r="K1734" s="421"/>
      <c r="L1734" s="282"/>
      <c r="N1734" s="282"/>
      <c r="S1734" s="282"/>
      <c r="T1734" s="283"/>
      <c r="U1734" s="283"/>
      <c r="V1734" s="283"/>
      <c r="W1734" s="283"/>
      <c r="X1734" s="283"/>
      <c r="Y1734" s="282"/>
      <c r="Z1734" s="282"/>
      <c r="AA1734" s="283"/>
      <c r="AB1734" s="282"/>
      <c r="AC1734" s="282"/>
      <c r="AD1734" s="282"/>
      <c r="AE1734" s="282"/>
      <c r="AF1734" s="283"/>
      <c r="AG1734" s="402"/>
      <c r="AH1734" s="283"/>
      <c r="AI1734" s="283"/>
      <c r="AJ1734" s="283"/>
      <c r="AK1734" s="283"/>
      <c r="AL1734" s="283"/>
      <c r="AM1734" s="282"/>
      <c r="AN1734" s="282"/>
      <c r="AO1734" s="282"/>
      <c r="AP1734" s="282"/>
      <c r="AQ1734" s="282"/>
      <c r="AR1734" s="282"/>
      <c r="AT1734" s="283"/>
      <c r="AU1734" s="283"/>
      <c r="AV1734" s="283"/>
      <c r="AW1734" s="283"/>
      <c r="AY1734" s="283"/>
      <c r="AZ1734" s="282"/>
      <c r="BA1734" s="283"/>
      <c r="BB1734" s="282"/>
      <c r="BC1734" s="282"/>
      <c r="BD1734" s="282"/>
      <c r="BE1734" s="283"/>
      <c r="BG1734" s="282"/>
      <c r="BH1734" s="282"/>
      <c r="BI1734" s="282"/>
      <c r="BL1734" s="421"/>
      <c r="BM1734" s="424"/>
      <c r="BN1734" s="424"/>
      <c r="BO1734" s="424"/>
      <c r="BP1734" s="424"/>
      <c r="BQ1734" s="421"/>
      <c r="BR1734" s="421"/>
      <c r="BV1734" s="282"/>
      <c r="BW1734" s="283"/>
      <c r="BY1734" s="283"/>
      <c r="BZ1734" s="283"/>
      <c r="CA1734" s="283"/>
      <c r="CB1734" s="282"/>
      <c r="CC1734" s="282"/>
      <c r="CD1734" s="282"/>
      <c r="CE1734" s="282"/>
      <c r="CG1734" s="427"/>
      <c r="CH1734" s="402"/>
      <c r="CI1734" s="424"/>
      <c r="CJ1734" s="282"/>
      <c r="CK1734" s="282"/>
      <c r="CL1734" s="283"/>
      <c r="CM1734" s="283"/>
      <c r="CP1734" s="282"/>
      <c r="DC1734" s="282"/>
      <c r="DD1734" s="282"/>
      <c r="DE1734" s="282"/>
      <c r="DF1734" s="282"/>
      <c r="DG1734" s="282"/>
      <c r="DH1734" s="282"/>
      <c r="DI1734" s="282"/>
      <c r="DJ1734" s="282"/>
      <c r="EF1734" s="495" t="str">
        <f>""&amp;(MID(数据表!AZ1734,1,MIN(FIND({"(";"（"},数据表!AZ1734&amp;"(（",1)-1)))&amp;""</f>
        <v/>
      </c>
      <c r="EG1734" s="495" t="str">
        <f>""&amp;(MID(数据表!AZ1734,1,MIN(FIND({0;1;2;3;4;5;6;7;8;9},数据表!AZ1734&amp;"1234567890",1)-1)))&amp;""</f>
        <v/>
      </c>
    </row>
    <row r="1735" spans="2:137" s="310" customFormat="1" ht="12" customHeight="1">
      <c r="B1735" s="286"/>
      <c r="C1735" s="286"/>
      <c r="D1735" s="286"/>
      <c r="E1735" s="479"/>
      <c r="F1735" s="282"/>
      <c r="G1735" s="283"/>
      <c r="H1735" s="421"/>
      <c r="I1735" s="421"/>
      <c r="J1735" s="283"/>
      <c r="K1735" s="421"/>
      <c r="L1735" s="282"/>
      <c r="N1735" s="282"/>
      <c r="S1735" s="282"/>
      <c r="T1735" s="283"/>
      <c r="U1735" s="283"/>
      <c r="V1735" s="283"/>
      <c r="W1735" s="283"/>
      <c r="X1735" s="283"/>
      <c r="Y1735" s="282"/>
      <c r="Z1735" s="282"/>
      <c r="AA1735" s="283"/>
      <c r="AB1735" s="282"/>
      <c r="AC1735" s="282"/>
      <c r="AD1735" s="282"/>
      <c r="AE1735" s="282"/>
      <c r="AF1735" s="283"/>
      <c r="AG1735" s="402"/>
      <c r="AH1735" s="283"/>
      <c r="AI1735" s="283"/>
      <c r="AJ1735" s="283"/>
      <c r="AK1735" s="283"/>
      <c r="AL1735" s="283"/>
      <c r="AM1735" s="282"/>
      <c r="AN1735" s="282"/>
      <c r="AO1735" s="282"/>
      <c r="AP1735" s="282"/>
      <c r="AQ1735" s="282"/>
      <c r="AR1735" s="282"/>
      <c r="AT1735" s="283"/>
      <c r="AU1735" s="283"/>
      <c r="AV1735" s="283"/>
      <c r="AW1735" s="283"/>
      <c r="AY1735" s="283"/>
      <c r="AZ1735" s="282"/>
      <c r="BA1735" s="283"/>
      <c r="BB1735" s="282"/>
      <c r="BC1735" s="282"/>
      <c r="BD1735" s="282"/>
      <c r="BE1735" s="283"/>
      <c r="BG1735" s="282"/>
      <c r="BH1735" s="282"/>
      <c r="BI1735" s="282"/>
      <c r="BL1735" s="421"/>
      <c r="BM1735" s="424"/>
      <c r="BN1735" s="424"/>
      <c r="BO1735" s="424"/>
      <c r="BP1735" s="424"/>
      <c r="BQ1735" s="421"/>
      <c r="BR1735" s="421"/>
      <c r="BV1735" s="282"/>
      <c r="BW1735" s="283"/>
      <c r="BY1735" s="283"/>
      <c r="BZ1735" s="283"/>
      <c r="CA1735" s="283"/>
      <c r="CB1735" s="282"/>
      <c r="CC1735" s="282"/>
      <c r="CD1735" s="282"/>
      <c r="CE1735" s="282"/>
      <c r="CG1735" s="427"/>
      <c r="CH1735" s="402"/>
      <c r="CI1735" s="424"/>
      <c r="CJ1735" s="282"/>
      <c r="CK1735" s="282"/>
      <c r="CL1735" s="283"/>
      <c r="CM1735" s="283"/>
      <c r="CP1735" s="282"/>
      <c r="DC1735" s="282"/>
      <c r="DD1735" s="282"/>
      <c r="DE1735" s="282"/>
      <c r="DF1735" s="282"/>
      <c r="DG1735" s="282"/>
      <c r="DH1735" s="282"/>
      <c r="DI1735" s="282"/>
      <c r="DJ1735" s="282"/>
      <c r="EF1735" s="495" t="str">
        <f>""&amp;(MID(数据表!AZ1735,1,MIN(FIND({"(";"（"},数据表!AZ1735&amp;"(（",1)-1)))&amp;""</f>
        <v/>
      </c>
      <c r="EG1735" s="495" t="str">
        <f>""&amp;(MID(数据表!AZ1735,1,MIN(FIND({0;1;2;3;4;5;6;7;8;9},数据表!AZ1735&amp;"1234567890",1)-1)))&amp;""</f>
        <v/>
      </c>
    </row>
    <row r="1736" spans="2:137" s="310" customFormat="1" ht="12" customHeight="1">
      <c r="B1736" s="286"/>
      <c r="C1736" s="286"/>
      <c r="D1736" s="286"/>
      <c r="E1736" s="479"/>
      <c r="F1736" s="282"/>
      <c r="G1736" s="283"/>
      <c r="H1736" s="421"/>
      <c r="I1736" s="421"/>
      <c r="J1736" s="283"/>
      <c r="K1736" s="421"/>
      <c r="L1736" s="282"/>
      <c r="N1736" s="282"/>
      <c r="S1736" s="282"/>
      <c r="T1736" s="283"/>
      <c r="U1736" s="283"/>
      <c r="V1736" s="283"/>
      <c r="W1736" s="283"/>
      <c r="X1736" s="283"/>
      <c r="Y1736" s="282"/>
      <c r="Z1736" s="282"/>
      <c r="AA1736" s="283"/>
      <c r="AB1736" s="282"/>
      <c r="AC1736" s="282"/>
      <c r="AD1736" s="282"/>
      <c r="AE1736" s="282"/>
      <c r="AF1736" s="283"/>
      <c r="AG1736" s="402"/>
      <c r="AH1736" s="283"/>
      <c r="AI1736" s="283"/>
      <c r="AJ1736" s="283"/>
      <c r="AK1736" s="283"/>
      <c r="AL1736" s="283"/>
      <c r="AM1736" s="282"/>
      <c r="AN1736" s="282"/>
      <c r="AO1736" s="282"/>
      <c r="AP1736" s="282"/>
      <c r="AQ1736" s="282"/>
      <c r="AR1736" s="282"/>
      <c r="AT1736" s="283"/>
      <c r="AU1736" s="283"/>
      <c r="AV1736" s="283"/>
      <c r="AW1736" s="283"/>
      <c r="AY1736" s="283"/>
      <c r="AZ1736" s="282"/>
      <c r="BA1736" s="283"/>
      <c r="BB1736" s="282"/>
      <c r="BC1736" s="282"/>
      <c r="BD1736" s="282"/>
      <c r="BE1736" s="283"/>
      <c r="BG1736" s="282"/>
      <c r="BH1736" s="282"/>
      <c r="BI1736" s="282"/>
      <c r="BL1736" s="421"/>
      <c r="BM1736" s="424"/>
      <c r="BN1736" s="424"/>
      <c r="BO1736" s="424"/>
      <c r="BP1736" s="424"/>
      <c r="BQ1736" s="421"/>
      <c r="BR1736" s="421"/>
      <c r="BV1736" s="282"/>
      <c r="BW1736" s="283"/>
      <c r="BY1736" s="283"/>
      <c r="BZ1736" s="283"/>
      <c r="CA1736" s="283"/>
      <c r="CB1736" s="282"/>
      <c r="CC1736" s="282"/>
      <c r="CD1736" s="282"/>
      <c r="CE1736" s="282"/>
      <c r="CG1736" s="427"/>
      <c r="CH1736" s="402"/>
      <c r="CI1736" s="424"/>
      <c r="CJ1736" s="282"/>
      <c r="CK1736" s="282"/>
      <c r="CL1736" s="283"/>
      <c r="CM1736" s="283"/>
      <c r="CP1736" s="282"/>
      <c r="DC1736" s="282"/>
      <c r="DD1736" s="282"/>
      <c r="DE1736" s="282"/>
      <c r="DF1736" s="282"/>
      <c r="DG1736" s="282"/>
      <c r="DH1736" s="282"/>
      <c r="DI1736" s="282"/>
      <c r="DJ1736" s="282"/>
      <c r="EF1736" s="495" t="str">
        <f>""&amp;(MID(数据表!AZ1736,1,MIN(FIND({"(";"（"},数据表!AZ1736&amp;"(（",1)-1)))&amp;""</f>
        <v/>
      </c>
      <c r="EG1736" s="495" t="str">
        <f>""&amp;(MID(数据表!AZ1736,1,MIN(FIND({0;1;2;3;4;5;6;7;8;9},数据表!AZ1736&amp;"1234567890",1)-1)))&amp;""</f>
        <v/>
      </c>
    </row>
    <row r="1737" spans="2:137" s="310" customFormat="1" ht="12" customHeight="1">
      <c r="B1737" s="286"/>
      <c r="C1737" s="286"/>
      <c r="D1737" s="286"/>
      <c r="E1737" s="479"/>
      <c r="F1737" s="282"/>
      <c r="G1737" s="283"/>
      <c r="H1737" s="421"/>
      <c r="I1737" s="421"/>
      <c r="J1737" s="283"/>
      <c r="K1737" s="421"/>
      <c r="L1737" s="282"/>
      <c r="N1737" s="282"/>
      <c r="S1737" s="282"/>
      <c r="T1737" s="283"/>
      <c r="U1737" s="283"/>
      <c r="V1737" s="283"/>
      <c r="W1737" s="283"/>
      <c r="X1737" s="283"/>
      <c r="Y1737" s="282"/>
      <c r="Z1737" s="282"/>
      <c r="AA1737" s="283"/>
      <c r="AB1737" s="282"/>
      <c r="AC1737" s="282"/>
      <c r="AD1737" s="282"/>
      <c r="AE1737" s="282"/>
      <c r="AF1737" s="283"/>
      <c r="AG1737" s="402"/>
      <c r="AH1737" s="283"/>
      <c r="AI1737" s="283"/>
      <c r="AJ1737" s="283"/>
      <c r="AK1737" s="283"/>
      <c r="AL1737" s="283"/>
      <c r="AM1737" s="282"/>
      <c r="AN1737" s="282"/>
      <c r="AO1737" s="282"/>
      <c r="AP1737" s="282"/>
      <c r="AQ1737" s="282"/>
      <c r="AR1737" s="282"/>
      <c r="AT1737" s="283"/>
      <c r="AU1737" s="283"/>
      <c r="AV1737" s="283"/>
      <c r="AW1737" s="283"/>
      <c r="AY1737" s="283"/>
      <c r="AZ1737" s="282"/>
      <c r="BA1737" s="283"/>
      <c r="BB1737" s="282"/>
      <c r="BC1737" s="282"/>
      <c r="BD1737" s="282"/>
      <c r="BE1737" s="283"/>
      <c r="BG1737" s="282"/>
      <c r="BH1737" s="282"/>
      <c r="BI1737" s="282"/>
      <c r="BL1737" s="421"/>
      <c r="BM1737" s="424"/>
      <c r="BN1737" s="424"/>
      <c r="BO1737" s="424"/>
      <c r="BP1737" s="424"/>
      <c r="BQ1737" s="421"/>
      <c r="BR1737" s="421"/>
      <c r="BV1737" s="282"/>
      <c r="BW1737" s="283"/>
      <c r="BY1737" s="283"/>
      <c r="BZ1737" s="283"/>
      <c r="CA1737" s="283"/>
      <c r="CB1737" s="282"/>
      <c r="CC1737" s="282"/>
      <c r="CD1737" s="282"/>
      <c r="CE1737" s="282"/>
      <c r="CG1737" s="427"/>
      <c r="CH1737" s="402"/>
      <c r="CI1737" s="424"/>
      <c r="CJ1737" s="282"/>
      <c r="CK1737" s="282"/>
      <c r="CL1737" s="283"/>
      <c r="CM1737" s="283"/>
      <c r="CP1737" s="282"/>
      <c r="DC1737" s="282"/>
      <c r="DD1737" s="282"/>
      <c r="DE1737" s="282"/>
      <c r="DF1737" s="282"/>
      <c r="DG1737" s="282"/>
      <c r="DH1737" s="282"/>
      <c r="DI1737" s="282"/>
      <c r="DJ1737" s="282"/>
      <c r="EF1737" s="495" t="str">
        <f>""&amp;(MID(数据表!AZ1737,1,MIN(FIND({"(";"（"},数据表!AZ1737&amp;"(（",1)-1)))&amp;""</f>
        <v/>
      </c>
      <c r="EG1737" s="495" t="str">
        <f>""&amp;(MID(数据表!AZ1737,1,MIN(FIND({0;1;2;3;4;5;6;7;8;9},数据表!AZ1737&amp;"1234567890",1)-1)))&amp;""</f>
        <v/>
      </c>
    </row>
    <row r="1738" spans="2:137" s="310" customFormat="1" ht="12" customHeight="1">
      <c r="B1738" s="286"/>
      <c r="C1738" s="286"/>
      <c r="D1738" s="286"/>
      <c r="E1738" s="479"/>
      <c r="F1738" s="282"/>
      <c r="G1738" s="283"/>
      <c r="H1738" s="421"/>
      <c r="I1738" s="421"/>
      <c r="J1738" s="283"/>
      <c r="K1738" s="421"/>
      <c r="L1738" s="282"/>
      <c r="N1738" s="282"/>
      <c r="S1738" s="282"/>
      <c r="T1738" s="283"/>
      <c r="U1738" s="283"/>
      <c r="V1738" s="283"/>
      <c r="W1738" s="283"/>
      <c r="X1738" s="283"/>
      <c r="Y1738" s="282"/>
      <c r="Z1738" s="282"/>
      <c r="AA1738" s="283"/>
      <c r="AB1738" s="282"/>
      <c r="AC1738" s="282"/>
      <c r="AD1738" s="282"/>
      <c r="AE1738" s="282"/>
      <c r="AF1738" s="283"/>
      <c r="AG1738" s="402"/>
      <c r="AH1738" s="283"/>
      <c r="AI1738" s="283"/>
      <c r="AJ1738" s="283"/>
      <c r="AK1738" s="283"/>
      <c r="AL1738" s="283"/>
      <c r="AM1738" s="282"/>
      <c r="AN1738" s="282"/>
      <c r="AO1738" s="282"/>
      <c r="AP1738" s="282"/>
      <c r="AQ1738" s="282"/>
      <c r="AR1738" s="282"/>
      <c r="AT1738" s="283"/>
      <c r="AU1738" s="283"/>
      <c r="AV1738" s="283"/>
      <c r="AW1738" s="283"/>
      <c r="AY1738" s="283"/>
      <c r="AZ1738" s="282"/>
      <c r="BA1738" s="283"/>
      <c r="BB1738" s="282"/>
      <c r="BC1738" s="282"/>
      <c r="BD1738" s="282"/>
      <c r="BE1738" s="283"/>
      <c r="BG1738" s="282"/>
      <c r="BH1738" s="282"/>
      <c r="BI1738" s="282"/>
      <c r="BL1738" s="421"/>
      <c r="BM1738" s="424"/>
      <c r="BN1738" s="424"/>
      <c r="BO1738" s="424"/>
      <c r="BP1738" s="424"/>
      <c r="BQ1738" s="421"/>
      <c r="BR1738" s="421"/>
      <c r="BV1738" s="282"/>
      <c r="BW1738" s="283"/>
      <c r="BY1738" s="283"/>
      <c r="BZ1738" s="283"/>
      <c r="CA1738" s="283"/>
      <c r="CB1738" s="282"/>
      <c r="CC1738" s="282"/>
      <c r="CD1738" s="282"/>
      <c r="CE1738" s="282"/>
      <c r="CG1738" s="427"/>
      <c r="CH1738" s="402"/>
      <c r="CI1738" s="424"/>
      <c r="CJ1738" s="282"/>
      <c r="CK1738" s="282"/>
      <c r="CL1738" s="283"/>
      <c r="CM1738" s="283"/>
      <c r="CP1738" s="282"/>
      <c r="DC1738" s="282"/>
      <c r="DD1738" s="282"/>
      <c r="DE1738" s="282"/>
      <c r="DF1738" s="282"/>
      <c r="DG1738" s="282"/>
      <c r="DH1738" s="282"/>
      <c r="DI1738" s="282"/>
      <c r="DJ1738" s="282"/>
      <c r="EF1738" s="495" t="str">
        <f>""&amp;(MID(数据表!AZ1738,1,MIN(FIND({"(";"（"},数据表!AZ1738&amp;"(（",1)-1)))&amp;""</f>
        <v/>
      </c>
      <c r="EG1738" s="495" t="str">
        <f>""&amp;(MID(数据表!AZ1738,1,MIN(FIND({0;1;2;3;4;5;6;7;8;9},数据表!AZ1738&amp;"1234567890",1)-1)))&amp;""</f>
        <v/>
      </c>
    </row>
    <row r="1739" spans="2:137" s="310" customFormat="1" ht="12" customHeight="1">
      <c r="B1739" s="286"/>
      <c r="C1739" s="286"/>
      <c r="D1739" s="286"/>
      <c r="E1739" s="479"/>
      <c r="F1739" s="282"/>
      <c r="G1739" s="283"/>
      <c r="H1739" s="421"/>
      <c r="I1739" s="421"/>
      <c r="J1739" s="283"/>
      <c r="K1739" s="421"/>
      <c r="L1739" s="282"/>
      <c r="N1739" s="282"/>
      <c r="S1739" s="282"/>
      <c r="T1739" s="283"/>
      <c r="U1739" s="283"/>
      <c r="V1739" s="283"/>
      <c r="W1739" s="283"/>
      <c r="X1739" s="283"/>
      <c r="Y1739" s="282"/>
      <c r="Z1739" s="282"/>
      <c r="AA1739" s="283"/>
      <c r="AB1739" s="282"/>
      <c r="AC1739" s="282"/>
      <c r="AD1739" s="282"/>
      <c r="AE1739" s="282"/>
      <c r="AF1739" s="283"/>
      <c r="AG1739" s="402"/>
      <c r="AH1739" s="283"/>
      <c r="AI1739" s="283"/>
      <c r="AJ1739" s="283"/>
      <c r="AK1739" s="283"/>
      <c r="AL1739" s="283"/>
      <c r="AM1739" s="282"/>
      <c r="AN1739" s="282"/>
      <c r="AO1739" s="282"/>
      <c r="AP1739" s="282"/>
      <c r="AQ1739" s="282"/>
      <c r="AR1739" s="282"/>
      <c r="AT1739" s="283"/>
      <c r="AU1739" s="283"/>
      <c r="AV1739" s="283"/>
      <c r="AW1739" s="283"/>
      <c r="AY1739" s="283"/>
      <c r="AZ1739" s="282"/>
      <c r="BA1739" s="283"/>
      <c r="BB1739" s="282"/>
      <c r="BC1739" s="282"/>
      <c r="BD1739" s="282"/>
      <c r="BE1739" s="283"/>
      <c r="BG1739" s="282"/>
      <c r="BH1739" s="282"/>
      <c r="BI1739" s="282"/>
      <c r="BL1739" s="421"/>
      <c r="BM1739" s="424"/>
      <c r="BN1739" s="424"/>
      <c r="BO1739" s="424"/>
      <c r="BP1739" s="424"/>
      <c r="BQ1739" s="421"/>
      <c r="BR1739" s="421"/>
      <c r="BV1739" s="282"/>
      <c r="BW1739" s="283"/>
      <c r="BY1739" s="283"/>
      <c r="BZ1739" s="283"/>
      <c r="CA1739" s="283"/>
      <c r="CB1739" s="282"/>
      <c r="CC1739" s="282"/>
      <c r="CD1739" s="282"/>
      <c r="CE1739" s="282"/>
      <c r="CG1739" s="427"/>
      <c r="CH1739" s="402"/>
      <c r="CI1739" s="424"/>
      <c r="CJ1739" s="282"/>
      <c r="CK1739" s="282"/>
      <c r="CL1739" s="283"/>
      <c r="CM1739" s="283"/>
      <c r="CP1739" s="282"/>
      <c r="DC1739" s="282"/>
      <c r="DD1739" s="282"/>
      <c r="DE1739" s="282"/>
      <c r="DF1739" s="282"/>
      <c r="DG1739" s="282"/>
      <c r="DH1739" s="282"/>
      <c r="DI1739" s="282"/>
      <c r="DJ1739" s="282"/>
      <c r="EF1739" s="495" t="str">
        <f>""&amp;(MID(数据表!AZ1739,1,MIN(FIND({"(";"（"},数据表!AZ1739&amp;"(（",1)-1)))&amp;""</f>
        <v/>
      </c>
      <c r="EG1739" s="495" t="str">
        <f>""&amp;(MID(数据表!AZ1739,1,MIN(FIND({0;1;2;3;4;5;6;7;8;9},数据表!AZ1739&amp;"1234567890",1)-1)))&amp;""</f>
        <v/>
      </c>
    </row>
    <row r="1740" spans="2:137" s="310" customFormat="1" ht="12" customHeight="1">
      <c r="B1740" s="286"/>
      <c r="C1740" s="286"/>
      <c r="D1740" s="286"/>
      <c r="E1740" s="479"/>
      <c r="F1740" s="282"/>
      <c r="G1740" s="283"/>
      <c r="H1740" s="421"/>
      <c r="I1740" s="421"/>
      <c r="J1740" s="283"/>
      <c r="K1740" s="421"/>
      <c r="L1740" s="282"/>
      <c r="N1740" s="282"/>
      <c r="S1740" s="282"/>
      <c r="T1740" s="283"/>
      <c r="U1740" s="283"/>
      <c r="V1740" s="283"/>
      <c r="W1740" s="283"/>
      <c r="X1740" s="283"/>
      <c r="Y1740" s="282"/>
      <c r="Z1740" s="282"/>
      <c r="AA1740" s="283"/>
      <c r="AB1740" s="282"/>
      <c r="AC1740" s="282"/>
      <c r="AD1740" s="282"/>
      <c r="AE1740" s="282"/>
      <c r="AF1740" s="283"/>
      <c r="AG1740" s="402"/>
      <c r="AH1740" s="283"/>
      <c r="AI1740" s="283"/>
      <c r="AJ1740" s="283"/>
      <c r="AK1740" s="283"/>
      <c r="AL1740" s="283"/>
      <c r="AM1740" s="282"/>
      <c r="AN1740" s="282"/>
      <c r="AO1740" s="282"/>
      <c r="AP1740" s="282"/>
      <c r="AQ1740" s="282"/>
      <c r="AR1740" s="282"/>
      <c r="AT1740" s="283"/>
      <c r="AU1740" s="283"/>
      <c r="AV1740" s="283"/>
      <c r="AW1740" s="283"/>
      <c r="AY1740" s="283"/>
      <c r="AZ1740" s="282"/>
      <c r="BA1740" s="283"/>
      <c r="BB1740" s="282"/>
      <c r="BC1740" s="282"/>
      <c r="BD1740" s="282"/>
      <c r="BE1740" s="283"/>
      <c r="BG1740" s="282"/>
      <c r="BH1740" s="282"/>
      <c r="BI1740" s="282"/>
      <c r="BL1740" s="421"/>
      <c r="BM1740" s="424"/>
      <c r="BN1740" s="424"/>
      <c r="BO1740" s="424"/>
      <c r="BP1740" s="424"/>
      <c r="BQ1740" s="421"/>
      <c r="BR1740" s="421"/>
      <c r="BV1740" s="282"/>
      <c r="BW1740" s="283"/>
      <c r="BY1740" s="283"/>
      <c r="BZ1740" s="283"/>
      <c r="CA1740" s="283"/>
      <c r="CB1740" s="282"/>
      <c r="CC1740" s="282"/>
      <c r="CD1740" s="282"/>
      <c r="CE1740" s="282"/>
      <c r="CG1740" s="427"/>
      <c r="CH1740" s="402"/>
      <c r="CI1740" s="424"/>
      <c r="CJ1740" s="282"/>
      <c r="CK1740" s="282"/>
      <c r="CL1740" s="283"/>
      <c r="CM1740" s="283"/>
      <c r="CP1740" s="282"/>
      <c r="DC1740" s="282"/>
      <c r="DD1740" s="282"/>
      <c r="DE1740" s="282"/>
      <c r="DF1740" s="282"/>
      <c r="DG1740" s="282"/>
      <c r="DH1740" s="282"/>
      <c r="DI1740" s="282"/>
      <c r="DJ1740" s="282"/>
      <c r="EF1740" s="495" t="str">
        <f>""&amp;(MID(数据表!AZ1740,1,MIN(FIND({"(";"（"},数据表!AZ1740&amp;"(（",1)-1)))&amp;""</f>
        <v/>
      </c>
      <c r="EG1740" s="495" t="str">
        <f>""&amp;(MID(数据表!AZ1740,1,MIN(FIND({0;1;2;3;4;5;6;7;8;9},数据表!AZ1740&amp;"1234567890",1)-1)))&amp;""</f>
        <v/>
      </c>
    </row>
    <row r="1741" spans="2:137" s="310" customFormat="1" ht="12" customHeight="1">
      <c r="B1741" s="286"/>
      <c r="C1741" s="286"/>
      <c r="D1741" s="286"/>
      <c r="E1741" s="479"/>
      <c r="F1741" s="282"/>
      <c r="G1741" s="283"/>
      <c r="H1741" s="421"/>
      <c r="I1741" s="421"/>
      <c r="J1741" s="283"/>
      <c r="K1741" s="421"/>
      <c r="L1741" s="282"/>
      <c r="N1741" s="282"/>
      <c r="S1741" s="282"/>
      <c r="T1741" s="283"/>
      <c r="U1741" s="283"/>
      <c r="V1741" s="283"/>
      <c r="W1741" s="283"/>
      <c r="X1741" s="283"/>
      <c r="Y1741" s="282"/>
      <c r="Z1741" s="282"/>
      <c r="AA1741" s="283"/>
      <c r="AB1741" s="282"/>
      <c r="AC1741" s="282"/>
      <c r="AD1741" s="282"/>
      <c r="AE1741" s="282"/>
      <c r="AF1741" s="283"/>
      <c r="AG1741" s="402"/>
      <c r="AH1741" s="283"/>
      <c r="AI1741" s="283"/>
      <c r="AJ1741" s="283"/>
      <c r="AK1741" s="283"/>
      <c r="AL1741" s="283"/>
      <c r="AM1741" s="282"/>
      <c r="AN1741" s="282"/>
      <c r="AO1741" s="282"/>
      <c r="AP1741" s="282"/>
      <c r="AQ1741" s="282"/>
      <c r="AR1741" s="282"/>
      <c r="AT1741" s="283"/>
      <c r="AU1741" s="283"/>
      <c r="AV1741" s="283"/>
      <c r="AW1741" s="283"/>
      <c r="AY1741" s="283"/>
      <c r="AZ1741" s="282"/>
      <c r="BA1741" s="283"/>
      <c r="BB1741" s="282"/>
      <c r="BC1741" s="282"/>
      <c r="BD1741" s="282"/>
      <c r="BE1741" s="283"/>
      <c r="BG1741" s="282"/>
      <c r="BH1741" s="282"/>
      <c r="BI1741" s="282"/>
      <c r="BL1741" s="421"/>
      <c r="BM1741" s="424"/>
      <c r="BN1741" s="424"/>
      <c r="BO1741" s="424"/>
      <c r="BP1741" s="424"/>
      <c r="BQ1741" s="421"/>
      <c r="BR1741" s="421"/>
      <c r="BV1741" s="282"/>
      <c r="BW1741" s="283"/>
      <c r="BY1741" s="283"/>
      <c r="BZ1741" s="283"/>
      <c r="CA1741" s="283"/>
      <c r="CB1741" s="282"/>
      <c r="CC1741" s="282"/>
      <c r="CD1741" s="282"/>
      <c r="CE1741" s="282"/>
      <c r="CG1741" s="427"/>
      <c r="CH1741" s="402"/>
      <c r="CI1741" s="424"/>
      <c r="CJ1741" s="282"/>
      <c r="CK1741" s="282"/>
      <c r="CL1741" s="283"/>
      <c r="CM1741" s="283"/>
      <c r="CP1741" s="282"/>
      <c r="DC1741" s="282"/>
      <c r="DD1741" s="282"/>
      <c r="DE1741" s="282"/>
      <c r="DF1741" s="282"/>
      <c r="DG1741" s="282"/>
      <c r="DH1741" s="282"/>
      <c r="DI1741" s="282"/>
      <c r="DJ1741" s="282"/>
      <c r="EF1741" s="495" t="str">
        <f>""&amp;(MID(数据表!AZ1741,1,MIN(FIND({"(";"（"},数据表!AZ1741&amp;"(（",1)-1)))&amp;""</f>
        <v/>
      </c>
      <c r="EG1741" s="495" t="str">
        <f>""&amp;(MID(数据表!AZ1741,1,MIN(FIND({0;1;2;3;4;5;6;7;8;9},数据表!AZ1741&amp;"1234567890",1)-1)))&amp;""</f>
        <v/>
      </c>
    </row>
    <row r="1742" spans="2:137" s="310" customFormat="1" ht="12" customHeight="1">
      <c r="B1742" s="286"/>
      <c r="C1742" s="286"/>
      <c r="D1742" s="286"/>
      <c r="E1742" s="479"/>
      <c r="F1742" s="282"/>
      <c r="G1742" s="283"/>
      <c r="H1742" s="421"/>
      <c r="I1742" s="421"/>
      <c r="J1742" s="283"/>
      <c r="K1742" s="421"/>
      <c r="L1742" s="282"/>
      <c r="N1742" s="282"/>
      <c r="S1742" s="282"/>
      <c r="T1742" s="283"/>
      <c r="U1742" s="283"/>
      <c r="V1742" s="283"/>
      <c r="W1742" s="283"/>
      <c r="X1742" s="283"/>
      <c r="Y1742" s="282"/>
      <c r="Z1742" s="282"/>
      <c r="AA1742" s="283"/>
      <c r="AB1742" s="282"/>
      <c r="AC1742" s="282"/>
      <c r="AD1742" s="282"/>
      <c r="AE1742" s="282"/>
      <c r="AF1742" s="283"/>
      <c r="AG1742" s="402"/>
      <c r="AH1742" s="283"/>
      <c r="AI1742" s="283"/>
      <c r="AJ1742" s="283"/>
      <c r="AK1742" s="283"/>
      <c r="AL1742" s="283"/>
      <c r="AM1742" s="282"/>
      <c r="AN1742" s="282"/>
      <c r="AO1742" s="282"/>
      <c r="AP1742" s="282"/>
      <c r="AQ1742" s="282"/>
      <c r="AR1742" s="282"/>
      <c r="AT1742" s="283"/>
      <c r="AU1742" s="283"/>
      <c r="AV1742" s="283"/>
      <c r="AW1742" s="283"/>
      <c r="AY1742" s="283"/>
      <c r="AZ1742" s="282"/>
      <c r="BA1742" s="283"/>
      <c r="BB1742" s="282"/>
      <c r="BC1742" s="282"/>
      <c r="BD1742" s="282"/>
      <c r="BE1742" s="283"/>
      <c r="BG1742" s="282"/>
      <c r="BH1742" s="282"/>
      <c r="BI1742" s="282"/>
      <c r="BL1742" s="421"/>
      <c r="BM1742" s="424"/>
      <c r="BN1742" s="424"/>
      <c r="BO1742" s="424"/>
      <c r="BP1742" s="424"/>
      <c r="BQ1742" s="421"/>
      <c r="BR1742" s="421"/>
      <c r="BV1742" s="282"/>
      <c r="BW1742" s="283"/>
      <c r="BY1742" s="283"/>
      <c r="BZ1742" s="283"/>
      <c r="CA1742" s="283"/>
      <c r="CB1742" s="282"/>
      <c r="CC1742" s="282"/>
      <c r="CD1742" s="282"/>
      <c r="CE1742" s="282"/>
      <c r="CG1742" s="427"/>
      <c r="CH1742" s="402"/>
      <c r="CI1742" s="424"/>
      <c r="CJ1742" s="282"/>
      <c r="CK1742" s="282"/>
      <c r="CL1742" s="283"/>
      <c r="CM1742" s="283"/>
      <c r="CP1742" s="282"/>
      <c r="DC1742" s="282"/>
      <c r="DD1742" s="282"/>
      <c r="DE1742" s="282"/>
      <c r="DF1742" s="282"/>
      <c r="DG1742" s="282"/>
      <c r="DH1742" s="282"/>
      <c r="DI1742" s="282"/>
      <c r="DJ1742" s="282"/>
      <c r="EF1742" s="495" t="str">
        <f>""&amp;(MID(数据表!AZ1742,1,MIN(FIND({"(";"（"},数据表!AZ1742&amp;"(（",1)-1)))&amp;""</f>
        <v/>
      </c>
      <c r="EG1742" s="495" t="str">
        <f>""&amp;(MID(数据表!AZ1742,1,MIN(FIND({0;1;2;3;4;5;6;7;8;9},数据表!AZ1742&amp;"1234567890",1)-1)))&amp;""</f>
        <v/>
      </c>
    </row>
    <row r="1743" spans="2:137" s="310" customFormat="1" ht="12" customHeight="1">
      <c r="B1743" s="286"/>
      <c r="C1743" s="286"/>
      <c r="D1743" s="286"/>
      <c r="E1743" s="479"/>
      <c r="F1743" s="282"/>
      <c r="G1743" s="283"/>
      <c r="H1743" s="421"/>
      <c r="I1743" s="421"/>
      <c r="J1743" s="283"/>
      <c r="K1743" s="421"/>
      <c r="L1743" s="282"/>
      <c r="N1743" s="282"/>
      <c r="S1743" s="282"/>
      <c r="T1743" s="283"/>
      <c r="U1743" s="283"/>
      <c r="V1743" s="283"/>
      <c r="W1743" s="283"/>
      <c r="X1743" s="283"/>
      <c r="Y1743" s="282"/>
      <c r="Z1743" s="282"/>
      <c r="AA1743" s="283"/>
      <c r="AB1743" s="282"/>
      <c r="AC1743" s="282"/>
      <c r="AD1743" s="282"/>
      <c r="AE1743" s="282"/>
      <c r="AF1743" s="283"/>
      <c r="AG1743" s="402"/>
      <c r="AH1743" s="283"/>
      <c r="AI1743" s="283"/>
      <c r="AJ1743" s="283"/>
      <c r="AK1743" s="283"/>
      <c r="AL1743" s="283"/>
      <c r="AM1743" s="282"/>
      <c r="AN1743" s="282"/>
      <c r="AO1743" s="282"/>
      <c r="AP1743" s="282"/>
      <c r="AQ1743" s="282"/>
      <c r="AR1743" s="282"/>
      <c r="AT1743" s="283"/>
      <c r="AU1743" s="283"/>
      <c r="AV1743" s="283"/>
      <c r="AW1743" s="283"/>
      <c r="AY1743" s="283"/>
      <c r="AZ1743" s="282"/>
      <c r="BA1743" s="283"/>
      <c r="BB1743" s="282"/>
      <c r="BC1743" s="282"/>
      <c r="BD1743" s="282"/>
      <c r="BE1743" s="283"/>
      <c r="BG1743" s="282"/>
      <c r="BH1743" s="282"/>
      <c r="BI1743" s="282"/>
      <c r="BL1743" s="421"/>
      <c r="BM1743" s="424"/>
      <c r="BN1743" s="424"/>
      <c r="BO1743" s="424"/>
      <c r="BP1743" s="424"/>
      <c r="BQ1743" s="421"/>
      <c r="BR1743" s="421"/>
      <c r="BV1743" s="282"/>
      <c r="BW1743" s="283"/>
      <c r="BY1743" s="283"/>
      <c r="BZ1743" s="283"/>
      <c r="CA1743" s="283"/>
      <c r="CB1743" s="282"/>
      <c r="CC1743" s="282"/>
      <c r="CD1743" s="282"/>
      <c r="CE1743" s="282"/>
      <c r="CG1743" s="427"/>
      <c r="CH1743" s="402"/>
      <c r="CI1743" s="424"/>
      <c r="CJ1743" s="282"/>
      <c r="CK1743" s="282"/>
      <c r="CL1743" s="283"/>
      <c r="CM1743" s="283"/>
      <c r="CP1743" s="282"/>
      <c r="DC1743" s="282"/>
      <c r="DD1743" s="282"/>
      <c r="DE1743" s="282"/>
      <c r="DF1743" s="282"/>
      <c r="DG1743" s="282"/>
      <c r="DH1743" s="282"/>
      <c r="DI1743" s="282"/>
      <c r="DJ1743" s="282"/>
      <c r="EF1743" s="495" t="str">
        <f>""&amp;(MID(数据表!AZ1743,1,MIN(FIND({"(";"（"},数据表!AZ1743&amp;"(（",1)-1)))&amp;""</f>
        <v/>
      </c>
      <c r="EG1743" s="495" t="str">
        <f>""&amp;(MID(数据表!AZ1743,1,MIN(FIND({0;1;2;3;4;5;6;7;8;9},数据表!AZ1743&amp;"1234567890",1)-1)))&amp;""</f>
        <v/>
      </c>
    </row>
    <row r="1744" spans="2:137" s="310" customFormat="1" ht="12" customHeight="1">
      <c r="B1744" s="286"/>
      <c r="C1744" s="286"/>
      <c r="D1744" s="286"/>
      <c r="E1744" s="479"/>
      <c r="F1744" s="282"/>
      <c r="G1744" s="283"/>
      <c r="H1744" s="421"/>
      <c r="I1744" s="421"/>
      <c r="J1744" s="283"/>
      <c r="K1744" s="421"/>
      <c r="L1744" s="282"/>
      <c r="N1744" s="282"/>
      <c r="S1744" s="282"/>
      <c r="T1744" s="283"/>
      <c r="U1744" s="283"/>
      <c r="V1744" s="283"/>
      <c r="W1744" s="283"/>
      <c r="X1744" s="283"/>
      <c r="Y1744" s="282"/>
      <c r="Z1744" s="282"/>
      <c r="AA1744" s="283"/>
      <c r="AB1744" s="282"/>
      <c r="AC1744" s="282"/>
      <c r="AD1744" s="282"/>
      <c r="AE1744" s="282"/>
      <c r="AF1744" s="283"/>
      <c r="AG1744" s="402"/>
      <c r="AH1744" s="283"/>
      <c r="AI1744" s="283"/>
      <c r="AJ1744" s="283"/>
      <c r="AK1744" s="283"/>
      <c r="AL1744" s="283"/>
      <c r="AM1744" s="282"/>
      <c r="AN1744" s="282"/>
      <c r="AO1744" s="282"/>
      <c r="AP1744" s="282"/>
      <c r="AQ1744" s="282"/>
      <c r="AR1744" s="282"/>
      <c r="AT1744" s="283"/>
      <c r="AU1744" s="283"/>
      <c r="AV1744" s="283"/>
      <c r="AW1744" s="283"/>
      <c r="AY1744" s="283"/>
      <c r="AZ1744" s="282"/>
      <c r="BA1744" s="283"/>
      <c r="BB1744" s="282"/>
      <c r="BC1744" s="282"/>
      <c r="BD1744" s="282"/>
      <c r="BE1744" s="283"/>
      <c r="BG1744" s="282"/>
      <c r="BH1744" s="282"/>
      <c r="BI1744" s="282"/>
      <c r="BL1744" s="421"/>
      <c r="BM1744" s="424"/>
      <c r="BN1744" s="424"/>
      <c r="BO1744" s="424"/>
      <c r="BP1744" s="424"/>
      <c r="BQ1744" s="421"/>
      <c r="BR1744" s="421"/>
      <c r="BV1744" s="282"/>
      <c r="BW1744" s="283"/>
      <c r="BY1744" s="283"/>
      <c r="BZ1744" s="283"/>
      <c r="CA1744" s="283"/>
      <c r="CB1744" s="282"/>
      <c r="CC1744" s="282"/>
      <c r="CD1744" s="282"/>
      <c r="CE1744" s="282"/>
      <c r="CG1744" s="427"/>
      <c r="CH1744" s="402"/>
      <c r="CI1744" s="424"/>
      <c r="CJ1744" s="282"/>
      <c r="CK1744" s="282"/>
      <c r="CL1744" s="283"/>
      <c r="CM1744" s="283"/>
      <c r="CP1744" s="282"/>
      <c r="DC1744" s="282"/>
      <c r="DD1744" s="282"/>
      <c r="DE1744" s="282"/>
      <c r="DF1744" s="282"/>
      <c r="DG1744" s="282"/>
      <c r="DH1744" s="282"/>
      <c r="DI1744" s="282"/>
      <c r="DJ1744" s="282"/>
      <c r="EF1744" s="495" t="str">
        <f>""&amp;(MID(数据表!AZ1744,1,MIN(FIND({"(";"（"},数据表!AZ1744&amp;"(（",1)-1)))&amp;""</f>
        <v/>
      </c>
      <c r="EG1744" s="495" t="str">
        <f>""&amp;(MID(数据表!AZ1744,1,MIN(FIND({0;1;2;3;4;5;6;7;8;9},数据表!AZ1744&amp;"1234567890",1)-1)))&amp;""</f>
        <v/>
      </c>
    </row>
    <row r="1745" spans="2:137" s="310" customFormat="1" ht="12" customHeight="1">
      <c r="B1745" s="286"/>
      <c r="C1745" s="286"/>
      <c r="D1745" s="286"/>
      <c r="E1745" s="479"/>
      <c r="F1745" s="282"/>
      <c r="G1745" s="283"/>
      <c r="H1745" s="421"/>
      <c r="I1745" s="421"/>
      <c r="J1745" s="283"/>
      <c r="K1745" s="421"/>
      <c r="L1745" s="282"/>
      <c r="N1745" s="282"/>
      <c r="S1745" s="282"/>
      <c r="T1745" s="283"/>
      <c r="U1745" s="283"/>
      <c r="V1745" s="283"/>
      <c r="W1745" s="283"/>
      <c r="X1745" s="283"/>
      <c r="Y1745" s="282"/>
      <c r="Z1745" s="282"/>
      <c r="AA1745" s="283"/>
      <c r="AB1745" s="282"/>
      <c r="AC1745" s="282"/>
      <c r="AD1745" s="282"/>
      <c r="AE1745" s="282"/>
      <c r="AF1745" s="283"/>
      <c r="AG1745" s="402"/>
      <c r="AH1745" s="283"/>
      <c r="AI1745" s="283"/>
      <c r="AJ1745" s="283"/>
      <c r="AK1745" s="283"/>
      <c r="AL1745" s="283"/>
      <c r="AM1745" s="282"/>
      <c r="AN1745" s="282"/>
      <c r="AO1745" s="282"/>
      <c r="AP1745" s="282"/>
      <c r="AQ1745" s="282"/>
      <c r="AR1745" s="282"/>
      <c r="AT1745" s="283"/>
      <c r="AU1745" s="283"/>
      <c r="AV1745" s="283"/>
      <c r="AW1745" s="283"/>
      <c r="AY1745" s="283"/>
      <c r="AZ1745" s="282"/>
      <c r="BA1745" s="283"/>
      <c r="BB1745" s="282"/>
      <c r="BC1745" s="282"/>
      <c r="BD1745" s="282"/>
      <c r="BE1745" s="283"/>
      <c r="BG1745" s="282"/>
      <c r="BH1745" s="282"/>
      <c r="BI1745" s="282"/>
      <c r="BL1745" s="421"/>
      <c r="BM1745" s="424"/>
      <c r="BN1745" s="424"/>
      <c r="BO1745" s="424"/>
      <c r="BP1745" s="424"/>
      <c r="BQ1745" s="421"/>
      <c r="BR1745" s="421"/>
      <c r="BV1745" s="282"/>
      <c r="BW1745" s="283"/>
      <c r="BY1745" s="283"/>
      <c r="BZ1745" s="283"/>
      <c r="CA1745" s="283"/>
      <c r="CB1745" s="282"/>
      <c r="CC1745" s="282"/>
      <c r="CD1745" s="282"/>
      <c r="CE1745" s="282"/>
      <c r="CG1745" s="427"/>
      <c r="CH1745" s="402"/>
      <c r="CI1745" s="424"/>
      <c r="CJ1745" s="282"/>
      <c r="CK1745" s="282"/>
      <c r="CL1745" s="283"/>
      <c r="CM1745" s="283"/>
      <c r="CP1745" s="282"/>
      <c r="DC1745" s="282"/>
      <c r="DD1745" s="282"/>
      <c r="DE1745" s="282"/>
      <c r="DF1745" s="282"/>
      <c r="DG1745" s="282"/>
      <c r="DH1745" s="282"/>
      <c r="DI1745" s="282"/>
      <c r="DJ1745" s="282"/>
      <c r="EF1745" s="495" t="str">
        <f>""&amp;(MID(数据表!AZ1745,1,MIN(FIND({"(";"（"},数据表!AZ1745&amp;"(（",1)-1)))&amp;""</f>
        <v/>
      </c>
      <c r="EG1745" s="495" t="str">
        <f>""&amp;(MID(数据表!AZ1745,1,MIN(FIND({0;1;2;3;4;5;6;7;8;9},数据表!AZ1745&amp;"1234567890",1)-1)))&amp;""</f>
        <v/>
      </c>
    </row>
    <row r="1746" spans="2:137" s="310" customFormat="1" ht="12" customHeight="1">
      <c r="B1746" s="286"/>
      <c r="C1746" s="286"/>
      <c r="D1746" s="286"/>
      <c r="E1746" s="479"/>
      <c r="F1746" s="282"/>
      <c r="G1746" s="283"/>
      <c r="H1746" s="421"/>
      <c r="I1746" s="421"/>
      <c r="J1746" s="283"/>
      <c r="K1746" s="421"/>
      <c r="L1746" s="282"/>
      <c r="N1746" s="282"/>
      <c r="S1746" s="282"/>
      <c r="T1746" s="283"/>
      <c r="U1746" s="283"/>
      <c r="V1746" s="283"/>
      <c r="W1746" s="283"/>
      <c r="X1746" s="283"/>
      <c r="Y1746" s="282"/>
      <c r="Z1746" s="282"/>
      <c r="AA1746" s="283"/>
      <c r="AB1746" s="282"/>
      <c r="AC1746" s="282"/>
      <c r="AD1746" s="282"/>
      <c r="AE1746" s="282"/>
      <c r="AF1746" s="283"/>
      <c r="AG1746" s="402"/>
      <c r="AH1746" s="283"/>
      <c r="AI1746" s="283"/>
      <c r="AJ1746" s="283"/>
      <c r="AK1746" s="283"/>
      <c r="AL1746" s="283"/>
      <c r="AM1746" s="282"/>
      <c r="AN1746" s="282"/>
      <c r="AO1746" s="282"/>
      <c r="AP1746" s="282"/>
      <c r="AQ1746" s="282"/>
      <c r="AR1746" s="282"/>
      <c r="AT1746" s="283"/>
      <c r="AU1746" s="283"/>
      <c r="AV1746" s="283"/>
      <c r="AW1746" s="283"/>
      <c r="AY1746" s="283"/>
      <c r="AZ1746" s="282"/>
      <c r="BA1746" s="283"/>
      <c r="BB1746" s="282"/>
      <c r="BC1746" s="282"/>
      <c r="BD1746" s="282"/>
      <c r="BE1746" s="283"/>
      <c r="BG1746" s="282"/>
      <c r="BH1746" s="282"/>
      <c r="BI1746" s="282"/>
      <c r="BL1746" s="421"/>
      <c r="BM1746" s="424"/>
      <c r="BN1746" s="424"/>
      <c r="BO1746" s="424"/>
      <c r="BP1746" s="424"/>
      <c r="BQ1746" s="421"/>
      <c r="BR1746" s="421"/>
      <c r="BV1746" s="282"/>
      <c r="BW1746" s="283"/>
      <c r="BY1746" s="283"/>
      <c r="BZ1746" s="283"/>
      <c r="CA1746" s="283"/>
      <c r="CB1746" s="282"/>
      <c r="CC1746" s="282"/>
      <c r="CD1746" s="282"/>
      <c r="CE1746" s="282"/>
      <c r="CG1746" s="427"/>
      <c r="CH1746" s="402"/>
      <c r="CI1746" s="424"/>
      <c r="CJ1746" s="282"/>
      <c r="CK1746" s="282"/>
      <c r="CL1746" s="283"/>
      <c r="CM1746" s="283"/>
      <c r="CP1746" s="282"/>
      <c r="DC1746" s="282"/>
      <c r="DD1746" s="282"/>
      <c r="DE1746" s="282"/>
      <c r="DF1746" s="282"/>
      <c r="DG1746" s="282"/>
      <c r="DH1746" s="282"/>
      <c r="DI1746" s="282"/>
      <c r="DJ1746" s="282"/>
      <c r="EF1746" s="495" t="str">
        <f>""&amp;(MID(数据表!AZ1746,1,MIN(FIND({"(";"（"},数据表!AZ1746&amp;"(（",1)-1)))&amp;""</f>
        <v/>
      </c>
      <c r="EG1746" s="495" t="str">
        <f>""&amp;(MID(数据表!AZ1746,1,MIN(FIND({0;1;2;3;4;5;6;7;8;9},数据表!AZ1746&amp;"1234567890",1)-1)))&amp;""</f>
        <v/>
      </c>
    </row>
    <row r="1747" spans="2:137" s="310" customFormat="1" ht="12" customHeight="1">
      <c r="B1747" s="286"/>
      <c r="C1747" s="286"/>
      <c r="D1747" s="286"/>
      <c r="E1747" s="479"/>
      <c r="F1747" s="282"/>
      <c r="G1747" s="283"/>
      <c r="H1747" s="421"/>
      <c r="I1747" s="421"/>
      <c r="J1747" s="283"/>
      <c r="K1747" s="421"/>
      <c r="L1747" s="282"/>
      <c r="N1747" s="282"/>
      <c r="S1747" s="282"/>
      <c r="T1747" s="283"/>
      <c r="U1747" s="283"/>
      <c r="V1747" s="283"/>
      <c r="W1747" s="283"/>
      <c r="X1747" s="283"/>
      <c r="Y1747" s="282"/>
      <c r="Z1747" s="282"/>
      <c r="AA1747" s="283"/>
      <c r="AB1747" s="282"/>
      <c r="AC1747" s="282"/>
      <c r="AD1747" s="282"/>
      <c r="AE1747" s="282"/>
      <c r="AF1747" s="283"/>
      <c r="AG1747" s="402"/>
      <c r="AH1747" s="283"/>
      <c r="AI1747" s="283"/>
      <c r="AJ1747" s="283"/>
      <c r="AK1747" s="283"/>
      <c r="AL1747" s="283"/>
      <c r="AM1747" s="282"/>
      <c r="AN1747" s="282"/>
      <c r="AO1747" s="282"/>
      <c r="AP1747" s="282"/>
      <c r="AQ1747" s="282"/>
      <c r="AR1747" s="282"/>
      <c r="AT1747" s="283"/>
      <c r="AU1747" s="283"/>
      <c r="AV1747" s="283"/>
      <c r="AW1747" s="283"/>
      <c r="AY1747" s="283"/>
      <c r="AZ1747" s="282"/>
      <c r="BA1747" s="283"/>
      <c r="BB1747" s="282"/>
      <c r="BC1747" s="282"/>
      <c r="BD1747" s="282"/>
      <c r="BE1747" s="283"/>
      <c r="BG1747" s="282"/>
      <c r="BH1747" s="282"/>
      <c r="BI1747" s="282"/>
      <c r="BL1747" s="421"/>
      <c r="BM1747" s="424"/>
      <c r="BN1747" s="424"/>
      <c r="BO1747" s="424"/>
      <c r="BP1747" s="424"/>
      <c r="BQ1747" s="421"/>
      <c r="BR1747" s="421"/>
      <c r="BV1747" s="282"/>
      <c r="BW1747" s="283"/>
      <c r="BY1747" s="283"/>
      <c r="BZ1747" s="283"/>
      <c r="CA1747" s="283"/>
      <c r="CB1747" s="282"/>
      <c r="CC1747" s="282"/>
      <c r="CD1747" s="282"/>
      <c r="CE1747" s="282"/>
      <c r="CG1747" s="427"/>
      <c r="CH1747" s="402"/>
      <c r="CI1747" s="424"/>
      <c r="CJ1747" s="282"/>
      <c r="CK1747" s="282"/>
      <c r="CL1747" s="283"/>
      <c r="CM1747" s="283"/>
      <c r="CP1747" s="282"/>
      <c r="DC1747" s="282"/>
      <c r="DD1747" s="282"/>
      <c r="DE1747" s="282"/>
      <c r="DF1747" s="282"/>
      <c r="DG1747" s="282"/>
      <c r="DH1747" s="282"/>
      <c r="DI1747" s="282"/>
      <c r="DJ1747" s="282"/>
      <c r="EF1747" s="495" t="str">
        <f>""&amp;(MID(数据表!AZ1747,1,MIN(FIND({"(";"（"},数据表!AZ1747&amp;"(（",1)-1)))&amp;""</f>
        <v/>
      </c>
      <c r="EG1747" s="495" t="str">
        <f>""&amp;(MID(数据表!AZ1747,1,MIN(FIND({0;1;2;3;4;5;6;7;8;9},数据表!AZ1747&amp;"1234567890",1)-1)))&amp;""</f>
        <v/>
      </c>
    </row>
    <row r="1748" spans="2:137" s="310" customFormat="1" ht="12" customHeight="1">
      <c r="B1748" s="286"/>
      <c r="C1748" s="286"/>
      <c r="D1748" s="286"/>
      <c r="E1748" s="479"/>
      <c r="F1748" s="282"/>
      <c r="G1748" s="283"/>
      <c r="H1748" s="421"/>
      <c r="I1748" s="421"/>
      <c r="J1748" s="283"/>
      <c r="K1748" s="421"/>
      <c r="L1748" s="282"/>
      <c r="N1748" s="282"/>
      <c r="S1748" s="282"/>
      <c r="T1748" s="283"/>
      <c r="U1748" s="283"/>
      <c r="V1748" s="283"/>
      <c r="W1748" s="283"/>
      <c r="X1748" s="283"/>
      <c r="Y1748" s="282"/>
      <c r="Z1748" s="282"/>
      <c r="AA1748" s="283"/>
      <c r="AB1748" s="282"/>
      <c r="AC1748" s="282"/>
      <c r="AD1748" s="282"/>
      <c r="AE1748" s="282"/>
      <c r="AF1748" s="283"/>
      <c r="AG1748" s="402"/>
      <c r="AH1748" s="283"/>
      <c r="AI1748" s="283"/>
      <c r="AJ1748" s="283"/>
      <c r="AK1748" s="283"/>
      <c r="AL1748" s="283"/>
      <c r="AM1748" s="282"/>
      <c r="AN1748" s="282"/>
      <c r="AO1748" s="282"/>
      <c r="AP1748" s="282"/>
      <c r="AQ1748" s="282"/>
      <c r="AR1748" s="282"/>
      <c r="AT1748" s="283"/>
      <c r="AU1748" s="283"/>
      <c r="AV1748" s="283"/>
      <c r="AW1748" s="283"/>
      <c r="AY1748" s="283"/>
      <c r="AZ1748" s="282"/>
      <c r="BA1748" s="283"/>
      <c r="BB1748" s="282"/>
      <c r="BC1748" s="282"/>
      <c r="BD1748" s="282"/>
      <c r="BE1748" s="283"/>
      <c r="BG1748" s="282"/>
      <c r="BH1748" s="282"/>
      <c r="BI1748" s="282"/>
      <c r="BL1748" s="421"/>
      <c r="BM1748" s="424"/>
      <c r="BN1748" s="424"/>
      <c r="BO1748" s="424"/>
      <c r="BP1748" s="424"/>
      <c r="BQ1748" s="421"/>
      <c r="BR1748" s="421"/>
      <c r="BV1748" s="282"/>
      <c r="BW1748" s="283"/>
      <c r="BY1748" s="283"/>
      <c r="BZ1748" s="283"/>
      <c r="CA1748" s="283"/>
      <c r="CB1748" s="282"/>
      <c r="CC1748" s="282"/>
      <c r="CD1748" s="282"/>
      <c r="CE1748" s="282"/>
      <c r="CG1748" s="427"/>
      <c r="CH1748" s="402"/>
      <c r="CI1748" s="424"/>
      <c r="CJ1748" s="282"/>
      <c r="CK1748" s="282"/>
      <c r="CL1748" s="283"/>
      <c r="CM1748" s="283"/>
      <c r="CP1748" s="282"/>
      <c r="DC1748" s="282"/>
      <c r="DD1748" s="282"/>
      <c r="DE1748" s="282"/>
      <c r="DF1748" s="282"/>
      <c r="DG1748" s="282"/>
      <c r="DH1748" s="282"/>
      <c r="DI1748" s="282"/>
      <c r="DJ1748" s="282"/>
      <c r="EF1748" s="495" t="str">
        <f>""&amp;(MID(数据表!AZ1748,1,MIN(FIND({"(";"（"},数据表!AZ1748&amp;"(（",1)-1)))&amp;""</f>
        <v/>
      </c>
      <c r="EG1748" s="495" t="str">
        <f>""&amp;(MID(数据表!AZ1748,1,MIN(FIND({0;1;2;3;4;5;6;7;8;9},数据表!AZ1748&amp;"1234567890",1)-1)))&amp;""</f>
        <v/>
      </c>
    </row>
    <row r="1749" spans="2:137" s="310" customFormat="1" ht="12" customHeight="1">
      <c r="B1749" s="286"/>
      <c r="C1749" s="286"/>
      <c r="D1749" s="286"/>
      <c r="E1749" s="479"/>
      <c r="F1749" s="282"/>
      <c r="G1749" s="283"/>
      <c r="H1749" s="421"/>
      <c r="I1749" s="421"/>
      <c r="J1749" s="283"/>
      <c r="K1749" s="421"/>
      <c r="L1749" s="282"/>
      <c r="N1749" s="282"/>
      <c r="S1749" s="282"/>
      <c r="T1749" s="283"/>
      <c r="U1749" s="283"/>
      <c r="V1749" s="283"/>
      <c r="W1749" s="283"/>
      <c r="X1749" s="283"/>
      <c r="Y1749" s="282"/>
      <c r="Z1749" s="282"/>
      <c r="AA1749" s="283"/>
      <c r="AB1749" s="282"/>
      <c r="AC1749" s="282"/>
      <c r="AD1749" s="282"/>
      <c r="AE1749" s="282"/>
      <c r="AF1749" s="283"/>
      <c r="AG1749" s="402"/>
      <c r="AH1749" s="283"/>
      <c r="AI1749" s="283"/>
      <c r="AJ1749" s="283"/>
      <c r="AK1749" s="283"/>
      <c r="AL1749" s="283"/>
      <c r="AM1749" s="282"/>
      <c r="AN1749" s="282"/>
      <c r="AO1749" s="282"/>
      <c r="AP1749" s="282"/>
      <c r="AQ1749" s="282"/>
      <c r="AR1749" s="282"/>
      <c r="AT1749" s="283"/>
      <c r="AU1749" s="283"/>
      <c r="AV1749" s="283"/>
      <c r="AW1749" s="283"/>
      <c r="AY1749" s="283"/>
      <c r="AZ1749" s="282"/>
      <c r="BA1749" s="283"/>
      <c r="BB1749" s="282"/>
      <c r="BC1749" s="282"/>
      <c r="BD1749" s="282"/>
      <c r="BE1749" s="283"/>
      <c r="BG1749" s="282"/>
      <c r="BH1749" s="282"/>
      <c r="BI1749" s="282"/>
      <c r="BL1749" s="421"/>
      <c r="BM1749" s="424"/>
      <c r="BN1749" s="424"/>
      <c r="BO1749" s="424"/>
      <c r="BP1749" s="424"/>
      <c r="BQ1749" s="421"/>
      <c r="BR1749" s="421"/>
      <c r="BV1749" s="282"/>
      <c r="BW1749" s="283"/>
      <c r="BY1749" s="283"/>
      <c r="BZ1749" s="283"/>
      <c r="CA1749" s="283"/>
      <c r="CB1749" s="282"/>
      <c r="CC1749" s="282"/>
      <c r="CD1749" s="282"/>
      <c r="CE1749" s="282"/>
      <c r="CG1749" s="427"/>
      <c r="CH1749" s="402"/>
      <c r="CI1749" s="424"/>
      <c r="CJ1749" s="282"/>
      <c r="CK1749" s="282"/>
      <c r="CL1749" s="283"/>
      <c r="CM1749" s="283"/>
      <c r="CP1749" s="282"/>
      <c r="DC1749" s="282"/>
      <c r="DD1749" s="282"/>
      <c r="DE1749" s="282"/>
      <c r="DF1749" s="282"/>
      <c r="DG1749" s="282"/>
      <c r="DH1749" s="282"/>
      <c r="DI1749" s="282"/>
      <c r="DJ1749" s="282"/>
      <c r="EF1749" s="495" t="str">
        <f>""&amp;(MID(数据表!AZ1749,1,MIN(FIND({"(";"（"},数据表!AZ1749&amp;"(（",1)-1)))&amp;""</f>
        <v/>
      </c>
      <c r="EG1749" s="495" t="str">
        <f>""&amp;(MID(数据表!AZ1749,1,MIN(FIND({0;1;2;3;4;5;6;7;8;9},数据表!AZ1749&amp;"1234567890",1)-1)))&amp;""</f>
        <v/>
      </c>
    </row>
    <row r="1750" spans="2:137" s="310" customFormat="1" ht="12" customHeight="1">
      <c r="B1750" s="286"/>
      <c r="C1750" s="286"/>
      <c r="D1750" s="286"/>
      <c r="E1750" s="479"/>
      <c r="F1750" s="282"/>
      <c r="G1750" s="283"/>
      <c r="H1750" s="421"/>
      <c r="I1750" s="421"/>
      <c r="J1750" s="283"/>
      <c r="K1750" s="421"/>
      <c r="L1750" s="282"/>
      <c r="N1750" s="282"/>
      <c r="S1750" s="282"/>
      <c r="T1750" s="283"/>
      <c r="U1750" s="283"/>
      <c r="V1750" s="283"/>
      <c r="W1750" s="283"/>
      <c r="X1750" s="283"/>
      <c r="Y1750" s="282"/>
      <c r="Z1750" s="282"/>
      <c r="AA1750" s="283"/>
      <c r="AB1750" s="282"/>
      <c r="AC1750" s="282"/>
      <c r="AD1750" s="282"/>
      <c r="AE1750" s="282"/>
      <c r="AF1750" s="283"/>
      <c r="AG1750" s="402"/>
      <c r="AH1750" s="283"/>
      <c r="AI1750" s="283"/>
      <c r="AJ1750" s="283"/>
      <c r="AK1750" s="283"/>
      <c r="AL1750" s="283"/>
      <c r="AM1750" s="282"/>
      <c r="AN1750" s="282"/>
      <c r="AO1750" s="282"/>
      <c r="AP1750" s="282"/>
      <c r="AQ1750" s="282"/>
      <c r="AR1750" s="282"/>
      <c r="AT1750" s="283"/>
      <c r="AU1750" s="283"/>
      <c r="AV1750" s="283"/>
      <c r="AW1750" s="283"/>
      <c r="AY1750" s="283"/>
      <c r="AZ1750" s="282"/>
      <c r="BA1750" s="283"/>
      <c r="BB1750" s="282"/>
      <c r="BC1750" s="282"/>
      <c r="BD1750" s="282"/>
      <c r="BE1750" s="283"/>
      <c r="BG1750" s="282"/>
      <c r="BH1750" s="282"/>
      <c r="BI1750" s="282"/>
      <c r="BL1750" s="421"/>
      <c r="BM1750" s="424"/>
      <c r="BN1750" s="424"/>
      <c r="BO1750" s="424"/>
      <c r="BP1750" s="424"/>
      <c r="BQ1750" s="421"/>
      <c r="BR1750" s="421"/>
      <c r="BV1750" s="282"/>
      <c r="BW1750" s="283"/>
      <c r="BY1750" s="283"/>
      <c r="BZ1750" s="283"/>
      <c r="CA1750" s="283"/>
      <c r="CB1750" s="282"/>
      <c r="CC1750" s="282"/>
      <c r="CD1750" s="282"/>
      <c r="CE1750" s="282"/>
      <c r="CG1750" s="427"/>
      <c r="CH1750" s="402"/>
      <c r="CI1750" s="424"/>
      <c r="CJ1750" s="282"/>
      <c r="CK1750" s="282"/>
      <c r="CL1750" s="283"/>
      <c r="CM1750" s="283"/>
      <c r="CP1750" s="282"/>
      <c r="DC1750" s="282"/>
      <c r="DD1750" s="282"/>
      <c r="DE1750" s="282"/>
      <c r="DF1750" s="282"/>
      <c r="DG1750" s="282"/>
      <c r="DH1750" s="282"/>
      <c r="DI1750" s="282"/>
      <c r="DJ1750" s="282"/>
      <c r="EF1750" s="495" t="str">
        <f>""&amp;(MID(数据表!AZ1750,1,MIN(FIND({"(";"（"},数据表!AZ1750&amp;"(（",1)-1)))&amp;""</f>
        <v/>
      </c>
      <c r="EG1750" s="495" t="str">
        <f>""&amp;(MID(数据表!AZ1750,1,MIN(FIND({0;1;2;3;4;5;6;7;8;9},数据表!AZ1750&amp;"1234567890",1)-1)))&amp;""</f>
        <v/>
      </c>
    </row>
    <row r="1751" spans="2:137" s="310" customFormat="1" ht="12" customHeight="1">
      <c r="B1751" s="286"/>
      <c r="C1751" s="286"/>
      <c r="D1751" s="286"/>
      <c r="E1751" s="479"/>
      <c r="F1751" s="282"/>
      <c r="G1751" s="283"/>
      <c r="H1751" s="421"/>
      <c r="I1751" s="421"/>
      <c r="J1751" s="283"/>
      <c r="K1751" s="421"/>
      <c r="L1751" s="282"/>
      <c r="N1751" s="282"/>
      <c r="S1751" s="282"/>
      <c r="T1751" s="283"/>
      <c r="U1751" s="283"/>
      <c r="V1751" s="283"/>
      <c r="W1751" s="283"/>
      <c r="X1751" s="283"/>
      <c r="Y1751" s="282"/>
      <c r="Z1751" s="282"/>
      <c r="AA1751" s="283"/>
      <c r="AB1751" s="282"/>
      <c r="AC1751" s="282"/>
      <c r="AD1751" s="282"/>
      <c r="AE1751" s="282"/>
      <c r="AF1751" s="283"/>
      <c r="AG1751" s="402"/>
      <c r="AH1751" s="283"/>
      <c r="AI1751" s="283"/>
      <c r="AJ1751" s="283"/>
      <c r="AK1751" s="283"/>
      <c r="AL1751" s="283"/>
      <c r="AM1751" s="282"/>
      <c r="AN1751" s="282"/>
      <c r="AO1751" s="282"/>
      <c r="AP1751" s="282"/>
      <c r="AQ1751" s="282"/>
      <c r="AR1751" s="282"/>
      <c r="AT1751" s="283"/>
      <c r="AU1751" s="283"/>
      <c r="AV1751" s="283"/>
      <c r="AW1751" s="283"/>
      <c r="AY1751" s="283"/>
      <c r="AZ1751" s="282"/>
      <c r="BA1751" s="283"/>
      <c r="BB1751" s="282"/>
      <c r="BC1751" s="282"/>
      <c r="BD1751" s="282"/>
      <c r="BE1751" s="283"/>
      <c r="BG1751" s="282"/>
      <c r="BH1751" s="282"/>
      <c r="BI1751" s="282"/>
      <c r="BL1751" s="421"/>
      <c r="BM1751" s="424"/>
      <c r="BN1751" s="424"/>
      <c r="BO1751" s="424"/>
      <c r="BP1751" s="424"/>
      <c r="BQ1751" s="421"/>
      <c r="BR1751" s="421"/>
      <c r="BV1751" s="282"/>
      <c r="BW1751" s="283"/>
      <c r="BY1751" s="283"/>
      <c r="BZ1751" s="283"/>
      <c r="CA1751" s="283"/>
      <c r="CB1751" s="282"/>
      <c r="CC1751" s="282"/>
      <c r="CD1751" s="282"/>
      <c r="CE1751" s="282"/>
      <c r="CG1751" s="427"/>
      <c r="CH1751" s="402"/>
      <c r="CI1751" s="424"/>
      <c r="CJ1751" s="282"/>
      <c r="CK1751" s="282"/>
      <c r="CL1751" s="283"/>
      <c r="CM1751" s="283"/>
      <c r="CP1751" s="282"/>
      <c r="DC1751" s="282"/>
      <c r="DD1751" s="282"/>
      <c r="DE1751" s="282"/>
      <c r="DF1751" s="282"/>
      <c r="DG1751" s="282"/>
      <c r="DH1751" s="282"/>
      <c r="DI1751" s="282"/>
      <c r="DJ1751" s="282"/>
      <c r="EF1751" s="495" t="str">
        <f>""&amp;(MID(数据表!AZ1751,1,MIN(FIND({"(";"（"},数据表!AZ1751&amp;"(（",1)-1)))&amp;""</f>
        <v/>
      </c>
      <c r="EG1751" s="495" t="str">
        <f>""&amp;(MID(数据表!AZ1751,1,MIN(FIND({0;1;2;3;4;5;6;7;8;9},数据表!AZ1751&amp;"1234567890",1)-1)))&amp;""</f>
        <v/>
      </c>
    </row>
    <row r="1752" spans="2:137" s="310" customFormat="1" ht="12" customHeight="1">
      <c r="B1752" s="286"/>
      <c r="C1752" s="286"/>
      <c r="D1752" s="286"/>
      <c r="E1752" s="479"/>
      <c r="F1752" s="282"/>
      <c r="G1752" s="283"/>
      <c r="H1752" s="421"/>
      <c r="I1752" s="421"/>
      <c r="J1752" s="283"/>
      <c r="K1752" s="421"/>
      <c r="L1752" s="282"/>
      <c r="N1752" s="282"/>
      <c r="S1752" s="282"/>
      <c r="T1752" s="283"/>
      <c r="U1752" s="283"/>
      <c r="V1752" s="283"/>
      <c r="W1752" s="283"/>
      <c r="X1752" s="283"/>
      <c r="Y1752" s="282"/>
      <c r="Z1752" s="282"/>
      <c r="AA1752" s="283"/>
      <c r="AB1752" s="282"/>
      <c r="AC1752" s="282"/>
      <c r="AD1752" s="282"/>
      <c r="AE1752" s="282"/>
      <c r="AF1752" s="283"/>
      <c r="AG1752" s="402"/>
      <c r="AH1752" s="283"/>
      <c r="AI1752" s="283"/>
      <c r="AJ1752" s="283"/>
      <c r="AK1752" s="283"/>
      <c r="AL1752" s="283"/>
      <c r="AM1752" s="282"/>
      <c r="AN1752" s="282"/>
      <c r="AO1752" s="282"/>
      <c r="AP1752" s="282"/>
      <c r="AQ1752" s="282"/>
      <c r="AR1752" s="282"/>
      <c r="AT1752" s="283"/>
      <c r="AU1752" s="283"/>
      <c r="AV1752" s="283"/>
      <c r="AW1752" s="283"/>
      <c r="AY1752" s="283"/>
      <c r="AZ1752" s="282"/>
      <c r="BA1752" s="283"/>
      <c r="BB1752" s="282"/>
      <c r="BC1752" s="282"/>
      <c r="BD1752" s="282"/>
      <c r="BE1752" s="283"/>
      <c r="BG1752" s="282"/>
      <c r="BH1752" s="282"/>
      <c r="BI1752" s="282"/>
      <c r="BL1752" s="421"/>
      <c r="BM1752" s="424"/>
      <c r="BN1752" s="424"/>
      <c r="BO1752" s="424"/>
      <c r="BP1752" s="424"/>
      <c r="BQ1752" s="421"/>
      <c r="BR1752" s="421"/>
      <c r="BV1752" s="282"/>
      <c r="BW1752" s="283"/>
      <c r="BY1752" s="283"/>
      <c r="BZ1752" s="283"/>
      <c r="CA1752" s="283"/>
      <c r="CB1752" s="282"/>
      <c r="CC1752" s="282"/>
      <c r="CD1752" s="282"/>
      <c r="CE1752" s="282"/>
      <c r="CG1752" s="427"/>
      <c r="CH1752" s="402"/>
      <c r="CI1752" s="424"/>
      <c r="CJ1752" s="282"/>
      <c r="CK1752" s="282"/>
      <c r="CL1752" s="283"/>
      <c r="CM1752" s="283"/>
      <c r="CP1752" s="282"/>
      <c r="DC1752" s="282"/>
      <c r="DD1752" s="282"/>
      <c r="DE1752" s="282"/>
      <c r="DF1752" s="282"/>
      <c r="DG1752" s="282"/>
      <c r="DH1752" s="282"/>
      <c r="DI1752" s="282"/>
      <c r="DJ1752" s="282"/>
      <c r="EF1752" s="495" t="str">
        <f>""&amp;(MID(数据表!AZ1752,1,MIN(FIND({"(";"（"},数据表!AZ1752&amp;"(（",1)-1)))&amp;""</f>
        <v/>
      </c>
      <c r="EG1752" s="495" t="str">
        <f>""&amp;(MID(数据表!AZ1752,1,MIN(FIND({0;1;2;3;4;5;6;7;8;9},数据表!AZ1752&amp;"1234567890",1)-1)))&amp;""</f>
        <v/>
      </c>
    </row>
    <row r="1753" spans="2:137" s="310" customFormat="1" ht="12" customHeight="1">
      <c r="B1753" s="286"/>
      <c r="C1753" s="286"/>
      <c r="D1753" s="286"/>
      <c r="E1753" s="479"/>
      <c r="F1753" s="282"/>
      <c r="G1753" s="283"/>
      <c r="H1753" s="421"/>
      <c r="I1753" s="421"/>
      <c r="J1753" s="283"/>
      <c r="K1753" s="421"/>
      <c r="L1753" s="282"/>
      <c r="N1753" s="282"/>
      <c r="S1753" s="282"/>
      <c r="T1753" s="283"/>
      <c r="U1753" s="283"/>
      <c r="V1753" s="283"/>
      <c r="W1753" s="283"/>
      <c r="X1753" s="283"/>
      <c r="Y1753" s="282"/>
      <c r="Z1753" s="282"/>
      <c r="AA1753" s="283"/>
      <c r="AB1753" s="282"/>
      <c r="AC1753" s="282"/>
      <c r="AD1753" s="282"/>
      <c r="AE1753" s="282"/>
      <c r="AF1753" s="283"/>
      <c r="AG1753" s="402"/>
      <c r="AH1753" s="283"/>
      <c r="AI1753" s="283"/>
      <c r="AJ1753" s="283"/>
      <c r="AK1753" s="283"/>
      <c r="AL1753" s="283"/>
      <c r="AM1753" s="282"/>
      <c r="AN1753" s="282"/>
      <c r="AO1753" s="282"/>
      <c r="AP1753" s="282"/>
      <c r="AQ1753" s="282"/>
      <c r="AR1753" s="282"/>
      <c r="AT1753" s="283"/>
      <c r="AU1753" s="283"/>
      <c r="AV1753" s="283"/>
      <c r="AW1753" s="283"/>
      <c r="AY1753" s="283"/>
      <c r="AZ1753" s="282"/>
      <c r="BA1753" s="283"/>
      <c r="BB1753" s="282"/>
      <c r="BC1753" s="282"/>
      <c r="BD1753" s="282"/>
      <c r="BE1753" s="283"/>
      <c r="BG1753" s="282"/>
      <c r="BH1753" s="282"/>
      <c r="BI1753" s="282"/>
      <c r="BL1753" s="421"/>
      <c r="BM1753" s="424"/>
      <c r="BN1753" s="424"/>
      <c r="BO1753" s="424"/>
      <c r="BP1753" s="424"/>
      <c r="BQ1753" s="421"/>
      <c r="BR1753" s="421"/>
      <c r="BV1753" s="282"/>
      <c r="BW1753" s="283"/>
      <c r="BY1753" s="283"/>
      <c r="BZ1753" s="283"/>
      <c r="CA1753" s="283"/>
      <c r="CB1753" s="282"/>
      <c r="CC1753" s="282"/>
      <c r="CD1753" s="282"/>
      <c r="CE1753" s="282"/>
      <c r="CG1753" s="427"/>
      <c r="CH1753" s="402"/>
      <c r="CI1753" s="424"/>
      <c r="CJ1753" s="282"/>
      <c r="CK1753" s="282"/>
      <c r="CL1753" s="283"/>
      <c r="CM1753" s="283"/>
      <c r="CP1753" s="282"/>
      <c r="DC1753" s="282"/>
      <c r="DD1753" s="282"/>
      <c r="DE1753" s="282"/>
      <c r="DF1753" s="282"/>
      <c r="DG1753" s="282"/>
      <c r="DH1753" s="282"/>
      <c r="DI1753" s="282"/>
      <c r="DJ1753" s="282"/>
      <c r="EF1753" s="495" t="str">
        <f>""&amp;(MID(数据表!AZ1753,1,MIN(FIND({"(";"（"},数据表!AZ1753&amp;"(（",1)-1)))&amp;""</f>
        <v/>
      </c>
      <c r="EG1753" s="495" t="str">
        <f>""&amp;(MID(数据表!AZ1753,1,MIN(FIND({0;1;2;3;4;5;6;7;8;9},数据表!AZ1753&amp;"1234567890",1)-1)))&amp;""</f>
        <v/>
      </c>
    </row>
    <row r="1754" spans="2:137" s="310" customFormat="1" ht="12" customHeight="1">
      <c r="B1754" s="286"/>
      <c r="C1754" s="286"/>
      <c r="D1754" s="286"/>
      <c r="E1754" s="479"/>
      <c r="F1754" s="282"/>
      <c r="G1754" s="283"/>
      <c r="H1754" s="421"/>
      <c r="I1754" s="421"/>
      <c r="J1754" s="283"/>
      <c r="K1754" s="421"/>
      <c r="L1754" s="282"/>
      <c r="N1754" s="282"/>
      <c r="S1754" s="282"/>
      <c r="T1754" s="283"/>
      <c r="U1754" s="283"/>
      <c r="V1754" s="283"/>
      <c r="W1754" s="283"/>
      <c r="X1754" s="283"/>
      <c r="Y1754" s="282"/>
      <c r="Z1754" s="282"/>
      <c r="AA1754" s="283"/>
      <c r="AB1754" s="282"/>
      <c r="AC1754" s="282"/>
      <c r="AD1754" s="282"/>
      <c r="AE1754" s="282"/>
      <c r="AF1754" s="283"/>
      <c r="AG1754" s="402"/>
      <c r="AH1754" s="283"/>
      <c r="AI1754" s="283"/>
      <c r="AJ1754" s="283"/>
      <c r="AK1754" s="283"/>
      <c r="AL1754" s="283"/>
      <c r="AM1754" s="282"/>
      <c r="AN1754" s="282"/>
      <c r="AO1754" s="282"/>
      <c r="AP1754" s="282"/>
      <c r="AQ1754" s="282"/>
      <c r="AR1754" s="282"/>
      <c r="AT1754" s="283"/>
      <c r="AU1754" s="283"/>
      <c r="AV1754" s="283"/>
      <c r="AW1754" s="283"/>
      <c r="AY1754" s="283"/>
      <c r="AZ1754" s="282"/>
      <c r="BA1754" s="283"/>
      <c r="BB1754" s="282"/>
      <c r="BC1754" s="282"/>
      <c r="BD1754" s="282"/>
      <c r="BE1754" s="283"/>
      <c r="BG1754" s="282"/>
      <c r="BH1754" s="282"/>
      <c r="BI1754" s="282"/>
      <c r="BL1754" s="421"/>
      <c r="BM1754" s="424"/>
      <c r="BN1754" s="424"/>
      <c r="BO1754" s="424"/>
      <c r="BP1754" s="424"/>
      <c r="BQ1754" s="421"/>
      <c r="BR1754" s="421"/>
      <c r="BV1754" s="282"/>
      <c r="BW1754" s="283"/>
      <c r="BY1754" s="283"/>
      <c r="BZ1754" s="283"/>
      <c r="CA1754" s="283"/>
      <c r="CB1754" s="282"/>
      <c r="CC1754" s="282"/>
      <c r="CD1754" s="282"/>
      <c r="CE1754" s="282"/>
      <c r="CG1754" s="427"/>
      <c r="CH1754" s="402"/>
      <c r="CI1754" s="424"/>
      <c r="CJ1754" s="282"/>
      <c r="CK1754" s="282"/>
      <c r="CL1754" s="283"/>
      <c r="CM1754" s="283"/>
      <c r="CP1754" s="282"/>
      <c r="DC1754" s="282"/>
      <c r="DD1754" s="282"/>
      <c r="DE1754" s="282"/>
      <c r="DF1754" s="282"/>
      <c r="DG1754" s="282"/>
      <c r="DH1754" s="282"/>
      <c r="DI1754" s="282"/>
      <c r="DJ1754" s="282"/>
      <c r="EF1754" s="495" t="str">
        <f>""&amp;(MID(数据表!AZ1754,1,MIN(FIND({"(";"（"},数据表!AZ1754&amp;"(（",1)-1)))&amp;""</f>
        <v/>
      </c>
      <c r="EG1754" s="495" t="str">
        <f>""&amp;(MID(数据表!AZ1754,1,MIN(FIND({0;1;2;3;4;5;6;7;8;9},数据表!AZ1754&amp;"1234567890",1)-1)))&amp;""</f>
        <v/>
      </c>
    </row>
    <row r="1755" spans="2:137" s="310" customFormat="1" ht="12" customHeight="1">
      <c r="B1755" s="286"/>
      <c r="C1755" s="286"/>
      <c r="D1755" s="286"/>
      <c r="E1755" s="479"/>
      <c r="F1755" s="282"/>
      <c r="G1755" s="283"/>
      <c r="H1755" s="421"/>
      <c r="I1755" s="421"/>
      <c r="J1755" s="283"/>
      <c r="K1755" s="421"/>
      <c r="L1755" s="282"/>
      <c r="N1755" s="282"/>
      <c r="S1755" s="282"/>
      <c r="T1755" s="283"/>
      <c r="U1755" s="283"/>
      <c r="V1755" s="283"/>
      <c r="W1755" s="283"/>
      <c r="X1755" s="283"/>
      <c r="Y1755" s="282"/>
      <c r="Z1755" s="282"/>
      <c r="AA1755" s="283"/>
      <c r="AB1755" s="282"/>
      <c r="AC1755" s="282"/>
      <c r="AD1755" s="282"/>
      <c r="AE1755" s="282"/>
      <c r="AF1755" s="283"/>
      <c r="AG1755" s="402"/>
      <c r="AH1755" s="283"/>
      <c r="AI1755" s="283"/>
      <c r="AJ1755" s="283"/>
      <c r="AK1755" s="283"/>
      <c r="AL1755" s="283"/>
      <c r="AM1755" s="282"/>
      <c r="AN1755" s="282"/>
      <c r="AO1755" s="282"/>
      <c r="AP1755" s="282"/>
      <c r="AQ1755" s="282"/>
      <c r="AR1755" s="282"/>
      <c r="AT1755" s="283"/>
      <c r="AU1755" s="283"/>
      <c r="AV1755" s="283"/>
      <c r="AW1755" s="283"/>
      <c r="AY1755" s="283"/>
      <c r="AZ1755" s="282"/>
      <c r="BA1755" s="283"/>
      <c r="BB1755" s="282"/>
      <c r="BC1755" s="282"/>
      <c r="BD1755" s="282"/>
      <c r="BE1755" s="283"/>
      <c r="BG1755" s="282"/>
      <c r="BH1755" s="282"/>
      <c r="BI1755" s="282"/>
      <c r="BL1755" s="421"/>
      <c r="BM1755" s="424"/>
      <c r="BN1755" s="424"/>
      <c r="BO1755" s="424"/>
      <c r="BP1755" s="424"/>
      <c r="BQ1755" s="421"/>
      <c r="BR1755" s="421"/>
      <c r="BV1755" s="282"/>
      <c r="BW1755" s="283"/>
      <c r="BY1755" s="283"/>
      <c r="BZ1755" s="283"/>
      <c r="CA1755" s="283"/>
      <c r="CB1755" s="282"/>
      <c r="CC1755" s="282"/>
      <c r="CD1755" s="282"/>
      <c r="CE1755" s="282"/>
      <c r="CG1755" s="427"/>
      <c r="CH1755" s="402"/>
      <c r="CI1755" s="424"/>
      <c r="CJ1755" s="282"/>
      <c r="CK1755" s="282"/>
      <c r="CL1755" s="283"/>
      <c r="CM1755" s="283"/>
      <c r="CP1755" s="282"/>
      <c r="DC1755" s="282"/>
      <c r="DD1755" s="282"/>
      <c r="DE1755" s="282"/>
      <c r="DF1755" s="282"/>
      <c r="DG1755" s="282"/>
      <c r="DH1755" s="282"/>
      <c r="DI1755" s="282"/>
      <c r="DJ1755" s="282"/>
      <c r="EF1755" s="495" t="str">
        <f>""&amp;(MID(数据表!AZ1755,1,MIN(FIND({"(";"（"},数据表!AZ1755&amp;"(（",1)-1)))&amp;""</f>
        <v/>
      </c>
      <c r="EG1755" s="495" t="str">
        <f>""&amp;(MID(数据表!AZ1755,1,MIN(FIND({0;1;2;3;4;5;6;7;8;9},数据表!AZ1755&amp;"1234567890",1)-1)))&amp;""</f>
        <v/>
      </c>
    </row>
    <row r="1756" spans="2:137" s="310" customFormat="1" ht="12" customHeight="1">
      <c r="B1756" s="286"/>
      <c r="C1756" s="286"/>
      <c r="D1756" s="286"/>
      <c r="E1756" s="479"/>
      <c r="F1756" s="282"/>
      <c r="G1756" s="283"/>
      <c r="H1756" s="421"/>
      <c r="I1756" s="421"/>
      <c r="J1756" s="283"/>
      <c r="K1756" s="421"/>
      <c r="L1756" s="282"/>
      <c r="N1756" s="282"/>
      <c r="S1756" s="282"/>
      <c r="T1756" s="283"/>
      <c r="U1756" s="283"/>
      <c r="V1756" s="283"/>
      <c r="W1756" s="283"/>
      <c r="X1756" s="283"/>
      <c r="Y1756" s="282"/>
      <c r="Z1756" s="282"/>
      <c r="AA1756" s="283"/>
      <c r="AB1756" s="282"/>
      <c r="AC1756" s="282"/>
      <c r="AD1756" s="282"/>
      <c r="AE1756" s="282"/>
      <c r="AF1756" s="283"/>
      <c r="AG1756" s="402"/>
      <c r="AH1756" s="283"/>
      <c r="AI1756" s="283"/>
      <c r="AJ1756" s="283"/>
      <c r="AK1756" s="283"/>
      <c r="AL1756" s="283"/>
      <c r="AM1756" s="282"/>
      <c r="AN1756" s="282"/>
      <c r="AO1756" s="282"/>
      <c r="AP1756" s="282"/>
      <c r="AQ1756" s="282"/>
      <c r="AR1756" s="282"/>
      <c r="AT1756" s="283"/>
      <c r="AU1756" s="283"/>
      <c r="AV1756" s="283"/>
      <c r="AW1756" s="283"/>
      <c r="AY1756" s="283"/>
      <c r="AZ1756" s="282"/>
      <c r="BA1756" s="283"/>
      <c r="BB1756" s="282"/>
      <c r="BC1756" s="282"/>
      <c r="BD1756" s="282"/>
      <c r="BE1756" s="283"/>
      <c r="BG1756" s="282"/>
      <c r="BH1756" s="282"/>
      <c r="BI1756" s="282"/>
      <c r="BL1756" s="421"/>
      <c r="BM1756" s="424"/>
      <c r="BN1756" s="424"/>
      <c r="BO1756" s="424"/>
      <c r="BP1756" s="424"/>
      <c r="BQ1756" s="421"/>
      <c r="BR1756" s="421"/>
      <c r="BV1756" s="282"/>
      <c r="BW1756" s="283"/>
      <c r="BY1756" s="283"/>
      <c r="BZ1756" s="283"/>
      <c r="CA1756" s="283"/>
      <c r="CB1756" s="282"/>
      <c r="CC1756" s="282"/>
      <c r="CD1756" s="282"/>
      <c r="CE1756" s="282"/>
      <c r="CG1756" s="427"/>
      <c r="CH1756" s="402"/>
      <c r="CI1756" s="424"/>
      <c r="CJ1756" s="282"/>
      <c r="CK1756" s="282"/>
      <c r="CL1756" s="283"/>
      <c r="CM1756" s="283"/>
      <c r="CP1756" s="282"/>
      <c r="DC1756" s="282"/>
      <c r="DD1756" s="282"/>
      <c r="DE1756" s="282"/>
      <c r="DF1756" s="282"/>
      <c r="DG1756" s="282"/>
      <c r="DH1756" s="282"/>
      <c r="DI1756" s="282"/>
      <c r="DJ1756" s="282"/>
      <c r="EF1756" s="495" t="str">
        <f>""&amp;(MID(数据表!AZ1756,1,MIN(FIND({"(";"（"},数据表!AZ1756&amp;"(（",1)-1)))&amp;""</f>
        <v/>
      </c>
      <c r="EG1756" s="495" t="str">
        <f>""&amp;(MID(数据表!AZ1756,1,MIN(FIND({0;1;2;3;4;5;6;7;8;9},数据表!AZ1756&amp;"1234567890",1)-1)))&amp;""</f>
        <v/>
      </c>
    </row>
    <row r="1757" spans="2:137" s="310" customFormat="1" ht="12" customHeight="1">
      <c r="B1757" s="286"/>
      <c r="C1757" s="286"/>
      <c r="D1757" s="286"/>
      <c r="E1757" s="479"/>
      <c r="F1757" s="282"/>
      <c r="G1757" s="283"/>
      <c r="H1757" s="421"/>
      <c r="I1757" s="421"/>
      <c r="J1757" s="283"/>
      <c r="K1757" s="421"/>
      <c r="L1757" s="282"/>
      <c r="N1757" s="282"/>
      <c r="S1757" s="282"/>
      <c r="T1757" s="283"/>
      <c r="U1757" s="283"/>
      <c r="V1757" s="283"/>
      <c r="W1757" s="283"/>
      <c r="X1757" s="283"/>
      <c r="Y1757" s="282"/>
      <c r="Z1757" s="282"/>
      <c r="AA1757" s="283"/>
      <c r="AB1757" s="282"/>
      <c r="AC1757" s="282"/>
      <c r="AD1757" s="282"/>
      <c r="AE1757" s="282"/>
      <c r="AF1757" s="283"/>
      <c r="AG1757" s="402"/>
      <c r="AH1757" s="283"/>
      <c r="AI1757" s="283"/>
      <c r="AJ1757" s="283"/>
      <c r="AK1757" s="283"/>
      <c r="AL1757" s="283"/>
      <c r="AM1757" s="282"/>
      <c r="AN1757" s="282"/>
      <c r="AO1757" s="282"/>
      <c r="AP1757" s="282"/>
      <c r="AQ1757" s="282"/>
      <c r="AR1757" s="282"/>
      <c r="AT1757" s="283"/>
      <c r="AU1757" s="283"/>
      <c r="AV1757" s="283"/>
      <c r="AW1757" s="283"/>
      <c r="AY1757" s="283"/>
      <c r="AZ1757" s="282"/>
      <c r="BA1757" s="283"/>
      <c r="BB1757" s="282"/>
      <c r="BC1757" s="282"/>
      <c r="BD1757" s="282"/>
      <c r="BE1757" s="283"/>
      <c r="BG1757" s="282"/>
      <c r="BH1757" s="282"/>
      <c r="BI1757" s="282"/>
      <c r="BL1757" s="421"/>
      <c r="BM1757" s="424"/>
      <c r="BN1757" s="424"/>
      <c r="BO1757" s="424"/>
      <c r="BP1757" s="424"/>
      <c r="BQ1757" s="421"/>
      <c r="BR1757" s="421"/>
      <c r="BV1757" s="282"/>
      <c r="BW1757" s="283"/>
      <c r="BY1757" s="283"/>
      <c r="BZ1757" s="283"/>
      <c r="CA1757" s="283"/>
      <c r="CB1757" s="282"/>
      <c r="CC1757" s="282"/>
      <c r="CD1757" s="282"/>
      <c r="CE1757" s="282"/>
      <c r="CG1757" s="427"/>
      <c r="CH1757" s="402"/>
      <c r="CI1757" s="424"/>
      <c r="CJ1757" s="282"/>
      <c r="CK1757" s="282"/>
      <c r="CL1757" s="283"/>
      <c r="CM1757" s="283"/>
      <c r="CP1757" s="282"/>
      <c r="DC1757" s="282"/>
      <c r="DD1757" s="282"/>
      <c r="DE1757" s="282"/>
      <c r="DF1757" s="282"/>
      <c r="DG1757" s="282"/>
      <c r="DH1757" s="282"/>
      <c r="DI1757" s="282"/>
      <c r="DJ1757" s="282"/>
      <c r="EF1757" s="495" t="str">
        <f>""&amp;(MID(数据表!AZ1757,1,MIN(FIND({"(";"（"},数据表!AZ1757&amp;"(（",1)-1)))&amp;""</f>
        <v/>
      </c>
      <c r="EG1757" s="495" t="str">
        <f>""&amp;(MID(数据表!AZ1757,1,MIN(FIND({0;1;2;3;4;5;6;7;8;9},数据表!AZ1757&amp;"1234567890",1)-1)))&amp;""</f>
        <v/>
      </c>
    </row>
    <row r="1758" spans="2:137" s="310" customFormat="1" ht="12" customHeight="1">
      <c r="B1758" s="286"/>
      <c r="C1758" s="286"/>
      <c r="D1758" s="286"/>
      <c r="E1758" s="479"/>
      <c r="F1758" s="282"/>
      <c r="G1758" s="283"/>
      <c r="H1758" s="421"/>
      <c r="I1758" s="421"/>
      <c r="J1758" s="283"/>
      <c r="K1758" s="421"/>
      <c r="L1758" s="282"/>
      <c r="N1758" s="282"/>
      <c r="S1758" s="282"/>
      <c r="T1758" s="283"/>
      <c r="U1758" s="283"/>
      <c r="V1758" s="283"/>
      <c r="W1758" s="283"/>
      <c r="X1758" s="283"/>
      <c r="Y1758" s="282"/>
      <c r="Z1758" s="282"/>
      <c r="AA1758" s="283"/>
      <c r="AB1758" s="282"/>
      <c r="AC1758" s="282"/>
      <c r="AD1758" s="282"/>
      <c r="AE1758" s="282"/>
      <c r="AF1758" s="283"/>
      <c r="AG1758" s="402"/>
      <c r="AH1758" s="283"/>
      <c r="AI1758" s="283"/>
      <c r="AJ1758" s="283"/>
      <c r="AK1758" s="283"/>
      <c r="AL1758" s="283"/>
      <c r="AM1758" s="282"/>
      <c r="AN1758" s="282"/>
      <c r="AO1758" s="282"/>
      <c r="AP1758" s="282"/>
      <c r="AQ1758" s="282"/>
      <c r="AR1758" s="282"/>
      <c r="AT1758" s="283"/>
      <c r="AU1758" s="283"/>
      <c r="AV1758" s="283"/>
      <c r="AW1758" s="283"/>
      <c r="AY1758" s="283"/>
      <c r="AZ1758" s="282"/>
      <c r="BA1758" s="283"/>
      <c r="BB1758" s="282"/>
      <c r="BC1758" s="282"/>
      <c r="BD1758" s="282"/>
      <c r="BE1758" s="283"/>
      <c r="BG1758" s="282"/>
      <c r="BH1758" s="282"/>
      <c r="BI1758" s="282"/>
      <c r="BL1758" s="421"/>
      <c r="BM1758" s="424"/>
      <c r="BN1758" s="424"/>
      <c r="BO1758" s="424"/>
      <c r="BP1758" s="424"/>
      <c r="BQ1758" s="421"/>
      <c r="BR1758" s="421"/>
      <c r="BV1758" s="282"/>
      <c r="BW1758" s="283"/>
      <c r="BY1758" s="283"/>
      <c r="BZ1758" s="283"/>
      <c r="CA1758" s="283"/>
      <c r="CB1758" s="282"/>
      <c r="CC1758" s="282"/>
      <c r="CD1758" s="282"/>
      <c r="CE1758" s="282"/>
      <c r="CG1758" s="427"/>
      <c r="CH1758" s="402"/>
      <c r="CI1758" s="424"/>
      <c r="CJ1758" s="282"/>
      <c r="CK1758" s="282"/>
      <c r="CL1758" s="283"/>
      <c r="CM1758" s="283"/>
      <c r="CP1758" s="282"/>
      <c r="DC1758" s="282"/>
      <c r="DD1758" s="282"/>
      <c r="DE1758" s="282"/>
      <c r="DF1758" s="282"/>
      <c r="DG1758" s="282"/>
      <c r="DH1758" s="282"/>
      <c r="DI1758" s="282"/>
      <c r="DJ1758" s="282"/>
      <c r="EF1758" s="495" t="str">
        <f>""&amp;(MID(数据表!AZ1758,1,MIN(FIND({"(";"（"},数据表!AZ1758&amp;"(（",1)-1)))&amp;""</f>
        <v/>
      </c>
      <c r="EG1758" s="495" t="str">
        <f>""&amp;(MID(数据表!AZ1758,1,MIN(FIND({0;1;2;3;4;5;6;7;8;9},数据表!AZ1758&amp;"1234567890",1)-1)))&amp;""</f>
        <v/>
      </c>
    </row>
    <row r="1759" spans="2:137" s="310" customFormat="1" ht="12" customHeight="1">
      <c r="B1759" s="286"/>
      <c r="C1759" s="286"/>
      <c r="D1759" s="286"/>
      <c r="E1759" s="479"/>
      <c r="F1759" s="282"/>
      <c r="G1759" s="283"/>
      <c r="H1759" s="421"/>
      <c r="I1759" s="421"/>
      <c r="J1759" s="283"/>
      <c r="K1759" s="421"/>
      <c r="L1759" s="282"/>
      <c r="N1759" s="282"/>
      <c r="S1759" s="282"/>
      <c r="T1759" s="283"/>
      <c r="U1759" s="283"/>
      <c r="V1759" s="283"/>
      <c r="W1759" s="283"/>
      <c r="X1759" s="283"/>
      <c r="Y1759" s="282"/>
      <c r="Z1759" s="282"/>
      <c r="AA1759" s="283"/>
      <c r="AB1759" s="282"/>
      <c r="AC1759" s="282"/>
      <c r="AD1759" s="282"/>
      <c r="AE1759" s="282"/>
      <c r="AF1759" s="283"/>
      <c r="AG1759" s="402"/>
      <c r="AH1759" s="283"/>
      <c r="AI1759" s="283"/>
      <c r="AJ1759" s="283"/>
      <c r="AK1759" s="283"/>
      <c r="AL1759" s="283"/>
      <c r="AM1759" s="282"/>
      <c r="AN1759" s="282"/>
      <c r="AO1759" s="282"/>
      <c r="AP1759" s="282"/>
      <c r="AQ1759" s="282"/>
      <c r="AR1759" s="282"/>
      <c r="AT1759" s="283"/>
      <c r="AU1759" s="283"/>
      <c r="AV1759" s="283"/>
      <c r="AW1759" s="283"/>
      <c r="AY1759" s="283"/>
      <c r="AZ1759" s="282"/>
      <c r="BA1759" s="283"/>
      <c r="BB1759" s="282"/>
      <c r="BC1759" s="282"/>
      <c r="BD1759" s="282"/>
      <c r="BE1759" s="283"/>
      <c r="BG1759" s="282"/>
      <c r="BH1759" s="282"/>
      <c r="BI1759" s="282"/>
      <c r="BL1759" s="421"/>
      <c r="BM1759" s="424"/>
      <c r="BN1759" s="424"/>
      <c r="BO1759" s="424"/>
      <c r="BP1759" s="424"/>
      <c r="BQ1759" s="421"/>
      <c r="BR1759" s="421"/>
      <c r="BV1759" s="282"/>
      <c r="BW1759" s="283"/>
      <c r="BY1759" s="283"/>
      <c r="BZ1759" s="283"/>
      <c r="CA1759" s="283"/>
      <c r="CB1759" s="282"/>
      <c r="CC1759" s="282"/>
      <c r="CD1759" s="282"/>
      <c r="CE1759" s="282"/>
      <c r="CG1759" s="427"/>
      <c r="CH1759" s="402"/>
      <c r="CI1759" s="424"/>
      <c r="CJ1759" s="282"/>
      <c r="CK1759" s="282"/>
      <c r="CL1759" s="283"/>
      <c r="CM1759" s="283"/>
      <c r="CP1759" s="282"/>
      <c r="DC1759" s="282"/>
      <c r="DD1759" s="282"/>
      <c r="DE1759" s="282"/>
      <c r="DF1759" s="282"/>
      <c r="DG1759" s="282"/>
      <c r="DH1759" s="282"/>
      <c r="DI1759" s="282"/>
      <c r="DJ1759" s="282"/>
      <c r="EF1759" s="495" t="str">
        <f>""&amp;(MID(数据表!AZ1759,1,MIN(FIND({"(";"（"},数据表!AZ1759&amp;"(（",1)-1)))&amp;""</f>
        <v/>
      </c>
      <c r="EG1759" s="495" t="str">
        <f>""&amp;(MID(数据表!AZ1759,1,MIN(FIND({0;1;2;3;4;5;6;7;8;9},数据表!AZ1759&amp;"1234567890",1)-1)))&amp;""</f>
        <v/>
      </c>
    </row>
    <row r="1760" spans="2:137" s="310" customFormat="1" ht="12" customHeight="1">
      <c r="B1760" s="286"/>
      <c r="C1760" s="286"/>
      <c r="D1760" s="286"/>
      <c r="E1760" s="479"/>
      <c r="F1760" s="282"/>
      <c r="G1760" s="283"/>
      <c r="H1760" s="421"/>
      <c r="I1760" s="421"/>
      <c r="J1760" s="283"/>
      <c r="K1760" s="421"/>
      <c r="L1760" s="282"/>
      <c r="N1760" s="282"/>
      <c r="S1760" s="282"/>
      <c r="T1760" s="283"/>
      <c r="U1760" s="283"/>
      <c r="V1760" s="283"/>
      <c r="W1760" s="283"/>
      <c r="X1760" s="283"/>
      <c r="Y1760" s="282"/>
      <c r="Z1760" s="282"/>
      <c r="AA1760" s="283"/>
      <c r="AB1760" s="282"/>
      <c r="AC1760" s="282"/>
      <c r="AD1760" s="282"/>
      <c r="AE1760" s="282"/>
      <c r="AF1760" s="283"/>
      <c r="AG1760" s="402"/>
      <c r="AH1760" s="283"/>
      <c r="AI1760" s="283"/>
      <c r="AJ1760" s="283"/>
      <c r="AK1760" s="283"/>
      <c r="AL1760" s="283"/>
      <c r="AM1760" s="282"/>
      <c r="AN1760" s="282"/>
      <c r="AO1760" s="282"/>
      <c r="AP1760" s="282"/>
      <c r="AQ1760" s="282"/>
      <c r="AR1760" s="282"/>
      <c r="AT1760" s="283"/>
      <c r="AU1760" s="283"/>
      <c r="AV1760" s="283"/>
      <c r="AW1760" s="283"/>
      <c r="AY1760" s="283"/>
      <c r="AZ1760" s="282"/>
      <c r="BA1760" s="283"/>
      <c r="BB1760" s="282"/>
      <c r="BC1760" s="282"/>
      <c r="BD1760" s="282"/>
      <c r="BE1760" s="283"/>
      <c r="BG1760" s="282"/>
      <c r="BH1760" s="282"/>
      <c r="BI1760" s="282"/>
      <c r="BL1760" s="421"/>
      <c r="BM1760" s="424"/>
      <c r="BN1760" s="424"/>
      <c r="BO1760" s="424"/>
      <c r="BP1760" s="424"/>
      <c r="BQ1760" s="421"/>
      <c r="BR1760" s="421"/>
      <c r="BV1760" s="282"/>
      <c r="BW1760" s="283"/>
      <c r="BY1760" s="283"/>
      <c r="BZ1760" s="283"/>
      <c r="CA1760" s="283"/>
      <c r="CB1760" s="282"/>
      <c r="CC1760" s="282"/>
      <c r="CD1760" s="282"/>
      <c r="CE1760" s="282"/>
      <c r="CG1760" s="427"/>
      <c r="CH1760" s="402"/>
      <c r="CI1760" s="424"/>
      <c r="CJ1760" s="282"/>
      <c r="CK1760" s="282"/>
      <c r="CL1760" s="283"/>
      <c r="CM1760" s="283"/>
      <c r="CP1760" s="282"/>
      <c r="DC1760" s="282"/>
      <c r="DD1760" s="282"/>
      <c r="DE1760" s="282"/>
      <c r="DF1760" s="282"/>
      <c r="DG1760" s="282"/>
      <c r="DH1760" s="282"/>
      <c r="DI1760" s="282"/>
      <c r="DJ1760" s="282"/>
      <c r="EF1760" s="495" t="str">
        <f>""&amp;(MID(数据表!AZ1760,1,MIN(FIND({"(";"（"},数据表!AZ1760&amp;"(（",1)-1)))&amp;""</f>
        <v/>
      </c>
      <c r="EG1760" s="495" t="str">
        <f>""&amp;(MID(数据表!AZ1760,1,MIN(FIND({0;1;2;3;4;5;6;7;8;9},数据表!AZ1760&amp;"1234567890",1)-1)))&amp;""</f>
        <v/>
      </c>
    </row>
    <row r="1761" spans="2:137" s="310" customFormat="1" ht="12" customHeight="1">
      <c r="B1761" s="286"/>
      <c r="C1761" s="286"/>
      <c r="D1761" s="286"/>
      <c r="E1761" s="479"/>
      <c r="F1761" s="282"/>
      <c r="G1761" s="283"/>
      <c r="H1761" s="421"/>
      <c r="I1761" s="421"/>
      <c r="J1761" s="283"/>
      <c r="K1761" s="421"/>
      <c r="L1761" s="282"/>
      <c r="N1761" s="282"/>
      <c r="S1761" s="282"/>
      <c r="T1761" s="283"/>
      <c r="U1761" s="283"/>
      <c r="V1761" s="283"/>
      <c r="W1761" s="283"/>
      <c r="X1761" s="283"/>
      <c r="Y1761" s="282"/>
      <c r="Z1761" s="282"/>
      <c r="AA1761" s="283"/>
      <c r="AB1761" s="282"/>
      <c r="AC1761" s="282"/>
      <c r="AD1761" s="282"/>
      <c r="AE1761" s="282"/>
      <c r="AF1761" s="283"/>
      <c r="AG1761" s="402"/>
      <c r="AH1761" s="283"/>
      <c r="AI1761" s="283"/>
      <c r="AJ1761" s="283"/>
      <c r="AK1761" s="283"/>
      <c r="AL1761" s="283"/>
      <c r="AM1761" s="282"/>
      <c r="AN1761" s="282"/>
      <c r="AO1761" s="282"/>
      <c r="AP1761" s="282"/>
      <c r="AQ1761" s="282"/>
      <c r="AR1761" s="282"/>
      <c r="AT1761" s="283"/>
      <c r="AU1761" s="283"/>
      <c r="AV1761" s="283"/>
      <c r="AW1761" s="283"/>
      <c r="AY1761" s="283"/>
      <c r="AZ1761" s="282"/>
      <c r="BA1761" s="283"/>
      <c r="BB1761" s="282"/>
      <c r="BC1761" s="282"/>
      <c r="BD1761" s="282"/>
      <c r="BE1761" s="283"/>
      <c r="BG1761" s="282"/>
      <c r="BH1761" s="282"/>
      <c r="BI1761" s="282"/>
      <c r="BL1761" s="421"/>
      <c r="BM1761" s="424"/>
      <c r="BN1761" s="424"/>
      <c r="BO1761" s="424"/>
      <c r="BP1761" s="424"/>
      <c r="BQ1761" s="421"/>
      <c r="BR1761" s="421"/>
      <c r="BV1761" s="282"/>
      <c r="BW1761" s="283"/>
      <c r="BY1761" s="283"/>
      <c r="BZ1761" s="283"/>
      <c r="CA1761" s="283"/>
      <c r="CB1761" s="282"/>
      <c r="CC1761" s="282"/>
      <c r="CD1761" s="282"/>
      <c r="CE1761" s="282"/>
      <c r="CG1761" s="427"/>
      <c r="CH1761" s="402"/>
      <c r="CI1761" s="424"/>
      <c r="CJ1761" s="282"/>
      <c r="CK1761" s="282"/>
      <c r="CL1761" s="283"/>
      <c r="CM1761" s="283"/>
      <c r="CP1761" s="282"/>
      <c r="DC1761" s="282"/>
      <c r="DD1761" s="282"/>
      <c r="DE1761" s="282"/>
      <c r="DF1761" s="282"/>
      <c r="DG1761" s="282"/>
      <c r="DH1761" s="282"/>
      <c r="DI1761" s="282"/>
      <c r="DJ1761" s="282"/>
      <c r="EF1761" s="495" t="str">
        <f>""&amp;(MID(数据表!AZ1761,1,MIN(FIND({"(";"（"},数据表!AZ1761&amp;"(（",1)-1)))&amp;""</f>
        <v/>
      </c>
      <c r="EG1761" s="495" t="str">
        <f>""&amp;(MID(数据表!AZ1761,1,MIN(FIND({0;1;2;3;4;5;6;7;8;9},数据表!AZ1761&amp;"1234567890",1)-1)))&amp;""</f>
        <v/>
      </c>
    </row>
    <row r="1762" spans="2:137" s="310" customFormat="1" ht="12" customHeight="1">
      <c r="B1762" s="286"/>
      <c r="C1762" s="286"/>
      <c r="D1762" s="286"/>
      <c r="E1762" s="479"/>
      <c r="F1762" s="282"/>
      <c r="G1762" s="283"/>
      <c r="H1762" s="421"/>
      <c r="I1762" s="421"/>
      <c r="J1762" s="283"/>
      <c r="K1762" s="421"/>
      <c r="L1762" s="282"/>
      <c r="N1762" s="282"/>
      <c r="S1762" s="282"/>
      <c r="T1762" s="283"/>
      <c r="U1762" s="283"/>
      <c r="V1762" s="283"/>
      <c r="W1762" s="283"/>
      <c r="X1762" s="283"/>
      <c r="Y1762" s="282"/>
      <c r="Z1762" s="282"/>
      <c r="AA1762" s="283"/>
      <c r="AB1762" s="282"/>
      <c r="AC1762" s="282"/>
      <c r="AD1762" s="282"/>
      <c r="AE1762" s="282"/>
      <c r="AF1762" s="283"/>
      <c r="AG1762" s="402"/>
      <c r="AH1762" s="283"/>
      <c r="AI1762" s="283"/>
      <c r="AJ1762" s="283"/>
      <c r="AK1762" s="283"/>
      <c r="AL1762" s="283"/>
      <c r="AM1762" s="282"/>
      <c r="AN1762" s="282"/>
      <c r="AO1762" s="282"/>
      <c r="AP1762" s="282"/>
      <c r="AQ1762" s="282"/>
      <c r="AR1762" s="282"/>
      <c r="AT1762" s="283"/>
      <c r="AU1762" s="283"/>
      <c r="AV1762" s="283"/>
      <c r="AW1762" s="283"/>
      <c r="AY1762" s="283"/>
      <c r="AZ1762" s="282"/>
      <c r="BA1762" s="283"/>
      <c r="BB1762" s="282"/>
      <c r="BC1762" s="282"/>
      <c r="BD1762" s="282"/>
      <c r="BE1762" s="283"/>
      <c r="BG1762" s="282"/>
      <c r="BH1762" s="282"/>
      <c r="BI1762" s="282"/>
      <c r="BL1762" s="421"/>
      <c r="BM1762" s="424"/>
      <c r="BN1762" s="424"/>
      <c r="BO1762" s="424"/>
      <c r="BP1762" s="424"/>
      <c r="BQ1762" s="421"/>
      <c r="BR1762" s="421"/>
      <c r="BV1762" s="282"/>
      <c r="BW1762" s="283"/>
      <c r="BY1762" s="283"/>
      <c r="BZ1762" s="283"/>
      <c r="CA1762" s="283"/>
      <c r="CB1762" s="282"/>
      <c r="CC1762" s="282"/>
      <c r="CD1762" s="282"/>
      <c r="CE1762" s="282"/>
      <c r="CG1762" s="427"/>
      <c r="CH1762" s="402"/>
      <c r="CI1762" s="424"/>
      <c r="CJ1762" s="282"/>
      <c r="CK1762" s="282"/>
      <c r="CL1762" s="283"/>
      <c r="CM1762" s="283"/>
      <c r="CP1762" s="282"/>
      <c r="DC1762" s="282"/>
      <c r="DD1762" s="282"/>
      <c r="DE1762" s="282"/>
      <c r="DF1762" s="282"/>
      <c r="DG1762" s="282"/>
      <c r="DH1762" s="282"/>
      <c r="DI1762" s="282"/>
      <c r="DJ1762" s="282"/>
      <c r="EF1762" s="495" t="str">
        <f>""&amp;(MID(数据表!AZ1762,1,MIN(FIND({"(";"（"},数据表!AZ1762&amp;"(（",1)-1)))&amp;""</f>
        <v/>
      </c>
      <c r="EG1762" s="495" t="str">
        <f>""&amp;(MID(数据表!AZ1762,1,MIN(FIND({0;1;2;3;4;5;6;7;8;9},数据表!AZ1762&amp;"1234567890",1)-1)))&amp;""</f>
        <v/>
      </c>
    </row>
    <row r="1763" spans="2:137" s="310" customFormat="1" ht="12" customHeight="1">
      <c r="B1763" s="286"/>
      <c r="C1763" s="286"/>
      <c r="D1763" s="286"/>
      <c r="E1763" s="479"/>
      <c r="F1763" s="282"/>
      <c r="G1763" s="283"/>
      <c r="H1763" s="421"/>
      <c r="I1763" s="421"/>
      <c r="J1763" s="283"/>
      <c r="K1763" s="421"/>
      <c r="L1763" s="282"/>
      <c r="N1763" s="282"/>
      <c r="S1763" s="282"/>
      <c r="T1763" s="283"/>
      <c r="U1763" s="283"/>
      <c r="V1763" s="283"/>
      <c r="W1763" s="283"/>
      <c r="X1763" s="283"/>
      <c r="Y1763" s="282"/>
      <c r="Z1763" s="282"/>
      <c r="AA1763" s="283"/>
      <c r="AB1763" s="282"/>
      <c r="AC1763" s="282"/>
      <c r="AD1763" s="282"/>
      <c r="AE1763" s="282"/>
      <c r="AF1763" s="283"/>
      <c r="AG1763" s="402"/>
      <c r="AH1763" s="283"/>
      <c r="AI1763" s="283"/>
      <c r="AJ1763" s="283"/>
      <c r="AK1763" s="283"/>
      <c r="AL1763" s="283"/>
      <c r="AM1763" s="282"/>
      <c r="AN1763" s="282"/>
      <c r="AO1763" s="282"/>
      <c r="AP1763" s="282"/>
      <c r="AQ1763" s="282"/>
      <c r="AR1763" s="282"/>
      <c r="AT1763" s="283"/>
      <c r="AU1763" s="283"/>
      <c r="AV1763" s="283"/>
      <c r="AW1763" s="283"/>
      <c r="AY1763" s="283"/>
      <c r="AZ1763" s="282"/>
      <c r="BA1763" s="283"/>
      <c r="BB1763" s="282"/>
      <c r="BC1763" s="282"/>
      <c r="BD1763" s="282"/>
      <c r="BE1763" s="283"/>
      <c r="BG1763" s="282"/>
      <c r="BH1763" s="282"/>
      <c r="BI1763" s="282"/>
      <c r="BL1763" s="421"/>
      <c r="BM1763" s="424"/>
      <c r="BN1763" s="424"/>
      <c r="BO1763" s="424"/>
      <c r="BP1763" s="424"/>
      <c r="BQ1763" s="421"/>
      <c r="BR1763" s="421"/>
      <c r="BV1763" s="282"/>
      <c r="BW1763" s="283"/>
      <c r="BY1763" s="283"/>
      <c r="BZ1763" s="283"/>
      <c r="CA1763" s="283"/>
      <c r="CB1763" s="282"/>
      <c r="CC1763" s="282"/>
      <c r="CD1763" s="282"/>
      <c r="CE1763" s="282"/>
      <c r="CG1763" s="427"/>
      <c r="CH1763" s="402"/>
      <c r="CI1763" s="424"/>
      <c r="CJ1763" s="282"/>
      <c r="CK1763" s="282"/>
      <c r="CL1763" s="283"/>
      <c r="CM1763" s="283"/>
      <c r="CP1763" s="282"/>
      <c r="DC1763" s="282"/>
      <c r="DD1763" s="282"/>
      <c r="DE1763" s="282"/>
      <c r="DF1763" s="282"/>
      <c r="DG1763" s="282"/>
      <c r="DH1763" s="282"/>
      <c r="DI1763" s="282"/>
      <c r="DJ1763" s="282"/>
      <c r="EF1763" s="495" t="str">
        <f>""&amp;(MID(数据表!AZ1763,1,MIN(FIND({"(";"（"},数据表!AZ1763&amp;"(（",1)-1)))&amp;""</f>
        <v/>
      </c>
      <c r="EG1763" s="495" t="str">
        <f>""&amp;(MID(数据表!AZ1763,1,MIN(FIND({0;1;2;3;4;5;6;7;8;9},数据表!AZ1763&amp;"1234567890",1)-1)))&amp;""</f>
        <v/>
      </c>
    </row>
    <row r="1764" spans="2:137" s="310" customFormat="1" ht="12" customHeight="1">
      <c r="B1764" s="286"/>
      <c r="C1764" s="286"/>
      <c r="D1764" s="286"/>
      <c r="E1764" s="479"/>
      <c r="F1764" s="282"/>
      <c r="G1764" s="283"/>
      <c r="H1764" s="421"/>
      <c r="I1764" s="421"/>
      <c r="J1764" s="283"/>
      <c r="K1764" s="421"/>
      <c r="L1764" s="282"/>
      <c r="N1764" s="282"/>
      <c r="S1764" s="282"/>
      <c r="T1764" s="283"/>
      <c r="U1764" s="283"/>
      <c r="V1764" s="283"/>
      <c r="W1764" s="283"/>
      <c r="X1764" s="283"/>
      <c r="Y1764" s="282"/>
      <c r="Z1764" s="282"/>
      <c r="AA1764" s="283"/>
      <c r="AB1764" s="282"/>
      <c r="AC1764" s="282"/>
      <c r="AD1764" s="282"/>
      <c r="AE1764" s="282"/>
      <c r="AF1764" s="283"/>
      <c r="AG1764" s="402"/>
      <c r="AH1764" s="283"/>
      <c r="AI1764" s="283"/>
      <c r="AJ1764" s="283"/>
      <c r="AK1764" s="283"/>
      <c r="AL1764" s="283"/>
      <c r="AM1764" s="282"/>
      <c r="AN1764" s="282"/>
      <c r="AO1764" s="282"/>
      <c r="AP1764" s="282"/>
      <c r="AQ1764" s="282"/>
      <c r="AR1764" s="282"/>
      <c r="AT1764" s="283"/>
      <c r="AU1764" s="283"/>
      <c r="AV1764" s="283"/>
      <c r="AW1764" s="283"/>
      <c r="AY1764" s="283"/>
      <c r="AZ1764" s="282"/>
      <c r="BA1764" s="283"/>
      <c r="BB1764" s="282"/>
      <c r="BC1764" s="282"/>
      <c r="BD1764" s="282"/>
      <c r="BE1764" s="283"/>
      <c r="BG1764" s="282"/>
      <c r="BH1764" s="282"/>
      <c r="BI1764" s="282"/>
      <c r="BL1764" s="421"/>
      <c r="BM1764" s="424"/>
      <c r="BN1764" s="424"/>
      <c r="BO1764" s="424"/>
      <c r="BP1764" s="424"/>
      <c r="BQ1764" s="421"/>
      <c r="BR1764" s="421"/>
      <c r="BV1764" s="282"/>
      <c r="BW1764" s="283"/>
      <c r="BY1764" s="283"/>
      <c r="BZ1764" s="283"/>
      <c r="CA1764" s="283"/>
      <c r="CB1764" s="282"/>
      <c r="CC1764" s="282"/>
      <c r="CD1764" s="282"/>
      <c r="CE1764" s="282"/>
      <c r="CG1764" s="427"/>
      <c r="CH1764" s="402"/>
      <c r="CI1764" s="424"/>
      <c r="CJ1764" s="282"/>
      <c r="CK1764" s="282"/>
      <c r="CL1764" s="283"/>
      <c r="CM1764" s="283"/>
      <c r="CP1764" s="282"/>
      <c r="DC1764" s="282"/>
      <c r="DD1764" s="282"/>
      <c r="DE1764" s="282"/>
      <c r="DF1764" s="282"/>
      <c r="DG1764" s="282"/>
      <c r="DH1764" s="282"/>
      <c r="DI1764" s="282"/>
      <c r="DJ1764" s="282"/>
      <c r="EF1764" s="495" t="str">
        <f>""&amp;(MID(数据表!AZ1764,1,MIN(FIND({"(";"（"},数据表!AZ1764&amp;"(（",1)-1)))&amp;""</f>
        <v/>
      </c>
      <c r="EG1764" s="495" t="str">
        <f>""&amp;(MID(数据表!AZ1764,1,MIN(FIND({0;1;2;3;4;5;6;7;8;9},数据表!AZ1764&amp;"1234567890",1)-1)))&amp;""</f>
        <v/>
      </c>
    </row>
    <row r="1765" spans="2:137" s="310" customFormat="1" ht="12" customHeight="1">
      <c r="B1765" s="286"/>
      <c r="C1765" s="286"/>
      <c r="D1765" s="286"/>
      <c r="E1765" s="479"/>
      <c r="F1765" s="282"/>
      <c r="G1765" s="283"/>
      <c r="H1765" s="421"/>
      <c r="I1765" s="421"/>
      <c r="J1765" s="283"/>
      <c r="K1765" s="421"/>
      <c r="L1765" s="282"/>
      <c r="N1765" s="282"/>
      <c r="S1765" s="282"/>
      <c r="T1765" s="283"/>
      <c r="U1765" s="283"/>
      <c r="V1765" s="283"/>
      <c r="W1765" s="283"/>
      <c r="X1765" s="283"/>
      <c r="Y1765" s="282"/>
      <c r="Z1765" s="282"/>
      <c r="AA1765" s="283"/>
      <c r="AB1765" s="282"/>
      <c r="AC1765" s="282"/>
      <c r="AD1765" s="282"/>
      <c r="AE1765" s="282"/>
      <c r="AF1765" s="283"/>
      <c r="AG1765" s="402"/>
      <c r="AH1765" s="283"/>
      <c r="AI1765" s="283"/>
      <c r="AJ1765" s="283"/>
      <c r="AK1765" s="283"/>
      <c r="AL1765" s="283"/>
      <c r="AM1765" s="282"/>
      <c r="AN1765" s="282"/>
      <c r="AO1765" s="282"/>
      <c r="AP1765" s="282"/>
      <c r="AQ1765" s="282"/>
      <c r="AR1765" s="282"/>
      <c r="AT1765" s="283"/>
      <c r="AU1765" s="283"/>
      <c r="AV1765" s="283"/>
      <c r="AW1765" s="283"/>
      <c r="AY1765" s="283"/>
      <c r="AZ1765" s="282"/>
      <c r="BA1765" s="283"/>
      <c r="BB1765" s="282"/>
      <c r="BC1765" s="282"/>
      <c r="BD1765" s="282"/>
      <c r="BE1765" s="283"/>
      <c r="BG1765" s="282"/>
      <c r="BH1765" s="282"/>
      <c r="BI1765" s="282"/>
      <c r="BL1765" s="421"/>
      <c r="BM1765" s="424"/>
      <c r="BN1765" s="424"/>
      <c r="BO1765" s="424"/>
      <c r="BP1765" s="424"/>
      <c r="BQ1765" s="421"/>
      <c r="BR1765" s="421"/>
      <c r="BV1765" s="282"/>
      <c r="BW1765" s="283"/>
      <c r="BY1765" s="283"/>
      <c r="BZ1765" s="283"/>
      <c r="CA1765" s="283"/>
      <c r="CB1765" s="282"/>
      <c r="CC1765" s="282"/>
      <c r="CD1765" s="282"/>
      <c r="CE1765" s="282"/>
      <c r="CG1765" s="427"/>
      <c r="CH1765" s="402"/>
      <c r="CI1765" s="424"/>
      <c r="CJ1765" s="282"/>
      <c r="CK1765" s="282"/>
      <c r="CL1765" s="283"/>
      <c r="CM1765" s="283"/>
      <c r="CP1765" s="282"/>
      <c r="DC1765" s="282"/>
      <c r="DD1765" s="282"/>
      <c r="DE1765" s="282"/>
      <c r="DF1765" s="282"/>
      <c r="DG1765" s="282"/>
      <c r="DH1765" s="282"/>
      <c r="DI1765" s="282"/>
      <c r="DJ1765" s="282"/>
      <c r="EF1765" s="495" t="str">
        <f>""&amp;(MID(数据表!AZ1765,1,MIN(FIND({"(";"（"},数据表!AZ1765&amp;"(（",1)-1)))&amp;""</f>
        <v/>
      </c>
      <c r="EG1765" s="495" t="str">
        <f>""&amp;(MID(数据表!AZ1765,1,MIN(FIND({0;1;2;3;4;5;6;7;8;9},数据表!AZ1765&amp;"1234567890",1)-1)))&amp;""</f>
        <v/>
      </c>
    </row>
    <row r="1766" spans="2:137" s="310" customFormat="1" ht="12" customHeight="1">
      <c r="B1766" s="286"/>
      <c r="C1766" s="286"/>
      <c r="D1766" s="286"/>
      <c r="E1766" s="479"/>
      <c r="F1766" s="282"/>
      <c r="G1766" s="283"/>
      <c r="H1766" s="421"/>
      <c r="I1766" s="421"/>
      <c r="J1766" s="283"/>
      <c r="K1766" s="421"/>
      <c r="L1766" s="282"/>
      <c r="N1766" s="282"/>
      <c r="S1766" s="282"/>
      <c r="T1766" s="283"/>
      <c r="U1766" s="283"/>
      <c r="V1766" s="283"/>
      <c r="W1766" s="283"/>
      <c r="X1766" s="283"/>
      <c r="Y1766" s="282"/>
      <c r="Z1766" s="282"/>
      <c r="AA1766" s="283"/>
      <c r="AB1766" s="282"/>
      <c r="AC1766" s="282"/>
      <c r="AD1766" s="282"/>
      <c r="AE1766" s="282"/>
      <c r="AF1766" s="283"/>
      <c r="AG1766" s="402"/>
      <c r="AH1766" s="283"/>
      <c r="AI1766" s="283"/>
      <c r="AJ1766" s="283"/>
      <c r="AK1766" s="283"/>
      <c r="AL1766" s="283"/>
      <c r="AM1766" s="282"/>
      <c r="AN1766" s="282"/>
      <c r="AO1766" s="282"/>
      <c r="AP1766" s="282"/>
      <c r="AQ1766" s="282"/>
      <c r="AR1766" s="282"/>
      <c r="AT1766" s="283"/>
      <c r="AU1766" s="283"/>
      <c r="AV1766" s="283"/>
      <c r="AW1766" s="283"/>
      <c r="AY1766" s="283"/>
      <c r="AZ1766" s="282"/>
      <c r="BA1766" s="283"/>
      <c r="BB1766" s="282"/>
      <c r="BC1766" s="282"/>
      <c r="BD1766" s="282"/>
      <c r="BE1766" s="283"/>
      <c r="BG1766" s="282"/>
      <c r="BH1766" s="282"/>
      <c r="BI1766" s="282"/>
      <c r="BL1766" s="421"/>
      <c r="BM1766" s="424"/>
      <c r="BN1766" s="424"/>
      <c r="BO1766" s="424"/>
      <c r="BP1766" s="424"/>
      <c r="BQ1766" s="421"/>
      <c r="BR1766" s="421"/>
      <c r="BV1766" s="282"/>
      <c r="BW1766" s="283"/>
      <c r="BY1766" s="283"/>
      <c r="BZ1766" s="283"/>
      <c r="CA1766" s="283"/>
      <c r="CB1766" s="282"/>
      <c r="CC1766" s="282"/>
      <c r="CD1766" s="282"/>
      <c r="CE1766" s="282"/>
      <c r="CG1766" s="427"/>
      <c r="CH1766" s="402"/>
      <c r="CI1766" s="424"/>
      <c r="CJ1766" s="282"/>
      <c r="CK1766" s="282"/>
      <c r="CL1766" s="283"/>
      <c r="CM1766" s="283"/>
      <c r="CP1766" s="282"/>
      <c r="DC1766" s="282"/>
      <c r="DD1766" s="282"/>
      <c r="DE1766" s="282"/>
      <c r="DF1766" s="282"/>
      <c r="DG1766" s="282"/>
      <c r="DH1766" s="282"/>
      <c r="DI1766" s="282"/>
      <c r="DJ1766" s="282"/>
      <c r="EF1766" s="495" t="str">
        <f>""&amp;(MID(数据表!AZ1766,1,MIN(FIND({"(";"（"},数据表!AZ1766&amp;"(（",1)-1)))&amp;""</f>
        <v/>
      </c>
      <c r="EG1766" s="495" t="str">
        <f>""&amp;(MID(数据表!AZ1766,1,MIN(FIND({0;1;2;3;4;5;6;7;8;9},数据表!AZ1766&amp;"1234567890",1)-1)))&amp;""</f>
        <v/>
      </c>
    </row>
    <row r="1767" spans="2:137" s="310" customFormat="1" ht="12" customHeight="1">
      <c r="B1767" s="286"/>
      <c r="C1767" s="286"/>
      <c r="D1767" s="286"/>
      <c r="E1767" s="479"/>
      <c r="F1767" s="282"/>
      <c r="G1767" s="283"/>
      <c r="H1767" s="421"/>
      <c r="I1767" s="421"/>
      <c r="J1767" s="283"/>
      <c r="K1767" s="421"/>
      <c r="L1767" s="282"/>
      <c r="N1767" s="282"/>
      <c r="S1767" s="282"/>
      <c r="T1767" s="283"/>
      <c r="U1767" s="283"/>
      <c r="V1767" s="283"/>
      <c r="W1767" s="283"/>
      <c r="X1767" s="283"/>
      <c r="Y1767" s="282"/>
      <c r="Z1767" s="282"/>
      <c r="AA1767" s="283"/>
      <c r="AB1767" s="282"/>
      <c r="AC1767" s="282"/>
      <c r="AD1767" s="282"/>
      <c r="AE1767" s="282"/>
      <c r="AF1767" s="283"/>
      <c r="AG1767" s="402"/>
      <c r="AH1767" s="283"/>
      <c r="AI1767" s="283"/>
      <c r="AJ1767" s="283"/>
      <c r="AK1767" s="283"/>
      <c r="AL1767" s="283"/>
      <c r="AM1767" s="282"/>
      <c r="AN1767" s="282"/>
      <c r="AO1767" s="282"/>
      <c r="AP1767" s="282"/>
      <c r="AQ1767" s="282"/>
      <c r="AR1767" s="282"/>
      <c r="AT1767" s="283"/>
      <c r="AU1767" s="283"/>
      <c r="AV1767" s="283"/>
      <c r="AW1767" s="283"/>
      <c r="AY1767" s="283"/>
      <c r="AZ1767" s="282"/>
      <c r="BA1767" s="283"/>
      <c r="BB1767" s="282"/>
      <c r="BC1767" s="282"/>
      <c r="BD1767" s="282"/>
      <c r="BE1767" s="283"/>
      <c r="BG1767" s="282"/>
      <c r="BH1767" s="282"/>
      <c r="BI1767" s="282"/>
      <c r="BL1767" s="421"/>
      <c r="BM1767" s="424"/>
      <c r="BN1767" s="424"/>
      <c r="BO1767" s="424"/>
      <c r="BP1767" s="424"/>
      <c r="BQ1767" s="421"/>
      <c r="BR1767" s="421"/>
      <c r="BV1767" s="282"/>
      <c r="BW1767" s="283"/>
      <c r="BY1767" s="283"/>
      <c r="BZ1767" s="283"/>
      <c r="CA1767" s="283"/>
      <c r="CB1767" s="282"/>
      <c r="CC1767" s="282"/>
      <c r="CD1767" s="282"/>
      <c r="CE1767" s="282"/>
      <c r="CG1767" s="427"/>
      <c r="CH1767" s="402"/>
      <c r="CI1767" s="424"/>
      <c r="CJ1767" s="282"/>
      <c r="CK1767" s="282"/>
      <c r="CL1767" s="283"/>
      <c r="CM1767" s="283"/>
      <c r="CP1767" s="282"/>
      <c r="DC1767" s="282"/>
      <c r="DD1767" s="282"/>
      <c r="DE1767" s="282"/>
      <c r="DF1767" s="282"/>
      <c r="DG1767" s="282"/>
      <c r="DH1767" s="282"/>
      <c r="DI1767" s="282"/>
      <c r="DJ1767" s="282"/>
      <c r="EF1767" s="495" t="str">
        <f>""&amp;(MID(数据表!AZ1767,1,MIN(FIND({"(";"（"},数据表!AZ1767&amp;"(（",1)-1)))&amp;""</f>
        <v/>
      </c>
      <c r="EG1767" s="495" t="str">
        <f>""&amp;(MID(数据表!AZ1767,1,MIN(FIND({0;1;2;3;4;5;6;7;8;9},数据表!AZ1767&amp;"1234567890",1)-1)))&amp;""</f>
        <v/>
      </c>
    </row>
    <row r="1768" spans="2:137" s="310" customFormat="1" ht="12" customHeight="1">
      <c r="B1768" s="286"/>
      <c r="C1768" s="286"/>
      <c r="D1768" s="286"/>
      <c r="E1768" s="479"/>
      <c r="F1768" s="282"/>
      <c r="G1768" s="283"/>
      <c r="H1768" s="421"/>
      <c r="I1768" s="421"/>
      <c r="J1768" s="283"/>
      <c r="K1768" s="421"/>
      <c r="L1768" s="282"/>
      <c r="N1768" s="282"/>
      <c r="S1768" s="282"/>
      <c r="T1768" s="283"/>
      <c r="U1768" s="283"/>
      <c r="V1768" s="283"/>
      <c r="W1768" s="283"/>
      <c r="X1768" s="283"/>
      <c r="Y1768" s="282"/>
      <c r="Z1768" s="282"/>
      <c r="AA1768" s="283"/>
      <c r="AB1768" s="282"/>
      <c r="AC1768" s="282"/>
      <c r="AD1768" s="282"/>
      <c r="AE1768" s="282"/>
      <c r="AF1768" s="283"/>
      <c r="AG1768" s="402"/>
      <c r="AH1768" s="283"/>
      <c r="AI1768" s="283"/>
      <c r="AJ1768" s="283"/>
      <c r="AK1768" s="283"/>
      <c r="AL1768" s="283"/>
      <c r="AM1768" s="282"/>
      <c r="AN1768" s="282"/>
      <c r="AO1768" s="282"/>
      <c r="AP1768" s="282"/>
      <c r="AQ1768" s="282"/>
      <c r="AR1768" s="282"/>
      <c r="AT1768" s="283"/>
      <c r="AU1768" s="283"/>
      <c r="AV1768" s="283"/>
      <c r="AW1768" s="283"/>
      <c r="AY1768" s="283"/>
      <c r="AZ1768" s="282"/>
      <c r="BA1768" s="283"/>
      <c r="BB1768" s="282"/>
      <c r="BC1768" s="282"/>
      <c r="BD1768" s="282"/>
      <c r="BE1768" s="283"/>
      <c r="BG1768" s="282"/>
      <c r="BH1768" s="282"/>
      <c r="BI1768" s="282"/>
      <c r="BL1768" s="421"/>
      <c r="BM1768" s="424"/>
      <c r="BN1768" s="424"/>
      <c r="BO1768" s="424"/>
      <c r="BP1768" s="424"/>
      <c r="BQ1768" s="421"/>
      <c r="BR1768" s="421"/>
      <c r="BV1768" s="282"/>
      <c r="BW1768" s="283"/>
      <c r="BY1768" s="283"/>
      <c r="BZ1768" s="283"/>
      <c r="CA1768" s="283"/>
      <c r="CB1768" s="282"/>
      <c r="CC1768" s="282"/>
      <c r="CD1768" s="282"/>
      <c r="CE1768" s="282"/>
      <c r="CG1768" s="427"/>
      <c r="CH1768" s="402"/>
      <c r="CI1768" s="424"/>
      <c r="CJ1768" s="282"/>
      <c r="CK1768" s="282"/>
      <c r="CL1768" s="283"/>
      <c r="CM1768" s="283"/>
      <c r="CP1768" s="282"/>
      <c r="DC1768" s="282"/>
      <c r="DD1768" s="282"/>
      <c r="DE1768" s="282"/>
      <c r="DF1768" s="282"/>
      <c r="DG1768" s="282"/>
      <c r="DH1768" s="282"/>
      <c r="DI1768" s="282"/>
      <c r="DJ1768" s="282"/>
      <c r="EF1768" s="495" t="str">
        <f>""&amp;(MID(数据表!AZ1768,1,MIN(FIND({"(";"（"},数据表!AZ1768&amp;"(（",1)-1)))&amp;""</f>
        <v/>
      </c>
      <c r="EG1768" s="495" t="str">
        <f>""&amp;(MID(数据表!AZ1768,1,MIN(FIND({0;1;2;3;4;5;6;7;8;9},数据表!AZ1768&amp;"1234567890",1)-1)))&amp;""</f>
        <v/>
      </c>
    </row>
    <row r="1769" spans="2:137" s="310" customFormat="1" ht="12" customHeight="1">
      <c r="B1769" s="286"/>
      <c r="C1769" s="286"/>
      <c r="D1769" s="286"/>
      <c r="E1769" s="479"/>
      <c r="F1769" s="282"/>
      <c r="G1769" s="283"/>
      <c r="H1769" s="421"/>
      <c r="I1769" s="421"/>
      <c r="J1769" s="283"/>
      <c r="K1769" s="421"/>
      <c r="L1769" s="282"/>
      <c r="N1769" s="282"/>
      <c r="S1769" s="282"/>
      <c r="T1769" s="283"/>
      <c r="U1769" s="283"/>
      <c r="V1769" s="283"/>
      <c r="W1769" s="283"/>
      <c r="X1769" s="283"/>
      <c r="Y1769" s="282"/>
      <c r="Z1769" s="282"/>
      <c r="AA1769" s="283"/>
      <c r="AB1769" s="282"/>
      <c r="AC1769" s="282"/>
      <c r="AD1769" s="282"/>
      <c r="AE1769" s="282"/>
      <c r="AF1769" s="283"/>
      <c r="AG1769" s="402"/>
      <c r="AH1769" s="283"/>
      <c r="AI1769" s="283"/>
      <c r="AJ1769" s="283"/>
      <c r="AK1769" s="283"/>
      <c r="AL1769" s="283"/>
      <c r="AM1769" s="282"/>
      <c r="AN1769" s="282"/>
      <c r="AO1769" s="282"/>
      <c r="AP1769" s="282"/>
      <c r="AQ1769" s="282"/>
      <c r="AR1769" s="282"/>
      <c r="AT1769" s="283"/>
      <c r="AU1769" s="283"/>
      <c r="AV1769" s="283"/>
      <c r="AW1769" s="283"/>
      <c r="AY1769" s="283"/>
      <c r="AZ1769" s="282"/>
      <c r="BA1769" s="283"/>
      <c r="BB1769" s="282"/>
      <c r="BC1769" s="282"/>
      <c r="BD1769" s="282"/>
      <c r="BE1769" s="283"/>
      <c r="BG1769" s="282"/>
      <c r="BH1769" s="282"/>
      <c r="BI1769" s="282"/>
      <c r="BL1769" s="421"/>
      <c r="BM1769" s="424"/>
      <c r="BN1769" s="424"/>
      <c r="BO1769" s="424"/>
      <c r="BP1769" s="424"/>
      <c r="BQ1769" s="421"/>
      <c r="BR1769" s="421"/>
      <c r="BV1769" s="282"/>
      <c r="BW1769" s="283"/>
      <c r="BY1769" s="283"/>
      <c r="BZ1769" s="283"/>
      <c r="CA1769" s="283"/>
      <c r="CB1769" s="282"/>
      <c r="CC1769" s="282"/>
      <c r="CD1769" s="282"/>
      <c r="CE1769" s="282"/>
      <c r="CG1769" s="427"/>
      <c r="CH1769" s="402"/>
      <c r="CI1769" s="424"/>
      <c r="CJ1769" s="282"/>
      <c r="CK1769" s="282"/>
      <c r="CL1769" s="283"/>
      <c r="CM1769" s="283"/>
      <c r="CP1769" s="282"/>
      <c r="DC1769" s="282"/>
      <c r="DD1769" s="282"/>
      <c r="DE1769" s="282"/>
      <c r="DF1769" s="282"/>
      <c r="DG1769" s="282"/>
      <c r="DH1769" s="282"/>
      <c r="DI1769" s="282"/>
      <c r="DJ1769" s="282"/>
      <c r="EF1769" s="495" t="str">
        <f>""&amp;(MID(数据表!AZ1769,1,MIN(FIND({"(";"（"},数据表!AZ1769&amp;"(（",1)-1)))&amp;""</f>
        <v/>
      </c>
      <c r="EG1769" s="495" t="str">
        <f>""&amp;(MID(数据表!AZ1769,1,MIN(FIND({0;1;2;3;4;5;6;7;8;9},数据表!AZ1769&amp;"1234567890",1)-1)))&amp;""</f>
        <v/>
      </c>
    </row>
    <row r="1770" spans="2:137" s="310" customFormat="1" ht="12" customHeight="1">
      <c r="B1770" s="286"/>
      <c r="C1770" s="286"/>
      <c r="D1770" s="286"/>
      <c r="E1770" s="479"/>
      <c r="F1770" s="282"/>
      <c r="G1770" s="283"/>
      <c r="H1770" s="421"/>
      <c r="I1770" s="421"/>
      <c r="J1770" s="283"/>
      <c r="K1770" s="421"/>
      <c r="L1770" s="282"/>
      <c r="N1770" s="282"/>
      <c r="S1770" s="282"/>
      <c r="T1770" s="283"/>
      <c r="U1770" s="283"/>
      <c r="V1770" s="283"/>
      <c r="W1770" s="283"/>
      <c r="X1770" s="283"/>
      <c r="Y1770" s="282"/>
      <c r="Z1770" s="282"/>
      <c r="AA1770" s="283"/>
      <c r="AB1770" s="282"/>
      <c r="AC1770" s="282"/>
      <c r="AD1770" s="282"/>
      <c r="AE1770" s="282"/>
      <c r="AF1770" s="283"/>
      <c r="AG1770" s="402"/>
      <c r="AH1770" s="283"/>
      <c r="AI1770" s="283"/>
      <c r="AJ1770" s="283"/>
      <c r="AK1770" s="283"/>
      <c r="AL1770" s="283"/>
      <c r="AM1770" s="282"/>
      <c r="AN1770" s="282"/>
      <c r="AO1770" s="282"/>
      <c r="AP1770" s="282"/>
      <c r="AQ1770" s="282"/>
      <c r="AR1770" s="282"/>
      <c r="AT1770" s="283"/>
      <c r="AU1770" s="283"/>
      <c r="AV1770" s="283"/>
      <c r="AW1770" s="283"/>
      <c r="AY1770" s="283"/>
      <c r="AZ1770" s="282"/>
      <c r="BA1770" s="283"/>
      <c r="BB1770" s="282"/>
      <c r="BC1770" s="282"/>
      <c r="BD1770" s="282"/>
      <c r="BE1770" s="283"/>
      <c r="BG1770" s="282"/>
      <c r="BH1770" s="282"/>
      <c r="BI1770" s="282"/>
      <c r="BL1770" s="421"/>
      <c r="BM1770" s="424"/>
      <c r="BN1770" s="424"/>
      <c r="BO1770" s="424"/>
      <c r="BP1770" s="424"/>
      <c r="BQ1770" s="421"/>
      <c r="BR1770" s="421"/>
      <c r="BV1770" s="282"/>
      <c r="BW1770" s="283"/>
      <c r="BY1770" s="283"/>
      <c r="BZ1770" s="283"/>
      <c r="CA1770" s="283"/>
      <c r="CB1770" s="282"/>
      <c r="CC1770" s="282"/>
      <c r="CD1770" s="282"/>
      <c r="CE1770" s="282"/>
      <c r="CG1770" s="427"/>
      <c r="CH1770" s="402"/>
      <c r="CI1770" s="424"/>
      <c r="CJ1770" s="282"/>
      <c r="CK1770" s="282"/>
      <c r="CL1770" s="283"/>
      <c r="CM1770" s="283"/>
      <c r="CP1770" s="282"/>
      <c r="DC1770" s="282"/>
      <c r="DD1770" s="282"/>
      <c r="DE1770" s="282"/>
      <c r="DF1770" s="282"/>
      <c r="DG1770" s="282"/>
      <c r="DH1770" s="282"/>
      <c r="DI1770" s="282"/>
      <c r="DJ1770" s="282"/>
      <c r="EF1770" s="495" t="str">
        <f>""&amp;(MID(数据表!AZ1770,1,MIN(FIND({"(";"（"},数据表!AZ1770&amp;"(（",1)-1)))&amp;""</f>
        <v/>
      </c>
      <c r="EG1770" s="495" t="str">
        <f>""&amp;(MID(数据表!AZ1770,1,MIN(FIND({0;1;2;3;4;5;6;7;8;9},数据表!AZ1770&amp;"1234567890",1)-1)))&amp;""</f>
        <v/>
      </c>
    </row>
    <row r="1771" spans="2:137" s="310" customFormat="1" ht="12" customHeight="1">
      <c r="B1771" s="286"/>
      <c r="C1771" s="286"/>
      <c r="D1771" s="286"/>
      <c r="E1771" s="479"/>
      <c r="F1771" s="282"/>
      <c r="G1771" s="283"/>
      <c r="H1771" s="421"/>
      <c r="I1771" s="421"/>
      <c r="J1771" s="283"/>
      <c r="K1771" s="421"/>
      <c r="L1771" s="282"/>
      <c r="N1771" s="282"/>
      <c r="S1771" s="282"/>
      <c r="T1771" s="283"/>
      <c r="U1771" s="283"/>
      <c r="V1771" s="283"/>
      <c r="W1771" s="283"/>
      <c r="X1771" s="283"/>
      <c r="Y1771" s="282"/>
      <c r="Z1771" s="282"/>
      <c r="AA1771" s="283"/>
      <c r="AB1771" s="282"/>
      <c r="AC1771" s="282"/>
      <c r="AD1771" s="282"/>
      <c r="AE1771" s="282"/>
      <c r="AF1771" s="283"/>
      <c r="AG1771" s="402"/>
      <c r="AH1771" s="283"/>
      <c r="AI1771" s="283"/>
      <c r="AJ1771" s="283"/>
      <c r="AK1771" s="283"/>
      <c r="AL1771" s="283"/>
      <c r="AM1771" s="282"/>
      <c r="AN1771" s="282"/>
      <c r="AO1771" s="282"/>
      <c r="AP1771" s="282"/>
      <c r="AQ1771" s="282"/>
      <c r="AR1771" s="282"/>
      <c r="AT1771" s="283"/>
      <c r="AU1771" s="283"/>
      <c r="AV1771" s="283"/>
      <c r="AW1771" s="283"/>
      <c r="AY1771" s="283"/>
      <c r="AZ1771" s="282"/>
      <c r="BA1771" s="283"/>
      <c r="BB1771" s="282"/>
      <c r="BC1771" s="282"/>
      <c r="BD1771" s="282"/>
      <c r="BE1771" s="283"/>
      <c r="BG1771" s="282"/>
      <c r="BH1771" s="282"/>
      <c r="BI1771" s="282"/>
      <c r="BL1771" s="421"/>
      <c r="BM1771" s="424"/>
      <c r="BN1771" s="424"/>
      <c r="BO1771" s="424"/>
      <c r="BP1771" s="424"/>
      <c r="BQ1771" s="421"/>
      <c r="BR1771" s="421"/>
      <c r="BV1771" s="282"/>
      <c r="BW1771" s="283"/>
      <c r="BY1771" s="283"/>
      <c r="BZ1771" s="283"/>
      <c r="CA1771" s="283"/>
      <c r="CB1771" s="282"/>
      <c r="CC1771" s="282"/>
      <c r="CD1771" s="282"/>
      <c r="CE1771" s="282"/>
      <c r="CG1771" s="427"/>
      <c r="CH1771" s="402"/>
      <c r="CI1771" s="424"/>
      <c r="CJ1771" s="282"/>
      <c r="CK1771" s="282"/>
      <c r="CL1771" s="283"/>
      <c r="CM1771" s="283"/>
      <c r="CP1771" s="282"/>
      <c r="DC1771" s="282"/>
      <c r="DD1771" s="282"/>
      <c r="DE1771" s="282"/>
      <c r="DF1771" s="282"/>
      <c r="DG1771" s="282"/>
      <c r="DH1771" s="282"/>
      <c r="DI1771" s="282"/>
      <c r="DJ1771" s="282"/>
      <c r="EF1771" s="495" t="str">
        <f>""&amp;(MID(数据表!AZ1771,1,MIN(FIND({"(";"（"},数据表!AZ1771&amp;"(（",1)-1)))&amp;""</f>
        <v/>
      </c>
      <c r="EG1771" s="495" t="str">
        <f>""&amp;(MID(数据表!AZ1771,1,MIN(FIND({0;1;2;3;4;5;6;7;8;9},数据表!AZ1771&amp;"1234567890",1)-1)))&amp;""</f>
        <v/>
      </c>
    </row>
    <row r="1772" spans="2:137" s="310" customFormat="1" ht="12" customHeight="1">
      <c r="B1772" s="286"/>
      <c r="C1772" s="286"/>
      <c r="D1772" s="286"/>
      <c r="E1772" s="479"/>
      <c r="F1772" s="282"/>
      <c r="G1772" s="283"/>
      <c r="H1772" s="421"/>
      <c r="I1772" s="421"/>
      <c r="J1772" s="283"/>
      <c r="K1772" s="421"/>
      <c r="L1772" s="282"/>
      <c r="N1772" s="282"/>
      <c r="S1772" s="282"/>
      <c r="T1772" s="283"/>
      <c r="U1772" s="283"/>
      <c r="V1772" s="283"/>
      <c r="W1772" s="283"/>
      <c r="X1772" s="283"/>
      <c r="Y1772" s="282"/>
      <c r="Z1772" s="282"/>
      <c r="AA1772" s="283"/>
      <c r="AB1772" s="282"/>
      <c r="AC1772" s="282"/>
      <c r="AD1772" s="282"/>
      <c r="AE1772" s="282"/>
      <c r="AF1772" s="283"/>
      <c r="AG1772" s="402"/>
      <c r="AH1772" s="283"/>
      <c r="AI1772" s="283"/>
      <c r="AJ1772" s="283"/>
      <c r="AK1772" s="283"/>
      <c r="AL1772" s="283"/>
      <c r="AM1772" s="282"/>
      <c r="AN1772" s="282"/>
      <c r="AO1772" s="282"/>
      <c r="AP1772" s="282"/>
      <c r="AQ1772" s="282"/>
      <c r="AR1772" s="282"/>
      <c r="AT1772" s="283"/>
      <c r="AU1772" s="283"/>
      <c r="AV1772" s="283"/>
      <c r="AW1772" s="283"/>
      <c r="AY1772" s="283"/>
      <c r="AZ1772" s="282"/>
      <c r="BA1772" s="283"/>
      <c r="BB1772" s="282"/>
      <c r="BC1772" s="282"/>
      <c r="BD1772" s="282"/>
      <c r="BE1772" s="283"/>
      <c r="BG1772" s="282"/>
      <c r="BH1772" s="282"/>
      <c r="BI1772" s="282"/>
      <c r="BL1772" s="421"/>
      <c r="BM1772" s="424"/>
      <c r="BN1772" s="424"/>
      <c r="BO1772" s="424"/>
      <c r="BP1772" s="424"/>
      <c r="BQ1772" s="421"/>
      <c r="BR1772" s="421"/>
      <c r="BV1772" s="282"/>
      <c r="BW1772" s="283"/>
      <c r="BY1772" s="283"/>
      <c r="BZ1772" s="283"/>
      <c r="CA1772" s="283"/>
      <c r="CB1772" s="282"/>
      <c r="CC1772" s="282"/>
      <c r="CD1772" s="282"/>
      <c r="CE1772" s="282"/>
      <c r="CG1772" s="427"/>
      <c r="CH1772" s="402"/>
      <c r="CI1772" s="424"/>
      <c r="CJ1772" s="282"/>
      <c r="CK1772" s="282"/>
      <c r="CL1772" s="283"/>
      <c r="CM1772" s="283"/>
      <c r="CP1772" s="282"/>
      <c r="DC1772" s="282"/>
      <c r="DD1772" s="282"/>
      <c r="DE1772" s="282"/>
      <c r="DF1772" s="282"/>
      <c r="DG1772" s="282"/>
      <c r="DH1772" s="282"/>
      <c r="DI1772" s="282"/>
      <c r="DJ1772" s="282"/>
      <c r="EF1772" s="495" t="str">
        <f>""&amp;(MID(数据表!AZ1772,1,MIN(FIND({"(";"（"},数据表!AZ1772&amp;"(（",1)-1)))&amp;""</f>
        <v/>
      </c>
      <c r="EG1772" s="495" t="str">
        <f>""&amp;(MID(数据表!AZ1772,1,MIN(FIND({0;1;2;3;4;5;6;7;8;9},数据表!AZ1772&amp;"1234567890",1)-1)))&amp;""</f>
        <v/>
      </c>
    </row>
    <row r="1773" spans="2:137" s="310" customFormat="1" ht="12" customHeight="1">
      <c r="B1773" s="286"/>
      <c r="C1773" s="286"/>
      <c r="D1773" s="286"/>
      <c r="E1773" s="479"/>
      <c r="F1773" s="282"/>
      <c r="G1773" s="283"/>
      <c r="H1773" s="421"/>
      <c r="I1773" s="421"/>
      <c r="J1773" s="283"/>
      <c r="K1773" s="421"/>
      <c r="L1773" s="282"/>
      <c r="N1773" s="282"/>
      <c r="S1773" s="282"/>
      <c r="T1773" s="283"/>
      <c r="U1773" s="283"/>
      <c r="V1773" s="283"/>
      <c r="W1773" s="283"/>
      <c r="X1773" s="283"/>
      <c r="Y1773" s="282"/>
      <c r="Z1773" s="282"/>
      <c r="AA1773" s="283"/>
      <c r="AB1773" s="282"/>
      <c r="AC1773" s="282"/>
      <c r="AD1773" s="282"/>
      <c r="AE1773" s="282"/>
      <c r="AF1773" s="283"/>
      <c r="AG1773" s="402"/>
      <c r="AH1773" s="283"/>
      <c r="AI1773" s="283"/>
      <c r="AJ1773" s="283"/>
      <c r="AK1773" s="283"/>
      <c r="AL1773" s="283"/>
      <c r="AM1773" s="282"/>
      <c r="AN1773" s="282"/>
      <c r="AO1773" s="282"/>
      <c r="AP1773" s="282"/>
      <c r="AQ1773" s="282"/>
      <c r="AR1773" s="282"/>
      <c r="AT1773" s="283"/>
      <c r="AU1773" s="283"/>
      <c r="AV1773" s="283"/>
      <c r="AW1773" s="283"/>
      <c r="AY1773" s="283"/>
      <c r="AZ1773" s="282"/>
      <c r="BA1773" s="283"/>
      <c r="BB1773" s="282"/>
      <c r="BC1773" s="282"/>
      <c r="BD1773" s="282"/>
      <c r="BE1773" s="283"/>
      <c r="BG1773" s="282"/>
      <c r="BH1773" s="282"/>
      <c r="BI1773" s="282"/>
      <c r="BL1773" s="421"/>
      <c r="BM1773" s="424"/>
      <c r="BN1773" s="424"/>
      <c r="BO1773" s="424"/>
      <c r="BP1773" s="424"/>
      <c r="BQ1773" s="421"/>
      <c r="BR1773" s="421"/>
      <c r="BV1773" s="282"/>
      <c r="BW1773" s="283"/>
      <c r="BY1773" s="283"/>
      <c r="BZ1773" s="283"/>
      <c r="CA1773" s="283"/>
      <c r="CB1773" s="282"/>
      <c r="CC1773" s="282"/>
      <c r="CD1773" s="282"/>
      <c r="CE1773" s="282"/>
      <c r="CG1773" s="427"/>
      <c r="CH1773" s="402"/>
      <c r="CI1773" s="424"/>
      <c r="CJ1773" s="282"/>
      <c r="CK1773" s="282"/>
      <c r="CL1773" s="283"/>
      <c r="CM1773" s="283"/>
      <c r="CP1773" s="282"/>
      <c r="DC1773" s="282"/>
      <c r="DD1773" s="282"/>
      <c r="DE1773" s="282"/>
      <c r="DF1773" s="282"/>
      <c r="DG1773" s="282"/>
      <c r="DH1773" s="282"/>
      <c r="DI1773" s="282"/>
      <c r="DJ1773" s="282"/>
      <c r="EF1773" s="495" t="str">
        <f>""&amp;(MID(数据表!AZ1773,1,MIN(FIND({"(";"（"},数据表!AZ1773&amp;"(（",1)-1)))&amp;""</f>
        <v/>
      </c>
      <c r="EG1773" s="495" t="str">
        <f>""&amp;(MID(数据表!AZ1773,1,MIN(FIND({0;1;2;3;4;5;6;7;8;9},数据表!AZ1773&amp;"1234567890",1)-1)))&amp;""</f>
        <v/>
      </c>
    </row>
    <row r="1774" spans="2:137" s="310" customFormat="1" ht="12" customHeight="1">
      <c r="B1774" s="286"/>
      <c r="C1774" s="286"/>
      <c r="D1774" s="286"/>
      <c r="E1774" s="479"/>
      <c r="F1774" s="282"/>
      <c r="G1774" s="283"/>
      <c r="H1774" s="421"/>
      <c r="I1774" s="421"/>
      <c r="J1774" s="283"/>
      <c r="K1774" s="421"/>
      <c r="L1774" s="282"/>
      <c r="N1774" s="282"/>
      <c r="S1774" s="282"/>
      <c r="T1774" s="283"/>
      <c r="U1774" s="283"/>
      <c r="V1774" s="283"/>
      <c r="W1774" s="283"/>
      <c r="X1774" s="283"/>
      <c r="Y1774" s="282"/>
      <c r="Z1774" s="282"/>
      <c r="AA1774" s="283"/>
      <c r="AB1774" s="282"/>
      <c r="AC1774" s="282"/>
      <c r="AD1774" s="282"/>
      <c r="AE1774" s="282"/>
      <c r="AF1774" s="283"/>
      <c r="AG1774" s="402"/>
      <c r="AH1774" s="283"/>
      <c r="AI1774" s="283"/>
      <c r="AJ1774" s="283"/>
      <c r="AK1774" s="283"/>
      <c r="AL1774" s="283"/>
      <c r="AM1774" s="282"/>
      <c r="AN1774" s="282"/>
      <c r="AO1774" s="282"/>
      <c r="AP1774" s="282"/>
      <c r="AQ1774" s="282"/>
      <c r="AR1774" s="282"/>
      <c r="AT1774" s="283"/>
      <c r="AU1774" s="283"/>
      <c r="AV1774" s="283"/>
      <c r="AW1774" s="283"/>
      <c r="AY1774" s="283"/>
      <c r="AZ1774" s="282"/>
      <c r="BA1774" s="283"/>
      <c r="BB1774" s="282"/>
      <c r="BC1774" s="282"/>
      <c r="BD1774" s="282"/>
      <c r="BE1774" s="283"/>
      <c r="BG1774" s="282"/>
      <c r="BH1774" s="282"/>
      <c r="BI1774" s="282"/>
      <c r="BL1774" s="421"/>
      <c r="BM1774" s="424"/>
      <c r="BN1774" s="424"/>
      <c r="BO1774" s="424"/>
      <c r="BP1774" s="424"/>
      <c r="BQ1774" s="421"/>
      <c r="BR1774" s="421"/>
      <c r="BV1774" s="282"/>
      <c r="BW1774" s="283"/>
      <c r="BY1774" s="283"/>
      <c r="BZ1774" s="283"/>
      <c r="CA1774" s="283"/>
      <c r="CB1774" s="282"/>
      <c r="CC1774" s="282"/>
      <c r="CD1774" s="282"/>
      <c r="CE1774" s="282"/>
      <c r="CG1774" s="427"/>
      <c r="CH1774" s="402"/>
      <c r="CI1774" s="424"/>
      <c r="CJ1774" s="282"/>
      <c r="CK1774" s="282"/>
      <c r="CL1774" s="283"/>
      <c r="CM1774" s="283"/>
      <c r="CP1774" s="282"/>
      <c r="DC1774" s="282"/>
      <c r="DD1774" s="282"/>
      <c r="DE1774" s="282"/>
      <c r="DF1774" s="282"/>
      <c r="DG1774" s="282"/>
      <c r="DH1774" s="282"/>
      <c r="DI1774" s="282"/>
      <c r="DJ1774" s="282"/>
      <c r="EF1774" s="495" t="str">
        <f>""&amp;(MID(数据表!AZ1774,1,MIN(FIND({"(";"（"},数据表!AZ1774&amp;"(（",1)-1)))&amp;""</f>
        <v/>
      </c>
      <c r="EG1774" s="495" t="str">
        <f>""&amp;(MID(数据表!AZ1774,1,MIN(FIND({0;1;2;3;4;5;6;7;8;9},数据表!AZ1774&amp;"1234567890",1)-1)))&amp;""</f>
        <v/>
      </c>
    </row>
    <row r="1775" spans="2:137" s="310" customFormat="1" ht="12" customHeight="1">
      <c r="B1775" s="286"/>
      <c r="C1775" s="286"/>
      <c r="D1775" s="286"/>
      <c r="E1775" s="479"/>
      <c r="F1775" s="282"/>
      <c r="G1775" s="283"/>
      <c r="H1775" s="421"/>
      <c r="I1775" s="421"/>
      <c r="J1775" s="283"/>
      <c r="K1775" s="421"/>
      <c r="L1775" s="282"/>
      <c r="N1775" s="282"/>
      <c r="S1775" s="282"/>
      <c r="T1775" s="283"/>
      <c r="U1775" s="283"/>
      <c r="V1775" s="283"/>
      <c r="W1775" s="283"/>
      <c r="X1775" s="283"/>
      <c r="Y1775" s="282"/>
      <c r="Z1775" s="282"/>
      <c r="AA1775" s="283"/>
      <c r="AB1775" s="282"/>
      <c r="AC1775" s="282"/>
      <c r="AD1775" s="282"/>
      <c r="AE1775" s="282"/>
      <c r="AF1775" s="283"/>
      <c r="AG1775" s="402"/>
      <c r="AH1775" s="283"/>
      <c r="AI1775" s="283"/>
      <c r="AJ1775" s="283"/>
      <c r="AK1775" s="283"/>
      <c r="AL1775" s="283"/>
      <c r="AM1775" s="282"/>
      <c r="AN1775" s="282"/>
      <c r="AO1775" s="282"/>
      <c r="AP1775" s="282"/>
      <c r="AQ1775" s="282"/>
      <c r="AR1775" s="282"/>
      <c r="AT1775" s="283"/>
      <c r="AU1775" s="283"/>
      <c r="AV1775" s="283"/>
      <c r="AW1775" s="283"/>
      <c r="AY1775" s="283"/>
      <c r="AZ1775" s="282"/>
      <c r="BA1775" s="283"/>
      <c r="BB1775" s="282"/>
      <c r="BC1775" s="282"/>
      <c r="BD1775" s="282"/>
      <c r="BE1775" s="283"/>
      <c r="BG1775" s="282"/>
      <c r="BH1775" s="282"/>
      <c r="BI1775" s="282"/>
      <c r="BL1775" s="421"/>
      <c r="BM1775" s="424"/>
      <c r="BN1775" s="424"/>
      <c r="BO1775" s="424"/>
      <c r="BP1775" s="424"/>
      <c r="BQ1775" s="421"/>
      <c r="BR1775" s="421"/>
      <c r="BV1775" s="282"/>
      <c r="BW1775" s="283"/>
      <c r="BY1775" s="283"/>
      <c r="BZ1775" s="283"/>
      <c r="CA1775" s="283"/>
      <c r="CB1775" s="282"/>
      <c r="CC1775" s="282"/>
      <c r="CD1775" s="282"/>
      <c r="CE1775" s="282"/>
      <c r="CG1775" s="427"/>
      <c r="CH1775" s="402"/>
      <c r="CI1775" s="424"/>
      <c r="CJ1775" s="282"/>
      <c r="CK1775" s="282"/>
      <c r="CL1775" s="283"/>
      <c r="CM1775" s="283"/>
      <c r="CP1775" s="282"/>
      <c r="DC1775" s="282"/>
      <c r="DD1775" s="282"/>
      <c r="DE1775" s="282"/>
      <c r="DF1775" s="282"/>
      <c r="DG1775" s="282"/>
      <c r="DH1775" s="282"/>
      <c r="DI1775" s="282"/>
      <c r="DJ1775" s="282"/>
      <c r="EF1775" s="495" t="str">
        <f>""&amp;(MID(数据表!AZ1775,1,MIN(FIND({"(";"（"},数据表!AZ1775&amp;"(（",1)-1)))&amp;""</f>
        <v/>
      </c>
      <c r="EG1775" s="495" t="str">
        <f>""&amp;(MID(数据表!AZ1775,1,MIN(FIND({0;1;2;3;4;5;6;7;8;9},数据表!AZ1775&amp;"1234567890",1)-1)))&amp;""</f>
        <v/>
      </c>
    </row>
    <row r="1776" spans="2:137" s="310" customFormat="1" ht="12" customHeight="1">
      <c r="B1776" s="286"/>
      <c r="C1776" s="286"/>
      <c r="D1776" s="286"/>
      <c r="E1776" s="479"/>
      <c r="F1776" s="282"/>
      <c r="G1776" s="283"/>
      <c r="H1776" s="421"/>
      <c r="I1776" s="421"/>
      <c r="J1776" s="283"/>
      <c r="K1776" s="421"/>
      <c r="L1776" s="282"/>
      <c r="N1776" s="282"/>
      <c r="S1776" s="282"/>
      <c r="T1776" s="283"/>
      <c r="U1776" s="283"/>
      <c r="V1776" s="283"/>
      <c r="W1776" s="283"/>
      <c r="X1776" s="283"/>
      <c r="Y1776" s="282"/>
      <c r="Z1776" s="282"/>
      <c r="AA1776" s="283"/>
      <c r="AB1776" s="282"/>
      <c r="AC1776" s="282"/>
      <c r="AD1776" s="282"/>
      <c r="AE1776" s="282"/>
      <c r="AF1776" s="283"/>
      <c r="AG1776" s="402"/>
      <c r="AH1776" s="283"/>
      <c r="AI1776" s="283"/>
      <c r="AJ1776" s="283"/>
      <c r="AK1776" s="283"/>
      <c r="AL1776" s="283"/>
      <c r="AM1776" s="282"/>
      <c r="AN1776" s="282"/>
      <c r="AO1776" s="282"/>
      <c r="AP1776" s="282"/>
      <c r="AQ1776" s="282"/>
      <c r="AR1776" s="282"/>
      <c r="AT1776" s="283"/>
      <c r="AU1776" s="283"/>
      <c r="AV1776" s="283"/>
      <c r="AW1776" s="283"/>
      <c r="AY1776" s="283"/>
      <c r="AZ1776" s="282"/>
      <c r="BA1776" s="283"/>
      <c r="BB1776" s="282"/>
      <c r="BC1776" s="282"/>
      <c r="BD1776" s="282"/>
      <c r="BE1776" s="283"/>
      <c r="BG1776" s="282"/>
      <c r="BH1776" s="282"/>
      <c r="BI1776" s="282"/>
      <c r="BL1776" s="421"/>
      <c r="BM1776" s="424"/>
      <c r="BN1776" s="424"/>
      <c r="BO1776" s="424"/>
      <c r="BP1776" s="424"/>
      <c r="BQ1776" s="421"/>
      <c r="BR1776" s="421"/>
      <c r="BV1776" s="282"/>
      <c r="BW1776" s="283"/>
      <c r="BY1776" s="283"/>
      <c r="BZ1776" s="283"/>
      <c r="CA1776" s="283"/>
      <c r="CB1776" s="282"/>
      <c r="CC1776" s="282"/>
      <c r="CD1776" s="282"/>
      <c r="CE1776" s="282"/>
      <c r="CG1776" s="427"/>
      <c r="CH1776" s="402"/>
      <c r="CI1776" s="424"/>
      <c r="CJ1776" s="282"/>
      <c r="CK1776" s="282"/>
      <c r="CL1776" s="283"/>
      <c r="CM1776" s="283"/>
      <c r="CP1776" s="282"/>
      <c r="DC1776" s="282"/>
      <c r="DD1776" s="282"/>
      <c r="DE1776" s="282"/>
      <c r="DF1776" s="282"/>
      <c r="DG1776" s="282"/>
      <c r="DH1776" s="282"/>
      <c r="DI1776" s="282"/>
      <c r="DJ1776" s="282"/>
      <c r="EF1776" s="495" t="str">
        <f>""&amp;(MID(数据表!AZ1776,1,MIN(FIND({"(";"（"},数据表!AZ1776&amp;"(（",1)-1)))&amp;""</f>
        <v/>
      </c>
      <c r="EG1776" s="495" t="str">
        <f>""&amp;(MID(数据表!AZ1776,1,MIN(FIND({0;1;2;3;4;5;6;7;8;9},数据表!AZ1776&amp;"1234567890",1)-1)))&amp;""</f>
        <v/>
      </c>
    </row>
    <row r="1777" spans="2:137" s="310" customFormat="1" ht="12" customHeight="1">
      <c r="B1777" s="286"/>
      <c r="C1777" s="286"/>
      <c r="D1777" s="286"/>
      <c r="E1777" s="479"/>
      <c r="F1777" s="282"/>
      <c r="G1777" s="283"/>
      <c r="H1777" s="421"/>
      <c r="I1777" s="421"/>
      <c r="J1777" s="283"/>
      <c r="K1777" s="421"/>
      <c r="L1777" s="282"/>
      <c r="N1777" s="282"/>
      <c r="S1777" s="282"/>
      <c r="T1777" s="283"/>
      <c r="U1777" s="283"/>
      <c r="V1777" s="283"/>
      <c r="W1777" s="283"/>
      <c r="X1777" s="283"/>
      <c r="Y1777" s="282"/>
      <c r="Z1777" s="282"/>
      <c r="AA1777" s="283"/>
      <c r="AB1777" s="282"/>
      <c r="AC1777" s="282"/>
      <c r="AD1777" s="282"/>
      <c r="AE1777" s="282"/>
      <c r="AF1777" s="283"/>
      <c r="AG1777" s="402"/>
      <c r="AH1777" s="283"/>
      <c r="AI1777" s="283"/>
      <c r="AJ1777" s="283"/>
      <c r="AK1777" s="283"/>
      <c r="AL1777" s="283"/>
      <c r="AM1777" s="282"/>
      <c r="AN1777" s="282"/>
      <c r="AO1777" s="282"/>
      <c r="AP1777" s="282"/>
      <c r="AQ1777" s="282"/>
      <c r="AR1777" s="282"/>
      <c r="AT1777" s="283"/>
      <c r="AU1777" s="283"/>
      <c r="AV1777" s="283"/>
      <c r="AW1777" s="283"/>
      <c r="AY1777" s="283"/>
      <c r="AZ1777" s="282"/>
      <c r="BA1777" s="283"/>
      <c r="BB1777" s="282"/>
      <c r="BC1777" s="282"/>
      <c r="BD1777" s="282"/>
      <c r="BE1777" s="283"/>
      <c r="BG1777" s="282"/>
      <c r="BH1777" s="282"/>
      <c r="BI1777" s="282"/>
      <c r="BL1777" s="421"/>
      <c r="BM1777" s="424"/>
      <c r="BN1777" s="424"/>
      <c r="BO1777" s="424"/>
      <c r="BP1777" s="424"/>
      <c r="BQ1777" s="421"/>
      <c r="BR1777" s="421"/>
      <c r="BV1777" s="282"/>
      <c r="BW1777" s="283"/>
      <c r="BY1777" s="283"/>
      <c r="BZ1777" s="283"/>
      <c r="CA1777" s="283"/>
      <c r="CB1777" s="282"/>
      <c r="CC1777" s="282"/>
      <c r="CD1777" s="282"/>
      <c r="CE1777" s="282"/>
      <c r="CG1777" s="427"/>
      <c r="CH1777" s="402"/>
      <c r="CI1777" s="424"/>
      <c r="CJ1777" s="282"/>
      <c r="CK1777" s="282"/>
      <c r="CL1777" s="283"/>
      <c r="CM1777" s="283"/>
      <c r="CP1777" s="282"/>
      <c r="DC1777" s="282"/>
      <c r="DD1777" s="282"/>
      <c r="DE1777" s="282"/>
      <c r="DF1777" s="282"/>
      <c r="DG1777" s="282"/>
      <c r="DH1777" s="282"/>
      <c r="DI1777" s="282"/>
      <c r="DJ1777" s="282"/>
      <c r="EF1777" s="495" t="str">
        <f>""&amp;(MID(数据表!AZ1777,1,MIN(FIND({"(";"（"},数据表!AZ1777&amp;"(（",1)-1)))&amp;""</f>
        <v/>
      </c>
      <c r="EG1777" s="495" t="str">
        <f>""&amp;(MID(数据表!AZ1777,1,MIN(FIND({0;1;2;3;4;5;6;7;8;9},数据表!AZ1777&amp;"1234567890",1)-1)))&amp;""</f>
        <v/>
      </c>
    </row>
    <row r="1778" spans="2:137" s="310" customFormat="1" ht="12" customHeight="1">
      <c r="B1778" s="286"/>
      <c r="C1778" s="286"/>
      <c r="D1778" s="286"/>
      <c r="E1778" s="479"/>
      <c r="F1778" s="282"/>
      <c r="G1778" s="283"/>
      <c r="H1778" s="421"/>
      <c r="I1778" s="421"/>
      <c r="J1778" s="283"/>
      <c r="K1778" s="421"/>
      <c r="L1778" s="282"/>
      <c r="N1778" s="282"/>
      <c r="S1778" s="282"/>
      <c r="T1778" s="283"/>
      <c r="U1778" s="283"/>
      <c r="V1778" s="283"/>
      <c r="W1778" s="283"/>
      <c r="X1778" s="283"/>
      <c r="Y1778" s="282"/>
      <c r="Z1778" s="282"/>
      <c r="AA1778" s="283"/>
      <c r="AB1778" s="282"/>
      <c r="AC1778" s="282"/>
      <c r="AD1778" s="282"/>
      <c r="AE1778" s="282"/>
      <c r="AF1778" s="283"/>
      <c r="AG1778" s="402"/>
      <c r="AH1778" s="283"/>
      <c r="AI1778" s="283"/>
      <c r="AJ1778" s="283"/>
      <c r="AK1778" s="283"/>
      <c r="AL1778" s="283"/>
      <c r="AM1778" s="282"/>
      <c r="AN1778" s="282"/>
      <c r="AO1778" s="282"/>
      <c r="AP1778" s="282"/>
      <c r="AQ1778" s="282"/>
      <c r="AR1778" s="282"/>
      <c r="AT1778" s="283"/>
      <c r="AU1778" s="283"/>
      <c r="AV1778" s="283"/>
      <c r="AW1778" s="283"/>
      <c r="AY1778" s="283"/>
      <c r="AZ1778" s="282"/>
      <c r="BA1778" s="283"/>
      <c r="BB1778" s="282"/>
      <c r="BC1778" s="282"/>
      <c r="BD1778" s="282"/>
      <c r="BE1778" s="283"/>
      <c r="BG1778" s="282"/>
      <c r="BH1778" s="282"/>
      <c r="BI1778" s="282"/>
      <c r="BL1778" s="421"/>
      <c r="BM1778" s="424"/>
      <c r="BN1778" s="424"/>
      <c r="BO1778" s="424"/>
      <c r="BP1778" s="424"/>
      <c r="BQ1778" s="421"/>
      <c r="BR1778" s="421"/>
      <c r="BV1778" s="282"/>
      <c r="BW1778" s="283"/>
      <c r="BY1778" s="283"/>
      <c r="BZ1778" s="283"/>
      <c r="CA1778" s="283"/>
      <c r="CB1778" s="282"/>
      <c r="CC1778" s="282"/>
      <c r="CD1778" s="282"/>
      <c r="CE1778" s="282"/>
      <c r="CG1778" s="427"/>
      <c r="CH1778" s="402"/>
      <c r="CI1778" s="424"/>
      <c r="CJ1778" s="282"/>
      <c r="CK1778" s="282"/>
      <c r="CL1778" s="283"/>
      <c r="CM1778" s="283"/>
      <c r="CP1778" s="282"/>
      <c r="DC1778" s="282"/>
      <c r="DD1778" s="282"/>
      <c r="DE1778" s="282"/>
      <c r="DF1778" s="282"/>
      <c r="DG1778" s="282"/>
      <c r="DH1778" s="282"/>
      <c r="DI1778" s="282"/>
      <c r="DJ1778" s="282"/>
      <c r="EF1778" s="495" t="str">
        <f>""&amp;(MID(数据表!AZ1778,1,MIN(FIND({"(";"（"},数据表!AZ1778&amp;"(（",1)-1)))&amp;""</f>
        <v/>
      </c>
      <c r="EG1778" s="495" t="str">
        <f>""&amp;(MID(数据表!AZ1778,1,MIN(FIND({0;1;2;3;4;5;6;7;8;9},数据表!AZ1778&amp;"1234567890",1)-1)))&amp;""</f>
        <v/>
      </c>
    </row>
    <row r="1779" spans="2:137" s="310" customFormat="1" ht="12" customHeight="1">
      <c r="B1779" s="286"/>
      <c r="C1779" s="286"/>
      <c r="D1779" s="286"/>
      <c r="E1779" s="479"/>
      <c r="F1779" s="282"/>
      <c r="G1779" s="283"/>
      <c r="H1779" s="421"/>
      <c r="I1779" s="421"/>
      <c r="J1779" s="283"/>
      <c r="K1779" s="421"/>
      <c r="L1779" s="282"/>
      <c r="N1779" s="282"/>
      <c r="S1779" s="282"/>
      <c r="T1779" s="283"/>
      <c r="U1779" s="283"/>
      <c r="V1779" s="283"/>
      <c r="W1779" s="283"/>
      <c r="X1779" s="283"/>
      <c r="Y1779" s="282"/>
      <c r="Z1779" s="282"/>
      <c r="AA1779" s="283"/>
      <c r="AB1779" s="282"/>
      <c r="AC1779" s="282"/>
      <c r="AD1779" s="282"/>
      <c r="AE1779" s="282"/>
      <c r="AF1779" s="283"/>
      <c r="AG1779" s="402"/>
      <c r="AH1779" s="283"/>
      <c r="AI1779" s="283"/>
      <c r="AJ1779" s="283"/>
      <c r="AK1779" s="283"/>
      <c r="AL1779" s="283"/>
      <c r="AM1779" s="282"/>
      <c r="AN1779" s="282"/>
      <c r="AO1779" s="282"/>
      <c r="AP1779" s="282"/>
      <c r="AQ1779" s="282"/>
      <c r="AR1779" s="282"/>
      <c r="AT1779" s="283"/>
      <c r="AU1779" s="283"/>
      <c r="AV1779" s="283"/>
      <c r="AW1779" s="283"/>
      <c r="AY1779" s="283"/>
      <c r="AZ1779" s="282"/>
      <c r="BA1779" s="283"/>
      <c r="BB1779" s="282"/>
      <c r="BC1779" s="282"/>
      <c r="BD1779" s="282"/>
      <c r="BE1779" s="283"/>
      <c r="BG1779" s="282"/>
      <c r="BH1779" s="282"/>
      <c r="BI1779" s="282"/>
      <c r="BL1779" s="421"/>
      <c r="BM1779" s="424"/>
      <c r="BN1779" s="424"/>
      <c r="BO1779" s="424"/>
      <c r="BP1779" s="424"/>
      <c r="BQ1779" s="421"/>
      <c r="BR1779" s="421"/>
      <c r="BV1779" s="282"/>
      <c r="BW1779" s="283"/>
      <c r="BY1779" s="283"/>
      <c r="BZ1779" s="283"/>
      <c r="CA1779" s="283"/>
      <c r="CB1779" s="282"/>
      <c r="CC1779" s="282"/>
      <c r="CD1779" s="282"/>
      <c r="CE1779" s="282"/>
      <c r="CG1779" s="427"/>
      <c r="CH1779" s="402"/>
      <c r="CI1779" s="424"/>
      <c r="CJ1779" s="282"/>
      <c r="CK1779" s="282"/>
      <c r="CL1779" s="283"/>
      <c r="CM1779" s="283"/>
      <c r="CP1779" s="282"/>
      <c r="DC1779" s="282"/>
      <c r="DD1779" s="282"/>
      <c r="DE1779" s="282"/>
      <c r="DF1779" s="282"/>
      <c r="DG1779" s="282"/>
      <c r="DH1779" s="282"/>
      <c r="DI1779" s="282"/>
      <c r="DJ1779" s="282"/>
      <c r="EF1779" s="495" t="str">
        <f>""&amp;(MID(数据表!AZ1779,1,MIN(FIND({"(";"（"},数据表!AZ1779&amp;"(（",1)-1)))&amp;""</f>
        <v/>
      </c>
      <c r="EG1779" s="495" t="str">
        <f>""&amp;(MID(数据表!AZ1779,1,MIN(FIND({0;1;2;3;4;5;6;7;8;9},数据表!AZ1779&amp;"1234567890",1)-1)))&amp;""</f>
        <v/>
      </c>
    </row>
    <row r="1780" spans="2:137" s="310" customFormat="1" ht="12" customHeight="1">
      <c r="B1780" s="286"/>
      <c r="C1780" s="286"/>
      <c r="D1780" s="286"/>
      <c r="E1780" s="479"/>
      <c r="F1780" s="282"/>
      <c r="G1780" s="283"/>
      <c r="H1780" s="421"/>
      <c r="I1780" s="421"/>
      <c r="J1780" s="283"/>
      <c r="K1780" s="421"/>
      <c r="L1780" s="282"/>
      <c r="N1780" s="282"/>
      <c r="S1780" s="282"/>
      <c r="T1780" s="283"/>
      <c r="U1780" s="283"/>
      <c r="V1780" s="283"/>
      <c r="W1780" s="283"/>
      <c r="X1780" s="283"/>
      <c r="Y1780" s="282"/>
      <c r="Z1780" s="282"/>
      <c r="AA1780" s="283"/>
      <c r="AB1780" s="282"/>
      <c r="AC1780" s="282"/>
      <c r="AD1780" s="282"/>
      <c r="AE1780" s="282"/>
      <c r="AF1780" s="283"/>
      <c r="AG1780" s="402"/>
      <c r="AH1780" s="283"/>
      <c r="AI1780" s="283"/>
      <c r="AJ1780" s="283"/>
      <c r="AK1780" s="283"/>
      <c r="AL1780" s="283"/>
      <c r="AM1780" s="282"/>
      <c r="AN1780" s="282"/>
      <c r="AO1780" s="282"/>
      <c r="AP1780" s="282"/>
      <c r="AQ1780" s="282"/>
      <c r="AR1780" s="282"/>
      <c r="AT1780" s="283"/>
      <c r="AU1780" s="283"/>
      <c r="AV1780" s="283"/>
      <c r="AW1780" s="283"/>
      <c r="AY1780" s="283"/>
      <c r="AZ1780" s="282"/>
      <c r="BA1780" s="283"/>
      <c r="BB1780" s="282"/>
      <c r="BC1780" s="282"/>
      <c r="BD1780" s="282"/>
      <c r="BE1780" s="283"/>
      <c r="BG1780" s="282"/>
      <c r="BH1780" s="282"/>
      <c r="BI1780" s="282"/>
      <c r="BL1780" s="421"/>
      <c r="BM1780" s="424"/>
      <c r="BN1780" s="424"/>
      <c r="BO1780" s="424"/>
      <c r="BP1780" s="424"/>
      <c r="BQ1780" s="421"/>
      <c r="BR1780" s="421"/>
      <c r="BV1780" s="282"/>
      <c r="BW1780" s="283"/>
      <c r="BY1780" s="283"/>
      <c r="BZ1780" s="283"/>
      <c r="CA1780" s="283"/>
      <c r="CB1780" s="282"/>
      <c r="CC1780" s="282"/>
      <c r="CD1780" s="282"/>
      <c r="CE1780" s="282"/>
      <c r="CG1780" s="427"/>
      <c r="CH1780" s="402"/>
      <c r="CI1780" s="424"/>
      <c r="CJ1780" s="282"/>
      <c r="CK1780" s="282"/>
      <c r="CL1780" s="283"/>
      <c r="CM1780" s="283"/>
      <c r="CP1780" s="282"/>
      <c r="DC1780" s="282"/>
      <c r="DD1780" s="282"/>
      <c r="DE1780" s="282"/>
      <c r="DF1780" s="282"/>
      <c r="DG1780" s="282"/>
      <c r="DH1780" s="282"/>
      <c r="DI1780" s="282"/>
      <c r="DJ1780" s="282"/>
      <c r="EF1780" s="495" t="str">
        <f>""&amp;(MID(数据表!AZ1780,1,MIN(FIND({"(";"（"},数据表!AZ1780&amp;"(（",1)-1)))&amp;""</f>
        <v/>
      </c>
      <c r="EG1780" s="495" t="str">
        <f>""&amp;(MID(数据表!AZ1780,1,MIN(FIND({0;1;2;3;4;5;6;7;8;9},数据表!AZ1780&amp;"1234567890",1)-1)))&amp;""</f>
        <v/>
      </c>
    </row>
    <row r="1781" spans="2:137" s="310" customFormat="1" ht="12" customHeight="1">
      <c r="B1781" s="286"/>
      <c r="C1781" s="286"/>
      <c r="D1781" s="286"/>
      <c r="E1781" s="479"/>
      <c r="F1781" s="282"/>
      <c r="G1781" s="283"/>
      <c r="H1781" s="421"/>
      <c r="I1781" s="421"/>
      <c r="J1781" s="283"/>
      <c r="K1781" s="421"/>
      <c r="L1781" s="282"/>
      <c r="N1781" s="282"/>
      <c r="S1781" s="282"/>
      <c r="T1781" s="283"/>
      <c r="U1781" s="283"/>
      <c r="V1781" s="283"/>
      <c r="W1781" s="283"/>
      <c r="X1781" s="283"/>
      <c r="Y1781" s="282"/>
      <c r="Z1781" s="282"/>
      <c r="AA1781" s="283"/>
      <c r="AB1781" s="282"/>
      <c r="AC1781" s="282"/>
      <c r="AD1781" s="282"/>
      <c r="AE1781" s="282"/>
      <c r="AF1781" s="283"/>
      <c r="AG1781" s="402"/>
      <c r="AH1781" s="283"/>
      <c r="AI1781" s="283"/>
      <c r="AJ1781" s="283"/>
      <c r="AK1781" s="283"/>
      <c r="AL1781" s="283"/>
      <c r="AM1781" s="282"/>
      <c r="AN1781" s="282"/>
      <c r="AO1781" s="282"/>
      <c r="AP1781" s="282"/>
      <c r="AQ1781" s="282"/>
      <c r="AR1781" s="282"/>
      <c r="AT1781" s="283"/>
      <c r="AU1781" s="283"/>
      <c r="AV1781" s="283"/>
      <c r="AW1781" s="283"/>
      <c r="AY1781" s="283"/>
      <c r="AZ1781" s="282"/>
      <c r="BA1781" s="283"/>
      <c r="BB1781" s="282"/>
      <c r="BC1781" s="282"/>
      <c r="BD1781" s="282"/>
      <c r="BE1781" s="283"/>
      <c r="BG1781" s="282"/>
      <c r="BH1781" s="282"/>
      <c r="BI1781" s="282"/>
      <c r="BL1781" s="421"/>
      <c r="BM1781" s="424"/>
      <c r="BN1781" s="424"/>
      <c r="BO1781" s="424"/>
      <c r="BP1781" s="424"/>
      <c r="BQ1781" s="421"/>
      <c r="BR1781" s="421"/>
      <c r="BV1781" s="282"/>
      <c r="BW1781" s="283"/>
      <c r="BY1781" s="283"/>
      <c r="BZ1781" s="283"/>
      <c r="CA1781" s="283"/>
      <c r="CB1781" s="282"/>
      <c r="CC1781" s="282"/>
      <c r="CD1781" s="282"/>
      <c r="CE1781" s="282"/>
      <c r="CG1781" s="427"/>
      <c r="CH1781" s="402"/>
      <c r="CI1781" s="424"/>
      <c r="CJ1781" s="282"/>
      <c r="CK1781" s="282"/>
      <c r="CL1781" s="283"/>
      <c r="CM1781" s="283"/>
      <c r="CP1781" s="282"/>
      <c r="DC1781" s="282"/>
      <c r="DD1781" s="282"/>
      <c r="DE1781" s="282"/>
      <c r="DF1781" s="282"/>
      <c r="DG1781" s="282"/>
      <c r="DH1781" s="282"/>
      <c r="DI1781" s="282"/>
      <c r="DJ1781" s="282"/>
      <c r="EF1781" s="495" t="str">
        <f>""&amp;(MID(数据表!AZ1781,1,MIN(FIND({"(";"（"},数据表!AZ1781&amp;"(（",1)-1)))&amp;""</f>
        <v/>
      </c>
      <c r="EG1781" s="495" t="str">
        <f>""&amp;(MID(数据表!AZ1781,1,MIN(FIND({0;1;2;3;4;5;6;7;8;9},数据表!AZ1781&amp;"1234567890",1)-1)))&amp;""</f>
        <v/>
      </c>
    </row>
    <row r="1782" spans="2:137" s="310" customFormat="1" ht="12" customHeight="1">
      <c r="B1782" s="286"/>
      <c r="C1782" s="286"/>
      <c r="D1782" s="286"/>
      <c r="E1782" s="479"/>
      <c r="F1782" s="282"/>
      <c r="G1782" s="283"/>
      <c r="H1782" s="421"/>
      <c r="I1782" s="421"/>
      <c r="J1782" s="283"/>
      <c r="K1782" s="421"/>
      <c r="L1782" s="282"/>
      <c r="N1782" s="282"/>
      <c r="S1782" s="282"/>
      <c r="T1782" s="283"/>
      <c r="U1782" s="283"/>
      <c r="V1782" s="283"/>
      <c r="W1782" s="283"/>
      <c r="X1782" s="283"/>
      <c r="Y1782" s="282"/>
      <c r="Z1782" s="282"/>
      <c r="AA1782" s="283"/>
      <c r="AB1782" s="282"/>
      <c r="AC1782" s="282"/>
      <c r="AD1782" s="282"/>
      <c r="AE1782" s="282"/>
      <c r="AF1782" s="283"/>
      <c r="AG1782" s="402"/>
      <c r="AH1782" s="283"/>
      <c r="AI1782" s="283"/>
      <c r="AJ1782" s="283"/>
      <c r="AK1782" s="283"/>
      <c r="AL1782" s="283"/>
      <c r="AM1782" s="282"/>
      <c r="AN1782" s="282"/>
      <c r="AO1782" s="282"/>
      <c r="AP1782" s="282"/>
      <c r="AQ1782" s="282"/>
      <c r="AR1782" s="282"/>
      <c r="AT1782" s="283"/>
      <c r="AU1782" s="283"/>
      <c r="AV1782" s="283"/>
      <c r="AW1782" s="283"/>
      <c r="AY1782" s="283"/>
      <c r="AZ1782" s="282"/>
      <c r="BA1782" s="283"/>
      <c r="BB1782" s="282"/>
      <c r="BC1782" s="282"/>
      <c r="BD1782" s="282"/>
      <c r="BE1782" s="283"/>
      <c r="BG1782" s="282"/>
      <c r="BH1782" s="282"/>
      <c r="BI1782" s="282"/>
      <c r="BL1782" s="421"/>
      <c r="BM1782" s="424"/>
      <c r="BN1782" s="424"/>
      <c r="BO1782" s="424"/>
      <c r="BP1782" s="424"/>
      <c r="BQ1782" s="421"/>
      <c r="BR1782" s="421"/>
      <c r="BV1782" s="282"/>
      <c r="BW1782" s="283"/>
      <c r="BY1782" s="283"/>
      <c r="BZ1782" s="283"/>
      <c r="CA1782" s="283"/>
      <c r="CB1782" s="282"/>
      <c r="CC1782" s="282"/>
      <c r="CD1782" s="282"/>
      <c r="CE1782" s="282"/>
      <c r="CG1782" s="427"/>
      <c r="CH1782" s="402"/>
      <c r="CI1782" s="424"/>
      <c r="CJ1782" s="282"/>
      <c r="CK1782" s="282"/>
      <c r="CL1782" s="283"/>
      <c r="CM1782" s="283"/>
      <c r="CP1782" s="282"/>
      <c r="DC1782" s="282"/>
      <c r="DD1782" s="282"/>
      <c r="DE1782" s="282"/>
      <c r="DF1782" s="282"/>
      <c r="DG1782" s="282"/>
      <c r="DH1782" s="282"/>
      <c r="DI1782" s="282"/>
      <c r="DJ1782" s="282"/>
      <c r="EF1782" s="495" t="str">
        <f>""&amp;(MID(数据表!AZ1782,1,MIN(FIND({"(";"（"},数据表!AZ1782&amp;"(（",1)-1)))&amp;""</f>
        <v/>
      </c>
      <c r="EG1782" s="495" t="str">
        <f>""&amp;(MID(数据表!AZ1782,1,MIN(FIND({0;1;2;3;4;5;6;7;8;9},数据表!AZ1782&amp;"1234567890",1)-1)))&amp;""</f>
        <v/>
      </c>
    </row>
    <row r="1783" spans="2:137" s="310" customFormat="1" ht="12" customHeight="1">
      <c r="B1783" s="286"/>
      <c r="C1783" s="286"/>
      <c r="D1783" s="286"/>
      <c r="E1783" s="479"/>
      <c r="F1783" s="282"/>
      <c r="G1783" s="283"/>
      <c r="H1783" s="421"/>
      <c r="I1783" s="421"/>
      <c r="J1783" s="283"/>
      <c r="K1783" s="421"/>
      <c r="L1783" s="282"/>
      <c r="N1783" s="282"/>
      <c r="S1783" s="282"/>
      <c r="T1783" s="283"/>
      <c r="U1783" s="283"/>
      <c r="V1783" s="283"/>
      <c r="W1783" s="283"/>
      <c r="X1783" s="283"/>
      <c r="Y1783" s="282"/>
      <c r="Z1783" s="282"/>
      <c r="AA1783" s="283"/>
      <c r="AB1783" s="282"/>
      <c r="AC1783" s="282"/>
      <c r="AD1783" s="282"/>
      <c r="AE1783" s="282"/>
      <c r="AF1783" s="283"/>
      <c r="AG1783" s="402"/>
      <c r="AH1783" s="283"/>
      <c r="AI1783" s="283"/>
      <c r="AJ1783" s="283"/>
      <c r="AK1783" s="283"/>
      <c r="AL1783" s="283"/>
      <c r="AM1783" s="282"/>
      <c r="AN1783" s="282"/>
      <c r="AO1783" s="282"/>
      <c r="AP1783" s="282"/>
      <c r="AQ1783" s="282"/>
      <c r="AR1783" s="282"/>
      <c r="AT1783" s="283"/>
      <c r="AU1783" s="283"/>
      <c r="AV1783" s="283"/>
      <c r="AW1783" s="283"/>
      <c r="AY1783" s="283"/>
      <c r="AZ1783" s="282"/>
      <c r="BA1783" s="283"/>
      <c r="BB1783" s="282"/>
      <c r="BC1783" s="282"/>
      <c r="BD1783" s="282"/>
      <c r="BE1783" s="283"/>
      <c r="BG1783" s="282"/>
      <c r="BH1783" s="282"/>
      <c r="BI1783" s="282"/>
      <c r="BL1783" s="421"/>
      <c r="BM1783" s="424"/>
      <c r="BN1783" s="424"/>
      <c r="BO1783" s="424"/>
      <c r="BP1783" s="424"/>
      <c r="BQ1783" s="421"/>
      <c r="BR1783" s="421"/>
      <c r="BV1783" s="282"/>
      <c r="BW1783" s="283"/>
      <c r="BY1783" s="283"/>
      <c r="BZ1783" s="283"/>
      <c r="CA1783" s="283"/>
      <c r="CB1783" s="282"/>
      <c r="CC1783" s="282"/>
      <c r="CD1783" s="282"/>
      <c r="CE1783" s="282"/>
      <c r="CG1783" s="427"/>
      <c r="CH1783" s="402"/>
      <c r="CI1783" s="424"/>
      <c r="CJ1783" s="282"/>
      <c r="CK1783" s="282"/>
      <c r="CL1783" s="283"/>
      <c r="CM1783" s="283"/>
      <c r="CP1783" s="282"/>
      <c r="DC1783" s="282"/>
      <c r="DD1783" s="282"/>
      <c r="DE1783" s="282"/>
      <c r="DF1783" s="282"/>
      <c r="DG1783" s="282"/>
      <c r="DH1783" s="282"/>
      <c r="DI1783" s="282"/>
      <c r="DJ1783" s="282"/>
      <c r="EF1783" s="495" t="str">
        <f>""&amp;(MID(数据表!AZ1783,1,MIN(FIND({"(";"（"},数据表!AZ1783&amp;"(（",1)-1)))&amp;""</f>
        <v/>
      </c>
      <c r="EG1783" s="495" t="str">
        <f>""&amp;(MID(数据表!AZ1783,1,MIN(FIND({0;1;2;3;4;5;6;7;8;9},数据表!AZ1783&amp;"1234567890",1)-1)))&amp;""</f>
        <v/>
      </c>
    </row>
    <row r="1784" spans="2:137" s="310" customFormat="1" ht="12" customHeight="1">
      <c r="B1784" s="286"/>
      <c r="C1784" s="286"/>
      <c r="D1784" s="286"/>
      <c r="E1784" s="479"/>
      <c r="F1784" s="282"/>
      <c r="G1784" s="283"/>
      <c r="H1784" s="421"/>
      <c r="I1784" s="421"/>
      <c r="J1784" s="283"/>
      <c r="K1784" s="421"/>
      <c r="L1784" s="282"/>
      <c r="N1784" s="282"/>
      <c r="S1784" s="282"/>
      <c r="T1784" s="283"/>
      <c r="U1784" s="283"/>
      <c r="V1784" s="283"/>
      <c r="W1784" s="283"/>
      <c r="X1784" s="283"/>
      <c r="Y1784" s="282"/>
      <c r="Z1784" s="282"/>
      <c r="AA1784" s="283"/>
      <c r="AB1784" s="282"/>
      <c r="AC1784" s="282"/>
      <c r="AD1784" s="282"/>
      <c r="AE1784" s="282"/>
      <c r="AF1784" s="283"/>
      <c r="AG1784" s="402"/>
      <c r="AH1784" s="283"/>
      <c r="AI1784" s="283"/>
      <c r="AJ1784" s="283"/>
      <c r="AK1784" s="283"/>
      <c r="AL1784" s="283"/>
      <c r="AM1784" s="282"/>
      <c r="AN1784" s="282"/>
      <c r="AO1784" s="282"/>
      <c r="AP1784" s="282"/>
      <c r="AQ1784" s="282"/>
      <c r="AR1784" s="282"/>
      <c r="AT1784" s="283"/>
      <c r="AU1784" s="283"/>
      <c r="AV1784" s="283"/>
      <c r="AW1784" s="283"/>
      <c r="AY1784" s="283"/>
      <c r="AZ1784" s="282"/>
      <c r="BA1784" s="283"/>
      <c r="BB1784" s="282"/>
      <c r="BC1784" s="282"/>
      <c r="BD1784" s="282"/>
      <c r="BE1784" s="283"/>
      <c r="BG1784" s="282"/>
      <c r="BH1784" s="282"/>
      <c r="BI1784" s="282"/>
      <c r="BL1784" s="421"/>
      <c r="BM1784" s="424"/>
      <c r="BN1784" s="424"/>
      <c r="BO1784" s="424"/>
      <c r="BP1784" s="424"/>
      <c r="BQ1784" s="421"/>
      <c r="BR1784" s="421"/>
      <c r="BV1784" s="282"/>
      <c r="BW1784" s="283"/>
      <c r="BY1784" s="283"/>
      <c r="BZ1784" s="283"/>
      <c r="CA1784" s="283"/>
      <c r="CB1784" s="282"/>
      <c r="CC1784" s="282"/>
      <c r="CD1784" s="282"/>
      <c r="CE1784" s="282"/>
      <c r="CG1784" s="427"/>
      <c r="CH1784" s="402"/>
      <c r="CI1784" s="424"/>
      <c r="CJ1784" s="282"/>
      <c r="CK1784" s="282"/>
      <c r="CL1784" s="283"/>
      <c r="CM1784" s="283"/>
      <c r="CP1784" s="282"/>
      <c r="DC1784" s="282"/>
      <c r="DD1784" s="282"/>
      <c r="DE1784" s="282"/>
      <c r="DF1784" s="282"/>
      <c r="DG1784" s="282"/>
      <c r="DH1784" s="282"/>
      <c r="DI1784" s="282"/>
      <c r="DJ1784" s="282"/>
      <c r="EF1784" s="495" t="str">
        <f>""&amp;(MID(数据表!AZ1784,1,MIN(FIND({"(";"（"},数据表!AZ1784&amp;"(（",1)-1)))&amp;""</f>
        <v/>
      </c>
      <c r="EG1784" s="495" t="str">
        <f>""&amp;(MID(数据表!AZ1784,1,MIN(FIND({0;1;2;3;4;5;6;7;8;9},数据表!AZ1784&amp;"1234567890",1)-1)))&amp;""</f>
        <v/>
      </c>
    </row>
    <row r="1785" spans="2:137" s="310" customFormat="1" ht="12" customHeight="1">
      <c r="B1785" s="286"/>
      <c r="C1785" s="286"/>
      <c r="D1785" s="286"/>
      <c r="E1785" s="479"/>
      <c r="F1785" s="282"/>
      <c r="G1785" s="283"/>
      <c r="H1785" s="421"/>
      <c r="I1785" s="421"/>
      <c r="J1785" s="283"/>
      <c r="K1785" s="421"/>
      <c r="L1785" s="282"/>
      <c r="N1785" s="282"/>
      <c r="S1785" s="282"/>
      <c r="T1785" s="283"/>
      <c r="U1785" s="283"/>
      <c r="V1785" s="283"/>
      <c r="W1785" s="283"/>
      <c r="X1785" s="283"/>
      <c r="Y1785" s="282"/>
      <c r="Z1785" s="282"/>
      <c r="AA1785" s="283"/>
      <c r="AB1785" s="282"/>
      <c r="AC1785" s="282"/>
      <c r="AD1785" s="282"/>
      <c r="AE1785" s="282"/>
      <c r="AF1785" s="283"/>
      <c r="AG1785" s="402"/>
      <c r="AH1785" s="283"/>
      <c r="AI1785" s="283"/>
      <c r="AJ1785" s="283"/>
      <c r="AK1785" s="283"/>
      <c r="AL1785" s="283"/>
      <c r="AM1785" s="282"/>
      <c r="AN1785" s="282"/>
      <c r="AO1785" s="282"/>
      <c r="AP1785" s="282"/>
      <c r="AQ1785" s="282"/>
      <c r="AR1785" s="282"/>
      <c r="AT1785" s="283"/>
      <c r="AU1785" s="283"/>
      <c r="AV1785" s="283"/>
      <c r="AW1785" s="283"/>
      <c r="AY1785" s="283"/>
      <c r="AZ1785" s="282"/>
      <c r="BA1785" s="283"/>
      <c r="BB1785" s="282"/>
      <c r="BC1785" s="282"/>
      <c r="BD1785" s="282"/>
      <c r="BE1785" s="283"/>
      <c r="BG1785" s="282"/>
      <c r="BH1785" s="282"/>
      <c r="BI1785" s="282"/>
      <c r="BL1785" s="421"/>
      <c r="BM1785" s="424"/>
      <c r="BN1785" s="424"/>
      <c r="BO1785" s="424"/>
      <c r="BP1785" s="424"/>
      <c r="BQ1785" s="421"/>
      <c r="BR1785" s="421"/>
      <c r="BV1785" s="282"/>
      <c r="BW1785" s="283"/>
      <c r="BY1785" s="283"/>
      <c r="BZ1785" s="283"/>
      <c r="CA1785" s="283"/>
      <c r="CB1785" s="282"/>
      <c r="CC1785" s="282"/>
      <c r="CD1785" s="282"/>
      <c r="CE1785" s="282"/>
      <c r="CG1785" s="427"/>
      <c r="CH1785" s="402"/>
      <c r="CI1785" s="424"/>
      <c r="CJ1785" s="282"/>
      <c r="CK1785" s="282"/>
      <c r="CL1785" s="283"/>
      <c r="CM1785" s="283"/>
      <c r="CP1785" s="282"/>
      <c r="DC1785" s="282"/>
      <c r="DD1785" s="282"/>
      <c r="DE1785" s="282"/>
      <c r="DF1785" s="282"/>
      <c r="DG1785" s="282"/>
      <c r="DH1785" s="282"/>
      <c r="DI1785" s="282"/>
      <c r="DJ1785" s="282"/>
      <c r="EF1785" s="495" t="str">
        <f>""&amp;(MID(数据表!AZ1785,1,MIN(FIND({"(";"（"},数据表!AZ1785&amp;"(（",1)-1)))&amp;""</f>
        <v/>
      </c>
      <c r="EG1785" s="495" t="str">
        <f>""&amp;(MID(数据表!AZ1785,1,MIN(FIND({0;1;2;3;4;5;6;7;8;9},数据表!AZ1785&amp;"1234567890",1)-1)))&amp;""</f>
        <v/>
      </c>
    </row>
    <row r="1786" spans="2:137" s="310" customFormat="1" ht="12" customHeight="1">
      <c r="B1786" s="286"/>
      <c r="C1786" s="286"/>
      <c r="D1786" s="286"/>
      <c r="E1786" s="479"/>
      <c r="F1786" s="282"/>
      <c r="G1786" s="283"/>
      <c r="H1786" s="421"/>
      <c r="I1786" s="421"/>
      <c r="J1786" s="283"/>
      <c r="K1786" s="421"/>
      <c r="L1786" s="282"/>
      <c r="N1786" s="282"/>
      <c r="S1786" s="282"/>
      <c r="T1786" s="283"/>
      <c r="U1786" s="283"/>
      <c r="V1786" s="283"/>
      <c r="W1786" s="283"/>
      <c r="X1786" s="283"/>
      <c r="Y1786" s="282"/>
      <c r="Z1786" s="282"/>
      <c r="AA1786" s="283"/>
      <c r="AB1786" s="282"/>
      <c r="AC1786" s="282"/>
      <c r="AD1786" s="282"/>
      <c r="AE1786" s="282"/>
      <c r="AF1786" s="283"/>
      <c r="AG1786" s="402"/>
      <c r="AH1786" s="283"/>
      <c r="AI1786" s="283"/>
      <c r="AJ1786" s="283"/>
      <c r="AK1786" s="283"/>
      <c r="AL1786" s="283"/>
      <c r="AM1786" s="282"/>
      <c r="AN1786" s="282"/>
      <c r="AO1786" s="282"/>
      <c r="AP1786" s="282"/>
      <c r="AQ1786" s="282"/>
      <c r="AR1786" s="282"/>
      <c r="AT1786" s="283"/>
      <c r="AU1786" s="283"/>
      <c r="AV1786" s="283"/>
      <c r="AW1786" s="283"/>
      <c r="AY1786" s="283"/>
      <c r="AZ1786" s="282"/>
      <c r="BA1786" s="283"/>
      <c r="BB1786" s="282"/>
      <c r="BC1786" s="282"/>
      <c r="BD1786" s="282"/>
      <c r="BE1786" s="283"/>
      <c r="BG1786" s="282"/>
      <c r="BH1786" s="282"/>
      <c r="BI1786" s="282"/>
      <c r="BL1786" s="421"/>
      <c r="BM1786" s="424"/>
      <c r="BN1786" s="424"/>
      <c r="BO1786" s="424"/>
      <c r="BP1786" s="424"/>
      <c r="BQ1786" s="421"/>
      <c r="BR1786" s="421"/>
      <c r="BV1786" s="282"/>
      <c r="BW1786" s="283"/>
      <c r="BY1786" s="283"/>
      <c r="BZ1786" s="283"/>
      <c r="CA1786" s="283"/>
      <c r="CB1786" s="282"/>
      <c r="CC1786" s="282"/>
      <c r="CD1786" s="282"/>
      <c r="CE1786" s="282"/>
      <c r="CG1786" s="427"/>
      <c r="CH1786" s="402"/>
      <c r="CI1786" s="424"/>
      <c r="CJ1786" s="282"/>
      <c r="CK1786" s="282"/>
      <c r="CL1786" s="283"/>
      <c r="CM1786" s="283"/>
      <c r="CP1786" s="282"/>
      <c r="DC1786" s="282"/>
      <c r="DD1786" s="282"/>
      <c r="DE1786" s="282"/>
      <c r="DF1786" s="282"/>
      <c r="DG1786" s="282"/>
      <c r="DH1786" s="282"/>
      <c r="DI1786" s="282"/>
      <c r="DJ1786" s="282"/>
      <c r="EF1786" s="495" t="str">
        <f>""&amp;(MID(数据表!AZ1786,1,MIN(FIND({"(";"（"},数据表!AZ1786&amp;"(（",1)-1)))&amp;""</f>
        <v/>
      </c>
      <c r="EG1786" s="495" t="str">
        <f>""&amp;(MID(数据表!AZ1786,1,MIN(FIND({0;1;2;3;4;5;6;7;8;9},数据表!AZ1786&amp;"1234567890",1)-1)))&amp;""</f>
        <v/>
      </c>
    </row>
    <row r="1787" spans="2:137" s="310" customFormat="1" ht="12" customHeight="1">
      <c r="B1787" s="286"/>
      <c r="C1787" s="286"/>
      <c r="D1787" s="286"/>
      <c r="E1787" s="479"/>
      <c r="F1787" s="282"/>
      <c r="G1787" s="283"/>
      <c r="H1787" s="421"/>
      <c r="I1787" s="421"/>
      <c r="J1787" s="283"/>
      <c r="K1787" s="421"/>
      <c r="L1787" s="282"/>
      <c r="N1787" s="282"/>
      <c r="S1787" s="282"/>
      <c r="T1787" s="283"/>
      <c r="U1787" s="283"/>
      <c r="V1787" s="283"/>
      <c r="W1787" s="283"/>
      <c r="X1787" s="283"/>
      <c r="Y1787" s="282"/>
      <c r="Z1787" s="282"/>
      <c r="AA1787" s="283"/>
      <c r="AB1787" s="282"/>
      <c r="AC1787" s="282"/>
      <c r="AD1787" s="282"/>
      <c r="AE1787" s="282"/>
      <c r="AF1787" s="283"/>
      <c r="AG1787" s="402"/>
      <c r="AH1787" s="283"/>
      <c r="AI1787" s="283"/>
      <c r="AJ1787" s="283"/>
      <c r="AK1787" s="283"/>
      <c r="AL1787" s="283"/>
      <c r="AM1787" s="282"/>
      <c r="AN1787" s="282"/>
      <c r="AO1787" s="282"/>
      <c r="AP1787" s="282"/>
      <c r="AQ1787" s="282"/>
      <c r="AR1787" s="282"/>
      <c r="AT1787" s="283"/>
      <c r="AU1787" s="283"/>
      <c r="AV1787" s="283"/>
      <c r="AW1787" s="283"/>
      <c r="AY1787" s="283"/>
      <c r="AZ1787" s="282"/>
      <c r="BA1787" s="283"/>
      <c r="BB1787" s="282"/>
      <c r="BC1787" s="282"/>
      <c r="BD1787" s="282"/>
      <c r="BE1787" s="283"/>
      <c r="BG1787" s="282"/>
      <c r="BH1787" s="282"/>
      <c r="BI1787" s="282"/>
      <c r="BL1787" s="421"/>
      <c r="BM1787" s="424"/>
      <c r="BN1787" s="424"/>
      <c r="BO1787" s="424"/>
      <c r="BP1787" s="424"/>
      <c r="BQ1787" s="421"/>
      <c r="BR1787" s="421"/>
      <c r="BV1787" s="282"/>
      <c r="BW1787" s="283"/>
      <c r="BY1787" s="283"/>
      <c r="BZ1787" s="283"/>
      <c r="CA1787" s="283"/>
      <c r="CB1787" s="282"/>
      <c r="CC1787" s="282"/>
      <c r="CD1787" s="282"/>
      <c r="CE1787" s="282"/>
      <c r="CG1787" s="427"/>
      <c r="CH1787" s="402"/>
      <c r="CI1787" s="424"/>
      <c r="CJ1787" s="282"/>
      <c r="CK1787" s="282"/>
      <c r="CL1787" s="283"/>
      <c r="CM1787" s="283"/>
      <c r="CP1787" s="282"/>
      <c r="DC1787" s="282"/>
      <c r="DD1787" s="282"/>
      <c r="DE1787" s="282"/>
      <c r="DF1787" s="282"/>
      <c r="DG1787" s="282"/>
      <c r="DH1787" s="282"/>
      <c r="DI1787" s="282"/>
      <c r="DJ1787" s="282"/>
      <c r="EF1787" s="495" t="str">
        <f>""&amp;(MID(数据表!AZ1787,1,MIN(FIND({"(";"（"},数据表!AZ1787&amp;"(（",1)-1)))&amp;""</f>
        <v/>
      </c>
      <c r="EG1787" s="495" t="str">
        <f>""&amp;(MID(数据表!AZ1787,1,MIN(FIND({0;1;2;3;4;5;6;7;8;9},数据表!AZ1787&amp;"1234567890",1)-1)))&amp;""</f>
        <v/>
      </c>
    </row>
    <row r="1788" spans="2:137" s="310" customFormat="1" ht="12" customHeight="1">
      <c r="B1788" s="286"/>
      <c r="C1788" s="286"/>
      <c r="D1788" s="286"/>
      <c r="E1788" s="479"/>
      <c r="F1788" s="282"/>
      <c r="G1788" s="283"/>
      <c r="H1788" s="421"/>
      <c r="I1788" s="421"/>
      <c r="J1788" s="283"/>
      <c r="K1788" s="421"/>
      <c r="L1788" s="282"/>
      <c r="N1788" s="282"/>
      <c r="S1788" s="282"/>
      <c r="T1788" s="283"/>
      <c r="U1788" s="283"/>
      <c r="V1788" s="283"/>
      <c r="W1788" s="283"/>
      <c r="X1788" s="283"/>
      <c r="Y1788" s="282"/>
      <c r="Z1788" s="282"/>
      <c r="AA1788" s="283"/>
      <c r="AB1788" s="282"/>
      <c r="AC1788" s="282"/>
      <c r="AD1788" s="282"/>
      <c r="AE1788" s="282"/>
      <c r="AF1788" s="283"/>
      <c r="AG1788" s="402"/>
      <c r="AH1788" s="283"/>
      <c r="AI1788" s="283"/>
      <c r="AJ1788" s="283"/>
      <c r="AK1788" s="283"/>
      <c r="AL1788" s="283"/>
      <c r="AM1788" s="282"/>
      <c r="AN1788" s="282"/>
      <c r="AO1788" s="282"/>
      <c r="AP1788" s="282"/>
      <c r="AQ1788" s="282"/>
      <c r="AR1788" s="282"/>
      <c r="AT1788" s="283"/>
      <c r="AU1788" s="283"/>
      <c r="AV1788" s="283"/>
      <c r="AW1788" s="283"/>
      <c r="AY1788" s="283"/>
      <c r="AZ1788" s="282"/>
      <c r="BA1788" s="283"/>
      <c r="BB1788" s="282"/>
      <c r="BC1788" s="282"/>
      <c r="BD1788" s="282"/>
      <c r="BE1788" s="283"/>
      <c r="BG1788" s="282"/>
      <c r="BH1788" s="282"/>
      <c r="BI1788" s="282"/>
      <c r="BL1788" s="421"/>
      <c r="BM1788" s="424"/>
      <c r="BN1788" s="424"/>
      <c r="BO1788" s="424"/>
      <c r="BP1788" s="424"/>
      <c r="BQ1788" s="421"/>
      <c r="BR1788" s="421"/>
      <c r="BV1788" s="282"/>
      <c r="BW1788" s="283"/>
      <c r="BY1788" s="283"/>
      <c r="BZ1788" s="283"/>
      <c r="CA1788" s="283"/>
      <c r="CB1788" s="282"/>
      <c r="CC1788" s="282"/>
      <c r="CD1788" s="282"/>
      <c r="CE1788" s="282"/>
      <c r="CG1788" s="427"/>
      <c r="CH1788" s="402"/>
      <c r="CI1788" s="424"/>
      <c r="CJ1788" s="282"/>
      <c r="CK1788" s="282"/>
      <c r="CL1788" s="283"/>
      <c r="CM1788" s="283"/>
      <c r="CP1788" s="282"/>
      <c r="DC1788" s="282"/>
      <c r="DD1788" s="282"/>
      <c r="DE1788" s="282"/>
      <c r="DF1788" s="282"/>
      <c r="DG1788" s="282"/>
      <c r="DH1788" s="282"/>
      <c r="DI1788" s="282"/>
      <c r="DJ1788" s="282"/>
      <c r="EF1788" s="495" t="str">
        <f>""&amp;(MID(数据表!AZ1788,1,MIN(FIND({"(";"（"},数据表!AZ1788&amp;"(（",1)-1)))&amp;""</f>
        <v/>
      </c>
      <c r="EG1788" s="495" t="str">
        <f>""&amp;(MID(数据表!AZ1788,1,MIN(FIND({0;1;2;3;4;5;6;7;8;9},数据表!AZ1788&amp;"1234567890",1)-1)))&amp;""</f>
        <v/>
      </c>
    </row>
    <row r="1789" spans="2:137" s="310" customFormat="1" ht="12" customHeight="1">
      <c r="B1789" s="286"/>
      <c r="C1789" s="286"/>
      <c r="D1789" s="286"/>
      <c r="E1789" s="479"/>
      <c r="F1789" s="282"/>
      <c r="G1789" s="283"/>
      <c r="H1789" s="421"/>
      <c r="I1789" s="421"/>
      <c r="J1789" s="283"/>
      <c r="K1789" s="421"/>
      <c r="L1789" s="282"/>
      <c r="N1789" s="282"/>
      <c r="S1789" s="282"/>
      <c r="T1789" s="283"/>
      <c r="U1789" s="283"/>
      <c r="V1789" s="283"/>
      <c r="W1789" s="283"/>
      <c r="X1789" s="283"/>
      <c r="Y1789" s="282"/>
      <c r="Z1789" s="282"/>
      <c r="AA1789" s="283"/>
      <c r="AB1789" s="282"/>
      <c r="AC1789" s="282"/>
      <c r="AD1789" s="282"/>
      <c r="AE1789" s="282"/>
      <c r="AF1789" s="283"/>
      <c r="AG1789" s="402"/>
      <c r="AH1789" s="283"/>
      <c r="AI1789" s="283"/>
      <c r="AJ1789" s="283"/>
      <c r="AK1789" s="283"/>
      <c r="AL1789" s="283"/>
      <c r="AM1789" s="282"/>
      <c r="AN1789" s="282"/>
      <c r="AO1789" s="282"/>
      <c r="AP1789" s="282"/>
      <c r="AQ1789" s="282"/>
      <c r="AR1789" s="282"/>
      <c r="AT1789" s="283"/>
      <c r="AU1789" s="283"/>
      <c r="AV1789" s="283"/>
      <c r="AW1789" s="283"/>
      <c r="AY1789" s="283"/>
      <c r="AZ1789" s="282"/>
      <c r="BA1789" s="283"/>
      <c r="BB1789" s="282"/>
      <c r="BC1789" s="282"/>
      <c r="BD1789" s="282"/>
      <c r="BE1789" s="283"/>
      <c r="BG1789" s="282"/>
      <c r="BH1789" s="282"/>
      <c r="BI1789" s="282"/>
      <c r="BL1789" s="421"/>
      <c r="BM1789" s="424"/>
      <c r="BN1789" s="424"/>
      <c r="BO1789" s="424"/>
      <c r="BP1789" s="424"/>
      <c r="BQ1789" s="421"/>
      <c r="BR1789" s="421"/>
      <c r="BV1789" s="282"/>
      <c r="BW1789" s="283"/>
      <c r="BY1789" s="283"/>
      <c r="BZ1789" s="283"/>
      <c r="CA1789" s="283"/>
      <c r="CB1789" s="282"/>
      <c r="CC1789" s="282"/>
      <c r="CD1789" s="282"/>
      <c r="CE1789" s="282"/>
      <c r="CG1789" s="427"/>
      <c r="CH1789" s="402"/>
      <c r="CI1789" s="424"/>
      <c r="CJ1789" s="282"/>
      <c r="CK1789" s="282"/>
      <c r="CL1789" s="283"/>
      <c r="CM1789" s="283"/>
      <c r="CP1789" s="282"/>
      <c r="DC1789" s="282"/>
      <c r="DD1789" s="282"/>
      <c r="DE1789" s="282"/>
      <c r="DF1789" s="282"/>
      <c r="DG1789" s="282"/>
      <c r="DH1789" s="282"/>
      <c r="DI1789" s="282"/>
      <c r="DJ1789" s="282"/>
      <c r="EF1789" s="495" t="str">
        <f>""&amp;(MID(数据表!AZ1789,1,MIN(FIND({"(";"（"},数据表!AZ1789&amp;"(（",1)-1)))&amp;""</f>
        <v/>
      </c>
      <c r="EG1789" s="495" t="str">
        <f>""&amp;(MID(数据表!AZ1789,1,MIN(FIND({0;1;2;3;4;5;6;7;8;9},数据表!AZ1789&amp;"1234567890",1)-1)))&amp;""</f>
        <v/>
      </c>
    </row>
    <row r="1790" spans="2:137" s="310" customFormat="1" ht="12" customHeight="1">
      <c r="B1790" s="286"/>
      <c r="C1790" s="286"/>
      <c r="D1790" s="286"/>
      <c r="E1790" s="479"/>
      <c r="F1790" s="282"/>
      <c r="G1790" s="283"/>
      <c r="H1790" s="421"/>
      <c r="I1790" s="421"/>
      <c r="J1790" s="283"/>
      <c r="K1790" s="421"/>
      <c r="L1790" s="282"/>
      <c r="N1790" s="282"/>
      <c r="S1790" s="282"/>
      <c r="T1790" s="283"/>
      <c r="U1790" s="283"/>
      <c r="V1790" s="283"/>
      <c r="W1790" s="283"/>
      <c r="X1790" s="283"/>
      <c r="Y1790" s="282"/>
      <c r="Z1790" s="282"/>
      <c r="AA1790" s="283"/>
      <c r="AB1790" s="282"/>
      <c r="AC1790" s="282"/>
      <c r="AD1790" s="282"/>
      <c r="AE1790" s="282"/>
      <c r="AF1790" s="283"/>
      <c r="AG1790" s="402"/>
      <c r="AH1790" s="283"/>
      <c r="AI1790" s="283"/>
      <c r="AJ1790" s="283"/>
      <c r="AK1790" s="283"/>
      <c r="AL1790" s="283"/>
      <c r="AM1790" s="282"/>
      <c r="AN1790" s="282"/>
      <c r="AO1790" s="282"/>
      <c r="AP1790" s="282"/>
      <c r="AQ1790" s="282"/>
      <c r="AR1790" s="282"/>
      <c r="AT1790" s="283"/>
      <c r="AU1790" s="283"/>
      <c r="AV1790" s="283"/>
      <c r="AW1790" s="283"/>
      <c r="AY1790" s="283"/>
      <c r="AZ1790" s="282"/>
      <c r="BA1790" s="283"/>
      <c r="BB1790" s="282"/>
      <c r="BC1790" s="282"/>
      <c r="BD1790" s="282"/>
      <c r="BE1790" s="283"/>
      <c r="BG1790" s="282"/>
      <c r="BH1790" s="282"/>
      <c r="BI1790" s="282"/>
      <c r="BL1790" s="421"/>
      <c r="BM1790" s="424"/>
      <c r="BN1790" s="424"/>
      <c r="BO1790" s="424"/>
      <c r="BP1790" s="424"/>
      <c r="BQ1790" s="421"/>
      <c r="BR1790" s="421"/>
      <c r="BV1790" s="282"/>
      <c r="BW1790" s="283"/>
      <c r="BY1790" s="283"/>
      <c r="BZ1790" s="283"/>
      <c r="CA1790" s="283"/>
      <c r="CB1790" s="282"/>
      <c r="CC1790" s="282"/>
      <c r="CD1790" s="282"/>
      <c r="CE1790" s="282"/>
      <c r="CG1790" s="427"/>
      <c r="CH1790" s="402"/>
      <c r="CI1790" s="424"/>
      <c r="CJ1790" s="282"/>
      <c r="CK1790" s="282"/>
      <c r="CL1790" s="283"/>
      <c r="CM1790" s="283"/>
      <c r="CP1790" s="282"/>
      <c r="DC1790" s="282"/>
      <c r="DD1790" s="282"/>
      <c r="DE1790" s="282"/>
      <c r="DF1790" s="282"/>
      <c r="DG1790" s="282"/>
      <c r="DH1790" s="282"/>
      <c r="DI1790" s="282"/>
      <c r="DJ1790" s="282"/>
      <c r="EF1790" s="495" t="str">
        <f>""&amp;(MID(数据表!AZ1790,1,MIN(FIND({"(";"（"},数据表!AZ1790&amp;"(（",1)-1)))&amp;""</f>
        <v/>
      </c>
      <c r="EG1790" s="495" t="str">
        <f>""&amp;(MID(数据表!AZ1790,1,MIN(FIND({0;1;2;3;4;5;6;7;8;9},数据表!AZ1790&amp;"1234567890",1)-1)))&amp;""</f>
        <v/>
      </c>
    </row>
    <row r="1791" spans="2:137" s="310" customFormat="1" ht="12" customHeight="1">
      <c r="B1791" s="286"/>
      <c r="C1791" s="286"/>
      <c r="D1791" s="286"/>
      <c r="E1791" s="479"/>
      <c r="F1791" s="282"/>
      <c r="G1791" s="283"/>
      <c r="H1791" s="421"/>
      <c r="I1791" s="421"/>
      <c r="J1791" s="283"/>
      <c r="K1791" s="421"/>
      <c r="L1791" s="282"/>
      <c r="N1791" s="282"/>
      <c r="S1791" s="282"/>
      <c r="T1791" s="283"/>
      <c r="U1791" s="283"/>
      <c r="V1791" s="283"/>
      <c r="W1791" s="283"/>
      <c r="X1791" s="283"/>
      <c r="Y1791" s="282"/>
      <c r="Z1791" s="282"/>
      <c r="AA1791" s="283"/>
      <c r="AB1791" s="282"/>
      <c r="AC1791" s="282"/>
      <c r="AD1791" s="282"/>
      <c r="AE1791" s="282"/>
      <c r="AF1791" s="283"/>
      <c r="AG1791" s="402"/>
      <c r="AH1791" s="283"/>
      <c r="AI1791" s="283"/>
      <c r="AJ1791" s="283"/>
      <c r="AK1791" s="283"/>
      <c r="AL1791" s="283"/>
      <c r="AM1791" s="282"/>
      <c r="AN1791" s="282"/>
      <c r="AO1791" s="282"/>
      <c r="AP1791" s="282"/>
      <c r="AQ1791" s="282"/>
      <c r="AR1791" s="282"/>
      <c r="AT1791" s="283"/>
      <c r="AU1791" s="283"/>
      <c r="AV1791" s="283"/>
      <c r="AW1791" s="283"/>
      <c r="AY1791" s="283"/>
      <c r="AZ1791" s="282"/>
      <c r="BA1791" s="283"/>
      <c r="BB1791" s="282"/>
      <c r="BC1791" s="282"/>
      <c r="BD1791" s="282"/>
      <c r="BE1791" s="283"/>
      <c r="BG1791" s="282"/>
      <c r="BH1791" s="282"/>
      <c r="BI1791" s="282"/>
      <c r="BL1791" s="421"/>
      <c r="BM1791" s="424"/>
      <c r="BN1791" s="424"/>
      <c r="BO1791" s="424"/>
      <c r="BP1791" s="424"/>
      <c r="BQ1791" s="421"/>
      <c r="BR1791" s="421"/>
      <c r="BV1791" s="282"/>
      <c r="BW1791" s="283"/>
      <c r="BY1791" s="283"/>
      <c r="BZ1791" s="283"/>
      <c r="CA1791" s="283"/>
      <c r="CB1791" s="282"/>
      <c r="CC1791" s="282"/>
      <c r="CD1791" s="282"/>
      <c r="CE1791" s="282"/>
      <c r="CG1791" s="427"/>
      <c r="CH1791" s="402"/>
      <c r="CI1791" s="424"/>
      <c r="CJ1791" s="282"/>
      <c r="CK1791" s="282"/>
      <c r="CL1791" s="283"/>
      <c r="CM1791" s="283"/>
      <c r="CP1791" s="282"/>
      <c r="DC1791" s="282"/>
      <c r="DD1791" s="282"/>
      <c r="DE1791" s="282"/>
      <c r="DF1791" s="282"/>
      <c r="DG1791" s="282"/>
      <c r="DH1791" s="282"/>
      <c r="DI1791" s="282"/>
      <c r="DJ1791" s="282"/>
      <c r="EF1791" s="495" t="str">
        <f>""&amp;(MID(数据表!AZ1791,1,MIN(FIND({"(";"（"},数据表!AZ1791&amp;"(（",1)-1)))&amp;""</f>
        <v/>
      </c>
      <c r="EG1791" s="495" t="str">
        <f>""&amp;(MID(数据表!AZ1791,1,MIN(FIND({0;1;2;3;4;5;6;7;8;9},数据表!AZ1791&amp;"1234567890",1)-1)))&amp;""</f>
        <v/>
      </c>
    </row>
    <row r="1792" spans="2:137" s="310" customFormat="1" ht="12" customHeight="1">
      <c r="B1792" s="286"/>
      <c r="C1792" s="286"/>
      <c r="D1792" s="286"/>
      <c r="E1792" s="479"/>
      <c r="F1792" s="282"/>
      <c r="G1792" s="283"/>
      <c r="H1792" s="421"/>
      <c r="I1792" s="421"/>
      <c r="J1792" s="283"/>
      <c r="K1792" s="421"/>
      <c r="L1792" s="282"/>
      <c r="N1792" s="282"/>
      <c r="S1792" s="282"/>
      <c r="T1792" s="283"/>
      <c r="U1792" s="283"/>
      <c r="V1792" s="283"/>
      <c r="W1792" s="283"/>
      <c r="X1792" s="283"/>
      <c r="Y1792" s="282"/>
      <c r="Z1792" s="282"/>
      <c r="AA1792" s="283"/>
      <c r="AB1792" s="282"/>
      <c r="AC1792" s="282"/>
      <c r="AD1792" s="282"/>
      <c r="AE1792" s="282"/>
      <c r="AF1792" s="283"/>
      <c r="AG1792" s="402"/>
      <c r="AH1792" s="283"/>
      <c r="AI1792" s="283"/>
      <c r="AJ1792" s="283"/>
      <c r="AK1792" s="283"/>
      <c r="AL1792" s="283"/>
      <c r="AM1792" s="282"/>
      <c r="AN1792" s="282"/>
      <c r="AO1792" s="282"/>
      <c r="AP1792" s="282"/>
      <c r="AQ1792" s="282"/>
      <c r="AR1792" s="282"/>
      <c r="AT1792" s="283"/>
      <c r="AU1792" s="283"/>
      <c r="AV1792" s="283"/>
      <c r="AW1792" s="283"/>
      <c r="AY1792" s="283"/>
      <c r="AZ1792" s="282"/>
      <c r="BA1792" s="283"/>
      <c r="BB1792" s="282"/>
      <c r="BC1792" s="282"/>
      <c r="BD1792" s="282"/>
      <c r="BE1792" s="283"/>
      <c r="BG1792" s="282"/>
      <c r="BH1792" s="282"/>
      <c r="BI1792" s="282"/>
      <c r="BL1792" s="421"/>
      <c r="BM1792" s="424"/>
      <c r="BN1792" s="424"/>
      <c r="BO1792" s="424"/>
      <c r="BP1792" s="424"/>
      <c r="BQ1792" s="421"/>
      <c r="BR1792" s="421"/>
      <c r="BV1792" s="282"/>
      <c r="BW1792" s="283"/>
      <c r="BY1792" s="283"/>
      <c r="BZ1792" s="283"/>
      <c r="CA1792" s="283"/>
      <c r="CB1792" s="282"/>
      <c r="CC1792" s="282"/>
      <c r="CD1792" s="282"/>
      <c r="CE1792" s="282"/>
      <c r="CG1792" s="427"/>
      <c r="CH1792" s="402"/>
      <c r="CI1792" s="424"/>
      <c r="CJ1792" s="282"/>
      <c r="CK1792" s="282"/>
      <c r="CL1792" s="283"/>
      <c r="CM1792" s="283"/>
      <c r="CP1792" s="282"/>
      <c r="DC1792" s="282"/>
      <c r="DD1792" s="282"/>
      <c r="DE1792" s="282"/>
      <c r="DF1792" s="282"/>
      <c r="DG1792" s="282"/>
      <c r="DH1792" s="282"/>
      <c r="DI1792" s="282"/>
      <c r="DJ1792" s="282"/>
      <c r="EF1792" s="495" t="str">
        <f>""&amp;(MID(数据表!AZ1792,1,MIN(FIND({"(";"（"},数据表!AZ1792&amp;"(（",1)-1)))&amp;""</f>
        <v/>
      </c>
      <c r="EG1792" s="495" t="str">
        <f>""&amp;(MID(数据表!AZ1792,1,MIN(FIND({0;1;2;3;4;5;6;7;8;9},数据表!AZ1792&amp;"1234567890",1)-1)))&amp;""</f>
        <v/>
      </c>
    </row>
    <row r="1793" spans="2:137" s="310" customFormat="1" ht="12" customHeight="1">
      <c r="B1793" s="286"/>
      <c r="C1793" s="286"/>
      <c r="D1793" s="286"/>
      <c r="E1793" s="479"/>
      <c r="F1793" s="282"/>
      <c r="G1793" s="283"/>
      <c r="H1793" s="421"/>
      <c r="I1793" s="421"/>
      <c r="J1793" s="283"/>
      <c r="K1793" s="421"/>
      <c r="L1793" s="282"/>
      <c r="N1793" s="282"/>
      <c r="S1793" s="282"/>
      <c r="T1793" s="283"/>
      <c r="U1793" s="283"/>
      <c r="V1793" s="283"/>
      <c r="W1793" s="283"/>
      <c r="X1793" s="283"/>
      <c r="Y1793" s="282"/>
      <c r="Z1793" s="282"/>
      <c r="AA1793" s="283"/>
      <c r="AB1793" s="282"/>
      <c r="AC1793" s="282"/>
      <c r="AD1793" s="282"/>
      <c r="AE1793" s="282"/>
      <c r="AF1793" s="283"/>
      <c r="AG1793" s="402"/>
      <c r="AH1793" s="283"/>
      <c r="AI1793" s="283"/>
      <c r="AJ1793" s="283"/>
      <c r="AK1793" s="283"/>
      <c r="AL1793" s="283"/>
      <c r="AM1793" s="282"/>
      <c r="AN1793" s="282"/>
      <c r="AO1793" s="282"/>
      <c r="AP1793" s="282"/>
      <c r="AQ1793" s="282"/>
      <c r="AR1793" s="282"/>
      <c r="AT1793" s="283"/>
      <c r="AU1793" s="283"/>
      <c r="AV1793" s="283"/>
      <c r="AW1793" s="283"/>
      <c r="AY1793" s="283"/>
      <c r="AZ1793" s="282"/>
      <c r="BA1793" s="283"/>
      <c r="BB1793" s="282"/>
      <c r="BC1793" s="282"/>
      <c r="BD1793" s="282"/>
      <c r="BE1793" s="283"/>
      <c r="BG1793" s="282"/>
      <c r="BH1793" s="282"/>
      <c r="BI1793" s="282"/>
      <c r="BL1793" s="421"/>
      <c r="BM1793" s="424"/>
      <c r="BN1793" s="424"/>
      <c r="BO1793" s="424"/>
      <c r="BP1793" s="424"/>
      <c r="BQ1793" s="421"/>
      <c r="BR1793" s="421"/>
      <c r="BV1793" s="282"/>
      <c r="BW1793" s="283"/>
      <c r="BY1793" s="283"/>
      <c r="BZ1793" s="283"/>
      <c r="CA1793" s="283"/>
      <c r="CB1793" s="282"/>
      <c r="CC1793" s="282"/>
      <c r="CD1793" s="282"/>
      <c r="CE1793" s="282"/>
      <c r="CG1793" s="427"/>
      <c r="CH1793" s="402"/>
      <c r="CI1793" s="424"/>
      <c r="CJ1793" s="282"/>
      <c r="CK1793" s="282"/>
      <c r="CL1793" s="283"/>
      <c r="CM1793" s="283"/>
      <c r="CP1793" s="282"/>
      <c r="DC1793" s="282"/>
      <c r="DD1793" s="282"/>
      <c r="DE1793" s="282"/>
      <c r="DF1793" s="282"/>
      <c r="DG1793" s="282"/>
      <c r="DH1793" s="282"/>
      <c r="DI1793" s="282"/>
      <c r="DJ1793" s="282"/>
      <c r="EF1793" s="495" t="str">
        <f>""&amp;(MID(数据表!AZ1793,1,MIN(FIND({"(";"（"},数据表!AZ1793&amp;"(（",1)-1)))&amp;""</f>
        <v/>
      </c>
      <c r="EG1793" s="495" t="str">
        <f>""&amp;(MID(数据表!AZ1793,1,MIN(FIND({0;1;2;3;4;5;6;7;8;9},数据表!AZ1793&amp;"1234567890",1)-1)))&amp;""</f>
        <v/>
      </c>
    </row>
    <row r="1794" spans="2:137" s="310" customFormat="1" ht="12" customHeight="1">
      <c r="B1794" s="286"/>
      <c r="C1794" s="286"/>
      <c r="D1794" s="286"/>
      <c r="E1794" s="479"/>
      <c r="F1794" s="282"/>
      <c r="G1794" s="283"/>
      <c r="H1794" s="421"/>
      <c r="I1794" s="421"/>
      <c r="J1794" s="283"/>
      <c r="K1794" s="421"/>
      <c r="L1794" s="282"/>
      <c r="N1794" s="282"/>
      <c r="S1794" s="282"/>
      <c r="T1794" s="283"/>
      <c r="U1794" s="283"/>
      <c r="V1794" s="283"/>
      <c r="W1794" s="283"/>
      <c r="X1794" s="283"/>
      <c r="Y1794" s="282"/>
      <c r="Z1794" s="282"/>
      <c r="AA1794" s="283"/>
      <c r="AB1794" s="282"/>
      <c r="AC1794" s="282"/>
      <c r="AD1794" s="282"/>
      <c r="AE1794" s="282"/>
      <c r="AF1794" s="283"/>
      <c r="AG1794" s="402"/>
      <c r="AH1794" s="283"/>
      <c r="AI1794" s="283"/>
      <c r="AJ1794" s="283"/>
      <c r="AK1794" s="283"/>
      <c r="AL1794" s="283"/>
      <c r="AM1794" s="282"/>
      <c r="AN1794" s="282"/>
      <c r="AO1794" s="282"/>
      <c r="AP1794" s="282"/>
      <c r="AQ1794" s="282"/>
      <c r="AR1794" s="282"/>
      <c r="AT1794" s="283"/>
      <c r="AU1794" s="283"/>
      <c r="AV1794" s="283"/>
      <c r="AW1794" s="283"/>
      <c r="AY1794" s="283"/>
      <c r="AZ1794" s="282"/>
      <c r="BA1794" s="283"/>
      <c r="BB1794" s="282"/>
      <c r="BC1794" s="282"/>
      <c r="BD1794" s="282"/>
      <c r="BE1794" s="283"/>
      <c r="BG1794" s="282"/>
      <c r="BH1794" s="282"/>
      <c r="BI1794" s="282"/>
      <c r="BL1794" s="421"/>
      <c r="BM1794" s="424"/>
      <c r="BN1794" s="424"/>
      <c r="BO1794" s="424"/>
      <c r="BP1794" s="424"/>
      <c r="BQ1794" s="421"/>
      <c r="BR1794" s="421"/>
      <c r="BV1794" s="282"/>
      <c r="BW1794" s="283"/>
      <c r="BY1794" s="283"/>
      <c r="BZ1794" s="283"/>
      <c r="CA1794" s="283"/>
      <c r="CB1794" s="282"/>
      <c r="CC1794" s="282"/>
      <c r="CD1794" s="282"/>
      <c r="CE1794" s="282"/>
      <c r="CG1794" s="427"/>
      <c r="CH1794" s="402"/>
      <c r="CI1794" s="424"/>
      <c r="CJ1794" s="282"/>
      <c r="CK1794" s="282"/>
      <c r="CL1794" s="283"/>
      <c r="CM1794" s="283"/>
      <c r="CP1794" s="282"/>
      <c r="DC1794" s="282"/>
      <c r="DD1794" s="282"/>
      <c r="DE1794" s="282"/>
      <c r="DF1794" s="282"/>
      <c r="DG1794" s="282"/>
      <c r="DH1794" s="282"/>
      <c r="DI1794" s="282"/>
      <c r="DJ1794" s="282"/>
      <c r="EF1794" s="495" t="str">
        <f>""&amp;(MID(数据表!AZ1794,1,MIN(FIND({"(";"（"},数据表!AZ1794&amp;"(（",1)-1)))&amp;""</f>
        <v/>
      </c>
      <c r="EG1794" s="495" t="str">
        <f>""&amp;(MID(数据表!AZ1794,1,MIN(FIND({0;1;2;3;4;5;6;7;8;9},数据表!AZ1794&amp;"1234567890",1)-1)))&amp;""</f>
        <v/>
      </c>
    </row>
    <row r="1795" spans="2:137" s="310" customFormat="1" ht="12" customHeight="1">
      <c r="B1795" s="286"/>
      <c r="C1795" s="286"/>
      <c r="D1795" s="286"/>
      <c r="E1795" s="479"/>
      <c r="F1795" s="282"/>
      <c r="G1795" s="283"/>
      <c r="H1795" s="421"/>
      <c r="I1795" s="421"/>
      <c r="J1795" s="283"/>
      <c r="K1795" s="421"/>
      <c r="L1795" s="282"/>
      <c r="N1795" s="282"/>
      <c r="S1795" s="282"/>
      <c r="T1795" s="283"/>
      <c r="U1795" s="283"/>
      <c r="V1795" s="283"/>
      <c r="W1795" s="283"/>
      <c r="X1795" s="283"/>
      <c r="Y1795" s="282"/>
      <c r="Z1795" s="282"/>
      <c r="AA1795" s="283"/>
      <c r="AB1795" s="282"/>
      <c r="AC1795" s="282"/>
      <c r="AD1795" s="282"/>
      <c r="AE1795" s="282"/>
      <c r="AF1795" s="283"/>
      <c r="AG1795" s="402"/>
      <c r="AH1795" s="283"/>
      <c r="AI1795" s="283"/>
      <c r="AJ1795" s="283"/>
      <c r="AK1795" s="283"/>
      <c r="AL1795" s="283"/>
      <c r="AM1795" s="282"/>
      <c r="AN1795" s="282"/>
      <c r="AO1795" s="282"/>
      <c r="AP1795" s="282"/>
      <c r="AQ1795" s="282"/>
      <c r="AR1795" s="282"/>
      <c r="AT1795" s="283"/>
      <c r="AU1795" s="283"/>
      <c r="AV1795" s="283"/>
      <c r="AW1795" s="283"/>
      <c r="AY1795" s="283"/>
      <c r="AZ1795" s="282"/>
      <c r="BA1795" s="283"/>
      <c r="BB1795" s="282"/>
      <c r="BC1795" s="282"/>
      <c r="BD1795" s="282"/>
      <c r="BE1795" s="283"/>
      <c r="BG1795" s="282"/>
      <c r="BH1795" s="282"/>
      <c r="BI1795" s="282"/>
      <c r="BL1795" s="421"/>
      <c r="BM1795" s="424"/>
      <c r="BN1795" s="424"/>
      <c r="BO1795" s="424"/>
      <c r="BP1795" s="424"/>
      <c r="BQ1795" s="421"/>
      <c r="BR1795" s="421"/>
      <c r="BV1795" s="282"/>
      <c r="BW1795" s="283"/>
      <c r="BY1795" s="283"/>
      <c r="BZ1795" s="283"/>
      <c r="CA1795" s="283"/>
      <c r="CB1795" s="282"/>
      <c r="CC1795" s="282"/>
      <c r="CD1795" s="282"/>
      <c r="CE1795" s="282"/>
      <c r="CG1795" s="427"/>
      <c r="CH1795" s="402"/>
      <c r="CI1795" s="424"/>
      <c r="CJ1795" s="282"/>
      <c r="CK1795" s="282"/>
      <c r="CL1795" s="283"/>
      <c r="CM1795" s="283"/>
      <c r="CP1795" s="282"/>
      <c r="DC1795" s="282"/>
      <c r="DD1795" s="282"/>
      <c r="DE1795" s="282"/>
      <c r="DF1795" s="282"/>
      <c r="DG1795" s="282"/>
      <c r="DH1795" s="282"/>
      <c r="DI1795" s="282"/>
      <c r="DJ1795" s="282"/>
      <c r="EF1795" s="495" t="str">
        <f>""&amp;(MID(数据表!AZ1795,1,MIN(FIND({"(";"（"},数据表!AZ1795&amp;"(（",1)-1)))&amp;""</f>
        <v/>
      </c>
      <c r="EG1795" s="495" t="str">
        <f>""&amp;(MID(数据表!AZ1795,1,MIN(FIND({0;1;2;3;4;5;6;7;8;9},数据表!AZ1795&amp;"1234567890",1)-1)))&amp;""</f>
        <v/>
      </c>
    </row>
    <row r="1796" spans="2:137" s="310" customFormat="1" ht="12" customHeight="1">
      <c r="B1796" s="286"/>
      <c r="C1796" s="286"/>
      <c r="D1796" s="286"/>
      <c r="E1796" s="479"/>
      <c r="F1796" s="282"/>
      <c r="G1796" s="283"/>
      <c r="H1796" s="421"/>
      <c r="I1796" s="421"/>
      <c r="J1796" s="283"/>
      <c r="K1796" s="421"/>
      <c r="L1796" s="282"/>
      <c r="N1796" s="282"/>
      <c r="S1796" s="282"/>
      <c r="T1796" s="283"/>
      <c r="U1796" s="283"/>
      <c r="V1796" s="283"/>
      <c r="W1796" s="283"/>
      <c r="X1796" s="283"/>
      <c r="Y1796" s="282"/>
      <c r="Z1796" s="282"/>
      <c r="AA1796" s="283"/>
      <c r="AB1796" s="282"/>
      <c r="AC1796" s="282"/>
      <c r="AD1796" s="282"/>
      <c r="AE1796" s="282"/>
      <c r="AF1796" s="283"/>
      <c r="AG1796" s="402"/>
      <c r="AH1796" s="283"/>
      <c r="AI1796" s="283"/>
      <c r="AJ1796" s="283"/>
      <c r="AK1796" s="283"/>
      <c r="AL1796" s="283"/>
      <c r="AM1796" s="282"/>
      <c r="AN1796" s="282"/>
      <c r="AO1796" s="282"/>
      <c r="AP1796" s="282"/>
      <c r="AQ1796" s="282"/>
      <c r="AR1796" s="282"/>
      <c r="AT1796" s="283"/>
      <c r="AU1796" s="283"/>
      <c r="AV1796" s="283"/>
      <c r="AW1796" s="283"/>
      <c r="AY1796" s="283"/>
      <c r="AZ1796" s="282"/>
      <c r="BA1796" s="283"/>
      <c r="BB1796" s="282"/>
      <c r="BC1796" s="282"/>
      <c r="BD1796" s="282"/>
      <c r="BE1796" s="283"/>
      <c r="BG1796" s="282"/>
      <c r="BH1796" s="282"/>
      <c r="BI1796" s="282"/>
      <c r="BL1796" s="421"/>
      <c r="BM1796" s="424"/>
      <c r="BN1796" s="424"/>
      <c r="BO1796" s="424"/>
      <c r="BP1796" s="424"/>
      <c r="BQ1796" s="421"/>
      <c r="BR1796" s="421"/>
      <c r="BV1796" s="282"/>
      <c r="BW1796" s="283"/>
      <c r="BY1796" s="283"/>
      <c r="BZ1796" s="283"/>
      <c r="CA1796" s="283"/>
      <c r="CB1796" s="282"/>
      <c r="CC1796" s="282"/>
      <c r="CD1796" s="282"/>
      <c r="CE1796" s="282"/>
      <c r="CG1796" s="427"/>
      <c r="CH1796" s="402"/>
      <c r="CI1796" s="424"/>
      <c r="CJ1796" s="282"/>
      <c r="CK1796" s="282"/>
      <c r="CL1796" s="283"/>
      <c r="CM1796" s="283"/>
      <c r="CP1796" s="282"/>
      <c r="DC1796" s="282"/>
      <c r="DD1796" s="282"/>
      <c r="DE1796" s="282"/>
      <c r="DF1796" s="282"/>
      <c r="DG1796" s="282"/>
      <c r="DH1796" s="282"/>
      <c r="DI1796" s="282"/>
      <c r="DJ1796" s="282"/>
      <c r="EF1796" s="495" t="str">
        <f>""&amp;(MID(数据表!AZ1796,1,MIN(FIND({"(";"（"},数据表!AZ1796&amp;"(（",1)-1)))&amp;""</f>
        <v/>
      </c>
      <c r="EG1796" s="495" t="str">
        <f>""&amp;(MID(数据表!AZ1796,1,MIN(FIND({0;1;2;3;4;5;6;7;8;9},数据表!AZ1796&amp;"1234567890",1)-1)))&amp;""</f>
        <v/>
      </c>
    </row>
    <row r="1797" spans="2:137" s="310" customFormat="1" ht="12" customHeight="1">
      <c r="B1797" s="286"/>
      <c r="C1797" s="286"/>
      <c r="D1797" s="286"/>
      <c r="E1797" s="479"/>
      <c r="F1797" s="282"/>
      <c r="G1797" s="283"/>
      <c r="H1797" s="421"/>
      <c r="I1797" s="421"/>
      <c r="J1797" s="283"/>
      <c r="K1797" s="421"/>
      <c r="L1797" s="282"/>
      <c r="N1797" s="282"/>
      <c r="S1797" s="282"/>
      <c r="T1797" s="283"/>
      <c r="U1797" s="283"/>
      <c r="V1797" s="283"/>
      <c r="W1797" s="283"/>
      <c r="X1797" s="283"/>
      <c r="Y1797" s="282"/>
      <c r="Z1797" s="282"/>
      <c r="AA1797" s="283"/>
      <c r="AB1797" s="282"/>
      <c r="AC1797" s="282"/>
      <c r="AD1797" s="282"/>
      <c r="AE1797" s="282"/>
      <c r="AF1797" s="283"/>
      <c r="AG1797" s="402"/>
      <c r="AH1797" s="283"/>
      <c r="AI1797" s="283"/>
      <c r="AJ1797" s="283"/>
      <c r="AK1797" s="283"/>
      <c r="AL1797" s="283"/>
      <c r="AM1797" s="282"/>
      <c r="AN1797" s="282"/>
      <c r="AO1797" s="282"/>
      <c r="AP1797" s="282"/>
      <c r="AQ1797" s="282"/>
      <c r="AR1797" s="282"/>
      <c r="AT1797" s="283"/>
      <c r="AU1797" s="283"/>
      <c r="AV1797" s="283"/>
      <c r="AW1797" s="283"/>
      <c r="AY1797" s="283"/>
      <c r="AZ1797" s="282"/>
      <c r="BA1797" s="283"/>
      <c r="BB1797" s="282"/>
      <c r="BC1797" s="282"/>
      <c r="BD1797" s="282"/>
      <c r="BE1797" s="283"/>
      <c r="BG1797" s="282"/>
      <c r="BH1797" s="282"/>
      <c r="BI1797" s="282"/>
      <c r="BL1797" s="421"/>
      <c r="BM1797" s="424"/>
      <c r="BN1797" s="424"/>
      <c r="BO1797" s="424"/>
      <c r="BP1797" s="424"/>
      <c r="BQ1797" s="421"/>
      <c r="BR1797" s="421"/>
      <c r="BV1797" s="282"/>
      <c r="BW1797" s="283"/>
      <c r="BY1797" s="283"/>
      <c r="BZ1797" s="283"/>
      <c r="CA1797" s="283"/>
      <c r="CB1797" s="282"/>
      <c r="CC1797" s="282"/>
      <c r="CD1797" s="282"/>
      <c r="CE1797" s="282"/>
      <c r="CG1797" s="427"/>
      <c r="CH1797" s="402"/>
      <c r="CI1797" s="424"/>
      <c r="CJ1797" s="282"/>
      <c r="CK1797" s="282"/>
      <c r="CL1797" s="283"/>
      <c r="CM1797" s="283"/>
      <c r="CP1797" s="282"/>
      <c r="DC1797" s="282"/>
      <c r="DD1797" s="282"/>
      <c r="DE1797" s="282"/>
      <c r="DF1797" s="282"/>
      <c r="DG1797" s="282"/>
      <c r="DH1797" s="282"/>
      <c r="DI1797" s="282"/>
      <c r="DJ1797" s="282"/>
      <c r="EF1797" s="495" t="str">
        <f>""&amp;(MID(数据表!AZ1797,1,MIN(FIND({"(";"（"},数据表!AZ1797&amp;"(（",1)-1)))&amp;""</f>
        <v/>
      </c>
      <c r="EG1797" s="495" t="str">
        <f>""&amp;(MID(数据表!AZ1797,1,MIN(FIND({0;1;2;3;4;5;6;7;8;9},数据表!AZ1797&amp;"1234567890",1)-1)))&amp;""</f>
        <v/>
      </c>
    </row>
    <row r="1798" spans="2:137" s="310" customFormat="1" ht="12" customHeight="1">
      <c r="B1798" s="286"/>
      <c r="C1798" s="286"/>
      <c r="D1798" s="286"/>
      <c r="E1798" s="479"/>
      <c r="F1798" s="282"/>
      <c r="G1798" s="283"/>
      <c r="H1798" s="421"/>
      <c r="I1798" s="421"/>
      <c r="J1798" s="283"/>
      <c r="K1798" s="421"/>
      <c r="L1798" s="282"/>
      <c r="N1798" s="282"/>
      <c r="S1798" s="282"/>
      <c r="T1798" s="283"/>
      <c r="U1798" s="283"/>
      <c r="V1798" s="283"/>
      <c r="W1798" s="283"/>
      <c r="X1798" s="283"/>
      <c r="Y1798" s="282"/>
      <c r="Z1798" s="282"/>
      <c r="AA1798" s="283"/>
      <c r="AB1798" s="282"/>
      <c r="AC1798" s="282"/>
      <c r="AD1798" s="282"/>
      <c r="AE1798" s="282"/>
      <c r="AF1798" s="283"/>
      <c r="AG1798" s="402"/>
      <c r="AH1798" s="283"/>
      <c r="AI1798" s="283"/>
      <c r="AJ1798" s="283"/>
      <c r="AK1798" s="283"/>
      <c r="AL1798" s="283"/>
      <c r="AM1798" s="282"/>
      <c r="AN1798" s="282"/>
      <c r="AO1798" s="282"/>
      <c r="AP1798" s="282"/>
      <c r="AQ1798" s="282"/>
      <c r="AR1798" s="282"/>
      <c r="AT1798" s="283"/>
      <c r="AU1798" s="283"/>
      <c r="AV1798" s="283"/>
      <c r="AW1798" s="283"/>
      <c r="AY1798" s="283"/>
      <c r="AZ1798" s="282"/>
      <c r="BA1798" s="283"/>
      <c r="BB1798" s="282"/>
      <c r="BC1798" s="282"/>
      <c r="BD1798" s="282"/>
      <c r="BE1798" s="283"/>
      <c r="BG1798" s="282"/>
      <c r="BH1798" s="282"/>
      <c r="BI1798" s="282"/>
      <c r="BL1798" s="421"/>
      <c r="BM1798" s="424"/>
      <c r="BN1798" s="424"/>
      <c r="BO1798" s="424"/>
      <c r="BP1798" s="424"/>
      <c r="BQ1798" s="421"/>
      <c r="BR1798" s="421"/>
      <c r="BV1798" s="282"/>
      <c r="BW1798" s="283"/>
      <c r="BY1798" s="283"/>
      <c r="BZ1798" s="283"/>
      <c r="CA1798" s="283"/>
      <c r="CB1798" s="282"/>
      <c r="CC1798" s="282"/>
      <c r="CD1798" s="282"/>
      <c r="CE1798" s="282"/>
      <c r="CG1798" s="427"/>
      <c r="CH1798" s="402"/>
      <c r="CI1798" s="424"/>
      <c r="CJ1798" s="282"/>
      <c r="CK1798" s="282"/>
      <c r="CL1798" s="283"/>
      <c r="CM1798" s="283"/>
      <c r="CP1798" s="282"/>
      <c r="DC1798" s="282"/>
      <c r="DD1798" s="282"/>
      <c r="DE1798" s="282"/>
      <c r="DF1798" s="282"/>
      <c r="DG1798" s="282"/>
      <c r="DH1798" s="282"/>
      <c r="DI1798" s="282"/>
      <c r="DJ1798" s="282"/>
      <c r="EF1798" s="495" t="str">
        <f>""&amp;(MID(数据表!AZ1798,1,MIN(FIND({"(";"（"},数据表!AZ1798&amp;"(（",1)-1)))&amp;""</f>
        <v/>
      </c>
      <c r="EG1798" s="495" t="str">
        <f>""&amp;(MID(数据表!AZ1798,1,MIN(FIND({0;1;2;3;4;5;6;7;8;9},数据表!AZ1798&amp;"1234567890",1)-1)))&amp;""</f>
        <v/>
      </c>
    </row>
    <row r="1799" spans="2:137" s="310" customFormat="1" ht="12" customHeight="1">
      <c r="B1799" s="286"/>
      <c r="C1799" s="286"/>
      <c r="D1799" s="286"/>
      <c r="E1799" s="479"/>
      <c r="F1799" s="282"/>
      <c r="G1799" s="283"/>
      <c r="H1799" s="421"/>
      <c r="I1799" s="421"/>
      <c r="J1799" s="283"/>
      <c r="K1799" s="421"/>
      <c r="L1799" s="282"/>
      <c r="N1799" s="282"/>
      <c r="S1799" s="282"/>
      <c r="T1799" s="283"/>
      <c r="U1799" s="283"/>
      <c r="V1799" s="283"/>
      <c r="W1799" s="283"/>
      <c r="X1799" s="283"/>
      <c r="Y1799" s="282"/>
      <c r="Z1799" s="282"/>
      <c r="AA1799" s="283"/>
      <c r="AB1799" s="282"/>
      <c r="AC1799" s="282"/>
      <c r="AD1799" s="282"/>
      <c r="AE1799" s="282"/>
      <c r="AF1799" s="283"/>
      <c r="AG1799" s="402"/>
      <c r="AH1799" s="283"/>
      <c r="AI1799" s="283"/>
      <c r="AJ1799" s="283"/>
      <c r="AK1799" s="283"/>
      <c r="AL1799" s="283"/>
      <c r="AM1799" s="282"/>
      <c r="AN1799" s="282"/>
      <c r="AO1799" s="282"/>
      <c r="AP1799" s="282"/>
      <c r="AQ1799" s="282"/>
      <c r="AR1799" s="282"/>
      <c r="AT1799" s="283"/>
      <c r="AU1799" s="283"/>
      <c r="AV1799" s="283"/>
      <c r="AW1799" s="283"/>
      <c r="AY1799" s="283"/>
      <c r="AZ1799" s="282"/>
      <c r="BA1799" s="283"/>
      <c r="BB1799" s="282"/>
      <c r="BC1799" s="282"/>
      <c r="BD1799" s="282"/>
      <c r="BE1799" s="283"/>
      <c r="BG1799" s="282"/>
      <c r="BH1799" s="282"/>
      <c r="BI1799" s="282"/>
      <c r="BL1799" s="421"/>
      <c r="BM1799" s="424"/>
      <c r="BN1799" s="424"/>
      <c r="BO1799" s="424"/>
      <c r="BP1799" s="424"/>
      <c r="BQ1799" s="421"/>
      <c r="BR1799" s="421"/>
      <c r="BV1799" s="282"/>
      <c r="BW1799" s="283"/>
      <c r="BY1799" s="283"/>
      <c r="BZ1799" s="283"/>
      <c r="CA1799" s="283"/>
      <c r="CB1799" s="282"/>
      <c r="CC1799" s="282"/>
      <c r="CD1799" s="282"/>
      <c r="CE1799" s="282"/>
      <c r="CG1799" s="427"/>
      <c r="CH1799" s="402"/>
      <c r="CI1799" s="424"/>
      <c r="CJ1799" s="282"/>
      <c r="CK1799" s="282"/>
      <c r="CL1799" s="283"/>
      <c r="CM1799" s="283"/>
      <c r="CP1799" s="282"/>
      <c r="DC1799" s="282"/>
      <c r="DD1799" s="282"/>
      <c r="DE1799" s="282"/>
      <c r="DF1799" s="282"/>
      <c r="DG1799" s="282"/>
      <c r="DH1799" s="282"/>
      <c r="DI1799" s="282"/>
      <c r="DJ1799" s="282"/>
      <c r="EF1799" s="495" t="str">
        <f>""&amp;(MID(数据表!AZ1799,1,MIN(FIND({"(";"（"},数据表!AZ1799&amp;"(（",1)-1)))&amp;""</f>
        <v/>
      </c>
      <c r="EG1799" s="495" t="str">
        <f>""&amp;(MID(数据表!AZ1799,1,MIN(FIND({0;1;2;3;4;5;6;7;8;9},数据表!AZ1799&amp;"1234567890",1)-1)))&amp;""</f>
        <v/>
      </c>
    </row>
    <row r="1800" spans="2:137" s="310" customFormat="1" ht="12" customHeight="1">
      <c r="B1800" s="286"/>
      <c r="C1800" s="286"/>
      <c r="D1800" s="286"/>
      <c r="E1800" s="479"/>
      <c r="F1800" s="282"/>
      <c r="G1800" s="283"/>
      <c r="H1800" s="421"/>
      <c r="I1800" s="421"/>
      <c r="J1800" s="283"/>
      <c r="K1800" s="421"/>
      <c r="L1800" s="282"/>
      <c r="N1800" s="282"/>
      <c r="S1800" s="282"/>
      <c r="T1800" s="283"/>
      <c r="U1800" s="283"/>
      <c r="V1800" s="283"/>
      <c r="W1800" s="283"/>
      <c r="X1800" s="283"/>
      <c r="Y1800" s="282"/>
      <c r="Z1800" s="282"/>
      <c r="AA1800" s="283"/>
      <c r="AB1800" s="282"/>
      <c r="AC1800" s="282"/>
      <c r="AD1800" s="282"/>
      <c r="AE1800" s="282"/>
      <c r="AF1800" s="283"/>
      <c r="AG1800" s="402"/>
      <c r="AH1800" s="283"/>
      <c r="AI1800" s="283"/>
      <c r="AJ1800" s="283"/>
      <c r="AK1800" s="283"/>
      <c r="AL1800" s="283"/>
      <c r="AM1800" s="282"/>
      <c r="AN1800" s="282"/>
      <c r="AO1800" s="282"/>
      <c r="AP1800" s="282"/>
      <c r="AQ1800" s="282"/>
      <c r="AR1800" s="282"/>
      <c r="AT1800" s="283"/>
      <c r="AU1800" s="283"/>
      <c r="AV1800" s="283"/>
      <c r="AW1800" s="283"/>
      <c r="AY1800" s="283"/>
      <c r="AZ1800" s="282"/>
      <c r="BA1800" s="283"/>
      <c r="BB1800" s="282"/>
      <c r="BC1800" s="282"/>
      <c r="BD1800" s="282"/>
      <c r="BE1800" s="283"/>
      <c r="BG1800" s="282"/>
      <c r="BH1800" s="282"/>
      <c r="BI1800" s="282"/>
      <c r="BL1800" s="421"/>
      <c r="BM1800" s="424"/>
      <c r="BN1800" s="424"/>
      <c r="BO1800" s="424"/>
      <c r="BP1800" s="424"/>
      <c r="BQ1800" s="421"/>
      <c r="BR1800" s="421"/>
      <c r="BV1800" s="282"/>
      <c r="BW1800" s="283"/>
      <c r="BY1800" s="283"/>
      <c r="BZ1800" s="283"/>
      <c r="CA1800" s="283"/>
      <c r="CB1800" s="282"/>
      <c r="CC1800" s="282"/>
      <c r="CD1800" s="282"/>
      <c r="CE1800" s="282"/>
      <c r="CG1800" s="427"/>
      <c r="CH1800" s="402"/>
      <c r="CI1800" s="424"/>
      <c r="CJ1800" s="282"/>
      <c r="CK1800" s="282"/>
      <c r="CL1800" s="283"/>
      <c r="CM1800" s="283"/>
      <c r="CP1800" s="282"/>
      <c r="DC1800" s="282"/>
      <c r="DD1800" s="282"/>
      <c r="DE1800" s="282"/>
      <c r="DF1800" s="282"/>
      <c r="DG1800" s="282"/>
      <c r="DH1800" s="282"/>
      <c r="DI1800" s="282"/>
      <c r="DJ1800" s="282"/>
      <c r="EF1800" s="495" t="str">
        <f>""&amp;(MID(数据表!AZ1800,1,MIN(FIND({"(";"（"},数据表!AZ1800&amp;"(（",1)-1)))&amp;""</f>
        <v/>
      </c>
      <c r="EG1800" s="495" t="str">
        <f>""&amp;(MID(数据表!AZ1800,1,MIN(FIND({0;1;2;3;4;5;6;7;8;9},数据表!AZ1800&amp;"1234567890",1)-1)))&amp;""</f>
        <v/>
      </c>
    </row>
    <row r="1801" spans="2:137" s="310" customFormat="1" ht="12" customHeight="1">
      <c r="B1801" s="286"/>
      <c r="C1801" s="286"/>
      <c r="D1801" s="286"/>
      <c r="E1801" s="479"/>
      <c r="F1801" s="282"/>
      <c r="G1801" s="283"/>
      <c r="H1801" s="421"/>
      <c r="I1801" s="421"/>
      <c r="J1801" s="283"/>
      <c r="K1801" s="421"/>
      <c r="L1801" s="282"/>
      <c r="N1801" s="282"/>
      <c r="S1801" s="282"/>
      <c r="T1801" s="283"/>
      <c r="U1801" s="283"/>
      <c r="V1801" s="283"/>
      <c r="W1801" s="283"/>
      <c r="X1801" s="283"/>
      <c r="Y1801" s="282"/>
      <c r="Z1801" s="282"/>
      <c r="AA1801" s="283"/>
      <c r="AB1801" s="282"/>
      <c r="AC1801" s="282"/>
      <c r="AD1801" s="282"/>
      <c r="AE1801" s="282"/>
      <c r="AF1801" s="283"/>
      <c r="AG1801" s="402"/>
      <c r="AH1801" s="283"/>
      <c r="AI1801" s="283"/>
      <c r="AJ1801" s="283"/>
      <c r="AK1801" s="283"/>
      <c r="AL1801" s="283"/>
      <c r="AM1801" s="282"/>
      <c r="AN1801" s="282"/>
      <c r="AO1801" s="282"/>
      <c r="AP1801" s="282"/>
      <c r="AQ1801" s="282"/>
      <c r="AR1801" s="282"/>
      <c r="AT1801" s="283"/>
      <c r="AU1801" s="283"/>
      <c r="AV1801" s="283"/>
      <c r="AW1801" s="283"/>
      <c r="AY1801" s="283"/>
      <c r="AZ1801" s="282"/>
      <c r="BA1801" s="283"/>
      <c r="BB1801" s="282"/>
      <c r="BC1801" s="282"/>
      <c r="BD1801" s="282"/>
      <c r="BE1801" s="283"/>
      <c r="BG1801" s="282"/>
      <c r="BH1801" s="282"/>
      <c r="BI1801" s="282"/>
      <c r="BL1801" s="421"/>
      <c r="BM1801" s="424"/>
      <c r="BN1801" s="424"/>
      <c r="BO1801" s="424"/>
      <c r="BP1801" s="424"/>
      <c r="BQ1801" s="421"/>
      <c r="BR1801" s="421"/>
      <c r="BV1801" s="282"/>
      <c r="BW1801" s="283"/>
      <c r="BY1801" s="283"/>
      <c r="BZ1801" s="283"/>
      <c r="CA1801" s="283"/>
      <c r="CB1801" s="282"/>
      <c r="CC1801" s="282"/>
      <c r="CD1801" s="282"/>
      <c r="CE1801" s="282"/>
      <c r="CG1801" s="427"/>
      <c r="CH1801" s="402"/>
      <c r="CI1801" s="424"/>
      <c r="CJ1801" s="282"/>
      <c r="CK1801" s="282"/>
      <c r="CL1801" s="283"/>
      <c r="CM1801" s="283"/>
      <c r="CP1801" s="282"/>
      <c r="DC1801" s="282"/>
      <c r="DD1801" s="282"/>
      <c r="DE1801" s="282"/>
      <c r="DF1801" s="282"/>
      <c r="DG1801" s="282"/>
      <c r="DH1801" s="282"/>
      <c r="DI1801" s="282"/>
      <c r="DJ1801" s="282"/>
      <c r="EF1801" s="495" t="str">
        <f>""&amp;(MID(数据表!AZ1801,1,MIN(FIND({"(";"（"},数据表!AZ1801&amp;"(（",1)-1)))&amp;""</f>
        <v/>
      </c>
      <c r="EG1801" s="495" t="str">
        <f>""&amp;(MID(数据表!AZ1801,1,MIN(FIND({0;1;2;3;4;5;6;7;8;9},数据表!AZ1801&amp;"1234567890",1)-1)))&amp;""</f>
        <v/>
      </c>
    </row>
    <row r="1802" spans="2:137" s="310" customFormat="1" ht="12" customHeight="1">
      <c r="B1802" s="286"/>
      <c r="C1802" s="286"/>
      <c r="D1802" s="286"/>
      <c r="E1802" s="479"/>
      <c r="F1802" s="282"/>
      <c r="G1802" s="283"/>
      <c r="H1802" s="421"/>
      <c r="I1802" s="421"/>
      <c r="J1802" s="283"/>
      <c r="K1802" s="421"/>
      <c r="L1802" s="282"/>
      <c r="N1802" s="282"/>
      <c r="S1802" s="282"/>
      <c r="T1802" s="283"/>
      <c r="U1802" s="283"/>
      <c r="V1802" s="283"/>
      <c r="W1802" s="283"/>
      <c r="X1802" s="283"/>
      <c r="Y1802" s="282"/>
      <c r="Z1802" s="282"/>
      <c r="AA1802" s="283"/>
      <c r="AB1802" s="282"/>
      <c r="AC1802" s="282"/>
      <c r="AD1802" s="282"/>
      <c r="AE1802" s="282"/>
      <c r="AF1802" s="283"/>
      <c r="AG1802" s="402"/>
      <c r="AH1802" s="283"/>
      <c r="AI1802" s="283"/>
      <c r="AJ1802" s="283"/>
      <c r="AK1802" s="283"/>
      <c r="AL1802" s="283"/>
      <c r="AM1802" s="282"/>
      <c r="AN1802" s="282"/>
      <c r="AO1802" s="282"/>
      <c r="AP1802" s="282"/>
      <c r="AQ1802" s="282"/>
      <c r="AR1802" s="282"/>
      <c r="AT1802" s="283"/>
      <c r="AU1802" s="283"/>
      <c r="AV1802" s="283"/>
      <c r="AW1802" s="283"/>
      <c r="AY1802" s="283"/>
      <c r="AZ1802" s="282"/>
      <c r="BA1802" s="283"/>
      <c r="BB1802" s="282"/>
      <c r="BC1802" s="282"/>
      <c r="BD1802" s="282"/>
      <c r="BE1802" s="283"/>
      <c r="BG1802" s="282"/>
      <c r="BH1802" s="282"/>
      <c r="BI1802" s="282"/>
      <c r="BL1802" s="421"/>
      <c r="BM1802" s="424"/>
      <c r="BN1802" s="424"/>
      <c r="BO1802" s="424"/>
      <c r="BP1802" s="424"/>
      <c r="BQ1802" s="421"/>
      <c r="BR1802" s="421"/>
      <c r="BV1802" s="282"/>
      <c r="BW1802" s="283"/>
      <c r="BY1802" s="283"/>
      <c r="BZ1802" s="283"/>
      <c r="CA1802" s="283"/>
      <c r="CB1802" s="282"/>
      <c r="CC1802" s="282"/>
      <c r="CD1802" s="282"/>
      <c r="CE1802" s="282"/>
      <c r="CG1802" s="427"/>
      <c r="CH1802" s="402"/>
      <c r="CI1802" s="424"/>
      <c r="CJ1802" s="282"/>
      <c r="CK1802" s="282"/>
      <c r="CL1802" s="283"/>
      <c r="CM1802" s="283"/>
      <c r="CP1802" s="282"/>
      <c r="DC1802" s="282"/>
      <c r="DD1802" s="282"/>
      <c r="DE1802" s="282"/>
      <c r="DF1802" s="282"/>
      <c r="DG1802" s="282"/>
      <c r="DH1802" s="282"/>
      <c r="DI1802" s="282"/>
      <c r="DJ1802" s="282"/>
      <c r="EF1802" s="495" t="str">
        <f>""&amp;(MID(数据表!AZ1802,1,MIN(FIND({"(";"（"},数据表!AZ1802&amp;"(（",1)-1)))&amp;""</f>
        <v/>
      </c>
      <c r="EG1802" s="495" t="str">
        <f>""&amp;(MID(数据表!AZ1802,1,MIN(FIND({0;1;2;3;4;5;6;7;8;9},数据表!AZ1802&amp;"1234567890",1)-1)))&amp;""</f>
        <v/>
      </c>
    </row>
    <row r="1803" spans="2:137" s="310" customFormat="1" ht="12" customHeight="1">
      <c r="B1803" s="286"/>
      <c r="C1803" s="286"/>
      <c r="D1803" s="286"/>
      <c r="E1803" s="479"/>
      <c r="F1803" s="282"/>
      <c r="G1803" s="283"/>
      <c r="H1803" s="421"/>
      <c r="I1803" s="421"/>
      <c r="J1803" s="283"/>
      <c r="K1803" s="421"/>
      <c r="L1803" s="282"/>
      <c r="N1803" s="282"/>
      <c r="S1803" s="282"/>
      <c r="T1803" s="283"/>
      <c r="U1803" s="283"/>
      <c r="V1803" s="283"/>
      <c r="W1803" s="283"/>
      <c r="X1803" s="283"/>
      <c r="Y1803" s="282"/>
      <c r="Z1803" s="282"/>
      <c r="AA1803" s="283"/>
      <c r="AB1803" s="282"/>
      <c r="AC1803" s="282"/>
      <c r="AD1803" s="282"/>
      <c r="AE1803" s="282"/>
      <c r="AF1803" s="283"/>
      <c r="AG1803" s="402"/>
      <c r="AH1803" s="283"/>
      <c r="AI1803" s="283"/>
      <c r="AJ1803" s="283"/>
      <c r="AK1803" s="283"/>
      <c r="AL1803" s="283"/>
      <c r="AM1803" s="282"/>
      <c r="AN1803" s="282"/>
      <c r="AO1803" s="282"/>
      <c r="AP1803" s="282"/>
      <c r="AQ1803" s="282"/>
      <c r="AR1803" s="282"/>
      <c r="AT1803" s="283"/>
      <c r="AU1803" s="283"/>
      <c r="AV1803" s="283"/>
      <c r="AW1803" s="283"/>
      <c r="AY1803" s="283"/>
      <c r="AZ1803" s="282"/>
      <c r="BA1803" s="283"/>
      <c r="BB1803" s="282"/>
      <c r="BC1803" s="282"/>
      <c r="BD1803" s="282"/>
      <c r="BE1803" s="283"/>
      <c r="BG1803" s="282"/>
      <c r="BH1803" s="282"/>
      <c r="BI1803" s="282"/>
      <c r="BL1803" s="421"/>
      <c r="BM1803" s="424"/>
      <c r="BN1803" s="424"/>
      <c r="BO1803" s="424"/>
      <c r="BP1803" s="424"/>
      <c r="BQ1803" s="421"/>
      <c r="BR1803" s="421"/>
      <c r="BV1803" s="282"/>
      <c r="BW1803" s="283"/>
      <c r="BY1803" s="283"/>
      <c r="BZ1803" s="283"/>
      <c r="CA1803" s="283"/>
      <c r="CB1803" s="282"/>
      <c r="CC1803" s="282"/>
      <c r="CD1803" s="282"/>
      <c r="CE1803" s="282"/>
      <c r="CG1803" s="427"/>
      <c r="CH1803" s="402"/>
      <c r="CI1803" s="424"/>
      <c r="CJ1803" s="282"/>
      <c r="CK1803" s="282"/>
      <c r="CL1803" s="283"/>
      <c r="CM1803" s="283"/>
      <c r="CP1803" s="282"/>
      <c r="DC1803" s="282"/>
      <c r="DD1803" s="282"/>
      <c r="DE1803" s="282"/>
      <c r="DF1803" s="282"/>
      <c r="DG1803" s="282"/>
      <c r="DH1803" s="282"/>
      <c r="DI1803" s="282"/>
      <c r="DJ1803" s="282"/>
      <c r="EF1803" s="495" t="str">
        <f>""&amp;(MID(数据表!AZ1803,1,MIN(FIND({"(";"（"},数据表!AZ1803&amp;"(（",1)-1)))&amp;""</f>
        <v/>
      </c>
      <c r="EG1803" s="495" t="str">
        <f>""&amp;(MID(数据表!AZ1803,1,MIN(FIND({0;1;2;3;4;5;6;7;8;9},数据表!AZ1803&amp;"1234567890",1)-1)))&amp;""</f>
        <v/>
      </c>
    </row>
    <row r="1804" spans="2:137" s="310" customFormat="1" ht="12" customHeight="1">
      <c r="B1804" s="286"/>
      <c r="C1804" s="286"/>
      <c r="D1804" s="286"/>
      <c r="E1804" s="479"/>
      <c r="F1804" s="282"/>
      <c r="G1804" s="283"/>
      <c r="H1804" s="421"/>
      <c r="I1804" s="421"/>
      <c r="J1804" s="283"/>
      <c r="K1804" s="421"/>
      <c r="L1804" s="282"/>
      <c r="N1804" s="282"/>
      <c r="S1804" s="282"/>
      <c r="T1804" s="283"/>
      <c r="U1804" s="283"/>
      <c r="V1804" s="283"/>
      <c r="W1804" s="283"/>
      <c r="X1804" s="283"/>
      <c r="Y1804" s="282"/>
      <c r="Z1804" s="282"/>
      <c r="AA1804" s="283"/>
      <c r="AB1804" s="282"/>
      <c r="AC1804" s="282"/>
      <c r="AD1804" s="282"/>
      <c r="AE1804" s="282"/>
      <c r="AF1804" s="283"/>
      <c r="AG1804" s="402"/>
      <c r="AH1804" s="283"/>
      <c r="AI1804" s="283"/>
      <c r="AJ1804" s="283"/>
      <c r="AK1804" s="283"/>
      <c r="AL1804" s="283"/>
      <c r="AM1804" s="282"/>
      <c r="AN1804" s="282"/>
      <c r="AO1804" s="282"/>
      <c r="AP1804" s="282"/>
      <c r="AQ1804" s="282"/>
      <c r="AR1804" s="282"/>
      <c r="AT1804" s="283"/>
      <c r="AU1804" s="283"/>
      <c r="AV1804" s="283"/>
      <c r="AW1804" s="283"/>
      <c r="AY1804" s="283"/>
      <c r="AZ1804" s="282"/>
      <c r="BA1804" s="283"/>
      <c r="BB1804" s="282"/>
      <c r="BC1804" s="282"/>
      <c r="BD1804" s="282"/>
      <c r="BE1804" s="283"/>
      <c r="BG1804" s="282"/>
      <c r="BH1804" s="282"/>
      <c r="BI1804" s="282"/>
      <c r="BL1804" s="421"/>
      <c r="BM1804" s="424"/>
      <c r="BN1804" s="424"/>
      <c r="BO1804" s="424"/>
      <c r="BP1804" s="424"/>
      <c r="BQ1804" s="421"/>
      <c r="BR1804" s="421"/>
      <c r="BV1804" s="282"/>
      <c r="BW1804" s="283"/>
      <c r="BY1804" s="283"/>
      <c r="BZ1804" s="283"/>
      <c r="CA1804" s="283"/>
      <c r="CB1804" s="282"/>
      <c r="CC1804" s="282"/>
      <c r="CD1804" s="282"/>
      <c r="CE1804" s="282"/>
      <c r="CG1804" s="427"/>
      <c r="CH1804" s="402"/>
      <c r="CI1804" s="424"/>
      <c r="CJ1804" s="282"/>
      <c r="CK1804" s="282"/>
      <c r="CL1804" s="283"/>
      <c r="CM1804" s="283"/>
      <c r="CP1804" s="282"/>
      <c r="DC1804" s="282"/>
      <c r="DD1804" s="282"/>
      <c r="DE1804" s="282"/>
      <c r="DF1804" s="282"/>
      <c r="DG1804" s="282"/>
      <c r="DH1804" s="282"/>
      <c r="DI1804" s="282"/>
      <c r="DJ1804" s="282"/>
      <c r="EF1804" s="495" t="str">
        <f>""&amp;(MID(数据表!AZ1804,1,MIN(FIND({"(";"（"},数据表!AZ1804&amp;"(（",1)-1)))&amp;""</f>
        <v/>
      </c>
      <c r="EG1804" s="495" t="str">
        <f>""&amp;(MID(数据表!AZ1804,1,MIN(FIND({0;1;2;3;4;5;6;7;8;9},数据表!AZ1804&amp;"1234567890",1)-1)))&amp;""</f>
        <v/>
      </c>
    </row>
    <row r="1805" spans="2:137" s="310" customFormat="1" ht="12" customHeight="1">
      <c r="B1805" s="286"/>
      <c r="C1805" s="286"/>
      <c r="D1805" s="286"/>
      <c r="E1805" s="479"/>
      <c r="F1805" s="282"/>
      <c r="G1805" s="283"/>
      <c r="H1805" s="421"/>
      <c r="I1805" s="421"/>
      <c r="J1805" s="283"/>
      <c r="K1805" s="421"/>
      <c r="L1805" s="282"/>
      <c r="N1805" s="282"/>
      <c r="S1805" s="282"/>
      <c r="T1805" s="283"/>
      <c r="U1805" s="283"/>
      <c r="V1805" s="283"/>
      <c r="W1805" s="283"/>
      <c r="X1805" s="283"/>
      <c r="Y1805" s="282"/>
      <c r="Z1805" s="282"/>
      <c r="AA1805" s="283"/>
      <c r="AB1805" s="282"/>
      <c r="AC1805" s="282"/>
      <c r="AD1805" s="282"/>
      <c r="AE1805" s="282"/>
      <c r="AF1805" s="283"/>
      <c r="AG1805" s="402"/>
      <c r="AH1805" s="283"/>
      <c r="AI1805" s="283"/>
      <c r="AJ1805" s="283"/>
      <c r="AK1805" s="283"/>
      <c r="AL1805" s="283"/>
      <c r="AM1805" s="282"/>
      <c r="AN1805" s="282"/>
      <c r="AO1805" s="282"/>
      <c r="AP1805" s="282"/>
      <c r="AQ1805" s="282"/>
      <c r="AR1805" s="282"/>
      <c r="AT1805" s="283"/>
      <c r="AU1805" s="283"/>
      <c r="AV1805" s="283"/>
      <c r="AW1805" s="283"/>
      <c r="AY1805" s="283"/>
      <c r="AZ1805" s="282"/>
      <c r="BA1805" s="283"/>
      <c r="BB1805" s="282"/>
      <c r="BC1805" s="282"/>
      <c r="BD1805" s="282"/>
      <c r="BE1805" s="283"/>
      <c r="BG1805" s="282"/>
      <c r="BH1805" s="282"/>
      <c r="BI1805" s="282"/>
      <c r="BL1805" s="421"/>
      <c r="BM1805" s="424"/>
      <c r="BN1805" s="424"/>
      <c r="BO1805" s="424"/>
      <c r="BP1805" s="424"/>
      <c r="BQ1805" s="421"/>
      <c r="BR1805" s="421"/>
      <c r="BV1805" s="282"/>
      <c r="BW1805" s="283"/>
      <c r="BY1805" s="283"/>
      <c r="BZ1805" s="283"/>
      <c r="CA1805" s="283"/>
      <c r="CB1805" s="282"/>
      <c r="CC1805" s="282"/>
      <c r="CD1805" s="282"/>
      <c r="CE1805" s="282"/>
      <c r="CG1805" s="427"/>
      <c r="CH1805" s="402"/>
      <c r="CI1805" s="424"/>
      <c r="CJ1805" s="282"/>
      <c r="CK1805" s="282"/>
      <c r="CL1805" s="283"/>
      <c r="CM1805" s="283"/>
      <c r="CP1805" s="282"/>
      <c r="DC1805" s="282"/>
      <c r="DD1805" s="282"/>
      <c r="DE1805" s="282"/>
      <c r="DF1805" s="282"/>
      <c r="DG1805" s="282"/>
      <c r="DH1805" s="282"/>
      <c r="DI1805" s="282"/>
      <c r="DJ1805" s="282"/>
      <c r="EF1805" s="495" t="str">
        <f>""&amp;(MID(数据表!AZ1805,1,MIN(FIND({"(";"（"},数据表!AZ1805&amp;"(（",1)-1)))&amp;""</f>
        <v/>
      </c>
      <c r="EG1805" s="495" t="str">
        <f>""&amp;(MID(数据表!AZ1805,1,MIN(FIND({0;1;2;3;4;5;6;7;8;9},数据表!AZ1805&amp;"1234567890",1)-1)))&amp;""</f>
        <v/>
      </c>
    </row>
    <row r="1806" spans="2:137" s="310" customFormat="1" ht="12" customHeight="1">
      <c r="B1806" s="286"/>
      <c r="C1806" s="286"/>
      <c r="D1806" s="286"/>
      <c r="E1806" s="479"/>
      <c r="F1806" s="282"/>
      <c r="G1806" s="283"/>
      <c r="H1806" s="421"/>
      <c r="I1806" s="421"/>
      <c r="J1806" s="283"/>
      <c r="K1806" s="421"/>
      <c r="L1806" s="282"/>
      <c r="N1806" s="282"/>
      <c r="S1806" s="282"/>
      <c r="T1806" s="283"/>
      <c r="U1806" s="283"/>
      <c r="V1806" s="283"/>
      <c r="W1806" s="283"/>
      <c r="X1806" s="283"/>
      <c r="Y1806" s="282"/>
      <c r="Z1806" s="282"/>
      <c r="AA1806" s="283"/>
      <c r="AB1806" s="282"/>
      <c r="AC1806" s="282"/>
      <c r="AD1806" s="282"/>
      <c r="AE1806" s="282"/>
      <c r="AF1806" s="283"/>
      <c r="AG1806" s="402"/>
      <c r="AH1806" s="283"/>
      <c r="AI1806" s="283"/>
      <c r="AJ1806" s="283"/>
      <c r="AK1806" s="283"/>
      <c r="AL1806" s="283"/>
      <c r="AM1806" s="282"/>
      <c r="AN1806" s="282"/>
      <c r="AO1806" s="282"/>
      <c r="AP1806" s="282"/>
      <c r="AQ1806" s="282"/>
      <c r="AR1806" s="282"/>
      <c r="AT1806" s="283"/>
      <c r="AU1806" s="283"/>
      <c r="AV1806" s="283"/>
      <c r="AW1806" s="283"/>
      <c r="AY1806" s="283"/>
      <c r="AZ1806" s="282"/>
      <c r="BA1806" s="283"/>
      <c r="BB1806" s="282"/>
      <c r="BC1806" s="282"/>
      <c r="BD1806" s="282"/>
      <c r="BE1806" s="283"/>
      <c r="BG1806" s="282"/>
      <c r="BH1806" s="282"/>
      <c r="BI1806" s="282"/>
      <c r="BL1806" s="421"/>
      <c r="BM1806" s="424"/>
      <c r="BN1806" s="424"/>
      <c r="BO1806" s="424"/>
      <c r="BP1806" s="424"/>
      <c r="BQ1806" s="421"/>
      <c r="BR1806" s="421"/>
      <c r="BV1806" s="282"/>
      <c r="BW1806" s="283"/>
      <c r="BY1806" s="283"/>
      <c r="BZ1806" s="283"/>
      <c r="CA1806" s="283"/>
      <c r="CB1806" s="282"/>
      <c r="CC1806" s="282"/>
      <c r="CD1806" s="282"/>
      <c r="CE1806" s="282"/>
      <c r="CG1806" s="427"/>
      <c r="CH1806" s="402"/>
      <c r="CI1806" s="424"/>
      <c r="CJ1806" s="282"/>
      <c r="CK1806" s="282"/>
      <c r="CL1806" s="283"/>
      <c r="CM1806" s="283"/>
      <c r="CP1806" s="282"/>
      <c r="DC1806" s="282"/>
      <c r="DD1806" s="282"/>
      <c r="DE1806" s="282"/>
      <c r="DF1806" s="282"/>
      <c r="DG1806" s="282"/>
      <c r="DH1806" s="282"/>
      <c r="DI1806" s="282"/>
      <c r="DJ1806" s="282"/>
      <c r="EF1806" s="495" t="str">
        <f>""&amp;(MID(数据表!AZ1806,1,MIN(FIND({"(";"（"},数据表!AZ1806&amp;"(（",1)-1)))&amp;""</f>
        <v/>
      </c>
      <c r="EG1806" s="495" t="str">
        <f>""&amp;(MID(数据表!AZ1806,1,MIN(FIND({0;1;2;3;4;5;6;7;8;9},数据表!AZ1806&amp;"1234567890",1)-1)))&amp;""</f>
        <v/>
      </c>
    </row>
    <row r="1807" spans="2:137" s="310" customFormat="1" ht="12" customHeight="1">
      <c r="B1807" s="286"/>
      <c r="C1807" s="286"/>
      <c r="D1807" s="286"/>
      <c r="E1807" s="479"/>
      <c r="F1807" s="282"/>
      <c r="G1807" s="283"/>
      <c r="H1807" s="421"/>
      <c r="I1807" s="421"/>
      <c r="J1807" s="283"/>
      <c r="K1807" s="421"/>
      <c r="L1807" s="282"/>
      <c r="N1807" s="282"/>
      <c r="S1807" s="282"/>
      <c r="T1807" s="283"/>
      <c r="U1807" s="283"/>
      <c r="V1807" s="283"/>
      <c r="W1807" s="283"/>
      <c r="X1807" s="283"/>
      <c r="Y1807" s="282"/>
      <c r="Z1807" s="282"/>
      <c r="AA1807" s="283"/>
      <c r="AB1807" s="282"/>
      <c r="AC1807" s="282"/>
      <c r="AD1807" s="282"/>
      <c r="AE1807" s="282"/>
      <c r="AF1807" s="283"/>
      <c r="AG1807" s="402"/>
      <c r="AH1807" s="283"/>
      <c r="AI1807" s="283"/>
      <c r="AJ1807" s="283"/>
      <c r="AK1807" s="283"/>
      <c r="AL1807" s="283"/>
      <c r="AM1807" s="282"/>
      <c r="AN1807" s="282"/>
      <c r="AO1807" s="282"/>
      <c r="AP1807" s="282"/>
      <c r="AQ1807" s="282"/>
      <c r="AR1807" s="282"/>
      <c r="AT1807" s="283"/>
      <c r="AU1807" s="283"/>
      <c r="AV1807" s="283"/>
      <c r="AW1807" s="283"/>
      <c r="AY1807" s="283"/>
      <c r="AZ1807" s="282"/>
      <c r="BA1807" s="283"/>
      <c r="BB1807" s="282"/>
      <c r="BC1807" s="282"/>
      <c r="BD1807" s="282"/>
      <c r="BE1807" s="283"/>
      <c r="BG1807" s="282"/>
      <c r="BH1807" s="282"/>
      <c r="BI1807" s="282"/>
      <c r="BL1807" s="421"/>
      <c r="BM1807" s="424"/>
      <c r="BN1807" s="424"/>
      <c r="BO1807" s="424"/>
      <c r="BP1807" s="424"/>
      <c r="BQ1807" s="421"/>
      <c r="BR1807" s="421"/>
      <c r="BV1807" s="282"/>
      <c r="BW1807" s="283"/>
      <c r="BY1807" s="283"/>
      <c r="BZ1807" s="283"/>
      <c r="CA1807" s="283"/>
      <c r="CB1807" s="282"/>
      <c r="CC1807" s="282"/>
      <c r="CD1807" s="282"/>
      <c r="CE1807" s="282"/>
      <c r="CG1807" s="427"/>
      <c r="CH1807" s="402"/>
      <c r="CI1807" s="424"/>
      <c r="CJ1807" s="282"/>
      <c r="CK1807" s="282"/>
      <c r="CL1807" s="283"/>
      <c r="CM1807" s="283"/>
      <c r="CP1807" s="282"/>
      <c r="DC1807" s="282"/>
      <c r="DD1807" s="282"/>
      <c r="DE1807" s="282"/>
      <c r="DF1807" s="282"/>
      <c r="DG1807" s="282"/>
      <c r="DH1807" s="282"/>
      <c r="DI1807" s="282"/>
      <c r="DJ1807" s="282"/>
      <c r="EF1807" s="495" t="str">
        <f>""&amp;(MID(数据表!AZ1807,1,MIN(FIND({"(";"（"},数据表!AZ1807&amp;"(（",1)-1)))&amp;""</f>
        <v/>
      </c>
      <c r="EG1807" s="495" t="str">
        <f>""&amp;(MID(数据表!AZ1807,1,MIN(FIND({0;1;2;3;4;5;6;7;8;9},数据表!AZ1807&amp;"1234567890",1)-1)))&amp;""</f>
        <v/>
      </c>
    </row>
    <row r="1808" spans="2:137" s="310" customFormat="1" ht="12" customHeight="1">
      <c r="B1808" s="286"/>
      <c r="C1808" s="286"/>
      <c r="D1808" s="286"/>
      <c r="E1808" s="479"/>
      <c r="F1808" s="282"/>
      <c r="G1808" s="283"/>
      <c r="H1808" s="421"/>
      <c r="I1808" s="421"/>
      <c r="J1808" s="283"/>
      <c r="K1808" s="421"/>
      <c r="L1808" s="282"/>
      <c r="N1808" s="282"/>
      <c r="S1808" s="282"/>
      <c r="T1808" s="283"/>
      <c r="U1808" s="283"/>
      <c r="V1808" s="283"/>
      <c r="W1808" s="283"/>
      <c r="X1808" s="283"/>
      <c r="Y1808" s="282"/>
      <c r="Z1808" s="282"/>
      <c r="AA1808" s="283"/>
      <c r="AB1808" s="282"/>
      <c r="AC1808" s="282"/>
      <c r="AD1808" s="282"/>
      <c r="AE1808" s="282"/>
      <c r="AF1808" s="283"/>
      <c r="AG1808" s="402"/>
      <c r="AH1808" s="283"/>
      <c r="AI1808" s="283"/>
      <c r="AJ1808" s="283"/>
      <c r="AK1808" s="283"/>
      <c r="AL1808" s="283"/>
      <c r="AM1808" s="282"/>
      <c r="AN1808" s="282"/>
      <c r="AO1808" s="282"/>
      <c r="AP1808" s="282"/>
      <c r="AQ1808" s="282"/>
      <c r="AR1808" s="282"/>
      <c r="AT1808" s="283"/>
      <c r="AU1808" s="283"/>
      <c r="AV1808" s="283"/>
      <c r="AW1808" s="283"/>
      <c r="AY1808" s="283"/>
      <c r="AZ1808" s="282"/>
      <c r="BA1808" s="283"/>
      <c r="BB1808" s="282"/>
      <c r="BC1808" s="282"/>
      <c r="BD1808" s="282"/>
      <c r="BE1808" s="283"/>
      <c r="BG1808" s="282"/>
      <c r="BH1808" s="282"/>
      <c r="BI1808" s="282"/>
      <c r="BL1808" s="421"/>
      <c r="BM1808" s="424"/>
      <c r="BN1808" s="424"/>
      <c r="BO1808" s="424"/>
      <c r="BP1808" s="424"/>
      <c r="BQ1808" s="421"/>
      <c r="BR1808" s="421"/>
      <c r="BV1808" s="282"/>
      <c r="BW1808" s="283"/>
      <c r="BY1808" s="283"/>
      <c r="BZ1808" s="283"/>
      <c r="CA1808" s="283"/>
      <c r="CB1808" s="282"/>
      <c r="CC1808" s="282"/>
      <c r="CD1808" s="282"/>
      <c r="CE1808" s="282"/>
      <c r="CG1808" s="427"/>
      <c r="CH1808" s="402"/>
      <c r="CI1808" s="424"/>
      <c r="CJ1808" s="282"/>
      <c r="CK1808" s="282"/>
      <c r="CL1808" s="283"/>
      <c r="CM1808" s="283"/>
      <c r="CP1808" s="282"/>
      <c r="DC1808" s="282"/>
      <c r="DD1808" s="282"/>
      <c r="DE1808" s="282"/>
      <c r="DF1808" s="282"/>
      <c r="DG1808" s="282"/>
      <c r="DH1808" s="282"/>
      <c r="DI1808" s="282"/>
      <c r="DJ1808" s="282"/>
      <c r="EF1808" s="495" t="str">
        <f>""&amp;(MID(数据表!AZ1808,1,MIN(FIND({"(";"（"},数据表!AZ1808&amp;"(（",1)-1)))&amp;""</f>
        <v/>
      </c>
      <c r="EG1808" s="495" t="str">
        <f>""&amp;(MID(数据表!AZ1808,1,MIN(FIND({0;1;2;3;4;5;6;7;8;9},数据表!AZ1808&amp;"1234567890",1)-1)))&amp;""</f>
        <v/>
      </c>
    </row>
    <row r="1809" spans="2:137" s="310" customFormat="1" ht="12" customHeight="1">
      <c r="B1809" s="286"/>
      <c r="C1809" s="286"/>
      <c r="D1809" s="286"/>
      <c r="E1809" s="479"/>
      <c r="F1809" s="282"/>
      <c r="G1809" s="283"/>
      <c r="H1809" s="421"/>
      <c r="I1809" s="421"/>
      <c r="J1809" s="283"/>
      <c r="K1809" s="421"/>
      <c r="L1809" s="282"/>
      <c r="N1809" s="282"/>
      <c r="S1809" s="282"/>
      <c r="T1809" s="283"/>
      <c r="U1809" s="283"/>
      <c r="V1809" s="283"/>
      <c r="W1809" s="283"/>
      <c r="X1809" s="283"/>
      <c r="Y1809" s="282"/>
      <c r="Z1809" s="282"/>
      <c r="AA1809" s="283"/>
      <c r="AB1809" s="282"/>
      <c r="AC1809" s="282"/>
      <c r="AD1809" s="282"/>
      <c r="AE1809" s="282"/>
      <c r="AF1809" s="283"/>
      <c r="AG1809" s="402"/>
      <c r="AH1809" s="283"/>
      <c r="AI1809" s="283"/>
      <c r="AJ1809" s="283"/>
      <c r="AK1809" s="283"/>
      <c r="AL1809" s="283"/>
      <c r="AM1809" s="282"/>
      <c r="AN1809" s="282"/>
      <c r="AO1809" s="282"/>
      <c r="AP1809" s="282"/>
      <c r="AQ1809" s="282"/>
      <c r="AR1809" s="282"/>
      <c r="AT1809" s="283"/>
      <c r="AU1809" s="283"/>
      <c r="AV1809" s="283"/>
      <c r="AW1809" s="283"/>
      <c r="AY1809" s="283"/>
      <c r="AZ1809" s="282"/>
      <c r="BA1809" s="283"/>
      <c r="BB1809" s="282"/>
      <c r="BC1809" s="282"/>
      <c r="BD1809" s="282"/>
      <c r="BE1809" s="283"/>
      <c r="BG1809" s="282"/>
      <c r="BH1809" s="282"/>
      <c r="BI1809" s="282"/>
      <c r="BL1809" s="421"/>
      <c r="BM1809" s="424"/>
      <c r="BN1809" s="424"/>
      <c r="BO1809" s="424"/>
      <c r="BP1809" s="424"/>
      <c r="BQ1809" s="421"/>
      <c r="BR1809" s="421"/>
      <c r="BV1809" s="282"/>
      <c r="BW1809" s="283"/>
      <c r="BY1809" s="283"/>
      <c r="BZ1809" s="283"/>
      <c r="CA1809" s="283"/>
      <c r="CB1809" s="282"/>
      <c r="CC1809" s="282"/>
      <c r="CD1809" s="282"/>
      <c r="CE1809" s="282"/>
      <c r="CG1809" s="427"/>
      <c r="CH1809" s="402"/>
      <c r="CI1809" s="424"/>
      <c r="CJ1809" s="282"/>
      <c r="CK1809" s="282"/>
      <c r="CL1809" s="283"/>
      <c r="CM1809" s="283"/>
      <c r="CP1809" s="282"/>
      <c r="DC1809" s="282"/>
      <c r="DD1809" s="282"/>
      <c r="DE1809" s="282"/>
      <c r="DF1809" s="282"/>
      <c r="DG1809" s="282"/>
      <c r="DH1809" s="282"/>
      <c r="DI1809" s="282"/>
      <c r="DJ1809" s="282"/>
      <c r="EF1809" s="495" t="str">
        <f>""&amp;(MID(数据表!AZ1809,1,MIN(FIND({"(";"（"},数据表!AZ1809&amp;"(（",1)-1)))&amp;""</f>
        <v/>
      </c>
      <c r="EG1809" s="495" t="str">
        <f>""&amp;(MID(数据表!AZ1809,1,MIN(FIND({0;1;2;3;4;5;6;7;8;9},数据表!AZ1809&amp;"1234567890",1)-1)))&amp;""</f>
        <v/>
      </c>
    </row>
    <row r="1810" spans="2:137" s="310" customFormat="1" ht="12" customHeight="1">
      <c r="B1810" s="286"/>
      <c r="C1810" s="286"/>
      <c r="D1810" s="286"/>
      <c r="E1810" s="479"/>
      <c r="F1810" s="282"/>
      <c r="G1810" s="283"/>
      <c r="H1810" s="421"/>
      <c r="I1810" s="421"/>
      <c r="J1810" s="283"/>
      <c r="K1810" s="421"/>
      <c r="L1810" s="282"/>
      <c r="N1810" s="282"/>
      <c r="S1810" s="282"/>
      <c r="T1810" s="283"/>
      <c r="U1810" s="283"/>
      <c r="V1810" s="283"/>
      <c r="W1810" s="283"/>
      <c r="X1810" s="283"/>
      <c r="Y1810" s="282"/>
      <c r="Z1810" s="282"/>
      <c r="AA1810" s="283"/>
      <c r="AB1810" s="282"/>
      <c r="AC1810" s="282"/>
      <c r="AD1810" s="282"/>
      <c r="AE1810" s="282"/>
      <c r="AF1810" s="283"/>
      <c r="AG1810" s="402"/>
      <c r="AH1810" s="283"/>
      <c r="AI1810" s="283"/>
      <c r="AJ1810" s="283"/>
      <c r="AK1810" s="283"/>
      <c r="AL1810" s="283"/>
      <c r="AM1810" s="282"/>
      <c r="AN1810" s="282"/>
      <c r="AO1810" s="282"/>
      <c r="AP1810" s="282"/>
      <c r="AQ1810" s="282"/>
      <c r="AR1810" s="282"/>
      <c r="AT1810" s="283"/>
      <c r="AU1810" s="283"/>
      <c r="AV1810" s="283"/>
      <c r="AW1810" s="283"/>
      <c r="AY1810" s="283"/>
      <c r="AZ1810" s="282"/>
      <c r="BA1810" s="283"/>
      <c r="BB1810" s="282"/>
      <c r="BC1810" s="282"/>
      <c r="BD1810" s="282"/>
      <c r="BE1810" s="283"/>
      <c r="BG1810" s="282"/>
      <c r="BH1810" s="282"/>
      <c r="BI1810" s="282"/>
      <c r="BL1810" s="421"/>
      <c r="BM1810" s="424"/>
      <c r="BN1810" s="424"/>
      <c r="BO1810" s="424"/>
      <c r="BP1810" s="424"/>
      <c r="BQ1810" s="421"/>
      <c r="BR1810" s="421"/>
      <c r="BV1810" s="282"/>
      <c r="BW1810" s="283"/>
      <c r="BY1810" s="283"/>
      <c r="BZ1810" s="283"/>
      <c r="CA1810" s="283"/>
      <c r="CB1810" s="282"/>
      <c r="CC1810" s="282"/>
      <c r="CD1810" s="282"/>
      <c r="CE1810" s="282"/>
      <c r="CG1810" s="427"/>
      <c r="CH1810" s="402"/>
      <c r="CI1810" s="424"/>
      <c r="CJ1810" s="282"/>
      <c r="CK1810" s="282"/>
      <c r="CL1810" s="283"/>
      <c r="CM1810" s="283"/>
      <c r="CP1810" s="282"/>
      <c r="DC1810" s="282"/>
      <c r="DD1810" s="282"/>
      <c r="DE1810" s="282"/>
      <c r="DF1810" s="282"/>
      <c r="DG1810" s="282"/>
      <c r="DH1810" s="282"/>
      <c r="DI1810" s="282"/>
      <c r="DJ1810" s="282"/>
      <c r="EF1810" s="495" t="str">
        <f>""&amp;(MID(数据表!AZ1810,1,MIN(FIND({"(";"（"},数据表!AZ1810&amp;"(（",1)-1)))&amp;""</f>
        <v/>
      </c>
      <c r="EG1810" s="495" t="str">
        <f>""&amp;(MID(数据表!AZ1810,1,MIN(FIND({0;1;2;3;4;5;6;7;8;9},数据表!AZ1810&amp;"1234567890",1)-1)))&amp;""</f>
        <v/>
      </c>
    </row>
    <row r="1811" spans="2:137" s="310" customFormat="1" ht="12" customHeight="1">
      <c r="B1811" s="286"/>
      <c r="C1811" s="286"/>
      <c r="D1811" s="286"/>
      <c r="E1811" s="479"/>
      <c r="F1811" s="282"/>
      <c r="G1811" s="283"/>
      <c r="H1811" s="421"/>
      <c r="I1811" s="421"/>
      <c r="J1811" s="283"/>
      <c r="K1811" s="421"/>
      <c r="L1811" s="282"/>
      <c r="N1811" s="282"/>
      <c r="S1811" s="282"/>
      <c r="T1811" s="283"/>
      <c r="U1811" s="283"/>
      <c r="V1811" s="283"/>
      <c r="W1811" s="283"/>
      <c r="X1811" s="283"/>
      <c r="Y1811" s="282"/>
      <c r="Z1811" s="282"/>
      <c r="AA1811" s="283"/>
      <c r="AB1811" s="282"/>
      <c r="AC1811" s="282"/>
      <c r="AD1811" s="282"/>
      <c r="AE1811" s="282"/>
      <c r="AF1811" s="283"/>
      <c r="AG1811" s="402"/>
      <c r="AH1811" s="283"/>
      <c r="AI1811" s="283"/>
      <c r="AJ1811" s="283"/>
      <c r="AK1811" s="283"/>
      <c r="AL1811" s="283"/>
      <c r="AM1811" s="282"/>
      <c r="AN1811" s="282"/>
      <c r="AO1811" s="282"/>
      <c r="AP1811" s="282"/>
      <c r="AQ1811" s="282"/>
      <c r="AR1811" s="282"/>
      <c r="AT1811" s="283"/>
      <c r="AU1811" s="283"/>
      <c r="AV1811" s="283"/>
      <c r="AW1811" s="283"/>
      <c r="AY1811" s="283"/>
      <c r="AZ1811" s="282"/>
      <c r="BA1811" s="283"/>
      <c r="BB1811" s="282"/>
      <c r="BC1811" s="282"/>
      <c r="BD1811" s="282"/>
      <c r="BE1811" s="283"/>
      <c r="BG1811" s="282"/>
      <c r="BH1811" s="282"/>
      <c r="BI1811" s="282"/>
      <c r="BL1811" s="421"/>
      <c r="BM1811" s="424"/>
      <c r="BN1811" s="424"/>
      <c r="BO1811" s="424"/>
      <c r="BP1811" s="424"/>
      <c r="BQ1811" s="421"/>
      <c r="BR1811" s="421"/>
      <c r="BV1811" s="282"/>
      <c r="BW1811" s="283"/>
      <c r="BY1811" s="283"/>
      <c r="BZ1811" s="283"/>
      <c r="CA1811" s="283"/>
      <c r="CB1811" s="282"/>
      <c r="CC1811" s="282"/>
      <c r="CD1811" s="282"/>
      <c r="CE1811" s="282"/>
      <c r="CG1811" s="427"/>
      <c r="CH1811" s="402"/>
      <c r="CI1811" s="424"/>
      <c r="CJ1811" s="282"/>
      <c r="CK1811" s="282"/>
      <c r="CL1811" s="283"/>
      <c r="CM1811" s="283"/>
      <c r="CP1811" s="282"/>
      <c r="DC1811" s="282"/>
      <c r="DD1811" s="282"/>
      <c r="DE1811" s="282"/>
      <c r="DF1811" s="282"/>
      <c r="DG1811" s="282"/>
      <c r="DH1811" s="282"/>
      <c r="DI1811" s="282"/>
      <c r="DJ1811" s="282"/>
      <c r="EF1811" s="495" t="str">
        <f>""&amp;(MID(数据表!AZ1811,1,MIN(FIND({"(";"（"},数据表!AZ1811&amp;"(（",1)-1)))&amp;""</f>
        <v/>
      </c>
      <c r="EG1811" s="495" t="str">
        <f>""&amp;(MID(数据表!AZ1811,1,MIN(FIND({0;1;2;3;4;5;6;7;8;9},数据表!AZ1811&amp;"1234567890",1)-1)))&amp;""</f>
        <v/>
      </c>
    </row>
    <row r="1812" spans="2:137" s="310" customFormat="1" ht="12" customHeight="1">
      <c r="B1812" s="286"/>
      <c r="C1812" s="286"/>
      <c r="D1812" s="286"/>
      <c r="E1812" s="479"/>
      <c r="F1812" s="282"/>
      <c r="G1812" s="283"/>
      <c r="H1812" s="421"/>
      <c r="I1812" s="421"/>
      <c r="J1812" s="283"/>
      <c r="K1812" s="421"/>
      <c r="L1812" s="282"/>
      <c r="N1812" s="282"/>
      <c r="S1812" s="282"/>
      <c r="T1812" s="283"/>
      <c r="U1812" s="283"/>
      <c r="V1812" s="283"/>
      <c r="W1812" s="283"/>
      <c r="X1812" s="283"/>
      <c r="Y1812" s="282"/>
      <c r="Z1812" s="282"/>
      <c r="AA1812" s="283"/>
      <c r="AB1812" s="282"/>
      <c r="AC1812" s="282"/>
      <c r="AD1812" s="282"/>
      <c r="AE1812" s="282"/>
      <c r="AF1812" s="283"/>
      <c r="AG1812" s="402"/>
      <c r="AH1812" s="283"/>
      <c r="AI1812" s="283"/>
      <c r="AJ1812" s="283"/>
      <c r="AK1812" s="283"/>
      <c r="AL1812" s="283"/>
      <c r="AM1812" s="282"/>
      <c r="AN1812" s="282"/>
      <c r="AO1812" s="282"/>
      <c r="AP1812" s="282"/>
      <c r="AQ1812" s="282"/>
      <c r="AR1812" s="282"/>
      <c r="AT1812" s="283"/>
      <c r="AU1812" s="283"/>
      <c r="AV1812" s="283"/>
      <c r="AW1812" s="283"/>
      <c r="AY1812" s="283"/>
      <c r="AZ1812" s="282"/>
      <c r="BA1812" s="283"/>
      <c r="BB1812" s="282"/>
      <c r="BC1812" s="282"/>
      <c r="BD1812" s="282"/>
      <c r="BE1812" s="283"/>
      <c r="BG1812" s="282"/>
      <c r="BH1812" s="282"/>
      <c r="BI1812" s="282"/>
      <c r="BL1812" s="421"/>
      <c r="BM1812" s="424"/>
      <c r="BN1812" s="424"/>
      <c r="BO1812" s="424"/>
      <c r="BP1812" s="424"/>
      <c r="BQ1812" s="421"/>
      <c r="BR1812" s="421"/>
      <c r="BV1812" s="282"/>
      <c r="BW1812" s="283"/>
      <c r="BY1812" s="283"/>
      <c r="BZ1812" s="283"/>
      <c r="CA1812" s="283"/>
      <c r="CB1812" s="282"/>
      <c r="CC1812" s="282"/>
      <c r="CD1812" s="282"/>
      <c r="CE1812" s="282"/>
      <c r="CG1812" s="427"/>
      <c r="CH1812" s="402"/>
      <c r="CI1812" s="424"/>
      <c r="CJ1812" s="282"/>
      <c r="CK1812" s="282"/>
      <c r="CL1812" s="283"/>
      <c r="CM1812" s="283"/>
      <c r="CP1812" s="282"/>
      <c r="DC1812" s="282"/>
      <c r="DD1812" s="282"/>
      <c r="DE1812" s="282"/>
      <c r="DF1812" s="282"/>
      <c r="DG1812" s="282"/>
      <c r="DH1812" s="282"/>
      <c r="DI1812" s="282"/>
      <c r="DJ1812" s="282"/>
      <c r="EF1812" s="495" t="str">
        <f>""&amp;(MID(数据表!AZ1812,1,MIN(FIND({"(";"（"},数据表!AZ1812&amp;"(（",1)-1)))&amp;""</f>
        <v/>
      </c>
      <c r="EG1812" s="495" t="str">
        <f>""&amp;(MID(数据表!AZ1812,1,MIN(FIND({0;1;2;3;4;5;6;7;8;9},数据表!AZ1812&amp;"1234567890",1)-1)))&amp;""</f>
        <v/>
      </c>
    </row>
    <row r="1813" spans="2:137" s="310" customFormat="1" ht="12" customHeight="1">
      <c r="B1813" s="286"/>
      <c r="C1813" s="286"/>
      <c r="D1813" s="286"/>
      <c r="E1813" s="479"/>
      <c r="F1813" s="282"/>
      <c r="G1813" s="283"/>
      <c r="H1813" s="421"/>
      <c r="I1813" s="421"/>
      <c r="J1813" s="283"/>
      <c r="K1813" s="421"/>
      <c r="L1813" s="282"/>
      <c r="N1813" s="282"/>
      <c r="S1813" s="282"/>
      <c r="T1813" s="283"/>
      <c r="U1813" s="283"/>
      <c r="V1813" s="283"/>
      <c r="W1813" s="283"/>
      <c r="X1813" s="283"/>
      <c r="Y1813" s="282"/>
      <c r="Z1813" s="282"/>
      <c r="AA1813" s="283"/>
      <c r="AB1813" s="282"/>
      <c r="AC1813" s="282"/>
      <c r="AD1813" s="282"/>
      <c r="AE1813" s="282"/>
      <c r="AF1813" s="283"/>
      <c r="AG1813" s="402"/>
      <c r="AH1813" s="283"/>
      <c r="AI1813" s="283"/>
      <c r="AJ1813" s="283"/>
      <c r="AK1813" s="283"/>
      <c r="AL1813" s="283"/>
      <c r="AM1813" s="282"/>
      <c r="AN1813" s="282"/>
      <c r="AO1813" s="282"/>
      <c r="AP1813" s="282"/>
      <c r="AQ1813" s="282"/>
      <c r="AR1813" s="282"/>
      <c r="AT1813" s="283"/>
      <c r="AU1813" s="283"/>
      <c r="AV1813" s="283"/>
      <c r="AW1813" s="283"/>
      <c r="AY1813" s="283"/>
      <c r="AZ1813" s="282"/>
      <c r="BA1813" s="283"/>
      <c r="BB1813" s="282"/>
      <c r="BC1813" s="282"/>
      <c r="BD1813" s="282"/>
      <c r="BE1813" s="283"/>
      <c r="BG1813" s="282"/>
      <c r="BH1813" s="282"/>
      <c r="BI1813" s="282"/>
      <c r="BL1813" s="421"/>
      <c r="BM1813" s="424"/>
      <c r="BN1813" s="424"/>
      <c r="BO1813" s="424"/>
      <c r="BP1813" s="424"/>
      <c r="BQ1813" s="421"/>
      <c r="BR1813" s="421"/>
      <c r="BV1813" s="282"/>
      <c r="BW1813" s="283"/>
      <c r="BY1813" s="283"/>
      <c r="BZ1813" s="283"/>
      <c r="CA1813" s="283"/>
      <c r="CB1813" s="282"/>
      <c r="CC1813" s="282"/>
      <c r="CD1813" s="282"/>
      <c r="CE1813" s="282"/>
      <c r="CG1813" s="427"/>
      <c r="CH1813" s="402"/>
      <c r="CI1813" s="424"/>
      <c r="CJ1813" s="282"/>
      <c r="CK1813" s="282"/>
      <c r="CL1813" s="283"/>
      <c r="CM1813" s="283"/>
      <c r="CP1813" s="282"/>
      <c r="DC1813" s="282"/>
      <c r="DD1813" s="282"/>
      <c r="DE1813" s="282"/>
      <c r="DF1813" s="282"/>
      <c r="DG1813" s="282"/>
      <c r="DH1813" s="282"/>
      <c r="DI1813" s="282"/>
      <c r="DJ1813" s="282"/>
      <c r="EF1813" s="495" t="str">
        <f>""&amp;(MID(数据表!AZ1813,1,MIN(FIND({"(";"（"},数据表!AZ1813&amp;"(（",1)-1)))&amp;""</f>
        <v/>
      </c>
      <c r="EG1813" s="495" t="str">
        <f>""&amp;(MID(数据表!AZ1813,1,MIN(FIND({0;1;2;3;4;5;6;7;8;9},数据表!AZ1813&amp;"1234567890",1)-1)))&amp;""</f>
        <v/>
      </c>
    </row>
    <row r="1814" spans="2:137" s="310" customFormat="1" ht="12" customHeight="1">
      <c r="B1814" s="286"/>
      <c r="C1814" s="286"/>
      <c r="D1814" s="286"/>
      <c r="E1814" s="479"/>
      <c r="F1814" s="282"/>
      <c r="G1814" s="283"/>
      <c r="H1814" s="421"/>
      <c r="I1814" s="421"/>
      <c r="J1814" s="283"/>
      <c r="K1814" s="421"/>
      <c r="L1814" s="282"/>
      <c r="N1814" s="282"/>
      <c r="S1814" s="282"/>
      <c r="T1814" s="283"/>
      <c r="U1814" s="283"/>
      <c r="V1814" s="283"/>
      <c r="W1814" s="283"/>
      <c r="X1814" s="283"/>
      <c r="Y1814" s="282"/>
      <c r="Z1814" s="282"/>
      <c r="AA1814" s="283"/>
      <c r="AB1814" s="282"/>
      <c r="AC1814" s="282"/>
      <c r="AD1814" s="282"/>
      <c r="AE1814" s="282"/>
      <c r="AF1814" s="283"/>
      <c r="AG1814" s="402"/>
      <c r="AH1814" s="283"/>
      <c r="AI1814" s="283"/>
      <c r="AJ1814" s="283"/>
      <c r="AK1814" s="283"/>
      <c r="AL1814" s="283"/>
      <c r="AM1814" s="282"/>
      <c r="AN1814" s="282"/>
      <c r="AO1814" s="282"/>
      <c r="AP1814" s="282"/>
      <c r="AQ1814" s="282"/>
      <c r="AR1814" s="282"/>
      <c r="AT1814" s="283"/>
      <c r="AU1814" s="283"/>
      <c r="AV1814" s="283"/>
      <c r="AW1814" s="283"/>
      <c r="AY1814" s="283"/>
      <c r="AZ1814" s="282"/>
      <c r="BA1814" s="283"/>
      <c r="BB1814" s="282"/>
      <c r="BC1814" s="282"/>
      <c r="BD1814" s="282"/>
      <c r="BE1814" s="283"/>
      <c r="BG1814" s="282"/>
      <c r="BH1814" s="282"/>
      <c r="BI1814" s="282"/>
      <c r="BL1814" s="421"/>
      <c r="BM1814" s="424"/>
      <c r="BN1814" s="424"/>
      <c r="BO1814" s="424"/>
      <c r="BP1814" s="424"/>
      <c r="BQ1814" s="421"/>
      <c r="BR1814" s="421"/>
      <c r="BV1814" s="282"/>
      <c r="BW1814" s="283"/>
      <c r="BY1814" s="283"/>
      <c r="BZ1814" s="283"/>
      <c r="CA1814" s="283"/>
      <c r="CB1814" s="282"/>
      <c r="CC1814" s="282"/>
      <c r="CD1814" s="282"/>
      <c r="CE1814" s="282"/>
      <c r="CG1814" s="427"/>
      <c r="CH1814" s="402"/>
      <c r="CI1814" s="424"/>
      <c r="CJ1814" s="282"/>
      <c r="CK1814" s="282"/>
      <c r="CL1814" s="283"/>
      <c r="CM1814" s="283"/>
      <c r="CP1814" s="282"/>
      <c r="DC1814" s="282"/>
      <c r="DD1814" s="282"/>
      <c r="DE1814" s="282"/>
      <c r="DF1814" s="282"/>
      <c r="DG1814" s="282"/>
      <c r="DH1814" s="282"/>
      <c r="DI1814" s="282"/>
      <c r="DJ1814" s="282"/>
      <c r="EF1814" s="495" t="str">
        <f>""&amp;(MID(数据表!AZ1814,1,MIN(FIND({"(";"（"},数据表!AZ1814&amp;"(（",1)-1)))&amp;""</f>
        <v/>
      </c>
      <c r="EG1814" s="495" t="str">
        <f>""&amp;(MID(数据表!AZ1814,1,MIN(FIND({0;1;2;3;4;5;6;7;8;9},数据表!AZ1814&amp;"1234567890",1)-1)))&amp;""</f>
        <v/>
      </c>
    </row>
    <row r="1815" spans="2:137" s="310" customFormat="1" ht="12" customHeight="1">
      <c r="B1815" s="286"/>
      <c r="C1815" s="286"/>
      <c r="D1815" s="286"/>
      <c r="E1815" s="479"/>
      <c r="F1815" s="282"/>
      <c r="G1815" s="283"/>
      <c r="H1815" s="421"/>
      <c r="I1815" s="421"/>
      <c r="J1815" s="283"/>
      <c r="K1815" s="421"/>
      <c r="L1815" s="282"/>
      <c r="N1815" s="282"/>
      <c r="S1815" s="282"/>
      <c r="T1815" s="283"/>
      <c r="U1815" s="283"/>
      <c r="V1815" s="283"/>
      <c r="W1815" s="283"/>
      <c r="X1815" s="283"/>
      <c r="Y1815" s="282"/>
      <c r="Z1815" s="282"/>
      <c r="AA1815" s="283"/>
      <c r="AB1815" s="282"/>
      <c r="AC1815" s="282"/>
      <c r="AD1815" s="282"/>
      <c r="AE1815" s="282"/>
      <c r="AF1815" s="283"/>
      <c r="AG1815" s="402"/>
      <c r="AH1815" s="283"/>
      <c r="AI1815" s="283"/>
      <c r="AJ1815" s="283"/>
      <c r="AK1815" s="283"/>
      <c r="AL1815" s="283"/>
      <c r="AM1815" s="282"/>
      <c r="AN1815" s="282"/>
      <c r="AO1815" s="282"/>
      <c r="AP1815" s="282"/>
      <c r="AQ1815" s="282"/>
      <c r="AR1815" s="282"/>
      <c r="AT1815" s="283"/>
      <c r="AU1815" s="283"/>
      <c r="AV1815" s="283"/>
      <c r="AW1815" s="283"/>
      <c r="AY1815" s="283"/>
      <c r="AZ1815" s="282"/>
      <c r="BA1815" s="283"/>
      <c r="BB1815" s="282"/>
      <c r="BC1815" s="282"/>
      <c r="BD1815" s="282"/>
      <c r="BE1815" s="283"/>
      <c r="BG1815" s="282"/>
      <c r="BH1815" s="282"/>
      <c r="BI1815" s="282"/>
      <c r="BL1815" s="421"/>
      <c r="BM1815" s="424"/>
      <c r="BN1815" s="424"/>
      <c r="BO1815" s="424"/>
      <c r="BP1815" s="424"/>
      <c r="BQ1815" s="421"/>
      <c r="BR1815" s="421"/>
      <c r="BV1815" s="282"/>
      <c r="BW1815" s="283"/>
      <c r="BY1815" s="283"/>
      <c r="BZ1815" s="283"/>
      <c r="CA1815" s="283"/>
      <c r="CB1815" s="282"/>
      <c r="CC1815" s="282"/>
      <c r="CD1815" s="282"/>
      <c r="CE1815" s="282"/>
      <c r="CG1815" s="427"/>
      <c r="CH1815" s="402"/>
      <c r="CI1815" s="424"/>
      <c r="CJ1815" s="282"/>
      <c r="CK1815" s="282"/>
      <c r="CL1815" s="283"/>
      <c r="CM1815" s="283"/>
      <c r="CP1815" s="282"/>
      <c r="DC1815" s="282"/>
      <c r="DD1815" s="282"/>
      <c r="DE1815" s="282"/>
      <c r="DF1815" s="282"/>
      <c r="DG1815" s="282"/>
      <c r="DH1815" s="282"/>
      <c r="DI1815" s="282"/>
      <c r="DJ1815" s="282"/>
      <c r="EF1815" s="495" t="str">
        <f>""&amp;(MID(数据表!AZ1815,1,MIN(FIND({"(";"（"},数据表!AZ1815&amp;"(（",1)-1)))&amp;""</f>
        <v/>
      </c>
      <c r="EG1815" s="495" t="str">
        <f>""&amp;(MID(数据表!AZ1815,1,MIN(FIND({0;1;2;3;4;5;6;7;8;9},数据表!AZ1815&amp;"1234567890",1)-1)))&amp;""</f>
        <v/>
      </c>
    </row>
    <row r="1816" spans="2:137" s="310" customFormat="1" ht="12" customHeight="1">
      <c r="B1816" s="286"/>
      <c r="C1816" s="286"/>
      <c r="D1816" s="286"/>
      <c r="E1816" s="479"/>
      <c r="F1816" s="282"/>
      <c r="G1816" s="283"/>
      <c r="H1816" s="421"/>
      <c r="I1816" s="421"/>
      <c r="J1816" s="283"/>
      <c r="K1816" s="421"/>
      <c r="L1816" s="282"/>
      <c r="N1816" s="282"/>
      <c r="S1816" s="282"/>
      <c r="T1816" s="283"/>
      <c r="U1816" s="283"/>
      <c r="V1816" s="283"/>
      <c r="W1816" s="283"/>
      <c r="X1816" s="283"/>
      <c r="Y1816" s="282"/>
      <c r="Z1816" s="282"/>
      <c r="AA1816" s="283"/>
      <c r="AB1816" s="282"/>
      <c r="AC1816" s="282"/>
      <c r="AD1816" s="282"/>
      <c r="AE1816" s="282"/>
      <c r="AF1816" s="283"/>
      <c r="AG1816" s="402"/>
      <c r="AH1816" s="283"/>
      <c r="AI1816" s="283"/>
      <c r="AJ1816" s="283"/>
      <c r="AK1816" s="283"/>
      <c r="AL1816" s="283"/>
      <c r="AM1816" s="282"/>
      <c r="AN1816" s="282"/>
      <c r="AO1816" s="282"/>
      <c r="AP1816" s="282"/>
      <c r="AQ1816" s="282"/>
      <c r="AR1816" s="282"/>
      <c r="AT1816" s="283"/>
      <c r="AU1816" s="283"/>
      <c r="AV1816" s="283"/>
      <c r="AW1816" s="283"/>
      <c r="AY1816" s="283"/>
      <c r="AZ1816" s="282"/>
      <c r="BA1816" s="283"/>
      <c r="BB1816" s="282"/>
      <c r="BC1816" s="282"/>
      <c r="BD1816" s="282"/>
      <c r="BE1816" s="283"/>
      <c r="BG1816" s="282"/>
      <c r="BH1816" s="282"/>
      <c r="BI1816" s="282"/>
      <c r="BL1816" s="421"/>
      <c r="BM1816" s="424"/>
      <c r="BN1816" s="424"/>
      <c r="BO1816" s="424"/>
      <c r="BP1816" s="424"/>
      <c r="BQ1816" s="421"/>
      <c r="BR1816" s="421"/>
      <c r="BV1816" s="282"/>
      <c r="BW1816" s="283"/>
      <c r="BY1816" s="283"/>
      <c r="BZ1816" s="283"/>
      <c r="CA1816" s="283"/>
      <c r="CB1816" s="282"/>
      <c r="CC1816" s="282"/>
      <c r="CD1816" s="282"/>
      <c r="CE1816" s="282"/>
      <c r="CG1816" s="427"/>
      <c r="CH1816" s="402"/>
      <c r="CI1816" s="424"/>
      <c r="CJ1816" s="282"/>
      <c r="CK1816" s="282"/>
      <c r="CL1816" s="283"/>
      <c r="CM1816" s="283"/>
      <c r="CP1816" s="282"/>
      <c r="DC1816" s="282"/>
      <c r="DD1816" s="282"/>
      <c r="DE1816" s="282"/>
      <c r="DF1816" s="282"/>
      <c r="DG1816" s="282"/>
      <c r="DH1816" s="282"/>
      <c r="DI1816" s="282"/>
      <c r="DJ1816" s="282"/>
      <c r="EF1816" s="495" t="str">
        <f>""&amp;(MID(数据表!AZ1816,1,MIN(FIND({"(";"（"},数据表!AZ1816&amp;"(（",1)-1)))&amp;""</f>
        <v/>
      </c>
      <c r="EG1816" s="495" t="str">
        <f>""&amp;(MID(数据表!AZ1816,1,MIN(FIND({0;1;2;3;4;5;6;7;8;9},数据表!AZ1816&amp;"1234567890",1)-1)))&amp;""</f>
        <v/>
      </c>
    </row>
    <row r="1817" spans="2:137" s="310" customFormat="1" ht="12" customHeight="1">
      <c r="B1817" s="286"/>
      <c r="C1817" s="286"/>
      <c r="D1817" s="286"/>
      <c r="E1817" s="479"/>
      <c r="F1817" s="282"/>
      <c r="G1817" s="283"/>
      <c r="H1817" s="421"/>
      <c r="I1817" s="421"/>
      <c r="J1817" s="283"/>
      <c r="K1817" s="421"/>
      <c r="L1817" s="282"/>
      <c r="N1817" s="282"/>
      <c r="S1817" s="282"/>
      <c r="T1817" s="283"/>
      <c r="U1817" s="283"/>
      <c r="V1817" s="283"/>
      <c r="W1817" s="283"/>
      <c r="X1817" s="283"/>
      <c r="Y1817" s="282"/>
      <c r="Z1817" s="282"/>
      <c r="AA1817" s="283"/>
      <c r="AB1817" s="282"/>
      <c r="AC1817" s="282"/>
      <c r="AD1817" s="282"/>
      <c r="AE1817" s="282"/>
      <c r="AF1817" s="283"/>
      <c r="AG1817" s="402"/>
      <c r="AH1817" s="283"/>
      <c r="AI1817" s="283"/>
      <c r="AJ1817" s="283"/>
      <c r="AK1817" s="283"/>
      <c r="AL1817" s="283"/>
      <c r="AM1817" s="282"/>
      <c r="AN1817" s="282"/>
      <c r="AO1817" s="282"/>
      <c r="AP1817" s="282"/>
      <c r="AQ1817" s="282"/>
      <c r="AR1817" s="282"/>
      <c r="AT1817" s="283"/>
      <c r="AU1817" s="283"/>
      <c r="AV1817" s="283"/>
      <c r="AW1817" s="283"/>
      <c r="AY1817" s="283"/>
      <c r="AZ1817" s="282"/>
      <c r="BA1817" s="283"/>
      <c r="BB1817" s="282"/>
      <c r="BC1817" s="282"/>
      <c r="BD1817" s="282"/>
      <c r="BE1817" s="283"/>
      <c r="BG1817" s="282"/>
      <c r="BH1817" s="282"/>
      <c r="BI1817" s="282"/>
      <c r="BL1817" s="421"/>
      <c r="BM1817" s="424"/>
      <c r="BN1817" s="424"/>
      <c r="BO1817" s="424"/>
      <c r="BP1817" s="424"/>
      <c r="BQ1817" s="421"/>
      <c r="BR1817" s="421"/>
      <c r="BV1817" s="282"/>
      <c r="BW1817" s="283"/>
      <c r="BY1817" s="283"/>
      <c r="BZ1817" s="283"/>
      <c r="CA1817" s="283"/>
      <c r="CB1817" s="282"/>
      <c r="CC1817" s="282"/>
      <c r="CD1817" s="282"/>
      <c r="CE1817" s="282"/>
      <c r="CG1817" s="427"/>
      <c r="CH1817" s="402"/>
      <c r="CI1817" s="424"/>
      <c r="CJ1817" s="282"/>
      <c r="CK1817" s="282"/>
      <c r="CL1817" s="283"/>
      <c r="CM1817" s="283"/>
      <c r="CP1817" s="282"/>
      <c r="DC1817" s="282"/>
      <c r="DD1817" s="282"/>
      <c r="DE1817" s="282"/>
      <c r="DF1817" s="282"/>
      <c r="DG1817" s="282"/>
      <c r="DH1817" s="282"/>
      <c r="DI1817" s="282"/>
      <c r="DJ1817" s="282"/>
      <c r="EF1817" s="495" t="str">
        <f>""&amp;(MID(数据表!AZ1817,1,MIN(FIND({"(";"（"},数据表!AZ1817&amp;"(（",1)-1)))&amp;""</f>
        <v/>
      </c>
      <c r="EG1817" s="495" t="str">
        <f>""&amp;(MID(数据表!AZ1817,1,MIN(FIND({0;1;2;3;4;5;6;7;8;9},数据表!AZ1817&amp;"1234567890",1)-1)))&amp;""</f>
        <v/>
      </c>
    </row>
    <row r="1818" spans="2:137" s="310" customFormat="1" ht="12" customHeight="1">
      <c r="B1818" s="286"/>
      <c r="C1818" s="286"/>
      <c r="D1818" s="286"/>
      <c r="E1818" s="479"/>
      <c r="F1818" s="282"/>
      <c r="G1818" s="283"/>
      <c r="H1818" s="421"/>
      <c r="I1818" s="421"/>
      <c r="J1818" s="283"/>
      <c r="K1818" s="421"/>
      <c r="L1818" s="282"/>
      <c r="N1818" s="282"/>
      <c r="S1818" s="282"/>
      <c r="T1818" s="283"/>
      <c r="U1818" s="283"/>
      <c r="V1818" s="283"/>
      <c r="W1818" s="283"/>
      <c r="X1818" s="283"/>
      <c r="Y1818" s="282"/>
      <c r="Z1818" s="282"/>
      <c r="AA1818" s="283"/>
      <c r="AB1818" s="282"/>
      <c r="AC1818" s="282"/>
      <c r="AD1818" s="282"/>
      <c r="AE1818" s="282"/>
      <c r="AF1818" s="283"/>
      <c r="AG1818" s="402"/>
      <c r="AH1818" s="283"/>
      <c r="AI1818" s="283"/>
      <c r="AJ1818" s="283"/>
      <c r="AK1818" s="283"/>
      <c r="AL1818" s="283"/>
      <c r="AM1818" s="282"/>
      <c r="AN1818" s="282"/>
      <c r="AO1818" s="282"/>
      <c r="AP1818" s="282"/>
      <c r="AQ1818" s="282"/>
      <c r="AR1818" s="282"/>
      <c r="AT1818" s="283"/>
      <c r="AU1818" s="283"/>
      <c r="AV1818" s="283"/>
      <c r="AW1818" s="283"/>
      <c r="AY1818" s="283"/>
      <c r="AZ1818" s="282"/>
      <c r="BA1818" s="283"/>
      <c r="BB1818" s="282"/>
      <c r="BC1818" s="282"/>
      <c r="BD1818" s="282"/>
      <c r="BE1818" s="283"/>
      <c r="BG1818" s="282"/>
      <c r="BH1818" s="282"/>
      <c r="BI1818" s="282"/>
      <c r="BL1818" s="421"/>
      <c r="BM1818" s="424"/>
      <c r="BN1818" s="424"/>
      <c r="BO1818" s="424"/>
      <c r="BP1818" s="424"/>
      <c r="BQ1818" s="421"/>
      <c r="BR1818" s="421"/>
      <c r="BV1818" s="282"/>
      <c r="BW1818" s="283"/>
      <c r="BY1818" s="283"/>
      <c r="BZ1818" s="283"/>
      <c r="CA1818" s="283"/>
      <c r="CB1818" s="282"/>
      <c r="CC1818" s="282"/>
      <c r="CD1818" s="282"/>
      <c r="CE1818" s="282"/>
      <c r="CG1818" s="427"/>
      <c r="CH1818" s="402"/>
      <c r="CI1818" s="424"/>
      <c r="CJ1818" s="282"/>
      <c r="CK1818" s="282"/>
      <c r="CL1818" s="283"/>
      <c r="CM1818" s="283"/>
      <c r="CP1818" s="282"/>
      <c r="DC1818" s="282"/>
      <c r="DD1818" s="282"/>
      <c r="DE1818" s="282"/>
      <c r="DF1818" s="282"/>
      <c r="DG1818" s="282"/>
      <c r="DH1818" s="282"/>
      <c r="DI1818" s="282"/>
      <c r="DJ1818" s="282"/>
      <c r="EF1818" s="495" t="str">
        <f>""&amp;(MID(数据表!AZ1818,1,MIN(FIND({"(";"（"},数据表!AZ1818&amp;"(（",1)-1)))&amp;""</f>
        <v/>
      </c>
      <c r="EG1818" s="495" t="str">
        <f>""&amp;(MID(数据表!AZ1818,1,MIN(FIND({0;1;2;3;4;5;6;7;8;9},数据表!AZ1818&amp;"1234567890",1)-1)))&amp;""</f>
        <v/>
      </c>
    </row>
    <row r="1819" spans="2:137" s="310" customFormat="1" ht="12" customHeight="1">
      <c r="B1819" s="286"/>
      <c r="C1819" s="286"/>
      <c r="D1819" s="286"/>
      <c r="E1819" s="479"/>
      <c r="F1819" s="282"/>
      <c r="G1819" s="283"/>
      <c r="H1819" s="421"/>
      <c r="I1819" s="421"/>
      <c r="J1819" s="283"/>
      <c r="K1819" s="421"/>
      <c r="L1819" s="282"/>
      <c r="N1819" s="282"/>
      <c r="S1819" s="282"/>
      <c r="T1819" s="283"/>
      <c r="U1819" s="283"/>
      <c r="V1819" s="283"/>
      <c r="W1819" s="283"/>
      <c r="X1819" s="283"/>
      <c r="Y1819" s="282"/>
      <c r="Z1819" s="282"/>
      <c r="AA1819" s="283"/>
      <c r="AB1819" s="282"/>
      <c r="AC1819" s="282"/>
      <c r="AD1819" s="282"/>
      <c r="AE1819" s="282"/>
      <c r="AF1819" s="283"/>
      <c r="AG1819" s="402"/>
      <c r="AH1819" s="283"/>
      <c r="AI1819" s="283"/>
      <c r="AJ1819" s="283"/>
      <c r="AK1819" s="283"/>
      <c r="AL1819" s="283"/>
      <c r="AM1819" s="282"/>
      <c r="AN1819" s="282"/>
      <c r="AO1819" s="282"/>
      <c r="AP1819" s="282"/>
      <c r="AQ1819" s="282"/>
      <c r="AR1819" s="282"/>
      <c r="AT1819" s="283"/>
      <c r="AU1819" s="283"/>
      <c r="AV1819" s="283"/>
      <c r="AW1819" s="283"/>
      <c r="AY1819" s="283"/>
      <c r="AZ1819" s="282"/>
      <c r="BA1819" s="283"/>
      <c r="BB1819" s="282"/>
      <c r="BC1819" s="282"/>
      <c r="BD1819" s="282"/>
      <c r="BE1819" s="283"/>
      <c r="BG1819" s="282"/>
      <c r="BH1819" s="282"/>
      <c r="BI1819" s="282"/>
      <c r="BL1819" s="421"/>
      <c r="BM1819" s="424"/>
      <c r="BN1819" s="424"/>
      <c r="BO1819" s="424"/>
      <c r="BP1819" s="424"/>
      <c r="BQ1819" s="421"/>
      <c r="BR1819" s="421"/>
      <c r="BV1819" s="282"/>
      <c r="BW1819" s="283"/>
      <c r="BY1819" s="283"/>
      <c r="BZ1819" s="283"/>
      <c r="CA1819" s="283"/>
      <c r="CB1819" s="282"/>
      <c r="CC1819" s="282"/>
      <c r="CD1819" s="282"/>
      <c r="CE1819" s="282"/>
      <c r="CG1819" s="427"/>
      <c r="CH1819" s="402"/>
      <c r="CI1819" s="424"/>
      <c r="CJ1819" s="282"/>
      <c r="CK1819" s="282"/>
      <c r="CL1819" s="283"/>
      <c r="CM1819" s="283"/>
      <c r="CP1819" s="282"/>
      <c r="DC1819" s="282"/>
      <c r="DD1819" s="282"/>
      <c r="DE1819" s="282"/>
      <c r="DF1819" s="282"/>
      <c r="DG1819" s="282"/>
      <c r="DH1819" s="282"/>
      <c r="DI1819" s="282"/>
      <c r="DJ1819" s="282"/>
      <c r="EF1819" s="495" t="str">
        <f>""&amp;(MID(数据表!AZ1819,1,MIN(FIND({"(";"（"},数据表!AZ1819&amp;"(（",1)-1)))&amp;""</f>
        <v/>
      </c>
      <c r="EG1819" s="495" t="str">
        <f>""&amp;(MID(数据表!AZ1819,1,MIN(FIND({0;1;2;3;4;5;6;7;8;9},数据表!AZ1819&amp;"1234567890",1)-1)))&amp;""</f>
        <v/>
      </c>
    </row>
    <row r="1820" spans="2:137" s="310" customFormat="1" ht="12" customHeight="1">
      <c r="B1820" s="286"/>
      <c r="C1820" s="286"/>
      <c r="D1820" s="286"/>
      <c r="E1820" s="479"/>
      <c r="F1820" s="282"/>
      <c r="G1820" s="283"/>
      <c r="H1820" s="421"/>
      <c r="I1820" s="421"/>
      <c r="J1820" s="283"/>
      <c r="K1820" s="421"/>
      <c r="L1820" s="282"/>
      <c r="N1820" s="282"/>
      <c r="S1820" s="282"/>
      <c r="T1820" s="283"/>
      <c r="U1820" s="283"/>
      <c r="V1820" s="283"/>
      <c r="W1820" s="283"/>
      <c r="X1820" s="283"/>
      <c r="Y1820" s="282"/>
      <c r="Z1820" s="282"/>
      <c r="AA1820" s="283"/>
      <c r="AB1820" s="282"/>
      <c r="AC1820" s="282"/>
      <c r="AD1820" s="282"/>
      <c r="AE1820" s="282"/>
      <c r="AF1820" s="283"/>
      <c r="AG1820" s="402"/>
      <c r="AH1820" s="283"/>
      <c r="AI1820" s="283"/>
      <c r="AJ1820" s="283"/>
      <c r="AK1820" s="283"/>
      <c r="AL1820" s="283"/>
      <c r="AM1820" s="282"/>
      <c r="AN1820" s="282"/>
      <c r="AO1820" s="282"/>
      <c r="AP1820" s="282"/>
      <c r="AQ1820" s="282"/>
      <c r="AR1820" s="282"/>
      <c r="AT1820" s="283"/>
      <c r="AU1820" s="283"/>
      <c r="AV1820" s="283"/>
      <c r="AW1820" s="283"/>
      <c r="AY1820" s="283"/>
      <c r="AZ1820" s="282"/>
      <c r="BA1820" s="283"/>
      <c r="BB1820" s="282"/>
      <c r="BC1820" s="282"/>
      <c r="BD1820" s="282"/>
      <c r="BE1820" s="283"/>
      <c r="BG1820" s="282"/>
      <c r="BH1820" s="282"/>
      <c r="BI1820" s="282"/>
      <c r="BL1820" s="421"/>
      <c r="BM1820" s="424"/>
      <c r="BN1820" s="424"/>
      <c r="BO1820" s="424"/>
      <c r="BP1820" s="424"/>
      <c r="BQ1820" s="421"/>
      <c r="BR1820" s="421"/>
      <c r="BV1820" s="282"/>
      <c r="BW1820" s="283"/>
      <c r="BY1820" s="283"/>
      <c r="BZ1820" s="283"/>
      <c r="CA1820" s="283"/>
      <c r="CB1820" s="282"/>
      <c r="CC1820" s="282"/>
      <c r="CD1820" s="282"/>
      <c r="CE1820" s="282"/>
      <c r="CG1820" s="427"/>
      <c r="CH1820" s="402"/>
      <c r="CI1820" s="424"/>
      <c r="CJ1820" s="282"/>
      <c r="CK1820" s="282"/>
      <c r="CL1820" s="283"/>
      <c r="CM1820" s="283"/>
      <c r="CP1820" s="282"/>
      <c r="DC1820" s="282"/>
      <c r="DD1820" s="282"/>
      <c r="DE1820" s="282"/>
      <c r="DF1820" s="282"/>
      <c r="DG1820" s="282"/>
      <c r="DH1820" s="282"/>
      <c r="DI1820" s="282"/>
      <c r="DJ1820" s="282"/>
      <c r="EF1820" s="495" t="str">
        <f>""&amp;(MID(数据表!AZ1820,1,MIN(FIND({"(";"（"},数据表!AZ1820&amp;"(（",1)-1)))&amp;""</f>
        <v/>
      </c>
      <c r="EG1820" s="495" t="str">
        <f>""&amp;(MID(数据表!AZ1820,1,MIN(FIND({0;1;2;3;4;5;6;7;8;9},数据表!AZ1820&amp;"1234567890",1)-1)))&amp;""</f>
        <v/>
      </c>
    </row>
    <row r="1821" spans="2:137" s="310" customFormat="1" ht="12" customHeight="1">
      <c r="B1821" s="286"/>
      <c r="C1821" s="286"/>
      <c r="D1821" s="286"/>
      <c r="E1821" s="479"/>
      <c r="F1821" s="282"/>
      <c r="G1821" s="283"/>
      <c r="H1821" s="421"/>
      <c r="I1821" s="421"/>
      <c r="J1821" s="283"/>
      <c r="K1821" s="421"/>
      <c r="L1821" s="282"/>
      <c r="N1821" s="282"/>
      <c r="S1821" s="282"/>
      <c r="T1821" s="283"/>
      <c r="U1821" s="283"/>
      <c r="V1821" s="283"/>
      <c r="W1821" s="283"/>
      <c r="X1821" s="283"/>
      <c r="Y1821" s="282"/>
      <c r="Z1821" s="282"/>
      <c r="AA1821" s="283"/>
      <c r="AB1821" s="282"/>
      <c r="AC1821" s="282"/>
      <c r="AD1821" s="282"/>
      <c r="AE1821" s="282"/>
      <c r="AF1821" s="283"/>
      <c r="AG1821" s="402"/>
      <c r="AH1821" s="283"/>
      <c r="AI1821" s="283"/>
      <c r="AJ1821" s="283"/>
      <c r="AK1821" s="283"/>
      <c r="AL1821" s="283"/>
      <c r="AM1821" s="282"/>
      <c r="AN1821" s="282"/>
      <c r="AO1821" s="282"/>
      <c r="AP1821" s="282"/>
      <c r="AQ1821" s="282"/>
      <c r="AR1821" s="282"/>
      <c r="AT1821" s="283"/>
      <c r="AU1821" s="283"/>
      <c r="AV1821" s="283"/>
      <c r="AW1821" s="283"/>
      <c r="AY1821" s="283"/>
      <c r="AZ1821" s="282"/>
      <c r="BA1821" s="283"/>
      <c r="BB1821" s="282"/>
      <c r="BC1821" s="282"/>
      <c r="BD1821" s="282"/>
      <c r="BE1821" s="283"/>
      <c r="BG1821" s="282"/>
      <c r="BH1821" s="282"/>
      <c r="BI1821" s="282"/>
      <c r="BL1821" s="421"/>
      <c r="BM1821" s="424"/>
      <c r="BN1821" s="424"/>
      <c r="BO1821" s="424"/>
      <c r="BP1821" s="424"/>
      <c r="BQ1821" s="421"/>
      <c r="BR1821" s="421"/>
      <c r="BV1821" s="282"/>
      <c r="BW1821" s="283"/>
      <c r="BY1821" s="283"/>
      <c r="BZ1821" s="283"/>
      <c r="CA1821" s="283"/>
      <c r="CB1821" s="282"/>
      <c r="CC1821" s="282"/>
      <c r="CD1821" s="282"/>
      <c r="CE1821" s="282"/>
      <c r="CG1821" s="427"/>
      <c r="CH1821" s="402"/>
      <c r="CI1821" s="424"/>
      <c r="CJ1821" s="282"/>
      <c r="CK1821" s="282"/>
      <c r="CL1821" s="283"/>
      <c r="CM1821" s="283"/>
      <c r="CP1821" s="282"/>
      <c r="DC1821" s="282"/>
      <c r="DD1821" s="282"/>
      <c r="DE1821" s="282"/>
      <c r="DF1821" s="282"/>
      <c r="DG1821" s="282"/>
      <c r="DH1821" s="282"/>
      <c r="DI1821" s="282"/>
      <c r="DJ1821" s="282"/>
      <c r="EF1821" s="495" t="str">
        <f>""&amp;(MID(数据表!AZ1821,1,MIN(FIND({"(";"（"},数据表!AZ1821&amp;"(（",1)-1)))&amp;""</f>
        <v/>
      </c>
      <c r="EG1821" s="495" t="str">
        <f>""&amp;(MID(数据表!AZ1821,1,MIN(FIND({0;1;2;3;4;5;6;7;8;9},数据表!AZ1821&amp;"1234567890",1)-1)))&amp;""</f>
        <v/>
      </c>
    </row>
    <row r="1822" spans="2:137" s="310" customFormat="1" ht="12" customHeight="1">
      <c r="B1822" s="286"/>
      <c r="C1822" s="286"/>
      <c r="D1822" s="286"/>
      <c r="E1822" s="479"/>
      <c r="F1822" s="282"/>
      <c r="G1822" s="283"/>
      <c r="H1822" s="421"/>
      <c r="I1822" s="421"/>
      <c r="J1822" s="283"/>
      <c r="K1822" s="421"/>
      <c r="L1822" s="282"/>
      <c r="N1822" s="282"/>
      <c r="S1822" s="282"/>
      <c r="T1822" s="283"/>
      <c r="U1822" s="283"/>
      <c r="V1822" s="283"/>
      <c r="W1822" s="283"/>
      <c r="X1822" s="283"/>
      <c r="Y1822" s="282"/>
      <c r="Z1822" s="282"/>
      <c r="AA1822" s="283"/>
      <c r="AB1822" s="282"/>
      <c r="AC1822" s="282"/>
      <c r="AD1822" s="282"/>
      <c r="AE1822" s="282"/>
      <c r="AF1822" s="283"/>
      <c r="AG1822" s="402"/>
      <c r="AH1822" s="283"/>
      <c r="AI1822" s="283"/>
      <c r="AJ1822" s="283"/>
      <c r="AK1822" s="283"/>
      <c r="AL1822" s="283"/>
      <c r="AM1822" s="282"/>
      <c r="AN1822" s="282"/>
      <c r="AO1822" s="282"/>
      <c r="AP1822" s="282"/>
      <c r="AQ1822" s="282"/>
      <c r="AR1822" s="282"/>
      <c r="AT1822" s="283"/>
      <c r="AU1822" s="283"/>
      <c r="AV1822" s="283"/>
      <c r="AW1822" s="283"/>
      <c r="AY1822" s="283"/>
      <c r="AZ1822" s="282"/>
      <c r="BA1822" s="283"/>
      <c r="BB1822" s="282"/>
      <c r="BC1822" s="282"/>
      <c r="BD1822" s="282"/>
      <c r="BE1822" s="283"/>
      <c r="BG1822" s="282"/>
      <c r="BH1822" s="282"/>
      <c r="BI1822" s="282"/>
      <c r="BL1822" s="421"/>
      <c r="BM1822" s="424"/>
      <c r="BN1822" s="424"/>
      <c r="BO1822" s="424"/>
      <c r="BP1822" s="424"/>
      <c r="BQ1822" s="421"/>
      <c r="BR1822" s="421"/>
      <c r="BV1822" s="282"/>
      <c r="BW1822" s="283"/>
      <c r="BY1822" s="283"/>
      <c r="BZ1822" s="283"/>
      <c r="CA1822" s="283"/>
      <c r="CB1822" s="282"/>
      <c r="CC1822" s="282"/>
      <c r="CD1822" s="282"/>
      <c r="CE1822" s="282"/>
      <c r="CG1822" s="427"/>
      <c r="CH1822" s="402"/>
      <c r="CI1822" s="424"/>
      <c r="CJ1822" s="282"/>
      <c r="CK1822" s="282"/>
      <c r="CL1822" s="283"/>
      <c r="CM1822" s="283"/>
      <c r="CP1822" s="282"/>
      <c r="DC1822" s="282"/>
      <c r="DD1822" s="282"/>
      <c r="DE1822" s="282"/>
      <c r="DF1822" s="282"/>
      <c r="DG1822" s="282"/>
      <c r="DH1822" s="282"/>
      <c r="DI1822" s="282"/>
      <c r="DJ1822" s="282"/>
      <c r="EF1822" s="495" t="str">
        <f>""&amp;(MID(数据表!AZ1822,1,MIN(FIND({"(";"（"},数据表!AZ1822&amp;"(（",1)-1)))&amp;""</f>
        <v/>
      </c>
      <c r="EG1822" s="495" t="str">
        <f>""&amp;(MID(数据表!AZ1822,1,MIN(FIND({0;1;2;3;4;5;6;7;8;9},数据表!AZ1822&amp;"1234567890",1)-1)))&amp;""</f>
        <v/>
      </c>
    </row>
    <row r="1823" spans="2:137" s="310" customFormat="1" ht="12" customHeight="1">
      <c r="B1823" s="286"/>
      <c r="C1823" s="286"/>
      <c r="D1823" s="286"/>
      <c r="E1823" s="479"/>
      <c r="F1823" s="282"/>
      <c r="G1823" s="283"/>
      <c r="H1823" s="421"/>
      <c r="I1823" s="421"/>
      <c r="J1823" s="283"/>
      <c r="K1823" s="421"/>
      <c r="L1823" s="282"/>
      <c r="N1823" s="282"/>
      <c r="S1823" s="282"/>
      <c r="T1823" s="283"/>
      <c r="U1823" s="283"/>
      <c r="V1823" s="283"/>
      <c r="W1823" s="283"/>
      <c r="X1823" s="283"/>
      <c r="Y1823" s="282"/>
      <c r="Z1823" s="282"/>
      <c r="AA1823" s="283"/>
      <c r="AB1823" s="282"/>
      <c r="AC1823" s="282"/>
      <c r="AD1823" s="282"/>
      <c r="AE1823" s="282"/>
      <c r="AF1823" s="283"/>
      <c r="AG1823" s="402"/>
      <c r="AH1823" s="283"/>
      <c r="AI1823" s="283"/>
      <c r="AJ1823" s="283"/>
      <c r="AK1823" s="283"/>
      <c r="AL1823" s="283"/>
      <c r="AM1823" s="282"/>
      <c r="AN1823" s="282"/>
      <c r="AO1823" s="282"/>
      <c r="AP1823" s="282"/>
      <c r="AQ1823" s="282"/>
      <c r="AR1823" s="282"/>
      <c r="AT1823" s="283"/>
      <c r="AU1823" s="283"/>
      <c r="AV1823" s="283"/>
      <c r="AW1823" s="283"/>
      <c r="AY1823" s="283"/>
      <c r="AZ1823" s="282"/>
      <c r="BA1823" s="283"/>
      <c r="BB1823" s="282"/>
      <c r="BC1823" s="282"/>
      <c r="BD1823" s="282"/>
      <c r="BE1823" s="283"/>
      <c r="BG1823" s="282"/>
      <c r="BH1823" s="282"/>
      <c r="BI1823" s="282"/>
      <c r="BL1823" s="421"/>
      <c r="BM1823" s="424"/>
      <c r="BN1823" s="424"/>
      <c r="BO1823" s="424"/>
      <c r="BP1823" s="424"/>
      <c r="BQ1823" s="421"/>
      <c r="BR1823" s="421"/>
      <c r="BV1823" s="282"/>
      <c r="BW1823" s="283"/>
      <c r="BY1823" s="283"/>
      <c r="BZ1823" s="283"/>
      <c r="CA1823" s="283"/>
      <c r="CB1823" s="282"/>
      <c r="CC1823" s="282"/>
      <c r="CD1823" s="282"/>
      <c r="CE1823" s="282"/>
      <c r="CG1823" s="427"/>
      <c r="CH1823" s="402"/>
      <c r="CI1823" s="424"/>
      <c r="CJ1823" s="282"/>
      <c r="CK1823" s="282"/>
      <c r="CL1823" s="283"/>
      <c r="CM1823" s="283"/>
      <c r="CP1823" s="282"/>
      <c r="DC1823" s="282"/>
      <c r="DD1823" s="282"/>
      <c r="DE1823" s="282"/>
      <c r="DF1823" s="282"/>
      <c r="DG1823" s="282"/>
      <c r="DH1823" s="282"/>
      <c r="DI1823" s="282"/>
      <c r="DJ1823" s="282"/>
      <c r="EF1823" s="495" t="str">
        <f>""&amp;(MID(数据表!AZ1823,1,MIN(FIND({"(";"（"},数据表!AZ1823&amp;"(（",1)-1)))&amp;""</f>
        <v/>
      </c>
      <c r="EG1823" s="495" t="str">
        <f>""&amp;(MID(数据表!AZ1823,1,MIN(FIND({0;1;2;3;4;5;6;7;8;9},数据表!AZ1823&amp;"1234567890",1)-1)))&amp;""</f>
        <v/>
      </c>
    </row>
    <row r="1824" spans="2:137" s="310" customFormat="1" ht="12" customHeight="1">
      <c r="B1824" s="286"/>
      <c r="C1824" s="286"/>
      <c r="D1824" s="286"/>
      <c r="E1824" s="479"/>
      <c r="F1824" s="282"/>
      <c r="G1824" s="283"/>
      <c r="H1824" s="421"/>
      <c r="I1824" s="421"/>
      <c r="J1824" s="283"/>
      <c r="K1824" s="421"/>
      <c r="L1824" s="282"/>
      <c r="N1824" s="282"/>
      <c r="S1824" s="282"/>
      <c r="T1824" s="283"/>
      <c r="U1824" s="283"/>
      <c r="V1824" s="283"/>
      <c r="W1824" s="283"/>
      <c r="X1824" s="283"/>
      <c r="Y1824" s="282"/>
      <c r="Z1824" s="282"/>
      <c r="AA1824" s="283"/>
      <c r="AB1824" s="282"/>
      <c r="AC1824" s="282"/>
      <c r="AD1824" s="282"/>
      <c r="AE1824" s="282"/>
      <c r="AF1824" s="283"/>
      <c r="AG1824" s="402"/>
      <c r="AH1824" s="283"/>
      <c r="AI1824" s="283"/>
      <c r="AJ1824" s="283"/>
      <c r="AK1824" s="283"/>
      <c r="AL1824" s="283"/>
      <c r="AM1824" s="282"/>
      <c r="AN1824" s="282"/>
      <c r="AO1824" s="282"/>
      <c r="AP1824" s="282"/>
      <c r="AQ1824" s="282"/>
      <c r="AR1824" s="282"/>
      <c r="AT1824" s="283"/>
      <c r="AU1824" s="283"/>
      <c r="AV1824" s="283"/>
      <c r="AW1824" s="283"/>
      <c r="AY1824" s="283"/>
      <c r="AZ1824" s="282"/>
      <c r="BA1824" s="283"/>
      <c r="BB1824" s="282"/>
      <c r="BC1824" s="282"/>
      <c r="BD1824" s="282"/>
      <c r="BE1824" s="283"/>
      <c r="BG1824" s="282"/>
      <c r="BH1824" s="282"/>
      <c r="BI1824" s="282"/>
      <c r="BL1824" s="421"/>
      <c r="BM1824" s="424"/>
      <c r="BN1824" s="424"/>
      <c r="BO1824" s="424"/>
      <c r="BP1824" s="424"/>
      <c r="BQ1824" s="421"/>
      <c r="BR1824" s="421"/>
      <c r="BV1824" s="282"/>
      <c r="BW1824" s="283"/>
      <c r="BY1824" s="283"/>
      <c r="BZ1824" s="283"/>
      <c r="CA1824" s="283"/>
      <c r="CB1824" s="282"/>
      <c r="CC1824" s="282"/>
      <c r="CD1824" s="282"/>
      <c r="CE1824" s="282"/>
      <c r="CG1824" s="427"/>
      <c r="CH1824" s="402"/>
      <c r="CI1824" s="424"/>
      <c r="CJ1824" s="282"/>
      <c r="CK1824" s="282"/>
      <c r="CL1824" s="283"/>
      <c r="CM1824" s="283"/>
      <c r="CP1824" s="282"/>
      <c r="DC1824" s="282"/>
      <c r="DD1824" s="282"/>
      <c r="DE1824" s="282"/>
      <c r="DF1824" s="282"/>
      <c r="DG1824" s="282"/>
      <c r="DH1824" s="282"/>
      <c r="DI1824" s="282"/>
      <c r="DJ1824" s="282"/>
      <c r="EF1824" s="495" t="str">
        <f>""&amp;(MID(数据表!AZ1824,1,MIN(FIND({"(";"（"},数据表!AZ1824&amp;"(（",1)-1)))&amp;""</f>
        <v/>
      </c>
      <c r="EG1824" s="495" t="str">
        <f>""&amp;(MID(数据表!AZ1824,1,MIN(FIND({0;1;2;3;4;5;6;7;8;9},数据表!AZ1824&amp;"1234567890",1)-1)))&amp;""</f>
        <v/>
      </c>
    </row>
    <row r="1825" spans="2:137" s="310" customFormat="1" ht="12" customHeight="1">
      <c r="B1825" s="286"/>
      <c r="C1825" s="286"/>
      <c r="D1825" s="286"/>
      <c r="E1825" s="479"/>
      <c r="F1825" s="282"/>
      <c r="G1825" s="283"/>
      <c r="H1825" s="421"/>
      <c r="I1825" s="421"/>
      <c r="J1825" s="283"/>
      <c r="K1825" s="421"/>
      <c r="L1825" s="282"/>
      <c r="N1825" s="282"/>
      <c r="S1825" s="282"/>
      <c r="T1825" s="283"/>
      <c r="U1825" s="283"/>
      <c r="V1825" s="283"/>
      <c r="W1825" s="283"/>
      <c r="X1825" s="283"/>
      <c r="Y1825" s="282"/>
      <c r="Z1825" s="282"/>
      <c r="AA1825" s="283"/>
      <c r="AB1825" s="282"/>
      <c r="AC1825" s="282"/>
      <c r="AD1825" s="282"/>
      <c r="AE1825" s="282"/>
      <c r="AF1825" s="283"/>
      <c r="AG1825" s="402"/>
      <c r="AH1825" s="283"/>
      <c r="AI1825" s="283"/>
      <c r="AJ1825" s="283"/>
      <c r="AK1825" s="283"/>
      <c r="AL1825" s="283"/>
      <c r="AM1825" s="282"/>
      <c r="AN1825" s="282"/>
      <c r="AO1825" s="282"/>
      <c r="AP1825" s="282"/>
      <c r="AQ1825" s="282"/>
      <c r="AR1825" s="282"/>
      <c r="AT1825" s="283"/>
      <c r="AU1825" s="283"/>
      <c r="AV1825" s="283"/>
      <c r="AW1825" s="283"/>
      <c r="AY1825" s="283"/>
      <c r="AZ1825" s="282"/>
      <c r="BA1825" s="283"/>
      <c r="BB1825" s="282"/>
      <c r="BC1825" s="282"/>
      <c r="BD1825" s="282"/>
      <c r="BE1825" s="283"/>
      <c r="BG1825" s="282"/>
      <c r="BH1825" s="282"/>
      <c r="BI1825" s="282"/>
      <c r="BL1825" s="421"/>
      <c r="BM1825" s="424"/>
      <c r="BN1825" s="424"/>
      <c r="BO1825" s="424"/>
      <c r="BP1825" s="424"/>
      <c r="BQ1825" s="421"/>
      <c r="BR1825" s="421"/>
      <c r="BV1825" s="282"/>
      <c r="BW1825" s="283"/>
      <c r="BY1825" s="283"/>
      <c r="BZ1825" s="283"/>
      <c r="CA1825" s="283"/>
      <c r="CB1825" s="282"/>
      <c r="CC1825" s="282"/>
      <c r="CD1825" s="282"/>
      <c r="CE1825" s="282"/>
      <c r="CG1825" s="427"/>
      <c r="CH1825" s="402"/>
      <c r="CI1825" s="424"/>
      <c r="CJ1825" s="282"/>
      <c r="CK1825" s="282"/>
      <c r="CL1825" s="283"/>
      <c r="CM1825" s="283"/>
      <c r="CP1825" s="282"/>
      <c r="DC1825" s="282"/>
      <c r="DD1825" s="282"/>
      <c r="DE1825" s="282"/>
      <c r="DF1825" s="282"/>
      <c r="DG1825" s="282"/>
      <c r="DH1825" s="282"/>
      <c r="DI1825" s="282"/>
      <c r="DJ1825" s="282"/>
      <c r="EF1825" s="495" t="str">
        <f>""&amp;(MID(数据表!AZ1825,1,MIN(FIND({"(";"（"},数据表!AZ1825&amp;"(（",1)-1)))&amp;""</f>
        <v/>
      </c>
      <c r="EG1825" s="495" t="str">
        <f>""&amp;(MID(数据表!AZ1825,1,MIN(FIND({0;1;2;3;4;5;6;7;8;9},数据表!AZ1825&amp;"1234567890",1)-1)))&amp;""</f>
        <v/>
      </c>
    </row>
    <row r="1826" spans="2:137" s="310" customFormat="1" ht="12" customHeight="1">
      <c r="B1826" s="286"/>
      <c r="C1826" s="286"/>
      <c r="D1826" s="286"/>
      <c r="E1826" s="479"/>
      <c r="F1826" s="282"/>
      <c r="G1826" s="283"/>
      <c r="H1826" s="421"/>
      <c r="I1826" s="421"/>
      <c r="J1826" s="283"/>
      <c r="K1826" s="421"/>
      <c r="L1826" s="282"/>
      <c r="N1826" s="282"/>
      <c r="S1826" s="282"/>
      <c r="T1826" s="283"/>
      <c r="U1826" s="283"/>
      <c r="V1826" s="283"/>
      <c r="W1826" s="283"/>
      <c r="X1826" s="283"/>
      <c r="Y1826" s="282"/>
      <c r="Z1826" s="282"/>
      <c r="AA1826" s="283"/>
      <c r="AB1826" s="282"/>
      <c r="AC1826" s="282"/>
      <c r="AD1826" s="282"/>
      <c r="AE1826" s="282"/>
      <c r="AF1826" s="283"/>
      <c r="AG1826" s="402"/>
      <c r="AH1826" s="283"/>
      <c r="AI1826" s="283"/>
      <c r="AJ1826" s="283"/>
      <c r="AK1826" s="283"/>
      <c r="AL1826" s="283"/>
      <c r="AM1826" s="282"/>
      <c r="AN1826" s="282"/>
      <c r="AO1826" s="282"/>
      <c r="AP1826" s="282"/>
      <c r="AQ1826" s="282"/>
      <c r="AR1826" s="282"/>
      <c r="AT1826" s="283"/>
      <c r="AU1826" s="283"/>
      <c r="AV1826" s="283"/>
      <c r="AW1826" s="283"/>
      <c r="AY1826" s="283"/>
      <c r="AZ1826" s="282"/>
      <c r="BA1826" s="283"/>
      <c r="BB1826" s="282"/>
      <c r="BC1826" s="282"/>
      <c r="BD1826" s="282"/>
      <c r="BE1826" s="283"/>
      <c r="BG1826" s="282"/>
      <c r="BH1826" s="282"/>
      <c r="BI1826" s="282"/>
      <c r="BL1826" s="421"/>
      <c r="BM1826" s="424"/>
      <c r="BN1826" s="424"/>
      <c r="BO1826" s="424"/>
      <c r="BP1826" s="424"/>
      <c r="BQ1826" s="421"/>
      <c r="BR1826" s="421"/>
      <c r="BV1826" s="282"/>
      <c r="BW1826" s="283"/>
      <c r="BY1826" s="283"/>
      <c r="BZ1826" s="283"/>
      <c r="CA1826" s="283"/>
      <c r="CB1826" s="282"/>
      <c r="CC1826" s="282"/>
      <c r="CD1826" s="282"/>
      <c r="CE1826" s="282"/>
      <c r="CG1826" s="427"/>
      <c r="CH1826" s="402"/>
      <c r="CI1826" s="424"/>
      <c r="CJ1826" s="282"/>
      <c r="CK1826" s="282"/>
      <c r="CL1826" s="283"/>
      <c r="CM1826" s="283"/>
      <c r="CP1826" s="282"/>
      <c r="DC1826" s="282"/>
      <c r="DD1826" s="282"/>
      <c r="DE1826" s="282"/>
      <c r="DF1826" s="282"/>
      <c r="DG1826" s="282"/>
      <c r="DH1826" s="282"/>
      <c r="DI1826" s="282"/>
      <c r="DJ1826" s="282"/>
      <c r="EF1826" s="495" t="str">
        <f>""&amp;(MID(数据表!AZ1826,1,MIN(FIND({"(";"（"},数据表!AZ1826&amp;"(（",1)-1)))&amp;""</f>
        <v/>
      </c>
      <c r="EG1826" s="495" t="str">
        <f>""&amp;(MID(数据表!AZ1826,1,MIN(FIND({0;1;2;3;4;5;6;7;8;9},数据表!AZ1826&amp;"1234567890",1)-1)))&amp;""</f>
        <v/>
      </c>
    </row>
    <row r="1827" spans="2:137" s="310" customFormat="1" ht="12" customHeight="1">
      <c r="B1827" s="286"/>
      <c r="C1827" s="286"/>
      <c r="D1827" s="286"/>
      <c r="E1827" s="479"/>
      <c r="F1827" s="282"/>
      <c r="G1827" s="283"/>
      <c r="H1827" s="421"/>
      <c r="I1827" s="421"/>
      <c r="J1827" s="283"/>
      <c r="K1827" s="421"/>
      <c r="L1827" s="282"/>
      <c r="N1827" s="282"/>
      <c r="S1827" s="282"/>
      <c r="T1827" s="283"/>
      <c r="U1827" s="283"/>
      <c r="V1827" s="283"/>
      <c r="W1827" s="283"/>
      <c r="X1827" s="283"/>
      <c r="Y1827" s="282"/>
      <c r="Z1827" s="282"/>
      <c r="AA1827" s="283"/>
      <c r="AB1827" s="282"/>
      <c r="AC1827" s="282"/>
      <c r="AD1827" s="282"/>
      <c r="AE1827" s="282"/>
      <c r="AF1827" s="283"/>
      <c r="AG1827" s="402"/>
      <c r="AH1827" s="283"/>
      <c r="AI1827" s="283"/>
      <c r="AJ1827" s="283"/>
      <c r="AK1827" s="283"/>
      <c r="AL1827" s="283"/>
      <c r="AM1827" s="282"/>
      <c r="AN1827" s="282"/>
      <c r="AO1827" s="282"/>
      <c r="AP1827" s="282"/>
      <c r="AQ1827" s="282"/>
      <c r="AR1827" s="282"/>
      <c r="AT1827" s="283"/>
      <c r="AU1827" s="283"/>
      <c r="AV1827" s="283"/>
      <c r="AW1827" s="283"/>
      <c r="AY1827" s="283"/>
      <c r="AZ1827" s="282"/>
      <c r="BA1827" s="283"/>
      <c r="BB1827" s="282"/>
      <c r="BC1827" s="282"/>
      <c r="BD1827" s="282"/>
      <c r="BE1827" s="283"/>
      <c r="BG1827" s="282"/>
      <c r="BH1827" s="282"/>
      <c r="BI1827" s="282"/>
      <c r="BL1827" s="421"/>
      <c r="BM1827" s="424"/>
      <c r="BN1827" s="424"/>
      <c r="BO1827" s="424"/>
      <c r="BP1827" s="424"/>
      <c r="BQ1827" s="421"/>
      <c r="BR1827" s="421"/>
      <c r="BV1827" s="282"/>
      <c r="BW1827" s="283"/>
      <c r="BY1827" s="283"/>
      <c r="BZ1827" s="283"/>
      <c r="CA1827" s="283"/>
      <c r="CB1827" s="282"/>
      <c r="CC1827" s="282"/>
      <c r="CD1827" s="282"/>
      <c r="CE1827" s="282"/>
      <c r="CG1827" s="427"/>
      <c r="CH1827" s="402"/>
      <c r="CI1827" s="424"/>
      <c r="CJ1827" s="282"/>
      <c r="CK1827" s="282"/>
      <c r="CL1827" s="283"/>
      <c r="CM1827" s="283"/>
      <c r="CP1827" s="282"/>
      <c r="DC1827" s="282"/>
      <c r="DD1827" s="282"/>
      <c r="DE1827" s="282"/>
      <c r="DF1827" s="282"/>
      <c r="DG1827" s="282"/>
      <c r="DH1827" s="282"/>
      <c r="DI1827" s="282"/>
      <c r="DJ1827" s="282"/>
      <c r="EF1827" s="495" t="str">
        <f>""&amp;(MID(数据表!AZ1827,1,MIN(FIND({"(";"（"},数据表!AZ1827&amp;"(（",1)-1)))&amp;""</f>
        <v/>
      </c>
      <c r="EG1827" s="495" t="str">
        <f>""&amp;(MID(数据表!AZ1827,1,MIN(FIND({0;1;2;3;4;5;6;7;8;9},数据表!AZ1827&amp;"1234567890",1)-1)))&amp;""</f>
        <v/>
      </c>
    </row>
    <row r="1828" spans="2:137" s="310" customFormat="1" ht="12" customHeight="1">
      <c r="B1828" s="286"/>
      <c r="C1828" s="286"/>
      <c r="D1828" s="286"/>
      <c r="E1828" s="479"/>
      <c r="F1828" s="282"/>
      <c r="G1828" s="283"/>
      <c r="H1828" s="421"/>
      <c r="I1828" s="421"/>
      <c r="J1828" s="283"/>
      <c r="K1828" s="421"/>
      <c r="L1828" s="282"/>
      <c r="N1828" s="282"/>
      <c r="S1828" s="282"/>
      <c r="T1828" s="283"/>
      <c r="U1828" s="283"/>
      <c r="V1828" s="283"/>
      <c r="W1828" s="283"/>
      <c r="X1828" s="283"/>
      <c r="Y1828" s="282"/>
      <c r="Z1828" s="282"/>
      <c r="AA1828" s="283"/>
      <c r="AB1828" s="282"/>
      <c r="AC1828" s="282"/>
      <c r="AD1828" s="282"/>
      <c r="AE1828" s="282"/>
      <c r="AF1828" s="283"/>
      <c r="AG1828" s="402"/>
      <c r="AH1828" s="283"/>
      <c r="AI1828" s="283"/>
      <c r="AJ1828" s="283"/>
      <c r="AK1828" s="283"/>
      <c r="AL1828" s="283"/>
      <c r="AM1828" s="282"/>
      <c r="AN1828" s="282"/>
      <c r="AO1828" s="282"/>
      <c r="AP1828" s="282"/>
      <c r="AQ1828" s="282"/>
      <c r="AR1828" s="282"/>
      <c r="AT1828" s="283"/>
      <c r="AU1828" s="283"/>
      <c r="AV1828" s="283"/>
      <c r="AW1828" s="283"/>
      <c r="AY1828" s="283"/>
      <c r="AZ1828" s="282"/>
      <c r="BA1828" s="283"/>
      <c r="BB1828" s="282"/>
      <c r="BC1828" s="282"/>
      <c r="BD1828" s="282"/>
      <c r="BE1828" s="283"/>
      <c r="BG1828" s="282"/>
      <c r="BH1828" s="282"/>
      <c r="BI1828" s="282"/>
      <c r="BL1828" s="421"/>
      <c r="BM1828" s="424"/>
      <c r="BN1828" s="424"/>
      <c r="BO1828" s="424"/>
      <c r="BP1828" s="424"/>
      <c r="BQ1828" s="421"/>
      <c r="BR1828" s="421"/>
      <c r="BV1828" s="282"/>
      <c r="BW1828" s="283"/>
      <c r="BY1828" s="283"/>
      <c r="BZ1828" s="283"/>
      <c r="CA1828" s="283"/>
      <c r="CB1828" s="282"/>
      <c r="CC1828" s="282"/>
      <c r="CD1828" s="282"/>
      <c r="CE1828" s="282"/>
      <c r="CG1828" s="427"/>
      <c r="CH1828" s="402"/>
      <c r="CI1828" s="424"/>
      <c r="CJ1828" s="282"/>
      <c r="CK1828" s="282"/>
      <c r="CL1828" s="283"/>
      <c r="CM1828" s="283"/>
      <c r="CP1828" s="282"/>
      <c r="DC1828" s="282"/>
      <c r="DD1828" s="282"/>
      <c r="DE1828" s="282"/>
      <c r="DF1828" s="282"/>
      <c r="DG1828" s="282"/>
      <c r="DH1828" s="282"/>
      <c r="DI1828" s="282"/>
      <c r="DJ1828" s="282"/>
      <c r="EF1828" s="495" t="str">
        <f>""&amp;(MID(数据表!AZ1828,1,MIN(FIND({"(";"（"},数据表!AZ1828&amp;"(（",1)-1)))&amp;""</f>
        <v/>
      </c>
      <c r="EG1828" s="495" t="str">
        <f>""&amp;(MID(数据表!AZ1828,1,MIN(FIND({0;1;2;3;4;5;6;7;8;9},数据表!AZ1828&amp;"1234567890",1)-1)))&amp;""</f>
        <v/>
      </c>
    </row>
    <row r="1829" spans="2:137" s="310" customFormat="1" ht="12" customHeight="1">
      <c r="B1829" s="286"/>
      <c r="C1829" s="286"/>
      <c r="D1829" s="286"/>
      <c r="E1829" s="479"/>
      <c r="F1829" s="282"/>
      <c r="G1829" s="283"/>
      <c r="H1829" s="421"/>
      <c r="I1829" s="421"/>
      <c r="J1829" s="283"/>
      <c r="K1829" s="421"/>
      <c r="L1829" s="282"/>
      <c r="N1829" s="282"/>
      <c r="S1829" s="282"/>
      <c r="T1829" s="283"/>
      <c r="U1829" s="283"/>
      <c r="V1829" s="283"/>
      <c r="W1829" s="283"/>
      <c r="X1829" s="283"/>
      <c r="Y1829" s="282"/>
      <c r="Z1829" s="282"/>
      <c r="AA1829" s="283"/>
      <c r="AB1829" s="282"/>
      <c r="AC1829" s="282"/>
      <c r="AD1829" s="282"/>
      <c r="AE1829" s="282"/>
      <c r="AF1829" s="283"/>
      <c r="AG1829" s="402"/>
      <c r="AH1829" s="283"/>
      <c r="AI1829" s="283"/>
      <c r="AJ1829" s="283"/>
      <c r="AK1829" s="283"/>
      <c r="AL1829" s="283"/>
      <c r="AM1829" s="282"/>
      <c r="AN1829" s="282"/>
      <c r="AO1829" s="282"/>
      <c r="AP1829" s="282"/>
      <c r="AQ1829" s="282"/>
      <c r="AR1829" s="282"/>
      <c r="AT1829" s="283"/>
      <c r="AU1829" s="283"/>
      <c r="AV1829" s="283"/>
      <c r="AW1829" s="283"/>
      <c r="AY1829" s="283"/>
      <c r="AZ1829" s="282"/>
      <c r="BA1829" s="283"/>
      <c r="BB1829" s="282"/>
      <c r="BC1829" s="282"/>
      <c r="BD1829" s="282"/>
      <c r="BE1829" s="283"/>
      <c r="BG1829" s="282"/>
      <c r="BH1829" s="282"/>
      <c r="BI1829" s="282"/>
      <c r="BL1829" s="421"/>
      <c r="BM1829" s="424"/>
      <c r="BN1829" s="424"/>
      <c r="BO1829" s="424"/>
      <c r="BP1829" s="424"/>
      <c r="BQ1829" s="421"/>
      <c r="BR1829" s="421"/>
      <c r="BV1829" s="282"/>
      <c r="BW1829" s="283"/>
      <c r="BY1829" s="283"/>
      <c r="BZ1829" s="283"/>
      <c r="CA1829" s="283"/>
      <c r="CB1829" s="282"/>
      <c r="CC1829" s="282"/>
      <c r="CD1829" s="282"/>
      <c r="CE1829" s="282"/>
      <c r="CG1829" s="427"/>
      <c r="CH1829" s="402"/>
      <c r="CI1829" s="424"/>
      <c r="CJ1829" s="282"/>
      <c r="CK1829" s="282"/>
      <c r="CL1829" s="283"/>
      <c r="CM1829" s="283"/>
      <c r="CP1829" s="282"/>
      <c r="DC1829" s="282"/>
      <c r="DD1829" s="282"/>
      <c r="DE1829" s="282"/>
      <c r="DF1829" s="282"/>
      <c r="DG1829" s="282"/>
      <c r="DH1829" s="282"/>
      <c r="DI1829" s="282"/>
      <c r="DJ1829" s="282"/>
      <c r="EF1829" s="495" t="str">
        <f>""&amp;(MID(数据表!AZ1829,1,MIN(FIND({"(";"（"},数据表!AZ1829&amp;"(（",1)-1)))&amp;""</f>
        <v/>
      </c>
      <c r="EG1829" s="495" t="str">
        <f>""&amp;(MID(数据表!AZ1829,1,MIN(FIND({0;1;2;3;4;5;6;7;8;9},数据表!AZ1829&amp;"1234567890",1)-1)))&amp;""</f>
        <v/>
      </c>
    </row>
    <row r="1830" spans="2:137" s="310" customFormat="1" ht="12" customHeight="1">
      <c r="B1830" s="286"/>
      <c r="C1830" s="286"/>
      <c r="D1830" s="286"/>
      <c r="E1830" s="479"/>
      <c r="F1830" s="282"/>
      <c r="G1830" s="283"/>
      <c r="H1830" s="421"/>
      <c r="I1830" s="421"/>
      <c r="J1830" s="283"/>
      <c r="K1830" s="421"/>
      <c r="L1830" s="282"/>
      <c r="N1830" s="282"/>
      <c r="S1830" s="282"/>
      <c r="T1830" s="283"/>
      <c r="U1830" s="283"/>
      <c r="V1830" s="283"/>
      <c r="W1830" s="283"/>
      <c r="X1830" s="283"/>
      <c r="Y1830" s="282"/>
      <c r="Z1830" s="282"/>
      <c r="AA1830" s="283"/>
      <c r="AB1830" s="282"/>
      <c r="AC1830" s="282"/>
      <c r="AD1830" s="282"/>
      <c r="AE1830" s="282"/>
      <c r="AF1830" s="283"/>
      <c r="AG1830" s="402"/>
      <c r="AH1830" s="283"/>
      <c r="AI1830" s="283"/>
      <c r="AJ1830" s="283"/>
      <c r="AK1830" s="283"/>
      <c r="AL1830" s="283"/>
      <c r="AM1830" s="282"/>
      <c r="AN1830" s="282"/>
      <c r="AO1830" s="282"/>
      <c r="AP1830" s="282"/>
      <c r="AQ1830" s="282"/>
      <c r="AR1830" s="282"/>
      <c r="AT1830" s="283"/>
      <c r="AU1830" s="283"/>
      <c r="AV1830" s="283"/>
      <c r="AW1830" s="283"/>
      <c r="AY1830" s="283"/>
      <c r="AZ1830" s="282"/>
      <c r="BA1830" s="283"/>
      <c r="BB1830" s="282"/>
      <c r="BC1830" s="282"/>
      <c r="BD1830" s="282"/>
      <c r="BE1830" s="283"/>
      <c r="BG1830" s="282"/>
      <c r="BH1830" s="282"/>
      <c r="BI1830" s="282"/>
      <c r="BL1830" s="421"/>
      <c r="BM1830" s="424"/>
      <c r="BN1830" s="424"/>
      <c r="BO1830" s="424"/>
      <c r="BP1830" s="424"/>
      <c r="BQ1830" s="421"/>
      <c r="BR1830" s="421"/>
      <c r="BV1830" s="282"/>
      <c r="BW1830" s="283"/>
      <c r="BY1830" s="283"/>
      <c r="BZ1830" s="283"/>
      <c r="CA1830" s="283"/>
      <c r="CB1830" s="282"/>
      <c r="CC1830" s="282"/>
      <c r="CD1830" s="282"/>
      <c r="CE1830" s="282"/>
      <c r="CG1830" s="427"/>
      <c r="CH1830" s="402"/>
      <c r="CI1830" s="424"/>
      <c r="CJ1830" s="282"/>
      <c r="CK1830" s="282"/>
      <c r="CL1830" s="283"/>
      <c r="CM1830" s="283"/>
      <c r="CP1830" s="282"/>
      <c r="DC1830" s="282"/>
      <c r="DD1830" s="282"/>
      <c r="DE1830" s="282"/>
      <c r="DF1830" s="282"/>
      <c r="DG1830" s="282"/>
      <c r="DH1830" s="282"/>
      <c r="DI1830" s="282"/>
      <c r="DJ1830" s="282"/>
      <c r="EF1830" s="495" t="str">
        <f>""&amp;(MID(数据表!AZ1830,1,MIN(FIND({"(";"（"},数据表!AZ1830&amp;"(（",1)-1)))&amp;""</f>
        <v/>
      </c>
      <c r="EG1830" s="495" t="str">
        <f>""&amp;(MID(数据表!AZ1830,1,MIN(FIND({0;1;2;3;4;5;6;7;8;9},数据表!AZ1830&amp;"1234567890",1)-1)))&amp;""</f>
        <v/>
      </c>
    </row>
    <row r="1831" spans="2:137" s="310" customFormat="1" ht="12" customHeight="1">
      <c r="B1831" s="286"/>
      <c r="C1831" s="286"/>
      <c r="D1831" s="286"/>
      <c r="E1831" s="479"/>
      <c r="F1831" s="282"/>
      <c r="G1831" s="283"/>
      <c r="H1831" s="421"/>
      <c r="I1831" s="421"/>
      <c r="J1831" s="283"/>
      <c r="K1831" s="421"/>
      <c r="L1831" s="282"/>
      <c r="N1831" s="282"/>
      <c r="S1831" s="282"/>
      <c r="T1831" s="283"/>
      <c r="U1831" s="283"/>
      <c r="V1831" s="283"/>
      <c r="W1831" s="283"/>
      <c r="X1831" s="283"/>
      <c r="Y1831" s="282"/>
      <c r="Z1831" s="282"/>
      <c r="AA1831" s="283"/>
      <c r="AB1831" s="282"/>
      <c r="AC1831" s="282"/>
      <c r="AD1831" s="282"/>
      <c r="AE1831" s="282"/>
      <c r="AF1831" s="283"/>
      <c r="AG1831" s="402"/>
      <c r="AH1831" s="283"/>
      <c r="AI1831" s="283"/>
      <c r="AJ1831" s="283"/>
      <c r="AK1831" s="283"/>
      <c r="AL1831" s="283"/>
      <c r="AM1831" s="282"/>
      <c r="AN1831" s="282"/>
      <c r="AO1831" s="282"/>
      <c r="AP1831" s="282"/>
      <c r="AQ1831" s="282"/>
      <c r="AR1831" s="282"/>
      <c r="AT1831" s="283"/>
      <c r="AU1831" s="283"/>
      <c r="AV1831" s="283"/>
      <c r="AW1831" s="283"/>
      <c r="AY1831" s="283"/>
      <c r="AZ1831" s="282"/>
      <c r="BA1831" s="283"/>
      <c r="BB1831" s="282"/>
      <c r="BC1831" s="282"/>
      <c r="BD1831" s="282"/>
      <c r="BE1831" s="283"/>
      <c r="BG1831" s="282"/>
      <c r="BH1831" s="282"/>
      <c r="BI1831" s="282"/>
      <c r="BL1831" s="421"/>
      <c r="BM1831" s="424"/>
      <c r="BN1831" s="424"/>
      <c r="BO1831" s="424"/>
      <c r="BP1831" s="424"/>
      <c r="BQ1831" s="421"/>
      <c r="BR1831" s="421"/>
      <c r="BV1831" s="282"/>
      <c r="BW1831" s="283"/>
      <c r="BY1831" s="283"/>
      <c r="BZ1831" s="283"/>
      <c r="CA1831" s="283"/>
      <c r="CB1831" s="282"/>
      <c r="CC1831" s="282"/>
      <c r="CD1831" s="282"/>
      <c r="CE1831" s="282"/>
      <c r="CG1831" s="427"/>
      <c r="CH1831" s="402"/>
      <c r="CI1831" s="424"/>
      <c r="CJ1831" s="282"/>
      <c r="CK1831" s="282"/>
      <c r="CL1831" s="283"/>
      <c r="CM1831" s="283"/>
      <c r="CP1831" s="282"/>
      <c r="DC1831" s="282"/>
      <c r="DD1831" s="282"/>
      <c r="DE1831" s="282"/>
      <c r="DF1831" s="282"/>
      <c r="DG1831" s="282"/>
      <c r="DH1831" s="282"/>
      <c r="DI1831" s="282"/>
      <c r="DJ1831" s="282"/>
      <c r="EF1831" s="495" t="str">
        <f>""&amp;(MID(数据表!AZ1831,1,MIN(FIND({"(";"（"},数据表!AZ1831&amp;"(（",1)-1)))&amp;""</f>
        <v/>
      </c>
      <c r="EG1831" s="495" t="str">
        <f>""&amp;(MID(数据表!AZ1831,1,MIN(FIND({0;1;2;3;4;5;6;7;8;9},数据表!AZ1831&amp;"1234567890",1)-1)))&amp;""</f>
        <v/>
      </c>
    </row>
    <row r="1832" spans="2:137" s="310" customFormat="1" ht="12" customHeight="1">
      <c r="B1832" s="286"/>
      <c r="C1832" s="286"/>
      <c r="D1832" s="286"/>
      <c r="E1832" s="479"/>
      <c r="F1832" s="282"/>
      <c r="G1832" s="283"/>
      <c r="H1832" s="421"/>
      <c r="I1832" s="421"/>
      <c r="J1832" s="283"/>
      <c r="K1832" s="421"/>
      <c r="L1832" s="282"/>
      <c r="N1832" s="282"/>
      <c r="S1832" s="282"/>
      <c r="T1832" s="283"/>
      <c r="U1832" s="283"/>
      <c r="V1832" s="283"/>
      <c r="W1832" s="283"/>
      <c r="X1832" s="283"/>
      <c r="Y1832" s="282"/>
      <c r="Z1832" s="282"/>
      <c r="AA1832" s="283"/>
      <c r="AB1832" s="282"/>
      <c r="AC1832" s="282"/>
      <c r="AD1832" s="282"/>
      <c r="AE1832" s="282"/>
      <c r="AF1832" s="283"/>
      <c r="AG1832" s="402"/>
      <c r="AH1832" s="283"/>
      <c r="AI1832" s="283"/>
      <c r="AJ1832" s="283"/>
      <c r="AK1832" s="283"/>
      <c r="AL1832" s="283"/>
      <c r="AM1832" s="282"/>
      <c r="AN1832" s="282"/>
      <c r="AO1832" s="282"/>
      <c r="AP1832" s="282"/>
      <c r="AQ1832" s="282"/>
      <c r="AR1832" s="282"/>
      <c r="AT1832" s="283"/>
      <c r="AU1832" s="283"/>
      <c r="AV1832" s="283"/>
      <c r="AW1832" s="283"/>
      <c r="AY1832" s="283"/>
      <c r="AZ1832" s="282"/>
      <c r="BA1832" s="283"/>
      <c r="BB1832" s="282"/>
      <c r="BC1832" s="282"/>
      <c r="BD1832" s="282"/>
      <c r="BE1832" s="283"/>
      <c r="BG1832" s="282"/>
      <c r="BH1832" s="282"/>
      <c r="BI1832" s="282"/>
      <c r="BL1832" s="421"/>
      <c r="BM1832" s="424"/>
      <c r="BN1832" s="424"/>
      <c r="BO1832" s="424"/>
      <c r="BP1832" s="424"/>
      <c r="BQ1832" s="421"/>
      <c r="BR1832" s="421"/>
      <c r="BV1832" s="282"/>
      <c r="BW1832" s="283"/>
      <c r="BY1832" s="283"/>
      <c r="BZ1832" s="283"/>
      <c r="CA1832" s="283"/>
      <c r="CB1832" s="282"/>
      <c r="CC1832" s="282"/>
      <c r="CD1832" s="282"/>
      <c r="CE1832" s="282"/>
      <c r="CG1832" s="427"/>
      <c r="CH1832" s="402"/>
      <c r="CI1832" s="424"/>
      <c r="CJ1832" s="282"/>
      <c r="CK1832" s="282"/>
      <c r="CL1832" s="283"/>
      <c r="CM1832" s="283"/>
      <c r="CP1832" s="282"/>
      <c r="DC1832" s="282"/>
      <c r="DD1832" s="282"/>
      <c r="DE1832" s="282"/>
      <c r="DF1832" s="282"/>
      <c r="DG1832" s="282"/>
      <c r="DH1832" s="282"/>
      <c r="DI1832" s="282"/>
      <c r="DJ1832" s="282"/>
      <c r="EF1832" s="495" t="str">
        <f>""&amp;(MID(数据表!AZ1832,1,MIN(FIND({"(";"（"},数据表!AZ1832&amp;"(（",1)-1)))&amp;""</f>
        <v/>
      </c>
      <c r="EG1832" s="495" t="str">
        <f>""&amp;(MID(数据表!AZ1832,1,MIN(FIND({0;1;2;3;4;5;6;7;8;9},数据表!AZ1832&amp;"1234567890",1)-1)))&amp;""</f>
        <v/>
      </c>
    </row>
    <row r="1833" spans="2:137" s="310" customFormat="1" ht="12" customHeight="1">
      <c r="B1833" s="286"/>
      <c r="C1833" s="286"/>
      <c r="D1833" s="286"/>
      <c r="E1833" s="479"/>
      <c r="F1833" s="282"/>
      <c r="G1833" s="283"/>
      <c r="H1833" s="421"/>
      <c r="I1833" s="421"/>
      <c r="J1833" s="283"/>
      <c r="K1833" s="421"/>
      <c r="L1833" s="282"/>
      <c r="N1833" s="282"/>
      <c r="S1833" s="282"/>
      <c r="T1833" s="283"/>
      <c r="U1833" s="283"/>
      <c r="V1833" s="283"/>
      <c r="W1833" s="283"/>
      <c r="X1833" s="283"/>
      <c r="Y1833" s="282"/>
      <c r="Z1833" s="282"/>
      <c r="AA1833" s="283"/>
      <c r="AB1833" s="282"/>
      <c r="AC1833" s="282"/>
      <c r="AD1833" s="282"/>
      <c r="AE1833" s="282"/>
      <c r="AF1833" s="283"/>
      <c r="AG1833" s="402"/>
      <c r="AH1833" s="283"/>
      <c r="AI1833" s="283"/>
      <c r="AJ1833" s="283"/>
      <c r="AK1833" s="283"/>
      <c r="AL1833" s="283"/>
      <c r="AM1833" s="282"/>
      <c r="AN1833" s="282"/>
      <c r="AO1833" s="282"/>
      <c r="AP1833" s="282"/>
      <c r="AQ1833" s="282"/>
      <c r="AR1833" s="282"/>
      <c r="AT1833" s="283"/>
      <c r="AU1833" s="283"/>
      <c r="AV1833" s="283"/>
      <c r="AW1833" s="283"/>
      <c r="AY1833" s="283"/>
      <c r="AZ1833" s="282"/>
      <c r="BA1833" s="283"/>
      <c r="BB1833" s="282"/>
      <c r="BC1833" s="282"/>
      <c r="BD1833" s="282"/>
      <c r="BE1833" s="283"/>
      <c r="BG1833" s="282"/>
      <c r="BH1833" s="282"/>
      <c r="BI1833" s="282"/>
      <c r="BL1833" s="421"/>
      <c r="BM1833" s="424"/>
      <c r="BN1833" s="424"/>
      <c r="BO1833" s="424"/>
      <c r="BP1833" s="424"/>
      <c r="BQ1833" s="421"/>
      <c r="BR1833" s="421"/>
      <c r="BV1833" s="282"/>
      <c r="BW1833" s="283"/>
      <c r="BY1833" s="283"/>
      <c r="BZ1833" s="283"/>
      <c r="CA1833" s="283"/>
      <c r="CB1833" s="282"/>
      <c r="CC1833" s="282"/>
      <c r="CD1833" s="282"/>
      <c r="CE1833" s="282"/>
      <c r="CG1833" s="427"/>
      <c r="CH1833" s="402"/>
      <c r="CI1833" s="424"/>
      <c r="CJ1833" s="282"/>
      <c r="CK1833" s="282"/>
      <c r="CL1833" s="283"/>
      <c r="CM1833" s="283"/>
      <c r="CP1833" s="282"/>
      <c r="DC1833" s="282"/>
      <c r="DD1833" s="282"/>
      <c r="DE1833" s="282"/>
      <c r="DF1833" s="282"/>
      <c r="DG1833" s="282"/>
      <c r="DH1833" s="282"/>
      <c r="DI1833" s="282"/>
      <c r="DJ1833" s="282"/>
      <c r="EF1833" s="495" t="str">
        <f>""&amp;(MID(数据表!AZ1833,1,MIN(FIND({"(";"（"},数据表!AZ1833&amp;"(（",1)-1)))&amp;""</f>
        <v/>
      </c>
      <c r="EG1833" s="495" t="str">
        <f>""&amp;(MID(数据表!AZ1833,1,MIN(FIND({0;1;2;3;4;5;6;7;8;9},数据表!AZ1833&amp;"1234567890",1)-1)))&amp;""</f>
        <v/>
      </c>
    </row>
    <row r="1834" spans="2:137" s="310" customFormat="1" ht="12" customHeight="1">
      <c r="B1834" s="286"/>
      <c r="C1834" s="286"/>
      <c r="D1834" s="286"/>
      <c r="E1834" s="479"/>
      <c r="F1834" s="282"/>
      <c r="G1834" s="283"/>
      <c r="H1834" s="421"/>
      <c r="I1834" s="421"/>
      <c r="J1834" s="283"/>
      <c r="K1834" s="421"/>
      <c r="L1834" s="282"/>
      <c r="N1834" s="282"/>
      <c r="S1834" s="282"/>
      <c r="T1834" s="283"/>
      <c r="U1834" s="283"/>
      <c r="V1834" s="283"/>
      <c r="W1834" s="283"/>
      <c r="X1834" s="283"/>
      <c r="Y1834" s="282"/>
      <c r="Z1834" s="282"/>
      <c r="AA1834" s="283"/>
      <c r="AB1834" s="282"/>
      <c r="AC1834" s="282"/>
      <c r="AD1834" s="282"/>
      <c r="AE1834" s="282"/>
      <c r="AF1834" s="283"/>
      <c r="AG1834" s="402"/>
      <c r="AH1834" s="283"/>
      <c r="AI1834" s="283"/>
      <c r="AJ1834" s="283"/>
      <c r="AK1834" s="283"/>
      <c r="AL1834" s="283"/>
      <c r="AM1834" s="282"/>
      <c r="AN1834" s="282"/>
      <c r="AO1834" s="282"/>
      <c r="AP1834" s="282"/>
      <c r="AQ1834" s="282"/>
      <c r="AR1834" s="282"/>
      <c r="AT1834" s="283"/>
      <c r="AU1834" s="283"/>
      <c r="AV1834" s="283"/>
      <c r="AW1834" s="283"/>
      <c r="AY1834" s="283"/>
      <c r="AZ1834" s="282"/>
      <c r="BA1834" s="283"/>
      <c r="BB1834" s="282"/>
      <c r="BC1834" s="282"/>
      <c r="BD1834" s="282"/>
      <c r="BE1834" s="283"/>
      <c r="BG1834" s="282"/>
      <c r="BH1834" s="282"/>
      <c r="BI1834" s="282"/>
      <c r="BL1834" s="421"/>
      <c r="BM1834" s="424"/>
      <c r="BN1834" s="424"/>
      <c r="BO1834" s="424"/>
      <c r="BP1834" s="424"/>
      <c r="BQ1834" s="421"/>
      <c r="BR1834" s="421"/>
      <c r="BV1834" s="282"/>
      <c r="BW1834" s="283"/>
      <c r="BY1834" s="283"/>
      <c r="BZ1834" s="283"/>
      <c r="CA1834" s="283"/>
      <c r="CB1834" s="282"/>
      <c r="CC1834" s="282"/>
      <c r="CD1834" s="282"/>
      <c r="CE1834" s="282"/>
      <c r="CG1834" s="427"/>
      <c r="CH1834" s="402"/>
      <c r="CI1834" s="424"/>
      <c r="CJ1834" s="282"/>
      <c r="CK1834" s="282"/>
      <c r="CL1834" s="283"/>
      <c r="CM1834" s="283"/>
      <c r="CP1834" s="282"/>
      <c r="DC1834" s="282"/>
      <c r="DD1834" s="282"/>
      <c r="DE1834" s="282"/>
      <c r="DF1834" s="282"/>
      <c r="DG1834" s="282"/>
      <c r="DH1834" s="282"/>
      <c r="DI1834" s="282"/>
      <c r="DJ1834" s="282"/>
      <c r="EF1834" s="495" t="str">
        <f>""&amp;(MID(数据表!AZ1834,1,MIN(FIND({"(";"（"},数据表!AZ1834&amp;"(（",1)-1)))&amp;""</f>
        <v/>
      </c>
      <c r="EG1834" s="495" t="str">
        <f>""&amp;(MID(数据表!AZ1834,1,MIN(FIND({0;1;2;3;4;5;6;7;8;9},数据表!AZ1834&amp;"1234567890",1)-1)))&amp;""</f>
        <v/>
      </c>
    </row>
    <row r="1835" spans="2:137" s="310" customFormat="1" ht="12" customHeight="1">
      <c r="B1835" s="286"/>
      <c r="C1835" s="286"/>
      <c r="D1835" s="286"/>
      <c r="E1835" s="479"/>
      <c r="F1835" s="282"/>
      <c r="G1835" s="283"/>
      <c r="H1835" s="421"/>
      <c r="I1835" s="421"/>
      <c r="J1835" s="283"/>
      <c r="K1835" s="421"/>
      <c r="L1835" s="282"/>
      <c r="N1835" s="282"/>
      <c r="S1835" s="282"/>
      <c r="T1835" s="283"/>
      <c r="U1835" s="283"/>
      <c r="V1835" s="283"/>
      <c r="W1835" s="283"/>
      <c r="X1835" s="283"/>
      <c r="Y1835" s="282"/>
      <c r="Z1835" s="282"/>
      <c r="AA1835" s="283"/>
      <c r="AB1835" s="282"/>
      <c r="AC1835" s="282"/>
      <c r="AD1835" s="282"/>
      <c r="AE1835" s="282"/>
      <c r="AF1835" s="283"/>
      <c r="AG1835" s="402"/>
      <c r="AH1835" s="283"/>
      <c r="AI1835" s="283"/>
      <c r="AJ1835" s="283"/>
      <c r="AK1835" s="283"/>
      <c r="AL1835" s="283"/>
      <c r="AM1835" s="282"/>
      <c r="AN1835" s="282"/>
      <c r="AO1835" s="282"/>
      <c r="AP1835" s="282"/>
      <c r="AQ1835" s="282"/>
      <c r="AR1835" s="282"/>
      <c r="AT1835" s="283"/>
      <c r="AU1835" s="283"/>
      <c r="AV1835" s="283"/>
      <c r="AW1835" s="283"/>
      <c r="AY1835" s="283"/>
      <c r="AZ1835" s="282"/>
      <c r="BA1835" s="283"/>
      <c r="BB1835" s="282"/>
      <c r="BC1835" s="282"/>
      <c r="BD1835" s="282"/>
      <c r="BE1835" s="283"/>
      <c r="BG1835" s="282"/>
      <c r="BH1835" s="282"/>
      <c r="BI1835" s="282"/>
      <c r="BL1835" s="421"/>
      <c r="BM1835" s="424"/>
      <c r="BN1835" s="424"/>
      <c r="BO1835" s="424"/>
      <c r="BP1835" s="424"/>
      <c r="BQ1835" s="421"/>
      <c r="BR1835" s="421"/>
      <c r="BV1835" s="282"/>
      <c r="BW1835" s="283"/>
      <c r="BY1835" s="283"/>
      <c r="BZ1835" s="283"/>
      <c r="CA1835" s="283"/>
      <c r="CB1835" s="282"/>
      <c r="CC1835" s="282"/>
      <c r="CD1835" s="282"/>
      <c r="CE1835" s="282"/>
      <c r="CG1835" s="427"/>
      <c r="CH1835" s="402"/>
      <c r="CI1835" s="424"/>
      <c r="CJ1835" s="282"/>
      <c r="CK1835" s="282"/>
      <c r="CL1835" s="283"/>
      <c r="CM1835" s="283"/>
      <c r="CP1835" s="282"/>
      <c r="DC1835" s="282"/>
      <c r="DD1835" s="282"/>
      <c r="DE1835" s="282"/>
      <c r="DF1835" s="282"/>
      <c r="DG1835" s="282"/>
      <c r="DH1835" s="282"/>
      <c r="DI1835" s="282"/>
      <c r="DJ1835" s="282"/>
      <c r="EF1835" s="495" t="str">
        <f>""&amp;(MID(数据表!AZ1835,1,MIN(FIND({"(";"（"},数据表!AZ1835&amp;"(（",1)-1)))&amp;""</f>
        <v/>
      </c>
      <c r="EG1835" s="495" t="str">
        <f>""&amp;(MID(数据表!AZ1835,1,MIN(FIND({0;1;2;3;4;5;6;7;8;9},数据表!AZ1835&amp;"1234567890",1)-1)))&amp;""</f>
        <v/>
      </c>
    </row>
    <row r="1836" spans="2:137" s="310" customFormat="1" ht="12" customHeight="1">
      <c r="B1836" s="286"/>
      <c r="C1836" s="286"/>
      <c r="D1836" s="286"/>
      <c r="E1836" s="479"/>
      <c r="F1836" s="282"/>
      <c r="G1836" s="283"/>
      <c r="H1836" s="421"/>
      <c r="I1836" s="421"/>
      <c r="J1836" s="283"/>
      <c r="K1836" s="421"/>
      <c r="L1836" s="282"/>
      <c r="N1836" s="282"/>
      <c r="S1836" s="282"/>
      <c r="T1836" s="283"/>
      <c r="U1836" s="283"/>
      <c r="V1836" s="283"/>
      <c r="W1836" s="283"/>
      <c r="X1836" s="283"/>
      <c r="Y1836" s="282"/>
      <c r="Z1836" s="282"/>
      <c r="AA1836" s="283"/>
      <c r="AB1836" s="282"/>
      <c r="AC1836" s="282"/>
      <c r="AD1836" s="282"/>
      <c r="AE1836" s="282"/>
      <c r="AF1836" s="283"/>
      <c r="AG1836" s="402"/>
      <c r="AH1836" s="283"/>
      <c r="AI1836" s="283"/>
      <c r="AJ1836" s="283"/>
      <c r="AK1836" s="283"/>
      <c r="AL1836" s="283"/>
      <c r="AM1836" s="282"/>
      <c r="AN1836" s="282"/>
      <c r="AO1836" s="282"/>
      <c r="AP1836" s="282"/>
      <c r="AQ1836" s="282"/>
      <c r="AR1836" s="282"/>
      <c r="AT1836" s="283"/>
      <c r="AU1836" s="283"/>
      <c r="AV1836" s="283"/>
      <c r="AW1836" s="283"/>
      <c r="AY1836" s="283"/>
      <c r="AZ1836" s="282"/>
      <c r="BA1836" s="283"/>
      <c r="BB1836" s="282"/>
      <c r="BC1836" s="282"/>
      <c r="BD1836" s="282"/>
      <c r="BE1836" s="283"/>
      <c r="BG1836" s="282"/>
      <c r="BH1836" s="282"/>
      <c r="BI1836" s="282"/>
      <c r="BL1836" s="421"/>
      <c r="BM1836" s="424"/>
      <c r="BN1836" s="424"/>
      <c r="BO1836" s="424"/>
      <c r="BP1836" s="424"/>
      <c r="BQ1836" s="421"/>
      <c r="BR1836" s="421"/>
      <c r="BV1836" s="282"/>
      <c r="BW1836" s="283"/>
      <c r="BY1836" s="283"/>
      <c r="BZ1836" s="283"/>
      <c r="CA1836" s="283"/>
      <c r="CB1836" s="282"/>
      <c r="CC1836" s="282"/>
      <c r="CD1836" s="282"/>
      <c r="CE1836" s="282"/>
      <c r="CG1836" s="427"/>
      <c r="CH1836" s="402"/>
      <c r="CI1836" s="424"/>
      <c r="CJ1836" s="282"/>
      <c r="CK1836" s="282"/>
      <c r="CL1836" s="283"/>
      <c r="CM1836" s="283"/>
      <c r="CP1836" s="282"/>
      <c r="DC1836" s="282"/>
      <c r="DD1836" s="282"/>
      <c r="DE1836" s="282"/>
      <c r="DF1836" s="282"/>
      <c r="DG1836" s="282"/>
      <c r="DH1836" s="282"/>
      <c r="DI1836" s="282"/>
      <c r="DJ1836" s="282"/>
      <c r="EF1836" s="495" t="str">
        <f>""&amp;(MID(数据表!AZ1836,1,MIN(FIND({"(";"（"},数据表!AZ1836&amp;"(（",1)-1)))&amp;""</f>
        <v/>
      </c>
      <c r="EG1836" s="495" t="str">
        <f>""&amp;(MID(数据表!AZ1836,1,MIN(FIND({0;1;2;3;4;5;6;7;8;9},数据表!AZ1836&amp;"1234567890",1)-1)))&amp;""</f>
        <v/>
      </c>
    </row>
    <row r="1837" spans="2:137" s="310" customFormat="1" ht="12" customHeight="1">
      <c r="B1837" s="286"/>
      <c r="C1837" s="286"/>
      <c r="D1837" s="286"/>
      <c r="E1837" s="479"/>
      <c r="F1837" s="282"/>
      <c r="G1837" s="283"/>
      <c r="H1837" s="421"/>
      <c r="I1837" s="421"/>
      <c r="J1837" s="283"/>
      <c r="K1837" s="421"/>
      <c r="L1837" s="282"/>
      <c r="N1837" s="282"/>
      <c r="S1837" s="282"/>
      <c r="T1837" s="283"/>
      <c r="U1837" s="283"/>
      <c r="V1837" s="283"/>
      <c r="W1837" s="283"/>
      <c r="X1837" s="283"/>
      <c r="Y1837" s="282"/>
      <c r="Z1837" s="282"/>
      <c r="AA1837" s="283"/>
      <c r="AB1837" s="282"/>
      <c r="AC1837" s="282"/>
      <c r="AD1837" s="282"/>
      <c r="AE1837" s="282"/>
      <c r="AF1837" s="283"/>
      <c r="AG1837" s="402"/>
      <c r="AH1837" s="283"/>
      <c r="AI1837" s="283"/>
      <c r="AJ1837" s="283"/>
      <c r="AK1837" s="283"/>
      <c r="AL1837" s="283"/>
      <c r="AM1837" s="282"/>
      <c r="AN1837" s="282"/>
      <c r="AO1837" s="282"/>
      <c r="AP1837" s="282"/>
      <c r="AQ1837" s="282"/>
      <c r="AR1837" s="282"/>
      <c r="AT1837" s="283"/>
      <c r="AU1837" s="283"/>
      <c r="AV1837" s="283"/>
      <c r="AW1837" s="283"/>
      <c r="AY1837" s="283"/>
      <c r="AZ1837" s="282"/>
      <c r="BA1837" s="283"/>
      <c r="BB1837" s="282"/>
      <c r="BC1837" s="282"/>
      <c r="BD1837" s="282"/>
      <c r="BE1837" s="283"/>
      <c r="BG1837" s="282"/>
      <c r="BH1837" s="282"/>
      <c r="BI1837" s="282"/>
      <c r="BL1837" s="421"/>
      <c r="BM1837" s="424"/>
      <c r="BN1837" s="424"/>
      <c r="BO1837" s="424"/>
      <c r="BP1837" s="424"/>
      <c r="BQ1837" s="421"/>
      <c r="BR1837" s="421"/>
      <c r="BV1837" s="282"/>
      <c r="BW1837" s="283"/>
      <c r="BY1837" s="283"/>
      <c r="BZ1837" s="283"/>
      <c r="CA1837" s="283"/>
      <c r="CB1837" s="282"/>
      <c r="CC1837" s="282"/>
      <c r="CD1837" s="282"/>
      <c r="CE1837" s="282"/>
      <c r="CG1837" s="427"/>
      <c r="CH1837" s="402"/>
      <c r="CI1837" s="424"/>
      <c r="CJ1837" s="282"/>
      <c r="CK1837" s="282"/>
      <c r="CL1837" s="283"/>
      <c r="CM1837" s="283"/>
      <c r="CP1837" s="282"/>
      <c r="DC1837" s="282"/>
      <c r="DD1837" s="282"/>
      <c r="DE1837" s="282"/>
      <c r="DF1837" s="282"/>
      <c r="DG1837" s="282"/>
      <c r="DH1837" s="282"/>
      <c r="DI1837" s="282"/>
      <c r="DJ1837" s="282"/>
      <c r="EF1837" s="495" t="str">
        <f>""&amp;(MID(数据表!AZ1837,1,MIN(FIND({"(";"（"},数据表!AZ1837&amp;"(（",1)-1)))&amp;""</f>
        <v/>
      </c>
      <c r="EG1837" s="495" t="str">
        <f>""&amp;(MID(数据表!AZ1837,1,MIN(FIND({0;1;2;3;4;5;6;7;8;9},数据表!AZ1837&amp;"1234567890",1)-1)))&amp;""</f>
        <v/>
      </c>
    </row>
    <row r="1838" spans="2:137" s="310" customFormat="1" ht="12" customHeight="1">
      <c r="B1838" s="286"/>
      <c r="C1838" s="286"/>
      <c r="D1838" s="286"/>
      <c r="E1838" s="479"/>
      <c r="F1838" s="282"/>
      <c r="G1838" s="283"/>
      <c r="H1838" s="421"/>
      <c r="I1838" s="421"/>
      <c r="J1838" s="283"/>
      <c r="K1838" s="421"/>
      <c r="L1838" s="282"/>
      <c r="N1838" s="282"/>
      <c r="S1838" s="282"/>
      <c r="T1838" s="283"/>
      <c r="U1838" s="283"/>
      <c r="V1838" s="283"/>
      <c r="W1838" s="283"/>
      <c r="X1838" s="283"/>
      <c r="Y1838" s="282"/>
      <c r="Z1838" s="282"/>
      <c r="AA1838" s="283"/>
      <c r="AB1838" s="282"/>
      <c r="AC1838" s="282"/>
      <c r="AD1838" s="282"/>
      <c r="AE1838" s="282"/>
      <c r="AF1838" s="283"/>
      <c r="AG1838" s="402"/>
      <c r="AH1838" s="283"/>
      <c r="AI1838" s="283"/>
      <c r="AJ1838" s="283"/>
      <c r="AK1838" s="283"/>
      <c r="AL1838" s="283"/>
      <c r="AM1838" s="282"/>
      <c r="AN1838" s="282"/>
      <c r="AO1838" s="282"/>
      <c r="AP1838" s="282"/>
      <c r="AQ1838" s="282"/>
      <c r="AR1838" s="282"/>
      <c r="AT1838" s="283"/>
      <c r="AU1838" s="283"/>
      <c r="AV1838" s="283"/>
      <c r="AW1838" s="283"/>
      <c r="AY1838" s="283"/>
      <c r="AZ1838" s="282"/>
      <c r="BA1838" s="283"/>
      <c r="BB1838" s="282"/>
      <c r="BC1838" s="282"/>
      <c r="BD1838" s="282"/>
      <c r="BE1838" s="283"/>
      <c r="BG1838" s="282"/>
      <c r="BH1838" s="282"/>
      <c r="BI1838" s="282"/>
      <c r="BL1838" s="421"/>
      <c r="BM1838" s="424"/>
      <c r="BN1838" s="424"/>
      <c r="BO1838" s="424"/>
      <c r="BP1838" s="424"/>
      <c r="BQ1838" s="421"/>
      <c r="BR1838" s="421"/>
      <c r="BV1838" s="282"/>
      <c r="BW1838" s="283"/>
      <c r="BY1838" s="283"/>
      <c r="BZ1838" s="283"/>
      <c r="CA1838" s="283"/>
      <c r="CB1838" s="282"/>
      <c r="CC1838" s="282"/>
      <c r="CD1838" s="282"/>
      <c r="CE1838" s="282"/>
      <c r="CG1838" s="427"/>
      <c r="CH1838" s="402"/>
      <c r="CI1838" s="424"/>
      <c r="CJ1838" s="282"/>
      <c r="CK1838" s="282"/>
      <c r="CL1838" s="283"/>
      <c r="CM1838" s="283"/>
      <c r="CP1838" s="282"/>
      <c r="DC1838" s="282"/>
      <c r="DD1838" s="282"/>
      <c r="DE1838" s="282"/>
      <c r="DF1838" s="282"/>
      <c r="DG1838" s="282"/>
      <c r="DH1838" s="282"/>
      <c r="DI1838" s="282"/>
      <c r="DJ1838" s="282"/>
      <c r="EF1838" s="495" t="str">
        <f>""&amp;(MID(数据表!AZ1838,1,MIN(FIND({"(";"（"},数据表!AZ1838&amp;"(（",1)-1)))&amp;""</f>
        <v/>
      </c>
      <c r="EG1838" s="495" t="str">
        <f>""&amp;(MID(数据表!AZ1838,1,MIN(FIND({0;1;2;3;4;5;6;7;8;9},数据表!AZ1838&amp;"1234567890",1)-1)))&amp;""</f>
        <v/>
      </c>
    </row>
    <row r="1839" spans="2:137" s="310" customFormat="1" ht="12" customHeight="1">
      <c r="B1839" s="286"/>
      <c r="C1839" s="286"/>
      <c r="D1839" s="286"/>
      <c r="E1839" s="479"/>
      <c r="F1839" s="282"/>
      <c r="G1839" s="283"/>
      <c r="H1839" s="421"/>
      <c r="I1839" s="421"/>
      <c r="J1839" s="283"/>
      <c r="K1839" s="421"/>
      <c r="L1839" s="282"/>
      <c r="N1839" s="282"/>
      <c r="S1839" s="282"/>
      <c r="T1839" s="283"/>
      <c r="U1839" s="283"/>
      <c r="V1839" s="283"/>
      <c r="W1839" s="283"/>
      <c r="X1839" s="283"/>
      <c r="Y1839" s="282"/>
      <c r="Z1839" s="282"/>
      <c r="AA1839" s="283"/>
      <c r="AB1839" s="282"/>
      <c r="AC1839" s="282"/>
      <c r="AD1839" s="282"/>
      <c r="AE1839" s="282"/>
      <c r="AF1839" s="283"/>
      <c r="AG1839" s="402"/>
      <c r="AH1839" s="283"/>
      <c r="AI1839" s="283"/>
      <c r="AJ1839" s="283"/>
      <c r="AK1839" s="283"/>
      <c r="AL1839" s="283"/>
      <c r="AM1839" s="282"/>
      <c r="AN1839" s="282"/>
      <c r="AO1839" s="282"/>
      <c r="AP1839" s="282"/>
      <c r="AQ1839" s="282"/>
      <c r="AR1839" s="282"/>
      <c r="AT1839" s="283"/>
      <c r="AU1839" s="283"/>
      <c r="AV1839" s="283"/>
      <c r="AW1839" s="283"/>
      <c r="AY1839" s="283"/>
      <c r="AZ1839" s="282"/>
      <c r="BA1839" s="283"/>
      <c r="BB1839" s="282"/>
      <c r="BC1839" s="282"/>
      <c r="BD1839" s="282"/>
      <c r="BE1839" s="283"/>
      <c r="BG1839" s="282"/>
      <c r="BH1839" s="282"/>
      <c r="BI1839" s="282"/>
      <c r="BL1839" s="421"/>
      <c r="BM1839" s="424"/>
      <c r="BN1839" s="424"/>
      <c r="BO1839" s="424"/>
      <c r="BP1839" s="424"/>
      <c r="BQ1839" s="421"/>
      <c r="BR1839" s="421"/>
      <c r="BV1839" s="282"/>
      <c r="BW1839" s="283"/>
      <c r="BY1839" s="283"/>
      <c r="BZ1839" s="283"/>
      <c r="CA1839" s="283"/>
      <c r="CB1839" s="282"/>
      <c r="CC1839" s="282"/>
      <c r="CD1839" s="282"/>
      <c r="CE1839" s="282"/>
      <c r="CG1839" s="427"/>
      <c r="CH1839" s="402"/>
      <c r="CI1839" s="424"/>
      <c r="CJ1839" s="282"/>
      <c r="CK1839" s="282"/>
      <c r="CL1839" s="283"/>
      <c r="CM1839" s="283"/>
      <c r="CP1839" s="282"/>
      <c r="DC1839" s="282"/>
      <c r="DD1839" s="282"/>
      <c r="DE1839" s="282"/>
      <c r="DF1839" s="282"/>
      <c r="DG1839" s="282"/>
      <c r="DH1839" s="282"/>
      <c r="DI1839" s="282"/>
      <c r="DJ1839" s="282"/>
      <c r="EF1839" s="495" t="str">
        <f>""&amp;(MID(数据表!AZ1839,1,MIN(FIND({"(";"（"},数据表!AZ1839&amp;"(（",1)-1)))&amp;""</f>
        <v/>
      </c>
      <c r="EG1839" s="495" t="str">
        <f>""&amp;(MID(数据表!AZ1839,1,MIN(FIND({0;1;2;3;4;5;6;7;8;9},数据表!AZ1839&amp;"1234567890",1)-1)))&amp;""</f>
        <v/>
      </c>
    </row>
    <row r="1840" spans="2:137" s="310" customFormat="1" ht="12" customHeight="1">
      <c r="B1840" s="286"/>
      <c r="C1840" s="286"/>
      <c r="D1840" s="286"/>
      <c r="E1840" s="479"/>
      <c r="F1840" s="282"/>
      <c r="G1840" s="283"/>
      <c r="H1840" s="421"/>
      <c r="I1840" s="421"/>
      <c r="J1840" s="283"/>
      <c r="K1840" s="421"/>
      <c r="L1840" s="282"/>
      <c r="N1840" s="282"/>
      <c r="S1840" s="282"/>
      <c r="T1840" s="283"/>
      <c r="U1840" s="283"/>
      <c r="V1840" s="283"/>
      <c r="W1840" s="283"/>
      <c r="X1840" s="283"/>
      <c r="Y1840" s="282"/>
      <c r="Z1840" s="282"/>
      <c r="AA1840" s="283"/>
      <c r="AB1840" s="282"/>
      <c r="AC1840" s="282"/>
      <c r="AD1840" s="282"/>
      <c r="AE1840" s="282"/>
      <c r="AF1840" s="283"/>
      <c r="AG1840" s="402"/>
      <c r="AH1840" s="283"/>
      <c r="AI1840" s="283"/>
      <c r="AJ1840" s="283"/>
      <c r="AK1840" s="283"/>
      <c r="AL1840" s="283"/>
      <c r="AM1840" s="282"/>
      <c r="AN1840" s="282"/>
      <c r="AO1840" s="282"/>
      <c r="AP1840" s="282"/>
      <c r="AQ1840" s="282"/>
      <c r="AR1840" s="282"/>
      <c r="AT1840" s="283"/>
      <c r="AU1840" s="283"/>
      <c r="AV1840" s="283"/>
      <c r="AW1840" s="283"/>
      <c r="AY1840" s="283"/>
      <c r="AZ1840" s="282"/>
      <c r="BA1840" s="283"/>
      <c r="BB1840" s="282"/>
      <c r="BC1840" s="282"/>
      <c r="BD1840" s="282"/>
      <c r="BE1840" s="283"/>
      <c r="BG1840" s="282"/>
      <c r="BH1840" s="282"/>
      <c r="BI1840" s="282"/>
      <c r="BL1840" s="421"/>
      <c r="BM1840" s="424"/>
      <c r="BN1840" s="424"/>
      <c r="BO1840" s="424"/>
      <c r="BP1840" s="424"/>
      <c r="BQ1840" s="421"/>
      <c r="BR1840" s="421"/>
      <c r="BV1840" s="282"/>
      <c r="BW1840" s="283"/>
      <c r="BY1840" s="283"/>
      <c r="BZ1840" s="283"/>
      <c r="CA1840" s="283"/>
      <c r="CB1840" s="282"/>
      <c r="CC1840" s="282"/>
      <c r="CD1840" s="282"/>
      <c r="CE1840" s="282"/>
      <c r="CG1840" s="427"/>
      <c r="CH1840" s="402"/>
      <c r="CI1840" s="424"/>
      <c r="CJ1840" s="282"/>
      <c r="CK1840" s="282"/>
      <c r="CL1840" s="283"/>
      <c r="CM1840" s="283"/>
      <c r="CP1840" s="282"/>
      <c r="DC1840" s="282"/>
      <c r="DD1840" s="282"/>
      <c r="DE1840" s="282"/>
      <c r="DF1840" s="282"/>
      <c r="DG1840" s="282"/>
      <c r="DH1840" s="282"/>
      <c r="DI1840" s="282"/>
      <c r="DJ1840" s="282"/>
      <c r="EF1840" s="495" t="str">
        <f>""&amp;(MID(数据表!AZ1840,1,MIN(FIND({"(";"（"},数据表!AZ1840&amp;"(（",1)-1)))&amp;""</f>
        <v/>
      </c>
      <c r="EG1840" s="495" t="str">
        <f>""&amp;(MID(数据表!AZ1840,1,MIN(FIND({0;1;2;3;4;5;6;7;8;9},数据表!AZ1840&amp;"1234567890",1)-1)))&amp;""</f>
        <v/>
      </c>
    </row>
    <row r="1841" spans="2:137" s="310" customFormat="1" ht="12" customHeight="1">
      <c r="B1841" s="286"/>
      <c r="C1841" s="286"/>
      <c r="D1841" s="286"/>
      <c r="E1841" s="479"/>
      <c r="F1841" s="282"/>
      <c r="G1841" s="283"/>
      <c r="H1841" s="421"/>
      <c r="I1841" s="421"/>
      <c r="J1841" s="283"/>
      <c r="K1841" s="421"/>
      <c r="L1841" s="282"/>
      <c r="N1841" s="282"/>
      <c r="S1841" s="282"/>
      <c r="T1841" s="283"/>
      <c r="U1841" s="283"/>
      <c r="V1841" s="283"/>
      <c r="W1841" s="283"/>
      <c r="X1841" s="283"/>
      <c r="Y1841" s="282"/>
      <c r="Z1841" s="282"/>
      <c r="AA1841" s="283"/>
      <c r="AB1841" s="282"/>
      <c r="AC1841" s="282"/>
      <c r="AD1841" s="282"/>
      <c r="AE1841" s="282"/>
      <c r="AF1841" s="283"/>
      <c r="AG1841" s="402"/>
      <c r="AH1841" s="283"/>
      <c r="AI1841" s="283"/>
      <c r="AJ1841" s="283"/>
      <c r="AK1841" s="283"/>
      <c r="AL1841" s="283"/>
      <c r="AM1841" s="282"/>
      <c r="AN1841" s="282"/>
      <c r="AO1841" s="282"/>
      <c r="AP1841" s="282"/>
      <c r="AQ1841" s="282"/>
      <c r="AR1841" s="282"/>
      <c r="AT1841" s="283"/>
      <c r="AU1841" s="283"/>
      <c r="AV1841" s="283"/>
      <c r="AW1841" s="283"/>
      <c r="AY1841" s="283"/>
      <c r="AZ1841" s="282"/>
      <c r="BA1841" s="283"/>
      <c r="BB1841" s="282"/>
      <c r="BC1841" s="282"/>
      <c r="BD1841" s="282"/>
      <c r="BE1841" s="283"/>
      <c r="BG1841" s="282"/>
      <c r="BH1841" s="282"/>
      <c r="BI1841" s="282"/>
      <c r="BL1841" s="421"/>
      <c r="BM1841" s="424"/>
      <c r="BN1841" s="424"/>
      <c r="BO1841" s="424"/>
      <c r="BP1841" s="424"/>
      <c r="BQ1841" s="421"/>
      <c r="BR1841" s="421"/>
      <c r="BV1841" s="282"/>
      <c r="BW1841" s="283"/>
      <c r="BY1841" s="283"/>
      <c r="BZ1841" s="283"/>
      <c r="CA1841" s="283"/>
      <c r="CB1841" s="282"/>
      <c r="CC1841" s="282"/>
      <c r="CD1841" s="282"/>
      <c r="CE1841" s="282"/>
      <c r="CG1841" s="427"/>
      <c r="CH1841" s="402"/>
      <c r="CI1841" s="424"/>
      <c r="CJ1841" s="282"/>
      <c r="CK1841" s="282"/>
      <c r="CL1841" s="283"/>
      <c r="CM1841" s="283"/>
      <c r="CP1841" s="282"/>
      <c r="DC1841" s="282"/>
      <c r="DD1841" s="282"/>
      <c r="DE1841" s="282"/>
      <c r="DF1841" s="282"/>
      <c r="DG1841" s="282"/>
      <c r="DH1841" s="282"/>
      <c r="DI1841" s="282"/>
      <c r="DJ1841" s="282"/>
      <c r="EF1841" s="495" t="str">
        <f>""&amp;(MID(数据表!AZ1841,1,MIN(FIND({"(";"（"},数据表!AZ1841&amp;"(（",1)-1)))&amp;""</f>
        <v/>
      </c>
      <c r="EG1841" s="495" t="str">
        <f>""&amp;(MID(数据表!AZ1841,1,MIN(FIND({0;1;2;3;4;5;6;7;8;9},数据表!AZ1841&amp;"1234567890",1)-1)))&amp;""</f>
        <v/>
      </c>
    </row>
    <row r="1842" spans="2:137" s="310" customFormat="1" ht="12" customHeight="1">
      <c r="B1842" s="286"/>
      <c r="C1842" s="286"/>
      <c r="D1842" s="286"/>
      <c r="E1842" s="479"/>
      <c r="F1842" s="282"/>
      <c r="G1842" s="283"/>
      <c r="H1842" s="421"/>
      <c r="I1842" s="421"/>
      <c r="J1842" s="283"/>
      <c r="K1842" s="421"/>
      <c r="L1842" s="282"/>
      <c r="N1842" s="282"/>
      <c r="S1842" s="282"/>
      <c r="T1842" s="283"/>
      <c r="U1842" s="283"/>
      <c r="V1842" s="283"/>
      <c r="W1842" s="283"/>
      <c r="X1842" s="283"/>
      <c r="Y1842" s="282"/>
      <c r="Z1842" s="282"/>
      <c r="AA1842" s="283"/>
      <c r="AB1842" s="282"/>
      <c r="AC1842" s="282"/>
      <c r="AD1842" s="282"/>
      <c r="AE1842" s="282"/>
      <c r="AF1842" s="283"/>
      <c r="AG1842" s="402"/>
      <c r="AH1842" s="283"/>
      <c r="AI1842" s="283"/>
      <c r="AJ1842" s="283"/>
      <c r="AK1842" s="283"/>
      <c r="AL1842" s="283"/>
      <c r="AM1842" s="282"/>
      <c r="AN1842" s="282"/>
      <c r="AO1842" s="282"/>
      <c r="AP1842" s="282"/>
      <c r="AQ1842" s="282"/>
      <c r="AR1842" s="282"/>
      <c r="AT1842" s="283"/>
      <c r="AU1842" s="283"/>
      <c r="AV1842" s="283"/>
      <c r="AW1842" s="283"/>
      <c r="AY1842" s="283"/>
      <c r="AZ1842" s="282"/>
      <c r="BA1842" s="283"/>
      <c r="BB1842" s="282"/>
      <c r="BC1842" s="282"/>
      <c r="BD1842" s="282"/>
      <c r="BE1842" s="283"/>
      <c r="BG1842" s="282"/>
      <c r="BH1842" s="282"/>
      <c r="BI1842" s="282"/>
      <c r="BL1842" s="421"/>
      <c r="BM1842" s="424"/>
      <c r="BN1842" s="424"/>
      <c r="BO1842" s="424"/>
      <c r="BP1842" s="424"/>
      <c r="BQ1842" s="421"/>
      <c r="BR1842" s="421"/>
      <c r="BV1842" s="282"/>
      <c r="BW1842" s="283"/>
      <c r="BY1842" s="283"/>
      <c r="BZ1842" s="283"/>
      <c r="CA1842" s="283"/>
      <c r="CB1842" s="282"/>
      <c r="CC1842" s="282"/>
      <c r="CD1842" s="282"/>
      <c r="CE1842" s="282"/>
      <c r="CG1842" s="427"/>
      <c r="CH1842" s="402"/>
      <c r="CI1842" s="424"/>
      <c r="CJ1842" s="282"/>
      <c r="CK1842" s="282"/>
      <c r="CL1842" s="283"/>
      <c r="CM1842" s="283"/>
      <c r="CP1842" s="282"/>
      <c r="DC1842" s="282"/>
      <c r="DD1842" s="282"/>
      <c r="DE1842" s="282"/>
      <c r="DF1842" s="282"/>
      <c r="DG1842" s="282"/>
      <c r="DH1842" s="282"/>
      <c r="DI1842" s="282"/>
      <c r="DJ1842" s="282"/>
      <c r="EF1842" s="495" t="str">
        <f>""&amp;(MID(数据表!AZ1842,1,MIN(FIND({"(";"（"},数据表!AZ1842&amp;"(（",1)-1)))&amp;""</f>
        <v/>
      </c>
      <c r="EG1842" s="495" t="str">
        <f>""&amp;(MID(数据表!AZ1842,1,MIN(FIND({0;1;2;3;4;5;6;7;8;9},数据表!AZ1842&amp;"1234567890",1)-1)))&amp;""</f>
        <v/>
      </c>
    </row>
    <row r="1843" spans="2:137" s="310" customFormat="1" ht="12" customHeight="1">
      <c r="B1843" s="286"/>
      <c r="C1843" s="286"/>
      <c r="D1843" s="286"/>
      <c r="E1843" s="479"/>
      <c r="F1843" s="282"/>
      <c r="G1843" s="283"/>
      <c r="H1843" s="421"/>
      <c r="I1843" s="421"/>
      <c r="J1843" s="283"/>
      <c r="K1843" s="421"/>
      <c r="L1843" s="282"/>
      <c r="N1843" s="282"/>
      <c r="S1843" s="282"/>
      <c r="T1843" s="283"/>
      <c r="U1843" s="283"/>
      <c r="V1843" s="283"/>
      <c r="W1843" s="283"/>
      <c r="X1843" s="283"/>
      <c r="Y1843" s="282"/>
      <c r="Z1843" s="282"/>
      <c r="AA1843" s="283"/>
      <c r="AB1843" s="282"/>
      <c r="AC1843" s="282"/>
      <c r="AD1843" s="282"/>
      <c r="AE1843" s="282"/>
      <c r="AF1843" s="283"/>
      <c r="AG1843" s="402"/>
      <c r="AH1843" s="283"/>
      <c r="AI1843" s="283"/>
      <c r="AJ1843" s="283"/>
      <c r="AK1843" s="283"/>
      <c r="AL1843" s="283"/>
      <c r="AM1843" s="282"/>
      <c r="AN1843" s="282"/>
      <c r="AO1843" s="282"/>
      <c r="AP1843" s="282"/>
      <c r="AQ1843" s="282"/>
      <c r="AR1843" s="282"/>
      <c r="AT1843" s="283"/>
      <c r="AU1843" s="283"/>
      <c r="AV1843" s="283"/>
      <c r="AW1843" s="283"/>
      <c r="AY1843" s="283"/>
      <c r="AZ1843" s="282"/>
      <c r="BA1843" s="283"/>
      <c r="BB1843" s="282"/>
      <c r="BC1843" s="282"/>
      <c r="BD1843" s="282"/>
      <c r="BE1843" s="283"/>
      <c r="BG1843" s="282"/>
      <c r="BH1843" s="282"/>
      <c r="BI1843" s="282"/>
      <c r="BL1843" s="421"/>
      <c r="BM1843" s="424"/>
      <c r="BN1843" s="424"/>
      <c r="BO1843" s="424"/>
      <c r="BP1843" s="424"/>
      <c r="BQ1843" s="421"/>
      <c r="BR1843" s="421"/>
      <c r="BV1843" s="282"/>
      <c r="BW1843" s="283"/>
      <c r="BY1843" s="283"/>
      <c r="BZ1843" s="283"/>
      <c r="CA1843" s="283"/>
      <c r="CB1843" s="282"/>
      <c r="CC1843" s="282"/>
      <c r="CD1843" s="282"/>
      <c r="CE1843" s="282"/>
      <c r="CG1843" s="427"/>
      <c r="CH1843" s="402"/>
      <c r="CI1843" s="424"/>
      <c r="CJ1843" s="282"/>
      <c r="CK1843" s="282"/>
      <c r="CL1843" s="283"/>
      <c r="CM1843" s="283"/>
      <c r="CP1843" s="282"/>
      <c r="DC1843" s="282"/>
      <c r="DD1843" s="282"/>
      <c r="DE1843" s="282"/>
      <c r="DF1843" s="282"/>
      <c r="DG1843" s="282"/>
      <c r="DH1843" s="282"/>
      <c r="DI1843" s="282"/>
      <c r="DJ1843" s="282"/>
      <c r="EF1843" s="495" t="str">
        <f>""&amp;(MID(数据表!AZ1843,1,MIN(FIND({"(";"（"},数据表!AZ1843&amp;"(（",1)-1)))&amp;""</f>
        <v/>
      </c>
      <c r="EG1843" s="495" t="str">
        <f>""&amp;(MID(数据表!AZ1843,1,MIN(FIND({0;1;2;3;4;5;6;7;8;9},数据表!AZ1843&amp;"1234567890",1)-1)))&amp;""</f>
        <v/>
      </c>
    </row>
    <row r="1844" spans="2:137" s="310" customFormat="1" ht="12" customHeight="1">
      <c r="B1844" s="286"/>
      <c r="C1844" s="286"/>
      <c r="D1844" s="286"/>
      <c r="E1844" s="479"/>
      <c r="F1844" s="282"/>
      <c r="G1844" s="283"/>
      <c r="H1844" s="421"/>
      <c r="I1844" s="421"/>
      <c r="J1844" s="283"/>
      <c r="K1844" s="421"/>
      <c r="L1844" s="282"/>
      <c r="N1844" s="282"/>
      <c r="S1844" s="282"/>
      <c r="T1844" s="283"/>
      <c r="U1844" s="283"/>
      <c r="V1844" s="283"/>
      <c r="W1844" s="283"/>
      <c r="X1844" s="283"/>
      <c r="Y1844" s="282"/>
      <c r="Z1844" s="282"/>
      <c r="AA1844" s="283"/>
      <c r="AB1844" s="282"/>
      <c r="AC1844" s="282"/>
      <c r="AD1844" s="282"/>
      <c r="AE1844" s="282"/>
      <c r="AF1844" s="283"/>
      <c r="AG1844" s="402"/>
      <c r="AH1844" s="283"/>
      <c r="AI1844" s="283"/>
      <c r="AJ1844" s="283"/>
      <c r="AK1844" s="283"/>
      <c r="AL1844" s="283"/>
      <c r="AM1844" s="282"/>
      <c r="AN1844" s="282"/>
      <c r="AO1844" s="282"/>
      <c r="AP1844" s="282"/>
      <c r="AQ1844" s="282"/>
      <c r="AR1844" s="282"/>
      <c r="AT1844" s="283"/>
      <c r="AU1844" s="283"/>
      <c r="AV1844" s="283"/>
      <c r="AW1844" s="283"/>
      <c r="AY1844" s="283"/>
      <c r="AZ1844" s="282"/>
      <c r="BA1844" s="283"/>
      <c r="BB1844" s="282"/>
      <c r="BC1844" s="282"/>
      <c r="BD1844" s="282"/>
      <c r="BE1844" s="283"/>
      <c r="BG1844" s="282"/>
      <c r="BH1844" s="282"/>
      <c r="BI1844" s="282"/>
      <c r="BL1844" s="421"/>
      <c r="BM1844" s="424"/>
      <c r="BN1844" s="424"/>
      <c r="BO1844" s="424"/>
      <c r="BP1844" s="424"/>
      <c r="BQ1844" s="421"/>
      <c r="BR1844" s="421"/>
      <c r="BV1844" s="282"/>
      <c r="BW1844" s="283"/>
      <c r="BY1844" s="283"/>
      <c r="BZ1844" s="283"/>
      <c r="CA1844" s="283"/>
      <c r="CB1844" s="282"/>
      <c r="CC1844" s="282"/>
      <c r="CD1844" s="282"/>
      <c r="CE1844" s="282"/>
      <c r="CG1844" s="427"/>
      <c r="CH1844" s="402"/>
      <c r="CI1844" s="424"/>
      <c r="CJ1844" s="282"/>
      <c r="CK1844" s="282"/>
      <c r="CL1844" s="283"/>
      <c r="CM1844" s="283"/>
      <c r="CP1844" s="282"/>
      <c r="DC1844" s="282"/>
      <c r="DD1844" s="282"/>
      <c r="DE1844" s="282"/>
      <c r="DF1844" s="282"/>
      <c r="DG1844" s="282"/>
      <c r="DH1844" s="282"/>
      <c r="DI1844" s="282"/>
      <c r="DJ1844" s="282"/>
      <c r="EF1844" s="495" t="str">
        <f>""&amp;(MID(数据表!AZ1844,1,MIN(FIND({"(";"（"},数据表!AZ1844&amp;"(（",1)-1)))&amp;""</f>
        <v/>
      </c>
      <c r="EG1844" s="495" t="str">
        <f>""&amp;(MID(数据表!AZ1844,1,MIN(FIND({0;1;2;3;4;5;6;7;8;9},数据表!AZ1844&amp;"1234567890",1)-1)))&amp;""</f>
        <v/>
      </c>
    </row>
    <row r="1845" spans="2:137" s="310" customFormat="1" ht="12" customHeight="1">
      <c r="B1845" s="286"/>
      <c r="C1845" s="286"/>
      <c r="D1845" s="286"/>
      <c r="E1845" s="479"/>
      <c r="F1845" s="282"/>
      <c r="G1845" s="283"/>
      <c r="H1845" s="421"/>
      <c r="I1845" s="421"/>
      <c r="J1845" s="283"/>
      <c r="K1845" s="421"/>
      <c r="L1845" s="282"/>
      <c r="N1845" s="282"/>
      <c r="S1845" s="282"/>
      <c r="T1845" s="283"/>
      <c r="U1845" s="283"/>
      <c r="V1845" s="283"/>
      <c r="W1845" s="283"/>
      <c r="X1845" s="283"/>
      <c r="Y1845" s="282"/>
      <c r="Z1845" s="282"/>
      <c r="AA1845" s="283"/>
      <c r="AB1845" s="282"/>
      <c r="AC1845" s="282"/>
      <c r="AD1845" s="282"/>
      <c r="AE1845" s="282"/>
      <c r="AF1845" s="283"/>
      <c r="AG1845" s="402"/>
      <c r="AH1845" s="283"/>
      <c r="AI1845" s="283"/>
      <c r="AJ1845" s="283"/>
      <c r="AK1845" s="283"/>
      <c r="AL1845" s="283"/>
      <c r="AM1845" s="282"/>
      <c r="AN1845" s="282"/>
      <c r="AO1845" s="282"/>
      <c r="AP1845" s="282"/>
      <c r="AQ1845" s="282"/>
      <c r="AR1845" s="282"/>
      <c r="AT1845" s="283"/>
      <c r="AU1845" s="283"/>
      <c r="AV1845" s="283"/>
      <c r="AW1845" s="283"/>
      <c r="AY1845" s="283"/>
      <c r="AZ1845" s="282"/>
      <c r="BA1845" s="283"/>
      <c r="BB1845" s="282"/>
      <c r="BC1845" s="282"/>
      <c r="BD1845" s="282"/>
      <c r="BE1845" s="283"/>
      <c r="BG1845" s="282"/>
      <c r="BH1845" s="282"/>
      <c r="BI1845" s="282"/>
      <c r="BL1845" s="421"/>
      <c r="BM1845" s="424"/>
      <c r="BN1845" s="424"/>
      <c r="BO1845" s="424"/>
      <c r="BP1845" s="424"/>
      <c r="BQ1845" s="421"/>
      <c r="BR1845" s="421"/>
      <c r="BV1845" s="282"/>
      <c r="BW1845" s="283"/>
      <c r="BY1845" s="283"/>
      <c r="BZ1845" s="283"/>
      <c r="CA1845" s="283"/>
      <c r="CB1845" s="282"/>
      <c r="CC1845" s="282"/>
      <c r="CD1845" s="282"/>
      <c r="CE1845" s="282"/>
      <c r="CG1845" s="427"/>
      <c r="CH1845" s="402"/>
      <c r="CI1845" s="424"/>
      <c r="CJ1845" s="282"/>
      <c r="CK1845" s="282"/>
      <c r="CL1845" s="283"/>
      <c r="CM1845" s="283"/>
      <c r="CP1845" s="282"/>
      <c r="DC1845" s="282"/>
      <c r="DD1845" s="282"/>
      <c r="DE1845" s="282"/>
      <c r="DF1845" s="282"/>
      <c r="DG1845" s="282"/>
      <c r="DH1845" s="282"/>
      <c r="DI1845" s="282"/>
      <c r="DJ1845" s="282"/>
      <c r="EF1845" s="495" t="str">
        <f>""&amp;(MID(数据表!AZ1845,1,MIN(FIND({"(";"（"},数据表!AZ1845&amp;"(（",1)-1)))&amp;""</f>
        <v/>
      </c>
      <c r="EG1845" s="495" t="str">
        <f>""&amp;(MID(数据表!AZ1845,1,MIN(FIND({0;1;2;3;4;5;6;7;8;9},数据表!AZ1845&amp;"1234567890",1)-1)))&amp;""</f>
        <v/>
      </c>
    </row>
    <row r="1846" spans="2:137" s="310" customFormat="1" ht="12" customHeight="1">
      <c r="B1846" s="286"/>
      <c r="C1846" s="286"/>
      <c r="D1846" s="286"/>
      <c r="E1846" s="479"/>
      <c r="F1846" s="282"/>
      <c r="G1846" s="283"/>
      <c r="H1846" s="421"/>
      <c r="I1846" s="421"/>
      <c r="J1846" s="283"/>
      <c r="K1846" s="421"/>
      <c r="L1846" s="282"/>
      <c r="N1846" s="282"/>
      <c r="S1846" s="282"/>
      <c r="T1846" s="283"/>
      <c r="U1846" s="283"/>
      <c r="V1846" s="283"/>
      <c r="W1846" s="283"/>
      <c r="X1846" s="283"/>
      <c r="Y1846" s="282"/>
      <c r="Z1846" s="282"/>
      <c r="AA1846" s="283"/>
      <c r="AB1846" s="282"/>
      <c r="AC1846" s="282"/>
      <c r="AD1846" s="282"/>
      <c r="AE1846" s="282"/>
      <c r="AF1846" s="283"/>
      <c r="AG1846" s="402"/>
      <c r="AH1846" s="283"/>
      <c r="AI1846" s="283"/>
      <c r="AJ1846" s="283"/>
      <c r="AK1846" s="283"/>
      <c r="AL1846" s="283"/>
      <c r="AM1846" s="282"/>
      <c r="AN1846" s="282"/>
      <c r="AO1846" s="282"/>
      <c r="AP1846" s="282"/>
      <c r="AQ1846" s="282"/>
      <c r="AR1846" s="282"/>
      <c r="AT1846" s="283"/>
      <c r="AU1846" s="283"/>
      <c r="AV1846" s="283"/>
      <c r="AW1846" s="283"/>
      <c r="AY1846" s="283"/>
      <c r="AZ1846" s="282"/>
      <c r="BA1846" s="283"/>
      <c r="BB1846" s="282"/>
      <c r="BC1846" s="282"/>
      <c r="BD1846" s="282"/>
      <c r="BE1846" s="283"/>
      <c r="BG1846" s="282"/>
      <c r="BH1846" s="282"/>
      <c r="BI1846" s="282"/>
      <c r="BL1846" s="421"/>
      <c r="BM1846" s="424"/>
      <c r="BN1846" s="424"/>
      <c r="BO1846" s="424"/>
      <c r="BP1846" s="424"/>
      <c r="BQ1846" s="421"/>
      <c r="BR1846" s="421"/>
      <c r="BV1846" s="282"/>
      <c r="BW1846" s="283"/>
      <c r="BY1846" s="283"/>
      <c r="BZ1846" s="283"/>
      <c r="CA1846" s="283"/>
      <c r="CB1846" s="282"/>
      <c r="CC1846" s="282"/>
      <c r="CD1846" s="282"/>
      <c r="CE1846" s="282"/>
      <c r="CG1846" s="427"/>
      <c r="CH1846" s="402"/>
      <c r="CI1846" s="424"/>
      <c r="CJ1846" s="282"/>
      <c r="CK1846" s="282"/>
      <c r="CL1846" s="283"/>
      <c r="CM1846" s="283"/>
      <c r="CP1846" s="282"/>
      <c r="DC1846" s="282"/>
      <c r="DD1846" s="282"/>
      <c r="DE1846" s="282"/>
      <c r="DF1846" s="282"/>
      <c r="DG1846" s="282"/>
      <c r="DH1846" s="282"/>
      <c r="DI1846" s="282"/>
      <c r="DJ1846" s="282"/>
      <c r="EF1846" s="495" t="str">
        <f>""&amp;(MID(数据表!AZ1846,1,MIN(FIND({"(";"（"},数据表!AZ1846&amp;"(（",1)-1)))&amp;""</f>
        <v/>
      </c>
      <c r="EG1846" s="495" t="str">
        <f>""&amp;(MID(数据表!AZ1846,1,MIN(FIND({0;1;2;3;4;5;6;7;8;9},数据表!AZ1846&amp;"1234567890",1)-1)))&amp;""</f>
        <v/>
      </c>
    </row>
    <row r="1847" spans="2:137" s="310" customFormat="1" ht="12" customHeight="1">
      <c r="B1847" s="286"/>
      <c r="C1847" s="286"/>
      <c r="D1847" s="286"/>
      <c r="E1847" s="479"/>
      <c r="F1847" s="282"/>
      <c r="G1847" s="283"/>
      <c r="H1847" s="421"/>
      <c r="I1847" s="421"/>
      <c r="J1847" s="283"/>
      <c r="K1847" s="421"/>
      <c r="L1847" s="282"/>
      <c r="N1847" s="282"/>
      <c r="S1847" s="282"/>
      <c r="T1847" s="283"/>
      <c r="U1847" s="283"/>
      <c r="V1847" s="283"/>
      <c r="W1847" s="283"/>
      <c r="X1847" s="283"/>
      <c r="Y1847" s="282"/>
      <c r="Z1847" s="282"/>
      <c r="AA1847" s="283"/>
      <c r="AB1847" s="282"/>
      <c r="AC1847" s="282"/>
      <c r="AD1847" s="282"/>
      <c r="AE1847" s="282"/>
      <c r="AF1847" s="283"/>
      <c r="AG1847" s="402"/>
      <c r="AH1847" s="283"/>
      <c r="AI1847" s="283"/>
      <c r="AJ1847" s="283"/>
      <c r="AK1847" s="283"/>
      <c r="AL1847" s="283"/>
      <c r="AM1847" s="282"/>
      <c r="AN1847" s="282"/>
      <c r="AO1847" s="282"/>
      <c r="AP1847" s="282"/>
      <c r="AQ1847" s="282"/>
      <c r="AR1847" s="282"/>
      <c r="AT1847" s="283"/>
      <c r="AU1847" s="283"/>
      <c r="AV1847" s="283"/>
      <c r="AW1847" s="283"/>
      <c r="AY1847" s="283"/>
      <c r="AZ1847" s="282"/>
      <c r="BA1847" s="283"/>
      <c r="BB1847" s="282"/>
      <c r="BC1847" s="282"/>
      <c r="BD1847" s="282"/>
      <c r="BE1847" s="283"/>
      <c r="BG1847" s="282"/>
      <c r="BH1847" s="282"/>
      <c r="BI1847" s="282"/>
      <c r="BL1847" s="421"/>
      <c r="BM1847" s="424"/>
      <c r="BN1847" s="424"/>
      <c r="BO1847" s="424"/>
      <c r="BP1847" s="424"/>
      <c r="BQ1847" s="421"/>
      <c r="BR1847" s="421"/>
      <c r="BV1847" s="282"/>
      <c r="BW1847" s="283"/>
      <c r="BY1847" s="283"/>
      <c r="BZ1847" s="283"/>
      <c r="CA1847" s="283"/>
      <c r="CB1847" s="282"/>
      <c r="CC1847" s="282"/>
      <c r="CD1847" s="282"/>
      <c r="CE1847" s="282"/>
      <c r="CG1847" s="427"/>
      <c r="CH1847" s="402"/>
      <c r="CI1847" s="424"/>
      <c r="CJ1847" s="282"/>
      <c r="CK1847" s="282"/>
      <c r="CL1847" s="283"/>
      <c r="CM1847" s="283"/>
      <c r="CP1847" s="282"/>
      <c r="DC1847" s="282"/>
      <c r="DD1847" s="282"/>
      <c r="DE1847" s="282"/>
      <c r="DF1847" s="282"/>
      <c r="DG1847" s="282"/>
      <c r="DH1847" s="282"/>
      <c r="DI1847" s="282"/>
      <c r="DJ1847" s="282"/>
      <c r="EF1847" s="495" t="str">
        <f>""&amp;(MID(数据表!AZ1847,1,MIN(FIND({"(";"（"},数据表!AZ1847&amp;"(（",1)-1)))&amp;""</f>
        <v/>
      </c>
      <c r="EG1847" s="495" t="str">
        <f>""&amp;(MID(数据表!AZ1847,1,MIN(FIND({0;1;2;3;4;5;6;7;8;9},数据表!AZ1847&amp;"1234567890",1)-1)))&amp;""</f>
        <v/>
      </c>
    </row>
    <row r="1848" spans="2:137" s="310" customFormat="1" ht="12" customHeight="1">
      <c r="B1848" s="286"/>
      <c r="C1848" s="286"/>
      <c r="D1848" s="286"/>
      <c r="E1848" s="479"/>
      <c r="F1848" s="282"/>
      <c r="G1848" s="283"/>
      <c r="H1848" s="421"/>
      <c r="I1848" s="421"/>
      <c r="J1848" s="283"/>
      <c r="K1848" s="421"/>
      <c r="L1848" s="282"/>
      <c r="N1848" s="282"/>
      <c r="S1848" s="282"/>
      <c r="T1848" s="283"/>
      <c r="U1848" s="283"/>
      <c r="V1848" s="283"/>
      <c r="W1848" s="283"/>
      <c r="X1848" s="283"/>
      <c r="Y1848" s="282"/>
      <c r="Z1848" s="282"/>
      <c r="AA1848" s="283"/>
      <c r="AB1848" s="282"/>
      <c r="AC1848" s="282"/>
      <c r="AD1848" s="282"/>
      <c r="AE1848" s="282"/>
      <c r="AF1848" s="283"/>
      <c r="AG1848" s="402"/>
      <c r="AH1848" s="283"/>
      <c r="AI1848" s="283"/>
      <c r="AJ1848" s="283"/>
      <c r="AK1848" s="283"/>
      <c r="AL1848" s="283"/>
      <c r="AM1848" s="282"/>
      <c r="AN1848" s="282"/>
      <c r="AO1848" s="282"/>
      <c r="AP1848" s="282"/>
      <c r="AQ1848" s="282"/>
      <c r="AR1848" s="282"/>
      <c r="AT1848" s="283"/>
      <c r="AU1848" s="283"/>
      <c r="AV1848" s="283"/>
      <c r="AW1848" s="283"/>
      <c r="AY1848" s="283"/>
      <c r="AZ1848" s="282"/>
      <c r="BA1848" s="283"/>
      <c r="BB1848" s="282"/>
      <c r="BC1848" s="282"/>
      <c r="BD1848" s="282"/>
      <c r="BE1848" s="283"/>
      <c r="BG1848" s="282"/>
      <c r="BH1848" s="282"/>
      <c r="BI1848" s="282"/>
      <c r="BL1848" s="421"/>
      <c r="BM1848" s="424"/>
      <c r="BN1848" s="424"/>
      <c r="BO1848" s="424"/>
      <c r="BP1848" s="424"/>
      <c r="BQ1848" s="421"/>
      <c r="BR1848" s="421"/>
      <c r="BV1848" s="282"/>
      <c r="BW1848" s="283"/>
      <c r="BY1848" s="283"/>
      <c r="BZ1848" s="283"/>
      <c r="CA1848" s="283"/>
      <c r="CB1848" s="282"/>
      <c r="CC1848" s="282"/>
      <c r="CD1848" s="282"/>
      <c r="CE1848" s="282"/>
      <c r="CG1848" s="427"/>
      <c r="CH1848" s="402"/>
      <c r="CI1848" s="424"/>
      <c r="CJ1848" s="282"/>
      <c r="CK1848" s="282"/>
      <c r="CL1848" s="283"/>
      <c r="CM1848" s="283"/>
      <c r="CP1848" s="282"/>
      <c r="DC1848" s="282"/>
      <c r="DD1848" s="282"/>
      <c r="DE1848" s="282"/>
      <c r="DF1848" s="282"/>
      <c r="DG1848" s="282"/>
      <c r="DH1848" s="282"/>
      <c r="DI1848" s="282"/>
      <c r="DJ1848" s="282"/>
      <c r="EF1848" s="495" t="str">
        <f>""&amp;(MID(数据表!AZ1848,1,MIN(FIND({"(";"（"},数据表!AZ1848&amp;"(（",1)-1)))&amp;""</f>
        <v/>
      </c>
      <c r="EG1848" s="495" t="str">
        <f>""&amp;(MID(数据表!AZ1848,1,MIN(FIND({0;1;2;3;4;5;6;7;8;9},数据表!AZ1848&amp;"1234567890",1)-1)))&amp;""</f>
        <v/>
      </c>
    </row>
    <row r="1849" spans="2:137" s="310" customFormat="1" ht="12" customHeight="1">
      <c r="B1849" s="286"/>
      <c r="C1849" s="286"/>
      <c r="D1849" s="286"/>
      <c r="E1849" s="479"/>
      <c r="F1849" s="282"/>
      <c r="G1849" s="283"/>
      <c r="H1849" s="421"/>
      <c r="I1849" s="421"/>
      <c r="J1849" s="283"/>
      <c r="K1849" s="421"/>
      <c r="L1849" s="282"/>
      <c r="N1849" s="282"/>
      <c r="S1849" s="282"/>
      <c r="T1849" s="283"/>
      <c r="U1849" s="283"/>
      <c r="V1849" s="283"/>
      <c r="W1849" s="283"/>
      <c r="X1849" s="283"/>
      <c r="Y1849" s="282"/>
      <c r="Z1849" s="282"/>
      <c r="AA1849" s="283"/>
      <c r="AB1849" s="282"/>
      <c r="AC1849" s="282"/>
      <c r="AD1849" s="282"/>
      <c r="AE1849" s="282"/>
      <c r="AF1849" s="283"/>
      <c r="AG1849" s="402"/>
      <c r="AH1849" s="283"/>
      <c r="AI1849" s="283"/>
      <c r="AJ1849" s="283"/>
      <c r="AK1849" s="283"/>
      <c r="AL1849" s="283"/>
      <c r="AM1849" s="282"/>
      <c r="AN1849" s="282"/>
      <c r="AO1849" s="282"/>
      <c r="AP1849" s="282"/>
      <c r="AQ1849" s="282"/>
      <c r="AR1849" s="282"/>
      <c r="AT1849" s="283"/>
      <c r="AU1849" s="283"/>
      <c r="AV1849" s="283"/>
      <c r="AW1849" s="283"/>
      <c r="AY1849" s="283"/>
      <c r="AZ1849" s="282"/>
      <c r="BA1849" s="283"/>
      <c r="BB1849" s="282"/>
      <c r="BC1849" s="282"/>
      <c r="BD1849" s="282"/>
      <c r="BE1849" s="283"/>
      <c r="BG1849" s="282"/>
      <c r="BH1849" s="282"/>
      <c r="BI1849" s="282"/>
      <c r="BL1849" s="421"/>
      <c r="BM1849" s="424"/>
      <c r="BN1849" s="424"/>
      <c r="BO1849" s="424"/>
      <c r="BP1849" s="424"/>
      <c r="BQ1849" s="421"/>
      <c r="BR1849" s="421"/>
      <c r="BV1849" s="282"/>
      <c r="BW1849" s="283"/>
      <c r="BY1849" s="283"/>
      <c r="BZ1849" s="283"/>
      <c r="CA1849" s="283"/>
      <c r="CB1849" s="282"/>
      <c r="CC1849" s="282"/>
      <c r="CD1849" s="282"/>
      <c r="CE1849" s="282"/>
      <c r="CG1849" s="427"/>
      <c r="CH1849" s="402"/>
      <c r="CI1849" s="424"/>
      <c r="CJ1849" s="282"/>
      <c r="CK1849" s="282"/>
      <c r="CL1849" s="283"/>
      <c r="CM1849" s="283"/>
      <c r="CP1849" s="282"/>
      <c r="DC1849" s="282"/>
      <c r="DD1849" s="282"/>
      <c r="DE1849" s="282"/>
      <c r="DF1849" s="282"/>
      <c r="DG1849" s="282"/>
      <c r="DH1849" s="282"/>
      <c r="DI1849" s="282"/>
      <c r="DJ1849" s="282"/>
      <c r="EF1849" s="495" t="str">
        <f>""&amp;(MID(数据表!AZ1849,1,MIN(FIND({"(";"（"},数据表!AZ1849&amp;"(（",1)-1)))&amp;""</f>
        <v/>
      </c>
      <c r="EG1849" s="495" t="str">
        <f>""&amp;(MID(数据表!AZ1849,1,MIN(FIND({0;1;2;3;4;5;6;7;8;9},数据表!AZ1849&amp;"1234567890",1)-1)))&amp;""</f>
        <v/>
      </c>
    </row>
    <row r="1850" spans="2:137" s="310" customFormat="1" ht="12" customHeight="1">
      <c r="B1850" s="286"/>
      <c r="C1850" s="286"/>
      <c r="D1850" s="286"/>
      <c r="E1850" s="479"/>
      <c r="F1850" s="282"/>
      <c r="G1850" s="283"/>
      <c r="H1850" s="421"/>
      <c r="I1850" s="421"/>
      <c r="J1850" s="283"/>
      <c r="K1850" s="421"/>
      <c r="L1850" s="282"/>
      <c r="N1850" s="282"/>
      <c r="S1850" s="282"/>
      <c r="T1850" s="283"/>
      <c r="U1850" s="283"/>
      <c r="V1850" s="283"/>
      <c r="W1850" s="283"/>
      <c r="X1850" s="283"/>
      <c r="Y1850" s="282"/>
      <c r="Z1850" s="282"/>
      <c r="AA1850" s="283"/>
      <c r="AB1850" s="282"/>
      <c r="AC1850" s="282"/>
      <c r="AD1850" s="282"/>
      <c r="AE1850" s="282"/>
      <c r="AF1850" s="283"/>
      <c r="AG1850" s="402"/>
      <c r="AH1850" s="283"/>
      <c r="AI1850" s="283"/>
      <c r="AJ1850" s="283"/>
      <c r="AK1850" s="283"/>
      <c r="AL1850" s="283"/>
      <c r="AM1850" s="282"/>
      <c r="AN1850" s="282"/>
      <c r="AO1850" s="282"/>
      <c r="AP1850" s="282"/>
      <c r="AQ1850" s="282"/>
      <c r="AR1850" s="282"/>
      <c r="AT1850" s="283"/>
      <c r="AU1850" s="283"/>
      <c r="AV1850" s="283"/>
      <c r="AW1850" s="283"/>
      <c r="AY1850" s="283"/>
      <c r="AZ1850" s="282"/>
      <c r="BA1850" s="283"/>
      <c r="BB1850" s="282"/>
      <c r="BC1850" s="282"/>
      <c r="BD1850" s="282"/>
      <c r="BE1850" s="283"/>
      <c r="BG1850" s="282"/>
      <c r="BH1850" s="282"/>
      <c r="BI1850" s="282"/>
      <c r="BL1850" s="421"/>
      <c r="BM1850" s="424"/>
      <c r="BN1850" s="424"/>
      <c r="BO1850" s="424"/>
      <c r="BP1850" s="424"/>
      <c r="BQ1850" s="421"/>
      <c r="BR1850" s="421"/>
      <c r="BV1850" s="282"/>
      <c r="BW1850" s="283"/>
      <c r="BY1850" s="283"/>
      <c r="BZ1850" s="283"/>
      <c r="CA1850" s="283"/>
      <c r="CB1850" s="282"/>
      <c r="CC1850" s="282"/>
      <c r="CD1850" s="282"/>
      <c r="CE1850" s="282"/>
      <c r="CG1850" s="427"/>
      <c r="CH1850" s="402"/>
      <c r="CI1850" s="424"/>
      <c r="CJ1850" s="282"/>
      <c r="CK1850" s="282"/>
      <c r="CL1850" s="283"/>
      <c r="CM1850" s="283"/>
      <c r="CP1850" s="282"/>
      <c r="DC1850" s="282"/>
      <c r="DD1850" s="282"/>
      <c r="DE1850" s="282"/>
      <c r="DF1850" s="282"/>
      <c r="DG1850" s="282"/>
      <c r="DH1850" s="282"/>
      <c r="DI1850" s="282"/>
      <c r="DJ1850" s="282"/>
      <c r="EF1850" s="495" t="str">
        <f>""&amp;(MID(数据表!AZ1850,1,MIN(FIND({"(";"（"},数据表!AZ1850&amp;"(（",1)-1)))&amp;""</f>
        <v/>
      </c>
      <c r="EG1850" s="495" t="str">
        <f>""&amp;(MID(数据表!AZ1850,1,MIN(FIND({0;1;2;3;4;5;6;7;8;9},数据表!AZ1850&amp;"1234567890",1)-1)))&amp;""</f>
        <v/>
      </c>
    </row>
    <row r="1851" spans="2:137" s="310" customFormat="1" ht="12" customHeight="1">
      <c r="B1851" s="286"/>
      <c r="C1851" s="286"/>
      <c r="D1851" s="286"/>
      <c r="E1851" s="479"/>
      <c r="F1851" s="282"/>
      <c r="G1851" s="283"/>
      <c r="H1851" s="421"/>
      <c r="I1851" s="421"/>
      <c r="J1851" s="283"/>
      <c r="K1851" s="421"/>
      <c r="L1851" s="282"/>
      <c r="N1851" s="282"/>
      <c r="S1851" s="282"/>
      <c r="T1851" s="283"/>
      <c r="U1851" s="283"/>
      <c r="V1851" s="283"/>
      <c r="W1851" s="283"/>
      <c r="X1851" s="283"/>
      <c r="Y1851" s="282"/>
      <c r="Z1851" s="282"/>
      <c r="AA1851" s="283"/>
      <c r="AB1851" s="282"/>
      <c r="AC1851" s="282"/>
      <c r="AD1851" s="282"/>
      <c r="AE1851" s="282"/>
      <c r="AF1851" s="283"/>
      <c r="AG1851" s="402"/>
      <c r="AH1851" s="283"/>
      <c r="AI1851" s="283"/>
      <c r="AJ1851" s="283"/>
      <c r="AK1851" s="283"/>
      <c r="AL1851" s="283"/>
      <c r="AM1851" s="282"/>
      <c r="AN1851" s="282"/>
      <c r="AO1851" s="282"/>
      <c r="AP1851" s="282"/>
      <c r="AQ1851" s="282"/>
      <c r="AR1851" s="282"/>
      <c r="AT1851" s="283"/>
      <c r="AU1851" s="283"/>
      <c r="AV1851" s="283"/>
      <c r="AW1851" s="283"/>
      <c r="AY1851" s="283"/>
      <c r="AZ1851" s="282"/>
      <c r="BA1851" s="283"/>
      <c r="BB1851" s="282"/>
      <c r="BC1851" s="282"/>
      <c r="BD1851" s="282"/>
      <c r="BE1851" s="283"/>
      <c r="BG1851" s="282"/>
      <c r="BH1851" s="282"/>
      <c r="BI1851" s="282"/>
      <c r="BL1851" s="421"/>
      <c r="BM1851" s="424"/>
      <c r="BN1851" s="424"/>
      <c r="BO1851" s="424"/>
      <c r="BP1851" s="424"/>
      <c r="BQ1851" s="421"/>
      <c r="BR1851" s="421"/>
      <c r="BV1851" s="282"/>
      <c r="BW1851" s="283"/>
      <c r="BY1851" s="283"/>
      <c r="BZ1851" s="283"/>
      <c r="CA1851" s="283"/>
      <c r="CB1851" s="282"/>
      <c r="CC1851" s="282"/>
      <c r="CD1851" s="282"/>
      <c r="CE1851" s="282"/>
      <c r="CG1851" s="427"/>
      <c r="CH1851" s="402"/>
      <c r="CI1851" s="424"/>
      <c r="CJ1851" s="282"/>
      <c r="CK1851" s="282"/>
      <c r="CL1851" s="283"/>
      <c r="CM1851" s="283"/>
      <c r="CP1851" s="282"/>
      <c r="DC1851" s="282"/>
      <c r="DD1851" s="282"/>
      <c r="DE1851" s="282"/>
      <c r="DF1851" s="282"/>
      <c r="DG1851" s="282"/>
      <c r="DH1851" s="282"/>
      <c r="DI1851" s="282"/>
      <c r="DJ1851" s="282"/>
      <c r="EF1851" s="495" t="str">
        <f>""&amp;(MID(数据表!AZ1851,1,MIN(FIND({"(";"（"},数据表!AZ1851&amp;"(（",1)-1)))&amp;""</f>
        <v/>
      </c>
      <c r="EG1851" s="495" t="str">
        <f>""&amp;(MID(数据表!AZ1851,1,MIN(FIND({0;1;2;3;4;5;6;7;8;9},数据表!AZ1851&amp;"1234567890",1)-1)))&amp;""</f>
        <v/>
      </c>
    </row>
    <row r="1852" spans="2:137" s="310" customFormat="1" ht="12" customHeight="1">
      <c r="B1852" s="286"/>
      <c r="C1852" s="286"/>
      <c r="D1852" s="286"/>
      <c r="E1852" s="479"/>
      <c r="F1852" s="282"/>
      <c r="G1852" s="283"/>
      <c r="H1852" s="421"/>
      <c r="I1852" s="421"/>
      <c r="J1852" s="283"/>
      <c r="K1852" s="421"/>
      <c r="L1852" s="282"/>
      <c r="N1852" s="282"/>
      <c r="S1852" s="282"/>
      <c r="T1852" s="283"/>
      <c r="U1852" s="283"/>
      <c r="V1852" s="283"/>
      <c r="W1852" s="283"/>
      <c r="X1852" s="283"/>
      <c r="Y1852" s="282"/>
      <c r="Z1852" s="282"/>
      <c r="AA1852" s="283"/>
      <c r="AB1852" s="282"/>
      <c r="AC1852" s="282"/>
      <c r="AD1852" s="282"/>
      <c r="AE1852" s="282"/>
      <c r="AF1852" s="283"/>
      <c r="AG1852" s="402"/>
      <c r="AH1852" s="283"/>
      <c r="AI1852" s="283"/>
      <c r="AJ1852" s="283"/>
      <c r="AK1852" s="283"/>
      <c r="AL1852" s="283"/>
      <c r="AM1852" s="282"/>
      <c r="AN1852" s="282"/>
      <c r="AO1852" s="282"/>
      <c r="AP1852" s="282"/>
      <c r="AQ1852" s="282"/>
      <c r="AR1852" s="282"/>
      <c r="AT1852" s="283"/>
      <c r="AU1852" s="283"/>
      <c r="AV1852" s="283"/>
      <c r="AW1852" s="283"/>
      <c r="AY1852" s="283"/>
      <c r="AZ1852" s="282"/>
      <c r="BA1852" s="283"/>
      <c r="BB1852" s="282"/>
      <c r="BC1852" s="282"/>
      <c r="BD1852" s="282"/>
      <c r="BE1852" s="283"/>
      <c r="BG1852" s="282"/>
      <c r="BH1852" s="282"/>
      <c r="BI1852" s="282"/>
      <c r="BL1852" s="421"/>
      <c r="BM1852" s="424"/>
      <c r="BN1852" s="424"/>
      <c r="BO1852" s="424"/>
      <c r="BP1852" s="424"/>
      <c r="BQ1852" s="421"/>
      <c r="BR1852" s="421"/>
      <c r="BV1852" s="282"/>
      <c r="BW1852" s="283"/>
      <c r="BY1852" s="283"/>
      <c r="BZ1852" s="283"/>
      <c r="CA1852" s="283"/>
      <c r="CB1852" s="282"/>
      <c r="CC1852" s="282"/>
      <c r="CD1852" s="282"/>
      <c r="CE1852" s="282"/>
      <c r="CG1852" s="427"/>
      <c r="CH1852" s="402"/>
      <c r="CI1852" s="424"/>
      <c r="CJ1852" s="282"/>
      <c r="CK1852" s="282"/>
      <c r="CL1852" s="283"/>
      <c r="CM1852" s="283"/>
      <c r="CP1852" s="282"/>
      <c r="DC1852" s="282"/>
      <c r="DD1852" s="282"/>
      <c r="DE1852" s="282"/>
      <c r="DF1852" s="282"/>
      <c r="DG1852" s="282"/>
      <c r="DH1852" s="282"/>
      <c r="DI1852" s="282"/>
      <c r="DJ1852" s="282"/>
      <c r="EF1852" s="495" t="str">
        <f>""&amp;(MID(数据表!AZ1852,1,MIN(FIND({"(";"（"},数据表!AZ1852&amp;"(（",1)-1)))&amp;""</f>
        <v/>
      </c>
      <c r="EG1852" s="495" t="str">
        <f>""&amp;(MID(数据表!AZ1852,1,MIN(FIND({0;1;2;3;4;5;6;7;8;9},数据表!AZ1852&amp;"1234567890",1)-1)))&amp;""</f>
        <v/>
      </c>
    </row>
    <row r="1853" spans="2:137" s="310" customFormat="1" ht="12" customHeight="1">
      <c r="B1853" s="286"/>
      <c r="C1853" s="286"/>
      <c r="D1853" s="286"/>
      <c r="E1853" s="479"/>
      <c r="F1853" s="282"/>
      <c r="G1853" s="283"/>
      <c r="H1853" s="421"/>
      <c r="I1853" s="421"/>
      <c r="J1853" s="283"/>
      <c r="K1853" s="421"/>
      <c r="L1853" s="282"/>
      <c r="N1853" s="282"/>
      <c r="S1853" s="282"/>
      <c r="T1853" s="283"/>
      <c r="U1853" s="283"/>
      <c r="V1853" s="283"/>
      <c r="W1853" s="283"/>
      <c r="X1853" s="283"/>
      <c r="Y1853" s="282"/>
      <c r="Z1853" s="282"/>
      <c r="AA1853" s="283"/>
      <c r="AB1853" s="282"/>
      <c r="AC1853" s="282"/>
      <c r="AD1853" s="282"/>
      <c r="AE1853" s="282"/>
      <c r="AF1853" s="283"/>
      <c r="AG1853" s="402"/>
      <c r="AH1853" s="283"/>
      <c r="AI1853" s="283"/>
      <c r="AJ1853" s="283"/>
      <c r="AK1853" s="283"/>
      <c r="AL1853" s="283"/>
      <c r="AM1853" s="282"/>
      <c r="AN1853" s="282"/>
      <c r="AO1853" s="282"/>
      <c r="AP1853" s="282"/>
      <c r="AQ1853" s="282"/>
      <c r="AR1853" s="282"/>
      <c r="AT1853" s="283"/>
      <c r="AU1853" s="283"/>
      <c r="AV1853" s="283"/>
      <c r="AW1853" s="283"/>
      <c r="AY1853" s="283"/>
      <c r="AZ1853" s="282"/>
      <c r="BA1853" s="283"/>
      <c r="BB1853" s="282"/>
      <c r="BC1853" s="282"/>
      <c r="BD1853" s="282"/>
      <c r="BE1853" s="283"/>
      <c r="BG1853" s="282"/>
      <c r="BH1853" s="282"/>
      <c r="BI1853" s="282"/>
      <c r="BL1853" s="421"/>
      <c r="BM1853" s="424"/>
      <c r="BN1853" s="424"/>
      <c r="BO1853" s="424"/>
      <c r="BP1853" s="424"/>
      <c r="BQ1853" s="421"/>
      <c r="BR1853" s="421"/>
      <c r="BV1853" s="282"/>
      <c r="BW1853" s="283"/>
      <c r="BY1853" s="283"/>
      <c r="BZ1853" s="283"/>
      <c r="CA1853" s="283"/>
      <c r="CB1853" s="282"/>
      <c r="CC1853" s="282"/>
      <c r="CD1853" s="282"/>
      <c r="CE1853" s="282"/>
      <c r="CG1853" s="427"/>
      <c r="CH1853" s="402"/>
      <c r="CI1853" s="424"/>
      <c r="CJ1853" s="282"/>
      <c r="CK1853" s="282"/>
      <c r="CL1853" s="283"/>
      <c r="CM1853" s="283"/>
      <c r="CP1853" s="282"/>
      <c r="DC1853" s="282"/>
      <c r="DD1853" s="282"/>
      <c r="DE1853" s="282"/>
      <c r="DF1853" s="282"/>
      <c r="DG1853" s="282"/>
      <c r="DH1853" s="282"/>
      <c r="DI1853" s="282"/>
      <c r="DJ1853" s="282"/>
      <c r="EF1853" s="495" t="str">
        <f>""&amp;(MID(数据表!AZ1853,1,MIN(FIND({"(";"（"},数据表!AZ1853&amp;"(（",1)-1)))&amp;""</f>
        <v/>
      </c>
      <c r="EG1853" s="495" t="str">
        <f>""&amp;(MID(数据表!AZ1853,1,MIN(FIND({0;1;2;3;4;5;6;7;8;9},数据表!AZ1853&amp;"1234567890",1)-1)))&amp;""</f>
        <v/>
      </c>
    </row>
    <row r="1854" spans="2:137" s="310" customFormat="1" ht="12" customHeight="1">
      <c r="B1854" s="286"/>
      <c r="C1854" s="286"/>
      <c r="D1854" s="286"/>
      <c r="E1854" s="479"/>
      <c r="F1854" s="282"/>
      <c r="G1854" s="283"/>
      <c r="H1854" s="421"/>
      <c r="I1854" s="421"/>
      <c r="J1854" s="283"/>
      <c r="K1854" s="421"/>
      <c r="L1854" s="282"/>
      <c r="N1854" s="282"/>
      <c r="S1854" s="282"/>
      <c r="T1854" s="283"/>
      <c r="U1854" s="283"/>
      <c r="V1854" s="283"/>
      <c r="W1854" s="283"/>
      <c r="X1854" s="283"/>
      <c r="Y1854" s="282"/>
      <c r="Z1854" s="282"/>
      <c r="AA1854" s="283"/>
      <c r="AB1854" s="282"/>
      <c r="AC1854" s="282"/>
      <c r="AD1854" s="282"/>
      <c r="AE1854" s="282"/>
      <c r="AF1854" s="283"/>
      <c r="AG1854" s="402"/>
      <c r="AH1854" s="283"/>
      <c r="AI1854" s="283"/>
      <c r="AJ1854" s="283"/>
      <c r="AK1854" s="283"/>
      <c r="AL1854" s="283"/>
      <c r="AM1854" s="282"/>
      <c r="AN1854" s="282"/>
      <c r="AO1854" s="282"/>
      <c r="AP1854" s="282"/>
      <c r="AQ1854" s="282"/>
      <c r="AR1854" s="282"/>
      <c r="AT1854" s="283"/>
      <c r="AU1854" s="283"/>
      <c r="AV1854" s="283"/>
      <c r="AW1854" s="283"/>
      <c r="AY1854" s="283"/>
      <c r="AZ1854" s="282"/>
      <c r="BA1854" s="283"/>
      <c r="BB1854" s="282"/>
      <c r="BC1854" s="282"/>
      <c r="BD1854" s="282"/>
      <c r="BE1854" s="283"/>
      <c r="BG1854" s="282"/>
      <c r="BH1854" s="282"/>
      <c r="BI1854" s="282"/>
      <c r="BL1854" s="421"/>
      <c r="BM1854" s="424"/>
      <c r="BN1854" s="424"/>
      <c r="BO1854" s="424"/>
      <c r="BP1854" s="424"/>
      <c r="BQ1854" s="421"/>
      <c r="BR1854" s="421"/>
      <c r="BV1854" s="282"/>
      <c r="BW1854" s="283"/>
      <c r="BY1854" s="283"/>
      <c r="BZ1854" s="283"/>
      <c r="CA1854" s="283"/>
      <c r="CB1854" s="282"/>
      <c r="CC1854" s="282"/>
      <c r="CD1854" s="282"/>
      <c r="CE1854" s="282"/>
      <c r="CG1854" s="427"/>
      <c r="CH1854" s="402"/>
      <c r="CI1854" s="424"/>
      <c r="CJ1854" s="282"/>
      <c r="CK1854" s="282"/>
      <c r="CL1854" s="283"/>
      <c r="CM1854" s="283"/>
      <c r="CP1854" s="282"/>
      <c r="DC1854" s="282"/>
      <c r="DD1854" s="282"/>
      <c r="DE1854" s="282"/>
      <c r="DF1854" s="282"/>
      <c r="DG1854" s="282"/>
      <c r="DH1854" s="282"/>
      <c r="DI1854" s="282"/>
      <c r="DJ1854" s="282"/>
      <c r="EF1854" s="495" t="str">
        <f>""&amp;(MID(数据表!AZ1854,1,MIN(FIND({"(";"（"},数据表!AZ1854&amp;"(（",1)-1)))&amp;""</f>
        <v/>
      </c>
      <c r="EG1854" s="495" t="str">
        <f>""&amp;(MID(数据表!AZ1854,1,MIN(FIND({0;1;2;3;4;5;6;7;8;9},数据表!AZ1854&amp;"1234567890",1)-1)))&amp;""</f>
        <v/>
      </c>
    </row>
    <row r="1855" spans="2:137" s="310" customFormat="1" ht="12" customHeight="1">
      <c r="B1855" s="286"/>
      <c r="C1855" s="286"/>
      <c r="D1855" s="286"/>
      <c r="E1855" s="479"/>
      <c r="F1855" s="282"/>
      <c r="G1855" s="283"/>
      <c r="H1855" s="421"/>
      <c r="I1855" s="421"/>
      <c r="J1855" s="283"/>
      <c r="K1855" s="421"/>
      <c r="L1855" s="282"/>
      <c r="N1855" s="282"/>
      <c r="S1855" s="282"/>
      <c r="T1855" s="283"/>
      <c r="U1855" s="283"/>
      <c r="V1855" s="283"/>
      <c r="W1855" s="283"/>
      <c r="X1855" s="283"/>
      <c r="Y1855" s="282"/>
      <c r="Z1855" s="282"/>
      <c r="AA1855" s="283"/>
      <c r="AB1855" s="282"/>
      <c r="AC1855" s="282"/>
      <c r="AD1855" s="282"/>
      <c r="AE1855" s="282"/>
      <c r="AF1855" s="283"/>
      <c r="AG1855" s="402"/>
      <c r="AH1855" s="283"/>
      <c r="AI1855" s="283"/>
      <c r="AJ1855" s="283"/>
      <c r="AK1855" s="283"/>
      <c r="AL1855" s="283"/>
      <c r="AM1855" s="282"/>
      <c r="AN1855" s="282"/>
      <c r="AO1855" s="282"/>
      <c r="AP1855" s="282"/>
      <c r="AQ1855" s="282"/>
      <c r="AR1855" s="282"/>
      <c r="AT1855" s="283"/>
      <c r="AU1855" s="283"/>
      <c r="AV1855" s="283"/>
      <c r="AW1855" s="283"/>
      <c r="AY1855" s="283"/>
      <c r="AZ1855" s="282"/>
      <c r="BA1855" s="283"/>
      <c r="BB1855" s="282"/>
      <c r="BC1855" s="282"/>
      <c r="BD1855" s="282"/>
      <c r="BE1855" s="283"/>
      <c r="BG1855" s="282"/>
      <c r="BH1855" s="282"/>
      <c r="BI1855" s="282"/>
      <c r="BL1855" s="421"/>
      <c r="BM1855" s="424"/>
      <c r="BN1855" s="424"/>
      <c r="BO1855" s="424"/>
      <c r="BP1855" s="424"/>
      <c r="BQ1855" s="421"/>
      <c r="BR1855" s="421"/>
      <c r="BV1855" s="282"/>
      <c r="BW1855" s="283"/>
      <c r="BY1855" s="283"/>
      <c r="BZ1855" s="283"/>
      <c r="CA1855" s="283"/>
      <c r="CB1855" s="282"/>
      <c r="CC1855" s="282"/>
      <c r="CD1855" s="282"/>
      <c r="CE1855" s="282"/>
      <c r="CG1855" s="427"/>
      <c r="CH1855" s="402"/>
      <c r="CI1855" s="424"/>
      <c r="CJ1855" s="282"/>
      <c r="CK1855" s="282"/>
      <c r="CL1855" s="283"/>
      <c r="CM1855" s="283"/>
      <c r="CP1855" s="282"/>
      <c r="DC1855" s="282"/>
      <c r="DD1855" s="282"/>
      <c r="DE1855" s="282"/>
      <c r="DF1855" s="282"/>
      <c r="DG1855" s="282"/>
      <c r="DH1855" s="282"/>
      <c r="DI1855" s="282"/>
      <c r="DJ1855" s="282"/>
      <c r="EF1855" s="495" t="str">
        <f>""&amp;(MID(数据表!AZ1855,1,MIN(FIND({"(";"（"},数据表!AZ1855&amp;"(（",1)-1)))&amp;""</f>
        <v/>
      </c>
      <c r="EG1855" s="495" t="str">
        <f>""&amp;(MID(数据表!AZ1855,1,MIN(FIND({0;1;2;3;4;5;6;7;8;9},数据表!AZ1855&amp;"1234567890",1)-1)))&amp;""</f>
        <v/>
      </c>
    </row>
    <row r="1856" spans="2:137" s="310" customFormat="1" ht="12" customHeight="1">
      <c r="B1856" s="286"/>
      <c r="C1856" s="286"/>
      <c r="D1856" s="286"/>
      <c r="E1856" s="479"/>
      <c r="F1856" s="282"/>
      <c r="G1856" s="283"/>
      <c r="H1856" s="421"/>
      <c r="I1856" s="421"/>
      <c r="J1856" s="283"/>
      <c r="K1856" s="421"/>
      <c r="L1856" s="282"/>
      <c r="N1856" s="282"/>
      <c r="S1856" s="282"/>
      <c r="T1856" s="283"/>
      <c r="U1856" s="283"/>
      <c r="V1856" s="283"/>
      <c r="W1856" s="283"/>
      <c r="X1856" s="283"/>
      <c r="Y1856" s="282"/>
      <c r="Z1856" s="282"/>
      <c r="AA1856" s="283"/>
      <c r="AB1856" s="282"/>
      <c r="AC1856" s="282"/>
      <c r="AD1856" s="282"/>
      <c r="AE1856" s="282"/>
      <c r="AF1856" s="283"/>
      <c r="AG1856" s="402"/>
      <c r="AH1856" s="283"/>
      <c r="AI1856" s="283"/>
      <c r="AJ1856" s="283"/>
      <c r="AK1856" s="283"/>
      <c r="AL1856" s="283"/>
      <c r="AM1856" s="282"/>
      <c r="AN1856" s="282"/>
      <c r="AO1856" s="282"/>
      <c r="AP1856" s="282"/>
      <c r="AQ1856" s="282"/>
      <c r="AR1856" s="282"/>
      <c r="AT1856" s="283"/>
      <c r="AU1856" s="283"/>
      <c r="AV1856" s="283"/>
      <c r="AW1856" s="283"/>
      <c r="AY1856" s="283"/>
      <c r="AZ1856" s="282"/>
      <c r="BA1856" s="283"/>
      <c r="BB1856" s="282"/>
      <c r="BC1856" s="282"/>
      <c r="BD1856" s="282"/>
      <c r="BE1856" s="283"/>
      <c r="BG1856" s="282"/>
      <c r="BH1856" s="282"/>
      <c r="BI1856" s="282"/>
      <c r="BL1856" s="421"/>
      <c r="BM1856" s="424"/>
      <c r="BN1856" s="424"/>
      <c r="BO1856" s="424"/>
      <c r="BP1856" s="424"/>
      <c r="BQ1856" s="421"/>
      <c r="BR1856" s="421"/>
      <c r="BV1856" s="282"/>
      <c r="BW1856" s="283"/>
      <c r="BY1856" s="283"/>
      <c r="BZ1856" s="283"/>
      <c r="CA1856" s="283"/>
      <c r="CB1856" s="282"/>
      <c r="CC1856" s="282"/>
      <c r="CD1856" s="282"/>
      <c r="CE1856" s="282"/>
      <c r="CG1856" s="427"/>
      <c r="CH1856" s="402"/>
      <c r="CI1856" s="424"/>
      <c r="CJ1856" s="282"/>
      <c r="CK1856" s="282"/>
      <c r="CL1856" s="283"/>
      <c r="CM1856" s="283"/>
      <c r="CP1856" s="282"/>
      <c r="DC1856" s="282"/>
      <c r="DD1856" s="282"/>
      <c r="DE1856" s="282"/>
      <c r="DF1856" s="282"/>
      <c r="DG1856" s="282"/>
      <c r="DH1856" s="282"/>
      <c r="DI1856" s="282"/>
      <c r="DJ1856" s="282"/>
      <c r="EF1856" s="495" t="str">
        <f>""&amp;(MID(数据表!AZ1856,1,MIN(FIND({"(";"（"},数据表!AZ1856&amp;"(（",1)-1)))&amp;""</f>
        <v/>
      </c>
      <c r="EG1856" s="495" t="str">
        <f>""&amp;(MID(数据表!AZ1856,1,MIN(FIND({0;1;2;3;4;5;6;7;8;9},数据表!AZ1856&amp;"1234567890",1)-1)))&amp;""</f>
        <v/>
      </c>
    </row>
    <row r="1857" spans="2:137" s="310" customFormat="1" ht="12" customHeight="1">
      <c r="B1857" s="286"/>
      <c r="C1857" s="286"/>
      <c r="D1857" s="286"/>
      <c r="E1857" s="479"/>
      <c r="F1857" s="282"/>
      <c r="G1857" s="283"/>
      <c r="H1857" s="421"/>
      <c r="I1857" s="421"/>
      <c r="J1857" s="283"/>
      <c r="K1857" s="421"/>
      <c r="L1857" s="282"/>
      <c r="N1857" s="282"/>
      <c r="S1857" s="282"/>
      <c r="T1857" s="283"/>
      <c r="U1857" s="283"/>
      <c r="V1857" s="283"/>
      <c r="W1857" s="283"/>
      <c r="X1857" s="283"/>
      <c r="Y1857" s="282"/>
      <c r="Z1857" s="282"/>
      <c r="AA1857" s="283"/>
      <c r="AB1857" s="282"/>
      <c r="AC1857" s="282"/>
      <c r="AD1857" s="282"/>
      <c r="AE1857" s="282"/>
      <c r="AF1857" s="283"/>
      <c r="AG1857" s="402"/>
      <c r="AH1857" s="283"/>
      <c r="AI1857" s="283"/>
      <c r="AJ1857" s="283"/>
      <c r="AK1857" s="283"/>
      <c r="AL1857" s="283"/>
      <c r="AM1857" s="282"/>
      <c r="AN1857" s="282"/>
      <c r="AO1857" s="282"/>
      <c r="AP1857" s="282"/>
      <c r="AQ1857" s="282"/>
      <c r="AR1857" s="282"/>
      <c r="AT1857" s="283"/>
      <c r="AU1857" s="283"/>
      <c r="AV1857" s="283"/>
      <c r="AW1857" s="283"/>
      <c r="AY1857" s="283"/>
      <c r="AZ1857" s="282"/>
      <c r="BA1857" s="283"/>
      <c r="BB1857" s="282"/>
      <c r="BC1857" s="282"/>
      <c r="BD1857" s="282"/>
      <c r="BE1857" s="283"/>
      <c r="BG1857" s="282"/>
      <c r="BH1857" s="282"/>
      <c r="BI1857" s="282"/>
      <c r="BL1857" s="421"/>
      <c r="BM1857" s="424"/>
      <c r="BN1857" s="424"/>
      <c r="BO1857" s="424"/>
      <c r="BP1857" s="424"/>
      <c r="BQ1857" s="421"/>
      <c r="BR1857" s="421"/>
      <c r="BV1857" s="282"/>
      <c r="BW1857" s="283"/>
      <c r="BY1857" s="283"/>
      <c r="BZ1857" s="283"/>
      <c r="CA1857" s="283"/>
      <c r="CB1857" s="282"/>
      <c r="CC1857" s="282"/>
      <c r="CD1857" s="282"/>
      <c r="CE1857" s="282"/>
      <c r="CG1857" s="427"/>
      <c r="CH1857" s="402"/>
      <c r="CI1857" s="424"/>
      <c r="CJ1857" s="282"/>
      <c r="CK1857" s="282"/>
      <c r="CL1857" s="283"/>
      <c r="CM1857" s="283"/>
      <c r="CP1857" s="282"/>
      <c r="DC1857" s="282"/>
      <c r="DD1857" s="282"/>
      <c r="DE1857" s="282"/>
      <c r="DF1857" s="282"/>
      <c r="DG1857" s="282"/>
      <c r="DH1857" s="282"/>
      <c r="DI1857" s="282"/>
      <c r="DJ1857" s="282"/>
      <c r="EF1857" s="495" t="str">
        <f>""&amp;(MID(数据表!AZ1857,1,MIN(FIND({"(";"（"},数据表!AZ1857&amp;"(（",1)-1)))&amp;""</f>
        <v/>
      </c>
      <c r="EG1857" s="495" t="str">
        <f>""&amp;(MID(数据表!AZ1857,1,MIN(FIND({0;1;2;3;4;5;6;7;8;9},数据表!AZ1857&amp;"1234567890",1)-1)))&amp;""</f>
        <v/>
      </c>
    </row>
    <row r="1858" spans="2:137" s="310" customFormat="1" ht="12" customHeight="1">
      <c r="B1858" s="286"/>
      <c r="C1858" s="286"/>
      <c r="D1858" s="286"/>
      <c r="E1858" s="479"/>
      <c r="F1858" s="282"/>
      <c r="G1858" s="283"/>
      <c r="H1858" s="421"/>
      <c r="I1858" s="421"/>
      <c r="J1858" s="283"/>
      <c r="K1858" s="421"/>
      <c r="L1858" s="282"/>
      <c r="N1858" s="282"/>
      <c r="S1858" s="282"/>
      <c r="T1858" s="283"/>
      <c r="U1858" s="283"/>
      <c r="V1858" s="283"/>
      <c r="W1858" s="283"/>
      <c r="X1858" s="283"/>
      <c r="Y1858" s="282"/>
      <c r="Z1858" s="282"/>
      <c r="AA1858" s="283"/>
      <c r="AB1858" s="282"/>
      <c r="AC1858" s="282"/>
      <c r="AD1858" s="282"/>
      <c r="AE1858" s="282"/>
      <c r="AF1858" s="283"/>
      <c r="AG1858" s="402"/>
      <c r="AH1858" s="283"/>
      <c r="AI1858" s="283"/>
      <c r="AJ1858" s="283"/>
      <c r="AK1858" s="283"/>
      <c r="AL1858" s="283"/>
      <c r="AM1858" s="282"/>
      <c r="AN1858" s="282"/>
      <c r="AO1858" s="282"/>
      <c r="AP1858" s="282"/>
      <c r="AQ1858" s="282"/>
      <c r="AR1858" s="282"/>
      <c r="AT1858" s="283"/>
      <c r="AU1858" s="283"/>
      <c r="AV1858" s="283"/>
      <c r="AW1858" s="283"/>
      <c r="AY1858" s="283"/>
      <c r="AZ1858" s="282"/>
      <c r="BA1858" s="283"/>
      <c r="BB1858" s="282"/>
      <c r="BC1858" s="282"/>
      <c r="BD1858" s="282"/>
      <c r="BE1858" s="283"/>
      <c r="BG1858" s="282"/>
      <c r="BH1858" s="282"/>
      <c r="BI1858" s="282"/>
      <c r="BL1858" s="421"/>
      <c r="BM1858" s="424"/>
      <c r="BN1858" s="424"/>
      <c r="BO1858" s="424"/>
      <c r="BP1858" s="424"/>
      <c r="BQ1858" s="421"/>
      <c r="BR1858" s="421"/>
      <c r="BV1858" s="282"/>
      <c r="BW1858" s="283"/>
      <c r="BY1858" s="283"/>
      <c r="BZ1858" s="283"/>
      <c r="CA1858" s="283"/>
      <c r="CB1858" s="282"/>
      <c r="CC1858" s="282"/>
      <c r="CD1858" s="282"/>
      <c r="CE1858" s="282"/>
      <c r="CG1858" s="427"/>
      <c r="CH1858" s="402"/>
      <c r="CI1858" s="424"/>
      <c r="CJ1858" s="282"/>
      <c r="CK1858" s="282"/>
      <c r="CL1858" s="283"/>
      <c r="CM1858" s="283"/>
      <c r="CP1858" s="282"/>
      <c r="DC1858" s="282"/>
      <c r="DD1858" s="282"/>
      <c r="DE1858" s="282"/>
      <c r="DF1858" s="282"/>
      <c r="DG1858" s="282"/>
      <c r="DH1858" s="282"/>
      <c r="DI1858" s="282"/>
      <c r="DJ1858" s="282"/>
      <c r="EF1858" s="495" t="str">
        <f>""&amp;(MID(数据表!AZ1858,1,MIN(FIND({"(";"（"},数据表!AZ1858&amp;"(（",1)-1)))&amp;""</f>
        <v/>
      </c>
      <c r="EG1858" s="495" t="str">
        <f>""&amp;(MID(数据表!AZ1858,1,MIN(FIND({0;1;2;3;4;5;6;7;8;9},数据表!AZ1858&amp;"1234567890",1)-1)))&amp;""</f>
        <v/>
      </c>
    </row>
    <row r="1859" spans="2:137" s="310" customFormat="1" ht="12" customHeight="1">
      <c r="B1859" s="286"/>
      <c r="C1859" s="286"/>
      <c r="D1859" s="286"/>
      <c r="E1859" s="479"/>
      <c r="F1859" s="282"/>
      <c r="G1859" s="283"/>
      <c r="H1859" s="421"/>
      <c r="I1859" s="421"/>
      <c r="J1859" s="283"/>
      <c r="K1859" s="421"/>
      <c r="L1859" s="282"/>
      <c r="N1859" s="282"/>
      <c r="S1859" s="282"/>
      <c r="T1859" s="283"/>
      <c r="U1859" s="283"/>
      <c r="V1859" s="283"/>
      <c r="W1859" s="283"/>
      <c r="X1859" s="283"/>
      <c r="Y1859" s="282"/>
      <c r="Z1859" s="282"/>
      <c r="AA1859" s="283"/>
      <c r="AB1859" s="282"/>
      <c r="AC1859" s="282"/>
      <c r="AD1859" s="282"/>
      <c r="AE1859" s="282"/>
      <c r="AF1859" s="283"/>
      <c r="AG1859" s="402"/>
      <c r="AH1859" s="283"/>
      <c r="AI1859" s="283"/>
      <c r="AJ1859" s="283"/>
      <c r="AK1859" s="283"/>
      <c r="AL1859" s="283"/>
      <c r="AM1859" s="282"/>
      <c r="AN1859" s="282"/>
      <c r="AO1859" s="282"/>
      <c r="AP1859" s="282"/>
      <c r="AQ1859" s="282"/>
      <c r="AR1859" s="282"/>
      <c r="AT1859" s="283"/>
      <c r="AU1859" s="283"/>
      <c r="AV1859" s="283"/>
      <c r="AW1859" s="283"/>
      <c r="AY1859" s="283"/>
      <c r="AZ1859" s="282"/>
      <c r="BA1859" s="283"/>
      <c r="BB1859" s="282"/>
      <c r="BC1859" s="282"/>
      <c r="BD1859" s="282"/>
      <c r="BE1859" s="283"/>
      <c r="BG1859" s="282"/>
      <c r="BH1859" s="282"/>
      <c r="BI1859" s="282"/>
      <c r="BL1859" s="421"/>
      <c r="BM1859" s="424"/>
      <c r="BN1859" s="424"/>
      <c r="BO1859" s="424"/>
      <c r="BP1859" s="424"/>
      <c r="BQ1859" s="421"/>
      <c r="BR1859" s="421"/>
      <c r="BV1859" s="282"/>
      <c r="BW1859" s="283"/>
      <c r="BY1859" s="283"/>
      <c r="BZ1859" s="283"/>
      <c r="CA1859" s="283"/>
      <c r="CB1859" s="282"/>
      <c r="CC1859" s="282"/>
      <c r="CD1859" s="282"/>
      <c r="CE1859" s="282"/>
      <c r="CG1859" s="427"/>
      <c r="CH1859" s="402"/>
      <c r="CI1859" s="424"/>
      <c r="CJ1859" s="282"/>
      <c r="CK1859" s="282"/>
      <c r="CL1859" s="283"/>
      <c r="CM1859" s="283"/>
      <c r="CP1859" s="282"/>
      <c r="DC1859" s="282"/>
      <c r="DD1859" s="282"/>
      <c r="DE1859" s="282"/>
      <c r="DF1859" s="282"/>
      <c r="DG1859" s="282"/>
      <c r="DH1859" s="282"/>
      <c r="DI1859" s="282"/>
      <c r="DJ1859" s="282"/>
      <c r="EF1859" s="495" t="str">
        <f>""&amp;(MID(数据表!AZ1859,1,MIN(FIND({"(";"（"},数据表!AZ1859&amp;"(（",1)-1)))&amp;""</f>
        <v/>
      </c>
      <c r="EG1859" s="495" t="str">
        <f>""&amp;(MID(数据表!AZ1859,1,MIN(FIND({0;1;2;3;4;5;6;7;8;9},数据表!AZ1859&amp;"1234567890",1)-1)))&amp;""</f>
        <v/>
      </c>
    </row>
    <row r="1860" spans="2:137" s="310" customFormat="1" ht="12" customHeight="1">
      <c r="B1860" s="286"/>
      <c r="C1860" s="286"/>
      <c r="D1860" s="286"/>
      <c r="E1860" s="479"/>
      <c r="F1860" s="282"/>
      <c r="G1860" s="283"/>
      <c r="H1860" s="421"/>
      <c r="I1860" s="421"/>
      <c r="J1860" s="283"/>
      <c r="K1860" s="421"/>
      <c r="L1860" s="282"/>
      <c r="N1860" s="282"/>
      <c r="S1860" s="282"/>
      <c r="T1860" s="283"/>
      <c r="U1860" s="283"/>
      <c r="V1860" s="283"/>
      <c r="W1860" s="283"/>
      <c r="X1860" s="283"/>
      <c r="Y1860" s="282"/>
      <c r="Z1860" s="282"/>
      <c r="AA1860" s="283"/>
      <c r="AB1860" s="282"/>
      <c r="AC1860" s="282"/>
      <c r="AD1860" s="282"/>
      <c r="AE1860" s="282"/>
      <c r="AF1860" s="283"/>
      <c r="AG1860" s="402"/>
      <c r="AH1860" s="283"/>
      <c r="AI1860" s="283"/>
      <c r="AJ1860" s="283"/>
      <c r="AK1860" s="283"/>
      <c r="AL1860" s="283"/>
      <c r="AM1860" s="282"/>
      <c r="AN1860" s="282"/>
      <c r="AO1860" s="282"/>
      <c r="AP1860" s="282"/>
      <c r="AQ1860" s="282"/>
      <c r="AR1860" s="282"/>
      <c r="AT1860" s="283"/>
      <c r="AU1860" s="283"/>
      <c r="AV1860" s="283"/>
      <c r="AW1860" s="283"/>
      <c r="AY1860" s="283"/>
      <c r="AZ1860" s="282"/>
      <c r="BA1860" s="283"/>
      <c r="BB1860" s="282"/>
      <c r="BC1860" s="282"/>
      <c r="BD1860" s="282"/>
      <c r="BE1860" s="283"/>
      <c r="BG1860" s="282"/>
      <c r="BH1860" s="282"/>
      <c r="BI1860" s="282"/>
      <c r="BL1860" s="421"/>
      <c r="BM1860" s="424"/>
      <c r="BN1860" s="424"/>
      <c r="BO1860" s="424"/>
      <c r="BP1860" s="424"/>
      <c r="BQ1860" s="421"/>
      <c r="BR1860" s="421"/>
      <c r="BV1860" s="282"/>
      <c r="BW1860" s="283"/>
      <c r="BY1860" s="283"/>
      <c r="BZ1860" s="283"/>
      <c r="CA1860" s="283"/>
      <c r="CB1860" s="282"/>
      <c r="CC1860" s="282"/>
      <c r="CD1860" s="282"/>
      <c r="CE1860" s="282"/>
      <c r="CG1860" s="427"/>
      <c r="CH1860" s="402"/>
      <c r="CI1860" s="424"/>
      <c r="CJ1860" s="282"/>
      <c r="CK1860" s="282"/>
      <c r="CL1860" s="283"/>
      <c r="CM1860" s="283"/>
      <c r="CP1860" s="282"/>
      <c r="DC1860" s="282"/>
      <c r="DD1860" s="282"/>
      <c r="DE1860" s="282"/>
      <c r="DF1860" s="282"/>
      <c r="DG1860" s="282"/>
      <c r="DH1860" s="282"/>
      <c r="DI1860" s="282"/>
      <c r="DJ1860" s="282"/>
      <c r="EF1860" s="495" t="str">
        <f>""&amp;(MID(数据表!AZ1860,1,MIN(FIND({"(";"（"},数据表!AZ1860&amp;"(（",1)-1)))&amp;""</f>
        <v/>
      </c>
      <c r="EG1860" s="495" t="str">
        <f>""&amp;(MID(数据表!AZ1860,1,MIN(FIND({0;1;2;3;4;5;6;7;8;9},数据表!AZ1860&amp;"1234567890",1)-1)))&amp;""</f>
        <v/>
      </c>
    </row>
    <row r="1861" spans="2:137" s="310" customFormat="1" ht="12" customHeight="1">
      <c r="B1861" s="286"/>
      <c r="C1861" s="286"/>
      <c r="D1861" s="286"/>
      <c r="E1861" s="479"/>
      <c r="F1861" s="282"/>
      <c r="G1861" s="283"/>
      <c r="H1861" s="421"/>
      <c r="I1861" s="421"/>
      <c r="J1861" s="283"/>
      <c r="K1861" s="421"/>
      <c r="L1861" s="282"/>
      <c r="N1861" s="282"/>
      <c r="S1861" s="282"/>
      <c r="T1861" s="283"/>
      <c r="U1861" s="283"/>
      <c r="V1861" s="283"/>
      <c r="W1861" s="283"/>
      <c r="X1861" s="283"/>
      <c r="Y1861" s="282"/>
      <c r="Z1861" s="282"/>
      <c r="AA1861" s="283"/>
      <c r="AB1861" s="282"/>
      <c r="AC1861" s="282"/>
      <c r="AD1861" s="282"/>
      <c r="AE1861" s="282"/>
      <c r="AF1861" s="283"/>
      <c r="AG1861" s="402"/>
      <c r="AH1861" s="283"/>
      <c r="AI1861" s="283"/>
      <c r="AJ1861" s="283"/>
      <c r="AK1861" s="283"/>
      <c r="AL1861" s="283"/>
      <c r="AM1861" s="282"/>
      <c r="AN1861" s="282"/>
      <c r="AO1861" s="282"/>
      <c r="AP1861" s="282"/>
      <c r="AQ1861" s="282"/>
      <c r="AR1861" s="282"/>
      <c r="AT1861" s="283"/>
      <c r="AU1861" s="283"/>
      <c r="AV1861" s="283"/>
      <c r="AW1861" s="283"/>
      <c r="AY1861" s="283"/>
      <c r="AZ1861" s="282"/>
      <c r="BA1861" s="283"/>
      <c r="BB1861" s="282"/>
      <c r="BC1861" s="282"/>
      <c r="BD1861" s="282"/>
      <c r="BE1861" s="283"/>
      <c r="BG1861" s="282"/>
      <c r="BH1861" s="282"/>
      <c r="BI1861" s="282"/>
      <c r="BL1861" s="421"/>
      <c r="BM1861" s="424"/>
      <c r="BN1861" s="424"/>
      <c r="BO1861" s="424"/>
      <c r="BP1861" s="424"/>
      <c r="BQ1861" s="421"/>
      <c r="BR1861" s="421"/>
      <c r="BV1861" s="282"/>
      <c r="BW1861" s="283"/>
      <c r="BY1861" s="283"/>
      <c r="BZ1861" s="283"/>
      <c r="CA1861" s="283"/>
      <c r="CB1861" s="282"/>
      <c r="CC1861" s="282"/>
      <c r="CD1861" s="282"/>
      <c r="CE1861" s="282"/>
      <c r="CG1861" s="427"/>
      <c r="CH1861" s="402"/>
      <c r="CI1861" s="424"/>
      <c r="CJ1861" s="282"/>
      <c r="CK1861" s="282"/>
      <c r="CL1861" s="283"/>
      <c r="CM1861" s="283"/>
      <c r="CP1861" s="282"/>
      <c r="DC1861" s="282"/>
      <c r="DD1861" s="282"/>
      <c r="DE1861" s="282"/>
      <c r="DF1861" s="282"/>
      <c r="DG1861" s="282"/>
      <c r="DH1861" s="282"/>
      <c r="DI1861" s="282"/>
      <c r="DJ1861" s="282"/>
      <c r="EF1861" s="495" t="str">
        <f>""&amp;(MID(数据表!AZ1861,1,MIN(FIND({"(";"（"},数据表!AZ1861&amp;"(（",1)-1)))&amp;""</f>
        <v/>
      </c>
      <c r="EG1861" s="495" t="str">
        <f>""&amp;(MID(数据表!AZ1861,1,MIN(FIND({0;1;2;3;4;5;6;7;8;9},数据表!AZ1861&amp;"1234567890",1)-1)))&amp;""</f>
        <v/>
      </c>
    </row>
    <row r="1862" spans="2:137" s="310" customFormat="1" ht="12" customHeight="1">
      <c r="B1862" s="286"/>
      <c r="C1862" s="286"/>
      <c r="D1862" s="286"/>
      <c r="E1862" s="479"/>
      <c r="F1862" s="282"/>
      <c r="G1862" s="283"/>
      <c r="H1862" s="421"/>
      <c r="I1862" s="421"/>
      <c r="J1862" s="283"/>
      <c r="K1862" s="421"/>
      <c r="L1862" s="282"/>
      <c r="N1862" s="282"/>
      <c r="S1862" s="282"/>
      <c r="T1862" s="283"/>
      <c r="U1862" s="283"/>
      <c r="V1862" s="283"/>
      <c r="W1862" s="283"/>
      <c r="X1862" s="283"/>
      <c r="Y1862" s="282"/>
      <c r="Z1862" s="282"/>
      <c r="AA1862" s="283"/>
      <c r="AB1862" s="282"/>
      <c r="AC1862" s="282"/>
      <c r="AD1862" s="282"/>
      <c r="AE1862" s="282"/>
      <c r="AF1862" s="283"/>
      <c r="AG1862" s="402"/>
      <c r="AH1862" s="283"/>
      <c r="AI1862" s="283"/>
      <c r="AJ1862" s="283"/>
      <c r="AK1862" s="283"/>
      <c r="AL1862" s="283"/>
      <c r="AM1862" s="282"/>
      <c r="AN1862" s="282"/>
      <c r="AO1862" s="282"/>
      <c r="AP1862" s="282"/>
      <c r="AQ1862" s="282"/>
      <c r="AR1862" s="282"/>
      <c r="AT1862" s="283"/>
      <c r="AU1862" s="283"/>
      <c r="AV1862" s="283"/>
      <c r="AW1862" s="283"/>
      <c r="AY1862" s="283"/>
      <c r="AZ1862" s="282"/>
      <c r="BA1862" s="283"/>
      <c r="BB1862" s="282"/>
      <c r="BC1862" s="282"/>
      <c r="BD1862" s="282"/>
      <c r="BE1862" s="283"/>
      <c r="BG1862" s="282"/>
      <c r="BH1862" s="282"/>
      <c r="BI1862" s="282"/>
      <c r="BL1862" s="421"/>
      <c r="BM1862" s="424"/>
      <c r="BN1862" s="424"/>
      <c r="BO1862" s="424"/>
      <c r="BP1862" s="424"/>
      <c r="BQ1862" s="421"/>
      <c r="BR1862" s="421"/>
      <c r="BV1862" s="282"/>
      <c r="BW1862" s="283"/>
      <c r="BY1862" s="283"/>
      <c r="BZ1862" s="283"/>
      <c r="CA1862" s="283"/>
      <c r="CB1862" s="282"/>
      <c r="CC1862" s="282"/>
      <c r="CD1862" s="282"/>
      <c r="CE1862" s="282"/>
      <c r="CG1862" s="427"/>
      <c r="CH1862" s="402"/>
      <c r="CI1862" s="424"/>
      <c r="CJ1862" s="282"/>
      <c r="CK1862" s="282"/>
      <c r="CL1862" s="283"/>
      <c r="CM1862" s="283"/>
      <c r="CP1862" s="282"/>
      <c r="DC1862" s="282"/>
      <c r="DD1862" s="282"/>
      <c r="DE1862" s="282"/>
      <c r="DF1862" s="282"/>
      <c r="DG1862" s="282"/>
      <c r="DH1862" s="282"/>
      <c r="DI1862" s="282"/>
      <c r="DJ1862" s="282"/>
      <c r="EF1862" s="495" t="str">
        <f>""&amp;(MID(数据表!AZ1862,1,MIN(FIND({"(";"（"},数据表!AZ1862&amp;"(（",1)-1)))&amp;""</f>
        <v/>
      </c>
      <c r="EG1862" s="495" t="str">
        <f>""&amp;(MID(数据表!AZ1862,1,MIN(FIND({0;1;2;3;4;5;6;7;8;9},数据表!AZ1862&amp;"1234567890",1)-1)))&amp;""</f>
        <v/>
      </c>
    </row>
    <row r="1863" spans="2:137" s="310" customFormat="1" ht="12" customHeight="1">
      <c r="B1863" s="286"/>
      <c r="C1863" s="286"/>
      <c r="D1863" s="286"/>
      <c r="E1863" s="479"/>
      <c r="F1863" s="282"/>
      <c r="G1863" s="283"/>
      <c r="H1863" s="421"/>
      <c r="I1863" s="421"/>
      <c r="J1863" s="283"/>
      <c r="K1863" s="421"/>
      <c r="L1863" s="282"/>
      <c r="N1863" s="282"/>
      <c r="S1863" s="282"/>
      <c r="T1863" s="283"/>
      <c r="U1863" s="283"/>
      <c r="V1863" s="283"/>
      <c r="W1863" s="283"/>
      <c r="X1863" s="283"/>
      <c r="Y1863" s="282"/>
      <c r="Z1863" s="282"/>
      <c r="AA1863" s="283"/>
      <c r="AB1863" s="282"/>
      <c r="AC1863" s="282"/>
      <c r="AD1863" s="282"/>
      <c r="AE1863" s="282"/>
      <c r="AF1863" s="283"/>
      <c r="AG1863" s="402"/>
      <c r="AH1863" s="283"/>
      <c r="AI1863" s="283"/>
      <c r="AJ1863" s="283"/>
      <c r="AK1863" s="283"/>
      <c r="AL1863" s="283"/>
      <c r="AM1863" s="282"/>
      <c r="AN1863" s="282"/>
      <c r="AO1863" s="282"/>
      <c r="AP1863" s="282"/>
      <c r="AQ1863" s="282"/>
      <c r="AR1863" s="282"/>
      <c r="AT1863" s="283"/>
      <c r="AU1863" s="283"/>
      <c r="AV1863" s="283"/>
      <c r="AW1863" s="283"/>
      <c r="AY1863" s="283"/>
      <c r="AZ1863" s="282"/>
      <c r="BA1863" s="283"/>
      <c r="BB1863" s="282"/>
      <c r="BC1863" s="282"/>
      <c r="BD1863" s="282"/>
      <c r="BE1863" s="283"/>
      <c r="BG1863" s="282"/>
      <c r="BH1863" s="282"/>
      <c r="BI1863" s="282"/>
      <c r="BL1863" s="421"/>
      <c r="BM1863" s="424"/>
      <c r="BN1863" s="424"/>
      <c r="BO1863" s="424"/>
      <c r="BP1863" s="424"/>
      <c r="BQ1863" s="421"/>
      <c r="BR1863" s="421"/>
      <c r="BV1863" s="282"/>
      <c r="BW1863" s="283"/>
      <c r="BY1863" s="283"/>
      <c r="BZ1863" s="283"/>
      <c r="CA1863" s="283"/>
      <c r="CB1863" s="282"/>
      <c r="CC1863" s="282"/>
      <c r="CD1863" s="282"/>
      <c r="CE1863" s="282"/>
      <c r="CG1863" s="427"/>
      <c r="CH1863" s="402"/>
      <c r="CI1863" s="424"/>
      <c r="CJ1863" s="282"/>
      <c r="CK1863" s="282"/>
      <c r="CL1863" s="283"/>
      <c r="CM1863" s="283"/>
      <c r="CP1863" s="282"/>
      <c r="DC1863" s="282"/>
      <c r="DD1863" s="282"/>
      <c r="DE1863" s="282"/>
      <c r="DF1863" s="282"/>
      <c r="DG1863" s="282"/>
      <c r="DH1863" s="282"/>
      <c r="DI1863" s="282"/>
      <c r="DJ1863" s="282"/>
      <c r="EF1863" s="495" t="str">
        <f>""&amp;(MID(数据表!AZ1863,1,MIN(FIND({"(";"（"},数据表!AZ1863&amp;"(（",1)-1)))&amp;""</f>
        <v/>
      </c>
      <c r="EG1863" s="495" t="str">
        <f>""&amp;(MID(数据表!AZ1863,1,MIN(FIND({0;1;2;3;4;5;6;7;8;9},数据表!AZ1863&amp;"1234567890",1)-1)))&amp;""</f>
        <v/>
      </c>
    </row>
    <row r="1864" spans="2:137" s="310" customFormat="1" ht="12" customHeight="1">
      <c r="B1864" s="286"/>
      <c r="C1864" s="286"/>
      <c r="D1864" s="286"/>
      <c r="E1864" s="479"/>
      <c r="F1864" s="282"/>
      <c r="G1864" s="283"/>
      <c r="H1864" s="421"/>
      <c r="I1864" s="421"/>
      <c r="J1864" s="283"/>
      <c r="K1864" s="421"/>
      <c r="L1864" s="282"/>
      <c r="N1864" s="282"/>
      <c r="S1864" s="282"/>
      <c r="T1864" s="283"/>
      <c r="U1864" s="283"/>
      <c r="V1864" s="283"/>
      <c r="W1864" s="283"/>
      <c r="X1864" s="283"/>
      <c r="Y1864" s="282"/>
      <c r="Z1864" s="282"/>
      <c r="AA1864" s="283"/>
      <c r="AB1864" s="282"/>
      <c r="AC1864" s="282"/>
      <c r="AD1864" s="282"/>
      <c r="AE1864" s="282"/>
      <c r="AF1864" s="283"/>
      <c r="AG1864" s="402"/>
      <c r="AH1864" s="283"/>
      <c r="AI1864" s="283"/>
      <c r="AJ1864" s="283"/>
      <c r="AK1864" s="283"/>
      <c r="AL1864" s="283"/>
      <c r="AM1864" s="282"/>
      <c r="AN1864" s="282"/>
      <c r="AO1864" s="282"/>
      <c r="AP1864" s="282"/>
      <c r="AQ1864" s="282"/>
      <c r="AR1864" s="282"/>
      <c r="AT1864" s="283"/>
      <c r="AU1864" s="283"/>
      <c r="AV1864" s="283"/>
      <c r="AW1864" s="283"/>
      <c r="AY1864" s="283"/>
      <c r="AZ1864" s="282"/>
      <c r="BA1864" s="283"/>
      <c r="BB1864" s="282"/>
      <c r="BC1864" s="282"/>
      <c r="BD1864" s="282"/>
      <c r="BE1864" s="283"/>
      <c r="BG1864" s="282"/>
      <c r="BH1864" s="282"/>
      <c r="BI1864" s="282"/>
      <c r="BL1864" s="421"/>
      <c r="BM1864" s="424"/>
      <c r="BN1864" s="424"/>
      <c r="BO1864" s="424"/>
      <c r="BP1864" s="424"/>
      <c r="BQ1864" s="421"/>
      <c r="BR1864" s="421"/>
      <c r="BV1864" s="282"/>
      <c r="BW1864" s="283"/>
      <c r="BY1864" s="283"/>
      <c r="BZ1864" s="283"/>
      <c r="CA1864" s="283"/>
      <c r="CB1864" s="282"/>
      <c r="CC1864" s="282"/>
      <c r="CD1864" s="282"/>
      <c r="CE1864" s="282"/>
      <c r="CG1864" s="427"/>
      <c r="CH1864" s="402"/>
      <c r="CI1864" s="424"/>
      <c r="CJ1864" s="282"/>
      <c r="CK1864" s="282"/>
      <c r="CL1864" s="283"/>
      <c r="CM1864" s="283"/>
      <c r="CP1864" s="282"/>
      <c r="DC1864" s="282"/>
      <c r="DD1864" s="282"/>
      <c r="DE1864" s="282"/>
      <c r="DF1864" s="282"/>
      <c r="DG1864" s="282"/>
      <c r="DH1864" s="282"/>
      <c r="DI1864" s="282"/>
      <c r="DJ1864" s="282"/>
      <c r="EF1864" s="495" t="str">
        <f>""&amp;(MID(数据表!AZ1864,1,MIN(FIND({"(";"（"},数据表!AZ1864&amp;"(（",1)-1)))&amp;""</f>
        <v/>
      </c>
      <c r="EG1864" s="495" t="str">
        <f>""&amp;(MID(数据表!AZ1864,1,MIN(FIND({0;1;2;3;4;5;6;7;8;9},数据表!AZ1864&amp;"1234567890",1)-1)))&amp;""</f>
        <v/>
      </c>
    </row>
    <row r="1865" spans="2:137" s="310" customFormat="1" ht="12" customHeight="1">
      <c r="B1865" s="286"/>
      <c r="C1865" s="286"/>
      <c r="D1865" s="286"/>
      <c r="E1865" s="479"/>
      <c r="F1865" s="282"/>
      <c r="G1865" s="283"/>
      <c r="H1865" s="421"/>
      <c r="I1865" s="421"/>
      <c r="J1865" s="283"/>
      <c r="K1865" s="421"/>
      <c r="L1865" s="282"/>
      <c r="N1865" s="282"/>
      <c r="S1865" s="282"/>
      <c r="T1865" s="283"/>
      <c r="U1865" s="283"/>
      <c r="V1865" s="283"/>
      <c r="W1865" s="283"/>
      <c r="X1865" s="283"/>
      <c r="Y1865" s="282"/>
      <c r="Z1865" s="282"/>
      <c r="AA1865" s="283"/>
      <c r="AB1865" s="282"/>
      <c r="AC1865" s="282"/>
      <c r="AD1865" s="282"/>
      <c r="AE1865" s="282"/>
      <c r="AF1865" s="283"/>
      <c r="AG1865" s="402"/>
      <c r="AH1865" s="283"/>
      <c r="AI1865" s="283"/>
      <c r="AJ1865" s="283"/>
      <c r="AK1865" s="283"/>
      <c r="AL1865" s="283"/>
      <c r="AM1865" s="282"/>
      <c r="AN1865" s="282"/>
      <c r="AO1865" s="282"/>
      <c r="AP1865" s="282"/>
      <c r="AQ1865" s="282"/>
      <c r="AR1865" s="282"/>
      <c r="AT1865" s="283"/>
      <c r="AU1865" s="283"/>
      <c r="AV1865" s="283"/>
      <c r="AW1865" s="283"/>
      <c r="AY1865" s="283"/>
      <c r="AZ1865" s="282"/>
      <c r="BA1865" s="283"/>
      <c r="BB1865" s="282"/>
      <c r="BC1865" s="282"/>
      <c r="BD1865" s="282"/>
      <c r="BE1865" s="283"/>
      <c r="BG1865" s="282"/>
      <c r="BH1865" s="282"/>
      <c r="BI1865" s="282"/>
      <c r="BL1865" s="421"/>
      <c r="BM1865" s="424"/>
      <c r="BN1865" s="424"/>
      <c r="BO1865" s="424"/>
      <c r="BP1865" s="424"/>
      <c r="BQ1865" s="421"/>
      <c r="BR1865" s="421"/>
      <c r="BV1865" s="282"/>
      <c r="BW1865" s="283"/>
      <c r="BY1865" s="283"/>
      <c r="BZ1865" s="283"/>
      <c r="CA1865" s="283"/>
      <c r="CB1865" s="282"/>
      <c r="CC1865" s="282"/>
      <c r="CD1865" s="282"/>
      <c r="CE1865" s="282"/>
      <c r="CG1865" s="427"/>
      <c r="CH1865" s="402"/>
      <c r="CI1865" s="424"/>
      <c r="CJ1865" s="282"/>
      <c r="CK1865" s="282"/>
      <c r="CL1865" s="283"/>
      <c r="CM1865" s="283"/>
      <c r="CP1865" s="282"/>
      <c r="DC1865" s="282"/>
      <c r="DD1865" s="282"/>
      <c r="DE1865" s="282"/>
      <c r="DF1865" s="282"/>
      <c r="DG1865" s="282"/>
      <c r="DH1865" s="282"/>
      <c r="DI1865" s="282"/>
      <c r="DJ1865" s="282"/>
      <c r="EF1865" s="495" t="str">
        <f>""&amp;(MID(数据表!AZ1865,1,MIN(FIND({"(";"（"},数据表!AZ1865&amp;"(（",1)-1)))&amp;""</f>
        <v/>
      </c>
      <c r="EG1865" s="495" t="str">
        <f>""&amp;(MID(数据表!AZ1865,1,MIN(FIND({0;1;2;3;4;5;6;7;8;9},数据表!AZ1865&amp;"1234567890",1)-1)))&amp;""</f>
        <v/>
      </c>
    </row>
    <row r="1866" spans="2:137" s="310" customFormat="1" ht="12" customHeight="1">
      <c r="B1866" s="286"/>
      <c r="C1866" s="286"/>
      <c r="D1866" s="286"/>
      <c r="E1866" s="479"/>
      <c r="F1866" s="282"/>
      <c r="G1866" s="283"/>
      <c r="H1866" s="421"/>
      <c r="I1866" s="421"/>
      <c r="J1866" s="283"/>
      <c r="K1866" s="421"/>
      <c r="L1866" s="282"/>
      <c r="N1866" s="282"/>
      <c r="S1866" s="282"/>
      <c r="T1866" s="283"/>
      <c r="U1866" s="283"/>
      <c r="V1866" s="283"/>
      <c r="W1866" s="283"/>
      <c r="X1866" s="283"/>
      <c r="Y1866" s="282"/>
      <c r="Z1866" s="282"/>
      <c r="AA1866" s="283"/>
      <c r="AB1866" s="282"/>
      <c r="AC1866" s="282"/>
      <c r="AD1866" s="282"/>
      <c r="AE1866" s="282"/>
      <c r="AF1866" s="283"/>
      <c r="AG1866" s="402"/>
      <c r="AH1866" s="283"/>
      <c r="AI1866" s="283"/>
      <c r="AJ1866" s="283"/>
      <c r="AK1866" s="283"/>
      <c r="AL1866" s="283"/>
      <c r="AM1866" s="282"/>
      <c r="AN1866" s="282"/>
      <c r="AO1866" s="282"/>
      <c r="AP1866" s="282"/>
      <c r="AQ1866" s="282"/>
      <c r="AR1866" s="282"/>
      <c r="AT1866" s="283"/>
      <c r="AU1866" s="283"/>
      <c r="AV1866" s="283"/>
      <c r="AW1866" s="283"/>
      <c r="AY1866" s="283"/>
      <c r="AZ1866" s="282"/>
      <c r="BA1866" s="283"/>
      <c r="BB1866" s="282"/>
      <c r="BC1866" s="282"/>
      <c r="BD1866" s="282"/>
      <c r="BE1866" s="283"/>
      <c r="BG1866" s="282"/>
      <c r="BH1866" s="282"/>
      <c r="BI1866" s="282"/>
      <c r="BL1866" s="421"/>
      <c r="BM1866" s="424"/>
      <c r="BN1866" s="424"/>
      <c r="BO1866" s="424"/>
      <c r="BP1866" s="424"/>
      <c r="BQ1866" s="421"/>
      <c r="BR1866" s="421"/>
      <c r="BV1866" s="282"/>
      <c r="BW1866" s="283"/>
      <c r="BY1866" s="283"/>
      <c r="BZ1866" s="283"/>
      <c r="CA1866" s="283"/>
      <c r="CB1866" s="282"/>
      <c r="CC1866" s="282"/>
      <c r="CD1866" s="282"/>
      <c r="CE1866" s="282"/>
      <c r="CG1866" s="427"/>
      <c r="CH1866" s="402"/>
      <c r="CI1866" s="424"/>
      <c r="CJ1866" s="282"/>
      <c r="CK1866" s="282"/>
      <c r="CL1866" s="283"/>
      <c r="CM1866" s="283"/>
      <c r="CP1866" s="282"/>
      <c r="DC1866" s="282"/>
      <c r="DD1866" s="282"/>
      <c r="DE1866" s="282"/>
      <c r="DF1866" s="282"/>
      <c r="DG1866" s="282"/>
      <c r="DH1866" s="282"/>
      <c r="DI1866" s="282"/>
      <c r="DJ1866" s="282"/>
      <c r="EF1866" s="495" t="str">
        <f>""&amp;(MID(数据表!AZ1866,1,MIN(FIND({"(";"（"},数据表!AZ1866&amp;"(（",1)-1)))&amp;""</f>
        <v/>
      </c>
      <c r="EG1866" s="495" t="str">
        <f>""&amp;(MID(数据表!AZ1866,1,MIN(FIND({0;1;2;3;4;5;6;7;8;9},数据表!AZ1866&amp;"1234567890",1)-1)))&amp;""</f>
        <v/>
      </c>
    </row>
    <row r="1867" spans="2:137" s="310" customFormat="1" ht="12" customHeight="1">
      <c r="B1867" s="286"/>
      <c r="C1867" s="286"/>
      <c r="D1867" s="286"/>
      <c r="E1867" s="479"/>
      <c r="F1867" s="282"/>
      <c r="G1867" s="283"/>
      <c r="H1867" s="421"/>
      <c r="I1867" s="421"/>
      <c r="J1867" s="283"/>
      <c r="K1867" s="421"/>
      <c r="L1867" s="282"/>
      <c r="N1867" s="282"/>
      <c r="S1867" s="282"/>
      <c r="T1867" s="283"/>
      <c r="U1867" s="283"/>
      <c r="V1867" s="283"/>
      <c r="W1867" s="283"/>
      <c r="X1867" s="283"/>
      <c r="Y1867" s="282"/>
      <c r="Z1867" s="282"/>
      <c r="AA1867" s="283"/>
      <c r="AB1867" s="282"/>
      <c r="AC1867" s="282"/>
      <c r="AD1867" s="282"/>
      <c r="AE1867" s="282"/>
      <c r="AF1867" s="283"/>
      <c r="AG1867" s="402"/>
      <c r="AH1867" s="283"/>
      <c r="AI1867" s="283"/>
      <c r="AJ1867" s="283"/>
      <c r="AK1867" s="283"/>
      <c r="AL1867" s="283"/>
      <c r="AM1867" s="282"/>
      <c r="AN1867" s="282"/>
      <c r="AO1867" s="282"/>
      <c r="AP1867" s="282"/>
      <c r="AQ1867" s="282"/>
      <c r="AR1867" s="282"/>
      <c r="AT1867" s="283"/>
      <c r="AU1867" s="283"/>
      <c r="AV1867" s="283"/>
      <c r="AW1867" s="283"/>
      <c r="AY1867" s="283"/>
      <c r="AZ1867" s="282"/>
      <c r="BA1867" s="283"/>
      <c r="BB1867" s="282"/>
      <c r="BC1867" s="282"/>
      <c r="BD1867" s="282"/>
      <c r="BE1867" s="283"/>
      <c r="BG1867" s="282"/>
      <c r="BH1867" s="282"/>
      <c r="BI1867" s="282"/>
      <c r="BL1867" s="421"/>
      <c r="BM1867" s="424"/>
      <c r="BN1867" s="424"/>
      <c r="BO1867" s="424"/>
      <c r="BP1867" s="424"/>
      <c r="BQ1867" s="421"/>
      <c r="BR1867" s="421"/>
      <c r="BV1867" s="282"/>
      <c r="BW1867" s="283"/>
      <c r="BY1867" s="283"/>
      <c r="BZ1867" s="283"/>
      <c r="CA1867" s="283"/>
      <c r="CB1867" s="282"/>
      <c r="CC1867" s="282"/>
      <c r="CD1867" s="282"/>
      <c r="CE1867" s="282"/>
      <c r="CG1867" s="427"/>
      <c r="CH1867" s="402"/>
      <c r="CI1867" s="424"/>
      <c r="CJ1867" s="282"/>
      <c r="CK1867" s="282"/>
      <c r="CL1867" s="283"/>
      <c r="CM1867" s="283"/>
      <c r="CP1867" s="282"/>
      <c r="DC1867" s="282"/>
      <c r="DD1867" s="282"/>
      <c r="DE1867" s="282"/>
      <c r="DF1867" s="282"/>
      <c r="DG1867" s="282"/>
      <c r="DH1867" s="282"/>
      <c r="DI1867" s="282"/>
      <c r="DJ1867" s="282"/>
      <c r="EF1867" s="495" t="str">
        <f>""&amp;(MID(数据表!AZ1867,1,MIN(FIND({"(";"（"},数据表!AZ1867&amp;"(（",1)-1)))&amp;""</f>
        <v/>
      </c>
      <c r="EG1867" s="495" t="str">
        <f>""&amp;(MID(数据表!AZ1867,1,MIN(FIND({0;1;2;3;4;5;6;7;8;9},数据表!AZ1867&amp;"1234567890",1)-1)))&amp;""</f>
        <v/>
      </c>
    </row>
    <row r="1868" spans="2:137" s="310" customFormat="1" ht="12" customHeight="1">
      <c r="B1868" s="286"/>
      <c r="C1868" s="286"/>
      <c r="D1868" s="286"/>
      <c r="E1868" s="479"/>
      <c r="F1868" s="282"/>
      <c r="G1868" s="283"/>
      <c r="H1868" s="421"/>
      <c r="I1868" s="421"/>
      <c r="J1868" s="283"/>
      <c r="K1868" s="421"/>
      <c r="L1868" s="282"/>
      <c r="N1868" s="282"/>
      <c r="S1868" s="282"/>
      <c r="T1868" s="283"/>
      <c r="U1868" s="283"/>
      <c r="V1868" s="283"/>
      <c r="W1868" s="283"/>
      <c r="X1868" s="283"/>
      <c r="Y1868" s="282"/>
      <c r="Z1868" s="282"/>
      <c r="AA1868" s="283"/>
      <c r="AB1868" s="282"/>
      <c r="AC1868" s="282"/>
      <c r="AD1868" s="282"/>
      <c r="AE1868" s="282"/>
      <c r="AF1868" s="283"/>
      <c r="AG1868" s="402"/>
      <c r="AH1868" s="283"/>
      <c r="AI1868" s="283"/>
      <c r="AJ1868" s="283"/>
      <c r="AK1868" s="283"/>
      <c r="AL1868" s="283"/>
      <c r="AM1868" s="282"/>
      <c r="AN1868" s="282"/>
      <c r="AO1868" s="282"/>
      <c r="AP1868" s="282"/>
      <c r="AQ1868" s="282"/>
      <c r="AR1868" s="282"/>
      <c r="AT1868" s="283"/>
      <c r="AU1868" s="283"/>
      <c r="AV1868" s="283"/>
      <c r="AW1868" s="283"/>
      <c r="AY1868" s="283"/>
      <c r="AZ1868" s="282"/>
      <c r="BA1868" s="283"/>
      <c r="BB1868" s="282"/>
      <c r="BC1868" s="282"/>
      <c r="BD1868" s="282"/>
      <c r="BE1868" s="283"/>
      <c r="BG1868" s="282"/>
      <c r="BH1868" s="282"/>
      <c r="BI1868" s="282"/>
      <c r="BL1868" s="421"/>
      <c r="BM1868" s="424"/>
      <c r="BN1868" s="424"/>
      <c r="BO1868" s="424"/>
      <c r="BP1868" s="424"/>
      <c r="BQ1868" s="421"/>
      <c r="BR1868" s="421"/>
      <c r="BV1868" s="282"/>
      <c r="BW1868" s="283"/>
      <c r="BY1868" s="283"/>
      <c r="BZ1868" s="283"/>
      <c r="CA1868" s="283"/>
      <c r="CB1868" s="282"/>
      <c r="CC1868" s="282"/>
      <c r="CD1868" s="282"/>
      <c r="CE1868" s="282"/>
      <c r="CG1868" s="427"/>
      <c r="CH1868" s="402"/>
      <c r="CI1868" s="424"/>
      <c r="CJ1868" s="282"/>
      <c r="CK1868" s="282"/>
      <c r="CL1868" s="283"/>
      <c r="CM1868" s="283"/>
      <c r="CP1868" s="282"/>
      <c r="DC1868" s="282"/>
      <c r="DD1868" s="282"/>
      <c r="DE1868" s="282"/>
      <c r="DF1868" s="282"/>
      <c r="DG1868" s="282"/>
      <c r="DH1868" s="282"/>
      <c r="DI1868" s="282"/>
      <c r="DJ1868" s="282"/>
      <c r="EF1868" s="495" t="str">
        <f>""&amp;(MID(数据表!AZ1868,1,MIN(FIND({"(";"（"},数据表!AZ1868&amp;"(（",1)-1)))&amp;""</f>
        <v/>
      </c>
      <c r="EG1868" s="495" t="str">
        <f>""&amp;(MID(数据表!AZ1868,1,MIN(FIND({0;1;2;3;4;5;6;7;8;9},数据表!AZ1868&amp;"1234567890",1)-1)))&amp;""</f>
        <v/>
      </c>
    </row>
    <row r="1869" spans="2:137" s="310" customFormat="1" ht="12" customHeight="1">
      <c r="B1869" s="286"/>
      <c r="C1869" s="286"/>
      <c r="D1869" s="286"/>
      <c r="E1869" s="479"/>
      <c r="F1869" s="282"/>
      <c r="G1869" s="283"/>
      <c r="H1869" s="421"/>
      <c r="I1869" s="421"/>
      <c r="J1869" s="283"/>
      <c r="K1869" s="421"/>
      <c r="L1869" s="282"/>
      <c r="N1869" s="282"/>
      <c r="S1869" s="282"/>
      <c r="T1869" s="283"/>
      <c r="U1869" s="283"/>
      <c r="V1869" s="283"/>
      <c r="W1869" s="283"/>
      <c r="X1869" s="283"/>
      <c r="Y1869" s="282"/>
      <c r="Z1869" s="282"/>
      <c r="AA1869" s="283"/>
      <c r="AB1869" s="282"/>
      <c r="AC1869" s="282"/>
      <c r="AD1869" s="282"/>
      <c r="AE1869" s="282"/>
      <c r="AF1869" s="283"/>
      <c r="AG1869" s="402"/>
      <c r="AH1869" s="283"/>
      <c r="AI1869" s="283"/>
      <c r="AJ1869" s="283"/>
      <c r="AK1869" s="283"/>
      <c r="AL1869" s="283"/>
      <c r="AM1869" s="282"/>
      <c r="AN1869" s="282"/>
      <c r="AO1869" s="282"/>
      <c r="AP1869" s="282"/>
      <c r="AQ1869" s="282"/>
      <c r="AR1869" s="282"/>
      <c r="AT1869" s="283"/>
      <c r="AU1869" s="283"/>
      <c r="AV1869" s="283"/>
      <c r="AW1869" s="283"/>
      <c r="AY1869" s="283"/>
      <c r="AZ1869" s="282"/>
      <c r="BA1869" s="283"/>
      <c r="BB1869" s="282"/>
      <c r="BC1869" s="282"/>
      <c r="BD1869" s="282"/>
      <c r="BE1869" s="283"/>
      <c r="BG1869" s="282"/>
      <c r="BH1869" s="282"/>
      <c r="BI1869" s="282"/>
      <c r="BL1869" s="421"/>
      <c r="BM1869" s="424"/>
      <c r="BN1869" s="424"/>
      <c r="BO1869" s="424"/>
      <c r="BP1869" s="424"/>
      <c r="BQ1869" s="421"/>
      <c r="BR1869" s="421"/>
      <c r="BV1869" s="282"/>
      <c r="BW1869" s="283"/>
      <c r="BY1869" s="283"/>
      <c r="BZ1869" s="283"/>
      <c r="CA1869" s="283"/>
      <c r="CB1869" s="282"/>
      <c r="CC1869" s="282"/>
      <c r="CD1869" s="282"/>
      <c r="CE1869" s="282"/>
      <c r="CG1869" s="427"/>
      <c r="CH1869" s="402"/>
      <c r="CI1869" s="424"/>
      <c r="CJ1869" s="282"/>
      <c r="CK1869" s="282"/>
      <c r="CL1869" s="283"/>
      <c r="CM1869" s="283"/>
      <c r="CP1869" s="282"/>
      <c r="DC1869" s="282"/>
      <c r="DD1869" s="282"/>
      <c r="DE1869" s="282"/>
      <c r="DF1869" s="282"/>
      <c r="DG1869" s="282"/>
      <c r="DH1869" s="282"/>
      <c r="DI1869" s="282"/>
      <c r="DJ1869" s="282"/>
      <c r="EF1869" s="495" t="str">
        <f>""&amp;(MID(数据表!AZ1869,1,MIN(FIND({"(";"（"},数据表!AZ1869&amp;"(（",1)-1)))&amp;""</f>
        <v/>
      </c>
      <c r="EG1869" s="495" t="str">
        <f>""&amp;(MID(数据表!AZ1869,1,MIN(FIND({0;1;2;3;4;5;6;7;8;9},数据表!AZ1869&amp;"1234567890",1)-1)))&amp;""</f>
        <v/>
      </c>
    </row>
    <row r="1870" spans="2:137" s="310" customFormat="1" ht="12" customHeight="1">
      <c r="B1870" s="286"/>
      <c r="C1870" s="286"/>
      <c r="D1870" s="286"/>
      <c r="E1870" s="479"/>
      <c r="F1870" s="282"/>
      <c r="G1870" s="283"/>
      <c r="H1870" s="421"/>
      <c r="I1870" s="421"/>
      <c r="J1870" s="283"/>
      <c r="K1870" s="421"/>
      <c r="L1870" s="282"/>
      <c r="N1870" s="282"/>
      <c r="S1870" s="282"/>
      <c r="T1870" s="283"/>
      <c r="U1870" s="283"/>
      <c r="V1870" s="283"/>
      <c r="W1870" s="283"/>
      <c r="X1870" s="283"/>
      <c r="Y1870" s="282"/>
      <c r="Z1870" s="282"/>
      <c r="AA1870" s="283"/>
      <c r="AB1870" s="282"/>
      <c r="AC1870" s="282"/>
      <c r="AD1870" s="282"/>
      <c r="AE1870" s="282"/>
      <c r="AF1870" s="283"/>
      <c r="AG1870" s="402"/>
      <c r="AH1870" s="283"/>
      <c r="AI1870" s="283"/>
      <c r="AJ1870" s="283"/>
      <c r="AK1870" s="283"/>
      <c r="AL1870" s="283"/>
      <c r="AM1870" s="282"/>
      <c r="AN1870" s="282"/>
      <c r="AO1870" s="282"/>
      <c r="AP1870" s="282"/>
      <c r="AQ1870" s="282"/>
      <c r="AR1870" s="282"/>
      <c r="AT1870" s="283"/>
      <c r="AU1870" s="283"/>
      <c r="AV1870" s="283"/>
      <c r="AW1870" s="283"/>
      <c r="AY1870" s="283"/>
      <c r="AZ1870" s="282"/>
      <c r="BA1870" s="283"/>
      <c r="BB1870" s="282"/>
      <c r="BC1870" s="282"/>
      <c r="BD1870" s="282"/>
      <c r="BE1870" s="283"/>
      <c r="BG1870" s="282"/>
      <c r="BH1870" s="282"/>
      <c r="BI1870" s="282"/>
      <c r="BL1870" s="421"/>
      <c r="BM1870" s="424"/>
      <c r="BN1870" s="424"/>
      <c r="BO1870" s="424"/>
      <c r="BP1870" s="424"/>
      <c r="BQ1870" s="421"/>
      <c r="BR1870" s="421"/>
      <c r="BV1870" s="282"/>
      <c r="BW1870" s="283"/>
      <c r="BY1870" s="283"/>
      <c r="BZ1870" s="283"/>
      <c r="CA1870" s="283"/>
      <c r="CB1870" s="282"/>
      <c r="CC1870" s="282"/>
      <c r="CD1870" s="282"/>
      <c r="CE1870" s="282"/>
      <c r="CG1870" s="427"/>
      <c r="CH1870" s="402"/>
      <c r="CI1870" s="424"/>
      <c r="CJ1870" s="282"/>
      <c r="CK1870" s="282"/>
      <c r="CL1870" s="283"/>
      <c r="CM1870" s="283"/>
      <c r="CP1870" s="282"/>
      <c r="DC1870" s="282"/>
      <c r="DD1870" s="282"/>
      <c r="DE1870" s="282"/>
      <c r="DF1870" s="282"/>
      <c r="DG1870" s="282"/>
      <c r="DH1870" s="282"/>
      <c r="DI1870" s="282"/>
      <c r="DJ1870" s="282"/>
      <c r="EF1870" s="495" t="str">
        <f>""&amp;(MID(数据表!AZ1870,1,MIN(FIND({"(";"（"},数据表!AZ1870&amp;"(（",1)-1)))&amp;""</f>
        <v/>
      </c>
      <c r="EG1870" s="495" t="str">
        <f>""&amp;(MID(数据表!AZ1870,1,MIN(FIND({0;1;2;3;4;5;6;7;8;9},数据表!AZ1870&amp;"1234567890",1)-1)))&amp;""</f>
        <v/>
      </c>
    </row>
    <row r="1871" spans="2:137" s="310" customFormat="1" ht="12" customHeight="1">
      <c r="B1871" s="286"/>
      <c r="C1871" s="286"/>
      <c r="D1871" s="286"/>
      <c r="E1871" s="479"/>
      <c r="F1871" s="282"/>
      <c r="G1871" s="283"/>
      <c r="H1871" s="421"/>
      <c r="I1871" s="421"/>
      <c r="J1871" s="283"/>
      <c r="K1871" s="421"/>
      <c r="L1871" s="282"/>
      <c r="N1871" s="282"/>
      <c r="S1871" s="282"/>
      <c r="T1871" s="283"/>
      <c r="U1871" s="283"/>
      <c r="V1871" s="283"/>
      <c r="W1871" s="283"/>
      <c r="X1871" s="283"/>
      <c r="Y1871" s="282"/>
      <c r="Z1871" s="282"/>
      <c r="AA1871" s="283"/>
      <c r="AB1871" s="282"/>
      <c r="AC1871" s="282"/>
      <c r="AD1871" s="282"/>
      <c r="AE1871" s="282"/>
      <c r="AF1871" s="283"/>
      <c r="AG1871" s="402"/>
      <c r="AH1871" s="283"/>
      <c r="AI1871" s="283"/>
      <c r="AJ1871" s="283"/>
      <c r="AK1871" s="283"/>
      <c r="AL1871" s="283"/>
      <c r="AM1871" s="282"/>
      <c r="AN1871" s="282"/>
      <c r="AO1871" s="282"/>
      <c r="AP1871" s="282"/>
      <c r="AQ1871" s="282"/>
      <c r="AR1871" s="282"/>
      <c r="AT1871" s="283"/>
      <c r="AU1871" s="283"/>
      <c r="AV1871" s="283"/>
      <c r="AW1871" s="283"/>
      <c r="AY1871" s="283"/>
      <c r="AZ1871" s="282"/>
      <c r="BA1871" s="283"/>
      <c r="BB1871" s="282"/>
      <c r="BC1871" s="282"/>
      <c r="BD1871" s="282"/>
      <c r="BE1871" s="283"/>
      <c r="BG1871" s="282"/>
      <c r="BH1871" s="282"/>
      <c r="BI1871" s="282"/>
      <c r="BL1871" s="421"/>
      <c r="BM1871" s="424"/>
      <c r="BN1871" s="424"/>
      <c r="BO1871" s="424"/>
      <c r="BP1871" s="424"/>
      <c r="BQ1871" s="421"/>
      <c r="BR1871" s="421"/>
      <c r="BV1871" s="282"/>
      <c r="BW1871" s="283"/>
      <c r="BY1871" s="283"/>
      <c r="BZ1871" s="283"/>
      <c r="CA1871" s="283"/>
      <c r="CB1871" s="282"/>
      <c r="CC1871" s="282"/>
      <c r="CD1871" s="282"/>
      <c r="CE1871" s="282"/>
      <c r="CG1871" s="427"/>
      <c r="CH1871" s="402"/>
      <c r="CI1871" s="424"/>
      <c r="CJ1871" s="282"/>
      <c r="CK1871" s="282"/>
      <c r="CL1871" s="283"/>
      <c r="CM1871" s="283"/>
      <c r="CP1871" s="282"/>
      <c r="DC1871" s="282"/>
      <c r="DD1871" s="282"/>
      <c r="DE1871" s="282"/>
      <c r="DF1871" s="282"/>
      <c r="DG1871" s="282"/>
      <c r="DH1871" s="282"/>
      <c r="DI1871" s="282"/>
      <c r="DJ1871" s="282"/>
      <c r="EF1871" s="495" t="str">
        <f>""&amp;(MID(数据表!AZ1871,1,MIN(FIND({"(";"（"},数据表!AZ1871&amp;"(（",1)-1)))&amp;""</f>
        <v/>
      </c>
      <c r="EG1871" s="495" t="str">
        <f>""&amp;(MID(数据表!AZ1871,1,MIN(FIND({0;1;2;3;4;5;6;7;8;9},数据表!AZ1871&amp;"1234567890",1)-1)))&amp;""</f>
        <v/>
      </c>
    </row>
    <row r="1872" spans="2:137" s="310" customFormat="1" ht="12" customHeight="1">
      <c r="B1872" s="286"/>
      <c r="C1872" s="286"/>
      <c r="D1872" s="286"/>
      <c r="E1872" s="479"/>
      <c r="F1872" s="282"/>
      <c r="G1872" s="283"/>
      <c r="H1872" s="421"/>
      <c r="I1872" s="421"/>
      <c r="J1872" s="283"/>
      <c r="K1872" s="421"/>
      <c r="L1872" s="282"/>
      <c r="N1872" s="282"/>
      <c r="S1872" s="282"/>
      <c r="T1872" s="283"/>
      <c r="U1872" s="283"/>
      <c r="V1872" s="283"/>
      <c r="W1872" s="283"/>
      <c r="X1872" s="283"/>
      <c r="Y1872" s="282"/>
      <c r="Z1872" s="282"/>
      <c r="AA1872" s="283"/>
      <c r="AB1872" s="282"/>
      <c r="AC1872" s="282"/>
      <c r="AD1872" s="282"/>
      <c r="AE1872" s="282"/>
      <c r="AF1872" s="283"/>
      <c r="AG1872" s="402"/>
      <c r="AH1872" s="283"/>
      <c r="AI1872" s="283"/>
      <c r="AJ1872" s="283"/>
      <c r="AK1872" s="283"/>
      <c r="AL1872" s="283"/>
      <c r="AM1872" s="282"/>
      <c r="AN1872" s="282"/>
      <c r="AO1872" s="282"/>
      <c r="AP1872" s="282"/>
      <c r="AQ1872" s="282"/>
      <c r="AR1872" s="282"/>
      <c r="AT1872" s="283"/>
      <c r="AU1872" s="283"/>
      <c r="AV1872" s="283"/>
      <c r="AW1872" s="283"/>
      <c r="AY1872" s="283"/>
      <c r="AZ1872" s="282"/>
      <c r="BA1872" s="283"/>
      <c r="BB1872" s="282"/>
      <c r="BC1872" s="282"/>
      <c r="BD1872" s="282"/>
      <c r="BE1872" s="283"/>
      <c r="BG1872" s="282"/>
      <c r="BH1872" s="282"/>
      <c r="BI1872" s="282"/>
      <c r="BL1872" s="421"/>
      <c r="BM1872" s="424"/>
      <c r="BN1872" s="424"/>
      <c r="BO1872" s="424"/>
      <c r="BP1872" s="424"/>
      <c r="BQ1872" s="421"/>
      <c r="BR1872" s="421"/>
      <c r="BV1872" s="282"/>
      <c r="BW1872" s="283"/>
      <c r="BY1872" s="283"/>
      <c r="BZ1872" s="283"/>
      <c r="CA1872" s="283"/>
      <c r="CB1872" s="282"/>
      <c r="CC1872" s="282"/>
      <c r="CD1872" s="282"/>
      <c r="CE1872" s="282"/>
      <c r="CG1872" s="427"/>
      <c r="CH1872" s="402"/>
      <c r="CI1872" s="424"/>
      <c r="CJ1872" s="282"/>
      <c r="CK1872" s="282"/>
      <c r="CL1872" s="283"/>
      <c r="CM1872" s="283"/>
      <c r="CP1872" s="282"/>
      <c r="DC1872" s="282"/>
      <c r="DD1872" s="282"/>
      <c r="DE1872" s="282"/>
      <c r="DF1872" s="282"/>
      <c r="DG1872" s="282"/>
      <c r="DH1872" s="282"/>
      <c r="DI1872" s="282"/>
      <c r="DJ1872" s="282"/>
      <c r="EF1872" s="495" t="str">
        <f>""&amp;(MID(数据表!AZ1872,1,MIN(FIND({"(";"（"},数据表!AZ1872&amp;"(（",1)-1)))&amp;""</f>
        <v/>
      </c>
      <c r="EG1872" s="495" t="str">
        <f>""&amp;(MID(数据表!AZ1872,1,MIN(FIND({0;1;2;3;4;5;6;7;8;9},数据表!AZ1872&amp;"1234567890",1)-1)))&amp;""</f>
        <v/>
      </c>
    </row>
    <row r="1873" spans="2:137" s="310" customFormat="1" ht="12" customHeight="1">
      <c r="B1873" s="286"/>
      <c r="C1873" s="286"/>
      <c r="D1873" s="286"/>
      <c r="E1873" s="479"/>
      <c r="F1873" s="282"/>
      <c r="G1873" s="283"/>
      <c r="H1873" s="421"/>
      <c r="I1873" s="421"/>
      <c r="J1873" s="283"/>
      <c r="K1873" s="421"/>
      <c r="L1873" s="282"/>
      <c r="N1873" s="282"/>
      <c r="S1873" s="282"/>
      <c r="T1873" s="283"/>
      <c r="U1873" s="283"/>
      <c r="V1873" s="283"/>
      <c r="W1873" s="283"/>
      <c r="X1873" s="283"/>
      <c r="Y1873" s="282"/>
      <c r="Z1873" s="282"/>
      <c r="AA1873" s="283"/>
      <c r="AB1873" s="282"/>
      <c r="AC1873" s="282"/>
      <c r="AD1873" s="282"/>
      <c r="AE1873" s="282"/>
      <c r="AF1873" s="283"/>
      <c r="AG1873" s="402"/>
      <c r="AH1873" s="283"/>
      <c r="AI1873" s="283"/>
      <c r="AJ1873" s="283"/>
      <c r="AK1873" s="283"/>
      <c r="AL1873" s="283"/>
      <c r="AM1873" s="282"/>
      <c r="AN1873" s="282"/>
      <c r="AO1873" s="282"/>
      <c r="AP1873" s="282"/>
      <c r="AQ1873" s="282"/>
      <c r="AR1873" s="282"/>
      <c r="AT1873" s="283"/>
      <c r="AU1873" s="283"/>
      <c r="AV1873" s="283"/>
      <c r="AW1873" s="283"/>
      <c r="AY1873" s="283"/>
      <c r="AZ1873" s="282"/>
      <c r="BA1873" s="283"/>
      <c r="BB1873" s="282"/>
      <c r="BC1873" s="282"/>
      <c r="BD1873" s="282"/>
      <c r="BE1873" s="283"/>
      <c r="BG1873" s="282"/>
      <c r="BH1873" s="282"/>
      <c r="BI1873" s="282"/>
      <c r="BL1873" s="421"/>
      <c r="BM1873" s="424"/>
      <c r="BN1873" s="424"/>
      <c r="BO1873" s="424"/>
      <c r="BP1873" s="424"/>
      <c r="BQ1873" s="421"/>
      <c r="BR1873" s="421"/>
      <c r="BV1873" s="282"/>
      <c r="BW1873" s="283"/>
      <c r="BY1873" s="283"/>
      <c r="BZ1873" s="283"/>
      <c r="CA1873" s="283"/>
      <c r="CB1873" s="282"/>
      <c r="CC1873" s="282"/>
      <c r="CD1873" s="282"/>
      <c r="CE1873" s="282"/>
      <c r="CG1873" s="427"/>
      <c r="CH1873" s="402"/>
      <c r="CI1873" s="424"/>
      <c r="CJ1873" s="282"/>
      <c r="CK1873" s="282"/>
      <c r="CL1873" s="283"/>
      <c r="CM1873" s="283"/>
      <c r="CP1873" s="282"/>
      <c r="DC1873" s="282"/>
      <c r="DD1873" s="282"/>
      <c r="DE1873" s="282"/>
      <c r="DF1873" s="282"/>
      <c r="DG1873" s="282"/>
      <c r="DH1873" s="282"/>
      <c r="DI1873" s="282"/>
      <c r="DJ1873" s="282"/>
      <c r="EF1873" s="495" t="str">
        <f>""&amp;(MID(数据表!AZ1873,1,MIN(FIND({"(";"（"},数据表!AZ1873&amp;"(（",1)-1)))&amp;""</f>
        <v/>
      </c>
      <c r="EG1873" s="495" t="str">
        <f>""&amp;(MID(数据表!AZ1873,1,MIN(FIND({0;1;2;3;4;5;6;7;8;9},数据表!AZ1873&amp;"1234567890",1)-1)))&amp;""</f>
        <v/>
      </c>
    </row>
    <row r="1874" spans="2:137" s="310" customFormat="1" ht="12" customHeight="1">
      <c r="B1874" s="286"/>
      <c r="C1874" s="286"/>
      <c r="D1874" s="286"/>
      <c r="E1874" s="479"/>
      <c r="F1874" s="282"/>
      <c r="G1874" s="283"/>
      <c r="H1874" s="421"/>
      <c r="I1874" s="421"/>
      <c r="J1874" s="283"/>
      <c r="K1874" s="421"/>
      <c r="L1874" s="282"/>
      <c r="N1874" s="282"/>
      <c r="S1874" s="282"/>
      <c r="T1874" s="283"/>
      <c r="U1874" s="283"/>
      <c r="V1874" s="283"/>
      <c r="W1874" s="283"/>
      <c r="X1874" s="283"/>
      <c r="Y1874" s="282"/>
      <c r="Z1874" s="282"/>
      <c r="AA1874" s="283"/>
      <c r="AB1874" s="282"/>
      <c r="AC1874" s="282"/>
      <c r="AD1874" s="282"/>
      <c r="AE1874" s="282"/>
      <c r="AF1874" s="283"/>
      <c r="AG1874" s="402"/>
      <c r="AH1874" s="283"/>
      <c r="AI1874" s="283"/>
      <c r="AJ1874" s="283"/>
      <c r="AK1874" s="283"/>
      <c r="AL1874" s="283"/>
      <c r="AM1874" s="282"/>
      <c r="AN1874" s="282"/>
      <c r="AO1874" s="282"/>
      <c r="AP1874" s="282"/>
      <c r="AQ1874" s="282"/>
      <c r="AR1874" s="282"/>
      <c r="AT1874" s="283"/>
      <c r="AU1874" s="283"/>
      <c r="AV1874" s="283"/>
      <c r="AW1874" s="283"/>
      <c r="AY1874" s="283"/>
      <c r="AZ1874" s="282"/>
      <c r="BA1874" s="283"/>
      <c r="BB1874" s="282"/>
      <c r="BC1874" s="282"/>
      <c r="BD1874" s="282"/>
      <c r="BE1874" s="283"/>
      <c r="BG1874" s="282"/>
      <c r="BH1874" s="282"/>
      <c r="BI1874" s="282"/>
      <c r="BL1874" s="421"/>
      <c r="BM1874" s="424"/>
      <c r="BN1874" s="424"/>
      <c r="BO1874" s="424"/>
      <c r="BP1874" s="424"/>
      <c r="BQ1874" s="421"/>
      <c r="BR1874" s="421"/>
      <c r="BV1874" s="282"/>
      <c r="BW1874" s="283"/>
      <c r="BY1874" s="283"/>
      <c r="BZ1874" s="283"/>
      <c r="CA1874" s="283"/>
      <c r="CB1874" s="282"/>
      <c r="CC1874" s="282"/>
      <c r="CD1874" s="282"/>
      <c r="CE1874" s="282"/>
      <c r="CG1874" s="427"/>
      <c r="CH1874" s="402"/>
      <c r="CI1874" s="424"/>
      <c r="CJ1874" s="282"/>
      <c r="CK1874" s="282"/>
      <c r="CL1874" s="283"/>
      <c r="CM1874" s="283"/>
      <c r="CP1874" s="282"/>
      <c r="DC1874" s="282"/>
      <c r="DD1874" s="282"/>
      <c r="DE1874" s="282"/>
      <c r="DF1874" s="282"/>
      <c r="DG1874" s="282"/>
      <c r="DH1874" s="282"/>
      <c r="DI1874" s="282"/>
      <c r="DJ1874" s="282"/>
      <c r="EF1874" s="495" t="str">
        <f>""&amp;(MID(数据表!AZ1874,1,MIN(FIND({"(";"（"},数据表!AZ1874&amp;"(（",1)-1)))&amp;""</f>
        <v/>
      </c>
      <c r="EG1874" s="495" t="str">
        <f>""&amp;(MID(数据表!AZ1874,1,MIN(FIND({0;1;2;3;4;5;6;7;8;9},数据表!AZ1874&amp;"1234567890",1)-1)))&amp;""</f>
        <v/>
      </c>
    </row>
    <row r="1875" spans="2:137" s="310" customFormat="1" ht="12" customHeight="1">
      <c r="B1875" s="286"/>
      <c r="C1875" s="286"/>
      <c r="D1875" s="286"/>
      <c r="E1875" s="479"/>
      <c r="F1875" s="282"/>
      <c r="G1875" s="283"/>
      <c r="H1875" s="421"/>
      <c r="I1875" s="421"/>
      <c r="J1875" s="283"/>
      <c r="K1875" s="421"/>
      <c r="L1875" s="282"/>
      <c r="N1875" s="282"/>
      <c r="S1875" s="282"/>
      <c r="T1875" s="283"/>
      <c r="U1875" s="283"/>
      <c r="V1875" s="283"/>
      <c r="W1875" s="283"/>
      <c r="X1875" s="283"/>
      <c r="Y1875" s="282"/>
      <c r="Z1875" s="282"/>
      <c r="AA1875" s="283"/>
      <c r="AB1875" s="282"/>
      <c r="AC1875" s="282"/>
      <c r="AD1875" s="282"/>
      <c r="AE1875" s="282"/>
      <c r="AF1875" s="283"/>
      <c r="AG1875" s="402"/>
      <c r="AH1875" s="283"/>
      <c r="AI1875" s="283"/>
      <c r="AJ1875" s="283"/>
      <c r="AK1875" s="283"/>
      <c r="AL1875" s="283"/>
      <c r="AM1875" s="282"/>
      <c r="AN1875" s="282"/>
      <c r="AO1875" s="282"/>
      <c r="AP1875" s="282"/>
      <c r="AQ1875" s="282"/>
      <c r="AR1875" s="282"/>
      <c r="AT1875" s="283"/>
      <c r="AU1875" s="283"/>
      <c r="AV1875" s="283"/>
      <c r="AW1875" s="283"/>
      <c r="AY1875" s="283"/>
      <c r="AZ1875" s="282"/>
      <c r="BA1875" s="283"/>
      <c r="BB1875" s="282"/>
      <c r="BC1875" s="282"/>
      <c r="BD1875" s="282"/>
      <c r="BE1875" s="283"/>
      <c r="BG1875" s="282"/>
      <c r="BH1875" s="282"/>
      <c r="BI1875" s="282"/>
      <c r="BL1875" s="421"/>
      <c r="BM1875" s="424"/>
      <c r="BN1875" s="424"/>
      <c r="BO1875" s="424"/>
      <c r="BP1875" s="424"/>
      <c r="BQ1875" s="421"/>
      <c r="BR1875" s="421"/>
      <c r="BV1875" s="282"/>
      <c r="BW1875" s="283"/>
      <c r="BY1875" s="283"/>
      <c r="BZ1875" s="283"/>
      <c r="CA1875" s="283"/>
      <c r="CB1875" s="282"/>
      <c r="CC1875" s="282"/>
      <c r="CD1875" s="282"/>
      <c r="CE1875" s="282"/>
      <c r="CG1875" s="427"/>
      <c r="CH1875" s="402"/>
      <c r="CI1875" s="424"/>
      <c r="CJ1875" s="282"/>
      <c r="CK1875" s="282"/>
      <c r="CL1875" s="283"/>
      <c r="CM1875" s="283"/>
      <c r="CP1875" s="282"/>
      <c r="DC1875" s="282"/>
      <c r="DD1875" s="282"/>
      <c r="DE1875" s="282"/>
      <c r="DF1875" s="282"/>
      <c r="DG1875" s="282"/>
      <c r="DH1875" s="282"/>
      <c r="DI1875" s="282"/>
      <c r="DJ1875" s="282"/>
      <c r="EF1875" s="495" t="str">
        <f>""&amp;(MID(数据表!AZ1875,1,MIN(FIND({"(";"（"},数据表!AZ1875&amp;"(（",1)-1)))&amp;""</f>
        <v/>
      </c>
      <c r="EG1875" s="495" t="str">
        <f>""&amp;(MID(数据表!AZ1875,1,MIN(FIND({0;1;2;3;4;5;6;7;8;9},数据表!AZ1875&amp;"1234567890",1)-1)))&amp;""</f>
        <v/>
      </c>
    </row>
    <row r="1876" spans="2:137" s="310" customFormat="1" ht="12" customHeight="1">
      <c r="B1876" s="286"/>
      <c r="C1876" s="286"/>
      <c r="D1876" s="286"/>
      <c r="E1876" s="479"/>
      <c r="F1876" s="282"/>
      <c r="G1876" s="283"/>
      <c r="H1876" s="421"/>
      <c r="I1876" s="421"/>
      <c r="J1876" s="283"/>
      <c r="K1876" s="421"/>
      <c r="L1876" s="282"/>
      <c r="N1876" s="282"/>
      <c r="S1876" s="282"/>
      <c r="T1876" s="283"/>
      <c r="U1876" s="283"/>
      <c r="V1876" s="283"/>
      <c r="W1876" s="283"/>
      <c r="X1876" s="283"/>
      <c r="Y1876" s="282"/>
      <c r="Z1876" s="282"/>
      <c r="AA1876" s="283"/>
      <c r="AB1876" s="282"/>
      <c r="AC1876" s="282"/>
      <c r="AD1876" s="282"/>
      <c r="AE1876" s="282"/>
      <c r="AF1876" s="283"/>
      <c r="AG1876" s="402"/>
      <c r="AH1876" s="283"/>
      <c r="AI1876" s="283"/>
      <c r="AJ1876" s="283"/>
      <c r="AK1876" s="283"/>
      <c r="AL1876" s="283"/>
      <c r="AM1876" s="282"/>
      <c r="AN1876" s="282"/>
      <c r="AO1876" s="282"/>
      <c r="AP1876" s="282"/>
      <c r="AQ1876" s="282"/>
      <c r="AR1876" s="282"/>
      <c r="AT1876" s="283"/>
      <c r="AU1876" s="283"/>
      <c r="AV1876" s="283"/>
      <c r="AW1876" s="283"/>
      <c r="AY1876" s="283"/>
      <c r="AZ1876" s="282"/>
      <c r="BA1876" s="283"/>
      <c r="BB1876" s="282"/>
      <c r="BC1876" s="282"/>
      <c r="BD1876" s="282"/>
      <c r="BE1876" s="283"/>
      <c r="BG1876" s="282"/>
      <c r="BH1876" s="282"/>
      <c r="BI1876" s="282"/>
      <c r="BL1876" s="421"/>
      <c r="BM1876" s="424"/>
      <c r="BN1876" s="424"/>
      <c r="BO1876" s="424"/>
      <c r="BP1876" s="424"/>
      <c r="BQ1876" s="421"/>
      <c r="BR1876" s="421"/>
      <c r="BV1876" s="282"/>
      <c r="BW1876" s="283"/>
      <c r="BY1876" s="283"/>
      <c r="BZ1876" s="283"/>
      <c r="CA1876" s="283"/>
      <c r="CB1876" s="282"/>
      <c r="CC1876" s="282"/>
      <c r="CD1876" s="282"/>
      <c r="CE1876" s="282"/>
      <c r="CG1876" s="427"/>
      <c r="CH1876" s="402"/>
      <c r="CI1876" s="424"/>
      <c r="CJ1876" s="282"/>
      <c r="CK1876" s="282"/>
      <c r="CL1876" s="283"/>
      <c r="CM1876" s="283"/>
      <c r="CP1876" s="282"/>
      <c r="DC1876" s="282"/>
      <c r="DD1876" s="282"/>
      <c r="DE1876" s="282"/>
      <c r="DF1876" s="282"/>
      <c r="DG1876" s="282"/>
      <c r="DH1876" s="282"/>
      <c r="DI1876" s="282"/>
      <c r="DJ1876" s="282"/>
      <c r="EF1876" s="495" t="str">
        <f>""&amp;(MID(数据表!AZ1876,1,MIN(FIND({"(";"（"},数据表!AZ1876&amp;"(（",1)-1)))&amp;""</f>
        <v/>
      </c>
      <c r="EG1876" s="495" t="str">
        <f>""&amp;(MID(数据表!AZ1876,1,MIN(FIND({0;1;2;3;4;5;6;7;8;9},数据表!AZ1876&amp;"1234567890",1)-1)))&amp;""</f>
        <v/>
      </c>
    </row>
    <row r="1877" spans="2:137" s="310" customFormat="1" ht="12" customHeight="1">
      <c r="B1877" s="286"/>
      <c r="C1877" s="286"/>
      <c r="D1877" s="286"/>
      <c r="E1877" s="479"/>
      <c r="F1877" s="282"/>
      <c r="G1877" s="283"/>
      <c r="H1877" s="421"/>
      <c r="I1877" s="421"/>
      <c r="J1877" s="283"/>
      <c r="K1877" s="421"/>
      <c r="L1877" s="282"/>
      <c r="N1877" s="282"/>
      <c r="S1877" s="282"/>
      <c r="T1877" s="283"/>
      <c r="U1877" s="283"/>
      <c r="V1877" s="283"/>
      <c r="W1877" s="283"/>
      <c r="X1877" s="283"/>
      <c r="Y1877" s="282"/>
      <c r="Z1877" s="282"/>
      <c r="AA1877" s="283"/>
      <c r="AB1877" s="282"/>
      <c r="AC1877" s="282"/>
      <c r="AD1877" s="282"/>
      <c r="AE1877" s="282"/>
      <c r="AF1877" s="283"/>
      <c r="AG1877" s="402"/>
      <c r="AH1877" s="283"/>
      <c r="AI1877" s="283"/>
      <c r="AJ1877" s="283"/>
      <c r="AK1877" s="283"/>
      <c r="AL1877" s="283"/>
      <c r="AM1877" s="282"/>
      <c r="AN1877" s="282"/>
      <c r="AO1877" s="282"/>
      <c r="AP1877" s="282"/>
      <c r="AQ1877" s="282"/>
      <c r="AR1877" s="282"/>
      <c r="AT1877" s="283"/>
      <c r="AU1877" s="283"/>
      <c r="AV1877" s="283"/>
      <c r="AW1877" s="283"/>
      <c r="AY1877" s="283"/>
      <c r="AZ1877" s="282"/>
      <c r="BA1877" s="283"/>
      <c r="BB1877" s="282"/>
      <c r="BC1877" s="282"/>
      <c r="BD1877" s="282"/>
      <c r="BE1877" s="283"/>
      <c r="BG1877" s="282"/>
      <c r="BH1877" s="282"/>
      <c r="BI1877" s="282"/>
      <c r="BL1877" s="421"/>
      <c r="BM1877" s="424"/>
      <c r="BN1877" s="424"/>
      <c r="BO1877" s="424"/>
      <c r="BP1877" s="424"/>
      <c r="BQ1877" s="421"/>
      <c r="BR1877" s="421"/>
      <c r="BV1877" s="282"/>
      <c r="BW1877" s="283"/>
      <c r="BY1877" s="283"/>
      <c r="BZ1877" s="283"/>
      <c r="CA1877" s="283"/>
      <c r="CB1877" s="282"/>
      <c r="CC1877" s="282"/>
      <c r="CD1877" s="282"/>
      <c r="CE1877" s="282"/>
      <c r="CG1877" s="427"/>
      <c r="CH1877" s="402"/>
      <c r="CI1877" s="424"/>
      <c r="CJ1877" s="282"/>
      <c r="CK1877" s="282"/>
      <c r="CL1877" s="283"/>
      <c r="CM1877" s="283"/>
      <c r="CP1877" s="282"/>
      <c r="DC1877" s="282"/>
      <c r="DD1877" s="282"/>
      <c r="DE1877" s="282"/>
      <c r="DF1877" s="282"/>
      <c r="DG1877" s="282"/>
      <c r="DH1877" s="282"/>
      <c r="DI1877" s="282"/>
      <c r="DJ1877" s="282"/>
      <c r="EF1877" s="495" t="str">
        <f>""&amp;(MID(数据表!AZ1877,1,MIN(FIND({"(";"（"},数据表!AZ1877&amp;"(（",1)-1)))&amp;""</f>
        <v/>
      </c>
      <c r="EG1877" s="495" t="str">
        <f>""&amp;(MID(数据表!AZ1877,1,MIN(FIND({0;1;2;3;4;5;6;7;8;9},数据表!AZ1877&amp;"1234567890",1)-1)))&amp;""</f>
        <v/>
      </c>
    </row>
    <row r="1878" spans="2:137" s="310" customFormat="1" ht="12" customHeight="1">
      <c r="B1878" s="286"/>
      <c r="C1878" s="286"/>
      <c r="D1878" s="286"/>
      <c r="E1878" s="479"/>
      <c r="F1878" s="282"/>
      <c r="G1878" s="283"/>
      <c r="H1878" s="421"/>
      <c r="I1878" s="421"/>
      <c r="J1878" s="283"/>
      <c r="K1878" s="421"/>
      <c r="L1878" s="282"/>
      <c r="N1878" s="282"/>
      <c r="S1878" s="282"/>
      <c r="T1878" s="283"/>
      <c r="U1878" s="283"/>
      <c r="V1878" s="283"/>
      <c r="W1878" s="283"/>
      <c r="X1878" s="283"/>
      <c r="Y1878" s="282"/>
      <c r="Z1878" s="282"/>
      <c r="AA1878" s="283"/>
      <c r="AB1878" s="282"/>
      <c r="AC1878" s="282"/>
      <c r="AD1878" s="282"/>
      <c r="AE1878" s="282"/>
      <c r="AF1878" s="283"/>
      <c r="AG1878" s="402"/>
      <c r="AH1878" s="283"/>
      <c r="AI1878" s="283"/>
      <c r="AJ1878" s="283"/>
      <c r="AK1878" s="283"/>
      <c r="AL1878" s="283"/>
      <c r="AM1878" s="282"/>
      <c r="AN1878" s="282"/>
      <c r="AO1878" s="282"/>
      <c r="AP1878" s="282"/>
      <c r="AQ1878" s="282"/>
      <c r="AR1878" s="282"/>
      <c r="AT1878" s="283"/>
      <c r="AU1878" s="283"/>
      <c r="AV1878" s="283"/>
      <c r="AW1878" s="283"/>
      <c r="AY1878" s="283"/>
      <c r="AZ1878" s="282"/>
      <c r="BA1878" s="283"/>
      <c r="BB1878" s="282"/>
      <c r="BC1878" s="282"/>
      <c r="BD1878" s="282"/>
      <c r="BE1878" s="283"/>
      <c r="BG1878" s="282"/>
      <c r="BH1878" s="282"/>
      <c r="BI1878" s="282"/>
      <c r="BL1878" s="421"/>
      <c r="BM1878" s="424"/>
      <c r="BN1878" s="424"/>
      <c r="BO1878" s="424"/>
      <c r="BP1878" s="424"/>
      <c r="BQ1878" s="421"/>
      <c r="BR1878" s="421"/>
      <c r="BV1878" s="282"/>
      <c r="BW1878" s="283"/>
      <c r="BY1878" s="283"/>
      <c r="BZ1878" s="283"/>
      <c r="CA1878" s="283"/>
      <c r="CB1878" s="282"/>
      <c r="CC1878" s="282"/>
      <c r="CD1878" s="282"/>
      <c r="CE1878" s="282"/>
      <c r="CG1878" s="427"/>
      <c r="CH1878" s="402"/>
      <c r="CI1878" s="424"/>
      <c r="CJ1878" s="282"/>
      <c r="CK1878" s="282"/>
      <c r="CL1878" s="283"/>
      <c r="CM1878" s="283"/>
      <c r="CP1878" s="282"/>
      <c r="DC1878" s="282"/>
      <c r="DD1878" s="282"/>
      <c r="DE1878" s="282"/>
      <c r="DF1878" s="282"/>
      <c r="DG1878" s="282"/>
      <c r="DH1878" s="282"/>
      <c r="DI1878" s="282"/>
      <c r="DJ1878" s="282"/>
      <c r="EF1878" s="495" t="str">
        <f>""&amp;(MID(数据表!AZ1878,1,MIN(FIND({"(";"（"},数据表!AZ1878&amp;"(（",1)-1)))&amp;""</f>
        <v/>
      </c>
      <c r="EG1878" s="495" t="str">
        <f>""&amp;(MID(数据表!AZ1878,1,MIN(FIND({0;1;2;3;4;5;6;7;8;9},数据表!AZ1878&amp;"1234567890",1)-1)))&amp;""</f>
        <v/>
      </c>
    </row>
    <row r="1879" spans="2:137" s="310" customFormat="1" ht="12" customHeight="1">
      <c r="B1879" s="286"/>
      <c r="C1879" s="286"/>
      <c r="D1879" s="286"/>
      <c r="E1879" s="479"/>
      <c r="F1879" s="282"/>
      <c r="G1879" s="283"/>
      <c r="H1879" s="421"/>
      <c r="I1879" s="421"/>
      <c r="J1879" s="283"/>
      <c r="K1879" s="421"/>
      <c r="L1879" s="282"/>
      <c r="N1879" s="282"/>
      <c r="S1879" s="282"/>
      <c r="T1879" s="283"/>
      <c r="U1879" s="283"/>
      <c r="V1879" s="283"/>
      <c r="W1879" s="283"/>
      <c r="X1879" s="283"/>
      <c r="Y1879" s="282"/>
      <c r="Z1879" s="282"/>
      <c r="AA1879" s="283"/>
      <c r="AB1879" s="282"/>
      <c r="AC1879" s="282"/>
      <c r="AD1879" s="282"/>
      <c r="AE1879" s="282"/>
      <c r="AF1879" s="283"/>
      <c r="AG1879" s="402"/>
      <c r="AH1879" s="283"/>
      <c r="AI1879" s="283"/>
      <c r="AJ1879" s="283"/>
      <c r="AK1879" s="283"/>
      <c r="AL1879" s="283"/>
      <c r="AM1879" s="282"/>
      <c r="AN1879" s="282"/>
      <c r="AO1879" s="282"/>
      <c r="AP1879" s="282"/>
      <c r="AQ1879" s="282"/>
      <c r="AR1879" s="282"/>
      <c r="AT1879" s="283"/>
      <c r="AU1879" s="283"/>
      <c r="AV1879" s="283"/>
      <c r="AW1879" s="283"/>
      <c r="AY1879" s="283"/>
      <c r="AZ1879" s="282"/>
      <c r="BA1879" s="283"/>
      <c r="BB1879" s="282"/>
      <c r="BC1879" s="282"/>
      <c r="BD1879" s="282"/>
      <c r="BE1879" s="283"/>
      <c r="BG1879" s="282"/>
      <c r="BH1879" s="282"/>
      <c r="BI1879" s="282"/>
      <c r="BL1879" s="421"/>
      <c r="BM1879" s="424"/>
      <c r="BN1879" s="424"/>
      <c r="BO1879" s="424"/>
      <c r="BP1879" s="424"/>
      <c r="BQ1879" s="421"/>
      <c r="BR1879" s="421"/>
      <c r="BV1879" s="282"/>
      <c r="BW1879" s="283"/>
      <c r="BY1879" s="283"/>
      <c r="BZ1879" s="283"/>
      <c r="CA1879" s="283"/>
      <c r="CB1879" s="282"/>
      <c r="CC1879" s="282"/>
      <c r="CD1879" s="282"/>
      <c r="CE1879" s="282"/>
      <c r="CG1879" s="427"/>
      <c r="CH1879" s="402"/>
      <c r="CI1879" s="424"/>
      <c r="CJ1879" s="282"/>
      <c r="CK1879" s="282"/>
      <c r="CL1879" s="283"/>
      <c r="CM1879" s="283"/>
      <c r="CP1879" s="282"/>
      <c r="DC1879" s="282"/>
      <c r="DD1879" s="282"/>
      <c r="DE1879" s="282"/>
      <c r="DF1879" s="282"/>
      <c r="DG1879" s="282"/>
      <c r="DH1879" s="282"/>
      <c r="DI1879" s="282"/>
      <c r="DJ1879" s="282"/>
      <c r="EF1879" s="495" t="str">
        <f>""&amp;(MID(数据表!AZ1879,1,MIN(FIND({"(";"（"},数据表!AZ1879&amp;"(（",1)-1)))&amp;""</f>
        <v/>
      </c>
      <c r="EG1879" s="495" t="str">
        <f>""&amp;(MID(数据表!AZ1879,1,MIN(FIND({0;1;2;3;4;5;6;7;8;9},数据表!AZ1879&amp;"1234567890",1)-1)))&amp;""</f>
        <v/>
      </c>
    </row>
    <row r="1880" spans="2:137" s="310" customFormat="1" ht="12" customHeight="1">
      <c r="B1880" s="286"/>
      <c r="C1880" s="286"/>
      <c r="D1880" s="286"/>
      <c r="E1880" s="479"/>
      <c r="F1880" s="282"/>
      <c r="G1880" s="283"/>
      <c r="H1880" s="421"/>
      <c r="I1880" s="421"/>
      <c r="J1880" s="283"/>
      <c r="K1880" s="421"/>
      <c r="L1880" s="282"/>
      <c r="N1880" s="282"/>
      <c r="S1880" s="282"/>
      <c r="T1880" s="283"/>
      <c r="U1880" s="283"/>
      <c r="V1880" s="283"/>
      <c r="W1880" s="283"/>
      <c r="X1880" s="283"/>
      <c r="Y1880" s="282"/>
      <c r="Z1880" s="282"/>
      <c r="AA1880" s="283"/>
      <c r="AB1880" s="282"/>
      <c r="AC1880" s="282"/>
      <c r="AD1880" s="282"/>
      <c r="AE1880" s="282"/>
      <c r="AF1880" s="283"/>
      <c r="AG1880" s="402"/>
      <c r="AH1880" s="283"/>
      <c r="AI1880" s="283"/>
      <c r="AJ1880" s="283"/>
      <c r="AK1880" s="283"/>
      <c r="AL1880" s="283"/>
      <c r="AM1880" s="282"/>
      <c r="AN1880" s="282"/>
      <c r="AO1880" s="282"/>
      <c r="AP1880" s="282"/>
      <c r="AQ1880" s="282"/>
      <c r="AR1880" s="282"/>
      <c r="AT1880" s="283"/>
      <c r="AU1880" s="283"/>
      <c r="AV1880" s="283"/>
      <c r="AW1880" s="283"/>
      <c r="AY1880" s="283"/>
      <c r="AZ1880" s="282"/>
      <c r="BA1880" s="283"/>
      <c r="BB1880" s="282"/>
      <c r="BC1880" s="282"/>
      <c r="BD1880" s="282"/>
      <c r="BE1880" s="283"/>
      <c r="BG1880" s="282"/>
      <c r="BH1880" s="282"/>
      <c r="BI1880" s="282"/>
      <c r="BL1880" s="421"/>
      <c r="BM1880" s="424"/>
      <c r="BN1880" s="424"/>
      <c r="BO1880" s="424"/>
      <c r="BP1880" s="424"/>
      <c r="BQ1880" s="421"/>
      <c r="BR1880" s="421"/>
      <c r="BV1880" s="282"/>
      <c r="BW1880" s="283"/>
      <c r="BY1880" s="283"/>
      <c r="BZ1880" s="283"/>
      <c r="CA1880" s="283"/>
      <c r="CB1880" s="282"/>
      <c r="CC1880" s="282"/>
      <c r="CD1880" s="282"/>
      <c r="CE1880" s="282"/>
      <c r="CG1880" s="427"/>
      <c r="CH1880" s="402"/>
      <c r="CI1880" s="424"/>
      <c r="CJ1880" s="282"/>
      <c r="CK1880" s="282"/>
      <c r="CL1880" s="283"/>
      <c r="CM1880" s="283"/>
      <c r="CP1880" s="282"/>
      <c r="DC1880" s="282"/>
      <c r="DD1880" s="282"/>
      <c r="DE1880" s="282"/>
      <c r="DF1880" s="282"/>
      <c r="DG1880" s="282"/>
      <c r="DH1880" s="282"/>
      <c r="DI1880" s="282"/>
      <c r="DJ1880" s="282"/>
      <c r="EF1880" s="495" t="str">
        <f>""&amp;(MID(数据表!AZ1880,1,MIN(FIND({"(";"（"},数据表!AZ1880&amp;"(（",1)-1)))&amp;""</f>
        <v/>
      </c>
      <c r="EG1880" s="495" t="str">
        <f>""&amp;(MID(数据表!AZ1880,1,MIN(FIND({0;1;2;3;4;5;6;7;8;9},数据表!AZ1880&amp;"1234567890",1)-1)))&amp;""</f>
        <v/>
      </c>
    </row>
    <row r="1881" spans="2:137" s="310" customFormat="1" ht="12" customHeight="1">
      <c r="B1881" s="286"/>
      <c r="C1881" s="286"/>
      <c r="D1881" s="286"/>
      <c r="E1881" s="479"/>
      <c r="F1881" s="282"/>
      <c r="G1881" s="283"/>
      <c r="H1881" s="421"/>
      <c r="I1881" s="421"/>
      <c r="J1881" s="283"/>
      <c r="K1881" s="421"/>
      <c r="L1881" s="282"/>
      <c r="N1881" s="282"/>
      <c r="S1881" s="282"/>
      <c r="T1881" s="283"/>
      <c r="U1881" s="283"/>
      <c r="V1881" s="283"/>
      <c r="W1881" s="283"/>
      <c r="X1881" s="283"/>
      <c r="Y1881" s="282"/>
      <c r="Z1881" s="282"/>
      <c r="AA1881" s="283"/>
      <c r="AB1881" s="282"/>
      <c r="AC1881" s="282"/>
      <c r="AD1881" s="282"/>
      <c r="AE1881" s="282"/>
      <c r="AF1881" s="283"/>
      <c r="AG1881" s="402"/>
      <c r="AH1881" s="283"/>
      <c r="AI1881" s="283"/>
      <c r="AJ1881" s="283"/>
      <c r="AK1881" s="283"/>
      <c r="AL1881" s="283"/>
      <c r="AM1881" s="282"/>
      <c r="AN1881" s="282"/>
      <c r="AO1881" s="282"/>
      <c r="AP1881" s="282"/>
      <c r="AQ1881" s="282"/>
      <c r="AR1881" s="282"/>
      <c r="AT1881" s="283"/>
      <c r="AU1881" s="283"/>
      <c r="AV1881" s="283"/>
      <c r="AW1881" s="283"/>
      <c r="AY1881" s="283"/>
      <c r="AZ1881" s="282"/>
      <c r="BA1881" s="283"/>
      <c r="BB1881" s="282"/>
      <c r="BC1881" s="282"/>
      <c r="BD1881" s="282"/>
      <c r="BE1881" s="283"/>
      <c r="BG1881" s="282"/>
      <c r="BH1881" s="282"/>
      <c r="BI1881" s="282"/>
      <c r="BL1881" s="421"/>
      <c r="BM1881" s="424"/>
      <c r="BN1881" s="424"/>
      <c r="BO1881" s="424"/>
      <c r="BP1881" s="424"/>
      <c r="BQ1881" s="421"/>
      <c r="BR1881" s="421"/>
      <c r="BV1881" s="282"/>
      <c r="BW1881" s="283"/>
      <c r="BY1881" s="283"/>
      <c r="BZ1881" s="283"/>
      <c r="CA1881" s="283"/>
      <c r="CB1881" s="282"/>
      <c r="CC1881" s="282"/>
      <c r="CD1881" s="282"/>
      <c r="CE1881" s="282"/>
      <c r="CG1881" s="427"/>
      <c r="CH1881" s="402"/>
      <c r="CI1881" s="424"/>
      <c r="CJ1881" s="282"/>
      <c r="CK1881" s="282"/>
      <c r="CL1881" s="283"/>
      <c r="CM1881" s="283"/>
      <c r="CP1881" s="282"/>
      <c r="DC1881" s="282"/>
      <c r="DD1881" s="282"/>
      <c r="DE1881" s="282"/>
      <c r="DF1881" s="282"/>
      <c r="DG1881" s="282"/>
      <c r="DH1881" s="282"/>
      <c r="DI1881" s="282"/>
      <c r="DJ1881" s="282"/>
      <c r="EF1881" s="495" t="str">
        <f>""&amp;(MID(数据表!AZ1881,1,MIN(FIND({"(";"（"},数据表!AZ1881&amp;"(（",1)-1)))&amp;""</f>
        <v/>
      </c>
      <c r="EG1881" s="495" t="str">
        <f>""&amp;(MID(数据表!AZ1881,1,MIN(FIND({0;1;2;3;4;5;6;7;8;9},数据表!AZ1881&amp;"1234567890",1)-1)))&amp;""</f>
        <v/>
      </c>
    </row>
    <row r="1882" spans="2:137" s="310" customFormat="1" ht="12" customHeight="1">
      <c r="B1882" s="286"/>
      <c r="C1882" s="286"/>
      <c r="D1882" s="286"/>
      <c r="E1882" s="479"/>
      <c r="F1882" s="282"/>
      <c r="G1882" s="283"/>
      <c r="H1882" s="421"/>
      <c r="I1882" s="421"/>
      <c r="J1882" s="283"/>
      <c r="K1882" s="421"/>
      <c r="L1882" s="282"/>
      <c r="N1882" s="282"/>
      <c r="S1882" s="282"/>
      <c r="T1882" s="283"/>
      <c r="U1882" s="283"/>
      <c r="V1882" s="283"/>
      <c r="W1882" s="283"/>
      <c r="X1882" s="283"/>
      <c r="Y1882" s="282"/>
      <c r="Z1882" s="282"/>
      <c r="AA1882" s="283"/>
      <c r="AB1882" s="282"/>
      <c r="AC1882" s="282"/>
      <c r="AD1882" s="282"/>
      <c r="AE1882" s="282"/>
      <c r="AF1882" s="283"/>
      <c r="AG1882" s="402"/>
      <c r="AH1882" s="283"/>
      <c r="AI1882" s="283"/>
      <c r="AJ1882" s="283"/>
      <c r="AK1882" s="283"/>
      <c r="AL1882" s="283"/>
      <c r="AM1882" s="282"/>
      <c r="AN1882" s="282"/>
      <c r="AO1882" s="282"/>
      <c r="AP1882" s="282"/>
      <c r="AQ1882" s="282"/>
      <c r="AR1882" s="282"/>
      <c r="AT1882" s="283"/>
      <c r="AU1882" s="283"/>
      <c r="AV1882" s="283"/>
      <c r="AW1882" s="283"/>
      <c r="AY1882" s="283"/>
      <c r="AZ1882" s="282"/>
      <c r="BA1882" s="283"/>
      <c r="BB1882" s="282"/>
      <c r="BC1882" s="282"/>
      <c r="BD1882" s="282"/>
      <c r="BE1882" s="283"/>
      <c r="BG1882" s="282"/>
      <c r="BH1882" s="282"/>
      <c r="BI1882" s="282"/>
      <c r="BL1882" s="421"/>
      <c r="BM1882" s="424"/>
      <c r="BN1882" s="424"/>
      <c r="BO1882" s="424"/>
      <c r="BP1882" s="424"/>
      <c r="BQ1882" s="421"/>
      <c r="BR1882" s="421"/>
      <c r="BV1882" s="282"/>
      <c r="BW1882" s="283"/>
      <c r="BY1882" s="283"/>
      <c r="BZ1882" s="283"/>
      <c r="CA1882" s="283"/>
      <c r="CB1882" s="282"/>
      <c r="CC1882" s="282"/>
      <c r="CD1882" s="282"/>
      <c r="CE1882" s="282"/>
      <c r="CG1882" s="427"/>
      <c r="CH1882" s="402"/>
      <c r="CI1882" s="424"/>
      <c r="CJ1882" s="282"/>
      <c r="CK1882" s="282"/>
      <c r="CL1882" s="283"/>
      <c r="CM1882" s="283"/>
      <c r="CP1882" s="282"/>
      <c r="DC1882" s="282"/>
      <c r="DD1882" s="282"/>
      <c r="DE1882" s="282"/>
      <c r="DF1882" s="282"/>
      <c r="DG1882" s="282"/>
      <c r="DH1882" s="282"/>
      <c r="DI1882" s="282"/>
      <c r="DJ1882" s="282"/>
      <c r="EF1882" s="495" t="str">
        <f>""&amp;(MID(数据表!AZ1882,1,MIN(FIND({"(";"（"},数据表!AZ1882&amp;"(（",1)-1)))&amp;""</f>
        <v/>
      </c>
      <c r="EG1882" s="495" t="str">
        <f>""&amp;(MID(数据表!AZ1882,1,MIN(FIND({0;1;2;3;4;5;6;7;8;9},数据表!AZ1882&amp;"1234567890",1)-1)))&amp;""</f>
        <v/>
      </c>
    </row>
    <row r="1883" spans="2:137" s="310" customFormat="1" ht="12" customHeight="1">
      <c r="B1883" s="286"/>
      <c r="C1883" s="286"/>
      <c r="D1883" s="286"/>
      <c r="E1883" s="479"/>
      <c r="F1883" s="282"/>
      <c r="G1883" s="283"/>
      <c r="H1883" s="421"/>
      <c r="I1883" s="421"/>
      <c r="J1883" s="283"/>
      <c r="K1883" s="421"/>
      <c r="L1883" s="282"/>
      <c r="N1883" s="282"/>
      <c r="S1883" s="282"/>
      <c r="T1883" s="283"/>
      <c r="U1883" s="283"/>
      <c r="V1883" s="283"/>
      <c r="W1883" s="283"/>
      <c r="X1883" s="283"/>
      <c r="Y1883" s="282"/>
      <c r="Z1883" s="282"/>
      <c r="AA1883" s="283"/>
      <c r="AB1883" s="282"/>
      <c r="AC1883" s="282"/>
      <c r="AD1883" s="282"/>
      <c r="AE1883" s="282"/>
      <c r="AF1883" s="283"/>
      <c r="AG1883" s="402"/>
      <c r="AH1883" s="283"/>
      <c r="AI1883" s="283"/>
      <c r="AJ1883" s="283"/>
      <c r="AK1883" s="283"/>
      <c r="AL1883" s="283"/>
      <c r="AM1883" s="282"/>
      <c r="AN1883" s="282"/>
      <c r="AO1883" s="282"/>
      <c r="AP1883" s="282"/>
      <c r="AQ1883" s="282"/>
      <c r="AR1883" s="282"/>
      <c r="AT1883" s="283"/>
      <c r="AU1883" s="283"/>
      <c r="AV1883" s="283"/>
      <c r="AW1883" s="283"/>
      <c r="AY1883" s="283"/>
      <c r="AZ1883" s="282"/>
      <c r="BA1883" s="283"/>
      <c r="BB1883" s="282"/>
      <c r="BC1883" s="282"/>
      <c r="BD1883" s="282"/>
      <c r="BE1883" s="283"/>
      <c r="BG1883" s="282"/>
      <c r="BH1883" s="282"/>
      <c r="BI1883" s="282"/>
      <c r="BL1883" s="421"/>
      <c r="BM1883" s="424"/>
      <c r="BN1883" s="424"/>
      <c r="BO1883" s="424"/>
      <c r="BP1883" s="424"/>
      <c r="BQ1883" s="421"/>
      <c r="BR1883" s="421"/>
      <c r="BV1883" s="282"/>
      <c r="BW1883" s="283"/>
      <c r="BY1883" s="283"/>
      <c r="BZ1883" s="283"/>
      <c r="CA1883" s="283"/>
      <c r="CB1883" s="282"/>
      <c r="CC1883" s="282"/>
      <c r="CD1883" s="282"/>
      <c r="CE1883" s="282"/>
      <c r="CG1883" s="427"/>
      <c r="CH1883" s="402"/>
      <c r="CI1883" s="424"/>
      <c r="CJ1883" s="282"/>
      <c r="CK1883" s="282"/>
      <c r="CL1883" s="283"/>
      <c r="CM1883" s="283"/>
      <c r="CP1883" s="282"/>
      <c r="DC1883" s="282"/>
      <c r="DD1883" s="282"/>
      <c r="DE1883" s="282"/>
      <c r="DF1883" s="282"/>
      <c r="DG1883" s="282"/>
      <c r="DH1883" s="282"/>
      <c r="DI1883" s="282"/>
      <c r="DJ1883" s="282"/>
      <c r="EF1883" s="495" t="str">
        <f>""&amp;(MID(数据表!AZ1883,1,MIN(FIND({"(";"（"},数据表!AZ1883&amp;"(（",1)-1)))&amp;""</f>
        <v/>
      </c>
      <c r="EG1883" s="495" t="str">
        <f>""&amp;(MID(数据表!AZ1883,1,MIN(FIND({0;1;2;3;4;5;6;7;8;9},数据表!AZ1883&amp;"1234567890",1)-1)))&amp;""</f>
        <v/>
      </c>
    </row>
    <row r="1884" spans="2:137" s="310" customFormat="1" ht="12" customHeight="1">
      <c r="B1884" s="286"/>
      <c r="C1884" s="286"/>
      <c r="D1884" s="286"/>
      <c r="E1884" s="479"/>
      <c r="F1884" s="282"/>
      <c r="G1884" s="283"/>
      <c r="H1884" s="421"/>
      <c r="I1884" s="421"/>
      <c r="J1884" s="283"/>
      <c r="K1884" s="421"/>
      <c r="L1884" s="282"/>
      <c r="N1884" s="282"/>
      <c r="S1884" s="282"/>
      <c r="T1884" s="283"/>
      <c r="U1884" s="283"/>
      <c r="V1884" s="283"/>
      <c r="W1884" s="283"/>
      <c r="X1884" s="283"/>
      <c r="Y1884" s="282"/>
      <c r="Z1884" s="282"/>
      <c r="AA1884" s="283"/>
      <c r="AB1884" s="282"/>
      <c r="AC1884" s="282"/>
      <c r="AD1884" s="282"/>
      <c r="AE1884" s="282"/>
      <c r="AF1884" s="283"/>
      <c r="AG1884" s="402"/>
      <c r="AH1884" s="283"/>
      <c r="AI1884" s="283"/>
      <c r="AJ1884" s="283"/>
      <c r="AK1884" s="283"/>
      <c r="AL1884" s="283"/>
      <c r="AM1884" s="282"/>
      <c r="AN1884" s="282"/>
      <c r="AO1884" s="282"/>
      <c r="AP1884" s="282"/>
      <c r="AQ1884" s="282"/>
      <c r="AR1884" s="282"/>
      <c r="AT1884" s="283"/>
      <c r="AU1884" s="283"/>
      <c r="AV1884" s="283"/>
      <c r="AW1884" s="283"/>
      <c r="AY1884" s="283"/>
      <c r="AZ1884" s="282"/>
      <c r="BA1884" s="283"/>
      <c r="BB1884" s="282"/>
      <c r="BC1884" s="282"/>
      <c r="BD1884" s="282"/>
      <c r="BE1884" s="283"/>
      <c r="BG1884" s="282"/>
      <c r="BH1884" s="282"/>
      <c r="BI1884" s="282"/>
      <c r="BL1884" s="421"/>
      <c r="BM1884" s="424"/>
      <c r="BN1884" s="424"/>
      <c r="BO1884" s="424"/>
      <c r="BP1884" s="424"/>
      <c r="BQ1884" s="421"/>
      <c r="BR1884" s="421"/>
      <c r="BV1884" s="282"/>
      <c r="BW1884" s="283"/>
      <c r="BY1884" s="283"/>
      <c r="BZ1884" s="283"/>
      <c r="CA1884" s="283"/>
      <c r="CB1884" s="282"/>
      <c r="CC1884" s="282"/>
      <c r="CD1884" s="282"/>
      <c r="CE1884" s="282"/>
      <c r="CG1884" s="427"/>
      <c r="CH1884" s="402"/>
      <c r="CI1884" s="424"/>
      <c r="CJ1884" s="282"/>
      <c r="CK1884" s="282"/>
      <c r="CL1884" s="283"/>
      <c r="CM1884" s="283"/>
      <c r="CP1884" s="282"/>
      <c r="DC1884" s="282"/>
      <c r="DD1884" s="282"/>
      <c r="DE1884" s="282"/>
      <c r="DF1884" s="282"/>
      <c r="DG1884" s="282"/>
      <c r="DH1884" s="282"/>
      <c r="DI1884" s="282"/>
      <c r="DJ1884" s="282"/>
      <c r="EF1884" s="495" t="str">
        <f>""&amp;(MID(数据表!AZ1884,1,MIN(FIND({"(";"（"},数据表!AZ1884&amp;"(（",1)-1)))&amp;""</f>
        <v/>
      </c>
      <c r="EG1884" s="495" t="str">
        <f>""&amp;(MID(数据表!AZ1884,1,MIN(FIND({0;1;2;3;4;5;6;7;8;9},数据表!AZ1884&amp;"1234567890",1)-1)))&amp;""</f>
        <v/>
      </c>
    </row>
    <row r="1885" spans="2:137" s="310" customFormat="1" ht="12" customHeight="1">
      <c r="B1885" s="286"/>
      <c r="C1885" s="286"/>
      <c r="D1885" s="286"/>
      <c r="E1885" s="479"/>
      <c r="F1885" s="282"/>
      <c r="G1885" s="283"/>
      <c r="H1885" s="421"/>
      <c r="I1885" s="421"/>
      <c r="J1885" s="283"/>
      <c r="K1885" s="421"/>
      <c r="L1885" s="282"/>
      <c r="N1885" s="282"/>
      <c r="S1885" s="282"/>
      <c r="T1885" s="283"/>
      <c r="U1885" s="283"/>
      <c r="V1885" s="283"/>
      <c r="W1885" s="283"/>
      <c r="X1885" s="283"/>
      <c r="Y1885" s="282"/>
      <c r="Z1885" s="282"/>
      <c r="AA1885" s="283"/>
      <c r="AB1885" s="282"/>
      <c r="AC1885" s="282"/>
      <c r="AD1885" s="282"/>
      <c r="AE1885" s="282"/>
      <c r="AF1885" s="283"/>
      <c r="AG1885" s="402"/>
      <c r="AH1885" s="283"/>
      <c r="AI1885" s="283"/>
      <c r="AJ1885" s="283"/>
      <c r="AK1885" s="283"/>
      <c r="AL1885" s="283"/>
      <c r="AM1885" s="282"/>
      <c r="AN1885" s="282"/>
      <c r="AO1885" s="282"/>
      <c r="AP1885" s="282"/>
      <c r="AQ1885" s="282"/>
      <c r="AR1885" s="282"/>
      <c r="AT1885" s="283"/>
      <c r="AU1885" s="283"/>
      <c r="AV1885" s="283"/>
      <c r="AW1885" s="283"/>
      <c r="AY1885" s="283"/>
      <c r="AZ1885" s="282"/>
      <c r="BA1885" s="283"/>
      <c r="BB1885" s="282"/>
      <c r="BC1885" s="282"/>
      <c r="BD1885" s="282"/>
      <c r="BE1885" s="283"/>
      <c r="BG1885" s="282"/>
      <c r="BH1885" s="282"/>
      <c r="BI1885" s="282"/>
      <c r="BL1885" s="421"/>
      <c r="BM1885" s="424"/>
      <c r="BN1885" s="424"/>
      <c r="BO1885" s="424"/>
      <c r="BP1885" s="424"/>
      <c r="BQ1885" s="421"/>
      <c r="BR1885" s="421"/>
      <c r="BV1885" s="282"/>
      <c r="BW1885" s="283"/>
      <c r="BY1885" s="283"/>
      <c r="BZ1885" s="283"/>
      <c r="CA1885" s="283"/>
      <c r="CB1885" s="282"/>
      <c r="CC1885" s="282"/>
      <c r="CD1885" s="282"/>
      <c r="CE1885" s="282"/>
      <c r="CG1885" s="427"/>
      <c r="CH1885" s="402"/>
      <c r="CI1885" s="424"/>
      <c r="CJ1885" s="282"/>
      <c r="CK1885" s="282"/>
      <c r="CL1885" s="283"/>
      <c r="CM1885" s="283"/>
      <c r="CP1885" s="282"/>
      <c r="DC1885" s="282"/>
      <c r="DD1885" s="282"/>
      <c r="DE1885" s="282"/>
      <c r="DF1885" s="282"/>
      <c r="DG1885" s="282"/>
      <c r="DH1885" s="282"/>
      <c r="DI1885" s="282"/>
      <c r="DJ1885" s="282"/>
      <c r="EF1885" s="495" t="str">
        <f>""&amp;(MID(数据表!AZ1885,1,MIN(FIND({"(";"（"},数据表!AZ1885&amp;"(（",1)-1)))&amp;""</f>
        <v/>
      </c>
      <c r="EG1885" s="495" t="str">
        <f>""&amp;(MID(数据表!AZ1885,1,MIN(FIND({0;1;2;3;4;5;6;7;8;9},数据表!AZ1885&amp;"1234567890",1)-1)))&amp;""</f>
        <v/>
      </c>
    </row>
    <row r="1886" spans="2:137" s="310" customFormat="1" ht="12" customHeight="1">
      <c r="B1886" s="286"/>
      <c r="C1886" s="286"/>
      <c r="D1886" s="286"/>
      <c r="E1886" s="479"/>
      <c r="F1886" s="282"/>
      <c r="G1886" s="283"/>
      <c r="H1886" s="421"/>
      <c r="I1886" s="421"/>
      <c r="J1886" s="283"/>
      <c r="K1886" s="421"/>
      <c r="L1886" s="282"/>
      <c r="N1886" s="282"/>
      <c r="S1886" s="282"/>
      <c r="T1886" s="283"/>
      <c r="U1886" s="283"/>
      <c r="V1886" s="283"/>
      <c r="W1886" s="283"/>
      <c r="X1886" s="283"/>
      <c r="Y1886" s="282"/>
      <c r="Z1886" s="282"/>
      <c r="AA1886" s="283"/>
      <c r="AB1886" s="282"/>
      <c r="AC1886" s="282"/>
      <c r="AD1886" s="282"/>
      <c r="AE1886" s="282"/>
      <c r="AF1886" s="283"/>
      <c r="AG1886" s="402"/>
      <c r="AH1886" s="283"/>
      <c r="AI1886" s="283"/>
      <c r="AJ1886" s="283"/>
      <c r="AK1886" s="283"/>
      <c r="AL1886" s="283"/>
      <c r="AM1886" s="282"/>
      <c r="AN1886" s="282"/>
      <c r="AO1886" s="282"/>
      <c r="AP1886" s="282"/>
      <c r="AQ1886" s="282"/>
      <c r="AR1886" s="282"/>
      <c r="AT1886" s="283"/>
      <c r="AU1886" s="283"/>
      <c r="AV1886" s="283"/>
      <c r="AW1886" s="283"/>
      <c r="AY1886" s="283"/>
      <c r="AZ1886" s="282"/>
      <c r="BA1886" s="283"/>
      <c r="BB1886" s="282"/>
      <c r="BC1886" s="282"/>
      <c r="BD1886" s="282"/>
      <c r="BE1886" s="283"/>
      <c r="BG1886" s="282"/>
      <c r="BH1886" s="282"/>
      <c r="BI1886" s="282"/>
      <c r="BL1886" s="421"/>
      <c r="BM1886" s="424"/>
      <c r="BN1886" s="424"/>
      <c r="BO1886" s="424"/>
      <c r="BP1886" s="424"/>
      <c r="BQ1886" s="421"/>
      <c r="BR1886" s="421"/>
      <c r="BV1886" s="282"/>
      <c r="BW1886" s="283"/>
      <c r="BY1886" s="283"/>
      <c r="BZ1886" s="283"/>
      <c r="CA1886" s="283"/>
      <c r="CB1886" s="282"/>
      <c r="CC1886" s="282"/>
      <c r="CD1886" s="282"/>
      <c r="CE1886" s="282"/>
      <c r="CG1886" s="427"/>
      <c r="CH1886" s="402"/>
      <c r="CI1886" s="424"/>
      <c r="CJ1886" s="282"/>
      <c r="CK1886" s="282"/>
      <c r="CL1886" s="283"/>
      <c r="CM1886" s="283"/>
      <c r="CP1886" s="282"/>
      <c r="DC1886" s="282"/>
      <c r="DD1886" s="282"/>
      <c r="DE1886" s="282"/>
      <c r="DF1886" s="282"/>
      <c r="DG1886" s="282"/>
      <c r="DH1886" s="282"/>
      <c r="DI1886" s="282"/>
      <c r="DJ1886" s="282"/>
      <c r="EF1886" s="495" t="str">
        <f>""&amp;(MID(数据表!AZ1886,1,MIN(FIND({"(";"（"},数据表!AZ1886&amp;"(（",1)-1)))&amp;""</f>
        <v/>
      </c>
      <c r="EG1886" s="495" t="str">
        <f>""&amp;(MID(数据表!AZ1886,1,MIN(FIND({0;1;2;3;4;5;6;7;8;9},数据表!AZ1886&amp;"1234567890",1)-1)))&amp;""</f>
        <v/>
      </c>
    </row>
    <row r="1887" spans="2:137" s="310" customFormat="1" ht="12" customHeight="1">
      <c r="B1887" s="286"/>
      <c r="C1887" s="286"/>
      <c r="D1887" s="286"/>
      <c r="E1887" s="479"/>
      <c r="F1887" s="282"/>
      <c r="G1887" s="283"/>
      <c r="H1887" s="421"/>
      <c r="I1887" s="421"/>
      <c r="J1887" s="283"/>
      <c r="K1887" s="421"/>
      <c r="L1887" s="282"/>
      <c r="N1887" s="282"/>
      <c r="S1887" s="282"/>
      <c r="T1887" s="283"/>
      <c r="U1887" s="283"/>
      <c r="V1887" s="283"/>
      <c r="W1887" s="283"/>
      <c r="X1887" s="283"/>
      <c r="Y1887" s="282"/>
      <c r="Z1887" s="282"/>
      <c r="AA1887" s="283"/>
      <c r="AB1887" s="282"/>
      <c r="AC1887" s="282"/>
      <c r="AD1887" s="282"/>
      <c r="AE1887" s="282"/>
      <c r="AF1887" s="283"/>
      <c r="AG1887" s="402"/>
      <c r="AH1887" s="283"/>
      <c r="AI1887" s="283"/>
      <c r="AJ1887" s="283"/>
      <c r="AK1887" s="283"/>
      <c r="AL1887" s="283"/>
      <c r="AM1887" s="282"/>
      <c r="AN1887" s="282"/>
      <c r="AO1887" s="282"/>
      <c r="AP1887" s="282"/>
      <c r="AQ1887" s="282"/>
      <c r="AR1887" s="282"/>
      <c r="AT1887" s="283"/>
      <c r="AU1887" s="283"/>
      <c r="AV1887" s="283"/>
      <c r="AW1887" s="283"/>
      <c r="AY1887" s="283"/>
      <c r="AZ1887" s="282"/>
      <c r="BA1887" s="283"/>
      <c r="BB1887" s="282"/>
      <c r="BC1887" s="282"/>
      <c r="BD1887" s="282"/>
      <c r="BE1887" s="283"/>
      <c r="BG1887" s="282"/>
      <c r="BH1887" s="282"/>
      <c r="BI1887" s="282"/>
      <c r="BL1887" s="421"/>
      <c r="BM1887" s="424"/>
      <c r="BN1887" s="424"/>
      <c r="BO1887" s="424"/>
      <c r="BP1887" s="424"/>
      <c r="BQ1887" s="421"/>
      <c r="BR1887" s="421"/>
      <c r="BV1887" s="282"/>
      <c r="BW1887" s="283"/>
      <c r="BY1887" s="283"/>
      <c r="BZ1887" s="283"/>
      <c r="CA1887" s="283"/>
      <c r="CB1887" s="282"/>
      <c r="CC1887" s="282"/>
      <c r="CD1887" s="282"/>
      <c r="CE1887" s="282"/>
      <c r="CG1887" s="427"/>
      <c r="CH1887" s="402"/>
      <c r="CI1887" s="424"/>
      <c r="CJ1887" s="282"/>
      <c r="CK1887" s="282"/>
      <c r="CL1887" s="283"/>
      <c r="CM1887" s="283"/>
      <c r="CP1887" s="282"/>
      <c r="DC1887" s="282"/>
      <c r="DD1887" s="282"/>
      <c r="DE1887" s="282"/>
      <c r="DF1887" s="282"/>
      <c r="DG1887" s="282"/>
      <c r="DH1887" s="282"/>
      <c r="DI1887" s="282"/>
      <c r="DJ1887" s="282"/>
      <c r="EF1887" s="495" t="str">
        <f>""&amp;(MID(数据表!AZ1887,1,MIN(FIND({"(";"（"},数据表!AZ1887&amp;"(（",1)-1)))&amp;""</f>
        <v/>
      </c>
      <c r="EG1887" s="495" t="str">
        <f>""&amp;(MID(数据表!AZ1887,1,MIN(FIND({0;1;2;3;4;5;6;7;8;9},数据表!AZ1887&amp;"1234567890",1)-1)))&amp;""</f>
        <v/>
      </c>
    </row>
    <row r="1888" spans="2:137" s="310" customFormat="1" ht="12" customHeight="1">
      <c r="B1888" s="286"/>
      <c r="C1888" s="286"/>
      <c r="D1888" s="286"/>
      <c r="E1888" s="479"/>
      <c r="F1888" s="282"/>
      <c r="G1888" s="283"/>
      <c r="H1888" s="421"/>
      <c r="I1888" s="421"/>
      <c r="J1888" s="283"/>
      <c r="K1888" s="421"/>
      <c r="L1888" s="282"/>
      <c r="N1888" s="282"/>
      <c r="S1888" s="282"/>
      <c r="T1888" s="283"/>
      <c r="U1888" s="283"/>
      <c r="V1888" s="283"/>
      <c r="W1888" s="283"/>
      <c r="X1888" s="283"/>
      <c r="Y1888" s="282"/>
      <c r="Z1888" s="282"/>
      <c r="AA1888" s="283"/>
      <c r="AB1888" s="282"/>
      <c r="AC1888" s="282"/>
      <c r="AD1888" s="282"/>
      <c r="AE1888" s="282"/>
      <c r="AF1888" s="283"/>
      <c r="AG1888" s="402"/>
      <c r="AH1888" s="283"/>
      <c r="AI1888" s="283"/>
      <c r="AJ1888" s="283"/>
      <c r="AK1888" s="283"/>
      <c r="AL1888" s="283"/>
      <c r="AM1888" s="282"/>
      <c r="AN1888" s="282"/>
      <c r="AO1888" s="282"/>
      <c r="AP1888" s="282"/>
      <c r="AQ1888" s="282"/>
      <c r="AR1888" s="282"/>
      <c r="AT1888" s="283"/>
      <c r="AU1888" s="283"/>
      <c r="AV1888" s="283"/>
      <c r="AW1888" s="283"/>
      <c r="AY1888" s="283"/>
      <c r="AZ1888" s="282"/>
      <c r="BA1888" s="283"/>
      <c r="BB1888" s="282"/>
      <c r="BC1888" s="282"/>
      <c r="BD1888" s="282"/>
      <c r="BE1888" s="283"/>
      <c r="BG1888" s="282"/>
      <c r="BH1888" s="282"/>
      <c r="BI1888" s="282"/>
      <c r="BL1888" s="421"/>
      <c r="BM1888" s="424"/>
      <c r="BN1888" s="424"/>
      <c r="BO1888" s="424"/>
      <c r="BP1888" s="424"/>
      <c r="BQ1888" s="421"/>
      <c r="BR1888" s="421"/>
      <c r="BV1888" s="282"/>
      <c r="BW1888" s="283"/>
      <c r="BY1888" s="283"/>
      <c r="BZ1888" s="283"/>
      <c r="CA1888" s="283"/>
      <c r="CB1888" s="282"/>
      <c r="CC1888" s="282"/>
      <c r="CD1888" s="282"/>
      <c r="CE1888" s="282"/>
      <c r="CG1888" s="427"/>
      <c r="CH1888" s="402"/>
      <c r="CI1888" s="424"/>
      <c r="CJ1888" s="282"/>
      <c r="CK1888" s="282"/>
      <c r="CL1888" s="283"/>
      <c r="CM1888" s="283"/>
      <c r="CP1888" s="282"/>
      <c r="DC1888" s="282"/>
      <c r="DD1888" s="282"/>
      <c r="DE1888" s="282"/>
      <c r="DF1888" s="282"/>
      <c r="DG1888" s="282"/>
      <c r="DH1888" s="282"/>
      <c r="DI1888" s="282"/>
      <c r="DJ1888" s="282"/>
      <c r="EF1888" s="495" t="str">
        <f>""&amp;(MID(数据表!AZ1888,1,MIN(FIND({"(";"（"},数据表!AZ1888&amp;"(（",1)-1)))&amp;""</f>
        <v/>
      </c>
      <c r="EG1888" s="495" t="str">
        <f>""&amp;(MID(数据表!AZ1888,1,MIN(FIND({0;1;2;3;4;5;6;7;8;9},数据表!AZ1888&amp;"1234567890",1)-1)))&amp;""</f>
        <v/>
      </c>
    </row>
    <row r="1889" spans="2:137" s="310" customFormat="1" ht="12" customHeight="1">
      <c r="B1889" s="286"/>
      <c r="C1889" s="286"/>
      <c r="D1889" s="286"/>
      <c r="E1889" s="479"/>
      <c r="F1889" s="282"/>
      <c r="G1889" s="283"/>
      <c r="H1889" s="421"/>
      <c r="I1889" s="421"/>
      <c r="J1889" s="283"/>
      <c r="K1889" s="421"/>
      <c r="L1889" s="282"/>
      <c r="N1889" s="282"/>
      <c r="S1889" s="282"/>
      <c r="T1889" s="283"/>
      <c r="U1889" s="283"/>
      <c r="V1889" s="283"/>
      <c r="W1889" s="283"/>
      <c r="X1889" s="283"/>
      <c r="Y1889" s="282"/>
      <c r="Z1889" s="282"/>
      <c r="AA1889" s="283"/>
      <c r="AB1889" s="282"/>
      <c r="AC1889" s="282"/>
      <c r="AD1889" s="282"/>
      <c r="AE1889" s="282"/>
      <c r="AF1889" s="283"/>
      <c r="AG1889" s="402"/>
      <c r="AH1889" s="283"/>
      <c r="AI1889" s="283"/>
      <c r="AJ1889" s="283"/>
      <c r="AK1889" s="283"/>
      <c r="AL1889" s="283"/>
      <c r="AM1889" s="282"/>
      <c r="AN1889" s="282"/>
      <c r="AO1889" s="282"/>
      <c r="AP1889" s="282"/>
      <c r="AQ1889" s="282"/>
      <c r="AR1889" s="282"/>
      <c r="AT1889" s="283"/>
      <c r="AU1889" s="283"/>
      <c r="AV1889" s="283"/>
      <c r="AW1889" s="283"/>
      <c r="AY1889" s="283"/>
      <c r="AZ1889" s="282"/>
      <c r="BA1889" s="283"/>
      <c r="BB1889" s="282"/>
      <c r="BC1889" s="282"/>
      <c r="BD1889" s="282"/>
      <c r="BE1889" s="283"/>
      <c r="BG1889" s="282"/>
      <c r="BH1889" s="282"/>
      <c r="BI1889" s="282"/>
      <c r="BL1889" s="421"/>
      <c r="BM1889" s="424"/>
      <c r="BN1889" s="424"/>
      <c r="BO1889" s="424"/>
      <c r="BP1889" s="424"/>
      <c r="BQ1889" s="421"/>
      <c r="BR1889" s="421"/>
      <c r="BV1889" s="282"/>
      <c r="BW1889" s="283"/>
      <c r="BY1889" s="283"/>
      <c r="BZ1889" s="283"/>
      <c r="CA1889" s="283"/>
      <c r="CB1889" s="282"/>
      <c r="CC1889" s="282"/>
      <c r="CD1889" s="282"/>
      <c r="CE1889" s="282"/>
      <c r="CG1889" s="427"/>
      <c r="CH1889" s="402"/>
      <c r="CI1889" s="424"/>
      <c r="CJ1889" s="282"/>
      <c r="CK1889" s="282"/>
      <c r="CL1889" s="283"/>
      <c r="CM1889" s="283"/>
      <c r="CP1889" s="282"/>
      <c r="DC1889" s="282"/>
      <c r="DD1889" s="282"/>
      <c r="DE1889" s="282"/>
      <c r="DF1889" s="282"/>
      <c r="DG1889" s="282"/>
      <c r="DH1889" s="282"/>
      <c r="DI1889" s="282"/>
      <c r="DJ1889" s="282"/>
      <c r="EF1889" s="495" t="str">
        <f>""&amp;(MID(数据表!AZ1889,1,MIN(FIND({"(";"（"},数据表!AZ1889&amp;"(（",1)-1)))&amp;""</f>
        <v/>
      </c>
      <c r="EG1889" s="495" t="str">
        <f>""&amp;(MID(数据表!AZ1889,1,MIN(FIND({0;1;2;3;4;5;6;7;8;9},数据表!AZ1889&amp;"1234567890",1)-1)))&amp;""</f>
        <v/>
      </c>
    </row>
    <row r="1890" spans="2:137" s="310" customFormat="1" ht="12" customHeight="1">
      <c r="B1890" s="286"/>
      <c r="C1890" s="286"/>
      <c r="D1890" s="286"/>
      <c r="E1890" s="479"/>
      <c r="F1890" s="282"/>
      <c r="G1890" s="283"/>
      <c r="H1890" s="421"/>
      <c r="I1890" s="421"/>
      <c r="J1890" s="283"/>
      <c r="K1890" s="421"/>
      <c r="L1890" s="282"/>
      <c r="N1890" s="282"/>
      <c r="S1890" s="282"/>
      <c r="T1890" s="283"/>
      <c r="U1890" s="283"/>
      <c r="V1890" s="283"/>
      <c r="W1890" s="283"/>
      <c r="X1890" s="283"/>
      <c r="Y1890" s="282"/>
      <c r="Z1890" s="282"/>
      <c r="AA1890" s="283"/>
      <c r="AB1890" s="282"/>
      <c r="AC1890" s="282"/>
      <c r="AD1890" s="282"/>
      <c r="AE1890" s="282"/>
      <c r="AF1890" s="283"/>
      <c r="AG1890" s="402"/>
      <c r="AH1890" s="283"/>
      <c r="AI1890" s="283"/>
      <c r="AJ1890" s="283"/>
      <c r="AK1890" s="283"/>
      <c r="AL1890" s="283"/>
      <c r="AM1890" s="282"/>
      <c r="AN1890" s="282"/>
      <c r="AO1890" s="282"/>
      <c r="AP1890" s="282"/>
      <c r="AQ1890" s="282"/>
      <c r="AR1890" s="282"/>
      <c r="AT1890" s="283"/>
      <c r="AU1890" s="283"/>
      <c r="AV1890" s="283"/>
      <c r="AW1890" s="283"/>
      <c r="AY1890" s="283"/>
      <c r="AZ1890" s="282"/>
      <c r="BA1890" s="283"/>
      <c r="BB1890" s="282"/>
      <c r="BC1890" s="282"/>
      <c r="BD1890" s="282"/>
      <c r="BE1890" s="283"/>
      <c r="BG1890" s="282"/>
      <c r="BH1890" s="282"/>
      <c r="BI1890" s="282"/>
      <c r="BL1890" s="421"/>
      <c r="BM1890" s="424"/>
      <c r="BN1890" s="424"/>
      <c r="BO1890" s="424"/>
      <c r="BP1890" s="424"/>
      <c r="BQ1890" s="421"/>
      <c r="BR1890" s="421"/>
      <c r="BV1890" s="282"/>
      <c r="BW1890" s="283"/>
      <c r="BY1890" s="283"/>
      <c r="BZ1890" s="283"/>
      <c r="CA1890" s="283"/>
      <c r="CB1890" s="282"/>
      <c r="CC1890" s="282"/>
      <c r="CD1890" s="282"/>
      <c r="CE1890" s="282"/>
      <c r="CG1890" s="427"/>
      <c r="CH1890" s="402"/>
      <c r="CI1890" s="424"/>
      <c r="CJ1890" s="282"/>
      <c r="CK1890" s="282"/>
      <c r="CL1890" s="283"/>
      <c r="CM1890" s="283"/>
      <c r="CP1890" s="282"/>
      <c r="DC1890" s="282"/>
      <c r="DD1890" s="282"/>
      <c r="DE1890" s="282"/>
      <c r="DF1890" s="282"/>
      <c r="DG1890" s="282"/>
      <c r="DH1890" s="282"/>
      <c r="DI1890" s="282"/>
      <c r="DJ1890" s="282"/>
      <c r="EF1890" s="495" t="str">
        <f>""&amp;(MID(数据表!AZ1890,1,MIN(FIND({"(";"（"},数据表!AZ1890&amp;"(（",1)-1)))&amp;""</f>
        <v/>
      </c>
      <c r="EG1890" s="495" t="str">
        <f>""&amp;(MID(数据表!AZ1890,1,MIN(FIND({0;1;2;3;4;5;6;7;8;9},数据表!AZ1890&amp;"1234567890",1)-1)))&amp;""</f>
        <v/>
      </c>
    </row>
    <row r="1891" spans="2:137" s="310" customFormat="1" ht="12" customHeight="1">
      <c r="B1891" s="286"/>
      <c r="C1891" s="286"/>
      <c r="D1891" s="286"/>
      <c r="E1891" s="479"/>
      <c r="F1891" s="282"/>
      <c r="G1891" s="283"/>
      <c r="H1891" s="421"/>
      <c r="I1891" s="421"/>
      <c r="J1891" s="283"/>
      <c r="K1891" s="421"/>
      <c r="L1891" s="282"/>
      <c r="N1891" s="282"/>
      <c r="S1891" s="282"/>
      <c r="T1891" s="283"/>
      <c r="U1891" s="283"/>
      <c r="V1891" s="283"/>
      <c r="W1891" s="283"/>
      <c r="X1891" s="283"/>
      <c r="Y1891" s="282"/>
      <c r="Z1891" s="282"/>
      <c r="AA1891" s="283"/>
      <c r="AB1891" s="282"/>
      <c r="AC1891" s="282"/>
      <c r="AD1891" s="282"/>
      <c r="AE1891" s="282"/>
      <c r="AF1891" s="283"/>
      <c r="AG1891" s="402"/>
      <c r="AH1891" s="283"/>
      <c r="AI1891" s="283"/>
      <c r="AJ1891" s="283"/>
      <c r="AK1891" s="283"/>
      <c r="AL1891" s="283"/>
      <c r="AM1891" s="282"/>
      <c r="AN1891" s="282"/>
      <c r="AO1891" s="282"/>
      <c r="AP1891" s="282"/>
      <c r="AQ1891" s="282"/>
      <c r="AR1891" s="282"/>
      <c r="AT1891" s="283"/>
      <c r="AU1891" s="283"/>
      <c r="AV1891" s="283"/>
      <c r="AW1891" s="283"/>
      <c r="AY1891" s="283"/>
      <c r="AZ1891" s="282"/>
      <c r="BA1891" s="283"/>
      <c r="BB1891" s="282"/>
      <c r="BC1891" s="282"/>
      <c r="BD1891" s="282"/>
      <c r="BE1891" s="283"/>
      <c r="BG1891" s="282"/>
      <c r="BH1891" s="282"/>
      <c r="BI1891" s="282"/>
      <c r="BL1891" s="421"/>
      <c r="BM1891" s="424"/>
      <c r="BN1891" s="424"/>
      <c r="BO1891" s="424"/>
      <c r="BP1891" s="424"/>
      <c r="BQ1891" s="421"/>
      <c r="BR1891" s="421"/>
      <c r="BV1891" s="282"/>
      <c r="BW1891" s="283"/>
      <c r="BY1891" s="283"/>
      <c r="BZ1891" s="283"/>
      <c r="CA1891" s="283"/>
      <c r="CB1891" s="282"/>
      <c r="CC1891" s="282"/>
      <c r="CD1891" s="282"/>
      <c r="CE1891" s="282"/>
      <c r="CG1891" s="427"/>
      <c r="CH1891" s="402"/>
      <c r="CI1891" s="424"/>
      <c r="CJ1891" s="282"/>
      <c r="CK1891" s="282"/>
      <c r="CL1891" s="283"/>
      <c r="CM1891" s="283"/>
      <c r="CP1891" s="282"/>
      <c r="DC1891" s="282"/>
      <c r="DD1891" s="282"/>
      <c r="DE1891" s="282"/>
      <c r="DF1891" s="282"/>
      <c r="DG1891" s="282"/>
      <c r="DH1891" s="282"/>
      <c r="DI1891" s="282"/>
      <c r="DJ1891" s="282"/>
      <c r="EF1891" s="495" t="str">
        <f>""&amp;(MID(数据表!AZ1891,1,MIN(FIND({"(";"（"},数据表!AZ1891&amp;"(（",1)-1)))&amp;""</f>
        <v/>
      </c>
      <c r="EG1891" s="495" t="str">
        <f>""&amp;(MID(数据表!AZ1891,1,MIN(FIND({0;1;2;3;4;5;6;7;8;9},数据表!AZ1891&amp;"1234567890",1)-1)))&amp;""</f>
        <v/>
      </c>
    </row>
    <row r="1892" spans="2:137" s="310" customFormat="1" ht="12" customHeight="1">
      <c r="B1892" s="286"/>
      <c r="C1892" s="286"/>
      <c r="D1892" s="286"/>
      <c r="E1892" s="479"/>
      <c r="F1892" s="282"/>
      <c r="G1892" s="283"/>
      <c r="H1892" s="421"/>
      <c r="I1892" s="421"/>
      <c r="J1892" s="283"/>
      <c r="K1892" s="421"/>
      <c r="L1892" s="282"/>
      <c r="N1892" s="282"/>
      <c r="S1892" s="282"/>
      <c r="T1892" s="283"/>
      <c r="U1892" s="283"/>
      <c r="V1892" s="283"/>
      <c r="W1892" s="283"/>
      <c r="X1892" s="283"/>
      <c r="Y1892" s="282"/>
      <c r="Z1892" s="282"/>
      <c r="AA1892" s="283"/>
      <c r="AB1892" s="282"/>
      <c r="AC1892" s="282"/>
      <c r="AD1892" s="282"/>
      <c r="AE1892" s="282"/>
      <c r="AF1892" s="283"/>
      <c r="AG1892" s="402"/>
      <c r="AH1892" s="283"/>
      <c r="AI1892" s="283"/>
      <c r="AJ1892" s="283"/>
      <c r="AK1892" s="283"/>
      <c r="AL1892" s="283"/>
      <c r="AM1892" s="282"/>
      <c r="AN1892" s="282"/>
      <c r="AO1892" s="282"/>
      <c r="AP1892" s="282"/>
      <c r="AQ1892" s="282"/>
      <c r="AR1892" s="282"/>
      <c r="AT1892" s="283"/>
      <c r="AU1892" s="283"/>
      <c r="AV1892" s="283"/>
      <c r="AW1892" s="283"/>
      <c r="AY1892" s="283"/>
      <c r="AZ1892" s="282"/>
      <c r="BA1892" s="283"/>
      <c r="BB1892" s="282"/>
      <c r="BC1892" s="282"/>
      <c r="BD1892" s="282"/>
      <c r="BE1892" s="283"/>
      <c r="BG1892" s="282"/>
      <c r="BH1892" s="282"/>
      <c r="BI1892" s="282"/>
      <c r="BL1892" s="421"/>
      <c r="BM1892" s="424"/>
      <c r="BN1892" s="424"/>
      <c r="BO1892" s="424"/>
      <c r="BP1892" s="424"/>
      <c r="BQ1892" s="421"/>
      <c r="BR1892" s="421"/>
      <c r="BV1892" s="282"/>
      <c r="BW1892" s="283"/>
      <c r="BY1892" s="283"/>
      <c r="BZ1892" s="283"/>
      <c r="CA1892" s="283"/>
      <c r="CB1892" s="282"/>
      <c r="CC1892" s="282"/>
      <c r="CD1892" s="282"/>
      <c r="CE1892" s="282"/>
      <c r="CG1892" s="427"/>
      <c r="CH1892" s="402"/>
      <c r="CI1892" s="424"/>
      <c r="CJ1892" s="282"/>
      <c r="CK1892" s="282"/>
      <c r="CL1892" s="283"/>
      <c r="CM1892" s="283"/>
      <c r="CP1892" s="282"/>
      <c r="DC1892" s="282"/>
      <c r="DD1892" s="282"/>
      <c r="DE1892" s="282"/>
      <c r="DF1892" s="282"/>
      <c r="DG1892" s="282"/>
      <c r="DH1892" s="282"/>
      <c r="DI1892" s="282"/>
      <c r="DJ1892" s="282"/>
      <c r="EF1892" s="495" t="str">
        <f>""&amp;(MID(数据表!AZ1892,1,MIN(FIND({"(";"（"},数据表!AZ1892&amp;"(（",1)-1)))&amp;""</f>
        <v/>
      </c>
      <c r="EG1892" s="495" t="str">
        <f>""&amp;(MID(数据表!AZ1892,1,MIN(FIND({0;1;2;3;4;5;6;7;8;9},数据表!AZ1892&amp;"1234567890",1)-1)))&amp;""</f>
        <v/>
      </c>
    </row>
    <row r="1893" spans="2:137" s="310" customFormat="1" ht="12" customHeight="1">
      <c r="B1893" s="286"/>
      <c r="C1893" s="286"/>
      <c r="D1893" s="286"/>
      <c r="E1893" s="479"/>
      <c r="F1893" s="282"/>
      <c r="G1893" s="283"/>
      <c r="H1893" s="421"/>
      <c r="I1893" s="421"/>
      <c r="J1893" s="283"/>
      <c r="K1893" s="421"/>
      <c r="L1893" s="282"/>
      <c r="N1893" s="282"/>
      <c r="S1893" s="282"/>
      <c r="T1893" s="283"/>
      <c r="U1893" s="283"/>
      <c r="V1893" s="283"/>
      <c r="W1893" s="283"/>
      <c r="X1893" s="283"/>
      <c r="Y1893" s="282"/>
      <c r="Z1893" s="282"/>
      <c r="AA1893" s="283"/>
      <c r="AB1893" s="282"/>
      <c r="AC1893" s="282"/>
      <c r="AD1893" s="282"/>
      <c r="AE1893" s="282"/>
      <c r="AF1893" s="283"/>
      <c r="AG1893" s="402"/>
      <c r="AH1893" s="283"/>
      <c r="AI1893" s="283"/>
      <c r="AJ1893" s="283"/>
      <c r="AK1893" s="283"/>
      <c r="AL1893" s="283"/>
      <c r="AM1893" s="282"/>
      <c r="AN1893" s="282"/>
      <c r="AO1893" s="282"/>
      <c r="AP1893" s="282"/>
      <c r="AQ1893" s="282"/>
      <c r="AR1893" s="282"/>
      <c r="AT1893" s="283"/>
      <c r="AU1893" s="283"/>
      <c r="AV1893" s="283"/>
      <c r="AW1893" s="283"/>
      <c r="AY1893" s="283"/>
      <c r="AZ1893" s="282"/>
      <c r="BA1893" s="283"/>
      <c r="BB1893" s="282"/>
      <c r="BC1893" s="282"/>
      <c r="BD1893" s="282"/>
      <c r="BE1893" s="283"/>
      <c r="BG1893" s="282"/>
      <c r="BH1893" s="282"/>
      <c r="BI1893" s="282"/>
      <c r="BL1893" s="421"/>
      <c r="BM1893" s="424"/>
      <c r="BN1893" s="424"/>
      <c r="BO1893" s="424"/>
      <c r="BP1893" s="424"/>
      <c r="BQ1893" s="421"/>
      <c r="BR1893" s="421"/>
      <c r="BV1893" s="282"/>
      <c r="BW1893" s="283"/>
      <c r="BY1893" s="283"/>
      <c r="BZ1893" s="283"/>
      <c r="CA1893" s="283"/>
      <c r="CB1893" s="282"/>
      <c r="CC1893" s="282"/>
      <c r="CD1893" s="282"/>
      <c r="CE1893" s="282"/>
      <c r="CG1893" s="427"/>
      <c r="CH1893" s="402"/>
      <c r="CI1893" s="424"/>
      <c r="CJ1893" s="282"/>
      <c r="CK1893" s="282"/>
      <c r="CL1893" s="283"/>
      <c r="CM1893" s="283"/>
      <c r="CP1893" s="282"/>
      <c r="DC1893" s="282"/>
      <c r="DD1893" s="282"/>
      <c r="DE1893" s="282"/>
      <c r="DF1893" s="282"/>
      <c r="DG1893" s="282"/>
      <c r="DH1893" s="282"/>
      <c r="DI1893" s="282"/>
      <c r="DJ1893" s="282"/>
      <c r="EF1893" s="495" t="str">
        <f>""&amp;(MID(数据表!AZ1893,1,MIN(FIND({"(";"（"},数据表!AZ1893&amp;"(（",1)-1)))&amp;""</f>
        <v/>
      </c>
      <c r="EG1893" s="495" t="str">
        <f>""&amp;(MID(数据表!AZ1893,1,MIN(FIND({0;1;2;3;4;5;6;7;8;9},数据表!AZ1893&amp;"1234567890",1)-1)))&amp;""</f>
        <v/>
      </c>
    </row>
    <row r="1894" spans="2:137" s="310" customFormat="1" ht="12" customHeight="1">
      <c r="B1894" s="286"/>
      <c r="C1894" s="286"/>
      <c r="D1894" s="286"/>
      <c r="E1894" s="479"/>
      <c r="F1894" s="282"/>
      <c r="G1894" s="283"/>
      <c r="H1894" s="421"/>
      <c r="I1894" s="421"/>
      <c r="J1894" s="283"/>
      <c r="K1894" s="421"/>
      <c r="L1894" s="282"/>
      <c r="N1894" s="282"/>
      <c r="S1894" s="282"/>
      <c r="T1894" s="283"/>
      <c r="U1894" s="283"/>
      <c r="V1894" s="283"/>
      <c r="W1894" s="283"/>
      <c r="X1894" s="283"/>
      <c r="Y1894" s="282"/>
      <c r="Z1894" s="282"/>
      <c r="AA1894" s="283"/>
      <c r="AB1894" s="282"/>
      <c r="AC1894" s="282"/>
      <c r="AD1894" s="282"/>
      <c r="AE1894" s="282"/>
      <c r="AF1894" s="283"/>
      <c r="AG1894" s="402"/>
      <c r="AH1894" s="283"/>
      <c r="AI1894" s="283"/>
      <c r="AJ1894" s="283"/>
      <c r="AK1894" s="283"/>
      <c r="AL1894" s="283"/>
      <c r="AM1894" s="282"/>
      <c r="AN1894" s="282"/>
      <c r="AO1894" s="282"/>
      <c r="AP1894" s="282"/>
      <c r="AQ1894" s="282"/>
      <c r="AR1894" s="282"/>
      <c r="AT1894" s="283"/>
      <c r="AU1894" s="283"/>
      <c r="AV1894" s="283"/>
      <c r="AW1894" s="283"/>
      <c r="AY1894" s="283"/>
      <c r="AZ1894" s="282"/>
      <c r="BA1894" s="283"/>
      <c r="BB1894" s="282"/>
      <c r="BC1894" s="282"/>
      <c r="BD1894" s="282"/>
      <c r="BE1894" s="283"/>
      <c r="BG1894" s="282"/>
      <c r="BH1894" s="282"/>
      <c r="BI1894" s="282"/>
      <c r="BL1894" s="421"/>
      <c r="BM1894" s="424"/>
      <c r="BN1894" s="424"/>
      <c r="BO1894" s="424"/>
      <c r="BP1894" s="424"/>
      <c r="BQ1894" s="421"/>
      <c r="BR1894" s="421"/>
      <c r="BV1894" s="282"/>
      <c r="BW1894" s="283"/>
      <c r="BY1894" s="283"/>
      <c r="BZ1894" s="283"/>
      <c r="CA1894" s="283"/>
      <c r="CB1894" s="282"/>
      <c r="CC1894" s="282"/>
      <c r="CD1894" s="282"/>
      <c r="CE1894" s="282"/>
      <c r="CG1894" s="427"/>
      <c r="CH1894" s="402"/>
      <c r="CI1894" s="424"/>
      <c r="CJ1894" s="282"/>
      <c r="CK1894" s="282"/>
      <c r="CL1894" s="283"/>
      <c r="CM1894" s="283"/>
      <c r="CP1894" s="282"/>
      <c r="DC1894" s="282"/>
      <c r="DD1894" s="282"/>
      <c r="DE1894" s="282"/>
      <c r="DF1894" s="282"/>
      <c r="DG1894" s="282"/>
      <c r="DH1894" s="282"/>
      <c r="DI1894" s="282"/>
      <c r="DJ1894" s="282"/>
      <c r="EF1894" s="495" t="str">
        <f>""&amp;(MID(数据表!AZ1894,1,MIN(FIND({"(";"（"},数据表!AZ1894&amp;"(（",1)-1)))&amp;""</f>
        <v/>
      </c>
      <c r="EG1894" s="495" t="str">
        <f>""&amp;(MID(数据表!AZ1894,1,MIN(FIND({0;1;2;3;4;5;6;7;8;9},数据表!AZ1894&amp;"1234567890",1)-1)))&amp;""</f>
        <v/>
      </c>
    </row>
    <row r="1895" spans="2:137" s="310" customFormat="1" ht="12" customHeight="1">
      <c r="B1895" s="286"/>
      <c r="C1895" s="286"/>
      <c r="D1895" s="286"/>
      <c r="E1895" s="479"/>
      <c r="F1895" s="282"/>
      <c r="G1895" s="283"/>
      <c r="H1895" s="421"/>
      <c r="I1895" s="421"/>
      <c r="J1895" s="283"/>
      <c r="K1895" s="421"/>
      <c r="L1895" s="282"/>
      <c r="N1895" s="282"/>
      <c r="S1895" s="282"/>
      <c r="T1895" s="283"/>
      <c r="U1895" s="283"/>
      <c r="V1895" s="283"/>
      <c r="W1895" s="283"/>
      <c r="X1895" s="283"/>
      <c r="Y1895" s="282"/>
      <c r="Z1895" s="282"/>
      <c r="AA1895" s="283"/>
      <c r="AB1895" s="282"/>
      <c r="AC1895" s="282"/>
      <c r="AD1895" s="282"/>
      <c r="AE1895" s="282"/>
      <c r="AF1895" s="283"/>
      <c r="AG1895" s="402"/>
      <c r="AH1895" s="283"/>
      <c r="AI1895" s="283"/>
      <c r="AJ1895" s="283"/>
      <c r="AK1895" s="283"/>
      <c r="AL1895" s="283"/>
      <c r="AM1895" s="282"/>
      <c r="AN1895" s="282"/>
      <c r="AO1895" s="282"/>
      <c r="AP1895" s="282"/>
      <c r="AQ1895" s="282"/>
      <c r="AR1895" s="282"/>
      <c r="AT1895" s="283"/>
      <c r="AU1895" s="283"/>
      <c r="AV1895" s="283"/>
      <c r="AW1895" s="283"/>
      <c r="AY1895" s="283"/>
      <c r="AZ1895" s="282"/>
      <c r="BA1895" s="283"/>
      <c r="BB1895" s="282"/>
      <c r="BC1895" s="282"/>
      <c r="BD1895" s="282"/>
      <c r="BE1895" s="283"/>
      <c r="BG1895" s="282"/>
      <c r="BH1895" s="282"/>
      <c r="BI1895" s="282"/>
      <c r="BL1895" s="421"/>
      <c r="BM1895" s="424"/>
      <c r="BN1895" s="424"/>
      <c r="BO1895" s="424"/>
      <c r="BP1895" s="424"/>
      <c r="BQ1895" s="421"/>
      <c r="BR1895" s="421"/>
      <c r="BV1895" s="282"/>
      <c r="BW1895" s="283"/>
      <c r="BY1895" s="283"/>
      <c r="BZ1895" s="283"/>
      <c r="CA1895" s="283"/>
      <c r="CB1895" s="282"/>
      <c r="CC1895" s="282"/>
      <c r="CD1895" s="282"/>
      <c r="CE1895" s="282"/>
      <c r="CG1895" s="427"/>
      <c r="CH1895" s="402"/>
      <c r="CI1895" s="424"/>
      <c r="CJ1895" s="282"/>
      <c r="CK1895" s="282"/>
      <c r="CL1895" s="283"/>
      <c r="CM1895" s="283"/>
      <c r="CP1895" s="282"/>
      <c r="DC1895" s="282"/>
      <c r="DD1895" s="282"/>
      <c r="DE1895" s="282"/>
      <c r="DF1895" s="282"/>
      <c r="DG1895" s="282"/>
      <c r="DH1895" s="282"/>
      <c r="DI1895" s="282"/>
      <c r="DJ1895" s="282"/>
      <c r="EF1895" s="495" t="str">
        <f>""&amp;(MID(数据表!AZ1895,1,MIN(FIND({"(";"（"},数据表!AZ1895&amp;"(（",1)-1)))&amp;""</f>
        <v/>
      </c>
      <c r="EG1895" s="495" t="str">
        <f>""&amp;(MID(数据表!AZ1895,1,MIN(FIND({0;1;2;3;4;5;6;7;8;9},数据表!AZ1895&amp;"1234567890",1)-1)))&amp;""</f>
        <v/>
      </c>
    </row>
    <row r="1896" spans="2:137" s="310" customFormat="1" ht="12" customHeight="1">
      <c r="B1896" s="286"/>
      <c r="C1896" s="286"/>
      <c r="D1896" s="286"/>
      <c r="E1896" s="479"/>
      <c r="F1896" s="282"/>
      <c r="G1896" s="283"/>
      <c r="H1896" s="421"/>
      <c r="I1896" s="421"/>
      <c r="J1896" s="283"/>
      <c r="K1896" s="421"/>
      <c r="L1896" s="282"/>
      <c r="N1896" s="282"/>
      <c r="S1896" s="282"/>
      <c r="T1896" s="283"/>
      <c r="U1896" s="283"/>
      <c r="V1896" s="283"/>
      <c r="W1896" s="283"/>
      <c r="X1896" s="283"/>
      <c r="Y1896" s="282"/>
      <c r="Z1896" s="282"/>
      <c r="AA1896" s="283"/>
      <c r="AB1896" s="282"/>
      <c r="AC1896" s="282"/>
      <c r="AD1896" s="282"/>
      <c r="AE1896" s="282"/>
      <c r="AF1896" s="283"/>
      <c r="AG1896" s="402"/>
      <c r="AH1896" s="283"/>
      <c r="AI1896" s="283"/>
      <c r="AJ1896" s="283"/>
      <c r="AK1896" s="283"/>
      <c r="AL1896" s="283"/>
      <c r="AM1896" s="282"/>
      <c r="AN1896" s="282"/>
      <c r="AO1896" s="282"/>
      <c r="AP1896" s="282"/>
      <c r="AQ1896" s="282"/>
      <c r="AR1896" s="282"/>
      <c r="AT1896" s="283"/>
      <c r="AU1896" s="283"/>
      <c r="AV1896" s="283"/>
      <c r="AW1896" s="283"/>
      <c r="AY1896" s="283"/>
      <c r="AZ1896" s="282"/>
      <c r="BA1896" s="283"/>
      <c r="BB1896" s="282"/>
      <c r="BC1896" s="282"/>
      <c r="BD1896" s="282"/>
      <c r="BE1896" s="283"/>
      <c r="BG1896" s="282"/>
      <c r="BH1896" s="282"/>
      <c r="BI1896" s="282"/>
      <c r="BL1896" s="421"/>
      <c r="BM1896" s="424"/>
      <c r="BN1896" s="424"/>
      <c r="BO1896" s="424"/>
      <c r="BP1896" s="424"/>
      <c r="BQ1896" s="421"/>
      <c r="BR1896" s="421"/>
      <c r="BV1896" s="282"/>
      <c r="BW1896" s="283"/>
      <c r="BY1896" s="283"/>
      <c r="BZ1896" s="283"/>
      <c r="CA1896" s="283"/>
      <c r="CB1896" s="282"/>
      <c r="CC1896" s="282"/>
      <c r="CD1896" s="282"/>
      <c r="CE1896" s="282"/>
      <c r="CG1896" s="427"/>
      <c r="CH1896" s="402"/>
      <c r="CI1896" s="424"/>
      <c r="CJ1896" s="282"/>
      <c r="CK1896" s="282"/>
      <c r="CL1896" s="283"/>
      <c r="CM1896" s="283"/>
      <c r="CP1896" s="282"/>
      <c r="DC1896" s="282"/>
      <c r="DD1896" s="282"/>
      <c r="DE1896" s="282"/>
      <c r="DF1896" s="282"/>
      <c r="DG1896" s="282"/>
      <c r="DH1896" s="282"/>
      <c r="DI1896" s="282"/>
      <c r="DJ1896" s="282"/>
      <c r="EF1896" s="495" t="str">
        <f>""&amp;(MID(数据表!AZ1896,1,MIN(FIND({"(";"（"},数据表!AZ1896&amp;"(（",1)-1)))&amp;""</f>
        <v/>
      </c>
      <c r="EG1896" s="495" t="str">
        <f>""&amp;(MID(数据表!AZ1896,1,MIN(FIND({0;1;2;3;4;5;6;7;8;9},数据表!AZ1896&amp;"1234567890",1)-1)))&amp;""</f>
        <v/>
      </c>
    </row>
    <row r="1897" spans="2:137" s="310" customFormat="1" ht="12" customHeight="1">
      <c r="B1897" s="286"/>
      <c r="C1897" s="286"/>
      <c r="D1897" s="286"/>
      <c r="E1897" s="479"/>
      <c r="F1897" s="282"/>
      <c r="G1897" s="283"/>
      <c r="H1897" s="421"/>
      <c r="I1897" s="421"/>
      <c r="J1897" s="283"/>
      <c r="K1897" s="421"/>
      <c r="L1897" s="282"/>
      <c r="N1897" s="282"/>
      <c r="S1897" s="282"/>
      <c r="T1897" s="283"/>
      <c r="U1897" s="283"/>
      <c r="V1897" s="283"/>
      <c r="W1897" s="283"/>
      <c r="X1897" s="283"/>
      <c r="Y1897" s="282"/>
      <c r="Z1897" s="282"/>
      <c r="AA1897" s="283"/>
      <c r="AB1897" s="282"/>
      <c r="AC1897" s="282"/>
      <c r="AD1897" s="282"/>
      <c r="AE1897" s="282"/>
      <c r="AF1897" s="283"/>
      <c r="AG1897" s="402"/>
      <c r="AH1897" s="283"/>
      <c r="AI1897" s="283"/>
      <c r="AJ1897" s="283"/>
      <c r="AK1897" s="283"/>
      <c r="AL1897" s="283"/>
      <c r="AM1897" s="282"/>
      <c r="AN1897" s="282"/>
      <c r="AO1897" s="282"/>
      <c r="AP1897" s="282"/>
      <c r="AQ1897" s="282"/>
      <c r="AR1897" s="282"/>
      <c r="AT1897" s="283"/>
      <c r="AU1897" s="283"/>
      <c r="AV1897" s="283"/>
      <c r="AW1897" s="283"/>
      <c r="AY1897" s="283"/>
      <c r="AZ1897" s="282"/>
      <c r="BA1897" s="283"/>
      <c r="BB1897" s="282"/>
      <c r="BC1897" s="282"/>
      <c r="BD1897" s="282"/>
      <c r="BE1897" s="283"/>
      <c r="BG1897" s="282"/>
      <c r="BH1897" s="282"/>
      <c r="BI1897" s="282"/>
      <c r="BL1897" s="421"/>
      <c r="BM1897" s="424"/>
      <c r="BN1897" s="424"/>
      <c r="BO1897" s="424"/>
      <c r="BP1897" s="424"/>
      <c r="BQ1897" s="421"/>
      <c r="BR1897" s="421"/>
      <c r="BV1897" s="282"/>
      <c r="BW1897" s="283"/>
      <c r="BY1897" s="283"/>
      <c r="BZ1897" s="283"/>
      <c r="CA1897" s="283"/>
      <c r="CB1897" s="282"/>
      <c r="CC1897" s="282"/>
      <c r="CD1897" s="282"/>
      <c r="CE1897" s="282"/>
      <c r="CG1897" s="427"/>
      <c r="CH1897" s="402"/>
      <c r="CI1897" s="424"/>
      <c r="CJ1897" s="282"/>
      <c r="CK1897" s="282"/>
      <c r="CL1897" s="283"/>
      <c r="CM1897" s="283"/>
      <c r="CP1897" s="282"/>
      <c r="DC1897" s="282"/>
      <c r="DD1897" s="282"/>
      <c r="DE1897" s="282"/>
      <c r="DF1897" s="282"/>
      <c r="DG1897" s="282"/>
      <c r="DH1897" s="282"/>
      <c r="DI1897" s="282"/>
      <c r="DJ1897" s="282"/>
      <c r="EF1897" s="495" t="str">
        <f>""&amp;(MID(数据表!AZ1897,1,MIN(FIND({"(";"（"},数据表!AZ1897&amp;"(（",1)-1)))&amp;""</f>
        <v/>
      </c>
      <c r="EG1897" s="495" t="str">
        <f>""&amp;(MID(数据表!AZ1897,1,MIN(FIND({0;1;2;3;4;5;6;7;8;9},数据表!AZ1897&amp;"1234567890",1)-1)))&amp;""</f>
        <v/>
      </c>
    </row>
    <row r="1898" spans="2:137" s="310" customFormat="1" ht="12" customHeight="1">
      <c r="B1898" s="286"/>
      <c r="C1898" s="286"/>
      <c r="D1898" s="286"/>
      <c r="E1898" s="479"/>
      <c r="F1898" s="282"/>
      <c r="G1898" s="283"/>
      <c r="H1898" s="421"/>
      <c r="I1898" s="421"/>
      <c r="J1898" s="283"/>
      <c r="K1898" s="421"/>
      <c r="L1898" s="282"/>
      <c r="N1898" s="282"/>
      <c r="S1898" s="282"/>
      <c r="T1898" s="283"/>
      <c r="U1898" s="283"/>
      <c r="V1898" s="283"/>
      <c r="W1898" s="283"/>
      <c r="X1898" s="283"/>
      <c r="Y1898" s="282"/>
      <c r="Z1898" s="282"/>
      <c r="AA1898" s="283"/>
      <c r="AB1898" s="282"/>
      <c r="AC1898" s="282"/>
      <c r="AD1898" s="282"/>
      <c r="AE1898" s="282"/>
      <c r="AF1898" s="283"/>
      <c r="AG1898" s="402"/>
      <c r="AH1898" s="283"/>
      <c r="AI1898" s="283"/>
      <c r="AJ1898" s="283"/>
      <c r="AK1898" s="283"/>
      <c r="AL1898" s="283"/>
      <c r="AM1898" s="282"/>
      <c r="AN1898" s="282"/>
      <c r="AO1898" s="282"/>
      <c r="AP1898" s="282"/>
      <c r="AQ1898" s="282"/>
      <c r="AR1898" s="282"/>
      <c r="AT1898" s="283"/>
      <c r="AU1898" s="283"/>
      <c r="AV1898" s="283"/>
      <c r="AW1898" s="283"/>
      <c r="AY1898" s="283"/>
      <c r="AZ1898" s="282"/>
      <c r="BA1898" s="283"/>
      <c r="BB1898" s="282"/>
      <c r="BC1898" s="282"/>
      <c r="BD1898" s="282"/>
      <c r="BE1898" s="283"/>
      <c r="BG1898" s="282"/>
      <c r="BH1898" s="282"/>
      <c r="BI1898" s="282"/>
      <c r="BL1898" s="421"/>
      <c r="BM1898" s="424"/>
      <c r="BN1898" s="424"/>
      <c r="BO1898" s="424"/>
      <c r="BP1898" s="424"/>
      <c r="BQ1898" s="421"/>
      <c r="BR1898" s="421"/>
      <c r="BV1898" s="282"/>
      <c r="BW1898" s="283"/>
      <c r="BY1898" s="283"/>
      <c r="BZ1898" s="283"/>
      <c r="CA1898" s="283"/>
      <c r="CB1898" s="282"/>
      <c r="CC1898" s="282"/>
      <c r="CD1898" s="282"/>
      <c r="CE1898" s="282"/>
      <c r="CG1898" s="427"/>
      <c r="CH1898" s="402"/>
      <c r="CI1898" s="424"/>
      <c r="CJ1898" s="282"/>
      <c r="CK1898" s="282"/>
      <c r="CL1898" s="283"/>
      <c r="CM1898" s="283"/>
      <c r="CP1898" s="282"/>
      <c r="DC1898" s="282"/>
      <c r="DD1898" s="282"/>
      <c r="DE1898" s="282"/>
      <c r="DF1898" s="282"/>
      <c r="DG1898" s="282"/>
      <c r="DH1898" s="282"/>
      <c r="DI1898" s="282"/>
      <c r="DJ1898" s="282"/>
      <c r="EF1898" s="495" t="str">
        <f>""&amp;(MID(数据表!AZ1898,1,MIN(FIND({"(";"（"},数据表!AZ1898&amp;"(（",1)-1)))&amp;""</f>
        <v/>
      </c>
      <c r="EG1898" s="495" t="str">
        <f>""&amp;(MID(数据表!AZ1898,1,MIN(FIND({0;1;2;3;4;5;6;7;8;9},数据表!AZ1898&amp;"1234567890",1)-1)))&amp;""</f>
        <v/>
      </c>
    </row>
    <row r="1899" spans="2:137" s="310" customFormat="1" ht="12" customHeight="1">
      <c r="B1899" s="286"/>
      <c r="C1899" s="286"/>
      <c r="D1899" s="286"/>
      <c r="E1899" s="479"/>
      <c r="F1899" s="282"/>
      <c r="G1899" s="283"/>
      <c r="H1899" s="421"/>
      <c r="I1899" s="421"/>
      <c r="J1899" s="283"/>
      <c r="K1899" s="421"/>
      <c r="L1899" s="282"/>
      <c r="N1899" s="282"/>
      <c r="S1899" s="282"/>
      <c r="T1899" s="283"/>
      <c r="U1899" s="283"/>
      <c r="V1899" s="283"/>
      <c r="W1899" s="283"/>
      <c r="X1899" s="283"/>
      <c r="Y1899" s="282"/>
      <c r="Z1899" s="282"/>
      <c r="AA1899" s="283"/>
      <c r="AB1899" s="282"/>
      <c r="AC1899" s="282"/>
      <c r="AD1899" s="282"/>
      <c r="AE1899" s="282"/>
      <c r="AF1899" s="283"/>
      <c r="AG1899" s="402"/>
      <c r="AH1899" s="283"/>
      <c r="AI1899" s="283"/>
      <c r="AJ1899" s="283"/>
      <c r="AK1899" s="283"/>
      <c r="AL1899" s="283"/>
      <c r="AM1899" s="282"/>
      <c r="AN1899" s="282"/>
      <c r="AO1899" s="282"/>
      <c r="AP1899" s="282"/>
      <c r="AQ1899" s="282"/>
      <c r="AR1899" s="282"/>
      <c r="AT1899" s="283"/>
      <c r="AU1899" s="283"/>
      <c r="AV1899" s="283"/>
      <c r="AW1899" s="283"/>
      <c r="AY1899" s="283"/>
      <c r="AZ1899" s="282"/>
      <c r="BA1899" s="283"/>
      <c r="BB1899" s="282"/>
      <c r="BC1899" s="282"/>
      <c r="BD1899" s="282"/>
      <c r="BE1899" s="283"/>
      <c r="BG1899" s="282"/>
      <c r="BH1899" s="282"/>
      <c r="BI1899" s="282"/>
      <c r="BL1899" s="421"/>
      <c r="BM1899" s="424"/>
      <c r="BN1899" s="424"/>
      <c r="BO1899" s="424"/>
      <c r="BP1899" s="424"/>
      <c r="BQ1899" s="421"/>
      <c r="BR1899" s="421"/>
      <c r="BV1899" s="282"/>
      <c r="BW1899" s="283"/>
      <c r="BY1899" s="283"/>
      <c r="BZ1899" s="283"/>
      <c r="CA1899" s="283"/>
      <c r="CB1899" s="282"/>
      <c r="CC1899" s="282"/>
      <c r="CD1899" s="282"/>
      <c r="CE1899" s="282"/>
      <c r="CG1899" s="427"/>
      <c r="CH1899" s="402"/>
      <c r="CI1899" s="424"/>
      <c r="CJ1899" s="282"/>
      <c r="CK1899" s="282"/>
      <c r="CL1899" s="283"/>
      <c r="CM1899" s="283"/>
      <c r="CP1899" s="282"/>
      <c r="DC1899" s="282"/>
      <c r="DD1899" s="282"/>
      <c r="DE1899" s="282"/>
      <c r="DF1899" s="282"/>
      <c r="DG1899" s="282"/>
      <c r="DH1899" s="282"/>
      <c r="DI1899" s="282"/>
      <c r="DJ1899" s="282"/>
      <c r="EF1899" s="495" t="str">
        <f>""&amp;(MID(数据表!AZ1899,1,MIN(FIND({"(";"（"},数据表!AZ1899&amp;"(（",1)-1)))&amp;""</f>
        <v/>
      </c>
      <c r="EG1899" s="495" t="str">
        <f>""&amp;(MID(数据表!AZ1899,1,MIN(FIND({0;1;2;3;4;5;6;7;8;9},数据表!AZ1899&amp;"1234567890",1)-1)))&amp;""</f>
        <v/>
      </c>
    </row>
    <row r="1900" spans="2:137" s="310" customFormat="1" ht="12" customHeight="1">
      <c r="B1900" s="286"/>
      <c r="C1900" s="286"/>
      <c r="D1900" s="286"/>
      <c r="E1900" s="479"/>
      <c r="F1900" s="282"/>
      <c r="G1900" s="283"/>
      <c r="H1900" s="421"/>
      <c r="I1900" s="421"/>
      <c r="J1900" s="283"/>
      <c r="K1900" s="421"/>
      <c r="L1900" s="282"/>
      <c r="N1900" s="282"/>
      <c r="S1900" s="282"/>
      <c r="T1900" s="283"/>
      <c r="U1900" s="283"/>
      <c r="V1900" s="283"/>
      <c r="W1900" s="283"/>
      <c r="X1900" s="283"/>
      <c r="Y1900" s="282"/>
      <c r="Z1900" s="282"/>
      <c r="AA1900" s="283"/>
      <c r="AB1900" s="282"/>
      <c r="AC1900" s="282"/>
      <c r="AD1900" s="282"/>
      <c r="AE1900" s="282"/>
      <c r="AF1900" s="283"/>
      <c r="AG1900" s="402"/>
      <c r="AH1900" s="283"/>
      <c r="AI1900" s="283"/>
      <c r="AJ1900" s="283"/>
      <c r="AK1900" s="283"/>
      <c r="AL1900" s="283"/>
      <c r="AM1900" s="282"/>
      <c r="AN1900" s="282"/>
      <c r="AO1900" s="282"/>
      <c r="AP1900" s="282"/>
      <c r="AQ1900" s="282"/>
      <c r="AR1900" s="282"/>
      <c r="AT1900" s="283"/>
      <c r="AU1900" s="283"/>
      <c r="AV1900" s="283"/>
      <c r="AW1900" s="283"/>
      <c r="AY1900" s="283"/>
      <c r="AZ1900" s="282"/>
      <c r="BA1900" s="283"/>
      <c r="BB1900" s="282"/>
      <c r="BC1900" s="282"/>
      <c r="BD1900" s="282"/>
      <c r="BE1900" s="283"/>
      <c r="BG1900" s="282"/>
      <c r="BH1900" s="282"/>
      <c r="BI1900" s="282"/>
      <c r="BL1900" s="421"/>
      <c r="BM1900" s="424"/>
      <c r="BN1900" s="424"/>
      <c r="BO1900" s="424"/>
      <c r="BP1900" s="424"/>
      <c r="BQ1900" s="421"/>
      <c r="BR1900" s="421"/>
      <c r="BV1900" s="282"/>
      <c r="BW1900" s="283"/>
      <c r="BY1900" s="283"/>
      <c r="BZ1900" s="283"/>
      <c r="CA1900" s="283"/>
      <c r="CB1900" s="282"/>
      <c r="CC1900" s="282"/>
      <c r="CD1900" s="282"/>
      <c r="CE1900" s="282"/>
      <c r="CG1900" s="427"/>
      <c r="CH1900" s="402"/>
      <c r="CI1900" s="424"/>
      <c r="CJ1900" s="282"/>
      <c r="CK1900" s="282"/>
      <c r="CL1900" s="283"/>
      <c r="CM1900" s="283"/>
      <c r="CP1900" s="282"/>
      <c r="DC1900" s="282"/>
      <c r="DD1900" s="282"/>
      <c r="DE1900" s="282"/>
      <c r="DF1900" s="282"/>
      <c r="DG1900" s="282"/>
      <c r="DH1900" s="282"/>
      <c r="DI1900" s="282"/>
      <c r="DJ1900" s="282"/>
      <c r="EF1900" s="495" t="str">
        <f>""&amp;(MID(数据表!AZ1900,1,MIN(FIND({"(";"（"},数据表!AZ1900&amp;"(（",1)-1)))&amp;""</f>
        <v/>
      </c>
      <c r="EG1900" s="495" t="str">
        <f>""&amp;(MID(数据表!AZ1900,1,MIN(FIND({0;1;2;3;4;5;6;7;8;9},数据表!AZ1900&amp;"1234567890",1)-1)))&amp;""</f>
        <v/>
      </c>
    </row>
    <row r="1901" spans="2:137" s="310" customFormat="1" ht="12" customHeight="1">
      <c r="B1901" s="286"/>
      <c r="C1901" s="286"/>
      <c r="D1901" s="286"/>
      <c r="E1901" s="479"/>
      <c r="F1901" s="282"/>
      <c r="G1901" s="283"/>
      <c r="H1901" s="421"/>
      <c r="I1901" s="421"/>
      <c r="J1901" s="283"/>
      <c r="K1901" s="421"/>
      <c r="L1901" s="282"/>
      <c r="N1901" s="282"/>
      <c r="S1901" s="282"/>
      <c r="T1901" s="283"/>
      <c r="U1901" s="283"/>
      <c r="V1901" s="283"/>
      <c r="W1901" s="283"/>
      <c r="X1901" s="283"/>
      <c r="Y1901" s="282"/>
      <c r="Z1901" s="282"/>
      <c r="AA1901" s="283"/>
      <c r="AB1901" s="282"/>
      <c r="AC1901" s="282"/>
      <c r="AD1901" s="282"/>
      <c r="AE1901" s="282"/>
      <c r="AF1901" s="283"/>
      <c r="AG1901" s="402"/>
      <c r="AH1901" s="283"/>
      <c r="AI1901" s="283"/>
      <c r="AJ1901" s="283"/>
      <c r="AK1901" s="283"/>
      <c r="AL1901" s="283"/>
      <c r="AM1901" s="282"/>
      <c r="AN1901" s="282"/>
      <c r="AO1901" s="282"/>
      <c r="AP1901" s="282"/>
      <c r="AQ1901" s="282"/>
      <c r="AR1901" s="282"/>
      <c r="AT1901" s="283"/>
      <c r="AU1901" s="283"/>
      <c r="AV1901" s="283"/>
      <c r="AW1901" s="283"/>
      <c r="AY1901" s="283"/>
      <c r="AZ1901" s="282"/>
      <c r="BA1901" s="283"/>
      <c r="BB1901" s="282"/>
      <c r="BC1901" s="282"/>
      <c r="BD1901" s="282"/>
      <c r="BE1901" s="283"/>
      <c r="BG1901" s="282"/>
      <c r="BH1901" s="282"/>
      <c r="BI1901" s="282"/>
      <c r="BL1901" s="421"/>
      <c r="BM1901" s="424"/>
      <c r="BN1901" s="424"/>
      <c r="BO1901" s="424"/>
      <c r="BP1901" s="424"/>
      <c r="BQ1901" s="421"/>
      <c r="BR1901" s="421"/>
      <c r="BV1901" s="282"/>
      <c r="BW1901" s="283"/>
      <c r="BY1901" s="283"/>
      <c r="BZ1901" s="283"/>
      <c r="CA1901" s="283"/>
      <c r="CB1901" s="282"/>
      <c r="CC1901" s="282"/>
      <c r="CD1901" s="282"/>
      <c r="CE1901" s="282"/>
      <c r="CG1901" s="427"/>
      <c r="CH1901" s="402"/>
      <c r="CI1901" s="424"/>
      <c r="CJ1901" s="282"/>
      <c r="CK1901" s="282"/>
      <c r="CL1901" s="283"/>
      <c r="CM1901" s="283"/>
      <c r="CP1901" s="282"/>
      <c r="DC1901" s="282"/>
      <c r="DD1901" s="282"/>
      <c r="DE1901" s="282"/>
      <c r="DF1901" s="282"/>
      <c r="DG1901" s="282"/>
      <c r="DH1901" s="282"/>
      <c r="DI1901" s="282"/>
      <c r="DJ1901" s="282"/>
      <c r="EF1901" s="495" t="str">
        <f>""&amp;(MID(数据表!AZ1901,1,MIN(FIND({"(";"（"},数据表!AZ1901&amp;"(（",1)-1)))&amp;""</f>
        <v/>
      </c>
      <c r="EG1901" s="495" t="str">
        <f>""&amp;(MID(数据表!AZ1901,1,MIN(FIND({0;1;2;3;4;5;6;7;8;9},数据表!AZ1901&amp;"1234567890",1)-1)))&amp;""</f>
        <v/>
      </c>
    </row>
    <row r="1902" spans="2:137" s="310" customFormat="1" ht="12" customHeight="1">
      <c r="B1902" s="286"/>
      <c r="C1902" s="286"/>
      <c r="D1902" s="286"/>
      <c r="E1902" s="479"/>
      <c r="F1902" s="282"/>
      <c r="G1902" s="283"/>
      <c r="H1902" s="421"/>
      <c r="I1902" s="421"/>
      <c r="J1902" s="283"/>
      <c r="K1902" s="421"/>
      <c r="L1902" s="282"/>
      <c r="N1902" s="282"/>
      <c r="S1902" s="282"/>
      <c r="T1902" s="283"/>
      <c r="U1902" s="283"/>
      <c r="V1902" s="283"/>
      <c r="W1902" s="283"/>
      <c r="X1902" s="283"/>
      <c r="Y1902" s="282"/>
      <c r="Z1902" s="282"/>
      <c r="AA1902" s="283"/>
      <c r="AB1902" s="282"/>
      <c r="AC1902" s="282"/>
      <c r="AD1902" s="282"/>
      <c r="AE1902" s="282"/>
      <c r="AF1902" s="283"/>
      <c r="AG1902" s="402"/>
      <c r="AH1902" s="283"/>
      <c r="AI1902" s="283"/>
      <c r="AJ1902" s="283"/>
      <c r="AK1902" s="283"/>
      <c r="AL1902" s="283"/>
      <c r="AM1902" s="282"/>
      <c r="AN1902" s="282"/>
      <c r="AO1902" s="282"/>
      <c r="AP1902" s="282"/>
      <c r="AQ1902" s="282"/>
      <c r="AR1902" s="282"/>
      <c r="AT1902" s="283"/>
      <c r="AU1902" s="283"/>
      <c r="AV1902" s="283"/>
      <c r="AW1902" s="283"/>
      <c r="AY1902" s="283"/>
      <c r="AZ1902" s="282"/>
      <c r="BA1902" s="283"/>
      <c r="BB1902" s="282"/>
      <c r="BC1902" s="282"/>
      <c r="BD1902" s="282"/>
      <c r="BE1902" s="283"/>
      <c r="BG1902" s="282"/>
      <c r="BH1902" s="282"/>
      <c r="BI1902" s="282"/>
      <c r="BL1902" s="421"/>
      <c r="BM1902" s="424"/>
      <c r="BN1902" s="424"/>
      <c r="BO1902" s="424"/>
      <c r="BP1902" s="424"/>
      <c r="BQ1902" s="421"/>
      <c r="BR1902" s="421"/>
      <c r="BV1902" s="282"/>
      <c r="BW1902" s="283"/>
      <c r="BY1902" s="283"/>
      <c r="BZ1902" s="283"/>
      <c r="CA1902" s="283"/>
      <c r="CB1902" s="282"/>
      <c r="CC1902" s="282"/>
      <c r="CD1902" s="282"/>
      <c r="CE1902" s="282"/>
      <c r="CG1902" s="427"/>
      <c r="CH1902" s="402"/>
      <c r="CI1902" s="424"/>
      <c r="CJ1902" s="282"/>
      <c r="CK1902" s="282"/>
      <c r="CL1902" s="283"/>
      <c r="CM1902" s="283"/>
      <c r="CP1902" s="282"/>
      <c r="DC1902" s="282"/>
      <c r="DD1902" s="282"/>
      <c r="DE1902" s="282"/>
      <c r="DF1902" s="282"/>
      <c r="DG1902" s="282"/>
      <c r="DH1902" s="282"/>
      <c r="DI1902" s="282"/>
      <c r="DJ1902" s="282"/>
      <c r="EF1902" s="495" t="str">
        <f>""&amp;(MID(数据表!AZ1902,1,MIN(FIND({"(";"（"},数据表!AZ1902&amp;"(（",1)-1)))&amp;""</f>
        <v/>
      </c>
      <c r="EG1902" s="495" t="str">
        <f>""&amp;(MID(数据表!AZ1902,1,MIN(FIND({0;1;2;3;4;5;6;7;8;9},数据表!AZ1902&amp;"1234567890",1)-1)))&amp;""</f>
        <v/>
      </c>
    </row>
    <row r="1903" spans="2:137" s="310" customFormat="1" ht="12" customHeight="1">
      <c r="B1903" s="286"/>
      <c r="C1903" s="286"/>
      <c r="D1903" s="286"/>
      <c r="E1903" s="479"/>
      <c r="F1903" s="282"/>
      <c r="G1903" s="283"/>
      <c r="H1903" s="421"/>
      <c r="I1903" s="421"/>
      <c r="J1903" s="283"/>
      <c r="K1903" s="421"/>
      <c r="L1903" s="282"/>
      <c r="N1903" s="282"/>
      <c r="S1903" s="282"/>
      <c r="T1903" s="283"/>
      <c r="U1903" s="283"/>
      <c r="V1903" s="283"/>
      <c r="W1903" s="283"/>
      <c r="X1903" s="283"/>
      <c r="Y1903" s="282"/>
      <c r="Z1903" s="282"/>
      <c r="AA1903" s="283"/>
      <c r="AB1903" s="282"/>
      <c r="AC1903" s="282"/>
      <c r="AD1903" s="282"/>
      <c r="AE1903" s="282"/>
      <c r="AF1903" s="283"/>
      <c r="AG1903" s="402"/>
      <c r="AH1903" s="283"/>
      <c r="AI1903" s="283"/>
      <c r="AJ1903" s="283"/>
      <c r="AK1903" s="283"/>
      <c r="AL1903" s="283"/>
      <c r="AM1903" s="282"/>
      <c r="AN1903" s="282"/>
      <c r="AO1903" s="282"/>
      <c r="AP1903" s="282"/>
      <c r="AQ1903" s="282"/>
      <c r="AR1903" s="282"/>
      <c r="AT1903" s="283"/>
      <c r="AU1903" s="283"/>
      <c r="AV1903" s="283"/>
      <c r="AW1903" s="283"/>
      <c r="AY1903" s="283"/>
      <c r="AZ1903" s="282"/>
      <c r="BA1903" s="283"/>
      <c r="BB1903" s="282"/>
      <c r="BC1903" s="282"/>
      <c r="BD1903" s="282"/>
      <c r="BE1903" s="283"/>
      <c r="BG1903" s="282"/>
      <c r="BH1903" s="282"/>
      <c r="BI1903" s="282"/>
      <c r="BL1903" s="421"/>
      <c r="BM1903" s="424"/>
      <c r="BN1903" s="424"/>
      <c r="BO1903" s="424"/>
      <c r="BP1903" s="424"/>
      <c r="BQ1903" s="421"/>
      <c r="BR1903" s="421"/>
      <c r="BV1903" s="282"/>
      <c r="BW1903" s="283"/>
      <c r="BY1903" s="283"/>
      <c r="BZ1903" s="283"/>
      <c r="CA1903" s="283"/>
      <c r="CB1903" s="282"/>
      <c r="CC1903" s="282"/>
      <c r="CD1903" s="282"/>
      <c r="CE1903" s="282"/>
      <c r="CG1903" s="427"/>
      <c r="CH1903" s="402"/>
      <c r="CI1903" s="424"/>
      <c r="CJ1903" s="282"/>
      <c r="CK1903" s="282"/>
      <c r="CL1903" s="283"/>
      <c r="CM1903" s="283"/>
      <c r="CP1903" s="282"/>
      <c r="DC1903" s="282"/>
      <c r="DD1903" s="282"/>
      <c r="DE1903" s="282"/>
      <c r="DF1903" s="282"/>
      <c r="DG1903" s="282"/>
      <c r="DH1903" s="282"/>
      <c r="DI1903" s="282"/>
      <c r="DJ1903" s="282"/>
      <c r="EF1903" s="495" t="str">
        <f>""&amp;(MID(数据表!AZ1903,1,MIN(FIND({"(";"（"},数据表!AZ1903&amp;"(（",1)-1)))&amp;""</f>
        <v/>
      </c>
      <c r="EG1903" s="495" t="str">
        <f>""&amp;(MID(数据表!AZ1903,1,MIN(FIND({0;1;2;3;4;5;6;7;8;9},数据表!AZ1903&amp;"1234567890",1)-1)))&amp;""</f>
        <v/>
      </c>
    </row>
    <row r="1904" spans="2:137" s="310" customFormat="1" ht="12" customHeight="1">
      <c r="B1904" s="286"/>
      <c r="C1904" s="286"/>
      <c r="D1904" s="286"/>
      <c r="E1904" s="479"/>
      <c r="F1904" s="282"/>
      <c r="G1904" s="283"/>
      <c r="H1904" s="421"/>
      <c r="I1904" s="421"/>
      <c r="J1904" s="283"/>
      <c r="K1904" s="421"/>
      <c r="L1904" s="282"/>
      <c r="N1904" s="282"/>
      <c r="S1904" s="282"/>
      <c r="T1904" s="283"/>
      <c r="U1904" s="283"/>
      <c r="V1904" s="283"/>
      <c r="W1904" s="283"/>
      <c r="X1904" s="283"/>
      <c r="Y1904" s="282"/>
      <c r="Z1904" s="282"/>
      <c r="AA1904" s="283"/>
      <c r="AB1904" s="282"/>
      <c r="AC1904" s="282"/>
      <c r="AD1904" s="282"/>
      <c r="AE1904" s="282"/>
      <c r="AF1904" s="283"/>
      <c r="AG1904" s="402"/>
      <c r="AH1904" s="283"/>
      <c r="AI1904" s="283"/>
      <c r="AJ1904" s="283"/>
      <c r="AK1904" s="283"/>
      <c r="AL1904" s="283"/>
      <c r="AM1904" s="282"/>
      <c r="AN1904" s="282"/>
      <c r="AO1904" s="282"/>
      <c r="AP1904" s="282"/>
      <c r="AQ1904" s="282"/>
      <c r="AR1904" s="282"/>
      <c r="AT1904" s="283"/>
      <c r="AU1904" s="283"/>
      <c r="AV1904" s="283"/>
      <c r="AW1904" s="283"/>
      <c r="AY1904" s="283"/>
      <c r="AZ1904" s="282"/>
      <c r="BA1904" s="283"/>
      <c r="BB1904" s="282"/>
      <c r="BC1904" s="282"/>
      <c r="BD1904" s="282"/>
      <c r="BE1904" s="283"/>
      <c r="BG1904" s="282"/>
      <c r="BH1904" s="282"/>
      <c r="BI1904" s="282"/>
      <c r="BL1904" s="421"/>
      <c r="BM1904" s="424"/>
      <c r="BN1904" s="424"/>
      <c r="BO1904" s="424"/>
      <c r="BP1904" s="424"/>
      <c r="BQ1904" s="421"/>
      <c r="BR1904" s="421"/>
      <c r="BV1904" s="282"/>
      <c r="BW1904" s="283"/>
      <c r="BY1904" s="283"/>
      <c r="BZ1904" s="283"/>
      <c r="CA1904" s="283"/>
      <c r="CB1904" s="282"/>
      <c r="CC1904" s="282"/>
      <c r="CD1904" s="282"/>
      <c r="CE1904" s="282"/>
      <c r="CG1904" s="427"/>
      <c r="CH1904" s="402"/>
      <c r="CI1904" s="424"/>
      <c r="CJ1904" s="282"/>
      <c r="CK1904" s="282"/>
      <c r="CL1904" s="283"/>
      <c r="CM1904" s="283"/>
      <c r="CP1904" s="282"/>
      <c r="DC1904" s="282"/>
      <c r="DD1904" s="282"/>
      <c r="DE1904" s="282"/>
      <c r="DF1904" s="282"/>
      <c r="DG1904" s="282"/>
      <c r="DH1904" s="282"/>
      <c r="DI1904" s="282"/>
      <c r="DJ1904" s="282"/>
      <c r="EF1904" s="495" t="str">
        <f>""&amp;(MID(数据表!AZ1904,1,MIN(FIND({"(";"（"},数据表!AZ1904&amp;"(（",1)-1)))&amp;""</f>
        <v/>
      </c>
      <c r="EG1904" s="495" t="str">
        <f>""&amp;(MID(数据表!AZ1904,1,MIN(FIND({0;1;2;3;4;5;6;7;8;9},数据表!AZ1904&amp;"1234567890",1)-1)))&amp;""</f>
        <v/>
      </c>
    </row>
    <row r="1905" spans="2:137" s="310" customFormat="1" ht="12" customHeight="1">
      <c r="B1905" s="286"/>
      <c r="C1905" s="286"/>
      <c r="D1905" s="286"/>
      <c r="E1905" s="479"/>
      <c r="F1905" s="282"/>
      <c r="G1905" s="283"/>
      <c r="H1905" s="421"/>
      <c r="I1905" s="421"/>
      <c r="J1905" s="283"/>
      <c r="K1905" s="421"/>
      <c r="L1905" s="282"/>
      <c r="N1905" s="282"/>
      <c r="S1905" s="282"/>
      <c r="T1905" s="283"/>
      <c r="U1905" s="283"/>
      <c r="V1905" s="283"/>
      <c r="W1905" s="283"/>
      <c r="X1905" s="283"/>
      <c r="Y1905" s="282"/>
      <c r="Z1905" s="282"/>
      <c r="AA1905" s="283"/>
      <c r="AB1905" s="282"/>
      <c r="AC1905" s="282"/>
      <c r="AD1905" s="282"/>
      <c r="AE1905" s="282"/>
      <c r="AF1905" s="283"/>
      <c r="AG1905" s="402"/>
      <c r="AH1905" s="283"/>
      <c r="AI1905" s="283"/>
      <c r="AJ1905" s="283"/>
      <c r="AK1905" s="283"/>
      <c r="AL1905" s="283"/>
      <c r="AM1905" s="282"/>
      <c r="AN1905" s="282"/>
      <c r="AO1905" s="282"/>
      <c r="AP1905" s="282"/>
      <c r="AQ1905" s="282"/>
      <c r="AR1905" s="282"/>
      <c r="AT1905" s="283"/>
      <c r="AU1905" s="283"/>
      <c r="AV1905" s="283"/>
      <c r="AW1905" s="283"/>
      <c r="AY1905" s="283"/>
      <c r="AZ1905" s="282"/>
      <c r="BA1905" s="283"/>
      <c r="BB1905" s="282"/>
      <c r="BC1905" s="282"/>
      <c r="BD1905" s="282"/>
      <c r="BE1905" s="283"/>
      <c r="BG1905" s="282"/>
      <c r="BH1905" s="282"/>
      <c r="BI1905" s="282"/>
      <c r="BL1905" s="421"/>
      <c r="BM1905" s="424"/>
      <c r="BN1905" s="424"/>
      <c r="BO1905" s="424"/>
      <c r="BP1905" s="424"/>
      <c r="BQ1905" s="421"/>
      <c r="BR1905" s="421"/>
      <c r="BV1905" s="282"/>
      <c r="BW1905" s="283"/>
      <c r="BY1905" s="283"/>
      <c r="BZ1905" s="283"/>
      <c r="CA1905" s="283"/>
      <c r="CB1905" s="282"/>
      <c r="CC1905" s="282"/>
      <c r="CD1905" s="282"/>
      <c r="CE1905" s="282"/>
      <c r="CG1905" s="427"/>
      <c r="CH1905" s="402"/>
      <c r="CI1905" s="424"/>
      <c r="CJ1905" s="282"/>
      <c r="CK1905" s="282"/>
      <c r="CL1905" s="283"/>
      <c r="CM1905" s="283"/>
      <c r="CP1905" s="282"/>
      <c r="DC1905" s="282"/>
      <c r="DD1905" s="282"/>
      <c r="DE1905" s="282"/>
      <c r="DF1905" s="282"/>
      <c r="DG1905" s="282"/>
      <c r="DH1905" s="282"/>
      <c r="DI1905" s="282"/>
      <c r="DJ1905" s="282"/>
      <c r="EF1905" s="495" t="str">
        <f>""&amp;(MID(数据表!AZ1905,1,MIN(FIND({"(";"（"},数据表!AZ1905&amp;"(（",1)-1)))&amp;""</f>
        <v/>
      </c>
      <c r="EG1905" s="495" t="str">
        <f>""&amp;(MID(数据表!AZ1905,1,MIN(FIND({0;1;2;3;4;5;6;7;8;9},数据表!AZ1905&amp;"1234567890",1)-1)))&amp;""</f>
        <v/>
      </c>
    </row>
    <row r="1906" spans="2:137" s="310" customFormat="1" ht="12" customHeight="1">
      <c r="B1906" s="286"/>
      <c r="C1906" s="286"/>
      <c r="D1906" s="286"/>
      <c r="E1906" s="479"/>
      <c r="F1906" s="282"/>
      <c r="G1906" s="283"/>
      <c r="H1906" s="421"/>
      <c r="I1906" s="421"/>
      <c r="J1906" s="283"/>
      <c r="K1906" s="421"/>
      <c r="L1906" s="282"/>
      <c r="N1906" s="282"/>
      <c r="S1906" s="282"/>
      <c r="T1906" s="283"/>
      <c r="U1906" s="283"/>
      <c r="V1906" s="283"/>
      <c r="W1906" s="283"/>
      <c r="X1906" s="283"/>
      <c r="Y1906" s="282"/>
      <c r="Z1906" s="282"/>
      <c r="AA1906" s="283"/>
      <c r="AB1906" s="282"/>
      <c r="AC1906" s="282"/>
      <c r="AD1906" s="282"/>
      <c r="AE1906" s="282"/>
      <c r="AF1906" s="283"/>
      <c r="AG1906" s="402"/>
      <c r="AH1906" s="283"/>
      <c r="AI1906" s="283"/>
      <c r="AJ1906" s="283"/>
      <c r="AK1906" s="283"/>
      <c r="AL1906" s="283"/>
      <c r="AM1906" s="282"/>
      <c r="AN1906" s="282"/>
      <c r="AO1906" s="282"/>
      <c r="AP1906" s="282"/>
      <c r="AQ1906" s="282"/>
      <c r="AR1906" s="282"/>
      <c r="AT1906" s="283"/>
      <c r="AU1906" s="283"/>
      <c r="AV1906" s="283"/>
      <c r="AW1906" s="283"/>
      <c r="AY1906" s="283"/>
      <c r="AZ1906" s="282"/>
      <c r="BA1906" s="283"/>
      <c r="BB1906" s="282"/>
      <c r="BC1906" s="282"/>
      <c r="BD1906" s="282"/>
      <c r="BE1906" s="283"/>
      <c r="BG1906" s="282"/>
      <c r="BH1906" s="282"/>
      <c r="BI1906" s="282"/>
      <c r="BL1906" s="421"/>
      <c r="BM1906" s="424"/>
      <c r="BN1906" s="424"/>
      <c r="BO1906" s="424"/>
      <c r="BP1906" s="424"/>
      <c r="BQ1906" s="421"/>
      <c r="BR1906" s="421"/>
      <c r="BV1906" s="282"/>
      <c r="BW1906" s="283"/>
      <c r="BY1906" s="283"/>
      <c r="BZ1906" s="283"/>
      <c r="CA1906" s="283"/>
      <c r="CB1906" s="282"/>
      <c r="CC1906" s="282"/>
      <c r="CD1906" s="282"/>
      <c r="CE1906" s="282"/>
      <c r="CG1906" s="427"/>
      <c r="CH1906" s="402"/>
      <c r="CI1906" s="424"/>
      <c r="CJ1906" s="282"/>
      <c r="CK1906" s="282"/>
      <c r="CL1906" s="283"/>
      <c r="CM1906" s="283"/>
      <c r="CP1906" s="282"/>
      <c r="DC1906" s="282"/>
      <c r="DD1906" s="282"/>
      <c r="DE1906" s="282"/>
      <c r="DF1906" s="282"/>
      <c r="DG1906" s="282"/>
      <c r="DH1906" s="282"/>
      <c r="DI1906" s="282"/>
      <c r="DJ1906" s="282"/>
      <c r="EF1906" s="495" t="str">
        <f>""&amp;(MID(数据表!AZ1906,1,MIN(FIND({"(";"（"},数据表!AZ1906&amp;"(（",1)-1)))&amp;""</f>
        <v/>
      </c>
      <c r="EG1906" s="495" t="str">
        <f>""&amp;(MID(数据表!AZ1906,1,MIN(FIND({0;1;2;3;4;5;6;7;8;9},数据表!AZ1906&amp;"1234567890",1)-1)))&amp;""</f>
        <v/>
      </c>
    </row>
    <row r="1907" spans="2:137" s="310" customFormat="1" ht="12" customHeight="1">
      <c r="B1907" s="286"/>
      <c r="C1907" s="286"/>
      <c r="D1907" s="286"/>
      <c r="E1907" s="479"/>
      <c r="F1907" s="282"/>
      <c r="G1907" s="283"/>
      <c r="H1907" s="421"/>
      <c r="I1907" s="421"/>
      <c r="J1907" s="283"/>
      <c r="K1907" s="421"/>
      <c r="L1907" s="282"/>
      <c r="N1907" s="282"/>
      <c r="S1907" s="282"/>
      <c r="T1907" s="283"/>
      <c r="U1907" s="283"/>
      <c r="V1907" s="283"/>
      <c r="W1907" s="283"/>
      <c r="X1907" s="283"/>
      <c r="Y1907" s="282"/>
      <c r="Z1907" s="282"/>
      <c r="AA1907" s="283"/>
      <c r="AB1907" s="282"/>
      <c r="AC1907" s="282"/>
      <c r="AD1907" s="282"/>
      <c r="AE1907" s="282"/>
      <c r="AF1907" s="283"/>
      <c r="AG1907" s="402"/>
      <c r="AH1907" s="283"/>
      <c r="AI1907" s="283"/>
      <c r="AJ1907" s="283"/>
      <c r="AK1907" s="283"/>
      <c r="AL1907" s="283"/>
      <c r="AM1907" s="282"/>
      <c r="AN1907" s="282"/>
      <c r="AO1907" s="282"/>
      <c r="AP1907" s="282"/>
      <c r="AQ1907" s="282"/>
      <c r="AR1907" s="282"/>
      <c r="AT1907" s="283"/>
      <c r="AU1907" s="283"/>
      <c r="AV1907" s="283"/>
      <c r="AW1907" s="283"/>
      <c r="AY1907" s="283"/>
      <c r="AZ1907" s="282"/>
      <c r="BA1907" s="283"/>
      <c r="BB1907" s="282"/>
      <c r="BC1907" s="282"/>
      <c r="BD1907" s="282"/>
      <c r="BE1907" s="283"/>
      <c r="BG1907" s="282"/>
      <c r="BH1907" s="282"/>
      <c r="BI1907" s="282"/>
      <c r="BL1907" s="421"/>
      <c r="BM1907" s="424"/>
      <c r="BN1907" s="424"/>
      <c r="BO1907" s="424"/>
      <c r="BP1907" s="424"/>
      <c r="BQ1907" s="421"/>
      <c r="BR1907" s="421"/>
      <c r="BV1907" s="282"/>
      <c r="BW1907" s="283"/>
      <c r="BY1907" s="283"/>
      <c r="BZ1907" s="283"/>
      <c r="CA1907" s="283"/>
      <c r="CB1907" s="282"/>
      <c r="CC1907" s="282"/>
      <c r="CD1907" s="282"/>
      <c r="CE1907" s="282"/>
      <c r="CG1907" s="427"/>
      <c r="CH1907" s="402"/>
      <c r="CI1907" s="424"/>
      <c r="CJ1907" s="282"/>
      <c r="CK1907" s="282"/>
      <c r="CL1907" s="283"/>
      <c r="CM1907" s="283"/>
      <c r="CP1907" s="282"/>
      <c r="DC1907" s="282"/>
      <c r="DD1907" s="282"/>
      <c r="DE1907" s="282"/>
      <c r="DF1907" s="282"/>
      <c r="DG1907" s="282"/>
      <c r="DH1907" s="282"/>
      <c r="DI1907" s="282"/>
      <c r="DJ1907" s="282"/>
      <c r="EF1907" s="495" t="str">
        <f>""&amp;(MID(数据表!AZ1907,1,MIN(FIND({"(";"（"},数据表!AZ1907&amp;"(（",1)-1)))&amp;""</f>
        <v/>
      </c>
      <c r="EG1907" s="495" t="str">
        <f>""&amp;(MID(数据表!AZ1907,1,MIN(FIND({0;1;2;3;4;5;6;7;8;9},数据表!AZ1907&amp;"1234567890",1)-1)))&amp;""</f>
        <v/>
      </c>
    </row>
    <row r="1908" spans="2:137" s="310" customFormat="1" ht="12" customHeight="1">
      <c r="B1908" s="286"/>
      <c r="C1908" s="286"/>
      <c r="D1908" s="286"/>
      <c r="E1908" s="479"/>
      <c r="F1908" s="282"/>
      <c r="G1908" s="283"/>
      <c r="H1908" s="421"/>
      <c r="I1908" s="421"/>
      <c r="J1908" s="283"/>
      <c r="K1908" s="421"/>
      <c r="L1908" s="282"/>
      <c r="N1908" s="282"/>
      <c r="S1908" s="282"/>
      <c r="T1908" s="283"/>
      <c r="U1908" s="283"/>
      <c r="V1908" s="283"/>
      <c r="W1908" s="283"/>
      <c r="X1908" s="283"/>
      <c r="Y1908" s="282"/>
      <c r="Z1908" s="282"/>
      <c r="AA1908" s="283"/>
      <c r="AB1908" s="282"/>
      <c r="AC1908" s="282"/>
      <c r="AD1908" s="282"/>
      <c r="AE1908" s="282"/>
      <c r="AF1908" s="283"/>
      <c r="AG1908" s="402"/>
      <c r="AH1908" s="283"/>
      <c r="AI1908" s="283"/>
      <c r="AJ1908" s="283"/>
      <c r="AK1908" s="283"/>
      <c r="AL1908" s="283"/>
      <c r="AM1908" s="282"/>
      <c r="AN1908" s="282"/>
      <c r="AO1908" s="282"/>
      <c r="AP1908" s="282"/>
      <c r="AQ1908" s="282"/>
      <c r="AR1908" s="282"/>
      <c r="AT1908" s="283"/>
      <c r="AU1908" s="283"/>
      <c r="AV1908" s="283"/>
      <c r="AW1908" s="283"/>
      <c r="AY1908" s="283"/>
      <c r="AZ1908" s="282"/>
      <c r="BA1908" s="283"/>
      <c r="BB1908" s="282"/>
      <c r="BC1908" s="282"/>
      <c r="BD1908" s="282"/>
      <c r="BE1908" s="283"/>
      <c r="BG1908" s="282"/>
      <c r="BH1908" s="282"/>
      <c r="BI1908" s="282"/>
      <c r="BL1908" s="421"/>
      <c r="BM1908" s="424"/>
      <c r="BN1908" s="424"/>
      <c r="BO1908" s="424"/>
      <c r="BP1908" s="424"/>
      <c r="BQ1908" s="421"/>
      <c r="BR1908" s="421"/>
      <c r="BV1908" s="282"/>
      <c r="BW1908" s="283"/>
      <c r="BY1908" s="283"/>
      <c r="BZ1908" s="283"/>
      <c r="CA1908" s="283"/>
      <c r="CB1908" s="282"/>
      <c r="CC1908" s="282"/>
      <c r="CD1908" s="282"/>
      <c r="CE1908" s="282"/>
      <c r="CG1908" s="427"/>
      <c r="CH1908" s="402"/>
      <c r="CI1908" s="424"/>
      <c r="CJ1908" s="282"/>
      <c r="CK1908" s="282"/>
      <c r="CL1908" s="283"/>
      <c r="CM1908" s="283"/>
      <c r="CP1908" s="282"/>
      <c r="DC1908" s="282"/>
      <c r="DD1908" s="282"/>
      <c r="DE1908" s="282"/>
      <c r="DF1908" s="282"/>
      <c r="DG1908" s="282"/>
      <c r="DH1908" s="282"/>
      <c r="DI1908" s="282"/>
      <c r="DJ1908" s="282"/>
      <c r="EF1908" s="495" t="str">
        <f>""&amp;(MID(数据表!AZ1908,1,MIN(FIND({"(";"（"},数据表!AZ1908&amp;"(（",1)-1)))&amp;""</f>
        <v/>
      </c>
      <c r="EG1908" s="495" t="str">
        <f>""&amp;(MID(数据表!AZ1908,1,MIN(FIND({0;1;2;3;4;5;6;7;8;9},数据表!AZ1908&amp;"1234567890",1)-1)))&amp;""</f>
        <v/>
      </c>
    </row>
    <row r="1909" spans="2:137" s="310" customFormat="1" ht="12" customHeight="1">
      <c r="B1909" s="286"/>
      <c r="C1909" s="286"/>
      <c r="D1909" s="286"/>
      <c r="E1909" s="479"/>
      <c r="F1909" s="282"/>
      <c r="G1909" s="283"/>
      <c r="H1909" s="421"/>
      <c r="I1909" s="421"/>
      <c r="J1909" s="283"/>
      <c r="K1909" s="421"/>
      <c r="L1909" s="282"/>
      <c r="N1909" s="282"/>
      <c r="S1909" s="282"/>
      <c r="T1909" s="283"/>
      <c r="U1909" s="283"/>
      <c r="V1909" s="283"/>
      <c r="W1909" s="283"/>
      <c r="X1909" s="283"/>
      <c r="Y1909" s="282"/>
      <c r="Z1909" s="282"/>
      <c r="AA1909" s="283"/>
      <c r="AB1909" s="282"/>
      <c r="AC1909" s="282"/>
      <c r="AD1909" s="282"/>
      <c r="AE1909" s="282"/>
      <c r="AF1909" s="283"/>
      <c r="AG1909" s="402"/>
      <c r="AH1909" s="283"/>
      <c r="AI1909" s="283"/>
      <c r="AJ1909" s="283"/>
      <c r="AK1909" s="283"/>
      <c r="AL1909" s="283"/>
      <c r="AM1909" s="282"/>
      <c r="AN1909" s="282"/>
      <c r="AO1909" s="282"/>
      <c r="AP1909" s="282"/>
      <c r="AQ1909" s="282"/>
      <c r="AR1909" s="282"/>
      <c r="AT1909" s="283"/>
      <c r="AU1909" s="283"/>
      <c r="AV1909" s="283"/>
      <c r="AW1909" s="283"/>
      <c r="AY1909" s="283"/>
      <c r="AZ1909" s="282"/>
      <c r="BA1909" s="283"/>
      <c r="BB1909" s="282"/>
      <c r="BC1909" s="282"/>
      <c r="BD1909" s="282"/>
      <c r="BE1909" s="283"/>
      <c r="BG1909" s="282"/>
      <c r="BH1909" s="282"/>
      <c r="BI1909" s="282"/>
      <c r="BL1909" s="421"/>
      <c r="BM1909" s="424"/>
      <c r="BN1909" s="424"/>
      <c r="BO1909" s="424"/>
      <c r="BP1909" s="424"/>
      <c r="BQ1909" s="421"/>
      <c r="BR1909" s="421"/>
      <c r="BV1909" s="282"/>
      <c r="BW1909" s="283"/>
      <c r="BY1909" s="283"/>
      <c r="BZ1909" s="283"/>
      <c r="CA1909" s="283"/>
      <c r="CB1909" s="282"/>
      <c r="CC1909" s="282"/>
      <c r="CD1909" s="282"/>
      <c r="CE1909" s="282"/>
      <c r="CG1909" s="427"/>
      <c r="CH1909" s="402"/>
      <c r="CI1909" s="424"/>
      <c r="CJ1909" s="282"/>
      <c r="CK1909" s="282"/>
      <c r="CL1909" s="283"/>
      <c r="CM1909" s="283"/>
      <c r="CP1909" s="282"/>
      <c r="DC1909" s="282"/>
      <c r="DD1909" s="282"/>
      <c r="DE1909" s="282"/>
      <c r="DF1909" s="282"/>
      <c r="DG1909" s="282"/>
      <c r="DH1909" s="282"/>
      <c r="DI1909" s="282"/>
      <c r="DJ1909" s="282"/>
      <c r="EF1909" s="495" t="str">
        <f>""&amp;(MID(数据表!AZ1909,1,MIN(FIND({"(";"（"},数据表!AZ1909&amp;"(（",1)-1)))&amp;""</f>
        <v/>
      </c>
      <c r="EG1909" s="495" t="str">
        <f>""&amp;(MID(数据表!AZ1909,1,MIN(FIND({0;1;2;3;4;5;6;7;8;9},数据表!AZ1909&amp;"1234567890",1)-1)))&amp;""</f>
        <v/>
      </c>
    </row>
    <row r="1910" spans="2:137" s="310" customFormat="1" ht="12" customHeight="1">
      <c r="B1910" s="286"/>
      <c r="C1910" s="286"/>
      <c r="D1910" s="286"/>
      <c r="E1910" s="479"/>
      <c r="F1910" s="282"/>
      <c r="G1910" s="283"/>
      <c r="H1910" s="421"/>
      <c r="I1910" s="421"/>
      <c r="J1910" s="283"/>
      <c r="K1910" s="421"/>
      <c r="L1910" s="282"/>
      <c r="N1910" s="282"/>
      <c r="S1910" s="282"/>
      <c r="T1910" s="283"/>
      <c r="U1910" s="283"/>
      <c r="V1910" s="283"/>
      <c r="W1910" s="283"/>
      <c r="X1910" s="283"/>
      <c r="Y1910" s="282"/>
      <c r="Z1910" s="282"/>
      <c r="AA1910" s="283"/>
      <c r="AB1910" s="282"/>
      <c r="AC1910" s="282"/>
      <c r="AD1910" s="282"/>
      <c r="AE1910" s="282"/>
      <c r="AF1910" s="283"/>
      <c r="AG1910" s="402"/>
      <c r="AH1910" s="283"/>
      <c r="AI1910" s="283"/>
      <c r="AJ1910" s="283"/>
      <c r="AK1910" s="283"/>
      <c r="AL1910" s="283"/>
      <c r="AM1910" s="282"/>
      <c r="AN1910" s="282"/>
      <c r="AO1910" s="282"/>
      <c r="AP1910" s="282"/>
      <c r="AQ1910" s="282"/>
      <c r="AR1910" s="282"/>
      <c r="AT1910" s="283"/>
      <c r="AU1910" s="283"/>
      <c r="AV1910" s="283"/>
      <c r="AW1910" s="283"/>
      <c r="AY1910" s="283"/>
      <c r="AZ1910" s="282"/>
      <c r="BA1910" s="283"/>
      <c r="BB1910" s="282"/>
      <c r="BC1910" s="282"/>
      <c r="BD1910" s="282"/>
      <c r="BE1910" s="283"/>
      <c r="BG1910" s="282"/>
      <c r="BH1910" s="282"/>
      <c r="BI1910" s="282"/>
      <c r="BL1910" s="421"/>
      <c r="BM1910" s="424"/>
      <c r="BN1910" s="424"/>
      <c r="BO1910" s="424"/>
      <c r="BP1910" s="424"/>
      <c r="BQ1910" s="421"/>
      <c r="BR1910" s="421"/>
      <c r="BV1910" s="282"/>
      <c r="BW1910" s="283"/>
      <c r="BY1910" s="283"/>
      <c r="BZ1910" s="283"/>
      <c r="CA1910" s="283"/>
      <c r="CB1910" s="282"/>
      <c r="CC1910" s="282"/>
      <c r="CD1910" s="282"/>
      <c r="CE1910" s="282"/>
      <c r="CG1910" s="427"/>
      <c r="CH1910" s="402"/>
      <c r="CI1910" s="424"/>
      <c r="CJ1910" s="282"/>
      <c r="CK1910" s="282"/>
      <c r="CL1910" s="283"/>
      <c r="CM1910" s="283"/>
      <c r="CP1910" s="282"/>
      <c r="DC1910" s="282"/>
      <c r="DD1910" s="282"/>
      <c r="DE1910" s="282"/>
      <c r="DF1910" s="282"/>
      <c r="DG1910" s="282"/>
      <c r="DH1910" s="282"/>
      <c r="DI1910" s="282"/>
      <c r="DJ1910" s="282"/>
      <c r="EF1910" s="495" t="str">
        <f>""&amp;(MID(数据表!AZ1910,1,MIN(FIND({"(";"（"},数据表!AZ1910&amp;"(（",1)-1)))&amp;""</f>
        <v/>
      </c>
      <c r="EG1910" s="495" t="str">
        <f>""&amp;(MID(数据表!AZ1910,1,MIN(FIND({0;1;2;3;4;5;6;7;8;9},数据表!AZ1910&amp;"1234567890",1)-1)))&amp;""</f>
        <v/>
      </c>
    </row>
    <row r="1911" spans="2:137" s="310" customFormat="1" ht="12" customHeight="1">
      <c r="B1911" s="286"/>
      <c r="C1911" s="286"/>
      <c r="D1911" s="286"/>
      <c r="E1911" s="479"/>
      <c r="F1911" s="282"/>
      <c r="G1911" s="283"/>
      <c r="H1911" s="421"/>
      <c r="I1911" s="421"/>
      <c r="J1911" s="283"/>
      <c r="K1911" s="421"/>
      <c r="L1911" s="282"/>
      <c r="N1911" s="282"/>
      <c r="S1911" s="282"/>
      <c r="T1911" s="283"/>
      <c r="U1911" s="283"/>
      <c r="V1911" s="283"/>
      <c r="W1911" s="283"/>
      <c r="X1911" s="283"/>
      <c r="Y1911" s="282"/>
      <c r="Z1911" s="282"/>
      <c r="AA1911" s="283"/>
      <c r="AB1911" s="282"/>
      <c r="AC1911" s="282"/>
      <c r="AD1911" s="282"/>
      <c r="AE1911" s="282"/>
      <c r="AF1911" s="283"/>
      <c r="AG1911" s="402"/>
      <c r="AH1911" s="283"/>
      <c r="AI1911" s="283"/>
      <c r="AJ1911" s="283"/>
      <c r="AK1911" s="283"/>
      <c r="AL1911" s="283"/>
      <c r="AM1911" s="282"/>
      <c r="AN1911" s="282"/>
      <c r="AO1911" s="282"/>
      <c r="AP1911" s="282"/>
      <c r="AQ1911" s="282"/>
      <c r="AR1911" s="282"/>
      <c r="AT1911" s="283"/>
      <c r="AU1911" s="283"/>
      <c r="AV1911" s="283"/>
      <c r="AW1911" s="283"/>
      <c r="AY1911" s="283"/>
      <c r="AZ1911" s="282"/>
      <c r="BA1911" s="283"/>
      <c r="BB1911" s="282"/>
      <c r="BC1911" s="282"/>
      <c r="BD1911" s="282"/>
      <c r="BE1911" s="283"/>
      <c r="BG1911" s="282"/>
      <c r="BH1911" s="282"/>
      <c r="BI1911" s="282"/>
      <c r="BL1911" s="421"/>
      <c r="BM1911" s="424"/>
      <c r="BN1911" s="424"/>
      <c r="BO1911" s="424"/>
      <c r="BP1911" s="424"/>
      <c r="BQ1911" s="421"/>
      <c r="BR1911" s="421"/>
      <c r="BV1911" s="282"/>
      <c r="BW1911" s="283"/>
      <c r="BY1911" s="283"/>
      <c r="BZ1911" s="283"/>
      <c r="CA1911" s="283"/>
      <c r="CB1911" s="282"/>
      <c r="CC1911" s="282"/>
      <c r="CD1911" s="282"/>
      <c r="CE1911" s="282"/>
      <c r="CG1911" s="427"/>
      <c r="CH1911" s="402"/>
      <c r="CI1911" s="424"/>
      <c r="CJ1911" s="282"/>
      <c r="CK1911" s="282"/>
      <c r="CL1911" s="283"/>
      <c r="CM1911" s="283"/>
      <c r="CP1911" s="282"/>
      <c r="DC1911" s="282"/>
      <c r="DD1911" s="282"/>
      <c r="DE1911" s="282"/>
      <c r="DF1911" s="282"/>
      <c r="DG1911" s="282"/>
      <c r="DH1911" s="282"/>
      <c r="DI1911" s="282"/>
      <c r="DJ1911" s="282"/>
      <c r="EF1911" s="495" t="str">
        <f>""&amp;(MID(数据表!AZ1911,1,MIN(FIND({"(";"（"},数据表!AZ1911&amp;"(（",1)-1)))&amp;""</f>
        <v/>
      </c>
      <c r="EG1911" s="495" t="str">
        <f>""&amp;(MID(数据表!AZ1911,1,MIN(FIND({0;1;2;3;4;5;6;7;8;9},数据表!AZ1911&amp;"1234567890",1)-1)))&amp;""</f>
        <v/>
      </c>
    </row>
    <row r="1912" spans="2:137" s="310" customFormat="1" ht="12" customHeight="1">
      <c r="B1912" s="286"/>
      <c r="C1912" s="286"/>
      <c r="D1912" s="286"/>
      <c r="E1912" s="479"/>
      <c r="F1912" s="282"/>
      <c r="G1912" s="283"/>
      <c r="H1912" s="421"/>
      <c r="I1912" s="421"/>
      <c r="J1912" s="283"/>
      <c r="K1912" s="421"/>
      <c r="L1912" s="282"/>
      <c r="N1912" s="282"/>
      <c r="S1912" s="282"/>
      <c r="T1912" s="283"/>
      <c r="U1912" s="283"/>
      <c r="V1912" s="283"/>
      <c r="W1912" s="283"/>
      <c r="X1912" s="283"/>
      <c r="Y1912" s="282"/>
      <c r="Z1912" s="282"/>
      <c r="AA1912" s="283"/>
      <c r="AB1912" s="282"/>
      <c r="AC1912" s="282"/>
      <c r="AD1912" s="282"/>
      <c r="AE1912" s="282"/>
      <c r="AF1912" s="283"/>
      <c r="AG1912" s="402"/>
      <c r="AH1912" s="283"/>
      <c r="AI1912" s="283"/>
      <c r="AJ1912" s="283"/>
      <c r="AK1912" s="283"/>
      <c r="AL1912" s="283"/>
      <c r="AM1912" s="282"/>
      <c r="AN1912" s="282"/>
      <c r="AO1912" s="282"/>
      <c r="AP1912" s="282"/>
      <c r="AQ1912" s="282"/>
      <c r="AR1912" s="282"/>
      <c r="AT1912" s="283"/>
      <c r="AU1912" s="283"/>
      <c r="AV1912" s="283"/>
      <c r="AW1912" s="283"/>
      <c r="AY1912" s="283"/>
      <c r="AZ1912" s="282"/>
      <c r="BA1912" s="283"/>
      <c r="BB1912" s="282"/>
      <c r="BC1912" s="282"/>
      <c r="BD1912" s="282"/>
      <c r="BE1912" s="283"/>
      <c r="BG1912" s="282"/>
      <c r="BH1912" s="282"/>
      <c r="BI1912" s="282"/>
      <c r="BL1912" s="421"/>
      <c r="BM1912" s="424"/>
      <c r="BN1912" s="424"/>
      <c r="BO1912" s="424"/>
      <c r="BP1912" s="424"/>
      <c r="BQ1912" s="421"/>
      <c r="BR1912" s="421"/>
      <c r="BV1912" s="282"/>
      <c r="BW1912" s="283"/>
      <c r="BY1912" s="283"/>
      <c r="BZ1912" s="283"/>
      <c r="CA1912" s="283"/>
      <c r="CB1912" s="282"/>
      <c r="CC1912" s="282"/>
      <c r="CD1912" s="282"/>
      <c r="CE1912" s="282"/>
      <c r="CG1912" s="427"/>
      <c r="CH1912" s="402"/>
      <c r="CI1912" s="424"/>
      <c r="CJ1912" s="282"/>
      <c r="CK1912" s="282"/>
      <c r="CL1912" s="283"/>
      <c r="CM1912" s="283"/>
      <c r="CP1912" s="282"/>
      <c r="DC1912" s="282"/>
      <c r="DD1912" s="282"/>
      <c r="DE1912" s="282"/>
      <c r="DF1912" s="282"/>
      <c r="DG1912" s="282"/>
      <c r="DH1912" s="282"/>
      <c r="DI1912" s="282"/>
      <c r="DJ1912" s="282"/>
      <c r="EF1912" s="495" t="str">
        <f>""&amp;(MID(数据表!AZ1912,1,MIN(FIND({"(";"（"},数据表!AZ1912&amp;"(（",1)-1)))&amp;""</f>
        <v/>
      </c>
      <c r="EG1912" s="495" t="str">
        <f>""&amp;(MID(数据表!AZ1912,1,MIN(FIND({0;1;2;3;4;5;6;7;8;9},数据表!AZ1912&amp;"1234567890",1)-1)))&amp;""</f>
        <v/>
      </c>
    </row>
    <row r="1913" spans="2:137" s="310" customFormat="1" ht="12" customHeight="1">
      <c r="B1913" s="286"/>
      <c r="C1913" s="286"/>
      <c r="D1913" s="286"/>
      <c r="E1913" s="479"/>
      <c r="F1913" s="282"/>
      <c r="G1913" s="283"/>
      <c r="H1913" s="421"/>
      <c r="I1913" s="421"/>
      <c r="J1913" s="283"/>
      <c r="K1913" s="421"/>
      <c r="L1913" s="282"/>
      <c r="N1913" s="282"/>
      <c r="S1913" s="282"/>
      <c r="T1913" s="283"/>
      <c r="U1913" s="283"/>
      <c r="V1913" s="283"/>
      <c r="W1913" s="283"/>
      <c r="X1913" s="283"/>
      <c r="Y1913" s="282"/>
      <c r="Z1913" s="282"/>
      <c r="AA1913" s="283"/>
      <c r="AB1913" s="282"/>
      <c r="AC1913" s="282"/>
      <c r="AD1913" s="282"/>
      <c r="AE1913" s="282"/>
      <c r="AF1913" s="283"/>
      <c r="AG1913" s="402"/>
      <c r="AH1913" s="283"/>
      <c r="AI1913" s="283"/>
      <c r="AJ1913" s="283"/>
      <c r="AK1913" s="283"/>
      <c r="AL1913" s="283"/>
      <c r="AM1913" s="282"/>
      <c r="AN1913" s="282"/>
      <c r="AO1913" s="282"/>
      <c r="AP1913" s="282"/>
      <c r="AQ1913" s="282"/>
      <c r="AR1913" s="282"/>
      <c r="AT1913" s="283"/>
      <c r="AU1913" s="283"/>
      <c r="AV1913" s="283"/>
      <c r="AW1913" s="283"/>
      <c r="AY1913" s="283"/>
      <c r="AZ1913" s="282"/>
      <c r="BA1913" s="283"/>
      <c r="BB1913" s="282"/>
      <c r="BC1913" s="282"/>
      <c r="BD1913" s="282"/>
      <c r="BE1913" s="283"/>
      <c r="BG1913" s="282"/>
      <c r="BH1913" s="282"/>
      <c r="BI1913" s="282"/>
      <c r="BL1913" s="421"/>
      <c r="BM1913" s="424"/>
      <c r="BN1913" s="424"/>
      <c r="BO1913" s="424"/>
      <c r="BP1913" s="424"/>
      <c r="BQ1913" s="421"/>
      <c r="BR1913" s="421"/>
      <c r="BV1913" s="282"/>
      <c r="BW1913" s="283"/>
      <c r="BY1913" s="283"/>
      <c r="BZ1913" s="283"/>
      <c r="CA1913" s="283"/>
      <c r="CB1913" s="282"/>
      <c r="CC1913" s="282"/>
      <c r="CD1913" s="282"/>
      <c r="CE1913" s="282"/>
      <c r="CG1913" s="427"/>
      <c r="CH1913" s="402"/>
      <c r="CI1913" s="424"/>
      <c r="CJ1913" s="282"/>
      <c r="CK1913" s="282"/>
      <c r="CL1913" s="283"/>
      <c r="CM1913" s="283"/>
      <c r="CP1913" s="282"/>
      <c r="DC1913" s="282"/>
      <c r="DD1913" s="282"/>
      <c r="DE1913" s="282"/>
      <c r="DF1913" s="282"/>
      <c r="DG1913" s="282"/>
      <c r="DH1913" s="282"/>
      <c r="DI1913" s="282"/>
      <c r="DJ1913" s="282"/>
      <c r="EF1913" s="495" t="str">
        <f>""&amp;(MID(数据表!AZ1913,1,MIN(FIND({"(";"（"},数据表!AZ1913&amp;"(（",1)-1)))&amp;""</f>
        <v/>
      </c>
      <c r="EG1913" s="495" t="str">
        <f>""&amp;(MID(数据表!AZ1913,1,MIN(FIND({0;1;2;3;4;5;6;7;8;9},数据表!AZ1913&amp;"1234567890",1)-1)))&amp;""</f>
        <v/>
      </c>
    </row>
    <row r="1914" spans="2:137" s="310" customFormat="1" ht="12" customHeight="1">
      <c r="B1914" s="286"/>
      <c r="C1914" s="286"/>
      <c r="D1914" s="286"/>
      <c r="E1914" s="479"/>
      <c r="F1914" s="282"/>
      <c r="G1914" s="283"/>
      <c r="H1914" s="421"/>
      <c r="I1914" s="421"/>
      <c r="J1914" s="283"/>
      <c r="K1914" s="421"/>
      <c r="L1914" s="282"/>
      <c r="N1914" s="282"/>
      <c r="S1914" s="282"/>
      <c r="T1914" s="283"/>
      <c r="U1914" s="283"/>
      <c r="V1914" s="283"/>
      <c r="W1914" s="283"/>
      <c r="X1914" s="283"/>
      <c r="Y1914" s="282"/>
      <c r="Z1914" s="282"/>
      <c r="AA1914" s="283"/>
      <c r="AB1914" s="282"/>
      <c r="AC1914" s="282"/>
      <c r="AD1914" s="282"/>
      <c r="AE1914" s="282"/>
      <c r="AF1914" s="283"/>
      <c r="AG1914" s="402"/>
      <c r="AH1914" s="283"/>
      <c r="AI1914" s="283"/>
      <c r="AJ1914" s="283"/>
      <c r="AK1914" s="283"/>
      <c r="AL1914" s="283"/>
      <c r="AM1914" s="282"/>
      <c r="AN1914" s="282"/>
      <c r="AO1914" s="282"/>
      <c r="AP1914" s="282"/>
      <c r="AQ1914" s="282"/>
      <c r="AR1914" s="282"/>
      <c r="AT1914" s="283"/>
      <c r="AU1914" s="283"/>
      <c r="AV1914" s="283"/>
      <c r="AW1914" s="283"/>
      <c r="AY1914" s="283"/>
      <c r="AZ1914" s="282"/>
      <c r="BA1914" s="283"/>
      <c r="BB1914" s="282"/>
      <c r="BC1914" s="282"/>
      <c r="BD1914" s="282"/>
      <c r="BE1914" s="283"/>
      <c r="BG1914" s="282"/>
      <c r="BH1914" s="282"/>
      <c r="BI1914" s="282"/>
      <c r="BL1914" s="421"/>
      <c r="BM1914" s="424"/>
      <c r="BN1914" s="424"/>
      <c r="BO1914" s="424"/>
      <c r="BP1914" s="424"/>
      <c r="BQ1914" s="421"/>
      <c r="BR1914" s="421"/>
      <c r="BV1914" s="282"/>
      <c r="BW1914" s="283"/>
      <c r="BY1914" s="283"/>
      <c r="BZ1914" s="283"/>
      <c r="CA1914" s="283"/>
      <c r="CB1914" s="282"/>
      <c r="CC1914" s="282"/>
      <c r="CD1914" s="282"/>
      <c r="CE1914" s="282"/>
      <c r="CG1914" s="427"/>
      <c r="CH1914" s="402"/>
      <c r="CI1914" s="424"/>
      <c r="CJ1914" s="282"/>
      <c r="CK1914" s="282"/>
      <c r="CL1914" s="283"/>
      <c r="CM1914" s="283"/>
      <c r="CP1914" s="282"/>
      <c r="DC1914" s="282"/>
      <c r="DD1914" s="282"/>
      <c r="DE1914" s="282"/>
      <c r="DF1914" s="282"/>
      <c r="DG1914" s="282"/>
      <c r="DH1914" s="282"/>
      <c r="DI1914" s="282"/>
      <c r="DJ1914" s="282"/>
      <c r="EF1914" s="495" t="str">
        <f>""&amp;(MID(数据表!AZ1914,1,MIN(FIND({"(";"（"},数据表!AZ1914&amp;"(（",1)-1)))&amp;""</f>
        <v/>
      </c>
      <c r="EG1914" s="495" t="str">
        <f>""&amp;(MID(数据表!AZ1914,1,MIN(FIND({0;1;2;3;4;5;6;7;8;9},数据表!AZ1914&amp;"1234567890",1)-1)))&amp;""</f>
        <v/>
      </c>
    </row>
    <row r="1915" spans="2:137" s="310" customFormat="1" ht="12" customHeight="1">
      <c r="B1915" s="286"/>
      <c r="C1915" s="286"/>
      <c r="D1915" s="286"/>
      <c r="E1915" s="479"/>
      <c r="F1915" s="282"/>
      <c r="G1915" s="283"/>
      <c r="H1915" s="421"/>
      <c r="I1915" s="421"/>
      <c r="J1915" s="283"/>
      <c r="K1915" s="421"/>
      <c r="L1915" s="282"/>
      <c r="N1915" s="282"/>
      <c r="S1915" s="282"/>
      <c r="T1915" s="283"/>
      <c r="U1915" s="283"/>
      <c r="V1915" s="283"/>
      <c r="W1915" s="283"/>
      <c r="X1915" s="283"/>
      <c r="Y1915" s="282"/>
      <c r="Z1915" s="282"/>
      <c r="AA1915" s="283"/>
      <c r="AB1915" s="282"/>
      <c r="AC1915" s="282"/>
      <c r="AD1915" s="282"/>
      <c r="AE1915" s="282"/>
      <c r="AF1915" s="283"/>
      <c r="AG1915" s="402"/>
      <c r="AH1915" s="283"/>
      <c r="AI1915" s="283"/>
      <c r="AJ1915" s="283"/>
      <c r="AK1915" s="283"/>
      <c r="AL1915" s="283"/>
      <c r="AM1915" s="282"/>
      <c r="AN1915" s="282"/>
      <c r="AO1915" s="282"/>
      <c r="AP1915" s="282"/>
      <c r="AQ1915" s="282"/>
      <c r="AR1915" s="282"/>
      <c r="AT1915" s="283"/>
      <c r="AU1915" s="283"/>
      <c r="AV1915" s="283"/>
      <c r="AW1915" s="283"/>
      <c r="AY1915" s="283"/>
      <c r="AZ1915" s="282"/>
      <c r="BA1915" s="283"/>
      <c r="BB1915" s="282"/>
      <c r="BC1915" s="282"/>
      <c r="BD1915" s="282"/>
      <c r="BE1915" s="283"/>
      <c r="BG1915" s="282"/>
      <c r="BH1915" s="282"/>
      <c r="BI1915" s="282"/>
      <c r="BL1915" s="421"/>
      <c r="BM1915" s="424"/>
      <c r="BN1915" s="424"/>
      <c r="BO1915" s="424"/>
      <c r="BP1915" s="424"/>
      <c r="BQ1915" s="421"/>
      <c r="BR1915" s="421"/>
      <c r="BV1915" s="282"/>
      <c r="BW1915" s="283"/>
      <c r="BY1915" s="283"/>
      <c r="BZ1915" s="283"/>
      <c r="CA1915" s="283"/>
      <c r="CB1915" s="282"/>
      <c r="CC1915" s="282"/>
      <c r="CD1915" s="282"/>
      <c r="CE1915" s="282"/>
      <c r="CG1915" s="427"/>
      <c r="CH1915" s="402"/>
      <c r="CI1915" s="424"/>
      <c r="CJ1915" s="282"/>
      <c r="CK1915" s="282"/>
      <c r="CL1915" s="283"/>
      <c r="CM1915" s="283"/>
      <c r="CP1915" s="282"/>
      <c r="DC1915" s="282"/>
      <c r="DD1915" s="282"/>
      <c r="DE1915" s="282"/>
      <c r="DF1915" s="282"/>
      <c r="DG1915" s="282"/>
      <c r="DH1915" s="282"/>
      <c r="DI1915" s="282"/>
      <c r="DJ1915" s="282"/>
      <c r="EF1915" s="495" t="str">
        <f>""&amp;(MID(数据表!AZ1915,1,MIN(FIND({"(";"（"},数据表!AZ1915&amp;"(（",1)-1)))&amp;""</f>
        <v/>
      </c>
      <c r="EG1915" s="495" t="str">
        <f>""&amp;(MID(数据表!AZ1915,1,MIN(FIND({0;1;2;3;4;5;6;7;8;9},数据表!AZ1915&amp;"1234567890",1)-1)))&amp;""</f>
        <v/>
      </c>
    </row>
    <row r="1916" spans="2:137" s="310" customFormat="1" ht="12" customHeight="1">
      <c r="B1916" s="286"/>
      <c r="C1916" s="286"/>
      <c r="D1916" s="286"/>
      <c r="E1916" s="479"/>
      <c r="F1916" s="282"/>
      <c r="G1916" s="283"/>
      <c r="H1916" s="421"/>
      <c r="I1916" s="421"/>
      <c r="J1916" s="283"/>
      <c r="K1916" s="421"/>
      <c r="L1916" s="282"/>
      <c r="N1916" s="282"/>
      <c r="S1916" s="282"/>
      <c r="T1916" s="283"/>
      <c r="U1916" s="283"/>
      <c r="V1916" s="283"/>
      <c r="W1916" s="283"/>
      <c r="X1916" s="283"/>
      <c r="Y1916" s="282"/>
      <c r="Z1916" s="282"/>
      <c r="AA1916" s="283"/>
      <c r="AB1916" s="282"/>
      <c r="AC1916" s="282"/>
      <c r="AD1916" s="282"/>
      <c r="AE1916" s="282"/>
      <c r="AF1916" s="283"/>
      <c r="AG1916" s="402"/>
      <c r="AH1916" s="283"/>
      <c r="AI1916" s="283"/>
      <c r="AJ1916" s="283"/>
      <c r="AK1916" s="283"/>
      <c r="AL1916" s="283"/>
      <c r="AM1916" s="282"/>
      <c r="AN1916" s="282"/>
      <c r="AO1916" s="282"/>
      <c r="AP1916" s="282"/>
      <c r="AQ1916" s="282"/>
      <c r="AR1916" s="282"/>
      <c r="AT1916" s="283"/>
      <c r="AU1916" s="283"/>
      <c r="AV1916" s="283"/>
      <c r="AW1916" s="283"/>
      <c r="AY1916" s="283"/>
      <c r="AZ1916" s="282"/>
      <c r="BA1916" s="283"/>
      <c r="BB1916" s="282"/>
      <c r="BC1916" s="282"/>
      <c r="BD1916" s="282"/>
      <c r="BE1916" s="283"/>
      <c r="BG1916" s="282"/>
      <c r="BH1916" s="282"/>
      <c r="BI1916" s="282"/>
      <c r="BL1916" s="421"/>
      <c r="BM1916" s="424"/>
      <c r="BN1916" s="424"/>
      <c r="BO1916" s="424"/>
      <c r="BP1916" s="424"/>
      <c r="BQ1916" s="421"/>
      <c r="BR1916" s="421"/>
      <c r="BV1916" s="282"/>
      <c r="BW1916" s="283"/>
      <c r="BY1916" s="283"/>
      <c r="BZ1916" s="283"/>
      <c r="CA1916" s="283"/>
      <c r="CB1916" s="282"/>
      <c r="CC1916" s="282"/>
      <c r="CD1916" s="282"/>
      <c r="CE1916" s="282"/>
      <c r="CG1916" s="427"/>
      <c r="CH1916" s="402"/>
      <c r="CI1916" s="424"/>
      <c r="CJ1916" s="282"/>
      <c r="CK1916" s="282"/>
      <c r="CL1916" s="283"/>
      <c r="CM1916" s="283"/>
      <c r="CP1916" s="282"/>
      <c r="DC1916" s="282"/>
      <c r="DD1916" s="282"/>
      <c r="DE1916" s="282"/>
      <c r="DF1916" s="282"/>
      <c r="DG1916" s="282"/>
      <c r="DH1916" s="282"/>
      <c r="DI1916" s="282"/>
      <c r="DJ1916" s="282"/>
      <c r="EF1916" s="495" t="str">
        <f>""&amp;(MID(数据表!AZ1916,1,MIN(FIND({"(";"（"},数据表!AZ1916&amp;"(（",1)-1)))&amp;""</f>
        <v/>
      </c>
      <c r="EG1916" s="495" t="str">
        <f>""&amp;(MID(数据表!AZ1916,1,MIN(FIND({0;1;2;3;4;5;6;7;8;9},数据表!AZ1916&amp;"1234567890",1)-1)))&amp;""</f>
        <v/>
      </c>
    </row>
    <row r="1917" spans="2:137" s="310" customFormat="1" ht="12" customHeight="1">
      <c r="B1917" s="286"/>
      <c r="C1917" s="286"/>
      <c r="D1917" s="286"/>
      <c r="E1917" s="479"/>
      <c r="F1917" s="282"/>
      <c r="G1917" s="283"/>
      <c r="H1917" s="421"/>
      <c r="I1917" s="421"/>
      <c r="J1917" s="283"/>
      <c r="K1917" s="421"/>
      <c r="L1917" s="282"/>
      <c r="N1917" s="282"/>
      <c r="S1917" s="282"/>
      <c r="T1917" s="283"/>
      <c r="U1917" s="283"/>
      <c r="V1917" s="283"/>
      <c r="W1917" s="283"/>
      <c r="X1917" s="283"/>
      <c r="Y1917" s="282"/>
      <c r="Z1917" s="282"/>
      <c r="AA1917" s="283"/>
      <c r="AB1917" s="282"/>
      <c r="AC1917" s="282"/>
      <c r="AD1917" s="282"/>
      <c r="AE1917" s="282"/>
      <c r="AF1917" s="283"/>
      <c r="AG1917" s="402"/>
      <c r="AH1917" s="283"/>
      <c r="AI1917" s="283"/>
      <c r="AJ1917" s="283"/>
      <c r="AK1917" s="283"/>
      <c r="AL1917" s="283"/>
      <c r="AM1917" s="282"/>
      <c r="AN1917" s="282"/>
      <c r="AO1917" s="282"/>
      <c r="AP1917" s="282"/>
      <c r="AQ1917" s="282"/>
      <c r="AR1917" s="282"/>
      <c r="AT1917" s="283"/>
      <c r="AU1917" s="283"/>
      <c r="AV1917" s="283"/>
      <c r="AW1917" s="283"/>
      <c r="AY1917" s="283"/>
      <c r="AZ1917" s="282"/>
      <c r="BA1917" s="283"/>
      <c r="BB1917" s="282"/>
      <c r="BC1917" s="282"/>
      <c r="BD1917" s="282"/>
      <c r="BE1917" s="283"/>
      <c r="BG1917" s="282"/>
      <c r="BH1917" s="282"/>
      <c r="BI1917" s="282"/>
      <c r="BL1917" s="421"/>
      <c r="BM1917" s="424"/>
      <c r="BN1917" s="424"/>
      <c r="BO1917" s="424"/>
      <c r="BP1917" s="424"/>
      <c r="BQ1917" s="421"/>
      <c r="BR1917" s="421"/>
      <c r="BV1917" s="282"/>
      <c r="BW1917" s="283"/>
      <c r="BY1917" s="283"/>
      <c r="BZ1917" s="283"/>
      <c r="CA1917" s="283"/>
      <c r="CB1917" s="282"/>
      <c r="CC1917" s="282"/>
      <c r="CD1917" s="282"/>
      <c r="CE1917" s="282"/>
      <c r="CG1917" s="427"/>
      <c r="CH1917" s="402"/>
      <c r="CI1917" s="424"/>
      <c r="CJ1917" s="282"/>
      <c r="CK1917" s="282"/>
      <c r="CL1917" s="283"/>
      <c r="CM1917" s="283"/>
      <c r="CP1917" s="282"/>
      <c r="DC1917" s="282"/>
      <c r="DD1917" s="282"/>
      <c r="DE1917" s="282"/>
      <c r="DF1917" s="282"/>
      <c r="DG1917" s="282"/>
      <c r="DH1917" s="282"/>
      <c r="DI1917" s="282"/>
      <c r="DJ1917" s="282"/>
      <c r="EF1917" s="495" t="str">
        <f>""&amp;(MID(数据表!AZ1917,1,MIN(FIND({"(";"（"},数据表!AZ1917&amp;"(（",1)-1)))&amp;""</f>
        <v/>
      </c>
      <c r="EG1917" s="495" t="str">
        <f>""&amp;(MID(数据表!AZ1917,1,MIN(FIND({0;1;2;3;4;5;6;7;8;9},数据表!AZ1917&amp;"1234567890",1)-1)))&amp;""</f>
        <v/>
      </c>
    </row>
    <row r="1918" spans="2:137" s="310" customFormat="1" ht="12" customHeight="1">
      <c r="B1918" s="286"/>
      <c r="C1918" s="286"/>
      <c r="D1918" s="286"/>
      <c r="E1918" s="479"/>
      <c r="F1918" s="282"/>
      <c r="G1918" s="283"/>
      <c r="H1918" s="421"/>
      <c r="I1918" s="421"/>
      <c r="J1918" s="283"/>
      <c r="K1918" s="421"/>
      <c r="L1918" s="282"/>
      <c r="N1918" s="282"/>
      <c r="S1918" s="282"/>
      <c r="T1918" s="283"/>
      <c r="U1918" s="283"/>
      <c r="V1918" s="283"/>
      <c r="W1918" s="283"/>
      <c r="X1918" s="283"/>
      <c r="Y1918" s="282"/>
      <c r="Z1918" s="282"/>
      <c r="AA1918" s="283"/>
      <c r="AB1918" s="282"/>
      <c r="AC1918" s="282"/>
      <c r="AD1918" s="282"/>
      <c r="AE1918" s="282"/>
      <c r="AF1918" s="283"/>
      <c r="AG1918" s="402"/>
      <c r="AH1918" s="283"/>
      <c r="AI1918" s="283"/>
      <c r="AJ1918" s="283"/>
      <c r="AK1918" s="283"/>
      <c r="AL1918" s="283"/>
      <c r="AM1918" s="282"/>
      <c r="AN1918" s="282"/>
      <c r="AO1918" s="282"/>
      <c r="AP1918" s="282"/>
      <c r="AQ1918" s="282"/>
      <c r="AR1918" s="282"/>
      <c r="AT1918" s="283"/>
      <c r="AU1918" s="283"/>
      <c r="AV1918" s="283"/>
      <c r="AW1918" s="283"/>
      <c r="AY1918" s="283"/>
      <c r="AZ1918" s="282"/>
      <c r="BA1918" s="283"/>
      <c r="BB1918" s="282"/>
      <c r="BC1918" s="282"/>
      <c r="BD1918" s="282"/>
      <c r="BE1918" s="283"/>
      <c r="BG1918" s="282"/>
      <c r="BH1918" s="282"/>
      <c r="BI1918" s="282"/>
      <c r="BL1918" s="421"/>
      <c r="BM1918" s="424"/>
      <c r="BN1918" s="424"/>
      <c r="BO1918" s="424"/>
      <c r="BP1918" s="424"/>
      <c r="BQ1918" s="421"/>
      <c r="BR1918" s="421"/>
      <c r="BV1918" s="282"/>
      <c r="BW1918" s="283"/>
      <c r="BY1918" s="283"/>
      <c r="BZ1918" s="283"/>
      <c r="CA1918" s="283"/>
      <c r="CB1918" s="282"/>
      <c r="CC1918" s="282"/>
      <c r="CD1918" s="282"/>
      <c r="CE1918" s="282"/>
      <c r="CG1918" s="427"/>
      <c r="CH1918" s="402"/>
      <c r="CI1918" s="424"/>
      <c r="CJ1918" s="282"/>
      <c r="CK1918" s="282"/>
      <c r="CL1918" s="283"/>
      <c r="CM1918" s="283"/>
      <c r="CP1918" s="282"/>
      <c r="DC1918" s="282"/>
      <c r="DD1918" s="282"/>
      <c r="DE1918" s="282"/>
      <c r="DF1918" s="282"/>
      <c r="DG1918" s="282"/>
      <c r="DH1918" s="282"/>
      <c r="DI1918" s="282"/>
      <c r="DJ1918" s="282"/>
      <c r="EF1918" s="495" t="str">
        <f>""&amp;(MID(数据表!AZ1918,1,MIN(FIND({"(";"（"},数据表!AZ1918&amp;"(（",1)-1)))&amp;""</f>
        <v/>
      </c>
      <c r="EG1918" s="495" t="str">
        <f>""&amp;(MID(数据表!AZ1918,1,MIN(FIND({0;1;2;3;4;5;6;7;8;9},数据表!AZ1918&amp;"1234567890",1)-1)))&amp;""</f>
        <v/>
      </c>
    </row>
    <row r="1919" spans="2:137" s="310" customFormat="1" ht="12" customHeight="1">
      <c r="B1919" s="286"/>
      <c r="C1919" s="286"/>
      <c r="D1919" s="286"/>
      <c r="E1919" s="479"/>
      <c r="F1919" s="282"/>
      <c r="G1919" s="283"/>
      <c r="H1919" s="421"/>
      <c r="I1919" s="421"/>
      <c r="J1919" s="283"/>
      <c r="K1919" s="421"/>
      <c r="L1919" s="282"/>
      <c r="N1919" s="282"/>
      <c r="S1919" s="282"/>
      <c r="T1919" s="283"/>
      <c r="U1919" s="283"/>
      <c r="V1919" s="283"/>
      <c r="W1919" s="283"/>
      <c r="X1919" s="283"/>
      <c r="Y1919" s="282"/>
      <c r="Z1919" s="282"/>
      <c r="AA1919" s="283"/>
      <c r="AB1919" s="282"/>
      <c r="AC1919" s="282"/>
      <c r="AD1919" s="282"/>
      <c r="AE1919" s="282"/>
      <c r="AF1919" s="283"/>
      <c r="AG1919" s="402"/>
      <c r="AH1919" s="283"/>
      <c r="AI1919" s="283"/>
      <c r="AJ1919" s="283"/>
      <c r="AK1919" s="283"/>
      <c r="AL1919" s="283"/>
      <c r="AM1919" s="282"/>
      <c r="AN1919" s="282"/>
      <c r="AO1919" s="282"/>
      <c r="AP1919" s="282"/>
      <c r="AQ1919" s="282"/>
      <c r="AR1919" s="282"/>
      <c r="AT1919" s="283"/>
      <c r="AU1919" s="283"/>
      <c r="AV1919" s="283"/>
      <c r="AW1919" s="283"/>
      <c r="AY1919" s="283"/>
      <c r="AZ1919" s="282"/>
      <c r="BA1919" s="283"/>
      <c r="BB1919" s="282"/>
      <c r="BC1919" s="282"/>
      <c r="BD1919" s="282"/>
      <c r="BE1919" s="283"/>
      <c r="BG1919" s="282"/>
      <c r="BH1919" s="282"/>
      <c r="BI1919" s="282"/>
      <c r="BL1919" s="421"/>
      <c r="BM1919" s="424"/>
      <c r="BN1919" s="424"/>
      <c r="BO1919" s="424"/>
      <c r="BP1919" s="424"/>
      <c r="BQ1919" s="421"/>
      <c r="BR1919" s="421"/>
      <c r="BV1919" s="282"/>
      <c r="BW1919" s="283"/>
      <c r="BY1919" s="283"/>
      <c r="BZ1919" s="283"/>
      <c r="CA1919" s="283"/>
      <c r="CB1919" s="282"/>
      <c r="CC1919" s="282"/>
      <c r="CD1919" s="282"/>
      <c r="CE1919" s="282"/>
      <c r="CG1919" s="427"/>
      <c r="CH1919" s="402"/>
      <c r="CI1919" s="424"/>
      <c r="CJ1919" s="282"/>
      <c r="CK1919" s="282"/>
      <c r="CL1919" s="283"/>
      <c r="CM1919" s="283"/>
      <c r="CP1919" s="282"/>
      <c r="DC1919" s="282"/>
      <c r="DD1919" s="282"/>
      <c r="DE1919" s="282"/>
      <c r="DF1919" s="282"/>
      <c r="DG1919" s="282"/>
      <c r="DH1919" s="282"/>
      <c r="DI1919" s="282"/>
      <c r="DJ1919" s="282"/>
      <c r="EF1919" s="495" t="str">
        <f>""&amp;(MID(数据表!AZ1919,1,MIN(FIND({"(";"（"},数据表!AZ1919&amp;"(（",1)-1)))&amp;""</f>
        <v/>
      </c>
      <c r="EG1919" s="495" t="str">
        <f>""&amp;(MID(数据表!AZ1919,1,MIN(FIND({0;1;2;3;4;5;6;7;8;9},数据表!AZ1919&amp;"1234567890",1)-1)))&amp;""</f>
        <v/>
      </c>
    </row>
    <row r="1920" spans="2:137" s="310" customFormat="1" ht="12" customHeight="1">
      <c r="B1920" s="286"/>
      <c r="C1920" s="286"/>
      <c r="D1920" s="286"/>
      <c r="E1920" s="479"/>
      <c r="F1920" s="282"/>
      <c r="G1920" s="283"/>
      <c r="H1920" s="421"/>
      <c r="I1920" s="421"/>
      <c r="J1920" s="283"/>
      <c r="K1920" s="421"/>
      <c r="L1920" s="282"/>
      <c r="N1920" s="282"/>
      <c r="S1920" s="282"/>
      <c r="T1920" s="283"/>
      <c r="U1920" s="283"/>
      <c r="V1920" s="283"/>
      <c r="W1920" s="283"/>
      <c r="X1920" s="283"/>
      <c r="Y1920" s="282"/>
      <c r="Z1920" s="282"/>
      <c r="AA1920" s="283"/>
      <c r="AB1920" s="282"/>
      <c r="AC1920" s="282"/>
      <c r="AD1920" s="282"/>
      <c r="AE1920" s="282"/>
      <c r="AF1920" s="283"/>
      <c r="AG1920" s="402"/>
      <c r="AH1920" s="283"/>
      <c r="AI1920" s="283"/>
      <c r="AJ1920" s="283"/>
      <c r="AK1920" s="283"/>
      <c r="AL1920" s="283"/>
      <c r="AM1920" s="282"/>
      <c r="AN1920" s="282"/>
      <c r="AO1920" s="282"/>
      <c r="AP1920" s="282"/>
      <c r="AQ1920" s="282"/>
      <c r="AR1920" s="282"/>
      <c r="AT1920" s="283"/>
      <c r="AU1920" s="283"/>
      <c r="AV1920" s="283"/>
      <c r="AW1920" s="283"/>
      <c r="AY1920" s="283"/>
      <c r="AZ1920" s="282"/>
      <c r="BA1920" s="283"/>
      <c r="BB1920" s="282"/>
      <c r="BC1920" s="282"/>
      <c r="BD1920" s="282"/>
      <c r="BE1920" s="283"/>
      <c r="BG1920" s="282"/>
      <c r="BH1920" s="282"/>
      <c r="BI1920" s="282"/>
      <c r="BL1920" s="421"/>
      <c r="BM1920" s="424"/>
      <c r="BN1920" s="424"/>
      <c r="BO1920" s="424"/>
      <c r="BP1920" s="424"/>
      <c r="BQ1920" s="421"/>
      <c r="BR1920" s="421"/>
      <c r="BV1920" s="282"/>
      <c r="BW1920" s="283"/>
      <c r="BY1920" s="283"/>
      <c r="BZ1920" s="283"/>
      <c r="CA1920" s="283"/>
      <c r="CB1920" s="282"/>
      <c r="CC1920" s="282"/>
      <c r="CD1920" s="282"/>
      <c r="CE1920" s="282"/>
      <c r="CG1920" s="427"/>
      <c r="CH1920" s="402"/>
      <c r="CI1920" s="424"/>
      <c r="CJ1920" s="282"/>
      <c r="CK1920" s="282"/>
      <c r="CL1920" s="283"/>
      <c r="CM1920" s="283"/>
      <c r="CP1920" s="282"/>
      <c r="DC1920" s="282"/>
      <c r="DD1920" s="282"/>
      <c r="DE1920" s="282"/>
      <c r="DF1920" s="282"/>
      <c r="DG1920" s="282"/>
      <c r="DH1920" s="282"/>
      <c r="DI1920" s="282"/>
      <c r="DJ1920" s="282"/>
      <c r="EF1920" s="495" t="str">
        <f>""&amp;(MID(数据表!AZ1920,1,MIN(FIND({"(";"（"},数据表!AZ1920&amp;"(（",1)-1)))&amp;""</f>
        <v/>
      </c>
      <c r="EG1920" s="495" t="str">
        <f>""&amp;(MID(数据表!AZ1920,1,MIN(FIND({0;1;2;3;4;5;6;7;8;9},数据表!AZ1920&amp;"1234567890",1)-1)))&amp;""</f>
        <v/>
      </c>
    </row>
    <row r="1921" spans="2:137" s="310" customFormat="1" ht="12" customHeight="1">
      <c r="B1921" s="286"/>
      <c r="C1921" s="286"/>
      <c r="D1921" s="286"/>
      <c r="E1921" s="479"/>
      <c r="F1921" s="282"/>
      <c r="G1921" s="283"/>
      <c r="H1921" s="421"/>
      <c r="I1921" s="421"/>
      <c r="J1921" s="283"/>
      <c r="K1921" s="421"/>
      <c r="L1921" s="282"/>
      <c r="N1921" s="282"/>
      <c r="S1921" s="282"/>
      <c r="T1921" s="283"/>
      <c r="U1921" s="283"/>
      <c r="V1921" s="283"/>
      <c r="W1921" s="283"/>
      <c r="X1921" s="283"/>
      <c r="Y1921" s="282"/>
      <c r="Z1921" s="282"/>
      <c r="AA1921" s="283"/>
      <c r="AB1921" s="282"/>
      <c r="AC1921" s="282"/>
      <c r="AD1921" s="282"/>
      <c r="AE1921" s="282"/>
      <c r="AF1921" s="283"/>
      <c r="AG1921" s="402"/>
      <c r="AH1921" s="283"/>
      <c r="AI1921" s="283"/>
      <c r="AJ1921" s="283"/>
      <c r="AK1921" s="283"/>
      <c r="AL1921" s="283"/>
      <c r="AM1921" s="282"/>
      <c r="AN1921" s="282"/>
      <c r="AO1921" s="282"/>
      <c r="AP1921" s="282"/>
      <c r="AQ1921" s="282"/>
      <c r="AR1921" s="282"/>
      <c r="AT1921" s="283"/>
      <c r="AU1921" s="283"/>
      <c r="AV1921" s="283"/>
      <c r="AW1921" s="283"/>
      <c r="AY1921" s="283"/>
      <c r="AZ1921" s="282"/>
      <c r="BA1921" s="283"/>
      <c r="BB1921" s="282"/>
      <c r="BC1921" s="282"/>
      <c r="BD1921" s="282"/>
      <c r="BE1921" s="283"/>
      <c r="BG1921" s="282"/>
      <c r="BH1921" s="282"/>
      <c r="BI1921" s="282"/>
      <c r="BL1921" s="421"/>
      <c r="BM1921" s="424"/>
      <c r="BN1921" s="424"/>
      <c r="BO1921" s="424"/>
      <c r="BP1921" s="424"/>
      <c r="BQ1921" s="421"/>
      <c r="BR1921" s="421"/>
      <c r="BV1921" s="282"/>
      <c r="BW1921" s="283"/>
      <c r="BY1921" s="283"/>
      <c r="BZ1921" s="283"/>
      <c r="CA1921" s="283"/>
      <c r="CB1921" s="282"/>
      <c r="CC1921" s="282"/>
      <c r="CD1921" s="282"/>
      <c r="CE1921" s="282"/>
      <c r="CG1921" s="427"/>
      <c r="CH1921" s="402"/>
      <c r="CI1921" s="424"/>
      <c r="CJ1921" s="282"/>
      <c r="CK1921" s="282"/>
      <c r="CL1921" s="283"/>
      <c r="CM1921" s="283"/>
      <c r="CP1921" s="282"/>
      <c r="DC1921" s="282"/>
      <c r="DD1921" s="282"/>
      <c r="DE1921" s="282"/>
      <c r="DF1921" s="282"/>
      <c r="DG1921" s="282"/>
      <c r="DH1921" s="282"/>
      <c r="DI1921" s="282"/>
      <c r="DJ1921" s="282"/>
      <c r="EF1921" s="495" t="str">
        <f>""&amp;(MID(数据表!AZ1921,1,MIN(FIND({"(";"（"},数据表!AZ1921&amp;"(（",1)-1)))&amp;""</f>
        <v/>
      </c>
      <c r="EG1921" s="495" t="str">
        <f>""&amp;(MID(数据表!AZ1921,1,MIN(FIND({0;1;2;3;4;5;6;7;8;9},数据表!AZ1921&amp;"1234567890",1)-1)))&amp;""</f>
        <v/>
      </c>
    </row>
    <row r="1922" spans="2:137" s="310" customFormat="1" ht="12" customHeight="1">
      <c r="B1922" s="286"/>
      <c r="C1922" s="286"/>
      <c r="D1922" s="286"/>
      <c r="E1922" s="479"/>
      <c r="F1922" s="282"/>
      <c r="G1922" s="283"/>
      <c r="H1922" s="421"/>
      <c r="I1922" s="421"/>
      <c r="J1922" s="283"/>
      <c r="K1922" s="421"/>
      <c r="L1922" s="282"/>
      <c r="N1922" s="282"/>
      <c r="S1922" s="282"/>
      <c r="T1922" s="283"/>
      <c r="U1922" s="283"/>
      <c r="V1922" s="283"/>
      <c r="W1922" s="283"/>
      <c r="X1922" s="283"/>
      <c r="Y1922" s="282"/>
      <c r="Z1922" s="282"/>
      <c r="AA1922" s="283"/>
      <c r="AB1922" s="282"/>
      <c r="AC1922" s="282"/>
      <c r="AD1922" s="282"/>
      <c r="AE1922" s="282"/>
      <c r="AF1922" s="283"/>
      <c r="AG1922" s="402"/>
      <c r="AH1922" s="283"/>
      <c r="AI1922" s="283"/>
      <c r="AJ1922" s="283"/>
      <c r="AK1922" s="283"/>
      <c r="AL1922" s="283"/>
      <c r="AM1922" s="282"/>
      <c r="AN1922" s="282"/>
      <c r="AO1922" s="282"/>
      <c r="AP1922" s="282"/>
      <c r="AQ1922" s="282"/>
      <c r="AR1922" s="282"/>
      <c r="AT1922" s="283"/>
      <c r="AU1922" s="283"/>
      <c r="AV1922" s="283"/>
      <c r="AW1922" s="283"/>
      <c r="AY1922" s="283"/>
      <c r="AZ1922" s="282"/>
      <c r="BA1922" s="283"/>
      <c r="BB1922" s="282"/>
      <c r="BC1922" s="282"/>
      <c r="BD1922" s="282"/>
      <c r="BE1922" s="283"/>
      <c r="BG1922" s="282"/>
      <c r="BH1922" s="282"/>
      <c r="BI1922" s="282"/>
      <c r="BL1922" s="421"/>
      <c r="BM1922" s="424"/>
      <c r="BN1922" s="424"/>
      <c r="BO1922" s="424"/>
      <c r="BP1922" s="424"/>
      <c r="BQ1922" s="421"/>
      <c r="BR1922" s="421"/>
      <c r="BV1922" s="282"/>
      <c r="BW1922" s="283"/>
      <c r="BY1922" s="283"/>
      <c r="BZ1922" s="283"/>
      <c r="CA1922" s="283"/>
      <c r="CB1922" s="282"/>
      <c r="CC1922" s="282"/>
      <c r="CD1922" s="282"/>
      <c r="CE1922" s="282"/>
      <c r="CG1922" s="427"/>
      <c r="CH1922" s="402"/>
      <c r="CI1922" s="424"/>
      <c r="CJ1922" s="282"/>
      <c r="CK1922" s="282"/>
      <c r="CL1922" s="283"/>
      <c r="CM1922" s="283"/>
      <c r="CP1922" s="282"/>
      <c r="DC1922" s="282"/>
      <c r="DD1922" s="282"/>
      <c r="DE1922" s="282"/>
      <c r="DF1922" s="282"/>
      <c r="DG1922" s="282"/>
      <c r="DH1922" s="282"/>
      <c r="DI1922" s="282"/>
      <c r="DJ1922" s="282"/>
      <c r="EF1922" s="495" t="str">
        <f>""&amp;(MID(数据表!AZ1922,1,MIN(FIND({"(";"（"},数据表!AZ1922&amp;"(（",1)-1)))&amp;""</f>
        <v/>
      </c>
      <c r="EG1922" s="495" t="str">
        <f>""&amp;(MID(数据表!AZ1922,1,MIN(FIND({0;1;2;3;4;5;6;7;8;9},数据表!AZ1922&amp;"1234567890",1)-1)))&amp;""</f>
        <v/>
      </c>
    </row>
    <row r="1923" spans="2:137" s="310" customFormat="1" ht="12" customHeight="1">
      <c r="B1923" s="286"/>
      <c r="C1923" s="286"/>
      <c r="D1923" s="286"/>
      <c r="E1923" s="479"/>
      <c r="F1923" s="282"/>
      <c r="G1923" s="283"/>
      <c r="H1923" s="421"/>
      <c r="I1923" s="421"/>
      <c r="J1923" s="283"/>
      <c r="K1923" s="421"/>
      <c r="L1923" s="282"/>
      <c r="N1923" s="282"/>
      <c r="S1923" s="282"/>
      <c r="T1923" s="283"/>
      <c r="U1923" s="283"/>
      <c r="V1923" s="283"/>
      <c r="W1923" s="283"/>
      <c r="X1923" s="283"/>
      <c r="Y1923" s="282"/>
      <c r="Z1923" s="282"/>
      <c r="AA1923" s="283"/>
      <c r="AB1923" s="282"/>
      <c r="AC1923" s="282"/>
      <c r="AD1923" s="282"/>
      <c r="AE1923" s="282"/>
      <c r="AF1923" s="283"/>
      <c r="AG1923" s="402"/>
      <c r="AH1923" s="283"/>
      <c r="AI1923" s="283"/>
      <c r="AJ1923" s="283"/>
      <c r="AK1923" s="283"/>
      <c r="AL1923" s="283"/>
      <c r="AM1923" s="282"/>
      <c r="AN1923" s="282"/>
      <c r="AO1923" s="282"/>
      <c r="AP1923" s="282"/>
      <c r="AQ1923" s="282"/>
      <c r="AR1923" s="282"/>
      <c r="AT1923" s="283"/>
      <c r="AU1923" s="283"/>
      <c r="AV1923" s="283"/>
      <c r="AW1923" s="283"/>
      <c r="AY1923" s="283"/>
      <c r="AZ1923" s="282"/>
      <c r="BA1923" s="283"/>
      <c r="BB1923" s="282"/>
      <c r="BC1923" s="282"/>
      <c r="BD1923" s="282"/>
      <c r="BE1923" s="283"/>
      <c r="BG1923" s="282"/>
      <c r="BH1923" s="282"/>
      <c r="BI1923" s="282"/>
      <c r="BL1923" s="421"/>
      <c r="BM1923" s="424"/>
      <c r="BN1923" s="424"/>
      <c r="BO1923" s="424"/>
      <c r="BP1923" s="424"/>
      <c r="BQ1923" s="421"/>
      <c r="BR1923" s="421"/>
      <c r="BV1923" s="282"/>
      <c r="BW1923" s="283"/>
      <c r="BY1923" s="283"/>
      <c r="BZ1923" s="283"/>
      <c r="CA1923" s="283"/>
      <c r="CB1923" s="282"/>
      <c r="CC1923" s="282"/>
      <c r="CD1923" s="282"/>
      <c r="CE1923" s="282"/>
      <c r="CG1923" s="427"/>
      <c r="CH1923" s="402"/>
      <c r="CI1923" s="424"/>
      <c r="CJ1923" s="282"/>
      <c r="CK1923" s="282"/>
      <c r="CL1923" s="283"/>
      <c r="CM1923" s="283"/>
      <c r="CP1923" s="282"/>
      <c r="DC1923" s="282"/>
      <c r="DD1923" s="282"/>
      <c r="DE1923" s="282"/>
      <c r="DF1923" s="282"/>
      <c r="DG1923" s="282"/>
      <c r="DH1923" s="282"/>
      <c r="DI1923" s="282"/>
      <c r="DJ1923" s="282"/>
      <c r="EF1923" s="495" t="str">
        <f>""&amp;(MID(数据表!AZ1923,1,MIN(FIND({"(";"（"},数据表!AZ1923&amp;"(（",1)-1)))&amp;""</f>
        <v/>
      </c>
      <c r="EG1923" s="495" t="str">
        <f>""&amp;(MID(数据表!AZ1923,1,MIN(FIND({0;1;2;3;4;5;6;7;8;9},数据表!AZ1923&amp;"1234567890",1)-1)))&amp;""</f>
        <v/>
      </c>
    </row>
    <row r="1924" spans="2:137" s="310" customFormat="1" ht="12" customHeight="1">
      <c r="B1924" s="286"/>
      <c r="C1924" s="286"/>
      <c r="D1924" s="286"/>
      <c r="E1924" s="479"/>
      <c r="F1924" s="282"/>
      <c r="G1924" s="283"/>
      <c r="H1924" s="421"/>
      <c r="I1924" s="421"/>
      <c r="J1924" s="283"/>
      <c r="K1924" s="421"/>
      <c r="L1924" s="282"/>
      <c r="N1924" s="282"/>
      <c r="S1924" s="282"/>
      <c r="T1924" s="283"/>
      <c r="U1924" s="283"/>
      <c r="V1924" s="283"/>
      <c r="W1924" s="283"/>
      <c r="X1924" s="283"/>
      <c r="Y1924" s="282"/>
      <c r="Z1924" s="282"/>
      <c r="AA1924" s="283"/>
      <c r="AB1924" s="282"/>
      <c r="AC1924" s="282"/>
      <c r="AD1924" s="282"/>
      <c r="AE1924" s="282"/>
      <c r="AF1924" s="283"/>
      <c r="AG1924" s="402"/>
      <c r="AH1924" s="283"/>
      <c r="AI1924" s="283"/>
      <c r="AJ1924" s="283"/>
      <c r="AK1924" s="283"/>
      <c r="AL1924" s="283"/>
      <c r="AM1924" s="282"/>
      <c r="AN1924" s="282"/>
      <c r="AO1924" s="282"/>
      <c r="AP1924" s="282"/>
      <c r="AQ1924" s="282"/>
      <c r="AR1924" s="282"/>
      <c r="AT1924" s="283"/>
      <c r="AU1924" s="283"/>
      <c r="AV1924" s="283"/>
      <c r="AW1924" s="283"/>
      <c r="AY1924" s="283"/>
      <c r="AZ1924" s="282"/>
      <c r="BA1924" s="283"/>
      <c r="BB1924" s="282"/>
      <c r="BC1924" s="282"/>
      <c r="BD1924" s="282"/>
      <c r="BE1924" s="283"/>
      <c r="BG1924" s="282"/>
      <c r="BH1924" s="282"/>
      <c r="BI1924" s="282"/>
      <c r="BL1924" s="421"/>
      <c r="BM1924" s="424"/>
      <c r="BN1924" s="424"/>
      <c r="BO1924" s="424"/>
      <c r="BP1924" s="424"/>
      <c r="BQ1924" s="421"/>
      <c r="BR1924" s="421"/>
      <c r="BV1924" s="282"/>
      <c r="BW1924" s="283"/>
      <c r="BY1924" s="283"/>
      <c r="BZ1924" s="283"/>
      <c r="CA1924" s="283"/>
      <c r="CB1924" s="282"/>
      <c r="CC1924" s="282"/>
      <c r="CD1924" s="282"/>
      <c r="CE1924" s="282"/>
      <c r="CG1924" s="427"/>
      <c r="CH1924" s="402"/>
      <c r="CI1924" s="424"/>
      <c r="CJ1924" s="282"/>
      <c r="CK1924" s="282"/>
      <c r="CL1924" s="283"/>
      <c r="CM1924" s="283"/>
      <c r="CP1924" s="282"/>
      <c r="DC1924" s="282"/>
      <c r="DD1924" s="282"/>
      <c r="DE1924" s="282"/>
      <c r="DF1924" s="282"/>
      <c r="DG1924" s="282"/>
      <c r="DH1924" s="282"/>
      <c r="DI1924" s="282"/>
      <c r="DJ1924" s="282"/>
      <c r="EF1924" s="495" t="str">
        <f>""&amp;(MID(数据表!AZ1924,1,MIN(FIND({"(";"（"},数据表!AZ1924&amp;"(（",1)-1)))&amp;""</f>
        <v/>
      </c>
      <c r="EG1924" s="495" t="str">
        <f>""&amp;(MID(数据表!AZ1924,1,MIN(FIND({0;1;2;3;4;5;6;7;8;9},数据表!AZ1924&amp;"1234567890",1)-1)))&amp;""</f>
        <v/>
      </c>
    </row>
    <row r="1925" spans="2:137" s="310" customFormat="1" ht="12" customHeight="1">
      <c r="B1925" s="286"/>
      <c r="C1925" s="286"/>
      <c r="D1925" s="286"/>
      <c r="E1925" s="479"/>
      <c r="F1925" s="282"/>
      <c r="G1925" s="283"/>
      <c r="H1925" s="421"/>
      <c r="I1925" s="421"/>
      <c r="J1925" s="283"/>
      <c r="K1925" s="421"/>
      <c r="L1925" s="282"/>
      <c r="N1925" s="282"/>
      <c r="S1925" s="282"/>
      <c r="T1925" s="283"/>
      <c r="U1925" s="283"/>
      <c r="V1925" s="283"/>
      <c r="W1925" s="283"/>
      <c r="X1925" s="283"/>
      <c r="Y1925" s="282"/>
      <c r="Z1925" s="282"/>
      <c r="AA1925" s="283"/>
      <c r="AB1925" s="282"/>
      <c r="AC1925" s="282"/>
      <c r="AD1925" s="282"/>
      <c r="AE1925" s="282"/>
      <c r="AF1925" s="283"/>
      <c r="AG1925" s="402"/>
      <c r="AH1925" s="283"/>
      <c r="AI1925" s="283"/>
      <c r="AJ1925" s="283"/>
      <c r="AK1925" s="283"/>
      <c r="AL1925" s="283"/>
      <c r="AM1925" s="282"/>
      <c r="AN1925" s="282"/>
      <c r="AO1925" s="282"/>
      <c r="AP1925" s="282"/>
      <c r="AQ1925" s="282"/>
      <c r="AR1925" s="282"/>
      <c r="AT1925" s="283"/>
      <c r="AU1925" s="283"/>
      <c r="AV1925" s="283"/>
      <c r="AW1925" s="283"/>
      <c r="AY1925" s="283"/>
      <c r="AZ1925" s="282"/>
      <c r="BA1925" s="283"/>
      <c r="BB1925" s="282"/>
      <c r="BC1925" s="282"/>
      <c r="BD1925" s="282"/>
      <c r="BE1925" s="283"/>
      <c r="BG1925" s="282"/>
      <c r="BH1925" s="282"/>
      <c r="BI1925" s="282"/>
      <c r="BL1925" s="421"/>
      <c r="BM1925" s="424"/>
      <c r="BN1925" s="424"/>
      <c r="BO1925" s="424"/>
      <c r="BP1925" s="424"/>
      <c r="BQ1925" s="421"/>
      <c r="BR1925" s="421"/>
      <c r="BV1925" s="282"/>
      <c r="BW1925" s="283"/>
      <c r="BY1925" s="283"/>
      <c r="BZ1925" s="283"/>
      <c r="CA1925" s="283"/>
      <c r="CB1925" s="282"/>
      <c r="CC1925" s="282"/>
      <c r="CD1925" s="282"/>
      <c r="CE1925" s="282"/>
      <c r="CG1925" s="427"/>
      <c r="CH1925" s="402"/>
      <c r="CI1925" s="424"/>
      <c r="CJ1925" s="282"/>
      <c r="CK1925" s="282"/>
      <c r="CL1925" s="283"/>
      <c r="CM1925" s="283"/>
      <c r="CP1925" s="282"/>
      <c r="DC1925" s="282"/>
      <c r="DD1925" s="282"/>
      <c r="DE1925" s="282"/>
      <c r="DF1925" s="282"/>
      <c r="DG1925" s="282"/>
      <c r="DH1925" s="282"/>
      <c r="DI1925" s="282"/>
      <c r="DJ1925" s="282"/>
      <c r="EF1925" s="495" t="str">
        <f>""&amp;(MID(数据表!AZ1925,1,MIN(FIND({"(";"（"},数据表!AZ1925&amp;"(（",1)-1)))&amp;""</f>
        <v/>
      </c>
      <c r="EG1925" s="495" t="str">
        <f>""&amp;(MID(数据表!AZ1925,1,MIN(FIND({0;1;2;3;4;5;6;7;8;9},数据表!AZ1925&amp;"1234567890",1)-1)))&amp;""</f>
        <v/>
      </c>
    </row>
    <row r="1926" spans="2:137" s="310" customFormat="1" ht="12" customHeight="1">
      <c r="B1926" s="286"/>
      <c r="C1926" s="286"/>
      <c r="D1926" s="286"/>
      <c r="E1926" s="479"/>
      <c r="F1926" s="282"/>
      <c r="G1926" s="283"/>
      <c r="H1926" s="421"/>
      <c r="I1926" s="421"/>
      <c r="J1926" s="283"/>
      <c r="K1926" s="421"/>
      <c r="L1926" s="282"/>
      <c r="N1926" s="282"/>
      <c r="S1926" s="282"/>
      <c r="T1926" s="283"/>
      <c r="U1926" s="283"/>
      <c r="V1926" s="283"/>
      <c r="W1926" s="283"/>
      <c r="X1926" s="283"/>
      <c r="Y1926" s="282"/>
      <c r="Z1926" s="282"/>
      <c r="AA1926" s="283"/>
      <c r="AB1926" s="282"/>
      <c r="AC1926" s="282"/>
      <c r="AD1926" s="282"/>
      <c r="AE1926" s="282"/>
      <c r="AF1926" s="283"/>
      <c r="AG1926" s="402"/>
      <c r="AH1926" s="283"/>
      <c r="AI1926" s="283"/>
      <c r="AJ1926" s="283"/>
      <c r="AK1926" s="283"/>
      <c r="AL1926" s="283"/>
      <c r="AM1926" s="282"/>
      <c r="AN1926" s="282"/>
      <c r="AO1926" s="282"/>
      <c r="AP1926" s="282"/>
      <c r="AQ1926" s="282"/>
      <c r="AR1926" s="282"/>
      <c r="AT1926" s="283"/>
      <c r="AU1926" s="283"/>
      <c r="AV1926" s="283"/>
      <c r="AW1926" s="283"/>
      <c r="AY1926" s="283"/>
      <c r="AZ1926" s="282"/>
      <c r="BA1926" s="283"/>
      <c r="BB1926" s="282"/>
      <c r="BC1926" s="282"/>
      <c r="BD1926" s="282"/>
      <c r="BE1926" s="283"/>
      <c r="BG1926" s="282"/>
      <c r="BH1926" s="282"/>
      <c r="BI1926" s="282"/>
      <c r="BL1926" s="421"/>
      <c r="BM1926" s="424"/>
      <c r="BN1926" s="424"/>
      <c r="BO1926" s="424"/>
      <c r="BP1926" s="424"/>
      <c r="BQ1926" s="421"/>
      <c r="BR1926" s="421"/>
      <c r="BV1926" s="282"/>
      <c r="BW1926" s="283"/>
      <c r="BY1926" s="283"/>
      <c r="BZ1926" s="283"/>
      <c r="CA1926" s="283"/>
      <c r="CB1926" s="282"/>
      <c r="CC1926" s="282"/>
      <c r="CD1926" s="282"/>
      <c r="CE1926" s="282"/>
      <c r="CG1926" s="427"/>
      <c r="CH1926" s="402"/>
      <c r="CI1926" s="424"/>
      <c r="CJ1926" s="282"/>
      <c r="CK1926" s="282"/>
      <c r="CL1926" s="283"/>
      <c r="CM1926" s="283"/>
      <c r="CP1926" s="282"/>
      <c r="DC1926" s="282"/>
      <c r="DD1926" s="282"/>
      <c r="DE1926" s="282"/>
      <c r="DF1926" s="282"/>
      <c r="DG1926" s="282"/>
      <c r="DH1926" s="282"/>
      <c r="DI1926" s="282"/>
      <c r="DJ1926" s="282"/>
      <c r="EF1926" s="495" t="str">
        <f>""&amp;(MID(数据表!AZ1926,1,MIN(FIND({"(";"（"},数据表!AZ1926&amp;"(（",1)-1)))&amp;""</f>
        <v/>
      </c>
      <c r="EG1926" s="495" t="str">
        <f>""&amp;(MID(数据表!AZ1926,1,MIN(FIND({0;1;2;3;4;5;6;7;8;9},数据表!AZ1926&amp;"1234567890",1)-1)))&amp;""</f>
        <v/>
      </c>
    </row>
    <row r="1927" spans="2:137" s="310" customFormat="1" ht="12" customHeight="1">
      <c r="B1927" s="286"/>
      <c r="C1927" s="286"/>
      <c r="D1927" s="286"/>
      <c r="E1927" s="479"/>
      <c r="F1927" s="282"/>
      <c r="G1927" s="283"/>
      <c r="H1927" s="421"/>
      <c r="I1927" s="421"/>
      <c r="J1927" s="283"/>
      <c r="K1927" s="421"/>
      <c r="L1927" s="282"/>
      <c r="N1927" s="282"/>
      <c r="S1927" s="282"/>
      <c r="T1927" s="283"/>
      <c r="U1927" s="283"/>
      <c r="V1927" s="283"/>
      <c r="W1927" s="283"/>
      <c r="X1927" s="283"/>
      <c r="Y1927" s="282"/>
      <c r="Z1927" s="282"/>
      <c r="AA1927" s="283"/>
      <c r="AB1927" s="282"/>
      <c r="AC1927" s="282"/>
      <c r="AD1927" s="282"/>
      <c r="AE1927" s="282"/>
      <c r="AF1927" s="283"/>
      <c r="AG1927" s="402"/>
      <c r="AH1927" s="283"/>
      <c r="AI1927" s="283"/>
      <c r="AJ1927" s="283"/>
      <c r="AK1927" s="283"/>
      <c r="AL1927" s="283"/>
      <c r="AM1927" s="282"/>
      <c r="AN1927" s="282"/>
      <c r="AO1927" s="282"/>
      <c r="AP1927" s="282"/>
      <c r="AQ1927" s="282"/>
      <c r="AR1927" s="282"/>
      <c r="AT1927" s="283"/>
      <c r="AU1927" s="283"/>
      <c r="AV1927" s="283"/>
      <c r="AW1927" s="283"/>
      <c r="AY1927" s="283"/>
      <c r="AZ1927" s="282"/>
      <c r="BA1927" s="283"/>
      <c r="BB1927" s="282"/>
      <c r="BC1927" s="282"/>
      <c r="BD1927" s="282"/>
      <c r="BE1927" s="283"/>
      <c r="BG1927" s="282"/>
      <c r="BH1927" s="282"/>
      <c r="BI1927" s="282"/>
      <c r="BL1927" s="421"/>
      <c r="BM1927" s="424"/>
      <c r="BN1927" s="424"/>
      <c r="BO1927" s="424"/>
      <c r="BP1927" s="424"/>
      <c r="BQ1927" s="421"/>
      <c r="BR1927" s="421"/>
      <c r="BV1927" s="282"/>
      <c r="BW1927" s="283"/>
      <c r="BY1927" s="283"/>
      <c r="BZ1927" s="283"/>
      <c r="CA1927" s="283"/>
      <c r="CB1927" s="282"/>
      <c r="CC1927" s="282"/>
      <c r="CD1927" s="282"/>
      <c r="CE1927" s="282"/>
      <c r="CG1927" s="427"/>
      <c r="CH1927" s="402"/>
      <c r="CI1927" s="424"/>
      <c r="CJ1927" s="282"/>
      <c r="CK1927" s="282"/>
      <c r="CL1927" s="283"/>
      <c r="CM1927" s="283"/>
      <c r="CP1927" s="282"/>
      <c r="DC1927" s="282"/>
      <c r="DD1927" s="282"/>
      <c r="DE1927" s="282"/>
      <c r="DF1927" s="282"/>
      <c r="DG1927" s="282"/>
      <c r="DH1927" s="282"/>
      <c r="DI1927" s="282"/>
      <c r="DJ1927" s="282"/>
      <c r="EF1927" s="495" t="str">
        <f>""&amp;(MID(数据表!AZ1927,1,MIN(FIND({"(";"（"},数据表!AZ1927&amp;"(（",1)-1)))&amp;""</f>
        <v/>
      </c>
      <c r="EG1927" s="495" t="str">
        <f>""&amp;(MID(数据表!AZ1927,1,MIN(FIND({0;1;2;3;4;5;6;7;8;9},数据表!AZ1927&amp;"1234567890",1)-1)))&amp;""</f>
        <v/>
      </c>
    </row>
    <row r="1928" spans="2:137" s="310" customFormat="1" ht="12" customHeight="1">
      <c r="B1928" s="286"/>
      <c r="C1928" s="286"/>
      <c r="D1928" s="286"/>
      <c r="E1928" s="479"/>
      <c r="F1928" s="282"/>
      <c r="G1928" s="283"/>
      <c r="H1928" s="421"/>
      <c r="I1928" s="421"/>
      <c r="J1928" s="283"/>
      <c r="K1928" s="421"/>
      <c r="L1928" s="282"/>
      <c r="N1928" s="282"/>
      <c r="S1928" s="282"/>
      <c r="T1928" s="283"/>
      <c r="U1928" s="283"/>
      <c r="V1928" s="283"/>
      <c r="W1928" s="283"/>
      <c r="X1928" s="283"/>
      <c r="Y1928" s="282"/>
      <c r="Z1928" s="282"/>
      <c r="AA1928" s="283"/>
      <c r="AB1928" s="282"/>
      <c r="AC1928" s="282"/>
      <c r="AD1928" s="282"/>
      <c r="AE1928" s="282"/>
      <c r="AF1928" s="283"/>
      <c r="AG1928" s="402"/>
      <c r="AH1928" s="283"/>
      <c r="AI1928" s="283"/>
      <c r="AJ1928" s="283"/>
      <c r="AK1928" s="283"/>
      <c r="AL1928" s="283"/>
      <c r="AM1928" s="282"/>
      <c r="AN1928" s="282"/>
      <c r="AO1928" s="282"/>
      <c r="AP1928" s="282"/>
      <c r="AQ1928" s="282"/>
      <c r="AR1928" s="282"/>
      <c r="AT1928" s="283"/>
      <c r="AU1928" s="283"/>
      <c r="AV1928" s="283"/>
      <c r="AW1928" s="283"/>
      <c r="AY1928" s="283"/>
      <c r="AZ1928" s="282"/>
      <c r="BA1928" s="283"/>
      <c r="BB1928" s="282"/>
      <c r="BC1928" s="282"/>
      <c r="BD1928" s="282"/>
      <c r="BE1928" s="283"/>
      <c r="BG1928" s="282"/>
      <c r="BH1928" s="282"/>
      <c r="BI1928" s="282"/>
      <c r="BL1928" s="421"/>
      <c r="BM1928" s="424"/>
      <c r="BN1928" s="424"/>
      <c r="BO1928" s="424"/>
      <c r="BP1928" s="424"/>
      <c r="BQ1928" s="421"/>
      <c r="BR1928" s="421"/>
      <c r="BV1928" s="282"/>
      <c r="BW1928" s="283"/>
      <c r="BY1928" s="283"/>
      <c r="BZ1928" s="283"/>
      <c r="CA1928" s="283"/>
      <c r="CB1928" s="282"/>
      <c r="CC1928" s="282"/>
      <c r="CD1928" s="282"/>
      <c r="CE1928" s="282"/>
      <c r="CG1928" s="427"/>
      <c r="CH1928" s="402"/>
      <c r="CI1928" s="424"/>
      <c r="CJ1928" s="282"/>
      <c r="CK1928" s="282"/>
      <c r="CL1928" s="283"/>
      <c r="CM1928" s="283"/>
      <c r="CP1928" s="282"/>
      <c r="DC1928" s="282"/>
      <c r="DD1928" s="282"/>
      <c r="DE1928" s="282"/>
      <c r="DF1928" s="282"/>
      <c r="DG1928" s="282"/>
      <c r="DH1928" s="282"/>
      <c r="DI1928" s="282"/>
      <c r="DJ1928" s="282"/>
      <c r="EF1928" s="495" t="str">
        <f>""&amp;(MID(数据表!AZ1928,1,MIN(FIND({"(";"（"},数据表!AZ1928&amp;"(（",1)-1)))&amp;""</f>
        <v/>
      </c>
      <c r="EG1928" s="495" t="str">
        <f>""&amp;(MID(数据表!AZ1928,1,MIN(FIND({0;1;2;3;4;5;6;7;8;9},数据表!AZ1928&amp;"1234567890",1)-1)))&amp;""</f>
        <v/>
      </c>
    </row>
    <row r="1929" spans="2:137" s="310" customFormat="1" ht="12" customHeight="1">
      <c r="B1929" s="286"/>
      <c r="C1929" s="286"/>
      <c r="D1929" s="286"/>
      <c r="E1929" s="479"/>
      <c r="F1929" s="282"/>
      <c r="G1929" s="283"/>
      <c r="H1929" s="421"/>
      <c r="I1929" s="421"/>
      <c r="J1929" s="283"/>
      <c r="K1929" s="421"/>
      <c r="L1929" s="282"/>
      <c r="N1929" s="282"/>
      <c r="S1929" s="282"/>
      <c r="T1929" s="283"/>
      <c r="U1929" s="283"/>
      <c r="V1929" s="283"/>
      <c r="W1929" s="283"/>
      <c r="X1929" s="283"/>
      <c r="Y1929" s="282"/>
      <c r="Z1929" s="282"/>
      <c r="AA1929" s="283"/>
      <c r="AB1929" s="282"/>
      <c r="AC1929" s="282"/>
      <c r="AD1929" s="282"/>
      <c r="AE1929" s="282"/>
      <c r="AF1929" s="283"/>
      <c r="AG1929" s="402"/>
      <c r="AH1929" s="283"/>
      <c r="AI1929" s="283"/>
      <c r="AJ1929" s="283"/>
      <c r="AK1929" s="283"/>
      <c r="AL1929" s="283"/>
      <c r="AM1929" s="282"/>
      <c r="AN1929" s="282"/>
      <c r="AO1929" s="282"/>
      <c r="AP1929" s="282"/>
      <c r="AQ1929" s="282"/>
      <c r="AR1929" s="282"/>
      <c r="AT1929" s="283"/>
      <c r="AU1929" s="283"/>
      <c r="AV1929" s="283"/>
      <c r="AW1929" s="283"/>
      <c r="AY1929" s="283"/>
      <c r="AZ1929" s="282"/>
      <c r="BA1929" s="283"/>
      <c r="BB1929" s="282"/>
      <c r="BC1929" s="282"/>
      <c r="BD1929" s="282"/>
      <c r="BE1929" s="283"/>
      <c r="BG1929" s="282"/>
      <c r="BH1929" s="282"/>
      <c r="BI1929" s="282"/>
      <c r="BL1929" s="421"/>
      <c r="BM1929" s="424"/>
      <c r="BN1929" s="424"/>
      <c r="BO1929" s="424"/>
      <c r="BP1929" s="424"/>
      <c r="BQ1929" s="421"/>
      <c r="BR1929" s="421"/>
      <c r="BV1929" s="282"/>
      <c r="BW1929" s="283"/>
      <c r="BY1929" s="283"/>
      <c r="BZ1929" s="283"/>
      <c r="CA1929" s="283"/>
      <c r="CB1929" s="282"/>
      <c r="CC1929" s="282"/>
      <c r="CD1929" s="282"/>
      <c r="CE1929" s="282"/>
      <c r="CG1929" s="427"/>
      <c r="CH1929" s="402"/>
      <c r="CI1929" s="424"/>
      <c r="CJ1929" s="282"/>
      <c r="CK1929" s="282"/>
      <c r="CL1929" s="283"/>
      <c r="CM1929" s="283"/>
      <c r="CP1929" s="282"/>
      <c r="DC1929" s="282"/>
      <c r="DD1929" s="282"/>
      <c r="DE1929" s="282"/>
      <c r="DF1929" s="282"/>
      <c r="DG1929" s="282"/>
      <c r="DH1929" s="282"/>
      <c r="DI1929" s="282"/>
      <c r="DJ1929" s="282"/>
      <c r="EF1929" s="495" t="str">
        <f>""&amp;(MID(数据表!AZ1929,1,MIN(FIND({"(";"（"},数据表!AZ1929&amp;"(（",1)-1)))&amp;""</f>
        <v/>
      </c>
      <c r="EG1929" s="495" t="str">
        <f>""&amp;(MID(数据表!AZ1929,1,MIN(FIND({0;1;2;3;4;5;6;7;8;9},数据表!AZ1929&amp;"1234567890",1)-1)))&amp;""</f>
        <v/>
      </c>
    </row>
    <row r="1930" spans="2:137" s="310" customFormat="1" ht="12" customHeight="1">
      <c r="B1930" s="286"/>
      <c r="C1930" s="286"/>
      <c r="D1930" s="286"/>
      <c r="E1930" s="479"/>
      <c r="F1930" s="282"/>
      <c r="G1930" s="283"/>
      <c r="H1930" s="421"/>
      <c r="I1930" s="421"/>
      <c r="J1930" s="283"/>
      <c r="K1930" s="421"/>
      <c r="L1930" s="282"/>
      <c r="N1930" s="282"/>
      <c r="S1930" s="282"/>
      <c r="T1930" s="283"/>
      <c r="U1930" s="283"/>
      <c r="V1930" s="283"/>
      <c r="W1930" s="283"/>
      <c r="X1930" s="283"/>
      <c r="Y1930" s="282"/>
      <c r="Z1930" s="282"/>
      <c r="AA1930" s="283"/>
      <c r="AB1930" s="282"/>
      <c r="AC1930" s="282"/>
      <c r="AD1930" s="282"/>
      <c r="AE1930" s="282"/>
      <c r="AF1930" s="283"/>
      <c r="AG1930" s="402"/>
      <c r="AH1930" s="283"/>
      <c r="AI1930" s="283"/>
      <c r="AJ1930" s="283"/>
      <c r="AK1930" s="283"/>
      <c r="AL1930" s="283"/>
      <c r="AM1930" s="282"/>
      <c r="AN1930" s="282"/>
      <c r="AO1930" s="282"/>
      <c r="AP1930" s="282"/>
      <c r="AQ1930" s="282"/>
      <c r="AR1930" s="282"/>
      <c r="AT1930" s="283"/>
      <c r="AU1930" s="283"/>
      <c r="AV1930" s="283"/>
      <c r="AW1930" s="283"/>
      <c r="AY1930" s="283"/>
      <c r="AZ1930" s="282"/>
      <c r="BA1930" s="283"/>
      <c r="BB1930" s="282"/>
      <c r="BC1930" s="282"/>
      <c r="BD1930" s="282"/>
      <c r="BE1930" s="283"/>
      <c r="BG1930" s="282"/>
      <c r="BH1930" s="282"/>
      <c r="BI1930" s="282"/>
      <c r="BL1930" s="421"/>
      <c r="BM1930" s="424"/>
      <c r="BN1930" s="424"/>
      <c r="BO1930" s="424"/>
      <c r="BP1930" s="424"/>
      <c r="BQ1930" s="421"/>
      <c r="BR1930" s="421"/>
      <c r="BV1930" s="282"/>
      <c r="BW1930" s="283"/>
      <c r="BY1930" s="283"/>
      <c r="BZ1930" s="283"/>
      <c r="CA1930" s="283"/>
      <c r="CB1930" s="282"/>
      <c r="CC1930" s="282"/>
      <c r="CD1930" s="282"/>
      <c r="CE1930" s="282"/>
      <c r="CG1930" s="427"/>
      <c r="CH1930" s="402"/>
      <c r="CI1930" s="424"/>
      <c r="CJ1930" s="282"/>
      <c r="CK1930" s="282"/>
      <c r="CL1930" s="283"/>
      <c r="CM1930" s="283"/>
      <c r="CP1930" s="282"/>
      <c r="DC1930" s="282"/>
      <c r="DD1930" s="282"/>
      <c r="DE1930" s="282"/>
      <c r="DF1930" s="282"/>
      <c r="DG1930" s="282"/>
      <c r="DH1930" s="282"/>
      <c r="DI1930" s="282"/>
      <c r="DJ1930" s="282"/>
      <c r="EF1930" s="495" t="str">
        <f>""&amp;(MID(数据表!AZ1930,1,MIN(FIND({"(";"（"},数据表!AZ1930&amp;"(（",1)-1)))&amp;""</f>
        <v/>
      </c>
      <c r="EG1930" s="495" t="str">
        <f>""&amp;(MID(数据表!AZ1930,1,MIN(FIND({0;1;2;3;4;5;6;7;8;9},数据表!AZ1930&amp;"1234567890",1)-1)))&amp;""</f>
        <v/>
      </c>
    </row>
    <row r="1931" spans="2:137" s="310" customFormat="1" ht="12" customHeight="1">
      <c r="B1931" s="286"/>
      <c r="C1931" s="286"/>
      <c r="D1931" s="286"/>
      <c r="E1931" s="479"/>
      <c r="F1931" s="282"/>
      <c r="G1931" s="283"/>
      <c r="H1931" s="421"/>
      <c r="I1931" s="421"/>
      <c r="J1931" s="283"/>
      <c r="K1931" s="421"/>
      <c r="L1931" s="282"/>
      <c r="N1931" s="282"/>
      <c r="S1931" s="282"/>
      <c r="T1931" s="283"/>
      <c r="U1931" s="283"/>
      <c r="V1931" s="283"/>
      <c r="W1931" s="283"/>
      <c r="X1931" s="283"/>
      <c r="Y1931" s="282"/>
      <c r="Z1931" s="282"/>
      <c r="AA1931" s="283"/>
      <c r="AB1931" s="282"/>
      <c r="AC1931" s="282"/>
      <c r="AD1931" s="282"/>
      <c r="AE1931" s="282"/>
      <c r="AF1931" s="283"/>
      <c r="AG1931" s="402"/>
      <c r="AH1931" s="283"/>
      <c r="AI1931" s="283"/>
      <c r="AJ1931" s="283"/>
      <c r="AK1931" s="283"/>
      <c r="AL1931" s="283"/>
      <c r="AM1931" s="282"/>
      <c r="AN1931" s="282"/>
      <c r="AO1931" s="282"/>
      <c r="AP1931" s="282"/>
      <c r="AQ1931" s="282"/>
      <c r="AR1931" s="282"/>
      <c r="AT1931" s="283"/>
      <c r="AU1931" s="283"/>
      <c r="AV1931" s="283"/>
      <c r="AW1931" s="283"/>
      <c r="AY1931" s="283"/>
      <c r="AZ1931" s="282"/>
      <c r="BA1931" s="283"/>
      <c r="BB1931" s="282"/>
      <c r="BC1931" s="282"/>
      <c r="BD1931" s="282"/>
      <c r="BE1931" s="283"/>
      <c r="BG1931" s="282"/>
      <c r="BH1931" s="282"/>
      <c r="BI1931" s="282"/>
      <c r="BL1931" s="421"/>
      <c r="BM1931" s="424"/>
      <c r="BN1931" s="424"/>
      <c r="BO1931" s="424"/>
      <c r="BP1931" s="424"/>
      <c r="BQ1931" s="421"/>
      <c r="BR1931" s="421"/>
      <c r="BV1931" s="282"/>
      <c r="BW1931" s="283"/>
      <c r="BY1931" s="283"/>
      <c r="BZ1931" s="283"/>
      <c r="CA1931" s="283"/>
      <c r="CB1931" s="282"/>
      <c r="CC1931" s="282"/>
      <c r="CD1931" s="282"/>
      <c r="CE1931" s="282"/>
      <c r="CG1931" s="427"/>
      <c r="CH1931" s="402"/>
      <c r="CI1931" s="424"/>
      <c r="CJ1931" s="282"/>
      <c r="CK1931" s="282"/>
      <c r="CL1931" s="283"/>
      <c r="CM1931" s="283"/>
      <c r="CP1931" s="282"/>
      <c r="DC1931" s="282"/>
      <c r="DD1931" s="282"/>
      <c r="DE1931" s="282"/>
      <c r="DF1931" s="282"/>
      <c r="DG1931" s="282"/>
      <c r="DH1931" s="282"/>
      <c r="DI1931" s="282"/>
      <c r="DJ1931" s="282"/>
      <c r="EF1931" s="495" t="str">
        <f>""&amp;(MID(数据表!AZ1931,1,MIN(FIND({"(";"（"},数据表!AZ1931&amp;"(（",1)-1)))&amp;""</f>
        <v/>
      </c>
      <c r="EG1931" s="495" t="str">
        <f>""&amp;(MID(数据表!AZ1931,1,MIN(FIND({0;1;2;3;4;5;6;7;8;9},数据表!AZ1931&amp;"1234567890",1)-1)))&amp;""</f>
        <v/>
      </c>
    </row>
    <row r="1932" spans="2:137" s="310" customFormat="1" ht="12" customHeight="1">
      <c r="B1932" s="286"/>
      <c r="C1932" s="286"/>
      <c r="D1932" s="286"/>
      <c r="E1932" s="479"/>
      <c r="F1932" s="282"/>
      <c r="G1932" s="283"/>
      <c r="H1932" s="421"/>
      <c r="I1932" s="421"/>
      <c r="J1932" s="283"/>
      <c r="K1932" s="421"/>
      <c r="L1932" s="282"/>
      <c r="N1932" s="282"/>
      <c r="S1932" s="282"/>
      <c r="T1932" s="283"/>
      <c r="U1932" s="283"/>
      <c r="V1932" s="283"/>
      <c r="W1932" s="283"/>
      <c r="X1932" s="283"/>
      <c r="Y1932" s="282"/>
      <c r="Z1932" s="282"/>
      <c r="AA1932" s="283"/>
      <c r="AB1932" s="282"/>
      <c r="AC1932" s="282"/>
      <c r="AD1932" s="282"/>
      <c r="AE1932" s="282"/>
      <c r="AF1932" s="283"/>
      <c r="AG1932" s="402"/>
      <c r="AH1932" s="283"/>
      <c r="AI1932" s="283"/>
      <c r="AJ1932" s="283"/>
      <c r="AK1932" s="283"/>
      <c r="AL1932" s="283"/>
      <c r="AM1932" s="282"/>
      <c r="AN1932" s="282"/>
      <c r="AO1932" s="282"/>
      <c r="AP1932" s="282"/>
      <c r="AQ1932" s="282"/>
      <c r="AR1932" s="282"/>
      <c r="AT1932" s="283"/>
      <c r="AU1932" s="283"/>
      <c r="AV1932" s="283"/>
      <c r="AW1932" s="283"/>
      <c r="AY1932" s="283"/>
      <c r="AZ1932" s="282"/>
      <c r="BA1932" s="283"/>
      <c r="BB1932" s="282"/>
      <c r="BC1932" s="282"/>
      <c r="BD1932" s="282"/>
      <c r="BE1932" s="283"/>
      <c r="BG1932" s="282"/>
      <c r="BH1932" s="282"/>
      <c r="BI1932" s="282"/>
      <c r="BL1932" s="421"/>
      <c r="BM1932" s="424"/>
      <c r="BN1932" s="424"/>
      <c r="BO1932" s="424"/>
      <c r="BP1932" s="424"/>
      <c r="BQ1932" s="421"/>
      <c r="BR1932" s="421"/>
      <c r="BV1932" s="282"/>
      <c r="BW1932" s="283"/>
      <c r="BY1932" s="283"/>
      <c r="BZ1932" s="283"/>
      <c r="CA1932" s="283"/>
      <c r="CB1932" s="282"/>
      <c r="CC1932" s="282"/>
      <c r="CD1932" s="282"/>
      <c r="CE1932" s="282"/>
      <c r="CG1932" s="427"/>
      <c r="CH1932" s="402"/>
      <c r="CI1932" s="424"/>
      <c r="CJ1932" s="282"/>
      <c r="CK1932" s="282"/>
      <c r="CL1932" s="283"/>
      <c r="CM1932" s="283"/>
      <c r="CP1932" s="282"/>
      <c r="DC1932" s="282"/>
      <c r="DD1932" s="282"/>
      <c r="DE1932" s="282"/>
      <c r="DF1932" s="282"/>
      <c r="DG1932" s="282"/>
      <c r="DH1932" s="282"/>
      <c r="DI1932" s="282"/>
      <c r="DJ1932" s="282"/>
      <c r="EF1932" s="495" t="str">
        <f>""&amp;(MID(数据表!AZ1932,1,MIN(FIND({"(";"（"},数据表!AZ1932&amp;"(（",1)-1)))&amp;""</f>
        <v/>
      </c>
      <c r="EG1932" s="495" t="str">
        <f>""&amp;(MID(数据表!AZ1932,1,MIN(FIND({0;1;2;3;4;5;6;7;8;9},数据表!AZ1932&amp;"1234567890",1)-1)))&amp;""</f>
        <v/>
      </c>
    </row>
    <row r="1933" spans="2:137" s="310" customFormat="1" ht="12" customHeight="1">
      <c r="B1933" s="286"/>
      <c r="C1933" s="286"/>
      <c r="D1933" s="286"/>
      <c r="E1933" s="479"/>
      <c r="F1933" s="282"/>
      <c r="G1933" s="283"/>
      <c r="H1933" s="421"/>
      <c r="I1933" s="421"/>
      <c r="J1933" s="283"/>
      <c r="K1933" s="421"/>
      <c r="L1933" s="282"/>
      <c r="N1933" s="282"/>
      <c r="S1933" s="282"/>
      <c r="T1933" s="283"/>
      <c r="U1933" s="283"/>
      <c r="V1933" s="283"/>
      <c r="W1933" s="283"/>
      <c r="X1933" s="283"/>
      <c r="Y1933" s="282"/>
      <c r="Z1933" s="282"/>
      <c r="AA1933" s="283"/>
      <c r="AB1933" s="282"/>
      <c r="AC1933" s="282"/>
      <c r="AD1933" s="282"/>
      <c r="AE1933" s="282"/>
      <c r="AF1933" s="283"/>
      <c r="AG1933" s="402"/>
      <c r="AH1933" s="283"/>
      <c r="AI1933" s="283"/>
      <c r="AJ1933" s="283"/>
      <c r="AK1933" s="283"/>
      <c r="AL1933" s="283"/>
      <c r="AM1933" s="282"/>
      <c r="AN1933" s="282"/>
      <c r="AO1933" s="282"/>
      <c r="AP1933" s="282"/>
      <c r="AQ1933" s="282"/>
      <c r="AR1933" s="282"/>
      <c r="AT1933" s="283"/>
      <c r="AU1933" s="283"/>
      <c r="AV1933" s="283"/>
      <c r="AW1933" s="283"/>
      <c r="AY1933" s="283"/>
      <c r="AZ1933" s="282"/>
      <c r="BA1933" s="283"/>
      <c r="BB1933" s="282"/>
      <c r="BC1933" s="282"/>
      <c r="BD1933" s="282"/>
      <c r="BE1933" s="283"/>
      <c r="BG1933" s="282"/>
      <c r="BH1933" s="282"/>
      <c r="BI1933" s="282"/>
      <c r="BL1933" s="421"/>
      <c r="BM1933" s="424"/>
      <c r="BN1933" s="424"/>
      <c r="BO1933" s="424"/>
      <c r="BP1933" s="424"/>
      <c r="BQ1933" s="421"/>
      <c r="BR1933" s="421"/>
      <c r="BV1933" s="282"/>
      <c r="BW1933" s="283"/>
      <c r="BY1933" s="283"/>
      <c r="BZ1933" s="283"/>
      <c r="CA1933" s="283"/>
      <c r="CB1933" s="282"/>
      <c r="CC1933" s="282"/>
      <c r="CD1933" s="282"/>
      <c r="CE1933" s="282"/>
      <c r="CG1933" s="427"/>
      <c r="CH1933" s="402"/>
      <c r="CI1933" s="424"/>
      <c r="CJ1933" s="282"/>
      <c r="CK1933" s="282"/>
      <c r="CL1933" s="283"/>
      <c r="CM1933" s="283"/>
      <c r="CP1933" s="282"/>
      <c r="DC1933" s="282"/>
      <c r="DD1933" s="282"/>
      <c r="DE1933" s="282"/>
      <c r="DF1933" s="282"/>
      <c r="DG1933" s="282"/>
      <c r="DH1933" s="282"/>
      <c r="DI1933" s="282"/>
      <c r="DJ1933" s="282"/>
      <c r="EF1933" s="495" t="str">
        <f>""&amp;(MID(数据表!AZ1933,1,MIN(FIND({"(";"（"},数据表!AZ1933&amp;"(（",1)-1)))&amp;""</f>
        <v/>
      </c>
      <c r="EG1933" s="495" t="str">
        <f>""&amp;(MID(数据表!AZ1933,1,MIN(FIND({0;1;2;3;4;5;6;7;8;9},数据表!AZ1933&amp;"1234567890",1)-1)))&amp;""</f>
        <v/>
      </c>
    </row>
    <row r="1934" spans="2:137" s="310" customFormat="1" ht="12" customHeight="1">
      <c r="B1934" s="286"/>
      <c r="C1934" s="286"/>
      <c r="D1934" s="286"/>
      <c r="E1934" s="479"/>
      <c r="F1934" s="282"/>
      <c r="G1934" s="283"/>
      <c r="H1934" s="421"/>
      <c r="I1934" s="421"/>
      <c r="J1934" s="283"/>
      <c r="K1934" s="421"/>
      <c r="L1934" s="282"/>
      <c r="N1934" s="282"/>
      <c r="S1934" s="282"/>
      <c r="T1934" s="283"/>
      <c r="U1934" s="283"/>
      <c r="V1934" s="283"/>
      <c r="W1934" s="283"/>
      <c r="X1934" s="283"/>
      <c r="Y1934" s="282"/>
      <c r="Z1934" s="282"/>
      <c r="AA1934" s="283"/>
      <c r="AB1934" s="282"/>
      <c r="AC1934" s="282"/>
      <c r="AD1934" s="282"/>
      <c r="AE1934" s="282"/>
      <c r="AF1934" s="283"/>
      <c r="AG1934" s="402"/>
      <c r="AH1934" s="283"/>
      <c r="AI1934" s="283"/>
      <c r="AJ1934" s="283"/>
      <c r="AK1934" s="283"/>
      <c r="AL1934" s="283"/>
      <c r="AM1934" s="282"/>
      <c r="AN1934" s="282"/>
      <c r="AO1934" s="282"/>
      <c r="AP1934" s="282"/>
      <c r="AQ1934" s="282"/>
      <c r="AR1934" s="282"/>
      <c r="AT1934" s="283"/>
      <c r="AU1934" s="283"/>
      <c r="AV1934" s="283"/>
      <c r="AW1934" s="283"/>
      <c r="AY1934" s="283"/>
      <c r="AZ1934" s="282"/>
      <c r="BA1934" s="283"/>
      <c r="BB1934" s="282"/>
      <c r="BC1934" s="282"/>
      <c r="BD1934" s="282"/>
      <c r="BE1934" s="283"/>
      <c r="BG1934" s="282"/>
      <c r="BH1934" s="282"/>
      <c r="BI1934" s="282"/>
      <c r="BL1934" s="421"/>
      <c r="BM1934" s="424"/>
      <c r="BN1934" s="424"/>
      <c r="BO1934" s="424"/>
      <c r="BP1934" s="424"/>
      <c r="BQ1934" s="421"/>
      <c r="BR1934" s="421"/>
      <c r="BV1934" s="282"/>
      <c r="BW1934" s="283"/>
      <c r="BY1934" s="283"/>
      <c r="BZ1934" s="283"/>
      <c r="CA1934" s="283"/>
      <c r="CB1934" s="282"/>
      <c r="CC1934" s="282"/>
      <c r="CD1934" s="282"/>
      <c r="CE1934" s="282"/>
      <c r="CG1934" s="427"/>
      <c r="CH1934" s="402"/>
      <c r="CI1934" s="424"/>
      <c r="CJ1934" s="282"/>
      <c r="CK1934" s="282"/>
      <c r="CL1934" s="283"/>
      <c r="CM1934" s="283"/>
      <c r="CP1934" s="282"/>
      <c r="DC1934" s="282"/>
      <c r="DD1934" s="282"/>
      <c r="DE1934" s="282"/>
      <c r="DF1934" s="282"/>
      <c r="DG1934" s="282"/>
      <c r="DH1934" s="282"/>
      <c r="DI1934" s="282"/>
      <c r="DJ1934" s="282"/>
      <c r="EF1934" s="495" t="str">
        <f>""&amp;(MID(数据表!AZ1934,1,MIN(FIND({"(";"（"},数据表!AZ1934&amp;"(（",1)-1)))&amp;""</f>
        <v/>
      </c>
      <c r="EG1934" s="495" t="str">
        <f>""&amp;(MID(数据表!AZ1934,1,MIN(FIND({0;1;2;3;4;5;6;7;8;9},数据表!AZ1934&amp;"1234567890",1)-1)))&amp;""</f>
        <v/>
      </c>
    </row>
    <row r="1935" spans="2:137" s="310" customFormat="1" ht="12" customHeight="1">
      <c r="B1935" s="286"/>
      <c r="C1935" s="286"/>
      <c r="D1935" s="286"/>
      <c r="E1935" s="479"/>
      <c r="F1935" s="282"/>
      <c r="G1935" s="283"/>
      <c r="H1935" s="421"/>
      <c r="I1935" s="421"/>
      <c r="J1935" s="283"/>
      <c r="K1935" s="421"/>
      <c r="L1935" s="282"/>
      <c r="N1935" s="282"/>
      <c r="S1935" s="282"/>
      <c r="T1935" s="283"/>
      <c r="U1935" s="283"/>
      <c r="V1935" s="283"/>
      <c r="W1935" s="283"/>
      <c r="X1935" s="283"/>
      <c r="Y1935" s="282"/>
      <c r="Z1935" s="282"/>
      <c r="AA1935" s="283"/>
      <c r="AB1935" s="282"/>
      <c r="AC1935" s="282"/>
      <c r="AD1935" s="282"/>
      <c r="AE1935" s="282"/>
      <c r="AF1935" s="283"/>
      <c r="AG1935" s="402"/>
      <c r="AH1935" s="283"/>
      <c r="AI1935" s="283"/>
      <c r="AJ1935" s="283"/>
      <c r="AK1935" s="283"/>
      <c r="AL1935" s="283"/>
      <c r="AM1935" s="282"/>
      <c r="AN1935" s="282"/>
      <c r="AO1935" s="282"/>
      <c r="AP1935" s="282"/>
      <c r="AQ1935" s="282"/>
      <c r="AR1935" s="282"/>
      <c r="AT1935" s="283"/>
      <c r="AU1935" s="283"/>
      <c r="AV1935" s="283"/>
      <c r="AW1935" s="283"/>
      <c r="AY1935" s="283"/>
      <c r="AZ1935" s="282"/>
      <c r="BA1935" s="283"/>
      <c r="BB1935" s="282"/>
      <c r="BC1935" s="282"/>
      <c r="BD1935" s="282"/>
      <c r="BE1935" s="283"/>
      <c r="BG1935" s="282"/>
      <c r="BH1935" s="282"/>
      <c r="BI1935" s="282"/>
      <c r="BL1935" s="421"/>
      <c r="BM1935" s="424"/>
      <c r="BN1935" s="424"/>
      <c r="BO1935" s="424"/>
      <c r="BP1935" s="424"/>
      <c r="BQ1935" s="421"/>
      <c r="BR1935" s="421"/>
      <c r="BV1935" s="282"/>
      <c r="BW1935" s="283"/>
      <c r="BY1935" s="283"/>
      <c r="BZ1935" s="283"/>
      <c r="CA1935" s="283"/>
      <c r="CB1935" s="282"/>
      <c r="CC1935" s="282"/>
      <c r="CD1935" s="282"/>
      <c r="CE1935" s="282"/>
      <c r="CG1935" s="427"/>
      <c r="CH1935" s="402"/>
      <c r="CI1935" s="424"/>
      <c r="CJ1935" s="282"/>
      <c r="CK1935" s="282"/>
      <c r="CL1935" s="283"/>
      <c r="CM1935" s="283"/>
      <c r="CP1935" s="282"/>
      <c r="DC1935" s="282"/>
      <c r="DD1935" s="282"/>
      <c r="DE1935" s="282"/>
      <c r="DF1935" s="282"/>
      <c r="DG1935" s="282"/>
      <c r="DH1935" s="282"/>
      <c r="DI1935" s="282"/>
      <c r="DJ1935" s="282"/>
      <c r="EF1935" s="495" t="str">
        <f>""&amp;(MID(数据表!AZ1935,1,MIN(FIND({"(";"（"},数据表!AZ1935&amp;"(（",1)-1)))&amp;""</f>
        <v/>
      </c>
      <c r="EG1935" s="495" t="str">
        <f>""&amp;(MID(数据表!AZ1935,1,MIN(FIND({0;1;2;3;4;5;6;7;8;9},数据表!AZ1935&amp;"1234567890",1)-1)))&amp;""</f>
        <v/>
      </c>
    </row>
    <row r="1936" spans="2:137" s="310" customFormat="1" ht="12" customHeight="1">
      <c r="B1936" s="286"/>
      <c r="C1936" s="286"/>
      <c r="D1936" s="286"/>
      <c r="E1936" s="479"/>
      <c r="F1936" s="282"/>
      <c r="G1936" s="283"/>
      <c r="H1936" s="421"/>
      <c r="I1936" s="421"/>
      <c r="J1936" s="283"/>
      <c r="K1936" s="421"/>
      <c r="L1936" s="282"/>
      <c r="N1936" s="282"/>
      <c r="S1936" s="282"/>
      <c r="T1936" s="283"/>
      <c r="U1936" s="283"/>
      <c r="V1936" s="283"/>
      <c r="W1936" s="283"/>
      <c r="X1936" s="283"/>
      <c r="Y1936" s="282"/>
      <c r="Z1936" s="282"/>
      <c r="AA1936" s="283"/>
      <c r="AB1936" s="282"/>
      <c r="AC1936" s="282"/>
      <c r="AD1936" s="282"/>
      <c r="AE1936" s="282"/>
      <c r="AF1936" s="283"/>
      <c r="AG1936" s="402"/>
      <c r="AH1936" s="283"/>
      <c r="AI1936" s="283"/>
      <c r="AJ1936" s="283"/>
      <c r="AK1936" s="283"/>
      <c r="AL1936" s="283"/>
      <c r="AM1936" s="282"/>
      <c r="AN1936" s="282"/>
      <c r="AO1936" s="282"/>
      <c r="AP1936" s="282"/>
      <c r="AQ1936" s="282"/>
      <c r="AR1936" s="282"/>
      <c r="AT1936" s="283"/>
      <c r="AU1936" s="283"/>
      <c r="AV1936" s="283"/>
      <c r="AW1936" s="283"/>
      <c r="AY1936" s="283"/>
      <c r="AZ1936" s="282"/>
      <c r="BA1936" s="283"/>
      <c r="BB1936" s="282"/>
      <c r="BC1936" s="282"/>
      <c r="BD1936" s="282"/>
      <c r="BE1936" s="283"/>
      <c r="BG1936" s="282"/>
      <c r="BH1936" s="282"/>
      <c r="BI1936" s="282"/>
      <c r="BL1936" s="421"/>
      <c r="BM1936" s="424"/>
      <c r="BN1936" s="424"/>
      <c r="BO1936" s="424"/>
      <c r="BP1936" s="424"/>
      <c r="BQ1936" s="421"/>
      <c r="BR1936" s="421"/>
      <c r="BV1936" s="282"/>
      <c r="BW1936" s="283"/>
      <c r="BY1936" s="283"/>
      <c r="BZ1936" s="283"/>
      <c r="CA1936" s="283"/>
      <c r="CB1936" s="282"/>
      <c r="CC1936" s="282"/>
      <c r="CD1936" s="282"/>
      <c r="CE1936" s="282"/>
      <c r="CG1936" s="427"/>
      <c r="CH1936" s="402"/>
      <c r="CI1936" s="424"/>
      <c r="CJ1936" s="282"/>
      <c r="CK1936" s="282"/>
      <c r="CL1936" s="283"/>
      <c r="CM1936" s="283"/>
      <c r="CP1936" s="282"/>
      <c r="DC1936" s="282"/>
      <c r="DD1936" s="282"/>
      <c r="DE1936" s="282"/>
      <c r="DF1936" s="282"/>
      <c r="DG1936" s="282"/>
      <c r="DH1936" s="282"/>
      <c r="DI1936" s="282"/>
      <c r="DJ1936" s="282"/>
      <c r="EF1936" s="495" t="str">
        <f>""&amp;(MID(数据表!AZ1936,1,MIN(FIND({"(";"（"},数据表!AZ1936&amp;"(（",1)-1)))&amp;""</f>
        <v/>
      </c>
      <c r="EG1936" s="495" t="str">
        <f>""&amp;(MID(数据表!AZ1936,1,MIN(FIND({0;1;2;3;4;5;6;7;8;9},数据表!AZ1936&amp;"1234567890",1)-1)))&amp;""</f>
        <v/>
      </c>
    </row>
    <row r="1937" spans="2:137" s="310" customFormat="1" ht="12" customHeight="1">
      <c r="B1937" s="286"/>
      <c r="C1937" s="286"/>
      <c r="D1937" s="286"/>
      <c r="E1937" s="479"/>
      <c r="F1937" s="282"/>
      <c r="G1937" s="283"/>
      <c r="H1937" s="421"/>
      <c r="I1937" s="421"/>
      <c r="J1937" s="283"/>
      <c r="K1937" s="421"/>
      <c r="L1937" s="282"/>
      <c r="N1937" s="282"/>
      <c r="S1937" s="282"/>
      <c r="T1937" s="283"/>
      <c r="U1937" s="283"/>
      <c r="V1937" s="283"/>
      <c r="W1937" s="283"/>
      <c r="X1937" s="283"/>
      <c r="Y1937" s="282"/>
      <c r="Z1937" s="282"/>
      <c r="AA1937" s="283"/>
      <c r="AB1937" s="282"/>
      <c r="AC1937" s="282"/>
      <c r="AD1937" s="282"/>
      <c r="AE1937" s="282"/>
      <c r="AF1937" s="283"/>
      <c r="AG1937" s="402"/>
      <c r="AH1937" s="283"/>
      <c r="AI1937" s="283"/>
      <c r="AJ1937" s="283"/>
      <c r="AK1937" s="283"/>
      <c r="AL1937" s="283"/>
      <c r="AM1937" s="282"/>
      <c r="AN1937" s="282"/>
      <c r="AO1937" s="282"/>
      <c r="AP1937" s="282"/>
      <c r="AQ1937" s="282"/>
      <c r="AR1937" s="282"/>
      <c r="AT1937" s="283"/>
      <c r="AU1937" s="283"/>
      <c r="AV1937" s="283"/>
      <c r="AW1937" s="283"/>
      <c r="AY1937" s="283"/>
      <c r="AZ1937" s="282"/>
      <c r="BA1937" s="283"/>
      <c r="BB1937" s="282"/>
      <c r="BC1937" s="282"/>
      <c r="BD1937" s="282"/>
      <c r="BE1937" s="283"/>
      <c r="BG1937" s="282"/>
      <c r="BH1937" s="282"/>
      <c r="BI1937" s="282"/>
      <c r="BL1937" s="421"/>
      <c r="BM1937" s="424"/>
      <c r="BN1937" s="424"/>
      <c r="BO1937" s="424"/>
      <c r="BP1937" s="424"/>
      <c r="BQ1937" s="421"/>
      <c r="BR1937" s="421"/>
      <c r="BV1937" s="282"/>
      <c r="BW1937" s="283"/>
      <c r="BY1937" s="283"/>
      <c r="BZ1937" s="283"/>
      <c r="CA1937" s="283"/>
      <c r="CB1937" s="282"/>
      <c r="CC1937" s="282"/>
      <c r="CD1937" s="282"/>
      <c r="CE1937" s="282"/>
      <c r="CG1937" s="427"/>
      <c r="CH1937" s="402"/>
      <c r="CI1937" s="424"/>
      <c r="CJ1937" s="282"/>
      <c r="CK1937" s="282"/>
      <c r="CL1937" s="283"/>
      <c r="CM1937" s="283"/>
      <c r="CP1937" s="282"/>
      <c r="DC1937" s="282"/>
      <c r="DD1937" s="282"/>
      <c r="DE1937" s="282"/>
      <c r="DF1937" s="282"/>
      <c r="DG1937" s="282"/>
      <c r="DH1937" s="282"/>
      <c r="DI1937" s="282"/>
      <c r="DJ1937" s="282"/>
      <c r="EF1937" s="495" t="str">
        <f>""&amp;(MID(数据表!AZ1937,1,MIN(FIND({"(";"（"},数据表!AZ1937&amp;"(（",1)-1)))&amp;""</f>
        <v/>
      </c>
      <c r="EG1937" s="495" t="str">
        <f>""&amp;(MID(数据表!AZ1937,1,MIN(FIND({0;1;2;3;4;5;6;7;8;9},数据表!AZ1937&amp;"1234567890",1)-1)))&amp;""</f>
        <v/>
      </c>
    </row>
    <row r="1938" spans="2:137" s="310" customFormat="1" ht="12" customHeight="1">
      <c r="B1938" s="286"/>
      <c r="C1938" s="286"/>
      <c r="D1938" s="286"/>
      <c r="E1938" s="479"/>
      <c r="F1938" s="282"/>
      <c r="G1938" s="283"/>
      <c r="H1938" s="421"/>
      <c r="I1938" s="421"/>
      <c r="J1938" s="283"/>
      <c r="K1938" s="421"/>
      <c r="L1938" s="282"/>
      <c r="N1938" s="282"/>
      <c r="S1938" s="282"/>
      <c r="T1938" s="283"/>
      <c r="U1938" s="283"/>
      <c r="V1938" s="283"/>
      <c r="W1938" s="283"/>
      <c r="X1938" s="283"/>
      <c r="Y1938" s="282"/>
      <c r="Z1938" s="282"/>
      <c r="AA1938" s="283"/>
      <c r="AB1938" s="282"/>
      <c r="AC1938" s="282"/>
      <c r="AD1938" s="282"/>
      <c r="AE1938" s="282"/>
      <c r="AF1938" s="283"/>
      <c r="AG1938" s="402"/>
      <c r="AH1938" s="283"/>
      <c r="AI1938" s="283"/>
      <c r="AJ1938" s="283"/>
      <c r="AK1938" s="283"/>
      <c r="AL1938" s="283"/>
      <c r="AM1938" s="282"/>
      <c r="AN1938" s="282"/>
      <c r="AO1938" s="282"/>
      <c r="AP1938" s="282"/>
      <c r="AQ1938" s="282"/>
      <c r="AR1938" s="282"/>
      <c r="AT1938" s="283"/>
      <c r="AU1938" s="283"/>
      <c r="AV1938" s="283"/>
      <c r="AW1938" s="283"/>
      <c r="AY1938" s="283"/>
      <c r="AZ1938" s="282"/>
      <c r="BA1938" s="283"/>
      <c r="BB1938" s="282"/>
      <c r="BC1938" s="282"/>
      <c r="BD1938" s="282"/>
      <c r="BE1938" s="283"/>
      <c r="BG1938" s="282"/>
      <c r="BH1938" s="282"/>
      <c r="BI1938" s="282"/>
      <c r="BL1938" s="421"/>
      <c r="BM1938" s="424"/>
      <c r="BN1938" s="424"/>
      <c r="BO1938" s="424"/>
      <c r="BP1938" s="424"/>
      <c r="BQ1938" s="421"/>
      <c r="BR1938" s="421"/>
      <c r="BV1938" s="282"/>
      <c r="BW1938" s="283"/>
      <c r="BY1938" s="283"/>
      <c r="BZ1938" s="283"/>
      <c r="CA1938" s="283"/>
      <c r="CB1938" s="282"/>
      <c r="CC1938" s="282"/>
      <c r="CD1938" s="282"/>
      <c r="CE1938" s="282"/>
      <c r="CG1938" s="427"/>
      <c r="CH1938" s="402"/>
      <c r="CI1938" s="424"/>
      <c r="CJ1938" s="282"/>
      <c r="CK1938" s="282"/>
      <c r="CL1938" s="283"/>
      <c r="CM1938" s="283"/>
      <c r="CP1938" s="282"/>
      <c r="DC1938" s="282"/>
      <c r="DD1938" s="282"/>
      <c r="DE1938" s="282"/>
      <c r="DF1938" s="282"/>
      <c r="DG1938" s="282"/>
      <c r="DH1938" s="282"/>
      <c r="DI1938" s="282"/>
      <c r="DJ1938" s="282"/>
      <c r="EF1938" s="495" t="str">
        <f>""&amp;(MID(数据表!AZ1938,1,MIN(FIND({"(";"（"},数据表!AZ1938&amp;"(（",1)-1)))&amp;""</f>
        <v/>
      </c>
      <c r="EG1938" s="495" t="str">
        <f>""&amp;(MID(数据表!AZ1938,1,MIN(FIND({0;1;2;3;4;5;6;7;8;9},数据表!AZ1938&amp;"1234567890",1)-1)))&amp;""</f>
        <v/>
      </c>
    </row>
    <row r="1939" spans="2:137" s="310" customFormat="1" ht="12" customHeight="1">
      <c r="B1939" s="286"/>
      <c r="C1939" s="286"/>
      <c r="D1939" s="286"/>
      <c r="E1939" s="479"/>
      <c r="F1939" s="282"/>
      <c r="G1939" s="283"/>
      <c r="H1939" s="421"/>
      <c r="I1939" s="421"/>
      <c r="J1939" s="283"/>
      <c r="K1939" s="421"/>
      <c r="L1939" s="282"/>
      <c r="N1939" s="282"/>
      <c r="S1939" s="282"/>
      <c r="T1939" s="283"/>
      <c r="U1939" s="283"/>
      <c r="V1939" s="283"/>
      <c r="W1939" s="283"/>
      <c r="X1939" s="283"/>
      <c r="Y1939" s="282"/>
      <c r="Z1939" s="282"/>
      <c r="AA1939" s="283"/>
      <c r="AB1939" s="282"/>
      <c r="AC1939" s="282"/>
      <c r="AD1939" s="282"/>
      <c r="AE1939" s="282"/>
      <c r="AF1939" s="283"/>
      <c r="AG1939" s="402"/>
      <c r="AH1939" s="283"/>
      <c r="AI1939" s="283"/>
      <c r="AJ1939" s="283"/>
      <c r="AK1939" s="283"/>
      <c r="AL1939" s="283"/>
      <c r="AM1939" s="282"/>
      <c r="AN1939" s="282"/>
      <c r="AO1939" s="282"/>
      <c r="AP1939" s="282"/>
      <c r="AQ1939" s="282"/>
      <c r="AR1939" s="282"/>
      <c r="AT1939" s="283"/>
      <c r="AU1939" s="283"/>
      <c r="AV1939" s="283"/>
      <c r="AW1939" s="283"/>
      <c r="AY1939" s="283"/>
      <c r="AZ1939" s="282"/>
      <c r="BA1939" s="283"/>
      <c r="BB1939" s="282"/>
      <c r="BC1939" s="282"/>
      <c r="BD1939" s="282"/>
      <c r="BE1939" s="283"/>
      <c r="BG1939" s="282"/>
      <c r="BH1939" s="282"/>
      <c r="BI1939" s="282"/>
      <c r="BL1939" s="421"/>
      <c r="BM1939" s="424"/>
      <c r="BN1939" s="424"/>
      <c r="BO1939" s="424"/>
      <c r="BP1939" s="424"/>
      <c r="BQ1939" s="421"/>
      <c r="BR1939" s="421"/>
      <c r="BV1939" s="282"/>
      <c r="BW1939" s="283"/>
      <c r="BY1939" s="283"/>
      <c r="BZ1939" s="283"/>
      <c r="CA1939" s="283"/>
      <c r="CB1939" s="282"/>
      <c r="CC1939" s="282"/>
      <c r="CD1939" s="282"/>
      <c r="CE1939" s="282"/>
      <c r="CG1939" s="427"/>
      <c r="CH1939" s="402"/>
      <c r="CI1939" s="424"/>
      <c r="CJ1939" s="282"/>
      <c r="CK1939" s="282"/>
      <c r="CL1939" s="283"/>
      <c r="CM1939" s="283"/>
      <c r="CP1939" s="282"/>
      <c r="DC1939" s="282"/>
      <c r="DD1939" s="282"/>
      <c r="DE1939" s="282"/>
      <c r="DF1939" s="282"/>
      <c r="DG1939" s="282"/>
      <c r="DH1939" s="282"/>
      <c r="DI1939" s="282"/>
      <c r="DJ1939" s="282"/>
      <c r="EF1939" s="495" t="str">
        <f>""&amp;(MID(数据表!AZ1939,1,MIN(FIND({"(";"（"},数据表!AZ1939&amp;"(（",1)-1)))&amp;""</f>
        <v/>
      </c>
      <c r="EG1939" s="495" t="str">
        <f>""&amp;(MID(数据表!AZ1939,1,MIN(FIND({0;1;2;3;4;5;6;7;8;9},数据表!AZ1939&amp;"1234567890",1)-1)))&amp;""</f>
        <v/>
      </c>
    </row>
    <row r="1940" spans="2:137" s="310" customFormat="1" ht="12" customHeight="1">
      <c r="B1940" s="286"/>
      <c r="C1940" s="286"/>
      <c r="D1940" s="286"/>
      <c r="E1940" s="479"/>
      <c r="F1940" s="282"/>
      <c r="G1940" s="283"/>
      <c r="H1940" s="421"/>
      <c r="I1940" s="421"/>
      <c r="J1940" s="283"/>
      <c r="K1940" s="421"/>
      <c r="L1940" s="282"/>
      <c r="N1940" s="282"/>
      <c r="S1940" s="282"/>
      <c r="T1940" s="283"/>
      <c r="U1940" s="283"/>
      <c r="V1940" s="283"/>
      <c r="W1940" s="283"/>
      <c r="X1940" s="283"/>
      <c r="Y1940" s="282"/>
      <c r="Z1940" s="282"/>
      <c r="AA1940" s="283"/>
      <c r="AB1940" s="282"/>
      <c r="AC1940" s="282"/>
      <c r="AD1940" s="282"/>
      <c r="AE1940" s="282"/>
      <c r="AF1940" s="283"/>
      <c r="AG1940" s="402"/>
      <c r="AH1940" s="283"/>
      <c r="AI1940" s="283"/>
      <c r="AJ1940" s="283"/>
      <c r="AK1940" s="283"/>
      <c r="AL1940" s="283"/>
      <c r="AM1940" s="282"/>
      <c r="AN1940" s="282"/>
      <c r="AO1940" s="282"/>
      <c r="AP1940" s="282"/>
      <c r="AQ1940" s="282"/>
      <c r="AR1940" s="282"/>
      <c r="AT1940" s="283"/>
      <c r="AU1940" s="283"/>
      <c r="AV1940" s="283"/>
      <c r="AW1940" s="283"/>
      <c r="AY1940" s="283"/>
      <c r="AZ1940" s="282"/>
      <c r="BA1940" s="283"/>
      <c r="BB1940" s="282"/>
      <c r="BC1940" s="282"/>
      <c r="BD1940" s="282"/>
      <c r="BE1940" s="283"/>
      <c r="BG1940" s="282"/>
      <c r="BH1940" s="282"/>
      <c r="BI1940" s="282"/>
      <c r="BL1940" s="421"/>
      <c r="BM1940" s="424"/>
      <c r="BN1940" s="424"/>
      <c r="BO1940" s="424"/>
      <c r="BP1940" s="424"/>
      <c r="BQ1940" s="421"/>
      <c r="BR1940" s="421"/>
      <c r="BV1940" s="282"/>
      <c r="BW1940" s="283"/>
      <c r="BY1940" s="283"/>
      <c r="BZ1940" s="283"/>
      <c r="CA1940" s="283"/>
      <c r="CB1940" s="282"/>
      <c r="CC1940" s="282"/>
      <c r="CD1940" s="282"/>
      <c r="CE1940" s="282"/>
      <c r="CG1940" s="427"/>
      <c r="CH1940" s="402"/>
      <c r="CI1940" s="424"/>
      <c r="CJ1940" s="282"/>
      <c r="CK1940" s="282"/>
      <c r="CL1940" s="283"/>
      <c r="CM1940" s="283"/>
      <c r="CP1940" s="282"/>
      <c r="DC1940" s="282"/>
      <c r="DD1940" s="282"/>
      <c r="DE1940" s="282"/>
      <c r="DF1940" s="282"/>
      <c r="DG1940" s="282"/>
      <c r="DH1940" s="282"/>
      <c r="DI1940" s="282"/>
      <c r="DJ1940" s="282"/>
      <c r="EF1940" s="495" t="str">
        <f>""&amp;(MID(数据表!AZ1940,1,MIN(FIND({"(";"（"},数据表!AZ1940&amp;"(（",1)-1)))&amp;""</f>
        <v/>
      </c>
      <c r="EG1940" s="495" t="str">
        <f>""&amp;(MID(数据表!AZ1940,1,MIN(FIND({0;1;2;3;4;5;6;7;8;9},数据表!AZ1940&amp;"1234567890",1)-1)))&amp;""</f>
        <v/>
      </c>
    </row>
    <row r="1941" spans="2:137" s="310" customFormat="1" ht="12" customHeight="1">
      <c r="B1941" s="286"/>
      <c r="C1941" s="286"/>
      <c r="D1941" s="286"/>
      <c r="E1941" s="479"/>
      <c r="F1941" s="282"/>
      <c r="G1941" s="283"/>
      <c r="H1941" s="421"/>
      <c r="I1941" s="421"/>
      <c r="J1941" s="283"/>
      <c r="K1941" s="421"/>
      <c r="L1941" s="282"/>
      <c r="N1941" s="282"/>
      <c r="S1941" s="282"/>
      <c r="T1941" s="283"/>
      <c r="U1941" s="283"/>
      <c r="V1941" s="283"/>
      <c r="W1941" s="283"/>
      <c r="X1941" s="283"/>
      <c r="Y1941" s="282"/>
      <c r="Z1941" s="282"/>
      <c r="AA1941" s="283"/>
      <c r="AB1941" s="282"/>
      <c r="AC1941" s="282"/>
      <c r="AD1941" s="282"/>
      <c r="AE1941" s="282"/>
      <c r="AF1941" s="283"/>
      <c r="AG1941" s="402"/>
      <c r="AH1941" s="283"/>
      <c r="AI1941" s="283"/>
      <c r="AJ1941" s="283"/>
      <c r="AK1941" s="283"/>
      <c r="AL1941" s="283"/>
      <c r="AM1941" s="282"/>
      <c r="AN1941" s="282"/>
      <c r="AO1941" s="282"/>
      <c r="AP1941" s="282"/>
      <c r="AQ1941" s="282"/>
      <c r="AR1941" s="282"/>
      <c r="AT1941" s="283"/>
      <c r="AU1941" s="283"/>
      <c r="AV1941" s="283"/>
      <c r="AW1941" s="283"/>
      <c r="AY1941" s="283"/>
      <c r="AZ1941" s="282"/>
      <c r="BA1941" s="283"/>
      <c r="BB1941" s="282"/>
      <c r="BC1941" s="282"/>
      <c r="BD1941" s="282"/>
      <c r="BE1941" s="283"/>
      <c r="BG1941" s="282"/>
      <c r="BH1941" s="282"/>
      <c r="BI1941" s="282"/>
      <c r="BL1941" s="421"/>
      <c r="BM1941" s="424"/>
      <c r="BN1941" s="424"/>
      <c r="BO1941" s="424"/>
      <c r="BP1941" s="424"/>
      <c r="BQ1941" s="421"/>
      <c r="BR1941" s="421"/>
      <c r="BV1941" s="282"/>
      <c r="BW1941" s="283"/>
      <c r="BY1941" s="283"/>
      <c r="BZ1941" s="283"/>
      <c r="CA1941" s="283"/>
      <c r="CB1941" s="282"/>
      <c r="CC1941" s="282"/>
      <c r="CD1941" s="282"/>
      <c r="CE1941" s="282"/>
      <c r="CG1941" s="427"/>
      <c r="CH1941" s="402"/>
      <c r="CI1941" s="424"/>
      <c r="CJ1941" s="282"/>
      <c r="CK1941" s="282"/>
      <c r="CL1941" s="283"/>
      <c r="CM1941" s="283"/>
      <c r="CP1941" s="282"/>
      <c r="DC1941" s="282"/>
      <c r="DD1941" s="282"/>
      <c r="DE1941" s="282"/>
      <c r="DF1941" s="282"/>
      <c r="DG1941" s="282"/>
      <c r="DH1941" s="282"/>
      <c r="DI1941" s="282"/>
      <c r="DJ1941" s="282"/>
      <c r="EF1941" s="495" t="str">
        <f>""&amp;(MID(数据表!AZ1941,1,MIN(FIND({"(";"（"},数据表!AZ1941&amp;"(（",1)-1)))&amp;""</f>
        <v/>
      </c>
      <c r="EG1941" s="495" t="str">
        <f>""&amp;(MID(数据表!AZ1941,1,MIN(FIND({0;1;2;3;4;5;6;7;8;9},数据表!AZ1941&amp;"1234567890",1)-1)))&amp;""</f>
        <v/>
      </c>
    </row>
    <row r="1942" spans="2:137" s="310" customFormat="1" ht="12" customHeight="1">
      <c r="B1942" s="286"/>
      <c r="C1942" s="286"/>
      <c r="D1942" s="286"/>
      <c r="E1942" s="479"/>
      <c r="F1942" s="282"/>
      <c r="G1942" s="283"/>
      <c r="H1942" s="421"/>
      <c r="I1942" s="421"/>
      <c r="J1942" s="283"/>
      <c r="K1942" s="421"/>
      <c r="L1942" s="282"/>
      <c r="N1942" s="282"/>
      <c r="S1942" s="282"/>
      <c r="T1942" s="283"/>
      <c r="U1942" s="283"/>
      <c r="V1942" s="283"/>
      <c r="W1942" s="283"/>
      <c r="X1942" s="283"/>
      <c r="Y1942" s="282"/>
      <c r="Z1942" s="282"/>
      <c r="AA1942" s="283"/>
      <c r="AB1942" s="282"/>
      <c r="AC1942" s="282"/>
      <c r="AD1942" s="282"/>
      <c r="AE1942" s="282"/>
      <c r="AF1942" s="283"/>
      <c r="AG1942" s="402"/>
      <c r="AH1942" s="283"/>
      <c r="AI1942" s="283"/>
      <c r="AJ1942" s="283"/>
      <c r="AK1942" s="283"/>
      <c r="AL1942" s="283"/>
      <c r="AM1942" s="282"/>
      <c r="AN1942" s="282"/>
      <c r="AO1942" s="282"/>
      <c r="AP1942" s="282"/>
      <c r="AQ1942" s="282"/>
      <c r="AR1942" s="282"/>
      <c r="AT1942" s="283"/>
      <c r="AU1942" s="283"/>
      <c r="AV1942" s="283"/>
      <c r="AW1942" s="283"/>
      <c r="AY1942" s="283"/>
      <c r="AZ1942" s="282"/>
      <c r="BA1942" s="283"/>
      <c r="BB1942" s="282"/>
      <c r="BC1942" s="282"/>
      <c r="BD1942" s="282"/>
      <c r="BE1942" s="283"/>
      <c r="BG1942" s="282"/>
      <c r="BH1942" s="282"/>
      <c r="BI1942" s="282"/>
      <c r="BL1942" s="421"/>
      <c r="BM1942" s="424"/>
      <c r="BN1942" s="424"/>
      <c r="BO1942" s="424"/>
      <c r="BP1942" s="424"/>
      <c r="BQ1942" s="421"/>
      <c r="BR1942" s="421"/>
      <c r="BV1942" s="282"/>
      <c r="BW1942" s="283"/>
      <c r="BY1942" s="283"/>
      <c r="BZ1942" s="283"/>
      <c r="CA1942" s="283"/>
      <c r="CB1942" s="282"/>
      <c r="CC1942" s="282"/>
      <c r="CD1942" s="282"/>
      <c r="CE1942" s="282"/>
      <c r="CG1942" s="427"/>
      <c r="CH1942" s="402"/>
      <c r="CI1942" s="424"/>
      <c r="CJ1942" s="282"/>
      <c r="CK1942" s="282"/>
      <c r="CL1942" s="283"/>
      <c r="CM1942" s="283"/>
      <c r="CP1942" s="282"/>
      <c r="DC1942" s="282"/>
      <c r="DD1942" s="282"/>
      <c r="DE1942" s="282"/>
      <c r="DF1942" s="282"/>
      <c r="DG1942" s="282"/>
      <c r="DH1942" s="282"/>
      <c r="DI1942" s="282"/>
      <c r="DJ1942" s="282"/>
      <c r="EF1942" s="495" t="str">
        <f>""&amp;(MID(数据表!AZ1942,1,MIN(FIND({"(";"（"},数据表!AZ1942&amp;"(（",1)-1)))&amp;""</f>
        <v/>
      </c>
      <c r="EG1942" s="495" t="str">
        <f>""&amp;(MID(数据表!AZ1942,1,MIN(FIND({0;1;2;3;4;5;6;7;8;9},数据表!AZ1942&amp;"1234567890",1)-1)))&amp;""</f>
        <v/>
      </c>
    </row>
    <row r="1943" spans="2:137" s="310" customFormat="1" ht="12" customHeight="1">
      <c r="B1943" s="286"/>
      <c r="C1943" s="286"/>
      <c r="D1943" s="286"/>
      <c r="E1943" s="479"/>
      <c r="F1943" s="282"/>
      <c r="G1943" s="283"/>
      <c r="H1943" s="421"/>
      <c r="I1943" s="421"/>
      <c r="J1943" s="283"/>
      <c r="K1943" s="421"/>
      <c r="L1943" s="282"/>
      <c r="N1943" s="282"/>
      <c r="S1943" s="282"/>
      <c r="T1943" s="283"/>
      <c r="U1943" s="283"/>
      <c r="V1943" s="283"/>
      <c r="W1943" s="283"/>
      <c r="X1943" s="283"/>
      <c r="Y1943" s="282"/>
      <c r="Z1943" s="282"/>
      <c r="AA1943" s="283"/>
      <c r="AB1943" s="282"/>
      <c r="AC1943" s="282"/>
      <c r="AD1943" s="282"/>
      <c r="AE1943" s="282"/>
      <c r="AF1943" s="283"/>
      <c r="AG1943" s="402"/>
      <c r="AH1943" s="283"/>
      <c r="AI1943" s="283"/>
      <c r="AJ1943" s="283"/>
      <c r="AK1943" s="283"/>
      <c r="AL1943" s="283"/>
      <c r="AM1943" s="282"/>
      <c r="AN1943" s="282"/>
      <c r="AO1943" s="282"/>
      <c r="AP1943" s="282"/>
      <c r="AQ1943" s="282"/>
      <c r="AR1943" s="282"/>
      <c r="AT1943" s="283"/>
      <c r="AU1943" s="283"/>
      <c r="AV1943" s="283"/>
      <c r="AW1943" s="283"/>
      <c r="AY1943" s="283"/>
      <c r="AZ1943" s="282"/>
      <c r="BA1943" s="283"/>
      <c r="BB1943" s="282"/>
      <c r="BC1943" s="282"/>
      <c r="BD1943" s="282"/>
      <c r="BE1943" s="283"/>
      <c r="BG1943" s="282"/>
      <c r="BH1943" s="282"/>
      <c r="BI1943" s="282"/>
      <c r="BL1943" s="421"/>
      <c r="BM1943" s="424"/>
      <c r="BN1943" s="424"/>
      <c r="BO1943" s="424"/>
      <c r="BP1943" s="424"/>
      <c r="BQ1943" s="421"/>
      <c r="BR1943" s="421"/>
      <c r="BV1943" s="282"/>
      <c r="BW1943" s="283"/>
      <c r="BY1943" s="283"/>
      <c r="BZ1943" s="283"/>
      <c r="CA1943" s="283"/>
      <c r="CB1943" s="282"/>
      <c r="CC1943" s="282"/>
      <c r="CD1943" s="282"/>
      <c r="CE1943" s="282"/>
      <c r="CG1943" s="427"/>
      <c r="CH1943" s="402"/>
      <c r="CI1943" s="424"/>
      <c r="CJ1943" s="282"/>
      <c r="CK1943" s="282"/>
      <c r="CL1943" s="283"/>
      <c r="CM1943" s="283"/>
      <c r="CP1943" s="282"/>
      <c r="DC1943" s="282"/>
      <c r="DD1943" s="282"/>
      <c r="DE1943" s="282"/>
      <c r="DF1943" s="282"/>
      <c r="DG1943" s="282"/>
      <c r="DH1943" s="282"/>
      <c r="DI1943" s="282"/>
      <c r="DJ1943" s="282"/>
      <c r="EF1943" s="495" t="str">
        <f>""&amp;(MID(数据表!AZ1943,1,MIN(FIND({"(";"（"},数据表!AZ1943&amp;"(（",1)-1)))&amp;""</f>
        <v/>
      </c>
      <c r="EG1943" s="495" t="str">
        <f>""&amp;(MID(数据表!AZ1943,1,MIN(FIND({0;1;2;3;4;5;6;7;8;9},数据表!AZ1943&amp;"1234567890",1)-1)))&amp;""</f>
        <v/>
      </c>
    </row>
    <row r="1944" spans="2:137" s="310" customFormat="1" ht="12" customHeight="1">
      <c r="B1944" s="286"/>
      <c r="C1944" s="286"/>
      <c r="D1944" s="286"/>
      <c r="E1944" s="479"/>
      <c r="F1944" s="282"/>
      <c r="G1944" s="283"/>
      <c r="H1944" s="421"/>
      <c r="I1944" s="421"/>
      <c r="J1944" s="283"/>
      <c r="K1944" s="421"/>
      <c r="L1944" s="282"/>
      <c r="N1944" s="282"/>
      <c r="S1944" s="282"/>
      <c r="T1944" s="283"/>
      <c r="U1944" s="283"/>
      <c r="V1944" s="283"/>
      <c r="W1944" s="283"/>
      <c r="X1944" s="283"/>
      <c r="Y1944" s="282"/>
      <c r="Z1944" s="282"/>
      <c r="AA1944" s="283"/>
      <c r="AB1944" s="282"/>
      <c r="AC1944" s="282"/>
      <c r="AD1944" s="282"/>
      <c r="AE1944" s="282"/>
      <c r="AF1944" s="283"/>
      <c r="AG1944" s="402"/>
      <c r="AH1944" s="283"/>
      <c r="AI1944" s="283"/>
      <c r="AJ1944" s="283"/>
      <c r="AK1944" s="283"/>
      <c r="AL1944" s="283"/>
      <c r="AM1944" s="282"/>
      <c r="AN1944" s="282"/>
      <c r="AO1944" s="282"/>
      <c r="AP1944" s="282"/>
      <c r="AQ1944" s="282"/>
      <c r="AR1944" s="282"/>
      <c r="AT1944" s="283"/>
      <c r="AU1944" s="283"/>
      <c r="AV1944" s="283"/>
      <c r="AW1944" s="283"/>
      <c r="AY1944" s="283"/>
      <c r="AZ1944" s="282"/>
      <c r="BA1944" s="283"/>
      <c r="BB1944" s="282"/>
      <c r="BC1944" s="282"/>
      <c r="BD1944" s="282"/>
      <c r="BE1944" s="283"/>
      <c r="BG1944" s="282"/>
      <c r="BH1944" s="282"/>
      <c r="BI1944" s="282"/>
      <c r="BL1944" s="421"/>
      <c r="BM1944" s="424"/>
      <c r="BN1944" s="424"/>
      <c r="BO1944" s="424"/>
      <c r="BP1944" s="424"/>
      <c r="BQ1944" s="421"/>
      <c r="BR1944" s="421"/>
      <c r="BV1944" s="282"/>
      <c r="BW1944" s="283"/>
      <c r="BY1944" s="283"/>
      <c r="BZ1944" s="283"/>
      <c r="CA1944" s="283"/>
      <c r="CB1944" s="282"/>
      <c r="CC1944" s="282"/>
      <c r="CD1944" s="282"/>
      <c r="CE1944" s="282"/>
      <c r="CG1944" s="427"/>
      <c r="CH1944" s="402"/>
      <c r="CI1944" s="424"/>
      <c r="CJ1944" s="282"/>
      <c r="CK1944" s="282"/>
      <c r="CL1944" s="283"/>
      <c r="CM1944" s="283"/>
      <c r="CP1944" s="282"/>
      <c r="DC1944" s="282"/>
      <c r="DD1944" s="282"/>
      <c r="DE1944" s="282"/>
      <c r="DF1944" s="282"/>
      <c r="DG1944" s="282"/>
      <c r="DH1944" s="282"/>
      <c r="DI1944" s="282"/>
      <c r="DJ1944" s="282"/>
      <c r="EF1944" s="495" t="str">
        <f>""&amp;(MID(数据表!AZ1944,1,MIN(FIND({"(";"（"},数据表!AZ1944&amp;"(（",1)-1)))&amp;""</f>
        <v/>
      </c>
      <c r="EG1944" s="495" t="str">
        <f>""&amp;(MID(数据表!AZ1944,1,MIN(FIND({0;1;2;3;4;5;6;7;8;9},数据表!AZ1944&amp;"1234567890",1)-1)))&amp;""</f>
        <v/>
      </c>
    </row>
    <row r="1945" spans="2:137" s="310" customFormat="1" ht="12" customHeight="1">
      <c r="B1945" s="286"/>
      <c r="C1945" s="286"/>
      <c r="D1945" s="286"/>
      <c r="E1945" s="479"/>
      <c r="F1945" s="282"/>
      <c r="G1945" s="283"/>
      <c r="H1945" s="421"/>
      <c r="I1945" s="421"/>
      <c r="J1945" s="283"/>
      <c r="K1945" s="421"/>
      <c r="L1945" s="282"/>
      <c r="N1945" s="282"/>
      <c r="S1945" s="282"/>
      <c r="T1945" s="283"/>
      <c r="U1945" s="283"/>
      <c r="V1945" s="283"/>
      <c r="W1945" s="283"/>
      <c r="X1945" s="283"/>
      <c r="Y1945" s="282"/>
      <c r="Z1945" s="282"/>
      <c r="AA1945" s="283"/>
      <c r="AB1945" s="282"/>
      <c r="AC1945" s="282"/>
      <c r="AD1945" s="282"/>
      <c r="AE1945" s="282"/>
      <c r="AF1945" s="283"/>
      <c r="AG1945" s="402"/>
      <c r="AH1945" s="283"/>
      <c r="AI1945" s="283"/>
      <c r="AJ1945" s="283"/>
      <c r="AK1945" s="283"/>
      <c r="AL1945" s="283"/>
      <c r="AM1945" s="282"/>
      <c r="AN1945" s="282"/>
      <c r="AO1945" s="282"/>
      <c r="AP1945" s="282"/>
      <c r="AQ1945" s="282"/>
      <c r="AR1945" s="282"/>
      <c r="AT1945" s="283"/>
      <c r="AU1945" s="283"/>
      <c r="AV1945" s="283"/>
      <c r="AW1945" s="283"/>
      <c r="AY1945" s="283"/>
      <c r="AZ1945" s="282"/>
      <c r="BA1945" s="283"/>
      <c r="BB1945" s="282"/>
      <c r="BC1945" s="282"/>
      <c r="BD1945" s="282"/>
      <c r="BE1945" s="283"/>
      <c r="BG1945" s="282"/>
      <c r="BH1945" s="282"/>
      <c r="BI1945" s="282"/>
      <c r="BL1945" s="421"/>
      <c r="BM1945" s="424"/>
      <c r="BN1945" s="424"/>
      <c r="BO1945" s="424"/>
      <c r="BP1945" s="424"/>
      <c r="BQ1945" s="421"/>
      <c r="BR1945" s="421"/>
      <c r="BV1945" s="282"/>
      <c r="BW1945" s="283"/>
      <c r="BY1945" s="283"/>
      <c r="BZ1945" s="283"/>
      <c r="CA1945" s="283"/>
      <c r="CB1945" s="282"/>
      <c r="CC1945" s="282"/>
      <c r="CD1945" s="282"/>
      <c r="CE1945" s="282"/>
      <c r="CG1945" s="427"/>
      <c r="CH1945" s="402"/>
      <c r="CI1945" s="424"/>
      <c r="CJ1945" s="282"/>
      <c r="CK1945" s="282"/>
      <c r="CL1945" s="283"/>
      <c r="CM1945" s="283"/>
      <c r="CP1945" s="282"/>
      <c r="DC1945" s="282"/>
      <c r="DD1945" s="282"/>
      <c r="DE1945" s="282"/>
      <c r="DF1945" s="282"/>
      <c r="DG1945" s="282"/>
      <c r="DH1945" s="282"/>
      <c r="DI1945" s="282"/>
      <c r="DJ1945" s="282"/>
      <c r="EF1945" s="495" t="str">
        <f>""&amp;(MID(数据表!AZ1945,1,MIN(FIND({"(";"（"},数据表!AZ1945&amp;"(（",1)-1)))&amp;""</f>
        <v/>
      </c>
      <c r="EG1945" s="495" t="str">
        <f>""&amp;(MID(数据表!AZ1945,1,MIN(FIND({0;1;2;3;4;5;6;7;8;9},数据表!AZ1945&amp;"1234567890",1)-1)))&amp;""</f>
        <v/>
      </c>
    </row>
    <row r="1946" spans="2:137" s="310" customFormat="1" ht="12" customHeight="1">
      <c r="B1946" s="286"/>
      <c r="C1946" s="286"/>
      <c r="D1946" s="286"/>
      <c r="E1946" s="479"/>
      <c r="F1946" s="282"/>
      <c r="G1946" s="283"/>
      <c r="H1946" s="421"/>
      <c r="I1946" s="421"/>
      <c r="J1946" s="283"/>
      <c r="K1946" s="421"/>
      <c r="L1946" s="282"/>
      <c r="N1946" s="282"/>
      <c r="S1946" s="282"/>
      <c r="T1946" s="283"/>
      <c r="U1946" s="283"/>
      <c r="V1946" s="283"/>
      <c r="W1946" s="283"/>
      <c r="X1946" s="283"/>
      <c r="Y1946" s="282"/>
      <c r="Z1946" s="282"/>
      <c r="AA1946" s="283"/>
      <c r="AB1946" s="282"/>
      <c r="AC1946" s="282"/>
      <c r="AD1946" s="282"/>
      <c r="AE1946" s="282"/>
      <c r="AF1946" s="283"/>
      <c r="AG1946" s="402"/>
      <c r="AH1946" s="283"/>
      <c r="AI1946" s="283"/>
      <c r="AJ1946" s="283"/>
      <c r="AK1946" s="283"/>
      <c r="AL1946" s="283"/>
      <c r="AM1946" s="282"/>
      <c r="AN1946" s="282"/>
      <c r="AO1946" s="282"/>
      <c r="AP1946" s="282"/>
      <c r="AQ1946" s="282"/>
      <c r="AR1946" s="282"/>
      <c r="AT1946" s="283"/>
      <c r="AU1946" s="283"/>
      <c r="AV1946" s="283"/>
      <c r="AW1946" s="283"/>
      <c r="AY1946" s="283"/>
      <c r="AZ1946" s="282"/>
      <c r="BA1946" s="283"/>
      <c r="BB1946" s="282"/>
      <c r="BC1946" s="282"/>
      <c r="BD1946" s="282"/>
      <c r="BE1946" s="283"/>
      <c r="BG1946" s="282"/>
      <c r="BH1946" s="282"/>
      <c r="BI1946" s="282"/>
      <c r="BL1946" s="421"/>
      <c r="BM1946" s="424"/>
      <c r="BN1946" s="424"/>
      <c r="BO1946" s="424"/>
      <c r="BP1946" s="424"/>
      <c r="BQ1946" s="421"/>
      <c r="BR1946" s="421"/>
      <c r="BV1946" s="282"/>
      <c r="BW1946" s="283"/>
      <c r="BY1946" s="283"/>
      <c r="BZ1946" s="283"/>
      <c r="CA1946" s="283"/>
      <c r="CB1946" s="282"/>
      <c r="CC1946" s="282"/>
      <c r="CD1946" s="282"/>
      <c r="CE1946" s="282"/>
      <c r="CG1946" s="427"/>
      <c r="CH1946" s="402"/>
      <c r="CI1946" s="424"/>
      <c r="CJ1946" s="282"/>
      <c r="CK1946" s="282"/>
      <c r="CL1946" s="283"/>
      <c r="CM1946" s="283"/>
      <c r="CP1946" s="282"/>
      <c r="DC1946" s="282"/>
      <c r="DD1946" s="282"/>
      <c r="DE1946" s="282"/>
      <c r="DF1946" s="282"/>
      <c r="DG1946" s="282"/>
      <c r="DH1946" s="282"/>
      <c r="DI1946" s="282"/>
      <c r="DJ1946" s="282"/>
      <c r="EF1946" s="495" t="str">
        <f>""&amp;(MID(数据表!AZ1946,1,MIN(FIND({"(";"（"},数据表!AZ1946&amp;"(（",1)-1)))&amp;""</f>
        <v/>
      </c>
      <c r="EG1946" s="495" t="str">
        <f>""&amp;(MID(数据表!AZ1946,1,MIN(FIND({0;1;2;3;4;5;6;7;8;9},数据表!AZ1946&amp;"1234567890",1)-1)))&amp;""</f>
        <v/>
      </c>
    </row>
    <row r="1947" spans="2:137" s="310" customFormat="1" ht="12" customHeight="1">
      <c r="B1947" s="286"/>
      <c r="C1947" s="286"/>
      <c r="D1947" s="286"/>
      <c r="E1947" s="479"/>
      <c r="F1947" s="282"/>
      <c r="G1947" s="283"/>
      <c r="H1947" s="421"/>
      <c r="I1947" s="421"/>
      <c r="J1947" s="283"/>
      <c r="K1947" s="421"/>
      <c r="L1947" s="282"/>
      <c r="N1947" s="282"/>
      <c r="S1947" s="282"/>
      <c r="T1947" s="283"/>
      <c r="U1947" s="283"/>
      <c r="V1947" s="283"/>
      <c r="W1947" s="283"/>
      <c r="X1947" s="283"/>
      <c r="Y1947" s="282"/>
      <c r="Z1947" s="282"/>
      <c r="AA1947" s="283"/>
      <c r="AB1947" s="282"/>
      <c r="AC1947" s="282"/>
      <c r="AD1947" s="282"/>
      <c r="AE1947" s="282"/>
      <c r="AF1947" s="283"/>
      <c r="AG1947" s="402"/>
      <c r="AH1947" s="283"/>
      <c r="AI1947" s="283"/>
      <c r="AJ1947" s="283"/>
      <c r="AK1947" s="283"/>
      <c r="AL1947" s="283"/>
      <c r="AM1947" s="282"/>
      <c r="AN1947" s="282"/>
      <c r="AO1947" s="282"/>
      <c r="AP1947" s="282"/>
      <c r="AQ1947" s="282"/>
      <c r="AR1947" s="282"/>
      <c r="AT1947" s="283"/>
      <c r="AU1947" s="283"/>
      <c r="AV1947" s="283"/>
      <c r="AW1947" s="283"/>
      <c r="AY1947" s="283"/>
      <c r="AZ1947" s="282"/>
      <c r="BA1947" s="283"/>
      <c r="BB1947" s="282"/>
      <c r="BC1947" s="282"/>
      <c r="BD1947" s="282"/>
      <c r="BE1947" s="283"/>
      <c r="BG1947" s="282"/>
      <c r="BH1947" s="282"/>
      <c r="BI1947" s="282"/>
      <c r="BL1947" s="421"/>
      <c r="BM1947" s="424"/>
      <c r="BN1947" s="424"/>
      <c r="BO1947" s="424"/>
      <c r="BP1947" s="424"/>
      <c r="BQ1947" s="421"/>
      <c r="BR1947" s="421"/>
      <c r="BV1947" s="282"/>
      <c r="BW1947" s="283"/>
      <c r="BY1947" s="283"/>
      <c r="BZ1947" s="283"/>
      <c r="CA1947" s="283"/>
      <c r="CB1947" s="282"/>
      <c r="CC1947" s="282"/>
      <c r="CD1947" s="282"/>
      <c r="CE1947" s="282"/>
      <c r="CG1947" s="427"/>
      <c r="CH1947" s="402"/>
      <c r="CI1947" s="424"/>
      <c r="CJ1947" s="282"/>
      <c r="CK1947" s="282"/>
      <c r="CL1947" s="283"/>
      <c r="CM1947" s="283"/>
      <c r="CP1947" s="282"/>
      <c r="DC1947" s="282"/>
      <c r="DD1947" s="282"/>
      <c r="DE1947" s="282"/>
      <c r="DF1947" s="282"/>
      <c r="DG1947" s="282"/>
      <c r="DH1947" s="282"/>
      <c r="DI1947" s="282"/>
      <c r="DJ1947" s="282"/>
      <c r="EF1947" s="495" t="str">
        <f>""&amp;(MID(数据表!AZ1947,1,MIN(FIND({"(";"（"},数据表!AZ1947&amp;"(（",1)-1)))&amp;""</f>
        <v/>
      </c>
      <c r="EG1947" s="495" t="str">
        <f>""&amp;(MID(数据表!AZ1947,1,MIN(FIND({0;1;2;3;4;5;6;7;8;9},数据表!AZ1947&amp;"1234567890",1)-1)))&amp;""</f>
        <v/>
      </c>
    </row>
    <row r="1948" spans="2:137" s="310" customFormat="1" ht="12" customHeight="1">
      <c r="B1948" s="286"/>
      <c r="C1948" s="286"/>
      <c r="D1948" s="286"/>
      <c r="E1948" s="479"/>
      <c r="F1948" s="282"/>
      <c r="G1948" s="283"/>
      <c r="H1948" s="421"/>
      <c r="I1948" s="421"/>
      <c r="J1948" s="283"/>
      <c r="K1948" s="421"/>
      <c r="L1948" s="282"/>
      <c r="N1948" s="282"/>
      <c r="S1948" s="282"/>
      <c r="T1948" s="283"/>
      <c r="U1948" s="283"/>
      <c r="V1948" s="283"/>
      <c r="W1948" s="283"/>
      <c r="X1948" s="283"/>
      <c r="Y1948" s="282"/>
      <c r="Z1948" s="282"/>
      <c r="AA1948" s="283"/>
      <c r="AB1948" s="282"/>
      <c r="AC1948" s="282"/>
      <c r="AD1948" s="282"/>
      <c r="AE1948" s="282"/>
      <c r="AF1948" s="283"/>
      <c r="AG1948" s="402"/>
      <c r="AH1948" s="283"/>
      <c r="AI1948" s="283"/>
      <c r="AJ1948" s="283"/>
      <c r="AK1948" s="283"/>
      <c r="AL1948" s="283"/>
      <c r="AM1948" s="282"/>
      <c r="AN1948" s="282"/>
      <c r="AO1948" s="282"/>
      <c r="AP1948" s="282"/>
      <c r="AQ1948" s="282"/>
      <c r="AR1948" s="282"/>
      <c r="AT1948" s="283"/>
      <c r="AU1948" s="283"/>
      <c r="AV1948" s="283"/>
      <c r="AW1948" s="283"/>
      <c r="AY1948" s="283"/>
      <c r="AZ1948" s="282"/>
      <c r="BA1948" s="283"/>
      <c r="BB1948" s="282"/>
      <c r="BC1948" s="282"/>
      <c r="BD1948" s="282"/>
      <c r="BE1948" s="283"/>
      <c r="BG1948" s="282"/>
      <c r="BH1948" s="282"/>
      <c r="BI1948" s="282"/>
      <c r="BL1948" s="421"/>
      <c r="BM1948" s="424"/>
      <c r="BN1948" s="424"/>
      <c r="BO1948" s="424"/>
      <c r="BP1948" s="424"/>
      <c r="BQ1948" s="421"/>
      <c r="BR1948" s="421"/>
      <c r="BV1948" s="282"/>
      <c r="BW1948" s="283"/>
      <c r="BY1948" s="283"/>
      <c r="BZ1948" s="283"/>
      <c r="CA1948" s="283"/>
      <c r="CB1948" s="282"/>
      <c r="CC1948" s="282"/>
      <c r="CD1948" s="282"/>
      <c r="CE1948" s="282"/>
      <c r="CG1948" s="427"/>
      <c r="CH1948" s="402"/>
      <c r="CI1948" s="424"/>
      <c r="CJ1948" s="282"/>
      <c r="CK1948" s="282"/>
      <c r="CL1948" s="283"/>
      <c r="CM1948" s="283"/>
      <c r="CP1948" s="282"/>
      <c r="DC1948" s="282"/>
      <c r="DD1948" s="282"/>
      <c r="DE1948" s="282"/>
      <c r="DF1948" s="282"/>
      <c r="DG1948" s="282"/>
      <c r="DH1948" s="282"/>
      <c r="DI1948" s="282"/>
      <c r="DJ1948" s="282"/>
      <c r="EF1948" s="495" t="str">
        <f>""&amp;(MID(数据表!AZ1948,1,MIN(FIND({"(";"（"},数据表!AZ1948&amp;"(（",1)-1)))&amp;""</f>
        <v/>
      </c>
      <c r="EG1948" s="495" t="str">
        <f>""&amp;(MID(数据表!AZ1948,1,MIN(FIND({0;1;2;3;4;5;6;7;8;9},数据表!AZ1948&amp;"1234567890",1)-1)))&amp;""</f>
        <v/>
      </c>
    </row>
    <row r="1949" spans="2:137" s="310" customFormat="1" ht="12" customHeight="1">
      <c r="B1949" s="286"/>
      <c r="C1949" s="286"/>
      <c r="D1949" s="286"/>
      <c r="E1949" s="479"/>
      <c r="F1949" s="282"/>
      <c r="G1949" s="283"/>
      <c r="H1949" s="421"/>
      <c r="I1949" s="421"/>
      <c r="J1949" s="283"/>
      <c r="K1949" s="421"/>
      <c r="L1949" s="282"/>
      <c r="N1949" s="282"/>
      <c r="S1949" s="282"/>
      <c r="T1949" s="283"/>
      <c r="U1949" s="283"/>
      <c r="V1949" s="283"/>
      <c r="W1949" s="283"/>
      <c r="X1949" s="283"/>
      <c r="Y1949" s="282"/>
      <c r="Z1949" s="282"/>
      <c r="AA1949" s="283"/>
      <c r="AB1949" s="282"/>
      <c r="AC1949" s="282"/>
      <c r="AD1949" s="282"/>
      <c r="AE1949" s="282"/>
      <c r="AF1949" s="283"/>
      <c r="AG1949" s="402"/>
      <c r="AH1949" s="283"/>
      <c r="AI1949" s="283"/>
      <c r="AJ1949" s="283"/>
      <c r="AK1949" s="283"/>
      <c r="AL1949" s="283"/>
      <c r="AM1949" s="282"/>
      <c r="AN1949" s="282"/>
      <c r="AO1949" s="282"/>
      <c r="AP1949" s="282"/>
      <c r="AQ1949" s="282"/>
      <c r="AR1949" s="282"/>
      <c r="AT1949" s="283"/>
      <c r="AU1949" s="283"/>
      <c r="AV1949" s="283"/>
      <c r="AW1949" s="283"/>
      <c r="AY1949" s="283"/>
      <c r="AZ1949" s="282"/>
      <c r="BA1949" s="283"/>
      <c r="BB1949" s="282"/>
      <c r="BC1949" s="282"/>
      <c r="BD1949" s="282"/>
      <c r="BE1949" s="283"/>
      <c r="BG1949" s="282"/>
      <c r="BH1949" s="282"/>
      <c r="BI1949" s="282"/>
      <c r="BL1949" s="421"/>
      <c r="BM1949" s="424"/>
      <c r="BN1949" s="424"/>
      <c r="BO1949" s="424"/>
      <c r="BP1949" s="424"/>
      <c r="BQ1949" s="421"/>
      <c r="BR1949" s="421"/>
      <c r="BV1949" s="282"/>
      <c r="BW1949" s="283"/>
      <c r="BY1949" s="283"/>
      <c r="BZ1949" s="283"/>
      <c r="CA1949" s="283"/>
      <c r="CB1949" s="282"/>
      <c r="CC1949" s="282"/>
      <c r="CD1949" s="282"/>
      <c r="CE1949" s="282"/>
      <c r="CG1949" s="427"/>
      <c r="CH1949" s="402"/>
      <c r="CI1949" s="424"/>
      <c r="CJ1949" s="282"/>
      <c r="CK1949" s="282"/>
      <c r="CL1949" s="283"/>
      <c r="CM1949" s="283"/>
      <c r="CP1949" s="282"/>
      <c r="DC1949" s="282"/>
      <c r="DD1949" s="282"/>
      <c r="DE1949" s="282"/>
      <c r="DF1949" s="282"/>
      <c r="DG1949" s="282"/>
      <c r="DH1949" s="282"/>
      <c r="DI1949" s="282"/>
      <c r="DJ1949" s="282"/>
      <c r="EF1949" s="495" t="str">
        <f>""&amp;(MID(数据表!AZ1949,1,MIN(FIND({"(";"（"},数据表!AZ1949&amp;"(（",1)-1)))&amp;""</f>
        <v/>
      </c>
      <c r="EG1949" s="495" t="str">
        <f>""&amp;(MID(数据表!AZ1949,1,MIN(FIND({0;1;2;3;4;5;6;7;8;9},数据表!AZ1949&amp;"1234567890",1)-1)))&amp;""</f>
        <v/>
      </c>
    </row>
    <row r="1950" spans="2:137" s="310" customFormat="1" ht="12" customHeight="1">
      <c r="B1950" s="286"/>
      <c r="C1950" s="286"/>
      <c r="D1950" s="286"/>
      <c r="E1950" s="479"/>
      <c r="F1950" s="282"/>
      <c r="G1950" s="283"/>
      <c r="H1950" s="421"/>
      <c r="I1950" s="421"/>
      <c r="J1950" s="283"/>
      <c r="K1950" s="421"/>
      <c r="L1950" s="282"/>
      <c r="N1950" s="282"/>
      <c r="S1950" s="282"/>
      <c r="T1950" s="283"/>
      <c r="U1950" s="283"/>
      <c r="V1950" s="283"/>
      <c r="W1950" s="283"/>
      <c r="X1950" s="283"/>
      <c r="Y1950" s="282"/>
      <c r="Z1950" s="282"/>
      <c r="AA1950" s="283"/>
      <c r="AB1950" s="282"/>
      <c r="AC1950" s="282"/>
      <c r="AD1950" s="282"/>
      <c r="AE1950" s="282"/>
      <c r="AF1950" s="283"/>
      <c r="AG1950" s="402"/>
      <c r="AH1950" s="283"/>
      <c r="AI1950" s="283"/>
      <c r="AJ1950" s="283"/>
      <c r="AK1950" s="283"/>
      <c r="AL1950" s="283"/>
      <c r="AM1950" s="282"/>
      <c r="AN1950" s="282"/>
      <c r="AO1950" s="282"/>
      <c r="AP1950" s="282"/>
      <c r="AQ1950" s="282"/>
      <c r="AR1950" s="282"/>
      <c r="AT1950" s="283"/>
      <c r="AU1950" s="283"/>
      <c r="AV1950" s="283"/>
      <c r="AW1950" s="283"/>
      <c r="AY1950" s="283"/>
      <c r="AZ1950" s="282"/>
      <c r="BA1950" s="283"/>
      <c r="BB1950" s="282"/>
      <c r="BC1950" s="282"/>
      <c r="BD1950" s="282"/>
      <c r="BE1950" s="283"/>
      <c r="BG1950" s="282"/>
      <c r="BH1950" s="282"/>
      <c r="BI1950" s="282"/>
      <c r="BL1950" s="421"/>
      <c r="BM1950" s="424"/>
      <c r="BN1950" s="424"/>
      <c r="BO1950" s="424"/>
      <c r="BP1950" s="424"/>
      <c r="BQ1950" s="421"/>
      <c r="BR1950" s="421"/>
      <c r="BV1950" s="282"/>
      <c r="BW1950" s="283"/>
      <c r="BY1950" s="283"/>
      <c r="BZ1950" s="283"/>
      <c r="CA1950" s="283"/>
      <c r="CB1950" s="282"/>
      <c r="CC1950" s="282"/>
      <c r="CD1950" s="282"/>
      <c r="CE1950" s="282"/>
      <c r="CG1950" s="427"/>
      <c r="CH1950" s="402"/>
      <c r="CI1950" s="424"/>
      <c r="CJ1950" s="282"/>
      <c r="CK1950" s="282"/>
      <c r="CL1950" s="283"/>
      <c r="CM1950" s="283"/>
      <c r="CP1950" s="282"/>
      <c r="DC1950" s="282"/>
      <c r="DD1950" s="282"/>
      <c r="DE1950" s="282"/>
      <c r="DF1950" s="282"/>
      <c r="DG1950" s="282"/>
      <c r="DH1950" s="282"/>
      <c r="DI1950" s="282"/>
      <c r="DJ1950" s="282"/>
      <c r="EF1950" s="495" t="str">
        <f>""&amp;(MID(数据表!AZ1950,1,MIN(FIND({"(";"（"},数据表!AZ1950&amp;"(（",1)-1)))&amp;""</f>
        <v/>
      </c>
      <c r="EG1950" s="495" t="str">
        <f>""&amp;(MID(数据表!AZ1950,1,MIN(FIND({0;1;2;3;4;5;6;7;8;9},数据表!AZ1950&amp;"1234567890",1)-1)))&amp;""</f>
        <v/>
      </c>
    </row>
    <row r="1951" spans="2:137" s="310" customFormat="1" ht="12" customHeight="1">
      <c r="B1951" s="286"/>
      <c r="C1951" s="286"/>
      <c r="D1951" s="286"/>
      <c r="E1951" s="479"/>
      <c r="F1951" s="282"/>
      <c r="G1951" s="283"/>
      <c r="H1951" s="421"/>
      <c r="I1951" s="421"/>
      <c r="J1951" s="283"/>
      <c r="K1951" s="421"/>
      <c r="L1951" s="282"/>
      <c r="N1951" s="282"/>
      <c r="S1951" s="282"/>
      <c r="T1951" s="283"/>
      <c r="U1951" s="283"/>
      <c r="V1951" s="283"/>
      <c r="W1951" s="283"/>
      <c r="X1951" s="283"/>
      <c r="Y1951" s="282"/>
      <c r="Z1951" s="282"/>
      <c r="AA1951" s="283"/>
      <c r="AB1951" s="282"/>
      <c r="AC1951" s="282"/>
      <c r="AD1951" s="282"/>
      <c r="AE1951" s="282"/>
      <c r="AF1951" s="283"/>
      <c r="AG1951" s="402"/>
      <c r="AH1951" s="283"/>
      <c r="AI1951" s="283"/>
      <c r="AJ1951" s="283"/>
      <c r="AK1951" s="283"/>
      <c r="AL1951" s="283"/>
      <c r="AM1951" s="282"/>
      <c r="AN1951" s="282"/>
      <c r="AO1951" s="282"/>
      <c r="AP1951" s="282"/>
      <c r="AQ1951" s="282"/>
      <c r="AR1951" s="282"/>
      <c r="AT1951" s="283"/>
      <c r="AU1951" s="283"/>
      <c r="AV1951" s="283"/>
      <c r="AW1951" s="283"/>
      <c r="AY1951" s="283"/>
      <c r="AZ1951" s="282"/>
      <c r="BA1951" s="283"/>
      <c r="BB1951" s="282"/>
      <c r="BC1951" s="282"/>
      <c r="BD1951" s="282"/>
      <c r="BE1951" s="283"/>
      <c r="BG1951" s="282"/>
      <c r="BH1951" s="282"/>
      <c r="BI1951" s="282"/>
      <c r="BL1951" s="421"/>
      <c r="BM1951" s="424"/>
      <c r="BN1951" s="424"/>
      <c r="BO1951" s="424"/>
      <c r="BP1951" s="424"/>
      <c r="BQ1951" s="421"/>
      <c r="BR1951" s="421"/>
      <c r="BV1951" s="282"/>
      <c r="BW1951" s="283"/>
      <c r="BY1951" s="283"/>
      <c r="BZ1951" s="283"/>
      <c r="CA1951" s="283"/>
      <c r="CB1951" s="282"/>
      <c r="CC1951" s="282"/>
      <c r="CD1951" s="282"/>
      <c r="CE1951" s="282"/>
      <c r="CG1951" s="427"/>
      <c r="CH1951" s="402"/>
      <c r="CI1951" s="424"/>
      <c r="CJ1951" s="282"/>
      <c r="CK1951" s="282"/>
      <c r="CL1951" s="283"/>
      <c r="CM1951" s="283"/>
      <c r="CP1951" s="282"/>
      <c r="DC1951" s="282"/>
      <c r="DD1951" s="282"/>
      <c r="DE1951" s="282"/>
      <c r="DF1951" s="282"/>
      <c r="DG1951" s="282"/>
      <c r="DH1951" s="282"/>
      <c r="DI1951" s="282"/>
      <c r="DJ1951" s="282"/>
      <c r="EF1951" s="495" t="str">
        <f>""&amp;(MID(数据表!AZ1951,1,MIN(FIND({"(";"（"},数据表!AZ1951&amp;"(（",1)-1)))&amp;""</f>
        <v/>
      </c>
      <c r="EG1951" s="495" t="str">
        <f>""&amp;(MID(数据表!AZ1951,1,MIN(FIND({0;1;2;3;4;5;6;7;8;9},数据表!AZ1951&amp;"1234567890",1)-1)))&amp;""</f>
        <v/>
      </c>
    </row>
    <row r="1952" spans="2:137" s="310" customFormat="1" ht="12" customHeight="1">
      <c r="B1952" s="286"/>
      <c r="C1952" s="286"/>
      <c r="D1952" s="286"/>
      <c r="E1952" s="479"/>
      <c r="F1952" s="282"/>
      <c r="G1952" s="283"/>
      <c r="H1952" s="421"/>
      <c r="I1952" s="421"/>
      <c r="J1952" s="283"/>
      <c r="K1952" s="421"/>
      <c r="L1952" s="282"/>
      <c r="N1952" s="282"/>
      <c r="S1952" s="282"/>
      <c r="T1952" s="283"/>
      <c r="U1952" s="283"/>
      <c r="V1952" s="283"/>
      <c r="W1952" s="283"/>
      <c r="X1952" s="283"/>
      <c r="Y1952" s="282"/>
      <c r="Z1952" s="282"/>
      <c r="AA1952" s="283"/>
      <c r="AB1952" s="282"/>
      <c r="AC1952" s="282"/>
      <c r="AD1952" s="282"/>
      <c r="AE1952" s="282"/>
      <c r="AF1952" s="283"/>
      <c r="AG1952" s="402"/>
      <c r="AH1952" s="283"/>
      <c r="AI1952" s="283"/>
      <c r="AJ1952" s="283"/>
      <c r="AK1952" s="283"/>
      <c r="AL1952" s="283"/>
      <c r="AM1952" s="282"/>
      <c r="AN1952" s="282"/>
      <c r="AO1952" s="282"/>
      <c r="AP1952" s="282"/>
      <c r="AQ1952" s="282"/>
      <c r="AR1952" s="282"/>
      <c r="AT1952" s="283"/>
      <c r="AU1952" s="283"/>
      <c r="AV1952" s="283"/>
      <c r="AW1952" s="283"/>
      <c r="AY1952" s="283"/>
      <c r="AZ1952" s="282"/>
      <c r="BA1952" s="283"/>
      <c r="BB1952" s="282"/>
      <c r="BC1952" s="282"/>
      <c r="BD1952" s="282"/>
      <c r="BE1952" s="283"/>
      <c r="BG1952" s="282"/>
      <c r="BH1952" s="282"/>
      <c r="BI1952" s="282"/>
      <c r="BL1952" s="421"/>
      <c r="BM1952" s="424"/>
      <c r="BN1952" s="424"/>
      <c r="BO1952" s="424"/>
      <c r="BP1952" s="424"/>
      <c r="BQ1952" s="421"/>
      <c r="BR1952" s="421"/>
      <c r="BV1952" s="282"/>
      <c r="BW1952" s="283"/>
      <c r="BY1952" s="283"/>
      <c r="BZ1952" s="283"/>
      <c r="CA1952" s="283"/>
      <c r="CB1952" s="282"/>
      <c r="CC1952" s="282"/>
      <c r="CD1952" s="282"/>
      <c r="CE1952" s="282"/>
      <c r="CG1952" s="427"/>
      <c r="CH1952" s="402"/>
      <c r="CI1952" s="424"/>
      <c r="CJ1952" s="282"/>
      <c r="CK1952" s="282"/>
      <c r="CL1952" s="283"/>
      <c r="CM1952" s="283"/>
      <c r="CP1952" s="282"/>
      <c r="DC1952" s="282"/>
      <c r="DD1952" s="282"/>
      <c r="DE1952" s="282"/>
      <c r="DF1952" s="282"/>
      <c r="DG1952" s="282"/>
      <c r="DH1952" s="282"/>
      <c r="DI1952" s="282"/>
      <c r="DJ1952" s="282"/>
      <c r="EF1952" s="495" t="str">
        <f>""&amp;(MID(数据表!AZ1952,1,MIN(FIND({"(";"（"},数据表!AZ1952&amp;"(（",1)-1)))&amp;""</f>
        <v/>
      </c>
      <c r="EG1952" s="495" t="str">
        <f>""&amp;(MID(数据表!AZ1952,1,MIN(FIND({0;1;2;3;4;5;6;7;8;9},数据表!AZ1952&amp;"1234567890",1)-1)))&amp;""</f>
        <v/>
      </c>
    </row>
    <row r="1953" spans="2:137" s="310" customFormat="1" ht="12" customHeight="1">
      <c r="B1953" s="286"/>
      <c r="C1953" s="286"/>
      <c r="D1953" s="286"/>
      <c r="E1953" s="479"/>
      <c r="F1953" s="282"/>
      <c r="G1953" s="283"/>
      <c r="H1953" s="421"/>
      <c r="I1953" s="421"/>
      <c r="J1953" s="283"/>
      <c r="K1953" s="421"/>
      <c r="L1953" s="282"/>
      <c r="N1953" s="282"/>
      <c r="S1953" s="282"/>
      <c r="T1953" s="283"/>
      <c r="U1953" s="283"/>
      <c r="V1953" s="283"/>
      <c r="W1953" s="283"/>
      <c r="X1953" s="283"/>
      <c r="Y1953" s="282"/>
      <c r="Z1953" s="282"/>
      <c r="AA1953" s="283"/>
      <c r="AB1953" s="282"/>
      <c r="AC1953" s="282"/>
      <c r="AD1953" s="282"/>
      <c r="AE1953" s="282"/>
      <c r="AF1953" s="283"/>
      <c r="AG1953" s="402"/>
      <c r="AH1953" s="283"/>
      <c r="AI1953" s="283"/>
      <c r="AJ1953" s="283"/>
      <c r="AK1953" s="283"/>
      <c r="AL1953" s="283"/>
      <c r="AM1953" s="282"/>
      <c r="AN1953" s="282"/>
      <c r="AO1953" s="282"/>
      <c r="AP1953" s="282"/>
      <c r="AQ1953" s="282"/>
      <c r="AR1953" s="282"/>
      <c r="AT1953" s="283"/>
      <c r="AU1953" s="283"/>
      <c r="AV1953" s="283"/>
      <c r="AW1953" s="283"/>
      <c r="AY1953" s="283"/>
      <c r="AZ1953" s="282"/>
      <c r="BA1953" s="283"/>
      <c r="BB1953" s="282"/>
      <c r="BC1953" s="282"/>
      <c r="BD1953" s="282"/>
      <c r="BE1953" s="283"/>
      <c r="BG1953" s="282"/>
      <c r="BH1953" s="282"/>
      <c r="BI1953" s="282"/>
      <c r="BL1953" s="421"/>
      <c r="BM1953" s="424"/>
      <c r="BN1953" s="424"/>
      <c r="BO1953" s="424"/>
      <c r="BP1953" s="424"/>
      <c r="BQ1953" s="421"/>
      <c r="BR1953" s="421"/>
      <c r="BV1953" s="282"/>
      <c r="BW1953" s="283"/>
      <c r="BY1953" s="283"/>
      <c r="BZ1953" s="283"/>
      <c r="CA1953" s="283"/>
      <c r="CB1953" s="282"/>
      <c r="CC1953" s="282"/>
      <c r="CD1953" s="282"/>
      <c r="CE1953" s="282"/>
      <c r="CG1953" s="427"/>
      <c r="CH1953" s="402"/>
      <c r="CI1953" s="424"/>
      <c r="CJ1953" s="282"/>
      <c r="CK1953" s="282"/>
      <c r="CL1953" s="283"/>
      <c r="CM1953" s="283"/>
      <c r="CP1953" s="282"/>
      <c r="DC1953" s="282"/>
      <c r="DD1953" s="282"/>
      <c r="DE1953" s="282"/>
      <c r="DF1953" s="282"/>
      <c r="DG1953" s="282"/>
      <c r="DH1953" s="282"/>
      <c r="DI1953" s="282"/>
      <c r="DJ1953" s="282"/>
      <c r="EF1953" s="495" t="str">
        <f>""&amp;(MID(数据表!AZ1953,1,MIN(FIND({"(";"（"},数据表!AZ1953&amp;"(（",1)-1)))&amp;""</f>
        <v/>
      </c>
      <c r="EG1953" s="495" t="str">
        <f>""&amp;(MID(数据表!AZ1953,1,MIN(FIND({0;1;2;3;4;5;6;7;8;9},数据表!AZ1953&amp;"1234567890",1)-1)))&amp;""</f>
        <v/>
      </c>
    </row>
    <row r="1954" spans="2:137" s="310" customFormat="1" ht="12" customHeight="1">
      <c r="B1954" s="286"/>
      <c r="C1954" s="286"/>
      <c r="D1954" s="286"/>
      <c r="E1954" s="479"/>
      <c r="F1954" s="282"/>
      <c r="G1954" s="283"/>
      <c r="H1954" s="421"/>
      <c r="I1954" s="421"/>
      <c r="J1954" s="283"/>
      <c r="K1954" s="421"/>
      <c r="L1954" s="282"/>
      <c r="N1954" s="282"/>
      <c r="S1954" s="282"/>
      <c r="T1954" s="283"/>
      <c r="U1954" s="283"/>
      <c r="V1954" s="283"/>
      <c r="W1954" s="283"/>
      <c r="X1954" s="283"/>
      <c r="Y1954" s="282"/>
      <c r="Z1954" s="282"/>
      <c r="AA1954" s="283"/>
      <c r="AB1954" s="282"/>
      <c r="AC1954" s="282"/>
      <c r="AD1954" s="282"/>
      <c r="AE1954" s="282"/>
      <c r="AF1954" s="283"/>
      <c r="AG1954" s="402"/>
      <c r="AH1954" s="283"/>
      <c r="AI1954" s="283"/>
      <c r="AJ1954" s="283"/>
      <c r="AK1954" s="283"/>
      <c r="AL1954" s="283"/>
      <c r="AM1954" s="282"/>
      <c r="AN1954" s="282"/>
      <c r="AO1954" s="282"/>
      <c r="AP1954" s="282"/>
      <c r="AQ1954" s="282"/>
      <c r="AR1954" s="282"/>
      <c r="AT1954" s="283"/>
      <c r="AU1954" s="283"/>
      <c r="AV1954" s="283"/>
      <c r="AW1954" s="283"/>
      <c r="AY1954" s="283"/>
      <c r="AZ1954" s="282"/>
      <c r="BA1954" s="283"/>
      <c r="BB1954" s="282"/>
      <c r="BC1954" s="282"/>
      <c r="BD1954" s="282"/>
      <c r="BE1954" s="283"/>
      <c r="BG1954" s="282"/>
      <c r="BH1954" s="282"/>
      <c r="BI1954" s="282"/>
      <c r="BL1954" s="421"/>
      <c r="BM1954" s="424"/>
      <c r="BN1954" s="424"/>
      <c r="BO1954" s="424"/>
      <c r="BP1954" s="424"/>
      <c r="BQ1954" s="421"/>
      <c r="BR1954" s="421"/>
      <c r="BV1954" s="282"/>
      <c r="BW1954" s="283"/>
      <c r="BY1954" s="283"/>
      <c r="BZ1954" s="283"/>
      <c r="CA1954" s="283"/>
      <c r="CB1954" s="282"/>
      <c r="CC1954" s="282"/>
      <c r="CD1954" s="282"/>
      <c r="CE1954" s="282"/>
      <c r="CG1954" s="427"/>
      <c r="CH1954" s="402"/>
      <c r="CI1954" s="424"/>
      <c r="CJ1954" s="282"/>
      <c r="CK1954" s="282"/>
      <c r="CL1954" s="283"/>
      <c r="CM1954" s="283"/>
      <c r="CP1954" s="282"/>
      <c r="DC1954" s="282"/>
      <c r="DD1954" s="282"/>
      <c r="DE1954" s="282"/>
      <c r="DF1954" s="282"/>
      <c r="DG1954" s="282"/>
      <c r="DH1954" s="282"/>
      <c r="DI1954" s="282"/>
      <c r="DJ1954" s="282"/>
      <c r="EF1954" s="495" t="str">
        <f>""&amp;(MID(数据表!AZ1954,1,MIN(FIND({"(";"（"},数据表!AZ1954&amp;"(（",1)-1)))&amp;""</f>
        <v/>
      </c>
      <c r="EG1954" s="495" t="str">
        <f>""&amp;(MID(数据表!AZ1954,1,MIN(FIND({0;1;2;3;4;5;6;7;8;9},数据表!AZ1954&amp;"1234567890",1)-1)))&amp;""</f>
        <v/>
      </c>
    </row>
    <row r="1955" spans="2:137" s="310" customFormat="1" ht="12" customHeight="1">
      <c r="B1955" s="286"/>
      <c r="C1955" s="286"/>
      <c r="D1955" s="286"/>
      <c r="E1955" s="479"/>
      <c r="F1955" s="282"/>
      <c r="G1955" s="283"/>
      <c r="H1955" s="421"/>
      <c r="I1955" s="421"/>
      <c r="J1955" s="283"/>
      <c r="K1955" s="421"/>
      <c r="L1955" s="282"/>
      <c r="N1955" s="282"/>
      <c r="S1955" s="282"/>
      <c r="T1955" s="283"/>
      <c r="U1955" s="283"/>
      <c r="V1955" s="283"/>
      <c r="W1955" s="283"/>
      <c r="X1955" s="283"/>
      <c r="Y1955" s="282"/>
      <c r="Z1955" s="282"/>
      <c r="AA1955" s="283"/>
      <c r="AB1955" s="282"/>
      <c r="AC1955" s="282"/>
      <c r="AD1955" s="282"/>
      <c r="AE1955" s="282"/>
      <c r="AF1955" s="283"/>
      <c r="AG1955" s="402"/>
      <c r="AH1955" s="283"/>
      <c r="AI1955" s="283"/>
      <c r="AJ1955" s="283"/>
      <c r="AK1955" s="283"/>
      <c r="AL1955" s="283"/>
      <c r="AM1955" s="282"/>
      <c r="AN1955" s="282"/>
      <c r="AO1955" s="282"/>
      <c r="AP1955" s="282"/>
      <c r="AQ1955" s="282"/>
      <c r="AR1955" s="282"/>
      <c r="AT1955" s="283"/>
      <c r="AU1955" s="283"/>
      <c r="AV1955" s="283"/>
      <c r="AW1955" s="283"/>
      <c r="AY1955" s="283"/>
      <c r="AZ1955" s="282"/>
      <c r="BA1955" s="283"/>
      <c r="BB1955" s="282"/>
      <c r="BC1955" s="282"/>
      <c r="BD1955" s="282"/>
      <c r="BE1955" s="283"/>
      <c r="BG1955" s="282"/>
      <c r="BH1955" s="282"/>
      <c r="BI1955" s="282"/>
      <c r="BL1955" s="421"/>
      <c r="BM1955" s="424"/>
      <c r="BN1955" s="424"/>
      <c r="BO1955" s="424"/>
      <c r="BP1955" s="424"/>
      <c r="BQ1955" s="421"/>
      <c r="BR1955" s="421"/>
      <c r="BV1955" s="282"/>
      <c r="BW1955" s="283"/>
      <c r="BY1955" s="283"/>
      <c r="BZ1955" s="283"/>
      <c r="CA1955" s="283"/>
      <c r="CB1955" s="282"/>
      <c r="CC1955" s="282"/>
      <c r="CD1955" s="282"/>
      <c r="CE1955" s="282"/>
      <c r="CG1955" s="427"/>
      <c r="CH1955" s="402"/>
      <c r="CI1955" s="424"/>
      <c r="CJ1955" s="282"/>
      <c r="CK1955" s="282"/>
      <c r="CL1955" s="283"/>
      <c r="CM1955" s="283"/>
      <c r="CP1955" s="282"/>
      <c r="DC1955" s="282"/>
      <c r="DD1955" s="282"/>
      <c r="DE1955" s="282"/>
      <c r="DF1955" s="282"/>
      <c r="DG1955" s="282"/>
      <c r="DH1955" s="282"/>
      <c r="DI1955" s="282"/>
      <c r="DJ1955" s="282"/>
      <c r="EF1955" s="495" t="str">
        <f>""&amp;(MID(数据表!AZ1955,1,MIN(FIND({"(";"（"},数据表!AZ1955&amp;"(（",1)-1)))&amp;""</f>
        <v/>
      </c>
      <c r="EG1955" s="495" t="str">
        <f>""&amp;(MID(数据表!AZ1955,1,MIN(FIND({0;1;2;3;4;5;6;7;8;9},数据表!AZ1955&amp;"1234567890",1)-1)))&amp;""</f>
        <v/>
      </c>
    </row>
    <row r="1956" spans="2:137" s="310" customFormat="1" ht="12" customHeight="1">
      <c r="B1956" s="286"/>
      <c r="C1956" s="286"/>
      <c r="D1956" s="286"/>
      <c r="E1956" s="479"/>
      <c r="F1956" s="282"/>
      <c r="G1956" s="283"/>
      <c r="H1956" s="421"/>
      <c r="I1956" s="421"/>
      <c r="J1956" s="283"/>
      <c r="K1956" s="421"/>
      <c r="L1956" s="282"/>
      <c r="N1956" s="282"/>
      <c r="S1956" s="282"/>
      <c r="T1956" s="283"/>
      <c r="U1956" s="283"/>
      <c r="V1956" s="283"/>
      <c r="W1956" s="283"/>
      <c r="X1956" s="283"/>
      <c r="Y1956" s="282"/>
      <c r="Z1956" s="282"/>
      <c r="AA1956" s="283"/>
      <c r="AB1956" s="282"/>
      <c r="AC1956" s="282"/>
      <c r="AD1956" s="282"/>
      <c r="AE1956" s="282"/>
      <c r="AF1956" s="283"/>
      <c r="AG1956" s="402"/>
      <c r="AH1956" s="283"/>
      <c r="AI1956" s="283"/>
      <c r="AJ1956" s="283"/>
      <c r="AK1956" s="283"/>
      <c r="AL1956" s="283"/>
      <c r="AM1956" s="282"/>
      <c r="AN1956" s="282"/>
      <c r="AO1956" s="282"/>
      <c r="AP1956" s="282"/>
      <c r="AQ1956" s="282"/>
      <c r="AR1956" s="282"/>
      <c r="AT1956" s="283"/>
      <c r="AU1956" s="283"/>
      <c r="AV1956" s="283"/>
      <c r="AW1956" s="283"/>
      <c r="AY1956" s="283"/>
      <c r="AZ1956" s="282"/>
      <c r="BA1956" s="283"/>
      <c r="BB1956" s="282"/>
      <c r="BC1956" s="282"/>
      <c r="BD1956" s="282"/>
      <c r="BE1956" s="283"/>
      <c r="BG1956" s="282"/>
      <c r="BH1956" s="282"/>
      <c r="BI1956" s="282"/>
      <c r="BL1956" s="421"/>
      <c r="BM1956" s="424"/>
      <c r="BN1956" s="424"/>
      <c r="BO1956" s="424"/>
      <c r="BP1956" s="424"/>
      <c r="BQ1956" s="421"/>
      <c r="BR1956" s="421"/>
      <c r="BV1956" s="282"/>
      <c r="BW1956" s="283"/>
      <c r="BY1956" s="283"/>
      <c r="BZ1956" s="283"/>
      <c r="CA1956" s="283"/>
      <c r="CB1956" s="282"/>
      <c r="CC1956" s="282"/>
      <c r="CD1956" s="282"/>
      <c r="CE1956" s="282"/>
      <c r="CG1956" s="427"/>
      <c r="CH1956" s="402"/>
      <c r="CI1956" s="424"/>
      <c r="CJ1956" s="282"/>
      <c r="CK1956" s="282"/>
      <c r="CL1956" s="283"/>
      <c r="CM1956" s="283"/>
      <c r="CP1956" s="282"/>
      <c r="DC1956" s="282"/>
      <c r="DD1956" s="282"/>
      <c r="DE1956" s="282"/>
      <c r="DF1956" s="282"/>
      <c r="DG1956" s="282"/>
      <c r="DH1956" s="282"/>
      <c r="DI1956" s="282"/>
      <c r="DJ1956" s="282"/>
      <c r="EF1956" s="495" t="str">
        <f>""&amp;(MID(数据表!AZ1956,1,MIN(FIND({"(";"（"},数据表!AZ1956&amp;"(（",1)-1)))&amp;""</f>
        <v/>
      </c>
      <c r="EG1956" s="495" t="str">
        <f>""&amp;(MID(数据表!AZ1956,1,MIN(FIND({0;1;2;3;4;5;6;7;8;9},数据表!AZ1956&amp;"1234567890",1)-1)))&amp;""</f>
        <v/>
      </c>
    </row>
    <row r="1957" spans="2:137" s="310" customFormat="1" ht="12" customHeight="1">
      <c r="B1957" s="286"/>
      <c r="C1957" s="286"/>
      <c r="D1957" s="286"/>
      <c r="E1957" s="479"/>
      <c r="F1957" s="282"/>
      <c r="G1957" s="283"/>
      <c r="H1957" s="421"/>
      <c r="I1957" s="421"/>
      <c r="J1957" s="283"/>
      <c r="K1957" s="421"/>
      <c r="L1957" s="282"/>
      <c r="N1957" s="282"/>
      <c r="S1957" s="282"/>
      <c r="T1957" s="283"/>
      <c r="U1957" s="283"/>
      <c r="V1957" s="283"/>
      <c r="W1957" s="283"/>
      <c r="X1957" s="283"/>
      <c r="Y1957" s="282"/>
      <c r="Z1957" s="282"/>
      <c r="AA1957" s="283"/>
      <c r="AB1957" s="282"/>
      <c r="AC1957" s="282"/>
      <c r="AD1957" s="282"/>
      <c r="AE1957" s="282"/>
      <c r="AF1957" s="283"/>
      <c r="AG1957" s="402"/>
      <c r="AH1957" s="283"/>
      <c r="AI1957" s="283"/>
      <c r="AJ1957" s="283"/>
      <c r="AK1957" s="283"/>
      <c r="AL1957" s="283"/>
      <c r="AM1957" s="282"/>
      <c r="AN1957" s="282"/>
      <c r="AO1957" s="282"/>
      <c r="AP1957" s="282"/>
      <c r="AQ1957" s="282"/>
      <c r="AR1957" s="282"/>
      <c r="AT1957" s="283"/>
      <c r="AU1957" s="283"/>
      <c r="AV1957" s="283"/>
      <c r="AW1957" s="283"/>
      <c r="AY1957" s="283"/>
      <c r="AZ1957" s="282"/>
      <c r="BA1957" s="283"/>
      <c r="BB1957" s="282"/>
      <c r="BC1957" s="282"/>
      <c r="BD1957" s="282"/>
      <c r="BE1957" s="283"/>
      <c r="BG1957" s="282"/>
      <c r="BH1957" s="282"/>
      <c r="BI1957" s="282"/>
      <c r="BL1957" s="421"/>
      <c r="BM1957" s="424"/>
      <c r="BN1957" s="424"/>
      <c r="BO1957" s="424"/>
      <c r="BP1957" s="424"/>
      <c r="BQ1957" s="421"/>
      <c r="BR1957" s="421"/>
      <c r="BV1957" s="282"/>
      <c r="BW1957" s="283"/>
      <c r="BY1957" s="283"/>
      <c r="BZ1957" s="283"/>
      <c r="CA1957" s="283"/>
      <c r="CB1957" s="282"/>
      <c r="CC1957" s="282"/>
      <c r="CD1957" s="282"/>
      <c r="CE1957" s="282"/>
      <c r="CG1957" s="427"/>
      <c r="CH1957" s="402"/>
      <c r="CI1957" s="424"/>
      <c r="CJ1957" s="282"/>
      <c r="CK1957" s="282"/>
      <c r="CL1957" s="283"/>
      <c r="CM1957" s="283"/>
      <c r="CP1957" s="282"/>
      <c r="DC1957" s="282"/>
      <c r="DD1957" s="282"/>
      <c r="DE1957" s="282"/>
      <c r="DF1957" s="282"/>
      <c r="DG1957" s="282"/>
      <c r="DH1957" s="282"/>
      <c r="DI1957" s="282"/>
      <c r="DJ1957" s="282"/>
      <c r="EF1957" s="495" t="str">
        <f>""&amp;(MID(数据表!AZ1957,1,MIN(FIND({"(";"（"},数据表!AZ1957&amp;"(（",1)-1)))&amp;""</f>
        <v/>
      </c>
      <c r="EG1957" s="495" t="str">
        <f>""&amp;(MID(数据表!AZ1957,1,MIN(FIND({0;1;2;3;4;5;6;7;8;9},数据表!AZ1957&amp;"1234567890",1)-1)))&amp;""</f>
        <v/>
      </c>
    </row>
    <row r="1958" spans="2:137" s="310" customFormat="1" ht="12" customHeight="1">
      <c r="B1958" s="286"/>
      <c r="C1958" s="286"/>
      <c r="D1958" s="286"/>
      <c r="E1958" s="479"/>
      <c r="F1958" s="282"/>
      <c r="G1958" s="283"/>
      <c r="H1958" s="421"/>
      <c r="I1958" s="421"/>
      <c r="J1958" s="283"/>
      <c r="K1958" s="421"/>
      <c r="L1958" s="282"/>
      <c r="N1958" s="282"/>
      <c r="S1958" s="282"/>
      <c r="T1958" s="283"/>
      <c r="U1958" s="283"/>
      <c r="V1958" s="283"/>
      <c r="W1958" s="283"/>
      <c r="X1958" s="283"/>
      <c r="Y1958" s="282"/>
      <c r="Z1958" s="282"/>
      <c r="AA1958" s="283"/>
      <c r="AB1958" s="282"/>
      <c r="AC1958" s="282"/>
      <c r="AD1958" s="282"/>
      <c r="AE1958" s="282"/>
      <c r="AF1958" s="283"/>
      <c r="AG1958" s="402"/>
      <c r="AH1958" s="283"/>
      <c r="AI1958" s="283"/>
      <c r="AJ1958" s="283"/>
      <c r="AK1958" s="283"/>
      <c r="AL1958" s="283"/>
      <c r="AM1958" s="282"/>
      <c r="AN1958" s="282"/>
      <c r="AO1958" s="282"/>
      <c r="AP1958" s="282"/>
      <c r="AQ1958" s="282"/>
      <c r="AR1958" s="282"/>
      <c r="AT1958" s="283"/>
      <c r="AU1958" s="283"/>
      <c r="AV1958" s="283"/>
      <c r="AW1958" s="283"/>
      <c r="AY1958" s="283"/>
      <c r="AZ1958" s="282"/>
      <c r="BA1958" s="283"/>
      <c r="BB1958" s="282"/>
      <c r="BC1958" s="282"/>
      <c r="BD1958" s="282"/>
      <c r="BE1958" s="283"/>
      <c r="BG1958" s="282"/>
      <c r="BH1958" s="282"/>
      <c r="BI1958" s="282"/>
      <c r="BL1958" s="421"/>
      <c r="BM1958" s="424"/>
      <c r="BN1958" s="424"/>
      <c r="BO1958" s="424"/>
      <c r="BP1958" s="424"/>
      <c r="BQ1958" s="421"/>
      <c r="BR1958" s="421"/>
      <c r="BV1958" s="282"/>
      <c r="BW1958" s="283"/>
      <c r="BY1958" s="283"/>
      <c r="BZ1958" s="283"/>
      <c r="CA1958" s="283"/>
      <c r="CB1958" s="282"/>
      <c r="CC1958" s="282"/>
      <c r="CD1958" s="282"/>
      <c r="CE1958" s="282"/>
      <c r="CG1958" s="427"/>
      <c r="CH1958" s="402"/>
      <c r="CI1958" s="424"/>
      <c r="CJ1958" s="282"/>
      <c r="CK1958" s="282"/>
      <c r="CL1958" s="283"/>
      <c r="CM1958" s="283"/>
      <c r="CP1958" s="282"/>
      <c r="DC1958" s="282"/>
      <c r="DD1958" s="282"/>
      <c r="DE1958" s="282"/>
      <c r="DF1958" s="282"/>
      <c r="DG1958" s="282"/>
      <c r="DH1958" s="282"/>
      <c r="DI1958" s="282"/>
      <c r="DJ1958" s="282"/>
      <c r="EF1958" s="495" t="str">
        <f>""&amp;(MID(数据表!AZ1958,1,MIN(FIND({"(";"（"},数据表!AZ1958&amp;"(（",1)-1)))&amp;""</f>
        <v/>
      </c>
      <c r="EG1958" s="495" t="str">
        <f>""&amp;(MID(数据表!AZ1958,1,MIN(FIND({0;1;2;3;4;5;6;7;8;9},数据表!AZ1958&amp;"1234567890",1)-1)))&amp;""</f>
        <v/>
      </c>
    </row>
    <row r="1959" spans="2:137" s="310" customFormat="1" ht="12" customHeight="1">
      <c r="B1959" s="286"/>
      <c r="C1959" s="286"/>
      <c r="D1959" s="286"/>
      <c r="E1959" s="479"/>
      <c r="F1959" s="282"/>
      <c r="G1959" s="283"/>
      <c r="H1959" s="421"/>
      <c r="I1959" s="421"/>
      <c r="J1959" s="283"/>
      <c r="K1959" s="421"/>
      <c r="L1959" s="282"/>
      <c r="N1959" s="282"/>
      <c r="S1959" s="282"/>
      <c r="T1959" s="283"/>
      <c r="U1959" s="283"/>
      <c r="V1959" s="283"/>
      <c r="W1959" s="283"/>
      <c r="X1959" s="283"/>
      <c r="Y1959" s="282"/>
      <c r="Z1959" s="282"/>
      <c r="AA1959" s="283"/>
      <c r="AB1959" s="282"/>
      <c r="AC1959" s="282"/>
      <c r="AD1959" s="282"/>
      <c r="AE1959" s="282"/>
      <c r="AF1959" s="283"/>
      <c r="AG1959" s="402"/>
      <c r="AH1959" s="283"/>
      <c r="AI1959" s="283"/>
      <c r="AJ1959" s="283"/>
      <c r="AK1959" s="283"/>
      <c r="AL1959" s="283"/>
      <c r="AM1959" s="282"/>
      <c r="AN1959" s="282"/>
      <c r="AO1959" s="282"/>
      <c r="AP1959" s="282"/>
      <c r="AQ1959" s="282"/>
      <c r="AR1959" s="282"/>
      <c r="AT1959" s="283"/>
      <c r="AU1959" s="283"/>
      <c r="AV1959" s="283"/>
      <c r="AW1959" s="283"/>
      <c r="AY1959" s="283"/>
      <c r="AZ1959" s="282"/>
      <c r="BA1959" s="283"/>
      <c r="BB1959" s="282"/>
      <c r="BC1959" s="282"/>
      <c r="BD1959" s="282"/>
      <c r="BE1959" s="283"/>
      <c r="BG1959" s="282"/>
      <c r="BH1959" s="282"/>
      <c r="BI1959" s="282"/>
      <c r="BL1959" s="421"/>
      <c r="BM1959" s="424"/>
      <c r="BN1959" s="424"/>
      <c r="BO1959" s="424"/>
      <c r="BP1959" s="424"/>
      <c r="BQ1959" s="421"/>
      <c r="BR1959" s="421"/>
      <c r="BV1959" s="282"/>
      <c r="BW1959" s="283"/>
      <c r="BY1959" s="283"/>
      <c r="BZ1959" s="283"/>
      <c r="CA1959" s="283"/>
      <c r="CB1959" s="282"/>
      <c r="CC1959" s="282"/>
      <c r="CD1959" s="282"/>
      <c r="CE1959" s="282"/>
      <c r="CG1959" s="427"/>
      <c r="CH1959" s="402"/>
      <c r="CI1959" s="424"/>
      <c r="CJ1959" s="282"/>
      <c r="CK1959" s="282"/>
      <c r="CL1959" s="283"/>
      <c r="CM1959" s="283"/>
      <c r="CP1959" s="282"/>
      <c r="DC1959" s="282"/>
      <c r="DD1959" s="282"/>
      <c r="DE1959" s="282"/>
      <c r="DF1959" s="282"/>
      <c r="DG1959" s="282"/>
      <c r="DH1959" s="282"/>
      <c r="DI1959" s="282"/>
      <c r="DJ1959" s="282"/>
      <c r="EF1959" s="495" t="str">
        <f>""&amp;(MID(数据表!AZ1959,1,MIN(FIND({"(";"（"},数据表!AZ1959&amp;"(（",1)-1)))&amp;""</f>
        <v/>
      </c>
      <c r="EG1959" s="495" t="str">
        <f>""&amp;(MID(数据表!AZ1959,1,MIN(FIND({0;1;2;3;4;5;6;7;8;9},数据表!AZ1959&amp;"1234567890",1)-1)))&amp;""</f>
        <v/>
      </c>
    </row>
    <row r="1960" spans="2:137" s="310" customFormat="1" ht="12" customHeight="1">
      <c r="B1960" s="286"/>
      <c r="C1960" s="286"/>
      <c r="D1960" s="286"/>
      <c r="E1960" s="479"/>
      <c r="F1960" s="282"/>
      <c r="G1960" s="283"/>
      <c r="H1960" s="421"/>
      <c r="I1960" s="421"/>
      <c r="J1960" s="283"/>
      <c r="K1960" s="421"/>
      <c r="L1960" s="282"/>
      <c r="N1960" s="282"/>
      <c r="S1960" s="282"/>
      <c r="T1960" s="283"/>
      <c r="U1960" s="283"/>
      <c r="V1960" s="283"/>
      <c r="W1960" s="283"/>
      <c r="X1960" s="283"/>
      <c r="Y1960" s="282"/>
      <c r="Z1960" s="282"/>
      <c r="AA1960" s="283"/>
      <c r="AB1960" s="282"/>
      <c r="AC1960" s="282"/>
      <c r="AD1960" s="282"/>
      <c r="AE1960" s="282"/>
      <c r="AF1960" s="283"/>
      <c r="AG1960" s="402"/>
      <c r="AH1960" s="283"/>
      <c r="AI1960" s="283"/>
      <c r="AJ1960" s="283"/>
      <c r="AK1960" s="283"/>
      <c r="AL1960" s="283"/>
      <c r="AM1960" s="282"/>
      <c r="AN1960" s="282"/>
      <c r="AO1960" s="282"/>
      <c r="AP1960" s="282"/>
      <c r="AQ1960" s="282"/>
      <c r="AR1960" s="282"/>
      <c r="AT1960" s="283"/>
      <c r="AU1960" s="283"/>
      <c r="AV1960" s="283"/>
      <c r="AW1960" s="283"/>
      <c r="AY1960" s="283"/>
      <c r="AZ1960" s="282"/>
      <c r="BA1960" s="283"/>
      <c r="BB1960" s="282"/>
      <c r="BC1960" s="282"/>
      <c r="BD1960" s="282"/>
      <c r="BE1960" s="283"/>
      <c r="BG1960" s="282"/>
      <c r="BH1960" s="282"/>
      <c r="BI1960" s="282"/>
      <c r="BL1960" s="421"/>
      <c r="BM1960" s="424"/>
      <c r="BN1960" s="424"/>
      <c r="BO1960" s="424"/>
      <c r="BP1960" s="424"/>
      <c r="BQ1960" s="421"/>
      <c r="BR1960" s="421"/>
      <c r="BV1960" s="282"/>
      <c r="BW1960" s="283"/>
      <c r="BY1960" s="283"/>
      <c r="BZ1960" s="283"/>
      <c r="CA1960" s="283"/>
      <c r="CB1960" s="282"/>
      <c r="CC1960" s="282"/>
      <c r="CD1960" s="282"/>
      <c r="CE1960" s="282"/>
      <c r="CG1960" s="427"/>
      <c r="CH1960" s="402"/>
      <c r="CI1960" s="424"/>
      <c r="CJ1960" s="282"/>
      <c r="CK1960" s="282"/>
      <c r="CL1960" s="283"/>
      <c r="CM1960" s="283"/>
      <c r="CP1960" s="282"/>
      <c r="DC1960" s="282"/>
      <c r="DD1960" s="282"/>
      <c r="DE1960" s="282"/>
      <c r="DF1960" s="282"/>
      <c r="DG1960" s="282"/>
      <c r="DH1960" s="282"/>
      <c r="DI1960" s="282"/>
      <c r="DJ1960" s="282"/>
      <c r="EF1960" s="495" t="str">
        <f>""&amp;(MID(数据表!AZ1960,1,MIN(FIND({"(";"（"},数据表!AZ1960&amp;"(（",1)-1)))&amp;""</f>
        <v/>
      </c>
      <c r="EG1960" s="495" t="str">
        <f>""&amp;(MID(数据表!AZ1960,1,MIN(FIND({0;1;2;3;4;5;6;7;8;9},数据表!AZ1960&amp;"1234567890",1)-1)))&amp;""</f>
        <v/>
      </c>
    </row>
    <row r="1961" spans="2:137" s="310" customFormat="1" ht="12" customHeight="1">
      <c r="B1961" s="286"/>
      <c r="C1961" s="286"/>
      <c r="D1961" s="286"/>
      <c r="E1961" s="479"/>
      <c r="F1961" s="282"/>
      <c r="G1961" s="283"/>
      <c r="H1961" s="421"/>
      <c r="I1961" s="421"/>
      <c r="J1961" s="283"/>
      <c r="K1961" s="421"/>
      <c r="L1961" s="282"/>
      <c r="N1961" s="282"/>
      <c r="S1961" s="282"/>
      <c r="T1961" s="283"/>
      <c r="U1961" s="283"/>
      <c r="V1961" s="283"/>
      <c r="W1961" s="283"/>
      <c r="X1961" s="283"/>
      <c r="Y1961" s="282"/>
      <c r="Z1961" s="282"/>
      <c r="AA1961" s="283"/>
      <c r="AB1961" s="282"/>
      <c r="AC1961" s="282"/>
      <c r="AD1961" s="282"/>
      <c r="AE1961" s="282"/>
      <c r="AF1961" s="283"/>
      <c r="AG1961" s="402"/>
      <c r="AH1961" s="283"/>
      <c r="AI1961" s="283"/>
      <c r="AJ1961" s="283"/>
      <c r="AK1961" s="283"/>
      <c r="AL1961" s="283"/>
      <c r="AM1961" s="282"/>
      <c r="AN1961" s="282"/>
      <c r="AO1961" s="282"/>
      <c r="AP1961" s="282"/>
      <c r="AQ1961" s="282"/>
      <c r="AR1961" s="282"/>
      <c r="AT1961" s="283"/>
      <c r="AU1961" s="283"/>
      <c r="AV1961" s="283"/>
      <c r="AW1961" s="283"/>
      <c r="AY1961" s="283"/>
      <c r="AZ1961" s="282"/>
      <c r="BA1961" s="283"/>
      <c r="BB1961" s="282"/>
      <c r="BC1961" s="282"/>
      <c r="BD1961" s="282"/>
      <c r="BE1961" s="283"/>
      <c r="BG1961" s="282"/>
      <c r="BH1961" s="282"/>
      <c r="BI1961" s="282"/>
      <c r="BL1961" s="421"/>
      <c r="BM1961" s="424"/>
      <c r="BN1961" s="424"/>
      <c r="BO1961" s="424"/>
      <c r="BP1961" s="424"/>
      <c r="BQ1961" s="421"/>
      <c r="BR1961" s="421"/>
      <c r="BV1961" s="282"/>
      <c r="BW1961" s="283"/>
      <c r="BY1961" s="283"/>
      <c r="BZ1961" s="283"/>
      <c r="CA1961" s="283"/>
      <c r="CB1961" s="282"/>
      <c r="CC1961" s="282"/>
      <c r="CD1961" s="282"/>
      <c r="CE1961" s="282"/>
      <c r="CG1961" s="427"/>
      <c r="CH1961" s="402"/>
      <c r="CI1961" s="424"/>
      <c r="CJ1961" s="282"/>
      <c r="CK1961" s="282"/>
      <c r="CL1961" s="283"/>
      <c r="CM1961" s="283"/>
      <c r="CP1961" s="282"/>
      <c r="DC1961" s="282"/>
      <c r="DD1961" s="282"/>
      <c r="DE1961" s="282"/>
      <c r="DF1961" s="282"/>
      <c r="DG1961" s="282"/>
      <c r="DH1961" s="282"/>
      <c r="DI1961" s="282"/>
      <c r="DJ1961" s="282"/>
      <c r="EF1961" s="495" t="str">
        <f>""&amp;(MID(数据表!AZ1961,1,MIN(FIND({"(";"（"},数据表!AZ1961&amp;"(（",1)-1)))&amp;""</f>
        <v/>
      </c>
      <c r="EG1961" s="495" t="str">
        <f>""&amp;(MID(数据表!AZ1961,1,MIN(FIND({0;1;2;3;4;5;6;7;8;9},数据表!AZ1961&amp;"1234567890",1)-1)))&amp;""</f>
        <v/>
      </c>
    </row>
    <row r="1962" spans="2:137" s="310" customFormat="1" ht="12" customHeight="1">
      <c r="B1962" s="286"/>
      <c r="C1962" s="286"/>
      <c r="D1962" s="286"/>
      <c r="E1962" s="479"/>
      <c r="F1962" s="282"/>
      <c r="G1962" s="283"/>
      <c r="H1962" s="421"/>
      <c r="I1962" s="421"/>
      <c r="J1962" s="283"/>
      <c r="K1962" s="421"/>
      <c r="L1962" s="282"/>
      <c r="N1962" s="282"/>
      <c r="S1962" s="282"/>
      <c r="T1962" s="283"/>
      <c r="U1962" s="283"/>
      <c r="V1962" s="283"/>
      <c r="W1962" s="283"/>
      <c r="X1962" s="283"/>
      <c r="Y1962" s="282"/>
      <c r="Z1962" s="282"/>
      <c r="AA1962" s="283"/>
      <c r="AB1962" s="282"/>
      <c r="AC1962" s="282"/>
      <c r="AD1962" s="282"/>
      <c r="AE1962" s="282"/>
      <c r="AF1962" s="283"/>
      <c r="AG1962" s="402"/>
      <c r="AH1962" s="283"/>
      <c r="AI1962" s="283"/>
      <c r="AJ1962" s="283"/>
      <c r="AK1962" s="283"/>
      <c r="AL1962" s="283"/>
      <c r="AM1962" s="282"/>
      <c r="AN1962" s="282"/>
      <c r="AO1962" s="282"/>
      <c r="AP1962" s="282"/>
      <c r="AQ1962" s="282"/>
      <c r="AR1962" s="282"/>
      <c r="AT1962" s="283"/>
      <c r="AU1962" s="283"/>
      <c r="AV1962" s="283"/>
      <c r="AW1962" s="283"/>
      <c r="AY1962" s="283"/>
      <c r="AZ1962" s="282"/>
      <c r="BA1962" s="283"/>
      <c r="BB1962" s="282"/>
      <c r="BC1962" s="282"/>
      <c r="BD1962" s="282"/>
      <c r="BE1962" s="283"/>
      <c r="BG1962" s="282"/>
      <c r="BH1962" s="282"/>
      <c r="BI1962" s="282"/>
      <c r="BL1962" s="421"/>
      <c r="BM1962" s="424"/>
      <c r="BN1962" s="424"/>
      <c r="BO1962" s="424"/>
      <c r="BP1962" s="424"/>
      <c r="BQ1962" s="421"/>
      <c r="BR1962" s="421"/>
      <c r="BV1962" s="282"/>
      <c r="BW1962" s="283"/>
      <c r="BY1962" s="283"/>
      <c r="BZ1962" s="283"/>
      <c r="CA1962" s="283"/>
      <c r="CB1962" s="282"/>
      <c r="CC1962" s="282"/>
      <c r="CD1962" s="282"/>
      <c r="CE1962" s="282"/>
      <c r="CG1962" s="427"/>
      <c r="CH1962" s="402"/>
      <c r="CI1962" s="424"/>
      <c r="CJ1962" s="282"/>
      <c r="CK1962" s="282"/>
      <c r="CL1962" s="283"/>
      <c r="CM1962" s="283"/>
      <c r="CP1962" s="282"/>
      <c r="DC1962" s="282"/>
      <c r="DD1962" s="282"/>
      <c r="DE1962" s="282"/>
      <c r="DF1962" s="282"/>
      <c r="DG1962" s="282"/>
      <c r="DH1962" s="282"/>
      <c r="DI1962" s="282"/>
      <c r="DJ1962" s="282"/>
      <c r="EF1962" s="495" t="str">
        <f>""&amp;(MID(数据表!AZ1962,1,MIN(FIND({"(";"（"},数据表!AZ1962&amp;"(（",1)-1)))&amp;""</f>
        <v/>
      </c>
      <c r="EG1962" s="495" t="str">
        <f>""&amp;(MID(数据表!AZ1962,1,MIN(FIND({0;1;2;3;4;5;6;7;8;9},数据表!AZ1962&amp;"1234567890",1)-1)))&amp;""</f>
        <v/>
      </c>
    </row>
    <row r="1963" spans="2:137" s="310" customFormat="1" ht="12" customHeight="1">
      <c r="B1963" s="286"/>
      <c r="C1963" s="286"/>
      <c r="D1963" s="286"/>
      <c r="E1963" s="479"/>
      <c r="F1963" s="282"/>
      <c r="G1963" s="283"/>
      <c r="H1963" s="421"/>
      <c r="I1963" s="421"/>
      <c r="J1963" s="283"/>
      <c r="K1963" s="421"/>
      <c r="L1963" s="282"/>
      <c r="N1963" s="282"/>
      <c r="S1963" s="282"/>
      <c r="T1963" s="283"/>
      <c r="U1963" s="283"/>
      <c r="V1963" s="283"/>
      <c r="W1963" s="283"/>
      <c r="X1963" s="283"/>
      <c r="Y1963" s="282"/>
      <c r="Z1963" s="282"/>
      <c r="AA1963" s="283"/>
      <c r="AB1963" s="282"/>
      <c r="AC1963" s="282"/>
      <c r="AD1963" s="282"/>
      <c r="AE1963" s="282"/>
      <c r="AF1963" s="283"/>
      <c r="AG1963" s="402"/>
      <c r="AH1963" s="283"/>
      <c r="AI1963" s="283"/>
      <c r="AJ1963" s="283"/>
      <c r="AK1963" s="283"/>
      <c r="AL1963" s="283"/>
      <c r="AM1963" s="282"/>
      <c r="AN1963" s="282"/>
      <c r="AO1963" s="282"/>
      <c r="AP1963" s="282"/>
      <c r="AQ1963" s="282"/>
      <c r="AR1963" s="282"/>
      <c r="AT1963" s="283"/>
      <c r="AU1963" s="283"/>
      <c r="AV1963" s="283"/>
      <c r="AW1963" s="283"/>
      <c r="AY1963" s="283"/>
      <c r="AZ1963" s="282"/>
      <c r="BA1963" s="283"/>
      <c r="BB1963" s="282"/>
      <c r="BC1963" s="282"/>
      <c r="BD1963" s="282"/>
      <c r="BE1963" s="283"/>
      <c r="BG1963" s="282"/>
      <c r="BH1963" s="282"/>
      <c r="BI1963" s="282"/>
      <c r="BL1963" s="421"/>
      <c r="BM1963" s="424"/>
      <c r="BN1963" s="424"/>
      <c r="BO1963" s="424"/>
      <c r="BP1963" s="424"/>
      <c r="BQ1963" s="421"/>
      <c r="BR1963" s="421"/>
      <c r="BV1963" s="282"/>
      <c r="BW1963" s="283"/>
      <c r="BY1963" s="283"/>
      <c r="BZ1963" s="283"/>
      <c r="CA1963" s="283"/>
      <c r="CB1963" s="282"/>
      <c r="CC1963" s="282"/>
      <c r="CD1963" s="282"/>
      <c r="CE1963" s="282"/>
      <c r="CG1963" s="427"/>
      <c r="CH1963" s="402"/>
      <c r="CI1963" s="424"/>
      <c r="CJ1963" s="282"/>
      <c r="CK1963" s="282"/>
      <c r="CL1963" s="283"/>
      <c r="CM1963" s="283"/>
      <c r="CP1963" s="282"/>
      <c r="DC1963" s="282"/>
      <c r="DD1963" s="282"/>
      <c r="DE1963" s="282"/>
      <c r="DF1963" s="282"/>
      <c r="DG1963" s="282"/>
      <c r="DH1963" s="282"/>
      <c r="DI1963" s="282"/>
      <c r="DJ1963" s="282"/>
      <c r="EF1963" s="495" t="str">
        <f>""&amp;(MID(数据表!AZ1963,1,MIN(FIND({"(";"（"},数据表!AZ1963&amp;"(（",1)-1)))&amp;""</f>
        <v/>
      </c>
      <c r="EG1963" s="495" t="str">
        <f>""&amp;(MID(数据表!AZ1963,1,MIN(FIND({0;1;2;3;4;5;6;7;8;9},数据表!AZ1963&amp;"1234567890",1)-1)))&amp;""</f>
        <v/>
      </c>
    </row>
    <row r="1964" spans="2:137" s="310" customFormat="1" ht="12" customHeight="1">
      <c r="B1964" s="286"/>
      <c r="C1964" s="286"/>
      <c r="D1964" s="286"/>
      <c r="E1964" s="479"/>
      <c r="F1964" s="282"/>
      <c r="G1964" s="283"/>
      <c r="H1964" s="421"/>
      <c r="I1964" s="421"/>
      <c r="J1964" s="283"/>
      <c r="K1964" s="421"/>
      <c r="L1964" s="282"/>
      <c r="N1964" s="282"/>
      <c r="S1964" s="282"/>
      <c r="T1964" s="283"/>
      <c r="U1964" s="283"/>
      <c r="V1964" s="283"/>
      <c r="W1964" s="283"/>
      <c r="X1964" s="283"/>
      <c r="Y1964" s="282"/>
      <c r="Z1964" s="282"/>
      <c r="AA1964" s="283"/>
      <c r="AB1964" s="282"/>
      <c r="AC1964" s="282"/>
      <c r="AD1964" s="282"/>
      <c r="AE1964" s="282"/>
      <c r="AF1964" s="283"/>
      <c r="AG1964" s="402"/>
      <c r="AH1964" s="283"/>
      <c r="AI1964" s="283"/>
      <c r="AJ1964" s="283"/>
      <c r="AK1964" s="283"/>
      <c r="AL1964" s="283"/>
      <c r="AM1964" s="282"/>
      <c r="AN1964" s="282"/>
      <c r="AO1964" s="282"/>
      <c r="AP1964" s="282"/>
      <c r="AQ1964" s="282"/>
      <c r="AR1964" s="282"/>
      <c r="AT1964" s="283"/>
      <c r="AU1964" s="283"/>
      <c r="AV1964" s="283"/>
      <c r="AW1964" s="283"/>
      <c r="AY1964" s="283"/>
      <c r="AZ1964" s="282"/>
      <c r="BA1964" s="283"/>
      <c r="BB1964" s="282"/>
      <c r="BC1964" s="282"/>
      <c r="BD1964" s="282"/>
      <c r="BE1964" s="283"/>
      <c r="BG1964" s="282"/>
      <c r="BH1964" s="282"/>
      <c r="BI1964" s="282"/>
      <c r="BL1964" s="421"/>
      <c r="BM1964" s="424"/>
      <c r="BN1964" s="424"/>
      <c r="BO1964" s="424"/>
      <c r="BP1964" s="424"/>
      <c r="BQ1964" s="421"/>
      <c r="BR1964" s="421"/>
      <c r="BV1964" s="282"/>
      <c r="BW1964" s="283"/>
      <c r="BY1964" s="283"/>
      <c r="BZ1964" s="283"/>
      <c r="CA1964" s="283"/>
      <c r="CB1964" s="282"/>
      <c r="CC1964" s="282"/>
      <c r="CD1964" s="282"/>
      <c r="CE1964" s="282"/>
      <c r="CG1964" s="427"/>
      <c r="CH1964" s="402"/>
      <c r="CI1964" s="424"/>
      <c r="CJ1964" s="282"/>
      <c r="CK1964" s="282"/>
      <c r="CL1964" s="283"/>
      <c r="CM1964" s="283"/>
      <c r="CP1964" s="282"/>
      <c r="DC1964" s="282"/>
      <c r="DD1964" s="282"/>
      <c r="DE1964" s="282"/>
      <c r="DF1964" s="282"/>
      <c r="DG1964" s="282"/>
      <c r="DH1964" s="282"/>
      <c r="DI1964" s="282"/>
      <c r="DJ1964" s="282"/>
      <c r="EF1964" s="495" t="str">
        <f>""&amp;(MID(数据表!AZ1964,1,MIN(FIND({"(";"（"},数据表!AZ1964&amp;"(（",1)-1)))&amp;""</f>
        <v/>
      </c>
      <c r="EG1964" s="495" t="str">
        <f>""&amp;(MID(数据表!AZ1964,1,MIN(FIND({0;1;2;3;4;5;6;7;8;9},数据表!AZ1964&amp;"1234567890",1)-1)))&amp;""</f>
        <v/>
      </c>
    </row>
    <row r="1965" spans="2:137" s="310" customFormat="1" ht="12" customHeight="1">
      <c r="B1965" s="286"/>
      <c r="C1965" s="286"/>
      <c r="D1965" s="286"/>
      <c r="E1965" s="479"/>
      <c r="F1965" s="282"/>
      <c r="G1965" s="283"/>
      <c r="H1965" s="421"/>
      <c r="I1965" s="421"/>
      <c r="J1965" s="283"/>
      <c r="K1965" s="421"/>
      <c r="L1965" s="282"/>
      <c r="N1965" s="282"/>
      <c r="S1965" s="282"/>
      <c r="T1965" s="283"/>
      <c r="U1965" s="283"/>
      <c r="V1965" s="283"/>
      <c r="W1965" s="283"/>
      <c r="X1965" s="283"/>
      <c r="Y1965" s="282"/>
      <c r="Z1965" s="282"/>
      <c r="AA1965" s="283"/>
      <c r="AB1965" s="282"/>
      <c r="AC1965" s="282"/>
      <c r="AD1965" s="282"/>
      <c r="AE1965" s="282"/>
      <c r="AF1965" s="283"/>
      <c r="AG1965" s="402"/>
      <c r="AH1965" s="283"/>
      <c r="AI1965" s="283"/>
      <c r="AJ1965" s="283"/>
      <c r="AK1965" s="283"/>
      <c r="AL1965" s="283"/>
      <c r="AM1965" s="282"/>
      <c r="AN1965" s="282"/>
      <c r="AO1965" s="282"/>
      <c r="AP1965" s="282"/>
      <c r="AQ1965" s="282"/>
      <c r="AR1965" s="282"/>
      <c r="AT1965" s="283"/>
      <c r="AU1965" s="283"/>
      <c r="AV1965" s="283"/>
      <c r="AW1965" s="283"/>
      <c r="AY1965" s="283"/>
      <c r="AZ1965" s="282"/>
      <c r="BA1965" s="283"/>
      <c r="BB1965" s="282"/>
      <c r="BC1965" s="282"/>
      <c r="BD1965" s="282"/>
      <c r="BE1965" s="283"/>
      <c r="BG1965" s="282"/>
      <c r="BH1965" s="282"/>
      <c r="BI1965" s="282"/>
      <c r="BL1965" s="421"/>
      <c r="BM1965" s="424"/>
      <c r="BN1965" s="424"/>
      <c r="BO1965" s="424"/>
      <c r="BP1965" s="424"/>
      <c r="BQ1965" s="421"/>
      <c r="BR1965" s="421"/>
      <c r="BV1965" s="282"/>
      <c r="BW1965" s="283"/>
      <c r="BY1965" s="283"/>
      <c r="BZ1965" s="283"/>
      <c r="CA1965" s="283"/>
      <c r="CB1965" s="282"/>
      <c r="CC1965" s="282"/>
      <c r="CD1965" s="282"/>
      <c r="CE1965" s="282"/>
      <c r="CG1965" s="427"/>
      <c r="CH1965" s="402"/>
      <c r="CI1965" s="424"/>
      <c r="CJ1965" s="282"/>
      <c r="CK1965" s="282"/>
      <c r="CL1965" s="283"/>
      <c r="CM1965" s="283"/>
      <c r="CP1965" s="282"/>
      <c r="DC1965" s="282"/>
      <c r="DD1965" s="282"/>
      <c r="DE1965" s="282"/>
      <c r="DF1965" s="282"/>
      <c r="DG1965" s="282"/>
      <c r="DH1965" s="282"/>
      <c r="DI1965" s="282"/>
      <c r="DJ1965" s="282"/>
      <c r="EF1965" s="495" t="str">
        <f>""&amp;(MID(数据表!AZ1965,1,MIN(FIND({"(";"（"},数据表!AZ1965&amp;"(（",1)-1)))&amp;""</f>
        <v/>
      </c>
      <c r="EG1965" s="495" t="str">
        <f>""&amp;(MID(数据表!AZ1965,1,MIN(FIND({0;1;2;3;4;5;6;7;8;9},数据表!AZ1965&amp;"1234567890",1)-1)))&amp;""</f>
        <v/>
      </c>
    </row>
    <row r="1966" spans="2:137" s="310" customFormat="1" ht="12" customHeight="1">
      <c r="B1966" s="286"/>
      <c r="C1966" s="286"/>
      <c r="D1966" s="286"/>
      <c r="E1966" s="479"/>
      <c r="F1966" s="282"/>
      <c r="G1966" s="283"/>
      <c r="H1966" s="421"/>
      <c r="I1966" s="421"/>
      <c r="J1966" s="283"/>
      <c r="K1966" s="421"/>
      <c r="L1966" s="282"/>
      <c r="N1966" s="282"/>
      <c r="S1966" s="282"/>
      <c r="T1966" s="283"/>
      <c r="U1966" s="283"/>
      <c r="V1966" s="283"/>
      <c r="W1966" s="283"/>
      <c r="X1966" s="283"/>
      <c r="Y1966" s="282"/>
      <c r="Z1966" s="282"/>
      <c r="AA1966" s="283"/>
      <c r="AB1966" s="282"/>
      <c r="AC1966" s="282"/>
      <c r="AD1966" s="282"/>
      <c r="AE1966" s="282"/>
      <c r="AF1966" s="283"/>
      <c r="AG1966" s="402"/>
      <c r="AH1966" s="283"/>
      <c r="AI1966" s="283"/>
      <c r="AJ1966" s="283"/>
      <c r="AK1966" s="283"/>
      <c r="AL1966" s="283"/>
      <c r="AM1966" s="282"/>
      <c r="AN1966" s="282"/>
      <c r="AO1966" s="282"/>
      <c r="AP1966" s="282"/>
      <c r="AQ1966" s="282"/>
      <c r="AR1966" s="282"/>
      <c r="AT1966" s="283"/>
      <c r="AU1966" s="283"/>
      <c r="AV1966" s="283"/>
      <c r="AW1966" s="283"/>
      <c r="AY1966" s="283"/>
      <c r="AZ1966" s="282"/>
      <c r="BA1966" s="283"/>
      <c r="BB1966" s="282"/>
      <c r="BC1966" s="282"/>
      <c r="BD1966" s="282"/>
      <c r="BE1966" s="283"/>
      <c r="BG1966" s="282"/>
      <c r="BH1966" s="282"/>
      <c r="BI1966" s="282"/>
      <c r="BL1966" s="421"/>
      <c r="BM1966" s="424"/>
      <c r="BN1966" s="424"/>
      <c r="BO1966" s="424"/>
      <c r="BP1966" s="424"/>
      <c r="BQ1966" s="421"/>
      <c r="BR1966" s="421"/>
      <c r="BV1966" s="282"/>
      <c r="BW1966" s="283"/>
      <c r="BY1966" s="283"/>
      <c r="BZ1966" s="283"/>
      <c r="CA1966" s="283"/>
      <c r="CB1966" s="282"/>
      <c r="CC1966" s="282"/>
      <c r="CD1966" s="282"/>
      <c r="CE1966" s="282"/>
      <c r="CG1966" s="427"/>
      <c r="CH1966" s="402"/>
      <c r="CI1966" s="424"/>
      <c r="CJ1966" s="282"/>
      <c r="CK1966" s="282"/>
      <c r="CL1966" s="283"/>
      <c r="CM1966" s="283"/>
      <c r="CP1966" s="282"/>
      <c r="DC1966" s="282"/>
      <c r="DD1966" s="282"/>
      <c r="DE1966" s="282"/>
      <c r="DF1966" s="282"/>
      <c r="DG1966" s="282"/>
      <c r="DH1966" s="282"/>
      <c r="DI1966" s="282"/>
      <c r="DJ1966" s="282"/>
      <c r="EF1966" s="495" t="str">
        <f>""&amp;(MID(数据表!AZ1966,1,MIN(FIND({"(";"（"},数据表!AZ1966&amp;"(（",1)-1)))&amp;""</f>
        <v/>
      </c>
      <c r="EG1966" s="495" t="str">
        <f>""&amp;(MID(数据表!AZ1966,1,MIN(FIND({0;1;2;3;4;5;6;7;8;9},数据表!AZ1966&amp;"1234567890",1)-1)))&amp;""</f>
        <v/>
      </c>
    </row>
    <row r="1967" spans="2:137" s="310" customFormat="1" ht="12" customHeight="1">
      <c r="B1967" s="286"/>
      <c r="C1967" s="286"/>
      <c r="D1967" s="286"/>
      <c r="E1967" s="479"/>
      <c r="F1967" s="282"/>
      <c r="G1967" s="283"/>
      <c r="H1967" s="421"/>
      <c r="I1967" s="421"/>
      <c r="J1967" s="283"/>
      <c r="K1967" s="421"/>
      <c r="L1967" s="282"/>
      <c r="N1967" s="282"/>
      <c r="S1967" s="282"/>
      <c r="T1967" s="283"/>
      <c r="U1967" s="283"/>
      <c r="V1967" s="283"/>
      <c r="W1967" s="283"/>
      <c r="X1967" s="283"/>
      <c r="Y1967" s="282"/>
      <c r="Z1967" s="282"/>
      <c r="AA1967" s="283"/>
      <c r="AB1967" s="282"/>
      <c r="AC1967" s="282"/>
      <c r="AD1967" s="282"/>
      <c r="AE1967" s="282"/>
      <c r="AF1967" s="283"/>
      <c r="AG1967" s="402"/>
      <c r="AH1967" s="283"/>
      <c r="AI1967" s="283"/>
      <c r="AJ1967" s="283"/>
      <c r="AK1967" s="283"/>
      <c r="AL1967" s="283"/>
      <c r="AM1967" s="282"/>
      <c r="AN1967" s="282"/>
      <c r="AO1967" s="282"/>
      <c r="AP1967" s="282"/>
      <c r="AQ1967" s="282"/>
      <c r="AR1967" s="282"/>
      <c r="AT1967" s="283"/>
      <c r="AU1967" s="283"/>
      <c r="AV1967" s="283"/>
      <c r="AW1967" s="283"/>
      <c r="AY1967" s="283"/>
      <c r="AZ1967" s="282"/>
      <c r="BA1967" s="283"/>
      <c r="BB1967" s="282"/>
      <c r="BC1967" s="282"/>
      <c r="BD1967" s="282"/>
      <c r="BE1967" s="283"/>
      <c r="BG1967" s="282"/>
      <c r="BH1967" s="282"/>
      <c r="BI1967" s="282"/>
      <c r="BL1967" s="421"/>
      <c r="BM1967" s="424"/>
      <c r="BN1967" s="424"/>
      <c r="BO1967" s="424"/>
      <c r="BP1967" s="424"/>
      <c r="BQ1967" s="421"/>
      <c r="BR1967" s="421"/>
      <c r="BV1967" s="282"/>
      <c r="BW1967" s="283"/>
      <c r="BY1967" s="283"/>
      <c r="BZ1967" s="283"/>
      <c r="CA1967" s="283"/>
      <c r="CB1967" s="282"/>
      <c r="CC1967" s="282"/>
      <c r="CD1967" s="282"/>
      <c r="CE1967" s="282"/>
      <c r="CG1967" s="427"/>
      <c r="CH1967" s="402"/>
      <c r="CI1967" s="424"/>
      <c r="CJ1967" s="282"/>
      <c r="CK1967" s="282"/>
      <c r="CL1967" s="283"/>
      <c r="CM1967" s="283"/>
      <c r="CP1967" s="282"/>
      <c r="DC1967" s="282"/>
      <c r="DD1967" s="282"/>
      <c r="DE1967" s="282"/>
      <c r="DF1967" s="282"/>
      <c r="DG1967" s="282"/>
      <c r="DH1967" s="282"/>
      <c r="DI1967" s="282"/>
      <c r="DJ1967" s="282"/>
      <c r="EF1967" s="495" t="str">
        <f>""&amp;(MID(数据表!AZ1967,1,MIN(FIND({"(";"（"},数据表!AZ1967&amp;"(（",1)-1)))&amp;""</f>
        <v/>
      </c>
      <c r="EG1967" s="495" t="str">
        <f>""&amp;(MID(数据表!AZ1967,1,MIN(FIND({0;1;2;3;4;5;6;7;8;9},数据表!AZ1967&amp;"1234567890",1)-1)))&amp;""</f>
        <v/>
      </c>
    </row>
    <row r="1968" spans="2:137" s="310" customFormat="1" ht="12" customHeight="1">
      <c r="B1968" s="286"/>
      <c r="C1968" s="286"/>
      <c r="D1968" s="286"/>
      <c r="E1968" s="479"/>
      <c r="F1968" s="282"/>
      <c r="G1968" s="283"/>
      <c r="H1968" s="421"/>
      <c r="I1968" s="421"/>
      <c r="J1968" s="283"/>
      <c r="K1968" s="421"/>
      <c r="L1968" s="282"/>
      <c r="N1968" s="282"/>
      <c r="S1968" s="282"/>
      <c r="T1968" s="283"/>
      <c r="U1968" s="283"/>
      <c r="V1968" s="283"/>
      <c r="W1968" s="283"/>
      <c r="X1968" s="283"/>
      <c r="Y1968" s="282"/>
      <c r="Z1968" s="282"/>
      <c r="AA1968" s="283"/>
      <c r="AB1968" s="282"/>
      <c r="AC1968" s="282"/>
      <c r="AD1968" s="282"/>
      <c r="AE1968" s="282"/>
      <c r="AF1968" s="283"/>
      <c r="AG1968" s="402"/>
      <c r="AH1968" s="283"/>
      <c r="AI1968" s="283"/>
      <c r="AJ1968" s="283"/>
      <c r="AK1968" s="283"/>
      <c r="AL1968" s="283"/>
      <c r="AM1968" s="282"/>
      <c r="AN1968" s="282"/>
      <c r="AO1968" s="282"/>
      <c r="AP1968" s="282"/>
      <c r="AQ1968" s="282"/>
      <c r="AR1968" s="282"/>
      <c r="AT1968" s="283"/>
      <c r="AU1968" s="283"/>
      <c r="AV1968" s="283"/>
      <c r="AW1968" s="283"/>
      <c r="AY1968" s="283"/>
      <c r="AZ1968" s="282"/>
      <c r="BA1968" s="283"/>
      <c r="BB1968" s="282"/>
      <c r="BC1968" s="282"/>
      <c r="BD1968" s="282"/>
      <c r="BE1968" s="283"/>
      <c r="BG1968" s="282"/>
      <c r="BH1968" s="282"/>
      <c r="BI1968" s="282"/>
      <c r="BL1968" s="421"/>
      <c r="BM1968" s="424"/>
      <c r="BN1968" s="424"/>
      <c r="BO1968" s="424"/>
      <c r="BP1968" s="424"/>
      <c r="BQ1968" s="421"/>
      <c r="BR1968" s="421"/>
      <c r="BV1968" s="282"/>
      <c r="BW1968" s="283"/>
      <c r="BY1968" s="283"/>
      <c r="BZ1968" s="283"/>
      <c r="CA1968" s="283"/>
      <c r="CB1968" s="282"/>
      <c r="CC1968" s="282"/>
      <c r="CD1968" s="282"/>
      <c r="CE1968" s="282"/>
      <c r="CG1968" s="427"/>
      <c r="CH1968" s="402"/>
      <c r="CI1968" s="424"/>
      <c r="CJ1968" s="282"/>
      <c r="CK1968" s="282"/>
      <c r="CL1968" s="283"/>
      <c r="CM1968" s="283"/>
      <c r="CP1968" s="282"/>
      <c r="DC1968" s="282"/>
      <c r="DD1968" s="282"/>
      <c r="DE1968" s="282"/>
      <c r="DF1968" s="282"/>
      <c r="DG1968" s="282"/>
      <c r="DH1968" s="282"/>
      <c r="DI1968" s="282"/>
      <c r="DJ1968" s="282"/>
      <c r="EF1968" s="495" t="str">
        <f>""&amp;(MID(数据表!AZ1968,1,MIN(FIND({"(";"（"},数据表!AZ1968&amp;"(（",1)-1)))&amp;""</f>
        <v/>
      </c>
      <c r="EG1968" s="495" t="str">
        <f>""&amp;(MID(数据表!AZ1968,1,MIN(FIND({0;1;2;3;4;5;6;7;8;9},数据表!AZ1968&amp;"1234567890",1)-1)))&amp;""</f>
        <v/>
      </c>
    </row>
    <row r="1969" spans="2:137" s="310" customFormat="1" ht="12" customHeight="1">
      <c r="B1969" s="286"/>
      <c r="C1969" s="286"/>
      <c r="D1969" s="286"/>
      <c r="E1969" s="479"/>
      <c r="F1969" s="282"/>
      <c r="G1969" s="283"/>
      <c r="H1969" s="421"/>
      <c r="I1969" s="421"/>
      <c r="J1969" s="283"/>
      <c r="K1969" s="421"/>
      <c r="L1969" s="282"/>
      <c r="N1969" s="282"/>
      <c r="S1969" s="282"/>
      <c r="T1969" s="283"/>
      <c r="U1969" s="283"/>
      <c r="V1969" s="283"/>
      <c r="W1969" s="283"/>
      <c r="X1969" s="283"/>
      <c r="Y1969" s="282"/>
      <c r="Z1969" s="282"/>
      <c r="AA1969" s="283"/>
      <c r="AB1969" s="282"/>
      <c r="AC1969" s="282"/>
      <c r="AD1969" s="282"/>
      <c r="AE1969" s="282"/>
      <c r="AF1969" s="283"/>
      <c r="AG1969" s="402"/>
      <c r="AH1969" s="283"/>
      <c r="AI1969" s="283"/>
      <c r="AJ1969" s="283"/>
      <c r="AK1969" s="283"/>
      <c r="AL1969" s="283"/>
      <c r="AM1969" s="282"/>
      <c r="AN1969" s="282"/>
      <c r="AO1969" s="282"/>
      <c r="AP1969" s="282"/>
      <c r="AQ1969" s="282"/>
      <c r="AR1969" s="282"/>
      <c r="AT1969" s="283"/>
      <c r="AU1969" s="283"/>
      <c r="AV1969" s="283"/>
      <c r="AW1969" s="283"/>
      <c r="AY1969" s="283"/>
      <c r="AZ1969" s="282"/>
      <c r="BA1969" s="283"/>
      <c r="BB1969" s="282"/>
      <c r="BC1969" s="282"/>
      <c r="BD1969" s="282"/>
      <c r="BE1969" s="283"/>
      <c r="BG1969" s="282"/>
      <c r="BH1969" s="282"/>
      <c r="BI1969" s="282"/>
      <c r="BL1969" s="421"/>
      <c r="BM1969" s="424"/>
      <c r="BN1969" s="424"/>
      <c r="BO1969" s="424"/>
      <c r="BP1969" s="424"/>
      <c r="BQ1969" s="421"/>
      <c r="BR1969" s="421"/>
      <c r="BV1969" s="282"/>
      <c r="BW1969" s="283"/>
      <c r="BY1969" s="283"/>
      <c r="BZ1969" s="283"/>
      <c r="CA1969" s="283"/>
      <c r="CB1969" s="282"/>
      <c r="CC1969" s="282"/>
      <c r="CD1969" s="282"/>
      <c r="CE1969" s="282"/>
      <c r="CG1969" s="427"/>
      <c r="CH1969" s="402"/>
      <c r="CI1969" s="424"/>
      <c r="CJ1969" s="282"/>
      <c r="CK1969" s="282"/>
      <c r="CL1969" s="283"/>
      <c r="CM1969" s="283"/>
      <c r="CP1969" s="282"/>
      <c r="DC1969" s="282"/>
      <c r="DD1969" s="282"/>
      <c r="DE1969" s="282"/>
      <c r="DF1969" s="282"/>
      <c r="DG1969" s="282"/>
      <c r="DH1969" s="282"/>
      <c r="DI1969" s="282"/>
      <c r="DJ1969" s="282"/>
      <c r="EF1969" s="495" t="str">
        <f>""&amp;(MID(数据表!AZ1969,1,MIN(FIND({"(";"（"},数据表!AZ1969&amp;"(（",1)-1)))&amp;""</f>
        <v/>
      </c>
      <c r="EG1969" s="495" t="str">
        <f>""&amp;(MID(数据表!AZ1969,1,MIN(FIND({0;1;2;3;4;5;6;7;8;9},数据表!AZ1969&amp;"1234567890",1)-1)))&amp;""</f>
        <v/>
      </c>
    </row>
    <row r="1970" spans="2:137" s="310" customFormat="1" ht="12" customHeight="1">
      <c r="B1970" s="286"/>
      <c r="C1970" s="286"/>
      <c r="D1970" s="286"/>
      <c r="E1970" s="479"/>
      <c r="F1970" s="282"/>
      <c r="G1970" s="283"/>
      <c r="H1970" s="421"/>
      <c r="I1970" s="421"/>
      <c r="J1970" s="283"/>
      <c r="K1970" s="421"/>
      <c r="L1970" s="282"/>
      <c r="N1970" s="282"/>
      <c r="S1970" s="282"/>
      <c r="T1970" s="283"/>
      <c r="U1970" s="283"/>
      <c r="V1970" s="283"/>
      <c r="W1970" s="283"/>
      <c r="X1970" s="283"/>
      <c r="Y1970" s="282"/>
      <c r="Z1970" s="282"/>
      <c r="AA1970" s="283"/>
      <c r="AB1970" s="282"/>
      <c r="AC1970" s="282"/>
      <c r="AD1970" s="282"/>
      <c r="AE1970" s="282"/>
      <c r="AF1970" s="283"/>
      <c r="AG1970" s="402"/>
      <c r="AH1970" s="283"/>
      <c r="AI1970" s="283"/>
      <c r="AJ1970" s="283"/>
      <c r="AK1970" s="283"/>
      <c r="AL1970" s="283"/>
      <c r="AM1970" s="282"/>
      <c r="AN1970" s="282"/>
      <c r="AO1970" s="282"/>
      <c r="AP1970" s="282"/>
      <c r="AQ1970" s="282"/>
      <c r="AR1970" s="282"/>
      <c r="AT1970" s="283"/>
      <c r="AU1970" s="283"/>
      <c r="AV1970" s="283"/>
      <c r="AW1970" s="283"/>
      <c r="AY1970" s="283"/>
      <c r="AZ1970" s="282"/>
      <c r="BA1970" s="283"/>
      <c r="BB1970" s="282"/>
      <c r="BC1970" s="282"/>
      <c r="BD1970" s="282"/>
      <c r="BE1970" s="283"/>
      <c r="BG1970" s="282"/>
      <c r="BH1970" s="282"/>
      <c r="BI1970" s="282"/>
      <c r="BL1970" s="421"/>
      <c r="BM1970" s="424"/>
      <c r="BN1970" s="424"/>
      <c r="BO1970" s="424"/>
      <c r="BP1970" s="424"/>
      <c r="BQ1970" s="421"/>
      <c r="BR1970" s="421"/>
      <c r="BV1970" s="282"/>
      <c r="BW1970" s="283"/>
      <c r="BY1970" s="283"/>
      <c r="BZ1970" s="283"/>
      <c r="CA1970" s="283"/>
      <c r="CB1970" s="282"/>
      <c r="CC1970" s="282"/>
      <c r="CD1970" s="282"/>
      <c r="CE1970" s="282"/>
      <c r="CG1970" s="427"/>
      <c r="CH1970" s="402"/>
      <c r="CI1970" s="424"/>
      <c r="CJ1970" s="282"/>
      <c r="CK1970" s="282"/>
      <c r="CL1970" s="283"/>
      <c r="CM1970" s="283"/>
      <c r="CP1970" s="282"/>
      <c r="DC1970" s="282"/>
      <c r="DD1970" s="282"/>
      <c r="DE1970" s="282"/>
      <c r="DF1970" s="282"/>
      <c r="DG1970" s="282"/>
      <c r="DH1970" s="282"/>
      <c r="DI1970" s="282"/>
      <c r="DJ1970" s="282"/>
      <c r="EF1970" s="495" t="str">
        <f>""&amp;(MID(数据表!AZ1970,1,MIN(FIND({"(";"（"},数据表!AZ1970&amp;"(（",1)-1)))&amp;""</f>
        <v/>
      </c>
      <c r="EG1970" s="495" t="str">
        <f>""&amp;(MID(数据表!AZ1970,1,MIN(FIND({0;1;2;3;4;5;6;7;8;9},数据表!AZ1970&amp;"1234567890",1)-1)))&amp;""</f>
        <v/>
      </c>
    </row>
    <row r="1971" spans="2:137" s="310" customFormat="1" ht="12" customHeight="1">
      <c r="B1971" s="286"/>
      <c r="C1971" s="286"/>
      <c r="D1971" s="286"/>
      <c r="E1971" s="479"/>
      <c r="F1971" s="282"/>
      <c r="G1971" s="283"/>
      <c r="H1971" s="421"/>
      <c r="I1971" s="421"/>
      <c r="J1971" s="283"/>
      <c r="K1971" s="421"/>
      <c r="L1971" s="282"/>
      <c r="N1971" s="282"/>
      <c r="S1971" s="282"/>
      <c r="T1971" s="283"/>
      <c r="U1971" s="283"/>
      <c r="V1971" s="283"/>
      <c r="W1971" s="283"/>
      <c r="X1971" s="283"/>
      <c r="Y1971" s="282"/>
      <c r="Z1971" s="282"/>
      <c r="AA1971" s="283"/>
      <c r="AB1971" s="282"/>
      <c r="AC1971" s="282"/>
      <c r="AD1971" s="282"/>
      <c r="AE1971" s="282"/>
      <c r="AF1971" s="283"/>
      <c r="AG1971" s="402"/>
      <c r="AH1971" s="283"/>
      <c r="AI1971" s="283"/>
      <c r="AJ1971" s="283"/>
      <c r="AK1971" s="283"/>
      <c r="AL1971" s="283"/>
      <c r="AM1971" s="282"/>
      <c r="AN1971" s="282"/>
      <c r="AO1971" s="282"/>
      <c r="AP1971" s="282"/>
      <c r="AQ1971" s="282"/>
      <c r="AR1971" s="282"/>
      <c r="AT1971" s="283"/>
      <c r="AU1971" s="283"/>
      <c r="AV1971" s="283"/>
      <c r="AW1971" s="283"/>
      <c r="AY1971" s="283"/>
      <c r="AZ1971" s="282"/>
      <c r="BA1971" s="283"/>
      <c r="BB1971" s="282"/>
      <c r="BC1971" s="282"/>
      <c r="BD1971" s="282"/>
      <c r="BE1971" s="283"/>
      <c r="BG1971" s="282"/>
      <c r="BH1971" s="282"/>
      <c r="BI1971" s="282"/>
      <c r="BL1971" s="421"/>
      <c r="BM1971" s="424"/>
      <c r="BN1971" s="424"/>
      <c r="BO1971" s="424"/>
      <c r="BP1971" s="424"/>
      <c r="BQ1971" s="421"/>
      <c r="BR1971" s="421"/>
      <c r="BV1971" s="282"/>
      <c r="BW1971" s="283"/>
      <c r="BY1971" s="283"/>
      <c r="BZ1971" s="283"/>
      <c r="CA1971" s="283"/>
      <c r="CB1971" s="282"/>
      <c r="CC1971" s="282"/>
      <c r="CD1971" s="282"/>
      <c r="CE1971" s="282"/>
      <c r="CG1971" s="427"/>
      <c r="CH1971" s="402"/>
      <c r="CI1971" s="424"/>
      <c r="CJ1971" s="282"/>
      <c r="CK1971" s="282"/>
      <c r="CL1971" s="283"/>
      <c r="CM1971" s="283"/>
      <c r="CP1971" s="282"/>
      <c r="DC1971" s="282"/>
      <c r="DD1971" s="282"/>
      <c r="DE1971" s="282"/>
      <c r="DF1971" s="282"/>
      <c r="DG1971" s="282"/>
      <c r="DH1971" s="282"/>
      <c r="DI1971" s="282"/>
      <c r="DJ1971" s="282"/>
      <c r="EF1971" s="495" t="str">
        <f>""&amp;(MID(数据表!AZ1971,1,MIN(FIND({"(";"（"},数据表!AZ1971&amp;"(（",1)-1)))&amp;""</f>
        <v/>
      </c>
      <c r="EG1971" s="495" t="str">
        <f>""&amp;(MID(数据表!AZ1971,1,MIN(FIND({0;1;2;3;4;5;6;7;8;9},数据表!AZ1971&amp;"1234567890",1)-1)))&amp;""</f>
        <v/>
      </c>
    </row>
    <row r="1972" spans="2:137" s="310" customFormat="1" ht="12" customHeight="1">
      <c r="B1972" s="286"/>
      <c r="C1972" s="286"/>
      <c r="D1972" s="286"/>
      <c r="E1972" s="479"/>
      <c r="F1972" s="282"/>
      <c r="G1972" s="283"/>
      <c r="H1972" s="421"/>
      <c r="I1972" s="421"/>
      <c r="J1972" s="283"/>
      <c r="K1972" s="421"/>
      <c r="L1972" s="282"/>
      <c r="N1972" s="282"/>
      <c r="S1972" s="282"/>
      <c r="T1972" s="283"/>
      <c r="U1972" s="283"/>
      <c r="V1972" s="283"/>
      <c r="W1972" s="283"/>
      <c r="X1972" s="283"/>
      <c r="Y1972" s="282"/>
      <c r="Z1972" s="282"/>
      <c r="AA1972" s="283"/>
      <c r="AB1972" s="282"/>
      <c r="AC1972" s="282"/>
      <c r="AD1972" s="282"/>
      <c r="AE1972" s="282"/>
      <c r="AF1972" s="283"/>
      <c r="AG1972" s="402"/>
      <c r="AH1972" s="283"/>
      <c r="AI1972" s="283"/>
      <c r="AJ1972" s="283"/>
      <c r="AK1972" s="283"/>
      <c r="AL1972" s="283"/>
      <c r="AM1972" s="282"/>
      <c r="AN1972" s="282"/>
      <c r="AO1972" s="282"/>
      <c r="AP1972" s="282"/>
      <c r="AQ1972" s="282"/>
      <c r="AR1972" s="282"/>
      <c r="AT1972" s="283"/>
      <c r="AU1972" s="283"/>
      <c r="AV1972" s="283"/>
      <c r="AW1972" s="283"/>
      <c r="AY1972" s="283"/>
      <c r="AZ1972" s="282"/>
      <c r="BA1972" s="283"/>
      <c r="BB1972" s="282"/>
      <c r="BC1972" s="282"/>
      <c r="BD1972" s="282"/>
      <c r="BE1972" s="283"/>
      <c r="BG1972" s="282"/>
      <c r="BH1972" s="282"/>
      <c r="BI1972" s="282"/>
      <c r="BL1972" s="421"/>
      <c r="BM1972" s="424"/>
      <c r="BN1972" s="424"/>
      <c r="BO1972" s="424"/>
      <c r="BP1972" s="424"/>
      <c r="BQ1972" s="421"/>
      <c r="BR1972" s="421"/>
      <c r="BV1972" s="282"/>
      <c r="BW1972" s="283"/>
      <c r="BY1972" s="283"/>
      <c r="BZ1972" s="283"/>
      <c r="CA1972" s="283"/>
      <c r="CB1972" s="282"/>
      <c r="CC1972" s="282"/>
      <c r="CD1972" s="282"/>
      <c r="CE1972" s="282"/>
      <c r="CG1972" s="427"/>
      <c r="CH1972" s="402"/>
      <c r="CI1972" s="424"/>
      <c r="CJ1972" s="282"/>
      <c r="CK1972" s="282"/>
      <c r="CL1972" s="283"/>
      <c r="CM1972" s="283"/>
      <c r="CP1972" s="282"/>
      <c r="DC1972" s="282"/>
      <c r="DD1972" s="282"/>
      <c r="DE1972" s="282"/>
      <c r="DF1972" s="282"/>
      <c r="DG1972" s="282"/>
      <c r="DH1972" s="282"/>
      <c r="DI1972" s="282"/>
      <c r="DJ1972" s="282"/>
      <c r="EF1972" s="495" t="str">
        <f>""&amp;(MID(数据表!AZ1972,1,MIN(FIND({"(";"（"},数据表!AZ1972&amp;"(（",1)-1)))&amp;""</f>
        <v/>
      </c>
      <c r="EG1972" s="495" t="str">
        <f>""&amp;(MID(数据表!AZ1972,1,MIN(FIND({0;1;2;3;4;5;6;7;8;9},数据表!AZ1972&amp;"1234567890",1)-1)))&amp;""</f>
        <v/>
      </c>
    </row>
    <row r="1973" spans="2:137" s="310" customFormat="1" ht="12" customHeight="1">
      <c r="B1973" s="286"/>
      <c r="C1973" s="286"/>
      <c r="D1973" s="286"/>
      <c r="E1973" s="479"/>
      <c r="F1973" s="282"/>
      <c r="G1973" s="283"/>
      <c r="H1973" s="421"/>
      <c r="I1973" s="421"/>
      <c r="J1973" s="283"/>
      <c r="K1973" s="421"/>
      <c r="L1973" s="282"/>
      <c r="N1973" s="282"/>
      <c r="S1973" s="282"/>
      <c r="T1973" s="283"/>
      <c r="U1973" s="283"/>
      <c r="V1973" s="283"/>
      <c r="W1973" s="283"/>
      <c r="X1973" s="283"/>
      <c r="Y1973" s="282"/>
      <c r="Z1973" s="282"/>
      <c r="AA1973" s="283"/>
      <c r="AB1973" s="282"/>
      <c r="AC1973" s="282"/>
      <c r="AD1973" s="282"/>
      <c r="AE1973" s="282"/>
      <c r="AF1973" s="283"/>
      <c r="AG1973" s="402"/>
      <c r="AH1973" s="283"/>
      <c r="AI1973" s="283"/>
      <c r="AJ1973" s="283"/>
      <c r="AK1973" s="283"/>
      <c r="AL1973" s="283"/>
      <c r="AM1973" s="282"/>
      <c r="AN1973" s="282"/>
      <c r="AO1973" s="282"/>
      <c r="AP1973" s="282"/>
      <c r="AQ1973" s="282"/>
      <c r="AR1973" s="282"/>
      <c r="AT1973" s="283"/>
      <c r="AU1973" s="283"/>
      <c r="AV1973" s="283"/>
      <c r="AW1973" s="283"/>
      <c r="AY1973" s="283"/>
      <c r="AZ1973" s="282"/>
      <c r="BA1973" s="283"/>
      <c r="BB1973" s="282"/>
      <c r="BC1973" s="282"/>
      <c r="BD1973" s="282"/>
      <c r="BE1973" s="283"/>
      <c r="BG1973" s="282"/>
      <c r="BH1973" s="282"/>
      <c r="BI1973" s="282"/>
      <c r="BL1973" s="421"/>
      <c r="BM1973" s="424"/>
      <c r="BN1973" s="424"/>
      <c r="BO1973" s="424"/>
      <c r="BP1973" s="424"/>
      <c r="BQ1973" s="421"/>
      <c r="BR1973" s="421"/>
      <c r="BV1973" s="282"/>
      <c r="BW1973" s="283"/>
      <c r="BY1973" s="283"/>
      <c r="BZ1973" s="283"/>
      <c r="CA1973" s="283"/>
      <c r="CB1973" s="282"/>
      <c r="CC1973" s="282"/>
      <c r="CD1973" s="282"/>
      <c r="CE1973" s="282"/>
      <c r="CG1973" s="427"/>
      <c r="CH1973" s="402"/>
      <c r="CI1973" s="424"/>
      <c r="CJ1973" s="282"/>
      <c r="CK1973" s="282"/>
      <c r="CL1973" s="283"/>
      <c r="CM1973" s="283"/>
      <c r="CP1973" s="282"/>
      <c r="DC1973" s="282"/>
      <c r="DD1973" s="282"/>
      <c r="DE1973" s="282"/>
      <c r="DF1973" s="282"/>
      <c r="DG1973" s="282"/>
      <c r="DH1973" s="282"/>
      <c r="DI1973" s="282"/>
      <c r="DJ1973" s="282"/>
      <c r="EF1973" s="495" t="str">
        <f>""&amp;(MID(数据表!AZ1973,1,MIN(FIND({"(";"（"},数据表!AZ1973&amp;"(（",1)-1)))&amp;""</f>
        <v/>
      </c>
      <c r="EG1973" s="495" t="str">
        <f>""&amp;(MID(数据表!AZ1973,1,MIN(FIND({0;1;2;3;4;5;6;7;8;9},数据表!AZ1973&amp;"1234567890",1)-1)))&amp;""</f>
        <v/>
      </c>
    </row>
    <row r="1974" spans="2:137" s="310" customFormat="1" ht="12" customHeight="1">
      <c r="B1974" s="286"/>
      <c r="C1974" s="286"/>
      <c r="D1974" s="286"/>
      <c r="E1974" s="479"/>
      <c r="F1974" s="282"/>
      <c r="G1974" s="283"/>
      <c r="H1974" s="421"/>
      <c r="I1974" s="421"/>
      <c r="J1974" s="283"/>
      <c r="K1974" s="421"/>
      <c r="L1974" s="282"/>
      <c r="N1974" s="282"/>
      <c r="S1974" s="282"/>
      <c r="T1974" s="283"/>
      <c r="U1974" s="283"/>
      <c r="V1974" s="283"/>
      <c r="W1974" s="283"/>
      <c r="X1974" s="283"/>
      <c r="Y1974" s="282"/>
      <c r="Z1974" s="282"/>
      <c r="AA1974" s="283"/>
      <c r="AB1974" s="282"/>
      <c r="AC1974" s="282"/>
      <c r="AD1974" s="282"/>
      <c r="AE1974" s="282"/>
      <c r="AF1974" s="283"/>
      <c r="AG1974" s="402"/>
      <c r="AH1974" s="283"/>
      <c r="AI1974" s="283"/>
      <c r="AJ1974" s="283"/>
      <c r="AK1974" s="283"/>
      <c r="AL1974" s="283"/>
      <c r="AM1974" s="282"/>
      <c r="AN1974" s="282"/>
      <c r="AO1974" s="282"/>
      <c r="AP1974" s="282"/>
      <c r="AQ1974" s="282"/>
      <c r="AR1974" s="282"/>
      <c r="AT1974" s="283"/>
      <c r="AU1974" s="283"/>
      <c r="AV1974" s="283"/>
      <c r="AW1974" s="283"/>
      <c r="AY1974" s="283"/>
      <c r="AZ1974" s="282"/>
      <c r="BA1974" s="283"/>
      <c r="BB1974" s="282"/>
      <c r="BC1974" s="282"/>
      <c r="BD1974" s="282"/>
      <c r="BE1974" s="283"/>
      <c r="BG1974" s="282"/>
      <c r="BH1974" s="282"/>
      <c r="BI1974" s="282"/>
      <c r="BL1974" s="421"/>
      <c r="BM1974" s="424"/>
      <c r="BN1974" s="424"/>
      <c r="BO1974" s="424"/>
      <c r="BP1974" s="424"/>
      <c r="BQ1974" s="421"/>
      <c r="BR1974" s="421"/>
      <c r="BV1974" s="282"/>
      <c r="BW1974" s="283"/>
      <c r="BY1974" s="283"/>
      <c r="BZ1974" s="283"/>
      <c r="CA1974" s="283"/>
      <c r="CB1974" s="282"/>
      <c r="CC1974" s="282"/>
      <c r="CD1974" s="282"/>
      <c r="CE1974" s="282"/>
      <c r="CG1974" s="427"/>
      <c r="CH1974" s="402"/>
      <c r="CI1974" s="424"/>
      <c r="CJ1974" s="282"/>
      <c r="CK1974" s="282"/>
      <c r="CL1974" s="283"/>
      <c r="CM1974" s="283"/>
      <c r="CP1974" s="282"/>
      <c r="DC1974" s="282"/>
      <c r="DD1974" s="282"/>
      <c r="DE1974" s="282"/>
      <c r="DF1974" s="282"/>
      <c r="DG1974" s="282"/>
      <c r="DH1974" s="282"/>
      <c r="DI1974" s="282"/>
      <c r="DJ1974" s="282"/>
      <c r="EF1974" s="495" t="str">
        <f>""&amp;(MID(数据表!AZ1974,1,MIN(FIND({"(";"（"},数据表!AZ1974&amp;"(（",1)-1)))&amp;""</f>
        <v/>
      </c>
      <c r="EG1974" s="495" t="str">
        <f>""&amp;(MID(数据表!AZ1974,1,MIN(FIND({0;1;2;3;4;5;6;7;8;9},数据表!AZ1974&amp;"1234567890",1)-1)))&amp;""</f>
        <v/>
      </c>
    </row>
    <row r="1975" spans="2:137" s="310" customFormat="1" ht="12" customHeight="1">
      <c r="B1975" s="286"/>
      <c r="C1975" s="286"/>
      <c r="D1975" s="286"/>
      <c r="E1975" s="479"/>
      <c r="F1975" s="282"/>
      <c r="G1975" s="283"/>
      <c r="H1975" s="421"/>
      <c r="I1975" s="421"/>
      <c r="J1975" s="283"/>
      <c r="K1975" s="421"/>
      <c r="L1975" s="282"/>
      <c r="N1975" s="282"/>
      <c r="S1975" s="282"/>
      <c r="T1975" s="283"/>
      <c r="U1975" s="283"/>
      <c r="V1975" s="283"/>
      <c r="W1975" s="283"/>
      <c r="X1975" s="283"/>
      <c r="Y1975" s="282"/>
      <c r="Z1975" s="282"/>
      <c r="AA1975" s="283"/>
      <c r="AB1975" s="282"/>
      <c r="AC1975" s="282"/>
      <c r="AD1975" s="282"/>
      <c r="AE1975" s="282"/>
      <c r="AF1975" s="283"/>
      <c r="AG1975" s="402"/>
      <c r="AH1975" s="283"/>
      <c r="AI1975" s="283"/>
      <c r="AJ1975" s="283"/>
      <c r="AK1975" s="283"/>
      <c r="AL1975" s="283"/>
      <c r="AM1975" s="282"/>
      <c r="AN1975" s="282"/>
      <c r="AO1975" s="282"/>
      <c r="AP1975" s="282"/>
      <c r="AQ1975" s="282"/>
      <c r="AR1975" s="282"/>
      <c r="AT1975" s="283"/>
      <c r="AU1975" s="283"/>
      <c r="AV1975" s="283"/>
      <c r="AW1975" s="283"/>
      <c r="AY1975" s="283"/>
      <c r="AZ1975" s="282"/>
      <c r="BA1975" s="283"/>
      <c r="BB1975" s="282"/>
      <c r="BC1975" s="282"/>
      <c r="BD1975" s="282"/>
      <c r="BE1975" s="283"/>
      <c r="BG1975" s="282"/>
      <c r="BH1975" s="282"/>
      <c r="BI1975" s="282"/>
      <c r="BL1975" s="421"/>
      <c r="BM1975" s="424"/>
      <c r="BN1975" s="424"/>
      <c r="BO1975" s="424"/>
      <c r="BP1975" s="424"/>
      <c r="BQ1975" s="421"/>
      <c r="BR1975" s="421"/>
      <c r="BV1975" s="282"/>
      <c r="BW1975" s="283"/>
      <c r="BY1975" s="283"/>
      <c r="BZ1975" s="283"/>
      <c r="CA1975" s="283"/>
      <c r="CB1975" s="282"/>
      <c r="CC1975" s="282"/>
      <c r="CD1975" s="282"/>
      <c r="CE1975" s="282"/>
      <c r="CG1975" s="427"/>
      <c r="CH1975" s="402"/>
      <c r="CI1975" s="424"/>
      <c r="CJ1975" s="282"/>
      <c r="CK1975" s="282"/>
      <c r="CL1975" s="283"/>
      <c r="CM1975" s="283"/>
      <c r="CP1975" s="282"/>
      <c r="DC1975" s="282"/>
      <c r="DD1975" s="282"/>
      <c r="DE1975" s="282"/>
      <c r="DF1975" s="282"/>
      <c r="DG1975" s="282"/>
      <c r="DH1975" s="282"/>
      <c r="DI1975" s="282"/>
      <c r="DJ1975" s="282"/>
      <c r="EF1975" s="495" t="str">
        <f>""&amp;(MID(数据表!AZ1975,1,MIN(FIND({"(";"（"},数据表!AZ1975&amp;"(（",1)-1)))&amp;""</f>
        <v/>
      </c>
      <c r="EG1975" s="495" t="str">
        <f>""&amp;(MID(数据表!AZ1975,1,MIN(FIND({0;1;2;3;4;5;6;7;8;9},数据表!AZ1975&amp;"1234567890",1)-1)))&amp;""</f>
        <v/>
      </c>
    </row>
    <row r="1976" spans="2:137" s="310" customFormat="1" ht="12" customHeight="1">
      <c r="B1976" s="286"/>
      <c r="C1976" s="286"/>
      <c r="D1976" s="286"/>
      <c r="E1976" s="479"/>
      <c r="F1976" s="282"/>
      <c r="G1976" s="283"/>
      <c r="H1976" s="421"/>
      <c r="I1976" s="421"/>
      <c r="J1976" s="283"/>
      <c r="K1976" s="421"/>
      <c r="L1976" s="282"/>
      <c r="N1976" s="282"/>
      <c r="S1976" s="282"/>
      <c r="T1976" s="283"/>
      <c r="U1976" s="283"/>
      <c r="V1976" s="283"/>
      <c r="W1976" s="283"/>
      <c r="X1976" s="283"/>
      <c r="Y1976" s="282"/>
      <c r="Z1976" s="282"/>
      <c r="AA1976" s="283"/>
      <c r="AB1976" s="282"/>
      <c r="AC1976" s="282"/>
      <c r="AD1976" s="282"/>
      <c r="AE1976" s="282"/>
      <c r="AF1976" s="283"/>
      <c r="AG1976" s="402"/>
      <c r="AH1976" s="283"/>
      <c r="AI1976" s="283"/>
      <c r="AJ1976" s="283"/>
      <c r="AK1976" s="283"/>
      <c r="AL1976" s="283"/>
      <c r="AM1976" s="282"/>
      <c r="AN1976" s="282"/>
      <c r="AO1976" s="282"/>
      <c r="AP1976" s="282"/>
      <c r="AQ1976" s="282"/>
      <c r="AR1976" s="282"/>
      <c r="AT1976" s="283"/>
      <c r="AU1976" s="283"/>
      <c r="AV1976" s="283"/>
      <c r="AW1976" s="283"/>
      <c r="AY1976" s="283"/>
      <c r="AZ1976" s="282"/>
      <c r="BA1976" s="283"/>
      <c r="BB1976" s="282"/>
      <c r="BC1976" s="282"/>
      <c r="BD1976" s="282"/>
      <c r="BE1976" s="283"/>
      <c r="BG1976" s="282"/>
      <c r="BH1976" s="282"/>
      <c r="BI1976" s="282"/>
      <c r="BL1976" s="421"/>
      <c r="BM1976" s="424"/>
      <c r="BN1976" s="424"/>
      <c r="BO1976" s="424"/>
      <c r="BP1976" s="424"/>
      <c r="BQ1976" s="421"/>
      <c r="BR1976" s="421"/>
      <c r="BV1976" s="282"/>
      <c r="BW1976" s="283"/>
      <c r="BY1976" s="283"/>
      <c r="BZ1976" s="283"/>
      <c r="CA1976" s="283"/>
      <c r="CB1976" s="282"/>
      <c r="CC1976" s="282"/>
      <c r="CD1976" s="282"/>
      <c r="CE1976" s="282"/>
      <c r="CG1976" s="427"/>
      <c r="CH1976" s="402"/>
      <c r="CI1976" s="424"/>
      <c r="CJ1976" s="282"/>
      <c r="CK1976" s="282"/>
      <c r="CL1976" s="283"/>
      <c r="CM1976" s="283"/>
      <c r="CP1976" s="282"/>
      <c r="DC1976" s="282"/>
      <c r="DD1976" s="282"/>
      <c r="DE1976" s="282"/>
      <c r="DF1976" s="282"/>
      <c r="DG1976" s="282"/>
      <c r="DH1976" s="282"/>
      <c r="DI1976" s="282"/>
      <c r="DJ1976" s="282"/>
      <c r="EF1976" s="495" t="str">
        <f>""&amp;(MID(数据表!AZ1976,1,MIN(FIND({"(";"（"},数据表!AZ1976&amp;"(（",1)-1)))&amp;""</f>
        <v/>
      </c>
      <c r="EG1976" s="495" t="str">
        <f>""&amp;(MID(数据表!AZ1976,1,MIN(FIND({0;1;2;3;4;5;6;7;8;9},数据表!AZ1976&amp;"1234567890",1)-1)))&amp;""</f>
        <v/>
      </c>
    </row>
    <row r="1977" spans="2:137" s="310" customFormat="1" ht="12" customHeight="1">
      <c r="B1977" s="286"/>
      <c r="C1977" s="286"/>
      <c r="D1977" s="286"/>
      <c r="E1977" s="479"/>
      <c r="F1977" s="282"/>
      <c r="G1977" s="283"/>
      <c r="H1977" s="421"/>
      <c r="I1977" s="421"/>
      <c r="J1977" s="283"/>
      <c r="K1977" s="421"/>
      <c r="L1977" s="282"/>
      <c r="N1977" s="282"/>
      <c r="S1977" s="282"/>
      <c r="T1977" s="283"/>
      <c r="U1977" s="283"/>
      <c r="V1977" s="283"/>
      <c r="W1977" s="283"/>
      <c r="X1977" s="283"/>
      <c r="Y1977" s="282"/>
      <c r="Z1977" s="282"/>
      <c r="AA1977" s="283"/>
      <c r="AB1977" s="282"/>
      <c r="AC1977" s="282"/>
      <c r="AD1977" s="282"/>
      <c r="AE1977" s="282"/>
      <c r="AF1977" s="283"/>
      <c r="AG1977" s="402"/>
      <c r="AH1977" s="283"/>
      <c r="AI1977" s="283"/>
      <c r="AJ1977" s="283"/>
      <c r="AK1977" s="283"/>
      <c r="AL1977" s="283"/>
      <c r="AM1977" s="282"/>
      <c r="AN1977" s="282"/>
      <c r="AO1977" s="282"/>
      <c r="AP1977" s="282"/>
      <c r="AQ1977" s="282"/>
      <c r="AR1977" s="282"/>
      <c r="AT1977" s="283"/>
      <c r="AU1977" s="283"/>
      <c r="AV1977" s="283"/>
      <c r="AW1977" s="283"/>
      <c r="AY1977" s="283"/>
      <c r="AZ1977" s="282"/>
      <c r="BA1977" s="283"/>
      <c r="BB1977" s="282"/>
      <c r="BC1977" s="282"/>
      <c r="BD1977" s="282"/>
      <c r="BE1977" s="283"/>
      <c r="BG1977" s="282"/>
      <c r="BH1977" s="282"/>
      <c r="BI1977" s="282"/>
      <c r="BL1977" s="421"/>
      <c r="BM1977" s="424"/>
      <c r="BN1977" s="424"/>
      <c r="BO1977" s="424"/>
      <c r="BP1977" s="424"/>
      <c r="BQ1977" s="421"/>
      <c r="BR1977" s="421"/>
      <c r="BV1977" s="282"/>
      <c r="BW1977" s="283"/>
      <c r="BY1977" s="283"/>
      <c r="BZ1977" s="283"/>
      <c r="CA1977" s="283"/>
      <c r="CB1977" s="282"/>
      <c r="CC1977" s="282"/>
      <c r="CD1977" s="282"/>
      <c r="CE1977" s="282"/>
      <c r="CG1977" s="427"/>
      <c r="CH1977" s="402"/>
      <c r="CI1977" s="424"/>
      <c r="CJ1977" s="282"/>
      <c r="CK1977" s="282"/>
      <c r="CL1977" s="283"/>
      <c r="CM1977" s="283"/>
      <c r="CP1977" s="282"/>
      <c r="DC1977" s="282"/>
      <c r="DD1977" s="282"/>
      <c r="DE1977" s="282"/>
      <c r="DF1977" s="282"/>
      <c r="DG1977" s="282"/>
      <c r="DH1977" s="282"/>
      <c r="DI1977" s="282"/>
      <c r="DJ1977" s="282"/>
      <c r="EF1977" s="495" t="str">
        <f>""&amp;(MID(数据表!AZ1977,1,MIN(FIND({"(";"（"},数据表!AZ1977&amp;"(（",1)-1)))&amp;""</f>
        <v/>
      </c>
      <c r="EG1977" s="495" t="str">
        <f>""&amp;(MID(数据表!AZ1977,1,MIN(FIND({0;1;2;3;4;5;6;7;8;9},数据表!AZ1977&amp;"1234567890",1)-1)))&amp;""</f>
        <v/>
      </c>
    </row>
    <row r="1978" spans="2:137" s="310" customFormat="1" ht="12" customHeight="1">
      <c r="B1978" s="286"/>
      <c r="C1978" s="286"/>
      <c r="D1978" s="286"/>
      <c r="E1978" s="479"/>
      <c r="F1978" s="282"/>
      <c r="G1978" s="283"/>
      <c r="H1978" s="421"/>
      <c r="I1978" s="421"/>
      <c r="J1978" s="283"/>
      <c r="K1978" s="421"/>
      <c r="L1978" s="282"/>
      <c r="N1978" s="282"/>
      <c r="S1978" s="282"/>
      <c r="T1978" s="283"/>
      <c r="U1978" s="283"/>
      <c r="V1978" s="283"/>
      <c r="W1978" s="283"/>
      <c r="X1978" s="283"/>
      <c r="Y1978" s="282"/>
      <c r="Z1978" s="282"/>
      <c r="AA1978" s="283"/>
      <c r="AB1978" s="282"/>
      <c r="AC1978" s="282"/>
      <c r="AD1978" s="282"/>
      <c r="AE1978" s="282"/>
      <c r="AF1978" s="283"/>
      <c r="AG1978" s="402"/>
      <c r="AH1978" s="283"/>
      <c r="AI1978" s="283"/>
      <c r="AJ1978" s="283"/>
      <c r="AK1978" s="283"/>
      <c r="AL1978" s="283"/>
      <c r="AM1978" s="282"/>
      <c r="AN1978" s="282"/>
      <c r="AO1978" s="282"/>
      <c r="AP1978" s="282"/>
      <c r="AQ1978" s="282"/>
      <c r="AR1978" s="282"/>
      <c r="AT1978" s="283"/>
      <c r="AU1978" s="283"/>
      <c r="AV1978" s="283"/>
      <c r="AW1978" s="283"/>
      <c r="AY1978" s="283"/>
      <c r="AZ1978" s="282"/>
      <c r="BA1978" s="283"/>
      <c r="BB1978" s="282"/>
      <c r="BC1978" s="282"/>
      <c r="BD1978" s="282"/>
      <c r="BE1978" s="283"/>
      <c r="BG1978" s="282"/>
      <c r="BH1978" s="282"/>
      <c r="BI1978" s="282"/>
      <c r="BL1978" s="421"/>
      <c r="BM1978" s="424"/>
      <c r="BN1978" s="424"/>
      <c r="BO1978" s="424"/>
      <c r="BP1978" s="424"/>
      <c r="BQ1978" s="421"/>
      <c r="BR1978" s="421"/>
      <c r="BV1978" s="282"/>
      <c r="BW1978" s="283"/>
      <c r="BY1978" s="283"/>
      <c r="BZ1978" s="283"/>
      <c r="CA1978" s="283"/>
      <c r="CB1978" s="282"/>
      <c r="CC1978" s="282"/>
      <c r="CD1978" s="282"/>
      <c r="CE1978" s="282"/>
      <c r="CG1978" s="427"/>
      <c r="CH1978" s="402"/>
      <c r="CI1978" s="424"/>
      <c r="CJ1978" s="282"/>
      <c r="CK1978" s="282"/>
      <c r="CL1978" s="283"/>
      <c r="CM1978" s="283"/>
      <c r="CP1978" s="282"/>
      <c r="DC1978" s="282"/>
      <c r="DD1978" s="282"/>
      <c r="DE1978" s="282"/>
      <c r="DF1978" s="282"/>
      <c r="DG1978" s="282"/>
      <c r="DH1978" s="282"/>
      <c r="DI1978" s="282"/>
      <c r="DJ1978" s="282"/>
      <c r="EF1978" s="495" t="str">
        <f>""&amp;(MID(数据表!AZ1978,1,MIN(FIND({"(";"（"},数据表!AZ1978&amp;"(（",1)-1)))&amp;""</f>
        <v/>
      </c>
      <c r="EG1978" s="495" t="str">
        <f>""&amp;(MID(数据表!AZ1978,1,MIN(FIND({0;1;2;3;4;5;6;7;8;9},数据表!AZ1978&amp;"1234567890",1)-1)))&amp;""</f>
        <v/>
      </c>
    </row>
    <row r="1979" spans="2:137" s="310" customFormat="1" ht="12" customHeight="1">
      <c r="B1979" s="286"/>
      <c r="C1979" s="286"/>
      <c r="D1979" s="286"/>
      <c r="E1979" s="479"/>
      <c r="F1979" s="282"/>
      <c r="G1979" s="283"/>
      <c r="H1979" s="421"/>
      <c r="I1979" s="421"/>
      <c r="J1979" s="283"/>
      <c r="K1979" s="421"/>
      <c r="L1979" s="282"/>
      <c r="N1979" s="282"/>
      <c r="S1979" s="282"/>
      <c r="T1979" s="283"/>
      <c r="U1979" s="283"/>
      <c r="V1979" s="283"/>
      <c r="W1979" s="283"/>
      <c r="X1979" s="283"/>
      <c r="Y1979" s="282"/>
      <c r="Z1979" s="282"/>
      <c r="AA1979" s="283"/>
      <c r="AB1979" s="282"/>
      <c r="AC1979" s="282"/>
      <c r="AD1979" s="282"/>
      <c r="AE1979" s="282"/>
      <c r="AF1979" s="283"/>
      <c r="AG1979" s="402"/>
      <c r="AH1979" s="283"/>
      <c r="AI1979" s="283"/>
      <c r="AJ1979" s="283"/>
      <c r="AK1979" s="283"/>
      <c r="AL1979" s="283"/>
      <c r="AM1979" s="282"/>
      <c r="AN1979" s="282"/>
      <c r="AO1979" s="282"/>
      <c r="AP1979" s="282"/>
      <c r="AQ1979" s="282"/>
      <c r="AR1979" s="282"/>
      <c r="AT1979" s="283"/>
      <c r="AU1979" s="283"/>
      <c r="AV1979" s="283"/>
      <c r="AW1979" s="283"/>
      <c r="AY1979" s="283"/>
      <c r="AZ1979" s="282"/>
      <c r="BA1979" s="283"/>
      <c r="BB1979" s="282"/>
      <c r="BC1979" s="282"/>
      <c r="BD1979" s="282"/>
      <c r="BE1979" s="283"/>
      <c r="BG1979" s="282"/>
      <c r="BH1979" s="282"/>
      <c r="BI1979" s="282"/>
      <c r="BL1979" s="421"/>
      <c r="BM1979" s="424"/>
      <c r="BN1979" s="424"/>
      <c r="BO1979" s="424"/>
      <c r="BP1979" s="424"/>
      <c r="BQ1979" s="421"/>
      <c r="BR1979" s="421"/>
      <c r="BV1979" s="282"/>
      <c r="BW1979" s="283"/>
      <c r="BY1979" s="283"/>
      <c r="BZ1979" s="283"/>
      <c r="CA1979" s="283"/>
      <c r="CB1979" s="282"/>
      <c r="CC1979" s="282"/>
      <c r="CD1979" s="282"/>
      <c r="CE1979" s="282"/>
      <c r="CG1979" s="427"/>
      <c r="CH1979" s="402"/>
      <c r="CI1979" s="424"/>
      <c r="CJ1979" s="282"/>
      <c r="CK1979" s="282"/>
      <c r="CL1979" s="283"/>
      <c r="CM1979" s="283"/>
      <c r="CP1979" s="282"/>
      <c r="DC1979" s="282"/>
      <c r="DD1979" s="282"/>
      <c r="DE1979" s="282"/>
      <c r="DF1979" s="282"/>
      <c r="DG1979" s="282"/>
      <c r="DH1979" s="282"/>
      <c r="DI1979" s="282"/>
      <c r="DJ1979" s="282"/>
      <c r="EF1979" s="495" t="str">
        <f>""&amp;(MID(数据表!AZ1979,1,MIN(FIND({"(";"（"},数据表!AZ1979&amp;"(（",1)-1)))&amp;""</f>
        <v/>
      </c>
      <c r="EG1979" s="495" t="str">
        <f>""&amp;(MID(数据表!AZ1979,1,MIN(FIND({0;1;2;3;4;5;6;7;8;9},数据表!AZ1979&amp;"1234567890",1)-1)))&amp;""</f>
        <v/>
      </c>
    </row>
    <row r="1980" spans="2:137" s="310" customFormat="1" ht="12" customHeight="1">
      <c r="B1980" s="286"/>
      <c r="C1980" s="286"/>
      <c r="D1980" s="286"/>
      <c r="E1980" s="479"/>
      <c r="F1980" s="282"/>
      <c r="G1980" s="283"/>
      <c r="H1980" s="421"/>
      <c r="I1980" s="421"/>
      <c r="J1980" s="283"/>
      <c r="K1980" s="421"/>
      <c r="L1980" s="282"/>
      <c r="N1980" s="282"/>
      <c r="S1980" s="282"/>
      <c r="T1980" s="283"/>
      <c r="U1980" s="283"/>
      <c r="V1980" s="283"/>
      <c r="W1980" s="283"/>
      <c r="X1980" s="283"/>
      <c r="Y1980" s="282"/>
      <c r="Z1980" s="282"/>
      <c r="AA1980" s="283"/>
      <c r="AB1980" s="282"/>
      <c r="AC1980" s="282"/>
      <c r="AD1980" s="282"/>
      <c r="AE1980" s="282"/>
      <c r="AF1980" s="283"/>
      <c r="AG1980" s="402"/>
      <c r="AH1980" s="283"/>
      <c r="AI1980" s="283"/>
      <c r="AJ1980" s="283"/>
      <c r="AK1980" s="283"/>
      <c r="AL1980" s="283"/>
      <c r="AM1980" s="282"/>
      <c r="AN1980" s="282"/>
      <c r="AO1980" s="282"/>
      <c r="AP1980" s="282"/>
      <c r="AQ1980" s="282"/>
      <c r="AR1980" s="282"/>
      <c r="AT1980" s="283"/>
      <c r="AU1980" s="283"/>
      <c r="AV1980" s="283"/>
      <c r="AW1980" s="283"/>
      <c r="AY1980" s="283"/>
      <c r="AZ1980" s="282"/>
      <c r="BA1980" s="283"/>
      <c r="BB1980" s="282"/>
      <c r="BC1980" s="282"/>
      <c r="BD1980" s="282"/>
      <c r="BE1980" s="283"/>
      <c r="BG1980" s="282"/>
      <c r="BH1980" s="282"/>
      <c r="BI1980" s="282"/>
      <c r="BL1980" s="421"/>
      <c r="BM1980" s="424"/>
      <c r="BN1980" s="424"/>
      <c r="BO1980" s="424"/>
      <c r="BP1980" s="424"/>
      <c r="BQ1980" s="421"/>
      <c r="BR1980" s="421"/>
      <c r="BV1980" s="282"/>
      <c r="BW1980" s="283"/>
      <c r="BY1980" s="283"/>
      <c r="BZ1980" s="283"/>
      <c r="CA1980" s="283"/>
      <c r="CB1980" s="282"/>
      <c r="CC1980" s="282"/>
      <c r="CD1980" s="282"/>
      <c r="CE1980" s="282"/>
      <c r="CG1980" s="427"/>
      <c r="CH1980" s="402"/>
      <c r="CI1980" s="424"/>
      <c r="CJ1980" s="282"/>
      <c r="CK1980" s="282"/>
      <c r="CL1980" s="283"/>
      <c r="CM1980" s="283"/>
      <c r="CP1980" s="282"/>
      <c r="DC1980" s="282"/>
      <c r="DD1980" s="282"/>
      <c r="DE1980" s="282"/>
      <c r="DF1980" s="282"/>
      <c r="DG1980" s="282"/>
      <c r="DH1980" s="282"/>
      <c r="DI1980" s="282"/>
      <c r="DJ1980" s="282"/>
      <c r="EF1980" s="495" t="str">
        <f>""&amp;(MID(数据表!AZ1980,1,MIN(FIND({"(";"（"},数据表!AZ1980&amp;"(（",1)-1)))&amp;""</f>
        <v/>
      </c>
      <c r="EG1980" s="495" t="str">
        <f>""&amp;(MID(数据表!AZ1980,1,MIN(FIND({0;1;2;3;4;5;6;7;8;9},数据表!AZ1980&amp;"1234567890",1)-1)))&amp;""</f>
        <v/>
      </c>
    </row>
    <row r="1981" spans="2:137" s="310" customFormat="1" ht="12" customHeight="1">
      <c r="B1981" s="286"/>
      <c r="C1981" s="286"/>
      <c r="D1981" s="286"/>
      <c r="E1981" s="479"/>
      <c r="F1981" s="282"/>
      <c r="G1981" s="283"/>
      <c r="H1981" s="421"/>
      <c r="I1981" s="421"/>
      <c r="J1981" s="283"/>
      <c r="K1981" s="421"/>
      <c r="L1981" s="282"/>
      <c r="N1981" s="282"/>
      <c r="S1981" s="282"/>
      <c r="T1981" s="283"/>
      <c r="U1981" s="283"/>
      <c r="V1981" s="283"/>
      <c r="W1981" s="283"/>
      <c r="X1981" s="283"/>
      <c r="Y1981" s="282"/>
      <c r="Z1981" s="282"/>
      <c r="AA1981" s="283"/>
      <c r="AB1981" s="282"/>
      <c r="AC1981" s="282"/>
      <c r="AD1981" s="282"/>
      <c r="AE1981" s="282"/>
      <c r="AF1981" s="283"/>
      <c r="AG1981" s="402"/>
      <c r="AH1981" s="283"/>
      <c r="AI1981" s="283"/>
      <c r="AJ1981" s="283"/>
      <c r="AK1981" s="283"/>
      <c r="AL1981" s="283"/>
      <c r="AM1981" s="282"/>
      <c r="AN1981" s="282"/>
      <c r="AO1981" s="282"/>
      <c r="AP1981" s="282"/>
      <c r="AQ1981" s="282"/>
      <c r="AR1981" s="282"/>
      <c r="AT1981" s="283"/>
      <c r="AU1981" s="283"/>
      <c r="AV1981" s="283"/>
      <c r="AW1981" s="283"/>
      <c r="AY1981" s="283"/>
      <c r="AZ1981" s="282"/>
      <c r="BA1981" s="283"/>
      <c r="BB1981" s="282"/>
      <c r="BC1981" s="282"/>
      <c r="BD1981" s="282"/>
      <c r="BE1981" s="283"/>
      <c r="BG1981" s="282"/>
      <c r="BH1981" s="282"/>
      <c r="BI1981" s="282"/>
      <c r="BL1981" s="421"/>
      <c r="BM1981" s="424"/>
      <c r="BN1981" s="424"/>
      <c r="BO1981" s="424"/>
      <c r="BP1981" s="424"/>
      <c r="BQ1981" s="421"/>
      <c r="BR1981" s="421"/>
      <c r="BV1981" s="282"/>
      <c r="BW1981" s="283"/>
      <c r="BY1981" s="283"/>
      <c r="BZ1981" s="283"/>
      <c r="CA1981" s="283"/>
      <c r="CB1981" s="282"/>
      <c r="CC1981" s="282"/>
      <c r="CD1981" s="282"/>
      <c r="CE1981" s="282"/>
      <c r="CG1981" s="427"/>
      <c r="CH1981" s="402"/>
      <c r="CI1981" s="424"/>
      <c r="CJ1981" s="282"/>
      <c r="CK1981" s="282"/>
      <c r="CL1981" s="283"/>
      <c r="CM1981" s="283"/>
      <c r="CP1981" s="282"/>
      <c r="DC1981" s="282"/>
      <c r="DD1981" s="282"/>
      <c r="DE1981" s="282"/>
      <c r="DF1981" s="282"/>
      <c r="DG1981" s="282"/>
      <c r="DH1981" s="282"/>
      <c r="DI1981" s="282"/>
      <c r="DJ1981" s="282"/>
      <c r="EF1981" s="495" t="str">
        <f>""&amp;(MID(数据表!AZ1981,1,MIN(FIND({"(";"（"},数据表!AZ1981&amp;"(（",1)-1)))&amp;""</f>
        <v/>
      </c>
      <c r="EG1981" s="495" t="str">
        <f>""&amp;(MID(数据表!AZ1981,1,MIN(FIND({0;1;2;3;4;5;6;7;8;9},数据表!AZ1981&amp;"1234567890",1)-1)))&amp;""</f>
        <v/>
      </c>
    </row>
    <row r="1982" spans="2:137" s="310" customFormat="1" ht="12" customHeight="1">
      <c r="B1982" s="286"/>
      <c r="C1982" s="286"/>
      <c r="D1982" s="286"/>
      <c r="E1982" s="479"/>
      <c r="F1982" s="282"/>
      <c r="G1982" s="283"/>
      <c r="H1982" s="421"/>
      <c r="I1982" s="421"/>
      <c r="J1982" s="283"/>
      <c r="K1982" s="421"/>
      <c r="L1982" s="282"/>
      <c r="N1982" s="282"/>
      <c r="S1982" s="282"/>
      <c r="T1982" s="283"/>
      <c r="U1982" s="283"/>
      <c r="V1982" s="283"/>
      <c r="W1982" s="283"/>
      <c r="X1982" s="283"/>
      <c r="Y1982" s="282"/>
      <c r="Z1982" s="282"/>
      <c r="AA1982" s="283"/>
      <c r="AB1982" s="282"/>
      <c r="AC1982" s="282"/>
      <c r="AD1982" s="282"/>
      <c r="AE1982" s="282"/>
      <c r="AF1982" s="283"/>
      <c r="AG1982" s="402"/>
      <c r="AH1982" s="283"/>
      <c r="AI1982" s="283"/>
      <c r="AJ1982" s="283"/>
      <c r="AK1982" s="283"/>
      <c r="AL1982" s="283"/>
      <c r="AM1982" s="282"/>
      <c r="AN1982" s="282"/>
      <c r="AO1982" s="282"/>
      <c r="AP1982" s="282"/>
      <c r="AQ1982" s="282"/>
      <c r="AR1982" s="282"/>
      <c r="AT1982" s="283"/>
      <c r="AU1982" s="283"/>
      <c r="AV1982" s="283"/>
      <c r="AW1982" s="283"/>
      <c r="AY1982" s="283"/>
      <c r="AZ1982" s="282"/>
      <c r="BA1982" s="283"/>
      <c r="BB1982" s="282"/>
      <c r="BC1982" s="282"/>
      <c r="BD1982" s="282"/>
      <c r="BE1982" s="283"/>
      <c r="BG1982" s="282"/>
      <c r="BH1982" s="282"/>
      <c r="BI1982" s="282"/>
      <c r="BL1982" s="421"/>
      <c r="BM1982" s="424"/>
      <c r="BN1982" s="424"/>
      <c r="BO1982" s="424"/>
      <c r="BP1982" s="424"/>
      <c r="BQ1982" s="421"/>
      <c r="BR1982" s="421"/>
      <c r="BV1982" s="282"/>
      <c r="BW1982" s="283"/>
      <c r="BY1982" s="283"/>
      <c r="BZ1982" s="283"/>
      <c r="CA1982" s="283"/>
      <c r="CB1982" s="282"/>
      <c r="CC1982" s="282"/>
      <c r="CD1982" s="282"/>
      <c r="CE1982" s="282"/>
      <c r="CG1982" s="427"/>
      <c r="CH1982" s="402"/>
      <c r="CI1982" s="424"/>
      <c r="CJ1982" s="282"/>
      <c r="CK1982" s="282"/>
      <c r="CL1982" s="283"/>
      <c r="CM1982" s="283"/>
      <c r="CP1982" s="282"/>
      <c r="DC1982" s="282"/>
      <c r="DD1982" s="282"/>
      <c r="DE1982" s="282"/>
      <c r="DF1982" s="282"/>
      <c r="DG1982" s="282"/>
      <c r="DH1982" s="282"/>
      <c r="DI1982" s="282"/>
      <c r="DJ1982" s="282"/>
      <c r="EF1982" s="495" t="str">
        <f>""&amp;(MID(数据表!AZ1982,1,MIN(FIND({"(";"（"},数据表!AZ1982&amp;"(（",1)-1)))&amp;""</f>
        <v/>
      </c>
      <c r="EG1982" s="495" t="str">
        <f>""&amp;(MID(数据表!AZ1982,1,MIN(FIND({0;1;2;3;4;5;6;7;8;9},数据表!AZ1982&amp;"1234567890",1)-1)))&amp;""</f>
        <v/>
      </c>
    </row>
    <row r="1983" spans="2:137" s="310" customFormat="1" ht="12" customHeight="1">
      <c r="B1983" s="286"/>
      <c r="C1983" s="286"/>
      <c r="D1983" s="286"/>
      <c r="E1983" s="479"/>
      <c r="F1983" s="282"/>
      <c r="G1983" s="283"/>
      <c r="H1983" s="421"/>
      <c r="I1983" s="421"/>
      <c r="J1983" s="283"/>
      <c r="K1983" s="421"/>
      <c r="L1983" s="282"/>
      <c r="N1983" s="282"/>
      <c r="S1983" s="282"/>
      <c r="T1983" s="283"/>
      <c r="U1983" s="283"/>
      <c r="V1983" s="283"/>
      <c r="W1983" s="283"/>
      <c r="X1983" s="283"/>
      <c r="Y1983" s="282"/>
      <c r="Z1983" s="282"/>
      <c r="AA1983" s="283"/>
      <c r="AB1983" s="282"/>
      <c r="AC1983" s="282"/>
      <c r="AD1983" s="282"/>
      <c r="AE1983" s="282"/>
      <c r="AF1983" s="283"/>
      <c r="AG1983" s="402"/>
      <c r="AH1983" s="283"/>
      <c r="AI1983" s="283"/>
      <c r="AJ1983" s="283"/>
      <c r="AK1983" s="283"/>
      <c r="AL1983" s="283"/>
      <c r="AM1983" s="282"/>
      <c r="AN1983" s="282"/>
      <c r="AO1983" s="282"/>
      <c r="AP1983" s="282"/>
      <c r="AQ1983" s="282"/>
      <c r="AR1983" s="282"/>
      <c r="AT1983" s="283"/>
      <c r="AU1983" s="283"/>
      <c r="AV1983" s="283"/>
      <c r="AW1983" s="283"/>
      <c r="AY1983" s="283"/>
      <c r="AZ1983" s="282"/>
      <c r="BA1983" s="283"/>
      <c r="BB1983" s="282"/>
      <c r="BC1983" s="282"/>
      <c r="BD1983" s="282"/>
      <c r="BE1983" s="283"/>
      <c r="BG1983" s="282"/>
      <c r="BH1983" s="282"/>
      <c r="BI1983" s="282"/>
      <c r="BL1983" s="421"/>
      <c r="BM1983" s="424"/>
      <c r="BN1983" s="424"/>
      <c r="BO1983" s="424"/>
      <c r="BP1983" s="424"/>
      <c r="BQ1983" s="421"/>
      <c r="BR1983" s="421"/>
      <c r="BV1983" s="282"/>
      <c r="BW1983" s="283"/>
      <c r="BY1983" s="283"/>
      <c r="BZ1983" s="283"/>
      <c r="CA1983" s="283"/>
      <c r="CB1983" s="282"/>
      <c r="CC1983" s="282"/>
      <c r="CD1983" s="282"/>
      <c r="CE1983" s="282"/>
      <c r="CG1983" s="427"/>
      <c r="CH1983" s="402"/>
      <c r="CI1983" s="424"/>
      <c r="CJ1983" s="282"/>
      <c r="CK1983" s="282"/>
      <c r="CL1983" s="283"/>
      <c r="CM1983" s="283"/>
      <c r="CP1983" s="282"/>
      <c r="DC1983" s="282"/>
      <c r="DD1983" s="282"/>
      <c r="DE1983" s="282"/>
      <c r="DF1983" s="282"/>
      <c r="DG1983" s="282"/>
      <c r="DH1983" s="282"/>
      <c r="DI1983" s="282"/>
      <c r="DJ1983" s="282"/>
      <c r="EF1983" s="495" t="str">
        <f>""&amp;(MID(数据表!AZ1983,1,MIN(FIND({"(";"（"},数据表!AZ1983&amp;"(（",1)-1)))&amp;""</f>
        <v/>
      </c>
      <c r="EG1983" s="495" t="str">
        <f>""&amp;(MID(数据表!AZ1983,1,MIN(FIND({0;1;2;3;4;5;6;7;8;9},数据表!AZ1983&amp;"1234567890",1)-1)))&amp;""</f>
        <v/>
      </c>
    </row>
    <row r="1984" spans="2:137" s="310" customFormat="1" ht="12" customHeight="1">
      <c r="B1984" s="286"/>
      <c r="C1984" s="286"/>
      <c r="D1984" s="286"/>
      <c r="E1984" s="479"/>
      <c r="F1984" s="282"/>
      <c r="G1984" s="283"/>
      <c r="H1984" s="421"/>
      <c r="I1984" s="421"/>
      <c r="J1984" s="283"/>
      <c r="K1984" s="421"/>
      <c r="L1984" s="282"/>
      <c r="N1984" s="282"/>
      <c r="S1984" s="282"/>
      <c r="T1984" s="283"/>
      <c r="U1984" s="283"/>
      <c r="V1984" s="283"/>
      <c r="W1984" s="283"/>
      <c r="X1984" s="283"/>
      <c r="Y1984" s="282"/>
      <c r="Z1984" s="282"/>
      <c r="AA1984" s="283"/>
      <c r="AB1984" s="282"/>
      <c r="AC1984" s="282"/>
      <c r="AD1984" s="282"/>
      <c r="AE1984" s="282"/>
      <c r="AF1984" s="283"/>
      <c r="AG1984" s="402"/>
      <c r="AH1984" s="283"/>
      <c r="AI1984" s="283"/>
      <c r="AJ1984" s="283"/>
      <c r="AK1984" s="283"/>
      <c r="AL1984" s="283"/>
      <c r="AM1984" s="282"/>
      <c r="AN1984" s="282"/>
      <c r="AO1984" s="282"/>
      <c r="AP1984" s="282"/>
      <c r="AQ1984" s="282"/>
      <c r="AR1984" s="282"/>
      <c r="AT1984" s="283"/>
      <c r="AU1984" s="283"/>
      <c r="AV1984" s="283"/>
      <c r="AW1984" s="283"/>
      <c r="AY1984" s="283"/>
      <c r="AZ1984" s="282"/>
      <c r="BA1984" s="283"/>
      <c r="BB1984" s="282"/>
      <c r="BC1984" s="282"/>
      <c r="BD1984" s="282"/>
      <c r="BE1984" s="283"/>
      <c r="BG1984" s="282"/>
      <c r="BH1984" s="282"/>
      <c r="BI1984" s="282"/>
      <c r="BL1984" s="421"/>
      <c r="BM1984" s="424"/>
      <c r="BN1984" s="424"/>
      <c r="BO1984" s="424"/>
      <c r="BP1984" s="424"/>
      <c r="BQ1984" s="421"/>
      <c r="BR1984" s="421"/>
      <c r="BV1984" s="282"/>
      <c r="BW1984" s="283"/>
      <c r="BY1984" s="283"/>
      <c r="BZ1984" s="283"/>
      <c r="CA1984" s="283"/>
      <c r="CB1984" s="282"/>
      <c r="CC1984" s="282"/>
      <c r="CD1984" s="282"/>
      <c r="CE1984" s="282"/>
      <c r="CG1984" s="427"/>
      <c r="CH1984" s="402"/>
      <c r="CI1984" s="424"/>
      <c r="CJ1984" s="282"/>
      <c r="CK1984" s="282"/>
      <c r="CL1984" s="283"/>
      <c r="CM1984" s="283"/>
      <c r="CP1984" s="282"/>
      <c r="DC1984" s="282"/>
      <c r="DD1984" s="282"/>
      <c r="DE1984" s="282"/>
      <c r="DF1984" s="282"/>
      <c r="DG1984" s="282"/>
      <c r="DH1984" s="282"/>
      <c r="DI1984" s="282"/>
      <c r="DJ1984" s="282"/>
      <c r="EF1984" s="495" t="str">
        <f>""&amp;(MID(数据表!AZ1984,1,MIN(FIND({"(";"（"},数据表!AZ1984&amp;"(（",1)-1)))&amp;""</f>
        <v/>
      </c>
      <c r="EG1984" s="495" t="str">
        <f>""&amp;(MID(数据表!AZ1984,1,MIN(FIND({0;1;2;3;4;5;6;7;8;9},数据表!AZ1984&amp;"1234567890",1)-1)))&amp;""</f>
        <v/>
      </c>
    </row>
    <row r="1985" spans="2:137" s="310" customFormat="1" ht="12" customHeight="1">
      <c r="B1985" s="286"/>
      <c r="C1985" s="286"/>
      <c r="D1985" s="286"/>
      <c r="E1985" s="479"/>
      <c r="F1985" s="282"/>
      <c r="G1985" s="283"/>
      <c r="H1985" s="421"/>
      <c r="I1985" s="421"/>
      <c r="J1985" s="283"/>
      <c r="K1985" s="421"/>
      <c r="L1985" s="282"/>
      <c r="N1985" s="282"/>
      <c r="S1985" s="282"/>
      <c r="T1985" s="283"/>
      <c r="U1985" s="283"/>
      <c r="V1985" s="283"/>
      <c r="W1985" s="283"/>
      <c r="X1985" s="283"/>
      <c r="Y1985" s="282"/>
      <c r="Z1985" s="282"/>
      <c r="AA1985" s="283"/>
      <c r="AB1985" s="282"/>
      <c r="AC1985" s="282"/>
      <c r="AD1985" s="282"/>
      <c r="AE1985" s="282"/>
      <c r="AF1985" s="283"/>
      <c r="AG1985" s="402"/>
      <c r="AH1985" s="283"/>
      <c r="AI1985" s="283"/>
      <c r="AJ1985" s="283"/>
      <c r="AK1985" s="283"/>
      <c r="AL1985" s="283"/>
      <c r="AM1985" s="282"/>
      <c r="AN1985" s="282"/>
      <c r="AO1985" s="282"/>
      <c r="AP1985" s="282"/>
      <c r="AQ1985" s="282"/>
      <c r="AR1985" s="282"/>
      <c r="AT1985" s="283"/>
      <c r="AU1985" s="283"/>
      <c r="AV1985" s="283"/>
      <c r="AW1985" s="283"/>
      <c r="AY1985" s="283"/>
      <c r="AZ1985" s="282"/>
      <c r="BA1985" s="283"/>
      <c r="BB1985" s="282"/>
      <c r="BC1985" s="282"/>
      <c r="BD1985" s="282"/>
      <c r="BE1985" s="283"/>
      <c r="BG1985" s="282"/>
      <c r="BH1985" s="282"/>
      <c r="BI1985" s="282"/>
      <c r="BL1985" s="421"/>
      <c r="BM1985" s="424"/>
      <c r="BN1985" s="424"/>
      <c r="BO1985" s="424"/>
      <c r="BP1985" s="424"/>
      <c r="BQ1985" s="421"/>
      <c r="BR1985" s="421"/>
      <c r="BV1985" s="282"/>
      <c r="BW1985" s="283"/>
      <c r="BY1985" s="283"/>
      <c r="BZ1985" s="283"/>
      <c r="CA1985" s="283"/>
      <c r="CB1985" s="282"/>
      <c r="CC1985" s="282"/>
      <c r="CD1985" s="282"/>
      <c r="CE1985" s="282"/>
      <c r="CG1985" s="427"/>
      <c r="CH1985" s="402"/>
      <c r="CI1985" s="424"/>
      <c r="CJ1985" s="282"/>
      <c r="CK1985" s="282"/>
      <c r="CL1985" s="283"/>
      <c r="CM1985" s="283"/>
      <c r="CP1985" s="282"/>
      <c r="DC1985" s="282"/>
      <c r="DD1985" s="282"/>
      <c r="DE1985" s="282"/>
      <c r="DF1985" s="282"/>
      <c r="DG1985" s="282"/>
      <c r="DH1985" s="282"/>
      <c r="DI1985" s="282"/>
      <c r="DJ1985" s="282"/>
      <c r="EF1985" s="495" t="str">
        <f>""&amp;(MID(数据表!AZ1985,1,MIN(FIND({"(";"（"},数据表!AZ1985&amp;"(（",1)-1)))&amp;""</f>
        <v/>
      </c>
      <c r="EG1985" s="495" t="str">
        <f>""&amp;(MID(数据表!AZ1985,1,MIN(FIND({0;1;2;3;4;5;6;7;8;9},数据表!AZ1985&amp;"1234567890",1)-1)))&amp;""</f>
        <v/>
      </c>
    </row>
    <row r="1986" spans="2:137" s="310" customFormat="1" ht="12" customHeight="1">
      <c r="B1986" s="286"/>
      <c r="C1986" s="286"/>
      <c r="D1986" s="286"/>
      <c r="E1986" s="479"/>
      <c r="F1986" s="282"/>
      <c r="G1986" s="283"/>
      <c r="H1986" s="421"/>
      <c r="I1986" s="421"/>
      <c r="J1986" s="283"/>
      <c r="K1986" s="421"/>
      <c r="L1986" s="282"/>
      <c r="N1986" s="282"/>
      <c r="S1986" s="282"/>
      <c r="T1986" s="283"/>
      <c r="U1986" s="283"/>
      <c r="V1986" s="283"/>
      <c r="W1986" s="283"/>
      <c r="X1986" s="283"/>
      <c r="Y1986" s="282"/>
      <c r="Z1986" s="282"/>
      <c r="AA1986" s="283"/>
      <c r="AB1986" s="282"/>
      <c r="AC1986" s="282"/>
      <c r="AD1986" s="282"/>
      <c r="AE1986" s="282"/>
      <c r="AF1986" s="283"/>
      <c r="AG1986" s="402"/>
      <c r="AH1986" s="283"/>
      <c r="AI1986" s="283"/>
      <c r="AJ1986" s="283"/>
      <c r="AK1986" s="283"/>
      <c r="AL1986" s="283"/>
      <c r="AM1986" s="282"/>
      <c r="AN1986" s="282"/>
      <c r="AO1986" s="282"/>
      <c r="AP1986" s="282"/>
      <c r="AQ1986" s="282"/>
      <c r="AR1986" s="282"/>
      <c r="AT1986" s="283"/>
      <c r="AU1986" s="283"/>
      <c r="AV1986" s="283"/>
      <c r="AW1986" s="283"/>
      <c r="AY1986" s="283"/>
      <c r="AZ1986" s="282"/>
      <c r="BA1986" s="283"/>
      <c r="BB1986" s="282"/>
      <c r="BC1986" s="282"/>
      <c r="BD1986" s="282"/>
      <c r="BE1986" s="283"/>
      <c r="BG1986" s="282"/>
      <c r="BH1986" s="282"/>
      <c r="BI1986" s="282"/>
      <c r="BL1986" s="421"/>
      <c r="BM1986" s="424"/>
      <c r="BN1986" s="424"/>
      <c r="BO1986" s="424"/>
      <c r="BP1986" s="424"/>
      <c r="BQ1986" s="421"/>
      <c r="BR1986" s="421"/>
      <c r="BV1986" s="282"/>
      <c r="BW1986" s="283"/>
      <c r="BY1986" s="283"/>
      <c r="BZ1986" s="283"/>
      <c r="CA1986" s="283"/>
      <c r="CB1986" s="282"/>
      <c r="CC1986" s="282"/>
      <c r="CD1986" s="282"/>
      <c r="CE1986" s="282"/>
      <c r="CG1986" s="427"/>
      <c r="CH1986" s="402"/>
      <c r="CI1986" s="424"/>
      <c r="CJ1986" s="282"/>
      <c r="CK1986" s="282"/>
      <c r="CL1986" s="283"/>
      <c r="CM1986" s="283"/>
      <c r="CP1986" s="282"/>
      <c r="DC1986" s="282"/>
      <c r="DD1986" s="282"/>
      <c r="DE1986" s="282"/>
      <c r="DF1986" s="282"/>
      <c r="DG1986" s="282"/>
      <c r="DH1986" s="282"/>
      <c r="DI1986" s="282"/>
      <c r="DJ1986" s="282"/>
      <c r="EF1986" s="495" t="str">
        <f>""&amp;(MID(数据表!AZ1986,1,MIN(FIND({"(";"（"},数据表!AZ1986&amp;"(（",1)-1)))&amp;""</f>
        <v/>
      </c>
      <c r="EG1986" s="495" t="str">
        <f>""&amp;(MID(数据表!AZ1986,1,MIN(FIND({0;1;2;3;4;5;6;7;8;9},数据表!AZ1986&amp;"1234567890",1)-1)))&amp;""</f>
        <v/>
      </c>
    </row>
    <row r="1987" spans="2:137" s="310" customFormat="1" ht="12" customHeight="1">
      <c r="B1987" s="286"/>
      <c r="C1987" s="286"/>
      <c r="D1987" s="286"/>
      <c r="E1987" s="479"/>
      <c r="F1987" s="282"/>
      <c r="G1987" s="283"/>
      <c r="H1987" s="421"/>
      <c r="I1987" s="421"/>
      <c r="J1987" s="283"/>
      <c r="K1987" s="421"/>
      <c r="L1987" s="282"/>
      <c r="N1987" s="282"/>
      <c r="S1987" s="282"/>
      <c r="T1987" s="283"/>
      <c r="U1987" s="283"/>
      <c r="V1987" s="283"/>
      <c r="W1987" s="283"/>
      <c r="X1987" s="283"/>
      <c r="Y1987" s="282"/>
      <c r="Z1987" s="282"/>
      <c r="AA1987" s="283"/>
      <c r="AB1987" s="282"/>
      <c r="AC1987" s="282"/>
      <c r="AD1987" s="282"/>
      <c r="AE1987" s="282"/>
      <c r="AF1987" s="283"/>
      <c r="AG1987" s="402"/>
      <c r="AH1987" s="283"/>
      <c r="AI1987" s="283"/>
      <c r="AJ1987" s="283"/>
      <c r="AK1987" s="283"/>
      <c r="AL1987" s="283"/>
      <c r="AM1987" s="282"/>
      <c r="AN1987" s="282"/>
      <c r="AO1987" s="282"/>
      <c r="AP1987" s="282"/>
      <c r="AQ1987" s="282"/>
      <c r="AR1987" s="282"/>
      <c r="AT1987" s="283"/>
      <c r="AU1987" s="283"/>
      <c r="AV1987" s="283"/>
      <c r="AW1987" s="283"/>
      <c r="AY1987" s="283"/>
      <c r="AZ1987" s="282"/>
      <c r="BA1987" s="283"/>
      <c r="BB1987" s="282"/>
      <c r="BC1987" s="282"/>
      <c r="BD1987" s="282"/>
      <c r="BE1987" s="283"/>
      <c r="BG1987" s="282"/>
      <c r="BH1987" s="282"/>
      <c r="BI1987" s="282"/>
      <c r="BL1987" s="421"/>
      <c r="BM1987" s="424"/>
      <c r="BN1987" s="424"/>
      <c r="BO1987" s="424"/>
      <c r="BP1987" s="424"/>
      <c r="BQ1987" s="421"/>
      <c r="BR1987" s="421"/>
      <c r="BV1987" s="282"/>
      <c r="BW1987" s="283"/>
      <c r="BY1987" s="283"/>
      <c r="BZ1987" s="283"/>
      <c r="CA1987" s="283"/>
      <c r="CB1987" s="282"/>
      <c r="CC1987" s="282"/>
      <c r="CD1987" s="282"/>
      <c r="CE1987" s="282"/>
      <c r="CG1987" s="427"/>
      <c r="CH1987" s="402"/>
      <c r="CI1987" s="424"/>
      <c r="CJ1987" s="282"/>
      <c r="CK1987" s="282"/>
      <c r="CL1987" s="283"/>
      <c r="CM1987" s="283"/>
      <c r="CP1987" s="282"/>
      <c r="DC1987" s="282"/>
      <c r="DD1987" s="282"/>
      <c r="DE1987" s="282"/>
      <c r="DF1987" s="282"/>
      <c r="DG1987" s="282"/>
      <c r="DH1987" s="282"/>
      <c r="DI1987" s="282"/>
      <c r="DJ1987" s="282"/>
      <c r="EF1987" s="495" t="str">
        <f>""&amp;(MID(数据表!AZ1987,1,MIN(FIND({"(";"（"},数据表!AZ1987&amp;"(（",1)-1)))&amp;""</f>
        <v/>
      </c>
      <c r="EG1987" s="495" t="str">
        <f>""&amp;(MID(数据表!AZ1987,1,MIN(FIND({0;1;2;3;4;5;6;7;8;9},数据表!AZ1987&amp;"1234567890",1)-1)))&amp;""</f>
        <v/>
      </c>
    </row>
    <row r="1988" spans="2:137" s="310" customFormat="1" ht="12" customHeight="1">
      <c r="B1988" s="286"/>
      <c r="C1988" s="286"/>
      <c r="D1988" s="286"/>
      <c r="E1988" s="479"/>
      <c r="F1988" s="282"/>
      <c r="G1988" s="283"/>
      <c r="H1988" s="421"/>
      <c r="I1988" s="421"/>
      <c r="J1988" s="283"/>
      <c r="K1988" s="421"/>
      <c r="L1988" s="282"/>
      <c r="N1988" s="282"/>
      <c r="S1988" s="282"/>
      <c r="T1988" s="283"/>
      <c r="U1988" s="283"/>
      <c r="V1988" s="283"/>
      <c r="W1988" s="283"/>
      <c r="X1988" s="283"/>
      <c r="Y1988" s="282"/>
      <c r="Z1988" s="282"/>
      <c r="AA1988" s="283"/>
      <c r="AB1988" s="282"/>
      <c r="AC1988" s="282"/>
      <c r="AD1988" s="282"/>
      <c r="AE1988" s="282"/>
      <c r="AF1988" s="283"/>
      <c r="AG1988" s="402"/>
      <c r="AH1988" s="283"/>
      <c r="AI1988" s="283"/>
      <c r="AJ1988" s="283"/>
      <c r="AK1988" s="283"/>
      <c r="AL1988" s="283"/>
      <c r="AM1988" s="282"/>
      <c r="AN1988" s="282"/>
      <c r="AO1988" s="282"/>
      <c r="AP1988" s="282"/>
      <c r="AQ1988" s="282"/>
      <c r="AR1988" s="282"/>
      <c r="AT1988" s="283"/>
      <c r="AU1988" s="283"/>
      <c r="AV1988" s="283"/>
      <c r="AW1988" s="283"/>
      <c r="AY1988" s="283"/>
      <c r="AZ1988" s="282"/>
      <c r="BA1988" s="283"/>
      <c r="BB1988" s="282"/>
      <c r="BC1988" s="282"/>
      <c r="BD1988" s="282"/>
      <c r="BE1988" s="283"/>
      <c r="BG1988" s="282"/>
      <c r="BH1988" s="282"/>
      <c r="BI1988" s="282"/>
      <c r="BL1988" s="421"/>
      <c r="BM1988" s="424"/>
      <c r="BN1988" s="424"/>
      <c r="BO1988" s="424"/>
      <c r="BP1988" s="424"/>
      <c r="BQ1988" s="421"/>
      <c r="BR1988" s="421"/>
      <c r="BV1988" s="282"/>
      <c r="BW1988" s="283"/>
      <c r="BY1988" s="283"/>
      <c r="BZ1988" s="283"/>
      <c r="CA1988" s="283"/>
      <c r="CB1988" s="282"/>
      <c r="CC1988" s="282"/>
      <c r="CD1988" s="282"/>
      <c r="CE1988" s="282"/>
      <c r="CG1988" s="427"/>
      <c r="CH1988" s="402"/>
      <c r="CI1988" s="424"/>
      <c r="CJ1988" s="282"/>
      <c r="CK1988" s="282"/>
      <c r="CL1988" s="283"/>
      <c r="CM1988" s="283"/>
      <c r="CP1988" s="282"/>
      <c r="DC1988" s="282"/>
      <c r="DD1988" s="282"/>
      <c r="DE1988" s="282"/>
      <c r="DF1988" s="282"/>
      <c r="DG1988" s="282"/>
      <c r="DH1988" s="282"/>
      <c r="DI1988" s="282"/>
      <c r="DJ1988" s="282"/>
      <c r="EF1988" s="495" t="str">
        <f>""&amp;(MID(数据表!AZ1988,1,MIN(FIND({"(";"（"},数据表!AZ1988&amp;"(（",1)-1)))&amp;""</f>
        <v/>
      </c>
      <c r="EG1988" s="495" t="str">
        <f>""&amp;(MID(数据表!AZ1988,1,MIN(FIND({0;1;2;3;4;5;6;7;8;9},数据表!AZ1988&amp;"1234567890",1)-1)))&amp;""</f>
        <v/>
      </c>
    </row>
    <row r="1989" spans="2:137" s="310" customFormat="1" ht="12" customHeight="1">
      <c r="B1989" s="286"/>
      <c r="C1989" s="286"/>
      <c r="D1989" s="286"/>
      <c r="E1989" s="479"/>
      <c r="F1989" s="282"/>
      <c r="G1989" s="283"/>
      <c r="H1989" s="421"/>
      <c r="I1989" s="421"/>
      <c r="J1989" s="283"/>
      <c r="K1989" s="421"/>
      <c r="L1989" s="282"/>
      <c r="N1989" s="282"/>
      <c r="S1989" s="282"/>
      <c r="T1989" s="283"/>
      <c r="U1989" s="283"/>
      <c r="V1989" s="283"/>
      <c r="W1989" s="283"/>
      <c r="X1989" s="283"/>
      <c r="Y1989" s="282"/>
      <c r="Z1989" s="282"/>
      <c r="AA1989" s="283"/>
      <c r="AB1989" s="282"/>
      <c r="AC1989" s="282"/>
      <c r="AD1989" s="282"/>
      <c r="AE1989" s="282"/>
      <c r="AF1989" s="283"/>
      <c r="AG1989" s="402"/>
      <c r="AH1989" s="283"/>
      <c r="AI1989" s="283"/>
      <c r="AJ1989" s="283"/>
      <c r="AK1989" s="283"/>
      <c r="AL1989" s="283"/>
      <c r="AM1989" s="282"/>
      <c r="AN1989" s="282"/>
      <c r="AO1989" s="282"/>
      <c r="AP1989" s="282"/>
      <c r="AQ1989" s="282"/>
      <c r="AR1989" s="282"/>
      <c r="AT1989" s="283"/>
      <c r="AU1989" s="283"/>
      <c r="AV1989" s="283"/>
      <c r="AW1989" s="283"/>
      <c r="AY1989" s="283"/>
      <c r="AZ1989" s="282"/>
      <c r="BA1989" s="283"/>
      <c r="BB1989" s="282"/>
      <c r="BC1989" s="282"/>
      <c r="BD1989" s="282"/>
      <c r="BE1989" s="283"/>
      <c r="BG1989" s="282"/>
      <c r="BH1989" s="282"/>
      <c r="BI1989" s="282"/>
      <c r="BL1989" s="421"/>
      <c r="BM1989" s="424"/>
      <c r="BN1989" s="424"/>
      <c r="BO1989" s="424"/>
      <c r="BP1989" s="424"/>
      <c r="BQ1989" s="421"/>
      <c r="BR1989" s="421"/>
      <c r="BV1989" s="282"/>
      <c r="BW1989" s="283"/>
      <c r="BY1989" s="283"/>
      <c r="BZ1989" s="283"/>
      <c r="CA1989" s="283"/>
      <c r="CB1989" s="282"/>
      <c r="CC1989" s="282"/>
      <c r="CD1989" s="282"/>
      <c r="CE1989" s="282"/>
      <c r="CG1989" s="427"/>
      <c r="CH1989" s="402"/>
      <c r="CI1989" s="424"/>
      <c r="CJ1989" s="282"/>
      <c r="CK1989" s="282"/>
      <c r="CL1989" s="283"/>
      <c r="CM1989" s="283"/>
      <c r="CP1989" s="282"/>
      <c r="DC1989" s="282"/>
      <c r="DD1989" s="282"/>
      <c r="DE1989" s="282"/>
      <c r="DF1989" s="282"/>
      <c r="DG1989" s="282"/>
      <c r="DH1989" s="282"/>
      <c r="DI1989" s="282"/>
      <c r="DJ1989" s="282"/>
      <c r="EF1989" s="495" t="str">
        <f>""&amp;(MID(数据表!AZ1989,1,MIN(FIND({"(";"（"},数据表!AZ1989&amp;"(（",1)-1)))&amp;""</f>
        <v/>
      </c>
      <c r="EG1989" s="495" t="str">
        <f>""&amp;(MID(数据表!AZ1989,1,MIN(FIND({0;1;2;3;4;5;6;7;8;9},数据表!AZ1989&amp;"1234567890",1)-1)))&amp;""</f>
        <v/>
      </c>
    </row>
    <row r="1990" spans="2:137" s="310" customFormat="1" ht="12" customHeight="1">
      <c r="B1990" s="286"/>
      <c r="C1990" s="286"/>
      <c r="D1990" s="286"/>
      <c r="E1990" s="479"/>
      <c r="F1990" s="282"/>
      <c r="G1990" s="283"/>
      <c r="H1990" s="421"/>
      <c r="I1990" s="421"/>
      <c r="J1990" s="283"/>
      <c r="K1990" s="421"/>
      <c r="L1990" s="282"/>
      <c r="N1990" s="282"/>
      <c r="S1990" s="282"/>
      <c r="T1990" s="283"/>
      <c r="U1990" s="283"/>
      <c r="V1990" s="283"/>
      <c r="W1990" s="283"/>
      <c r="X1990" s="283"/>
      <c r="Y1990" s="282"/>
      <c r="Z1990" s="282"/>
      <c r="AA1990" s="283"/>
      <c r="AB1990" s="282"/>
      <c r="AC1990" s="282"/>
      <c r="AD1990" s="282"/>
      <c r="AE1990" s="282"/>
      <c r="AF1990" s="283"/>
      <c r="AG1990" s="402"/>
      <c r="AH1990" s="283"/>
      <c r="AI1990" s="283"/>
      <c r="AJ1990" s="283"/>
      <c r="AK1990" s="283"/>
      <c r="AL1990" s="283"/>
      <c r="AM1990" s="282"/>
      <c r="AN1990" s="282"/>
      <c r="AO1990" s="282"/>
      <c r="AP1990" s="282"/>
      <c r="AQ1990" s="282"/>
      <c r="AR1990" s="282"/>
      <c r="AT1990" s="283"/>
      <c r="AU1990" s="283"/>
      <c r="AV1990" s="283"/>
      <c r="AW1990" s="283"/>
      <c r="AY1990" s="283"/>
      <c r="AZ1990" s="282"/>
      <c r="BA1990" s="283"/>
      <c r="BB1990" s="282"/>
      <c r="BC1990" s="282"/>
      <c r="BD1990" s="282"/>
      <c r="BE1990" s="283"/>
      <c r="BG1990" s="282"/>
      <c r="BH1990" s="282"/>
      <c r="BI1990" s="282"/>
      <c r="BL1990" s="421"/>
      <c r="BM1990" s="424"/>
      <c r="BN1990" s="424"/>
      <c r="BO1990" s="424"/>
      <c r="BP1990" s="424"/>
      <c r="BQ1990" s="421"/>
      <c r="BR1990" s="421"/>
      <c r="BV1990" s="282"/>
      <c r="BW1990" s="283"/>
      <c r="BY1990" s="283"/>
      <c r="BZ1990" s="283"/>
      <c r="CA1990" s="283"/>
      <c r="CB1990" s="282"/>
      <c r="CC1990" s="282"/>
      <c r="CD1990" s="282"/>
      <c r="CE1990" s="282"/>
      <c r="CG1990" s="427"/>
      <c r="CH1990" s="402"/>
      <c r="CI1990" s="424"/>
      <c r="CJ1990" s="282"/>
      <c r="CK1990" s="282"/>
      <c r="CL1990" s="283"/>
      <c r="CM1990" s="283"/>
      <c r="CP1990" s="282"/>
      <c r="DC1990" s="282"/>
      <c r="DD1990" s="282"/>
      <c r="DE1990" s="282"/>
      <c r="DF1990" s="282"/>
      <c r="DG1990" s="282"/>
      <c r="DH1990" s="282"/>
      <c r="DI1990" s="282"/>
      <c r="DJ1990" s="282"/>
      <c r="EF1990" s="495" t="str">
        <f>""&amp;(MID(数据表!AZ1990,1,MIN(FIND({"(";"（"},数据表!AZ1990&amp;"(（",1)-1)))&amp;""</f>
        <v/>
      </c>
      <c r="EG1990" s="495" t="str">
        <f>""&amp;(MID(数据表!AZ1990,1,MIN(FIND({0;1;2;3;4;5;6;7;8;9},数据表!AZ1990&amp;"1234567890",1)-1)))&amp;""</f>
        <v/>
      </c>
    </row>
    <row r="1991" spans="2:137" s="310" customFormat="1" ht="12" customHeight="1">
      <c r="B1991" s="286"/>
      <c r="C1991" s="286"/>
      <c r="D1991" s="286"/>
      <c r="E1991" s="479"/>
      <c r="F1991" s="282"/>
      <c r="G1991" s="283"/>
      <c r="H1991" s="421"/>
      <c r="I1991" s="421"/>
      <c r="J1991" s="283"/>
      <c r="K1991" s="421"/>
      <c r="L1991" s="282"/>
      <c r="N1991" s="282"/>
      <c r="S1991" s="282"/>
      <c r="T1991" s="283"/>
      <c r="U1991" s="283"/>
      <c r="V1991" s="283"/>
      <c r="W1991" s="283"/>
      <c r="X1991" s="283"/>
      <c r="Y1991" s="282"/>
      <c r="Z1991" s="282"/>
      <c r="AA1991" s="283"/>
      <c r="AB1991" s="282"/>
      <c r="AC1991" s="282"/>
      <c r="AD1991" s="282"/>
      <c r="AE1991" s="282"/>
      <c r="AF1991" s="283"/>
      <c r="AG1991" s="402"/>
      <c r="AH1991" s="283"/>
      <c r="AI1991" s="283"/>
      <c r="AJ1991" s="283"/>
      <c r="AK1991" s="283"/>
      <c r="AL1991" s="283"/>
      <c r="AM1991" s="282"/>
      <c r="AN1991" s="282"/>
      <c r="AO1991" s="282"/>
      <c r="AP1991" s="282"/>
      <c r="AQ1991" s="282"/>
      <c r="AR1991" s="282"/>
      <c r="AT1991" s="283"/>
      <c r="AU1991" s="283"/>
      <c r="AV1991" s="283"/>
      <c r="AW1991" s="283"/>
      <c r="AY1991" s="283"/>
      <c r="AZ1991" s="282"/>
      <c r="BA1991" s="283"/>
      <c r="BB1991" s="282"/>
      <c r="BC1991" s="282"/>
      <c r="BD1991" s="282"/>
      <c r="BE1991" s="283"/>
      <c r="BG1991" s="282"/>
      <c r="BH1991" s="282"/>
      <c r="BI1991" s="282"/>
      <c r="BL1991" s="421"/>
      <c r="BM1991" s="424"/>
      <c r="BN1991" s="424"/>
      <c r="BO1991" s="424"/>
      <c r="BP1991" s="424"/>
      <c r="BQ1991" s="421"/>
      <c r="BR1991" s="421"/>
      <c r="BV1991" s="282"/>
      <c r="BW1991" s="283"/>
      <c r="BY1991" s="283"/>
      <c r="BZ1991" s="283"/>
      <c r="CA1991" s="283"/>
      <c r="CB1991" s="282"/>
      <c r="CC1991" s="282"/>
      <c r="CD1991" s="282"/>
      <c r="CE1991" s="282"/>
      <c r="CG1991" s="427"/>
      <c r="CH1991" s="402"/>
      <c r="CI1991" s="424"/>
      <c r="CJ1991" s="282"/>
      <c r="CK1991" s="282"/>
      <c r="CL1991" s="283"/>
      <c r="CM1991" s="283"/>
      <c r="CP1991" s="282"/>
      <c r="DC1991" s="282"/>
      <c r="DD1991" s="282"/>
      <c r="DE1991" s="282"/>
      <c r="DF1991" s="282"/>
      <c r="DG1991" s="282"/>
      <c r="DH1991" s="282"/>
      <c r="DI1991" s="282"/>
      <c r="DJ1991" s="282"/>
      <c r="EF1991" s="495" t="str">
        <f>""&amp;(MID(数据表!AZ1991,1,MIN(FIND({"(";"（"},数据表!AZ1991&amp;"(（",1)-1)))&amp;""</f>
        <v/>
      </c>
      <c r="EG1991" s="495" t="str">
        <f>""&amp;(MID(数据表!AZ1991,1,MIN(FIND({0;1;2;3;4;5;6;7;8;9},数据表!AZ1991&amp;"1234567890",1)-1)))&amp;""</f>
        <v/>
      </c>
    </row>
    <row r="1992" spans="2:137" s="310" customFormat="1" ht="12" customHeight="1">
      <c r="B1992" s="286"/>
      <c r="C1992" s="286"/>
      <c r="D1992" s="286"/>
      <c r="E1992" s="479"/>
      <c r="F1992" s="282"/>
      <c r="G1992" s="283"/>
      <c r="H1992" s="421"/>
      <c r="I1992" s="421"/>
      <c r="J1992" s="283"/>
      <c r="K1992" s="421"/>
      <c r="L1992" s="282"/>
      <c r="N1992" s="282"/>
      <c r="S1992" s="282"/>
      <c r="T1992" s="283"/>
      <c r="U1992" s="283"/>
      <c r="V1992" s="283"/>
      <c r="W1992" s="283"/>
      <c r="X1992" s="283"/>
      <c r="Y1992" s="282"/>
      <c r="Z1992" s="282"/>
      <c r="AA1992" s="283"/>
      <c r="AB1992" s="282"/>
      <c r="AC1992" s="282"/>
      <c r="AD1992" s="282"/>
      <c r="AE1992" s="282"/>
      <c r="AF1992" s="283"/>
      <c r="AG1992" s="402"/>
      <c r="AH1992" s="283"/>
      <c r="AI1992" s="283"/>
      <c r="AJ1992" s="283"/>
      <c r="AK1992" s="283"/>
      <c r="AL1992" s="283"/>
      <c r="AM1992" s="282"/>
      <c r="AN1992" s="282"/>
      <c r="AO1992" s="282"/>
      <c r="AP1992" s="282"/>
      <c r="AQ1992" s="282"/>
      <c r="AR1992" s="282"/>
      <c r="AT1992" s="283"/>
      <c r="AU1992" s="283"/>
      <c r="AV1992" s="283"/>
      <c r="AW1992" s="283"/>
      <c r="AY1992" s="283"/>
      <c r="AZ1992" s="282"/>
      <c r="BA1992" s="283"/>
      <c r="BB1992" s="282"/>
      <c r="BC1992" s="282"/>
      <c r="BD1992" s="282"/>
      <c r="BE1992" s="283"/>
      <c r="BG1992" s="282"/>
      <c r="BH1992" s="282"/>
      <c r="BI1992" s="282"/>
      <c r="BL1992" s="421"/>
      <c r="BM1992" s="424"/>
      <c r="BN1992" s="424"/>
      <c r="BO1992" s="424"/>
      <c r="BP1992" s="424"/>
      <c r="BQ1992" s="421"/>
      <c r="BR1992" s="421"/>
      <c r="BV1992" s="282"/>
      <c r="BW1992" s="283"/>
      <c r="BY1992" s="283"/>
      <c r="BZ1992" s="283"/>
      <c r="CA1992" s="283"/>
      <c r="CB1992" s="282"/>
      <c r="CC1992" s="282"/>
      <c r="CD1992" s="282"/>
      <c r="CE1992" s="282"/>
      <c r="CG1992" s="427"/>
      <c r="CH1992" s="402"/>
      <c r="CI1992" s="424"/>
      <c r="CJ1992" s="282"/>
      <c r="CK1992" s="282"/>
      <c r="CL1992" s="283"/>
      <c r="CM1992" s="283"/>
      <c r="CP1992" s="282"/>
      <c r="DC1992" s="282"/>
      <c r="DD1992" s="282"/>
      <c r="DE1992" s="282"/>
      <c r="DF1992" s="282"/>
      <c r="DG1992" s="282"/>
      <c r="DH1992" s="282"/>
      <c r="DI1992" s="282"/>
      <c r="DJ1992" s="282"/>
      <c r="EF1992" s="495" t="str">
        <f>""&amp;(MID(数据表!AZ1992,1,MIN(FIND({"(";"（"},数据表!AZ1992&amp;"(（",1)-1)))&amp;""</f>
        <v/>
      </c>
      <c r="EG1992" s="495" t="str">
        <f>""&amp;(MID(数据表!AZ1992,1,MIN(FIND({0;1;2;3;4;5;6;7;8;9},数据表!AZ1992&amp;"1234567890",1)-1)))&amp;""</f>
        <v/>
      </c>
    </row>
    <row r="1993" spans="2:137" s="310" customFormat="1" ht="12" customHeight="1">
      <c r="B1993" s="286"/>
      <c r="C1993" s="286"/>
      <c r="D1993" s="286"/>
      <c r="E1993" s="479"/>
      <c r="F1993" s="282"/>
      <c r="G1993" s="283"/>
      <c r="H1993" s="421"/>
      <c r="I1993" s="421"/>
      <c r="J1993" s="283"/>
      <c r="K1993" s="421"/>
      <c r="L1993" s="282"/>
      <c r="N1993" s="282"/>
      <c r="S1993" s="282"/>
      <c r="T1993" s="283"/>
      <c r="U1993" s="283"/>
      <c r="V1993" s="283"/>
      <c r="W1993" s="283"/>
      <c r="X1993" s="283"/>
      <c r="Y1993" s="282"/>
      <c r="Z1993" s="282"/>
      <c r="AA1993" s="283"/>
      <c r="AB1993" s="282"/>
      <c r="AC1993" s="282"/>
      <c r="AD1993" s="282"/>
      <c r="AE1993" s="282"/>
      <c r="AF1993" s="283"/>
      <c r="AG1993" s="402"/>
      <c r="AH1993" s="283"/>
      <c r="AI1993" s="283"/>
      <c r="AJ1993" s="283"/>
      <c r="AK1993" s="283"/>
      <c r="AL1993" s="283"/>
      <c r="AM1993" s="282"/>
      <c r="AN1993" s="282"/>
      <c r="AO1993" s="282"/>
      <c r="AP1993" s="282"/>
      <c r="AQ1993" s="282"/>
      <c r="AR1993" s="282"/>
      <c r="AT1993" s="283"/>
      <c r="AU1993" s="283"/>
      <c r="AV1993" s="283"/>
      <c r="AW1993" s="283"/>
      <c r="AY1993" s="283"/>
      <c r="AZ1993" s="282"/>
      <c r="BA1993" s="283"/>
      <c r="BB1993" s="282"/>
      <c r="BC1993" s="282"/>
      <c r="BD1993" s="282"/>
      <c r="BE1993" s="283"/>
      <c r="BG1993" s="282"/>
      <c r="BH1993" s="282"/>
      <c r="BI1993" s="282"/>
      <c r="BL1993" s="421"/>
      <c r="BM1993" s="424"/>
      <c r="BN1993" s="424"/>
      <c r="BO1993" s="424"/>
      <c r="BP1993" s="424"/>
      <c r="BQ1993" s="421"/>
      <c r="BR1993" s="421"/>
      <c r="BV1993" s="282"/>
      <c r="BW1993" s="283"/>
      <c r="BY1993" s="283"/>
      <c r="BZ1993" s="283"/>
      <c r="CA1993" s="283"/>
      <c r="CB1993" s="282"/>
      <c r="CC1993" s="282"/>
      <c r="CD1993" s="282"/>
      <c r="CE1993" s="282"/>
      <c r="CG1993" s="427"/>
      <c r="CH1993" s="402"/>
      <c r="CI1993" s="424"/>
      <c r="CJ1993" s="282"/>
      <c r="CK1993" s="282"/>
      <c r="CL1993" s="283"/>
      <c r="CM1993" s="283"/>
      <c r="CP1993" s="282"/>
      <c r="DC1993" s="282"/>
      <c r="DD1993" s="282"/>
      <c r="DE1993" s="282"/>
      <c r="DF1993" s="282"/>
      <c r="DG1993" s="282"/>
      <c r="DH1993" s="282"/>
      <c r="DI1993" s="282"/>
      <c r="DJ1993" s="282"/>
      <c r="EF1993" s="495" t="str">
        <f>""&amp;(MID(数据表!AZ1993,1,MIN(FIND({"(";"（"},数据表!AZ1993&amp;"(（",1)-1)))&amp;""</f>
        <v/>
      </c>
      <c r="EG1993" s="495" t="str">
        <f>""&amp;(MID(数据表!AZ1993,1,MIN(FIND({0;1;2;3;4;5;6;7;8;9},数据表!AZ1993&amp;"1234567890",1)-1)))&amp;""</f>
        <v/>
      </c>
    </row>
    <row r="1994" spans="2:137" s="310" customFormat="1" ht="12" customHeight="1">
      <c r="B1994" s="286"/>
      <c r="C1994" s="286"/>
      <c r="D1994" s="286"/>
      <c r="E1994" s="479"/>
      <c r="F1994" s="282"/>
      <c r="G1994" s="283"/>
      <c r="H1994" s="421"/>
      <c r="I1994" s="421"/>
      <c r="J1994" s="283"/>
      <c r="K1994" s="421"/>
      <c r="L1994" s="282"/>
      <c r="N1994" s="282"/>
      <c r="S1994" s="282"/>
      <c r="T1994" s="283"/>
      <c r="U1994" s="283"/>
      <c r="V1994" s="283"/>
      <c r="W1994" s="283"/>
      <c r="X1994" s="283"/>
      <c r="Y1994" s="282"/>
      <c r="Z1994" s="282"/>
      <c r="AA1994" s="283"/>
      <c r="AB1994" s="282"/>
      <c r="AC1994" s="282"/>
      <c r="AD1994" s="282"/>
      <c r="AE1994" s="282"/>
      <c r="AF1994" s="283"/>
      <c r="AG1994" s="402"/>
      <c r="AH1994" s="283"/>
      <c r="AI1994" s="283"/>
      <c r="AJ1994" s="283"/>
      <c r="AK1994" s="283"/>
      <c r="AL1994" s="283"/>
      <c r="AM1994" s="282"/>
      <c r="AN1994" s="282"/>
      <c r="AO1994" s="282"/>
      <c r="AP1994" s="282"/>
      <c r="AQ1994" s="282"/>
      <c r="AR1994" s="282"/>
      <c r="AT1994" s="283"/>
      <c r="AU1994" s="283"/>
      <c r="AV1994" s="283"/>
      <c r="AW1994" s="283"/>
      <c r="AY1994" s="283"/>
      <c r="AZ1994" s="282"/>
      <c r="BA1994" s="283"/>
      <c r="BB1994" s="282"/>
      <c r="BC1994" s="282"/>
      <c r="BD1994" s="282"/>
      <c r="BE1994" s="283"/>
      <c r="BG1994" s="282"/>
      <c r="BH1994" s="282"/>
      <c r="BI1994" s="282"/>
      <c r="BL1994" s="421"/>
      <c r="BM1994" s="424"/>
      <c r="BN1994" s="424"/>
      <c r="BO1994" s="424"/>
      <c r="BP1994" s="424"/>
      <c r="BQ1994" s="421"/>
      <c r="BR1994" s="421"/>
      <c r="BV1994" s="282"/>
      <c r="BW1994" s="283"/>
      <c r="BY1994" s="283"/>
      <c r="BZ1994" s="283"/>
      <c r="CA1994" s="283"/>
      <c r="CB1994" s="282"/>
      <c r="CC1994" s="282"/>
      <c r="CD1994" s="282"/>
      <c r="CE1994" s="282"/>
      <c r="CG1994" s="427"/>
      <c r="CH1994" s="402"/>
      <c r="CI1994" s="424"/>
      <c r="CJ1994" s="282"/>
      <c r="CK1994" s="282"/>
      <c r="CL1994" s="283"/>
      <c r="CM1994" s="283"/>
      <c r="CP1994" s="282"/>
      <c r="DC1994" s="282"/>
      <c r="DD1994" s="282"/>
      <c r="DE1994" s="282"/>
      <c r="DF1994" s="282"/>
      <c r="DG1994" s="282"/>
      <c r="DH1994" s="282"/>
      <c r="DI1994" s="282"/>
      <c r="DJ1994" s="282"/>
      <c r="EF1994" s="495" t="str">
        <f>""&amp;(MID(数据表!AZ1994,1,MIN(FIND({"(";"（"},数据表!AZ1994&amp;"(（",1)-1)))&amp;""</f>
        <v/>
      </c>
      <c r="EG1994" s="495" t="str">
        <f>""&amp;(MID(数据表!AZ1994,1,MIN(FIND({0;1;2;3;4;5;6;7;8;9},数据表!AZ1994&amp;"1234567890",1)-1)))&amp;""</f>
        <v/>
      </c>
    </row>
    <row r="1995" spans="2:137" s="310" customFormat="1" ht="12" customHeight="1">
      <c r="B1995" s="286"/>
      <c r="C1995" s="286"/>
      <c r="D1995" s="286"/>
      <c r="E1995" s="479"/>
      <c r="F1995" s="282"/>
      <c r="G1995" s="283"/>
      <c r="H1995" s="421"/>
      <c r="I1995" s="421"/>
      <c r="J1995" s="283"/>
      <c r="K1995" s="421"/>
      <c r="L1995" s="282"/>
      <c r="N1995" s="282"/>
      <c r="S1995" s="282"/>
      <c r="T1995" s="283"/>
      <c r="U1995" s="283"/>
      <c r="V1995" s="283"/>
      <c r="W1995" s="283"/>
      <c r="X1995" s="283"/>
      <c r="Y1995" s="282"/>
      <c r="Z1995" s="282"/>
      <c r="AA1995" s="283"/>
      <c r="AB1995" s="282"/>
      <c r="AC1995" s="282"/>
      <c r="AD1995" s="282"/>
      <c r="AE1995" s="282"/>
      <c r="AF1995" s="283"/>
      <c r="AG1995" s="402"/>
      <c r="AH1995" s="283"/>
      <c r="AI1995" s="283"/>
      <c r="AJ1995" s="283"/>
      <c r="AK1995" s="283"/>
      <c r="AL1995" s="283"/>
      <c r="AM1995" s="282"/>
      <c r="AN1995" s="282"/>
      <c r="AO1995" s="282"/>
      <c r="AP1995" s="282"/>
      <c r="AQ1995" s="282"/>
      <c r="AR1995" s="282"/>
      <c r="AT1995" s="283"/>
      <c r="AU1995" s="283"/>
      <c r="AV1995" s="283"/>
      <c r="AW1995" s="283"/>
      <c r="AY1995" s="283"/>
      <c r="AZ1995" s="282"/>
      <c r="BA1995" s="283"/>
      <c r="BB1995" s="282"/>
      <c r="BC1995" s="282"/>
      <c r="BD1995" s="282"/>
      <c r="BE1995" s="283"/>
      <c r="BG1995" s="282"/>
      <c r="BH1995" s="282"/>
      <c r="BI1995" s="282"/>
      <c r="BL1995" s="421"/>
      <c r="BM1995" s="424"/>
      <c r="BN1995" s="424"/>
      <c r="BO1995" s="424"/>
      <c r="BP1995" s="424"/>
      <c r="BQ1995" s="421"/>
      <c r="BR1995" s="421"/>
      <c r="BV1995" s="282"/>
      <c r="BW1995" s="283"/>
      <c r="BY1995" s="283"/>
      <c r="BZ1995" s="283"/>
      <c r="CA1995" s="283"/>
      <c r="CB1995" s="282"/>
      <c r="CC1995" s="282"/>
      <c r="CD1995" s="282"/>
      <c r="CE1995" s="282"/>
      <c r="CG1995" s="427"/>
      <c r="CH1995" s="402"/>
      <c r="CI1995" s="424"/>
      <c r="CJ1995" s="282"/>
      <c r="CK1995" s="282"/>
      <c r="CL1995" s="283"/>
      <c r="CM1995" s="283"/>
      <c r="CP1995" s="282"/>
      <c r="DC1995" s="282"/>
      <c r="DD1995" s="282"/>
      <c r="DE1995" s="282"/>
      <c r="DF1995" s="282"/>
      <c r="DG1995" s="282"/>
      <c r="DH1995" s="282"/>
      <c r="DI1995" s="282"/>
      <c r="DJ1995" s="282"/>
      <c r="EF1995" s="495" t="str">
        <f>""&amp;(MID(数据表!AZ1995,1,MIN(FIND({"(";"（"},数据表!AZ1995&amp;"(（",1)-1)))&amp;""</f>
        <v/>
      </c>
      <c r="EG1995" s="495" t="str">
        <f>""&amp;(MID(数据表!AZ1995,1,MIN(FIND({0;1;2;3;4;5;6;7;8;9},数据表!AZ1995&amp;"1234567890",1)-1)))&amp;""</f>
        <v/>
      </c>
    </row>
    <row r="1996" spans="2:137" s="310" customFormat="1" ht="12" customHeight="1">
      <c r="B1996" s="286"/>
      <c r="C1996" s="286"/>
      <c r="D1996" s="286"/>
      <c r="E1996" s="479"/>
      <c r="F1996" s="282"/>
      <c r="G1996" s="283"/>
      <c r="H1996" s="421"/>
      <c r="I1996" s="421"/>
      <c r="J1996" s="283"/>
      <c r="K1996" s="421"/>
      <c r="L1996" s="282"/>
      <c r="N1996" s="282"/>
      <c r="S1996" s="282"/>
      <c r="T1996" s="283"/>
      <c r="U1996" s="283"/>
      <c r="V1996" s="283"/>
      <c r="W1996" s="283"/>
      <c r="X1996" s="283"/>
      <c r="Y1996" s="282"/>
      <c r="Z1996" s="282"/>
      <c r="AA1996" s="283"/>
      <c r="AB1996" s="282"/>
      <c r="AC1996" s="282"/>
      <c r="AD1996" s="282"/>
      <c r="AE1996" s="282"/>
      <c r="AF1996" s="283"/>
      <c r="AG1996" s="402"/>
      <c r="AH1996" s="283"/>
      <c r="AI1996" s="283"/>
      <c r="AJ1996" s="283"/>
      <c r="AK1996" s="283"/>
      <c r="AL1996" s="283"/>
      <c r="AM1996" s="282"/>
      <c r="AN1996" s="282"/>
      <c r="AO1996" s="282"/>
      <c r="AP1996" s="282"/>
      <c r="AQ1996" s="282"/>
      <c r="AR1996" s="282"/>
      <c r="AT1996" s="283"/>
      <c r="AU1996" s="283"/>
      <c r="AV1996" s="283"/>
      <c r="AW1996" s="283"/>
      <c r="AY1996" s="283"/>
      <c r="AZ1996" s="282"/>
      <c r="BA1996" s="283"/>
      <c r="BB1996" s="282"/>
      <c r="BC1996" s="282"/>
      <c r="BD1996" s="282"/>
      <c r="BE1996" s="283"/>
      <c r="BG1996" s="282"/>
      <c r="BH1996" s="282"/>
      <c r="BI1996" s="282"/>
      <c r="BL1996" s="421"/>
      <c r="BM1996" s="424"/>
      <c r="BN1996" s="424"/>
      <c r="BO1996" s="424"/>
      <c r="BP1996" s="424"/>
      <c r="BQ1996" s="421"/>
      <c r="BR1996" s="421"/>
      <c r="BV1996" s="282"/>
      <c r="BW1996" s="283"/>
      <c r="BY1996" s="283"/>
      <c r="BZ1996" s="283"/>
      <c r="CA1996" s="283"/>
      <c r="CB1996" s="282"/>
      <c r="CC1996" s="282"/>
      <c r="CD1996" s="282"/>
      <c r="CE1996" s="282"/>
      <c r="CG1996" s="427"/>
      <c r="CH1996" s="402"/>
      <c r="CI1996" s="424"/>
      <c r="CJ1996" s="282"/>
      <c r="CK1996" s="282"/>
      <c r="CL1996" s="283"/>
      <c r="CM1996" s="283"/>
      <c r="CP1996" s="282"/>
      <c r="DC1996" s="282"/>
      <c r="DD1996" s="282"/>
      <c r="DE1996" s="282"/>
      <c r="DF1996" s="282"/>
      <c r="DG1996" s="282"/>
      <c r="DH1996" s="282"/>
      <c r="DI1996" s="282"/>
      <c r="DJ1996" s="282"/>
      <c r="EF1996" s="495" t="str">
        <f>""&amp;(MID(数据表!AZ1996,1,MIN(FIND({"(";"（"},数据表!AZ1996&amp;"(（",1)-1)))&amp;""</f>
        <v/>
      </c>
      <c r="EG1996" s="495" t="str">
        <f>""&amp;(MID(数据表!AZ1996,1,MIN(FIND({0;1;2;3;4;5;6;7;8;9},数据表!AZ1996&amp;"1234567890",1)-1)))&amp;""</f>
        <v/>
      </c>
    </row>
    <row r="1997" spans="2:137" s="310" customFormat="1" ht="12" customHeight="1">
      <c r="B1997" s="286"/>
      <c r="C1997" s="286"/>
      <c r="D1997" s="286"/>
      <c r="E1997" s="479"/>
      <c r="F1997" s="282"/>
      <c r="G1997" s="283"/>
      <c r="H1997" s="421"/>
      <c r="I1997" s="421"/>
      <c r="J1997" s="283"/>
      <c r="K1997" s="421"/>
      <c r="L1997" s="282"/>
      <c r="N1997" s="282"/>
      <c r="S1997" s="282"/>
      <c r="T1997" s="283"/>
      <c r="U1997" s="283"/>
      <c r="V1997" s="283"/>
      <c r="W1997" s="283"/>
      <c r="X1997" s="283"/>
      <c r="Y1997" s="282"/>
      <c r="Z1997" s="282"/>
      <c r="AA1997" s="283"/>
      <c r="AB1997" s="282"/>
      <c r="AC1997" s="282"/>
      <c r="AD1997" s="282"/>
      <c r="AE1997" s="282"/>
      <c r="AF1997" s="283"/>
      <c r="AG1997" s="402"/>
      <c r="AH1997" s="283"/>
      <c r="AI1997" s="283"/>
      <c r="AJ1997" s="283"/>
      <c r="AK1997" s="283"/>
      <c r="AL1997" s="283"/>
      <c r="AM1997" s="282"/>
      <c r="AN1997" s="282"/>
      <c r="AO1997" s="282"/>
      <c r="AP1997" s="282"/>
      <c r="AQ1997" s="282"/>
      <c r="AR1997" s="282"/>
      <c r="AT1997" s="283"/>
      <c r="AU1997" s="283"/>
      <c r="AV1997" s="283"/>
      <c r="AW1997" s="283"/>
      <c r="AY1997" s="283"/>
      <c r="AZ1997" s="282"/>
      <c r="BA1997" s="283"/>
      <c r="BB1997" s="282"/>
      <c r="BC1997" s="282"/>
      <c r="BD1997" s="282"/>
      <c r="BE1997" s="283"/>
      <c r="BG1997" s="282"/>
      <c r="BH1997" s="282"/>
      <c r="BI1997" s="282"/>
      <c r="BL1997" s="421"/>
      <c r="BM1997" s="424"/>
      <c r="BN1997" s="424"/>
      <c r="BO1997" s="424"/>
      <c r="BP1997" s="424"/>
      <c r="BQ1997" s="421"/>
      <c r="BR1997" s="421"/>
      <c r="BV1997" s="282"/>
      <c r="BW1997" s="283"/>
      <c r="BY1997" s="283"/>
      <c r="BZ1997" s="283"/>
      <c r="CA1997" s="283"/>
      <c r="CB1997" s="282"/>
      <c r="CC1997" s="282"/>
      <c r="CD1997" s="282"/>
      <c r="CE1997" s="282"/>
      <c r="CG1997" s="427"/>
      <c r="CH1997" s="402"/>
      <c r="CI1997" s="424"/>
      <c r="CJ1997" s="282"/>
      <c r="CK1997" s="282"/>
      <c r="CL1997" s="283"/>
      <c r="CM1997" s="283"/>
      <c r="CP1997" s="282"/>
      <c r="DC1997" s="282"/>
      <c r="DD1997" s="282"/>
      <c r="DE1997" s="282"/>
      <c r="DF1997" s="282"/>
      <c r="DG1997" s="282"/>
      <c r="DH1997" s="282"/>
      <c r="DI1997" s="282"/>
      <c r="DJ1997" s="282"/>
      <c r="EF1997" s="495" t="str">
        <f>""&amp;(MID(数据表!AZ1997,1,MIN(FIND({"(";"（"},数据表!AZ1997&amp;"(（",1)-1)))&amp;""</f>
        <v/>
      </c>
      <c r="EG1997" s="495" t="str">
        <f>""&amp;(MID(数据表!AZ1997,1,MIN(FIND({0;1;2;3;4;5;6;7;8;9},数据表!AZ1997&amp;"1234567890",1)-1)))&amp;""</f>
        <v/>
      </c>
    </row>
    <row r="1998" spans="2:137" s="310" customFormat="1" ht="12" customHeight="1">
      <c r="B1998" s="286"/>
      <c r="C1998" s="286"/>
      <c r="D1998" s="286"/>
      <c r="E1998" s="479"/>
      <c r="F1998" s="282"/>
      <c r="G1998" s="283"/>
      <c r="H1998" s="421"/>
      <c r="I1998" s="421"/>
      <c r="J1998" s="283"/>
      <c r="K1998" s="421"/>
      <c r="L1998" s="282"/>
      <c r="N1998" s="282"/>
      <c r="S1998" s="282"/>
      <c r="T1998" s="283"/>
      <c r="U1998" s="283"/>
      <c r="V1998" s="283"/>
      <c r="W1998" s="283"/>
      <c r="X1998" s="283"/>
      <c r="Y1998" s="282"/>
      <c r="Z1998" s="282"/>
      <c r="AA1998" s="283"/>
      <c r="AB1998" s="282"/>
      <c r="AC1998" s="282"/>
      <c r="AD1998" s="282"/>
      <c r="AE1998" s="282"/>
      <c r="AF1998" s="283"/>
      <c r="AG1998" s="402"/>
      <c r="AH1998" s="283"/>
      <c r="AI1998" s="283"/>
      <c r="AJ1998" s="283"/>
      <c r="AK1998" s="283"/>
      <c r="AL1998" s="283"/>
      <c r="AM1998" s="282"/>
      <c r="AN1998" s="282"/>
      <c r="AO1998" s="282"/>
      <c r="AP1998" s="282"/>
      <c r="AQ1998" s="282"/>
      <c r="AR1998" s="282"/>
      <c r="AT1998" s="283"/>
      <c r="AU1998" s="283"/>
      <c r="AV1998" s="283"/>
      <c r="AW1998" s="283"/>
      <c r="AY1998" s="283"/>
      <c r="AZ1998" s="282"/>
      <c r="BA1998" s="283"/>
      <c r="BB1998" s="282"/>
      <c r="BC1998" s="282"/>
      <c r="BD1998" s="282"/>
      <c r="BE1998" s="283"/>
      <c r="BG1998" s="282"/>
      <c r="BH1998" s="282"/>
      <c r="BI1998" s="282"/>
      <c r="BL1998" s="421"/>
      <c r="BM1998" s="424"/>
      <c r="BN1998" s="424"/>
      <c r="BO1998" s="424"/>
      <c r="BP1998" s="424"/>
      <c r="BQ1998" s="421"/>
      <c r="BR1998" s="421"/>
      <c r="BV1998" s="282"/>
      <c r="BW1998" s="283"/>
      <c r="BY1998" s="283"/>
      <c r="BZ1998" s="283"/>
      <c r="CA1998" s="283"/>
      <c r="CB1998" s="282"/>
      <c r="CC1998" s="282"/>
      <c r="CD1998" s="282"/>
      <c r="CE1998" s="282"/>
      <c r="CG1998" s="427"/>
      <c r="CH1998" s="402"/>
      <c r="CI1998" s="424"/>
      <c r="CJ1998" s="282"/>
      <c r="CK1998" s="282"/>
      <c r="CL1998" s="283"/>
      <c r="CM1998" s="283"/>
      <c r="CP1998" s="282"/>
      <c r="DC1998" s="282"/>
      <c r="DD1998" s="282"/>
      <c r="DE1998" s="282"/>
      <c r="DF1998" s="282"/>
      <c r="DG1998" s="282"/>
      <c r="DH1998" s="282"/>
      <c r="DI1998" s="282"/>
      <c r="DJ1998" s="282"/>
      <c r="EF1998" s="495" t="str">
        <f>""&amp;(MID(数据表!AZ1998,1,MIN(FIND({"(";"（"},数据表!AZ1998&amp;"(（",1)-1)))&amp;""</f>
        <v/>
      </c>
      <c r="EG1998" s="495" t="str">
        <f>""&amp;(MID(数据表!AZ1998,1,MIN(FIND({0;1;2;3;4;5;6;7;8;9},数据表!AZ1998&amp;"1234567890",1)-1)))&amp;""</f>
        <v/>
      </c>
    </row>
    <row r="1999" spans="2:137" s="310" customFormat="1" ht="12" customHeight="1">
      <c r="B1999" s="286"/>
      <c r="C1999" s="286"/>
      <c r="D1999" s="286"/>
      <c r="E1999" s="479"/>
      <c r="F1999" s="282"/>
      <c r="G1999" s="283"/>
      <c r="H1999" s="421"/>
      <c r="I1999" s="421"/>
      <c r="J1999" s="283"/>
      <c r="K1999" s="421"/>
      <c r="L1999" s="282"/>
      <c r="N1999" s="282"/>
      <c r="S1999" s="282"/>
      <c r="T1999" s="283"/>
      <c r="U1999" s="283"/>
      <c r="V1999" s="283"/>
      <c r="W1999" s="283"/>
      <c r="X1999" s="283"/>
      <c r="Y1999" s="282"/>
      <c r="Z1999" s="282"/>
      <c r="AA1999" s="283"/>
      <c r="AB1999" s="282"/>
      <c r="AC1999" s="282"/>
      <c r="AD1999" s="282"/>
      <c r="AE1999" s="282"/>
      <c r="AF1999" s="283"/>
      <c r="AG1999" s="402"/>
      <c r="AH1999" s="283"/>
      <c r="AI1999" s="283"/>
      <c r="AJ1999" s="283"/>
      <c r="AK1999" s="283"/>
      <c r="AL1999" s="283"/>
      <c r="AM1999" s="282"/>
      <c r="AN1999" s="282"/>
      <c r="AO1999" s="282"/>
      <c r="AP1999" s="282"/>
      <c r="AQ1999" s="282"/>
      <c r="AR1999" s="282"/>
      <c r="AT1999" s="283"/>
      <c r="AU1999" s="283"/>
      <c r="AV1999" s="283"/>
      <c r="AW1999" s="283"/>
      <c r="AY1999" s="283"/>
      <c r="AZ1999" s="282"/>
      <c r="BA1999" s="283"/>
      <c r="BB1999" s="282"/>
      <c r="BC1999" s="282"/>
      <c r="BD1999" s="282"/>
      <c r="BE1999" s="283"/>
      <c r="BG1999" s="282"/>
      <c r="BH1999" s="282"/>
      <c r="BI1999" s="282"/>
      <c r="BL1999" s="421"/>
      <c r="BM1999" s="424"/>
      <c r="BN1999" s="424"/>
      <c r="BO1999" s="424"/>
      <c r="BP1999" s="424"/>
      <c r="BQ1999" s="421"/>
      <c r="BR1999" s="421"/>
      <c r="BV1999" s="282"/>
      <c r="BW1999" s="283"/>
      <c r="BY1999" s="283"/>
      <c r="BZ1999" s="283"/>
      <c r="CA1999" s="283"/>
      <c r="CB1999" s="282"/>
      <c r="CC1999" s="282"/>
      <c r="CD1999" s="282"/>
      <c r="CE1999" s="282"/>
      <c r="CG1999" s="427"/>
      <c r="CH1999" s="402"/>
      <c r="CI1999" s="424"/>
      <c r="CJ1999" s="282"/>
      <c r="CK1999" s="282"/>
      <c r="CL1999" s="283"/>
      <c r="CM1999" s="283"/>
      <c r="CP1999" s="282"/>
      <c r="DC1999" s="282"/>
      <c r="DD1999" s="282"/>
      <c r="DE1999" s="282"/>
      <c r="DF1999" s="282"/>
      <c r="DG1999" s="282"/>
      <c r="DH1999" s="282"/>
      <c r="DI1999" s="282"/>
      <c r="DJ1999" s="282"/>
      <c r="EF1999" s="495" t="str">
        <f>""&amp;(MID(数据表!AZ1999,1,MIN(FIND({"(";"（"},数据表!AZ1999&amp;"(（",1)-1)))&amp;""</f>
        <v/>
      </c>
      <c r="EG1999" s="495" t="str">
        <f>""&amp;(MID(数据表!AZ1999,1,MIN(FIND({0;1;2;3;4;5;6;7;8;9},数据表!AZ1999&amp;"1234567890",1)-1)))&amp;""</f>
        <v/>
      </c>
    </row>
    <row r="2000" spans="2:137" s="310" customFormat="1" ht="12" customHeight="1">
      <c r="B2000" s="286"/>
      <c r="C2000" s="286"/>
      <c r="D2000" s="286"/>
      <c r="E2000" s="479"/>
      <c r="F2000" s="282"/>
      <c r="G2000" s="283"/>
      <c r="H2000" s="421"/>
      <c r="I2000" s="421"/>
      <c r="J2000" s="283"/>
      <c r="K2000" s="421"/>
      <c r="L2000" s="282"/>
      <c r="N2000" s="282"/>
      <c r="S2000" s="282"/>
      <c r="T2000" s="283"/>
      <c r="U2000" s="283"/>
      <c r="V2000" s="283"/>
      <c r="W2000" s="283"/>
      <c r="X2000" s="283"/>
      <c r="Y2000" s="282"/>
      <c r="Z2000" s="282"/>
      <c r="AA2000" s="283"/>
      <c r="AB2000" s="282"/>
      <c r="AC2000" s="282"/>
      <c r="AD2000" s="282"/>
      <c r="AE2000" s="282"/>
      <c r="AF2000" s="283"/>
      <c r="AG2000" s="402"/>
      <c r="AH2000" s="283"/>
      <c r="AI2000" s="283"/>
      <c r="AJ2000" s="283"/>
      <c r="AK2000" s="283"/>
      <c r="AL2000" s="283"/>
      <c r="AM2000" s="282"/>
      <c r="AN2000" s="282"/>
      <c r="AO2000" s="282"/>
      <c r="AP2000" s="282"/>
      <c r="AQ2000" s="282"/>
      <c r="AR2000" s="282"/>
      <c r="AT2000" s="283"/>
      <c r="AU2000" s="283"/>
      <c r="AV2000" s="283"/>
      <c r="AW2000" s="283"/>
      <c r="AY2000" s="283"/>
      <c r="AZ2000" s="282"/>
      <c r="BA2000" s="283"/>
      <c r="BB2000" s="282"/>
      <c r="BC2000" s="282"/>
      <c r="BD2000" s="282"/>
      <c r="BE2000" s="283"/>
      <c r="BG2000" s="282"/>
      <c r="BH2000" s="282"/>
      <c r="BI2000" s="282"/>
      <c r="BL2000" s="421"/>
      <c r="BM2000" s="424"/>
      <c r="BN2000" s="424"/>
      <c r="BO2000" s="424"/>
      <c r="BP2000" s="424"/>
      <c r="BQ2000" s="421"/>
      <c r="BR2000" s="421"/>
      <c r="BV2000" s="282"/>
      <c r="BW2000" s="283"/>
      <c r="BY2000" s="283"/>
      <c r="BZ2000" s="283"/>
      <c r="CA2000" s="283"/>
      <c r="CB2000" s="282"/>
      <c r="CC2000" s="282"/>
      <c r="CD2000" s="282"/>
      <c r="CE2000" s="282"/>
      <c r="CG2000" s="427"/>
      <c r="CH2000" s="402"/>
      <c r="CI2000" s="424"/>
      <c r="CJ2000" s="282"/>
      <c r="CK2000" s="282"/>
      <c r="CL2000" s="283"/>
      <c r="CM2000" s="283"/>
      <c r="CP2000" s="282"/>
      <c r="DC2000" s="282"/>
      <c r="DD2000" s="282"/>
      <c r="DE2000" s="282"/>
      <c r="DF2000" s="282"/>
      <c r="DG2000" s="282"/>
      <c r="DH2000" s="282"/>
      <c r="DI2000" s="282"/>
      <c r="DJ2000" s="282"/>
      <c r="EF2000" s="495" t="str">
        <f>""&amp;(MID(数据表!AZ2000,1,MIN(FIND({"(";"（"},数据表!AZ2000&amp;"(（",1)-1)))&amp;""</f>
        <v/>
      </c>
      <c r="EG2000" s="495" t="str">
        <f>""&amp;(MID(数据表!AZ2000,1,MIN(FIND({0;1;2;3;4;5;6;7;8;9},数据表!AZ2000&amp;"1234567890",1)-1)))&amp;""</f>
        <v/>
      </c>
    </row>
    <row r="2001" spans="2:137" s="310" customFormat="1" ht="12" customHeight="1">
      <c r="B2001" s="286"/>
      <c r="C2001" s="286"/>
      <c r="D2001" s="286"/>
      <c r="E2001" s="479"/>
      <c r="F2001" s="282"/>
      <c r="G2001" s="283"/>
      <c r="H2001" s="421"/>
      <c r="I2001" s="421"/>
      <c r="J2001" s="283"/>
      <c r="K2001" s="421"/>
      <c r="L2001" s="282"/>
      <c r="N2001" s="282"/>
      <c r="S2001" s="282"/>
      <c r="T2001" s="283"/>
      <c r="U2001" s="283"/>
      <c r="V2001" s="283"/>
      <c r="W2001" s="283"/>
      <c r="X2001" s="283"/>
      <c r="Y2001" s="282"/>
      <c r="Z2001" s="282"/>
      <c r="AA2001" s="283"/>
      <c r="AB2001" s="282"/>
      <c r="AC2001" s="282"/>
      <c r="AD2001" s="282"/>
      <c r="AE2001" s="282"/>
      <c r="AF2001" s="283"/>
      <c r="AG2001" s="402"/>
      <c r="AH2001" s="283"/>
      <c r="AI2001" s="283"/>
      <c r="AJ2001" s="283"/>
      <c r="AK2001" s="283"/>
      <c r="AL2001" s="283"/>
      <c r="AM2001" s="282"/>
      <c r="AN2001" s="282"/>
      <c r="AO2001" s="282"/>
      <c r="AP2001" s="282"/>
      <c r="AQ2001" s="282"/>
      <c r="AR2001" s="282"/>
      <c r="AT2001" s="283"/>
      <c r="AU2001" s="283"/>
      <c r="AV2001" s="283"/>
      <c r="AW2001" s="283"/>
      <c r="AY2001" s="283"/>
      <c r="AZ2001" s="282"/>
      <c r="BA2001" s="283"/>
      <c r="BB2001" s="282"/>
      <c r="BC2001" s="282"/>
      <c r="BD2001" s="282"/>
      <c r="BE2001" s="283"/>
      <c r="BG2001" s="282"/>
      <c r="BH2001" s="282"/>
      <c r="BI2001" s="282"/>
      <c r="BL2001" s="421"/>
      <c r="BM2001" s="424"/>
      <c r="BN2001" s="424"/>
      <c r="BO2001" s="424"/>
      <c r="BP2001" s="424"/>
      <c r="BQ2001" s="421"/>
      <c r="BR2001" s="421"/>
      <c r="BV2001" s="282"/>
      <c r="BW2001" s="283"/>
      <c r="BY2001" s="283"/>
      <c r="BZ2001" s="283"/>
      <c r="CA2001" s="283"/>
      <c r="CB2001" s="282"/>
      <c r="CC2001" s="282"/>
      <c r="CD2001" s="282"/>
      <c r="CE2001" s="282"/>
      <c r="CG2001" s="427"/>
      <c r="CH2001" s="402"/>
      <c r="CI2001" s="424"/>
      <c r="CJ2001" s="282"/>
      <c r="CK2001" s="282"/>
      <c r="CL2001" s="283"/>
      <c r="CM2001" s="283"/>
      <c r="CP2001" s="282"/>
      <c r="DC2001" s="282"/>
      <c r="DD2001" s="282"/>
      <c r="DE2001" s="282"/>
      <c r="DF2001" s="282"/>
      <c r="DG2001" s="282"/>
      <c r="DH2001" s="282"/>
      <c r="DI2001" s="282"/>
      <c r="DJ2001" s="282"/>
      <c r="EF2001" s="495" t="str">
        <f>""&amp;(MID(数据表!AZ2001,1,MIN(FIND({"(";"（"},数据表!AZ2001&amp;"(（",1)-1)))&amp;""</f>
        <v/>
      </c>
      <c r="EG2001" s="495" t="str">
        <f>""&amp;(MID(数据表!AZ2001,1,MIN(FIND({0;1;2;3;4;5;6;7;8;9},数据表!AZ2001&amp;"1234567890",1)-1)))&amp;""</f>
        <v/>
      </c>
    </row>
    <row r="2002" spans="2:137" s="310" customFormat="1" ht="12" customHeight="1">
      <c r="B2002" s="286"/>
      <c r="C2002" s="286"/>
      <c r="D2002" s="286"/>
      <c r="E2002" s="479"/>
      <c r="F2002" s="282"/>
      <c r="G2002" s="283"/>
      <c r="H2002" s="421"/>
      <c r="I2002" s="421"/>
      <c r="J2002" s="283"/>
      <c r="K2002" s="421"/>
      <c r="L2002" s="282"/>
      <c r="N2002" s="282"/>
      <c r="S2002" s="282"/>
      <c r="T2002" s="283"/>
      <c r="U2002" s="283"/>
      <c r="V2002" s="283"/>
      <c r="W2002" s="283"/>
      <c r="X2002" s="283"/>
      <c r="Y2002" s="282"/>
      <c r="Z2002" s="282"/>
      <c r="AA2002" s="283"/>
      <c r="AB2002" s="282"/>
      <c r="AC2002" s="282"/>
      <c r="AD2002" s="282"/>
      <c r="AE2002" s="282"/>
      <c r="AF2002" s="283"/>
      <c r="AG2002" s="402"/>
      <c r="AH2002" s="283"/>
      <c r="AI2002" s="283"/>
      <c r="AJ2002" s="283"/>
      <c r="AK2002" s="283"/>
      <c r="AL2002" s="283"/>
      <c r="AM2002" s="282"/>
      <c r="AN2002" s="282"/>
      <c r="AO2002" s="282"/>
      <c r="AP2002" s="282"/>
      <c r="AQ2002" s="282"/>
      <c r="AR2002" s="282"/>
      <c r="AT2002" s="283"/>
      <c r="AU2002" s="283"/>
      <c r="AV2002" s="283"/>
      <c r="AW2002" s="283"/>
      <c r="AY2002" s="283"/>
      <c r="AZ2002" s="282"/>
      <c r="BA2002" s="283"/>
      <c r="BB2002" s="282"/>
      <c r="BC2002" s="282"/>
      <c r="BD2002" s="282"/>
      <c r="BE2002" s="283"/>
      <c r="BG2002" s="282"/>
      <c r="BH2002" s="282"/>
      <c r="BI2002" s="282"/>
      <c r="BL2002" s="421"/>
      <c r="BM2002" s="424"/>
      <c r="BN2002" s="424"/>
      <c r="BO2002" s="424"/>
      <c r="BP2002" s="424"/>
      <c r="BQ2002" s="421"/>
      <c r="BR2002" s="421"/>
      <c r="BV2002" s="282"/>
      <c r="BW2002" s="283"/>
      <c r="BY2002" s="283"/>
      <c r="BZ2002" s="283"/>
      <c r="CA2002" s="283"/>
      <c r="CB2002" s="282"/>
      <c r="CC2002" s="282"/>
      <c r="CD2002" s="282"/>
      <c r="CE2002" s="282"/>
      <c r="CG2002" s="427"/>
      <c r="CH2002" s="402"/>
      <c r="CI2002" s="424"/>
      <c r="CJ2002" s="282"/>
      <c r="CK2002" s="282"/>
      <c r="CL2002" s="283"/>
      <c r="CM2002" s="283"/>
      <c r="CP2002" s="282"/>
      <c r="DC2002" s="282"/>
      <c r="DD2002" s="282"/>
      <c r="DE2002" s="282"/>
      <c r="DF2002" s="282"/>
      <c r="DG2002" s="282"/>
      <c r="DH2002" s="282"/>
      <c r="DI2002" s="282"/>
      <c r="DJ2002" s="282"/>
      <c r="EF2002" s="495" t="str">
        <f>""&amp;(MID(数据表!AZ2002,1,MIN(FIND({"(";"（"},数据表!AZ2002&amp;"(（",1)-1)))&amp;""</f>
        <v/>
      </c>
      <c r="EG2002" s="495" t="str">
        <f>""&amp;(MID(数据表!AZ2002,1,MIN(FIND({0;1;2;3;4;5;6;7;8;9},数据表!AZ2002&amp;"1234567890",1)-1)))&amp;""</f>
        <v/>
      </c>
    </row>
    <row r="2003" spans="2:137" s="310" customFormat="1" ht="12" customHeight="1">
      <c r="B2003" s="286"/>
      <c r="C2003" s="286"/>
      <c r="D2003" s="286"/>
      <c r="E2003" s="479"/>
      <c r="F2003" s="282"/>
      <c r="G2003" s="283"/>
      <c r="H2003" s="421"/>
      <c r="I2003" s="421"/>
      <c r="J2003" s="283"/>
      <c r="K2003" s="421"/>
      <c r="L2003" s="282"/>
      <c r="N2003" s="282"/>
      <c r="S2003" s="282"/>
      <c r="T2003" s="283"/>
      <c r="U2003" s="283"/>
      <c r="V2003" s="283"/>
      <c r="W2003" s="283"/>
      <c r="X2003" s="283"/>
      <c r="Y2003" s="282"/>
      <c r="Z2003" s="282"/>
      <c r="AA2003" s="283"/>
      <c r="AB2003" s="282"/>
      <c r="AC2003" s="282"/>
      <c r="AD2003" s="282"/>
      <c r="AE2003" s="282"/>
      <c r="AF2003" s="283"/>
      <c r="AG2003" s="402"/>
      <c r="AH2003" s="283"/>
      <c r="AI2003" s="283"/>
      <c r="AJ2003" s="283"/>
      <c r="AK2003" s="283"/>
      <c r="AL2003" s="283"/>
      <c r="AM2003" s="282"/>
      <c r="AN2003" s="282"/>
      <c r="AO2003" s="282"/>
      <c r="AP2003" s="282"/>
      <c r="AQ2003" s="282"/>
      <c r="AR2003" s="282"/>
      <c r="AT2003" s="283"/>
      <c r="AU2003" s="283"/>
      <c r="AV2003" s="283"/>
      <c r="AW2003" s="283"/>
      <c r="AY2003" s="283"/>
      <c r="AZ2003" s="282"/>
      <c r="BA2003" s="283"/>
      <c r="BB2003" s="282"/>
      <c r="BC2003" s="282"/>
      <c r="BD2003" s="282"/>
      <c r="BE2003" s="283"/>
      <c r="BG2003" s="282"/>
      <c r="BH2003" s="282"/>
      <c r="BI2003" s="282"/>
      <c r="BL2003" s="421"/>
      <c r="BM2003" s="424"/>
      <c r="BN2003" s="424"/>
      <c r="BO2003" s="424"/>
      <c r="BP2003" s="424"/>
      <c r="BQ2003" s="421"/>
      <c r="BR2003" s="421"/>
      <c r="BV2003" s="282"/>
      <c r="BW2003" s="283"/>
      <c r="BY2003" s="283"/>
      <c r="BZ2003" s="283"/>
      <c r="CA2003" s="283"/>
      <c r="CB2003" s="282"/>
      <c r="CC2003" s="282"/>
      <c r="CD2003" s="282"/>
      <c r="CE2003" s="282"/>
      <c r="CG2003" s="427"/>
      <c r="CH2003" s="402"/>
      <c r="CI2003" s="424"/>
      <c r="CJ2003" s="282"/>
      <c r="CK2003" s="282"/>
      <c r="CL2003" s="283"/>
      <c r="CM2003" s="283"/>
      <c r="CP2003" s="282"/>
      <c r="DC2003" s="282"/>
      <c r="DD2003" s="282"/>
      <c r="DE2003" s="282"/>
      <c r="DF2003" s="282"/>
      <c r="DG2003" s="282"/>
      <c r="DH2003" s="282"/>
      <c r="DI2003" s="282"/>
      <c r="DJ2003" s="282"/>
      <c r="EF2003" s="495" t="str">
        <f>""&amp;(MID(数据表!AZ2003,1,MIN(FIND({"(";"（"},数据表!AZ2003&amp;"(（",1)-1)))&amp;""</f>
        <v/>
      </c>
      <c r="EG2003" s="495" t="str">
        <f>""&amp;(MID(数据表!AZ2003,1,MIN(FIND({0;1;2;3;4;5;6;7;8;9},数据表!AZ2003&amp;"1234567890",1)-1)))&amp;""</f>
        <v/>
      </c>
    </row>
    <row r="2004" spans="2:137" s="310" customFormat="1" ht="12" customHeight="1">
      <c r="B2004" s="286"/>
      <c r="C2004" s="286"/>
      <c r="D2004" s="286"/>
      <c r="E2004" s="479"/>
      <c r="F2004" s="282"/>
      <c r="G2004" s="283"/>
      <c r="H2004" s="421"/>
      <c r="I2004" s="421"/>
      <c r="J2004" s="283"/>
      <c r="K2004" s="421"/>
      <c r="L2004" s="282"/>
      <c r="N2004" s="282"/>
      <c r="S2004" s="282"/>
      <c r="T2004" s="283"/>
      <c r="U2004" s="283"/>
      <c r="V2004" s="283"/>
      <c r="W2004" s="283"/>
      <c r="X2004" s="283"/>
      <c r="Y2004" s="282"/>
      <c r="Z2004" s="282"/>
      <c r="AA2004" s="283"/>
      <c r="AB2004" s="282"/>
      <c r="AC2004" s="282"/>
      <c r="AD2004" s="282"/>
      <c r="AE2004" s="282"/>
      <c r="AF2004" s="283"/>
      <c r="AG2004" s="402"/>
      <c r="AH2004" s="283"/>
      <c r="AI2004" s="283"/>
      <c r="AJ2004" s="283"/>
      <c r="AK2004" s="283"/>
      <c r="AL2004" s="283"/>
      <c r="AM2004" s="282"/>
      <c r="AN2004" s="282"/>
      <c r="AO2004" s="282"/>
      <c r="AP2004" s="282"/>
      <c r="AQ2004" s="282"/>
      <c r="AR2004" s="282"/>
      <c r="AT2004" s="283"/>
      <c r="AU2004" s="283"/>
      <c r="AV2004" s="283"/>
      <c r="AW2004" s="283"/>
      <c r="AY2004" s="283"/>
      <c r="AZ2004" s="282"/>
      <c r="BA2004" s="283"/>
      <c r="BB2004" s="282"/>
      <c r="BC2004" s="282"/>
      <c r="BD2004" s="282"/>
      <c r="BE2004" s="283"/>
      <c r="BG2004" s="282"/>
      <c r="BH2004" s="282"/>
      <c r="BI2004" s="282"/>
      <c r="BL2004" s="421"/>
      <c r="BM2004" s="424"/>
      <c r="BN2004" s="424"/>
      <c r="BO2004" s="424"/>
      <c r="BP2004" s="424"/>
      <c r="BQ2004" s="421"/>
      <c r="BR2004" s="421"/>
      <c r="BV2004" s="282"/>
      <c r="BW2004" s="283"/>
      <c r="BY2004" s="283"/>
      <c r="BZ2004" s="283"/>
      <c r="CA2004" s="283"/>
      <c r="CB2004" s="282"/>
      <c r="CC2004" s="282"/>
      <c r="CD2004" s="282"/>
      <c r="CE2004" s="282"/>
      <c r="CG2004" s="427"/>
      <c r="CH2004" s="402"/>
      <c r="CI2004" s="424"/>
      <c r="CJ2004" s="282"/>
      <c r="CK2004" s="282"/>
      <c r="CL2004" s="283"/>
      <c r="CM2004" s="283"/>
      <c r="CP2004" s="282"/>
      <c r="DC2004" s="282"/>
      <c r="DD2004" s="282"/>
      <c r="DE2004" s="282"/>
      <c r="DF2004" s="282"/>
      <c r="DG2004" s="282"/>
      <c r="DH2004" s="282"/>
      <c r="DI2004" s="282"/>
      <c r="DJ2004" s="282"/>
      <c r="EF2004" s="495" t="str">
        <f>""&amp;(MID(数据表!AZ2004,1,MIN(FIND({"(";"（"},数据表!AZ2004&amp;"(（",1)-1)))&amp;""</f>
        <v/>
      </c>
      <c r="EG2004" s="495" t="str">
        <f>""&amp;(MID(数据表!AZ2004,1,MIN(FIND({0;1;2;3;4;5;6;7;8;9},数据表!AZ2004&amp;"1234567890",1)-1)))&amp;""</f>
        <v/>
      </c>
    </row>
    <row r="2005" spans="2:137" s="310" customFormat="1" ht="12" customHeight="1">
      <c r="B2005" s="286"/>
      <c r="C2005" s="286"/>
      <c r="D2005" s="286"/>
      <c r="E2005" s="479"/>
      <c r="F2005" s="282"/>
      <c r="G2005" s="283"/>
      <c r="H2005" s="421"/>
      <c r="I2005" s="421"/>
      <c r="J2005" s="283"/>
      <c r="K2005" s="421"/>
      <c r="L2005" s="282"/>
      <c r="N2005" s="282"/>
      <c r="S2005" s="282"/>
      <c r="T2005" s="283"/>
      <c r="U2005" s="283"/>
      <c r="V2005" s="283"/>
      <c r="W2005" s="283"/>
      <c r="X2005" s="283"/>
      <c r="Y2005" s="282"/>
      <c r="Z2005" s="282"/>
      <c r="AA2005" s="283"/>
      <c r="AB2005" s="282"/>
      <c r="AC2005" s="282"/>
      <c r="AD2005" s="282"/>
      <c r="AE2005" s="282"/>
      <c r="AF2005" s="283"/>
      <c r="AG2005" s="402"/>
      <c r="AH2005" s="283"/>
      <c r="AI2005" s="283"/>
      <c r="AJ2005" s="283"/>
      <c r="AK2005" s="283"/>
      <c r="AL2005" s="283"/>
      <c r="AM2005" s="282"/>
      <c r="AN2005" s="282"/>
      <c r="AO2005" s="282"/>
      <c r="AP2005" s="282"/>
      <c r="AQ2005" s="282"/>
      <c r="AR2005" s="282"/>
      <c r="AT2005" s="283"/>
      <c r="AU2005" s="283"/>
      <c r="AV2005" s="283"/>
      <c r="AW2005" s="283"/>
      <c r="AY2005" s="283"/>
      <c r="AZ2005" s="282"/>
      <c r="BA2005" s="283"/>
      <c r="BB2005" s="282"/>
      <c r="BC2005" s="282"/>
      <c r="BD2005" s="282"/>
      <c r="BE2005" s="283"/>
      <c r="BG2005" s="282"/>
      <c r="BH2005" s="282"/>
      <c r="BI2005" s="282"/>
      <c r="BL2005" s="421"/>
      <c r="BM2005" s="424"/>
      <c r="BN2005" s="424"/>
      <c r="BO2005" s="424"/>
      <c r="BP2005" s="424"/>
      <c r="BQ2005" s="421"/>
      <c r="BR2005" s="421"/>
      <c r="BV2005" s="282"/>
      <c r="BW2005" s="283"/>
      <c r="BY2005" s="283"/>
      <c r="BZ2005" s="283"/>
      <c r="CA2005" s="283"/>
      <c r="CB2005" s="282"/>
      <c r="CC2005" s="282"/>
      <c r="CD2005" s="282"/>
      <c r="CE2005" s="282"/>
      <c r="CG2005" s="427"/>
      <c r="CH2005" s="402"/>
      <c r="CI2005" s="424"/>
      <c r="CJ2005" s="282"/>
      <c r="CK2005" s="282"/>
      <c r="CL2005" s="283"/>
      <c r="CM2005" s="283"/>
      <c r="CP2005" s="282"/>
      <c r="DC2005" s="282"/>
      <c r="DD2005" s="282"/>
      <c r="DE2005" s="282"/>
      <c r="DF2005" s="282"/>
      <c r="DG2005" s="282"/>
      <c r="DH2005" s="282"/>
      <c r="DI2005" s="282"/>
      <c r="DJ2005" s="282"/>
      <c r="EF2005" s="495" t="str">
        <f>""&amp;(MID(数据表!AZ2005,1,MIN(FIND({"(";"（"},数据表!AZ2005&amp;"(（",1)-1)))&amp;""</f>
        <v/>
      </c>
      <c r="EG2005" s="495" t="str">
        <f>""&amp;(MID(数据表!AZ2005,1,MIN(FIND({0;1;2;3;4;5;6;7;8;9},数据表!AZ2005&amp;"1234567890",1)-1)))&amp;""</f>
        <v/>
      </c>
    </row>
    <row r="2006" spans="2:137" s="310" customFormat="1" ht="12" customHeight="1">
      <c r="B2006" s="286"/>
      <c r="C2006" s="286"/>
      <c r="D2006" s="286"/>
      <c r="E2006" s="479"/>
      <c r="F2006" s="282"/>
      <c r="G2006" s="283"/>
      <c r="H2006" s="421"/>
      <c r="I2006" s="421"/>
      <c r="J2006" s="283"/>
      <c r="K2006" s="421"/>
      <c r="L2006" s="282"/>
      <c r="N2006" s="282"/>
      <c r="S2006" s="282"/>
      <c r="T2006" s="283"/>
      <c r="U2006" s="283"/>
      <c r="V2006" s="283"/>
      <c r="W2006" s="283"/>
      <c r="X2006" s="283"/>
      <c r="Y2006" s="282"/>
      <c r="Z2006" s="282"/>
      <c r="AA2006" s="283"/>
      <c r="AB2006" s="282"/>
      <c r="AC2006" s="282"/>
      <c r="AD2006" s="282"/>
      <c r="AE2006" s="282"/>
      <c r="AF2006" s="283"/>
      <c r="AG2006" s="402"/>
      <c r="AH2006" s="283"/>
      <c r="AI2006" s="283"/>
      <c r="AJ2006" s="283"/>
      <c r="AK2006" s="283"/>
      <c r="AL2006" s="283"/>
      <c r="AM2006" s="282"/>
      <c r="AN2006" s="282"/>
      <c r="AO2006" s="282"/>
      <c r="AP2006" s="282"/>
      <c r="AQ2006" s="282"/>
      <c r="AR2006" s="282"/>
      <c r="AT2006" s="283"/>
      <c r="AU2006" s="283"/>
      <c r="AV2006" s="283"/>
      <c r="AW2006" s="283"/>
      <c r="AY2006" s="283"/>
      <c r="AZ2006" s="282"/>
      <c r="BA2006" s="283"/>
      <c r="BB2006" s="282"/>
      <c r="BC2006" s="282"/>
      <c r="BD2006" s="282"/>
      <c r="BE2006" s="283"/>
      <c r="BG2006" s="282"/>
      <c r="BH2006" s="282"/>
      <c r="BI2006" s="282"/>
      <c r="BL2006" s="421"/>
      <c r="BM2006" s="424"/>
      <c r="BN2006" s="424"/>
      <c r="BO2006" s="424"/>
      <c r="BP2006" s="424"/>
      <c r="BQ2006" s="421"/>
      <c r="BR2006" s="421"/>
      <c r="BV2006" s="282"/>
      <c r="BW2006" s="283"/>
      <c r="BY2006" s="283"/>
      <c r="BZ2006" s="283"/>
      <c r="CA2006" s="283"/>
      <c r="CB2006" s="282"/>
      <c r="CC2006" s="282"/>
      <c r="CD2006" s="282"/>
      <c r="CE2006" s="282"/>
      <c r="CG2006" s="427"/>
      <c r="CH2006" s="402"/>
      <c r="CI2006" s="424"/>
      <c r="CJ2006" s="282"/>
      <c r="CK2006" s="282"/>
      <c r="CL2006" s="283"/>
      <c r="CM2006" s="283"/>
      <c r="CP2006" s="282"/>
      <c r="DC2006" s="282"/>
      <c r="DD2006" s="282"/>
      <c r="DE2006" s="282"/>
      <c r="DF2006" s="282"/>
      <c r="DG2006" s="282"/>
      <c r="DH2006" s="282"/>
      <c r="DI2006" s="282"/>
      <c r="DJ2006" s="282"/>
      <c r="EF2006" s="495" t="str">
        <f>""&amp;(MID(数据表!AZ2006,1,MIN(FIND({"(";"（"},数据表!AZ2006&amp;"(（",1)-1)))&amp;""</f>
        <v/>
      </c>
      <c r="EG2006" s="495" t="str">
        <f>""&amp;(MID(数据表!AZ2006,1,MIN(FIND({0;1;2;3;4;5;6;7;8;9},数据表!AZ2006&amp;"1234567890",1)-1)))&amp;""</f>
        <v/>
      </c>
    </row>
    <row r="2007" spans="2:137" s="310" customFormat="1" ht="12" customHeight="1">
      <c r="B2007" s="286"/>
      <c r="C2007" s="286"/>
      <c r="D2007" s="286"/>
      <c r="E2007" s="479"/>
      <c r="F2007" s="282"/>
      <c r="G2007" s="283"/>
      <c r="H2007" s="421"/>
      <c r="I2007" s="421"/>
      <c r="J2007" s="283"/>
      <c r="K2007" s="421"/>
      <c r="L2007" s="282"/>
      <c r="N2007" s="282"/>
      <c r="S2007" s="282"/>
      <c r="T2007" s="283"/>
      <c r="U2007" s="283"/>
      <c r="V2007" s="283"/>
      <c r="W2007" s="283"/>
      <c r="X2007" s="283"/>
      <c r="Y2007" s="282"/>
      <c r="Z2007" s="282"/>
      <c r="AA2007" s="283"/>
      <c r="AB2007" s="282"/>
      <c r="AC2007" s="282"/>
      <c r="AD2007" s="282"/>
      <c r="AE2007" s="282"/>
      <c r="AF2007" s="283"/>
      <c r="AG2007" s="402"/>
      <c r="AH2007" s="283"/>
      <c r="AI2007" s="283"/>
      <c r="AJ2007" s="283"/>
      <c r="AK2007" s="283"/>
      <c r="AL2007" s="283"/>
      <c r="AM2007" s="282"/>
      <c r="AN2007" s="282"/>
      <c r="AO2007" s="282"/>
      <c r="AP2007" s="282"/>
      <c r="AQ2007" s="282"/>
      <c r="AR2007" s="282"/>
      <c r="AT2007" s="283"/>
      <c r="AU2007" s="283"/>
      <c r="AV2007" s="283"/>
      <c r="AW2007" s="283"/>
      <c r="AY2007" s="283"/>
      <c r="AZ2007" s="282"/>
      <c r="BA2007" s="283"/>
      <c r="BB2007" s="282"/>
      <c r="BC2007" s="282"/>
      <c r="BD2007" s="282"/>
      <c r="BE2007" s="283"/>
      <c r="BG2007" s="282"/>
      <c r="BH2007" s="282"/>
      <c r="BI2007" s="282"/>
      <c r="BL2007" s="421"/>
      <c r="BM2007" s="424"/>
      <c r="BN2007" s="424"/>
      <c r="BO2007" s="424"/>
      <c r="BP2007" s="424"/>
      <c r="BQ2007" s="421"/>
      <c r="BR2007" s="421"/>
      <c r="BV2007" s="282"/>
      <c r="BW2007" s="283"/>
      <c r="BY2007" s="283"/>
      <c r="BZ2007" s="283"/>
      <c r="CA2007" s="283"/>
      <c r="CB2007" s="282"/>
      <c r="CC2007" s="282"/>
      <c r="CD2007" s="282"/>
      <c r="CE2007" s="282"/>
      <c r="CG2007" s="427"/>
      <c r="CH2007" s="402"/>
      <c r="CI2007" s="424"/>
      <c r="CJ2007" s="282"/>
      <c r="CK2007" s="282"/>
      <c r="CL2007" s="283"/>
      <c r="CM2007" s="283"/>
      <c r="CP2007" s="282"/>
      <c r="DC2007" s="282"/>
      <c r="DD2007" s="282"/>
      <c r="DE2007" s="282"/>
      <c r="DF2007" s="282"/>
      <c r="DG2007" s="282"/>
      <c r="DH2007" s="282"/>
      <c r="DI2007" s="282"/>
      <c r="DJ2007" s="282"/>
      <c r="EF2007" s="495" t="str">
        <f>""&amp;(MID(数据表!AZ2007,1,MIN(FIND({"(";"（"},数据表!AZ2007&amp;"(（",1)-1)))&amp;""</f>
        <v/>
      </c>
      <c r="EG2007" s="495" t="str">
        <f>""&amp;(MID(数据表!AZ2007,1,MIN(FIND({0;1;2;3;4;5;6;7;8;9},数据表!AZ2007&amp;"1234567890",1)-1)))&amp;""</f>
        <v/>
      </c>
    </row>
    <row r="2008" spans="2:137" s="310" customFormat="1" ht="12" customHeight="1">
      <c r="B2008" s="286"/>
      <c r="C2008" s="286"/>
      <c r="D2008" s="286"/>
      <c r="E2008" s="479"/>
      <c r="F2008" s="282"/>
      <c r="G2008" s="283"/>
      <c r="H2008" s="421"/>
      <c r="I2008" s="421"/>
      <c r="J2008" s="283"/>
      <c r="K2008" s="421"/>
      <c r="L2008" s="282"/>
      <c r="N2008" s="282"/>
      <c r="S2008" s="282"/>
      <c r="T2008" s="283"/>
      <c r="U2008" s="283"/>
      <c r="V2008" s="283"/>
      <c r="W2008" s="283"/>
      <c r="X2008" s="283"/>
      <c r="Y2008" s="282"/>
      <c r="Z2008" s="282"/>
      <c r="AA2008" s="283"/>
      <c r="AB2008" s="282"/>
      <c r="AC2008" s="282"/>
      <c r="AD2008" s="282"/>
      <c r="AE2008" s="282"/>
      <c r="AF2008" s="283"/>
      <c r="AG2008" s="402"/>
      <c r="AH2008" s="283"/>
      <c r="AI2008" s="283"/>
      <c r="AJ2008" s="283"/>
      <c r="AK2008" s="283"/>
      <c r="AL2008" s="283"/>
      <c r="AM2008" s="282"/>
      <c r="AN2008" s="282"/>
      <c r="AO2008" s="282"/>
      <c r="AP2008" s="282"/>
      <c r="AQ2008" s="282"/>
      <c r="AR2008" s="282"/>
      <c r="AT2008" s="283"/>
      <c r="AU2008" s="283"/>
      <c r="AV2008" s="283"/>
      <c r="AW2008" s="283"/>
      <c r="AY2008" s="283"/>
      <c r="AZ2008" s="282"/>
      <c r="BA2008" s="283"/>
      <c r="BB2008" s="282"/>
      <c r="BC2008" s="282"/>
      <c r="BD2008" s="282"/>
      <c r="BE2008" s="283"/>
      <c r="BG2008" s="282"/>
      <c r="BH2008" s="282"/>
      <c r="BI2008" s="282"/>
      <c r="BL2008" s="421"/>
      <c r="BM2008" s="424"/>
      <c r="BN2008" s="424"/>
      <c r="BO2008" s="424"/>
      <c r="BP2008" s="424"/>
      <c r="BQ2008" s="421"/>
      <c r="BR2008" s="421"/>
      <c r="BV2008" s="282"/>
      <c r="BW2008" s="283"/>
      <c r="BY2008" s="283"/>
      <c r="BZ2008" s="283"/>
      <c r="CA2008" s="283"/>
      <c r="CB2008" s="282"/>
      <c r="CC2008" s="282"/>
      <c r="CD2008" s="282"/>
      <c r="CE2008" s="282"/>
      <c r="CG2008" s="427"/>
      <c r="CH2008" s="402"/>
      <c r="CI2008" s="424"/>
      <c r="CJ2008" s="282"/>
      <c r="CK2008" s="282"/>
      <c r="CL2008" s="283"/>
      <c r="CM2008" s="283"/>
      <c r="CP2008" s="282"/>
      <c r="DC2008" s="282"/>
      <c r="DD2008" s="282"/>
      <c r="DE2008" s="282"/>
      <c r="DF2008" s="282"/>
      <c r="DG2008" s="282"/>
      <c r="DH2008" s="282"/>
      <c r="DI2008" s="282"/>
      <c r="DJ2008" s="282"/>
      <c r="EF2008" s="495" t="str">
        <f>""&amp;(MID(数据表!AZ2008,1,MIN(FIND({"(";"（"},数据表!AZ2008&amp;"(（",1)-1)))&amp;""</f>
        <v/>
      </c>
      <c r="EG2008" s="495" t="str">
        <f>""&amp;(MID(数据表!AZ2008,1,MIN(FIND({0;1;2;3;4;5;6;7;8;9},数据表!AZ2008&amp;"1234567890",1)-1)))&amp;""</f>
        <v/>
      </c>
    </row>
    <row r="2009" spans="2:137" s="310" customFormat="1" ht="12" customHeight="1">
      <c r="B2009" s="286"/>
      <c r="C2009" s="286"/>
      <c r="D2009" s="286"/>
      <c r="E2009" s="479"/>
      <c r="F2009" s="282"/>
      <c r="G2009" s="283"/>
      <c r="H2009" s="421"/>
      <c r="I2009" s="421"/>
      <c r="J2009" s="283"/>
      <c r="K2009" s="421"/>
      <c r="L2009" s="282"/>
      <c r="N2009" s="282"/>
      <c r="S2009" s="282"/>
      <c r="T2009" s="283"/>
      <c r="U2009" s="283"/>
      <c r="V2009" s="283"/>
      <c r="W2009" s="283"/>
      <c r="X2009" s="283"/>
      <c r="Y2009" s="282"/>
      <c r="Z2009" s="282"/>
      <c r="AA2009" s="283"/>
      <c r="AB2009" s="282"/>
      <c r="AC2009" s="282"/>
      <c r="AD2009" s="282"/>
      <c r="AE2009" s="282"/>
      <c r="AF2009" s="283"/>
      <c r="AG2009" s="402"/>
      <c r="AH2009" s="283"/>
      <c r="AI2009" s="283"/>
      <c r="AJ2009" s="283"/>
      <c r="AK2009" s="283"/>
      <c r="AL2009" s="283"/>
      <c r="AM2009" s="282"/>
      <c r="AN2009" s="282"/>
      <c r="AO2009" s="282"/>
      <c r="AP2009" s="282"/>
      <c r="AQ2009" s="282"/>
      <c r="AR2009" s="282"/>
      <c r="AT2009" s="283"/>
      <c r="AU2009" s="283"/>
      <c r="AV2009" s="283"/>
      <c r="AW2009" s="283"/>
      <c r="AY2009" s="283"/>
      <c r="AZ2009" s="282"/>
      <c r="BA2009" s="283"/>
      <c r="BB2009" s="282"/>
      <c r="BC2009" s="282"/>
      <c r="BD2009" s="282"/>
      <c r="BE2009" s="283"/>
      <c r="BG2009" s="282"/>
      <c r="BH2009" s="282"/>
      <c r="BI2009" s="282"/>
      <c r="BL2009" s="421"/>
      <c r="BM2009" s="424"/>
      <c r="BN2009" s="424"/>
      <c r="BO2009" s="424"/>
      <c r="BP2009" s="424"/>
      <c r="BQ2009" s="421"/>
      <c r="BR2009" s="421"/>
      <c r="BV2009" s="282"/>
      <c r="BW2009" s="283"/>
      <c r="BY2009" s="283"/>
      <c r="BZ2009" s="283"/>
      <c r="CA2009" s="283"/>
      <c r="CB2009" s="282"/>
      <c r="CC2009" s="282"/>
      <c r="CD2009" s="282"/>
      <c r="CE2009" s="282"/>
      <c r="CG2009" s="427"/>
      <c r="CH2009" s="402"/>
      <c r="CI2009" s="424"/>
      <c r="CJ2009" s="282"/>
      <c r="CK2009" s="282"/>
      <c r="CL2009" s="283"/>
      <c r="CM2009" s="283"/>
      <c r="CP2009" s="282"/>
      <c r="DC2009" s="282"/>
      <c r="DD2009" s="282"/>
      <c r="DE2009" s="282"/>
      <c r="DF2009" s="282"/>
      <c r="DG2009" s="282"/>
      <c r="DH2009" s="282"/>
      <c r="DI2009" s="282"/>
      <c r="DJ2009" s="282"/>
      <c r="EF2009" s="495" t="str">
        <f>""&amp;(MID(数据表!AZ2009,1,MIN(FIND({"(";"（"},数据表!AZ2009&amp;"(（",1)-1)))&amp;""</f>
        <v/>
      </c>
      <c r="EG2009" s="495" t="str">
        <f>""&amp;(MID(数据表!AZ2009,1,MIN(FIND({0;1;2;3;4;5;6;7;8;9},数据表!AZ2009&amp;"1234567890",1)-1)))&amp;""</f>
        <v/>
      </c>
    </row>
    <row r="2010" spans="2:137" s="310" customFormat="1" ht="12" customHeight="1">
      <c r="B2010" s="286"/>
      <c r="C2010" s="286"/>
      <c r="D2010" s="286"/>
      <c r="E2010" s="479"/>
      <c r="F2010" s="282"/>
      <c r="G2010" s="283"/>
      <c r="H2010" s="421"/>
      <c r="I2010" s="421"/>
      <c r="J2010" s="283"/>
      <c r="K2010" s="421"/>
      <c r="L2010" s="282"/>
      <c r="N2010" s="282"/>
      <c r="S2010" s="282"/>
      <c r="T2010" s="283"/>
      <c r="U2010" s="283"/>
      <c r="V2010" s="283"/>
      <c r="W2010" s="283"/>
      <c r="X2010" s="283"/>
      <c r="Y2010" s="282"/>
      <c r="Z2010" s="282"/>
      <c r="AA2010" s="283"/>
      <c r="AB2010" s="282"/>
      <c r="AC2010" s="282"/>
      <c r="AD2010" s="282"/>
      <c r="AE2010" s="282"/>
      <c r="AF2010" s="283"/>
      <c r="AG2010" s="402"/>
      <c r="AH2010" s="283"/>
      <c r="AI2010" s="283"/>
      <c r="AJ2010" s="283"/>
      <c r="AK2010" s="283"/>
      <c r="AL2010" s="283"/>
      <c r="AM2010" s="282"/>
      <c r="AN2010" s="282"/>
      <c r="AO2010" s="282"/>
      <c r="AP2010" s="282"/>
      <c r="AQ2010" s="282"/>
      <c r="AR2010" s="282"/>
      <c r="AT2010" s="283"/>
      <c r="AU2010" s="283"/>
      <c r="AV2010" s="283"/>
      <c r="AW2010" s="283"/>
      <c r="AY2010" s="283"/>
      <c r="AZ2010" s="282"/>
      <c r="BA2010" s="283"/>
      <c r="BB2010" s="282"/>
      <c r="BC2010" s="282"/>
      <c r="BD2010" s="282"/>
      <c r="BE2010" s="283"/>
      <c r="BG2010" s="282"/>
      <c r="BH2010" s="282"/>
      <c r="BI2010" s="282"/>
      <c r="BL2010" s="421"/>
      <c r="BM2010" s="424"/>
      <c r="BN2010" s="424"/>
      <c r="BO2010" s="424"/>
      <c r="BP2010" s="424"/>
      <c r="BQ2010" s="421"/>
      <c r="BR2010" s="421"/>
      <c r="BV2010" s="282"/>
      <c r="BW2010" s="283"/>
      <c r="BY2010" s="283"/>
      <c r="BZ2010" s="283"/>
      <c r="CA2010" s="283"/>
      <c r="CB2010" s="282"/>
      <c r="CC2010" s="282"/>
      <c r="CD2010" s="282"/>
      <c r="CE2010" s="282"/>
      <c r="CG2010" s="427"/>
      <c r="CH2010" s="402"/>
      <c r="CI2010" s="424"/>
      <c r="CJ2010" s="282"/>
      <c r="CK2010" s="282"/>
      <c r="CL2010" s="283"/>
      <c r="CM2010" s="283"/>
      <c r="CP2010" s="282"/>
      <c r="DC2010" s="282"/>
      <c r="DD2010" s="282"/>
      <c r="DE2010" s="282"/>
      <c r="DF2010" s="282"/>
      <c r="DG2010" s="282"/>
      <c r="DH2010" s="282"/>
      <c r="DI2010" s="282"/>
      <c r="DJ2010" s="282"/>
      <c r="EF2010" s="495" t="str">
        <f>""&amp;(MID(数据表!AZ2010,1,MIN(FIND({"(";"（"},数据表!AZ2010&amp;"(（",1)-1)))&amp;""</f>
        <v/>
      </c>
      <c r="EG2010" s="495" t="str">
        <f>""&amp;(MID(数据表!AZ2010,1,MIN(FIND({0;1;2;3;4;5;6;7;8;9},数据表!AZ2010&amp;"1234567890",1)-1)))&amp;""</f>
        <v/>
      </c>
    </row>
    <row r="2011" spans="2:137" s="310" customFormat="1" ht="12" customHeight="1">
      <c r="B2011" s="286"/>
      <c r="C2011" s="286"/>
      <c r="D2011" s="286"/>
      <c r="E2011" s="479"/>
      <c r="F2011" s="282"/>
      <c r="G2011" s="283"/>
      <c r="H2011" s="421"/>
      <c r="I2011" s="421"/>
      <c r="J2011" s="283"/>
      <c r="K2011" s="421"/>
      <c r="L2011" s="282"/>
      <c r="N2011" s="282"/>
      <c r="S2011" s="282"/>
      <c r="T2011" s="283"/>
      <c r="U2011" s="283"/>
      <c r="V2011" s="283"/>
      <c r="W2011" s="283"/>
      <c r="X2011" s="283"/>
      <c r="Y2011" s="282"/>
      <c r="Z2011" s="282"/>
      <c r="AA2011" s="283"/>
      <c r="AB2011" s="282"/>
      <c r="AC2011" s="282"/>
      <c r="AD2011" s="282"/>
      <c r="AE2011" s="282"/>
      <c r="AF2011" s="283"/>
      <c r="AG2011" s="402"/>
      <c r="AH2011" s="283"/>
      <c r="AI2011" s="283"/>
      <c r="AJ2011" s="283"/>
      <c r="AK2011" s="283"/>
      <c r="AL2011" s="283"/>
      <c r="AM2011" s="282"/>
      <c r="AN2011" s="282"/>
      <c r="AO2011" s="282"/>
      <c r="AP2011" s="282"/>
      <c r="AQ2011" s="282"/>
      <c r="AR2011" s="282"/>
      <c r="AT2011" s="283"/>
      <c r="AU2011" s="283"/>
      <c r="AV2011" s="283"/>
      <c r="AW2011" s="283"/>
      <c r="AY2011" s="283"/>
      <c r="AZ2011" s="282"/>
      <c r="BA2011" s="283"/>
      <c r="BB2011" s="282"/>
      <c r="BC2011" s="282"/>
      <c r="BD2011" s="282"/>
      <c r="BE2011" s="283"/>
      <c r="BG2011" s="282"/>
      <c r="BH2011" s="282"/>
      <c r="BI2011" s="282"/>
      <c r="BL2011" s="421"/>
      <c r="BM2011" s="424"/>
      <c r="BN2011" s="424"/>
      <c r="BO2011" s="424"/>
      <c r="BP2011" s="424"/>
      <c r="BQ2011" s="421"/>
      <c r="BR2011" s="421"/>
      <c r="BV2011" s="282"/>
      <c r="BW2011" s="283"/>
      <c r="BY2011" s="283"/>
      <c r="BZ2011" s="283"/>
      <c r="CA2011" s="283"/>
      <c r="CB2011" s="282"/>
      <c r="CC2011" s="282"/>
      <c r="CD2011" s="282"/>
      <c r="CE2011" s="282"/>
      <c r="CG2011" s="427"/>
      <c r="CH2011" s="402"/>
      <c r="CI2011" s="424"/>
      <c r="CJ2011" s="282"/>
      <c r="CK2011" s="282"/>
      <c r="CL2011" s="283"/>
      <c r="CM2011" s="283"/>
      <c r="CP2011" s="282"/>
      <c r="DC2011" s="282"/>
      <c r="DD2011" s="282"/>
      <c r="DE2011" s="282"/>
      <c r="DF2011" s="282"/>
      <c r="DG2011" s="282"/>
      <c r="DH2011" s="282"/>
      <c r="DI2011" s="282"/>
      <c r="DJ2011" s="282"/>
      <c r="EF2011" s="495" t="str">
        <f>""&amp;(MID(数据表!AZ2011,1,MIN(FIND({"(";"（"},数据表!AZ2011&amp;"(（",1)-1)))&amp;""</f>
        <v/>
      </c>
      <c r="EG2011" s="495" t="str">
        <f>""&amp;(MID(数据表!AZ2011,1,MIN(FIND({0;1;2;3;4;5;6;7;8;9},数据表!AZ2011&amp;"1234567890",1)-1)))&amp;""</f>
        <v/>
      </c>
    </row>
    <row r="2012" spans="2:137" s="310" customFormat="1" ht="12" customHeight="1">
      <c r="B2012" s="286"/>
      <c r="C2012" s="286"/>
      <c r="D2012" s="286"/>
      <c r="E2012" s="479"/>
      <c r="F2012" s="282"/>
      <c r="G2012" s="283"/>
      <c r="H2012" s="421"/>
      <c r="I2012" s="421"/>
      <c r="J2012" s="283"/>
      <c r="K2012" s="421"/>
      <c r="L2012" s="282"/>
      <c r="N2012" s="282"/>
      <c r="S2012" s="282"/>
      <c r="T2012" s="283"/>
      <c r="U2012" s="283"/>
      <c r="V2012" s="283"/>
      <c r="W2012" s="283"/>
      <c r="X2012" s="283"/>
      <c r="Y2012" s="282"/>
      <c r="Z2012" s="282"/>
      <c r="AA2012" s="283"/>
      <c r="AB2012" s="282"/>
      <c r="AC2012" s="282"/>
      <c r="AD2012" s="282"/>
      <c r="AE2012" s="282"/>
      <c r="AF2012" s="283"/>
      <c r="AG2012" s="402"/>
      <c r="AH2012" s="283"/>
      <c r="AI2012" s="283"/>
      <c r="AJ2012" s="283"/>
      <c r="AK2012" s="283"/>
      <c r="AL2012" s="283"/>
      <c r="AM2012" s="282"/>
      <c r="AN2012" s="282"/>
      <c r="AO2012" s="282"/>
      <c r="AP2012" s="282"/>
      <c r="AQ2012" s="282"/>
      <c r="AR2012" s="282"/>
      <c r="AT2012" s="283"/>
      <c r="AU2012" s="283"/>
      <c r="AV2012" s="283"/>
      <c r="AW2012" s="283"/>
      <c r="AY2012" s="283"/>
      <c r="AZ2012" s="282"/>
      <c r="BA2012" s="283"/>
      <c r="BB2012" s="282"/>
      <c r="BC2012" s="282"/>
      <c r="BD2012" s="282"/>
      <c r="BE2012" s="283"/>
      <c r="BG2012" s="282"/>
      <c r="BH2012" s="282"/>
      <c r="BI2012" s="282"/>
      <c r="BL2012" s="421"/>
      <c r="BM2012" s="424"/>
      <c r="BN2012" s="424"/>
      <c r="BO2012" s="424"/>
      <c r="BP2012" s="424"/>
      <c r="BQ2012" s="421"/>
      <c r="BR2012" s="421"/>
      <c r="BV2012" s="282"/>
      <c r="BW2012" s="283"/>
      <c r="BY2012" s="283"/>
      <c r="BZ2012" s="283"/>
      <c r="CA2012" s="283"/>
      <c r="CB2012" s="282"/>
      <c r="CC2012" s="282"/>
      <c r="CD2012" s="282"/>
      <c r="CE2012" s="282"/>
      <c r="CG2012" s="427"/>
      <c r="CH2012" s="402"/>
      <c r="CI2012" s="424"/>
      <c r="CJ2012" s="282"/>
      <c r="CK2012" s="282"/>
      <c r="CL2012" s="283"/>
      <c r="CM2012" s="283"/>
      <c r="CP2012" s="282"/>
      <c r="DC2012" s="282"/>
      <c r="DD2012" s="282"/>
      <c r="DE2012" s="282"/>
      <c r="DF2012" s="282"/>
      <c r="DG2012" s="282"/>
      <c r="DH2012" s="282"/>
      <c r="DI2012" s="282"/>
      <c r="DJ2012" s="282"/>
      <c r="EF2012" s="495" t="str">
        <f>""&amp;(MID(数据表!AZ2012,1,MIN(FIND({"(";"（"},数据表!AZ2012&amp;"(（",1)-1)))&amp;""</f>
        <v/>
      </c>
      <c r="EG2012" s="495" t="str">
        <f>""&amp;(MID(数据表!AZ2012,1,MIN(FIND({0;1;2;3;4;5;6;7;8;9},数据表!AZ2012&amp;"1234567890",1)-1)))&amp;""</f>
        <v/>
      </c>
    </row>
    <row r="2013" spans="2:137" s="310" customFormat="1" ht="12" customHeight="1">
      <c r="B2013" s="286"/>
      <c r="C2013" s="286"/>
      <c r="D2013" s="286"/>
      <c r="E2013" s="479"/>
      <c r="F2013" s="282"/>
      <c r="G2013" s="283"/>
      <c r="H2013" s="421"/>
      <c r="I2013" s="421"/>
      <c r="J2013" s="283"/>
      <c r="K2013" s="421"/>
      <c r="L2013" s="282"/>
      <c r="N2013" s="282"/>
      <c r="S2013" s="282"/>
      <c r="T2013" s="283"/>
      <c r="U2013" s="283"/>
      <c r="V2013" s="283"/>
      <c r="W2013" s="283"/>
      <c r="X2013" s="283"/>
      <c r="Y2013" s="282"/>
      <c r="Z2013" s="282"/>
      <c r="AA2013" s="283"/>
      <c r="AB2013" s="282"/>
      <c r="AC2013" s="282"/>
      <c r="AD2013" s="282"/>
      <c r="AE2013" s="282"/>
      <c r="AF2013" s="283"/>
      <c r="AG2013" s="402"/>
      <c r="AH2013" s="283"/>
      <c r="AI2013" s="283"/>
      <c r="AJ2013" s="283"/>
      <c r="AK2013" s="283"/>
      <c r="AL2013" s="283"/>
      <c r="AM2013" s="282"/>
      <c r="AN2013" s="282"/>
      <c r="AO2013" s="282"/>
      <c r="AP2013" s="282"/>
      <c r="AQ2013" s="282"/>
      <c r="AR2013" s="282"/>
      <c r="AT2013" s="283"/>
      <c r="AU2013" s="283"/>
      <c r="AV2013" s="283"/>
      <c r="AW2013" s="283"/>
      <c r="AY2013" s="283"/>
      <c r="AZ2013" s="282"/>
      <c r="BA2013" s="283"/>
      <c r="BB2013" s="282"/>
      <c r="BC2013" s="282"/>
      <c r="BD2013" s="282"/>
      <c r="BE2013" s="283"/>
      <c r="BG2013" s="282"/>
      <c r="BH2013" s="282"/>
      <c r="BI2013" s="282"/>
      <c r="BL2013" s="421"/>
      <c r="BM2013" s="424"/>
      <c r="BN2013" s="424"/>
      <c r="BO2013" s="424"/>
      <c r="BP2013" s="424"/>
      <c r="BQ2013" s="421"/>
      <c r="BR2013" s="421"/>
      <c r="BV2013" s="282"/>
      <c r="BW2013" s="283"/>
      <c r="BY2013" s="283"/>
      <c r="BZ2013" s="283"/>
      <c r="CA2013" s="283"/>
      <c r="CB2013" s="282"/>
      <c r="CC2013" s="282"/>
      <c r="CD2013" s="282"/>
      <c r="CE2013" s="282"/>
      <c r="CG2013" s="427"/>
      <c r="CH2013" s="402"/>
      <c r="CI2013" s="424"/>
      <c r="CJ2013" s="282"/>
      <c r="CK2013" s="282"/>
      <c r="CL2013" s="283"/>
      <c r="CM2013" s="283"/>
      <c r="CP2013" s="282"/>
      <c r="DC2013" s="282"/>
      <c r="DD2013" s="282"/>
      <c r="DE2013" s="282"/>
      <c r="DF2013" s="282"/>
      <c r="DG2013" s="282"/>
      <c r="DH2013" s="282"/>
      <c r="DI2013" s="282"/>
      <c r="DJ2013" s="282"/>
      <c r="EF2013" s="495" t="str">
        <f>""&amp;(MID(数据表!AZ2013,1,MIN(FIND({"(";"（"},数据表!AZ2013&amp;"(（",1)-1)))&amp;""</f>
        <v/>
      </c>
      <c r="EG2013" s="495" t="str">
        <f>""&amp;(MID(数据表!AZ2013,1,MIN(FIND({0;1;2;3;4;5;6;7;8;9},数据表!AZ2013&amp;"1234567890",1)-1)))&amp;""</f>
        <v/>
      </c>
    </row>
    <row r="2014" spans="2:137" s="310" customFormat="1" ht="12" customHeight="1">
      <c r="B2014" s="286"/>
      <c r="C2014" s="286"/>
      <c r="D2014" s="286"/>
      <c r="E2014" s="479"/>
      <c r="F2014" s="282"/>
      <c r="G2014" s="283"/>
      <c r="H2014" s="421"/>
      <c r="I2014" s="421"/>
      <c r="J2014" s="283"/>
      <c r="K2014" s="421"/>
      <c r="L2014" s="282"/>
      <c r="N2014" s="282"/>
      <c r="S2014" s="282"/>
      <c r="T2014" s="283"/>
      <c r="U2014" s="283"/>
      <c r="V2014" s="283"/>
      <c r="W2014" s="283"/>
      <c r="X2014" s="283"/>
      <c r="Y2014" s="282"/>
      <c r="Z2014" s="282"/>
      <c r="AA2014" s="283"/>
      <c r="AB2014" s="282"/>
      <c r="AC2014" s="282"/>
      <c r="AD2014" s="282"/>
      <c r="AE2014" s="282"/>
      <c r="AF2014" s="283"/>
      <c r="AG2014" s="402"/>
      <c r="AH2014" s="283"/>
      <c r="AI2014" s="283"/>
      <c r="AJ2014" s="283"/>
      <c r="AK2014" s="283"/>
      <c r="AL2014" s="283"/>
      <c r="AM2014" s="282"/>
      <c r="AN2014" s="282"/>
      <c r="AO2014" s="282"/>
      <c r="AP2014" s="282"/>
      <c r="AQ2014" s="282"/>
      <c r="AR2014" s="282"/>
      <c r="AT2014" s="283"/>
      <c r="AU2014" s="283"/>
      <c r="AV2014" s="283"/>
      <c r="AW2014" s="283"/>
      <c r="AY2014" s="283"/>
      <c r="AZ2014" s="282"/>
      <c r="BA2014" s="283"/>
      <c r="BB2014" s="282"/>
      <c r="BC2014" s="282"/>
      <c r="BD2014" s="282"/>
      <c r="BE2014" s="283"/>
      <c r="BG2014" s="282"/>
      <c r="BH2014" s="282"/>
      <c r="BI2014" s="282"/>
      <c r="BL2014" s="421"/>
      <c r="BM2014" s="424"/>
      <c r="BN2014" s="424"/>
      <c r="BO2014" s="424"/>
      <c r="BP2014" s="424"/>
      <c r="BQ2014" s="421"/>
      <c r="BR2014" s="421"/>
      <c r="BV2014" s="282"/>
      <c r="BW2014" s="283"/>
      <c r="BY2014" s="283"/>
      <c r="BZ2014" s="283"/>
      <c r="CA2014" s="283"/>
      <c r="CB2014" s="282"/>
      <c r="CC2014" s="282"/>
      <c r="CD2014" s="282"/>
      <c r="CE2014" s="282"/>
      <c r="CG2014" s="427"/>
      <c r="CH2014" s="402"/>
      <c r="CI2014" s="424"/>
      <c r="CJ2014" s="282"/>
      <c r="CK2014" s="282"/>
      <c r="CL2014" s="283"/>
      <c r="CM2014" s="283"/>
      <c r="CP2014" s="282"/>
      <c r="DC2014" s="282"/>
      <c r="DD2014" s="282"/>
      <c r="DE2014" s="282"/>
      <c r="DF2014" s="282"/>
      <c r="DG2014" s="282"/>
      <c r="DH2014" s="282"/>
      <c r="DI2014" s="282"/>
      <c r="DJ2014" s="282"/>
      <c r="EF2014" s="495" t="str">
        <f>""&amp;(MID(数据表!AZ2014,1,MIN(FIND({"(";"（"},数据表!AZ2014&amp;"(（",1)-1)))&amp;""</f>
        <v/>
      </c>
      <c r="EG2014" s="495" t="str">
        <f>""&amp;(MID(数据表!AZ2014,1,MIN(FIND({0;1;2;3;4;5;6;7;8;9},数据表!AZ2014&amp;"1234567890",1)-1)))&amp;""</f>
        <v/>
      </c>
    </row>
    <row r="2015" spans="2:137" s="310" customFormat="1" ht="12" customHeight="1">
      <c r="B2015" s="286"/>
      <c r="C2015" s="286"/>
      <c r="D2015" s="286"/>
      <c r="E2015" s="479"/>
      <c r="F2015" s="282"/>
      <c r="G2015" s="283"/>
      <c r="H2015" s="421"/>
      <c r="I2015" s="421"/>
      <c r="J2015" s="283"/>
      <c r="K2015" s="421"/>
      <c r="L2015" s="282"/>
      <c r="N2015" s="282"/>
      <c r="S2015" s="282"/>
      <c r="T2015" s="283"/>
      <c r="U2015" s="283"/>
      <c r="V2015" s="283"/>
      <c r="W2015" s="283"/>
      <c r="X2015" s="283"/>
      <c r="Y2015" s="282"/>
      <c r="Z2015" s="282"/>
      <c r="AA2015" s="283"/>
      <c r="AB2015" s="282"/>
      <c r="AC2015" s="282"/>
      <c r="AD2015" s="282"/>
      <c r="AE2015" s="282"/>
      <c r="AF2015" s="283"/>
      <c r="AG2015" s="402"/>
      <c r="AH2015" s="283"/>
      <c r="AI2015" s="283"/>
      <c r="AJ2015" s="283"/>
      <c r="AK2015" s="283"/>
      <c r="AL2015" s="283"/>
      <c r="AM2015" s="282"/>
      <c r="AN2015" s="282"/>
      <c r="AO2015" s="282"/>
      <c r="AP2015" s="282"/>
      <c r="AQ2015" s="282"/>
      <c r="AR2015" s="282"/>
      <c r="AT2015" s="283"/>
      <c r="AU2015" s="283"/>
      <c r="AV2015" s="283"/>
      <c r="AW2015" s="283"/>
      <c r="AY2015" s="283"/>
      <c r="AZ2015" s="282"/>
      <c r="BA2015" s="283"/>
      <c r="BB2015" s="282"/>
      <c r="BC2015" s="282"/>
      <c r="BD2015" s="282"/>
      <c r="BE2015" s="283"/>
      <c r="BG2015" s="282"/>
      <c r="BH2015" s="282"/>
      <c r="BI2015" s="282"/>
      <c r="BL2015" s="421"/>
      <c r="BM2015" s="424"/>
      <c r="BN2015" s="424"/>
      <c r="BO2015" s="424"/>
      <c r="BP2015" s="424"/>
      <c r="BQ2015" s="421"/>
      <c r="BR2015" s="421"/>
      <c r="BV2015" s="282"/>
      <c r="BW2015" s="283"/>
      <c r="BY2015" s="283"/>
      <c r="BZ2015" s="283"/>
      <c r="CA2015" s="283"/>
      <c r="CB2015" s="282"/>
      <c r="CC2015" s="282"/>
      <c r="CD2015" s="282"/>
      <c r="CE2015" s="282"/>
      <c r="CG2015" s="427"/>
      <c r="CH2015" s="402"/>
      <c r="CI2015" s="424"/>
      <c r="CJ2015" s="282"/>
      <c r="CK2015" s="282"/>
      <c r="CL2015" s="283"/>
      <c r="CM2015" s="283"/>
      <c r="CP2015" s="282"/>
      <c r="DC2015" s="282"/>
      <c r="DD2015" s="282"/>
      <c r="DE2015" s="282"/>
      <c r="DF2015" s="282"/>
      <c r="DG2015" s="282"/>
      <c r="DH2015" s="282"/>
      <c r="DI2015" s="282"/>
      <c r="DJ2015" s="282"/>
      <c r="EF2015" s="495" t="str">
        <f>""&amp;(MID(数据表!AZ2015,1,MIN(FIND({"(";"（"},数据表!AZ2015&amp;"(（",1)-1)))&amp;""</f>
        <v/>
      </c>
      <c r="EG2015" s="495" t="str">
        <f>""&amp;(MID(数据表!AZ2015,1,MIN(FIND({0;1;2;3;4;5;6;7;8;9},数据表!AZ2015&amp;"1234567890",1)-1)))&amp;""</f>
        <v/>
      </c>
    </row>
    <row r="2016" spans="2:137" s="310" customFormat="1" ht="12" customHeight="1">
      <c r="B2016" s="286"/>
      <c r="C2016" s="286"/>
      <c r="D2016" s="286"/>
      <c r="E2016" s="479"/>
      <c r="F2016" s="282"/>
      <c r="G2016" s="283"/>
      <c r="H2016" s="421"/>
      <c r="I2016" s="421"/>
      <c r="J2016" s="283"/>
      <c r="K2016" s="421"/>
      <c r="L2016" s="282"/>
      <c r="N2016" s="282"/>
      <c r="S2016" s="282"/>
      <c r="T2016" s="283"/>
      <c r="U2016" s="283"/>
      <c r="V2016" s="283"/>
      <c r="W2016" s="283"/>
      <c r="X2016" s="283"/>
      <c r="Y2016" s="282"/>
      <c r="Z2016" s="282"/>
      <c r="AA2016" s="283"/>
      <c r="AB2016" s="282"/>
      <c r="AC2016" s="282"/>
      <c r="AD2016" s="282"/>
      <c r="AE2016" s="282"/>
      <c r="AF2016" s="283"/>
      <c r="AG2016" s="402"/>
      <c r="AH2016" s="283"/>
      <c r="AI2016" s="283"/>
      <c r="AJ2016" s="283"/>
      <c r="AK2016" s="283"/>
      <c r="AL2016" s="283"/>
      <c r="AM2016" s="282"/>
      <c r="AN2016" s="282"/>
      <c r="AO2016" s="282"/>
      <c r="AP2016" s="282"/>
      <c r="AQ2016" s="282"/>
      <c r="AR2016" s="282"/>
      <c r="AT2016" s="283"/>
      <c r="AU2016" s="283"/>
      <c r="AV2016" s="283"/>
      <c r="AW2016" s="283"/>
      <c r="AY2016" s="283"/>
      <c r="AZ2016" s="282"/>
      <c r="BA2016" s="283"/>
      <c r="BB2016" s="282"/>
      <c r="BC2016" s="282"/>
      <c r="BD2016" s="282"/>
      <c r="BE2016" s="283"/>
      <c r="BG2016" s="282"/>
      <c r="BH2016" s="282"/>
      <c r="BI2016" s="282"/>
      <c r="BL2016" s="421"/>
      <c r="BM2016" s="424"/>
      <c r="BN2016" s="424"/>
      <c r="BO2016" s="424"/>
      <c r="BP2016" s="424"/>
      <c r="BQ2016" s="421"/>
      <c r="BR2016" s="421"/>
      <c r="BV2016" s="282"/>
      <c r="BW2016" s="283"/>
      <c r="BY2016" s="283"/>
      <c r="BZ2016" s="283"/>
      <c r="CA2016" s="283"/>
      <c r="CB2016" s="282"/>
      <c r="CC2016" s="282"/>
      <c r="CD2016" s="282"/>
      <c r="CE2016" s="282"/>
      <c r="CG2016" s="427"/>
      <c r="CH2016" s="402"/>
      <c r="CI2016" s="424"/>
      <c r="CJ2016" s="282"/>
      <c r="CK2016" s="282"/>
      <c r="CL2016" s="283"/>
      <c r="CM2016" s="283"/>
      <c r="CP2016" s="282"/>
      <c r="DC2016" s="282"/>
      <c r="DD2016" s="282"/>
      <c r="DE2016" s="282"/>
      <c r="DF2016" s="282"/>
      <c r="DG2016" s="282"/>
      <c r="DH2016" s="282"/>
      <c r="DI2016" s="282"/>
      <c r="DJ2016" s="282"/>
      <c r="EF2016" s="495" t="str">
        <f>""&amp;(MID(数据表!AZ2016,1,MIN(FIND({"(";"（"},数据表!AZ2016&amp;"(（",1)-1)))&amp;""</f>
        <v/>
      </c>
      <c r="EG2016" s="495" t="str">
        <f>""&amp;(MID(数据表!AZ2016,1,MIN(FIND({0;1;2;3;4;5;6;7;8;9},数据表!AZ2016&amp;"1234567890",1)-1)))&amp;""</f>
        <v/>
      </c>
    </row>
    <row r="2017" spans="2:137" s="310" customFormat="1" ht="12" customHeight="1">
      <c r="B2017" s="286"/>
      <c r="C2017" s="286"/>
      <c r="D2017" s="286"/>
      <c r="E2017" s="479"/>
      <c r="F2017" s="282"/>
      <c r="G2017" s="283"/>
      <c r="H2017" s="421"/>
      <c r="I2017" s="421"/>
      <c r="J2017" s="283"/>
      <c r="K2017" s="421"/>
      <c r="L2017" s="282"/>
      <c r="N2017" s="282"/>
      <c r="S2017" s="282"/>
      <c r="T2017" s="283"/>
      <c r="U2017" s="283"/>
      <c r="V2017" s="283"/>
      <c r="W2017" s="283"/>
      <c r="X2017" s="283"/>
      <c r="Y2017" s="282"/>
      <c r="Z2017" s="282"/>
      <c r="AA2017" s="283"/>
      <c r="AB2017" s="282"/>
      <c r="AC2017" s="282"/>
      <c r="AD2017" s="282"/>
      <c r="AE2017" s="282"/>
      <c r="AF2017" s="283"/>
      <c r="AG2017" s="402"/>
      <c r="AH2017" s="283"/>
      <c r="AI2017" s="283"/>
      <c r="AJ2017" s="283"/>
      <c r="AK2017" s="283"/>
      <c r="AL2017" s="283"/>
      <c r="AM2017" s="282"/>
      <c r="AN2017" s="282"/>
      <c r="AO2017" s="282"/>
      <c r="AP2017" s="282"/>
      <c r="AQ2017" s="282"/>
      <c r="AR2017" s="282"/>
      <c r="AT2017" s="283"/>
      <c r="AU2017" s="283"/>
      <c r="AV2017" s="283"/>
      <c r="AW2017" s="283"/>
      <c r="AY2017" s="283"/>
      <c r="AZ2017" s="282"/>
      <c r="BA2017" s="283"/>
      <c r="BB2017" s="282"/>
      <c r="BC2017" s="282"/>
      <c r="BD2017" s="282"/>
      <c r="BE2017" s="283"/>
      <c r="BG2017" s="282"/>
      <c r="BH2017" s="282"/>
      <c r="BI2017" s="282"/>
      <c r="BL2017" s="421"/>
      <c r="BM2017" s="424"/>
      <c r="BN2017" s="424"/>
      <c r="BO2017" s="424"/>
      <c r="BP2017" s="424"/>
      <c r="BQ2017" s="421"/>
      <c r="BR2017" s="421"/>
      <c r="BV2017" s="282"/>
      <c r="BW2017" s="283"/>
      <c r="BY2017" s="283"/>
      <c r="BZ2017" s="283"/>
      <c r="CA2017" s="283"/>
      <c r="CB2017" s="282"/>
      <c r="CC2017" s="282"/>
      <c r="CD2017" s="282"/>
      <c r="CE2017" s="282"/>
      <c r="CG2017" s="427"/>
      <c r="CH2017" s="402"/>
      <c r="CI2017" s="424"/>
      <c r="CJ2017" s="282"/>
      <c r="CK2017" s="282"/>
      <c r="CL2017" s="283"/>
      <c r="CM2017" s="283"/>
      <c r="CP2017" s="282"/>
      <c r="DC2017" s="282"/>
      <c r="DD2017" s="282"/>
      <c r="DE2017" s="282"/>
      <c r="DF2017" s="282"/>
      <c r="DG2017" s="282"/>
      <c r="DH2017" s="282"/>
      <c r="DI2017" s="282"/>
      <c r="DJ2017" s="282"/>
      <c r="EF2017" s="495" t="str">
        <f>""&amp;(MID(数据表!AZ2017,1,MIN(FIND({"(";"（"},数据表!AZ2017&amp;"(（",1)-1)))&amp;""</f>
        <v/>
      </c>
      <c r="EG2017" s="495" t="str">
        <f>""&amp;(MID(数据表!AZ2017,1,MIN(FIND({0;1;2;3;4;5;6;7;8;9},数据表!AZ2017&amp;"1234567890",1)-1)))&amp;""</f>
        <v/>
      </c>
    </row>
    <row r="2018" spans="2:137" s="310" customFormat="1" ht="12" customHeight="1">
      <c r="B2018" s="286"/>
      <c r="C2018" s="286"/>
      <c r="D2018" s="286"/>
      <c r="E2018" s="479"/>
      <c r="F2018" s="282"/>
      <c r="G2018" s="283"/>
      <c r="H2018" s="421"/>
      <c r="I2018" s="421"/>
      <c r="J2018" s="283"/>
      <c r="K2018" s="421"/>
      <c r="L2018" s="282"/>
      <c r="N2018" s="282"/>
      <c r="S2018" s="282"/>
      <c r="T2018" s="283"/>
      <c r="U2018" s="283"/>
      <c r="V2018" s="283"/>
      <c r="W2018" s="283"/>
      <c r="X2018" s="283"/>
      <c r="Y2018" s="282"/>
      <c r="Z2018" s="282"/>
      <c r="AA2018" s="283"/>
      <c r="AB2018" s="282"/>
      <c r="AC2018" s="282"/>
      <c r="AD2018" s="282"/>
      <c r="AE2018" s="282"/>
      <c r="AF2018" s="283"/>
      <c r="AG2018" s="402"/>
      <c r="AH2018" s="283"/>
      <c r="AI2018" s="283"/>
      <c r="AJ2018" s="283"/>
      <c r="AK2018" s="283"/>
      <c r="AL2018" s="283"/>
      <c r="AM2018" s="282"/>
      <c r="AN2018" s="282"/>
      <c r="AO2018" s="282"/>
      <c r="AP2018" s="282"/>
      <c r="AQ2018" s="282"/>
      <c r="AR2018" s="282"/>
      <c r="AT2018" s="283"/>
      <c r="AU2018" s="283"/>
      <c r="AV2018" s="283"/>
      <c r="AW2018" s="283"/>
      <c r="AY2018" s="283"/>
      <c r="AZ2018" s="282"/>
      <c r="BA2018" s="283"/>
      <c r="BB2018" s="282"/>
      <c r="BC2018" s="282"/>
      <c r="BD2018" s="282"/>
      <c r="BE2018" s="283"/>
      <c r="BG2018" s="282"/>
      <c r="BH2018" s="282"/>
      <c r="BI2018" s="282"/>
      <c r="BL2018" s="421"/>
      <c r="BM2018" s="424"/>
      <c r="BN2018" s="424"/>
      <c r="BO2018" s="424"/>
      <c r="BP2018" s="424"/>
      <c r="BQ2018" s="421"/>
      <c r="BR2018" s="421"/>
      <c r="BV2018" s="282"/>
      <c r="BW2018" s="283"/>
      <c r="BY2018" s="283"/>
      <c r="BZ2018" s="283"/>
      <c r="CA2018" s="283"/>
      <c r="CB2018" s="282"/>
      <c r="CC2018" s="282"/>
      <c r="CD2018" s="282"/>
      <c r="CE2018" s="282"/>
      <c r="CG2018" s="427"/>
      <c r="CH2018" s="402"/>
      <c r="CI2018" s="424"/>
      <c r="CJ2018" s="282"/>
      <c r="CK2018" s="282"/>
      <c r="CL2018" s="283"/>
      <c r="CM2018" s="283"/>
      <c r="CP2018" s="282"/>
      <c r="DC2018" s="282"/>
      <c r="DD2018" s="282"/>
      <c r="DE2018" s="282"/>
      <c r="DF2018" s="282"/>
      <c r="DG2018" s="282"/>
      <c r="DH2018" s="282"/>
      <c r="DI2018" s="282"/>
      <c r="DJ2018" s="282"/>
      <c r="EF2018" s="495" t="str">
        <f>""&amp;(MID(数据表!AZ2018,1,MIN(FIND({"(";"（"},数据表!AZ2018&amp;"(（",1)-1)))&amp;""</f>
        <v/>
      </c>
      <c r="EG2018" s="495" t="str">
        <f>""&amp;(MID(数据表!AZ2018,1,MIN(FIND({0;1;2;3;4;5;6;7;8;9},数据表!AZ2018&amp;"1234567890",1)-1)))&amp;""</f>
        <v/>
      </c>
    </row>
    <row r="2019" spans="2:137" s="310" customFormat="1" ht="12" customHeight="1">
      <c r="B2019" s="286"/>
      <c r="C2019" s="286"/>
      <c r="D2019" s="286"/>
      <c r="E2019" s="479"/>
      <c r="F2019" s="282"/>
      <c r="G2019" s="283"/>
      <c r="H2019" s="421"/>
      <c r="I2019" s="421"/>
      <c r="J2019" s="283"/>
      <c r="K2019" s="421"/>
      <c r="L2019" s="282"/>
      <c r="N2019" s="282"/>
      <c r="S2019" s="282"/>
      <c r="T2019" s="283"/>
      <c r="U2019" s="283"/>
      <c r="V2019" s="283"/>
      <c r="W2019" s="283"/>
      <c r="X2019" s="283"/>
      <c r="Y2019" s="282"/>
      <c r="Z2019" s="282"/>
      <c r="AA2019" s="283"/>
      <c r="AB2019" s="282"/>
      <c r="AC2019" s="282"/>
      <c r="AD2019" s="282"/>
      <c r="AE2019" s="282"/>
      <c r="AF2019" s="283"/>
      <c r="AG2019" s="402"/>
      <c r="AH2019" s="283"/>
      <c r="AI2019" s="283"/>
      <c r="AJ2019" s="283"/>
      <c r="AK2019" s="283"/>
      <c r="AL2019" s="283"/>
      <c r="AM2019" s="282"/>
      <c r="AN2019" s="282"/>
      <c r="AO2019" s="282"/>
      <c r="AP2019" s="282"/>
      <c r="AQ2019" s="282"/>
      <c r="AR2019" s="282"/>
      <c r="AT2019" s="283"/>
      <c r="AU2019" s="283"/>
      <c r="AV2019" s="283"/>
      <c r="AW2019" s="283"/>
      <c r="AY2019" s="283"/>
      <c r="AZ2019" s="282"/>
      <c r="BA2019" s="283"/>
      <c r="BB2019" s="282"/>
      <c r="BC2019" s="282"/>
      <c r="BD2019" s="282"/>
      <c r="BE2019" s="283"/>
      <c r="BG2019" s="282"/>
      <c r="BH2019" s="282"/>
      <c r="BI2019" s="282"/>
      <c r="BL2019" s="421"/>
      <c r="BM2019" s="424"/>
      <c r="BN2019" s="424"/>
      <c r="BO2019" s="424"/>
      <c r="BP2019" s="424"/>
      <c r="BQ2019" s="421"/>
      <c r="BR2019" s="421"/>
      <c r="BV2019" s="282"/>
      <c r="BW2019" s="283"/>
      <c r="BY2019" s="283"/>
      <c r="BZ2019" s="283"/>
      <c r="CA2019" s="283"/>
      <c r="CB2019" s="282"/>
      <c r="CC2019" s="282"/>
      <c r="CD2019" s="282"/>
      <c r="CE2019" s="282"/>
      <c r="CG2019" s="427"/>
      <c r="CH2019" s="402"/>
      <c r="CI2019" s="424"/>
      <c r="CJ2019" s="282"/>
      <c r="CK2019" s="282"/>
      <c r="CL2019" s="283"/>
      <c r="CM2019" s="283"/>
      <c r="CP2019" s="282"/>
      <c r="DC2019" s="282"/>
      <c r="DD2019" s="282"/>
      <c r="DE2019" s="282"/>
      <c r="DF2019" s="282"/>
      <c r="DG2019" s="282"/>
      <c r="DH2019" s="282"/>
      <c r="DI2019" s="282"/>
      <c r="DJ2019" s="282"/>
      <c r="EF2019" s="495" t="str">
        <f>""&amp;(MID(数据表!AZ2019,1,MIN(FIND({"(";"（"},数据表!AZ2019&amp;"(（",1)-1)))&amp;""</f>
        <v/>
      </c>
      <c r="EG2019" s="495" t="str">
        <f>""&amp;(MID(数据表!AZ2019,1,MIN(FIND({0;1;2;3;4;5;6;7;8;9},数据表!AZ2019&amp;"1234567890",1)-1)))&amp;""</f>
        <v/>
      </c>
    </row>
    <row r="2020" spans="2:137" s="310" customFormat="1" ht="12" customHeight="1">
      <c r="B2020" s="286"/>
      <c r="C2020" s="286"/>
      <c r="D2020" s="286"/>
      <c r="E2020" s="479"/>
      <c r="F2020" s="282"/>
      <c r="G2020" s="283"/>
      <c r="H2020" s="421"/>
      <c r="I2020" s="421"/>
      <c r="J2020" s="283"/>
      <c r="K2020" s="421"/>
      <c r="L2020" s="282"/>
      <c r="N2020" s="282"/>
      <c r="S2020" s="282"/>
      <c r="T2020" s="283"/>
      <c r="U2020" s="283"/>
      <c r="V2020" s="283"/>
      <c r="W2020" s="283"/>
      <c r="X2020" s="283"/>
      <c r="Y2020" s="282"/>
      <c r="Z2020" s="282"/>
      <c r="AA2020" s="283"/>
      <c r="AB2020" s="282"/>
      <c r="AC2020" s="282"/>
      <c r="AD2020" s="282"/>
      <c r="AE2020" s="282"/>
      <c r="AF2020" s="283"/>
      <c r="AG2020" s="402"/>
      <c r="AH2020" s="283"/>
      <c r="AI2020" s="283"/>
      <c r="AJ2020" s="283"/>
      <c r="AK2020" s="283"/>
      <c r="AL2020" s="283"/>
      <c r="AM2020" s="282"/>
      <c r="AN2020" s="282"/>
      <c r="AO2020" s="282"/>
      <c r="AP2020" s="282"/>
      <c r="AQ2020" s="282"/>
      <c r="AR2020" s="282"/>
      <c r="AT2020" s="283"/>
      <c r="AU2020" s="283"/>
      <c r="AV2020" s="283"/>
      <c r="AW2020" s="283"/>
      <c r="AY2020" s="283"/>
      <c r="AZ2020" s="282"/>
      <c r="BA2020" s="283"/>
      <c r="BB2020" s="282"/>
      <c r="BC2020" s="282"/>
      <c r="BD2020" s="282"/>
      <c r="BE2020" s="283"/>
      <c r="BG2020" s="282"/>
      <c r="BH2020" s="282"/>
      <c r="BI2020" s="282"/>
      <c r="BL2020" s="421"/>
      <c r="BM2020" s="424"/>
      <c r="BN2020" s="424"/>
      <c r="BO2020" s="424"/>
      <c r="BP2020" s="424"/>
      <c r="BQ2020" s="421"/>
      <c r="BR2020" s="421"/>
      <c r="BV2020" s="282"/>
      <c r="BW2020" s="283"/>
      <c r="BY2020" s="283"/>
      <c r="BZ2020" s="283"/>
      <c r="CA2020" s="283"/>
      <c r="CB2020" s="282"/>
      <c r="CC2020" s="282"/>
      <c r="CD2020" s="282"/>
      <c r="CE2020" s="282"/>
      <c r="CG2020" s="427"/>
      <c r="CH2020" s="402"/>
      <c r="CI2020" s="424"/>
      <c r="CJ2020" s="282"/>
      <c r="CK2020" s="282"/>
      <c r="CL2020" s="283"/>
      <c r="CM2020" s="283"/>
      <c r="CP2020" s="282"/>
      <c r="DC2020" s="282"/>
      <c r="DD2020" s="282"/>
      <c r="DE2020" s="282"/>
      <c r="DF2020" s="282"/>
      <c r="DG2020" s="282"/>
      <c r="DH2020" s="282"/>
      <c r="DI2020" s="282"/>
      <c r="DJ2020" s="282"/>
      <c r="EF2020" s="495" t="str">
        <f>""&amp;(MID(数据表!AZ2020,1,MIN(FIND({"(";"（"},数据表!AZ2020&amp;"(（",1)-1)))&amp;""</f>
        <v/>
      </c>
      <c r="EG2020" s="495" t="str">
        <f>""&amp;(MID(数据表!AZ2020,1,MIN(FIND({0;1;2;3;4;5;6;7;8;9},数据表!AZ2020&amp;"1234567890",1)-1)))&amp;""</f>
        <v/>
      </c>
    </row>
    <row r="2021" spans="2:137" s="310" customFormat="1" ht="12" customHeight="1">
      <c r="B2021" s="286"/>
      <c r="C2021" s="286"/>
      <c r="D2021" s="286"/>
      <c r="E2021" s="479"/>
      <c r="F2021" s="282"/>
      <c r="G2021" s="283"/>
      <c r="H2021" s="421"/>
      <c r="I2021" s="421"/>
      <c r="J2021" s="283"/>
      <c r="K2021" s="421"/>
      <c r="L2021" s="282"/>
      <c r="N2021" s="282"/>
      <c r="S2021" s="282"/>
      <c r="T2021" s="283"/>
      <c r="U2021" s="283"/>
      <c r="V2021" s="283"/>
      <c r="W2021" s="283"/>
      <c r="X2021" s="283"/>
      <c r="Y2021" s="282"/>
      <c r="Z2021" s="282"/>
      <c r="AA2021" s="283"/>
      <c r="AB2021" s="282"/>
      <c r="AC2021" s="282"/>
      <c r="AD2021" s="282"/>
      <c r="AE2021" s="282"/>
      <c r="AF2021" s="283"/>
      <c r="AG2021" s="402"/>
      <c r="AH2021" s="283"/>
      <c r="AI2021" s="283"/>
      <c r="AJ2021" s="283"/>
      <c r="AK2021" s="283"/>
      <c r="AL2021" s="283"/>
      <c r="AM2021" s="282"/>
      <c r="AN2021" s="282"/>
      <c r="AO2021" s="282"/>
      <c r="AP2021" s="282"/>
      <c r="AQ2021" s="282"/>
      <c r="AR2021" s="282"/>
      <c r="AT2021" s="283"/>
      <c r="AU2021" s="283"/>
      <c r="AV2021" s="283"/>
      <c r="AW2021" s="283"/>
      <c r="AY2021" s="283"/>
      <c r="AZ2021" s="282"/>
      <c r="BA2021" s="283"/>
      <c r="BB2021" s="282"/>
      <c r="BC2021" s="282"/>
      <c r="BD2021" s="282"/>
      <c r="BE2021" s="283"/>
      <c r="BG2021" s="282"/>
      <c r="BH2021" s="282"/>
      <c r="BI2021" s="282"/>
      <c r="BL2021" s="421"/>
      <c r="BM2021" s="424"/>
      <c r="BN2021" s="424"/>
      <c r="BO2021" s="424"/>
      <c r="BP2021" s="424"/>
      <c r="BQ2021" s="421"/>
      <c r="BR2021" s="421"/>
      <c r="BV2021" s="282"/>
      <c r="BW2021" s="283"/>
      <c r="BY2021" s="283"/>
      <c r="BZ2021" s="283"/>
      <c r="CA2021" s="283"/>
      <c r="CB2021" s="282"/>
      <c r="CC2021" s="282"/>
      <c r="CD2021" s="282"/>
      <c r="CE2021" s="282"/>
      <c r="CG2021" s="427"/>
      <c r="CH2021" s="402"/>
      <c r="CI2021" s="424"/>
      <c r="CJ2021" s="282"/>
      <c r="CK2021" s="282"/>
      <c r="CL2021" s="283"/>
      <c r="CM2021" s="283"/>
      <c r="CP2021" s="282"/>
      <c r="DC2021" s="282"/>
      <c r="DD2021" s="282"/>
      <c r="DE2021" s="282"/>
      <c r="DF2021" s="282"/>
      <c r="DG2021" s="282"/>
      <c r="DH2021" s="282"/>
      <c r="DI2021" s="282"/>
      <c r="DJ2021" s="282"/>
      <c r="EF2021" s="495" t="str">
        <f>""&amp;(MID(数据表!AZ2021,1,MIN(FIND({"(";"（"},数据表!AZ2021&amp;"(（",1)-1)))&amp;""</f>
        <v/>
      </c>
      <c r="EG2021" s="495" t="str">
        <f>""&amp;(MID(数据表!AZ2021,1,MIN(FIND({0;1;2;3;4;5;6;7;8;9},数据表!AZ2021&amp;"1234567890",1)-1)))&amp;""</f>
        <v/>
      </c>
    </row>
    <row r="2022" spans="2:137" s="310" customFormat="1" ht="12" customHeight="1">
      <c r="B2022" s="286"/>
      <c r="C2022" s="286"/>
      <c r="D2022" s="286"/>
      <c r="E2022" s="479"/>
      <c r="F2022" s="282"/>
      <c r="G2022" s="283"/>
      <c r="H2022" s="421"/>
      <c r="I2022" s="421"/>
      <c r="J2022" s="283"/>
      <c r="K2022" s="421"/>
      <c r="L2022" s="282"/>
      <c r="N2022" s="282"/>
      <c r="S2022" s="282"/>
      <c r="T2022" s="283"/>
      <c r="U2022" s="283"/>
      <c r="V2022" s="283"/>
      <c r="W2022" s="283"/>
      <c r="X2022" s="283"/>
      <c r="Y2022" s="282"/>
      <c r="Z2022" s="282"/>
      <c r="AA2022" s="283"/>
      <c r="AB2022" s="282"/>
      <c r="AC2022" s="282"/>
      <c r="AD2022" s="282"/>
      <c r="AE2022" s="282"/>
      <c r="AF2022" s="283"/>
      <c r="AG2022" s="402"/>
      <c r="AH2022" s="283"/>
      <c r="AI2022" s="283"/>
      <c r="AJ2022" s="283"/>
      <c r="AK2022" s="283"/>
      <c r="AL2022" s="283"/>
      <c r="AM2022" s="282"/>
      <c r="AN2022" s="282"/>
      <c r="AO2022" s="282"/>
      <c r="AP2022" s="282"/>
      <c r="AQ2022" s="282"/>
      <c r="AR2022" s="282"/>
      <c r="AT2022" s="283"/>
      <c r="AU2022" s="283"/>
      <c r="AV2022" s="283"/>
      <c r="AW2022" s="283"/>
      <c r="AY2022" s="283"/>
      <c r="AZ2022" s="282"/>
      <c r="BA2022" s="283"/>
      <c r="BB2022" s="282"/>
      <c r="BC2022" s="282"/>
      <c r="BD2022" s="282"/>
      <c r="BE2022" s="283"/>
      <c r="BG2022" s="282"/>
      <c r="BH2022" s="282"/>
      <c r="BI2022" s="282"/>
      <c r="BL2022" s="421"/>
      <c r="BM2022" s="424"/>
      <c r="BN2022" s="424"/>
      <c r="BO2022" s="424"/>
      <c r="BP2022" s="424"/>
      <c r="BQ2022" s="421"/>
      <c r="BR2022" s="421"/>
      <c r="BV2022" s="282"/>
      <c r="BW2022" s="283"/>
      <c r="BY2022" s="283"/>
      <c r="BZ2022" s="283"/>
      <c r="CA2022" s="283"/>
      <c r="CB2022" s="282"/>
      <c r="CC2022" s="282"/>
      <c r="CD2022" s="282"/>
      <c r="CE2022" s="282"/>
      <c r="CG2022" s="427"/>
      <c r="CH2022" s="402"/>
      <c r="CI2022" s="424"/>
      <c r="CJ2022" s="282"/>
      <c r="CK2022" s="282"/>
      <c r="CL2022" s="283"/>
      <c r="CM2022" s="283"/>
      <c r="CP2022" s="282"/>
      <c r="DC2022" s="282"/>
      <c r="DD2022" s="282"/>
      <c r="DE2022" s="282"/>
      <c r="DF2022" s="282"/>
      <c r="DG2022" s="282"/>
      <c r="DH2022" s="282"/>
      <c r="DI2022" s="282"/>
      <c r="DJ2022" s="282"/>
      <c r="EF2022" s="495" t="str">
        <f>""&amp;(MID(数据表!AZ2022,1,MIN(FIND({"(";"（"},数据表!AZ2022&amp;"(（",1)-1)))&amp;""</f>
        <v/>
      </c>
      <c r="EG2022" s="495" t="str">
        <f>""&amp;(MID(数据表!AZ2022,1,MIN(FIND({0;1;2;3;4;5;6;7;8;9},数据表!AZ2022&amp;"1234567890",1)-1)))&amp;""</f>
        <v/>
      </c>
    </row>
    <row r="2023" spans="2:137" s="310" customFormat="1" ht="12" customHeight="1">
      <c r="B2023" s="286"/>
      <c r="C2023" s="286"/>
      <c r="D2023" s="286"/>
      <c r="E2023" s="479"/>
      <c r="F2023" s="282"/>
      <c r="G2023" s="283"/>
      <c r="H2023" s="421"/>
      <c r="I2023" s="421"/>
      <c r="J2023" s="283"/>
      <c r="K2023" s="421"/>
      <c r="L2023" s="282"/>
      <c r="N2023" s="282"/>
      <c r="S2023" s="282"/>
      <c r="T2023" s="283"/>
      <c r="U2023" s="283"/>
      <c r="V2023" s="283"/>
      <c r="W2023" s="283"/>
      <c r="X2023" s="283"/>
      <c r="Y2023" s="282"/>
      <c r="Z2023" s="282"/>
      <c r="AA2023" s="283"/>
      <c r="AB2023" s="282"/>
      <c r="AC2023" s="282"/>
      <c r="AD2023" s="282"/>
      <c r="AE2023" s="282"/>
      <c r="AF2023" s="283"/>
      <c r="AG2023" s="402"/>
      <c r="AH2023" s="283"/>
      <c r="AI2023" s="283"/>
      <c r="AJ2023" s="283"/>
      <c r="AK2023" s="283"/>
      <c r="AL2023" s="283"/>
      <c r="AM2023" s="282"/>
      <c r="AN2023" s="282"/>
      <c r="AO2023" s="282"/>
      <c r="AP2023" s="282"/>
      <c r="AQ2023" s="282"/>
      <c r="AR2023" s="282"/>
      <c r="AT2023" s="283"/>
      <c r="AU2023" s="283"/>
      <c r="AV2023" s="283"/>
      <c r="AW2023" s="283"/>
      <c r="AY2023" s="283"/>
      <c r="AZ2023" s="282"/>
      <c r="BA2023" s="283"/>
      <c r="BB2023" s="282"/>
      <c r="BC2023" s="282"/>
      <c r="BD2023" s="282"/>
      <c r="BE2023" s="283"/>
      <c r="BG2023" s="282"/>
      <c r="BH2023" s="282"/>
      <c r="BI2023" s="282"/>
      <c r="BL2023" s="421"/>
      <c r="BM2023" s="424"/>
      <c r="BN2023" s="424"/>
      <c r="BO2023" s="424"/>
      <c r="BP2023" s="424"/>
      <c r="BQ2023" s="421"/>
      <c r="BR2023" s="421"/>
      <c r="BV2023" s="282"/>
      <c r="BW2023" s="283"/>
      <c r="BY2023" s="283"/>
      <c r="BZ2023" s="283"/>
      <c r="CA2023" s="283"/>
      <c r="CB2023" s="282"/>
      <c r="CC2023" s="282"/>
      <c r="CD2023" s="282"/>
      <c r="CE2023" s="282"/>
      <c r="CG2023" s="427"/>
      <c r="CH2023" s="402"/>
      <c r="CI2023" s="424"/>
      <c r="CJ2023" s="282"/>
      <c r="CK2023" s="282"/>
      <c r="CL2023" s="283"/>
      <c r="CM2023" s="283"/>
      <c r="CP2023" s="282"/>
      <c r="DC2023" s="282"/>
      <c r="DD2023" s="282"/>
      <c r="DE2023" s="282"/>
      <c r="DF2023" s="282"/>
      <c r="DG2023" s="282"/>
      <c r="DH2023" s="282"/>
      <c r="DI2023" s="282"/>
      <c r="DJ2023" s="282"/>
      <c r="EF2023" s="495" t="str">
        <f>""&amp;(MID(数据表!AZ2023,1,MIN(FIND({"(";"（"},数据表!AZ2023&amp;"(（",1)-1)))&amp;""</f>
        <v/>
      </c>
      <c r="EG2023" s="495" t="str">
        <f>""&amp;(MID(数据表!AZ2023,1,MIN(FIND({0;1;2;3;4;5;6;7;8;9},数据表!AZ2023&amp;"1234567890",1)-1)))&amp;""</f>
        <v/>
      </c>
    </row>
    <row r="2024" spans="2:137" s="310" customFormat="1" ht="12" customHeight="1">
      <c r="B2024" s="286"/>
      <c r="C2024" s="286"/>
      <c r="D2024" s="286"/>
      <c r="E2024" s="479"/>
      <c r="F2024" s="282"/>
      <c r="G2024" s="283"/>
      <c r="H2024" s="421"/>
      <c r="I2024" s="421"/>
      <c r="J2024" s="283"/>
      <c r="K2024" s="421"/>
      <c r="L2024" s="282"/>
      <c r="N2024" s="282"/>
      <c r="S2024" s="282"/>
      <c r="T2024" s="283"/>
      <c r="U2024" s="283"/>
      <c r="V2024" s="283"/>
      <c r="W2024" s="283"/>
      <c r="X2024" s="283"/>
      <c r="Y2024" s="282"/>
      <c r="Z2024" s="282"/>
      <c r="AA2024" s="283"/>
      <c r="AB2024" s="282"/>
      <c r="AC2024" s="282"/>
      <c r="AD2024" s="282"/>
      <c r="AE2024" s="282"/>
      <c r="AF2024" s="283"/>
      <c r="AG2024" s="402"/>
      <c r="AH2024" s="283"/>
      <c r="AI2024" s="283"/>
      <c r="AJ2024" s="283"/>
      <c r="AK2024" s="283"/>
      <c r="AL2024" s="283"/>
      <c r="AM2024" s="282"/>
      <c r="AN2024" s="282"/>
      <c r="AO2024" s="282"/>
      <c r="AP2024" s="282"/>
      <c r="AQ2024" s="282"/>
      <c r="AR2024" s="282"/>
      <c r="AT2024" s="283"/>
      <c r="AU2024" s="283"/>
      <c r="AV2024" s="283"/>
      <c r="AW2024" s="283"/>
      <c r="AY2024" s="283"/>
      <c r="AZ2024" s="282"/>
      <c r="BA2024" s="283"/>
      <c r="BB2024" s="282"/>
      <c r="BC2024" s="282"/>
      <c r="BD2024" s="282"/>
      <c r="BE2024" s="283"/>
      <c r="BG2024" s="282"/>
      <c r="BH2024" s="282"/>
      <c r="BI2024" s="282"/>
      <c r="BL2024" s="421"/>
      <c r="BM2024" s="424"/>
      <c r="BN2024" s="424"/>
      <c r="BO2024" s="424"/>
      <c r="BP2024" s="424"/>
      <c r="BQ2024" s="421"/>
      <c r="BR2024" s="421"/>
      <c r="BV2024" s="282"/>
      <c r="BW2024" s="283"/>
      <c r="BY2024" s="283"/>
      <c r="BZ2024" s="283"/>
      <c r="CA2024" s="283"/>
      <c r="CB2024" s="282"/>
      <c r="CC2024" s="282"/>
      <c r="CD2024" s="282"/>
      <c r="CE2024" s="282"/>
      <c r="CG2024" s="427"/>
      <c r="CH2024" s="402"/>
      <c r="CI2024" s="424"/>
      <c r="CJ2024" s="282"/>
      <c r="CK2024" s="282"/>
      <c r="CL2024" s="283"/>
      <c r="CM2024" s="283"/>
      <c r="CP2024" s="282"/>
      <c r="DC2024" s="282"/>
      <c r="DD2024" s="282"/>
      <c r="DE2024" s="282"/>
      <c r="DF2024" s="282"/>
      <c r="DG2024" s="282"/>
      <c r="DH2024" s="282"/>
      <c r="DI2024" s="282"/>
      <c r="DJ2024" s="282"/>
      <c r="EF2024" s="495" t="str">
        <f>""&amp;(MID(数据表!AZ2024,1,MIN(FIND({"(";"（"},数据表!AZ2024&amp;"(（",1)-1)))&amp;""</f>
        <v/>
      </c>
      <c r="EG2024" s="495" t="str">
        <f>""&amp;(MID(数据表!AZ2024,1,MIN(FIND({0;1;2;3;4;5;6;7;8;9},数据表!AZ2024&amp;"1234567890",1)-1)))&amp;""</f>
        <v/>
      </c>
    </row>
    <row r="2025" spans="2:137" s="310" customFormat="1" ht="12" customHeight="1">
      <c r="B2025" s="286"/>
      <c r="C2025" s="286"/>
      <c r="D2025" s="286"/>
      <c r="E2025" s="479"/>
      <c r="F2025" s="282"/>
      <c r="G2025" s="283"/>
      <c r="H2025" s="421"/>
      <c r="I2025" s="421"/>
      <c r="J2025" s="283"/>
      <c r="K2025" s="421"/>
      <c r="L2025" s="282"/>
      <c r="N2025" s="282"/>
      <c r="S2025" s="282"/>
      <c r="T2025" s="283"/>
      <c r="U2025" s="283"/>
      <c r="V2025" s="283"/>
      <c r="W2025" s="283"/>
      <c r="X2025" s="283"/>
      <c r="Y2025" s="282"/>
      <c r="Z2025" s="282"/>
      <c r="AA2025" s="283"/>
      <c r="AB2025" s="282"/>
      <c r="AC2025" s="282"/>
      <c r="AD2025" s="282"/>
      <c r="AE2025" s="282"/>
      <c r="AF2025" s="283"/>
      <c r="AG2025" s="402"/>
      <c r="AH2025" s="283"/>
      <c r="AI2025" s="283"/>
      <c r="AJ2025" s="283"/>
      <c r="AK2025" s="283"/>
      <c r="AL2025" s="283"/>
      <c r="AM2025" s="282"/>
      <c r="AN2025" s="282"/>
      <c r="AO2025" s="282"/>
      <c r="AP2025" s="282"/>
      <c r="AQ2025" s="282"/>
      <c r="AR2025" s="282"/>
      <c r="AT2025" s="283"/>
      <c r="AU2025" s="283"/>
      <c r="AV2025" s="283"/>
      <c r="AW2025" s="283"/>
      <c r="AY2025" s="283"/>
      <c r="AZ2025" s="282"/>
      <c r="BA2025" s="283"/>
      <c r="BB2025" s="282"/>
      <c r="BC2025" s="282"/>
      <c r="BD2025" s="282"/>
      <c r="BE2025" s="283"/>
      <c r="BG2025" s="282"/>
      <c r="BH2025" s="282"/>
      <c r="BI2025" s="282"/>
      <c r="BL2025" s="421"/>
      <c r="BM2025" s="424"/>
      <c r="BN2025" s="424"/>
      <c r="BO2025" s="424"/>
      <c r="BP2025" s="424"/>
      <c r="BQ2025" s="421"/>
      <c r="BR2025" s="421"/>
      <c r="BV2025" s="282"/>
      <c r="BW2025" s="283"/>
      <c r="BY2025" s="283"/>
      <c r="BZ2025" s="283"/>
      <c r="CA2025" s="283"/>
      <c r="CB2025" s="282"/>
      <c r="CC2025" s="282"/>
      <c r="CD2025" s="282"/>
      <c r="CE2025" s="282"/>
      <c r="CG2025" s="427"/>
      <c r="CH2025" s="402"/>
      <c r="CI2025" s="424"/>
      <c r="CJ2025" s="282"/>
      <c r="CK2025" s="282"/>
      <c r="CL2025" s="283"/>
      <c r="CM2025" s="283"/>
      <c r="CP2025" s="282"/>
      <c r="DC2025" s="282"/>
      <c r="DD2025" s="282"/>
      <c r="DE2025" s="282"/>
      <c r="DF2025" s="282"/>
      <c r="DG2025" s="282"/>
      <c r="DH2025" s="282"/>
      <c r="DI2025" s="282"/>
      <c r="DJ2025" s="282"/>
      <c r="EF2025" s="495" t="str">
        <f>""&amp;(MID(数据表!AZ2025,1,MIN(FIND({"(";"（"},数据表!AZ2025&amp;"(（",1)-1)))&amp;""</f>
        <v/>
      </c>
      <c r="EG2025" s="495" t="str">
        <f>""&amp;(MID(数据表!AZ2025,1,MIN(FIND({0;1;2;3;4;5;6;7;8;9},数据表!AZ2025&amp;"1234567890",1)-1)))&amp;""</f>
        <v/>
      </c>
    </row>
    <row r="2026" spans="2:137" s="310" customFormat="1" ht="12" customHeight="1">
      <c r="B2026" s="286"/>
      <c r="C2026" s="286"/>
      <c r="D2026" s="286"/>
      <c r="E2026" s="479"/>
      <c r="F2026" s="282"/>
      <c r="G2026" s="283"/>
      <c r="H2026" s="421"/>
      <c r="I2026" s="421"/>
      <c r="J2026" s="283"/>
      <c r="K2026" s="421"/>
      <c r="L2026" s="282"/>
      <c r="N2026" s="282"/>
      <c r="S2026" s="282"/>
      <c r="T2026" s="283"/>
      <c r="U2026" s="283"/>
      <c r="V2026" s="283"/>
      <c r="W2026" s="283"/>
      <c r="X2026" s="283"/>
      <c r="Y2026" s="282"/>
      <c r="Z2026" s="282"/>
      <c r="AA2026" s="283"/>
      <c r="AB2026" s="282"/>
      <c r="AC2026" s="282"/>
      <c r="AD2026" s="282"/>
      <c r="AE2026" s="282"/>
      <c r="AF2026" s="283"/>
      <c r="AG2026" s="402"/>
      <c r="AH2026" s="283"/>
      <c r="AI2026" s="283"/>
      <c r="AJ2026" s="283"/>
      <c r="AK2026" s="283"/>
      <c r="AL2026" s="283"/>
      <c r="AM2026" s="282"/>
      <c r="AN2026" s="282"/>
      <c r="AO2026" s="282"/>
      <c r="AP2026" s="282"/>
      <c r="AQ2026" s="282"/>
      <c r="AR2026" s="282"/>
      <c r="AT2026" s="283"/>
      <c r="AU2026" s="283"/>
      <c r="AV2026" s="283"/>
      <c r="AW2026" s="283"/>
      <c r="AY2026" s="283"/>
      <c r="AZ2026" s="282"/>
      <c r="BA2026" s="283"/>
      <c r="BB2026" s="282"/>
      <c r="BC2026" s="282"/>
      <c r="BD2026" s="282"/>
      <c r="BE2026" s="283"/>
      <c r="BG2026" s="282"/>
      <c r="BH2026" s="282"/>
      <c r="BI2026" s="282"/>
      <c r="BL2026" s="421"/>
      <c r="BM2026" s="424"/>
      <c r="BN2026" s="424"/>
      <c r="BO2026" s="424"/>
      <c r="BP2026" s="424"/>
      <c r="BQ2026" s="421"/>
      <c r="BR2026" s="421"/>
      <c r="BV2026" s="282"/>
      <c r="BW2026" s="283"/>
      <c r="BY2026" s="283"/>
      <c r="BZ2026" s="283"/>
      <c r="CA2026" s="283"/>
      <c r="CB2026" s="282"/>
      <c r="CC2026" s="282"/>
      <c r="CD2026" s="282"/>
      <c r="CE2026" s="282"/>
      <c r="CG2026" s="427"/>
      <c r="CH2026" s="402"/>
      <c r="CI2026" s="424"/>
      <c r="CJ2026" s="282"/>
      <c r="CK2026" s="282"/>
      <c r="CL2026" s="283"/>
      <c r="CM2026" s="283"/>
      <c r="CP2026" s="282"/>
      <c r="DC2026" s="282"/>
      <c r="DD2026" s="282"/>
      <c r="DE2026" s="282"/>
      <c r="DF2026" s="282"/>
      <c r="DG2026" s="282"/>
      <c r="DH2026" s="282"/>
      <c r="DI2026" s="282"/>
      <c r="DJ2026" s="282"/>
      <c r="EF2026" s="495" t="str">
        <f>""&amp;(MID(数据表!AZ2026,1,MIN(FIND({"(";"（"},数据表!AZ2026&amp;"(（",1)-1)))&amp;""</f>
        <v/>
      </c>
      <c r="EG2026" s="495" t="str">
        <f>""&amp;(MID(数据表!AZ2026,1,MIN(FIND({0;1;2;3;4;5;6;7;8;9},数据表!AZ2026&amp;"1234567890",1)-1)))&amp;""</f>
        <v/>
      </c>
    </row>
    <row r="2027" spans="2:137" s="310" customFormat="1" ht="12" customHeight="1">
      <c r="B2027" s="286"/>
      <c r="C2027" s="286"/>
      <c r="D2027" s="286"/>
      <c r="E2027" s="479"/>
      <c r="F2027" s="282"/>
      <c r="G2027" s="283"/>
      <c r="H2027" s="421"/>
      <c r="I2027" s="421"/>
      <c r="J2027" s="283"/>
      <c r="K2027" s="421"/>
      <c r="L2027" s="282"/>
      <c r="N2027" s="282"/>
      <c r="S2027" s="282"/>
      <c r="T2027" s="283"/>
      <c r="U2027" s="283"/>
      <c r="V2027" s="283"/>
      <c r="W2027" s="283"/>
      <c r="X2027" s="283"/>
      <c r="Y2027" s="282"/>
      <c r="Z2027" s="282"/>
      <c r="AA2027" s="283"/>
      <c r="AB2027" s="282"/>
      <c r="AC2027" s="282"/>
      <c r="AD2027" s="282"/>
      <c r="AE2027" s="282"/>
      <c r="AF2027" s="283"/>
      <c r="AG2027" s="402"/>
      <c r="AH2027" s="283"/>
      <c r="AI2027" s="283"/>
      <c r="AJ2027" s="283"/>
      <c r="AK2027" s="283"/>
      <c r="AL2027" s="283"/>
      <c r="AM2027" s="282"/>
      <c r="AN2027" s="282"/>
      <c r="AO2027" s="282"/>
      <c r="AP2027" s="282"/>
      <c r="AQ2027" s="282"/>
      <c r="AR2027" s="282"/>
      <c r="AT2027" s="283"/>
      <c r="AU2027" s="283"/>
      <c r="AV2027" s="283"/>
      <c r="AW2027" s="283"/>
      <c r="AY2027" s="283"/>
      <c r="AZ2027" s="282"/>
      <c r="BA2027" s="283"/>
      <c r="BB2027" s="282"/>
      <c r="BC2027" s="282"/>
      <c r="BD2027" s="282"/>
      <c r="BE2027" s="283"/>
      <c r="BG2027" s="282"/>
      <c r="BH2027" s="282"/>
      <c r="BI2027" s="282"/>
      <c r="BL2027" s="421"/>
      <c r="BM2027" s="424"/>
      <c r="BN2027" s="424"/>
      <c r="BO2027" s="424"/>
      <c r="BP2027" s="424"/>
      <c r="BQ2027" s="421"/>
      <c r="BR2027" s="421"/>
      <c r="BV2027" s="282"/>
      <c r="BW2027" s="283"/>
      <c r="BY2027" s="283"/>
      <c r="BZ2027" s="283"/>
      <c r="CA2027" s="283"/>
      <c r="CB2027" s="282"/>
      <c r="CC2027" s="282"/>
      <c r="CD2027" s="282"/>
      <c r="CE2027" s="282"/>
      <c r="CG2027" s="427"/>
      <c r="CH2027" s="402"/>
      <c r="CI2027" s="424"/>
      <c r="CJ2027" s="282"/>
      <c r="CK2027" s="282"/>
      <c r="CL2027" s="283"/>
      <c r="CM2027" s="283"/>
      <c r="CP2027" s="282"/>
      <c r="DC2027" s="282"/>
      <c r="DD2027" s="282"/>
      <c r="DE2027" s="282"/>
      <c r="DF2027" s="282"/>
      <c r="DG2027" s="282"/>
      <c r="DH2027" s="282"/>
      <c r="DI2027" s="282"/>
      <c r="DJ2027" s="282"/>
      <c r="EF2027" s="495" t="str">
        <f>""&amp;(MID(数据表!AZ2027,1,MIN(FIND({"(";"（"},数据表!AZ2027&amp;"(（",1)-1)))&amp;""</f>
        <v/>
      </c>
      <c r="EG2027" s="495" t="str">
        <f>""&amp;(MID(数据表!AZ2027,1,MIN(FIND({0;1;2;3;4;5;6;7;8;9},数据表!AZ2027&amp;"1234567890",1)-1)))&amp;""</f>
        <v/>
      </c>
    </row>
    <row r="2028" spans="2:137" s="310" customFormat="1" ht="12" customHeight="1">
      <c r="B2028" s="286"/>
      <c r="C2028" s="286"/>
      <c r="D2028" s="286"/>
      <c r="E2028" s="479"/>
      <c r="F2028" s="282"/>
      <c r="G2028" s="283"/>
      <c r="H2028" s="421"/>
      <c r="I2028" s="421"/>
      <c r="J2028" s="283"/>
      <c r="K2028" s="421"/>
      <c r="L2028" s="282"/>
      <c r="N2028" s="282"/>
      <c r="S2028" s="282"/>
      <c r="T2028" s="283"/>
      <c r="U2028" s="283"/>
      <c r="V2028" s="283"/>
      <c r="W2028" s="283"/>
      <c r="X2028" s="283"/>
      <c r="Y2028" s="282"/>
      <c r="Z2028" s="282"/>
      <c r="AA2028" s="283"/>
      <c r="AB2028" s="282"/>
      <c r="AC2028" s="282"/>
      <c r="AD2028" s="282"/>
      <c r="AE2028" s="282"/>
      <c r="AF2028" s="283"/>
      <c r="AG2028" s="402"/>
      <c r="AH2028" s="283"/>
      <c r="AI2028" s="283"/>
      <c r="AJ2028" s="283"/>
      <c r="AK2028" s="283"/>
      <c r="AL2028" s="283"/>
      <c r="AM2028" s="282"/>
      <c r="AN2028" s="282"/>
      <c r="AO2028" s="282"/>
      <c r="AP2028" s="282"/>
      <c r="AQ2028" s="282"/>
      <c r="AR2028" s="282"/>
      <c r="AT2028" s="283"/>
      <c r="AU2028" s="283"/>
      <c r="AV2028" s="283"/>
      <c r="AW2028" s="283"/>
      <c r="AY2028" s="283"/>
      <c r="AZ2028" s="282"/>
      <c r="BA2028" s="283"/>
      <c r="BB2028" s="282"/>
      <c r="BC2028" s="282"/>
      <c r="BD2028" s="282"/>
      <c r="BE2028" s="283"/>
      <c r="BG2028" s="282"/>
      <c r="BH2028" s="282"/>
      <c r="BI2028" s="282"/>
      <c r="BL2028" s="421"/>
      <c r="BM2028" s="424"/>
      <c r="BN2028" s="424"/>
      <c r="BO2028" s="424"/>
      <c r="BP2028" s="424"/>
      <c r="BQ2028" s="421"/>
      <c r="BR2028" s="421"/>
      <c r="BV2028" s="282"/>
      <c r="BW2028" s="283"/>
      <c r="BY2028" s="283"/>
      <c r="BZ2028" s="283"/>
      <c r="CA2028" s="283"/>
      <c r="CB2028" s="282"/>
      <c r="CC2028" s="282"/>
      <c r="CD2028" s="282"/>
      <c r="CE2028" s="282"/>
      <c r="CG2028" s="427"/>
      <c r="CH2028" s="402"/>
      <c r="CI2028" s="424"/>
      <c r="CJ2028" s="282"/>
      <c r="CK2028" s="282"/>
      <c r="CL2028" s="283"/>
      <c r="CM2028" s="283"/>
      <c r="CP2028" s="282"/>
      <c r="DC2028" s="282"/>
      <c r="DD2028" s="282"/>
      <c r="DE2028" s="282"/>
      <c r="DF2028" s="282"/>
      <c r="DG2028" s="282"/>
      <c r="DH2028" s="282"/>
      <c r="DI2028" s="282"/>
      <c r="DJ2028" s="282"/>
      <c r="EF2028" s="495" t="str">
        <f>""&amp;(MID(数据表!AZ2028,1,MIN(FIND({"(";"（"},数据表!AZ2028&amp;"(（",1)-1)))&amp;""</f>
        <v/>
      </c>
      <c r="EG2028" s="495" t="str">
        <f>""&amp;(MID(数据表!AZ2028,1,MIN(FIND({0;1;2;3;4;5;6;7;8;9},数据表!AZ2028&amp;"1234567890",1)-1)))&amp;""</f>
        <v/>
      </c>
    </row>
    <row r="2029" spans="2:137" s="310" customFormat="1" ht="12" customHeight="1">
      <c r="B2029" s="286"/>
      <c r="C2029" s="286"/>
      <c r="D2029" s="286"/>
      <c r="E2029" s="479"/>
      <c r="F2029" s="282"/>
      <c r="G2029" s="283"/>
      <c r="H2029" s="421"/>
      <c r="I2029" s="421"/>
      <c r="J2029" s="283"/>
      <c r="K2029" s="421"/>
      <c r="L2029" s="282"/>
      <c r="N2029" s="282"/>
      <c r="S2029" s="282"/>
      <c r="T2029" s="283"/>
      <c r="U2029" s="283"/>
      <c r="V2029" s="283"/>
      <c r="W2029" s="283"/>
      <c r="X2029" s="283"/>
      <c r="Y2029" s="282"/>
      <c r="Z2029" s="282"/>
      <c r="AA2029" s="283"/>
      <c r="AB2029" s="282"/>
      <c r="AC2029" s="282"/>
      <c r="AD2029" s="282"/>
      <c r="AE2029" s="282"/>
      <c r="AF2029" s="283"/>
      <c r="AG2029" s="402"/>
      <c r="AH2029" s="283"/>
      <c r="AI2029" s="283"/>
      <c r="AJ2029" s="283"/>
      <c r="AK2029" s="283"/>
      <c r="AL2029" s="283"/>
      <c r="AM2029" s="282"/>
      <c r="AN2029" s="282"/>
      <c r="AO2029" s="282"/>
      <c r="AP2029" s="282"/>
      <c r="AQ2029" s="282"/>
      <c r="AR2029" s="282"/>
      <c r="AT2029" s="283"/>
      <c r="AU2029" s="283"/>
      <c r="AV2029" s="283"/>
      <c r="AW2029" s="283"/>
      <c r="AY2029" s="283"/>
      <c r="AZ2029" s="282"/>
      <c r="BA2029" s="283"/>
      <c r="BB2029" s="282"/>
      <c r="BC2029" s="282"/>
      <c r="BD2029" s="282"/>
      <c r="BE2029" s="283"/>
      <c r="BG2029" s="282"/>
      <c r="BH2029" s="282"/>
      <c r="BI2029" s="282"/>
      <c r="BL2029" s="421"/>
      <c r="BM2029" s="424"/>
      <c r="BN2029" s="424"/>
      <c r="BO2029" s="424"/>
      <c r="BP2029" s="424"/>
      <c r="BQ2029" s="421"/>
      <c r="BR2029" s="421"/>
      <c r="BV2029" s="282"/>
      <c r="BW2029" s="283"/>
      <c r="BY2029" s="283"/>
      <c r="BZ2029" s="283"/>
      <c r="CA2029" s="283"/>
      <c r="CB2029" s="282"/>
      <c r="CC2029" s="282"/>
      <c r="CD2029" s="282"/>
      <c r="CE2029" s="282"/>
      <c r="CG2029" s="427"/>
      <c r="CH2029" s="402"/>
      <c r="CI2029" s="424"/>
      <c r="CJ2029" s="282"/>
      <c r="CK2029" s="282"/>
      <c r="CL2029" s="283"/>
      <c r="CM2029" s="283"/>
      <c r="CP2029" s="282"/>
      <c r="DC2029" s="282"/>
      <c r="DD2029" s="282"/>
      <c r="DE2029" s="282"/>
      <c r="DF2029" s="282"/>
      <c r="DG2029" s="282"/>
      <c r="DH2029" s="282"/>
      <c r="DI2029" s="282"/>
      <c r="DJ2029" s="282"/>
      <c r="EF2029" s="495" t="str">
        <f>""&amp;(MID(数据表!AZ2029,1,MIN(FIND({"(";"（"},数据表!AZ2029&amp;"(（",1)-1)))&amp;""</f>
        <v/>
      </c>
      <c r="EG2029" s="495" t="str">
        <f>""&amp;(MID(数据表!AZ2029,1,MIN(FIND({0;1;2;3;4;5;6;7;8;9},数据表!AZ2029&amp;"1234567890",1)-1)))&amp;""</f>
        <v/>
      </c>
    </row>
    <row r="2030" spans="2:137" s="310" customFormat="1" ht="12" customHeight="1">
      <c r="B2030" s="286"/>
      <c r="C2030" s="286"/>
      <c r="D2030" s="286"/>
      <c r="E2030" s="479"/>
      <c r="F2030" s="282"/>
      <c r="G2030" s="283"/>
      <c r="H2030" s="421"/>
      <c r="I2030" s="421"/>
      <c r="J2030" s="283"/>
      <c r="K2030" s="421"/>
      <c r="L2030" s="282"/>
      <c r="N2030" s="282"/>
      <c r="S2030" s="282"/>
      <c r="T2030" s="283"/>
      <c r="U2030" s="283"/>
      <c r="V2030" s="283"/>
      <c r="W2030" s="283"/>
      <c r="X2030" s="283"/>
      <c r="Y2030" s="282"/>
      <c r="Z2030" s="282"/>
      <c r="AA2030" s="283"/>
      <c r="AB2030" s="282"/>
      <c r="AC2030" s="282"/>
      <c r="AD2030" s="282"/>
      <c r="AE2030" s="282"/>
      <c r="AF2030" s="283"/>
      <c r="AG2030" s="402"/>
      <c r="AH2030" s="283"/>
      <c r="AI2030" s="283"/>
      <c r="AJ2030" s="283"/>
      <c r="AK2030" s="283"/>
      <c r="AL2030" s="283"/>
      <c r="AM2030" s="282"/>
      <c r="AN2030" s="282"/>
      <c r="AO2030" s="282"/>
      <c r="AP2030" s="282"/>
      <c r="AQ2030" s="282"/>
      <c r="AR2030" s="282"/>
      <c r="AT2030" s="283"/>
      <c r="AU2030" s="283"/>
      <c r="AV2030" s="283"/>
      <c r="AW2030" s="283"/>
      <c r="AY2030" s="283"/>
      <c r="AZ2030" s="282"/>
      <c r="BA2030" s="283"/>
      <c r="BB2030" s="282"/>
      <c r="BC2030" s="282"/>
      <c r="BD2030" s="282"/>
      <c r="BE2030" s="283"/>
      <c r="BG2030" s="282"/>
      <c r="BH2030" s="282"/>
      <c r="BI2030" s="282"/>
      <c r="BL2030" s="421"/>
      <c r="BM2030" s="424"/>
      <c r="BN2030" s="424"/>
      <c r="BO2030" s="424"/>
      <c r="BP2030" s="424"/>
      <c r="BQ2030" s="421"/>
      <c r="BR2030" s="421"/>
      <c r="BV2030" s="282"/>
      <c r="BW2030" s="283"/>
      <c r="BY2030" s="283"/>
      <c r="BZ2030" s="283"/>
      <c r="CA2030" s="283"/>
      <c r="CB2030" s="282"/>
      <c r="CC2030" s="282"/>
      <c r="CD2030" s="282"/>
      <c r="CE2030" s="282"/>
      <c r="CG2030" s="427"/>
      <c r="CH2030" s="402"/>
      <c r="CI2030" s="424"/>
      <c r="CJ2030" s="282"/>
      <c r="CK2030" s="282"/>
      <c r="CL2030" s="283"/>
      <c r="CM2030" s="283"/>
      <c r="CP2030" s="282"/>
      <c r="DC2030" s="282"/>
      <c r="DD2030" s="282"/>
      <c r="DE2030" s="282"/>
      <c r="DF2030" s="282"/>
      <c r="DG2030" s="282"/>
      <c r="DH2030" s="282"/>
      <c r="DI2030" s="282"/>
      <c r="DJ2030" s="282"/>
      <c r="EF2030" s="495" t="str">
        <f>""&amp;(MID(数据表!AZ2030,1,MIN(FIND({"(";"（"},数据表!AZ2030&amp;"(（",1)-1)))&amp;""</f>
        <v/>
      </c>
      <c r="EG2030" s="495" t="str">
        <f>""&amp;(MID(数据表!AZ2030,1,MIN(FIND({0;1;2;3;4;5;6;7;8;9},数据表!AZ2030&amp;"1234567890",1)-1)))&amp;""</f>
        <v/>
      </c>
    </row>
    <row r="2031" spans="2:137" s="310" customFormat="1" ht="12" customHeight="1">
      <c r="B2031" s="286"/>
      <c r="C2031" s="286"/>
      <c r="D2031" s="286"/>
      <c r="E2031" s="479"/>
      <c r="F2031" s="282"/>
      <c r="G2031" s="283"/>
      <c r="H2031" s="421"/>
      <c r="I2031" s="421"/>
      <c r="J2031" s="283"/>
      <c r="K2031" s="421"/>
      <c r="L2031" s="282"/>
      <c r="N2031" s="282"/>
      <c r="S2031" s="282"/>
      <c r="T2031" s="283"/>
      <c r="U2031" s="283"/>
      <c r="V2031" s="283"/>
      <c r="W2031" s="283"/>
      <c r="X2031" s="283"/>
      <c r="Y2031" s="282"/>
      <c r="Z2031" s="282"/>
      <c r="AA2031" s="283"/>
      <c r="AB2031" s="282"/>
      <c r="AC2031" s="282"/>
      <c r="AD2031" s="282"/>
      <c r="AE2031" s="282"/>
      <c r="AF2031" s="283"/>
      <c r="AG2031" s="402"/>
      <c r="AH2031" s="283"/>
      <c r="AI2031" s="283"/>
      <c r="AJ2031" s="283"/>
      <c r="AK2031" s="283"/>
      <c r="AL2031" s="283"/>
      <c r="AM2031" s="282"/>
      <c r="AN2031" s="282"/>
      <c r="AO2031" s="282"/>
      <c r="AP2031" s="282"/>
      <c r="AQ2031" s="282"/>
      <c r="AR2031" s="282"/>
      <c r="AT2031" s="283"/>
      <c r="AU2031" s="283"/>
      <c r="AV2031" s="283"/>
      <c r="AW2031" s="283"/>
      <c r="AY2031" s="283"/>
      <c r="AZ2031" s="282"/>
      <c r="BA2031" s="283"/>
      <c r="BB2031" s="282"/>
      <c r="BC2031" s="282"/>
      <c r="BD2031" s="282"/>
      <c r="BE2031" s="283"/>
      <c r="BG2031" s="282"/>
      <c r="BH2031" s="282"/>
      <c r="BI2031" s="282"/>
      <c r="BL2031" s="421"/>
      <c r="BM2031" s="424"/>
      <c r="BN2031" s="424"/>
      <c r="BO2031" s="424"/>
      <c r="BP2031" s="424"/>
      <c r="BQ2031" s="421"/>
      <c r="BR2031" s="421"/>
      <c r="BV2031" s="282"/>
      <c r="BW2031" s="283"/>
      <c r="BY2031" s="283"/>
      <c r="BZ2031" s="283"/>
      <c r="CA2031" s="283"/>
      <c r="CB2031" s="282"/>
      <c r="CC2031" s="282"/>
      <c r="CD2031" s="282"/>
      <c r="CE2031" s="282"/>
      <c r="CG2031" s="427"/>
      <c r="CH2031" s="402"/>
      <c r="CI2031" s="424"/>
      <c r="CJ2031" s="282"/>
      <c r="CK2031" s="282"/>
      <c r="CL2031" s="283"/>
      <c r="CM2031" s="283"/>
      <c r="CP2031" s="282"/>
      <c r="DC2031" s="282"/>
      <c r="DD2031" s="282"/>
      <c r="DE2031" s="282"/>
      <c r="DF2031" s="282"/>
      <c r="DG2031" s="282"/>
      <c r="DH2031" s="282"/>
      <c r="DI2031" s="282"/>
      <c r="DJ2031" s="282"/>
      <c r="EF2031" s="495" t="str">
        <f>""&amp;(MID(数据表!AZ2031,1,MIN(FIND({"(";"（"},数据表!AZ2031&amp;"(（",1)-1)))&amp;""</f>
        <v/>
      </c>
      <c r="EG2031" s="495" t="str">
        <f>""&amp;(MID(数据表!AZ2031,1,MIN(FIND({0;1;2;3;4;5;6;7;8;9},数据表!AZ2031&amp;"1234567890",1)-1)))&amp;""</f>
        <v/>
      </c>
    </row>
    <row r="2032" spans="2:137" s="310" customFormat="1" ht="12" customHeight="1">
      <c r="B2032" s="286"/>
      <c r="C2032" s="286"/>
      <c r="D2032" s="286"/>
      <c r="E2032" s="479"/>
      <c r="F2032" s="282"/>
      <c r="G2032" s="283"/>
      <c r="H2032" s="421"/>
      <c r="I2032" s="421"/>
      <c r="J2032" s="283"/>
      <c r="K2032" s="421"/>
      <c r="L2032" s="282"/>
      <c r="N2032" s="282"/>
      <c r="S2032" s="282"/>
      <c r="T2032" s="283"/>
      <c r="U2032" s="283"/>
      <c r="V2032" s="283"/>
      <c r="W2032" s="283"/>
      <c r="X2032" s="283"/>
      <c r="Y2032" s="282"/>
      <c r="Z2032" s="282"/>
      <c r="AA2032" s="283"/>
      <c r="AB2032" s="282"/>
      <c r="AC2032" s="282"/>
      <c r="AD2032" s="282"/>
      <c r="AE2032" s="282"/>
      <c r="AF2032" s="283"/>
      <c r="AG2032" s="402"/>
      <c r="AH2032" s="283"/>
      <c r="AI2032" s="283"/>
      <c r="AJ2032" s="283"/>
      <c r="AK2032" s="283"/>
      <c r="AL2032" s="283"/>
      <c r="AM2032" s="282"/>
      <c r="AN2032" s="282"/>
      <c r="AO2032" s="282"/>
      <c r="AP2032" s="282"/>
      <c r="AQ2032" s="282"/>
      <c r="AR2032" s="282"/>
      <c r="AT2032" s="283"/>
      <c r="AU2032" s="283"/>
      <c r="AV2032" s="283"/>
      <c r="AW2032" s="283"/>
      <c r="AY2032" s="283"/>
      <c r="AZ2032" s="282"/>
      <c r="BA2032" s="283"/>
      <c r="BB2032" s="282"/>
      <c r="BC2032" s="282"/>
      <c r="BD2032" s="282"/>
      <c r="BE2032" s="283"/>
      <c r="BG2032" s="282"/>
      <c r="BH2032" s="282"/>
      <c r="BI2032" s="282"/>
      <c r="BL2032" s="421"/>
      <c r="BM2032" s="424"/>
      <c r="BN2032" s="424"/>
      <c r="BO2032" s="424"/>
      <c r="BP2032" s="424"/>
      <c r="BQ2032" s="421"/>
      <c r="BR2032" s="421"/>
      <c r="BV2032" s="282"/>
      <c r="BW2032" s="283"/>
      <c r="BY2032" s="283"/>
      <c r="BZ2032" s="283"/>
      <c r="CA2032" s="283"/>
      <c r="CB2032" s="282"/>
      <c r="CC2032" s="282"/>
      <c r="CD2032" s="282"/>
      <c r="CE2032" s="282"/>
      <c r="CG2032" s="427"/>
      <c r="CH2032" s="402"/>
      <c r="CI2032" s="424"/>
      <c r="CJ2032" s="282"/>
      <c r="CK2032" s="282"/>
      <c r="CL2032" s="283"/>
      <c r="CM2032" s="283"/>
      <c r="CP2032" s="282"/>
      <c r="DC2032" s="282"/>
      <c r="DD2032" s="282"/>
      <c r="DE2032" s="282"/>
      <c r="DF2032" s="282"/>
      <c r="DG2032" s="282"/>
      <c r="DH2032" s="282"/>
      <c r="DI2032" s="282"/>
      <c r="DJ2032" s="282"/>
      <c r="EF2032" s="495" t="str">
        <f>""&amp;(MID(数据表!AZ2032,1,MIN(FIND({"(";"（"},数据表!AZ2032&amp;"(（",1)-1)))&amp;""</f>
        <v/>
      </c>
      <c r="EG2032" s="495" t="str">
        <f>""&amp;(MID(数据表!AZ2032,1,MIN(FIND({0;1;2;3;4;5;6;7;8;9},数据表!AZ2032&amp;"1234567890",1)-1)))&amp;""</f>
        <v/>
      </c>
    </row>
    <row r="2033" spans="2:137" s="310" customFormat="1" ht="12" customHeight="1">
      <c r="B2033" s="286"/>
      <c r="C2033" s="286"/>
      <c r="D2033" s="286"/>
      <c r="E2033" s="479"/>
      <c r="F2033" s="282"/>
      <c r="G2033" s="283"/>
      <c r="H2033" s="421"/>
      <c r="I2033" s="421"/>
      <c r="J2033" s="283"/>
      <c r="K2033" s="421"/>
      <c r="L2033" s="282"/>
      <c r="N2033" s="282"/>
      <c r="S2033" s="282"/>
      <c r="T2033" s="283"/>
      <c r="U2033" s="283"/>
      <c r="V2033" s="283"/>
      <c r="W2033" s="283"/>
      <c r="X2033" s="283"/>
      <c r="Y2033" s="282"/>
      <c r="Z2033" s="282"/>
      <c r="AA2033" s="283"/>
      <c r="AB2033" s="282"/>
      <c r="AC2033" s="282"/>
      <c r="AD2033" s="282"/>
      <c r="AE2033" s="282"/>
      <c r="AF2033" s="283"/>
      <c r="AG2033" s="402"/>
      <c r="AH2033" s="283"/>
      <c r="AI2033" s="283"/>
      <c r="AJ2033" s="283"/>
      <c r="AK2033" s="283"/>
      <c r="AL2033" s="283"/>
      <c r="AM2033" s="282"/>
      <c r="AN2033" s="282"/>
      <c r="AO2033" s="282"/>
      <c r="AP2033" s="282"/>
      <c r="AQ2033" s="282"/>
      <c r="AR2033" s="282"/>
      <c r="AT2033" s="283"/>
      <c r="AU2033" s="283"/>
      <c r="AV2033" s="283"/>
      <c r="AW2033" s="283"/>
      <c r="AY2033" s="283"/>
      <c r="AZ2033" s="282"/>
      <c r="BA2033" s="283"/>
      <c r="BB2033" s="282"/>
      <c r="BC2033" s="282"/>
      <c r="BD2033" s="282"/>
      <c r="BE2033" s="283"/>
      <c r="BG2033" s="282"/>
      <c r="BH2033" s="282"/>
      <c r="BI2033" s="282"/>
      <c r="BL2033" s="421"/>
      <c r="BM2033" s="424"/>
      <c r="BN2033" s="424"/>
      <c r="BO2033" s="424"/>
      <c r="BP2033" s="424"/>
      <c r="BQ2033" s="421"/>
      <c r="BR2033" s="421"/>
      <c r="BV2033" s="282"/>
      <c r="BW2033" s="283"/>
      <c r="BY2033" s="283"/>
      <c r="BZ2033" s="283"/>
      <c r="CA2033" s="283"/>
      <c r="CB2033" s="282"/>
      <c r="CC2033" s="282"/>
      <c r="CD2033" s="282"/>
      <c r="CE2033" s="282"/>
      <c r="CG2033" s="427"/>
      <c r="CH2033" s="402"/>
      <c r="CI2033" s="424"/>
      <c r="CJ2033" s="282"/>
      <c r="CK2033" s="282"/>
      <c r="CL2033" s="283"/>
      <c r="CM2033" s="283"/>
      <c r="CP2033" s="282"/>
      <c r="DC2033" s="282"/>
      <c r="DD2033" s="282"/>
      <c r="DE2033" s="282"/>
      <c r="DF2033" s="282"/>
      <c r="DG2033" s="282"/>
      <c r="DH2033" s="282"/>
      <c r="DI2033" s="282"/>
      <c r="DJ2033" s="282"/>
      <c r="EF2033" s="495" t="str">
        <f>""&amp;(MID(数据表!AZ2033,1,MIN(FIND({"(";"（"},数据表!AZ2033&amp;"(（",1)-1)))&amp;""</f>
        <v/>
      </c>
      <c r="EG2033" s="495" t="str">
        <f>""&amp;(MID(数据表!AZ2033,1,MIN(FIND({0;1;2;3;4;5;6;7;8;9},数据表!AZ2033&amp;"1234567890",1)-1)))&amp;""</f>
        <v/>
      </c>
    </row>
    <row r="2034" spans="2:137" s="310" customFormat="1" ht="12" customHeight="1">
      <c r="B2034" s="286"/>
      <c r="C2034" s="286"/>
      <c r="D2034" s="286"/>
      <c r="E2034" s="479"/>
      <c r="F2034" s="282"/>
      <c r="G2034" s="283"/>
      <c r="H2034" s="421"/>
      <c r="I2034" s="421"/>
      <c r="J2034" s="283"/>
      <c r="K2034" s="421"/>
      <c r="L2034" s="282"/>
      <c r="N2034" s="282"/>
      <c r="S2034" s="282"/>
      <c r="T2034" s="283"/>
      <c r="U2034" s="283"/>
      <c r="V2034" s="283"/>
      <c r="W2034" s="283"/>
      <c r="X2034" s="283"/>
      <c r="Y2034" s="282"/>
      <c r="Z2034" s="282"/>
      <c r="AA2034" s="283"/>
      <c r="AB2034" s="282"/>
      <c r="AC2034" s="282"/>
      <c r="AD2034" s="282"/>
      <c r="AE2034" s="282"/>
      <c r="AF2034" s="283"/>
      <c r="AG2034" s="402"/>
      <c r="AH2034" s="283"/>
      <c r="AI2034" s="283"/>
      <c r="AJ2034" s="283"/>
      <c r="AK2034" s="283"/>
      <c r="AL2034" s="283"/>
      <c r="AM2034" s="282"/>
      <c r="AN2034" s="282"/>
      <c r="AO2034" s="282"/>
      <c r="AP2034" s="282"/>
      <c r="AQ2034" s="282"/>
      <c r="AR2034" s="282"/>
      <c r="AT2034" s="283"/>
      <c r="AU2034" s="283"/>
      <c r="AV2034" s="283"/>
      <c r="AW2034" s="283"/>
      <c r="AY2034" s="283"/>
      <c r="AZ2034" s="282"/>
      <c r="BA2034" s="283"/>
      <c r="BB2034" s="282"/>
      <c r="BC2034" s="282"/>
      <c r="BD2034" s="282"/>
      <c r="BE2034" s="283"/>
      <c r="BG2034" s="282"/>
      <c r="BH2034" s="282"/>
      <c r="BI2034" s="282"/>
      <c r="BL2034" s="421"/>
      <c r="BM2034" s="424"/>
      <c r="BN2034" s="424"/>
      <c r="BO2034" s="424"/>
      <c r="BP2034" s="424"/>
      <c r="BQ2034" s="421"/>
      <c r="BR2034" s="421"/>
      <c r="BV2034" s="282"/>
      <c r="BW2034" s="283"/>
      <c r="BY2034" s="283"/>
      <c r="BZ2034" s="283"/>
      <c r="CA2034" s="283"/>
      <c r="CB2034" s="282"/>
      <c r="CC2034" s="282"/>
      <c r="CD2034" s="282"/>
      <c r="CE2034" s="282"/>
      <c r="CG2034" s="427"/>
      <c r="CH2034" s="402"/>
      <c r="CI2034" s="424"/>
      <c r="CJ2034" s="282"/>
      <c r="CK2034" s="282"/>
      <c r="CL2034" s="283"/>
      <c r="CM2034" s="283"/>
      <c r="CP2034" s="282"/>
      <c r="DC2034" s="282"/>
      <c r="DD2034" s="282"/>
      <c r="DE2034" s="282"/>
      <c r="DF2034" s="282"/>
      <c r="DG2034" s="282"/>
      <c r="DH2034" s="282"/>
      <c r="DI2034" s="282"/>
      <c r="DJ2034" s="282"/>
      <c r="EF2034" s="495" t="str">
        <f>""&amp;(MID(数据表!AZ2034,1,MIN(FIND({"(";"（"},数据表!AZ2034&amp;"(（",1)-1)))&amp;""</f>
        <v/>
      </c>
      <c r="EG2034" s="495" t="str">
        <f>""&amp;(MID(数据表!AZ2034,1,MIN(FIND({0;1;2;3;4;5;6;7;8;9},数据表!AZ2034&amp;"1234567890",1)-1)))&amp;""</f>
        <v/>
      </c>
    </row>
    <row r="2035" spans="2:137" s="310" customFormat="1" ht="12" customHeight="1">
      <c r="B2035" s="286"/>
      <c r="C2035" s="286"/>
      <c r="D2035" s="286"/>
      <c r="E2035" s="479"/>
      <c r="F2035" s="282"/>
      <c r="G2035" s="283"/>
      <c r="H2035" s="421"/>
      <c r="I2035" s="421"/>
      <c r="J2035" s="283"/>
      <c r="K2035" s="421"/>
      <c r="L2035" s="282"/>
      <c r="N2035" s="282"/>
      <c r="S2035" s="282"/>
      <c r="T2035" s="283"/>
      <c r="U2035" s="283"/>
      <c r="V2035" s="283"/>
      <c r="W2035" s="283"/>
      <c r="X2035" s="283"/>
      <c r="Y2035" s="282"/>
      <c r="Z2035" s="282"/>
      <c r="AA2035" s="283"/>
      <c r="AB2035" s="282"/>
      <c r="AC2035" s="282"/>
      <c r="AD2035" s="282"/>
      <c r="AE2035" s="282"/>
      <c r="AF2035" s="283"/>
      <c r="AG2035" s="402"/>
      <c r="AH2035" s="283"/>
      <c r="AI2035" s="283"/>
      <c r="AJ2035" s="283"/>
      <c r="AK2035" s="283"/>
      <c r="AL2035" s="283"/>
      <c r="AM2035" s="282"/>
      <c r="AN2035" s="282"/>
      <c r="AO2035" s="282"/>
      <c r="AP2035" s="282"/>
      <c r="AQ2035" s="282"/>
      <c r="AR2035" s="282"/>
      <c r="AT2035" s="283"/>
      <c r="AU2035" s="283"/>
      <c r="AV2035" s="283"/>
      <c r="AW2035" s="283"/>
      <c r="AY2035" s="283"/>
      <c r="AZ2035" s="282"/>
      <c r="BA2035" s="283"/>
      <c r="BB2035" s="282"/>
      <c r="BC2035" s="282"/>
      <c r="BD2035" s="282"/>
      <c r="BE2035" s="283"/>
      <c r="BG2035" s="282"/>
      <c r="BH2035" s="282"/>
      <c r="BI2035" s="282"/>
      <c r="BL2035" s="421"/>
      <c r="BM2035" s="424"/>
      <c r="BN2035" s="424"/>
      <c r="BO2035" s="424"/>
      <c r="BP2035" s="424"/>
      <c r="BQ2035" s="421"/>
      <c r="BR2035" s="421"/>
      <c r="BV2035" s="282"/>
      <c r="BW2035" s="283"/>
      <c r="BY2035" s="283"/>
      <c r="BZ2035" s="283"/>
      <c r="CA2035" s="283"/>
      <c r="CB2035" s="282"/>
      <c r="CC2035" s="282"/>
      <c r="CD2035" s="282"/>
      <c r="CE2035" s="282"/>
      <c r="CG2035" s="427"/>
      <c r="CH2035" s="402"/>
      <c r="CI2035" s="424"/>
      <c r="CJ2035" s="282"/>
      <c r="CK2035" s="282"/>
      <c r="CL2035" s="283"/>
      <c r="CM2035" s="283"/>
      <c r="CP2035" s="282"/>
      <c r="DC2035" s="282"/>
      <c r="DD2035" s="282"/>
      <c r="DE2035" s="282"/>
      <c r="DF2035" s="282"/>
      <c r="DG2035" s="282"/>
      <c r="DH2035" s="282"/>
      <c r="DI2035" s="282"/>
      <c r="DJ2035" s="282"/>
      <c r="EF2035" s="495" t="str">
        <f>""&amp;(MID(数据表!AZ2035,1,MIN(FIND({"(";"（"},数据表!AZ2035&amp;"(（",1)-1)))&amp;""</f>
        <v/>
      </c>
      <c r="EG2035" s="495" t="str">
        <f>""&amp;(MID(数据表!AZ2035,1,MIN(FIND({0;1;2;3;4;5;6;7;8;9},数据表!AZ2035&amp;"1234567890",1)-1)))&amp;""</f>
        <v/>
      </c>
    </row>
    <row r="2036" spans="2:137" s="310" customFormat="1" ht="12" customHeight="1">
      <c r="B2036" s="286"/>
      <c r="C2036" s="286"/>
      <c r="D2036" s="286"/>
      <c r="E2036" s="479"/>
      <c r="F2036" s="282"/>
      <c r="G2036" s="283"/>
      <c r="H2036" s="421"/>
      <c r="I2036" s="421"/>
      <c r="J2036" s="283"/>
      <c r="K2036" s="421"/>
      <c r="L2036" s="282"/>
      <c r="N2036" s="282"/>
      <c r="S2036" s="282"/>
      <c r="T2036" s="283"/>
      <c r="U2036" s="283"/>
      <c r="V2036" s="283"/>
      <c r="W2036" s="283"/>
      <c r="X2036" s="283"/>
      <c r="Y2036" s="282"/>
      <c r="Z2036" s="282"/>
      <c r="AA2036" s="283"/>
      <c r="AB2036" s="282"/>
      <c r="AC2036" s="282"/>
      <c r="AD2036" s="282"/>
      <c r="AE2036" s="282"/>
      <c r="AF2036" s="283"/>
      <c r="AG2036" s="402"/>
      <c r="AH2036" s="283"/>
      <c r="AI2036" s="283"/>
      <c r="AJ2036" s="283"/>
      <c r="AK2036" s="283"/>
      <c r="AL2036" s="283"/>
      <c r="AM2036" s="282"/>
      <c r="AN2036" s="282"/>
      <c r="AO2036" s="282"/>
      <c r="AP2036" s="282"/>
      <c r="AQ2036" s="282"/>
      <c r="AR2036" s="282"/>
      <c r="AT2036" s="283"/>
      <c r="AU2036" s="283"/>
      <c r="AV2036" s="283"/>
      <c r="AW2036" s="283"/>
      <c r="AY2036" s="283"/>
      <c r="AZ2036" s="282"/>
      <c r="BA2036" s="283"/>
      <c r="BB2036" s="282"/>
      <c r="BC2036" s="282"/>
      <c r="BD2036" s="282"/>
      <c r="BE2036" s="283"/>
      <c r="BG2036" s="282"/>
      <c r="BH2036" s="282"/>
      <c r="BI2036" s="282"/>
      <c r="BL2036" s="421"/>
      <c r="BM2036" s="424"/>
      <c r="BN2036" s="424"/>
      <c r="BO2036" s="424"/>
      <c r="BP2036" s="424"/>
      <c r="BQ2036" s="421"/>
      <c r="BR2036" s="421"/>
      <c r="BV2036" s="282"/>
      <c r="BW2036" s="283"/>
      <c r="BY2036" s="283"/>
      <c r="BZ2036" s="283"/>
      <c r="CA2036" s="283"/>
      <c r="CB2036" s="282"/>
      <c r="CC2036" s="282"/>
      <c r="CD2036" s="282"/>
      <c r="CE2036" s="282"/>
      <c r="CG2036" s="427"/>
      <c r="CH2036" s="402"/>
      <c r="CI2036" s="424"/>
      <c r="CJ2036" s="282"/>
      <c r="CK2036" s="282"/>
      <c r="CL2036" s="283"/>
      <c r="CM2036" s="283"/>
      <c r="CP2036" s="282"/>
      <c r="DC2036" s="282"/>
      <c r="DD2036" s="282"/>
      <c r="DE2036" s="282"/>
      <c r="DF2036" s="282"/>
      <c r="DG2036" s="282"/>
      <c r="DH2036" s="282"/>
      <c r="DI2036" s="282"/>
      <c r="DJ2036" s="282"/>
      <c r="EF2036" s="495" t="str">
        <f>""&amp;(MID(数据表!AZ2036,1,MIN(FIND({"(";"（"},数据表!AZ2036&amp;"(（",1)-1)))&amp;""</f>
        <v/>
      </c>
      <c r="EG2036" s="495" t="str">
        <f>""&amp;(MID(数据表!AZ2036,1,MIN(FIND({0;1;2;3;4;5;6;7;8;9},数据表!AZ2036&amp;"1234567890",1)-1)))&amp;""</f>
        <v/>
      </c>
    </row>
    <row r="2037" spans="2:137" s="310" customFormat="1" ht="12" customHeight="1">
      <c r="B2037" s="286"/>
      <c r="C2037" s="286"/>
      <c r="D2037" s="286"/>
      <c r="E2037" s="479"/>
      <c r="F2037" s="282"/>
      <c r="G2037" s="283"/>
      <c r="H2037" s="421"/>
      <c r="I2037" s="421"/>
      <c r="J2037" s="283"/>
      <c r="K2037" s="421"/>
      <c r="L2037" s="282"/>
      <c r="N2037" s="282"/>
      <c r="S2037" s="282"/>
      <c r="T2037" s="283"/>
      <c r="U2037" s="283"/>
      <c r="V2037" s="283"/>
      <c r="W2037" s="283"/>
      <c r="X2037" s="283"/>
      <c r="Y2037" s="282"/>
      <c r="Z2037" s="282"/>
      <c r="AA2037" s="283"/>
      <c r="AB2037" s="282"/>
      <c r="AC2037" s="282"/>
      <c r="AD2037" s="282"/>
      <c r="AE2037" s="282"/>
      <c r="AF2037" s="283"/>
      <c r="AG2037" s="402"/>
      <c r="AH2037" s="283"/>
      <c r="AI2037" s="283"/>
      <c r="AJ2037" s="283"/>
      <c r="AK2037" s="283"/>
      <c r="AL2037" s="283"/>
      <c r="AM2037" s="282"/>
      <c r="AN2037" s="282"/>
      <c r="AO2037" s="282"/>
      <c r="AP2037" s="282"/>
      <c r="AQ2037" s="282"/>
      <c r="AR2037" s="282"/>
      <c r="AT2037" s="283"/>
      <c r="AU2037" s="283"/>
      <c r="AV2037" s="283"/>
      <c r="AW2037" s="283"/>
      <c r="AY2037" s="283"/>
      <c r="AZ2037" s="282"/>
      <c r="BA2037" s="283"/>
      <c r="BB2037" s="282"/>
      <c r="BC2037" s="282"/>
      <c r="BD2037" s="282"/>
      <c r="BE2037" s="283"/>
      <c r="BG2037" s="282"/>
      <c r="BH2037" s="282"/>
      <c r="BI2037" s="282"/>
      <c r="BL2037" s="421"/>
      <c r="BM2037" s="424"/>
      <c r="BN2037" s="424"/>
      <c r="BO2037" s="424"/>
      <c r="BP2037" s="424"/>
      <c r="BQ2037" s="421"/>
      <c r="BR2037" s="421"/>
      <c r="BV2037" s="282"/>
      <c r="BW2037" s="283"/>
      <c r="BY2037" s="283"/>
      <c r="BZ2037" s="283"/>
      <c r="CA2037" s="283"/>
      <c r="CB2037" s="282"/>
      <c r="CC2037" s="282"/>
      <c r="CD2037" s="282"/>
      <c r="CE2037" s="282"/>
      <c r="CG2037" s="427"/>
      <c r="CH2037" s="402"/>
      <c r="CI2037" s="424"/>
      <c r="CJ2037" s="282"/>
      <c r="CK2037" s="282"/>
      <c r="CL2037" s="283"/>
      <c r="CM2037" s="283"/>
      <c r="CP2037" s="282"/>
      <c r="DC2037" s="282"/>
      <c r="DD2037" s="282"/>
      <c r="DE2037" s="282"/>
      <c r="DF2037" s="282"/>
      <c r="DG2037" s="282"/>
      <c r="DH2037" s="282"/>
      <c r="DI2037" s="282"/>
      <c r="DJ2037" s="282"/>
      <c r="EF2037" s="495" t="str">
        <f>""&amp;(MID(数据表!AZ2037,1,MIN(FIND({"(";"（"},数据表!AZ2037&amp;"(（",1)-1)))&amp;""</f>
        <v/>
      </c>
      <c r="EG2037" s="495" t="str">
        <f>""&amp;(MID(数据表!AZ2037,1,MIN(FIND({0;1;2;3;4;5;6;7;8;9},数据表!AZ2037&amp;"1234567890",1)-1)))&amp;""</f>
        <v/>
      </c>
    </row>
    <row r="2038" spans="2:137" s="310" customFormat="1" ht="12" customHeight="1">
      <c r="B2038" s="286"/>
      <c r="C2038" s="286"/>
      <c r="D2038" s="286"/>
      <c r="E2038" s="479"/>
      <c r="F2038" s="282"/>
      <c r="G2038" s="283"/>
      <c r="H2038" s="421"/>
      <c r="I2038" s="421"/>
      <c r="J2038" s="283"/>
      <c r="K2038" s="421"/>
      <c r="L2038" s="282"/>
      <c r="N2038" s="282"/>
      <c r="S2038" s="282"/>
      <c r="T2038" s="283"/>
      <c r="U2038" s="283"/>
      <c r="V2038" s="283"/>
      <c r="W2038" s="283"/>
      <c r="X2038" s="283"/>
      <c r="Y2038" s="282"/>
      <c r="Z2038" s="282"/>
      <c r="AA2038" s="283"/>
      <c r="AB2038" s="282"/>
      <c r="AC2038" s="282"/>
      <c r="AD2038" s="282"/>
      <c r="AE2038" s="282"/>
      <c r="AF2038" s="283"/>
      <c r="AG2038" s="402"/>
      <c r="AH2038" s="283"/>
      <c r="AI2038" s="283"/>
      <c r="AJ2038" s="283"/>
      <c r="AK2038" s="283"/>
      <c r="AL2038" s="283"/>
      <c r="AM2038" s="282"/>
      <c r="AN2038" s="282"/>
      <c r="AO2038" s="282"/>
      <c r="AP2038" s="282"/>
      <c r="AQ2038" s="282"/>
      <c r="AR2038" s="282"/>
      <c r="AT2038" s="283"/>
      <c r="AU2038" s="283"/>
      <c r="AV2038" s="283"/>
      <c r="AW2038" s="283"/>
      <c r="AY2038" s="283"/>
      <c r="AZ2038" s="282"/>
      <c r="BA2038" s="283"/>
      <c r="BB2038" s="282"/>
      <c r="BC2038" s="282"/>
      <c r="BD2038" s="282"/>
      <c r="BE2038" s="283"/>
      <c r="BG2038" s="282"/>
      <c r="BH2038" s="282"/>
      <c r="BI2038" s="282"/>
      <c r="BL2038" s="421"/>
      <c r="BM2038" s="424"/>
      <c r="BN2038" s="424"/>
      <c r="BO2038" s="424"/>
      <c r="BP2038" s="424"/>
      <c r="BQ2038" s="421"/>
      <c r="BR2038" s="421"/>
      <c r="BV2038" s="282"/>
      <c r="BW2038" s="283"/>
      <c r="BY2038" s="283"/>
      <c r="BZ2038" s="283"/>
      <c r="CA2038" s="283"/>
      <c r="CB2038" s="282"/>
      <c r="CC2038" s="282"/>
      <c r="CD2038" s="282"/>
      <c r="CE2038" s="282"/>
      <c r="CG2038" s="427"/>
      <c r="CH2038" s="402"/>
      <c r="CI2038" s="424"/>
      <c r="CJ2038" s="282"/>
      <c r="CK2038" s="282"/>
      <c r="CL2038" s="283"/>
      <c r="CM2038" s="283"/>
      <c r="CP2038" s="282"/>
      <c r="DC2038" s="282"/>
      <c r="DD2038" s="282"/>
      <c r="DE2038" s="282"/>
      <c r="DF2038" s="282"/>
      <c r="DG2038" s="282"/>
      <c r="DH2038" s="282"/>
      <c r="DI2038" s="282"/>
      <c r="DJ2038" s="282"/>
      <c r="EF2038" s="495" t="str">
        <f>""&amp;(MID(数据表!AZ2038,1,MIN(FIND({"(";"（"},数据表!AZ2038&amp;"(（",1)-1)))&amp;""</f>
        <v/>
      </c>
      <c r="EG2038" s="495" t="str">
        <f>""&amp;(MID(数据表!AZ2038,1,MIN(FIND({0;1;2;3;4;5;6;7;8;9},数据表!AZ2038&amp;"1234567890",1)-1)))&amp;""</f>
        <v/>
      </c>
    </row>
    <row r="2039" spans="2:137" s="310" customFormat="1" ht="12" customHeight="1">
      <c r="B2039" s="286"/>
      <c r="C2039" s="286"/>
      <c r="D2039" s="286"/>
      <c r="E2039" s="479"/>
      <c r="F2039" s="282"/>
      <c r="G2039" s="283"/>
      <c r="H2039" s="421"/>
      <c r="I2039" s="421"/>
      <c r="J2039" s="283"/>
      <c r="K2039" s="421"/>
      <c r="L2039" s="282"/>
      <c r="N2039" s="282"/>
      <c r="S2039" s="282"/>
      <c r="T2039" s="283"/>
      <c r="U2039" s="283"/>
      <c r="V2039" s="283"/>
      <c r="W2039" s="283"/>
      <c r="X2039" s="283"/>
      <c r="Y2039" s="282"/>
      <c r="Z2039" s="282"/>
      <c r="AA2039" s="283"/>
      <c r="AB2039" s="282"/>
      <c r="AC2039" s="282"/>
      <c r="AD2039" s="282"/>
      <c r="AE2039" s="282"/>
      <c r="AF2039" s="283"/>
      <c r="AG2039" s="402"/>
      <c r="AH2039" s="283"/>
      <c r="AI2039" s="283"/>
      <c r="AJ2039" s="283"/>
      <c r="AK2039" s="283"/>
      <c r="AL2039" s="283"/>
      <c r="AM2039" s="282"/>
      <c r="AN2039" s="282"/>
      <c r="AO2039" s="282"/>
      <c r="AP2039" s="282"/>
      <c r="AQ2039" s="282"/>
      <c r="AR2039" s="282"/>
      <c r="AT2039" s="283"/>
      <c r="AU2039" s="283"/>
      <c r="AV2039" s="283"/>
      <c r="AW2039" s="283"/>
      <c r="AY2039" s="283"/>
      <c r="AZ2039" s="282"/>
      <c r="BA2039" s="283"/>
      <c r="BB2039" s="282"/>
      <c r="BC2039" s="282"/>
      <c r="BD2039" s="282"/>
      <c r="BE2039" s="283"/>
      <c r="BG2039" s="282"/>
      <c r="BH2039" s="282"/>
      <c r="BI2039" s="282"/>
      <c r="BL2039" s="421"/>
      <c r="BM2039" s="424"/>
      <c r="BN2039" s="424"/>
      <c r="BO2039" s="424"/>
      <c r="BP2039" s="424"/>
      <c r="BQ2039" s="421"/>
      <c r="BR2039" s="421"/>
      <c r="BV2039" s="282"/>
      <c r="BW2039" s="283"/>
      <c r="BY2039" s="283"/>
      <c r="BZ2039" s="283"/>
      <c r="CA2039" s="283"/>
      <c r="CB2039" s="282"/>
      <c r="CC2039" s="282"/>
      <c r="CD2039" s="282"/>
      <c r="CE2039" s="282"/>
      <c r="CG2039" s="427"/>
      <c r="CH2039" s="402"/>
      <c r="CI2039" s="424"/>
      <c r="CJ2039" s="282"/>
      <c r="CK2039" s="282"/>
      <c r="CL2039" s="283"/>
      <c r="CM2039" s="283"/>
      <c r="CP2039" s="282"/>
      <c r="DC2039" s="282"/>
      <c r="DD2039" s="282"/>
      <c r="DE2039" s="282"/>
      <c r="DF2039" s="282"/>
      <c r="DG2039" s="282"/>
      <c r="DH2039" s="282"/>
      <c r="DI2039" s="282"/>
      <c r="DJ2039" s="282"/>
      <c r="EF2039" s="495" t="str">
        <f>""&amp;(MID(数据表!AZ2039,1,MIN(FIND({"(";"（"},数据表!AZ2039&amp;"(（",1)-1)))&amp;""</f>
        <v/>
      </c>
      <c r="EG2039" s="495" t="str">
        <f>""&amp;(MID(数据表!AZ2039,1,MIN(FIND({0;1;2;3;4;5;6;7;8;9},数据表!AZ2039&amp;"1234567890",1)-1)))&amp;""</f>
        <v/>
      </c>
    </row>
    <row r="2040" spans="2:137" s="310" customFormat="1" ht="12" customHeight="1">
      <c r="B2040" s="286"/>
      <c r="C2040" s="286"/>
      <c r="D2040" s="286"/>
      <c r="E2040" s="479"/>
      <c r="F2040" s="282"/>
      <c r="G2040" s="283"/>
      <c r="H2040" s="421"/>
      <c r="I2040" s="421"/>
      <c r="J2040" s="283"/>
      <c r="K2040" s="421"/>
      <c r="L2040" s="282"/>
      <c r="N2040" s="282"/>
      <c r="S2040" s="282"/>
      <c r="T2040" s="283"/>
      <c r="U2040" s="283"/>
      <c r="V2040" s="283"/>
      <c r="W2040" s="283"/>
      <c r="X2040" s="283"/>
      <c r="Y2040" s="282"/>
      <c r="Z2040" s="282"/>
      <c r="AA2040" s="283"/>
      <c r="AB2040" s="282"/>
      <c r="AC2040" s="282"/>
      <c r="AD2040" s="282"/>
      <c r="AE2040" s="282"/>
      <c r="AF2040" s="283"/>
      <c r="AG2040" s="402"/>
      <c r="AH2040" s="283"/>
      <c r="AI2040" s="283"/>
      <c r="AJ2040" s="283"/>
      <c r="AK2040" s="283"/>
      <c r="AL2040" s="283"/>
      <c r="AM2040" s="282"/>
      <c r="AN2040" s="282"/>
      <c r="AO2040" s="282"/>
      <c r="AP2040" s="282"/>
      <c r="AQ2040" s="282"/>
      <c r="AR2040" s="282"/>
      <c r="AT2040" s="283"/>
      <c r="AU2040" s="283"/>
      <c r="AV2040" s="283"/>
      <c r="AW2040" s="283"/>
      <c r="AY2040" s="283"/>
      <c r="AZ2040" s="282"/>
      <c r="BA2040" s="283"/>
      <c r="BB2040" s="282"/>
      <c r="BC2040" s="282"/>
      <c r="BD2040" s="282"/>
      <c r="BE2040" s="283"/>
      <c r="BG2040" s="282"/>
      <c r="BH2040" s="282"/>
      <c r="BI2040" s="282"/>
      <c r="BL2040" s="421"/>
      <c r="BM2040" s="424"/>
      <c r="BN2040" s="424"/>
      <c r="BO2040" s="424"/>
      <c r="BP2040" s="424"/>
      <c r="BQ2040" s="421"/>
      <c r="BR2040" s="421"/>
      <c r="BV2040" s="282"/>
      <c r="BW2040" s="283"/>
      <c r="BY2040" s="283"/>
      <c r="BZ2040" s="283"/>
      <c r="CA2040" s="283"/>
      <c r="CB2040" s="282"/>
      <c r="CC2040" s="282"/>
      <c r="CD2040" s="282"/>
      <c r="CE2040" s="282"/>
      <c r="CG2040" s="427"/>
      <c r="CH2040" s="402"/>
      <c r="CI2040" s="424"/>
      <c r="CJ2040" s="282"/>
      <c r="CK2040" s="282"/>
      <c r="CL2040" s="283"/>
      <c r="CM2040" s="283"/>
      <c r="CP2040" s="282"/>
      <c r="DC2040" s="282"/>
      <c r="DD2040" s="282"/>
      <c r="DE2040" s="282"/>
      <c r="DF2040" s="282"/>
      <c r="DG2040" s="282"/>
      <c r="DH2040" s="282"/>
      <c r="DI2040" s="282"/>
      <c r="DJ2040" s="282"/>
      <c r="EF2040" s="495" t="str">
        <f>""&amp;(MID(数据表!AZ2040,1,MIN(FIND({"(";"（"},数据表!AZ2040&amp;"(（",1)-1)))&amp;""</f>
        <v/>
      </c>
      <c r="EG2040" s="495" t="str">
        <f>""&amp;(MID(数据表!AZ2040,1,MIN(FIND({0;1;2;3;4;5;6;7;8;9},数据表!AZ2040&amp;"1234567890",1)-1)))&amp;""</f>
        <v/>
      </c>
    </row>
    <row r="2041" spans="2:137" s="310" customFormat="1" ht="12" customHeight="1">
      <c r="B2041" s="286"/>
      <c r="C2041" s="286"/>
      <c r="D2041" s="286"/>
      <c r="E2041" s="479"/>
      <c r="F2041" s="282"/>
      <c r="G2041" s="283"/>
      <c r="H2041" s="421"/>
      <c r="I2041" s="421"/>
      <c r="J2041" s="283"/>
      <c r="K2041" s="421"/>
      <c r="L2041" s="282"/>
      <c r="N2041" s="282"/>
      <c r="S2041" s="282"/>
      <c r="T2041" s="283"/>
      <c r="U2041" s="283"/>
      <c r="V2041" s="283"/>
      <c r="W2041" s="283"/>
      <c r="X2041" s="283"/>
      <c r="Y2041" s="282"/>
      <c r="Z2041" s="282"/>
      <c r="AA2041" s="283"/>
      <c r="AB2041" s="282"/>
      <c r="AC2041" s="282"/>
      <c r="AD2041" s="282"/>
      <c r="AE2041" s="282"/>
      <c r="AF2041" s="283"/>
      <c r="AG2041" s="402"/>
      <c r="AH2041" s="283"/>
      <c r="AI2041" s="283"/>
      <c r="AJ2041" s="283"/>
      <c r="AK2041" s="283"/>
      <c r="AL2041" s="283"/>
      <c r="AM2041" s="282"/>
      <c r="AN2041" s="282"/>
      <c r="AO2041" s="282"/>
      <c r="AP2041" s="282"/>
      <c r="AQ2041" s="282"/>
      <c r="AR2041" s="282"/>
      <c r="AT2041" s="283"/>
      <c r="AU2041" s="283"/>
      <c r="AV2041" s="283"/>
      <c r="AW2041" s="283"/>
      <c r="AY2041" s="283"/>
      <c r="AZ2041" s="282"/>
      <c r="BA2041" s="283"/>
      <c r="BB2041" s="282"/>
      <c r="BC2041" s="282"/>
      <c r="BD2041" s="282"/>
      <c r="BE2041" s="283"/>
      <c r="BG2041" s="282"/>
      <c r="BH2041" s="282"/>
      <c r="BI2041" s="282"/>
      <c r="BL2041" s="421"/>
      <c r="BM2041" s="424"/>
      <c r="BN2041" s="424"/>
      <c r="BO2041" s="424"/>
      <c r="BP2041" s="424"/>
      <c r="BQ2041" s="421"/>
      <c r="BR2041" s="421"/>
      <c r="BV2041" s="282"/>
      <c r="BW2041" s="283"/>
      <c r="BY2041" s="283"/>
      <c r="BZ2041" s="283"/>
      <c r="CA2041" s="283"/>
      <c r="CB2041" s="282"/>
      <c r="CC2041" s="282"/>
      <c r="CD2041" s="282"/>
      <c r="CE2041" s="282"/>
      <c r="CG2041" s="427"/>
      <c r="CH2041" s="402"/>
      <c r="CI2041" s="424"/>
      <c r="CJ2041" s="282"/>
      <c r="CK2041" s="282"/>
      <c r="CL2041" s="283"/>
      <c r="CM2041" s="283"/>
      <c r="CP2041" s="282"/>
      <c r="DC2041" s="282"/>
      <c r="DD2041" s="282"/>
      <c r="DE2041" s="282"/>
      <c r="DF2041" s="282"/>
      <c r="DG2041" s="282"/>
      <c r="DH2041" s="282"/>
      <c r="DI2041" s="282"/>
      <c r="DJ2041" s="282"/>
      <c r="EF2041" s="495" t="str">
        <f>""&amp;(MID(数据表!AZ2041,1,MIN(FIND({"(";"（"},数据表!AZ2041&amp;"(（",1)-1)))&amp;""</f>
        <v/>
      </c>
      <c r="EG2041" s="495" t="str">
        <f>""&amp;(MID(数据表!AZ2041,1,MIN(FIND({0;1;2;3;4;5;6;7;8;9},数据表!AZ2041&amp;"1234567890",1)-1)))&amp;""</f>
        <v/>
      </c>
    </row>
    <row r="2042" spans="2:137" s="310" customFormat="1" ht="12" customHeight="1">
      <c r="B2042" s="286"/>
      <c r="C2042" s="286"/>
      <c r="D2042" s="286"/>
      <c r="E2042" s="479"/>
      <c r="F2042" s="282"/>
      <c r="G2042" s="283"/>
      <c r="H2042" s="421"/>
      <c r="I2042" s="421"/>
      <c r="J2042" s="283"/>
      <c r="K2042" s="421"/>
      <c r="L2042" s="282"/>
      <c r="N2042" s="282"/>
      <c r="S2042" s="282"/>
      <c r="T2042" s="283"/>
      <c r="U2042" s="283"/>
      <c r="V2042" s="283"/>
      <c r="W2042" s="283"/>
      <c r="X2042" s="283"/>
      <c r="Y2042" s="282"/>
      <c r="Z2042" s="282"/>
      <c r="AA2042" s="283"/>
      <c r="AB2042" s="282"/>
      <c r="AC2042" s="282"/>
      <c r="AD2042" s="282"/>
      <c r="AE2042" s="282"/>
      <c r="AF2042" s="283"/>
      <c r="AG2042" s="402"/>
      <c r="AH2042" s="283"/>
      <c r="AI2042" s="283"/>
      <c r="AJ2042" s="283"/>
      <c r="AK2042" s="283"/>
      <c r="AL2042" s="283"/>
      <c r="AM2042" s="282"/>
      <c r="AN2042" s="282"/>
      <c r="AO2042" s="282"/>
      <c r="AP2042" s="282"/>
      <c r="AQ2042" s="282"/>
      <c r="AR2042" s="282"/>
      <c r="AT2042" s="283"/>
      <c r="AU2042" s="283"/>
      <c r="AV2042" s="283"/>
      <c r="AW2042" s="283"/>
      <c r="AY2042" s="283"/>
      <c r="AZ2042" s="282"/>
      <c r="BA2042" s="283"/>
      <c r="BB2042" s="282"/>
      <c r="BC2042" s="282"/>
      <c r="BD2042" s="282"/>
      <c r="BE2042" s="283"/>
      <c r="BG2042" s="282"/>
      <c r="BH2042" s="282"/>
      <c r="BI2042" s="282"/>
      <c r="BL2042" s="421"/>
      <c r="BM2042" s="424"/>
      <c r="BN2042" s="424"/>
      <c r="BO2042" s="424"/>
      <c r="BP2042" s="424"/>
      <c r="BQ2042" s="421"/>
      <c r="BR2042" s="421"/>
      <c r="BV2042" s="282"/>
      <c r="BW2042" s="283"/>
      <c r="BY2042" s="283"/>
      <c r="BZ2042" s="283"/>
      <c r="CA2042" s="283"/>
      <c r="CB2042" s="282"/>
      <c r="CC2042" s="282"/>
      <c r="CD2042" s="282"/>
      <c r="CE2042" s="282"/>
      <c r="CG2042" s="427"/>
      <c r="CH2042" s="402"/>
      <c r="CI2042" s="424"/>
      <c r="CJ2042" s="282"/>
      <c r="CK2042" s="282"/>
      <c r="CL2042" s="283"/>
      <c r="CM2042" s="283"/>
      <c r="CP2042" s="282"/>
      <c r="DC2042" s="282"/>
      <c r="DD2042" s="282"/>
      <c r="DE2042" s="282"/>
      <c r="DF2042" s="282"/>
      <c r="DG2042" s="282"/>
      <c r="DH2042" s="282"/>
      <c r="DI2042" s="282"/>
      <c r="DJ2042" s="282"/>
      <c r="EF2042" s="495" t="str">
        <f>""&amp;(MID(数据表!AZ2042,1,MIN(FIND({"(";"（"},数据表!AZ2042&amp;"(（",1)-1)))&amp;""</f>
        <v/>
      </c>
      <c r="EG2042" s="495" t="str">
        <f>""&amp;(MID(数据表!AZ2042,1,MIN(FIND({0;1;2;3;4;5;6;7;8;9},数据表!AZ2042&amp;"1234567890",1)-1)))&amp;""</f>
        <v/>
      </c>
    </row>
    <row r="2043" spans="2:137" s="310" customFormat="1" ht="12" customHeight="1">
      <c r="B2043" s="286"/>
      <c r="C2043" s="286"/>
      <c r="D2043" s="286"/>
      <c r="E2043" s="479"/>
      <c r="F2043" s="282"/>
      <c r="G2043" s="283"/>
      <c r="H2043" s="421"/>
      <c r="I2043" s="421"/>
      <c r="J2043" s="283"/>
      <c r="K2043" s="421"/>
      <c r="L2043" s="282"/>
      <c r="N2043" s="282"/>
      <c r="S2043" s="282"/>
      <c r="T2043" s="283"/>
      <c r="U2043" s="283"/>
      <c r="V2043" s="283"/>
      <c r="W2043" s="283"/>
      <c r="X2043" s="283"/>
      <c r="Y2043" s="282"/>
      <c r="Z2043" s="282"/>
      <c r="AA2043" s="283"/>
      <c r="AB2043" s="282"/>
      <c r="AC2043" s="282"/>
      <c r="AD2043" s="282"/>
      <c r="AE2043" s="282"/>
      <c r="AF2043" s="283"/>
      <c r="AG2043" s="402"/>
      <c r="AH2043" s="283"/>
      <c r="AI2043" s="283"/>
      <c r="AJ2043" s="283"/>
      <c r="AK2043" s="283"/>
      <c r="AL2043" s="283"/>
      <c r="AM2043" s="282"/>
      <c r="AN2043" s="282"/>
      <c r="AO2043" s="282"/>
      <c r="AP2043" s="282"/>
      <c r="AQ2043" s="282"/>
      <c r="AR2043" s="282"/>
      <c r="AT2043" s="283"/>
      <c r="AU2043" s="283"/>
      <c r="AV2043" s="283"/>
      <c r="AW2043" s="283"/>
      <c r="AY2043" s="283"/>
      <c r="AZ2043" s="282"/>
      <c r="BA2043" s="283"/>
      <c r="BB2043" s="282"/>
      <c r="BC2043" s="282"/>
      <c r="BD2043" s="282"/>
      <c r="BE2043" s="283"/>
      <c r="BG2043" s="282"/>
      <c r="BH2043" s="282"/>
      <c r="BI2043" s="282"/>
      <c r="BL2043" s="421"/>
      <c r="BM2043" s="424"/>
      <c r="BN2043" s="424"/>
      <c r="BO2043" s="424"/>
      <c r="BP2043" s="424"/>
      <c r="BQ2043" s="421"/>
      <c r="BR2043" s="421"/>
      <c r="BV2043" s="282"/>
      <c r="BW2043" s="283"/>
      <c r="BY2043" s="283"/>
      <c r="BZ2043" s="283"/>
      <c r="CA2043" s="283"/>
      <c r="CB2043" s="282"/>
      <c r="CC2043" s="282"/>
      <c r="CD2043" s="282"/>
      <c r="CE2043" s="282"/>
      <c r="CG2043" s="427"/>
      <c r="CH2043" s="402"/>
      <c r="CI2043" s="424"/>
      <c r="CJ2043" s="282"/>
      <c r="CK2043" s="282"/>
      <c r="CL2043" s="283"/>
      <c r="CM2043" s="283"/>
      <c r="CP2043" s="282"/>
      <c r="DC2043" s="282"/>
      <c r="DD2043" s="282"/>
      <c r="DE2043" s="282"/>
      <c r="DF2043" s="282"/>
      <c r="DG2043" s="282"/>
      <c r="DH2043" s="282"/>
      <c r="DI2043" s="282"/>
      <c r="DJ2043" s="282"/>
      <c r="EF2043" s="495" t="str">
        <f>""&amp;(MID(数据表!AZ2043,1,MIN(FIND({"(";"（"},数据表!AZ2043&amp;"(（",1)-1)))&amp;""</f>
        <v/>
      </c>
      <c r="EG2043" s="495" t="str">
        <f>""&amp;(MID(数据表!AZ2043,1,MIN(FIND({0;1;2;3;4;5;6;7;8;9},数据表!AZ2043&amp;"1234567890",1)-1)))&amp;""</f>
        <v/>
      </c>
    </row>
    <row r="2044" spans="2:137" s="310" customFormat="1" ht="12" customHeight="1">
      <c r="B2044" s="286"/>
      <c r="C2044" s="286"/>
      <c r="D2044" s="286"/>
      <c r="E2044" s="479"/>
      <c r="F2044" s="282"/>
      <c r="G2044" s="283"/>
      <c r="H2044" s="421"/>
      <c r="I2044" s="421"/>
      <c r="J2044" s="283"/>
      <c r="K2044" s="421"/>
      <c r="L2044" s="282"/>
      <c r="N2044" s="282"/>
      <c r="S2044" s="282"/>
      <c r="T2044" s="283"/>
      <c r="U2044" s="283"/>
      <c r="V2044" s="283"/>
      <c r="W2044" s="283"/>
      <c r="X2044" s="283"/>
      <c r="Y2044" s="282"/>
      <c r="Z2044" s="282"/>
      <c r="AA2044" s="283"/>
      <c r="AB2044" s="282"/>
      <c r="AC2044" s="282"/>
      <c r="AD2044" s="282"/>
      <c r="AE2044" s="282"/>
      <c r="AF2044" s="283"/>
      <c r="AG2044" s="402"/>
      <c r="AH2044" s="283"/>
      <c r="AI2044" s="283"/>
      <c r="AJ2044" s="283"/>
      <c r="AK2044" s="283"/>
      <c r="AL2044" s="283"/>
      <c r="AM2044" s="282"/>
      <c r="AN2044" s="282"/>
      <c r="AO2044" s="282"/>
      <c r="AP2044" s="282"/>
      <c r="AQ2044" s="282"/>
      <c r="AR2044" s="282"/>
      <c r="AT2044" s="283"/>
      <c r="AU2044" s="283"/>
      <c r="AV2044" s="283"/>
      <c r="AW2044" s="283"/>
      <c r="AY2044" s="283"/>
      <c r="AZ2044" s="282"/>
      <c r="BA2044" s="283"/>
      <c r="BB2044" s="282"/>
      <c r="BC2044" s="282"/>
      <c r="BD2044" s="282"/>
      <c r="BE2044" s="283"/>
      <c r="BG2044" s="282"/>
      <c r="BH2044" s="282"/>
      <c r="BI2044" s="282"/>
      <c r="BL2044" s="421"/>
      <c r="BM2044" s="424"/>
      <c r="BN2044" s="424"/>
      <c r="BO2044" s="424"/>
      <c r="BP2044" s="424"/>
      <c r="BQ2044" s="421"/>
      <c r="BR2044" s="421"/>
      <c r="BV2044" s="282"/>
      <c r="BW2044" s="283"/>
      <c r="BY2044" s="283"/>
      <c r="BZ2044" s="283"/>
      <c r="CA2044" s="283"/>
      <c r="CB2044" s="282"/>
      <c r="CC2044" s="282"/>
      <c r="CD2044" s="282"/>
      <c r="CE2044" s="282"/>
      <c r="CG2044" s="427"/>
      <c r="CH2044" s="402"/>
      <c r="CI2044" s="424"/>
      <c r="CJ2044" s="282"/>
      <c r="CK2044" s="282"/>
      <c r="CL2044" s="283"/>
      <c r="CM2044" s="283"/>
      <c r="CP2044" s="282"/>
      <c r="DC2044" s="282"/>
      <c r="DD2044" s="282"/>
      <c r="DE2044" s="282"/>
      <c r="DF2044" s="282"/>
      <c r="DG2044" s="282"/>
      <c r="DH2044" s="282"/>
      <c r="DI2044" s="282"/>
      <c r="DJ2044" s="282"/>
      <c r="EF2044" s="495" t="str">
        <f>""&amp;(MID(数据表!AZ2044,1,MIN(FIND({"(";"（"},数据表!AZ2044&amp;"(（",1)-1)))&amp;""</f>
        <v/>
      </c>
      <c r="EG2044" s="495" t="str">
        <f>""&amp;(MID(数据表!AZ2044,1,MIN(FIND({0;1;2;3;4;5;6;7;8;9},数据表!AZ2044&amp;"1234567890",1)-1)))&amp;""</f>
        <v/>
      </c>
    </row>
    <row r="2045" spans="2:137" s="310" customFormat="1" ht="12" customHeight="1">
      <c r="B2045" s="286"/>
      <c r="C2045" s="286"/>
      <c r="D2045" s="286"/>
      <c r="E2045" s="479"/>
      <c r="F2045" s="282"/>
      <c r="G2045" s="283"/>
      <c r="H2045" s="421"/>
      <c r="I2045" s="421"/>
      <c r="J2045" s="283"/>
      <c r="K2045" s="421"/>
      <c r="L2045" s="282"/>
      <c r="N2045" s="282"/>
      <c r="S2045" s="282"/>
      <c r="T2045" s="283"/>
      <c r="U2045" s="283"/>
      <c r="V2045" s="283"/>
      <c r="W2045" s="283"/>
      <c r="X2045" s="283"/>
      <c r="Y2045" s="282"/>
      <c r="Z2045" s="282"/>
      <c r="AA2045" s="283"/>
      <c r="AB2045" s="282"/>
      <c r="AC2045" s="282"/>
      <c r="AD2045" s="282"/>
      <c r="AE2045" s="282"/>
      <c r="AF2045" s="283"/>
      <c r="AG2045" s="402"/>
      <c r="AH2045" s="283"/>
      <c r="AI2045" s="283"/>
      <c r="AJ2045" s="283"/>
      <c r="AK2045" s="283"/>
      <c r="AL2045" s="283"/>
      <c r="AM2045" s="282"/>
      <c r="AN2045" s="282"/>
      <c r="AO2045" s="282"/>
      <c r="AP2045" s="282"/>
      <c r="AQ2045" s="282"/>
      <c r="AR2045" s="282"/>
      <c r="AT2045" s="283"/>
      <c r="AU2045" s="283"/>
      <c r="AV2045" s="283"/>
      <c r="AW2045" s="283"/>
      <c r="AY2045" s="283"/>
      <c r="AZ2045" s="282"/>
      <c r="BA2045" s="283"/>
      <c r="BB2045" s="282"/>
      <c r="BC2045" s="282"/>
      <c r="BD2045" s="282"/>
      <c r="BE2045" s="283"/>
      <c r="BG2045" s="282"/>
      <c r="BH2045" s="282"/>
      <c r="BI2045" s="282"/>
      <c r="BL2045" s="421"/>
      <c r="BM2045" s="424"/>
      <c r="BN2045" s="424"/>
      <c r="BO2045" s="424"/>
      <c r="BP2045" s="424"/>
      <c r="BQ2045" s="421"/>
      <c r="BR2045" s="421"/>
      <c r="BV2045" s="282"/>
      <c r="BW2045" s="283"/>
      <c r="BY2045" s="283"/>
      <c r="BZ2045" s="283"/>
      <c r="CA2045" s="283"/>
      <c r="CB2045" s="282"/>
      <c r="CC2045" s="282"/>
      <c r="CD2045" s="282"/>
      <c r="CE2045" s="282"/>
      <c r="CG2045" s="427"/>
      <c r="CH2045" s="402"/>
      <c r="CI2045" s="424"/>
      <c r="CJ2045" s="282"/>
      <c r="CK2045" s="282"/>
      <c r="CL2045" s="283"/>
      <c r="CM2045" s="283"/>
      <c r="CP2045" s="282"/>
      <c r="DC2045" s="282"/>
      <c r="DD2045" s="282"/>
      <c r="DE2045" s="282"/>
      <c r="DF2045" s="282"/>
      <c r="DG2045" s="282"/>
      <c r="DH2045" s="282"/>
      <c r="DI2045" s="282"/>
      <c r="DJ2045" s="282"/>
      <c r="EF2045" s="495" t="str">
        <f>""&amp;(MID(数据表!AZ2045,1,MIN(FIND({"(";"（"},数据表!AZ2045&amp;"(（",1)-1)))&amp;""</f>
        <v/>
      </c>
      <c r="EG2045" s="495" t="str">
        <f>""&amp;(MID(数据表!AZ2045,1,MIN(FIND({0;1;2;3;4;5;6;7;8;9},数据表!AZ2045&amp;"1234567890",1)-1)))&amp;""</f>
        <v/>
      </c>
    </row>
    <row r="2046" spans="2:137" s="310" customFormat="1" ht="12" customHeight="1">
      <c r="B2046" s="286"/>
      <c r="C2046" s="286"/>
      <c r="D2046" s="286"/>
      <c r="E2046" s="479"/>
      <c r="F2046" s="282"/>
      <c r="G2046" s="283"/>
      <c r="H2046" s="421"/>
      <c r="I2046" s="421"/>
      <c r="J2046" s="283"/>
      <c r="K2046" s="421"/>
      <c r="L2046" s="282"/>
      <c r="N2046" s="282"/>
      <c r="S2046" s="282"/>
      <c r="T2046" s="283"/>
      <c r="U2046" s="283"/>
      <c r="V2046" s="283"/>
      <c r="W2046" s="283"/>
      <c r="X2046" s="283"/>
      <c r="Y2046" s="282"/>
      <c r="Z2046" s="282"/>
      <c r="AA2046" s="283"/>
      <c r="AB2046" s="282"/>
      <c r="AC2046" s="282"/>
      <c r="AD2046" s="282"/>
      <c r="AE2046" s="282"/>
      <c r="AF2046" s="283"/>
      <c r="AG2046" s="402"/>
      <c r="AH2046" s="283"/>
      <c r="AI2046" s="283"/>
      <c r="AJ2046" s="283"/>
      <c r="AK2046" s="283"/>
      <c r="AL2046" s="283"/>
      <c r="AM2046" s="282"/>
      <c r="AN2046" s="282"/>
      <c r="AO2046" s="282"/>
      <c r="AP2046" s="282"/>
      <c r="AQ2046" s="282"/>
      <c r="AR2046" s="282"/>
      <c r="AT2046" s="283"/>
      <c r="AU2046" s="283"/>
      <c r="AV2046" s="283"/>
      <c r="AW2046" s="283"/>
      <c r="AY2046" s="283"/>
      <c r="AZ2046" s="282"/>
      <c r="BA2046" s="283"/>
      <c r="BB2046" s="282"/>
      <c r="BC2046" s="282"/>
      <c r="BD2046" s="282"/>
      <c r="BE2046" s="283"/>
      <c r="BG2046" s="282"/>
      <c r="BH2046" s="282"/>
      <c r="BI2046" s="282"/>
      <c r="BL2046" s="421"/>
      <c r="BM2046" s="424"/>
      <c r="BN2046" s="424"/>
      <c r="BO2046" s="424"/>
      <c r="BP2046" s="424"/>
      <c r="BQ2046" s="421"/>
      <c r="BR2046" s="421"/>
      <c r="BV2046" s="282"/>
      <c r="BW2046" s="283"/>
      <c r="BY2046" s="283"/>
      <c r="BZ2046" s="283"/>
      <c r="CA2046" s="283"/>
      <c r="CB2046" s="282"/>
      <c r="CC2046" s="282"/>
      <c r="CD2046" s="282"/>
      <c r="CE2046" s="282"/>
      <c r="CG2046" s="427"/>
      <c r="CH2046" s="402"/>
      <c r="CI2046" s="424"/>
      <c r="CJ2046" s="282"/>
      <c r="CK2046" s="282"/>
      <c r="CL2046" s="283"/>
      <c r="CM2046" s="283"/>
      <c r="CP2046" s="282"/>
      <c r="DC2046" s="282"/>
      <c r="DD2046" s="282"/>
      <c r="DE2046" s="282"/>
      <c r="DF2046" s="282"/>
      <c r="DG2046" s="282"/>
      <c r="DH2046" s="282"/>
      <c r="DI2046" s="282"/>
      <c r="DJ2046" s="282"/>
      <c r="EF2046" s="495" t="str">
        <f>""&amp;(MID(数据表!AZ2046,1,MIN(FIND({"(";"（"},数据表!AZ2046&amp;"(（",1)-1)))&amp;""</f>
        <v/>
      </c>
      <c r="EG2046" s="495" t="str">
        <f>""&amp;(MID(数据表!AZ2046,1,MIN(FIND({0;1;2;3;4;5;6;7;8;9},数据表!AZ2046&amp;"1234567890",1)-1)))&amp;""</f>
        <v/>
      </c>
    </row>
    <row r="2047" spans="2:137" s="310" customFormat="1" ht="12" customHeight="1">
      <c r="B2047" s="286"/>
      <c r="C2047" s="286"/>
      <c r="D2047" s="286"/>
      <c r="E2047" s="479"/>
      <c r="F2047" s="282"/>
      <c r="G2047" s="283"/>
      <c r="H2047" s="421"/>
      <c r="I2047" s="421"/>
      <c r="J2047" s="283"/>
      <c r="K2047" s="421"/>
      <c r="L2047" s="282"/>
      <c r="N2047" s="282"/>
      <c r="S2047" s="282"/>
      <c r="T2047" s="283"/>
      <c r="U2047" s="283"/>
      <c r="V2047" s="283"/>
      <c r="W2047" s="283"/>
      <c r="X2047" s="283"/>
      <c r="Y2047" s="282"/>
      <c r="Z2047" s="282"/>
      <c r="AA2047" s="283"/>
      <c r="AB2047" s="282"/>
      <c r="AC2047" s="282"/>
      <c r="AD2047" s="282"/>
      <c r="AE2047" s="282"/>
      <c r="AF2047" s="283"/>
      <c r="AG2047" s="402"/>
      <c r="AH2047" s="283"/>
      <c r="AI2047" s="283"/>
      <c r="AJ2047" s="283"/>
      <c r="AK2047" s="283"/>
      <c r="AL2047" s="283"/>
      <c r="AM2047" s="282"/>
      <c r="AN2047" s="282"/>
      <c r="AO2047" s="282"/>
      <c r="AP2047" s="282"/>
      <c r="AQ2047" s="282"/>
      <c r="AR2047" s="282"/>
      <c r="AT2047" s="283"/>
      <c r="AU2047" s="283"/>
      <c r="AV2047" s="283"/>
      <c r="AW2047" s="283"/>
      <c r="AY2047" s="283"/>
      <c r="AZ2047" s="282"/>
      <c r="BA2047" s="283"/>
      <c r="BB2047" s="282"/>
      <c r="BC2047" s="282"/>
      <c r="BD2047" s="282"/>
      <c r="BE2047" s="283"/>
      <c r="BG2047" s="282"/>
      <c r="BH2047" s="282"/>
      <c r="BI2047" s="282"/>
      <c r="BL2047" s="421"/>
      <c r="BM2047" s="424"/>
      <c r="BN2047" s="424"/>
      <c r="BO2047" s="424"/>
      <c r="BP2047" s="424"/>
      <c r="BQ2047" s="421"/>
      <c r="BR2047" s="421"/>
      <c r="BV2047" s="282"/>
      <c r="BW2047" s="283"/>
      <c r="BY2047" s="283"/>
      <c r="BZ2047" s="283"/>
      <c r="CA2047" s="283"/>
      <c r="CB2047" s="282"/>
      <c r="CC2047" s="282"/>
      <c r="CD2047" s="282"/>
      <c r="CE2047" s="282"/>
      <c r="CG2047" s="427"/>
      <c r="CH2047" s="402"/>
      <c r="CI2047" s="424"/>
      <c r="CJ2047" s="282"/>
      <c r="CK2047" s="282"/>
      <c r="CL2047" s="283"/>
      <c r="CM2047" s="283"/>
      <c r="CP2047" s="282"/>
      <c r="DC2047" s="282"/>
      <c r="DD2047" s="282"/>
      <c r="DE2047" s="282"/>
      <c r="DF2047" s="282"/>
      <c r="DG2047" s="282"/>
      <c r="DH2047" s="282"/>
      <c r="DI2047" s="282"/>
      <c r="DJ2047" s="282"/>
      <c r="EF2047" s="495" t="str">
        <f>""&amp;(MID(数据表!AZ2047,1,MIN(FIND({"(";"（"},数据表!AZ2047&amp;"(（",1)-1)))&amp;""</f>
        <v/>
      </c>
      <c r="EG2047" s="495" t="str">
        <f>""&amp;(MID(数据表!AZ2047,1,MIN(FIND({0;1;2;3;4;5;6;7;8;9},数据表!AZ2047&amp;"1234567890",1)-1)))&amp;""</f>
        <v/>
      </c>
    </row>
    <row r="2048" spans="2:137" s="310" customFormat="1" ht="12" customHeight="1">
      <c r="B2048" s="286"/>
      <c r="C2048" s="286"/>
      <c r="D2048" s="286"/>
      <c r="E2048" s="479"/>
      <c r="F2048" s="282"/>
      <c r="G2048" s="283"/>
      <c r="H2048" s="421"/>
      <c r="I2048" s="421"/>
      <c r="J2048" s="283"/>
      <c r="K2048" s="421"/>
      <c r="L2048" s="282"/>
      <c r="N2048" s="282"/>
      <c r="S2048" s="282"/>
      <c r="T2048" s="283"/>
      <c r="U2048" s="283"/>
      <c r="V2048" s="283"/>
      <c r="W2048" s="283"/>
      <c r="X2048" s="283"/>
      <c r="Y2048" s="282"/>
      <c r="Z2048" s="282"/>
      <c r="AA2048" s="283"/>
      <c r="AB2048" s="282"/>
      <c r="AC2048" s="282"/>
      <c r="AD2048" s="282"/>
      <c r="AE2048" s="282"/>
      <c r="AF2048" s="283"/>
      <c r="AG2048" s="402"/>
      <c r="AH2048" s="283"/>
      <c r="AI2048" s="283"/>
      <c r="AJ2048" s="283"/>
      <c r="AK2048" s="283"/>
      <c r="AL2048" s="283"/>
      <c r="AM2048" s="282"/>
      <c r="AN2048" s="282"/>
      <c r="AO2048" s="282"/>
      <c r="AP2048" s="282"/>
      <c r="AQ2048" s="282"/>
      <c r="AR2048" s="282"/>
      <c r="AT2048" s="283"/>
      <c r="AU2048" s="283"/>
      <c r="AV2048" s="283"/>
      <c r="AW2048" s="283"/>
      <c r="AY2048" s="283"/>
      <c r="AZ2048" s="282"/>
      <c r="BA2048" s="283"/>
      <c r="BB2048" s="282"/>
      <c r="BC2048" s="282"/>
      <c r="BD2048" s="282"/>
      <c r="BE2048" s="283"/>
      <c r="BG2048" s="282"/>
      <c r="BH2048" s="282"/>
      <c r="BI2048" s="282"/>
      <c r="BL2048" s="421"/>
      <c r="BM2048" s="424"/>
      <c r="BN2048" s="424"/>
      <c r="BO2048" s="424"/>
      <c r="BP2048" s="424"/>
      <c r="BQ2048" s="421"/>
      <c r="BR2048" s="421"/>
      <c r="BV2048" s="282"/>
      <c r="BW2048" s="283"/>
      <c r="BY2048" s="283"/>
      <c r="BZ2048" s="283"/>
      <c r="CA2048" s="283"/>
      <c r="CB2048" s="282"/>
      <c r="CC2048" s="282"/>
      <c r="CD2048" s="282"/>
      <c r="CE2048" s="282"/>
      <c r="CG2048" s="427"/>
      <c r="CH2048" s="402"/>
      <c r="CI2048" s="424"/>
      <c r="CJ2048" s="282"/>
      <c r="CK2048" s="282"/>
      <c r="CL2048" s="283"/>
      <c r="CM2048" s="283"/>
      <c r="CP2048" s="282"/>
      <c r="DC2048" s="282"/>
      <c r="DD2048" s="282"/>
      <c r="DE2048" s="282"/>
      <c r="DF2048" s="282"/>
      <c r="DG2048" s="282"/>
      <c r="DH2048" s="282"/>
      <c r="DI2048" s="282"/>
      <c r="DJ2048" s="282"/>
      <c r="EF2048" s="495" t="str">
        <f>""&amp;(MID(数据表!AZ2048,1,MIN(FIND({"(";"（"},数据表!AZ2048&amp;"(（",1)-1)))&amp;""</f>
        <v/>
      </c>
      <c r="EG2048" s="495" t="str">
        <f>""&amp;(MID(数据表!AZ2048,1,MIN(FIND({0;1;2;3;4;5;6;7;8;9},数据表!AZ2048&amp;"1234567890",1)-1)))&amp;""</f>
        <v/>
      </c>
    </row>
    <row r="2049" spans="2:137" s="310" customFormat="1" ht="12" customHeight="1">
      <c r="B2049" s="286"/>
      <c r="C2049" s="286"/>
      <c r="D2049" s="286"/>
      <c r="E2049" s="479"/>
      <c r="F2049" s="282"/>
      <c r="G2049" s="283"/>
      <c r="H2049" s="421"/>
      <c r="I2049" s="421"/>
      <c r="J2049" s="283"/>
      <c r="K2049" s="421"/>
      <c r="L2049" s="282"/>
      <c r="N2049" s="282"/>
      <c r="S2049" s="282"/>
      <c r="T2049" s="283"/>
      <c r="U2049" s="283"/>
      <c r="V2049" s="283"/>
      <c r="W2049" s="283"/>
      <c r="X2049" s="283"/>
      <c r="Y2049" s="282"/>
      <c r="Z2049" s="282"/>
      <c r="AA2049" s="283"/>
      <c r="AB2049" s="282"/>
      <c r="AC2049" s="282"/>
      <c r="AD2049" s="282"/>
      <c r="AE2049" s="282"/>
      <c r="AF2049" s="283"/>
      <c r="AG2049" s="402"/>
      <c r="AH2049" s="283"/>
      <c r="AI2049" s="283"/>
      <c r="AJ2049" s="283"/>
      <c r="AK2049" s="283"/>
      <c r="AL2049" s="283"/>
      <c r="AM2049" s="282"/>
      <c r="AN2049" s="282"/>
      <c r="AO2049" s="282"/>
      <c r="AP2049" s="282"/>
      <c r="AQ2049" s="282"/>
      <c r="AR2049" s="282"/>
      <c r="AT2049" s="283"/>
      <c r="AU2049" s="283"/>
      <c r="AV2049" s="283"/>
      <c r="AW2049" s="283"/>
      <c r="AY2049" s="283"/>
      <c r="AZ2049" s="282"/>
      <c r="BA2049" s="283"/>
      <c r="BB2049" s="282"/>
      <c r="BC2049" s="282"/>
      <c r="BD2049" s="282"/>
      <c r="BE2049" s="283"/>
      <c r="BG2049" s="282"/>
      <c r="BH2049" s="282"/>
      <c r="BI2049" s="282"/>
      <c r="BL2049" s="421"/>
      <c r="BM2049" s="424"/>
      <c r="BN2049" s="424"/>
      <c r="BO2049" s="424"/>
      <c r="BP2049" s="424"/>
      <c r="BQ2049" s="421"/>
      <c r="BR2049" s="421"/>
      <c r="BV2049" s="282"/>
      <c r="BW2049" s="283"/>
      <c r="BY2049" s="283"/>
      <c r="BZ2049" s="283"/>
      <c r="CA2049" s="283"/>
      <c r="CB2049" s="282"/>
      <c r="CC2049" s="282"/>
      <c r="CD2049" s="282"/>
      <c r="CE2049" s="282"/>
      <c r="CG2049" s="427"/>
      <c r="CH2049" s="402"/>
      <c r="CI2049" s="424"/>
      <c r="CJ2049" s="282"/>
      <c r="CK2049" s="282"/>
      <c r="CL2049" s="283"/>
      <c r="CM2049" s="283"/>
      <c r="CP2049" s="282"/>
      <c r="DC2049" s="282"/>
      <c r="DD2049" s="282"/>
      <c r="DE2049" s="282"/>
      <c r="DF2049" s="282"/>
      <c r="DG2049" s="282"/>
      <c r="DH2049" s="282"/>
      <c r="DI2049" s="282"/>
      <c r="DJ2049" s="282"/>
      <c r="EF2049" s="495" t="str">
        <f>""&amp;(MID(数据表!AZ2049,1,MIN(FIND({"(";"（"},数据表!AZ2049&amp;"(（",1)-1)))&amp;""</f>
        <v/>
      </c>
      <c r="EG2049" s="495" t="str">
        <f>""&amp;(MID(数据表!AZ2049,1,MIN(FIND({0;1;2;3;4;5;6;7;8;9},数据表!AZ2049&amp;"1234567890",1)-1)))&amp;""</f>
        <v/>
      </c>
    </row>
    <row r="2050" spans="2:137" s="310" customFormat="1" ht="12" customHeight="1">
      <c r="B2050" s="286"/>
      <c r="C2050" s="286"/>
      <c r="D2050" s="286"/>
      <c r="E2050" s="479"/>
      <c r="F2050" s="282"/>
      <c r="G2050" s="283"/>
      <c r="H2050" s="421"/>
      <c r="I2050" s="421"/>
      <c r="J2050" s="283"/>
      <c r="K2050" s="421"/>
      <c r="L2050" s="282"/>
      <c r="N2050" s="282"/>
      <c r="S2050" s="282"/>
      <c r="T2050" s="283"/>
      <c r="U2050" s="283"/>
      <c r="V2050" s="283"/>
      <c r="W2050" s="283"/>
      <c r="X2050" s="283"/>
      <c r="Y2050" s="282"/>
      <c r="Z2050" s="282"/>
      <c r="AA2050" s="283"/>
      <c r="AB2050" s="282"/>
      <c r="AC2050" s="282"/>
      <c r="AD2050" s="282"/>
      <c r="AE2050" s="282"/>
      <c r="AF2050" s="283"/>
      <c r="AG2050" s="402"/>
      <c r="AH2050" s="283"/>
      <c r="AI2050" s="283"/>
      <c r="AJ2050" s="283"/>
      <c r="AK2050" s="283"/>
      <c r="AL2050" s="283"/>
      <c r="AM2050" s="282"/>
      <c r="AN2050" s="282"/>
      <c r="AO2050" s="282"/>
      <c r="AP2050" s="282"/>
      <c r="AQ2050" s="282"/>
      <c r="AR2050" s="282"/>
      <c r="AT2050" s="283"/>
      <c r="AU2050" s="283"/>
      <c r="AV2050" s="283"/>
      <c r="AW2050" s="283"/>
      <c r="AY2050" s="283"/>
      <c r="AZ2050" s="282"/>
      <c r="BA2050" s="283"/>
      <c r="BB2050" s="282"/>
      <c r="BC2050" s="282"/>
      <c r="BD2050" s="282"/>
      <c r="BE2050" s="283"/>
      <c r="BG2050" s="282"/>
      <c r="BH2050" s="282"/>
      <c r="BI2050" s="282"/>
      <c r="BL2050" s="421"/>
      <c r="BM2050" s="424"/>
      <c r="BN2050" s="424"/>
      <c r="BO2050" s="424"/>
      <c r="BP2050" s="424"/>
      <c r="BQ2050" s="421"/>
      <c r="BR2050" s="421"/>
      <c r="BV2050" s="282"/>
      <c r="BW2050" s="283"/>
      <c r="BY2050" s="283"/>
      <c r="BZ2050" s="283"/>
      <c r="CA2050" s="283"/>
      <c r="CB2050" s="282"/>
      <c r="CC2050" s="282"/>
      <c r="CD2050" s="282"/>
      <c r="CE2050" s="282"/>
      <c r="CG2050" s="427"/>
      <c r="CH2050" s="402"/>
      <c r="CI2050" s="424"/>
      <c r="CJ2050" s="282"/>
      <c r="CK2050" s="282"/>
      <c r="CL2050" s="283"/>
      <c r="CM2050" s="283"/>
      <c r="CP2050" s="282"/>
      <c r="DC2050" s="282"/>
      <c r="DD2050" s="282"/>
      <c r="DE2050" s="282"/>
      <c r="DF2050" s="282"/>
      <c r="DG2050" s="282"/>
      <c r="DH2050" s="282"/>
      <c r="DI2050" s="282"/>
      <c r="DJ2050" s="282"/>
      <c r="EF2050" s="495" t="str">
        <f>""&amp;(MID(数据表!AZ2050,1,MIN(FIND({"(";"（"},数据表!AZ2050&amp;"(（",1)-1)))&amp;""</f>
        <v/>
      </c>
      <c r="EG2050" s="495" t="str">
        <f>""&amp;(MID(数据表!AZ2050,1,MIN(FIND({0;1;2;3;4;5;6;7;8;9},数据表!AZ2050&amp;"1234567890",1)-1)))&amp;""</f>
        <v/>
      </c>
    </row>
    <row r="2051" spans="2:137" s="310" customFormat="1" ht="12" customHeight="1">
      <c r="B2051" s="286"/>
      <c r="C2051" s="286"/>
      <c r="D2051" s="286"/>
      <c r="E2051" s="479"/>
      <c r="F2051" s="282"/>
      <c r="G2051" s="283"/>
      <c r="H2051" s="421"/>
      <c r="I2051" s="421"/>
      <c r="J2051" s="283"/>
      <c r="K2051" s="421"/>
      <c r="L2051" s="282"/>
      <c r="N2051" s="282"/>
      <c r="S2051" s="282"/>
      <c r="T2051" s="283"/>
      <c r="U2051" s="283"/>
      <c r="V2051" s="283"/>
      <c r="W2051" s="283"/>
      <c r="X2051" s="283"/>
      <c r="Y2051" s="282"/>
      <c r="Z2051" s="282"/>
      <c r="AA2051" s="283"/>
      <c r="AB2051" s="282"/>
      <c r="AC2051" s="282"/>
      <c r="AD2051" s="282"/>
      <c r="AE2051" s="282"/>
      <c r="AF2051" s="283"/>
      <c r="AG2051" s="402"/>
      <c r="AH2051" s="283"/>
      <c r="AI2051" s="283"/>
      <c r="AJ2051" s="283"/>
      <c r="AK2051" s="283"/>
      <c r="AL2051" s="283"/>
      <c r="AM2051" s="282"/>
      <c r="AN2051" s="282"/>
      <c r="AO2051" s="282"/>
      <c r="AP2051" s="282"/>
      <c r="AQ2051" s="282"/>
      <c r="AR2051" s="282"/>
      <c r="AT2051" s="283"/>
      <c r="AU2051" s="283"/>
      <c r="AV2051" s="283"/>
      <c r="AW2051" s="283"/>
      <c r="AY2051" s="283"/>
      <c r="AZ2051" s="282"/>
      <c r="BA2051" s="283"/>
      <c r="BB2051" s="282"/>
      <c r="BC2051" s="282"/>
      <c r="BD2051" s="282"/>
      <c r="BE2051" s="283"/>
      <c r="BG2051" s="282"/>
      <c r="BH2051" s="282"/>
      <c r="BI2051" s="282"/>
      <c r="BL2051" s="421"/>
      <c r="BM2051" s="424"/>
      <c r="BN2051" s="424"/>
      <c r="BO2051" s="424"/>
      <c r="BP2051" s="424"/>
      <c r="BQ2051" s="421"/>
      <c r="BR2051" s="421"/>
      <c r="BV2051" s="282"/>
      <c r="BW2051" s="283"/>
      <c r="BY2051" s="283"/>
      <c r="BZ2051" s="283"/>
      <c r="CA2051" s="283"/>
      <c r="CB2051" s="282"/>
      <c r="CC2051" s="282"/>
      <c r="CD2051" s="282"/>
      <c r="CE2051" s="282"/>
      <c r="CG2051" s="427"/>
      <c r="CH2051" s="402"/>
      <c r="CI2051" s="424"/>
      <c r="CJ2051" s="282"/>
      <c r="CK2051" s="282"/>
      <c r="CL2051" s="283"/>
      <c r="CM2051" s="283"/>
      <c r="CP2051" s="282"/>
      <c r="DC2051" s="282"/>
      <c r="DD2051" s="282"/>
      <c r="DE2051" s="282"/>
      <c r="DF2051" s="282"/>
      <c r="DG2051" s="282"/>
      <c r="DH2051" s="282"/>
      <c r="DI2051" s="282"/>
      <c r="DJ2051" s="282"/>
      <c r="EF2051" s="495" t="str">
        <f>""&amp;(MID(数据表!AZ2051,1,MIN(FIND({"(";"（"},数据表!AZ2051&amp;"(（",1)-1)))&amp;""</f>
        <v/>
      </c>
      <c r="EG2051" s="495" t="str">
        <f>""&amp;(MID(数据表!AZ2051,1,MIN(FIND({0;1;2;3;4;5;6;7;8;9},数据表!AZ2051&amp;"1234567890",1)-1)))&amp;""</f>
        <v/>
      </c>
    </row>
    <row r="2052" spans="2:137" s="310" customFormat="1" ht="12" customHeight="1">
      <c r="B2052" s="286"/>
      <c r="C2052" s="286"/>
      <c r="D2052" s="286"/>
      <c r="E2052" s="479"/>
      <c r="F2052" s="282"/>
      <c r="G2052" s="283"/>
      <c r="H2052" s="421"/>
      <c r="I2052" s="421"/>
      <c r="J2052" s="283"/>
      <c r="K2052" s="421"/>
      <c r="L2052" s="282"/>
      <c r="N2052" s="282"/>
      <c r="S2052" s="282"/>
      <c r="T2052" s="283"/>
      <c r="U2052" s="283"/>
      <c r="V2052" s="283"/>
      <c r="W2052" s="283"/>
      <c r="X2052" s="283"/>
      <c r="Y2052" s="282"/>
      <c r="Z2052" s="282"/>
      <c r="AA2052" s="283"/>
      <c r="AB2052" s="282"/>
      <c r="AC2052" s="282"/>
      <c r="AD2052" s="282"/>
      <c r="AE2052" s="282"/>
      <c r="AF2052" s="283"/>
      <c r="AG2052" s="402"/>
      <c r="AH2052" s="283"/>
      <c r="AI2052" s="283"/>
      <c r="AJ2052" s="283"/>
      <c r="AK2052" s="283"/>
      <c r="AL2052" s="283"/>
      <c r="AM2052" s="282"/>
      <c r="AN2052" s="282"/>
      <c r="AO2052" s="282"/>
      <c r="AP2052" s="282"/>
      <c r="AQ2052" s="282"/>
      <c r="AR2052" s="282"/>
      <c r="AT2052" s="283"/>
      <c r="AU2052" s="283"/>
      <c r="AV2052" s="283"/>
      <c r="AW2052" s="283"/>
      <c r="AY2052" s="283"/>
      <c r="AZ2052" s="282"/>
      <c r="BA2052" s="283"/>
      <c r="BB2052" s="282"/>
      <c r="BC2052" s="282"/>
      <c r="BD2052" s="282"/>
      <c r="BE2052" s="283"/>
      <c r="BG2052" s="282"/>
      <c r="BH2052" s="282"/>
      <c r="BI2052" s="282"/>
      <c r="BL2052" s="421"/>
      <c r="BM2052" s="424"/>
      <c r="BN2052" s="424"/>
      <c r="BO2052" s="424"/>
      <c r="BP2052" s="424"/>
      <c r="BQ2052" s="421"/>
      <c r="BR2052" s="421"/>
      <c r="BV2052" s="282"/>
      <c r="BW2052" s="283"/>
      <c r="BY2052" s="283"/>
      <c r="BZ2052" s="283"/>
      <c r="CA2052" s="283"/>
      <c r="CB2052" s="282"/>
      <c r="CC2052" s="282"/>
      <c r="CD2052" s="282"/>
      <c r="CE2052" s="282"/>
      <c r="CG2052" s="427"/>
      <c r="CH2052" s="402"/>
      <c r="CI2052" s="424"/>
      <c r="CJ2052" s="282"/>
      <c r="CK2052" s="282"/>
      <c r="CL2052" s="283"/>
      <c r="CM2052" s="283"/>
      <c r="CP2052" s="282"/>
      <c r="DC2052" s="282"/>
      <c r="DD2052" s="282"/>
      <c r="DE2052" s="282"/>
      <c r="DF2052" s="282"/>
      <c r="DG2052" s="282"/>
      <c r="DH2052" s="282"/>
      <c r="DI2052" s="282"/>
      <c r="DJ2052" s="282"/>
      <c r="EF2052" s="495" t="str">
        <f>""&amp;(MID(数据表!AZ2052,1,MIN(FIND({"(";"（"},数据表!AZ2052&amp;"(（",1)-1)))&amp;""</f>
        <v/>
      </c>
      <c r="EG2052" s="495" t="str">
        <f>""&amp;(MID(数据表!AZ2052,1,MIN(FIND({0;1;2;3;4;5;6;7;8;9},数据表!AZ2052&amp;"1234567890",1)-1)))&amp;""</f>
        <v/>
      </c>
    </row>
    <row r="2053" spans="2:137" s="310" customFormat="1" ht="12" customHeight="1">
      <c r="B2053" s="286"/>
      <c r="C2053" s="286"/>
      <c r="D2053" s="286"/>
      <c r="E2053" s="479"/>
      <c r="F2053" s="282"/>
      <c r="G2053" s="283"/>
      <c r="H2053" s="421"/>
      <c r="I2053" s="421"/>
      <c r="J2053" s="283"/>
      <c r="K2053" s="421"/>
      <c r="L2053" s="282"/>
      <c r="N2053" s="282"/>
      <c r="S2053" s="282"/>
      <c r="T2053" s="283"/>
      <c r="U2053" s="283"/>
      <c r="V2053" s="283"/>
      <c r="W2053" s="283"/>
      <c r="X2053" s="283"/>
      <c r="Y2053" s="282"/>
      <c r="Z2053" s="282"/>
      <c r="AA2053" s="283"/>
      <c r="AB2053" s="282"/>
      <c r="AC2053" s="282"/>
      <c r="AD2053" s="282"/>
      <c r="AE2053" s="282"/>
      <c r="AF2053" s="283"/>
      <c r="AG2053" s="402"/>
      <c r="AH2053" s="283"/>
      <c r="AI2053" s="283"/>
      <c r="AJ2053" s="283"/>
      <c r="AK2053" s="283"/>
      <c r="AL2053" s="283"/>
      <c r="AM2053" s="282"/>
      <c r="AN2053" s="282"/>
      <c r="AO2053" s="282"/>
      <c r="AP2053" s="282"/>
      <c r="AQ2053" s="282"/>
      <c r="AR2053" s="282"/>
      <c r="AT2053" s="283"/>
      <c r="AU2053" s="283"/>
      <c r="AV2053" s="283"/>
      <c r="AW2053" s="283"/>
      <c r="AY2053" s="283"/>
      <c r="AZ2053" s="282"/>
      <c r="BA2053" s="283"/>
      <c r="BB2053" s="282"/>
      <c r="BC2053" s="282"/>
      <c r="BD2053" s="282"/>
      <c r="BE2053" s="283"/>
      <c r="BG2053" s="282"/>
      <c r="BH2053" s="282"/>
      <c r="BI2053" s="282"/>
      <c r="BL2053" s="421"/>
      <c r="BM2053" s="424"/>
      <c r="BN2053" s="424"/>
      <c r="BO2053" s="424"/>
      <c r="BP2053" s="424"/>
      <c r="BQ2053" s="421"/>
      <c r="BR2053" s="421"/>
      <c r="BV2053" s="282"/>
      <c r="BW2053" s="283"/>
      <c r="BY2053" s="283"/>
      <c r="BZ2053" s="283"/>
      <c r="CA2053" s="283"/>
      <c r="CB2053" s="282"/>
      <c r="CC2053" s="282"/>
      <c r="CD2053" s="282"/>
      <c r="CE2053" s="282"/>
      <c r="CG2053" s="427"/>
      <c r="CH2053" s="402"/>
      <c r="CI2053" s="424"/>
      <c r="CJ2053" s="282"/>
      <c r="CK2053" s="282"/>
      <c r="CL2053" s="283"/>
      <c r="CM2053" s="283"/>
      <c r="CP2053" s="282"/>
      <c r="DC2053" s="282"/>
      <c r="DD2053" s="282"/>
      <c r="DE2053" s="282"/>
      <c r="DF2053" s="282"/>
      <c r="DG2053" s="282"/>
      <c r="DH2053" s="282"/>
      <c r="DI2053" s="282"/>
      <c r="DJ2053" s="282"/>
      <c r="EF2053" s="495" t="str">
        <f>""&amp;(MID(数据表!AZ2053,1,MIN(FIND({"(";"（"},数据表!AZ2053&amp;"(（",1)-1)))&amp;""</f>
        <v/>
      </c>
      <c r="EG2053" s="495" t="str">
        <f>""&amp;(MID(数据表!AZ2053,1,MIN(FIND({0;1;2;3;4;5;6;7;8;9},数据表!AZ2053&amp;"1234567890",1)-1)))&amp;""</f>
        <v/>
      </c>
    </row>
    <row r="2054" spans="2:137" s="310" customFormat="1" ht="12" customHeight="1">
      <c r="B2054" s="286"/>
      <c r="C2054" s="286"/>
      <c r="D2054" s="286"/>
      <c r="E2054" s="479"/>
      <c r="F2054" s="282"/>
      <c r="G2054" s="283"/>
      <c r="H2054" s="421"/>
      <c r="I2054" s="421"/>
      <c r="J2054" s="283"/>
      <c r="K2054" s="421"/>
      <c r="L2054" s="282"/>
      <c r="N2054" s="282"/>
      <c r="S2054" s="282"/>
      <c r="T2054" s="283"/>
      <c r="U2054" s="283"/>
      <c r="V2054" s="283"/>
      <c r="W2054" s="283"/>
      <c r="X2054" s="283"/>
      <c r="Y2054" s="282"/>
      <c r="Z2054" s="282"/>
      <c r="AA2054" s="283"/>
      <c r="AB2054" s="282"/>
      <c r="AC2054" s="282"/>
      <c r="AD2054" s="282"/>
      <c r="AE2054" s="282"/>
      <c r="AF2054" s="283"/>
      <c r="AG2054" s="402"/>
      <c r="AH2054" s="283"/>
      <c r="AI2054" s="283"/>
      <c r="AJ2054" s="283"/>
      <c r="AK2054" s="283"/>
      <c r="AL2054" s="283"/>
      <c r="AM2054" s="282"/>
      <c r="AN2054" s="282"/>
      <c r="AO2054" s="282"/>
      <c r="AP2054" s="282"/>
      <c r="AQ2054" s="282"/>
      <c r="AR2054" s="282"/>
      <c r="AT2054" s="283"/>
      <c r="AU2054" s="283"/>
      <c r="AV2054" s="283"/>
      <c r="AW2054" s="283"/>
      <c r="AY2054" s="283"/>
      <c r="AZ2054" s="282"/>
      <c r="BA2054" s="283"/>
      <c r="BB2054" s="282"/>
      <c r="BC2054" s="282"/>
      <c r="BD2054" s="282"/>
      <c r="BE2054" s="283"/>
      <c r="BG2054" s="282"/>
      <c r="BH2054" s="282"/>
      <c r="BI2054" s="282"/>
      <c r="BL2054" s="421"/>
      <c r="BM2054" s="424"/>
      <c r="BN2054" s="424"/>
      <c r="BO2054" s="424"/>
      <c r="BP2054" s="424"/>
      <c r="BQ2054" s="421"/>
      <c r="BR2054" s="421"/>
      <c r="BV2054" s="282"/>
      <c r="BW2054" s="283"/>
      <c r="BY2054" s="283"/>
      <c r="BZ2054" s="283"/>
      <c r="CA2054" s="283"/>
      <c r="CB2054" s="282"/>
      <c r="CC2054" s="282"/>
      <c r="CD2054" s="282"/>
      <c r="CE2054" s="282"/>
      <c r="CG2054" s="427"/>
      <c r="CH2054" s="402"/>
      <c r="CI2054" s="424"/>
      <c r="CJ2054" s="282"/>
      <c r="CK2054" s="282"/>
      <c r="CL2054" s="283"/>
      <c r="CM2054" s="283"/>
      <c r="CP2054" s="282"/>
      <c r="DC2054" s="282"/>
      <c r="DD2054" s="282"/>
      <c r="DE2054" s="282"/>
      <c r="DF2054" s="282"/>
      <c r="DG2054" s="282"/>
      <c r="DH2054" s="282"/>
      <c r="DI2054" s="282"/>
      <c r="DJ2054" s="282"/>
      <c r="EF2054" s="495" t="str">
        <f>""&amp;(MID(数据表!AZ2054,1,MIN(FIND({"(";"（"},数据表!AZ2054&amp;"(（",1)-1)))&amp;""</f>
        <v/>
      </c>
      <c r="EG2054" s="495" t="str">
        <f>""&amp;(MID(数据表!AZ2054,1,MIN(FIND({0;1;2;3;4;5;6;7;8;9},数据表!AZ2054&amp;"1234567890",1)-1)))&amp;""</f>
        <v/>
      </c>
    </row>
    <row r="2055" spans="2:137" s="310" customFormat="1" ht="12" customHeight="1">
      <c r="B2055" s="286"/>
      <c r="C2055" s="286"/>
      <c r="D2055" s="286"/>
      <c r="E2055" s="479"/>
      <c r="F2055" s="282"/>
      <c r="G2055" s="283"/>
      <c r="H2055" s="421"/>
      <c r="I2055" s="421"/>
      <c r="J2055" s="283"/>
      <c r="K2055" s="421"/>
      <c r="L2055" s="282"/>
      <c r="N2055" s="282"/>
      <c r="S2055" s="282"/>
      <c r="T2055" s="283"/>
      <c r="U2055" s="283"/>
      <c r="V2055" s="283"/>
      <c r="W2055" s="283"/>
      <c r="X2055" s="283"/>
      <c r="Y2055" s="282"/>
      <c r="Z2055" s="282"/>
      <c r="AA2055" s="283"/>
      <c r="AB2055" s="282"/>
      <c r="AC2055" s="282"/>
      <c r="AD2055" s="282"/>
      <c r="AE2055" s="282"/>
      <c r="AF2055" s="283"/>
      <c r="AG2055" s="402"/>
      <c r="AH2055" s="283"/>
      <c r="AI2055" s="283"/>
      <c r="AJ2055" s="283"/>
      <c r="AK2055" s="283"/>
      <c r="AL2055" s="283"/>
      <c r="AM2055" s="282"/>
      <c r="AN2055" s="282"/>
      <c r="AO2055" s="282"/>
      <c r="AP2055" s="282"/>
      <c r="AQ2055" s="282"/>
      <c r="AR2055" s="282"/>
      <c r="AT2055" s="283"/>
      <c r="AU2055" s="283"/>
      <c r="AV2055" s="283"/>
      <c r="AW2055" s="283"/>
      <c r="AY2055" s="283"/>
      <c r="AZ2055" s="282"/>
      <c r="BA2055" s="283"/>
      <c r="BB2055" s="282"/>
      <c r="BC2055" s="282"/>
      <c r="BD2055" s="282"/>
      <c r="BE2055" s="283"/>
      <c r="BG2055" s="282"/>
      <c r="BH2055" s="282"/>
      <c r="BI2055" s="282"/>
      <c r="BL2055" s="421"/>
      <c r="BM2055" s="424"/>
      <c r="BN2055" s="424"/>
      <c r="BO2055" s="424"/>
      <c r="BP2055" s="424"/>
      <c r="BQ2055" s="421"/>
      <c r="BR2055" s="421"/>
      <c r="BV2055" s="282"/>
      <c r="BW2055" s="283"/>
      <c r="BY2055" s="283"/>
      <c r="BZ2055" s="283"/>
      <c r="CA2055" s="283"/>
      <c r="CB2055" s="282"/>
      <c r="CC2055" s="282"/>
      <c r="CD2055" s="282"/>
      <c r="CE2055" s="282"/>
      <c r="CG2055" s="427"/>
      <c r="CH2055" s="402"/>
      <c r="CI2055" s="424"/>
      <c r="CJ2055" s="282"/>
      <c r="CK2055" s="282"/>
      <c r="CL2055" s="283"/>
      <c r="CM2055" s="283"/>
      <c r="CP2055" s="282"/>
      <c r="DC2055" s="282"/>
      <c r="DD2055" s="282"/>
      <c r="DE2055" s="282"/>
      <c r="DF2055" s="282"/>
      <c r="DG2055" s="282"/>
      <c r="DH2055" s="282"/>
      <c r="DI2055" s="282"/>
      <c r="DJ2055" s="282"/>
      <c r="EF2055" s="495" t="str">
        <f>""&amp;(MID(数据表!AZ2055,1,MIN(FIND({"(";"（"},数据表!AZ2055&amp;"(（",1)-1)))&amp;""</f>
        <v/>
      </c>
      <c r="EG2055" s="495" t="str">
        <f>""&amp;(MID(数据表!AZ2055,1,MIN(FIND({0;1;2;3;4;5;6;7;8;9},数据表!AZ2055&amp;"1234567890",1)-1)))&amp;""</f>
        <v/>
      </c>
    </row>
    <row r="2056" spans="2:137" s="310" customFormat="1" ht="12" customHeight="1">
      <c r="B2056" s="286"/>
      <c r="C2056" s="286"/>
      <c r="D2056" s="286"/>
      <c r="E2056" s="479"/>
      <c r="F2056" s="282"/>
      <c r="G2056" s="283"/>
      <c r="H2056" s="421"/>
      <c r="I2056" s="421"/>
      <c r="J2056" s="283"/>
      <c r="K2056" s="421"/>
      <c r="L2056" s="282"/>
      <c r="N2056" s="282"/>
      <c r="S2056" s="282"/>
      <c r="T2056" s="283"/>
      <c r="U2056" s="283"/>
      <c r="V2056" s="283"/>
      <c r="W2056" s="283"/>
      <c r="X2056" s="283"/>
      <c r="Y2056" s="282"/>
      <c r="Z2056" s="282"/>
      <c r="AA2056" s="283"/>
      <c r="AB2056" s="282"/>
      <c r="AC2056" s="282"/>
      <c r="AD2056" s="282"/>
      <c r="AE2056" s="282"/>
      <c r="AF2056" s="283"/>
      <c r="AG2056" s="402"/>
      <c r="AH2056" s="283"/>
      <c r="AI2056" s="283"/>
      <c r="AJ2056" s="283"/>
      <c r="AK2056" s="283"/>
      <c r="AL2056" s="283"/>
      <c r="AM2056" s="282"/>
      <c r="AN2056" s="282"/>
      <c r="AO2056" s="282"/>
      <c r="AP2056" s="282"/>
      <c r="AQ2056" s="282"/>
      <c r="AR2056" s="282"/>
      <c r="AT2056" s="283"/>
      <c r="AU2056" s="283"/>
      <c r="AV2056" s="283"/>
      <c r="AW2056" s="283"/>
      <c r="AY2056" s="283"/>
      <c r="AZ2056" s="282"/>
      <c r="BA2056" s="283"/>
      <c r="BB2056" s="282"/>
      <c r="BC2056" s="282"/>
      <c r="BD2056" s="282"/>
      <c r="BE2056" s="283"/>
      <c r="BG2056" s="282"/>
      <c r="BH2056" s="282"/>
      <c r="BI2056" s="282"/>
      <c r="BL2056" s="421"/>
      <c r="BM2056" s="424"/>
      <c r="BN2056" s="424"/>
      <c r="BO2056" s="424"/>
      <c r="BP2056" s="424"/>
      <c r="BQ2056" s="421"/>
      <c r="BR2056" s="421"/>
      <c r="BV2056" s="282"/>
      <c r="BW2056" s="283"/>
      <c r="BY2056" s="283"/>
      <c r="BZ2056" s="283"/>
      <c r="CA2056" s="283"/>
      <c r="CB2056" s="282"/>
      <c r="CC2056" s="282"/>
      <c r="CD2056" s="282"/>
      <c r="CE2056" s="282"/>
      <c r="CG2056" s="427"/>
      <c r="CH2056" s="402"/>
      <c r="CI2056" s="424"/>
      <c r="CJ2056" s="282"/>
      <c r="CK2056" s="282"/>
      <c r="CL2056" s="283"/>
      <c r="CM2056" s="283"/>
      <c r="CP2056" s="282"/>
      <c r="DC2056" s="282"/>
      <c r="DD2056" s="282"/>
      <c r="DE2056" s="282"/>
      <c r="DF2056" s="282"/>
      <c r="DG2056" s="282"/>
      <c r="DH2056" s="282"/>
      <c r="DI2056" s="282"/>
      <c r="DJ2056" s="282"/>
      <c r="EF2056" s="495" t="str">
        <f>""&amp;(MID(数据表!AZ2056,1,MIN(FIND({"(";"（"},数据表!AZ2056&amp;"(（",1)-1)))&amp;""</f>
        <v/>
      </c>
      <c r="EG2056" s="495" t="str">
        <f>""&amp;(MID(数据表!AZ2056,1,MIN(FIND({0;1;2;3;4;5;6;7;8;9},数据表!AZ2056&amp;"1234567890",1)-1)))&amp;""</f>
        <v/>
      </c>
    </row>
    <row r="2057" spans="2:137" s="310" customFormat="1" ht="12" customHeight="1">
      <c r="B2057" s="286"/>
      <c r="C2057" s="286"/>
      <c r="D2057" s="286"/>
      <c r="E2057" s="479"/>
      <c r="F2057" s="282"/>
      <c r="G2057" s="283"/>
      <c r="H2057" s="421"/>
      <c r="I2057" s="421"/>
      <c r="J2057" s="283"/>
      <c r="K2057" s="421"/>
      <c r="L2057" s="282"/>
      <c r="N2057" s="282"/>
      <c r="S2057" s="282"/>
      <c r="T2057" s="283"/>
      <c r="U2057" s="283"/>
      <c r="V2057" s="283"/>
      <c r="W2057" s="283"/>
      <c r="X2057" s="283"/>
      <c r="Y2057" s="282"/>
      <c r="Z2057" s="282"/>
      <c r="AA2057" s="283"/>
      <c r="AB2057" s="282"/>
      <c r="AC2057" s="282"/>
      <c r="AD2057" s="282"/>
      <c r="AE2057" s="282"/>
      <c r="AF2057" s="283"/>
      <c r="AG2057" s="402"/>
      <c r="AH2057" s="283"/>
      <c r="AI2057" s="283"/>
      <c r="AJ2057" s="283"/>
      <c r="AK2057" s="283"/>
      <c r="AL2057" s="283"/>
      <c r="AM2057" s="282"/>
      <c r="AN2057" s="282"/>
      <c r="AO2057" s="282"/>
      <c r="AP2057" s="282"/>
      <c r="AQ2057" s="282"/>
      <c r="AR2057" s="282"/>
      <c r="AT2057" s="283"/>
      <c r="AU2057" s="283"/>
      <c r="AV2057" s="283"/>
      <c r="AW2057" s="283"/>
      <c r="AY2057" s="283"/>
      <c r="AZ2057" s="282"/>
      <c r="BA2057" s="283"/>
      <c r="BB2057" s="282"/>
      <c r="BC2057" s="282"/>
      <c r="BD2057" s="282"/>
      <c r="BE2057" s="283"/>
      <c r="BG2057" s="282"/>
      <c r="BH2057" s="282"/>
      <c r="BI2057" s="282"/>
      <c r="BL2057" s="421"/>
      <c r="BM2057" s="424"/>
      <c r="BN2057" s="424"/>
      <c r="BO2057" s="424"/>
      <c r="BP2057" s="424"/>
      <c r="BQ2057" s="421"/>
      <c r="BR2057" s="421"/>
      <c r="BV2057" s="282"/>
      <c r="BW2057" s="283"/>
      <c r="BY2057" s="283"/>
      <c r="BZ2057" s="283"/>
      <c r="CA2057" s="283"/>
      <c r="CB2057" s="282"/>
      <c r="CC2057" s="282"/>
      <c r="CD2057" s="282"/>
      <c r="CE2057" s="282"/>
      <c r="CG2057" s="427"/>
      <c r="CH2057" s="402"/>
      <c r="CI2057" s="424"/>
      <c r="CJ2057" s="282"/>
      <c r="CK2057" s="282"/>
      <c r="CL2057" s="283"/>
      <c r="CM2057" s="283"/>
      <c r="CP2057" s="282"/>
      <c r="DC2057" s="282"/>
      <c r="DD2057" s="282"/>
      <c r="DE2057" s="282"/>
      <c r="DF2057" s="282"/>
      <c r="DG2057" s="282"/>
      <c r="DH2057" s="282"/>
      <c r="DI2057" s="282"/>
      <c r="DJ2057" s="282"/>
      <c r="EF2057" s="495" t="str">
        <f>""&amp;(MID(数据表!AZ2057,1,MIN(FIND({"(";"（"},数据表!AZ2057&amp;"(（",1)-1)))&amp;""</f>
        <v/>
      </c>
      <c r="EG2057" s="495" t="str">
        <f>""&amp;(MID(数据表!AZ2057,1,MIN(FIND({0;1;2;3;4;5;6;7;8;9},数据表!AZ2057&amp;"1234567890",1)-1)))&amp;""</f>
        <v/>
      </c>
    </row>
    <row r="2058" spans="2:137" s="310" customFormat="1" ht="12" customHeight="1">
      <c r="B2058" s="286"/>
      <c r="C2058" s="286"/>
      <c r="D2058" s="286"/>
      <c r="E2058" s="479"/>
      <c r="F2058" s="282"/>
      <c r="G2058" s="283"/>
      <c r="H2058" s="421"/>
      <c r="I2058" s="421"/>
      <c r="J2058" s="283"/>
      <c r="K2058" s="421"/>
      <c r="L2058" s="282"/>
      <c r="N2058" s="282"/>
      <c r="S2058" s="282"/>
      <c r="T2058" s="283"/>
      <c r="U2058" s="283"/>
      <c r="V2058" s="283"/>
      <c r="W2058" s="283"/>
      <c r="X2058" s="283"/>
      <c r="Y2058" s="282"/>
      <c r="Z2058" s="282"/>
      <c r="AA2058" s="283"/>
      <c r="AB2058" s="282"/>
      <c r="AC2058" s="282"/>
      <c r="AD2058" s="282"/>
      <c r="AE2058" s="282"/>
      <c r="AF2058" s="283"/>
      <c r="AG2058" s="402"/>
      <c r="AH2058" s="283"/>
      <c r="AI2058" s="283"/>
      <c r="AJ2058" s="283"/>
      <c r="AK2058" s="283"/>
      <c r="AL2058" s="283"/>
      <c r="AM2058" s="282"/>
      <c r="AN2058" s="282"/>
      <c r="AO2058" s="282"/>
      <c r="AP2058" s="282"/>
      <c r="AQ2058" s="282"/>
      <c r="AR2058" s="282"/>
      <c r="AT2058" s="283"/>
      <c r="AU2058" s="283"/>
      <c r="AV2058" s="283"/>
      <c r="AW2058" s="283"/>
      <c r="AY2058" s="283"/>
      <c r="AZ2058" s="282"/>
      <c r="BA2058" s="283"/>
      <c r="BB2058" s="282"/>
      <c r="BC2058" s="282"/>
      <c r="BD2058" s="282"/>
      <c r="BE2058" s="283"/>
      <c r="BG2058" s="282"/>
      <c r="BH2058" s="282"/>
      <c r="BI2058" s="282"/>
      <c r="BL2058" s="421"/>
      <c r="BM2058" s="424"/>
      <c r="BN2058" s="424"/>
      <c r="BO2058" s="424"/>
      <c r="BP2058" s="424"/>
      <c r="BQ2058" s="421"/>
      <c r="BR2058" s="421"/>
      <c r="BV2058" s="282"/>
      <c r="BW2058" s="283"/>
      <c r="BY2058" s="283"/>
      <c r="BZ2058" s="283"/>
      <c r="CA2058" s="283"/>
      <c r="CB2058" s="282"/>
      <c r="CC2058" s="282"/>
      <c r="CD2058" s="282"/>
      <c r="CE2058" s="282"/>
      <c r="CG2058" s="427"/>
      <c r="CH2058" s="402"/>
      <c r="CI2058" s="424"/>
      <c r="CJ2058" s="282"/>
      <c r="CK2058" s="282"/>
      <c r="CL2058" s="283"/>
      <c r="CM2058" s="283"/>
      <c r="CP2058" s="282"/>
      <c r="DC2058" s="282"/>
      <c r="DD2058" s="282"/>
      <c r="DE2058" s="282"/>
      <c r="DF2058" s="282"/>
      <c r="DG2058" s="282"/>
      <c r="DH2058" s="282"/>
      <c r="DI2058" s="282"/>
      <c r="DJ2058" s="282"/>
      <c r="EF2058" s="495" t="str">
        <f>""&amp;(MID(数据表!AZ2058,1,MIN(FIND({"(";"（"},数据表!AZ2058&amp;"(（",1)-1)))&amp;""</f>
        <v/>
      </c>
      <c r="EG2058" s="495" t="str">
        <f>""&amp;(MID(数据表!AZ2058,1,MIN(FIND({0;1;2;3;4;5;6;7;8;9},数据表!AZ2058&amp;"1234567890",1)-1)))&amp;""</f>
        <v/>
      </c>
    </row>
    <row r="2059" spans="2:137" s="310" customFormat="1" ht="12" customHeight="1">
      <c r="B2059" s="286"/>
      <c r="C2059" s="286"/>
      <c r="D2059" s="286"/>
      <c r="E2059" s="479"/>
      <c r="F2059" s="282"/>
      <c r="G2059" s="283"/>
      <c r="H2059" s="421"/>
      <c r="I2059" s="421"/>
      <c r="J2059" s="283"/>
      <c r="K2059" s="421"/>
      <c r="L2059" s="282"/>
      <c r="N2059" s="282"/>
      <c r="S2059" s="282"/>
      <c r="T2059" s="283"/>
      <c r="U2059" s="283"/>
      <c r="V2059" s="283"/>
      <c r="W2059" s="283"/>
      <c r="X2059" s="283"/>
      <c r="Y2059" s="282"/>
      <c r="Z2059" s="282"/>
      <c r="AA2059" s="283"/>
      <c r="AB2059" s="282"/>
      <c r="AC2059" s="282"/>
      <c r="AD2059" s="282"/>
      <c r="AE2059" s="282"/>
      <c r="AF2059" s="283"/>
      <c r="AG2059" s="402"/>
      <c r="AH2059" s="283"/>
      <c r="AI2059" s="283"/>
      <c r="AJ2059" s="283"/>
      <c r="AK2059" s="283"/>
      <c r="AL2059" s="283"/>
      <c r="AM2059" s="282"/>
      <c r="AN2059" s="282"/>
      <c r="AO2059" s="282"/>
      <c r="AP2059" s="282"/>
      <c r="AQ2059" s="282"/>
      <c r="AR2059" s="282"/>
      <c r="AT2059" s="283"/>
      <c r="AU2059" s="283"/>
      <c r="AV2059" s="283"/>
      <c r="AW2059" s="283"/>
      <c r="AY2059" s="283"/>
      <c r="AZ2059" s="282"/>
      <c r="BA2059" s="283"/>
      <c r="BB2059" s="282"/>
      <c r="BC2059" s="282"/>
      <c r="BD2059" s="282"/>
      <c r="BE2059" s="283"/>
      <c r="BG2059" s="282"/>
      <c r="BH2059" s="282"/>
      <c r="BI2059" s="282"/>
      <c r="BL2059" s="421"/>
      <c r="BM2059" s="424"/>
      <c r="BN2059" s="424"/>
      <c r="BO2059" s="424"/>
      <c r="BP2059" s="424"/>
      <c r="BQ2059" s="421"/>
      <c r="BR2059" s="421"/>
      <c r="BV2059" s="282"/>
      <c r="BW2059" s="283"/>
      <c r="BY2059" s="283"/>
      <c r="BZ2059" s="283"/>
      <c r="CA2059" s="283"/>
      <c r="CB2059" s="282"/>
      <c r="CC2059" s="282"/>
      <c r="CD2059" s="282"/>
      <c r="CE2059" s="282"/>
      <c r="CG2059" s="427"/>
      <c r="CH2059" s="402"/>
      <c r="CI2059" s="424"/>
      <c r="CJ2059" s="282"/>
      <c r="CK2059" s="282"/>
      <c r="CL2059" s="283"/>
      <c r="CM2059" s="283"/>
      <c r="CP2059" s="282"/>
      <c r="DC2059" s="282"/>
      <c r="DD2059" s="282"/>
      <c r="DE2059" s="282"/>
      <c r="DF2059" s="282"/>
      <c r="DG2059" s="282"/>
      <c r="DH2059" s="282"/>
      <c r="DI2059" s="282"/>
      <c r="DJ2059" s="282"/>
      <c r="EF2059" s="495" t="str">
        <f>""&amp;(MID(数据表!AZ2059,1,MIN(FIND({"(";"（"},数据表!AZ2059&amp;"(（",1)-1)))&amp;""</f>
        <v/>
      </c>
      <c r="EG2059" s="495" t="str">
        <f>""&amp;(MID(数据表!AZ2059,1,MIN(FIND({0;1;2;3;4;5;6;7;8;9},数据表!AZ2059&amp;"1234567890",1)-1)))&amp;""</f>
        <v/>
      </c>
    </row>
    <row r="2060" spans="2:137" s="310" customFormat="1" ht="12" customHeight="1">
      <c r="B2060" s="286"/>
      <c r="C2060" s="286"/>
      <c r="D2060" s="286"/>
      <c r="E2060" s="479"/>
      <c r="F2060" s="282"/>
      <c r="G2060" s="283"/>
      <c r="H2060" s="421"/>
      <c r="I2060" s="421"/>
      <c r="J2060" s="283"/>
      <c r="K2060" s="421"/>
      <c r="L2060" s="282"/>
      <c r="N2060" s="282"/>
      <c r="S2060" s="282"/>
      <c r="T2060" s="283"/>
      <c r="U2060" s="283"/>
      <c r="V2060" s="283"/>
      <c r="W2060" s="283"/>
      <c r="X2060" s="283"/>
      <c r="Y2060" s="282"/>
      <c r="Z2060" s="282"/>
      <c r="AA2060" s="283"/>
      <c r="AB2060" s="282"/>
      <c r="AC2060" s="282"/>
      <c r="AD2060" s="282"/>
      <c r="AE2060" s="282"/>
      <c r="AF2060" s="283"/>
      <c r="AG2060" s="402"/>
      <c r="AH2060" s="283"/>
      <c r="AI2060" s="283"/>
      <c r="AJ2060" s="283"/>
      <c r="AK2060" s="283"/>
      <c r="AL2060" s="283"/>
      <c r="AM2060" s="282"/>
      <c r="AN2060" s="282"/>
      <c r="AO2060" s="282"/>
      <c r="AP2060" s="282"/>
      <c r="AQ2060" s="282"/>
      <c r="AR2060" s="282"/>
      <c r="AT2060" s="283"/>
      <c r="AU2060" s="283"/>
      <c r="AV2060" s="283"/>
      <c r="AW2060" s="283"/>
      <c r="AY2060" s="283"/>
      <c r="AZ2060" s="282"/>
      <c r="BA2060" s="283"/>
      <c r="BB2060" s="282"/>
      <c r="BC2060" s="282"/>
      <c r="BD2060" s="282"/>
      <c r="BE2060" s="283"/>
      <c r="BG2060" s="282"/>
      <c r="BH2060" s="282"/>
      <c r="BI2060" s="282"/>
      <c r="BL2060" s="421"/>
      <c r="BM2060" s="424"/>
      <c r="BN2060" s="424"/>
      <c r="BO2060" s="424"/>
      <c r="BP2060" s="424"/>
      <c r="BQ2060" s="421"/>
      <c r="BR2060" s="421"/>
      <c r="BV2060" s="282"/>
      <c r="BW2060" s="283"/>
      <c r="BY2060" s="283"/>
      <c r="BZ2060" s="283"/>
      <c r="CA2060" s="283"/>
      <c r="CB2060" s="282"/>
      <c r="CC2060" s="282"/>
      <c r="CD2060" s="282"/>
      <c r="CE2060" s="282"/>
      <c r="CG2060" s="427"/>
      <c r="CH2060" s="402"/>
      <c r="CI2060" s="424"/>
      <c r="CJ2060" s="282"/>
      <c r="CK2060" s="282"/>
      <c r="CL2060" s="283"/>
      <c r="CM2060" s="283"/>
      <c r="CP2060" s="282"/>
      <c r="DC2060" s="282"/>
      <c r="DD2060" s="282"/>
      <c r="DE2060" s="282"/>
      <c r="DF2060" s="282"/>
      <c r="DG2060" s="282"/>
      <c r="DH2060" s="282"/>
      <c r="DI2060" s="282"/>
      <c r="DJ2060" s="282"/>
      <c r="EF2060" s="495" t="str">
        <f>""&amp;(MID(数据表!AZ2060,1,MIN(FIND({"(";"（"},数据表!AZ2060&amp;"(（",1)-1)))&amp;""</f>
        <v/>
      </c>
      <c r="EG2060" s="495" t="str">
        <f>""&amp;(MID(数据表!AZ2060,1,MIN(FIND({0;1;2;3;4;5;6;7;8;9},数据表!AZ2060&amp;"1234567890",1)-1)))&amp;""</f>
        <v/>
      </c>
    </row>
    <row r="2061" spans="2:137" s="310" customFormat="1" ht="12" customHeight="1">
      <c r="B2061" s="286"/>
      <c r="C2061" s="286"/>
      <c r="D2061" s="286"/>
      <c r="E2061" s="479"/>
      <c r="F2061" s="282"/>
      <c r="G2061" s="283"/>
      <c r="H2061" s="421"/>
      <c r="I2061" s="421"/>
      <c r="J2061" s="283"/>
      <c r="K2061" s="421"/>
      <c r="L2061" s="282"/>
      <c r="N2061" s="282"/>
      <c r="S2061" s="282"/>
      <c r="T2061" s="283"/>
      <c r="U2061" s="283"/>
      <c r="V2061" s="283"/>
      <c r="W2061" s="283"/>
      <c r="X2061" s="283"/>
      <c r="Y2061" s="282"/>
      <c r="Z2061" s="282"/>
      <c r="AA2061" s="283"/>
      <c r="AB2061" s="282"/>
      <c r="AC2061" s="282"/>
      <c r="AD2061" s="282"/>
      <c r="AE2061" s="282"/>
      <c r="AF2061" s="283"/>
      <c r="AG2061" s="402"/>
      <c r="AH2061" s="283"/>
      <c r="AI2061" s="283"/>
      <c r="AJ2061" s="283"/>
      <c r="AK2061" s="283"/>
      <c r="AL2061" s="283"/>
      <c r="AM2061" s="282"/>
      <c r="AN2061" s="282"/>
      <c r="AO2061" s="282"/>
      <c r="AP2061" s="282"/>
      <c r="AQ2061" s="282"/>
      <c r="AR2061" s="282"/>
      <c r="AT2061" s="283"/>
      <c r="AU2061" s="283"/>
      <c r="AV2061" s="283"/>
      <c r="AW2061" s="283"/>
      <c r="AY2061" s="283"/>
      <c r="AZ2061" s="282"/>
      <c r="BA2061" s="283"/>
      <c r="BB2061" s="282"/>
      <c r="BC2061" s="282"/>
      <c r="BD2061" s="282"/>
      <c r="BE2061" s="283"/>
      <c r="BG2061" s="282"/>
      <c r="BH2061" s="282"/>
      <c r="BI2061" s="282"/>
      <c r="BL2061" s="421"/>
      <c r="BM2061" s="424"/>
      <c r="BN2061" s="424"/>
      <c r="BO2061" s="424"/>
      <c r="BP2061" s="424"/>
      <c r="BQ2061" s="421"/>
      <c r="BR2061" s="421"/>
      <c r="BV2061" s="282"/>
      <c r="BW2061" s="283"/>
      <c r="BY2061" s="283"/>
      <c r="BZ2061" s="283"/>
      <c r="CA2061" s="283"/>
      <c r="CB2061" s="282"/>
      <c r="CC2061" s="282"/>
      <c r="CD2061" s="282"/>
      <c r="CE2061" s="282"/>
      <c r="CG2061" s="427"/>
      <c r="CH2061" s="402"/>
      <c r="CI2061" s="424"/>
      <c r="CJ2061" s="282"/>
      <c r="CK2061" s="282"/>
      <c r="CL2061" s="283"/>
      <c r="CM2061" s="283"/>
      <c r="CP2061" s="282"/>
      <c r="DC2061" s="282"/>
      <c r="DD2061" s="282"/>
      <c r="DE2061" s="282"/>
      <c r="DF2061" s="282"/>
      <c r="DG2061" s="282"/>
      <c r="DH2061" s="282"/>
      <c r="DI2061" s="282"/>
      <c r="DJ2061" s="282"/>
      <c r="EF2061" s="495" t="str">
        <f>""&amp;(MID(数据表!AZ2061,1,MIN(FIND({"(";"（"},数据表!AZ2061&amp;"(（",1)-1)))&amp;""</f>
        <v/>
      </c>
      <c r="EG2061" s="495" t="str">
        <f>""&amp;(MID(数据表!AZ2061,1,MIN(FIND({0;1;2;3;4;5;6;7;8;9},数据表!AZ2061&amp;"1234567890",1)-1)))&amp;""</f>
        <v/>
      </c>
    </row>
    <row r="2062" spans="2:137" s="310" customFormat="1" ht="12" customHeight="1">
      <c r="B2062" s="286"/>
      <c r="C2062" s="286"/>
      <c r="D2062" s="286"/>
      <c r="E2062" s="479"/>
      <c r="F2062" s="282"/>
      <c r="G2062" s="283"/>
      <c r="H2062" s="421"/>
      <c r="I2062" s="421"/>
      <c r="J2062" s="283"/>
      <c r="K2062" s="421"/>
      <c r="L2062" s="282"/>
      <c r="N2062" s="282"/>
      <c r="S2062" s="282"/>
      <c r="T2062" s="283"/>
      <c r="U2062" s="283"/>
      <c r="V2062" s="283"/>
      <c r="W2062" s="283"/>
      <c r="X2062" s="283"/>
      <c r="Y2062" s="282"/>
      <c r="Z2062" s="282"/>
      <c r="AA2062" s="283"/>
      <c r="AB2062" s="282"/>
      <c r="AC2062" s="282"/>
      <c r="AD2062" s="282"/>
      <c r="AE2062" s="282"/>
      <c r="AF2062" s="283"/>
      <c r="AG2062" s="402"/>
      <c r="AH2062" s="283"/>
      <c r="AI2062" s="283"/>
      <c r="AJ2062" s="283"/>
      <c r="AK2062" s="283"/>
      <c r="AL2062" s="283"/>
      <c r="AM2062" s="282"/>
      <c r="AN2062" s="282"/>
      <c r="AO2062" s="282"/>
      <c r="AP2062" s="282"/>
      <c r="AQ2062" s="282"/>
      <c r="AR2062" s="282"/>
      <c r="AT2062" s="283"/>
      <c r="AU2062" s="283"/>
      <c r="AV2062" s="283"/>
      <c r="AW2062" s="283"/>
      <c r="AY2062" s="283"/>
      <c r="AZ2062" s="282"/>
      <c r="BA2062" s="283"/>
      <c r="BB2062" s="282"/>
      <c r="BC2062" s="282"/>
      <c r="BD2062" s="282"/>
      <c r="BE2062" s="283"/>
      <c r="BG2062" s="282"/>
      <c r="BH2062" s="282"/>
      <c r="BI2062" s="282"/>
      <c r="BL2062" s="421"/>
      <c r="BM2062" s="424"/>
      <c r="BN2062" s="424"/>
      <c r="BO2062" s="424"/>
      <c r="BP2062" s="424"/>
      <c r="BQ2062" s="421"/>
      <c r="BR2062" s="421"/>
      <c r="BV2062" s="282"/>
      <c r="BW2062" s="283"/>
      <c r="BY2062" s="283"/>
      <c r="BZ2062" s="283"/>
      <c r="CA2062" s="283"/>
      <c r="CB2062" s="282"/>
      <c r="CC2062" s="282"/>
      <c r="CD2062" s="282"/>
      <c r="CE2062" s="282"/>
      <c r="CG2062" s="427"/>
      <c r="CH2062" s="402"/>
      <c r="CI2062" s="424"/>
      <c r="CJ2062" s="282"/>
      <c r="CK2062" s="282"/>
      <c r="CL2062" s="283"/>
      <c r="CM2062" s="283"/>
      <c r="CP2062" s="282"/>
      <c r="DC2062" s="282"/>
      <c r="DD2062" s="282"/>
      <c r="DE2062" s="282"/>
      <c r="DF2062" s="282"/>
      <c r="DG2062" s="282"/>
      <c r="DH2062" s="282"/>
      <c r="DI2062" s="282"/>
      <c r="DJ2062" s="282"/>
      <c r="EF2062" s="495" t="str">
        <f>""&amp;(MID(数据表!AZ2062,1,MIN(FIND({"(";"（"},数据表!AZ2062&amp;"(（",1)-1)))&amp;""</f>
        <v/>
      </c>
      <c r="EG2062" s="495" t="str">
        <f>""&amp;(MID(数据表!AZ2062,1,MIN(FIND({0;1;2;3;4;5;6;7;8;9},数据表!AZ2062&amp;"1234567890",1)-1)))&amp;""</f>
        <v/>
      </c>
    </row>
    <row r="2063" spans="2:137" s="310" customFormat="1" ht="12" customHeight="1">
      <c r="B2063" s="286"/>
      <c r="C2063" s="286"/>
      <c r="D2063" s="286"/>
      <c r="E2063" s="479"/>
      <c r="F2063" s="282"/>
      <c r="G2063" s="283"/>
      <c r="H2063" s="421"/>
      <c r="I2063" s="421"/>
      <c r="J2063" s="283"/>
      <c r="K2063" s="421"/>
      <c r="L2063" s="282"/>
      <c r="N2063" s="282"/>
      <c r="S2063" s="282"/>
      <c r="T2063" s="283"/>
      <c r="U2063" s="283"/>
      <c r="V2063" s="283"/>
      <c r="W2063" s="283"/>
      <c r="X2063" s="283"/>
      <c r="Y2063" s="282"/>
      <c r="Z2063" s="282"/>
      <c r="AA2063" s="283"/>
      <c r="AB2063" s="282"/>
      <c r="AC2063" s="282"/>
      <c r="AD2063" s="282"/>
      <c r="AE2063" s="282"/>
      <c r="AF2063" s="283"/>
      <c r="AG2063" s="402"/>
      <c r="AH2063" s="283"/>
      <c r="AI2063" s="283"/>
      <c r="AJ2063" s="283"/>
      <c r="AK2063" s="283"/>
      <c r="AL2063" s="283"/>
      <c r="AM2063" s="282"/>
      <c r="AN2063" s="282"/>
      <c r="AO2063" s="282"/>
      <c r="AP2063" s="282"/>
      <c r="AQ2063" s="282"/>
      <c r="AR2063" s="282"/>
      <c r="AT2063" s="283"/>
      <c r="AU2063" s="283"/>
      <c r="AV2063" s="283"/>
      <c r="AW2063" s="283"/>
      <c r="AY2063" s="283"/>
      <c r="AZ2063" s="282"/>
      <c r="BA2063" s="283"/>
      <c r="BB2063" s="282"/>
      <c r="BC2063" s="282"/>
      <c r="BD2063" s="282"/>
      <c r="BE2063" s="283"/>
      <c r="BG2063" s="282"/>
      <c r="BH2063" s="282"/>
      <c r="BI2063" s="282"/>
      <c r="BL2063" s="421"/>
      <c r="BM2063" s="424"/>
      <c r="BN2063" s="424"/>
      <c r="BO2063" s="424"/>
      <c r="BP2063" s="424"/>
      <c r="BQ2063" s="421"/>
      <c r="BR2063" s="421"/>
      <c r="BV2063" s="282"/>
      <c r="BW2063" s="283"/>
      <c r="BY2063" s="283"/>
      <c r="BZ2063" s="283"/>
      <c r="CA2063" s="283"/>
      <c r="CB2063" s="282"/>
      <c r="CC2063" s="282"/>
      <c r="CD2063" s="282"/>
      <c r="CE2063" s="282"/>
      <c r="CG2063" s="427"/>
      <c r="CH2063" s="402"/>
      <c r="CI2063" s="424"/>
      <c r="CJ2063" s="282"/>
      <c r="CK2063" s="282"/>
      <c r="CL2063" s="283"/>
      <c r="CM2063" s="283"/>
      <c r="CP2063" s="282"/>
      <c r="DC2063" s="282"/>
      <c r="DD2063" s="282"/>
      <c r="DE2063" s="282"/>
      <c r="DF2063" s="282"/>
      <c r="DG2063" s="282"/>
      <c r="DH2063" s="282"/>
      <c r="DI2063" s="282"/>
      <c r="DJ2063" s="282"/>
      <c r="EF2063" s="495" t="str">
        <f>""&amp;(MID(数据表!AZ2063,1,MIN(FIND({"(";"（"},数据表!AZ2063&amp;"(（",1)-1)))&amp;""</f>
        <v/>
      </c>
      <c r="EG2063" s="495" t="str">
        <f>""&amp;(MID(数据表!AZ2063,1,MIN(FIND({0;1;2;3;4;5;6;7;8;9},数据表!AZ2063&amp;"1234567890",1)-1)))&amp;""</f>
        <v/>
      </c>
    </row>
    <row r="2064" spans="2:137" s="310" customFormat="1" ht="12" customHeight="1">
      <c r="B2064" s="286"/>
      <c r="C2064" s="286"/>
      <c r="D2064" s="286"/>
      <c r="E2064" s="479"/>
      <c r="F2064" s="282"/>
      <c r="G2064" s="283"/>
      <c r="H2064" s="421"/>
      <c r="I2064" s="421"/>
      <c r="J2064" s="283"/>
      <c r="K2064" s="421"/>
      <c r="L2064" s="282"/>
      <c r="N2064" s="282"/>
      <c r="S2064" s="282"/>
      <c r="T2064" s="283"/>
      <c r="U2064" s="283"/>
      <c r="V2064" s="283"/>
      <c r="W2064" s="283"/>
      <c r="X2064" s="283"/>
      <c r="Y2064" s="282"/>
      <c r="Z2064" s="282"/>
      <c r="AA2064" s="283"/>
      <c r="AB2064" s="282"/>
      <c r="AC2064" s="282"/>
      <c r="AD2064" s="282"/>
      <c r="AE2064" s="282"/>
      <c r="AF2064" s="283"/>
      <c r="AG2064" s="402"/>
      <c r="AH2064" s="283"/>
      <c r="AI2064" s="283"/>
      <c r="AJ2064" s="283"/>
      <c r="AK2064" s="283"/>
      <c r="AL2064" s="283"/>
      <c r="AM2064" s="282"/>
      <c r="AN2064" s="282"/>
      <c r="AO2064" s="282"/>
      <c r="AP2064" s="282"/>
      <c r="AQ2064" s="282"/>
      <c r="AR2064" s="282"/>
      <c r="AT2064" s="283"/>
      <c r="AU2064" s="283"/>
      <c r="AV2064" s="283"/>
      <c r="AW2064" s="283"/>
      <c r="AY2064" s="283"/>
      <c r="AZ2064" s="282"/>
      <c r="BA2064" s="283"/>
      <c r="BB2064" s="282"/>
      <c r="BC2064" s="282"/>
      <c r="BD2064" s="282"/>
      <c r="BE2064" s="283"/>
      <c r="BG2064" s="282"/>
      <c r="BH2064" s="282"/>
      <c r="BI2064" s="282"/>
      <c r="BL2064" s="421"/>
      <c r="BM2064" s="424"/>
      <c r="BN2064" s="424"/>
      <c r="BO2064" s="424"/>
      <c r="BP2064" s="424"/>
      <c r="BQ2064" s="421"/>
      <c r="BR2064" s="421"/>
      <c r="BV2064" s="282"/>
      <c r="BW2064" s="283"/>
      <c r="BY2064" s="283"/>
      <c r="BZ2064" s="283"/>
      <c r="CA2064" s="283"/>
      <c r="CB2064" s="282"/>
      <c r="CC2064" s="282"/>
      <c r="CD2064" s="282"/>
      <c r="CE2064" s="282"/>
      <c r="CG2064" s="427"/>
      <c r="CH2064" s="402"/>
      <c r="CI2064" s="424"/>
      <c r="CJ2064" s="282"/>
      <c r="CK2064" s="282"/>
      <c r="CL2064" s="283"/>
      <c r="CM2064" s="283"/>
      <c r="CP2064" s="282"/>
      <c r="DC2064" s="282"/>
      <c r="DD2064" s="282"/>
      <c r="DE2064" s="282"/>
      <c r="DF2064" s="282"/>
      <c r="DG2064" s="282"/>
      <c r="DH2064" s="282"/>
      <c r="DI2064" s="282"/>
      <c r="DJ2064" s="282"/>
      <c r="EF2064" s="495" t="str">
        <f>""&amp;(MID(数据表!AZ2064,1,MIN(FIND({"(";"（"},数据表!AZ2064&amp;"(（",1)-1)))&amp;""</f>
        <v/>
      </c>
      <c r="EG2064" s="495" t="str">
        <f>""&amp;(MID(数据表!AZ2064,1,MIN(FIND({0;1;2;3;4;5;6;7;8;9},数据表!AZ2064&amp;"1234567890",1)-1)))&amp;""</f>
        <v/>
      </c>
    </row>
    <row r="2065" spans="2:137" s="310" customFormat="1" ht="12" customHeight="1">
      <c r="B2065" s="286"/>
      <c r="C2065" s="286"/>
      <c r="D2065" s="286"/>
      <c r="E2065" s="479"/>
      <c r="F2065" s="282"/>
      <c r="G2065" s="283"/>
      <c r="H2065" s="421"/>
      <c r="I2065" s="421"/>
      <c r="J2065" s="283"/>
      <c r="K2065" s="421"/>
      <c r="L2065" s="282"/>
      <c r="N2065" s="282"/>
      <c r="S2065" s="282"/>
      <c r="T2065" s="283"/>
      <c r="U2065" s="283"/>
      <c r="V2065" s="283"/>
      <c r="W2065" s="283"/>
      <c r="X2065" s="283"/>
      <c r="Y2065" s="282"/>
      <c r="Z2065" s="282"/>
      <c r="AA2065" s="283"/>
      <c r="AB2065" s="282"/>
      <c r="AC2065" s="282"/>
      <c r="AD2065" s="282"/>
      <c r="AE2065" s="282"/>
      <c r="AF2065" s="283"/>
      <c r="AG2065" s="402"/>
      <c r="AH2065" s="283"/>
      <c r="AI2065" s="283"/>
      <c r="AJ2065" s="283"/>
      <c r="AK2065" s="283"/>
      <c r="AL2065" s="283"/>
      <c r="AM2065" s="282"/>
      <c r="AN2065" s="282"/>
      <c r="AO2065" s="282"/>
      <c r="AP2065" s="282"/>
      <c r="AQ2065" s="282"/>
      <c r="AR2065" s="282"/>
      <c r="AT2065" s="283"/>
      <c r="AU2065" s="283"/>
      <c r="AV2065" s="283"/>
      <c r="AW2065" s="283"/>
      <c r="AY2065" s="283"/>
      <c r="AZ2065" s="282"/>
      <c r="BA2065" s="283"/>
      <c r="BB2065" s="282"/>
      <c r="BC2065" s="282"/>
      <c r="BD2065" s="282"/>
      <c r="BE2065" s="283"/>
      <c r="BG2065" s="282"/>
      <c r="BH2065" s="282"/>
      <c r="BI2065" s="282"/>
      <c r="BL2065" s="421"/>
      <c r="BM2065" s="424"/>
      <c r="BN2065" s="424"/>
      <c r="BO2065" s="424"/>
      <c r="BP2065" s="424"/>
      <c r="BQ2065" s="421"/>
      <c r="BR2065" s="421"/>
      <c r="BV2065" s="282"/>
      <c r="BW2065" s="283"/>
      <c r="BY2065" s="283"/>
      <c r="BZ2065" s="283"/>
      <c r="CA2065" s="283"/>
      <c r="CB2065" s="282"/>
      <c r="CC2065" s="282"/>
      <c r="CD2065" s="282"/>
      <c r="CE2065" s="282"/>
      <c r="CG2065" s="427"/>
      <c r="CH2065" s="402"/>
      <c r="CI2065" s="424"/>
      <c r="CJ2065" s="282"/>
      <c r="CK2065" s="282"/>
      <c r="CL2065" s="283"/>
      <c r="CM2065" s="283"/>
      <c r="CP2065" s="282"/>
      <c r="DC2065" s="282"/>
      <c r="DD2065" s="282"/>
      <c r="DE2065" s="282"/>
      <c r="DF2065" s="282"/>
      <c r="DG2065" s="282"/>
      <c r="DH2065" s="282"/>
      <c r="DI2065" s="282"/>
      <c r="DJ2065" s="282"/>
      <c r="EF2065" s="495" t="str">
        <f>""&amp;(MID(数据表!AZ2065,1,MIN(FIND({"(";"（"},数据表!AZ2065&amp;"(（",1)-1)))&amp;""</f>
        <v/>
      </c>
      <c r="EG2065" s="495" t="str">
        <f>""&amp;(MID(数据表!AZ2065,1,MIN(FIND({0;1;2;3;4;5;6;7;8;9},数据表!AZ2065&amp;"1234567890",1)-1)))&amp;""</f>
        <v/>
      </c>
    </row>
    <row r="2066" spans="2:137" s="310" customFormat="1" ht="12" customHeight="1">
      <c r="B2066" s="286"/>
      <c r="C2066" s="286"/>
      <c r="D2066" s="286"/>
      <c r="E2066" s="479"/>
      <c r="F2066" s="282"/>
      <c r="G2066" s="283"/>
      <c r="H2066" s="421"/>
      <c r="I2066" s="421"/>
      <c r="J2066" s="283"/>
      <c r="K2066" s="421"/>
      <c r="L2066" s="282"/>
      <c r="N2066" s="282"/>
      <c r="S2066" s="282"/>
      <c r="T2066" s="283"/>
      <c r="U2066" s="283"/>
      <c r="V2066" s="283"/>
      <c r="W2066" s="283"/>
      <c r="X2066" s="283"/>
      <c r="Y2066" s="282"/>
      <c r="Z2066" s="282"/>
      <c r="AA2066" s="283"/>
      <c r="AB2066" s="282"/>
      <c r="AC2066" s="282"/>
      <c r="AD2066" s="282"/>
      <c r="AE2066" s="282"/>
      <c r="AF2066" s="283"/>
      <c r="AG2066" s="402"/>
      <c r="AH2066" s="283"/>
      <c r="AI2066" s="283"/>
      <c r="AJ2066" s="283"/>
      <c r="AK2066" s="283"/>
      <c r="AL2066" s="283"/>
      <c r="AM2066" s="282"/>
      <c r="AN2066" s="282"/>
      <c r="AO2066" s="282"/>
      <c r="AP2066" s="282"/>
      <c r="AQ2066" s="282"/>
      <c r="AR2066" s="282"/>
      <c r="AT2066" s="283"/>
      <c r="AU2066" s="283"/>
      <c r="AV2066" s="283"/>
      <c r="AW2066" s="283"/>
      <c r="AY2066" s="283"/>
      <c r="AZ2066" s="282"/>
      <c r="BA2066" s="283"/>
      <c r="BB2066" s="282"/>
      <c r="BC2066" s="282"/>
      <c r="BD2066" s="282"/>
      <c r="BE2066" s="283"/>
      <c r="BG2066" s="282"/>
      <c r="BH2066" s="282"/>
      <c r="BI2066" s="282"/>
      <c r="BL2066" s="421"/>
      <c r="BM2066" s="424"/>
      <c r="BN2066" s="424"/>
      <c r="BO2066" s="424"/>
      <c r="BP2066" s="424"/>
      <c r="BQ2066" s="421"/>
      <c r="BR2066" s="421"/>
      <c r="BV2066" s="282"/>
      <c r="BW2066" s="283"/>
      <c r="BY2066" s="283"/>
      <c r="BZ2066" s="283"/>
      <c r="CA2066" s="283"/>
      <c r="CB2066" s="282"/>
      <c r="CC2066" s="282"/>
      <c r="CD2066" s="282"/>
      <c r="CE2066" s="282"/>
      <c r="CG2066" s="427"/>
      <c r="CH2066" s="402"/>
      <c r="CI2066" s="424"/>
      <c r="CJ2066" s="282"/>
      <c r="CK2066" s="282"/>
      <c r="CL2066" s="283"/>
      <c r="CM2066" s="283"/>
      <c r="CP2066" s="282"/>
      <c r="DC2066" s="282"/>
      <c r="DD2066" s="282"/>
      <c r="DE2066" s="282"/>
      <c r="DF2066" s="282"/>
      <c r="DG2066" s="282"/>
      <c r="DH2066" s="282"/>
      <c r="DI2066" s="282"/>
      <c r="DJ2066" s="282"/>
      <c r="EF2066" s="495" t="str">
        <f>""&amp;(MID(数据表!AZ2066,1,MIN(FIND({"(";"（"},数据表!AZ2066&amp;"(（",1)-1)))&amp;""</f>
        <v/>
      </c>
      <c r="EG2066" s="495" t="str">
        <f>""&amp;(MID(数据表!AZ2066,1,MIN(FIND({0;1;2;3;4;5;6;7;8;9},数据表!AZ2066&amp;"1234567890",1)-1)))&amp;""</f>
        <v/>
      </c>
    </row>
    <row r="2067" spans="2:137" s="310" customFormat="1" ht="12" customHeight="1">
      <c r="B2067" s="286"/>
      <c r="C2067" s="286"/>
      <c r="D2067" s="286"/>
      <c r="E2067" s="479"/>
      <c r="F2067" s="282"/>
      <c r="G2067" s="283"/>
      <c r="H2067" s="421"/>
      <c r="I2067" s="421"/>
      <c r="J2067" s="283"/>
      <c r="K2067" s="421"/>
      <c r="L2067" s="282"/>
      <c r="N2067" s="282"/>
      <c r="S2067" s="282"/>
      <c r="T2067" s="283"/>
      <c r="U2067" s="283"/>
      <c r="V2067" s="283"/>
      <c r="W2067" s="283"/>
      <c r="X2067" s="283"/>
      <c r="Y2067" s="282"/>
      <c r="Z2067" s="282"/>
      <c r="AA2067" s="283"/>
      <c r="AB2067" s="282"/>
      <c r="AC2067" s="282"/>
      <c r="AD2067" s="282"/>
      <c r="AE2067" s="282"/>
      <c r="AF2067" s="283"/>
      <c r="AG2067" s="402"/>
      <c r="AH2067" s="283"/>
      <c r="AI2067" s="283"/>
      <c r="AJ2067" s="283"/>
      <c r="AK2067" s="283"/>
      <c r="AL2067" s="283"/>
      <c r="AM2067" s="282"/>
      <c r="AN2067" s="282"/>
      <c r="AO2067" s="282"/>
      <c r="AP2067" s="282"/>
      <c r="AQ2067" s="282"/>
      <c r="AR2067" s="282"/>
      <c r="AT2067" s="283"/>
      <c r="AU2067" s="283"/>
      <c r="AV2067" s="283"/>
      <c r="AW2067" s="283"/>
      <c r="AY2067" s="283"/>
      <c r="AZ2067" s="282"/>
      <c r="BA2067" s="283"/>
      <c r="BB2067" s="282"/>
      <c r="BC2067" s="282"/>
      <c r="BD2067" s="282"/>
      <c r="BE2067" s="283"/>
      <c r="BG2067" s="282"/>
      <c r="BH2067" s="282"/>
      <c r="BI2067" s="282"/>
      <c r="BL2067" s="421"/>
      <c r="BM2067" s="424"/>
      <c r="BN2067" s="424"/>
      <c r="BO2067" s="424"/>
      <c r="BP2067" s="424"/>
      <c r="BQ2067" s="421"/>
      <c r="BR2067" s="421"/>
      <c r="BV2067" s="282"/>
      <c r="BW2067" s="283"/>
      <c r="BY2067" s="283"/>
      <c r="BZ2067" s="283"/>
      <c r="CA2067" s="283"/>
      <c r="CB2067" s="282"/>
      <c r="CC2067" s="282"/>
      <c r="CD2067" s="282"/>
      <c r="CE2067" s="282"/>
      <c r="CG2067" s="427"/>
      <c r="CH2067" s="402"/>
      <c r="CI2067" s="424"/>
      <c r="CJ2067" s="282"/>
      <c r="CK2067" s="282"/>
      <c r="CL2067" s="283"/>
      <c r="CM2067" s="283"/>
      <c r="CP2067" s="282"/>
      <c r="DC2067" s="282"/>
      <c r="DD2067" s="282"/>
      <c r="DE2067" s="282"/>
      <c r="DF2067" s="282"/>
      <c r="DG2067" s="282"/>
      <c r="DH2067" s="282"/>
      <c r="DI2067" s="282"/>
      <c r="DJ2067" s="282"/>
      <c r="EF2067" s="495" t="str">
        <f>""&amp;(MID(数据表!AZ2067,1,MIN(FIND({"(";"（"},数据表!AZ2067&amp;"(（",1)-1)))&amp;""</f>
        <v/>
      </c>
      <c r="EG2067" s="495" t="str">
        <f>""&amp;(MID(数据表!AZ2067,1,MIN(FIND({0;1;2;3;4;5;6;7;8;9},数据表!AZ2067&amp;"1234567890",1)-1)))&amp;""</f>
        <v/>
      </c>
    </row>
    <row r="2068" spans="2:137" s="310" customFormat="1" ht="12" customHeight="1">
      <c r="B2068" s="286"/>
      <c r="C2068" s="286"/>
      <c r="D2068" s="286"/>
      <c r="E2068" s="479"/>
      <c r="F2068" s="282"/>
      <c r="G2068" s="283"/>
      <c r="H2068" s="421"/>
      <c r="I2068" s="421"/>
      <c r="J2068" s="283"/>
      <c r="K2068" s="421"/>
      <c r="L2068" s="282"/>
      <c r="N2068" s="282"/>
      <c r="S2068" s="282"/>
      <c r="T2068" s="283"/>
      <c r="U2068" s="283"/>
      <c r="V2068" s="283"/>
      <c r="W2068" s="283"/>
      <c r="X2068" s="283"/>
      <c r="Y2068" s="282"/>
      <c r="Z2068" s="282"/>
      <c r="AA2068" s="283"/>
      <c r="AB2068" s="282"/>
      <c r="AC2068" s="282"/>
      <c r="AD2068" s="282"/>
      <c r="AE2068" s="282"/>
      <c r="AF2068" s="283"/>
      <c r="AG2068" s="402"/>
      <c r="AH2068" s="283"/>
      <c r="AI2068" s="283"/>
      <c r="AJ2068" s="283"/>
      <c r="AK2068" s="283"/>
      <c r="AL2068" s="283"/>
      <c r="AM2068" s="282"/>
      <c r="AN2068" s="282"/>
      <c r="AO2068" s="282"/>
      <c r="AP2068" s="282"/>
      <c r="AQ2068" s="282"/>
      <c r="AR2068" s="282"/>
      <c r="AT2068" s="283"/>
      <c r="AU2068" s="283"/>
      <c r="AV2068" s="283"/>
      <c r="AW2068" s="283"/>
      <c r="AY2068" s="283"/>
      <c r="AZ2068" s="282"/>
      <c r="BA2068" s="283"/>
      <c r="BB2068" s="282"/>
      <c r="BC2068" s="282"/>
      <c r="BD2068" s="282"/>
      <c r="BE2068" s="283"/>
      <c r="BG2068" s="282"/>
      <c r="BH2068" s="282"/>
      <c r="BI2068" s="282"/>
      <c r="BL2068" s="421"/>
      <c r="BM2068" s="424"/>
      <c r="BN2068" s="424"/>
      <c r="BO2068" s="424"/>
      <c r="BP2068" s="424"/>
      <c r="BQ2068" s="421"/>
      <c r="BR2068" s="421"/>
      <c r="BV2068" s="282"/>
      <c r="BW2068" s="283"/>
      <c r="BY2068" s="283"/>
      <c r="BZ2068" s="283"/>
      <c r="CA2068" s="283"/>
      <c r="CB2068" s="282"/>
      <c r="CC2068" s="282"/>
      <c r="CD2068" s="282"/>
      <c r="CE2068" s="282"/>
      <c r="CG2068" s="427"/>
      <c r="CH2068" s="402"/>
      <c r="CI2068" s="424"/>
      <c r="CJ2068" s="282"/>
      <c r="CK2068" s="282"/>
      <c r="CL2068" s="283"/>
      <c r="CM2068" s="283"/>
      <c r="CP2068" s="282"/>
      <c r="DC2068" s="282"/>
      <c r="DD2068" s="282"/>
      <c r="DE2068" s="282"/>
      <c r="DF2068" s="282"/>
      <c r="DG2068" s="282"/>
      <c r="DH2068" s="282"/>
      <c r="DI2068" s="282"/>
      <c r="DJ2068" s="282"/>
      <c r="EF2068" s="495" t="str">
        <f>""&amp;(MID(数据表!AZ2068,1,MIN(FIND({"(";"（"},数据表!AZ2068&amp;"(（",1)-1)))&amp;""</f>
        <v/>
      </c>
      <c r="EG2068" s="495" t="str">
        <f>""&amp;(MID(数据表!AZ2068,1,MIN(FIND({0;1;2;3;4;5;6;7;8;9},数据表!AZ2068&amp;"1234567890",1)-1)))&amp;""</f>
        <v/>
      </c>
    </row>
    <row r="2069" spans="2:137" s="310" customFormat="1" ht="12" customHeight="1">
      <c r="B2069" s="286"/>
      <c r="C2069" s="286"/>
      <c r="D2069" s="286"/>
      <c r="E2069" s="479"/>
      <c r="F2069" s="282"/>
      <c r="G2069" s="283"/>
      <c r="H2069" s="421"/>
      <c r="I2069" s="421"/>
      <c r="J2069" s="283"/>
      <c r="K2069" s="421"/>
      <c r="L2069" s="282"/>
      <c r="N2069" s="282"/>
      <c r="S2069" s="282"/>
      <c r="T2069" s="283"/>
      <c r="U2069" s="283"/>
      <c r="V2069" s="283"/>
      <c r="W2069" s="283"/>
      <c r="X2069" s="283"/>
      <c r="Y2069" s="282"/>
      <c r="Z2069" s="282"/>
      <c r="AA2069" s="283"/>
      <c r="AB2069" s="282"/>
      <c r="AC2069" s="282"/>
      <c r="AD2069" s="282"/>
      <c r="AE2069" s="282"/>
      <c r="AF2069" s="283"/>
      <c r="AG2069" s="402"/>
      <c r="AH2069" s="283"/>
      <c r="AI2069" s="283"/>
      <c r="AJ2069" s="283"/>
      <c r="AK2069" s="283"/>
      <c r="AL2069" s="283"/>
      <c r="AM2069" s="282"/>
      <c r="AN2069" s="282"/>
      <c r="AO2069" s="282"/>
      <c r="AP2069" s="282"/>
      <c r="AQ2069" s="282"/>
      <c r="AR2069" s="282"/>
      <c r="AT2069" s="283"/>
      <c r="AU2069" s="283"/>
      <c r="AV2069" s="283"/>
      <c r="AW2069" s="283"/>
      <c r="AY2069" s="283"/>
      <c r="AZ2069" s="282"/>
      <c r="BA2069" s="283"/>
      <c r="BB2069" s="282"/>
      <c r="BC2069" s="282"/>
      <c r="BD2069" s="282"/>
      <c r="BE2069" s="283"/>
      <c r="BG2069" s="282"/>
      <c r="BH2069" s="282"/>
      <c r="BI2069" s="282"/>
      <c r="BL2069" s="421"/>
      <c r="BM2069" s="424"/>
      <c r="BN2069" s="424"/>
      <c r="BO2069" s="424"/>
      <c r="BP2069" s="424"/>
      <c r="BQ2069" s="421"/>
      <c r="BR2069" s="421"/>
      <c r="BV2069" s="282"/>
      <c r="BW2069" s="283"/>
      <c r="BY2069" s="283"/>
      <c r="BZ2069" s="283"/>
      <c r="CA2069" s="283"/>
      <c r="CB2069" s="282"/>
      <c r="CC2069" s="282"/>
      <c r="CD2069" s="282"/>
      <c r="CE2069" s="282"/>
      <c r="CG2069" s="427"/>
      <c r="CH2069" s="402"/>
      <c r="CI2069" s="424"/>
      <c r="CJ2069" s="282"/>
      <c r="CK2069" s="282"/>
      <c r="CL2069" s="283"/>
      <c r="CM2069" s="283"/>
      <c r="CP2069" s="282"/>
      <c r="DC2069" s="282"/>
      <c r="DD2069" s="282"/>
      <c r="DE2069" s="282"/>
      <c r="DF2069" s="282"/>
      <c r="DG2069" s="282"/>
      <c r="DH2069" s="282"/>
      <c r="DI2069" s="282"/>
      <c r="DJ2069" s="282"/>
      <c r="EF2069" s="495" t="str">
        <f>""&amp;(MID(数据表!AZ2069,1,MIN(FIND({"(";"（"},数据表!AZ2069&amp;"(（",1)-1)))&amp;""</f>
        <v/>
      </c>
      <c r="EG2069" s="495" t="str">
        <f>""&amp;(MID(数据表!AZ2069,1,MIN(FIND({0;1;2;3;4;5;6;7;8;9},数据表!AZ2069&amp;"1234567890",1)-1)))&amp;""</f>
        <v/>
      </c>
    </row>
    <row r="2070" spans="2:137" s="310" customFormat="1" ht="12" customHeight="1">
      <c r="B2070" s="286"/>
      <c r="C2070" s="286"/>
      <c r="D2070" s="286"/>
      <c r="E2070" s="479"/>
      <c r="F2070" s="282"/>
      <c r="G2070" s="283"/>
      <c r="H2070" s="421"/>
      <c r="I2070" s="421"/>
      <c r="J2070" s="283"/>
      <c r="K2070" s="421"/>
      <c r="L2070" s="282"/>
      <c r="N2070" s="282"/>
      <c r="S2070" s="282"/>
      <c r="T2070" s="283"/>
      <c r="U2070" s="283"/>
      <c r="V2070" s="283"/>
      <c r="W2070" s="283"/>
      <c r="X2070" s="283"/>
      <c r="Y2070" s="282"/>
      <c r="Z2070" s="282"/>
      <c r="AA2070" s="283"/>
      <c r="AB2070" s="282"/>
      <c r="AC2070" s="282"/>
      <c r="AD2070" s="282"/>
      <c r="AE2070" s="282"/>
      <c r="AF2070" s="283"/>
      <c r="AG2070" s="402"/>
      <c r="AH2070" s="283"/>
      <c r="AI2070" s="283"/>
      <c r="AJ2070" s="283"/>
      <c r="AK2070" s="283"/>
      <c r="AL2070" s="283"/>
      <c r="AM2070" s="282"/>
      <c r="AN2070" s="282"/>
      <c r="AO2070" s="282"/>
      <c r="AP2070" s="282"/>
      <c r="AQ2070" s="282"/>
      <c r="AR2070" s="282"/>
      <c r="AT2070" s="283"/>
      <c r="AU2070" s="283"/>
      <c r="AV2070" s="283"/>
      <c r="AW2070" s="283"/>
      <c r="AY2070" s="283"/>
      <c r="AZ2070" s="282"/>
      <c r="BA2070" s="283"/>
      <c r="BB2070" s="282"/>
      <c r="BC2070" s="282"/>
      <c r="BD2070" s="282"/>
      <c r="BE2070" s="283"/>
      <c r="BG2070" s="282"/>
      <c r="BH2070" s="282"/>
      <c r="BI2070" s="282"/>
      <c r="BL2070" s="421"/>
      <c r="BM2070" s="424"/>
      <c r="BN2070" s="424"/>
      <c r="BO2070" s="424"/>
      <c r="BP2070" s="424"/>
      <c r="BQ2070" s="421"/>
      <c r="BR2070" s="421"/>
      <c r="BV2070" s="282"/>
      <c r="BW2070" s="283"/>
      <c r="BY2070" s="283"/>
      <c r="BZ2070" s="283"/>
      <c r="CA2070" s="283"/>
      <c r="CB2070" s="282"/>
      <c r="CC2070" s="282"/>
      <c r="CD2070" s="282"/>
      <c r="CE2070" s="282"/>
      <c r="CG2070" s="427"/>
      <c r="CH2070" s="402"/>
      <c r="CI2070" s="424"/>
      <c r="CJ2070" s="282"/>
      <c r="CK2070" s="282"/>
      <c r="CL2070" s="283"/>
      <c r="CM2070" s="283"/>
      <c r="CP2070" s="282"/>
      <c r="DC2070" s="282"/>
      <c r="DD2070" s="282"/>
      <c r="DE2070" s="282"/>
      <c r="DF2070" s="282"/>
      <c r="DG2070" s="282"/>
      <c r="DH2070" s="282"/>
      <c r="DI2070" s="282"/>
      <c r="DJ2070" s="282"/>
      <c r="EF2070" s="495" t="str">
        <f>""&amp;(MID(数据表!AZ2070,1,MIN(FIND({"(";"（"},数据表!AZ2070&amp;"(（",1)-1)))&amp;""</f>
        <v/>
      </c>
      <c r="EG2070" s="495" t="str">
        <f>""&amp;(MID(数据表!AZ2070,1,MIN(FIND({0;1;2;3;4;5;6;7;8;9},数据表!AZ2070&amp;"1234567890",1)-1)))&amp;""</f>
        <v/>
      </c>
    </row>
    <row r="2071" spans="2:137" s="310" customFormat="1" ht="12" customHeight="1">
      <c r="B2071" s="286"/>
      <c r="C2071" s="286"/>
      <c r="D2071" s="286"/>
      <c r="E2071" s="479"/>
      <c r="F2071" s="282"/>
      <c r="G2071" s="283"/>
      <c r="H2071" s="421"/>
      <c r="I2071" s="421"/>
      <c r="J2071" s="283"/>
      <c r="K2071" s="421"/>
      <c r="L2071" s="282"/>
      <c r="N2071" s="282"/>
      <c r="S2071" s="282"/>
      <c r="T2071" s="283"/>
      <c r="U2071" s="283"/>
      <c r="V2071" s="283"/>
      <c r="W2071" s="283"/>
      <c r="X2071" s="283"/>
      <c r="Y2071" s="282"/>
      <c r="Z2071" s="282"/>
      <c r="AA2071" s="283"/>
      <c r="AB2071" s="282"/>
      <c r="AC2071" s="282"/>
      <c r="AD2071" s="282"/>
      <c r="AE2071" s="282"/>
      <c r="AF2071" s="283"/>
      <c r="AG2071" s="402"/>
      <c r="AH2071" s="283"/>
      <c r="AI2071" s="283"/>
      <c r="AJ2071" s="283"/>
      <c r="AK2071" s="283"/>
      <c r="AL2071" s="283"/>
      <c r="AM2071" s="282"/>
      <c r="AN2071" s="282"/>
      <c r="AO2071" s="282"/>
      <c r="AP2071" s="282"/>
      <c r="AQ2071" s="282"/>
      <c r="AR2071" s="282"/>
      <c r="AT2071" s="283"/>
      <c r="AU2071" s="283"/>
      <c r="AV2071" s="283"/>
      <c r="AW2071" s="283"/>
      <c r="AY2071" s="283"/>
      <c r="AZ2071" s="282"/>
      <c r="BA2071" s="283"/>
      <c r="BB2071" s="282"/>
      <c r="BC2071" s="282"/>
      <c r="BD2071" s="282"/>
      <c r="BE2071" s="283"/>
      <c r="BG2071" s="282"/>
      <c r="BH2071" s="282"/>
      <c r="BI2071" s="282"/>
      <c r="BL2071" s="421"/>
      <c r="BM2071" s="424"/>
      <c r="BN2071" s="424"/>
      <c r="BO2071" s="424"/>
      <c r="BP2071" s="424"/>
      <c r="BQ2071" s="421"/>
      <c r="BR2071" s="421"/>
      <c r="BV2071" s="282"/>
      <c r="BW2071" s="283"/>
      <c r="BY2071" s="283"/>
      <c r="BZ2071" s="283"/>
      <c r="CA2071" s="283"/>
      <c r="CB2071" s="282"/>
      <c r="CC2071" s="282"/>
      <c r="CD2071" s="282"/>
      <c r="CE2071" s="282"/>
      <c r="CG2071" s="427"/>
      <c r="CH2071" s="402"/>
      <c r="CI2071" s="424"/>
      <c r="CJ2071" s="282"/>
      <c r="CK2071" s="282"/>
      <c r="CL2071" s="283"/>
      <c r="CM2071" s="283"/>
      <c r="CP2071" s="282"/>
      <c r="DC2071" s="282"/>
      <c r="DD2071" s="282"/>
      <c r="DE2071" s="282"/>
      <c r="DF2071" s="282"/>
      <c r="DG2071" s="282"/>
      <c r="DH2071" s="282"/>
      <c r="DI2071" s="282"/>
      <c r="DJ2071" s="282"/>
      <c r="EF2071" s="495" t="str">
        <f>""&amp;(MID(数据表!AZ2071,1,MIN(FIND({"(";"（"},数据表!AZ2071&amp;"(（",1)-1)))&amp;""</f>
        <v/>
      </c>
      <c r="EG2071" s="495" t="str">
        <f>""&amp;(MID(数据表!AZ2071,1,MIN(FIND({0;1;2;3;4;5;6;7;8;9},数据表!AZ2071&amp;"1234567890",1)-1)))&amp;""</f>
        <v/>
      </c>
    </row>
    <row r="2072" spans="2:137" s="310" customFormat="1" ht="12" customHeight="1">
      <c r="B2072" s="286"/>
      <c r="C2072" s="286"/>
      <c r="D2072" s="286"/>
      <c r="E2072" s="479"/>
      <c r="F2072" s="282"/>
      <c r="G2072" s="283"/>
      <c r="H2072" s="421"/>
      <c r="I2072" s="421"/>
      <c r="J2072" s="283"/>
      <c r="K2072" s="421"/>
      <c r="L2072" s="282"/>
      <c r="N2072" s="282"/>
      <c r="S2072" s="282"/>
      <c r="T2072" s="283"/>
      <c r="U2072" s="283"/>
      <c r="V2072" s="283"/>
      <c r="W2072" s="283"/>
      <c r="X2072" s="283"/>
      <c r="Y2072" s="282"/>
      <c r="Z2072" s="282"/>
      <c r="AA2072" s="283"/>
      <c r="AB2072" s="282"/>
      <c r="AC2072" s="282"/>
      <c r="AD2072" s="282"/>
      <c r="AE2072" s="282"/>
      <c r="AF2072" s="283"/>
      <c r="AG2072" s="402"/>
      <c r="AH2072" s="283"/>
      <c r="AI2072" s="283"/>
      <c r="AJ2072" s="283"/>
      <c r="AK2072" s="283"/>
      <c r="AL2072" s="283"/>
      <c r="AM2072" s="282"/>
      <c r="AN2072" s="282"/>
      <c r="AO2072" s="282"/>
      <c r="AP2072" s="282"/>
      <c r="AQ2072" s="282"/>
      <c r="AR2072" s="282"/>
      <c r="AT2072" s="283"/>
      <c r="AU2072" s="283"/>
      <c r="AV2072" s="283"/>
      <c r="AW2072" s="283"/>
      <c r="AY2072" s="283"/>
      <c r="AZ2072" s="282"/>
      <c r="BA2072" s="283"/>
      <c r="BB2072" s="282"/>
      <c r="BC2072" s="282"/>
      <c r="BD2072" s="282"/>
      <c r="BE2072" s="283"/>
      <c r="BG2072" s="282"/>
      <c r="BH2072" s="282"/>
      <c r="BI2072" s="282"/>
      <c r="BL2072" s="421"/>
      <c r="BM2072" s="424"/>
      <c r="BN2072" s="424"/>
      <c r="BO2072" s="424"/>
      <c r="BP2072" s="424"/>
      <c r="BQ2072" s="421"/>
      <c r="BR2072" s="421"/>
      <c r="BV2072" s="282"/>
      <c r="BW2072" s="283"/>
      <c r="BY2072" s="283"/>
      <c r="BZ2072" s="283"/>
      <c r="CA2072" s="283"/>
      <c r="CB2072" s="282"/>
      <c r="CC2072" s="282"/>
      <c r="CD2072" s="282"/>
      <c r="CE2072" s="282"/>
      <c r="CG2072" s="427"/>
      <c r="CH2072" s="402"/>
      <c r="CI2072" s="424"/>
      <c r="CJ2072" s="282"/>
      <c r="CK2072" s="282"/>
      <c r="CL2072" s="283"/>
      <c r="CM2072" s="283"/>
      <c r="CP2072" s="282"/>
      <c r="DC2072" s="282"/>
      <c r="DD2072" s="282"/>
      <c r="DE2072" s="282"/>
      <c r="DF2072" s="282"/>
      <c r="DG2072" s="282"/>
      <c r="DH2072" s="282"/>
      <c r="DI2072" s="282"/>
      <c r="DJ2072" s="282"/>
      <c r="EF2072" s="495" t="str">
        <f>""&amp;(MID(数据表!AZ2072,1,MIN(FIND({"(";"（"},数据表!AZ2072&amp;"(（",1)-1)))&amp;""</f>
        <v/>
      </c>
      <c r="EG2072" s="495" t="str">
        <f>""&amp;(MID(数据表!AZ2072,1,MIN(FIND({0;1;2;3;4;5;6;7;8;9},数据表!AZ2072&amp;"1234567890",1)-1)))&amp;""</f>
        <v/>
      </c>
    </row>
    <row r="2073" spans="2:137" s="310" customFormat="1" ht="12" customHeight="1">
      <c r="B2073" s="286"/>
      <c r="C2073" s="286"/>
      <c r="D2073" s="286"/>
      <c r="E2073" s="479"/>
      <c r="F2073" s="282"/>
      <c r="G2073" s="283"/>
      <c r="H2073" s="421"/>
      <c r="I2073" s="421"/>
      <c r="J2073" s="283"/>
      <c r="K2073" s="421"/>
      <c r="L2073" s="282"/>
      <c r="N2073" s="282"/>
      <c r="S2073" s="282"/>
      <c r="T2073" s="283"/>
      <c r="U2073" s="283"/>
      <c r="V2073" s="283"/>
      <c r="W2073" s="283"/>
      <c r="X2073" s="283"/>
      <c r="Y2073" s="282"/>
      <c r="Z2073" s="282"/>
      <c r="AA2073" s="283"/>
      <c r="AB2073" s="282"/>
      <c r="AC2073" s="282"/>
      <c r="AD2073" s="282"/>
      <c r="AE2073" s="282"/>
      <c r="AF2073" s="283"/>
      <c r="AG2073" s="402"/>
      <c r="AH2073" s="283"/>
      <c r="AI2073" s="283"/>
      <c r="AJ2073" s="283"/>
      <c r="AK2073" s="283"/>
      <c r="AL2073" s="283"/>
      <c r="AM2073" s="282"/>
      <c r="AN2073" s="282"/>
      <c r="AO2073" s="282"/>
      <c r="AP2073" s="282"/>
      <c r="AQ2073" s="282"/>
      <c r="AR2073" s="282"/>
      <c r="AT2073" s="283"/>
      <c r="AU2073" s="283"/>
      <c r="AV2073" s="283"/>
      <c r="AW2073" s="283"/>
      <c r="AY2073" s="283"/>
      <c r="AZ2073" s="282"/>
      <c r="BA2073" s="283"/>
      <c r="BB2073" s="282"/>
      <c r="BC2073" s="282"/>
      <c r="BD2073" s="282"/>
      <c r="BE2073" s="283"/>
      <c r="BG2073" s="282"/>
      <c r="BH2073" s="282"/>
      <c r="BI2073" s="282"/>
      <c r="BL2073" s="421"/>
      <c r="BM2073" s="424"/>
      <c r="BN2073" s="424"/>
      <c r="BO2073" s="424"/>
      <c r="BP2073" s="424"/>
      <c r="BQ2073" s="421"/>
      <c r="BR2073" s="421"/>
      <c r="BV2073" s="282"/>
      <c r="BW2073" s="283"/>
      <c r="BY2073" s="283"/>
      <c r="BZ2073" s="283"/>
      <c r="CA2073" s="283"/>
      <c r="CB2073" s="282"/>
      <c r="CC2073" s="282"/>
      <c r="CD2073" s="282"/>
      <c r="CE2073" s="282"/>
      <c r="CG2073" s="427"/>
      <c r="CH2073" s="402"/>
      <c r="CI2073" s="424"/>
      <c r="CJ2073" s="282"/>
      <c r="CK2073" s="282"/>
      <c r="CL2073" s="283"/>
      <c r="CM2073" s="283"/>
      <c r="CP2073" s="282"/>
      <c r="DC2073" s="282"/>
      <c r="DD2073" s="282"/>
      <c r="DE2073" s="282"/>
      <c r="DF2073" s="282"/>
      <c r="DG2073" s="282"/>
      <c r="DH2073" s="282"/>
      <c r="DI2073" s="282"/>
      <c r="DJ2073" s="282"/>
      <c r="EF2073" s="495" t="str">
        <f>""&amp;(MID(数据表!AZ2073,1,MIN(FIND({"(";"（"},数据表!AZ2073&amp;"(（",1)-1)))&amp;""</f>
        <v/>
      </c>
      <c r="EG2073" s="495" t="str">
        <f>""&amp;(MID(数据表!AZ2073,1,MIN(FIND({0;1;2;3;4;5;6;7;8;9},数据表!AZ2073&amp;"1234567890",1)-1)))&amp;""</f>
        <v/>
      </c>
    </row>
    <row r="2074" spans="2:137" s="310" customFormat="1" ht="12" customHeight="1">
      <c r="B2074" s="286"/>
      <c r="C2074" s="286"/>
      <c r="D2074" s="286"/>
      <c r="E2074" s="479"/>
      <c r="F2074" s="282"/>
      <c r="G2074" s="283"/>
      <c r="H2074" s="421"/>
      <c r="I2074" s="421"/>
      <c r="J2074" s="283"/>
      <c r="K2074" s="421"/>
      <c r="L2074" s="282"/>
      <c r="N2074" s="282"/>
      <c r="S2074" s="282"/>
      <c r="T2074" s="283"/>
      <c r="U2074" s="283"/>
      <c r="V2074" s="283"/>
      <c r="W2074" s="283"/>
      <c r="X2074" s="283"/>
      <c r="Y2074" s="282"/>
      <c r="Z2074" s="282"/>
      <c r="AA2074" s="283"/>
      <c r="AB2074" s="282"/>
      <c r="AC2074" s="282"/>
      <c r="AD2074" s="282"/>
      <c r="AE2074" s="282"/>
      <c r="AF2074" s="283"/>
      <c r="AG2074" s="402"/>
      <c r="AH2074" s="283"/>
      <c r="AI2074" s="283"/>
      <c r="AJ2074" s="283"/>
      <c r="AK2074" s="283"/>
      <c r="AL2074" s="283"/>
      <c r="AM2074" s="282"/>
      <c r="AN2074" s="282"/>
      <c r="AO2074" s="282"/>
      <c r="AP2074" s="282"/>
      <c r="AQ2074" s="282"/>
      <c r="AR2074" s="282"/>
      <c r="AT2074" s="283"/>
      <c r="AU2074" s="283"/>
      <c r="AV2074" s="283"/>
      <c r="AW2074" s="283"/>
      <c r="AY2074" s="283"/>
      <c r="AZ2074" s="282"/>
      <c r="BA2074" s="283"/>
      <c r="BB2074" s="282"/>
      <c r="BC2074" s="282"/>
      <c r="BD2074" s="282"/>
      <c r="BE2074" s="283"/>
      <c r="BG2074" s="282"/>
      <c r="BH2074" s="282"/>
      <c r="BI2074" s="282"/>
      <c r="BL2074" s="421"/>
      <c r="BM2074" s="424"/>
      <c r="BN2074" s="424"/>
      <c r="BO2074" s="424"/>
      <c r="BP2074" s="424"/>
      <c r="BQ2074" s="421"/>
      <c r="BR2074" s="421"/>
      <c r="BV2074" s="282"/>
      <c r="BW2074" s="283"/>
      <c r="BY2074" s="283"/>
      <c r="BZ2074" s="283"/>
      <c r="CA2074" s="283"/>
      <c r="CB2074" s="282"/>
      <c r="CC2074" s="282"/>
      <c r="CD2074" s="282"/>
      <c r="CE2074" s="282"/>
      <c r="CG2074" s="427"/>
      <c r="CH2074" s="402"/>
      <c r="CI2074" s="424"/>
      <c r="CJ2074" s="282"/>
      <c r="CK2074" s="282"/>
      <c r="CL2074" s="283"/>
      <c r="CM2074" s="283"/>
      <c r="CP2074" s="282"/>
      <c r="DC2074" s="282"/>
      <c r="DD2074" s="282"/>
      <c r="DE2074" s="282"/>
      <c r="DF2074" s="282"/>
      <c r="DG2074" s="282"/>
      <c r="DH2074" s="282"/>
      <c r="DI2074" s="282"/>
      <c r="DJ2074" s="282"/>
      <c r="EF2074" s="495" t="str">
        <f>""&amp;(MID(数据表!AZ2074,1,MIN(FIND({"(";"（"},数据表!AZ2074&amp;"(（",1)-1)))&amp;""</f>
        <v/>
      </c>
      <c r="EG2074" s="495" t="str">
        <f>""&amp;(MID(数据表!AZ2074,1,MIN(FIND({0;1;2;3;4;5;6;7;8;9},数据表!AZ2074&amp;"1234567890",1)-1)))&amp;""</f>
        <v/>
      </c>
    </row>
    <row r="2075" spans="2:137" s="310" customFormat="1" ht="12" customHeight="1">
      <c r="B2075" s="286"/>
      <c r="C2075" s="286"/>
      <c r="D2075" s="286"/>
      <c r="E2075" s="479"/>
      <c r="F2075" s="282"/>
      <c r="G2075" s="283"/>
      <c r="H2075" s="421"/>
      <c r="I2075" s="421"/>
      <c r="J2075" s="283"/>
      <c r="K2075" s="421"/>
      <c r="L2075" s="282"/>
      <c r="N2075" s="282"/>
      <c r="S2075" s="282"/>
      <c r="T2075" s="283"/>
      <c r="U2075" s="283"/>
      <c r="V2075" s="283"/>
      <c r="W2075" s="283"/>
      <c r="X2075" s="283"/>
      <c r="Y2075" s="282"/>
      <c r="Z2075" s="282"/>
      <c r="AA2075" s="283"/>
      <c r="AB2075" s="282"/>
      <c r="AC2075" s="282"/>
      <c r="AD2075" s="282"/>
      <c r="AE2075" s="282"/>
      <c r="AF2075" s="283"/>
      <c r="AG2075" s="402"/>
      <c r="AH2075" s="283"/>
      <c r="AI2075" s="283"/>
      <c r="AJ2075" s="283"/>
      <c r="AK2075" s="283"/>
      <c r="AL2075" s="283"/>
      <c r="AM2075" s="282"/>
      <c r="AN2075" s="282"/>
      <c r="AO2075" s="282"/>
      <c r="AP2075" s="282"/>
      <c r="AQ2075" s="282"/>
      <c r="AR2075" s="282"/>
      <c r="AT2075" s="283"/>
      <c r="AU2075" s="283"/>
      <c r="AV2075" s="283"/>
      <c r="AW2075" s="283"/>
      <c r="AY2075" s="283"/>
      <c r="AZ2075" s="282"/>
      <c r="BA2075" s="283"/>
      <c r="BB2075" s="282"/>
      <c r="BC2075" s="282"/>
      <c r="BD2075" s="282"/>
      <c r="BE2075" s="283"/>
      <c r="BG2075" s="282"/>
      <c r="BH2075" s="282"/>
      <c r="BI2075" s="282"/>
      <c r="BL2075" s="421"/>
      <c r="BM2075" s="424"/>
      <c r="BN2075" s="424"/>
      <c r="BO2075" s="424"/>
      <c r="BP2075" s="424"/>
      <c r="BQ2075" s="421"/>
      <c r="BR2075" s="421"/>
      <c r="BV2075" s="282"/>
      <c r="BW2075" s="283"/>
      <c r="BY2075" s="283"/>
      <c r="BZ2075" s="283"/>
      <c r="CA2075" s="283"/>
      <c r="CB2075" s="282"/>
      <c r="CC2075" s="282"/>
      <c r="CD2075" s="282"/>
      <c r="CE2075" s="282"/>
      <c r="CG2075" s="427"/>
      <c r="CH2075" s="402"/>
      <c r="CI2075" s="424"/>
      <c r="CJ2075" s="282"/>
      <c r="CK2075" s="282"/>
      <c r="CL2075" s="283"/>
      <c r="CM2075" s="283"/>
      <c r="CP2075" s="282"/>
      <c r="DC2075" s="282"/>
      <c r="DD2075" s="282"/>
      <c r="DE2075" s="282"/>
      <c r="DF2075" s="282"/>
      <c r="DG2075" s="282"/>
      <c r="DH2075" s="282"/>
      <c r="DI2075" s="282"/>
      <c r="DJ2075" s="282"/>
      <c r="EF2075" s="495" t="str">
        <f>""&amp;(MID(数据表!AZ2075,1,MIN(FIND({"(";"（"},数据表!AZ2075&amp;"(（",1)-1)))&amp;""</f>
        <v/>
      </c>
      <c r="EG2075" s="495" t="str">
        <f>""&amp;(MID(数据表!AZ2075,1,MIN(FIND({0;1;2;3;4;5;6;7;8;9},数据表!AZ2075&amp;"1234567890",1)-1)))&amp;""</f>
        <v/>
      </c>
    </row>
    <row r="2076" spans="2:137" s="310" customFormat="1" ht="12" customHeight="1">
      <c r="B2076" s="286"/>
      <c r="C2076" s="286"/>
      <c r="D2076" s="286"/>
      <c r="E2076" s="479"/>
      <c r="F2076" s="282"/>
      <c r="G2076" s="283"/>
      <c r="H2076" s="421"/>
      <c r="I2076" s="421"/>
      <c r="J2076" s="283"/>
      <c r="K2076" s="421"/>
      <c r="L2076" s="282"/>
      <c r="N2076" s="282"/>
      <c r="S2076" s="282"/>
      <c r="T2076" s="283"/>
      <c r="U2076" s="283"/>
      <c r="V2076" s="283"/>
      <c r="W2076" s="283"/>
      <c r="X2076" s="283"/>
      <c r="Y2076" s="282"/>
      <c r="Z2076" s="282"/>
      <c r="AA2076" s="283"/>
      <c r="AB2076" s="282"/>
      <c r="AC2076" s="282"/>
      <c r="AD2076" s="282"/>
      <c r="AE2076" s="282"/>
      <c r="AF2076" s="283"/>
      <c r="AG2076" s="402"/>
      <c r="AH2076" s="283"/>
      <c r="AI2076" s="283"/>
      <c r="AJ2076" s="283"/>
      <c r="AK2076" s="283"/>
      <c r="AL2076" s="283"/>
      <c r="AM2076" s="282"/>
      <c r="AN2076" s="282"/>
      <c r="AO2076" s="282"/>
      <c r="AP2076" s="282"/>
      <c r="AQ2076" s="282"/>
      <c r="AR2076" s="282"/>
      <c r="AT2076" s="283"/>
      <c r="AU2076" s="283"/>
      <c r="AV2076" s="283"/>
      <c r="AW2076" s="283"/>
      <c r="AY2076" s="283"/>
      <c r="AZ2076" s="282"/>
      <c r="BA2076" s="283"/>
      <c r="BB2076" s="282"/>
      <c r="BC2076" s="282"/>
      <c r="BD2076" s="282"/>
      <c r="BE2076" s="283"/>
      <c r="BG2076" s="282"/>
      <c r="BH2076" s="282"/>
      <c r="BI2076" s="282"/>
      <c r="BL2076" s="421"/>
      <c r="BM2076" s="424"/>
      <c r="BN2076" s="424"/>
      <c r="BO2076" s="424"/>
      <c r="BP2076" s="424"/>
      <c r="BQ2076" s="421"/>
      <c r="BR2076" s="421"/>
      <c r="BV2076" s="282"/>
      <c r="BW2076" s="283"/>
      <c r="BY2076" s="283"/>
      <c r="BZ2076" s="283"/>
      <c r="CA2076" s="283"/>
      <c r="CB2076" s="282"/>
      <c r="CC2076" s="282"/>
      <c r="CD2076" s="282"/>
      <c r="CE2076" s="282"/>
      <c r="CG2076" s="427"/>
      <c r="CH2076" s="402"/>
      <c r="CI2076" s="424"/>
      <c r="CJ2076" s="282"/>
      <c r="CK2076" s="282"/>
      <c r="CL2076" s="283"/>
      <c r="CM2076" s="283"/>
      <c r="CP2076" s="282"/>
      <c r="DC2076" s="282"/>
      <c r="DD2076" s="282"/>
      <c r="DE2076" s="282"/>
      <c r="DF2076" s="282"/>
      <c r="DG2076" s="282"/>
      <c r="DH2076" s="282"/>
      <c r="DI2076" s="282"/>
      <c r="DJ2076" s="282"/>
      <c r="EF2076" s="495" t="str">
        <f>""&amp;(MID(数据表!AZ2076,1,MIN(FIND({"(";"（"},数据表!AZ2076&amp;"(（",1)-1)))&amp;""</f>
        <v/>
      </c>
      <c r="EG2076" s="495" t="str">
        <f>""&amp;(MID(数据表!AZ2076,1,MIN(FIND({0;1;2;3;4;5;6;7;8;9},数据表!AZ2076&amp;"1234567890",1)-1)))&amp;""</f>
        <v/>
      </c>
    </row>
    <row r="2077" spans="2:137" s="310" customFormat="1" ht="12" customHeight="1">
      <c r="B2077" s="286"/>
      <c r="C2077" s="286"/>
      <c r="D2077" s="286"/>
      <c r="E2077" s="479"/>
      <c r="F2077" s="282"/>
      <c r="G2077" s="283"/>
      <c r="H2077" s="421"/>
      <c r="I2077" s="421"/>
      <c r="J2077" s="283"/>
      <c r="K2077" s="421"/>
      <c r="L2077" s="282"/>
      <c r="N2077" s="282"/>
      <c r="S2077" s="282"/>
      <c r="T2077" s="283"/>
      <c r="U2077" s="283"/>
      <c r="V2077" s="283"/>
      <c r="W2077" s="283"/>
      <c r="X2077" s="283"/>
      <c r="Y2077" s="282"/>
      <c r="Z2077" s="282"/>
      <c r="AA2077" s="283"/>
      <c r="AB2077" s="282"/>
      <c r="AC2077" s="282"/>
      <c r="AD2077" s="282"/>
      <c r="AE2077" s="282"/>
      <c r="AF2077" s="283"/>
      <c r="AG2077" s="402"/>
      <c r="AH2077" s="283"/>
      <c r="AI2077" s="283"/>
      <c r="AJ2077" s="283"/>
      <c r="AK2077" s="283"/>
      <c r="AL2077" s="283"/>
      <c r="AM2077" s="282"/>
      <c r="AN2077" s="282"/>
      <c r="AO2077" s="282"/>
      <c r="AP2077" s="282"/>
      <c r="AQ2077" s="282"/>
      <c r="AR2077" s="282"/>
      <c r="AT2077" s="283"/>
      <c r="AU2077" s="283"/>
      <c r="AV2077" s="283"/>
      <c r="AW2077" s="283"/>
      <c r="AY2077" s="283"/>
      <c r="AZ2077" s="282"/>
      <c r="BA2077" s="283"/>
      <c r="BB2077" s="282"/>
      <c r="BC2077" s="282"/>
      <c r="BD2077" s="282"/>
      <c r="BE2077" s="283"/>
      <c r="BG2077" s="282"/>
      <c r="BH2077" s="282"/>
      <c r="BI2077" s="282"/>
      <c r="BL2077" s="421"/>
      <c r="BM2077" s="424"/>
      <c r="BN2077" s="424"/>
      <c r="BO2077" s="424"/>
      <c r="BP2077" s="424"/>
      <c r="BQ2077" s="421"/>
      <c r="BR2077" s="421"/>
      <c r="BV2077" s="282"/>
      <c r="BW2077" s="283"/>
      <c r="BY2077" s="283"/>
      <c r="BZ2077" s="283"/>
      <c r="CA2077" s="283"/>
      <c r="CB2077" s="282"/>
      <c r="CC2077" s="282"/>
      <c r="CD2077" s="282"/>
      <c r="CE2077" s="282"/>
      <c r="CG2077" s="427"/>
      <c r="CH2077" s="402"/>
      <c r="CI2077" s="424"/>
      <c r="CJ2077" s="282"/>
      <c r="CK2077" s="282"/>
      <c r="CL2077" s="283"/>
      <c r="CM2077" s="283"/>
      <c r="CP2077" s="282"/>
      <c r="DC2077" s="282"/>
      <c r="DD2077" s="282"/>
      <c r="DE2077" s="282"/>
      <c r="DF2077" s="282"/>
      <c r="DG2077" s="282"/>
      <c r="DH2077" s="282"/>
      <c r="DI2077" s="282"/>
      <c r="DJ2077" s="282"/>
      <c r="EF2077" s="495" t="str">
        <f>""&amp;(MID(数据表!AZ2077,1,MIN(FIND({"(";"（"},数据表!AZ2077&amp;"(（",1)-1)))&amp;""</f>
        <v/>
      </c>
      <c r="EG2077" s="495" t="str">
        <f>""&amp;(MID(数据表!AZ2077,1,MIN(FIND({0;1;2;3;4;5;6;7;8;9},数据表!AZ2077&amp;"1234567890",1)-1)))&amp;""</f>
        <v/>
      </c>
    </row>
    <row r="2078" spans="2:137" s="310" customFormat="1" ht="12" customHeight="1">
      <c r="B2078" s="286"/>
      <c r="C2078" s="286"/>
      <c r="D2078" s="286"/>
      <c r="E2078" s="479"/>
      <c r="F2078" s="282"/>
      <c r="G2078" s="283"/>
      <c r="H2078" s="421"/>
      <c r="I2078" s="421"/>
      <c r="J2078" s="283"/>
      <c r="K2078" s="421"/>
      <c r="L2078" s="282"/>
      <c r="N2078" s="282"/>
      <c r="S2078" s="282"/>
      <c r="T2078" s="283"/>
      <c r="U2078" s="283"/>
      <c r="V2078" s="283"/>
      <c r="W2078" s="283"/>
      <c r="X2078" s="283"/>
      <c r="Y2078" s="282"/>
      <c r="Z2078" s="282"/>
      <c r="AA2078" s="283"/>
      <c r="AB2078" s="282"/>
      <c r="AC2078" s="282"/>
      <c r="AD2078" s="282"/>
      <c r="AE2078" s="282"/>
      <c r="AF2078" s="283"/>
      <c r="AG2078" s="402"/>
      <c r="AH2078" s="283"/>
      <c r="AI2078" s="283"/>
      <c r="AJ2078" s="283"/>
      <c r="AK2078" s="283"/>
      <c r="AL2078" s="283"/>
      <c r="AM2078" s="282"/>
      <c r="AN2078" s="282"/>
      <c r="AO2078" s="282"/>
      <c r="AP2078" s="282"/>
      <c r="AQ2078" s="282"/>
      <c r="AR2078" s="282"/>
      <c r="AT2078" s="283"/>
      <c r="AU2078" s="283"/>
      <c r="AV2078" s="283"/>
      <c r="AW2078" s="283"/>
      <c r="AY2078" s="283"/>
      <c r="AZ2078" s="282"/>
      <c r="BA2078" s="283"/>
      <c r="BB2078" s="282"/>
      <c r="BC2078" s="282"/>
      <c r="BD2078" s="282"/>
      <c r="BE2078" s="283"/>
      <c r="BG2078" s="282"/>
      <c r="BH2078" s="282"/>
      <c r="BI2078" s="282"/>
      <c r="BL2078" s="421"/>
      <c r="BM2078" s="424"/>
      <c r="BN2078" s="424"/>
      <c r="BO2078" s="424"/>
      <c r="BP2078" s="424"/>
      <c r="BQ2078" s="421"/>
      <c r="BR2078" s="421"/>
      <c r="BV2078" s="282"/>
      <c r="BW2078" s="283"/>
      <c r="BY2078" s="283"/>
      <c r="BZ2078" s="283"/>
      <c r="CA2078" s="283"/>
      <c r="CB2078" s="282"/>
      <c r="CC2078" s="282"/>
      <c r="CD2078" s="282"/>
      <c r="CE2078" s="282"/>
      <c r="CG2078" s="427"/>
      <c r="CH2078" s="402"/>
      <c r="CI2078" s="424"/>
      <c r="CJ2078" s="282"/>
      <c r="CK2078" s="282"/>
      <c r="CL2078" s="283"/>
      <c r="CM2078" s="283"/>
      <c r="CP2078" s="282"/>
      <c r="DC2078" s="282"/>
      <c r="DD2078" s="282"/>
      <c r="DE2078" s="282"/>
      <c r="DF2078" s="282"/>
      <c r="DG2078" s="282"/>
      <c r="DH2078" s="282"/>
      <c r="DI2078" s="282"/>
      <c r="DJ2078" s="282"/>
      <c r="EF2078" s="495" t="str">
        <f>""&amp;(MID(数据表!AZ2078,1,MIN(FIND({"(";"（"},数据表!AZ2078&amp;"(（",1)-1)))&amp;""</f>
        <v/>
      </c>
      <c r="EG2078" s="495" t="str">
        <f>""&amp;(MID(数据表!AZ2078,1,MIN(FIND({0;1;2;3;4;5;6;7;8;9},数据表!AZ2078&amp;"1234567890",1)-1)))&amp;""</f>
        <v/>
      </c>
    </row>
    <row r="2079" spans="2:137" s="310" customFormat="1" ht="12" customHeight="1">
      <c r="B2079" s="286"/>
      <c r="C2079" s="286"/>
      <c r="D2079" s="286"/>
      <c r="E2079" s="479"/>
      <c r="F2079" s="282"/>
      <c r="G2079" s="283"/>
      <c r="H2079" s="421"/>
      <c r="I2079" s="421"/>
      <c r="J2079" s="283"/>
      <c r="K2079" s="421"/>
      <c r="L2079" s="282"/>
      <c r="N2079" s="282"/>
      <c r="S2079" s="282"/>
      <c r="T2079" s="283"/>
      <c r="U2079" s="283"/>
      <c r="V2079" s="283"/>
      <c r="W2079" s="283"/>
      <c r="X2079" s="283"/>
      <c r="Y2079" s="282"/>
      <c r="Z2079" s="282"/>
      <c r="AA2079" s="283"/>
      <c r="AB2079" s="282"/>
      <c r="AC2079" s="282"/>
      <c r="AD2079" s="282"/>
      <c r="AE2079" s="282"/>
      <c r="AF2079" s="283"/>
      <c r="AG2079" s="402"/>
      <c r="AH2079" s="283"/>
      <c r="AI2079" s="283"/>
      <c r="AJ2079" s="283"/>
      <c r="AK2079" s="283"/>
      <c r="AL2079" s="283"/>
      <c r="AM2079" s="282"/>
      <c r="AN2079" s="282"/>
      <c r="AO2079" s="282"/>
      <c r="AP2079" s="282"/>
      <c r="AQ2079" s="282"/>
      <c r="AR2079" s="282"/>
      <c r="AT2079" s="283"/>
      <c r="AU2079" s="283"/>
      <c r="AV2079" s="283"/>
      <c r="AW2079" s="283"/>
      <c r="AY2079" s="283"/>
      <c r="AZ2079" s="282"/>
      <c r="BA2079" s="283"/>
      <c r="BB2079" s="282"/>
      <c r="BC2079" s="282"/>
      <c r="BD2079" s="282"/>
      <c r="BE2079" s="283"/>
      <c r="BG2079" s="282"/>
      <c r="BH2079" s="282"/>
      <c r="BI2079" s="282"/>
      <c r="BL2079" s="421"/>
      <c r="BM2079" s="424"/>
      <c r="BN2079" s="424"/>
      <c r="BO2079" s="424"/>
      <c r="BP2079" s="424"/>
      <c r="BQ2079" s="421"/>
      <c r="BR2079" s="421"/>
      <c r="BV2079" s="282"/>
      <c r="BW2079" s="283"/>
      <c r="BY2079" s="283"/>
      <c r="BZ2079" s="283"/>
      <c r="CA2079" s="283"/>
      <c r="CB2079" s="282"/>
      <c r="CC2079" s="282"/>
      <c r="CD2079" s="282"/>
      <c r="CE2079" s="282"/>
      <c r="CG2079" s="427"/>
      <c r="CH2079" s="402"/>
      <c r="CI2079" s="424"/>
      <c r="CJ2079" s="282"/>
      <c r="CK2079" s="282"/>
      <c r="CL2079" s="283"/>
      <c r="CM2079" s="283"/>
      <c r="CP2079" s="282"/>
      <c r="DC2079" s="282"/>
      <c r="DD2079" s="282"/>
      <c r="DE2079" s="282"/>
      <c r="DF2079" s="282"/>
      <c r="DG2079" s="282"/>
      <c r="DH2079" s="282"/>
      <c r="DI2079" s="282"/>
      <c r="DJ2079" s="282"/>
      <c r="EF2079" s="495" t="str">
        <f>""&amp;(MID(数据表!AZ2079,1,MIN(FIND({"(";"（"},数据表!AZ2079&amp;"(（",1)-1)))&amp;""</f>
        <v/>
      </c>
      <c r="EG2079" s="495" t="str">
        <f>""&amp;(MID(数据表!AZ2079,1,MIN(FIND({0;1;2;3;4;5;6;7;8;9},数据表!AZ2079&amp;"1234567890",1)-1)))&amp;""</f>
        <v/>
      </c>
    </row>
    <row r="2080" spans="2:137" s="310" customFormat="1" ht="12" customHeight="1">
      <c r="B2080" s="286"/>
      <c r="C2080" s="286"/>
      <c r="D2080" s="286"/>
      <c r="E2080" s="479"/>
      <c r="F2080" s="282"/>
      <c r="G2080" s="283"/>
      <c r="H2080" s="421"/>
      <c r="I2080" s="421"/>
      <c r="J2080" s="283"/>
      <c r="K2080" s="421"/>
      <c r="L2080" s="282"/>
      <c r="N2080" s="282"/>
      <c r="S2080" s="282"/>
      <c r="T2080" s="283"/>
      <c r="U2080" s="283"/>
      <c r="V2080" s="283"/>
      <c r="W2080" s="283"/>
      <c r="X2080" s="283"/>
      <c r="Y2080" s="282"/>
      <c r="Z2080" s="282"/>
      <c r="AA2080" s="283"/>
      <c r="AB2080" s="282"/>
      <c r="AC2080" s="282"/>
      <c r="AD2080" s="282"/>
      <c r="AE2080" s="282"/>
      <c r="AF2080" s="283"/>
      <c r="AG2080" s="402"/>
      <c r="AH2080" s="283"/>
      <c r="AI2080" s="283"/>
      <c r="AJ2080" s="283"/>
      <c r="AK2080" s="283"/>
      <c r="AL2080" s="283"/>
      <c r="AM2080" s="282"/>
      <c r="AN2080" s="282"/>
      <c r="AO2080" s="282"/>
      <c r="AP2080" s="282"/>
      <c r="AQ2080" s="282"/>
      <c r="AR2080" s="282"/>
      <c r="AT2080" s="283"/>
      <c r="AU2080" s="283"/>
      <c r="AV2080" s="283"/>
      <c r="AW2080" s="283"/>
      <c r="AY2080" s="283"/>
      <c r="AZ2080" s="282"/>
      <c r="BA2080" s="283"/>
      <c r="BB2080" s="282"/>
      <c r="BC2080" s="282"/>
      <c r="BD2080" s="282"/>
      <c r="BE2080" s="283"/>
      <c r="BG2080" s="282"/>
      <c r="BH2080" s="282"/>
      <c r="BI2080" s="282"/>
      <c r="BL2080" s="421"/>
      <c r="BM2080" s="424"/>
      <c r="BN2080" s="424"/>
      <c r="BO2080" s="424"/>
      <c r="BP2080" s="424"/>
      <c r="BQ2080" s="421"/>
      <c r="BR2080" s="421"/>
      <c r="BV2080" s="282"/>
      <c r="BW2080" s="283"/>
      <c r="BY2080" s="283"/>
      <c r="BZ2080" s="283"/>
      <c r="CA2080" s="283"/>
      <c r="CB2080" s="282"/>
      <c r="CC2080" s="282"/>
      <c r="CD2080" s="282"/>
      <c r="CE2080" s="282"/>
      <c r="CG2080" s="427"/>
      <c r="CH2080" s="402"/>
      <c r="CI2080" s="424"/>
      <c r="CJ2080" s="282"/>
      <c r="CK2080" s="282"/>
      <c r="CL2080" s="283"/>
      <c r="CM2080" s="283"/>
      <c r="CP2080" s="282"/>
      <c r="DC2080" s="282"/>
      <c r="DD2080" s="282"/>
      <c r="DE2080" s="282"/>
      <c r="DF2080" s="282"/>
      <c r="DG2080" s="282"/>
      <c r="DH2080" s="282"/>
      <c r="DI2080" s="282"/>
      <c r="DJ2080" s="282"/>
      <c r="EF2080" s="495" t="str">
        <f>""&amp;(MID(数据表!AZ2080,1,MIN(FIND({"(";"（"},数据表!AZ2080&amp;"(（",1)-1)))&amp;""</f>
        <v/>
      </c>
      <c r="EG2080" s="495" t="str">
        <f>""&amp;(MID(数据表!AZ2080,1,MIN(FIND({0;1;2;3;4;5;6;7;8;9},数据表!AZ2080&amp;"1234567890",1)-1)))&amp;""</f>
        <v/>
      </c>
    </row>
    <row r="2081" spans="2:137" s="310" customFormat="1" ht="12" customHeight="1">
      <c r="B2081" s="286"/>
      <c r="C2081" s="286"/>
      <c r="D2081" s="286"/>
      <c r="E2081" s="479"/>
      <c r="F2081" s="282"/>
      <c r="G2081" s="283"/>
      <c r="H2081" s="421"/>
      <c r="I2081" s="421"/>
      <c r="J2081" s="283"/>
      <c r="K2081" s="421"/>
      <c r="L2081" s="282"/>
      <c r="N2081" s="282"/>
      <c r="S2081" s="282"/>
      <c r="T2081" s="283"/>
      <c r="U2081" s="283"/>
      <c r="V2081" s="283"/>
      <c r="W2081" s="283"/>
      <c r="X2081" s="283"/>
      <c r="Y2081" s="282"/>
      <c r="Z2081" s="282"/>
      <c r="AA2081" s="283"/>
      <c r="AB2081" s="282"/>
      <c r="AC2081" s="282"/>
      <c r="AD2081" s="282"/>
      <c r="AE2081" s="282"/>
      <c r="AF2081" s="283"/>
      <c r="AG2081" s="402"/>
      <c r="AH2081" s="283"/>
      <c r="AI2081" s="283"/>
      <c r="AJ2081" s="283"/>
      <c r="AK2081" s="283"/>
      <c r="AL2081" s="283"/>
      <c r="AM2081" s="282"/>
      <c r="AN2081" s="282"/>
      <c r="AO2081" s="282"/>
      <c r="AP2081" s="282"/>
      <c r="AQ2081" s="282"/>
      <c r="AR2081" s="282"/>
      <c r="AT2081" s="283"/>
      <c r="AU2081" s="283"/>
      <c r="AV2081" s="283"/>
      <c r="AW2081" s="283"/>
      <c r="AY2081" s="283"/>
      <c r="AZ2081" s="282"/>
      <c r="BA2081" s="283"/>
      <c r="BB2081" s="282"/>
      <c r="BC2081" s="282"/>
      <c r="BD2081" s="282"/>
      <c r="BE2081" s="283"/>
      <c r="BG2081" s="282"/>
      <c r="BH2081" s="282"/>
      <c r="BI2081" s="282"/>
      <c r="BL2081" s="421"/>
      <c r="BM2081" s="424"/>
      <c r="BN2081" s="424"/>
      <c r="BO2081" s="424"/>
      <c r="BP2081" s="424"/>
      <c r="BQ2081" s="421"/>
      <c r="BR2081" s="421"/>
      <c r="BV2081" s="282"/>
      <c r="BW2081" s="283"/>
      <c r="BY2081" s="283"/>
      <c r="BZ2081" s="283"/>
      <c r="CA2081" s="283"/>
      <c r="CB2081" s="282"/>
      <c r="CC2081" s="282"/>
      <c r="CD2081" s="282"/>
      <c r="CE2081" s="282"/>
      <c r="CG2081" s="427"/>
      <c r="CH2081" s="402"/>
      <c r="CI2081" s="424"/>
      <c r="CJ2081" s="282"/>
      <c r="CK2081" s="282"/>
      <c r="CL2081" s="283"/>
      <c r="CM2081" s="283"/>
      <c r="CP2081" s="282"/>
      <c r="DC2081" s="282"/>
      <c r="DD2081" s="282"/>
      <c r="DE2081" s="282"/>
      <c r="DF2081" s="282"/>
      <c r="DG2081" s="282"/>
      <c r="DH2081" s="282"/>
      <c r="DI2081" s="282"/>
      <c r="DJ2081" s="282"/>
      <c r="EF2081" s="495" t="str">
        <f>""&amp;(MID(数据表!AZ2081,1,MIN(FIND({"(";"（"},数据表!AZ2081&amp;"(（",1)-1)))&amp;""</f>
        <v/>
      </c>
      <c r="EG2081" s="495" t="str">
        <f>""&amp;(MID(数据表!AZ2081,1,MIN(FIND({0;1;2;3;4;5;6;7;8;9},数据表!AZ2081&amp;"1234567890",1)-1)))&amp;""</f>
        <v/>
      </c>
    </row>
    <row r="2082" spans="2:137" s="310" customFormat="1" ht="12" customHeight="1">
      <c r="B2082" s="286"/>
      <c r="C2082" s="286"/>
      <c r="D2082" s="286"/>
      <c r="E2082" s="479"/>
      <c r="F2082" s="282"/>
      <c r="G2082" s="283"/>
      <c r="H2082" s="421"/>
      <c r="I2082" s="421"/>
      <c r="J2082" s="283"/>
      <c r="K2082" s="421"/>
      <c r="L2082" s="282"/>
      <c r="N2082" s="282"/>
      <c r="S2082" s="282"/>
      <c r="T2082" s="283"/>
      <c r="U2082" s="283"/>
      <c r="V2082" s="283"/>
      <c r="W2082" s="283"/>
      <c r="X2082" s="283"/>
      <c r="Y2082" s="282"/>
      <c r="Z2082" s="282"/>
      <c r="AA2082" s="283"/>
      <c r="AB2082" s="282"/>
      <c r="AC2082" s="282"/>
      <c r="AD2082" s="282"/>
      <c r="AE2082" s="282"/>
      <c r="AF2082" s="283"/>
      <c r="AG2082" s="402"/>
      <c r="AH2082" s="283"/>
      <c r="AI2082" s="283"/>
      <c r="AJ2082" s="283"/>
      <c r="AK2082" s="283"/>
      <c r="AL2082" s="283"/>
      <c r="AM2082" s="282"/>
      <c r="AN2082" s="282"/>
      <c r="AO2082" s="282"/>
      <c r="AP2082" s="282"/>
      <c r="AQ2082" s="282"/>
      <c r="AR2082" s="282"/>
      <c r="AT2082" s="283"/>
      <c r="AU2082" s="283"/>
      <c r="AV2082" s="283"/>
      <c r="AW2082" s="283"/>
      <c r="AY2082" s="283"/>
      <c r="AZ2082" s="282"/>
      <c r="BA2082" s="283"/>
      <c r="BB2082" s="282"/>
      <c r="BC2082" s="282"/>
      <c r="BD2082" s="282"/>
      <c r="BE2082" s="283"/>
      <c r="BG2082" s="282"/>
      <c r="BH2082" s="282"/>
      <c r="BI2082" s="282"/>
      <c r="BL2082" s="421"/>
      <c r="BM2082" s="424"/>
      <c r="BN2082" s="424"/>
      <c r="BO2082" s="424"/>
      <c r="BP2082" s="424"/>
      <c r="BQ2082" s="421"/>
      <c r="BR2082" s="421"/>
      <c r="BV2082" s="282"/>
      <c r="BW2082" s="283"/>
      <c r="BY2082" s="283"/>
      <c r="BZ2082" s="283"/>
      <c r="CA2082" s="283"/>
      <c r="CB2082" s="282"/>
      <c r="CC2082" s="282"/>
      <c r="CD2082" s="282"/>
      <c r="CE2082" s="282"/>
      <c r="CG2082" s="427"/>
      <c r="CH2082" s="402"/>
      <c r="CI2082" s="424"/>
      <c r="CJ2082" s="282"/>
      <c r="CK2082" s="282"/>
      <c r="CL2082" s="283"/>
      <c r="CM2082" s="283"/>
      <c r="CP2082" s="282"/>
      <c r="DC2082" s="282"/>
      <c r="DD2082" s="282"/>
      <c r="DE2082" s="282"/>
      <c r="DF2082" s="282"/>
      <c r="DG2082" s="282"/>
      <c r="DH2082" s="282"/>
      <c r="DI2082" s="282"/>
      <c r="DJ2082" s="282"/>
      <c r="EF2082" s="495" t="str">
        <f>""&amp;(MID(数据表!AZ2082,1,MIN(FIND({"(";"（"},数据表!AZ2082&amp;"(（",1)-1)))&amp;""</f>
        <v/>
      </c>
      <c r="EG2082" s="495" t="str">
        <f>""&amp;(MID(数据表!AZ2082,1,MIN(FIND({0;1;2;3;4;5;6;7;8;9},数据表!AZ2082&amp;"1234567890",1)-1)))&amp;""</f>
        <v/>
      </c>
    </row>
    <row r="2083" spans="2:137" s="310" customFormat="1" ht="12" customHeight="1">
      <c r="B2083" s="286"/>
      <c r="C2083" s="286"/>
      <c r="D2083" s="286"/>
      <c r="E2083" s="479"/>
      <c r="F2083" s="282"/>
      <c r="G2083" s="283"/>
      <c r="H2083" s="421"/>
      <c r="I2083" s="421"/>
      <c r="J2083" s="283"/>
      <c r="K2083" s="421"/>
      <c r="L2083" s="282"/>
      <c r="N2083" s="282"/>
      <c r="S2083" s="282"/>
      <c r="T2083" s="283"/>
      <c r="U2083" s="283"/>
      <c r="V2083" s="283"/>
      <c r="W2083" s="283"/>
      <c r="X2083" s="283"/>
      <c r="Y2083" s="282"/>
      <c r="Z2083" s="282"/>
      <c r="AA2083" s="283"/>
      <c r="AB2083" s="282"/>
      <c r="AC2083" s="282"/>
      <c r="AD2083" s="282"/>
      <c r="AE2083" s="282"/>
      <c r="AF2083" s="283"/>
      <c r="AG2083" s="402"/>
      <c r="AH2083" s="283"/>
      <c r="AI2083" s="283"/>
      <c r="AJ2083" s="283"/>
      <c r="AK2083" s="283"/>
      <c r="AL2083" s="283"/>
      <c r="AM2083" s="282"/>
      <c r="AN2083" s="282"/>
      <c r="AO2083" s="282"/>
      <c r="AP2083" s="282"/>
      <c r="AQ2083" s="282"/>
      <c r="AR2083" s="282"/>
      <c r="AT2083" s="283"/>
      <c r="AU2083" s="283"/>
      <c r="AV2083" s="283"/>
      <c r="AW2083" s="283"/>
      <c r="AY2083" s="283"/>
      <c r="AZ2083" s="282"/>
      <c r="BA2083" s="283"/>
      <c r="BB2083" s="282"/>
      <c r="BC2083" s="282"/>
      <c r="BD2083" s="282"/>
      <c r="BE2083" s="283"/>
      <c r="BG2083" s="282"/>
      <c r="BH2083" s="282"/>
      <c r="BI2083" s="282"/>
      <c r="BL2083" s="421"/>
      <c r="BM2083" s="424"/>
      <c r="BN2083" s="424"/>
      <c r="BO2083" s="424"/>
      <c r="BP2083" s="424"/>
      <c r="BQ2083" s="421"/>
      <c r="BR2083" s="421"/>
      <c r="BV2083" s="282"/>
      <c r="BW2083" s="283"/>
      <c r="BY2083" s="283"/>
      <c r="BZ2083" s="283"/>
      <c r="CA2083" s="283"/>
      <c r="CB2083" s="282"/>
      <c r="CC2083" s="282"/>
      <c r="CD2083" s="282"/>
      <c r="CE2083" s="282"/>
      <c r="CG2083" s="427"/>
      <c r="CH2083" s="402"/>
      <c r="CI2083" s="424"/>
      <c r="CJ2083" s="282"/>
      <c r="CK2083" s="282"/>
      <c r="CL2083" s="283"/>
      <c r="CM2083" s="283"/>
      <c r="CP2083" s="282"/>
      <c r="DC2083" s="282"/>
      <c r="DD2083" s="282"/>
      <c r="DE2083" s="282"/>
      <c r="DF2083" s="282"/>
      <c r="DG2083" s="282"/>
      <c r="DH2083" s="282"/>
      <c r="DI2083" s="282"/>
      <c r="DJ2083" s="282"/>
      <c r="EF2083" s="495" t="str">
        <f>""&amp;(MID(数据表!AZ2083,1,MIN(FIND({"(";"（"},数据表!AZ2083&amp;"(（",1)-1)))&amp;""</f>
        <v/>
      </c>
      <c r="EG2083" s="495" t="str">
        <f>""&amp;(MID(数据表!AZ2083,1,MIN(FIND({0;1;2;3;4;5;6;7;8;9},数据表!AZ2083&amp;"1234567890",1)-1)))&amp;""</f>
        <v/>
      </c>
    </row>
    <row r="2084" spans="2:137" s="310" customFormat="1" ht="12" customHeight="1">
      <c r="B2084" s="286"/>
      <c r="C2084" s="286"/>
      <c r="D2084" s="286"/>
      <c r="E2084" s="479"/>
      <c r="F2084" s="282"/>
      <c r="G2084" s="283"/>
      <c r="H2084" s="421"/>
      <c r="I2084" s="421"/>
      <c r="J2084" s="283"/>
      <c r="K2084" s="421"/>
      <c r="L2084" s="282"/>
      <c r="N2084" s="282"/>
      <c r="S2084" s="282"/>
      <c r="T2084" s="283"/>
      <c r="U2084" s="283"/>
      <c r="V2084" s="283"/>
      <c r="W2084" s="283"/>
      <c r="X2084" s="283"/>
      <c r="Y2084" s="282"/>
      <c r="Z2084" s="282"/>
      <c r="AA2084" s="283"/>
      <c r="AB2084" s="282"/>
      <c r="AC2084" s="282"/>
      <c r="AD2084" s="282"/>
      <c r="AE2084" s="282"/>
      <c r="AF2084" s="283"/>
      <c r="AG2084" s="402"/>
      <c r="AH2084" s="283"/>
      <c r="AI2084" s="283"/>
      <c r="AJ2084" s="283"/>
      <c r="AK2084" s="283"/>
      <c r="AL2084" s="283"/>
      <c r="AM2084" s="282"/>
      <c r="AN2084" s="282"/>
      <c r="AO2084" s="282"/>
      <c r="AP2084" s="282"/>
      <c r="AQ2084" s="282"/>
      <c r="AR2084" s="282"/>
      <c r="AT2084" s="283"/>
      <c r="AU2084" s="283"/>
      <c r="AV2084" s="283"/>
      <c r="AW2084" s="283"/>
      <c r="AY2084" s="283"/>
      <c r="AZ2084" s="282"/>
      <c r="BA2084" s="283"/>
      <c r="BB2084" s="282"/>
      <c r="BC2084" s="282"/>
      <c r="BD2084" s="282"/>
      <c r="BE2084" s="283"/>
      <c r="BG2084" s="282"/>
      <c r="BH2084" s="282"/>
      <c r="BI2084" s="282"/>
      <c r="BL2084" s="421"/>
      <c r="BM2084" s="424"/>
      <c r="BN2084" s="424"/>
      <c r="BO2084" s="424"/>
      <c r="BP2084" s="424"/>
      <c r="BQ2084" s="421"/>
      <c r="BR2084" s="421"/>
      <c r="BV2084" s="282"/>
      <c r="BW2084" s="283"/>
      <c r="BY2084" s="283"/>
      <c r="BZ2084" s="283"/>
      <c r="CA2084" s="283"/>
      <c r="CB2084" s="282"/>
      <c r="CC2084" s="282"/>
      <c r="CD2084" s="282"/>
      <c r="CE2084" s="282"/>
      <c r="CG2084" s="427"/>
      <c r="CH2084" s="402"/>
      <c r="CI2084" s="424"/>
      <c r="CJ2084" s="282"/>
      <c r="CK2084" s="282"/>
      <c r="CL2084" s="283"/>
      <c r="CM2084" s="283"/>
      <c r="CP2084" s="282"/>
      <c r="DC2084" s="282"/>
      <c r="DD2084" s="282"/>
      <c r="DE2084" s="282"/>
      <c r="DF2084" s="282"/>
      <c r="DG2084" s="282"/>
      <c r="DH2084" s="282"/>
      <c r="DI2084" s="282"/>
      <c r="DJ2084" s="282"/>
      <c r="EF2084" s="495" t="str">
        <f>""&amp;(MID(数据表!AZ2084,1,MIN(FIND({"(";"（"},数据表!AZ2084&amp;"(（",1)-1)))&amp;""</f>
        <v/>
      </c>
      <c r="EG2084" s="495" t="str">
        <f>""&amp;(MID(数据表!AZ2084,1,MIN(FIND({0;1;2;3;4;5;6;7;8;9},数据表!AZ2084&amp;"1234567890",1)-1)))&amp;""</f>
        <v/>
      </c>
    </row>
    <row r="2085" spans="2:137" s="310" customFormat="1" ht="12" customHeight="1">
      <c r="B2085" s="286"/>
      <c r="C2085" s="286"/>
      <c r="D2085" s="286"/>
      <c r="E2085" s="479"/>
      <c r="F2085" s="282"/>
      <c r="G2085" s="283"/>
      <c r="H2085" s="421"/>
      <c r="I2085" s="421"/>
      <c r="J2085" s="283"/>
      <c r="K2085" s="421"/>
      <c r="L2085" s="282"/>
      <c r="N2085" s="282"/>
      <c r="S2085" s="282"/>
      <c r="T2085" s="283"/>
      <c r="U2085" s="283"/>
      <c r="V2085" s="283"/>
      <c r="W2085" s="283"/>
      <c r="X2085" s="283"/>
      <c r="Y2085" s="282"/>
      <c r="Z2085" s="282"/>
      <c r="AA2085" s="283"/>
      <c r="AB2085" s="282"/>
      <c r="AC2085" s="282"/>
      <c r="AD2085" s="282"/>
      <c r="AE2085" s="282"/>
      <c r="AF2085" s="283"/>
      <c r="AG2085" s="402"/>
      <c r="AH2085" s="283"/>
      <c r="AI2085" s="283"/>
      <c r="AJ2085" s="283"/>
      <c r="AK2085" s="283"/>
      <c r="AL2085" s="283"/>
      <c r="AM2085" s="282"/>
      <c r="AN2085" s="282"/>
      <c r="AO2085" s="282"/>
      <c r="AP2085" s="282"/>
      <c r="AQ2085" s="282"/>
      <c r="AR2085" s="282"/>
      <c r="AT2085" s="283"/>
      <c r="AU2085" s="283"/>
      <c r="AV2085" s="283"/>
      <c r="AW2085" s="283"/>
      <c r="AY2085" s="283"/>
      <c r="AZ2085" s="282"/>
      <c r="BA2085" s="283"/>
      <c r="BB2085" s="282"/>
      <c r="BC2085" s="282"/>
      <c r="BD2085" s="282"/>
      <c r="BE2085" s="283"/>
      <c r="BG2085" s="282"/>
      <c r="BH2085" s="282"/>
      <c r="BI2085" s="282"/>
      <c r="BL2085" s="421"/>
      <c r="BM2085" s="424"/>
      <c r="BN2085" s="424"/>
      <c r="BO2085" s="424"/>
      <c r="BP2085" s="424"/>
      <c r="BQ2085" s="421"/>
      <c r="BR2085" s="421"/>
      <c r="BV2085" s="282"/>
      <c r="BW2085" s="283"/>
      <c r="BY2085" s="283"/>
      <c r="BZ2085" s="283"/>
      <c r="CA2085" s="283"/>
      <c r="CB2085" s="282"/>
      <c r="CC2085" s="282"/>
      <c r="CD2085" s="282"/>
      <c r="CE2085" s="282"/>
      <c r="CG2085" s="427"/>
      <c r="CH2085" s="402"/>
      <c r="CI2085" s="424"/>
      <c r="CJ2085" s="282"/>
      <c r="CK2085" s="282"/>
      <c r="CL2085" s="283"/>
      <c r="CM2085" s="283"/>
      <c r="CP2085" s="282"/>
      <c r="DC2085" s="282"/>
      <c r="DD2085" s="282"/>
      <c r="DE2085" s="282"/>
      <c r="DF2085" s="282"/>
      <c r="DG2085" s="282"/>
      <c r="DH2085" s="282"/>
      <c r="DI2085" s="282"/>
      <c r="DJ2085" s="282"/>
      <c r="EF2085" s="495" t="str">
        <f>""&amp;(MID(数据表!AZ2085,1,MIN(FIND({"(";"（"},数据表!AZ2085&amp;"(（",1)-1)))&amp;""</f>
        <v/>
      </c>
      <c r="EG2085" s="495" t="str">
        <f>""&amp;(MID(数据表!AZ2085,1,MIN(FIND({0;1;2;3;4;5;6;7;8;9},数据表!AZ2085&amp;"1234567890",1)-1)))&amp;""</f>
        <v/>
      </c>
    </row>
    <row r="2086" spans="2:137" s="310" customFormat="1" ht="12" customHeight="1">
      <c r="B2086" s="286"/>
      <c r="C2086" s="286"/>
      <c r="D2086" s="286"/>
      <c r="E2086" s="479"/>
      <c r="F2086" s="282"/>
      <c r="G2086" s="283"/>
      <c r="H2086" s="421"/>
      <c r="I2086" s="421"/>
      <c r="J2086" s="283"/>
      <c r="K2086" s="421"/>
      <c r="L2086" s="282"/>
      <c r="N2086" s="282"/>
      <c r="S2086" s="282"/>
      <c r="T2086" s="283"/>
      <c r="U2086" s="283"/>
      <c r="V2086" s="283"/>
      <c r="W2086" s="283"/>
      <c r="X2086" s="283"/>
      <c r="Y2086" s="282"/>
      <c r="Z2086" s="282"/>
      <c r="AA2086" s="283"/>
      <c r="AB2086" s="282"/>
      <c r="AC2086" s="282"/>
      <c r="AD2086" s="282"/>
      <c r="AE2086" s="282"/>
      <c r="AF2086" s="283"/>
      <c r="AG2086" s="402"/>
      <c r="AH2086" s="283"/>
      <c r="AI2086" s="283"/>
      <c r="AJ2086" s="283"/>
      <c r="AK2086" s="283"/>
      <c r="AL2086" s="283"/>
      <c r="AM2086" s="282"/>
      <c r="AN2086" s="282"/>
      <c r="AO2086" s="282"/>
      <c r="AP2086" s="282"/>
      <c r="AQ2086" s="282"/>
      <c r="AR2086" s="282"/>
      <c r="AT2086" s="283"/>
      <c r="AU2086" s="283"/>
      <c r="AV2086" s="283"/>
      <c r="AW2086" s="283"/>
      <c r="AY2086" s="283"/>
      <c r="AZ2086" s="282"/>
      <c r="BA2086" s="283"/>
      <c r="BB2086" s="282"/>
      <c r="BC2086" s="282"/>
      <c r="BD2086" s="282"/>
      <c r="BE2086" s="283"/>
      <c r="BG2086" s="282"/>
      <c r="BH2086" s="282"/>
      <c r="BI2086" s="282"/>
      <c r="BL2086" s="421"/>
      <c r="BM2086" s="424"/>
      <c r="BN2086" s="424"/>
      <c r="BO2086" s="424"/>
      <c r="BP2086" s="424"/>
      <c r="BQ2086" s="421"/>
      <c r="BR2086" s="421"/>
      <c r="BV2086" s="282"/>
      <c r="BW2086" s="283"/>
      <c r="BY2086" s="283"/>
      <c r="BZ2086" s="283"/>
      <c r="CA2086" s="283"/>
      <c r="CB2086" s="282"/>
      <c r="CC2086" s="282"/>
      <c r="CD2086" s="282"/>
      <c r="CE2086" s="282"/>
      <c r="CG2086" s="427"/>
      <c r="CH2086" s="402"/>
      <c r="CI2086" s="424"/>
      <c r="CJ2086" s="282"/>
      <c r="CK2086" s="282"/>
      <c r="CL2086" s="283"/>
      <c r="CM2086" s="283"/>
      <c r="CP2086" s="282"/>
      <c r="DC2086" s="282"/>
      <c r="DD2086" s="282"/>
      <c r="DE2086" s="282"/>
      <c r="DF2086" s="282"/>
      <c r="DG2086" s="282"/>
      <c r="DH2086" s="282"/>
      <c r="DI2086" s="282"/>
      <c r="DJ2086" s="282"/>
      <c r="EF2086" s="495" t="str">
        <f>""&amp;(MID(数据表!AZ2086,1,MIN(FIND({"(";"（"},数据表!AZ2086&amp;"(（",1)-1)))&amp;""</f>
        <v/>
      </c>
      <c r="EG2086" s="495" t="str">
        <f>""&amp;(MID(数据表!AZ2086,1,MIN(FIND({0;1;2;3;4;5;6;7;8;9},数据表!AZ2086&amp;"1234567890",1)-1)))&amp;""</f>
        <v/>
      </c>
    </row>
    <row r="2087" spans="2:137" s="310" customFormat="1" ht="12" customHeight="1">
      <c r="B2087" s="286"/>
      <c r="C2087" s="286"/>
      <c r="D2087" s="286"/>
      <c r="E2087" s="479"/>
      <c r="F2087" s="282"/>
      <c r="G2087" s="283"/>
      <c r="H2087" s="421"/>
      <c r="I2087" s="421"/>
      <c r="J2087" s="283"/>
      <c r="K2087" s="421"/>
      <c r="L2087" s="282"/>
      <c r="N2087" s="282"/>
      <c r="S2087" s="282"/>
      <c r="T2087" s="283"/>
      <c r="U2087" s="283"/>
      <c r="V2087" s="283"/>
      <c r="W2087" s="283"/>
      <c r="X2087" s="283"/>
      <c r="Y2087" s="282"/>
      <c r="Z2087" s="282"/>
      <c r="AA2087" s="283"/>
      <c r="AB2087" s="282"/>
      <c r="AC2087" s="282"/>
      <c r="AD2087" s="282"/>
      <c r="AE2087" s="282"/>
      <c r="AF2087" s="283"/>
      <c r="AG2087" s="402"/>
      <c r="AH2087" s="283"/>
      <c r="AI2087" s="283"/>
      <c r="AJ2087" s="283"/>
      <c r="AK2087" s="283"/>
      <c r="AL2087" s="283"/>
      <c r="AM2087" s="282"/>
      <c r="AN2087" s="282"/>
      <c r="AO2087" s="282"/>
      <c r="AP2087" s="282"/>
      <c r="AQ2087" s="282"/>
      <c r="AR2087" s="282"/>
      <c r="AT2087" s="283"/>
      <c r="AU2087" s="283"/>
      <c r="AV2087" s="283"/>
      <c r="AW2087" s="283"/>
      <c r="AY2087" s="283"/>
      <c r="AZ2087" s="282"/>
      <c r="BA2087" s="283"/>
      <c r="BB2087" s="282"/>
      <c r="BC2087" s="282"/>
      <c r="BD2087" s="282"/>
      <c r="BE2087" s="283"/>
      <c r="BG2087" s="282"/>
      <c r="BH2087" s="282"/>
      <c r="BI2087" s="282"/>
      <c r="BL2087" s="421"/>
      <c r="BM2087" s="424"/>
      <c r="BN2087" s="424"/>
      <c r="BO2087" s="424"/>
      <c r="BP2087" s="424"/>
      <c r="BQ2087" s="421"/>
      <c r="BR2087" s="421"/>
      <c r="BV2087" s="282"/>
      <c r="BW2087" s="283"/>
      <c r="BY2087" s="283"/>
      <c r="BZ2087" s="283"/>
      <c r="CA2087" s="283"/>
      <c r="CB2087" s="282"/>
      <c r="CC2087" s="282"/>
      <c r="CD2087" s="282"/>
      <c r="CE2087" s="282"/>
      <c r="CG2087" s="427"/>
      <c r="CH2087" s="402"/>
      <c r="CI2087" s="424"/>
      <c r="CJ2087" s="282"/>
      <c r="CK2087" s="282"/>
      <c r="CL2087" s="283"/>
      <c r="CM2087" s="283"/>
      <c r="CP2087" s="282"/>
      <c r="DC2087" s="282"/>
      <c r="DD2087" s="282"/>
      <c r="DE2087" s="282"/>
      <c r="DF2087" s="282"/>
      <c r="DG2087" s="282"/>
      <c r="DH2087" s="282"/>
      <c r="DI2087" s="282"/>
      <c r="DJ2087" s="282"/>
      <c r="EF2087" s="495" t="str">
        <f>""&amp;(MID(数据表!AZ2087,1,MIN(FIND({"(";"（"},数据表!AZ2087&amp;"(（",1)-1)))&amp;""</f>
        <v/>
      </c>
      <c r="EG2087" s="495" t="str">
        <f>""&amp;(MID(数据表!AZ2087,1,MIN(FIND({0;1;2;3;4;5;6;7;8;9},数据表!AZ2087&amp;"1234567890",1)-1)))&amp;""</f>
        <v/>
      </c>
    </row>
    <row r="2088" spans="2:137" s="310" customFormat="1" ht="12" customHeight="1">
      <c r="B2088" s="286"/>
      <c r="C2088" s="286"/>
      <c r="D2088" s="286"/>
      <c r="E2088" s="479"/>
      <c r="F2088" s="282"/>
      <c r="G2088" s="283"/>
      <c r="H2088" s="421"/>
      <c r="I2088" s="421"/>
      <c r="J2088" s="283"/>
      <c r="K2088" s="421"/>
      <c r="L2088" s="282"/>
      <c r="N2088" s="282"/>
      <c r="S2088" s="282"/>
      <c r="T2088" s="283"/>
      <c r="U2088" s="283"/>
      <c r="V2088" s="283"/>
      <c r="W2088" s="283"/>
      <c r="X2088" s="283"/>
      <c r="Y2088" s="282"/>
      <c r="Z2088" s="282"/>
      <c r="AA2088" s="283"/>
      <c r="AB2088" s="282"/>
      <c r="AC2088" s="282"/>
      <c r="AD2088" s="282"/>
      <c r="AE2088" s="282"/>
      <c r="AF2088" s="283"/>
      <c r="AG2088" s="402"/>
      <c r="AH2088" s="283"/>
      <c r="AI2088" s="283"/>
      <c r="AJ2088" s="283"/>
      <c r="AK2088" s="283"/>
      <c r="AL2088" s="283"/>
      <c r="AM2088" s="282"/>
      <c r="AN2088" s="282"/>
      <c r="AO2088" s="282"/>
      <c r="AP2088" s="282"/>
      <c r="AQ2088" s="282"/>
      <c r="AR2088" s="282"/>
      <c r="AT2088" s="283"/>
      <c r="AU2088" s="283"/>
      <c r="AV2088" s="283"/>
      <c r="AW2088" s="283"/>
      <c r="AY2088" s="283"/>
      <c r="AZ2088" s="282"/>
      <c r="BA2088" s="283"/>
      <c r="BB2088" s="282"/>
      <c r="BC2088" s="282"/>
      <c r="BD2088" s="282"/>
      <c r="BE2088" s="283"/>
      <c r="BG2088" s="282"/>
      <c r="BH2088" s="282"/>
      <c r="BI2088" s="282"/>
      <c r="BL2088" s="421"/>
      <c r="BM2088" s="424"/>
      <c r="BN2088" s="424"/>
      <c r="BO2088" s="424"/>
      <c r="BP2088" s="424"/>
      <c r="BQ2088" s="421"/>
      <c r="BR2088" s="421"/>
      <c r="BV2088" s="282"/>
      <c r="BW2088" s="283"/>
      <c r="BY2088" s="283"/>
      <c r="BZ2088" s="283"/>
      <c r="CA2088" s="283"/>
      <c r="CB2088" s="282"/>
      <c r="CC2088" s="282"/>
      <c r="CD2088" s="282"/>
      <c r="CE2088" s="282"/>
      <c r="CG2088" s="427"/>
      <c r="CH2088" s="402"/>
      <c r="CI2088" s="424"/>
      <c r="CJ2088" s="282"/>
      <c r="CK2088" s="282"/>
      <c r="CL2088" s="283"/>
      <c r="CM2088" s="283"/>
      <c r="CP2088" s="282"/>
      <c r="DC2088" s="282"/>
      <c r="DD2088" s="282"/>
      <c r="DE2088" s="282"/>
      <c r="DF2088" s="282"/>
      <c r="DG2088" s="282"/>
      <c r="DH2088" s="282"/>
      <c r="DI2088" s="282"/>
      <c r="DJ2088" s="282"/>
      <c r="EF2088" s="495" t="str">
        <f>""&amp;(MID(数据表!AZ2088,1,MIN(FIND({"(";"（"},数据表!AZ2088&amp;"(（",1)-1)))&amp;""</f>
        <v/>
      </c>
      <c r="EG2088" s="495" t="str">
        <f>""&amp;(MID(数据表!AZ2088,1,MIN(FIND({0;1;2;3;4;5;6;7;8;9},数据表!AZ2088&amp;"1234567890",1)-1)))&amp;""</f>
        <v/>
      </c>
    </row>
    <row r="2089" spans="2:137" s="310" customFormat="1" ht="12" customHeight="1">
      <c r="B2089" s="286"/>
      <c r="C2089" s="286"/>
      <c r="D2089" s="286"/>
      <c r="E2089" s="479"/>
      <c r="F2089" s="282"/>
      <c r="G2089" s="283"/>
      <c r="H2089" s="421"/>
      <c r="I2089" s="421"/>
      <c r="J2089" s="283"/>
      <c r="K2089" s="421"/>
      <c r="L2089" s="282"/>
      <c r="N2089" s="282"/>
      <c r="S2089" s="282"/>
      <c r="T2089" s="283"/>
      <c r="U2089" s="283"/>
      <c r="V2089" s="283"/>
      <c r="W2089" s="283"/>
      <c r="X2089" s="283"/>
      <c r="Y2089" s="282"/>
      <c r="Z2089" s="282"/>
      <c r="AA2089" s="283"/>
      <c r="AB2089" s="282"/>
      <c r="AC2089" s="282"/>
      <c r="AD2089" s="282"/>
      <c r="AE2089" s="282"/>
      <c r="AF2089" s="283"/>
      <c r="AG2089" s="402"/>
      <c r="AH2089" s="283"/>
      <c r="AI2089" s="283"/>
      <c r="AJ2089" s="283"/>
      <c r="AK2089" s="283"/>
      <c r="AL2089" s="283"/>
      <c r="AM2089" s="282"/>
      <c r="AN2089" s="282"/>
      <c r="AO2089" s="282"/>
      <c r="AP2089" s="282"/>
      <c r="AQ2089" s="282"/>
      <c r="AR2089" s="282"/>
      <c r="AT2089" s="283"/>
      <c r="AU2089" s="283"/>
      <c r="AV2089" s="283"/>
      <c r="AW2089" s="283"/>
      <c r="AY2089" s="283"/>
      <c r="AZ2089" s="282"/>
      <c r="BA2089" s="283"/>
      <c r="BB2089" s="282"/>
      <c r="BC2089" s="282"/>
      <c r="BD2089" s="282"/>
      <c r="BE2089" s="283"/>
      <c r="BG2089" s="282"/>
      <c r="BH2089" s="282"/>
      <c r="BI2089" s="282"/>
      <c r="BL2089" s="421"/>
      <c r="BM2089" s="424"/>
      <c r="BN2089" s="424"/>
      <c r="BO2089" s="424"/>
      <c r="BP2089" s="424"/>
      <c r="BQ2089" s="421"/>
      <c r="BR2089" s="421"/>
      <c r="BV2089" s="282"/>
      <c r="BW2089" s="283"/>
      <c r="BY2089" s="283"/>
      <c r="BZ2089" s="283"/>
      <c r="CA2089" s="283"/>
      <c r="CB2089" s="282"/>
      <c r="CC2089" s="282"/>
      <c r="CD2089" s="282"/>
      <c r="CE2089" s="282"/>
      <c r="CG2089" s="427"/>
      <c r="CH2089" s="402"/>
      <c r="CI2089" s="424"/>
      <c r="CJ2089" s="282"/>
      <c r="CK2089" s="282"/>
      <c r="CL2089" s="283"/>
      <c r="CM2089" s="283"/>
      <c r="CP2089" s="282"/>
      <c r="DC2089" s="282"/>
      <c r="DD2089" s="282"/>
      <c r="DE2089" s="282"/>
      <c r="DF2089" s="282"/>
      <c r="DG2089" s="282"/>
      <c r="DH2089" s="282"/>
      <c r="DI2089" s="282"/>
      <c r="DJ2089" s="282"/>
      <c r="EF2089" s="495" t="str">
        <f>""&amp;(MID(数据表!AZ2089,1,MIN(FIND({"(";"（"},数据表!AZ2089&amp;"(（",1)-1)))&amp;""</f>
        <v/>
      </c>
      <c r="EG2089" s="495" t="str">
        <f>""&amp;(MID(数据表!AZ2089,1,MIN(FIND({0;1;2;3;4;5;6;7;8;9},数据表!AZ2089&amp;"1234567890",1)-1)))&amp;""</f>
        <v/>
      </c>
    </row>
    <row r="2090" spans="2:137" s="310" customFormat="1" ht="12" customHeight="1">
      <c r="B2090" s="286"/>
      <c r="C2090" s="286"/>
      <c r="D2090" s="286"/>
      <c r="E2090" s="479"/>
      <c r="F2090" s="282"/>
      <c r="G2090" s="283"/>
      <c r="H2090" s="421"/>
      <c r="I2090" s="421"/>
      <c r="J2090" s="283"/>
      <c r="K2090" s="421"/>
      <c r="L2090" s="282"/>
      <c r="N2090" s="282"/>
      <c r="S2090" s="282"/>
      <c r="T2090" s="283"/>
      <c r="U2090" s="283"/>
      <c r="V2090" s="283"/>
      <c r="W2090" s="283"/>
      <c r="X2090" s="283"/>
      <c r="Y2090" s="282"/>
      <c r="Z2090" s="282"/>
      <c r="AA2090" s="283"/>
      <c r="AB2090" s="282"/>
      <c r="AC2090" s="282"/>
      <c r="AD2090" s="282"/>
      <c r="AE2090" s="282"/>
      <c r="AF2090" s="283"/>
      <c r="AG2090" s="402"/>
      <c r="AH2090" s="283"/>
      <c r="AI2090" s="283"/>
      <c r="AJ2090" s="283"/>
      <c r="AK2090" s="283"/>
      <c r="AL2090" s="283"/>
      <c r="AM2090" s="282"/>
      <c r="AN2090" s="282"/>
      <c r="AO2090" s="282"/>
      <c r="AP2090" s="282"/>
      <c r="AQ2090" s="282"/>
      <c r="AR2090" s="282"/>
      <c r="AT2090" s="283"/>
      <c r="AU2090" s="283"/>
      <c r="AV2090" s="283"/>
      <c r="AW2090" s="283"/>
      <c r="AY2090" s="283"/>
      <c r="AZ2090" s="282"/>
      <c r="BA2090" s="283"/>
      <c r="BB2090" s="282"/>
      <c r="BC2090" s="282"/>
      <c r="BD2090" s="282"/>
      <c r="BE2090" s="283"/>
      <c r="BG2090" s="282"/>
      <c r="BH2090" s="282"/>
      <c r="BI2090" s="282"/>
      <c r="BL2090" s="421"/>
      <c r="BM2090" s="424"/>
      <c r="BN2090" s="424"/>
      <c r="BO2090" s="424"/>
      <c r="BP2090" s="424"/>
      <c r="BQ2090" s="421"/>
      <c r="BR2090" s="421"/>
      <c r="BV2090" s="282"/>
      <c r="BW2090" s="283"/>
      <c r="BY2090" s="283"/>
      <c r="BZ2090" s="283"/>
      <c r="CA2090" s="283"/>
      <c r="CB2090" s="282"/>
      <c r="CC2090" s="282"/>
      <c r="CD2090" s="282"/>
      <c r="CE2090" s="282"/>
      <c r="CG2090" s="427"/>
      <c r="CH2090" s="402"/>
      <c r="CI2090" s="424"/>
      <c r="CJ2090" s="282"/>
      <c r="CK2090" s="282"/>
      <c r="CL2090" s="283"/>
      <c r="CM2090" s="283"/>
      <c r="CP2090" s="282"/>
      <c r="DC2090" s="282"/>
      <c r="DD2090" s="282"/>
      <c r="DE2090" s="282"/>
      <c r="DF2090" s="282"/>
      <c r="DG2090" s="282"/>
      <c r="DH2090" s="282"/>
      <c r="DI2090" s="282"/>
      <c r="DJ2090" s="282"/>
      <c r="EF2090" s="495" t="str">
        <f>""&amp;(MID(数据表!AZ2090,1,MIN(FIND({"(";"（"},数据表!AZ2090&amp;"(（",1)-1)))&amp;""</f>
        <v/>
      </c>
      <c r="EG2090" s="495" t="str">
        <f>""&amp;(MID(数据表!AZ2090,1,MIN(FIND({0;1;2;3;4;5;6;7;8;9},数据表!AZ2090&amp;"1234567890",1)-1)))&amp;""</f>
        <v/>
      </c>
    </row>
    <row r="2091" spans="2:137" s="310" customFormat="1" ht="12" customHeight="1">
      <c r="B2091" s="286"/>
      <c r="C2091" s="286"/>
      <c r="D2091" s="286"/>
      <c r="E2091" s="479"/>
      <c r="F2091" s="282"/>
      <c r="G2091" s="283"/>
      <c r="H2091" s="421"/>
      <c r="I2091" s="421"/>
      <c r="J2091" s="283"/>
      <c r="K2091" s="421"/>
      <c r="L2091" s="282"/>
      <c r="N2091" s="282"/>
      <c r="S2091" s="282"/>
      <c r="T2091" s="283"/>
      <c r="U2091" s="283"/>
      <c r="V2091" s="283"/>
      <c r="W2091" s="283"/>
      <c r="X2091" s="283"/>
      <c r="Y2091" s="282"/>
      <c r="Z2091" s="282"/>
      <c r="AA2091" s="283"/>
      <c r="AB2091" s="282"/>
      <c r="AC2091" s="282"/>
      <c r="AD2091" s="282"/>
      <c r="AE2091" s="282"/>
      <c r="AF2091" s="283"/>
      <c r="AG2091" s="402"/>
      <c r="AH2091" s="283"/>
      <c r="AI2091" s="283"/>
      <c r="AJ2091" s="283"/>
      <c r="AK2091" s="283"/>
      <c r="AL2091" s="283"/>
      <c r="AM2091" s="282"/>
      <c r="AN2091" s="282"/>
      <c r="AO2091" s="282"/>
      <c r="AP2091" s="282"/>
      <c r="AQ2091" s="282"/>
      <c r="AR2091" s="282"/>
      <c r="AT2091" s="283"/>
      <c r="AU2091" s="283"/>
      <c r="AV2091" s="283"/>
      <c r="AW2091" s="283"/>
      <c r="AY2091" s="283"/>
      <c r="AZ2091" s="282"/>
      <c r="BA2091" s="283"/>
      <c r="BB2091" s="282"/>
      <c r="BC2091" s="282"/>
      <c r="BD2091" s="282"/>
      <c r="BE2091" s="283"/>
      <c r="BG2091" s="282"/>
      <c r="BH2091" s="282"/>
      <c r="BI2091" s="282"/>
      <c r="BL2091" s="421"/>
      <c r="BM2091" s="424"/>
      <c r="BN2091" s="424"/>
      <c r="BO2091" s="424"/>
      <c r="BP2091" s="424"/>
      <c r="BQ2091" s="421"/>
      <c r="BR2091" s="421"/>
      <c r="BV2091" s="282"/>
      <c r="BW2091" s="283"/>
      <c r="BY2091" s="283"/>
      <c r="BZ2091" s="283"/>
      <c r="CA2091" s="283"/>
      <c r="CB2091" s="282"/>
      <c r="CC2091" s="282"/>
      <c r="CD2091" s="282"/>
      <c r="CE2091" s="282"/>
      <c r="CG2091" s="427"/>
      <c r="CH2091" s="402"/>
      <c r="CI2091" s="424"/>
      <c r="CJ2091" s="282"/>
      <c r="CK2091" s="282"/>
      <c r="CL2091" s="283"/>
      <c r="CM2091" s="283"/>
      <c r="CP2091" s="282"/>
      <c r="DC2091" s="282"/>
      <c r="DD2091" s="282"/>
      <c r="DE2091" s="282"/>
      <c r="DF2091" s="282"/>
      <c r="DG2091" s="282"/>
      <c r="DH2091" s="282"/>
      <c r="DI2091" s="282"/>
      <c r="DJ2091" s="282"/>
      <c r="EF2091" s="495" t="str">
        <f>""&amp;(MID(数据表!AZ2091,1,MIN(FIND({"(";"（"},数据表!AZ2091&amp;"(（",1)-1)))&amp;""</f>
        <v/>
      </c>
      <c r="EG2091" s="495" t="str">
        <f>""&amp;(MID(数据表!AZ2091,1,MIN(FIND({0;1;2;3;4;5;6;7;8;9},数据表!AZ2091&amp;"1234567890",1)-1)))&amp;""</f>
        <v/>
      </c>
    </row>
    <row r="2092" spans="2:137" s="310" customFormat="1" ht="12" customHeight="1">
      <c r="B2092" s="286"/>
      <c r="C2092" s="286"/>
      <c r="D2092" s="286"/>
      <c r="E2092" s="479"/>
      <c r="F2092" s="282"/>
      <c r="G2092" s="283"/>
      <c r="H2092" s="421"/>
      <c r="I2092" s="421"/>
      <c r="J2092" s="283"/>
      <c r="K2092" s="421"/>
      <c r="L2092" s="282"/>
      <c r="N2092" s="282"/>
      <c r="S2092" s="282"/>
      <c r="T2092" s="283"/>
      <c r="U2092" s="283"/>
      <c r="V2092" s="283"/>
      <c r="W2092" s="283"/>
      <c r="X2092" s="283"/>
      <c r="Y2092" s="282"/>
      <c r="Z2092" s="282"/>
      <c r="AA2092" s="283"/>
      <c r="AB2092" s="282"/>
      <c r="AC2092" s="282"/>
      <c r="AD2092" s="282"/>
      <c r="AE2092" s="282"/>
      <c r="AF2092" s="283"/>
      <c r="AG2092" s="402"/>
      <c r="AH2092" s="283"/>
      <c r="AI2092" s="283"/>
      <c r="AJ2092" s="283"/>
      <c r="AK2092" s="283"/>
      <c r="AL2092" s="283"/>
      <c r="AM2092" s="282"/>
      <c r="AN2092" s="282"/>
      <c r="AO2092" s="282"/>
      <c r="AP2092" s="282"/>
      <c r="AQ2092" s="282"/>
      <c r="AR2092" s="282"/>
      <c r="AT2092" s="283"/>
      <c r="AU2092" s="283"/>
      <c r="AV2092" s="283"/>
      <c r="AW2092" s="283"/>
      <c r="AY2092" s="283"/>
      <c r="AZ2092" s="282"/>
      <c r="BA2092" s="283"/>
      <c r="BB2092" s="282"/>
      <c r="BC2092" s="282"/>
      <c r="BD2092" s="282"/>
      <c r="BE2092" s="283"/>
      <c r="BG2092" s="282"/>
      <c r="BH2092" s="282"/>
      <c r="BI2092" s="282"/>
      <c r="BL2092" s="421"/>
      <c r="BM2092" s="424"/>
      <c r="BN2092" s="424"/>
      <c r="BO2092" s="424"/>
      <c r="BP2092" s="424"/>
      <c r="BQ2092" s="421"/>
      <c r="BR2092" s="421"/>
      <c r="BV2092" s="282"/>
      <c r="BW2092" s="283"/>
      <c r="BY2092" s="283"/>
      <c r="BZ2092" s="283"/>
      <c r="CA2092" s="283"/>
      <c r="CB2092" s="282"/>
      <c r="CC2092" s="282"/>
      <c r="CD2092" s="282"/>
      <c r="CE2092" s="282"/>
      <c r="CG2092" s="427"/>
      <c r="CH2092" s="402"/>
      <c r="CI2092" s="424"/>
      <c r="CJ2092" s="282"/>
      <c r="CK2092" s="282"/>
      <c r="CL2092" s="283"/>
      <c r="CM2092" s="283"/>
      <c r="CP2092" s="282"/>
      <c r="DC2092" s="282"/>
      <c r="DD2092" s="282"/>
      <c r="DE2092" s="282"/>
      <c r="DF2092" s="282"/>
      <c r="DG2092" s="282"/>
      <c r="DH2092" s="282"/>
      <c r="DI2092" s="282"/>
      <c r="DJ2092" s="282"/>
      <c r="EF2092" s="495" t="str">
        <f>""&amp;(MID(数据表!AZ2092,1,MIN(FIND({"(";"（"},数据表!AZ2092&amp;"(（",1)-1)))&amp;""</f>
        <v/>
      </c>
      <c r="EG2092" s="495" t="str">
        <f>""&amp;(MID(数据表!AZ2092,1,MIN(FIND({0;1;2;3;4;5;6;7;8;9},数据表!AZ2092&amp;"1234567890",1)-1)))&amp;""</f>
        <v/>
      </c>
    </row>
    <row r="2093" spans="2:137" s="310" customFormat="1" ht="12" customHeight="1">
      <c r="B2093" s="286"/>
      <c r="C2093" s="286"/>
      <c r="D2093" s="286"/>
      <c r="E2093" s="479"/>
      <c r="F2093" s="282"/>
      <c r="G2093" s="283"/>
      <c r="H2093" s="421"/>
      <c r="I2093" s="421"/>
      <c r="J2093" s="283"/>
      <c r="K2093" s="421"/>
      <c r="L2093" s="282"/>
      <c r="N2093" s="282"/>
      <c r="S2093" s="282"/>
      <c r="T2093" s="283"/>
      <c r="U2093" s="283"/>
      <c r="V2093" s="283"/>
      <c r="W2093" s="283"/>
      <c r="X2093" s="283"/>
      <c r="Y2093" s="282"/>
      <c r="Z2093" s="282"/>
      <c r="AA2093" s="283"/>
      <c r="AB2093" s="282"/>
      <c r="AC2093" s="282"/>
      <c r="AD2093" s="282"/>
      <c r="AE2093" s="282"/>
      <c r="AF2093" s="283"/>
      <c r="AG2093" s="402"/>
      <c r="AH2093" s="283"/>
      <c r="AI2093" s="283"/>
      <c r="AJ2093" s="283"/>
      <c r="AK2093" s="283"/>
      <c r="AL2093" s="283"/>
      <c r="AM2093" s="282"/>
      <c r="AN2093" s="282"/>
      <c r="AO2093" s="282"/>
      <c r="AP2093" s="282"/>
      <c r="AQ2093" s="282"/>
      <c r="AR2093" s="282"/>
      <c r="AT2093" s="283"/>
      <c r="AU2093" s="283"/>
      <c r="AV2093" s="283"/>
      <c r="AW2093" s="283"/>
      <c r="AY2093" s="283"/>
      <c r="AZ2093" s="282"/>
      <c r="BA2093" s="283"/>
      <c r="BB2093" s="282"/>
      <c r="BC2093" s="282"/>
      <c r="BD2093" s="282"/>
      <c r="BE2093" s="283"/>
      <c r="BG2093" s="282"/>
      <c r="BH2093" s="282"/>
      <c r="BI2093" s="282"/>
      <c r="BL2093" s="421"/>
      <c r="BM2093" s="424"/>
      <c r="BN2093" s="424"/>
      <c r="BO2093" s="424"/>
      <c r="BP2093" s="424"/>
      <c r="BQ2093" s="421"/>
      <c r="BR2093" s="421"/>
      <c r="BV2093" s="282"/>
      <c r="BW2093" s="283"/>
      <c r="BY2093" s="283"/>
      <c r="BZ2093" s="283"/>
      <c r="CA2093" s="283"/>
      <c r="CB2093" s="282"/>
      <c r="CC2093" s="282"/>
      <c r="CD2093" s="282"/>
      <c r="CE2093" s="282"/>
      <c r="CG2093" s="427"/>
      <c r="CH2093" s="402"/>
      <c r="CI2093" s="424"/>
      <c r="CJ2093" s="282"/>
      <c r="CK2093" s="282"/>
      <c r="CL2093" s="283"/>
      <c r="CM2093" s="283"/>
      <c r="CP2093" s="282"/>
      <c r="DC2093" s="282"/>
      <c r="DD2093" s="282"/>
      <c r="DE2093" s="282"/>
      <c r="DF2093" s="282"/>
      <c r="DG2093" s="282"/>
      <c r="DH2093" s="282"/>
      <c r="DI2093" s="282"/>
      <c r="DJ2093" s="282"/>
      <c r="EF2093" s="495" t="str">
        <f>""&amp;(MID(数据表!AZ2093,1,MIN(FIND({"(";"（"},数据表!AZ2093&amp;"(（",1)-1)))&amp;""</f>
        <v/>
      </c>
      <c r="EG2093" s="495" t="str">
        <f>""&amp;(MID(数据表!AZ2093,1,MIN(FIND({0;1;2;3;4;5;6;7;8;9},数据表!AZ2093&amp;"1234567890",1)-1)))&amp;""</f>
        <v/>
      </c>
    </row>
    <row r="2094" spans="2:137" s="310" customFormat="1" ht="12" customHeight="1">
      <c r="B2094" s="286"/>
      <c r="C2094" s="286"/>
      <c r="D2094" s="286"/>
      <c r="E2094" s="479"/>
      <c r="F2094" s="282"/>
      <c r="G2094" s="283"/>
      <c r="H2094" s="421"/>
      <c r="I2094" s="421"/>
      <c r="J2094" s="283"/>
      <c r="K2094" s="421"/>
      <c r="L2094" s="282"/>
      <c r="N2094" s="282"/>
      <c r="S2094" s="282"/>
      <c r="T2094" s="283"/>
      <c r="U2094" s="283"/>
      <c r="V2094" s="283"/>
      <c r="W2094" s="283"/>
      <c r="X2094" s="283"/>
      <c r="Y2094" s="282"/>
      <c r="Z2094" s="282"/>
      <c r="AA2094" s="283"/>
      <c r="AB2094" s="282"/>
      <c r="AC2094" s="282"/>
      <c r="AD2094" s="282"/>
      <c r="AE2094" s="282"/>
      <c r="AF2094" s="283"/>
      <c r="AG2094" s="402"/>
      <c r="AH2094" s="283"/>
      <c r="AI2094" s="283"/>
      <c r="AJ2094" s="283"/>
      <c r="AK2094" s="283"/>
      <c r="AL2094" s="283"/>
      <c r="AM2094" s="282"/>
      <c r="AN2094" s="282"/>
      <c r="AO2094" s="282"/>
      <c r="AP2094" s="282"/>
      <c r="AQ2094" s="282"/>
      <c r="AR2094" s="282"/>
      <c r="AT2094" s="283"/>
      <c r="AU2094" s="283"/>
      <c r="AV2094" s="283"/>
      <c r="AW2094" s="283"/>
      <c r="AY2094" s="283"/>
      <c r="AZ2094" s="282"/>
      <c r="BA2094" s="283"/>
      <c r="BB2094" s="282"/>
      <c r="BC2094" s="282"/>
      <c r="BD2094" s="282"/>
      <c r="BE2094" s="283"/>
      <c r="BG2094" s="282"/>
      <c r="BH2094" s="282"/>
      <c r="BI2094" s="282"/>
      <c r="BL2094" s="421"/>
      <c r="BM2094" s="424"/>
      <c r="BN2094" s="424"/>
      <c r="BO2094" s="424"/>
      <c r="BP2094" s="424"/>
      <c r="BQ2094" s="421"/>
      <c r="BR2094" s="421"/>
      <c r="BV2094" s="282"/>
      <c r="BW2094" s="283"/>
      <c r="BY2094" s="283"/>
      <c r="BZ2094" s="283"/>
      <c r="CA2094" s="283"/>
      <c r="CB2094" s="282"/>
      <c r="CC2094" s="282"/>
      <c r="CD2094" s="282"/>
      <c r="CE2094" s="282"/>
      <c r="CG2094" s="427"/>
      <c r="CH2094" s="402"/>
      <c r="CI2094" s="424"/>
      <c r="CJ2094" s="282"/>
      <c r="CK2094" s="282"/>
      <c r="CL2094" s="283"/>
      <c r="CM2094" s="283"/>
      <c r="CP2094" s="282"/>
      <c r="DC2094" s="282"/>
      <c r="DD2094" s="282"/>
      <c r="DE2094" s="282"/>
      <c r="DF2094" s="282"/>
      <c r="DG2094" s="282"/>
      <c r="DH2094" s="282"/>
      <c r="DI2094" s="282"/>
      <c r="DJ2094" s="282"/>
      <c r="EF2094" s="495" t="str">
        <f>""&amp;(MID(数据表!AZ2094,1,MIN(FIND({"(";"（"},数据表!AZ2094&amp;"(（",1)-1)))&amp;""</f>
        <v/>
      </c>
      <c r="EG2094" s="495" t="str">
        <f>""&amp;(MID(数据表!AZ2094,1,MIN(FIND({0;1;2;3;4;5;6;7;8;9},数据表!AZ2094&amp;"1234567890",1)-1)))&amp;""</f>
        <v/>
      </c>
    </row>
    <row r="2095" spans="2:137" s="310" customFormat="1" ht="12" customHeight="1">
      <c r="B2095" s="286"/>
      <c r="C2095" s="286"/>
      <c r="D2095" s="286"/>
      <c r="E2095" s="479"/>
      <c r="F2095" s="282"/>
      <c r="G2095" s="283"/>
      <c r="H2095" s="421"/>
      <c r="I2095" s="421"/>
      <c r="J2095" s="283"/>
      <c r="K2095" s="421"/>
      <c r="L2095" s="282"/>
      <c r="N2095" s="282"/>
      <c r="S2095" s="282"/>
      <c r="T2095" s="283"/>
      <c r="U2095" s="283"/>
      <c r="V2095" s="283"/>
      <c r="W2095" s="283"/>
      <c r="X2095" s="283"/>
      <c r="Y2095" s="282"/>
      <c r="Z2095" s="282"/>
      <c r="AA2095" s="283"/>
      <c r="AB2095" s="282"/>
      <c r="AC2095" s="282"/>
      <c r="AD2095" s="282"/>
      <c r="AE2095" s="282"/>
      <c r="AF2095" s="283"/>
      <c r="AG2095" s="402"/>
      <c r="AH2095" s="283"/>
      <c r="AI2095" s="283"/>
      <c r="AJ2095" s="283"/>
      <c r="AK2095" s="283"/>
      <c r="AL2095" s="283"/>
      <c r="AM2095" s="282"/>
      <c r="AN2095" s="282"/>
      <c r="AO2095" s="282"/>
      <c r="AP2095" s="282"/>
      <c r="AQ2095" s="282"/>
      <c r="AR2095" s="282"/>
      <c r="AT2095" s="283"/>
      <c r="AU2095" s="283"/>
      <c r="AV2095" s="283"/>
      <c r="AW2095" s="283"/>
      <c r="AY2095" s="283"/>
      <c r="AZ2095" s="282"/>
      <c r="BA2095" s="283"/>
      <c r="BB2095" s="282"/>
      <c r="BC2095" s="282"/>
      <c r="BD2095" s="282"/>
      <c r="BE2095" s="283"/>
      <c r="BG2095" s="282"/>
      <c r="BH2095" s="282"/>
      <c r="BI2095" s="282"/>
      <c r="BL2095" s="421"/>
      <c r="BM2095" s="424"/>
      <c r="BN2095" s="424"/>
      <c r="BO2095" s="424"/>
      <c r="BP2095" s="424"/>
      <c r="BQ2095" s="421"/>
      <c r="BR2095" s="421"/>
      <c r="BV2095" s="282"/>
      <c r="BW2095" s="283"/>
      <c r="BY2095" s="283"/>
      <c r="BZ2095" s="283"/>
      <c r="CA2095" s="283"/>
      <c r="CB2095" s="282"/>
      <c r="CC2095" s="282"/>
      <c r="CD2095" s="282"/>
      <c r="CE2095" s="282"/>
      <c r="CG2095" s="427"/>
      <c r="CH2095" s="402"/>
      <c r="CI2095" s="424"/>
      <c r="CJ2095" s="282"/>
      <c r="CK2095" s="282"/>
      <c r="CL2095" s="283"/>
      <c r="CM2095" s="283"/>
      <c r="CP2095" s="282"/>
      <c r="DC2095" s="282"/>
      <c r="DD2095" s="282"/>
      <c r="DE2095" s="282"/>
      <c r="DF2095" s="282"/>
      <c r="DG2095" s="282"/>
      <c r="DH2095" s="282"/>
      <c r="DI2095" s="282"/>
      <c r="DJ2095" s="282"/>
      <c r="EF2095" s="495" t="str">
        <f>""&amp;(MID(数据表!AZ2095,1,MIN(FIND({"(";"（"},数据表!AZ2095&amp;"(（",1)-1)))&amp;""</f>
        <v/>
      </c>
      <c r="EG2095" s="495" t="str">
        <f>""&amp;(MID(数据表!AZ2095,1,MIN(FIND({0;1;2;3;4;5;6;7;8;9},数据表!AZ2095&amp;"1234567890",1)-1)))&amp;""</f>
        <v/>
      </c>
    </row>
    <row r="2096" spans="2:137" s="310" customFormat="1" ht="12" customHeight="1">
      <c r="B2096" s="286"/>
      <c r="C2096" s="286"/>
      <c r="D2096" s="286"/>
      <c r="E2096" s="479"/>
      <c r="F2096" s="282"/>
      <c r="G2096" s="283"/>
      <c r="H2096" s="421"/>
      <c r="I2096" s="421"/>
      <c r="J2096" s="283"/>
      <c r="K2096" s="421"/>
      <c r="L2096" s="282"/>
      <c r="N2096" s="282"/>
      <c r="S2096" s="282"/>
      <c r="T2096" s="283"/>
      <c r="U2096" s="283"/>
      <c r="V2096" s="283"/>
      <c r="W2096" s="283"/>
      <c r="X2096" s="283"/>
      <c r="Y2096" s="282"/>
      <c r="Z2096" s="282"/>
      <c r="AA2096" s="283"/>
      <c r="AB2096" s="282"/>
      <c r="AC2096" s="282"/>
      <c r="AD2096" s="282"/>
      <c r="AE2096" s="282"/>
      <c r="AF2096" s="283"/>
      <c r="AG2096" s="402"/>
      <c r="AH2096" s="283"/>
      <c r="AI2096" s="283"/>
      <c r="AJ2096" s="283"/>
      <c r="AK2096" s="283"/>
      <c r="AL2096" s="283"/>
      <c r="AM2096" s="282"/>
      <c r="AN2096" s="282"/>
      <c r="AO2096" s="282"/>
      <c r="AP2096" s="282"/>
      <c r="AQ2096" s="282"/>
      <c r="AR2096" s="282"/>
      <c r="AT2096" s="283"/>
      <c r="AU2096" s="283"/>
      <c r="AV2096" s="283"/>
      <c r="AW2096" s="283"/>
      <c r="AY2096" s="283"/>
      <c r="AZ2096" s="282"/>
      <c r="BA2096" s="283"/>
      <c r="BB2096" s="282"/>
      <c r="BC2096" s="282"/>
      <c r="BD2096" s="282"/>
      <c r="BE2096" s="283"/>
      <c r="BG2096" s="282"/>
      <c r="BH2096" s="282"/>
      <c r="BI2096" s="282"/>
      <c r="BL2096" s="421"/>
      <c r="BM2096" s="424"/>
      <c r="BN2096" s="424"/>
      <c r="BO2096" s="424"/>
      <c r="BP2096" s="424"/>
      <c r="BQ2096" s="421"/>
      <c r="BR2096" s="421"/>
      <c r="BV2096" s="282"/>
      <c r="BW2096" s="283"/>
      <c r="BY2096" s="283"/>
      <c r="BZ2096" s="283"/>
      <c r="CA2096" s="283"/>
      <c r="CB2096" s="282"/>
      <c r="CC2096" s="282"/>
      <c r="CD2096" s="282"/>
      <c r="CE2096" s="282"/>
      <c r="CG2096" s="427"/>
      <c r="CH2096" s="402"/>
      <c r="CI2096" s="424"/>
      <c r="CJ2096" s="282"/>
      <c r="CK2096" s="282"/>
      <c r="CL2096" s="283"/>
      <c r="CM2096" s="283"/>
      <c r="CP2096" s="282"/>
      <c r="DC2096" s="282"/>
      <c r="DD2096" s="282"/>
      <c r="DE2096" s="282"/>
      <c r="DF2096" s="282"/>
      <c r="DG2096" s="282"/>
      <c r="DH2096" s="282"/>
      <c r="DI2096" s="282"/>
      <c r="DJ2096" s="282"/>
      <c r="EF2096" s="495" t="str">
        <f>""&amp;(MID(数据表!AZ2096,1,MIN(FIND({"(";"（"},数据表!AZ2096&amp;"(（",1)-1)))&amp;""</f>
        <v/>
      </c>
      <c r="EG2096" s="495" t="str">
        <f>""&amp;(MID(数据表!AZ2096,1,MIN(FIND({0;1;2;3;4;5;6;7;8;9},数据表!AZ2096&amp;"1234567890",1)-1)))&amp;""</f>
        <v/>
      </c>
    </row>
    <row r="2097" spans="2:137" s="310" customFormat="1" ht="12" customHeight="1">
      <c r="B2097" s="286"/>
      <c r="C2097" s="286"/>
      <c r="D2097" s="286"/>
      <c r="E2097" s="479"/>
      <c r="F2097" s="282"/>
      <c r="G2097" s="283"/>
      <c r="H2097" s="421"/>
      <c r="I2097" s="421"/>
      <c r="J2097" s="283"/>
      <c r="K2097" s="421"/>
      <c r="L2097" s="282"/>
      <c r="N2097" s="282"/>
      <c r="S2097" s="282"/>
      <c r="T2097" s="283"/>
      <c r="U2097" s="283"/>
      <c r="V2097" s="283"/>
      <c r="W2097" s="283"/>
      <c r="X2097" s="283"/>
      <c r="Y2097" s="282"/>
      <c r="Z2097" s="282"/>
      <c r="AA2097" s="283"/>
      <c r="AB2097" s="282"/>
      <c r="AC2097" s="282"/>
      <c r="AD2097" s="282"/>
      <c r="AE2097" s="282"/>
      <c r="AF2097" s="283"/>
      <c r="AG2097" s="402"/>
      <c r="AH2097" s="283"/>
      <c r="AI2097" s="283"/>
      <c r="AJ2097" s="283"/>
      <c r="AK2097" s="283"/>
      <c r="AL2097" s="283"/>
      <c r="AM2097" s="282"/>
      <c r="AN2097" s="282"/>
      <c r="AO2097" s="282"/>
      <c r="AP2097" s="282"/>
      <c r="AQ2097" s="282"/>
      <c r="AR2097" s="282"/>
      <c r="AT2097" s="283"/>
      <c r="AU2097" s="283"/>
      <c r="AV2097" s="283"/>
      <c r="AW2097" s="283"/>
      <c r="AY2097" s="283"/>
      <c r="AZ2097" s="282"/>
      <c r="BA2097" s="283"/>
      <c r="BB2097" s="282"/>
      <c r="BC2097" s="282"/>
      <c r="BD2097" s="282"/>
      <c r="BE2097" s="283"/>
      <c r="BG2097" s="282"/>
      <c r="BH2097" s="282"/>
      <c r="BI2097" s="282"/>
      <c r="BL2097" s="421"/>
      <c r="BM2097" s="424"/>
      <c r="BN2097" s="424"/>
      <c r="BO2097" s="424"/>
      <c r="BP2097" s="424"/>
      <c r="BQ2097" s="421"/>
      <c r="BR2097" s="421"/>
      <c r="BV2097" s="282"/>
      <c r="BW2097" s="283"/>
      <c r="BY2097" s="283"/>
      <c r="BZ2097" s="283"/>
      <c r="CA2097" s="283"/>
      <c r="CB2097" s="282"/>
      <c r="CC2097" s="282"/>
      <c r="CD2097" s="282"/>
      <c r="CE2097" s="282"/>
      <c r="CG2097" s="427"/>
      <c r="CH2097" s="402"/>
      <c r="CI2097" s="424"/>
      <c r="CJ2097" s="282"/>
      <c r="CK2097" s="282"/>
      <c r="CL2097" s="283"/>
      <c r="CM2097" s="283"/>
      <c r="CP2097" s="282"/>
      <c r="DC2097" s="282"/>
      <c r="DD2097" s="282"/>
      <c r="DE2097" s="282"/>
      <c r="DF2097" s="282"/>
      <c r="DG2097" s="282"/>
      <c r="DH2097" s="282"/>
      <c r="DI2097" s="282"/>
      <c r="DJ2097" s="282"/>
      <c r="EF2097" s="495" t="str">
        <f>""&amp;(MID(数据表!AZ2097,1,MIN(FIND({"(";"（"},数据表!AZ2097&amp;"(（",1)-1)))&amp;""</f>
        <v/>
      </c>
      <c r="EG2097" s="495" t="str">
        <f>""&amp;(MID(数据表!AZ2097,1,MIN(FIND({0;1;2;3;4;5;6;7;8;9},数据表!AZ2097&amp;"1234567890",1)-1)))&amp;""</f>
        <v/>
      </c>
    </row>
    <row r="2098" spans="2:137" s="310" customFormat="1" ht="12" customHeight="1">
      <c r="B2098" s="286"/>
      <c r="C2098" s="286"/>
      <c r="D2098" s="286"/>
      <c r="E2098" s="479"/>
      <c r="F2098" s="282"/>
      <c r="G2098" s="283"/>
      <c r="H2098" s="421"/>
      <c r="I2098" s="421"/>
      <c r="J2098" s="283"/>
      <c r="K2098" s="421"/>
      <c r="L2098" s="282"/>
      <c r="N2098" s="282"/>
      <c r="S2098" s="282"/>
      <c r="T2098" s="283"/>
      <c r="U2098" s="283"/>
      <c r="V2098" s="283"/>
      <c r="W2098" s="283"/>
      <c r="X2098" s="283"/>
      <c r="Y2098" s="282"/>
      <c r="Z2098" s="282"/>
      <c r="AA2098" s="283"/>
      <c r="AB2098" s="282"/>
      <c r="AC2098" s="282"/>
      <c r="AD2098" s="282"/>
      <c r="AE2098" s="282"/>
      <c r="AF2098" s="283"/>
      <c r="AG2098" s="402"/>
      <c r="AH2098" s="283"/>
      <c r="AI2098" s="283"/>
      <c r="AJ2098" s="283"/>
      <c r="AK2098" s="283"/>
      <c r="AL2098" s="283"/>
      <c r="AM2098" s="282"/>
      <c r="AN2098" s="282"/>
      <c r="AO2098" s="282"/>
      <c r="AP2098" s="282"/>
      <c r="AQ2098" s="282"/>
      <c r="AR2098" s="282"/>
      <c r="AT2098" s="283"/>
      <c r="AU2098" s="283"/>
      <c r="AV2098" s="283"/>
      <c r="AW2098" s="283"/>
      <c r="AY2098" s="283"/>
      <c r="AZ2098" s="282"/>
      <c r="BA2098" s="283"/>
      <c r="BB2098" s="282"/>
      <c r="BC2098" s="282"/>
      <c r="BD2098" s="282"/>
      <c r="BE2098" s="283"/>
      <c r="BG2098" s="282"/>
      <c r="BH2098" s="282"/>
      <c r="BI2098" s="282"/>
      <c r="BL2098" s="421"/>
      <c r="BM2098" s="424"/>
      <c r="BN2098" s="424"/>
      <c r="BO2098" s="424"/>
      <c r="BP2098" s="424"/>
      <c r="BQ2098" s="421"/>
      <c r="BR2098" s="421"/>
      <c r="BV2098" s="282"/>
      <c r="BW2098" s="283"/>
      <c r="BY2098" s="283"/>
      <c r="BZ2098" s="283"/>
      <c r="CA2098" s="283"/>
      <c r="CB2098" s="282"/>
      <c r="CC2098" s="282"/>
      <c r="CD2098" s="282"/>
      <c r="CE2098" s="282"/>
      <c r="CG2098" s="427"/>
      <c r="CH2098" s="402"/>
      <c r="CI2098" s="424"/>
      <c r="CJ2098" s="282"/>
      <c r="CK2098" s="282"/>
      <c r="CL2098" s="283"/>
      <c r="CM2098" s="283"/>
      <c r="CP2098" s="282"/>
      <c r="DC2098" s="282"/>
      <c r="DD2098" s="282"/>
      <c r="DE2098" s="282"/>
      <c r="DF2098" s="282"/>
      <c r="DG2098" s="282"/>
      <c r="DH2098" s="282"/>
      <c r="DI2098" s="282"/>
      <c r="DJ2098" s="282"/>
      <c r="EF2098" s="495" t="str">
        <f>""&amp;(MID(数据表!AZ2098,1,MIN(FIND({"(";"（"},数据表!AZ2098&amp;"(（",1)-1)))&amp;""</f>
        <v/>
      </c>
      <c r="EG2098" s="495" t="str">
        <f>""&amp;(MID(数据表!AZ2098,1,MIN(FIND({0;1;2;3;4;5;6;7;8;9},数据表!AZ2098&amp;"1234567890",1)-1)))&amp;""</f>
        <v/>
      </c>
    </row>
    <row r="2099" spans="2:137" s="310" customFormat="1" ht="12" customHeight="1">
      <c r="B2099" s="286"/>
      <c r="C2099" s="286"/>
      <c r="D2099" s="286"/>
      <c r="E2099" s="479"/>
      <c r="F2099" s="282"/>
      <c r="G2099" s="283"/>
      <c r="H2099" s="421"/>
      <c r="I2099" s="421"/>
      <c r="J2099" s="283"/>
      <c r="K2099" s="421"/>
      <c r="L2099" s="282"/>
      <c r="N2099" s="282"/>
      <c r="S2099" s="282"/>
      <c r="T2099" s="283"/>
      <c r="U2099" s="283"/>
      <c r="V2099" s="283"/>
      <c r="W2099" s="283"/>
      <c r="X2099" s="283"/>
      <c r="Y2099" s="282"/>
      <c r="Z2099" s="282"/>
      <c r="AA2099" s="283"/>
      <c r="AB2099" s="282"/>
      <c r="AC2099" s="282"/>
      <c r="AD2099" s="282"/>
      <c r="AE2099" s="282"/>
      <c r="AF2099" s="283"/>
      <c r="AG2099" s="402"/>
      <c r="AH2099" s="283"/>
      <c r="AI2099" s="283"/>
      <c r="AJ2099" s="283"/>
      <c r="AK2099" s="283"/>
      <c r="AL2099" s="283"/>
      <c r="AM2099" s="282"/>
      <c r="AN2099" s="282"/>
      <c r="AO2099" s="282"/>
      <c r="AP2099" s="282"/>
      <c r="AQ2099" s="282"/>
      <c r="AR2099" s="282"/>
      <c r="AT2099" s="283"/>
      <c r="AU2099" s="283"/>
      <c r="AV2099" s="283"/>
      <c r="AW2099" s="283"/>
      <c r="AY2099" s="283"/>
      <c r="AZ2099" s="282"/>
      <c r="BA2099" s="283"/>
      <c r="BB2099" s="282"/>
      <c r="BC2099" s="282"/>
      <c r="BD2099" s="282"/>
      <c r="BE2099" s="283"/>
      <c r="BG2099" s="282"/>
      <c r="BH2099" s="282"/>
      <c r="BI2099" s="282"/>
      <c r="BL2099" s="421"/>
      <c r="BM2099" s="424"/>
      <c r="BN2099" s="424"/>
      <c r="BO2099" s="424"/>
      <c r="BP2099" s="424"/>
      <c r="BQ2099" s="421"/>
      <c r="BR2099" s="421"/>
      <c r="BV2099" s="282"/>
      <c r="BW2099" s="283"/>
      <c r="BY2099" s="283"/>
      <c r="BZ2099" s="283"/>
      <c r="CA2099" s="283"/>
      <c r="CB2099" s="282"/>
      <c r="CC2099" s="282"/>
      <c r="CD2099" s="282"/>
      <c r="CE2099" s="282"/>
      <c r="CG2099" s="427"/>
      <c r="CH2099" s="402"/>
      <c r="CI2099" s="424"/>
      <c r="CJ2099" s="282"/>
      <c r="CK2099" s="282"/>
      <c r="CL2099" s="283"/>
      <c r="CM2099" s="283"/>
      <c r="CP2099" s="282"/>
      <c r="DC2099" s="282"/>
      <c r="DD2099" s="282"/>
      <c r="DE2099" s="282"/>
      <c r="DF2099" s="282"/>
      <c r="DG2099" s="282"/>
      <c r="DH2099" s="282"/>
      <c r="DI2099" s="282"/>
      <c r="DJ2099" s="282"/>
      <c r="EF2099" s="495" t="str">
        <f>""&amp;(MID(数据表!AZ2099,1,MIN(FIND({"(";"（"},数据表!AZ2099&amp;"(（",1)-1)))&amp;""</f>
        <v/>
      </c>
      <c r="EG2099" s="495" t="str">
        <f>""&amp;(MID(数据表!AZ2099,1,MIN(FIND({0;1;2;3;4;5;6;7;8;9},数据表!AZ2099&amp;"1234567890",1)-1)))&amp;""</f>
        <v/>
      </c>
    </row>
    <row r="2100" spans="2:137" s="310" customFormat="1" ht="12" customHeight="1">
      <c r="B2100" s="286"/>
      <c r="C2100" s="286"/>
      <c r="D2100" s="286"/>
      <c r="E2100" s="479"/>
      <c r="F2100" s="282"/>
      <c r="G2100" s="283"/>
      <c r="H2100" s="421"/>
      <c r="I2100" s="421"/>
      <c r="J2100" s="283"/>
      <c r="K2100" s="421"/>
      <c r="L2100" s="282"/>
      <c r="N2100" s="282"/>
      <c r="S2100" s="282"/>
      <c r="T2100" s="283"/>
      <c r="U2100" s="283"/>
      <c r="V2100" s="283"/>
      <c r="W2100" s="283"/>
      <c r="X2100" s="283"/>
      <c r="Y2100" s="282"/>
      <c r="Z2100" s="282"/>
      <c r="AA2100" s="283"/>
      <c r="AB2100" s="282"/>
      <c r="AC2100" s="282"/>
      <c r="AD2100" s="282"/>
      <c r="AE2100" s="282"/>
      <c r="AF2100" s="283"/>
      <c r="AG2100" s="402"/>
      <c r="AH2100" s="283"/>
      <c r="AI2100" s="283"/>
      <c r="AJ2100" s="283"/>
      <c r="AK2100" s="283"/>
      <c r="AL2100" s="283"/>
      <c r="AM2100" s="282"/>
      <c r="AN2100" s="282"/>
      <c r="AO2100" s="282"/>
      <c r="AP2100" s="282"/>
      <c r="AQ2100" s="282"/>
      <c r="AR2100" s="282"/>
      <c r="AT2100" s="283"/>
      <c r="AU2100" s="283"/>
      <c r="AV2100" s="283"/>
      <c r="AW2100" s="283"/>
      <c r="AY2100" s="283"/>
      <c r="AZ2100" s="282"/>
      <c r="BA2100" s="283"/>
      <c r="BB2100" s="282"/>
      <c r="BC2100" s="282"/>
      <c r="BD2100" s="282"/>
      <c r="BE2100" s="283"/>
      <c r="BG2100" s="282"/>
      <c r="BH2100" s="282"/>
      <c r="BI2100" s="282"/>
      <c r="BL2100" s="421"/>
      <c r="BM2100" s="424"/>
      <c r="BN2100" s="424"/>
      <c r="BO2100" s="424"/>
      <c r="BP2100" s="424"/>
      <c r="BQ2100" s="421"/>
      <c r="BR2100" s="421"/>
      <c r="BV2100" s="282"/>
      <c r="BW2100" s="283"/>
      <c r="BY2100" s="283"/>
      <c r="BZ2100" s="283"/>
      <c r="CA2100" s="283"/>
      <c r="CB2100" s="282"/>
      <c r="CC2100" s="282"/>
      <c r="CD2100" s="282"/>
      <c r="CE2100" s="282"/>
      <c r="CG2100" s="427"/>
      <c r="CH2100" s="402"/>
      <c r="CI2100" s="424"/>
      <c r="CJ2100" s="282"/>
      <c r="CK2100" s="282"/>
      <c r="CL2100" s="283"/>
      <c r="CM2100" s="283"/>
      <c r="CP2100" s="282"/>
      <c r="DC2100" s="282"/>
      <c r="DD2100" s="282"/>
      <c r="DE2100" s="282"/>
      <c r="DF2100" s="282"/>
      <c r="DG2100" s="282"/>
      <c r="DH2100" s="282"/>
      <c r="DI2100" s="282"/>
      <c r="DJ2100" s="282"/>
      <c r="EF2100" s="495" t="str">
        <f>""&amp;(MID(数据表!AZ2100,1,MIN(FIND({"(";"（"},数据表!AZ2100&amp;"(（",1)-1)))&amp;""</f>
        <v/>
      </c>
      <c r="EG2100" s="495" t="str">
        <f>""&amp;(MID(数据表!AZ2100,1,MIN(FIND({0;1;2;3;4;5;6;7;8;9},数据表!AZ2100&amp;"1234567890",1)-1)))&amp;""</f>
        <v/>
      </c>
    </row>
    <row r="2101" spans="2:137" s="310" customFormat="1" ht="12" customHeight="1">
      <c r="B2101" s="286"/>
      <c r="C2101" s="286"/>
      <c r="D2101" s="286"/>
      <c r="E2101" s="479"/>
      <c r="F2101" s="282"/>
      <c r="G2101" s="283"/>
      <c r="H2101" s="421"/>
      <c r="I2101" s="421"/>
      <c r="J2101" s="283"/>
      <c r="K2101" s="421"/>
      <c r="L2101" s="282"/>
      <c r="N2101" s="282"/>
      <c r="S2101" s="282"/>
      <c r="T2101" s="283"/>
      <c r="U2101" s="283"/>
      <c r="V2101" s="283"/>
      <c r="W2101" s="283"/>
      <c r="X2101" s="283"/>
      <c r="Y2101" s="282"/>
      <c r="Z2101" s="282"/>
      <c r="AA2101" s="283"/>
      <c r="AB2101" s="282"/>
      <c r="AC2101" s="282"/>
      <c r="AD2101" s="282"/>
      <c r="AE2101" s="282"/>
      <c r="AF2101" s="283"/>
      <c r="AG2101" s="402"/>
      <c r="AH2101" s="283"/>
      <c r="AI2101" s="283"/>
      <c r="AJ2101" s="283"/>
      <c r="AK2101" s="283"/>
      <c r="AL2101" s="283"/>
      <c r="AM2101" s="282"/>
      <c r="AN2101" s="282"/>
      <c r="AO2101" s="282"/>
      <c r="AP2101" s="282"/>
      <c r="AQ2101" s="282"/>
      <c r="AR2101" s="282"/>
      <c r="AT2101" s="283"/>
      <c r="AU2101" s="283"/>
      <c r="AV2101" s="283"/>
      <c r="AW2101" s="283"/>
      <c r="AY2101" s="283"/>
      <c r="AZ2101" s="282"/>
      <c r="BA2101" s="283"/>
      <c r="BB2101" s="282"/>
      <c r="BC2101" s="282"/>
      <c r="BD2101" s="282"/>
      <c r="BE2101" s="283"/>
      <c r="BG2101" s="282"/>
      <c r="BH2101" s="282"/>
      <c r="BI2101" s="282"/>
      <c r="BL2101" s="421"/>
      <c r="BM2101" s="424"/>
      <c r="BN2101" s="424"/>
      <c r="BO2101" s="424"/>
      <c r="BP2101" s="424"/>
      <c r="BQ2101" s="421"/>
      <c r="BR2101" s="421"/>
      <c r="BV2101" s="282"/>
      <c r="BW2101" s="283"/>
      <c r="BY2101" s="283"/>
      <c r="BZ2101" s="283"/>
      <c r="CA2101" s="283"/>
      <c r="CB2101" s="282"/>
      <c r="CC2101" s="282"/>
      <c r="CD2101" s="282"/>
      <c r="CE2101" s="282"/>
      <c r="CG2101" s="427"/>
      <c r="CH2101" s="402"/>
      <c r="CI2101" s="424"/>
      <c r="CJ2101" s="282"/>
      <c r="CK2101" s="282"/>
      <c r="CL2101" s="283"/>
      <c r="CM2101" s="283"/>
      <c r="CP2101" s="282"/>
      <c r="DC2101" s="282"/>
      <c r="DD2101" s="282"/>
      <c r="DE2101" s="282"/>
      <c r="DF2101" s="282"/>
      <c r="DG2101" s="282"/>
      <c r="DH2101" s="282"/>
      <c r="DI2101" s="282"/>
      <c r="DJ2101" s="282"/>
      <c r="EF2101" s="495" t="str">
        <f>""&amp;(MID(数据表!AZ2101,1,MIN(FIND({"(";"（"},数据表!AZ2101&amp;"(（",1)-1)))&amp;""</f>
        <v/>
      </c>
      <c r="EG2101" s="495" t="str">
        <f>""&amp;(MID(数据表!AZ2101,1,MIN(FIND({0;1;2;3;4;5;6;7;8;9},数据表!AZ2101&amp;"1234567890",1)-1)))&amp;""</f>
        <v/>
      </c>
    </row>
    <row r="2102" spans="2:137" s="310" customFormat="1" ht="12" customHeight="1">
      <c r="B2102" s="286"/>
      <c r="C2102" s="286"/>
      <c r="D2102" s="286"/>
      <c r="E2102" s="479"/>
      <c r="F2102" s="282"/>
      <c r="G2102" s="283"/>
      <c r="H2102" s="421"/>
      <c r="I2102" s="421"/>
      <c r="J2102" s="283"/>
      <c r="K2102" s="421"/>
      <c r="L2102" s="282"/>
      <c r="N2102" s="282"/>
      <c r="S2102" s="282"/>
      <c r="T2102" s="283"/>
      <c r="U2102" s="283"/>
      <c r="V2102" s="283"/>
      <c r="W2102" s="283"/>
      <c r="X2102" s="283"/>
      <c r="Y2102" s="282"/>
      <c r="Z2102" s="282"/>
      <c r="AA2102" s="283"/>
      <c r="AB2102" s="282"/>
      <c r="AC2102" s="282"/>
      <c r="AD2102" s="282"/>
      <c r="AE2102" s="282"/>
      <c r="AF2102" s="283"/>
      <c r="AG2102" s="402"/>
      <c r="AH2102" s="283"/>
      <c r="AI2102" s="283"/>
      <c r="AJ2102" s="283"/>
      <c r="AK2102" s="283"/>
      <c r="AL2102" s="283"/>
      <c r="AM2102" s="282"/>
      <c r="AN2102" s="282"/>
      <c r="AO2102" s="282"/>
      <c r="AP2102" s="282"/>
      <c r="AQ2102" s="282"/>
      <c r="AR2102" s="282"/>
      <c r="AT2102" s="283"/>
      <c r="AU2102" s="283"/>
      <c r="AV2102" s="283"/>
      <c r="AW2102" s="283"/>
      <c r="AY2102" s="283"/>
      <c r="AZ2102" s="282"/>
      <c r="BA2102" s="283"/>
      <c r="BB2102" s="282"/>
      <c r="BC2102" s="282"/>
      <c r="BD2102" s="282"/>
      <c r="BE2102" s="283"/>
      <c r="BG2102" s="282"/>
      <c r="BH2102" s="282"/>
      <c r="BI2102" s="282"/>
      <c r="BL2102" s="421"/>
      <c r="BM2102" s="424"/>
      <c r="BN2102" s="424"/>
      <c r="BO2102" s="424"/>
      <c r="BP2102" s="424"/>
      <c r="BQ2102" s="421"/>
      <c r="BR2102" s="421"/>
      <c r="BV2102" s="282"/>
      <c r="BW2102" s="283"/>
      <c r="BY2102" s="283"/>
      <c r="BZ2102" s="283"/>
      <c r="CA2102" s="283"/>
      <c r="CB2102" s="282"/>
      <c r="CC2102" s="282"/>
      <c r="CD2102" s="282"/>
      <c r="CE2102" s="282"/>
      <c r="CG2102" s="427"/>
      <c r="CH2102" s="402"/>
      <c r="CI2102" s="424"/>
      <c r="CJ2102" s="282"/>
      <c r="CK2102" s="282"/>
      <c r="CL2102" s="283"/>
      <c r="CM2102" s="283"/>
      <c r="CP2102" s="282"/>
      <c r="DC2102" s="282"/>
      <c r="DD2102" s="282"/>
      <c r="DE2102" s="282"/>
      <c r="DF2102" s="282"/>
      <c r="DG2102" s="282"/>
      <c r="DH2102" s="282"/>
      <c r="DI2102" s="282"/>
      <c r="DJ2102" s="282"/>
      <c r="EF2102" s="495" t="str">
        <f>""&amp;(MID(数据表!AZ2102,1,MIN(FIND({"(";"（"},数据表!AZ2102&amp;"(（",1)-1)))&amp;""</f>
        <v/>
      </c>
      <c r="EG2102" s="495" t="str">
        <f>""&amp;(MID(数据表!AZ2102,1,MIN(FIND({0;1;2;3;4;5;6;7;8;9},数据表!AZ2102&amp;"1234567890",1)-1)))&amp;""</f>
        <v/>
      </c>
    </row>
    <row r="2103" spans="2:137" s="310" customFormat="1" ht="12" customHeight="1">
      <c r="B2103" s="286"/>
      <c r="C2103" s="286"/>
      <c r="D2103" s="286"/>
      <c r="E2103" s="479"/>
      <c r="F2103" s="282"/>
      <c r="G2103" s="283"/>
      <c r="H2103" s="421"/>
      <c r="I2103" s="421"/>
      <c r="J2103" s="283"/>
      <c r="K2103" s="421"/>
      <c r="L2103" s="282"/>
      <c r="N2103" s="282"/>
      <c r="S2103" s="282"/>
      <c r="T2103" s="283"/>
      <c r="U2103" s="283"/>
      <c r="V2103" s="283"/>
      <c r="W2103" s="283"/>
      <c r="X2103" s="283"/>
      <c r="Y2103" s="282"/>
      <c r="Z2103" s="282"/>
      <c r="AA2103" s="283"/>
      <c r="AB2103" s="282"/>
      <c r="AC2103" s="282"/>
      <c r="AD2103" s="282"/>
      <c r="AE2103" s="282"/>
      <c r="AF2103" s="283"/>
      <c r="AG2103" s="402"/>
      <c r="AH2103" s="283"/>
      <c r="AI2103" s="283"/>
      <c r="AJ2103" s="283"/>
      <c r="AK2103" s="283"/>
      <c r="AL2103" s="283"/>
      <c r="AM2103" s="282"/>
      <c r="AN2103" s="282"/>
      <c r="AO2103" s="282"/>
      <c r="AP2103" s="282"/>
      <c r="AQ2103" s="282"/>
      <c r="AR2103" s="282"/>
      <c r="AT2103" s="283"/>
      <c r="AU2103" s="283"/>
      <c r="AV2103" s="283"/>
      <c r="AW2103" s="283"/>
      <c r="AY2103" s="283"/>
      <c r="AZ2103" s="282"/>
      <c r="BA2103" s="283"/>
      <c r="BB2103" s="282"/>
      <c r="BC2103" s="282"/>
      <c r="BD2103" s="282"/>
      <c r="BE2103" s="283"/>
      <c r="BG2103" s="282"/>
      <c r="BH2103" s="282"/>
      <c r="BI2103" s="282"/>
      <c r="BL2103" s="421"/>
      <c r="BM2103" s="424"/>
      <c r="BN2103" s="424"/>
      <c r="BO2103" s="424"/>
      <c r="BP2103" s="424"/>
      <c r="BQ2103" s="421"/>
      <c r="BR2103" s="421"/>
      <c r="BV2103" s="282"/>
      <c r="BW2103" s="283"/>
      <c r="BY2103" s="283"/>
      <c r="BZ2103" s="283"/>
      <c r="CA2103" s="283"/>
      <c r="CB2103" s="282"/>
      <c r="CC2103" s="282"/>
      <c r="CD2103" s="282"/>
      <c r="CE2103" s="282"/>
      <c r="CG2103" s="427"/>
      <c r="CH2103" s="402"/>
      <c r="CI2103" s="424"/>
      <c r="CJ2103" s="282"/>
      <c r="CK2103" s="282"/>
      <c r="CL2103" s="283"/>
      <c r="CM2103" s="283"/>
      <c r="CP2103" s="282"/>
      <c r="DC2103" s="282"/>
      <c r="DD2103" s="282"/>
      <c r="DE2103" s="282"/>
      <c r="DF2103" s="282"/>
      <c r="DG2103" s="282"/>
      <c r="DH2103" s="282"/>
      <c r="DI2103" s="282"/>
      <c r="DJ2103" s="282"/>
      <c r="EF2103" s="495" t="str">
        <f>""&amp;(MID(数据表!AZ2103,1,MIN(FIND({"(";"（"},数据表!AZ2103&amp;"(（",1)-1)))&amp;""</f>
        <v/>
      </c>
      <c r="EG2103" s="495" t="str">
        <f>""&amp;(MID(数据表!AZ2103,1,MIN(FIND({0;1;2;3;4;5;6;7;8;9},数据表!AZ2103&amp;"1234567890",1)-1)))&amp;""</f>
        <v/>
      </c>
    </row>
    <row r="2104" spans="2:137" s="310" customFormat="1" ht="12" customHeight="1">
      <c r="B2104" s="286"/>
      <c r="C2104" s="286"/>
      <c r="D2104" s="286"/>
      <c r="E2104" s="479"/>
      <c r="F2104" s="282"/>
      <c r="G2104" s="283"/>
      <c r="H2104" s="421"/>
      <c r="I2104" s="421"/>
      <c r="J2104" s="283"/>
      <c r="K2104" s="421"/>
      <c r="L2104" s="282"/>
      <c r="N2104" s="282"/>
      <c r="S2104" s="282"/>
      <c r="T2104" s="283"/>
      <c r="U2104" s="283"/>
      <c r="V2104" s="283"/>
      <c r="W2104" s="283"/>
      <c r="X2104" s="283"/>
      <c r="Y2104" s="282"/>
      <c r="Z2104" s="282"/>
      <c r="AA2104" s="283"/>
      <c r="AB2104" s="282"/>
      <c r="AC2104" s="282"/>
      <c r="AD2104" s="282"/>
      <c r="AE2104" s="282"/>
      <c r="AF2104" s="283"/>
      <c r="AG2104" s="402"/>
      <c r="AH2104" s="283"/>
      <c r="AI2104" s="283"/>
      <c r="AJ2104" s="283"/>
      <c r="AK2104" s="283"/>
      <c r="AL2104" s="283"/>
      <c r="AM2104" s="282"/>
      <c r="AN2104" s="282"/>
      <c r="AO2104" s="282"/>
      <c r="AP2104" s="282"/>
      <c r="AQ2104" s="282"/>
      <c r="AR2104" s="282"/>
      <c r="AT2104" s="283"/>
      <c r="AU2104" s="283"/>
      <c r="AV2104" s="283"/>
      <c r="AW2104" s="283"/>
      <c r="AY2104" s="283"/>
      <c r="AZ2104" s="282"/>
      <c r="BA2104" s="283"/>
      <c r="BB2104" s="282"/>
      <c r="BC2104" s="282"/>
      <c r="BD2104" s="282"/>
      <c r="BE2104" s="283"/>
      <c r="BG2104" s="282"/>
      <c r="BH2104" s="282"/>
      <c r="BI2104" s="282"/>
      <c r="BL2104" s="421"/>
      <c r="BM2104" s="424"/>
      <c r="BN2104" s="424"/>
      <c r="BO2104" s="424"/>
      <c r="BP2104" s="424"/>
      <c r="BQ2104" s="421"/>
      <c r="BR2104" s="421"/>
      <c r="BV2104" s="282"/>
      <c r="BW2104" s="283"/>
      <c r="BY2104" s="283"/>
      <c r="BZ2104" s="283"/>
      <c r="CA2104" s="283"/>
      <c r="CB2104" s="282"/>
      <c r="CC2104" s="282"/>
      <c r="CD2104" s="282"/>
      <c r="CE2104" s="282"/>
      <c r="CG2104" s="427"/>
      <c r="CH2104" s="402"/>
      <c r="CI2104" s="424"/>
      <c r="CJ2104" s="282"/>
      <c r="CK2104" s="282"/>
      <c r="CL2104" s="283"/>
      <c r="CM2104" s="283"/>
      <c r="CP2104" s="282"/>
      <c r="DC2104" s="282"/>
      <c r="DD2104" s="282"/>
      <c r="DE2104" s="282"/>
      <c r="DF2104" s="282"/>
      <c r="DG2104" s="282"/>
      <c r="DH2104" s="282"/>
      <c r="DI2104" s="282"/>
      <c r="DJ2104" s="282"/>
      <c r="EF2104" s="495" t="str">
        <f>""&amp;(MID(数据表!AZ2104,1,MIN(FIND({"(";"（"},数据表!AZ2104&amp;"(（",1)-1)))&amp;""</f>
        <v/>
      </c>
      <c r="EG2104" s="495" t="str">
        <f>""&amp;(MID(数据表!AZ2104,1,MIN(FIND({0;1;2;3;4;5;6;7;8;9},数据表!AZ2104&amp;"1234567890",1)-1)))&amp;""</f>
        <v/>
      </c>
    </row>
    <row r="2105" spans="2:137" s="310" customFormat="1" ht="12" customHeight="1">
      <c r="B2105" s="286"/>
      <c r="C2105" s="286"/>
      <c r="D2105" s="286"/>
      <c r="E2105" s="479"/>
      <c r="F2105" s="282"/>
      <c r="G2105" s="283"/>
      <c r="H2105" s="421"/>
      <c r="I2105" s="421"/>
      <c r="J2105" s="283"/>
      <c r="K2105" s="421"/>
      <c r="L2105" s="282"/>
      <c r="N2105" s="282"/>
      <c r="S2105" s="282"/>
      <c r="T2105" s="283"/>
      <c r="U2105" s="283"/>
      <c r="V2105" s="283"/>
      <c r="W2105" s="283"/>
      <c r="X2105" s="283"/>
      <c r="Y2105" s="282"/>
      <c r="Z2105" s="282"/>
      <c r="AA2105" s="283"/>
      <c r="AB2105" s="282"/>
      <c r="AC2105" s="282"/>
      <c r="AD2105" s="282"/>
      <c r="AE2105" s="282"/>
      <c r="AF2105" s="283"/>
      <c r="AG2105" s="402"/>
      <c r="AH2105" s="283"/>
      <c r="AI2105" s="283"/>
      <c r="AJ2105" s="283"/>
      <c r="AK2105" s="283"/>
      <c r="AL2105" s="283"/>
      <c r="AM2105" s="282"/>
      <c r="AN2105" s="282"/>
      <c r="AO2105" s="282"/>
      <c r="AP2105" s="282"/>
      <c r="AQ2105" s="282"/>
      <c r="AR2105" s="282"/>
      <c r="AT2105" s="283"/>
      <c r="AU2105" s="283"/>
      <c r="AV2105" s="283"/>
      <c r="AW2105" s="283"/>
      <c r="AY2105" s="283"/>
      <c r="AZ2105" s="282"/>
      <c r="BA2105" s="283"/>
      <c r="BB2105" s="282"/>
      <c r="BC2105" s="282"/>
      <c r="BD2105" s="282"/>
      <c r="BE2105" s="283"/>
      <c r="BG2105" s="282"/>
      <c r="BH2105" s="282"/>
      <c r="BI2105" s="282"/>
      <c r="BL2105" s="421"/>
      <c r="BM2105" s="424"/>
      <c r="BN2105" s="424"/>
      <c r="BO2105" s="424"/>
      <c r="BP2105" s="424"/>
      <c r="BQ2105" s="421"/>
      <c r="BR2105" s="421"/>
      <c r="BV2105" s="282"/>
      <c r="BW2105" s="283"/>
      <c r="BY2105" s="283"/>
      <c r="BZ2105" s="283"/>
      <c r="CA2105" s="283"/>
      <c r="CB2105" s="282"/>
      <c r="CC2105" s="282"/>
      <c r="CD2105" s="282"/>
      <c r="CE2105" s="282"/>
      <c r="CG2105" s="427"/>
      <c r="CH2105" s="402"/>
      <c r="CI2105" s="424"/>
      <c r="CJ2105" s="282"/>
      <c r="CK2105" s="282"/>
      <c r="CL2105" s="283"/>
      <c r="CM2105" s="283"/>
      <c r="CP2105" s="282"/>
      <c r="DC2105" s="282"/>
      <c r="DD2105" s="282"/>
      <c r="DE2105" s="282"/>
      <c r="DF2105" s="282"/>
      <c r="DG2105" s="282"/>
      <c r="DH2105" s="282"/>
      <c r="DI2105" s="282"/>
      <c r="DJ2105" s="282"/>
      <c r="EF2105" s="495" t="str">
        <f>""&amp;(MID(数据表!AZ2105,1,MIN(FIND({"(";"（"},数据表!AZ2105&amp;"(（",1)-1)))&amp;""</f>
        <v/>
      </c>
      <c r="EG2105" s="495" t="str">
        <f>""&amp;(MID(数据表!AZ2105,1,MIN(FIND({0;1;2;3;4;5;6;7;8;9},数据表!AZ2105&amp;"1234567890",1)-1)))&amp;""</f>
        <v/>
      </c>
    </row>
    <row r="2106" spans="2:137" s="310" customFormat="1" ht="12" customHeight="1">
      <c r="B2106" s="286"/>
      <c r="C2106" s="286"/>
      <c r="D2106" s="286"/>
      <c r="E2106" s="479"/>
      <c r="F2106" s="282"/>
      <c r="G2106" s="283"/>
      <c r="H2106" s="421"/>
      <c r="I2106" s="421"/>
      <c r="J2106" s="283"/>
      <c r="K2106" s="421"/>
      <c r="L2106" s="282"/>
      <c r="N2106" s="282"/>
      <c r="S2106" s="282"/>
      <c r="T2106" s="283"/>
      <c r="U2106" s="283"/>
      <c r="V2106" s="283"/>
      <c r="W2106" s="283"/>
      <c r="X2106" s="283"/>
      <c r="Y2106" s="282"/>
      <c r="Z2106" s="282"/>
      <c r="AA2106" s="283"/>
      <c r="AB2106" s="282"/>
      <c r="AC2106" s="282"/>
      <c r="AD2106" s="282"/>
      <c r="AE2106" s="282"/>
      <c r="AF2106" s="283"/>
      <c r="AG2106" s="402"/>
      <c r="AH2106" s="283"/>
      <c r="AI2106" s="283"/>
      <c r="AJ2106" s="283"/>
      <c r="AK2106" s="283"/>
      <c r="AL2106" s="283"/>
      <c r="AM2106" s="282"/>
      <c r="AN2106" s="282"/>
      <c r="AO2106" s="282"/>
      <c r="AP2106" s="282"/>
      <c r="AQ2106" s="282"/>
      <c r="AR2106" s="282"/>
      <c r="AT2106" s="283"/>
      <c r="AU2106" s="283"/>
      <c r="AV2106" s="283"/>
      <c r="AW2106" s="283"/>
      <c r="AY2106" s="283"/>
      <c r="AZ2106" s="282"/>
      <c r="BA2106" s="283"/>
      <c r="BB2106" s="282"/>
      <c r="BC2106" s="282"/>
      <c r="BD2106" s="282"/>
      <c r="BE2106" s="283"/>
      <c r="BG2106" s="282"/>
      <c r="BH2106" s="282"/>
      <c r="BI2106" s="282"/>
      <c r="BL2106" s="421"/>
      <c r="BM2106" s="424"/>
      <c r="BN2106" s="424"/>
      <c r="BO2106" s="424"/>
      <c r="BP2106" s="424"/>
      <c r="BQ2106" s="421"/>
      <c r="BR2106" s="421"/>
      <c r="BV2106" s="282"/>
      <c r="BW2106" s="283"/>
      <c r="BY2106" s="283"/>
      <c r="BZ2106" s="283"/>
      <c r="CA2106" s="283"/>
      <c r="CB2106" s="282"/>
      <c r="CC2106" s="282"/>
      <c r="CD2106" s="282"/>
      <c r="CE2106" s="282"/>
      <c r="CG2106" s="427"/>
      <c r="CH2106" s="402"/>
      <c r="CI2106" s="424"/>
      <c r="CJ2106" s="282"/>
      <c r="CK2106" s="282"/>
      <c r="CL2106" s="283"/>
      <c r="CM2106" s="283"/>
      <c r="CP2106" s="282"/>
      <c r="DC2106" s="282"/>
      <c r="DD2106" s="282"/>
      <c r="DE2106" s="282"/>
      <c r="DF2106" s="282"/>
      <c r="DG2106" s="282"/>
      <c r="DH2106" s="282"/>
      <c r="DI2106" s="282"/>
      <c r="DJ2106" s="282"/>
      <c r="EF2106" s="495" t="str">
        <f>""&amp;(MID(数据表!AZ2106,1,MIN(FIND({"(";"（"},数据表!AZ2106&amp;"(（",1)-1)))&amp;""</f>
        <v/>
      </c>
      <c r="EG2106" s="495" t="str">
        <f>""&amp;(MID(数据表!AZ2106,1,MIN(FIND({0;1;2;3;4;5;6;7;8;9},数据表!AZ2106&amp;"1234567890",1)-1)))&amp;""</f>
        <v/>
      </c>
    </row>
    <row r="2107" spans="2:137" s="310" customFormat="1" ht="12" customHeight="1">
      <c r="B2107" s="286"/>
      <c r="C2107" s="286"/>
      <c r="D2107" s="286"/>
      <c r="E2107" s="479"/>
      <c r="F2107" s="282"/>
      <c r="G2107" s="283"/>
      <c r="H2107" s="421"/>
      <c r="I2107" s="421"/>
      <c r="J2107" s="283"/>
      <c r="K2107" s="421"/>
      <c r="L2107" s="282"/>
      <c r="N2107" s="282"/>
      <c r="S2107" s="282"/>
      <c r="T2107" s="283"/>
      <c r="U2107" s="283"/>
      <c r="V2107" s="283"/>
      <c r="W2107" s="283"/>
      <c r="X2107" s="283"/>
      <c r="Y2107" s="282"/>
      <c r="Z2107" s="282"/>
      <c r="AA2107" s="283"/>
      <c r="AB2107" s="282"/>
      <c r="AC2107" s="282"/>
      <c r="AD2107" s="282"/>
      <c r="AE2107" s="282"/>
      <c r="AF2107" s="283"/>
      <c r="AG2107" s="402"/>
      <c r="AH2107" s="283"/>
      <c r="AI2107" s="283"/>
      <c r="AJ2107" s="283"/>
      <c r="AK2107" s="283"/>
      <c r="AL2107" s="283"/>
      <c r="AM2107" s="282"/>
      <c r="AN2107" s="282"/>
      <c r="AO2107" s="282"/>
      <c r="AP2107" s="282"/>
      <c r="AQ2107" s="282"/>
      <c r="AR2107" s="282"/>
      <c r="AT2107" s="283"/>
      <c r="AU2107" s="283"/>
      <c r="AV2107" s="283"/>
      <c r="AW2107" s="283"/>
      <c r="AY2107" s="283"/>
      <c r="AZ2107" s="282"/>
      <c r="BA2107" s="283"/>
      <c r="BB2107" s="282"/>
      <c r="BC2107" s="282"/>
      <c r="BD2107" s="282"/>
      <c r="BE2107" s="283"/>
      <c r="BG2107" s="282"/>
      <c r="BH2107" s="282"/>
      <c r="BI2107" s="282"/>
      <c r="BL2107" s="421"/>
      <c r="BM2107" s="424"/>
      <c r="BN2107" s="424"/>
      <c r="BO2107" s="424"/>
      <c r="BP2107" s="424"/>
      <c r="BQ2107" s="421"/>
      <c r="BR2107" s="421"/>
      <c r="BV2107" s="282"/>
      <c r="BW2107" s="283"/>
      <c r="BY2107" s="283"/>
      <c r="BZ2107" s="283"/>
      <c r="CA2107" s="283"/>
      <c r="CB2107" s="282"/>
      <c r="CC2107" s="282"/>
      <c r="CD2107" s="282"/>
      <c r="CE2107" s="282"/>
      <c r="CG2107" s="427"/>
      <c r="CH2107" s="402"/>
      <c r="CI2107" s="424"/>
      <c r="CJ2107" s="282"/>
      <c r="CK2107" s="282"/>
      <c r="CL2107" s="283"/>
      <c r="CM2107" s="283"/>
      <c r="CP2107" s="282"/>
      <c r="DC2107" s="282"/>
      <c r="DD2107" s="282"/>
      <c r="DE2107" s="282"/>
      <c r="DF2107" s="282"/>
      <c r="DG2107" s="282"/>
      <c r="DH2107" s="282"/>
      <c r="DI2107" s="282"/>
      <c r="DJ2107" s="282"/>
      <c r="EF2107" s="495" t="str">
        <f>""&amp;(MID(数据表!AZ2107,1,MIN(FIND({"(";"（"},数据表!AZ2107&amp;"(（",1)-1)))&amp;""</f>
        <v/>
      </c>
      <c r="EG2107" s="495" t="str">
        <f>""&amp;(MID(数据表!AZ2107,1,MIN(FIND({0;1;2;3;4;5;6;7;8;9},数据表!AZ2107&amp;"1234567890",1)-1)))&amp;""</f>
        <v/>
      </c>
    </row>
    <row r="2108" spans="2:137" s="310" customFormat="1" ht="12" customHeight="1">
      <c r="B2108" s="286"/>
      <c r="C2108" s="286"/>
      <c r="D2108" s="286"/>
      <c r="E2108" s="479"/>
      <c r="F2108" s="282"/>
      <c r="G2108" s="283"/>
      <c r="H2108" s="421"/>
      <c r="I2108" s="421"/>
      <c r="J2108" s="283"/>
      <c r="K2108" s="421"/>
      <c r="L2108" s="282"/>
      <c r="N2108" s="282"/>
      <c r="S2108" s="282"/>
      <c r="T2108" s="283"/>
      <c r="U2108" s="283"/>
      <c r="V2108" s="283"/>
      <c r="W2108" s="283"/>
      <c r="X2108" s="283"/>
      <c r="Y2108" s="282"/>
      <c r="Z2108" s="282"/>
      <c r="AA2108" s="283"/>
      <c r="AB2108" s="282"/>
      <c r="AC2108" s="282"/>
      <c r="AD2108" s="282"/>
      <c r="AE2108" s="282"/>
      <c r="AF2108" s="283"/>
      <c r="AG2108" s="402"/>
      <c r="AH2108" s="283"/>
      <c r="AI2108" s="283"/>
      <c r="AJ2108" s="283"/>
      <c r="AK2108" s="283"/>
      <c r="AL2108" s="283"/>
      <c r="AM2108" s="282"/>
      <c r="AN2108" s="282"/>
      <c r="AO2108" s="282"/>
      <c r="AP2108" s="282"/>
      <c r="AQ2108" s="282"/>
      <c r="AR2108" s="282"/>
      <c r="AT2108" s="283"/>
      <c r="AU2108" s="283"/>
      <c r="AV2108" s="283"/>
      <c r="AW2108" s="283"/>
      <c r="AY2108" s="283"/>
      <c r="AZ2108" s="282"/>
      <c r="BA2108" s="283"/>
      <c r="BB2108" s="282"/>
      <c r="BC2108" s="282"/>
      <c r="BD2108" s="282"/>
      <c r="BE2108" s="283"/>
      <c r="BG2108" s="282"/>
      <c r="BH2108" s="282"/>
      <c r="BI2108" s="282"/>
      <c r="BL2108" s="421"/>
      <c r="BM2108" s="424"/>
      <c r="BN2108" s="424"/>
      <c r="BO2108" s="424"/>
      <c r="BP2108" s="424"/>
      <c r="BQ2108" s="421"/>
      <c r="BR2108" s="421"/>
      <c r="BV2108" s="282"/>
      <c r="BW2108" s="283"/>
      <c r="BY2108" s="283"/>
      <c r="BZ2108" s="283"/>
      <c r="CA2108" s="283"/>
      <c r="CB2108" s="282"/>
      <c r="CC2108" s="282"/>
      <c r="CD2108" s="282"/>
      <c r="CE2108" s="282"/>
      <c r="CG2108" s="427"/>
      <c r="CH2108" s="402"/>
      <c r="CI2108" s="424"/>
      <c r="CJ2108" s="282"/>
      <c r="CK2108" s="282"/>
      <c r="CL2108" s="283"/>
      <c r="CM2108" s="283"/>
      <c r="CP2108" s="282"/>
      <c r="DC2108" s="282"/>
      <c r="DD2108" s="282"/>
      <c r="DE2108" s="282"/>
      <c r="DF2108" s="282"/>
      <c r="DG2108" s="282"/>
      <c r="DH2108" s="282"/>
      <c r="DI2108" s="282"/>
      <c r="DJ2108" s="282"/>
      <c r="EF2108" s="495" t="str">
        <f>""&amp;(MID(数据表!AZ2108,1,MIN(FIND({"(";"（"},数据表!AZ2108&amp;"(（",1)-1)))&amp;""</f>
        <v/>
      </c>
      <c r="EG2108" s="495" t="str">
        <f>""&amp;(MID(数据表!AZ2108,1,MIN(FIND({0;1;2;3;4;5;6;7;8;9},数据表!AZ2108&amp;"1234567890",1)-1)))&amp;""</f>
        <v/>
      </c>
    </row>
    <row r="2109" spans="2:137" s="310" customFormat="1" ht="12" customHeight="1">
      <c r="B2109" s="286"/>
      <c r="C2109" s="286"/>
      <c r="D2109" s="286"/>
      <c r="E2109" s="479"/>
      <c r="F2109" s="282"/>
      <c r="G2109" s="283"/>
      <c r="H2109" s="421"/>
      <c r="I2109" s="421"/>
      <c r="J2109" s="283"/>
      <c r="K2109" s="421"/>
      <c r="L2109" s="282"/>
      <c r="N2109" s="282"/>
      <c r="S2109" s="282"/>
      <c r="T2109" s="283"/>
      <c r="U2109" s="283"/>
      <c r="V2109" s="283"/>
      <c r="W2109" s="283"/>
      <c r="X2109" s="283"/>
      <c r="Y2109" s="282"/>
      <c r="Z2109" s="282"/>
      <c r="AA2109" s="283"/>
      <c r="AB2109" s="282"/>
      <c r="AC2109" s="282"/>
      <c r="AD2109" s="282"/>
      <c r="AE2109" s="282"/>
      <c r="AF2109" s="283"/>
      <c r="AG2109" s="402"/>
      <c r="AH2109" s="283"/>
      <c r="AI2109" s="283"/>
      <c r="AJ2109" s="283"/>
      <c r="AK2109" s="283"/>
      <c r="AL2109" s="283"/>
      <c r="AM2109" s="282"/>
      <c r="AN2109" s="282"/>
      <c r="AO2109" s="282"/>
      <c r="AP2109" s="282"/>
      <c r="AQ2109" s="282"/>
      <c r="AR2109" s="282"/>
      <c r="AT2109" s="283"/>
      <c r="AU2109" s="283"/>
      <c r="AV2109" s="283"/>
      <c r="AW2109" s="283"/>
      <c r="AY2109" s="283"/>
      <c r="AZ2109" s="282"/>
      <c r="BA2109" s="283"/>
      <c r="BB2109" s="282"/>
      <c r="BC2109" s="282"/>
      <c r="BD2109" s="282"/>
      <c r="BE2109" s="283"/>
      <c r="BG2109" s="282"/>
      <c r="BH2109" s="282"/>
      <c r="BI2109" s="282"/>
      <c r="BL2109" s="421"/>
      <c r="BM2109" s="424"/>
      <c r="BN2109" s="424"/>
      <c r="BO2109" s="424"/>
      <c r="BP2109" s="424"/>
      <c r="BQ2109" s="421"/>
      <c r="BR2109" s="421"/>
      <c r="BV2109" s="282"/>
      <c r="BW2109" s="283"/>
      <c r="BY2109" s="283"/>
      <c r="BZ2109" s="283"/>
      <c r="CA2109" s="283"/>
      <c r="CB2109" s="282"/>
      <c r="CC2109" s="282"/>
      <c r="CD2109" s="282"/>
      <c r="CE2109" s="282"/>
      <c r="CG2109" s="427"/>
      <c r="CH2109" s="402"/>
      <c r="CI2109" s="424"/>
      <c r="CJ2109" s="282"/>
      <c r="CK2109" s="282"/>
      <c r="CL2109" s="283"/>
      <c r="CM2109" s="283"/>
      <c r="CP2109" s="282"/>
      <c r="DC2109" s="282"/>
      <c r="DD2109" s="282"/>
      <c r="DE2109" s="282"/>
      <c r="DF2109" s="282"/>
      <c r="DG2109" s="282"/>
      <c r="DH2109" s="282"/>
      <c r="DI2109" s="282"/>
      <c r="DJ2109" s="282"/>
      <c r="EF2109" s="495" t="str">
        <f>""&amp;(MID(数据表!AZ2109,1,MIN(FIND({"(";"（"},数据表!AZ2109&amp;"(（",1)-1)))&amp;""</f>
        <v/>
      </c>
      <c r="EG2109" s="495" t="str">
        <f>""&amp;(MID(数据表!AZ2109,1,MIN(FIND({0;1;2;3;4;5;6;7;8;9},数据表!AZ2109&amp;"1234567890",1)-1)))&amp;""</f>
        <v/>
      </c>
    </row>
    <row r="2110" spans="2:137" s="310" customFormat="1" ht="12" customHeight="1">
      <c r="B2110" s="286"/>
      <c r="C2110" s="286"/>
      <c r="D2110" s="286"/>
      <c r="E2110" s="479"/>
      <c r="F2110" s="282"/>
      <c r="G2110" s="283"/>
      <c r="H2110" s="421"/>
      <c r="I2110" s="421"/>
      <c r="J2110" s="283"/>
      <c r="K2110" s="421"/>
      <c r="L2110" s="282"/>
      <c r="N2110" s="282"/>
      <c r="S2110" s="282"/>
      <c r="T2110" s="283"/>
      <c r="U2110" s="283"/>
      <c r="V2110" s="283"/>
      <c r="W2110" s="283"/>
      <c r="X2110" s="283"/>
      <c r="Y2110" s="282"/>
      <c r="Z2110" s="282"/>
      <c r="AA2110" s="283"/>
      <c r="AB2110" s="282"/>
      <c r="AC2110" s="282"/>
      <c r="AD2110" s="282"/>
      <c r="AE2110" s="282"/>
      <c r="AF2110" s="283"/>
      <c r="AG2110" s="402"/>
      <c r="AH2110" s="283"/>
      <c r="AI2110" s="283"/>
      <c r="AJ2110" s="283"/>
      <c r="AK2110" s="283"/>
      <c r="AL2110" s="283"/>
      <c r="AM2110" s="282"/>
      <c r="AN2110" s="282"/>
      <c r="AO2110" s="282"/>
      <c r="AP2110" s="282"/>
      <c r="AQ2110" s="282"/>
      <c r="AR2110" s="282"/>
      <c r="AT2110" s="283"/>
      <c r="AU2110" s="283"/>
      <c r="AV2110" s="283"/>
      <c r="AW2110" s="283"/>
      <c r="AY2110" s="283"/>
      <c r="AZ2110" s="282"/>
      <c r="BA2110" s="283"/>
      <c r="BB2110" s="282"/>
      <c r="BC2110" s="282"/>
      <c r="BD2110" s="282"/>
      <c r="BE2110" s="283"/>
      <c r="BG2110" s="282"/>
      <c r="BH2110" s="282"/>
      <c r="BI2110" s="282"/>
      <c r="BL2110" s="421"/>
      <c r="BM2110" s="424"/>
      <c r="BN2110" s="424"/>
      <c r="BO2110" s="424"/>
      <c r="BP2110" s="424"/>
      <c r="BQ2110" s="421"/>
      <c r="BR2110" s="421"/>
      <c r="BV2110" s="282"/>
      <c r="BW2110" s="283"/>
      <c r="BY2110" s="283"/>
      <c r="BZ2110" s="283"/>
      <c r="CA2110" s="283"/>
      <c r="CB2110" s="282"/>
      <c r="CC2110" s="282"/>
      <c r="CD2110" s="282"/>
      <c r="CE2110" s="282"/>
      <c r="CG2110" s="427"/>
      <c r="CH2110" s="402"/>
      <c r="CI2110" s="424"/>
      <c r="CJ2110" s="282"/>
      <c r="CK2110" s="282"/>
      <c r="CL2110" s="283"/>
      <c r="CM2110" s="283"/>
      <c r="CP2110" s="282"/>
      <c r="DC2110" s="282"/>
      <c r="DD2110" s="282"/>
      <c r="DE2110" s="282"/>
      <c r="DF2110" s="282"/>
      <c r="DG2110" s="282"/>
      <c r="DH2110" s="282"/>
      <c r="DI2110" s="282"/>
      <c r="DJ2110" s="282"/>
      <c r="EF2110" s="495" t="str">
        <f>""&amp;(MID(数据表!AZ2110,1,MIN(FIND({"(";"（"},数据表!AZ2110&amp;"(（",1)-1)))&amp;""</f>
        <v/>
      </c>
      <c r="EG2110" s="495" t="str">
        <f>""&amp;(MID(数据表!AZ2110,1,MIN(FIND({0;1;2;3;4;5;6;7;8;9},数据表!AZ2110&amp;"1234567890",1)-1)))&amp;""</f>
        <v/>
      </c>
    </row>
    <row r="2111" spans="2:137" s="310" customFormat="1" ht="12" customHeight="1">
      <c r="B2111" s="286"/>
      <c r="C2111" s="286"/>
      <c r="D2111" s="286"/>
      <c r="E2111" s="479"/>
      <c r="F2111" s="282"/>
      <c r="G2111" s="283"/>
      <c r="H2111" s="421"/>
      <c r="I2111" s="421"/>
      <c r="J2111" s="283"/>
      <c r="K2111" s="421"/>
      <c r="L2111" s="282"/>
      <c r="N2111" s="282"/>
      <c r="S2111" s="282"/>
      <c r="T2111" s="283"/>
      <c r="U2111" s="283"/>
      <c r="V2111" s="283"/>
      <c r="W2111" s="283"/>
      <c r="X2111" s="283"/>
      <c r="Y2111" s="282"/>
      <c r="Z2111" s="282"/>
      <c r="AA2111" s="283"/>
      <c r="AB2111" s="282"/>
      <c r="AC2111" s="282"/>
      <c r="AD2111" s="282"/>
      <c r="AE2111" s="282"/>
      <c r="AF2111" s="283"/>
      <c r="AG2111" s="402"/>
      <c r="AH2111" s="283"/>
      <c r="AI2111" s="283"/>
      <c r="AJ2111" s="283"/>
      <c r="AK2111" s="283"/>
      <c r="AL2111" s="283"/>
      <c r="AM2111" s="282"/>
      <c r="AN2111" s="282"/>
      <c r="AO2111" s="282"/>
      <c r="AP2111" s="282"/>
      <c r="AQ2111" s="282"/>
      <c r="AR2111" s="282"/>
      <c r="AT2111" s="283"/>
      <c r="AU2111" s="283"/>
      <c r="AV2111" s="283"/>
      <c r="AW2111" s="283"/>
      <c r="AY2111" s="283"/>
      <c r="AZ2111" s="282"/>
      <c r="BA2111" s="283"/>
      <c r="BB2111" s="282"/>
      <c r="BC2111" s="282"/>
      <c r="BD2111" s="282"/>
      <c r="BE2111" s="283"/>
      <c r="BG2111" s="282"/>
      <c r="BH2111" s="282"/>
      <c r="BI2111" s="282"/>
      <c r="BL2111" s="421"/>
      <c r="BM2111" s="424"/>
      <c r="BN2111" s="424"/>
      <c r="BO2111" s="424"/>
      <c r="BP2111" s="424"/>
      <c r="BQ2111" s="421"/>
      <c r="BR2111" s="421"/>
      <c r="BV2111" s="282"/>
      <c r="BW2111" s="283"/>
      <c r="BY2111" s="283"/>
      <c r="BZ2111" s="283"/>
      <c r="CA2111" s="283"/>
      <c r="CB2111" s="282"/>
      <c r="CC2111" s="282"/>
      <c r="CD2111" s="282"/>
      <c r="CE2111" s="282"/>
      <c r="CG2111" s="427"/>
      <c r="CH2111" s="402"/>
      <c r="CI2111" s="424"/>
      <c r="CJ2111" s="282"/>
      <c r="CK2111" s="282"/>
      <c r="CL2111" s="283"/>
      <c r="CM2111" s="283"/>
      <c r="CP2111" s="282"/>
      <c r="DC2111" s="282"/>
      <c r="DD2111" s="282"/>
      <c r="DE2111" s="282"/>
      <c r="DF2111" s="282"/>
      <c r="DG2111" s="282"/>
      <c r="DH2111" s="282"/>
      <c r="DI2111" s="282"/>
      <c r="DJ2111" s="282"/>
      <c r="EF2111" s="495" t="str">
        <f>""&amp;(MID(数据表!AZ2111,1,MIN(FIND({"(";"（"},数据表!AZ2111&amp;"(（",1)-1)))&amp;""</f>
        <v/>
      </c>
      <c r="EG2111" s="495" t="str">
        <f>""&amp;(MID(数据表!AZ2111,1,MIN(FIND({0;1;2;3;4;5;6;7;8;9},数据表!AZ2111&amp;"1234567890",1)-1)))&amp;""</f>
        <v/>
      </c>
    </row>
    <row r="2112" spans="2:137" s="310" customFormat="1" ht="12" customHeight="1">
      <c r="B2112" s="286"/>
      <c r="C2112" s="286"/>
      <c r="D2112" s="286"/>
      <c r="E2112" s="479"/>
      <c r="F2112" s="282"/>
      <c r="G2112" s="283"/>
      <c r="H2112" s="421"/>
      <c r="I2112" s="421"/>
      <c r="J2112" s="283"/>
      <c r="K2112" s="421"/>
      <c r="L2112" s="282"/>
      <c r="N2112" s="282"/>
      <c r="S2112" s="282"/>
      <c r="T2112" s="283"/>
      <c r="U2112" s="283"/>
      <c r="V2112" s="283"/>
      <c r="W2112" s="283"/>
      <c r="X2112" s="283"/>
      <c r="Y2112" s="282"/>
      <c r="Z2112" s="282"/>
      <c r="AA2112" s="283"/>
      <c r="AB2112" s="282"/>
      <c r="AC2112" s="282"/>
      <c r="AD2112" s="282"/>
      <c r="AE2112" s="282"/>
      <c r="AF2112" s="283"/>
      <c r="AG2112" s="402"/>
      <c r="AH2112" s="283"/>
      <c r="AI2112" s="283"/>
      <c r="AJ2112" s="283"/>
      <c r="AK2112" s="283"/>
      <c r="AL2112" s="283"/>
      <c r="AM2112" s="282"/>
      <c r="AN2112" s="282"/>
      <c r="AO2112" s="282"/>
      <c r="AP2112" s="282"/>
      <c r="AQ2112" s="282"/>
      <c r="AR2112" s="282"/>
      <c r="AT2112" s="283"/>
      <c r="AU2112" s="283"/>
      <c r="AV2112" s="283"/>
      <c r="AW2112" s="283"/>
      <c r="AY2112" s="283"/>
      <c r="AZ2112" s="282"/>
      <c r="BA2112" s="283"/>
      <c r="BB2112" s="282"/>
      <c r="BC2112" s="282"/>
      <c r="BD2112" s="282"/>
      <c r="BE2112" s="283"/>
      <c r="BG2112" s="282"/>
      <c r="BH2112" s="282"/>
      <c r="BI2112" s="282"/>
      <c r="BL2112" s="421"/>
      <c r="BM2112" s="424"/>
      <c r="BN2112" s="424"/>
      <c r="BO2112" s="424"/>
      <c r="BP2112" s="424"/>
      <c r="BQ2112" s="421"/>
      <c r="BR2112" s="421"/>
      <c r="BV2112" s="282"/>
      <c r="BW2112" s="283"/>
      <c r="BY2112" s="283"/>
      <c r="BZ2112" s="283"/>
      <c r="CA2112" s="283"/>
      <c r="CB2112" s="282"/>
      <c r="CC2112" s="282"/>
      <c r="CD2112" s="282"/>
      <c r="CE2112" s="282"/>
      <c r="CG2112" s="427"/>
      <c r="CH2112" s="402"/>
      <c r="CI2112" s="424"/>
      <c r="CJ2112" s="282"/>
      <c r="CK2112" s="282"/>
      <c r="CL2112" s="283"/>
      <c r="CM2112" s="283"/>
      <c r="CP2112" s="282"/>
      <c r="DC2112" s="282"/>
      <c r="DD2112" s="282"/>
      <c r="DE2112" s="282"/>
      <c r="DF2112" s="282"/>
      <c r="DG2112" s="282"/>
      <c r="DH2112" s="282"/>
      <c r="DI2112" s="282"/>
      <c r="DJ2112" s="282"/>
      <c r="EF2112" s="495" t="str">
        <f>""&amp;(MID(数据表!AZ2112,1,MIN(FIND({"(";"（"},数据表!AZ2112&amp;"(（",1)-1)))&amp;""</f>
        <v/>
      </c>
      <c r="EG2112" s="495" t="str">
        <f>""&amp;(MID(数据表!AZ2112,1,MIN(FIND({0;1;2;3;4;5;6;7;8;9},数据表!AZ2112&amp;"1234567890",1)-1)))&amp;""</f>
        <v/>
      </c>
    </row>
    <row r="2113" spans="2:137" s="310" customFormat="1" ht="12" customHeight="1">
      <c r="B2113" s="286"/>
      <c r="C2113" s="286"/>
      <c r="D2113" s="286"/>
      <c r="E2113" s="479"/>
      <c r="F2113" s="282"/>
      <c r="G2113" s="283"/>
      <c r="H2113" s="421"/>
      <c r="I2113" s="421"/>
      <c r="J2113" s="283"/>
      <c r="K2113" s="421"/>
      <c r="L2113" s="282"/>
      <c r="N2113" s="282"/>
      <c r="S2113" s="282"/>
      <c r="T2113" s="283"/>
      <c r="U2113" s="283"/>
      <c r="V2113" s="283"/>
      <c r="W2113" s="283"/>
      <c r="X2113" s="283"/>
      <c r="Y2113" s="282"/>
      <c r="Z2113" s="282"/>
      <c r="AA2113" s="283"/>
      <c r="AB2113" s="282"/>
      <c r="AC2113" s="282"/>
      <c r="AD2113" s="282"/>
      <c r="AE2113" s="282"/>
      <c r="AF2113" s="283"/>
      <c r="AG2113" s="402"/>
      <c r="AH2113" s="283"/>
      <c r="AI2113" s="283"/>
      <c r="AJ2113" s="283"/>
      <c r="AK2113" s="283"/>
      <c r="AL2113" s="283"/>
      <c r="AM2113" s="282"/>
      <c r="AN2113" s="282"/>
      <c r="AO2113" s="282"/>
      <c r="AP2113" s="282"/>
      <c r="AQ2113" s="282"/>
      <c r="AR2113" s="282"/>
      <c r="AT2113" s="283"/>
      <c r="AU2113" s="283"/>
      <c r="AV2113" s="283"/>
      <c r="AW2113" s="283"/>
      <c r="AY2113" s="283"/>
      <c r="AZ2113" s="282"/>
      <c r="BA2113" s="283"/>
      <c r="BB2113" s="282"/>
      <c r="BC2113" s="282"/>
      <c r="BD2113" s="282"/>
      <c r="BE2113" s="283"/>
      <c r="BG2113" s="282"/>
      <c r="BH2113" s="282"/>
      <c r="BI2113" s="282"/>
      <c r="BL2113" s="421"/>
      <c r="BM2113" s="424"/>
      <c r="BN2113" s="424"/>
      <c r="BO2113" s="424"/>
      <c r="BP2113" s="424"/>
      <c r="BQ2113" s="421"/>
      <c r="BR2113" s="421"/>
      <c r="BV2113" s="282"/>
      <c r="BW2113" s="283"/>
      <c r="BY2113" s="283"/>
      <c r="BZ2113" s="283"/>
      <c r="CA2113" s="283"/>
      <c r="CB2113" s="282"/>
      <c r="CC2113" s="282"/>
      <c r="CD2113" s="282"/>
      <c r="CE2113" s="282"/>
      <c r="CG2113" s="427"/>
      <c r="CH2113" s="402"/>
      <c r="CI2113" s="424"/>
      <c r="CJ2113" s="282"/>
      <c r="CK2113" s="282"/>
      <c r="CL2113" s="283"/>
      <c r="CM2113" s="283"/>
      <c r="CP2113" s="282"/>
      <c r="DC2113" s="282"/>
      <c r="DD2113" s="282"/>
      <c r="DE2113" s="282"/>
      <c r="DF2113" s="282"/>
      <c r="DG2113" s="282"/>
      <c r="DH2113" s="282"/>
      <c r="DI2113" s="282"/>
      <c r="DJ2113" s="282"/>
      <c r="EF2113" s="495" t="str">
        <f>""&amp;(MID(数据表!AZ2113,1,MIN(FIND({"(";"（"},数据表!AZ2113&amp;"(（",1)-1)))&amp;""</f>
        <v/>
      </c>
      <c r="EG2113" s="495" t="str">
        <f>""&amp;(MID(数据表!AZ2113,1,MIN(FIND({0;1;2;3;4;5;6;7;8;9},数据表!AZ2113&amp;"1234567890",1)-1)))&amp;""</f>
        <v/>
      </c>
    </row>
    <row r="2114" spans="2:137" s="310" customFormat="1" ht="12" customHeight="1">
      <c r="B2114" s="286"/>
      <c r="C2114" s="286"/>
      <c r="D2114" s="286"/>
      <c r="E2114" s="479"/>
      <c r="F2114" s="282"/>
      <c r="G2114" s="283"/>
      <c r="H2114" s="421"/>
      <c r="I2114" s="421"/>
      <c r="J2114" s="283"/>
      <c r="K2114" s="421"/>
      <c r="L2114" s="282"/>
      <c r="N2114" s="282"/>
      <c r="S2114" s="282"/>
      <c r="T2114" s="283"/>
      <c r="U2114" s="283"/>
      <c r="V2114" s="283"/>
      <c r="W2114" s="283"/>
      <c r="X2114" s="283"/>
      <c r="Y2114" s="282"/>
      <c r="Z2114" s="282"/>
      <c r="AA2114" s="283"/>
      <c r="AB2114" s="282"/>
      <c r="AC2114" s="282"/>
      <c r="AD2114" s="282"/>
      <c r="AE2114" s="282"/>
      <c r="AF2114" s="283"/>
      <c r="AG2114" s="402"/>
      <c r="AH2114" s="283"/>
      <c r="AI2114" s="283"/>
      <c r="AJ2114" s="283"/>
      <c r="AK2114" s="283"/>
      <c r="AL2114" s="283"/>
      <c r="AM2114" s="282"/>
      <c r="AN2114" s="282"/>
      <c r="AO2114" s="282"/>
      <c r="AP2114" s="282"/>
      <c r="AQ2114" s="282"/>
      <c r="AR2114" s="282"/>
      <c r="AT2114" s="283"/>
      <c r="AU2114" s="283"/>
      <c r="AV2114" s="283"/>
      <c r="AW2114" s="283"/>
      <c r="AY2114" s="283"/>
      <c r="AZ2114" s="282"/>
      <c r="BA2114" s="283"/>
      <c r="BB2114" s="282"/>
      <c r="BC2114" s="282"/>
      <c r="BD2114" s="282"/>
      <c r="BE2114" s="283"/>
      <c r="BG2114" s="282"/>
      <c r="BH2114" s="282"/>
      <c r="BI2114" s="282"/>
      <c r="BL2114" s="421"/>
      <c r="BM2114" s="424"/>
      <c r="BN2114" s="424"/>
      <c r="BO2114" s="424"/>
      <c r="BP2114" s="424"/>
      <c r="BQ2114" s="421"/>
      <c r="BR2114" s="421"/>
      <c r="BV2114" s="282"/>
      <c r="BW2114" s="283"/>
      <c r="BY2114" s="283"/>
      <c r="BZ2114" s="283"/>
      <c r="CA2114" s="283"/>
      <c r="CB2114" s="282"/>
      <c r="CC2114" s="282"/>
      <c r="CD2114" s="282"/>
      <c r="CE2114" s="282"/>
      <c r="CG2114" s="427"/>
      <c r="CH2114" s="402"/>
      <c r="CI2114" s="424"/>
      <c r="CJ2114" s="282"/>
      <c r="CK2114" s="282"/>
      <c r="CL2114" s="283"/>
      <c r="CM2114" s="283"/>
      <c r="CP2114" s="282"/>
      <c r="DC2114" s="282"/>
      <c r="DD2114" s="282"/>
      <c r="DE2114" s="282"/>
      <c r="DF2114" s="282"/>
      <c r="DG2114" s="282"/>
      <c r="DH2114" s="282"/>
      <c r="DI2114" s="282"/>
      <c r="DJ2114" s="282"/>
      <c r="EF2114" s="495" t="str">
        <f>""&amp;(MID(数据表!AZ2114,1,MIN(FIND({"(";"（"},数据表!AZ2114&amp;"(（",1)-1)))&amp;""</f>
        <v/>
      </c>
      <c r="EG2114" s="495" t="str">
        <f>""&amp;(MID(数据表!AZ2114,1,MIN(FIND({0;1;2;3;4;5;6;7;8;9},数据表!AZ2114&amp;"1234567890",1)-1)))&amp;""</f>
        <v/>
      </c>
    </row>
    <row r="2115" spans="2:137" s="310" customFormat="1" ht="12" customHeight="1">
      <c r="B2115" s="286"/>
      <c r="C2115" s="286"/>
      <c r="D2115" s="286"/>
      <c r="E2115" s="479"/>
      <c r="F2115" s="282"/>
      <c r="G2115" s="283"/>
      <c r="H2115" s="421"/>
      <c r="I2115" s="421"/>
      <c r="J2115" s="283"/>
      <c r="K2115" s="421"/>
      <c r="L2115" s="282"/>
      <c r="N2115" s="282"/>
      <c r="S2115" s="282"/>
      <c r="T2115" s="283"/>
      <c r="U2115" s="283"/>
      <c r="V2115" s="283"/>
      <c r="W2115" s="283"/>
      <c r="X2115" s="283"/>
      <c r="Y2115" s="282"/>
      <c r="Z2115" s="282"/>
      <c r="AA2115" s="283"/>
      <c r="AB2115" s="282"/>
      <c r="AC2115" s="282"/>
      <c r="AD2115" s="282"/>
      <c r="AE2115" s="282"/>
      <c r="AF2115" s="283"/>
      <c r="AG2115" s="402"/>
      <c r="AH2115" s="283"/>
      <c r="AI2115" s="283"/>
      <c r="AJ2115" s="283"/>
      <c r="AK2115" s="283"/>
      <c r="AL2115" s="283"/>
      <c r="AM2115" s="282"/>
      <c r="AN2115" s="282"/>
      <c r="AO2115" s="282"/>
      <c r="AP2115" s="282"/>
      <c r="AQ2115" s="282"/>
      <c r="AR2115" s="282"/>
      <c r="AT2115" s="283"/>
      <c r="AU2115" s="283"/>
      <c r="AV2115" s="283"/>
      <c r="AW2115" s="283"/>
      <c r="AY2115" s="283"/>
      <c r="AZ2115" s="282"/>
      <c r="BA2115" s="283"/>
      <c r="BB2115" s="282"/>
      <c r="BC2115" s="282"/>
      <c r="BD2115" s="282"/>
      <c r="BE2115" s="283"/>
      <c r="BG2115" s="282"/>
      <c r="BH2115" s="282"/>
      <c r="BI2115" s="282"/>
      <c r="BL2115" s="421"/>
      <c r="BM2115" s="424"/>
      <c r="BN2115" s="424"/>
      <c r="BO2115" s="424"/>
      <c r="BP2115" s="424"/>
      <c r="BQ2115" s="421"/>
      <c r="BR2115" s="421"/>
      <c r="BV2115" s="282"/>
      <c r="BW2115" s="283"/>
      <c r="BY2115" s="283"/>
      <c r="BZ2115" s="283"/>
      <c r="CA2115" s="283"/>
      <c r="CB2115" s="282"/>
      <c r="CC2115" s="282"/>
      <c r="CD2115" s="282"/>
      <c r="CE2115" s="282"/>
      <c r="CG2115" s="427"/>
      <c r="CH2115" s="402"/>
      <c r="CI2115" s="424"/>
      <c r="CJ2115" s="282"/>
      <c r="CK2115" s="282"/>
      <c r="CL2115" s="283"/>
      <c r="CM2115" s="283"/>
      <c r="CP2115" s="282"/>
      <c r="DC2115" s="282"/>
      <c r="DD2115" s="282"/>
      <c r="DE2115" s="282"/>
      <c r="DF2115" s="282"/>
      <c r="DG2115" s="282"/>
      <c r="DH2115" s="282"/>
      <c r="DI2115" s="282"/>
      <c r="DJ2115" s="282"/>
      <c r="EF2115" s="495" t="str">
        <f>""&amp;(MID(数据表!AZ2115,1,MIN(FIND({"(";"（"},数据表!AZ2115&amp;"(（",1)-1)))&amp;""</f>
        <v/>
      </c>
      <c r="EG2115" s="495" t="str">
        <f>""&amp;(MID(数据表!AZ2115,1,MIN(FIND({0;1;2;3;4;5;6;7;8;9},数据表!AZ2115&amp;"1234567890",1)-1)))&amp;""</f>
        <v/>
      </c>
    </row>
    <row r="2116" spans="2:137" s="310" customFormat="1" ht="12" customHeight="1">
      <c r="B2116" s="286"/>
      <c r="C2116" s="286"/>
      <c r="D2116" s="286"/>
      <c r="E2116" s="479"/>
      <c r="F2116" s="282"/>
      <c r="G2116" s="283"/>
      <c r="H2116" s="421"/>
      <c r="I2116" s="421"/>
      <c r="J2116" s="283"/>
      <c r="K2116" s="421"/>
      <c r="L2116" s="282"/>
      <c r="N2116" s="282"/>
      <c r="S2116" s="282"/>
      <c r="T2116" s="283"/>
      <c r="U2116" s="283"/>
      <c r="V2116" s="283"/>
      <c r="W2116" s="283"/>
      <c r="X2116" s="283"/>
      <c r="Y2116" s="282"/>
      <c r="Z2116" s="282"/>
      <c r="AA2116" s="283"/>
      <c r="AB2116" s="282"/>
      <c r="AC2116" s="282"/>
      <c r="AD2116" s="282"/>
      <c r="AE2116" s="282"/>
      <c r="AF2116" s="283"/>
      <c r="AG2116" s="402"/>
      <c r="AH2116" s="283"/>
      <c r="AI2116" s="283"/>
      <c r="AJ2116" s="283"/>
      <c r="AK2116" s="283"/>
      <c r="AL2116" s="283"/>
      <c r="AM2116" s="282"/>
      <c r="AN2116" s="282"/>
      <c r="AO2116" s="282"/>
      <c r="AP2116" s="282"/>
      <c r="AQ2116" s="282"/>
      <c r="AR2116" s="282"/>
      <c r="AT2116" s="283"/>
      <c r="AU2116" s="283"/>
      <c r="AV2116" s="283"/>
      <c r="AW2116" s="283"/>
      <c r="AY2116" s="283"/>
      <c r="AZ2116" s="282"/>
      <c r="BA2116" s="283"/>
      <c r="BB2116" s="282"/>
      <c r="BC2116" s="282"/>
      <c r="BD2116" s="282"/>
      <c r="BE2116" s="283"/>
      <c r="BG2116" s="282"/>
      <c r="BH2116" s="282"/>
      <c r="BI2116" s="282"/>
      <c r="BL2116" s="421"/>
      <c r="BM2116" s="424"/>
      <c r="BN2116" s="424"/>
      <c r="BO2116" s="424"/>
      <c r="BP2116" s="424"/>
      <c r="BQ2116" s="421"/>
      <c r="BR2116" s="421"/>
      <c r="BV2116" s="282"/>
      <c r="BW2116" s="283"/>
      <c r="BY2116" s="283"/>
      <c r="BZ2116" s="283"/>
      <c r="CA2116" s="283"/>
      <c r="CB2116" s="282"/>
      <c r="CC2116" s="282"/>
      <c r="CD2116" s="282"/>
      <c r="CE2116" s="282"/>
      <c r="CG2116" s="427"/>
      <c r="CH2116" s="402"/>
      <c r="CI2116" s="424"/>
      <c r="CJ2116" s="282"/>
      <c r="CK2116" s="282"/>
      <c r="CL2116" s="283"/>
      <c r="CM2116" s="283"/>
      <c r="CP2116" s="282"/>
      <c r="DC2116" s="282"/>
      <c r="DD2116" s="282"/>
      <c r="DE2116" s="282"/>
      <c r="DF2116" s="282"/>
      <c r="DG2116" s="282"/>
      <c r="DH2116" s="282"/>
      <c r="DI2116" s="282"/>
      <c r="DJ2116" s="282"/>
      <c r="EF2116" s="495" t="str">
        <f>""&amp;(MID(数据表!AZ2116,1,MIN(FIND({"(";"（"},数据表!AZ2116&amp;"(（",1)-1)))&amp;""</f>
        <v/>
      </c>
      <c r="EG2116" s="495" t="str">
        <f>""&amp;(MID(数据表!AZ2116,1,MIN(FIND({0;1;2;3;4;5;6;7;8;9},数据表!AZ2116&amp;"1234567890",1)-1)))&amp;""</f>
        <v/>
      </c>
    </row>
    <row r="2117" spans="2:137" s="310" customFormat="1" ht="12" customHeight="1">
      <c r="B2117" s="286"/>
      <c r="C2117" s="286"/>
      <c r="D2117" s="286"/>
      <c r="E2117" s="479"/>
      <c r="F2117" s="282"/>
      <c r="G2117" s="283"/>
      <c r="H2117" s="421"/>
      <c r="I2117" s="421"/>
      <c r="J2117" s="283"/>
      <c r="K2117" s="421"/>
      <c r="L2117" s="282"/>
      <c r="N2117" s="282"/>
      <c r="S2117" s="282"/>
      <c r="T2117" s="283"/>
      <c r="U2117" s="283"/>
      <c r="V2117" s="283"/>
      <c r="W2117" s="283"/>
      <c r="X2117" s="283"/>
      <c r="Y2117" s="282"/>
      <c r="Z2117" s="282"/>
      <c r="AA2117" s="283"/>
      <c r="AB2117" s="282"/>
      <c r="AC2117" s="282"/>
      <c r="AD2117" s="282"/>
      <c r="AE2117" s="282"/>
      <c r="AF2117" s="283"/>
      <c r="AG2117" s="402"/>
      <c r="AH2117" s="283"/>
      <c r="AI2117" s="283"/>
      <c r="AJ2117" s="283"/>
      <c r="AK2117" s="283"/>
      <c r="AL2117" s="283"/>
      <c r="AM2117" s="282"/>
      <c r="AN2117" s="282"/>
      <c r="AO2117" s="282"/>
      <c r="AP2117" s="282"/>
      <c r="AQ2117" s="282"/>
      <c r="AR2117" s="282"/>
      <c r="AT2117" s="283"/>
      <c r="AU2117" s="283"/>
      <c r="AV2117" s="283"/>
      <c r="AW2117" s="283"/>
      <c r="AY2117" s="283"/>
      <c r="AZ2117" s="282"/>
      <c r="BA2117" s="283"/>
      <c r="BB2117" s="282"/>
      <c r="BC2117" s="282"/>
      <c r="BD2117" s="282"/>
      <c r="BE2117" s="283"/>
      <c r="BG2117" s="282"/>
      <c r="BH2117" s="282"/>
      <c r="BI2117" s="282"/>
      <c r="BL2117" s="421"/>
      <c r="BM2117" s="424"/>
      <c r="BN2117" s="424"/>
      <c r="BO2117" s="424"/>
      <c r="BP2117" s="424"/>
      <c r="BQ2117" s="421"/>
      <c r="BR2117" s="421"/>
      <c r="BV2117" s="282"/>
      <c r="BW2117" s="283"/>
      <c r="BY2117" s="283"/>
      <c r="BZ2117" s="283"/>
      <c r="CA2117" s="283"/>
      <c r="CB2117" s="282"/>
      <c r="CC2117" s="282"/>
      <c r="CD2117" s="282"/>
      <c r="CE2117" s="282"/>
      <c r="CG2117" s="427"/>
      <c r="CH2117" s="402"/>
      <c r="CI2117" s="424"/>
      <c r="CJ2117" s="282"/>
      <c r="CK2117" s="282"/>
      <c r="CL2117" s="283"/>
      <c r="CM2117" s="283"/>
      <c r="CP2117" s="282"/>
      <c r="DC2117" s="282"/>
      <c r="DD2117" s="282"/>
      <c r="DE2117" s="282"/>
      <c r="DF2117" s="282"/>
      <c r="DG2117" s="282"/>
      <c r="DH2117" s="282"/>
      <c r="DI2117" s="282"/>
      <c r="DJ2117" s="282"/>
      <c r="EF2117" s="495" t="str">
        <f>""&amp;(MID(数据表!AZ2117,1,MIN(FIND({"(";"（"},数据表!AZ2117&amp;"(（",1)-1)))&amp;""</f>
        <v/>
      </c>
      <c r="EG2117" s="495" t="str">
        <f>""&amp;(MID(数据表!AZ2117,1,MIN(FIND({0;1;2;3;4;5;6;7;8;9},数据表!AZ2117&amp;"1234567890",1)-1)))&amp;""</f>
        <v/>
      </c>
    </row>
    <row r="2118" spans="2:137" s="310" customFormat="1" ht="12" customHeight="1">
      <c r="B2118" s="286"/>
      <c r="C2118" s="286"/>
      <c r="D2118" s="286"/>
      <c r="E2118" s="479"/>
      <c r="F2118" s="282"/>
      <c r="G2118" s="283"/>
      <c r="H2118" s="421"/>
      <c r="I2118" s="421"/>
      <c r="J2118" s="283"/>
      <c r="K2118" s="421"/>
      <c r="L2118" s="282"/>
      <c r="N2118" s="282"/>
      <c r="S2118" s="282"/>
      <c r="T2118" s="283"/>
      <c r="U2118" s="283"/>
      <c r="V2118" s="283"/>
      <c r="W2118" s="283"/>
      <c r="X2118" s="283"/>
      <c r="Y2118" s="282"/>
      <c r="Z2118" s="282"/>
      <c r="AA2118" s="283"/>
      <c r="AB2118" s="282"/>
      <c r="AC2118" s="282"/>
      <c r="AD2118" s="282"/>
      <c r="AE2118" s="282"/>
      <c r="AF2118" s="283"/>
      <c r="AG2118" s="402"/>
      <c r="AH2118" s="283"/>
      <c r="AI2118" s="283"/>
      <c r="AJ2118" s="283"/>
      <c r="AK2118" s="283"/>
      <c r="AL2118" s="283"/>
      <c r="AM2118" s="282"/>
      <c r="AN2118" s="282"/>
      <c r="AO2118" s="282"/>
      <c r="AP2118" s="282"/>
      <c r="AQ2118" s="282"/>
      <c r="AR2118" s="282"/>
      <c r="AT2118" s="283"/>
      <c r="AU2118" s="283"/>
      <c r="AV2118" s="283"/>
      <c r="AW2118" s="283"/>
      <c r="AY2118" s="283"/>
      <c r="AZ2118" s="282"/>
      <c r="BA2118" s="283"/>
      <c r="BB2118" s="282"/>
      <c r="BC2118" s="282"/>
      <c r="BD2118" s="282"/>
      <c r="BE2118" s="283"/>
      <c r="BG2118" s="282"/>
      <c r="BH2118" s="282"/>
      <c r="BI2118" s="282"/>
      <c r="BL2118" s="421"/>
      <c r="BM2118" s="424"/>
      <c r="BN2118" s="424"/>
      <c r="BO2118" s="424"/>
      <c r="BP2118" s="424"/>
      <c r="BQ2118" s="421"/>
      <c r="BR2118" s="421"/>
      <c r="BV2118" s="282"/>
      <c r="BW2118" s="283"/>
      <c r="BY2118" s="283"/>
      <c r="BZ2118" s="283"/>
      <c r="CA2118" s="283"/>
      <c r="CB2118" s="282"/>
      <c r="CC2118" s="282"/>
      <c r="CD2118" s="282"/>
      <c r="CE2118" s="282"/>
      <c r="CG2118" s="427"/>
      <c r="CH2118" s="402"/>
      <c r="CI2118" s="424"/>
      <c r="CJ2118" s="282"/>
      <c r="CK2118" s="282"/>
      <c r="CL2118" s="283"/>
      <c r="CM2118" s="283"/>
      <c r="CP2118" s="282"/>
      <c r="DC2118" s="282"/>
      <c r="DD2118" s="282"/>
      <c r="DE2118" s="282"/>
      <c r="DF2118" s="282"/>
      <c r="DG2118" s="282"/>
      <c r="DH2118" s="282"/>
      <c r="DI2118" s="282"/>
      <c r="DJ2118" s="282"/>
      <c r="EF2118" s="495" t="str">
        <f>""&amp;(MID(数据表!AZ2118,1,MIN(FIND({"(";"（"},数据表!AZ2118&amp;"(（",1)-1)))&amp;""</f>
        <v/>
      </c>
      <c r="EG2118" s="495" t="str">
        <f>""&amp;(MID(数据表!AZ2118,1,MIN(FIND({0;1;2;3;4;5;6;7;8;9},数据表!AZ2118&amp;"1234567890",1)-1)))&amp;""</f>
        <v/>
      </c>
    </row>
    <row r="2119" spans="2:137" s="310" customFormat="1" ht="12" customHeight="1">
      <c r="B2119" s="286"/>
      <c r="C2119" s="286"/>
      <c r="D2119" s="286"/>
      <c r="E2119" s="479"/>
      <c r="F2119" s="282"/>
      <c r="G2119" s="283"/>
      <c r="H2119" s="421"/>
      <c r="I2119" s="421"/>
      <c r="J2119" s="283"/>
      <c r="K2119" s="421"/>
      <c r="L2119" s="282"/>
      <c r="N2119" s="282"/>
      <c r="S2119" s="282"/>
      <c r="T2119" s="283"/>
      <c r="U2119" s="283"/>
      <c r="V2119" s="283"/>
      <c r="W2119" s="283"/>
      <c r="X2119" s="283"/>
      <c r="Y2119" s="282"/>
      <c r="Z2119" s="282"/>
      <c r="AA2119" s="283"/>
      <c r="AB2119" s="282"/>
      <c r="AC2119" s="282"/>
      <c r="AD2119" s="282"/>
      <c r="AE2119" s="282"/>
      <c r="AF2119" s="283"/>
      <c r="AG2119" s="402"/>
      <c r="AH2119" s="283"/>
      <c r="AI2119" s="283"/>
      <c r="AJ2119" s="283"/>
      <c r="AK2119" s="283"/>
      <c r="AL2119" s="283"/>
      <c r="AM2119" s="282"/>
      <c r="AN2119" s="282"/>
      <c r="AO2119" s="282"/>
      <c r="AP2119" s="282"/>
      <c r="AQ2119" s="282"/>
      <c r="AR2119" s="282"/>
      <c r="AT2119" s="283"/>
      <c r="AU2119" s="283"/>
      <c r="AV2119" s="283"/>
      <c r="AW2119" s="283"/>
      <c r="AY2119" s="283"/>
      <c r="AZ2119" s="282"/>
      <c r="BA2119" s="283"/>
      <c r="BB2119" s="282"/>
      <c r="BC2119" s="282"/>
      <c r="BD2119" s="282"/>
      <c r="BE2119" s="283"/>
      <c r="BG2119" s="282"/>
      <c r="BH2119" s="282"/>
      <c r="BI2119" s="282"/>
      <c r="BL2119" s="421"/>
      <c r="BM2119" s="424"/>
      <c r="BN2119" s="424"/>
      <c r="BO2119" s="424"/>
      <c r="BP2119" s="424"/>
      <c r="BQ2119" s="421"/>
      <c r="BR2119" s="421"/>
      <c r="BV2119" s="282"/>
      <c r="BW2119" s="283"/>
      <c r="BY2119" s="283"/>
      <c r="BZ2119" s="283"/>
      <c r="CA2119" s="283"/>
      <c r="CB2119" s="282"/>
      <c r="CC2119" s="282"/>
      <c r="CD2119" s="282"/>
      <c r="CE2119" s="282"/>
      <c r="CG2119" s="427"/>
      <c r="CH2119" s="402"/>
      <c r="CI2119" s="424"/>
      <c r="CJ2119" s="282"/>
      <c r="CK2119" s="282"/>
      <c r="CL2119" s="283"/>
      <c r="CM2119" s="283"/>
      <c r="CP2119" s="282"/>
      <c r="DC2119" s="282"/>
      <c r="DD2119" s="282"/>
      <c r="DE2119" s="282"/>
      <c r="DF2119" s="282"/>
      <c r="DG2119" s="282"/>
      <c r="DH2119" s="282"/>
      <c r="DI2119" s="282"/>
      <c r="DJ2119" s="282"/>
      <c r="EF2119" s="495" t="str">
        <f>""&amp;(MID(数据表!AZ2119,1,MIN(FIND({"(";"（"},数据表!AZ2119&amp;"(（",1)-1)))&amp;""</f>
        <v/>
      </c>
      <c r="EG2119" s="495" t="str">
        <f>""&amp;(MID(数据表!AZ2119,1,MIN(FIND({0;1;2;3;4;5;6;7;8;9},数据表!AZ2119&amp;"1234567890",1)-1)))&amp;""</f>
        <v/>
      </c>
    </row>
    <row r="2120" spans="2:137" s="310" customFormat="1" ht="12" customHeight="1">
      <c r="B2120" s="286"/>
      <c r="C2120" s="286"/>
      <c r="D2120" s="286"/>
      <c r="E2120" s="479"/>
      <c r="F2120" s="282"/>
      <c r="G2120" s="283"/>
      <c r="H2120" s="421"/>
      <c r="I2120" s="421"/>
      <c r="J2120" s="283"/>
      <c r="K2120" s="421"/>
      <c r="L2120" s="282"/>
      <c r="N2120" s="282"/>
      <c r="S2120" s="282"/>
      <c r="T2120" s="283"/>
      <c r="U2120" s="283"/>
      <c r="V2120" s="283"/>
      <c r="W2120" s="283"/>
      <c r="X2120" s="283"/>
      <c r="Y2120" s="282"/>
      <c r="Z2120" s="282"/>
      <c r="AA2120" s="283"/>
      <c r="AB2120" s="282"/>
      <c r="AC2120" s="282"/>
      <c r="AD2120" s="282"/>
      <c r="AE2120" s="282"/>
      <c r="AF2120" s="283"/>
      <c r="AG2120" s="402"/>
      <c r="AH2120" s="283"/>
      <c r="AI2120" s="283"/>
      <c r="AJ2120" s="283"/>
      <c r="AK2120" s="283"/>
      <c r="AL2120" s="283"/>
      <c r="AM2120" s="282"/>
      <c r="AN2120" s="282"/>
      <c r="AO2120" s="282"/>
      <c r="AP2120" s="282"/>
      <c r="AQ2120" s="282"/>
      <c r="AR2120" s="282"/>
      <c r="AT2120" s="283"/>
      <c r="AU2120" s="283"/>
      <c r="AV2120" s="283"/>
      <c r="AW2120" s="283"/>
      <c r="AY2120" s="283"/>
      <c r="AZ2120" s="282"/>
      <c r="BA2120" s="283"/>
      <c r="BB2120" s="282"/>
      <c r="BC2120" s="282"/>
      <c r="BD2120" s="282"/>
      <c r="BE2120" s="283"/>
      <c r="BG2120" s="282"/>
      <c r="BH2120" s="282"/>
      <c r="BI2120" s="282"/>
      <c r="BL2120" s="421"/>
      <c r="BM2120" s="424"/>
      <c r="BN2120" s="424"/>
      <c r="BO2120" s="424"/>
      <c r="BP2120" s="424"/>
      <c r="BQ2120" s="421"/>
      <c r="BR2120" s="421"/>
      <c r="BV2120" s="282"/>
      <c r="BW2120" s="283"/>
      <c r="BY2120" s="283"/>
      <c r="BZ2120" s="283"/>
      <c r="CA2120" s="283"/>
      <c r="CB2120" s="282"/>
      <c r="CC2120" s="282"/>
      <c r="CD2120" s="282"/>
      <c r="CE2120" s="282"/>
      <c r="CG2120" s="427"/>
      <c r="CH2120" s="402"/>
      <c r="CI2120" s="424"/>
      <c r="CJ2120" s="282"/>
      <c r="CK2120" s="282"/>
      <c r="CL2120" s="283"/>
      <c r="CM2120" s="283"/>
      <c r="CP2120" s="282"/>
      <c r="DC2120" s="282"/>
      <c r="DD2120" s="282"/>
      <c r="DE2120" s="282"/>
      <c r="DF2120" s="282"/>
      <c r="DG2120" s="282"/>
      <c r="DH2120" s="282"/>
      <c r="DI2120" s="282"/>
      <c r="DJ2120" s="282"/>
      <c r="EF2120" s="495" t="str">
        <f>""&amp;(MID(数据表!AZ2120,1,MIN(FIND({"(";"（"},数据表!AZ2120&amp;"(（",1)-1)))&amp;""</f>
        <v/>
      </c>
      <c r="EG2120" s="495" t="str">
        <f>""&amp;(MID(数据表!AZ2120,1,MIN(FIND({0;1;2;3;4;5;6;7;8;9},数据表!AZ2120&amp;"1234567890",1)-1)))&amp;""</f>
        <v/>
      </c>
    </row>
    <row r="2121" spans="2:137" s="310" customFormat="1" ht="12" customHeight="1">
      <c r="B2121" s="286"/>
      <c r="C2121" s="286"/>
      <c r="D2121" s="286"/>
      <c r="E2121" s="479"/>
      <c r="F2121" s="282"/>
      <c r="G2121" s="283"/>
      <c r="H2121" s="421"/>
      <c r="I2121" s="421"/>
      <c r="J2121" s="283"/>
      <c r="K2121" s="421"/>
      <c r="L2121" s="282"/>
      <c r="N2121" s="282"/>
      <c r="S2121" s="282"/>
      <c r="T2121" s="283"/>
      <c r="U2121" s="283"/>
      <c r="V2121" s="283"/>
      <c r="W2121" s="283"/>
      <c r="X2121" s="283"/>
      <c r="Y2121" s="282"/>
      <c r="Z2121" s="282"/>
      <c r="AA2121" s="283"/>
      <c r="AB2121" s="282"/>
      <c r="AC2121" s="282"/>
      <c r="AD2121" s="282"/>
      <c r="AE2121" s="282"/>
      <c r="AF2121" s="283"/>
      <c r="AG2121" s="402"/>
      <c r="AH2121" s="283"/>
      <c r="AI2121" s="283"/>
      <c r="AJ2121" s="283"/>
      <c r="AK2121" s="283"/>
      <c r="AL2121" s="283"/>
      <c r="AM2121" s="282"/>
      <c r="AN2121" s="282"/>
      <c r="AO2121" s="282"/>
      <c r="AP2121" s="282"/>
      <c r="AQ2121" s="282"/>
      <c r="AR2121" s="282"/>
      <c r="AT2121" s="283"/>
      <c r="AU2121" s="283"/>
      <c r="AV2121" s="283"/>
      <c r="AW2121" s="283"/>
      <c r="AY2121" s="283"/>
      <c r="AZ2121" s="282"/>
      <c r="BA2121" s="283"/>
      <c r="BB2121" s="282"/>
      <c r="BC2121" s="282"/>
      <c r="BD2121" s="282"/>
      <c r="BE2121" s="283"/>
      <c r="BG2121" s="282"/>
      <c r="BH2121" s="282"/>
      <c r="BI2121" s="282"/>
      <c r="BL2121" s="421"/>
      <c r="BM2121" s="424"/>
      <c r="BN2121" s="424"/>
      <c r="BO2121" s="424"/>
      <c r="BP2121" s="424"/>
      <c r="BQ2121" s="421"/>
      <c r="BR2121" s="421"/>
      <c r="BV2121" s="282"/>
      <c r="BW2121" s="283"/>
      <c r="BY2121" s="283"/>
      <c r="BZ2121" s="283"/>
      <c r="CA2121" s="283"/>
      <c r="CB2121" s="282"/>
      <c r="CC2121" s="282"/>
      <c r="CD2121" s="282"/>
      <c r="CE2121" s="282"/>
      <c r="CG2121" s="427"/>
      <c r="CH2121" s="402"/>
      <c r="CI2121" s="424"/>
      <c r="CJ2121" s="282"/>
      <c r="CK2121" s="282"/>
      <c r="CL2121" s="283"/>
      <c r="CM2121" s="283"/>
      <c r="CP2121" s="282"/>
      <c r="DC2121" s="282"/>
      <c r="DD2121" s="282"/>
      <c r="DE2121" s="282"/>
      <c r="DF2121" s="282"/>
      <c r="DG2121" s="282"/>
      <c r="DH2121" s="282"/>
      <c r="DI2121" s="282"/>
      <c r="DJ2121" s="282"/>
      <c r="EF2121" s="495" t="str">
        <f>""&amp;(MID(数据表!AZ2121,1,MIN(FIND({"(";"（"},数据表!AZ2121&amp;"(（",1)-1)))&amp;""</f>
        <v/>
      </c>
      <c r="EG2121" s="495" t="str">
        <f>""&amp;(MID(数据表!AZ2121,1,MIN(FIND({0;1;2;3;4;5;6;7;8;9},数据表!AZ2121&amp;"1234567890",1)-1)))&amp;""</f>
        <v/>
      </c>
    </row>
    <row r="2122" spans="2:137" s="310" customFormat="1" ht="12" customHeight="1">
      <c r="B2122" s="286"/>
      <c r="C2122" s="286"/>
      <c r="D2122" s="286"/>
      <c r="E2122" s="479"/>
      <c r="F2122" s="282"/>
      <c r="G2122" s="283"/>
      <c r="H2122" s="421"/>
      <c r="I2122" s="421"/>
      <c r="J2122" s="283"/>
      <c r="K2122" s="421"/>
      <c r="L2122" s="282"/>
      <c r="N2122" s="282"/>
      <c r="S2122" s="282"/>
      <c r="T2122" s="283"/>
      <c r="U2122" s="283"/>
      <c r="V2122" s="283"/>
      <c r="W2122" s="283"/>
      <c r="X2122" s="283"/>
      <c r="Y2122" s="282"/>
      <c r="Z2122" s="282"/>
      <c r="AA2122" s="283"/>
      <c r="AB2122" s="282"/>
      <c r="AC2122" s="282"/>
      <c r="AD2122" s="282"/>
      <c r="AE2122" s="282"/>
      <c r="AF2122" s="283"/>
      <c r="AG2122" s="402"/>
      <c r="AH2122" s="283"/>
      <c r="AI2122" s="283"/>
      <c r="AJ2122" s="283"/>
      <c r="AK2122" s="283"/>
      <c r="AL2122" s="283"/>
      <c r="AM2122" s="282"/>
      <c r="AN2122" s="282"/>
      <c r="AO2122" s="282"/>
      <c r="AP2122" s="282"/>
      <c r="AQ2122" s="282"/>
      <c r="AR2122" s="282"/>
      <c r="AT2122" s="283"/>
      <c r="AU2122" s="283"/>
      <c r="AV2122" s="283"/>
      <c r="AW2122" s="283"/>
      <c r="AY2122" s="283"/>
      <c r="AZ2122" s="282"/>
      <c r="BA2122" s="283"/>
      <c r="BB2122" s="282"/>
      <c r="BC2122" s="282"/>
      <c r="BD2122" s="282"/>
      <c r="BE2122" s="283"/>
      <c r="BG2122" s="282"/>
      <c r="BH2122" s="282"/>
      <c r="BI2122" s="282"/>
      <c r="BL2122" s="421"/>
      <c r="BM2122" s="424"/>
      <c r="BN2122" s="424"/>
      <c r="BO2122" s="424"/>
      <c r="BP2122" s="424"/>
      <c r="BQ2122" s="421"/>
      <c r="BR2122" s="421"/>
      <c r="BV2122" s="282"/>
      <c r="BW2122" s="283"/>
      <c r="BY2122" s="283"/>
      <c r="BZ2122" s="283"/>
      <c r="CA2122" s="283"/>
      <c r="CB2122" s="282"/>
      <c r="CC2122" s="282"/>
      <c r="CD2122" s="282"/>
      <c r="CE2122" s="282"/>
      <c r="CG2122" s="427"/>
      <c r="CH2122" s="402"/>
      <c r="CI2122" s="424"/>
      <c r="CJ2122" s="282"/>
      <c r="CK2122" s="282"/>
      <c r="CL2122" s="283"/>
      <c r="CM2122" s="283"/>
      <c r="CP2122" s="282"/>
      <c r="DC2122" s="282"/>
      <c r="DD2122" s="282"/>
      <c r="DE2122" s="282"/>
      <c r="DF2122" s="282"/>
      <c r="DG2122" s="282"/>
      <c r="DH2122" s="282"/>
      <c r="DI2122" s="282"/>
      <c r="DJ2122" s="282"/>
      <c r="EF2122" s="495" t="str">
        <f>""&amp;(MID(数据表!AZ2122,1,MIN(FIND({"(";"（"},数据表!AZ2122&amp;"(（",1)-1)))&amp;""</f>
        <v/>
      </c>
      <c r="EG2122" s="495" t="str">
        <f>""&amp;(MID(数据表!AZ2122,1,MIN(FIND({0;1;2;3;4;5;6;7;8;9},数据表!AZ2122&amp;"1234567890",1)-1)))&amp;""</f>
        <v/>
      </c>
    </row>
    <row r="2123" spans="2:137" s="310" customFormat="1" ht="12" customHeight="1">
      <c r="B2123" s="286"/>
      <c r="C2123" s="286"/>
      <c r="D2123" s="286"/>
      <c r="E2123" s="479"/>
      <c r="F2123" s="282"/>
      <c r="G2123" s="283"/>
      <c r="H2123" s="421"/>
      <c r="I2123" s="421"/>
      <c r="J2123" s="283"/>
      <c r="K2123" s="421"/>
      <c r="L2123" s="282"/>
      <c r="N2123" s="282"/>
      <c r="S2123" s="282"/>
      <c r="T2123" s="283"/>
      <c r="U2123" s="283"/>
      <c r="V2123" s="283"/>
      <c r="W2123" s="283"/>
      <c r="X2123" s="283"/>
      <c r="Y2123" s="282"/>
      <c r="Z2123" s="282"/>
      <c r="AA2123" s="283"/>
      <c r="AB2123" s="282"/>
      <c r="AC2123" s="282"/>
      <c r="AD2123" s="282"/>
      <c r="AE2123" s="282"/>
      <c r="AF2123" s="283"/>
      <c r="AG2123" s="402"/>
      <c r="AH2123" s="283"/>
      <c r="AI2123" s="283"/>
      <c r="AJ2123" s="283"/>
      <c r="AK2123" s="283"/>
      <c r="AL2123" s="283"/>
      <c r="AM2123" s="282"/>
      <c r="AN2123" s="282"/>
      <c r="AO2123" s="282"/>
      <c r="AP2123" s="282"/>
      <c r="AQ2123" s="282"/>
      <c r="AR2123" s="282"/>
      <c r="AT2123" s="283"/>
      <c r="AU2123" s="283"/>
      <c r="AV2123" s="283"/>
      <c r="AW2123" s="283"/>
      <c r="AY2123" s="283"/>
      <c r="AZ2123" s="282"/>
      <c r="BA2123" s="283"/>
      <c r="BB2123" s="282"/>
      <c r="BC2123" s="282"/>
      <c r="BD2123" s="282"/>
      <c r="BE2123" s="283"/>
      <c r="BG2123" s="282"/>
      <c r="BH2123" s="282"/>
      <c r="BI2123" s="282"/>
      <c r="BL2123" s="421"/>
      <c r="BM2123" s="424"/>
      <c r="BN2123" s="424"/>
      <c r="BO2123" s="424"/>
      <c r="BP2123" s="424"/>
      <c r="BQ2123" s="421"/>
      <c r="BR2123" s="421"/>
      <c r="BV2123" s="282"/>
      <c r="BW2123" s="283"/>
      <c r="BY2123" s="283"/>
      <c r="BZ2123" s="283"/>
      <c r="CA2123" s="283"/>
      <c r="CB2123" s="282"/>
      <c r="CC2123" s="282"/>
      <c r="CD2123" s="282"/>
      <c r="CE2123" s="282"/>
      <c r="CG2123" s="427"/>
      <c r="CH2123" s="402"/>
      <c r="CI2123" s="424"/>
      <c r="CJ2123" s="282"/>
      <c r="CK2123" s="282"/>
      <c r="CL2123" s="283"/>
      <c r="CM2123" s="283"/>
      <c r="CP2123" s="282"/>
      <c r="DC2123" s="282"/>
      <c r="DD2123" s="282"/>
      <c r="DE2123" s="282"/>
      <c r="DF2123" s="282"/>
      <c r="DG2123" s="282"/>
      <c r="DH2123" s="282"/>
      <c r="DI2123" s="282"/>
      <c r="DJ2123" s="282"/>
      <c r="EF2123" s="495" t="str">
        <f>""&amp;(MID(数据表!AZ2123,1,MIN(FIND({"(";"（"},数据表!AZ2123&amp;"(（",1)-1)))&amp;""</f>
        <v/>
      </c>
      <c r="EG2123" s="495" t="str">
        <f>""&amp;(MID(数据表!AZ2123,1,MIN(FIND({0;1;2;3;4;5;6;7;8;9},数据表!AZ2123&amp;"1234567890",1)-1)))&amp;""</f>
        <v/>
      </c>
    </row>
    <row r="2124" spans="2:137" s="310" customFormat="1" ht="12" customHeight="1">
      <c r="B2124" s="286"/>
      <c r="C2124" s="286"/>
      <c r="D2124" s="286"/>
      <c r="E2124" s="479"/>
      <c r="F2124" s="282"/>
      <c r="G2124" s="283"/>
      <c r="H2124" s="421"/>
      <c r="I2124" s="421"/>
      <c r="J2124" s="283"/>
      <c r="K2124" s="421"/>
      <c r="L2124" s="282"/>
      <c r="N2124" s="282"/>
      <c r="S2124" s="282"/>
      <c r="T2124" s="283"/>
      <c r="U2124" s="283"/>
      <c r="V2124" s="283"/>
      <c r="W2124" s="283"/>
      <c r="X2124" s="283"/>
      <c r="Y2124" s="282"/>
      <c r="Z2124" s="282"/>
      <c r="AA2124" s="283"/>
      <c r="AB2124" s="282"/>
      <c r="AC2124" s="282"/>
      <c r="AD2124" s="282"/>
      <c r="AE2124" s="282"/>
      <c r="AF2124" s="283"/>
      <c r="AG2124" s="402"/>
      <c r="AH2124" s="283"/>
      <c r="AI2124" s="283"/>
      <c r="AJ2124" s="283"/>
      <c r="AK2124" s="283"/>
      <c r="AL2124" s="283"/>
      <c r="AM2124" s="282"/>
      <c r="AN2124" s="282"/>
      <c r="AO2124" s="282"/>
      <c r="AP2124" s="282"/>
      <c r="AQ2124" s="282"/>
      <c r="AR2124" s="282"/>
      <c r="AT2124" s="283"/>
      <c r="AU2124" s="283"/>
      <c r="AV2124" s="283"/>
      <c r="AW2124" s="283"/>
      <c r="AY2124" s="283"/>
      <c r="AZ2124" s="282"/>
      <c r="BA2124" s="283"/>
      <c r="BB2124" s="282"/>
      <c r="BC2124" s="282"/>
      <c r="BD2124" s="282"/>
      <c r="BE2124" s="283"/>
      <c r="BG2124" s="282"/>
      <c r="BH2124" s="282"/>
      <c r="BI2124" s="282"/>
      <c r="BL2124" s="421"/>
      <c r="BM2124" s="424"/>
      <c r="BN2124" s="424"/>
      <c r="BO2124" s="424"/>
      <c r="BP2124" s="424"/>
      <c r="BQ2124" s="421"/>
      <c r="BR2124" s="421"/>
      <c r="BV2124" s="282"/>
      <c r="BW2124" s="283"/>
      <c r="BY2124" s="283"/>
      <c r="BZ2124" s="283"/>
      <c r="CA2124" s="283"/>
      <c r="CB2124" s="282"/>
      <c r="CC2124" s="282"/>
      <c r="CD2124" s="282"/>
      <c r="CE2124" s="282"/>
      <c r="CG2124" s="427"/>
      <c r="CH2124" s="402"/>
      <c r="CI2124" s="424"/>
      <c r="CJ2124" s="282"/>
      <c r="CK2124" s="282"/>
      <c r="CL2124" s="283"/>
      <c r="CM2124" s="283"/>
      <c r="CP2124" s="282"/>
      <c r="DC2124" s="282"/>
      <c r="DD2124" s="282"/>
      <c r="DE2124" s="282"/>
      <c r="DF2124" s="282"/>
      <c r="DG2124" s="282"/>
      <c r="DH2124" s="282"/>
      <c r="DI2124" s="282"/>
      <c r="DJ2124" s="282"/>
      <c r="EF2124" s="495" t="str">
        <f>""&amp;(MID(数据表!AZ2124,1,MIN(FIND({"(";"（"},数据表!AZ2124&amp;"(（",1)-1)))&amp;""</f>
        <v/>
      </c>
      <c r="EG2124" s="495" t="str">
        <f>""&amp;(MID(数据表!AZ2124,1,MIN(FIND({0;1;2;3;4;5;6;7;8;9},数据表!AZ2124&amp;"1234567890",1)-1)))&amp;""</f>
        <v/>
      </c>
    </row>
    <row r="2125" spans="2:137" s="310" customFormat="1" ht="12" customHeight="1">
      <c r="B2125" s="286"/>
      <c r="C2125" s="286"/>
      <c r="D2125" s="286"/>
      <c r="E2125" s="479"/>
      <c r="F2125" s="282"/>
      <c r="G2125" s="283"/>
      <c r="H2125" s="421"/>
      <c r="I2125" s="421"/>
      <c r="J2125" s="283"/>
      <c r="K2125" s="421"/>
      <c r="L2125" s="282"/>
      <c r="N2125" s="282"/>
      <c r="S2125" s="282"/>
      <c r="T2125" s="283"/>
      <c r="U2125" s="283"/>
      <c r="V2125" s="283"/>
      <c r="W2125" s="283"/>
      <c r="X2125" s="283"/>
      <c r="Y2125" s="282"/>
      <c r="Z2125" s="282"/>
      <c r="AA2125" s="283"/>
      <c r="AB2125" s="282"/>
      <c r="AC2125" s="282"/>
      <c r="AD2125" s="282"/>
      <c r="AE2125" s="282"/>
      <c r="AF2125" s="283"/>
      <c r="AG2125" s="402"/>
      <c r="AH2125" s="283"/>
      <c r="AI2125" s="283"/>
      <c r="AJ2125" s="283"/>
      <c r="AK2125" s="283"/>
      <c r="AL2125" s="283"/>
      <c r="AM2125" s="282"/>
      <c r="AN2125" s="282"/>
      <c r="AO2125" s="282"/>
      <c r="AP2125" s="282"/>
      <c r="AQ2125" s="282"/>
      <c r="AR2125" s="282"/>
      <c r="AT2125" s="283"/>
      <c r="AU2125" s="283"/>
      <c r="AV2125" s="283"/>
      <c r="AW2125" s="283"/>
      <c r="AY2125" s="283"/>
      <c r="AZ2125" s="282"/>
      <c r="BA2125" s="283"/>
      <c r="BB2125" s="282"/>
      <c r="BC2125" s="282"/>
      <c r="BD2125" s="282"/>
      <c r="BE2125" s="283"/>
      <c r="BG2125" s="282"/>
      <c r="BH2125" s="282"/>
      <c r="BI2125" s="282"/>
      <c r="BL2125" s="421"/>
      <c r="BM2125" s="424"/>
      <c r="BN2125" s="424"/>
      <c r="BO2125" s="424"/>
      <c r="BP2125" s="424"/>
      <c r="BQ2125" s="421"/>
      <c r="BR2125" s="421"/>
      <c r="BV2125" s="282"/>
      <c r="BW2125" s="283"/>
      <c r="BY2125" s="283"/>
      <c r="BZ2125" s="283"/>
      <c r="CA2125" s="283"/>
      <c r="CB2125" s="282"/>
      <c r="CC2125" s="282"/>
      <c r="CD2125" s="282"/>
      <c r="CE2125" s="282"/>
      <c r="CG2125" s="427"/>
      <c r="CH2125" s="402"/>
      <c r="CI2125" s="424"/>
      <c r="CJ2125" s="282"/>
      <c r="CK2125" s="282"/>
      <c r="CL2125" s="283"/>
      <c r="CM2125" s="283"/>
      <c r="CP2125" s="282"/>
      <c r="DC2125" s="282"/>
      <c r="DD2125" s="282"/>
      <c r="DE2125" s="282"/>
      <c r="DF2125" s="282"/>
      <c r="DG2125" s="282"/>
      <c r="DH2125" s="282"/>
      <c r="DI2125" s="282"/>
      <c r="DJ2125" s="282"/>
      <c r="EF2125" s="495" t="str">
        <f>""&amp;(MID(数据表!AZ2125,1,MIN(FIND({"(";"（"},数据表!AZ2125&amp;"(（",1)-1)))&amp;""</f>
        <v/>
      </c>
      <c r="EG2125" s="495" t="str">
        <f>""&amp;(MID(数据表!AZ2125,1,MIN(FIND({0;1;2;3;4;5;6;7;8;9},数据表!AZ2125&amp;"1234567890",1)-1)))&amp;""</f>
        <v/>
      </c>
    </row>
    <row r="2126" spans="2:137" s="310" customFormat="1" ht="12" customHeight="1">
      <c r="B2126" s="286"/>
      <c r="C2126" s="286"/>
      <c r="D2126" s="286"/>
      <c r="E2126" s="479"/>
      <c r="F2126" s="282"/>
      <c r="G2126" s="283"/>
      <c r="H2126" s="421"/>
      <c r="I2126" s="421"/>
      <c r="J2126" s="283"/>
      <c r="K2126" s="421"/>
      <c r="L2126" s="282"/>
      <c r="N2126" s="282"/>
      <c r="S2126" s="282"/>
      <c r="T2126" s="283"/>
      <c r="U2126" s="283"/>
      <c r="V2126" s="283"/>
      <c r="W2126" s="283"/>
      <c r="X2126" s="283"/>
      <c r="Y2126" s="282"/>
      <c r="Z2126" s="282"/>
      <c r="AA2126" s="283"/>
      <c r="AB2126" s="282"/>
      <c r="AC2126" s="282"/>
      <c r="AD2126" s="282"/>
      <c r="AE2126" s="282"/>
      <c r="AF2126" s="283"/>
      <c r="AG2126" s="402"/>
      <c r="AH2126" s="283"/>
      <c r="AI2126" s="283"/>
      <c r="AJ2126" s="283"/>
      <c r="AK2126" s="283"/>
      <c r="AL2126" s="283"/>
      <c r="AM2126" s="282"/>
      <c r="AN2126" s="282"/>
      <c r="AO2126" s="282"/>
      <c r="AP2126" s="282"/>
      <c r="AQ2126" s="282"/>
      <c r="AR2126" s="282"/>
      <c r="AT2126" s="283"/>
      <c r="AU2126" s="283"/>
      <c r="AV2126" s="283"/>
      <c r="AW2126" s="283"/>
      <c r="AY2126" s="283"/>
      <c r="AZ2126" s="282"/>
      <c r="BA2126" s="283"/>
      <c r="BB2126" s="282"/>
      <c r="BC2126" s="282"/>
      <c r="BD2126" s="282"/>
      <c r="BE2126" s="283"/>
      <c r="BG2126" s="282"/>
      <c r="BH2126" s="282"/>
      <c r="BI2126" s="282"/>
      <c r="BL2126" s="421"/>
      <c r="BM2126" s="424"/>
      <c r="BN2126" s="424"/>
      <c r="BO2126" s="424"/>
      <c r="BP2126" s="424"/>
      <c r="BQ2126" s="421"/>
      <c r="BR2126" s="421"/>
      <c r="BV2126" s="282"/>
      <c r="BW2126" s="283"/>
      <c r="BY2126" s="283"/>
      <c r="BZ2126" s="283"/>
      <c r="CA2126" s="283"/>
      <c r="CB2126" s="282"/>
      <c r="CC2126" s="282"/>
      <c r="CD2126" s="282"/>
      <c r="CE2126" s="282"/>
      <c r="CG2126" s="427"/>
      <c r="CH2126" s="402"/>
      <c r="CI2126" s="424"/>
      <c r="CJ2126" s="282"/>
      <c r="CK2126" s="282"/>
      <c r="CL2126" s="283"/>
      <c r="CM2126" s="283"/>
      <c r="CP2126" s="282"/>
      <c r="DC2126" s="282"/>
      <c r="DD2126" s="282"/>
      <c r="DE2126" s="282"/>
      <c r="DF2126" s="282"/>
      <c r="DG2126" s="282"/>
      <c r="DH2126" s="282"/>
      <c r="DI2126" s="282"/>
      <c r="DJ2126" s="282"/>
      <c r="EF2126" s="495" t="str">
        <f>""&amp;(MID(数据表!AZ2126,1,MIN(FIND({"(";"（"},数据表!AZ2126&amp;"(（",1)-1)))&amp;""</f>
        <v/>
      </c>
      <c r="EG2126" s="495" t="str">
        <f>""&amp;(MID(数据表!AZ2126,1,MIN(FIND({0;1;2;3;4;5;6;7;8;9},数据表!AZ2126&amp;"1234567890",1)-1)))&amp;""</f>
        <v/>
      </c>
    </row>
    <row r="2127" spans="2:137" s="310" customFormat="1" ht="12" customHeight="1">
      <c r="B2127" s="286"/>
      <c r="C2127" s="286"/>
      <c r="D2127" s="286"/>
      <c r="E2127" s="479"/>
      <c r="F2127" s="282"/>
      <c r="G2127" s="283"/>
      <c r="H2127" s="421"/>
      <c r="I2127" s="421"/>
      <c r="J2127" s="283"/>
      <c r="K2127" s="421"/>
      <c r="L2127" s="282"/>
      <c r="N2127" s="282"/>
      <c r="S2127" s="282"/>
      <c r="T2127" s="283"/>
      <c r="U2127" s="283"/>
      <c r="V2127" s="283"/>
      <c r="W2127" s="283"/>
      <c r="X2127" s="283"/>
      <c r="Y2127" s="282"/>
      <c r="Z2127" s="282"/>
      <c r="AA2127" s="283"/>
      <c r="AB2127" s="282"/>
      <c r="AC2127" s="282"/>
      <c r="AD2127" s="282"/>
      <c r="AE2127" s="282"/>
      <c r="AF2127" s="283"/>
      <c r="AG2127" s="402"/>
      <c r="AH2127" s="283"/>
      <c r="AI2127" s="283"/>
      <c r="AJ2127" s="283"/>
      <c r="AK2127" s="283"/>
      <c r="AL2127" s="283"/>
      <c r="AM2127" s="282"/>
      <c r="AN2127" s="282"/>
      <c r="AO2127" s="282"/>
      <c r="AP2127" s="282"/>
      <c r="AQ2127" s="282"/>
      <c r="AR2127" s="282"/>
      <c r="AT2127" s="283"/>
      <c r="AU2127" s="283"/>
      <c r="AV2127" s="283"/>
      <c r="AW2127" s="283"/>
      <c r="AY2127" s="283"/>
      <c r="AZ2127" s="282"/>
      <c r="BA2127" s="283"/>
      <c r="BB2127" s="282"/>
      <c r="BC2127" s="282"/>
      <c r="BD2127" s="282"/>
      <c r="BE2127" s="283"/>
      <c r="BG2127" s="282"/>
      <c r="BH2127" s="282"/>
      <c r="BI2127" s="282"/>
      <c r="BL2127" s="421"/>
      <c r="BM2127" s="424"/>
      <c r="BN2127" s="424"/>
      <c r="BO2127" s="424"/>
      <c r="BP2127" s="424"/>
      <c r="BQ2127" s="421"/>
      <c r="BR2127" s="421"/>
      <c r="BV2127" s="282"/>
      <c r="BW2127" s="283"/>
      <c r="BY2127" s="283"/>
      <c r="BZ2127" s="283"/>
      <c r="CA2127" s="283"/>
      <c r="CB2127" s="282"/>
      <c r="CC2127" s="282"/>
      <c r="CD2127" s="282"/>
      <c r="CE2127" s="282"/>
      <c r="CG2127" s="427"/>
      <c r="CH2127" s="402"/>
      <c r="CI2127" s="424"/>
      <c r="CJ2127" s="282"/>
      <c r="CK2127" s="282"/>
      <c r="CL2127" s="283"/>
      <c r="CM2127" s="283"/>
      <c r="CP2127" s="282"/>
      <c r="DC2127" s="282"/>
      <c r="DD2127" s="282"/>
      <c r="DE2127" s="282"/>
      <c r="DF2127" s="282"/>
      <c r="DG2127" s="282"/>
      <c r="DH2127" s="282"/>
      <c r="DI2127" s="282"/>
      <c r="DJ2127" s="282"/>
      <c r="EF2127" s="495" t="str">
        <f>""&amp;(MID(数据表!AZ2127,1,MIN(FIND({"(";"（"},数据表!AZ2127&amp;"(（",1)-1)))&amp;""</f>
        <v/>
      </c>
      <c r="EG2127" s="495" t="str">
        <f>""&amp;(MID(数据表!AZ2127,1,MIN(FIND({0;1;2;3;4;5;6;7;8;9},数据表!AZ2127&amp;"1234567890",1)-1)))&amp;""</f>
        <v/>
      </c>
    </row>
    <row r="2128" spans="2:137" s="310" customFormat="1" ht="12" customHeight="1">
      <c r="B2128" s="286"/>
      <c r="C2128" s="286"/>
      <c r="D2128" s="286"/>
      <c r="E2128" s="479"/>
      <c r="F2128" s="282"/>
      <c r="G2128" s="283"/>
      <c r="H2128" s="421"/>
      <c r="I2128" s="421"/>
      <c r="J2128" s="283"/>
      <c r="K2128" s="421"/>
      <c r="L2128" s="282"/>
      <c r="N2128" s="282"/>
      <c r="S2128" s="282"/>
      <c r="T2128" s="283"/>
      <c r="U2128" s="283"/>
      <c r="V2128" s="283"/>
      <c r="W2128" s="283"/>
      <c r="X2128" s="283"/>
      <c r="Y2128" s="282"/>
      <c r="Z2128" s="282"/>
      <c r="AA2128" s="283"/>
      <c r="AB2128" s="282"/>
      <c r="AC2128" s="282"/>
      <c r="AD2128" s="282"/>
      <c r="AE2128" s="282"/>
      <c r="AF2128" s="283"/>
      <c r="AG2128" s="402"/>
      <c r="AH2128" s="283"/>
      <c r="AI2128" s="283"/>
      <c r="AJ2128" s="283"/>
      <c r="AK2128" s="283"/>
      <c r="AL2128" s="283"/>
      <c r="AM2128" s="282"/>
      <c r="AN2128" s="282"/>
      <c r="AO2128" s="282"/>
      <c r="AP2128" s="282"/>
      <c r="AQ2128" s="282"/>
      <c r="AR2128" s="282"/>
      <c r="AT2128" s="283"/>
      <c r="AU2128" s="283"/>
      <c r="AV2128" s="283"/>
      <c r="AW2128" s="283"/>
      <c r="AY2128" s="283"/>
      <c r="AZ2128" s="282"/>
      <c r="BA2128" s="283"/>
      <c r="BB2128" s="282"/>
      <c r="BC2128" s="282"/>
      <c r="BD2128" s="282"/>
      <c r="BE2128" s="283"/>
      <c r="BG2128" s="282"/>
      <c r="BH2128" s="282"/>
      <c r="BI2128" s="282"/>
      <c r="BL2128" s="421"/>
      <c r="BM2128" s="424"/>
      <c r="BN2128" s="424"/>
      <c r="BO2128" s="424"/>
      <c r="BP2128" s="424"/>
      <c r="BQ2128" s="421"/>
      <c r="BR2128" s="421"/>
      <c r="BV2128" s="282"/>
      <c r="BW2128" s="283"/>
      <c r="BY2128" s="283"/>
      <c r="BZ2128" s="283"/>
      <c r="CA2128" s="283"/>
      <c r="CB2128" s="282"/>
      <c r="CC2128" s="282"/>
      <c r="CD2128" s="282"/>
      <c r="CE2128" s="282"/>
      <c r="CG2128" s="427"/>
      <c r="CH2128" s="402"/>
      <c r="CI2128" s="424"/>
      <c r="CJ2128" s="282"/>
      <c r="CK2128" s="282"/>
      <c r="CL2128" s="283"/>
      <c r="CM2128" s="283"/>
      <c r="CP2128" s="282"/>
      <c r="DC2128" s="282"/>
      <c r="DD2128" s="282"/>
      <c r="DE2128" s="282"/>
      <c r="DF2128" s="282"/>
      <c r="DG2128" s="282"/>
      <c r="DH2128" s="282"/>
      <c r="DI2128" s="282"/>
      <c r="DJ2128" s="282"/>
      <c r="EF2128" s="495" t="str">
        <f>""&amp;(MID(数据表!AZ2128,1,MIN(FIND({"(";"（"},数据表!AZ2128&amp;"(（",1)-1)))&amp;""</f>
        <v/>
      </c>
      <c r="EG2128" s="495" t="str">
        <f>""&amp;(MID(数据表!AZ2128,1,MIN(FIND({0;1;2;3;4;5;6;7;8;9},数据表!AZ2128&amp;"1234567890",1)-1)))&amp;""</f>
        <v/>
      </c>
    </row>
    <row r="2129" spans="2:137" s="310" customFormat="1" ht="12" customHeight="1">
      <c r="B2129" s="286"/>
      <c r="C2129" s="286"/>
      <c r="D2129" s="286"/>
      <c r="E2129" s="479"/>
      <c r="F2129" s="282"/>
      <c r="G2129" s="283"/>
      <c r="H2129" s="421"/>
      <c r="I2129" s="421"/>
      <c r="J2129" s="283"/>
      <c r="K2129" s="421"/>
      <c r="L2129" s="282"/>
      <c r="N2129" s="282"/>
      <c r="S2129" s="282"/>
      <c r="T2129" s="283"/>
      <c r="U2129" s="283"/>
      <c r="V2129" s="283"/>
      <c r="W2129" s="283"/>
      <c r="X2129" s="283"/>
      <c r="Y2129" s="282"/>
      <c r="Z2129" s="282"/>
      <c r="AA2129" s="283"/>
      <c r="AB2129" s="282"/>
      <c r="AC2129" s="282"/>
      <c r="AD2129" s="282"/>
      <c r="AE2129" s="282"/>
      <c r="AF2129" s="283"/>
      <c r="AG2129" s="402"/>
      <c r="AH2129" s="283"/>
      <c r="AI2129" s="283"/>
      <c r="AJ2129" s="283"/>
      <c r="AK2129" s="283"/>
      <c r="AL2129" s="283"/>
      <c r="AM2129" s="282"/>
      <c r="AN2129" s="282"/>
      <c r="AO2129" s="282"/>
      <c r="AP2129" s="282"/>
      <c r="AQ2129" s="282"/>
      <c r="AR2129" s="282"/>
      <c r="AT2129" s="283"/>
      <c r="AU2129" s="283"/>
      <c r="AV2129" s="283"/>
      <c r="AW2129" s="283"/>
      <c r="AY2129" s="283"/>
      <c r="AZ2129" s="282"/>
      <c r="BA2129" s="283"/>
      <c r="BB2129" s="282"/>
      <c r="BC2129" s="282"/>
      <c r="BD2129" s="282"/>
      <c r="BE2129" s="283"/>
      <c r="BG2129" s="282"/>
      <c r="BH2129" s="282"/>
      <c r="BI2129" s="282"/>
      <c r="BL2129" s="421"/>
      <c r="BM2129" s="424"/>
      <c r="BN2129" s="424"/>
      <c r="BO2129" s="424"/>
      <c r="BP2129" s="424"/>
      <c r="BQ2129" s="421"/>
      <c r="BR2129" s="421"/>
      <c r="BV2129" s="282"/>
      <c r="BW2129" s="283"/>
      <c r="BY2129" s="283"/>
      <c r="BZ2129" s="283"/>
      <c r="CA2129" s="283"/>
      <c r="CB2129" s="282"/>
      <c r="CC2129" s="282"/>
      <c r="CD2129" s="282"/>
      <c r="CE2129" s="282"/>
      <c r="CG2129" s="427"/>
      <c r="CH2129" s="402"/>
      <c r="CI2129" s="424"/>
      <c r="CJ2129" s="282"/>
      <c r="CK2129" s="282"/>
      <c r="CL2129" s="283"/>
      <c r="CM2129" s="283"/>
      <c r="CP2129" s="282"/>
      <c r="DC2129" s="282"/>
      <c r="DD2129" s="282"/>
      <c r="DE2129" s="282"/>
      <c r="DF2129" s="282"/>
      <c r="DG2129" s="282"/>
      <c r="DH2129" s="282"/>
      <c r="DI2129" s="282"/>
      <c r="DJ2129" s="282"/>
      <c r="EF2129" s="495" t="str">
        <f>""&amp;(MID(数据表!AZ2129,1,MIN(FIND({"(";"（"},数据表!AZ2129&amp;"(（",1)-1)))&amp;""</f>
        <v/>
      </c>
      <c r="EG2129" s="495" t="str">
        <f>""&amp;(MID(数据表!AZ2129,1,MIN(FIND({0;1;2;3;4;5;6;7;8;9},数据表!AZ2129&amp;"1234567890",1)-1)))&amp;""</f>
        <v/>
      </c>
    </row>
    <row r="2130" spans="2:137" s="310" customFormat="1" ht="12" customHeight="1">
      <c r="B2130" s="286"/>
      <c r="C2130" s="286"/>
      <c r="D2130" s="286"/>
      <c r="E2130" s="479"/>
      <c r="F2130" s="282"/>
      <c r="G2130" s="283"/>
      <c r="H2130" s="421"/>
      <c r="I2130" s="421"/>
      <c r="J2130" s="283"/>
      <c r="K2130" s="421"/>
      <c r="L2130" s="282"/>
      <c r="N2130" s="282"/>
      <c r="S2130" s="282"/>
      <c r="T2130" s="283"/>
      <c r="U2130" s="283"/>
      <c r="V2130" s="283"/>
      <c r="W2130" s="283"/>
      <c r="X2130" s="283"/>
      <c r="Y2130" s="282"/>
      <c r="Z2130" s="282"/>
      <c r="AA2130" s="283"/>
      <c r="AB2130" s="282"/>
      <c r="AC2130" s="282"/>
      <c r="AD2130" s="282"/>
      <c r="AE2130" s="282"/>
      <c r="AF2130" s="283"/>
      <c r="AG2130" s="402"/>
      <c r="AH2130" s="283"/>
      <c r="AI2130" s="283"/>
      <c r="AJ2130" s="283"/>
      <c r="AK2130" s="283"/>
      <c r="AL2130" s="283"/>
      <c r="AM2130" s="282"/>
      <c r="AN2130" s="282"/>
      <c r="AO2130" s="282"/>
      <c r="AP2130" s="282"/>
      <c r="AQ2130" s="282"/>
      <c r="AR2130" s="282"/>
      <c r="AT2130" s="283"/>
      <c r="AU2130" s="283"/>
      <c r="AV2130" s="283"/>
      <c r="AW2130" s="283"/>
      <c r="AY2130" s="283"/>
      <c r="AZ2130" s="282"/>
      <c r="BA2130" s="283"/>
      <c r="BB2130" s="282"/>
      <c r="BC2130" s="282"/>
      <c r="BD2130" s="282"/>
      <c r="BE2130" s="283"/>
      <c r="BG2130" s="282"/>
      <c r="BH2130" s="282"/>
      <c r="BI2130" s="282"/>
      <c r="BL2130" s="421"/>
      <c r="BM2130" s="424"/>
      <c r="BN2130" s="424"/>
      <c r="BO2130" s="424"/>
      <c r="BP2130" s="424"/>
      <c r="BQ2130" s="421"/>
      <c r="BR2130" s="421"/>
      <c r="BV2130" s="282"/>
      <c r="BW2130" s="283"/>
      <c r="BY2130" s="283"/>
      <c r="BZ2130" s="283"/>
      <c r="CA2130" s="283"/>
      <c r="CB2130" s="282"/>
      <c r="CC2130" s="282"/>
      <c r="CD2130" s="282"/>
      <c r="CE2130" s="282"/>
      <c r="CG2130" s="427"/>
      <c r="CH2130" s="402"/>
      <c r="CI2130" s="424"/>
      <c r="CJ2130" s="282"/>
      <c r="CK2130" s="282"/>
      <c r="CL2130" s="283"/>
      <c r="CM2130" s="283"/>
      <c r="CP2130" s="282"/>
      <c r="DC2130" s="282"/>
      <c r="DD2130" s="282"/>
      <c r="DE2130" s="282"/>
      <c r="DF2130" s="282"/>
      <c r="DG2130" s="282"/>
      <c r="DH2130" s="282"/>
      <c r="DI2130" s="282"/>
      <c r="DJ2130" s="282"/>
      <c r="EF2130" s="495" t="str">
        <f>""&amp;(MID(数据表!AZ2130,1,MIN(FIND({"(";"（"},数据表!AZ2130&amp;"(（",1)-1)))&amp;""</f>
        <v/>
      </c>
      <c r="EG2130" s="495" t="str">
        <f>""&amp;(MID(数据表!AZ2130,1,MIN(FIND({0;1;2;3;4;5;6;7;8;9},数据表!AZ2130&amp;"1234567890",1)-1)))&amp;""</f>
        <v/>
      </c>
    </row>
    <row r="2131" spans="2:137" s="310" customFormat="1" ht="12" customHeight="1">
      <c r="B2131" s="286"/>
      <c r="C2131" s="286"/>
      <c r="D2131" s="286"/>
      <c r="E2131" s="479"/>
      <c r="F2131" s="282"/>
      <c r="G2131" s="283"/>
      <c r="H2131" s="421"/>
      <c r="I2131" s="421"/>
      <c r="J2131" s="283"/>
      <c r="K2131" s="421"/>
      <c r="L2131" s="282"/>
      <c r="N2131" s="282"/>
      <c r="S2131" s="282"/>
      <c r="T2131" s="283"/>
      <c r="U2131" s="283"/>
      <c r="V2131" s="283"/>
      <c r="W2131" s="283"/>
      <c r="X2131" s="283"/>
      <c r="Y2131" s="282"/>
      <c r="Z2131" s="282"/>
      <c r="AA2131" s="283"/>
      <c r="AB2131" s="282"/>
      <c r="AC2131" s="282"/>
      <c r="AD2131" s="282"/>
      <c r="AE2131" s="282"/>
      <c r="AF2131" s="283"/>
      <c r="AG2131" s="402"/>
      <c r="AH2131" s="283"/>
      <c r="AI2131" s="283"/>
      <c r="AJ2131" s="283"/>
      <c r="AK2131" s="283"/>
      <c r="AL2131" s="283"/>
      <c r="AM2131" s="282"/>
      <c r="AN2131" s="282"/>
      <c r="AO2131" s="282"/>
      <c r="AP2131" s="282"/>
      <c r="AQ2131" s="282"/>
      <c r="AR2131" s="282"/>
      <c r="AT2131" s="283"/>
      <c r="AU2131" s="283"/>
      <c r="AV2131" s="283"/>
      <c r="AW2131" s="283"/>
      <c r="AY2131" s="283"/>
      <c r="AZ2131" s="282"/>
      <c r="BA2131" s="283"/>
      <c r="BB2131" s="282"/>
      <c r="BC2131" s="282"/>
      <c r="BD2131" s="282"/>
      <c r="BE2131" s="283"/>
      <c r="BG2131" s="282"/>
      <c r="BH2131" s="282"/>
      <c r="BI2131" s="282"/>
      <c r="BL2131" s="421"/>
      <c r="BM2131" s="424"/>
      <c r="BN2131" s="424"/>
      <c r="BO2131" s="424"/>
      <c r="BP2131" s="424"/>
      <c r="BQ2131" s="421"/>
      <c r="BR2131" s="421"/>
      <c r="BV2131" s="282"/>
      <c r="BW2131" s="283"/>
      <c r="BY2131" s="283"/>
      <c r="BZ2131" s="283"/>
      <c r="CA2131" s="283"/>
      <c r="CB2131" s="282"/>
      <c r="CC2131" s="282"/>
      <c r="CD2131" s="282"/>
      <c r="CE2131" s="282"/>
      <c r="CG2131" s="427"/>
      <c r="CH2131" s="402"/>
      <c r="CI2131" s="424"/>
      <c r="CJ2131" s="282"/>
      <c r="CK2131" s="282"/>
      <c r="CL2131" s="283"/>
      <c r="CM2131" s="283"/>
      <c r="CP2131" s="282"/>
      <c r="DC2131" s="282"/>
      <c r="DD2131" s="282"/>
      <c r="DE2131" s="282"/>
      <c r="DF2131" s="282"/>
      <c r="DG2131" s="282"/>
      <c r="DH2131" s="282"/>
      <c r="DI2131" s="282"/>
      <c r="DJ2131" s="282"/>
      <c r="EF2131" s="495" t="str">
        <f>""&amp;(MID(数据表!AZ2131,1,MIN(FIND({"(";"（"},数据表!AZ2131&amp;"(（",1)-1)))&amp;""</f>
        <v/>
      </c>
      <c r="EG2131" s="495" t="str">
        <f>""&amp;(MID(数据表!AZ2131,1,MIN(FIND({0;1;2;3;4;5;6;7;8;9},数据表!AZ2131&amp;"1234567890",1)-1)))&amp;""</f>
        <v/>
      </c>
    </row>
    <row r="2132" spans="2:137" s="310" customFormat="1" ht="12" customHeight="1">
      <c r="B2132" s="286"/>
      <c r="C2132" s="286"/>
      <c r="D2132" s="286"/>
      <c r="E2132" s="479"/>
      <c r="F2132" s="282"/>
      <c r="G2132" s="283"/>
      <c r="H2132" s="421"/>
      <c r="I2132" s="421"/>
      <c r="J2132" s="283"/>
      <c r="K2132" s="421"/>
      <c r="L2132" s="282"/>
      <c r="N2132" s="282"/>
      <c r="S2132" s="282"/>
      <c r="T2132" s="283"/>
      <c r="U2132" s="283"/>
      <c r="V2132" s="283"/>
      <c r="W2132" s="283"/>
      <c r="X2132" s="283"/>
      <c r="Y2132" s="282"/>
      <c r="Z2132" s="282"/>
      <c r="AA2132" s="283"/>
      <c r="AB2132" s="282"/>
      <c r="AC2132" s="282"/>
      <c r="AD2132" s="282"/>
      <c r="AE2132" s="282"/>
      <c r="AF2132" s="283"/>
      <c r="AG2132" s="402"/>
      <c r="AH2132" s="283"/>
      <c r="AI2132" s="283"/>
      <c r="AJ2132" s="283"/>
      <c r="AK2132" s="283"/>
      <c r="AL2132" s="283"/>
      <c r="AM2132" s="282"/>
      <c r="AN2132" s="282"/>
      <c r="AO2132" s="282"/>
      <c r="AP2132" s="282"/>
      <c r="AQ2132" s="282"/>
      <c r="AR2132" s="282"/>
      <c r="AT2132" s="283"/>
      <c r="AU2132" s="283"/>
      <c r="AV2132" s="283"/>
      <c r="AW2132" s="283"/>
      <c r="AY2132" s="283"/>
      <c r="AZ2132" s="282"/>
      <c r="BA2132" s="283"/>
      <c r="BB2132" s="282"/>
      <c r="BC2132" s="282"/>
      <c r="BD2132" s="282"/>
      <c r="BE2132" s="283"/>
      <c r="BG2132" s="282"/>
      <c r="BH2132" s="282"/>
      <c r="BI2132" s="282"/>
      <c r="BL2132" s="421"/>
      <c r="BM2132" s="424"/>
      <c r="BN2132" s="424"/>
      <c r="BO2132" s="424"/>
      <c r="BP2132" s="424"/>
      <c r="BQ2132" s="421"/>
      <c r="BR2132" s="421"/>
      <c r="BV2132" s="282"/>
      <c r="BW2132" s="283"/>
      <c r="BY2132" s="283"/>
      <c r="BZ2132" s="283"/>
      <c r="CA2132" s="283"/>
      <c r="CB2132" s="282"/>
      <c r="CC2132" s="282"/>
      <c r="CD2132" s="282"/>
      <c r="CE2132" s="282"/>
      <c r="CG2132" s="427"/>
      <c r="CH2132" s="402"/>
      <c r="CI2132" s="424"/>
      <c r="CJ2132" s="282"/>
      <c r="CK2132" s="282"/>
      <c r="CL2132" s="283"/>
      <c r="CM2132" s="283"/>
      <c r="CP2132" s="282"/>
      <c r="DC2132" s="282"/>
      <c r="DD2132" s="282"/>
      <c r="DE2132" s="282"/>
      <c r="DF2132" s="282"/>
      <c r="DG2132" s="282"/>
      <c r="DH2132" s="282"/>
      <c r="DI2132" s="282"/>
      <c r="DJ2132" s="282"/>
      <c r="EF2132" s="495" t="str">
        <f>""&amp;(MID(数据表!AZ2132,1,MIN(FIND({"(";"（"},数据表!AZ2132&amp;"(（",1)-1)))&amp;""</f>
        <v/>
      </c>
      <c r="EG2132" s="495" t="str">
        <f>""&amp;(MID(数据表!AZ2132,1,MIN(FIND({0;1;2;3;4;5;6;7;8;9},数据表!AZ2132&amp;"1234567890",1)-1)))&amp;""</f>
        <v/>
      </c>
    </row>
    <row r="2133" spans="2:137" s="310" customFormat="1" ht="12" customHeight="1">
      <c r="B2133" s="286"/>
      <c r="C2133" s="286"/>
      <c r="D2133" s="286"/>
      <c r="E2133" s="479"/>
      <c r="F2133" s="282"/>
      <c r="G2133" s="283"/>
      <c r="H2133" s="421"/>
      <c r="I2133" s="421"/>
      <c r="J2133" s="283"/>
      <c r="K2133" s="421"/>
      <c r="L2133" s="282"/>
      <c r="N2133" s="282"/>
      <c r="S2133" s="282"/>
      <c r="T2133" s="283"/>
      <c r="U2133" s="283"/>
      <c r="V2133" s="283"/>
      <c r="W2133" s="283"/>
      <c r="X2133" s="283"/>
      <c r="Y2133" s="282"/>
      <c r="Z2133" s="282"/>
      <c r="AA2133" s="283"/>
      <c r="AB2133" s="282"/>
      <c r="AC2133" s="282"/>
      <c r="AD2133" s="282"/>
      <c r="AE2133" s="282"/>
      <c r="AF2133" s="283"/>
      <c r="AG2133" s="402"/>
      <c r="AH2133" s="283"/>
      <c r="AI2133" s="283"/>
      <c r="AJ2133" s="283"/>
      <c r="AK2133" s="283"/>
      <c r="AL2133" s="283"/>
      <c r="AM2133" s="282"/>
      <c r="AN2133" s="282"/>
      <c r="AO2133" s="282"/>
      <c r="AP2133" s="282"/>
      <c r="AQ2133" s="282"/>
      <c r="AR2133" s="282"/>
      <c r="AT2133" s="283"/>
      <c r="AU2133" s="283"/>
      <c r="AV2133" s="283"/>
      <c r="AW2133" s="283"/>
      <c r="AY2133" s="283"/>
      <c r="AZ2133" s="282"/>
      <c r="BA2133" s="283"/>
      <c r="BB2133" s="282"/>
      <c r="BC2133" s="282"/>
      <c r="BD2133" s="282"/>
      <c r="BE2133" s="283"/>
      <c r="BG2133" s="282"/>
      <c r="BH2133" s="282"/>
      <c r="BI2133" s="282"/>
      <c r="BL2133" s="421"/>
      <c r="BM2133" s="424"/>
      <c r="BN2133" s="424"/>
      <c r="BO2133" s="424"/>
      <c r="BP2133" s="424"/>
      <c r="BQ2133" s="421"/>
      <c r="BR2133" s="421"/>
      <c r="BV2133" s="282"/>
      <c r="BW2133" s="283"/>
      <c r="BY2133" s="283"/>
      <c r="BZ2133" s="283"/>
      <c r="CA2133" s="283"/>
      <c r="CB2133" s="282"/>
      <c r="CC2133" s="282"/>
      <c r="CD2133" s="282"/>
      <c r="CE2133" s="282"/>
      <c r="CG2133" s="427"/>
      <c r="CH2133" s="402"/>
      <c r="CI2133" s="424"/>
      <c r="CJ2133" s="282"/>
      <c r="CK2133" s="282"/>
      <c r="CL2133" s="283"/>
      <c r="CM2133" s="283"/>
      <c r="CP2133" s="282"/>
      <c r="DC2133" s="282"/>
      <c r="DD2133" s="282"/>
      <c r="DE2133" s="282"/>
      <c r="DF2133" s="282"/>
      <c r="DG2133" s="282"/>
      <c r="DH2133" s="282"/>
      <c r="DI2133" s="282"/>
      <c r="DJ2133" s="282"/>
      <c r="EF2133" s="495" t="str">
        <f>""&amp;(MID(数据表!AZ2133,1,MIN(FIND({"(";"（"},数据表!AZ2133&amp;"(（",1)-1)))&amp;""</f>
        <v/>
      </c>
      <c r="EG2133" s="495" t="str">
        <f>""&amp;(MID(数据表!AZ2133,1,MIN(FIND({0;1;2;3;4;5;6;7;8;9},数据表!AZ2133&amp;"1234567890",1)-1)))&amp;""</f>
        <v/>
      </c>
    </row>
    <row r="2134" spans="2:137" s="310" customFormat="1" ht="12" customHeight="1">
      <c r="B2134" s="286"/>
      <c r="C2134" s="286"/>
      <c r="D2134" s="286"/>
      <c r="E2134" s="479"/>
      <c r="F2134" s="282"/>
      <c r="G2134" s="283"/>
      <c r="H2134" s="421"/>
      <c r="I2134" s="421"/>
      <c r="J2134" s="283"/>
      <c r="K2134" s="421"/>
      <c r="L2134" s="282"/>
      <c r="N2134" s="282"/>
      <c r="S2134" s="282"/>
      <c r="T2134" s="283"/>
      <c r="U2134" s="283"/>
      <c r="V2134" s="283"/>
      <c r="W2134" s="283"/>
      <c r="X2134" s="283"/>
      <c r="Y2134" s="282"/>
      <c r="Z2134" s="282"/>
      <c r="AA2134" s="283"/>
      <c r="AB2134" s="282"/>
      <c r="AC2134" s="282"/>
      <c r="AD2134" s="282"/>
      <c r="AE2134" s="282"/>
      <c r="AF2134" s="283"/>
      <c r="AG2134" s="402"/>
      <c r="AH2134" s="283"/>
      <c r="AI2134" s="283"/>
      <c r="AJ2134" s="283"/>
      <c r="AK2134" s="283"/>
      <c r="AL2134" s="283"/>
      <c r="AM2134" s="282"/>
      <c r="AN2134" s="282"/>
      <c r="AO2134" s="282"/>
      <c r="AP2134" s="282"/>
      <c r="AQ2134" s="282"/>
      <c r="AR2134" s="282"/>
      <c r="AT2134" s="283"/>
      <c r="AU2134" s="283"/>
      <c r="AV2134" s="283"/>
      <c r="AW2134" s="283"/>
      <c r="AY2134" s="283"/>
      <c r="AZ2134" s="282"/>
      <c r="BA2134" s="283"/>
      <c r="BB2134" s="282"/>
      <c r="BC2134" s="282"/>
      <c r="BD2134" s="282"/>
      <c r="BE2134" s="283"/>
      <c r="BG2134" s="282"/>
      <c r="BH2134" s="282"/>
      <c r="BI2134" s="282"/>
      <c r="BL2134" s="421"/>
      <c r="BM2134" s="424"/>
      <c r="BN2134" s="424"/>
      <c r="BO2134" s="424"/>
      <c r="BP2134" s="424"/>
      <c r="BQ2134" s="421"/>
      <c r="BR2134" s="421"/>
      <c r="BV2134" s="282"/>
      <c r="BW2134" s="283"/>
      <c r="BY2134" s="283"/>
      <c r="BZ2134" s="283"/>
      <c r="CA2134" s="283"/>
      <c r="CB2134" s="282"/>
      <c r="CC2134" s="282"/>
      <c r="CD2134" s="282"/>
      <c r="CE2134" s="282"/>
      <c r="CG2134" s="427"/>
      <c r="CH2134" s="402"/>
      <c r="CI2134" s="424"/>
      <c r="CJ2134" s="282"/>
      <c r="CK2134" s="282"/>
      <c r="CL2134" s="283"/>
      <c r="CM2134" s="283"/>
      <c r="CP2134" s="282"/>
      <c r="DC2134" s="282"/>
      <c r="DD2134" s="282"/>
      <c r="DE2134" s="282"/>
      <c r="DF2134" s="282"/>
      <c r="DG2134" s="282"/>
      <c r="DH2134" s="282"/>
      <c r="DI2134" s="282"/>
      <c r="DJ2134" s="282"/>
      <c r="EF2134" s="495" t="str">
        <f>""&amp;(MID(数据表!AZ2134,1,MIN(FIND({"(";"（"},数据表!AZ2134&amp;"(（",1)-1)))&amp;""</f>
        <v/>
      </c>
      <c r="EG2134" s="495" t="str">
        <f>""&amp;(MID(数据表!AZ2134,1,MIN(FIND({0;1;2;3;4;5;6;7;8;9},数据表!AZ2134&amp;"1234567890",1)-1)))&amp;""</f>
        <v/>
      </c>
    </row>
    <row r="2135" spans="2:137" s="310" customFormat="1" ht="12" customHeight="1">
      <c r="B2135" s="286"/>
      <c r="C2135" s="286"/>
      <c r="D2135" s="286"/>
      <c r="E2135" s="479"/>
      <c r="F2135" s="282"/>
      <c r="G2135" s="283"/>
      <c r="H2135" s="421"/>
      <c r="I2135" s="421"/>
      <c r="J2135" s="283"/>
      <c r="K2135" s="421"/>
      <c r="L2135" s="282"/>
      <c r="N2135" s="282"/>
      <c r="S2135" s="282"/>
      <c r="T2135" s="283"/>
      <c r="U2135" s="283"/>
      <c r="V2135" s="283"/>
      <c r="W2135" s="283"/>
      <c r="X2135" s="283"/>
      <c r="Y2135" s="282"/>
      <c r="Z2135" s="282"/>
      <c r="AA2135" s="283"/>
      <c r="AB2135" s="282"/>
      <c r="AC2135" s="282"/>
      <c r="AD2135" s="282"/>
      <c r="AE2135" s="282"/>
      <c r="AF2135" s="283"/>
      <c r="AG2135" s="402"/>
      <c r="AH2135" s="283"/>
      <c r="AI2135" s="283"/>
      <c r="AJ2135" s="283"/>
      <c r="AK2135" s="283"/>
      <c r="AL2135" s="283"/>
      <c r="AM2135" s="282"/>
      <c r="AN2135" s="282"/>
      <c r="AO2135" s="282"/>
      <c r="AP2135" s="282"/>
      <c r="AQ2135" s="282"/>
      <c r="AR2135" s="282"/>
      <c r="AT2135" s="283"/>
      <c r="AU2135" s="283"/>
      <c r="AV2135" s="283"/>
      <c r="AW2135" s="283"/>
      <c r="AY2135" s="283"/>
      <c r="AZ2135" s="282"/>
      <c r="BA2135" s="283"/>
      <c r="BB2135" s="282"/>
      <c r="BC2135" s="282"/>
      <c r="BD2135" s="282"/>
      <c r="BE2135" s="283"/>
      <c r="BG2135" s="282"/>
      <c r="BH2135" s="282"/>
      <c r="BI2135" s="282"/>
      <c r="BL2135" s="421"/>
      <c r="BM2135" s="424"/>
      <c r="BN2135" s="424"/>
      <c r="BO2135" s="424"/>
      <c r="BP2135" s="424"/>
      <c r="BQ2135" s="421"/>
      <c r="BR2135" s="421"/>
      <c r="BV2135" s="282"/>
      <c r="BW2135" s="283"/>
      <c r="BY2135" s="283"/>
      <c r="BZ2135" s="283"/>
      <c r="CA2135" s="283"/>
      <c r="CB2135" s="282"/>
      <c r="CC2135" s="282"/>
      <c r="CD2135" s="282"/>
      <c r="CE2135" s="282"/>
      <c r="CG2135" s="427"/>
      <c r="CH2135" s="402"/>
      <c r="CI2135" s="424"/>
      <c r="CJ2135" s="282"/>
      <c r="CK2135" s="282"/>
      <c r="CL2135" s="283"/>
      <c r="CM2135" s="283"/>
      <c r="CP2135" s="282"/>
      <c r="DC2135" s="282"/>
      <c r="DD2135" s="282"/>
      <c r="DE2135" s="282"/>
      <c r="DF2135" s="282"/>
      <c r="DG2135" s="282"/>
      <c r="DH2135" s="282"/>
      <c r="DI2135" s="282"/>
      <c r="DJ2135" s="282"/>
      <c r="EF2135" s="495" t="str">
        <f>""&amp;(MID(数据表!AZ2135,1,MIN(FIND({"(";"（"},数据表!AZ2135&amp;"(（",1)-1)))&amp;""</f>
        <v/>
      </c>
      <c r="EG2135" s="495" t="str">
        <f>""&amp;(MID(数据表!AZ2135,1,MIN(FIND({0;1;2;3;4;5;6;7;8;9},数据表!AZ2135&amp;"1234567890",1)-1)))&amp;""</f>
        <v/>
      </c>
    </row>
    <row r="2136" spans="2:137" s="310" customFormat="1" ht="12" customHeight="1">
      <c r="B2136" s="286"/>
      <c r="C2136" s="286"/>
      <c r="D2136" s="286"/>
      <c r="E2136" s="479"/>
      <c r="F2136" s="282"/>
      <c r="G2136" s="283"/>
      <c r="H2136" s="421"/>
      <c r="I2136" s="421"/>
      <c r="J2136" s="283"/>
      <c r="K2136" s="421"/>
      <c r="L2136" s="282"/>
      <c r="N2136" s="282"/>
      <c r="S2136" s="282"/>
      <c r="T2136" s="283"/>
      <c r="U2136" s="283"/>
      <c r="V2136" s="283"/>
      <c r="W2136" s="283"/>
      <c r="X2136" s="283"/>
      <c r="Y2136" s="282"/>
      <c r="Z2136" s="282"/>
      <c r="AA2136" s="283"/>
      <c r="AB2136" s="282"/>
      <c r="AC2136" s="282"/>
      <c r="AD2136" s="282"/>
      <c r="AE2136" s="282"/>
      <c r="AF2136" s="283"/>
      <c r="AG2136" s="402"/>
      <c r="AH2136" s="283"/>
      <c r="AI2136" s="283"/>
      <c r="AJ2136" s="283"/>
      <c r="AK2136" s="283"/>
      <c r="AL2136" s="283"/>
      <c r="AM2136" s="282"/>
      <c r="AN2136" s="282"/>
      <c r="AO2136" s="282"/>
      <c r="AP2136" s="282"/>
      <c r="AQ2136" s="282"/>
      <c r="AR2136" s="282"/>
      <c r="AT2136" s="283"/>
      <c r="AU2136" s="283"/>
      <c r="AV2136" s="283"/>
      <c r="AW2136" s="283"/>
      <c r="AY2136" s="283"/>
      <c r="AZ2136" s="282"/>
      <c r="BA2136" s="283"/>
      <c r="BB2136" s="282"/>
      <c r="BC2136" s="282"/>
      <c r="BD2136" s="282"/>
      <c r="BE2136" s="283"/>
      <c r="BG2136" s="282"/>
      <c r="BH2136" s="282"/>
      <c r="BI2136" s="282"/>
      <c r="BL2136" s="421"/>
      <c r="BM2136" s="424"/>
      <c r="BN2136" s="424"/>
      <c r="BO2136" s="424"/>
      <c r="BP2136" s="424"/>
      <c r="BQ2136" s="421"/>
      <c r="BR2136" s="421"/>
      <c r="BV2136" s="282"/>
      <c r="BW2136" s="283"/>
      <c r="BY2136" s="283"/>
      <c r="BZ2136" s="283"/>
      <c r="CA2136" s="283"/>
      <c r="CB2136" s="282"/>
      <c r="CC2136" s="282"/>
      <c r="CD2136" s="282"/>
      <c r="CE2136" s="282"/>
      <c r="CG2136" s="427"/>
      <c r="CH2136" s="402"/>
      <c r="CI2136" s="424"/>
      <c r="CJ2136" s="282"/>
      <c r="CK2136" s="282"/>
      <c r="CL2136" s="283"/>
      <c r="CM2136" s="283"/>
      <c r="CP2136" s="282"/>
      <c r="DC2136" s="282"/>
      <c r="DD2136" s="282"/>
      <c r="DE2136" s="282"/>
      <c r="DF2136" s="282"/>
      <c r="DG2136" s="282"/>
      <c r="DH2136" s="282"/>
      <c r="DI2136" s="282"/>
      <c r="DJ2136" s="282"/>
      <c r="EF2136" s="495" t="str">
        <f>""&amp;(MID(数据表!AZ2136,1,MIN(FIND({"(";"（"},数据表!AZ2136&amp;"(（",1)-1)))&amp;""</f>
        <v/>
      </c>
      <c r="EG2136" s="495" t="str">
        <f>""&amp;(MID(数据表!AZ2136,1,MIN(FIND({0;1;2;3;4;5;6;7;8;9},数据表!AZ2136&amp;"1234567890",1)-1)))&amp;""</f>
        <v/>
      </c>
    </row>
    <row r="2137" spans="2:137" s="310" customFormat="1" ht="12" customHeight="1">
      <c r="B2137" s="286"/>
      <c r="C2137" s="286"/>
      <c r="D2137" s="286"/>
      <c r="E2137" s="479"/>
      <c r="F2137" s="282"/>
      <c r="G2137" s="283"/>
      <c r="H2137" s="421"/>
      <c r="I2137" s="421"/>
      <c r="J2137" s="283"/>
      <c r="K2137" s="421"/>
      <c r="L2137" s="282"/>
      <c r="N2137" s="282"/>
      <c r="S2137" s="282"/>
      <c r="T2137" s="283"/>
      <c r="U2137" s="283"/>
      <c r="V2137" s="283"/>
      <c r="W2137" s="283"/>
      <c r="X2137" s="283"/>
      <c r="Y2137" s="282"/>
      <c r="Z2137" s="282"/>
      <c r="AA2137" s="283"/>
      <c r="AB2137" s="282"/>
      <c r="AC2137" s="282"/>
      <c r="AD2137" s="282"/>
      <c r="AE2137" s="282"/>
      <c r="AF2137" s="283"/>
      <c r="AG2137" s="402"/>
      <c r="AH2137" s="283"/>
      <c r="AI2137" s="283"/>
      <c r="AJ2137" s="283"/>
      <c r="AK2137" s="283"/>
      <c r="AL2137" s="283"/>
      <c r="AM2137" s="282"/>
      <c r="AN2137" s="282"/>
      <c r="AO2137" s="282"/>
      <c r="AP2137" s="282"/>
      <c r="AQ2137" s="282"/>
      <c r="AR2137" s="282"/>
      <c r="AT2137" s="283"/>
      <c r="AU2137" s="283"/>
      <c r="AV2137" s="283"/>
      <c r="AW2137" s="283"/>
      <c r="AY2137" s="283"/>
      <c r="AZ2137" s="282"/>
      <c r="BA2137" s="283"/>
      <c r="BB2137" s="282"/>
      <c r="BC2137" s="282"/>
      <c r="BD2137" s="282"/>
      <c r="BE2137" s="283"/>
      <c r="BG2137" s="282"/>
      <c r="BH2137" s="282"/>
      <c r="BI2137" s="282"/>
      <c r="BL2137" s="421"/>
      <c r="BM2137" s="424"/>
      <c r="BN2137" s="424"/>
      <c r="BO2137" s="424"/>
      <c r="BP2137" s="424"/>
      <c r="BQ2137" s="421"/>
      <c r="BR2137" s="421"/>
      <c r="BV2137" s="282"/>
      <c r="BW2137" s="283"/>
      <c r="BY2137" s="283"/>
      <c r="BZ2137" s="283"/>
      <c r="CA2137" s="283"/>
      <c r="CB2137" s="282"/>
      <c r="CC2137" s="282"/>
      <c r="CD2137" s="282"/>
      <c r="CE2137" s="282"/>
      <c r="CG2137" s="427"/>
      <c r="CH2137" s="402"/>
      <c r="CI2137" s="424"/>
      <c r="CJ2137" s="282"/>
      <c r="CK2137" s="282"/>
      <c r="CL2137" s="283"/>
      <c r="CM2137" s="283"/>
      <c r="CP2137" s="282"/>
      <c r="DC2137" s="282"/>
      <c r="DD2137" s="282"/>
      <c r="DE2137" s="282"/>
      <c r="DF2137" s="282"/>
      <c r="DG2137" s="282"/>
      <c r="DH2137" s="282"/>
      <c r="DI2137" s="282"/>
      <c r="DJ2137" s="282"/>
      <c r="EF2137" s="495" t="str">
        <f>""&amp;(MID(数据表!AZ2137,1,MIN(FIND({"(";"（"},数据表!AZ2137&amp;"(（",1)-1)))&amp;""</f>
        <v/>
      </c>
      <c r="EG2137" s="495" t="str">
        <f>""&amp;(MID(数据表!AZ2137,1,MIN(FIND({0;1;2;3;4;5;6;7;8;9},数据表!AZ2137&amp;"1234567890",1)-1)))&amp;""</f>
        <v/>
      </c>
    </row>
    <row r="2138" spans="2:137" s="310" customFormat="1" ht="12" customHeight="1">
      <c r="B2138" s="286"/>
      <c r="C2138" s="286"/>
      <c r="D2138" s="286"/>
      <c r="E2138" s="479"/>
      <c r="F2138" s="282"/>
      <c r="G2138" s="283"/>
      <c r="H2138" s="421"/>
      <c r="I2138" s="421"/>
      <c r="J2138" s="283"/>
      <c r="K2138" s="421"/>
      <c r="L2138" s="282"/>
      <c r="N2138" s="282"/>
      <c r="S2138" s="282"/>
      <c r="T2138" s="283"/>
      <c r="U2138" s="283"/>
      <c r="V2138" s="283"/>
      <c r="W2138" s="283"/>
      <c r="X2138" s="283"/>
      <c r="Y2138" s="282"/>
      <c r="Z2138" s="282"/>
      <c r="AA2138" s="283"/>
      <c r="AB2138" s="282"/>
      <c r="AC2138" s="282"/>
      <c r="AD2138" s="282"/>
      <c r="AE2138" s="282"/>
      <c r="AF2138" s="283"/>
      <c r="AG2138" s="402"/>
      <c r="AH2138" s="283"/>
      <c r="AI2138" s="283"/>
      <c r="AJ2138" s="283"/>
      <c r="AK2138" s="283"/>
      <c r="AL2138" s="283"/>
      <c r="AM2138" s="282"/>
      <c r="AN2138" s="282"/>
      <c r="AO2138" s="282"/>
      <c r="AP2138" s="282"/>
      <c r="AQ2138" s="282"/>
      <c r="AR2138" s="282"/>
      <c r="AT2138" s="283"/>
      <c r="AU2138" s="283"/>
      <c r="AV2138" s="283"/>
      <c r="AW2138" s="283"/>
      <c r="AY2138" s="283"/>
      <c r="AZ2138" s="282"/>
      <c r="BA2138" s="283"/>
      <c r="BB2138" s="282"/>
      <c r="BC2138" s="282"/>
      <c r="BD2138" s="282"/>
      <c r="BE2138" s="283"/>
      <c r="BG2138" s="282"/>
      <c r="BH2138" s="282"/>
      <c r="BI2138" s="282"/>
      <c r="BL2138" s="421"/>
      <c r="BM2138" s="424"/>
      <c r="BN2138" s="424"/>
      <c r="BO2138" s="424"/>
      <c r="BP2138" s="424"/>
      <c r="BQ2138" s="421"/>
      <c r="BR2138" s="421"/>
      <c r="BV2138" s="282"/>
      <c r="BW2138" s="283"/>
      <c r="BY2138" s="283"/>
      <c r="BZ2138" s="283"/>
      <c r="CA2138" s="283"/>
      <c r="CB2138" s="282"/>
      <c r="CC2138" s="282"/>
      <c r="CD2138" s="282"/>
      <c r="CE2138" s="282"/>
      <c r="CG2138" s="427"/>
      <c r="CH2138" s="402"/>
      <c r="CI2138" s="424"/>
      <c r="CJ2138" s="282"/>
      <c r="CK2138" s="282"/>
      <c r="CL2138" s="283"/>
      <c r="CM2138" s="283"/>
      <c r="CP2138" s="282"/>
      <c r="DC2138" s="282"/>
      <c r="DD2138" s="282"/>
      <c r="DE2138" s="282"/>
      <c r="DF2138" s="282"/>
      <c r="DG2138" s="282"/>
      <c r="DH2138" s="282"/>
      <c r="DI2138" s="282"/>
      <c r="DJ2138" s="282"/>
      <c r="EF2138" s="495" t="str">
        <f>""&amp;(MID(数据表!AZ2138,1,MIN(FIND({"(";"（"},数据表!AZ2138&amp;"(（",1)-1)))&amp;""</f>
        <v/>
      </c>
      <c r="EG2138" s="495" t="str">
        <f>""&amp;(MID(数据表!AZ2138,1,MIN(FIND({0;1;2;3;4;5;6;7;8;9},数据表!AZ2138&amp;"1234567890",1)-1)))&amp;""</f>
        <v/>
      </c>
    </row>
    <row r="2139" spans="2:137" s="310" customFormat="1" ht="12" customHeight="1">
      <c r="B2139" s="286"/>
      <c r="C2139" s="286"/>
      <c r="D2139" s="286"/>
      <c r="E2139" s="479"/>
      <c r="F2139" s="282"/>
      <c r="G2139" s="283"/>
      <c r="H2139" s="421"/>
      <c r="I2139" s="421"/>
      <c r="J2139" s="283"/>
      <c r="K2139" s="421"/>
      <c r="L2139" s="282"/>
      <c r="N2139" s="282"/>
      <c r="S2139" s="282"/>
      <c r="T2139" s="283"/>
      <c r="U2139" s="283"/>
      <c r="V2139" s="283"/>
      <c r="W2139" s="283"/>
      <c r="X2139" s="283"/>
      <c r="Y2139" s="282"/>
      <c r="Z2139" s="282"/>
      <c r="AA2139" s="283"/>
      <c r="AB2139" s="282"/>
      <c r="AC2139" s="282"/>
      <c r="AD2139" s="282"/>
      <c r="AE2139" s="282"/>
      <c r="AF2139" s="283"/>
      <c r="AG2139" s="402"/>
      <c r="AH2139" s="283"/>
      <c r="AI2139" s="283"/>
      <c r="AJ2139" s="283"/>
      <c r="AK2139" s="283"/>
      <c r="AL2139" s="283"/>
      <c r="AM2139" s="282"/>
      <c r="AN2139" s="282"/>
      <c r="AO2139" s="282"/>
      <c r="AP2139" s="282"/>
      <c r="AQ2139" s="282"/>
      <c r="AR2139" s="282"/>
      <c r="AT2139" s="283"/>
      <c r="AU2139" s="283"/>
      <c r="AV2139" s="283"/>
      <c r="AW2139" s="283"/>
      <c r="AY2139" s="283"/>
      <c r="AZ2139" s="282"/>
      <c r="BA2139" s="283"/>
      <c r="BB2139" s="282"/>
      <c r="BC2139" s="282"/>
      <c r="BD2139" s="282"/>
      <c r="BE2139" s="283"/>
      <c r="BG2139" s="282"/>
      <c r="BH2139" s="282"/>
      <c r="BI2139" s="282"/>
      <c r="BL2139" s="421"/>
      <c r="BM2139" s="424"/>
      <c r="BN2139" s="424"/>
      <c r="BO2139" s="424"/>
      <c r="BP2139" s="424"/>
      <c r="BQ2139" s="421"/>
      <c r="BR2139" s="421"/>
      <c r="BV2139" s="282"/>
      <c r="BW2139" s="283"/>
      <c r="BY2139" s="283"/>
      <c r="BZ2139" s="283"/>
      <c r="CA2139" s="283"/>
      <c r="CB2139" s="282"/>
      <c r="CC2139" s="282"/>
      <c r="CD2139" s="282"/>
      <c r="CE2139" s="282"/>
      <c r="CG2139" s="427"/>
      <c r="CH2139" s="402"/>
      <c r="CI2139" s="424"/>
      <c r="CJ2139" s="282"/>
      <c r="CK2139" s="282"/>
      <c r="CL2139" s="283"/>
      <c r="CM2139" s="283"/>
      <c r="CP2139" s="282"/>
      <c r="DC2139" s="282"/>
      <c r="DD2139" s="282"/>
      <c r="DE2139" s="282"/>
      <c r="DF2139" s="282"/>
      <c r="DG2139" s="282"/>
      <c r="DH2139" s="282"/>
      <c r="DI2139" s="282"/>
      <c r="DJ2139" s="282"/>
      <c r="EF2139" s="495" t="str">
        <f>""&amp;(MID(数据表!AZ2139,1,MIN(FIND({"(";"（"},数据表!AZ2139&amp;"(（",1)-1)))&amp;""</f>
        <v/>
      </c>
      <c r="EG2139" s="495" t="str">
        <f>""&amp;(MID(数据表!AZ2139,1,MIN(FIND({0;1;2;3;4;5;6;7;8;9},数据表!AZ2139&amp;"1234567890",1)-1)))&amp;""</f>
        <v/>
      </c>
    </row>
    <row r="2140" spans="2:137" s="310" customFormat="1" ht="12" customHeight="1">
      <c r="B2140" s="286"/>
      <c r="C2140" s="286"/>
      <c r="D2140" s="286"/>
      <c r="E2140" s="479"/>
      <c r="F2140" s="282"/>
      <c r="G2140" s="283"/>
      <c r="H2140" s="421"/>
      <c r="I2140" s="421"/>
      <c r="J2140" s="283"/>
      <c r="K2140" s="421"/>
      <c r="L2140" s="282"/>
      <c r="N2140" s="282"/>
      <c r="S2140" s="282"/>
      <c r="T2140" s="283"/>
      <c r="U2140" s="283"/>
      <c r="V2140" s="283"/>
      <c r="W2140" s="283"/>
      <c r="X2140" s="283"/>
      <c r="Y2140" s="282"/>
      <c r="Z2140" s="282"/>
      <c r="AA2140" s="283"/>
      <c r="AB2140" s="282"/>
      <c r="AC2140" s="282"/>
      <c r="AD2140" s="282"/>
      <c r="AE2140" s="282"/>
      <c r="AF2140" s="283"/>
      <c r="AG2140" s="402"/>
      <c r="AH2140" s="283"/>
      <c r="AI2140" s="283"/>
      <c r="AJ2140" s="283"/>
      <c r="AK2140" s="283"/>
      <c r="AL2140" s="283"/>
      <c r="AM2140" s="282"/>
      <c r="AN2140" s="282"/>
      <c r="AO2140" s="282"/>
      <c r="AP2140" s="282"/>
      <c r="AQ2140" s="282"/>
      <c r="AR2140" s="282"/>
      <c r="AT2140" s="283"/>
      <c r="AU2140" s="283"/>
      <c r="AV2140" s="283"/>
      <c r="AW2140" s="283"/>
      <c r="AY2140" s="283"/>
      <c r="AZ2140" s="282"/>
      <c r="BA2140" s="283"/>
      <c r="BB2140" s="282"/>
      <c r="BC2140" s="282"/>
      <c r="BD2140" s="282"/>
      <c r="BE2140" s="283"/>
      <c r="BG2140" s="282"/>
      <c r="BH2140" s="282"/>
      <c r="BI2140" s="282"/>
      <c r="BL2140" s="421"/>
      <c r="BM2140" s="424"/>
      <c r="BN2140" s="424"/>
      <c r="BO2140" s="424"/>
      <c r="BP2140" s="424"/>
      <c r="BQ2140" s="421"/>
      <c r="BR2140" s="421"/>
      <c r="BV2140" s="282"/>
      <c r="BW2140" s="283"/>
      <c r="BY2140" s="283"/>
      <c r="BZ2140" s="283"/>
      <c r="CA2140" s="283"/>
      <c r="CB2140" s="282"/>
      <c r="CC2140" s="282"/>
      <c r="CD2140" s="282"/>
      <c r="CE2140" s="282"/>
      <c r="CG2140" s="427"/>
      <c r="CH2140" s="402"/>
      <c r="CI2140" s="424"/>
      <c r="CJ2140" s="282"/>
      <c r="CK2140" s="282"/>
      <c r="CL2140" s="283"/>
      <c r="CM2140" s="283"/>
      <c r="CP2140" s="282"/>
      <c r="DC2140" s="282"/>
      <c r="DD2140" s="282"/>
      <c r="DE2140" s="282"/>
      <c r="DF2140" s="282"/>
      <c r="DG2140" s="282"/>
      <c r="DH2140" s="282"/>
      <c r="DI2140" s="282"/>
      <c r="DJ2140" s="282"/>
      <c r="EF2140" s="495" t="str">
        <f>""&amp;(MID(数据表!AZ2140,1,MIN(FIND({"(";"（"},数据表!AZ2140&amp;"(（",1)-1)))&amp;""</f>
        <v/>
      </c>
      <c r="EG2140" s="495" t="str">
        <f>""&amp;(MID(数据表!AZ2140,1,MIN(FIND({0;1;2;3;4;5;6;7;8;9},数据表!AZ2140&amp;"1234567890",1)-1)))&amp;""</f>
        <v/>
      </c>
    </row>
    <row r="2141" spans="2:137" s="310" customFormat="1" ht="12" customHeight="1">
      <c r="B2141" s="286"/>
      <c r="C2141" s="286"/>
      <c r="D2141" s="286"/>
      <c r="E2141" s="479"/>
      <c r="F2141" s="282"/>
      <c r="G2141" s="283"/>
      <c r="H2141" s="421"/>
      <c r="I2141" s="421"/>
      <c r="J2141" s="283"/>
      <c r="K2141" s="421"/>
      <c r="L2141" s="282"/>
      <c r="N2141" s="282"/>
      <c r="S2141" s="282"/>
      <c r="T2141" s="283"/>
      <c r="U2141" s="283"/>
      <c r="V2141" s="283"/>
      <c r="W2141" s="283"/>
      <c r="X2141" s="283"/>
      <c r="Y2141" s="282"/>
      <c r="Z2141" s="282"/>
      <c r="AA2141" s="283"/>
      <c r="AB2141" s="282"/>
      <c r="AC2141" s="282"/>
      <c r="AD2141" s="282"/>
      <c r="AE2141" s="282"/>
      <c r="AF2141" s="283"/>
      <c r="AG2141" s="402"/>
      <c r="AH2141" s="283"/>
      <c r="AI2141" s="283"/>
      <c r="AJ2141" s="283"/>
      <c r="AK2141" s="283"/>
      <c r="AL2141" s="283"/>
      <c r="AM2141" s="282"/>
      <c r="AN2141" s="282"/>
      <c r="AO2141" s="282"/>
      <c r="AP2141" s="282"/>
      <c r="AQ2141" s="282"/>
      <c r="AR2141" s="282"/>
      <c r="AT2141" s="283"/>
      <c r="AU2141" s="283"/>
      <c r="AV2141" s="283"/>
      <c r="AW2141" s="283"/>
      <c r="AY2141" s="283"/>
      <c r="AZ2141" s="282"/>
      <c r="BA2141" s="283"/>
      <c r="BB2141" s="282"/>
      <c r="BC2141" s="282"/>
      <c r="BD2141" s="282"/>
      <c r="BE2141" s="283"/>
      <c r="BG2141" s="282"/>
      <c r="BH2141" s="282"/>
      <c r="BI2141" s="282"/>
      <c r="BL2141" s="421"/>
      <c r="BM2141" s="424"/>
      <c r="BN2141" s="424"/>
      <c r="BO2141" s="424"/>
      <c r="BP2141" s="424"/>
      <c r="BQ2141" s="421"/>
      <c r="BR2141" s="421"/>
      <c r="BV2141" s="282"/>
      <c r="BW2141" s="283"/>
      <c r="BY2141" s="283"/>
      <c r="BZ2141" s="283"/>
      <c r="CA2141" s="283"/>
      <c r="CB2141" s="282"/>
      <c r="CC2141" s="282"/>
      <c r="CD2141" s="282"/>
      <c r="CE2141" s="282"/>
      <c r="CG2141" s="427"/>
      <c r="CH2141" s="402"/>
      <c r="CI2141" s="424"/>
      <c r="CJ2141" s="282"/>
      <c r="CK2141" s="282"/>
      <c r="CL2141" s="283"/>
      <c r="CM2141" s="283"/>
      <c r="CP2141" s="282"/>
      <c r="DC2141" s="282"/>
      <c r="DD2141" s="282"/>
      <c r="DE2141" s="282"/>
      <c r="DF2141" s="282"/>
      <c r="DG2141" s="282"/>
      <c r="DH2141" s="282"/>
      <c r="DI2141" s="282"/>
      <c r="DJ2141" s="282"/>
      <c r="EF2141" s="495" t="str">
        <f>""&amp;(MID(数据表!AZ2141,1,MIN(FIND({"(";"（"},数据表!AZ2141&amp;"(（",1)-1)))&amp;""</f>
        <v/>
      </c>
      <c r="EG2141" s="495" t="str">
        <f>""&amp;(MID(数据表!AZ2141,1,MIN(FIND({0;1;2;3;4;5;6;7;8;9},数据表!AZ2141&amp;"1234567890",1)-1)))&amp;""</f>
        <v/>
      </c>
    </row>
    <row r="2142" spans="2:137" s="310" customFormat="1" ht="12" customHeight="1">
      <c r="B2142" s="286"/>
      <c r="C2142" s="286"/>
      <c r="D2142" s="286"/>
      <c r="E2142" s="479"/>
      <c r="F2142" s="282"/>
      <c r="G2142" s="283"/>
      <c r="H2142" s="421"/>
      <c r="I2142" s="421"/>
      <c r="J2142" s="283"/>
      <c r="K2142" s="421"/>
      <c r="L2142" s="282"/>
      <c r="N2142" s="282"/>
      <c r="S2142" s="282"/>
      <c r="T2142" s="283"/>
      <c r="U2142" s="283"/>
      <c r="V2142" s="283"/>
      <c r="W2142" s="283"/>
      <c r="X2142" s="283"/>
      <c r="Y2142" s="282"/>
      <c r="Z2142" s="282"/>
      <c r="AA2142" s="283"/>
      <c r="AB2142" s="282"/>
      <c r="AC2142" s="282"/>
      <c r="AD2142" s="282"/>
      <c r="AE2142" s="282"/>
      <c r="AF2142" s="283"/>
      <c r="AG2142" s="402"/>
      <c r="AH2142" s="283"/>
      <c r="AI2142" s="283"/>
      <c r="AJ2142" s="283"/>
      <c r="AK2142" s="283"/>
      <c r="AL2142" s="283"/>
      <c r="AM2142" s="282"/>
      <c r="AN2142" s="282"/>
      <c r="AO2142" s="282"/>
      <c r="AP2142" s="282"/>
      <c r="AQ2142" s="282"/>
      <c r="AR2142" s="282"/>
      <c r="AT2142" s="283"/>
      <c r="AU2142" s="283"/>
      <c r="AV2142" s="283"/>
      <c r="AW2142" s="283"/>
      <c r="AY2142" s="283"/>
      <c r="AZ2142" s="282"/>
      <c r="BA2142" s="283"/>
      <c r="BB2142" s="282"/>
      <c r="BC2142" s="282"/>
      <c r="BD2142" s="282"/>
      <c r="BE2142" s="283"/>
      <c r="BG2142" s="282"/>
      <c r="BH2142" s="282"/>
      <c r="BI2142" s="282"/>
      <c r="BL2142" s="421"/>
      <c r="BM2142" s="424"/>
      <c r="BN2142" s="424"/>
      <c r="BO2142" s="424"/>
      <c r="BP2142" s="424"/>
      <c r="BQ2142" s="421"/>
      <c r="BR2142" s="421"/>
      <c r="BV2142" s="282"/>
      <c r="BW2142" s="283"/>
      <c r="BY2142" s="283"/>
      <c r="BZ2142" s="283"/>
      <c r="CA2142" s="283"/>
      <c r="CB2142" s="282"/>
      <c r="CC2142" s="282"/>
      <c r="CD2142" s="282"/>
      <c r="CE2142" s="282"/>
      <c r="CG2142" s="427"/>
      <c r="CH2142" s="402"/>
      <c r="CI2142" s="424"/>
      <c r="CJ2142" s="282"/>
      <c r="CK2142" s="282"/>
      <c r="CL2142" s="283"/>
      <c r="CM2142" s="283"/>
      <c r="CP2142" s="282"/>
      <c r="DC2142" s="282"/>
      <c r="DD2142" s="282"/>
      <c r="DE2142" s="282"/>
      <c r="DF2142" s="282"/>
      <c r="DG2142" s="282"/>
      <c r="DH2142" s="282"/>
      <c r="DI2142" s="282"/>
      <c r="DJ2142" s="282"/>
      <c r="EF2142" s="495" t="str">
        <f>""&amp;(MID(数据表!AZ2142,1,MIN(FIND({"(";"（"},数据表!AZ2142&amp;"(（",1)-1)))&amp;""</f>
        <v/>
      </c>
      <c r="EG2142" s="495" t="str">
        <f>""&amp;(MID(数据表!AZ2142,1,MIN(FIND({0;1;2;3;4;5;6;7;8;9},数据表!AZ2142&amp;"1234567890",1)-1)))&amp;""</f>
        <v/>
      </c>
    </row>
    <row r="2143" spans="2:137" s="310" customFormat="1" ht="12" customHeight="1">
      <c r="B2143" s="286"/>
      <c r="C2143" s="286"/>
      <c r="D2143" s="286"/>
      <c r="E2143" s="479"/>
      <c r="F2143" s="282"/>
      <c r="G2143" s="283"/>
      <c r="H2143" s="421"/>
      <c r="I2143" s="421"/>
      <c r="J2143" s="283"/>
      <c r="K2143" s="421"/>
      <c r="L2143" s="282"/>
      <c r="N2143" s="282"/>
      <c r="S2143" s="282"/>
      <c r="T2143" s="283"/>
      <c r="U2143" s="283"/>
      <c r="V2143" s="283"/>
      <c r="W2143" s="283"/>
      <c r="X2143" s="283"/>
      <c r="Y2143" s="282"/>
      <c r="Z2143" s="282"/>
      <c r="AA2143" s="283"/>
      <c r="AB2143" s="282"/>
      <c r="AC2143" s="282"/>
      <c r="AD2143" s="282"/>
      <c r="AE2143" s="282"/>
      <c r="AF2143" s="283"/>
      <c r="AG2143" s="402"/>
      <c r="AH2143" s="283"/>
      <c r="AI2143" s="283"/>
      <c r="AJ2143" s="283"/>
      <c r="AK2143" s="283"/>
      <c r="AL2143" s="283"/>
      <c r="AM2143" s="282"/>
      <c r="AN2143" s="282"/>
      <c r="AO2143" s="282"/>
      <c r="AP2143" s="282"/>
      <c r="AQ2143" s="282"/>
      <c r="AR2143" s="282"/>
      <c r="AT2143" s="283"/>
      <c r="AU2143" s="283"/>
      <c r="AV2143" s="283"/>
      <c r="AW2143" s="283"/>
      <c r="AY2143" s="283"/>
      <c r="AZ2143" s="282"/>
      <c r="BA2143" s="283"/>
      <c r="BB2143" s="282"/>
      <c r="BC2143" s="282"/>
      <c r="BD2143" s="282"/>
      <c r="BE2143" s="283"/>
      <c r="BG2143" s="282"/>
      <c r="BH2143" s="282"/>
      <c r="BI2143" s="282"/>
      <c r="BL2143" s="421"/>
      <c r="BM2143" s="424"/>
      <c r="BN2143" s="424"/>
      <c r="BO2143" s="424"/>
      <c r="BP2143" s="424"/>
      <c r="BQ2143" s="421"/>
      <c r="BR2143" s="421"/>
      <c r="BV2143" s="282"/>
      <c r="BW2143" s="283"/>
      <c r="BY2143" s="283"/>
      <c r="BZ2143" s="283"/>
      <c r="CA2143" s="283"/>
      <c r="CB2143" s="282"/>
      <c r="CC2143" s="282"/>
      <c r="CD2143" s="282"/>
      <c r="CE2143" s="282"/>
      <c r="CG2143" s="427"/>
      <c r="CH2143" s="402"/>
      <c r="CI2143" s="424"/>
      <c r="CJ2143" s="282"/>
      <c r="CK2143" s="282"/>
      <c r="CL2143" s="283"/>
      <c r="CM2143" s="283"/>
      <c r="CP2143" s="282"/>
      <c r="DC2143" s="282"/>
      <c r="DD2143" s="282"/>
      <c r="DE2143" s="282"/>
      <c r="DF2143" s="282"/>
      <c r="DG2143" s="282"/>
      <c r="DH2143" s="282"/>
      <c r="DI2143" s="282"/>
      <c r="DJ2143" s="282"/>
      <c r="EF2143" s="495" t="str">
        <f>""&amp;(MID(数据表!AZ2143,1,MIN(FIND({"(";"（"},数据表!AZ2143&amp;"(（",1)-1)))&amp;""</f>
        <v/>
      </c>
      <c r="EG2143" s="495" t="str">
        <f>""&amp;(MID(数据表!AZ2143,1,MIN(FIND({0;1;2;3;4;5;6;7;8;9},数据表!AZ2143&amp;"1234567890",1)-1)))&amp;""</f>
        <v/>
      </c>
    </row>
    <row r="2144" spans="2:137" s="310" customFormat="1" ht="12" customHeight="1">
      <c r="B2144" s="286"/>
      <c r="C2144" s="286"/>
      <c r="D2144" s="286"/>
      <c r="E2144" s="479"/>
      <c r="F2144" s="282"/>
      <c r="G2144" s="283"/>
      <c r="H2144" s="421"/>
      <c r="I2144" s="421"/>
      <c r="J2144" s="283"/>
      <c r="K2144" s="421"/>
      <c r="L2144" s="282"/>
      <c r="N2144" s="282"/>
      <c r="S2144" s="282"/>
      <c r="T2144" s="283"/>
      <c r="U2144" s="283"/>
      <c r="V2144" s="283"/>
      <c r="W2144" s="283"/>
      <c r="X2144" s="283"/>
      <c r="Y2144" s="282"/>
      <c r="Z2144" s="282"/>
      <c r="AA2144" s="283"/>
      <c r="AB2144" s="282"/>
      <c r="AC2144" s="282"/>
      <c r="AD2144" s="282"/>
      <c r="AE2144" s="282"/>
      <c r="AF2144" s="283"/>
      <c r="AG2144" s="402"/>
      <c r="AH2144" s="283"/>
      <c r="AI2144" s="283"/>
      <c r="AJ2144" s="283"/>
      <c r="AK2144" s="283"/>
      <c r="AL2144" s="283"/>
      <c r="AM2144" s="282"/>
      <c r="AN2144" s="282"/>
      <c r="AO2144" s="282"/>
      <c r="AP2144" s="282"/>
      <c r="AQ2144" s="282"/>
      <c r="AR2144" s="282"/>
      <c r="AT2144" s="283"/>
      <c r="AU2144" s="283"/>
      <c r="AV2144" s="283"/>
      <c r="AW2144" s="283"/>
      <c r="AY2144" s="283"/>
      <c r="AZ2144" s="282"/>
      <c r="BA2144" s="283"/>
      <c r="BB2144" s="282"/>
      <c r="BC2144" s="282"/>
      <c r="BD2144" s="282"/>
      <c r="BE2144" s="283"/>
      <c r="BG2144" s="282"/>
      <c r="BH2144" s="282"/>
      <c r="BI2144" s="282"/>
      <c r="BL2144" s="421"/>
      <c r="BM2144" s="424"/>
      <c r="BN2144" s="424"/>
      <c r="BO2144" s="424"/>
      <c r="BP2144" s="424"/>
      <c r="BQ2144" s="421"/>
      <c r="BR2144" s="421"/>
      <c r="BV2144" s="282"/>
      <c r="BW2144" s="283"/>
      <c r="BY2144" s="283"/>
      <c r="BZ2144" s="283"/>
      <c r="CA2144" s="283"/>
      <c r="CB2144" s="282"/>
      <c r="CC2144" s="282"/>
      <c r="CD2144" s="282"/>
      <c r="CE2144" s="282"/>
      <c r="CG2144" s="427"/>
      <c r="CH2144" s="402"/>
      <c r="CI2144" s="424"/>
      <c r="CJ2144" s="282"/>
      <c r="CK2144" s="282"/>
      <c r="CL2144" s="283"/>
      <c r="CM2144" s="283"/>
      <c r="CP2144" s="282"/>
      <c r="DC2144" s="282"/>
      <c r="DD2144" s="282"/>
      <c r="DE2144" s="282"/>
      <c r="DF2144" s="282"/>
      <c r="DG2144" s="282"/>
      <c r="DH2144" s="282"/>
      <c r="DI2144" s="282"/>
      <c r="DJ2144" s="282"/>
      <c r="EF2144" s="495" t="str">
        <f>""&amp;(MID(数据表!AZ2144,1,MIN(FIND({"(";"（"},数据表!AZ2144&amp;"(（",1)-1)))&amp;""</f>
        <v/>
      </c>
      <c r="EG2144" s="495" t="str">
        <f>""&amp;(MID(数据表!AZ2144,1,MIN(FIND({0;1;2;3;4;5;6;7;8;9},数据表!AZ2144&amp;"1234567890",1)-1)))&amp;""</f>
        <v/>
      </c>
    </row>
    <row r="2145" spans="2:137" s="310" customFormat="1" ht="12" customHeight="1">
      <c r="B2145" s="286"/>
      <c r="C2145" s="286"/>
      <c r="D2145" s="286"/>
      <c r="E2145" s="479"/>
      <c r="F2145" s="282"/>
      <c r="G2145" s="283"/>
      <c r="H2145" s="421"/>
      <c r="I2145" s="421"/>
      <c r="J2145" s="283"/>
      <c r="K2145" s="421"/>
      <c r="L2145" s="282"/>
      <c r="N2145" s="282"/>
      <c r="S2145" s="282"/>
      <c r="T2145" s="283"/>
      <c r="U2145" s="283"/>
      <c r="V2145" s="283"/>
      <c r="W2145" s="283"/>
      <c r="X2145" s="283"/>
      <c r="Y2145" s="282"/>
      <c r="Z2145" s="282"/>
      <c r="AA2145" s="283"/>
      <c r="AB2145" s="282"/>
      <c r="AC2145" s="282"/>
      <c r="AD2145" s="282"/>
      <c r="AE2145" s="282"/>
      <c r="AF2145" s="283"/>
      <c r="AG2145" s="402"/>
      <c r="AH2145" s="283"/>
      <c r="AI2145" s="283"/>
      <c r="AJ2145" s="283"/>
      <c r="AK2145" s="283"/>
      <c r="AL2145" s="283"/>
      <c r="AM2145" s="282"/>
      <c r="AN2145" s="282"/>
      <c r="AO2145" s="282"/>
      <c r="AP2145" s="282"/>
      <c r="AQ2145" s="282"/>
      <c r="AR2145" s="282"/>
      <c r="AT2145" s="283"/>
      <c r="AU2145" s="283"/>
      <c r="AV2145" s="283"/>
      <c r="AW2145" s="283"/>
      <c r="AY2145" s="283"/>
      <c r="AZ2145" s="282"/>
      <c r="BA2145" s="283"/>
      <c r="BB2145" s="282"/>
      <c r="BC2145" s="282"/>
      <c r="BD2145" s="282"/>
      <c r="BE2145" s="283"/>
      <c r="BG2145" s="282"/>
      <c r="BH2145" s="282"/>
      <c r="BI2145" s="282"/>
      <c r="BL2145" s="421"/>
      <c r="BM2145" s="424"/>
      <c r="BN2145" s="424"/>
      <c r="BO2145" s="424"/>
      <c r="BP2145" s="424"/>
      <c r="BQ2145" s="421"/>
      <c r="BR2145" s="421"/>
      <c r="BV2145" s="282"/>
      <c r="BW2145" s="283"/>
      <c r="BY2145" s="283"/>
      <c r="BZ2145" s="283"/>
      <c r="CA2145" s="283"/>
      <c r="CB2145" s="282"/>
      <c r="CC2145" s="282"/>
      <c r="CD2145" s="282"/>
      <c r="CE2145" s="282"/>
      <c r="CG2145" s="427"/>
      <c r="CH2145" s="402"/>
      <c r="CI2145" s="424"/>
      <c r="CJ2145" s="282"/>
      <c r="CK2145" s="282"/>
      <c r="CL2145" s="283"/>
      <c r="CM2145" s="283"/>
      <c r="CP2145" s="282"/>
      <c r="DC2145" s="282"/>
      <c r="DD2145" s="282"/>
      <c r="DE2145" s="282"/>
      <c r="DF2145" s="282"/>
      <c r="DG2145" s="282"/>
      <c r="DH2145" s="282"/>
      <c r="DI2145" s="282"/>
      <c r="DJ2145" s="282"/>
      <c r="EF2145" s="495" t="str">
        <f>""&amp;(MID(数据表!AZ2145,1,MIN(FIND({"(";"（"},数据表!AZ2145&amp;"(（",1)-1)))&amp;""</f>
        <v/>
      </c>
      <c r="EG2145" s="495" t="str">
        <f>""&amp;(MID(数据表!AZ2145,1,MIN(FIND({0;1;2;3;4;5;6;7;8;9},数据表!AZ2145&amp;"1234567890",1)-1)))&amp;""</f>
        <v/>
      </c>
    </row>
    <row r="2146" spans="2:137" s="310" customFormat="1" ht="12" customHeight="1">
      <c r="B2146" s="286"/>
      <c r="C2146" s="286"/>
      <c r="D2146" s="286"/>
      <c r="E2146" s="479"/>
      <c r="F2146" s="282"/>
      <c r="G2146" s="283"/>
      <c r="H2146" s="421"/>
      <c r="I2146" s="421"/>
      <c r="J2146" s="283"/>
      <c r="K2146" s="421"/>
      <c r="L2146" s="282"/>
      <c r="N2146" s="282"/>
      <c r="S2146" s="282"/>
      <c r="T2146" s="283"/>
      <c r="U2146" s="283"/>
      <c r="V2146" s="283"/>
      <c r="W2146" s="283"/>
      <c r="X2146" s="283"/>
      <c r="Y2146" s="282"/>
      <c r="Z2146" s="282"/>
      <c r="AA2146" s="283"/>
      <c r="AB2146" s="282"/>
      <c r="AC2146" s="282"/>
      <c r="AD2146" s="282"/>
      <c r="AE2146" s="282"/>
      <c r="AF2146" s="283"/>
      <c r="AG2146" s="402"/>
      <c r="AH2146" s="283"/>
      <c r="AI2146" s="283"/>
      <c r="AJ2146" s="283"/>
      <c r="AK2146" s="283"/>
      <c r="AL2146" s="283"/>
      <c r="AM2146" s="282"/>
      <c r="AN2146" s="282"/>
      <c r="AO2146" s="282"/>
      <c r="AP2146" s="282"/>
      <c r="AQ2146" s="282"/>
      <c r="AR2146" s="282"/>
      <c r="AT2146" s="283"/>
      <c r="AU2146" s="283"/>
      <c r="AV2146" s="283"/>
      <c r="AW2146" s="283"/>
      <c r="AY2146" s="283"/>
      <c r="AZ2146" s="282"/>
      <c r="BA2146" s="283"/>
      <c r="BB2146" s="282"/>
      <c r="BC2146" s="282"/>
      <c r="BD2146" s="282"/>
      <c r="BE2146" s="283"/>
      <c r="BG2146" s="282"/>
      <c r="BH2146" s="282"/>
      <c r="BI2146" s="282"/>
      <c r="BL2146" s="421"/>
      <c r="BM2146" s="424"/>
      <c r="BN2146" s="424"/>
      <c r="BO2146" s="424"/>
      <c r="BP2146" s="424"/>
      <c r="BQ2146" s="421"/>
      <c r="BR2146" s="421"/>
      <c r="BV2146" s="282"/>
      <c r="BW2146" s="283"/>
      <c r="BY2146" s="283"/>
      <c r="BZ2146" s="283"/>
      <c r="CA2146" s="283"/>
      <c r="CB2146" s="282"/>
      <c r="CC2146" s="282"/>
      <c r="CD2146" s="282"/>
      <c r="CE2146" s="282"/>
      <c r="CG2146" s="427"/>
      <c r="CH2146" s="402"/>
      <c r="CI2146" s="424"/>
      <c r="CJ2146" s="282"/>
      <c r="CK2146" s="282"/>
      <c r="CL2146" s="283"/>
      <c r="CM2146" s="283"/>
      <c r="CP2146" s="282"/>
      <c r="DC2146" s="282"/>
      <c r="DD2146" s="282"/>
      <c r="DE2146" s="282"/>
      <c r="DF2146" s="282"/>
      <c r="DG2146" s="282"/>
      <c r="DH2146" s="282"/>
      <c r="DI2146" s="282"/>
      <c r="DJ2146" s="282"/>
      <c r="EF2146" s="495" t="str">
        <f>""&amp;(MID(数据表!AZ2146,1,MIN(FIND({"(";"（"},数据表!AZ2146&amp;"(（",1)-1)))&amp;""</f>
        <v/>
      </c>
      <c r="EG2146" s="495" t="str">
        <f>""&amp;(MID(数据表!AZ2146,1,MIN(FIND({0;1;2;3;4;5;6;7;8;9},数据表!AZ2146&amp;"1234567890",1)-1)))&amp;""</f>
        <v/>
      </c>
    </row>
    <row r="2147" spans="2:137" s="310" customFormat="1" ht="12" customHeight="1">
      <c r="B2147" s="286"/>
      <c r="C2147" s="286"/>
      <c r="D2147" s="286"/>
      <c r="E2147" s="479"/>
      <c r="F2147" s="282"/>
      <c r="G2147" s="283"/>
      <c r="H2147" s="421"/>
      <c r="I2147" s="421"/>
      <c r="J2147" s="283"/>
      <c r="K2147" s="421"/>
      <c r="L2147" s="282"/>
      <c r="N2147" s="282"/>
      <c r="S2147" s="282"/>
      <c r="T2147" s="283"/>
      <c r="U2147" s="283"/>
      <c r="V2147" s="283"/>
      <c r="W2147" s="283"/>
      <c r="X2147" s="283"/>
      <c r="Y2147" s="282"/>
      <c r="Z2147" s="282"/>
      <c r="AA2147" s="283"/>
      <c r="AB2147" s="282"/>
      <c r="AC2147" s="282"/>
      <c r="AD2147" s="282"/>
      <c r="AE2147" s="282"/>
      <c r="AF2147" s="283"/>
      <c r="AG2147" s="402"/>
      <c r="AH2147" s="283"/>
      <c r="AI2147" s="283"/>
      <c r="AJ2147" s="283"/>
      <c r="AK2147" s="283"/>
      <c r="AL2147" s="283"/>
      <c r="AM2147" s="282"/>
      <c r="AN2147" s="282"/>
      <c r="AO2147" s="282"/>
      <c r="AP2147" s="282"/>
      <c r="AQ2147" s="282"/>
      <c r="AR2147" s="282"/>
      <c r="AT2147" s="283"/>
      <c r="AU2147" s="283"/>
      <c r="AV2147" s="283"/>
      <c r="AW2147" s="283"/>
      <c r="AY2147" s="283"/>
      <c r="AZ2147" s="282"/>
      <c r="BA2147" s="283"/>
      <c r="BB2147" s="282"/>
      <c r="BC2147" s="282"/>
      <c r="BD2147" s="282"/>
      <c r="BE2147" s="283"/>
      <c r="BG2147" s="282"/>
      <c r="BH2147" s="282"/>
      <c r="BI2147" s="282"/>
      <c r="BL2147" s="421"/>
      <c r="BM2147" s="424"/>
      <c r="BN2147" s="424"/>
      <c r="BO2147" s="424"/>
      <c r="BP2147" s="424"/>
      <c r="BQ2147" s="421"/>
      <c r="BR2147" s="421"/>
      <c r="BV2147" s="282"/>
      <c r="BW2147" s="283"/>
      <c r="BY2147" s="283"/>
      <c r="BZ2147" s="283"/>
      <c r="CA2147" s="283"/>
      <c r="CB2147" s="282"/>
      <c r="CC2147" s="282"/>
      <c r="CD2147" s="282"/>
      <c r="CE2147" s="282"/>
      <c r="CG2147" s="427"/>
      <c r="CH2147" s="402"/>
      <c r="CI2147" s="424"/>
      <c r="CJ2147" s="282"/>
      <c r="CK2147" s="282"/>
      <c r="CL2147" s="283"/>
      <c r="CM2147" s="283"/>
      <c r="CP2147" s="282"/>
      <c r="DC2147" s="282"/>
      <c r="DD2147" s="282"/>
      <c r="DE2147" s="282"/>
      <c r="DF2147" s="282"/>
      <c r="DG2147" s="282"/>
      <c r="DH2147" s="282"/>
      <c r="DI2147" s="282"/>
      <c r="DJ2147" s="282"/>
      <c r="EF2147" s="495" t="str">
        <f>""&amp;(MID(数据表!AZ2147,1,MIN(FIND({"(";"（"},数据表!AZ2147&amp;"(（",1)-1)))&amp;""</f>
        <v/>
      </c>
      <c r="EG2147" s="495" t="str">
        <f>""&amp;(MID(数据表!AZ2147,1,MIN(FIND({0;1;2;3;4;5;6;7;8;9},数据表!AZ2147&amp;"1234567890",1)-1)))&amp;""</f>
        <v/>
      </c>
    </row>
    <row r="2148" spans="2:137" s="310" customFormat="1" ht="12" customHeight="1">
      <c r="B2148" s="286"/>
      <c r="C2148" s="286"/>
      <c r="D2148" s="286"/>
      <c r="E2148" s="479"/>
      <c r="F2148" s="282"/>
      <c r="G2148" s="283"/>
      <c r="H2148" s="421"/>
      <c r="I2148" s="421"/>
      <c r="J2148" s="283"/>
      <c r="K2148" s="421"/>
      <c r="L2148" s="282"/>
      <c r="N2148" s="282"/>
      <c r="S2148" s="282"/>
      <c r="T2148" s="283"/>
      <c r="U2148" s="283"/>
      <c r="V2148" s="283"/>
      <c r="W2148" s="283"/>
      <c r="X2148" s="283"/>
      <c r="Y2148" s="282"/>
      <c r="Z2148" s="282"/>
      <c r="AA2148" s="283"/>
      <c r="AB2148" s="282"/>
      <c r="AC2148" s="282"/>
      <c r="AD2148" s="282"/>
      <c r="AE2148" s="282"/>
      <c r="AF2148" s="283"/>
      <c r="AG2148" s="402"/>
      <c r="AH2148" s="283"/>
      <c r="AI2148" s="283"/>
      <c r="AJ2148" s="283"/>
      <c r="AK2148" s="283"/>
      <c r="AL2148" s="283"/>
      <c r="AM2148" s="282"/>
      <c r="AN2148" s="282"/>
      <c r="AO2148" s="282"/>
      <c r="AP2148" s="282"/>
      <c r="AQ2148" s="282"/>
      <c r="AR2148" s="282"/>
      <c r="AT2148" s="283"/>
      <c r="AU2148" s="283"/>
      <c r="AV2148" s="283"/>
      <c r="AW2148" s="283"/>
      <c r="AY2148" s="283"/>
      <c r="AZ2148" s="282"/>
      <c r="BA2148" s="283"/>
      <c r="BB2148" s="282"/>
      <c r="BC2148" s="282"/>
      <c r="BD2148" s="282"/>
      <c r="BE2148" s="283"/>
      <c r="BG2148" s="282"/>
      <c r="BH2148" s="282"/>
      <c r="BI2148" s="282"/>
      <c r="BL2148" s="421"/>
      <c r="BM2148" s="424"/>
      <c r="BN2148" s="424"/>
      <c r="BO2148" s="424"/>
      <c r="BP2148" s="424"/>
      <c r="BQ2148" s="421"/>
      <c r="BR2148" s="421"/>
      <c r="BV2148" s="282"/>
      <c r="BW2148" s="283"/>
      <c r="BY2148" s="283"/>
      <c r="BZ2148" s="283"/>
      <c r="CA2148" s="283"/>
      <c r="CB2148" s="282"/>
      <c r="CC2148" s="282"/>
      <c r="CD2148" s="282"/>
      <c r="CE2148" s="282"/>
      <c r="CG2148" s="427"/>
      <c r="CH2148" s="402"/>
      <c r="CI2148" s="424"/>
      <c r="CJ2148" s="282"/>
      <c r="CK2148" s="282"/>
      <c r="CL2148" s="283"/>
      <c r="CM2148" s="283"/>
      <c r="CP2148" s="282"/>
      <c r="DC2148" s="282"/>
      <c r="DD2148" s="282"/>
      <c r="DE2148" s="282"/>
      <c r="DF2148" s="282"/>
      <c r="DG2148" s="282"/>
      <c r="DH2148" s="282"/>
      <c r="DI2148" s="282"/>
      <c r="DJ2148" s="282"/>
      <c r="EF2148" s="495" t="str">
        <f>""&amp;(MID(数据表!AZ2148,1,MIN(FIND({"(";"（"},数据表!AZ2148&amp;"(（",1)-1)))&amp;""</f>
        <v/>
      </c>
      <c r="EG2148" s="495" t="str">
        <f>""&amp;(MID(数据表!AZ2148,1,MIN(FIND({0;1;2;3;4;5;6;7;8;9},数据表!AZ2148&amp;"1234567890",1)-1)))&amp;""</f>
        <v/>
      </c>
    </row>
    <row r="2149" spans="2:137" s="310" customFormat="1" ht="12" customHeight="1">
      <c r="B2149" s="286"/>
      <c r="C2149" s="286"/>
      <c r="D2149" s="286"/>
      <c r="E2149" s="479"/>
      <c r="F2149" s="282"/>
      <c r="G2149" s="283"/>
      <c r="H2149" s="421"/>
      <c r="I2149" s="421"/>
      <c r="J2149" s="283"/>
      <c r="K2149" s="421"/>
      <c r="L2149" s="282"/>
      <c r="N2149" s="282"/>
      <c r="S2149" s="282"/>
      <c r="T2149" s="283"/>
      <c r="U2149" s="283"/>
      <c r="V2149" s="283"/>
      <c r="W2149" s="283"/>
      <c r="X2149" s="283"/>
      <c r="Y2149" s="282"/>
      <c r="Z2149" s="282"/>
      <c r="AA2149" s="283"/>
      <c r="AB2149" s="282"/>
      <c r="AC2149" s="282"/>
      <c r="AD2149" s="282"/>
      <c r="AE2149" s="282"/>
      <c r="AF2149" s="283"/>
      <c r="AG2149" s="402"/>
      <c r="AH2149" s="283"/>
      <c r="AI2149" s="283"/>
      <c r="AJ2149" s="283"/>
      <c r="AK2149" s="283"/>
      <c r="AL2149" s="283"/>
      <c r="AM2149" s="282"/>
      <c r="AN2149" s="282"/>
      <c r="AO2149" s="282"/>
      <c r="AP2149" s="282"/>
      <c r="AQ2149" s="282"/>
      <c r="AR2149" s="282"/>
      <c r="AT2149" s="283"/>
      <c r="AU2149" s="283"/>
      <c r="AV2149" s="283"/>
      <c r="AW2149" s="283"/>
      <c r="AY2149" s="283"/>
      <c r="AZ2149" s="282"/>
      <c r="BA2149" s="283"/>
      <c r="BB2149" s="282"/>
      <c r="BC2149" s="282"/>
      <c r="BD2149" s="282"/>
      <c r="BE2149" s="283"/>
      <c r="BG2149" s="282"/>
      <c r="BH2149" s="282"/>
      <c r="BI2149" s="282"/>
      <c r="BL2149" s="421"/>
      <c r="BM2149" s="424"/>
      <c r="BN2149" s="424"/>
      <c r="BO2149" s="424"/>
      <c r="BP2149" s="424"/>
      <c r="BQ2149" s="421"/>
      <c r="BR2149" s="421"/>
      <c r="BV2149" s="282"/>
      <c r="BW2149" s="283"/>
      <c r="BY2149" s="283"/>
      <c r="BZ2149" s="283"/>
      <c r="CA2149" s="283"/>
      <c r="CB2149" s="282"/>
      <c r="CC2149" s="282"/>
      <c r="CD2149" s="282"/>
      <c r="CE2149" s="282"/>
      <c r="CG2149" s="427"/>
      <c r="CH2149" s="402"/>
      <c r="CI2149" s="424"/>
      <c r="CJ2149" s="282"/>
      <c r="CK2149" s="282"/>
      <c r="CL2149" s="283"/>
      <c r="CM2149" s="283"/>
      <c r="CP2149" s="282"/>
      <c r="DC2149" s="282"/>
      <c r="DD2149" s="282"/>
      <c r="DE2149" s="282"/>
      <c r="DF2149" s="282"/>
      <c r="DG2149" s="282"/>
      <c r="DH2149" s="282"/>
      <c r="DI2149" s="282"/>
      <c r="DJ2149" s="282"/>
      <c r="EF2149" s="495" t="str">
        <f>""&amp;(MID(数据表!AZ2149,1,MIN(FIND({"(";"（"},数据表!AZ2149&amp;"(（",1)-1)))&amp;""</f>
        <v/>
      </c>
      <c r="EG2149" s="495" t="str">
        <f>""&amp;(MID(数据表!AZ2149,1,MIN(FIND({0;1;2;3;4;5;6;7;8;9},数据表!AZ2149&amp;"1234567890",1)-1)))&amp;""</f>
        <v/>
      </c>
    </row>
    <row r="2150" spans="2:137" s="310" customFormat="1" ht="12" customHeight="1">
      <c r="B2150" s="286"/>
      <c r="C2150" s="286"/>
      <c r="D2150" s="286"/>
      <c r="E2150" s="479"/>
      <c r="F2150" s="282"/>
      <c r="G2150" s="283"/>
      <c r="H2150" s="421"/>
      <c r="I2150" s="421"/>
      <c r="J2150" s="283"/>
      <c r="K2150" s="421"/>
      <c r="L2150" s="282"/>
      <c r="N2150" s="282"/>
      <c r="S2150" s="282"/>
      <c r="T2150" s="283"/>
      <c r="U2150" s="283"/>
      <c r="V2150" s="283"/>
      <c r="W2150" s="283"/>
      <c r="X2150" s="283"/>
      <c r="Y2150" s="282"/>
      <c r="Z2150" s="282"/>
      <c r="AA2150" s="283"/>
      <c r="AB2150" s="282"/>
      <c r="AC2150" s="282"/>
      <c r="AD2150" s="282"/>
      <c r="AE2150" s="282"/>
      <c r="AF2150" s="283"/>
      <c r="AG2150" s="402"/>
      <c r="AH2150" s="283"/>
      <c r="AI2150" s="283"/>
      <c r="AJ2150" s="283"/>
      <c r="AK2150" s="283"/>
      <c r="AL2150" s="283"/>
      <c r="AM2150" s="282"/>
      <c r="AN2150" s="282"/>
      <c r="AO2150" s="282"/>
      <c r="AP2150" s="282"/>
      <c r="AQ2150" s="282"/>
      <c r="AR2150" s="282"/>
      <c r="AT2150" s="283"/>
      <c r="AU2150" s="283"/>
      <c r="AV2150" s="283"/>
      <c r="AW2150" s="283"/>
      <c r="AY2150" s="283"/>
      <c r="AZ2150" s="282"/>
      <c r="BA2150" s="283"/>
      <c r="BB2150" s="282"/>
      <c r="BC2150" s="282"/>
      <c r="BD2150" s="282"/>
      <c r="BE2150" s="283"/>
      <c r="BG2150" s="282"/>
      <c r="BH2150" s="282"/>
      <c r="BI2150" s="282"/>
      <c r="BL2150" s="421"/>
      <c r="BM2150" s="424"/>
      <c r="BN2150" s="424"/>
      <c r="BO2150" s="424"/>
      <c r="BP2150" s="424"/>
      <c r="BQ2150" s="421"/>
      <c r="BR2150" s="421"/>
      <c r="BV2150" s="282"/>
      <c r="BW2150" s="283"/>
      <c r="BY2150" s="283"/>
      <c r="BZ2150" s="283"/>
      <c r="CA2150" s="283"/>
      <c r="CB2150" s="282"/>
      <c r="CC2150" s="282"/>
      <c r="CD2150" s="282"/>
      <c r="CE2150" s="282"/>
      <c r="CG2150" s="427"/>
      <c r="CH2150" s="402"/>
      <c r="CI2150" s="424"/>
      <c r="CJ2150" s="282"/>
      <c r="CK2150" s="282"/>
      <c r="CL2150" s="283"/>
      <c r="CM2150" s="283"/>
      <c r="CP2150" s="282"/>
      <c r="DC2150" s="282"/>
      <c r="DD2150" s="282"/>
      <c r="DE2150" s="282"/>
      <c r="DF2150" s="282"/>
      <c r="DG2150" s="282"/>
      <c r="DH2150" s="282"/>
      <c r="DI2150" s="282"/>
      <c r="DJ2150" s="282"/>
      <c r="EF2150" s="495" t="str">
        <f>""&amp;(MID(数据表!AZ2150,1,MIN(FIND({"(";"（"},数据表!AZ2150&amp;"(（",1)-1)))&amp;""</f>
        <v/>
      </c>
      <c r="EG2150" s="495" t="str">
        <f>""&amp;(MID(数据表!AZ2150,1,MIN(FIND({0;1;2;3;4;5;6;7;8;9},数据表!AZ2150&amp;"1234567890",1)-1)))&amp;""</f>
        <v/>
      </c>
    </row>
    <row r="2151" spans="2:137" s="310" customFormat="1" ht="12" customHeight="1">
      <c r="B2151" s="286"/>
      <c r="C2151" s="286"/>
      <c r="D2151" s="286"/>
      <c r="E2151" s="479"/>
      <c r="F2151" s="282"/>
      <c r="G2151" s="283"/>
      <c r="H2151" s="421"/>
      <c r="I2151" s="421"/>
      <c r="J2151" s="283"/>
      <c r="K2151" s="421"/>
      <c r="L2151" s="282"/>
      <c r="N2151" s="282"/>
      <c r="S2151" s="282"/>
      <c r="T2151" s="283"/>
      <c r="U2151" s="283"/>
      <c r="V2151" s="283"/>
      <c r="W2151" s="283"/>
      <c r="X2151" s="283"/>
      <c r="Y2151" s="282"/>
      <c r="Z2151" s="282"/>
      <c r="AA2151" s="283"/>
      <c r="AB2151" s="282"/>
      <c r="AC2151" s="282"/>
      <c r="AD2151" s="282"/>
      <c r="AE2151" s="282"/>
      <c r="AF2151" s="283"/>
      <c r="AG2151" s="402"/>
      <c r="AH2151" s="283"/>
      <c r="AI2151" s="283"/>
      <c r="AJ2151" s="283"/>
      <c r="AK2151" s="283"/>
      <c r="AL2151" s="283"/>
      <c r="AM2151" s="282"/>
      <c r="AN2151" s="282"/>
      <c r="AO2151" s="282"/>
      <c r="AP2151" s="282"/>
      <c r="AQ2151" s="282"/>
      <c r="AR2151" s="282"/>
      <c r="AT2151" s="283"/>
      <c r="AU2151" s="283"/>
      <c r="AV2151" s="283"/>
      <c r="AW2151" s="283"/>
      <c r="AY2151" s="283"/>
      <c r="AZ2151" s="282"/>
      <c r="BA2151" s="283"/>
      <c r="BB2151" s="282"/>
      <c r="BC2151" s="282"/>
      <c r="BD2151" s="282"/>
      <c r="BE2151" s="283"/>
      <c r="BG2151" s="282"/>
      <c r="BH2151" s="282"/>
      <c r="BI2151" s="282"/>
      <c r="BL2151" s="421"/>
      <c r="BM2151" s="424"/>
      <c r="BN2151" s="424"/>
      <c r="BO2151" s="424"/>
      <c r="BP2151" s="424"/>
      <c r="BQ2151" s="421"/>
      <c r="BR2151" s="421"/>
      <c r="BV2151" s="282"/>
      <c r="BW2151" s="283"/>
      <c r="BY2151" s="283"/>
      <c r="BZ2151" s="283"/>
      <c r="CA2151" s="283"/>
      <c r="CB2151" s="282"/>
      <c r="CC2151" s="282"/>
      <c r="CD2151" s="282"/>
      <c r="CE2151" s="282"/>
      <c r="CG2151" s="427"/>
      <c r="CH2151" s="402"/>
      <c r="CI2151" s="424"/>
      <c r="CJ2151" s="282"/>
      <c r="CK2151" s="282"/>
      <c r="CL2151" s="283"/>
      <c r="CM2151" s="283"/>
      <c r="CP2151" s="282"/>
      <c r="DC2151" s="282"/>
      <c r="DD2151" s="282"/>
      <c r="DE2151" s="282"/>
      <c r="DF2151" s="282"/>
      <c r="DG2151" s="282"/>
      <c r="DH2151" s="282"/>
      <c r="DI2151" s="282"/>
      <c r="DJ2151" s="282"/>
      <c r="EF2151" s="495" t="str">
        <f>""&amp;(MID(数据表!AZ2151,1,MIN(FIND({"(";"（"},数据表!AZ2151&amp;"(（",1)-1)))&amp;""</f>
        <v/>
      </c>
      <c r="EG2151" s="495" t="str">
        <f>""&amp;(MID(数据表!AZ2151,1,MIN(FIND({0;1;2;3;4;5;6;7;8;9},数据表!AZ2151&amp;"1234567890",1)-1)))&amp;""</f>
        <v/>
      </c>
    </row>
    <row r="2152" spans="2:137" s="310" customFormat="1" ht="12" customHeight="1">
      <c r="B2152" s="286"/>
      <c r="C2152" s="286"/>
      <c r="D2152" s="286"/>
      <c r="E2152" s="479"/>
      <c r="F2152" s="282"/>
      <c r="G2152" s="283"/>
      <c r="H2152" s="421"/>
      <c r="I2152" s="421"/>
      <c r="J2152" s="283"/>
      <c r="K2152" s="421"/>
      <c r="L2152" s="282"/>
      <c r="N2152" s="282"/>
      <c r="S2152" s="282"/>
      <c r="T2152" s="283"/>
      <c r="U2152" s="283"/>
      <c r="V2152" s="283"/>
      <c r="W2152" s="283"/>
      <c r="X2152" s="283"/>
      <c r="Y2152" s="282"/>
      <c r="Z2152" s="282"/>
      <c r="AA2152" s="283"/>
      <c r="AB2152" s="282"/>
      <c r="AC2152" s="282"/>
      <c r="AD2152" s="282"/>
      <c r="AE2152" s="282"/>
      <c r="AF2152" s="283"/>
      <c r="AG2152" s="402"/>
      <c r="AH2152" s="283"/>
      <c r="AI2152" s="283"/>
      <c r="AJ2152" s="283"/>
      <c r="AK2152" s="283"/>
      <c r="AL2152" s="283"/>
      <c r="AM2152" s="282"/>
      <c r="AN2152" s="282"/>
      <c r="AO2152" s="282"/>
      <c r="AP2152" s="282"/>
      <c r="AQ2152" s="282"/>
      <c r="AR2152" s="282"/>
      <c r="AT2152" s="283"/>
      <c r="AU2152" s="283"/>
      <c r="AV2152" s="283"/>
      <c r="AW2152" s="283"/>
      <c r="AY2152" s="283"/>
      <c r="AZ2152" s="282"/>
      <c r="BA2152" s="283"/>
      <c r="BB2152" s="282"/>
      <c r="BC2152" s="282"/>
      <c r="BD2152" s="282"/>
      <c r="BE2152" s="283"/>
      <c r="BG2152" s="282"/>
      <c r="BH2152" s="282"/>
      <c r="BI2152" s="282"/>
      <c r="BL2152" s="421"/>
      <c r="BM2152" s="424"/>
      <c r="BN2152" s="424"/>
      <c r="BO2152" s="424"/>
      <c r="BP2152" s="424"/>
      <c r="BQ2152" s="421"/>
      <c r="BR2152" s="421"/>
      <c r="BV2152" s="282"/>
      <c r="BW2152" s="283"/>
      <c r="BY2152" s="283"/>
      <c r="BZ2152" s="283"/>
      <c r="CA2152" s="283"/>
      <c r="CB2152" s="282"/>
      <c r="CC2152" s="282"/>
      <c r="CD2152" s="282"/>
      <c r="CE2152" s="282"/>
      <c r="CG2152" s="427"/>
      <c r="CH2152" s="402"/>
      <c r="CI2152" s="424"/>
      <c r="CJ2152" s="282"/>
      <c r="CK2152" s="282"/>
      <c r="CL2152" s="283"/>
      <c r="CM2152" s="283"/>
      <c r="CP2152" s="282"/>
      <c r="DC2152" s="282"/>
      <c r="DD2152" s="282"/>
      <c r="DE2152" s="282"/>
      <c r="DF2152" s="282"/>
      <c r="DG2152" s="282"/>
      <c r="DH2152" s="282"/>
      <c r="DI2152" s="282"/>
      <c r="DJ2152" s="282"/>
      <c r="EF2152" s="495" t="str">
        <f>""&amp;(MID(数据表!AZ2152,1,MIN(FIND({"(";"（"},数据表!AZ2152&amp;"(（",1)-1)))&amp;""</f>
        <v/>
      </c>
      <c r="EG2152" s="495" t="str">
        <f>""&amp;(MID(数据表!AZ2152,1,MIN(FIND({0;1;2;3;4;5;6;7;8;9},数据表!AZ2152&amp;"1234567890",1)-1)))&amp;""</f>
        <v/>
      </c>
    </row>
    <row r="2153" spans="2:137" s="310" customFormat="1" ht="12" customHeight="1">
      <c r="B2153" s="286"/>
      <c r="C2153" s="286"/>
      <c r="D2153" s="286"/>
      <c r="E2153" s="479"/>
      <c r="F2153" s="282"/>
      <c r="G2153" s="283"/>
      <c r="H2153" s="421"/>
      <c r="I2153" s="421"/>
      <c r="J2153" s="283"/>
      <c r="K2153" s="421"/>
      <c r="L2153" s="282"/>
      <c r="N2153" s="282"/>
      <c r="S2153" s="282"/>
      <c r="T2153" s="283"/>
      <c r="U2153" s="283"/>
      <c r="V2153" s="283"/>
      <c r="W2153" s="283"/>
      <c r="X2153" s="283"/>
      <c r="Y2153" s="282"/>
      <c r="Z2153" s="282"/>
      <c r="AA2153" s="283"/>
      <c r="AB2153" s="282"/>
      <c r="AC2153" s="282"/>
      <c r="AD2153" s="282"/>
      <c r="AE2153" s="282"/>
      <c r="AF2153" s="283"/>
      <c r="AG2153" s="402"/>
      <c r="AH2153" s="283"/>
      <c r="AI2153" s="283"/>
      <c r="AJ2153" s="283"/>
      <c r="AK2153" s="283"/>
      <c r="AL2153" s="283"/>
      <c r="AM2153" s="282"/>
      <c r="AN2153" s="282"/>
      <c r="AO2153" s="282"/>
      <c r="AP2153" s="282"/>
      <c r="AQ2153" s="282"/>
      <c r="AR2153" s="282"/>
      <c r="AT2153" s="283"/>
      <c r="AU2153" s="283"/>
      <c r="AV2153" s="283"/>
      <c r="AW2153" s="283"/>
      <c r="AY2153" s="283"/>
      <c r="AZ2153" s="282"/>
      <c r="BA2153" s="283"/>
      <c r="BB2153" s="282"/>
      <c r="BC2153" s="282"/>
      <c r="BD2153" s="282"/>
      <c r="BE2153" s="283"/>
      <c r="BG2153" s="282"/>
      <c r="BH2153" s="282"/>
      <c r="BI2153" s="282"/>
      <c r="BL2153" s="421"/>
      <c r="BM2153" s="424"/>
      <c r="BN2153" s="424"/>
      <c r="BO2153" s="424"/>
      <c r="BP2153" s="424"/>
      <c r="BQ2153" s="421"/>
      <c r="BR2153" s="421"/>
      <c r="BV2153" s="282"/>
      <c r="BW2153" s="283"/>
      <c r="BY2153" s="283"/>
      <c r="BZ2153" s="283"/>
      <c r="CA2153" s="283"/>
      <c r="CB2153" s="282"/>
      <c r="CC2153" s="282"/>
      <c r="CD2153" s="282"/>
      <c r="CE2153" s="282"/>
      <c r="CG2153" s="427"/>
      <c r="CH2153" s="402"/>
      <c r="CI2153" s="424"/>
      <c r="CJ2153" s="282"/>
      <c r="CK2153" s="282"/>
      <c r="CL2153" s="283"/>
      <c r="CM2153" s="283"/>
      <c r="CP2153" s="282"/>
      <c r="DC2153" s="282"/>
      <c r="DD2153" s="282"/>
      <c r="DE2153" s="282"/>
      <c r="DF2153" s="282"/>
      <c r="DG2153" s="282"/>
      <c r="DH2153" s="282"/>
      <c r="DI2153" s="282"/>
      <c r="DJ2153" s="282"/>
      <c r="EF2153" s="495" t="str">
        <f>""&amp;(MID(数据表!AZ2153,1,MIN(FIND({"(";"（"},数据表!AZ2153&amp;"(（",1)-1)))&amp;""</f>
        <v/>
      </c>
      <c r="EG2153" s="495" t="str">
        <f>""&amp;(MID(数据表!AZ2153,1,MIN(FIND({0;1;2;3;4;5;6;7;8;9},数据表!AZ2153&amp;"1234567890",1)-1)))&amp;""</f>
        <v/>
      </c>
    </row>
    <row r="2154" spans="2:137" s="310" customFormat="1" ht="12" customHeight="1">
      <c r="B2154" s="286"/>
      <c r="C2154" s="286"/>
      <c r="D2154" s="286"/>
      <c r="E2154" s="479"/>
      <c r="F2154" s="282"/>
      <c r="G2154" s="283"/>
      <c r="H2154" s="421"/>
      <c r="I2154" s="421"/>
      <c r="J2154" s="283"/>
      <c r="K2154" s="421"/>
      <c r="L2154" s="282"/>
      <c r="N2154" s="282"/>
      <c r="S2154" s="282"/>
      <c r="T2154" s="283"/>
      <c r="U2154" s="283"/>
      <c r="V2154" s="283"/>
      <c r="W2154" s="283"/>
      <c r="X2154" s="283"/>
      <c r="Y2154" s="282"/>
      <c r="Z2154" s="282"/>
      <c r="AA2154" s="283"/>
      <c r="AB2154" s="282"/>
      <c r="AC2154" s="282"/>
      <c r="AD2154" s="282"/>
      <c r="AE2154" s="282"/>
      <c r="AF2154" s="283"/>
      <c r="AG2154" s="402"/>
      <c r="AH2154" s="283"/>
      <c r="AI2154" s="283"/>
      <c r="AJ2154" s="283"/>
      <c r="AK2154" s="283"/>
      <c r="AL2154" s="283"/>
      <c r="AM2154" s="282"/>
      <c r="AN2154" s="282"/>
      <c r="AO2154" s="282"/>
      <c r="AP2154" s="282"/>
      <c r="AQ2154" s="282"/>
      <c r="AR2154" s="282"/>
      <c r="AT2154" s="283"/>
      <c r="AU2154" s="283"/>
      <c r="AV2154" s="283"/>
      <c r="AW2154" s="283"/>
      <c r="AY2154" s="283"/>
      <c r="AZ2154" s="282"/>
      <c r="BA2154" s="283"/>
      <c r="BB2154" s="282"/>
      <c r="BC2154" s="282"/>
      <c r="BD2154" s="282"/>
      <c r="BE2154" s="283"/>
      <c r="BG2154" s="282"/>
      <c r="BH2154" s="282"/>
      <c r="BI2154" s="282"/>
      <c r="BL2154" s="421"/>
      <c r="BM2154" s="424"/>
      <c r="BN2154" s="424"/>
      <c r="BO2154" s="424"/>
      <c r="BP2154" s="424"/>
      <c r="BQ2154" s="421"/>
      <c r="BR2154" s="421"/>
      <c r="BV2154" s="282"/>
      <c r="BW2154" s="283"/>
      <c r="BY2154" s="283"/>
      <c r="BZ2154" s="283"/>
      <c r="CA2154" s="283"/>
      <c r="CB2154" s="282"/>
      <c r="CC2154" s="282"/>
      <c r="CD2154" s="282"/>
      <c r="CE2154" s="282"/>
      <c r="CG2154" s="427"/>
      <c r="CH2154" s="402"/>
      <c r="CI2154" s="424"/>
      <c r="CJ2154" s="282"/>
      <c r="CK2154" s="282"/>
      <c r="CL2154" s="283"/>
      <c r="CM2154" s="283"/>
      <c r="CP2154" s="282"/>
      <c r="DC2154" s="282"/>
      <c r="DD2154" s="282"/>
      <c r="DE2154" s="282"/>
      <c r="DF2154" s="282"/>
      <c r="DG2154" s="282"/>
      <c r="DH2154" s="282"/>
      <c r="DI2154" s="282"/>
      <c r="DJ2154" s="282"/>
      <c r="EF2154" s="495" t="str">
        <f>""&amp;(MID(数据表!AZ2154,1,MIN(FIND({"(";"（"},数据表!AZ2154&amp;"(（",1)-1)))&amp;""</f>
        <v/>
      </c>
      <c r="EG2154" s="495" t="str">
        <f>""&amp;(MID(数据表!AZ2154,1,MIN(FIND({0;1;2;3;4;5;6;7;8;9},数据表!AZ2154&amp;"1234567890",1)-1)))&amp;""</f>
        <v/>
      </c>
    </row>
    <row r="2155" spans="2:137" s="310" customFormat="1" ht="12" customHeight="1">
      <c r="B2155" s="286"/>
      <c r="C2155" s="286"/>
      <c r="D2155" s="286"/>
      <c r="E2155" s="479"/>
      <c r="F2155" s="282"/>
      <c r="G2155" s="283"/>
      <c r="H2155" s="421"/>
      <c r="I2155" s="421"/>
      <c r="J2155" s="283"/>
      <c r="K2155" s="421"/>
      <c r="L2155" s="282"/>
      <c r="N2155" s="282"/>
      <c r="S2155" s="282"/>
      <c r="T2155" s="283"/>
      <c r="U2155" s="283"/>
      <c r="V2155" s="283"/>
      <c r="W2155" s="283"/>
      <c r="X2155" s="283"/>
      <c r="Y2155" s="282"/>
      <c r="Z2155" s="282"/>
      <c r="AA2155" s="283"/>
      <c r="AB2155" s="282"/>
      <c r="AC2155" s="282"/>
      <c r="AD2155" s="282"/>
      <c r="AE2155" s="282"/>
      <c r="AF2155" s="283"/>
      <c r="AG2155" s="402"/>
      <c r="AH2155" s="283"/>
      <c r="AI2155" s="283"/>
      <c r="AJ2155" s="283"/>
      <c r="AK2155" s="283"/>
      <c r="AL2155" s="283"/>
      <c r="AM2155" s="282"/>
      <c r="AN2155" s="282"/>
      <c r="AO2155" s="282"/>
      <c r="AP2155" s="282"/>
      <c r="AQ2155" s="282"/>
      <c r="AR2155" s="282"/>
      <c r="AT2155" s="283"/>
      <c r="AU2155" s="283"/>
      <c r="AV2155" s="283"/>
      <c r="AW2155" s="283"/>
      <c r="AY2155" s="283"/>
      <c r="AZ2155" s="282"/>
      <c r="BA2155" s="283"/>
      <c r="BB2155" s="282"/>
      <c r="BC2155" s="282"/>
      <c r="BD2155" s="282"/>
      <c r="BE2155" s="283"/>
      <c r="BG2155" s="282"/>
      <c r="BH2155" s="282"/>
      <c r="BI2155" s="282"/>
      <c r="BL2155" s="421"/>
      <c r="BM2155" s="424"/>
      <c r="BN2155" s="424"/>
      <c r="BO2155" s="424"/>
      <c r="BP2155" s="424"/>
      <c r="BQ2155" s="421"/>
      <c r="BR2155" s="421"/>
      <c r="BV2155" s="282"/>
      <c r="BW2155" s="283"/>
      <c r="BY2155" s="283"/>
      <c r="BZ2155" s="283"/>
      <c r="CA2155" s="283"/>
      <c r="CB2155" s="282"/>
      <c r="CC2155" s="282"/>
      <c r="CD2155" s="282"/>
      <c r="CE2155" s="282"/>
      <c r="CG2155" s="427"/>
      <c r="CH2155" s="402"/>
      <c r="CI2155" s="424"/>
      <c r="CJ2155" s="282"/>
      <c r="CK2155" s="282"/>
      <c r="CL2155" s="283"/>
      <c r="CM2155" s="283"/>
      <c r="CP2155" s="282"/>
      <c r="DC2155" s="282"/>
      <c r="DD2155" s="282"/>
      <c r="DE2155" s="282"/>
      <c r="DF2155" s="282"/>
      <c r="DG2155" s="282"/>
      <c r="DH2155" s="282"/>
      <c r="DI2155" s="282"/>
      <c r="DJ2155" s="282"/>
      <c r="EF2155" s="495" t="str">
        <f>""&amp;(MID(数据表!AZ2155,1,MIN(FIND({"(";"（"},数据表!AZ2155&amp;"(（",1)-1)))&amp;""</f>
        <v/>
      </c>
      <c r="EG2155" s="495" t="str">
        <f>""&amp;(MID(数据表!AZ2155,1,MIN(FIND({0;1;2;3;4;5;6;7;8;9},数据表!AZ2155&amp;"1234567890",1)-1)))&amp;""</f>
        <v/>
      </c>
    </row>
    <row r="2156" spans="2:137" s="310" customFormat="1" ht="12" customHeight="1">
      <c r="B2156" s="286"/>
      <c r="C2156" s="286"/>
      <c r="D2156" s="286"/>
      <c r="E2156" s="479"/>
      <c r="F2156" s="282"/>
      <c r="G2156" s="283"/>
      <c r="H2156" s="421"/>
      <c r="I2156" s="421"/>
      <c r="J2156" s="283"/>
      <c r="K2156" s="421"/>
      <c r="L2156" s="282"/>
      <c r="N2156" s="282"/>
      <c r="S2156" s="282"/>
      <c r="T2156" s="283"/>
      <c r="U2156" s="283"/>
      <c r="V2156" s="283"/>
      <c r="W2156" s="283"/>
      <c r="X2156" s="283"/>
      <c r="Y2156" s="282"/>
      <c r="Z2156" s="282"/>
      <c r="AA2156" s="283"/>
      <c r="AB2156" s="282"/>
      <c r="AC2156" s="282"/>
      <c r="AD2156" s="282"/>
      <c r="AE2156" s="282"/>
      <c r="AF2156" s="283"/>
      <c r="AG2156" s="402"/>
      <c r="AH2156" s="283"/>
      <c r="AI2156" s="283"/>
      <c r="AJ2156" s="283"/>
      <c r="AK2156" s="283"/>
      <c r="AL2156" s="283"/>
      <c r="AM2156" s="282"/>
      <c r="AN2156" s="282"/>
      <c r="AO2156" s="282"/>
      <c r="AP2156" s="282"/>
      <c r="AQ2156" s="282"/>
      <c r="AR2156" s="282"/>
      <c r="AT2156" s="283"/>
      <c r="AU2156" s="283"/>
      <c r="AV2156" s="283"/>
      <c r="AW2156" s="283"/>
      <c r="AY2156" s="283"/>
      <c r="AZ2156" s="282"/>
      <c r="BA2156" s="283"/>
      <c r="BB2156" s="282"/>
      <c r="BC2156" s="282"/>
      <c r="BD2156" s="282"/>
      <c r="BE2156" s="283"/>
      <c r="BG2156" s="282"/>
      <c r="BH2156" s="282"/>
      <c r="BI2156" s="282"/>
      <c r="BL2156" s="421"/>
      <c r="BM2156" s="424"/>
      <c r="BN2156" s="424"/>
      <c r="BO2156" s="424"/>
      <c r="BP2156" s="424"/>
      <c r="BQ2156" s="421"/>
      <c r="BR2156" s="421"/>
      <c r="BV2156" s="282"/>
      <c r="BW2156" s="283"/>
      <c r="BY2156" s="283"/>
      <c r="BZ2156" s="283"/>
      <c r="CA2156" s="283"/>
      <c r="CB2156" s="282"/>
      <c r="CC2156" s="282"/>
      <c r="CD2156" s="282"/>
      <c r="CE2156" s="282"/>
      <c r="CG2156" s="427"/>
      <c r="CH2156" s="402"/>
      <c r="CI2156" s="424"/>
      <c r="CJ2156" s="282"/>
      <c r="CK2156" s="282"/>
      <c r="CL2156" s="283"/>
      <c r="CM2156" s="283"/>
      <c r="CP2156" s="282"/>
      <c r="DC2156" s="282"/>
      <c r="DD2156" s="282"/>
      <c r="DE2156" s="282"/>
      <c r="DF2156" s="282"/>
      <c r="DG2156" s="282"/>
      <c r="DH2156" s="282"/>
      <c r="DI2156" s="282"/>
      <c r="DJ2156" s="282"/>
      <c r="EF2156" s="495" t="str">
        <f>""&amp;(MID(数据表!AZ2156,1,MIN(FIND({"(";"（"},数据表!AZ2156&amp;"(（",1)-1)))&amp;""</f>
        <v/>
      </c>
      <c r="EG2156" s="495" t="str">
        <f>""&amp;(MID(数据表!AZ2156,1,MIN(FIND({0;1;2;3;4;5;6;7;8;9},数据表!AZ2156&amp;"1234567890",1)-1)))&amp;""</f>
        <v/>
      </c>
    </row>
    <row r="2157" spans="2:137" s="310" customFormat="1" ht="12" customHeight="1">
      <c r="B2157" s="286"/>
      <c r="C2157" s="286"/>
      <c r="D2157" s="286"/>
      <c r="E2157" s="479"/>
      <c r="F2157" s="282"/>
      <c r="G2157" s="283"/>
      <c r="H2157" s="421"/>
      <c r="I2157" s="421"/>
      <c r="J2157" s="283"/>
      <c r="K2157" s="421"/>
      <c r="L2157" s="282"/>
      <c r="N2157" s="282"/>
      <c r="S2157" s="282"/>
      <c r="T2157" s="283"/>
      <c r="U2157" s="283"/>
      <c r="V2157" s="283"/>
      <c r="W2157" s="283"/>
      <c r="X2157" s="283"/>
      <c r="Y2157" s="282"/>
      <c r="Z2157" s="282"/>
      <c r="AA2157" s="283"/>
      <c r="AB2157" s="282"/>
      <c r="AC2157" s="282"/>
      <c r="AD2157" s="282"/>
      <c r="AE2157" s="282"/>
      <c r="AF2157" s="283"/>
      <c r="AG2157" s="402"/>
      <c r="AH2157" s="283"/>
      <c r="AI2157" s="283"/>
      <c r="AJ2157" s="283"/>
      <c r="AK2157" s="283"/>
      <c r="AL2157" s="283"/>
      <c r="AM2157" s="282"/>
      <c r="AN2157" s="282"/>
      <c r="AO2157" s="282"/>
      <c r="AP2157" s="282"/>
      <c r="AQ2157" s="282"/>
      <c r="AR2157" s="282"/>
      <c r="AT2157" s="283"/>
      <c r="AU2157" s="283"/>
      <c r="AV2157" s="283"/>
      <c r="AW2157" s="283"/>
      <c r="AY2157" s="283"/>
      <c r="AZ2157" s="282"/>
      <c r="BA2157" s="283"/>
      <c r="BB2157" s="282"/>
      <c r="BC2157" s="282"/>
      <c r="BD2157" s="282"/>
      <c r="BE2157" s="283"/>
      <c r="BG2157" s="282"/>
      <c r="BH2157" s="282"/>
      <c r="BI2157" s="282"/>
      <c r="BL2157" s="421"/>
      <c r="BM2157" s="424"/>
      <c r="BN2157" s="424"/>
      <c r="BO2157" s="424"/>
      <c r="BP2157" s="424"/>
      <c r="BQ2157" s="421"/>
      <c r="BR2157" s="421"/>
      <c r="BV2157" s="282"/>
      <c r="BW2157" s="283"/>
      <c r="BY2157" s="283"/>
      <c r="BZ2157" s="283"/>
      <c r="CA2157" s="283"/>
      <c r="CB2157" s="282"/>
      <c r="CC2157" s="282"/>
      <c r="CD2157" s="282"/>
      <c r="CE2157" s="282"/>
      <c r="CG2157" s="427"/>
      <c r="CH2157" s="402"/>
      <c r="CI2157" s="424"/>
      <c r="CJ2157" s="282"/>
      <c r="CK2157" s="282"/>
      <c r="CL2157" s="283"/>
      <c r="CM2157" s="283"/>
      <c r="CP2157" s="282"/>
      <c r="DC2157" s="282"/>
      <c r="DD2157" s="282"/>
      <c r="DE2157" s="282"/>
      <c r="DF2157" s="282"/>
      <c r="DG2157" s="282"/>
      <c r="DH2157" s="282"/>
      <c r="DI2157" s="282"/>
      <c r="DJ2157" s="282"/>
      <c r="EF2157" s="495" t="str">
        <f>""&amp;(MID(数据表!AZ2157,1,MIN(FIND({"(";"（"},数据表!AZ2157&amp;"(（",1)-1)))&amp;""</f>
        <v/>
      </c>
      <c r="EG2157" s="495" t="str">
        <f>""&amp;(MID(数据表!AZ2157,1,MIN(FIND({0;1;2;3;4;5;6;7;8;9},数据表!AZ2157&amp;"1234567890",1)-1)))&amp;""</f>
        <v/>
      </c>
    </row>
    <row r="2158" spans="2:137" s="310" customFormat="1" ht="12" customHeight="1">
      <c r="B2158" s="286"/>
      <c r="C2158" s="286"/>
      <c r="D2158" s="286"/>
      <c r="E2158" s="479"/>
      <c r="F2158" s="282"/>
      <c r="G2158" s="283"/>
      <c r="H2158" s="421"/>
      <c r="I2158" s="421"/>
      <c r="J2158" s="283"/>
      <c r="K2158" s="421"/>
      <c r="L2158" s="282"/>
      <c r="N2158" s="282"/>
      <c r="S2158" s="282"/>
      <c r="T2158" s="283"/>
      <c r="U2158" s="283"/>
      <c r="V2158" s="283"/>
      <c r="W2158" s="283"/>
      <c r="X2158" s="283"/>
      <c r="Y2158" s="282"/>
      <c r="Z2158" s="282"/>
      <c r="AA2158" s="283"/>
      <c r="AB2158" s="282"/>
      <c r="AC2158" s="282"/>
      <c r="AD2158" s="282"/>
      <c r="AE2158" s="282"/>
      <c r="AF2158" s="283"/>
      <c r="AG2158" s="402"/>
      <c r="AH2158" s="283"/>
      <c r="AI2158" s="283"/>
      <c r="AJ2158" s="283"/>
      <c r="AK2158" s="283"/>
      <c r="AL2158" s="283"/>
      <c r="AM2158" s="282"/>
      <c r="AN2158" s="282"/>
      <c r="AO2158" s="282"/>
      <c r="AP2158" s="282"/>
      <c r="AQ2158" s="282"/>
      <c r="AR2158" s="282"/>
      <c r="AT2158" s="283"/>
      <c r="AU2158" s="283"/>
      <c r="AV2158" s="283"/>
      <c r="AW2158" s="283"/>
      <c r="AY2158" s="283"/>
      <c r="AZ2158" s="282"/>
      <c r="BA2158" s="283"/>
      <c r="BB2158" s="282"/>
      <c r="BC2158" s="282"/>
      <c r="BD2158" s="282"/>
      <c r="BE2158" s="283"/>
      <c r="BG2158" s="282"/>
      <c r="BH2158" s="282"/>
      <c r="BI2158" s="282"/>
      <c r="BL2158" s="421"/>
      <c r="BM2158" s="424"/>
      <c r="BN2158" s="424"/>
      <c r="BO2158" s="424"/>
      <c r="BP2158" s="424"/>
      <c r="BQ2158" s="421"/>
      <c r="BR2158" s="421"/>
      <c r="BV2158" s="282"/>
      <c r="BW2158" s="283"/>
      <c r="BY2158" s="283"/>
      <c r="BZ2158" s="283"/>
      <c r="CA2158" s="283"/>
      <c r="CB2158" s="282"/>
      <c r="CC2158" s="282"/>
      <c r="CD2158" s="282"/>
      <c r="CE2158" s="282"/>
      <c r="CG2158" s="427"/>
      <c r="CH2158" s="402"/>
      <c r="CI2158" s="424"/>
      <c r="CJ2158" s="282"/>
      <c r="CK2158" s="282"/>
      <c r="CL2158" s="283"/>
      <c r="CM2158" s="283"/>
      <c r="CP2158" s="282"/>
      <c r="DC2158" s="282"/>
      <c r="DD2158" s="282"/>
      <c r="DE2158" s="282"/>
      <c r="DF2158" s="282"/>
      <c r="DG2158" s="282"/>
      <c r="DH2158" s="282"/>
      <c r="DI2158" s="282"/>
      <c r="DJ2158" s="282"/>
      <c r="EF2158" s="495" t="str">
        <f>""&amp;(MID(数据表!AZ2158,1,MIN(FIND({"(";"（"},数据表!AZ2158&amp;"(（",1)-1)))&amp;""</f>
        <v/>
      </c>
      <c r="EG2158" s="495" t="str">
        <f>""&amp;(MID(数据表!AZ2158,1,MIN(FIND({0;1;2;3;4;5;6;7;8;9},数据表!AZ2158&amp;"1234567890",1)-1)))&amp;""</f>
        <v/>
      </c>
    </row>
    <row r="2159" spans="2:137" s="310" customFormat="1" ht="12" customHeight="1">
      <c r="B2159" s="286"/>
      <c r="C2159" s="286"/>
      <c r="D2159" s="286"/>
      <c r="E2159" s="479"/>
      <c r="F2159" s="282"/>
      <c r="G2159" s="283"/>
      <c r="H2159" s="421"/>
      <c r="I2159" s="421"/>
      <c r="J2159" s="283"/>
      <c r="K2159" s="421"/>
      <c r="L2159" s="282"/>
      <c r="N2159" s="282"/>
      <c r="S2159" s="282"/>
      <c r="T2159" s="283"/>
      <c r="U2159" s="283"/>
      <c r="V2159" s="283"/>
      <c r="W2159" s="283"/>
      <c r="X2159" s="283"/>
      <c r="Y2159" s="282"/>
      <c r="Z2159" s="282"/>
      <c r="AA2159" s="283"/>
      <c r="AB2159" s="282"/>
      <c r="AC2159" s="282"/>
      <c r="AD2159" s="282"/>
      <c r="AE2159" s="282"/>
      <c r="AF2159" s="283"/>
      <c r="AG2159" s="402"/>
      <c r="AH2159" s="283"/>
      <c r="AI2159" s="283"/>
      <c r="AJ2159" s="283"/>
      <c r="AK2159" s="283"/>
      <c r="AL2159" s="283"/>
      <c r="AM2159" s="282"/>
      <c r="AN2159" s="282"/>
      <c r="AO2159" s="282"/>
      <c r="AP2159" s="282"/>
      <c r="AQ2159" s="282"/>
      <c r="AR2159" s="282"/>
      <c r="AT2159" s="283"/>
      <c r="AU2159" s="283"/>
      <c r="AV2159" s="283"/>
      <c r="AW2159" s="283"/>
      <c r="AY2159" s="283"/>
      <c r="AZ2159" s="282"/>
      <c r="BA2159" s="283"/>
      <c r="BB2159" s="282"/>
      <c r="BC2159" s="282"/>
      <c r="BD2159" s="282"/>
      <c r="BE2159" s="283"/>
      <c r="BG2159" s="282"/>
      <c r="BH2159" s="282"/>
      <c r="BI2159" s="282"/>
      <c r="BL2159" s="421"/>
      <c r="BM2159" s="424"/>
      <c r="BN2159" s="424"/>
      <c r="BO2159" s="424"/>
      <c r="BP2159" s="424"/>
      <c r="BQ2159" s="421"/>
      <c r="BR2159" s="421"/>
      <c r="BV2159" s="282"/>
      <c r="BW2159" s="283"/>
      <c r="BY2159" s="283"/>
      <c r="BZ2159" s="283"/>
      <c r="CA2159" s="283"/>
      <c r="CB2159" s="282"/>
      <c r="CC2159" s="282"/>
      <c r="CD2159" s="282"/>
      <c r="CE2159" s="282"/>
      <c r="CG2159" s="427"/>
      <c r="CH2159" s="402"/>
      <c r="CI2159" s="424"/>
      <c r="CJ2159" s="282"/>
      <c r="CK2159" s="282"/>
      <c r="CL2159" s="283"/>
      <c r="CM2159" s="283"/>
      <c r="CP2159" s="282"/>
      <c r="DC2159" s="282"/>
      <c r="DD2159" s="282"/>
      <c r="DE2159" s="282"/>
      <c r="DF2159" s="282"/>
      <c r="DG2159" s="282"/>
      <c r="DH2159" s="282"/>
      <c r="DI2159" s="282"/>
      <c r="DJ2159" s="282"/>
      <c r="EF2159" s="495" t="str">
        <f>""&amp;(MID(数据表!AZ2159,1,MIN(FIND({"(";"（"},数据表!AZ2159&amp;"(（",1)-1)))&amp;""</f>
        <v/>
      </c>
      <c r="EG2159" s="495" t="str">
        <f>""&amp;(MID(数据表!AZ2159,1,MIN(FIND({0;1;2;3;4;5;6;7;8;9},数据表!AZ2159&amp;"1234567890",1)-1)))&amp;""</f>
        <v/>
      </c>
    </row>
    <row r="2160" spans="2:137" s="310" customFormat="1" ht="12" customHeight="1">
      <c r="B2160" s="286"/>
      <c r="C2160" s="286"/>
      <c r="D2160" s="286"/>
      <c r="E2160" s="479"/>
      <c r="F2160" s="282"/>
      <c r="G2160" s="283"/>
      <c r="H2160" s="421"/>
      <c r="I2160" s="421"/>
      <c r="J2160" s="283"/>
      <c r="K2160" s="421"/>
      <c r="L2160" s="282"/>
      <c r="N2160" s="282"/>
      <c r="S2160" s="282"/>
      <c r="T2160" s="283"/>
      <c r="U2160" s="283"/>
      <c r="V2160" s="283"/>
      <c r="W2160" s="283"/>
      <c r="X2160" s="283"/>
      <c r="Y2160" s="282"/>
      <c r="Z2160" s="282"/>
      <c r="AA2160" s="283"/>
      <c r="AB2160" s="282"/>
      <c r="AC2160" s="282"/>
      <c r="AD2160" s="282"/>
      <c r="AE2160" s="282"/>
      <c r="AF2160" s="283"/>
      <c r="AG2160" s="402"/>
      <c r="AH2160" s="283"/>
      <c r="AI2160" s="283"/>
      <c r="AJ2160" s="283"/>
      <c r="AK2160" s="283"/>
      <c r="AL2160" s="283"/>
      <c r="AM2160" s="282"/>
      <c r="AN2160" s="282"/>
      <c r="AO2160" s="282"/>
      <c r="AP2160" s="282"/>
      <c r="AQ2160" s="282"/>
      <c r="AR2160" s="282"/>
      <c r="AT2160" s="283"/>
      <c r="AU2160" s="283"/>
      <c r="AV2160" s="283"/>
      <c r="AW2160" s="283"/>
      <c r="AY2160" s="283"/>
      <c r="AZ2160" s="282"/>
      <c r="BA2160" s="283"/>
      <c r="BB2160" s="282"/>
      <c r="BC2160" s="282"/>
      <c r="BD2160" s="282"/>
      <c r="BE2160" s="283"/>
      <c r="BG2160" s="282"/>
      <c r="BH2160" s="282"/>
      <c r="BI2160" s="282"/>
      <c r="BL2160" s="421"/>
      <c r="BM2160" s="424"/>
      <c r="BN2160" s="424"/>
      <c r="BO2160" s="424"/>
      <c r="BP2160" s="424"/>
      <c r="BQ2160" s="421"/>
      <c r="BR2160" s="421"/>
      <c r="BV2160" s="282"/>
      <c r="BW2160" s="283"/>
      <c r="BY2160" s="283"/>
      <c r="BZ2160" s="283"/>
      <c r="CA2160" s="283"/>
      <c r="CB2160" s="282"/>
      <c r="CC2160" s="282"/>
      <c r="CD2160" s="282"/>
      <c r="CE2160" s="282"/>
      <c r="CG2160" s="427"/>
      <c r="CH2160" s="402"/>
      <c r="CI2160" s="424"/>
      <c r="CJ2160" s="282"/>
      <c r="CK2160" s="282"/>
      <c r="CL2160" s="283"/>
      <c r="CM2160" s="283"/>
      <c r="CP2160" s="282"/>
      <c r="DC2160" s="282"/>
      <c r="DD2160" s="282"/>
      <c r="DE2160" s="282"/>
      <c r="DF2160" s="282"/>
      <c r="DG2160" s="282"/>
      <c r="DH2160" s="282"/>
      <c r="DI2160" s="282"/>
      <c r="DJ2160" s="282"/>
      <c r="EF2160" s="495" t="str">
        <f>""&amp;(MID(数据表!AZ2160,1,MIN(FIND({"(";"（"},数据表!AZ2160&amp;"(（",1)-1)))&amp;""</f>
        <v/>
      </c>
      <c r="EG2160" s="495" t="str">
        <f>""&amp;(MID(数据表!AZ2160,1,MIN(FIND({0;1;2;3;4;5;6;7;8;9},数据表!AZ2160&amp;"1234567890",1)-1)))&amp;""</f>
        <v/>
      </c>
    </row>
    <row r="2161" spans="2:137" s="310" customFormat="1" ht="12" customHeight="1">
      <c r="B2161" s="286"/>
      <c r="C2161" s="286"/>
      <c r="D2161" s="286"/>
      <c r="E2161" s="479"/>
      <c r="F2161" s="282"/>
      <c r="G2161" s="283"/>
      <c r="H2161" s="421"/>
      <c r="I2161" s="421"/>
      <c r="J2161" s="283"/>
      <c r="K2161" s="421"/>
      <c r="L2161" s="282"/>
      <c r="N2161" s="282"/>
      <c r="S2161" s="282"/>
      <c r="T2161" s="283"/>
      <c r="U2161" s="283"/>
      <c r="V2161" s="283"/>
      <c r="W2161" s="283"/>
      <c r="X2161" s="283"/>
      <c r="Y2161" s="282"/>
      <c r="Z2161" s="282"/>
      <c r="AA2161" s="283"/>
      <c r="AB2161" s="282"/>
      <c r="AC2161" s="282"/>
      <c r="AD2161" s="282"/>
      <c r="AE2161" s="282"/>
      <c r="AF2161" s="283"/>
      <c r="AG2161" s="402"/>
      <c r="AH2161" s="283"/>
      <c r="AI2161" s="283"/>
      <c r="AJ2161" s="283"/>
      <c r="AK2161" s="283"/>
      <c r="AL2161" s="283"/>
      <c r="AM2161" s="282"/>
      <c r="AN2161" s="282"/>
      <c r="AO2161" s="282"/>
      <c r="AP2161" s="282"/>
      <c r="AQ2161" s="282"/>
      <c r="AR2161" s="282"/>
      <c r="AT2161" s="283"/>
      <c r="AU2161" s="283"/>
      <c r="AV2161" s="283"/>
      <c r="AW2161" s="283"/>
      <c r="AY2161" s="283"/>
      <c r="AZ2161" s="282"/>
      <c r="BA2161" s="283"/>
      <c r="BB2161" s="282"/>
      <c r="BC2161" s="282"/>
      <c r="BD2161" s="282"/>
      <c r="BE2161" s="283"/>
      <c r="BG2161" s="282"/>
      <c r="BH2161" s="282"/>
      <c r="BI2161" s="282"/>
      <c r="BL2161" s="421"/>
      <c r="BM2161" s="424"/>
      <c r="BN2161" s="424"/>
      <c r="BO2161" s="424"/>
      <c r="BP2161" s="424"/>
      <c r="BQ2161" s="421"/>
      <c r="BR2161" s="421"/>
      <c r="BV2161" s="282"/>
      <c r="BW2161" s="283"/>
      <c r="BY2161" s="283"/>
      <c r="BZ2161" s="283"/>
      <c r="CA2161" s="283"/>
      <c r="CB2161" s="282"/>
      <c r="CC2161" s="282"/>
      <c r="CD2161" s="282"/>
      <c r="CE2161" s="282"/>
      <c r="CG2161" s="427"/>
      <c r="CH2161" s="402"/>
      <c r="CI2161" s="424"/>
      <c r="CJ2161" s="282"/>
      <c r="CK2161" s="282"/>
      <c r="CL2161" s="283"/>
      <c r="CM2161" s="283"/>
      <c r="CP2161" s="282"/>
      <c r="DC2161" s="282"/>
      <c r="DD2161" s="282"/>
      <c r="DE2161" s="282"/>
      <c r="DF2161" s="282"/>
      <c r="DG2161" s="282"/>
      <c r="DH2161" s="282"/>
      <c r="DI2161" s="282"/>
      <c r="DJ2161" s="282"/>
      <c r="EF2161" s="495" t="str">
        <f>""&amp;(MID(数据表!AZ2161,1,MIN(FIND({"(";"（"},数据表!AZ2161&amp;"(（",1)-1)))&amp;""</f>
        <v/>
      </c>
      <c r="EG2161" s="495" t="str">
        <f>""&amp;(MID(数据表!AZ2161,1,MIN(FIND({0;1;2;3;4;5;6;7;8;9},数据表!AZ2161&amp;"1234567890",1)-1)))&amp;""</f>
        <v/>
      </c>
    </row>
    <row r="2162" spans="2:137" s="310" customFormat="1" ht="12" customHeight="1">
      <c r="B2162" s="286"/>
      <c r="C2162" s="286"/>
      <c r="D2162" s="286"/>
      <c r="E2162" s="479"/>
      <c r="F2162" s="282"/>
      <c r="G2162" s="283"/>
      <c r="H2162" s="421"/>
      <c r="I2162" s="421"/>
      <c r="J2162" s="283"/>
      <c r="K2162" s="421"/>
      <c r="L2162" s="282"/>
      <c r="N2162" s="282"/>
      <c r="S2162" s="282"/>
      <c r="T2162" s="283"/>
      <c r="U2162" s="283"/>
      <c r="V2162" s="283"/>
      <c r="W2162" s="283"/>
      <c r="X2162" s="283"/>
      <c r="Y2162" s="282"/>
      <c r="Z2162" s="282"/>
      <c r="AA2162" s="283"/>
      <c r="AB2162" s="282"/>
      <c r="AC2162" s="282"/>
      <c r="AD2162" s="282"/>
      <c r="AE2162" s="282"/>
      <c r="AF2162" s="283"/>
      <c r="AG2162" s="402"/>
      <c r="AH2162" s="283"/>
      <c r="AI2162" s="283"/>
      <c r="AJ2162" s="283"/>
      <c r="AK2162" s="283"/>
      <c r="AL2162" s="283"/>
      <c r="AM2162" s="282"/>
      <c r="AN2162" s="282"/>
      <c r="AO2162" s="282"/>
      <c r="AP2162" s="282"/>
      <c r="AQ2162" s="282"/>
      <c r="AR2162" s="282"/>
      <c r="AT2162" s="283"/>
      <c r="AU2162" s="283"/>
      <c r="AV2162" s="283"/>
      <c r="AW2162" s="283"/>
      <c r="AY2162" s="283"/>
      <c r="AZ2162" s="282"/>
      <c r="BA2162" s="283"/>
      <c r="BB2162" s="282"/>
      <c r="BC2162" s="282"/>
      <c r="BD2162" s="282"/>
      <c r="BE2162" s="283"/>
      <c r="BG2162" s="282"/>
      <c r="BH2162" s="282"/>
      <c r="BI2162" s="282"/>
      <c r="BL2162" s="421"/>
      <c r="BM2162" s="424"/>
      <c r="BN2162" s="424"/>
      <c r="BO2162" s="424"/>
      <c r="BP2162" s="424"/>
      <c r="BQ2162" s="421"/>
      <c r="BR2162" s="421"/>
      <c r="BV2162" s="282"/>
      <c r="BW2162" s="283"/>
      <c r="BY2162" s="283"/>
      <c r="BZ2162" s="283"/>
      <c r="CA2162" s="283"/>
      <c r="CB2162" s="282"/>
      <c r="CC2162" s="282"/>
      <c r="CD2162" s="282"/>
      <c r="CE2162" s="282"/>
      <c r="CG2162" s="427"/>
      <c r="CH2162" s="402"/>
      <c r="CI2162" s="424"/>
      <c r="CJ2162" s="282"/>
      <c r="CK2162" s="282"/>
      <c r="CL2162" s="283"/>
      <c r="CM2162" s="283"/>
      <c r="CP2162" s="282"/>
      <c r="DC2162" s="282"/>
      <c r="DD2162" s="282"/>
      <c r="DE2162" s="282"/>
      <c r="DF2162" s="282"/>
      <c r="DG2162" s="282"/>
      <c r="DH2162" s="282"/>
      <c r="DI2162" s="282"/>
      <c r="DJ2162" s="282"/>
      <c r="EF2162" s="495" t="str">
        <f>""&amp;(MID(数据表!AZ2162,1,MIN(FIND({"(";"（"},数据表!AZ2162&amp;"(（",1)-1)))&amp;""</f>
        <v/>
      </c>
      <c r="EG2162" s="495" t="str">
        <f>""&amp;(MID(数据表!AZ2162,1,MIN(FIND({0;1;2;3;4;5;6;7;8;9},数据表!AZ2162&amp;"1234567890",1)-1)))&amp;""</f>
        <v/>
      </c>
    </row>
    <row r="2163" spans="2:137" s="310" customFormat="1" ht="12" customHeight="1">
      <c r="B2163" s="286"/>
      <c r="C2163" s="286"/>
      <c r="D2163" s="286"/>
      <c r="E2163" s="479"/>
      <c r="F2163" s="282"/>
      <c r="G2163" s="283"/>
      <c r="H2163" s="421"/>
      <c r="I2163" s="421"/>
      <c r="J2163" s="283"/>
      <c r="K2163" s="421"/>
      <c r="L2163" s="282"/>
      <c r="N2163" s="282"/>
      <c r="S2163" s="282"/>
      <c r="T2163" s="283"/>
      <c r="U2163" s="283"/>
      <c r="V2163" s="283"/>
      <c r="W2163" s="283"/>
      <c r="X2163" s="283"/>
      <c r="Y2163" s="282"/>
      <c r="Z2163" s="282"/>
      <c r="AA2163" s="283"/>
      <c r="AB2163" s="282"/>
      <c r="AC2163" s="282"/>
      <c r="AD2163" s="282"/>
      <c r="AE2163" s="282"/>
      <c r="AF2163" s="283"/>
      <c r="AG2163" s="402"/>
      <c r="AH2163" s="283"/>
      <c r="AI2163" s="283"/>
      <c r="AJ2163" s="283"/>
      <c r="AK2163" s="283"/>
      <c r="AL2163" s="283"/>
      <c r="AM2163" s="282"/>
      <c r="AN2163" s="282"/>
      <c r="AO2163" s="282"/>
      <c r="AP2163" s="282"/>
      <c r="AQ2163" s="282"/>
      <c r="AR2163" s="282"/>
      <c r="AT2163" s="283"/>
      <c r="AU2163" s="283"/>
      <c r="AV2163" s="283"/>
      <c r="AW2163" s="283"/>
      <c r="AY2163" s="283"/>
      <c r="AZ2163" s="282"/>
      <c r="BA2163" s="283"/>
      <c r="BB2163" s="282"/>
      <c r="BC2163" s="282"/>
      <c r="BD2163" s="282"/>
      <c r="BE2163" s="283"/>
      <c r="BG2163" s="282"/>
      <c r="BH2163" s="282"/>
      <c r="BI2163" s="282"/>
      <c r="BL2163" s="421"/>
      <c r="BM2163" s="424"/>
      <c r="BN2163" s="424"/>
      <c r="BO2163" s="424"/>
      <c r="BP2163" s="424"/>
      <c r="BQ2163" s="421"/>
      <c r="BR2163" s="421"/>
      <c r="BV2163" s="282"/>
      <c r="BW2163" s="283"/>
      <c r="BY2163" s="283"/>
      <c r="BZ2163" s="283"/>
      <c r="CA2163" s="283"/>
      <c r="CB2163" s="282"/>
      <c r="CC2163" s="282"/>
      <c r="CD2163" s="282"/>
      <c r="CE2163" s="282"/>
      <c r="CG2163" s="427"/>
      <c r="CH2163" s="402"/>
      <c r="CI2163" s="424"/>
      <c r="CJ2163" s="282"/>
      <c r="CK2163" s="282"/>
      <c r="CL2163" s="283"/>
      <c r="CM2163" s="283"/>
      <c r="CP2163" s="282"/>
      <c r="DC2163" s="282"/>
      <c r="DD2163" s="282"/>
      <c r="DE2163" s="282"/>
      <c r="DF2163" s="282"/>
      <c r="DG2163" s="282"/>
      <c r="DH2163" s="282"/>
      <c r="DI2163" s="282"/>
      <c r="DJ2163" s="282"/>
      <c r="EF2163" s="495" t="str">
        <f>""&amp;(MID(数据表!AZ2163,1,MIN(FIND({"(";"（"},数据表!AZ2163&amp;"(（",1)-1)))&amp;""</f>
        <v/>
      </c>
      <c r="EG2163" s="495" t="str">
        <f>""&amp;(MID(数据表!AZ2163,1,MIN(FIND({0;1;2;3;4;5;6;7;8;9},数据表!AZ2163&amp;"1234567890",1)-1)))&amp;""</f>
        <v/>
      </c>
    </row>
    <row r="2164" spans="2:137" s="310" customFormat="1" ht="12" customHeight="1">
      <c r="B2164" s="286"/>
      <c r="C2164" s="286"/>
      <c r="D2164" s="286"/>
      <c r="E2164" s="479"/>
      <c r="F2164" s="282"/>
      <c r="G2164" s="283"/>
      <c r="H2164" s="421"/>
      <c r="I2164" s="421"/>
      <c r="J2164" s="283"/>
      <c r="K2164" s="421"/>
      <c r="L2164" s="282"/>
      <c r="N2164" s="282"/>
      <c r="S2164" s="282"/>
      <c r="T2164" s="283"/>
      <c r="U2164" s="283"/>
      <c r="V2164" s="283"/>
      <c r="W2164" s="283"/>
      <c r="X2164" s="283"/>
      <c r="Y2164" s="282"/>
      <c r="Z2164" s="282"/>
      <c r="AA2164" s="283"/>
      <c r="AB2164" s="282"/>
      <c r="AC2164" s="282"/>
      <c r="AD2164" s="282"/>
      <c r="AE2164" s="282"/>
      <c r="AF2164" s="283"/>
      <c r="AG2164" s="402"/>
      <c r="AH2164" s="283"/>
      <c r="AI2164" s="283"/>
      <c r="AJ2164" s="283"/>
      <c r="AK2164" s="283"/>
      <c r="AL2164" s="283"/>
      <c r="AM2164" s="282"/>
      <c r="AN2164" s="282"/>
      <c r="AO2164" s="282"/>
      <c r="AP2164" s="282"/>
      <c r="AQ2164" s="282"/>
      <c r="AR2164" s="282"/>
      <c r="AT2164" s="283"/>
      <c r="AU2164" s="283"/>
      <c r="AV2164" s="283"/>
      <c r="AW2164" s="283"/>
      <c r="AY2164" s="283"/>
      <c r="AZ2164" s="282"/>
      <c r="BA2164" s="283"/>
      <c r="BB2164" s="282"/>
      <c r="BC2164" s="282"/>
      <c r="BD2164" s="282"/>
      <c r="BE2164" s="283"/>
      <c r="BG2164" s="282"/>
      <c r="BH2164" s="282"/>
      <c r="BI2164" s="282"/>
      <c r="BL2164" s="421"/>
      <c r="BM2164" s="424"/>
      <c r="BN2164" s="424"/>
      <c r="BO2164" s="424"/>
      <c r="BP2164" s="424"/>
      <c r="BQ2164" s="421"/>
      <c r="BR2164" s="421"/>
      <c r="BV2164" s="282"/>
      <c r="BW2164" s="283"/>
      <c r="BY2164" s="283"/>
      <c r="BZ2164" s="283"/>
      <c r="CA2164" s="283"/>
      <c r="CB2164" s="282"/>
      <c r="CC2164" s="282"/>
      <c r="CD2164" s="282"/>
      <c r="CE2164" s="282"/>
      <c r="CG2164" s="427"/>
      <c r="CH2164" s="402"/>
      <c r="CI2164" s="424"/>
      <c r="CJ2164" s="282"/>
      <c r="CK2164" s="282"/>
      <c r="CL2164" s="283"/>
      <c r="CM2164" s="283"/>
      <c r="CP2164" s="282"/>
      <c r="DC2164" s="282"/>
      <c r="DD2164" s="282"/>
      <c r="DE2164" s="282"/>
      <c r="DF2164" s="282"/>
      <c r="DG2164" s="282"/>
      <c r="DH2164" s="282"/>
      <c r="DI2164" s="282"/>
      <c r="DJ2164" s="282"/>
      <c r="EF2164" s="495" t="str">
        <f>""&amp;(MID(数据表!AZ2164,1,MIN(FIND({"(";"（"},数据表!AZ2164&amp;"(（",1)-1)))&amp;""</f>
        <v/>
      </c>
      <c r="EG2164" s="495" t="str">
        <f>""&amp;(MID(数据表!AZ2164,1,MIN(FIND({0;1;2;3;4;5;6;7;8;9},数据表!AZ2164&amp;"1234567890",1)-1)))&amp;""</f>
        <v/>
      </c>
    </row>
    <row r="2165" spans="2:137" s="310" customFormat="1" ht="12" customHeight="1">
      <c r="B2165" s="286"/>
      <c r="C2165" s="286"/>
      <c r="D2165" s="286"/>
      <c r="E2165" s="479"/>
      <c r="F2165" s="282"/>
      <c r="G2165" s="283"/>
      <c r="H2165" s="421"/>
      <c r="I2165" s="421"/>
      <c r="J2165" s="283"/>
      <c r="K2165" s="421"/>
      <c r="L2165" s="282"/>
      <c r="N2165" s="282"/>
      <c r="S2165" s="282"/>
      <c r="T2165" s="283"/>
      <c r="U2165" s="283"/>
      <c r="V2165" s="283"/>
      <c r="W2165" s="283"/>
      <c r="X2165" s="283"/>
      <c r="Y2165" s="282"/>
      <c r="Z2165" s="282"/>
      <c r="AA2165" s="283"/>
      <c r="AB2165" s="282"/>
      <c r="AC2165" s="282"/>
      <c r="AD2165" s="282"/>
      <c r="AE2165" s="282"/>
      <c r="AF2165" s="283"/>
      <c r="AG2165" s="402"/>
      <c r="AH2165" s="283"/>
      <c r="AI2165" s="283"/>
      <c r="AJ2165" s="283"/>
      <c r="AK2165" s="283"/>
      <c r="AL2165" s="283"/>
      <c r="AM2165" s="282"/>
      <c r="AN2165" s="282"/>
      <c r="AO2165" s="282"/>
      <c r="AP2165" s="282"/>
      <c r="AQ2165" s="282"/>
      <c r="AR2165" s="282"/>
      <c r="AT2165" s="283"/>
      <c r="AU2165" s="283"/>
      <c r="AV2165" s="283"/>
      <c r="AW2165" s="283"/>
      <c r="AY2165" s="283"/>
      <c r="AZ2165" s="282"/>
      <c r="BA2165" s="283"/>
      <c r="BB2165" s="282"/>
      <c r="BC2165" s="282"/>
      <c r="BD2165" s="282"/>
      <c r="BE2165" s="283"/>
      <c r="BG2165" s="282"/>
      <c r="BH2165" s="282"/>
      <c r="BI2165" s="282"/>
      <c r="BL2165" s="421"/>
      <c r="BM2165" s="424"/>
      <c r="BN2165" s="424"/>
      <c r="BO2165" s="424"/>
      <c r="BP2165" s="424"/>
      <c r="BQ2165" s="421"/>
      <c r="BR2165" s="421"/>
      <c r="BV2165" s="282"/>
      <c r="BW2165" s="283"/>
      <c r="BY2165" s="283"/>
      <c r="BZ2165" s="283"/>
      <c r="CA2165" s="283"/>
      <c r="CB2165" s="282"/>
      <c r="CC2165" s="282"/>
      <c r="CD2165" s="282"/>
      <c r="CE2165" s="282"/>
      <c r="CG2165" s="427"/>
      <c r="CH2165" s="402"/>
      <c r="CI2165" s="424"/>
      <c r="CJ2165" s="282"/>
      <c r="CK2165" s="282"/>
      <c r="CL2165" s="283"/>
      <c r="CM2165" s="283"/>
      <c r="CP2165" s="282"/>
      <c r="DC2165" s="282"/>
      <c r="DD2165" s="282"/>
      <c r="DE2165" s="282"/>
      <c r="DF2165" s="282"/>
      <c r="DG2165" s="282"/>
      <c r="DH2165" s="282"/>
      <c r="DI2165" s="282"/>
      <c r="DJ2165" s="282"/>
      <c r="EF2165" s="495" t="str">
        <f>""&amp;(MID(数据表!AZ2165,1,MIN(FIND({"(";"（"},数据表!AZ2165&amp;"(（",1)-1)))&amp;""</f>
        <v/>
      </c>
      <c r="EG2165" s="495" t="str">
        <f>""&amp;(MID(数据表!AZ2165,1,MIN(FIND({0;1;2;3;4;5;6;7;8;9},数据表!AZ2165&amp;"1234567890",1)-1)))&amp;""</f>
        <v/>
      </c>
    </row>
    <row r="2166" spans="2:137" s="310" customFormat="1" ht="12" customHeight="1">
      <c r="B2166" s="286"/>
      <c r="C2166" s="286"/>
      <c r="D2166" s="286"/>
      <c r="E2166" s="479"/>
      <c r="F2166" s="282"/>
      <c r="G2166" s="283"/>
      <c r="H2166" s="421"/>
      <c r="I2166" s="421"/>
      <c r="J2166" s="283"/>
      <c r="K2166" s="421"/>
      <c r="L2166" s="282"/>
      <c r="N2166" s="282"/>
      <c r="S2166" s="282"/>
      <c r="T2166" s="283"/>
      <c r="U2166" s="283"/>
      <c r="V2166" s="283"/>
      <c r="W2166" s="283"/>
      <c r="X2166" s="283"/>
      <c r="Y2166" s="282"/>
      <c r="Z2166" s="282"/>
      <c r="AA2166" s="283"/>
      <c r="AB2166" s="282"/>
      <c r="AC2166" s="282"/>
      <c r="AD2166" s="282"/>
      <c r="AE2166" s="282"/>
      <c r="AF2166" s="283"/>
      <c r="AG2166" s="402"/>
      <c r="AH2166" s="283"/>
      <c r="AI2166" s="283"/>
      <c r="AJ2166" s="283"/>
      <c r="AK2166" s="283"/>
      <c r="AL2166" s="283"/>
      <c r="AM2166" s="282"/>
      <c r="AN2166" s="282"/>
      <c r="AO2166" s="282"/>
      <c r="AP2166" s="282"/>
      <c r="AQ2166" s="282"/>
      <c r="AR2166" s="282"/>
      <c r="AT2166" s="283"/>
      <c r="AU2166" s="283"/>
      <c r="AV2166" s="283"/>
      <c r="AW2166" s="283"/>
      <c r="AY2166" s="283"/>
      <c r="AZ2166" s="282"/>
      <c r="BA2166" s="283"/>
      <c r="BB2166" s="282"/>
      <c r="BC2166" s="282"/>
      <c r="BD2166" s="282"/>
      <c r="BE2166" s="283"/>
      <c r="BG2166" s="282"/>
      <c r="BH2166" s="282"/>
      <c r="BI2166" s="282"/>
      <c r="BL2166" s="421"/>
      <c r="BM2166" s="424"/>
      <c r="BN2166" s="424"/>
      <c r="BO2166" s="424"/>
      <c r="BP2166" s="424"/>
      <c r="BQ2166" s="421"/>
      <c r="BR2166" s="421"/>
      <c r="BV2166" s="282"/>
      <c r="BW2166" s="283"/>
      <c r="BY2166" s="283"/>
      <c r="BZ2166" s="283"/>
      <c r="CA2166" s="283"/>
      <c r="CB2166" s="282"/>
      <c r="CC2166" s="282"/>
      <c r="CD2166" s="282"/>
      <c r="CE2166" s="282"/>
      <c r="CG2166" s="427"/>
      <c r="CH2166" s="402"/>
      <c r="CI2166" s="424"/>
      <c r="CJ2166" s="282"/>
      <c r="CK2166" s="282"/>
      <c r="CL2166" s="283"/>
      <c r="CM2166" s="283"/>
      <c r="CP2166" s="282"/>
      <c r="DC2166" s="282"/>
      <c r="DD2166" s="282"/>
      <c r="DE2166" s="282"/>
      <c r="DF2166" s="282"/>
      <c r="DG2166" s="282"/>
      <c r="DH2166" s="282"/>
      <c r="DI2166" s="282"/>
      <c r="DJ2166" s="282"/>
      <c r="EF2166" s="495" t="str">
        <f>""&amp;(MID(数据表!AZ2166,1,MIN(FIND({"(";"（"},数据表!AZ2166&amp;"(（",1)-1)))&amp;""</f>
        <v/>
      </c>
      <c r="EG2166" s="495" t="str">
        <f>""&amp;(MID(数据表!AZ2166,1,MIN(FIND({0;1;2;3;4;5;6;7;8;9},数据表!AZ2166&amp;"1234567890",1)-1)))&amp;""</f>
        <v/>
      </c>
    </row>
    <row r="2167" spans="2:137" s="310" customFormat="1" ht="12" customHeight="1">
      <c r="B2167" s="286"/>
      <c r="C2167" s="286"/>
      <c r="D2167" s="286"/>
      <c r="E2167" s="479"/>
      <c r="F2167" s="282"/>
      <c r="G2167" s="283"/>
      <c r="H2167" s="421"/>
      <c r="I2167" s="421"/>
      <c r="J2167" s="283"/>
      <c r="K2167" s="421"/>
      <c r="L2167" s="282"/>
      <c r="N2167" s="282"/>
      <c r="S2167" s="282"/>
      <c r="T2167" s="283"/>
      <c r="U2167" s="283"/>
      <c r="V2167" s="283"/>
      <c r="W2167" s="283"/>
      <c r="X2167" s="283"/>
      <c r="Y2167" s="282"/>
      <c r="Z2167" s="282"/>
      <c r="AA2167" s="283"/>
      <c r="AB2167" s="282"/>
      <c r="AC2167" s="282"/>
      <c r="AD2167" s="282"/>
      <c r="AE2167" s="282"/>
      <c r="AF2167" s="283"/>
      <c r="AG2167" s="402"/>
      <c r="AH2167" s="283"/>
      <c r="AI2167" s="283"/>
      <c r="AJ2167" s="283"/>
      <c r="AK2167" s="283"/>
      <c r="AL2167" s="283"/>
      <c r="AM2167" s="282"/>
      <c r="AN2167" s="282"/>
      <c r="AO2167" s="282"/>
      <c r="AP2167" s="282"/>
      <c r="AQ2167" s="282"/>
      <c r="AR2167" s="282"/>
      <c r="AT2167" s="283"/>
      <c r="AU2167" s="283"/>
      <c r="AV2167" s="283"/>
      <c r="AW2167" s="283"/>
      <c r="AY2167" s="283"/>
      <c r="AZ2167" s="282"/>
      <c r="BA2167" s="283"/>
      <c r="BB2167" s="282"/>
      <c r="BC2167" s="282"/>
      <c r="BD2167" s="282"/>
      <c r="BE2167" s="283"/>
      <c r="BG2167" s="282"/>
      <c r="BH2167" s="282"/>
      <c r="BI2167" s="282"/>
      <c r="BL2167" s="421"/>
      <c r="BM2167" s="424"/>
      <c r="BN2167" s="424"/>
      <c r="BO2167" s="424"/>
      <c r="BP2167" s="424"/>
      <c r="BQ2167" s="421"/>
      <c r="BR2167" s="421"/>
      <c r="BV2167" s="282"/>
      <c r="BW2167" s="283"/>
      <c r="BY2167" s="283"/>
      <c r="BZ2167" s="283"/>
      <c r="CA2167" s="283"/>
      <c r="CB2167" s="282"/>
      <c r="CC2167" s="282"/>
      <c r="CD2167" s="282"/>
      <c r="CE2167" s="282"/>
      <c r="CG2167" s="427"/>
      <c r="CH2167" s="402"/>
      <c r="CI2167" s="424"/>
      <c r="CJ2167" s="282"/>
      <c r="CK2167" s="282"/>
      <c r="CL2167" s="283"/>
      <c r="CM2167" s="283"/>
      <c r="CP2167" s="282"/>
      <c r="DC2167" s="282"/>
      <c r="DD2167" s="282"/>
      <c r="DE2167" s="282"/>
      <c r="DF2167" s="282"/>
      <c r="DG2167" s="282"/>
      <c r="DH2167" s="282"/>
      <c r="DI2167" s="282"/>
      <c r="DJ2167" s="282"/>
      <c r="EF2167" s="495" t="str">
        <f>""&amp;(MID(数据表!AZ2167,1,MIN(FIND({"(";"（"},数据表!AZ2167&amp;"(（",1)-1)))&amp;""</f>
        <v/>
      </c>
      <c r="EG2167" s="495" t="str">
        <f>""&amp;(MID(数据表!AZ2167,1,MIN(FIND({0;1;2;3;4;5;6;7;8;9},数据表!AZ2167&amp;"1234567890",1)-1)))&amp;""</f>
        <v/>
      </c>
    </row>
    <row r="2168" spans="2:137" s="310" customFormat="1" ht="12" customHeight="1">
      <c r="B2168" s="286"/>
      <c r="C2168" s="286"/>
      <c r="D2168" s="286"/>
      <c r="E2168" s="479"/>
      <c r="F2168" s="282"/>
      <c r="G2168" s="283"/>
      <c r="H2168" s="421"/>
      <c r="I2168" s="421"/>
      <c r="J2168" s="283"/>
      <c r="K2168" s="421"/>
      <c r="L2168" s="282"/>
      <c r="N2168" s="282"/>
      <c r="S2168" s="282"/>
      <c r="T2168" s="283"/>
      <c r="U2168" s="283"/>
      <c r="V2168" s="283"/>
      <c r="W2168" s="283"/>
      <c r="X2168" s="283"/>
      <c r="Y2168" s="282"/>
      <c r="Z2168" s="282"/>
      <c r="AA2168" s="283"/>
      <c r="AB2168" s="282"/>
      <c r="AC2168" s="282"/>
      <c r="AD2168" s="282"/>
      <c r="AE2168" s="282"/>
      <c r="AF2168" s="283"/>
      <c r="AG2168" s="402"/>
      <c r="AH2168" s="283"/>
      <c r="AI2168" s="283"/>
      <c r="AJ2168" s="283"/>
      <c r="AK2168" s="283"/>
      <c r="AL2168" s="283"/>
      <c r="AM2168" s="282"/>
      <c r="AN2168" s="282"/>
      <c r="AO2168" s="282"/>
      <c r="AP2168" s="282"/>
      <c r="AQ2168" s="282"/>
      <c r="AR2168" s="282"/>
      <c r="AT2168" s="283"/>
      <c r="AU2168" s="283"/>
      <c r="AV2168" s="283"/>
      <c r="AW2168" s="283"/>
      <c r="AY2168" s="283"/>
      <c r="AZ2168" s="282"/>
      <c r="BA2168" s="283"/>
      <c r="BB2168" s="282"/>
      <c r="BC2168" s="282"/>
      <c r="BD2168" s="282"/>
      <c r="BE2168" s="283"/>
      <c r="BG2168" s="282"/>
      <c r="BH2168" s="282"/>
      <c r="BI2168" s="282"/>
      <c r="BL2168" s="421"/>
      <c r="BM2168" s="424"/>
      <c r="BN2168" s="424"/>
      <c r="BO2168" s="424"/>
      <c r="BP2168" s="424"/>
      <c r="BQ2168" s="421"/>
      <c r="BR2168" s="421"/>
      <c r="BV2168" s="282"/>
      <c r="BW2168" s="283"/>
      <c r="BY2168" s="283"/>
      <c r="BZ2168" s="283"/>
      <c r="CA2168" s="283"/>
      <c r="CB2168" s="282"/>
      <c r="CC2168" s="282"/>
      <c r="CD2168" s="282"/>
      <c r="CE2168" s="282"/>
      <c r="CG2168" s="427"/>
      <c r="CH2168" s="402"/>
      <c r="CI2168" s="424"/>
      <c r="CJ2168" s="282"/>
      <c r="CK2168" s="282"/>
      <c r="CL2168" s="283"/>
      <c r="CM2168" s="283"/>
      <c r="CP2168" s="282"/>
      <c r="DC2168" s="282"/>
      <c r="DD2168" s="282"/>
      <c r="DE2168" s="282"/>
      <c r="DF2168" s="282"/>
      <c r="DG2168" s="282"/>
      <c r="DH2168" s="282"/>
      <c r="DI2168" s="282"/>
      <c r="DJ2168" s="282"/>
      <c r="EF2168" s="495" t="str">
        <f>""&amp;(MID(数据表!AZ2168,1,MIN(FIND({"(";"（"},数据表!AZ2168&amp;"(（",1)-1)))&amp;""</f>
        <v/>
      </c>
      <c r="EG2168" s="495" t="str">
        <f>""&amp;(MID(数据表!AZ2168,1,MIN(FIND({0;1;2;3;4;5;6;7;8;9},数据表!AZ2168&amp;"1234567890",1)-1)))&amp;""</f>
        <v/>
      </c>
    </row>
    <row r="2169" spans="2:137" s="310" customFormat="1" ht="12" customHeight="1">
      <c r="B2169" s="286"/>
      <c r="C2169" s="286"/>
      <c r="D2169" s="286"/>
      <c r="E2169" s="479"/>
      <c r="F2169" s="282"/>
      <c r="G2169" s="283"/>
      <c r="H2169" s="421"/>
      <c r="I2169" s="421"/>
      <c r="J2169" s="283"/>
      <c r="K2169" s="421"/>
      <c r="L2169" s="282"/>
      <c r="N2169" s="282"/>
      <c r="S2169" s="282"/>
      <c r="T2169" s="283"/>
      <c r="U2169" s="283"/>
      <c r="V2169" s="283"/>
      <c r="W2169" s="283"/>
      <c r="X2169" s="283"/>
      <c r="Y2169" s="282"/>
      <c r="Z2169" s="282"/>
      <c r="AA2169" s="283"/>
      <c r="AB2169" s="282"/>
      <c r="AC2169" s="282"/>
      <c r="AD2169" s="282"/>
      <c r="AE2169" s="282"/>
      <c r="AF2169" s="283"/>
      <c r="AG2169" s="402"/>
      <c r="AH2169" s="283"/>
      <c r="AI2169" s="283"/>
      <c r="AJ2169" s="283"/>
      <c r="AK2169" s="283"/>
      <c r="AL2169" s="283"/>
      <c r="AM2169" s="282"/>
      <c r="AN2169" s="282"/>
      <c r="AO2169" s="282"/>
      <c r="AP2169" s="282"/>
      <c r="AQ2169" s="282"/>
      <c r="AR2169" s="282"/>
      <c r="AT2169" s="283"/>
      <c r="AU2169" s="283"/>
      <c r="AV2169" s="283"/>
      <c r="AW2169" s="283"/>
      <c r="AY2169" s="283"/>
      <c r="AZ2169" s="282"/>
      <c r="BA2169" s="283"/>
      <c r="BB2169" s="282"/>
      <c r="BC2169" s="282"/>
      <c r="BD2169" s="282"/>
      <c r="BE2169" s="283"/>
      <c r="BG2169" s="282"/>
      <c r="BH2169" s="282"/>
      <c r="BI2169" s="282"/>
      <c r="BL2169" s="421"/>
      <c r="BM2169" s="424"/>
      <c r="BN2169" s="424"/>
      <c r="BO2169" s="424"/>
      <c r="BP2169" s="424"/>
      <c r="BQ2169" s="421"/>
      <c r="BR2169" s="421"/>
      <c r="BV2169" s="282"/>
      <c r="BW2169" s="283"/>
      <c r="BY2169" s="283"/>
      <c r="BZ2169" s="283"/>
      <c r="CA2169" s="283"/>
      <c r="CB2169" s="282"/>
      <c r="CC2169" s="282"/>
      <c r="CD2169" s="282"/>
      <c r="CE2169" s="282"/>
      <c r="CG2169" s="427"/>
      <c r="CH2169" s="402"/>
      <c r="CI2169" s="424"/>
      <c r="CJ2169" s="282"/>
      <c r="CK2169" s="282"/>
      <c r="CL2169" s="283"/>
      <c r="CM2169" s="283"/>
      <c r="CP2169" s="282"/>
      <c r="DC2169" s="282"/>
      <c r="DD2169" s="282"/>
      <c r="DE2169" s="282"/>
      <c r="DF2169" s="282"/>
      <c r="DG2169" s="282"/>
      <c r="DH2169" s="282"/>
      <c r="DI2169" s="282"/>
      <c r="DJ2169" s="282"/>
      <c r="EF2169" s="495" t="str">
        <f>""&amp;(MID(数据表!AZ2169,1,MIN(FIND({"(";"（"},数据表!AZ2169&amp;"(（",1)-1)))&amp;""</f>
        <v/>
      </c>
      <c r="EG2169" s="495" t="str">
        <f>""&amp;(MID(数据表!AZ2169,1,MIN(FIND({0;1;2;3;4;5;6;7;8;9},数据表!AZ2169&amp;"1234567890",1)-1)))&amp;""</f>
        <v/>
      </c>
    </row>
    <row r="2170" spans="2:137" s="310" customFormat="1" ht="12" customHeight="1">
      <c r="B2170" s="286"/>
      <c r="C2170" s="286"/>
      <c r="D2170" s="286"/>
      <c r="E2170" s="479"/>
      <c r="F2170" s="282"/>
      <c r="G2170" s="283"/>
      <c r="H2170" s="421"/>
      <c r="I2170" s="421"/>
      <c r="J2170" s="283"/>
      <c r="K2170" s="421"/>
      <c r="L2170" s="282"/>
      <c r="N2170" s="282"/>
      <c r="S2170" s="282"/>
      <c r="T2170" s="283"/>
      <c r="U2170" s="283"/>
      <c r="V2170" s="283"/>
      <c r="W2170" s="283"/>
      <c r="X2170" s="283"/>
      <c r="Y2170" s="282"/>
      <c r="Z2170" s="282"/>
      <c r="AA2170" s="283"/>
      <c r="AB2170" s="282"/>
      <c r="AC2170" s="282"/>
      <c r="AD2170" s="282"/>
      <c r="AE2170" s="282"/>
      <c r="AF2170" s="283"/>
      <c r="AG2170" s="402"/>
      <c r="AH2170" s="283"/>
      <c r="AI2170" s="283"/>
      <c r="AJ2170" s="283"/>
      <c r="AK2170" s="283"/>
      <c r="AL2170" s="283"/>
      <c r="AM2170" s="282"/>
      <c r="AN2170" s="282"/>
      <c r="AO2170" s="282"/>
      <c r="AP2170" s="282"/>
      <c r="AQ2170" s="282"/>
      <c r="AR2170" s="282"/>
      <c r="AT2170" s="283"/>
      <c r="AU2170" s="283"/>
      <c r="AV2170" s="283"/>
      <c r="AW2170" s="283"/>
      <c r="AY2170" s="283"/>
      <c r="AZ2170" s="282"/>
      <c r="BA2170" s="283"/>
      <c r="BB2170" s="282"/>
      <c r="BC2170" s="282"/>
      <c r="BD2170" s="282"/>
      <c r="BE2170" s="283"/>
      <c r="BG2170" s="282"/>
      <c r="BH2170" s="282"/>
      <c r="BI2170" s="282"/>
      <c r="BL2170" s="421"/>
      <c r="BM2170" s="424"/>
      <c r="BN2170" s="424"/>
      <c r="BO2170" s="424"/>
      <c r="BP2170" s="424"/>
      <c r="BQ2170" s="421"/>
      <c r="BR2170" s="421"/>
      <c r="BV2170" s="282"/>
      <c r="BW2170" s="283"/>
      <c r="BY2170" s="283"/>
      <c r="BZ2170" s="283"/>
      <c r="CA2170" s="283"/>
      <c r="CB2170" s="282"/>
      <c r="CC2170" s="282"/>
      <c r="CD2170" s="282"/>
      <c r="CE2170" s="282"/>
      <c r="CG2170" s="427"/>
      <c r="CH2170" s="402"/>
      <c r="CI2170" s="424"/>
      <c r="CJ2170" s="282"/>
      <c r="CK2170" s="282"/>
      <c r="CL2170" s="283"/>
      <c r="CM2170" s="283"/>
      <c r="CP2170" s="282"/>
      <c r="DC2170" s="282"/>
      <c r="DD2170" s="282"/>
      <c r="DE2170" s="282"/>
      <c r="DF2170" s="282"/>
      <c r="DG2170" s="282"/>
      <c r="DH2170" s="282"/>
      <c r="DI2170" s="282"/>
      <c r="DJ2170" s="282"/>
      <c r="EF2170" s="495" t="str">
        <f>""&amp;(MID(数据表!AZ2170,1,MIN(FIND({"(";"（"},数据表!AZ2170&amp;"(（",1)-1)))&amp;""</f>
        <v/>
      </c>
      <c r="EG2170" s="495" t="str">
        <f>""&amp;(MID(数据表!AZ2170,1,MIN(FIND({0;1;2;3;4;5;6;7;8;9},数据表!AZ2170&amp;"1234567890",1)-1)))&amp;""</f>
        <v/>
      </c>
    </row>
    <row r="2171" spans="2:137" s="310" customFormat="1" ht="12" customHeight="1">
      <c r="B2171" s="286"/>
      <c r="C2171" s="286"/>
      <c r="D2171" s="286"/>
      <c r="E2171" s="479"/>
      <c r="F2171" s="282"/>
      <c r="G2171" s="283"/>
      <c r="H2171" s="421"/>
      <c r="I2171" s="421"/>
      <c r="J2171" s="283"/>
      <c r="K2171" s="421"/>
      <c r="L2171" s="282"/>
      <c r="N2171" s="282"/>
      <c r="S2171" s="282"/>
      <c r="T2171" s="283"/>
      <c r="U2171" s="283"/>
      <c r="V2171" s="283"/>
      <c r="W2171" s="283"/>
      <c r="X2171" s="283"/>
      <c r="Y2171" s="282"/>
      <c r="Z2171" s="282"/>
      <c r="AA2171" s="283"/>
      <c r="AB2171" s="282"/>
      <c r="AC2171" s="282"/>
      <c r="AD2171" s="282"/>
      <c r="AE2171" s="282"/>
      <c r="AF2171" s="283"/>
      <c r="AG2171" s="402"/>
      <c r="AH2171" s="283"/>
      <c r="AI2171" s="283"/>
      <c r="AJ2171" s="283"/>
      <c r="AK2171" s="283"/>
      <c r="AL2171" s="283"/>
      <c r="AM2171" s="282"/>
      <c r="AN2171" s="282"/>
      <c r="AO2171" s="282"/>
      <c r="AP2171" s="282"/>
      <c r="AQ2171" s="282"/>
      <c r="AR2171" s="282"/>
      <c r="AT2171" s="283"/>
      <c r="AU2171" s="283"/>
      <c r="AV2171" s="283"/>
      <c r="AW2171" s="283"/>
      <c r="AY2171" s="283"/>
      <c r="AZ2171" s="282"/>
      <c r="BA2171" s="283"/>
      <c r="BB2171" s="282"/>
      <c r="BC2171" s="282"/>
      <c r="BD2171" s="282"/>
      <c r="BE2171" s="283"/>
      <c r="BG2171" s="282"/>
      <c r="BH2171" s="282"/>
      <c r="BI2171" s="282"/>
      <c r="BL2171" s="421"/>
      <c r="BM2171" s="424"/>
      <c r="BN2171" s="424"/>
      <c r="BO2171" s="424"/>
      <c r="BP2171" s="424"/>
      <c r="BQ2171" s="421"/>
      <c r="BR2171" s="421"/>
      <c r="BV2171" s="282"/>
      <c r="BW2171" s="283"/>
      <c r="BY2171" s="283"/>
      <c r="BZ2171" s="283"/>
      <c r="CA2171" s="283"/>
      <c r="CB2171" s="282"/>
      <c r="CC2171" s="282"/>
      <c r="CD2171" s="282"/>
      <c r="CE2171" s="282"/>
      <c r="CG2171" s="427"/>
      <c r="CH2171" s="402"/>
      <c r="CI2171" s="424"/>
      <c r="CJ2171" s="282"/>
      <c r="CK2171" s="282"/>
      <c r="CL2171" s="283"/>
      <c r="CM2171" s="283"/>
      <c r="CP2171" s="282"/>
      <c r="DC2171" s="282"/>
      <c r="DD2171" s="282"/>
      <c r="DE2171" s="282"/>
      <c r="DF2171" s="282"/>
      <c r="DG2171" s="282"/>
      <c r="DH2171" s="282"/>
      <c r="DI2171" s="282"/>
      <c r="DJ2171" s="282"/>
      <c r="EF2171" s="495" t="str">
        <f>""&amp;(MID(数据表!AZ2171,1,MIN(FIND({"(";"（"},数据表!AZ2171&amp;"(（",1)-1)))&amp;""</f>
        <v/>
      </c>
      <c r="EG2171" s="495" t="str">
        <f>""&amp;(MID(数据表!AZ2171,1,MIN(FIND({0;1;2;3;4;5;6;7;8;9},数据表!AZ2171&amp;"1234567890",1)-1)))&amp;""</f>
        <v/>
      </c>
    </row>
    <row r="2172" spans="2:137" s="310" customFormat="1" ht="12" customHeight="1">
      <c r="B2172" s="286"/>
      <c r="C2172" s="286"/>
      <c r="D2172" s="286"/>
      <c r="E2172" s="479"/>
      <c r="F2172" s="282"/>
      <c r="G2172" s="283"/>
      <c r="H2172" s="421"/>
      <c r="I2172" s="421"/>
      <c r="J2172" s="283"/>
      <c r="K2172" s="421"/>
      <c r="L2172" s="282"/>
      <c r="N2172" s="282"/>
      <c r="S2172" s="282"/>
      <c r="T2172" s="283"/>
      <c r="U2172" s="283"/>
      <c r="V2172" s="283"/>
      <c r="W2172" s="283"/>
      <c r="X2172" s="283"/>
      <c r="Y2172" s="282"/>
      <c r="Z2172" s="282"/>
      <c r="AA2172" s="283"/>
      <c r="AB2172" s="282"/>
      <c r="AC2172" s="282"/>
      <c r="AD2172" s="282"/>
      <c r="AE2172" s="282"/>
      <c r="AF2172" s="283"/>
      <c r="AG2172" s="402"/>
      <c r="AH2172" s="283"/>
      <c r="AI2172" s="283"/>
      <c r="AJ2172" s="283"/>
      <c r="AK2172" s="283"/>
      <c r="AL2172" s="283"/>
      <c r="AM2172" s="282"/>
      <c r="AN2172" s="282"/>
      <c r="AO2172" s="282"/>
      <c r="AP2172" s="282"/>
      <c r="AQ2172" s="282"/>
      <c r="AR2172" s="282"/>
      <c r="AT2172" s="283"/>
      <c r="AU2172" s="283"/>
      <c r="AV2172" s="283"/>
      <c r="AW2172" s="283"/>
      <c r="AY2172" s="283"/>
      <c r="AZ2172" s="282"/>
      <c r="BA2172" s="283"/>
      <c r="BB2172" s="282"/>
      <c r="BC2172" s="282"/>
      <c r="BD2172" s="282"/>
      <c r="BE2172" s="283"/>
      <c r="BG2172" s="282"/>
      <c r="BH2172" s="282"/>
      <c r="BI2172" s="282"/>
      <c r="BL2172" s="421"/>
      <c r="BM2172" s="424"/>
      <c r="BN2172" s="424"/>
      <c r="BO2172" s="424"/>
      <c r="BP2172" s="424"/>
      <c r="BQ2172" s="421"/>
      <c r="BR2172" s="421"/>
      <c r="BV2172" s="282"/>
      <c r="BW2172" s="283"/>
      <c r="BY2172" s="283"/>
      <c r="BZ2172" s="283"/>
      <c r="CA2172" s="283"/>
      <c r="CB2172" s="282"/>
      <c r="CC2172" s="282"/>
      <c r="CD2172" s="282"/>
      <c r="CE2172" s="282"/>
      <c r="CG2172" s="427"/>
      <c r="CH2172" s="402"/>
      <c r="CI2172" s="424"/>
      <c r="CJ2172" s="282"/>
      <c r="CK2172" s="282"/>
      <c r="CL2172" s="283"/>
      <c r="CM2172" s="283"/>
      <c r="CP2172" s="282"/>
      <c r="DC2172" s="282"/>
      <c r="DD2172" s="282"/>
      <c r="DE2172" s="282"/>
      <c r="DF2172" s="282"/>
      <c r="DG2172" s="282"/>
      <c r="DH2172" s="282"/>
      <c r="DI2172" s="282"/>
      <c r="DJ2172" s="282"/>
      <c r="EF2172" s="495" t="str">
        <f>""&amp;(MID(数据表!AZ2172,1,MIN(FIND({"(";"（"},数据表!AZ2172&amp;"(（",1)-1)))&amp;""</f>
        <v/>
      </c>
      <c r="EG2172" s="495" t="str">
        <f>""&amp;(MID(数据表!AZ2172,1,MIN(FIND({0;1;2;3;4;5;6;7;8;9},数据表!AZ2172&amp;"1234567890",1)-1)))&amp;""</f>
        <v/>
      </c>
    </row>
    <row r="2173" spans="2:137" s="310" customFormat="1" ht="12" customHeight="1">
      <c r="B2173" s="286"/>
      <c r="C2173" s="286"/>
      <c r="D2173" s="286"/>
      <c r="E2173" s="479"/>
      <c r="F2173" s="282"/>
      <c r="G2173" s="283"/>
      <c r="H2173" s="421"/>
      <c r="I2173" s="421"/>
      <c r="J2173" s="283"/>
      <c r="K2173" s="421"/>
      <c r="L2173" s="282"/>
      <c r="N2173" s="282"/>
      <c r="S2173" s="282"/>
      <c r="T2173" s="283"/>
      <c r="U2173" s="283"/>
      <c r="V2173" s="283"/>
      <c r="W2173" s="283"/>
      <c r="X2173" s="283"/>
      <c r="Y2173" s="282"/>
      <c r="Z2173" s="282"/>
      <c r="AA2173" s="283"/>
      <c r="AB2173" s="282"/>
      <c r="AC2173" s="282"/>
      <c r="AD2173" s="282"/>
      <c r="AE2173" s="282"/>
      <c r="AF2173" s="283"/>
      <c r="AG2173" s="402"/>
      <c r="AH2173" s="283"/>
      <c r="AI2173" s="283"/>
      <c r="AJ2173" s="283"/>
      <c r="AK2173" s="283"/>
      <c r="AL2173" s="283"/>
      <c r="AM2173" s="282"/>
      <c r="AN2173" s="282"/>
      <c r="AO2173" s="282"/>
      <c r="AP2173" s="282"/>
      <c r="AQ2173" s="282"/>
      <c r="AR2173" s="282"/>
      <c r="AT2173" s="283"/>
      <c r="AU2173" s="283"/>
      <c r="AV2173" s="283"/>
      <c r="AW2173" s="283"/>
      <c r="AY2173" s="283"/>
      <c r="AZ2173" s="282"/>
      <c r="BA2173" s="283"/>
      <c r="BB2173" s="282"/>
      <c r="BC2173" s="282"/>
      <c r="BD2173" s="282"/>
      <c r="BE2173" s="283"/>
      <c r="BG2173" s="282"/>
      <c r="BH2173" s="282"/>
      <c r="BI2173" s="282"/>
      <c r="BL2173" s="421"/>
      <c r="BM2173" s="424"/>
      <c r="BN2173" s="424"/>
      <c r="BO2173" s="424"/>
      <c r="BP2173" s="424"/>
      <c r="BQ2173" s="421"/>
      <c r="BR2173" s="421"/>
      <c r="BV2173" s="282"/>
      <c r="BW2173" s="283"/>
      <c r="BY2173" s="283"/>
      <c r="BZ2173" s="283"/>
      <c r="CA2173" s="283"/>
      <c r="CB2173" s="282"/>
      <c r="CC2173" s="282"/>
      <c r="CD2173" s="282"/>
      <c r="CE2173" s="282"/>
      <c r="CG2173" s="427"/>
      <c r="CH2173" s="402"/>
      <c r="CI2173" s="424"/>
      <c r="CJ2173" s="282"/>
      <c r="CK2173" s="282"/>
      <c r="CL2173" s="283"/>
      <c r="CM2173" s="283"/>
      <c r="CP2173" s="282"/>
      <c r="DC2173" s="282"/>
      <c r="DD2173" s="282"/>
      <c r="DE2173" s="282"/>
      <c r="DF2173" s="282"/>
      <c r="DG2173" s="282"/>
      <c r="DH2173" s="282"/>
      <c r="DI2173" s="282"/>
      <c r="DJ2173" s="282"/>
      <c r="EF2173" s="495" t="str">
        <f>""&amp;(MID(数据表!AZ2173,1,MIN(FIND({"(";"（"},数据表!AZ2173&amp;"(（",1)-1)))&amp;""</f>
        <v/>
      </c>
      <c r="EG2173" s="495" t="str">
        <f>""&amp;(MID(数据表!AZ2173,1,MIN(FIND({0;1;2;3;4;5;6;7;8;9},数据表!AZ2173&amp;"1234567890",1)-1)))&amp;""</f>
        <v/>
      </c>
    </row>
    <row r="2174" spans="2:137" s="310" customFormat="1" ht="12" customHeight="1">
      <c r="B2174" s="286"/>
      <c r="C2174" s="286"/>
      <c r="D2174" s="286"/>
      <c r="E2174" s="479"/>
      <c r="F2174" s="282"/>
      <c r="G2174" s="283"/>
      <c r="H2174" s="421"/>
      <c r="I2174" s="421"/>
      <c r="J2174" s="283"/>
      <c r="K2174" s="421"/>
      <c r="L2174" s="282"/>
      <c r="N2174" s="282"/>
      <c r="S2174" s="282"/>
      <c r="T2174" s="283"/>
      <c r="U2174" s="283"/>
      <c r="V2174" s="283"/>
      <c r="W2174" s="283"/>
      <c r="X2174" s="283"/>
      <c r="Y2174" s="282"/>
      <c r="Z2174" s="282"/>
      <c r="AA2174" s="283"/>
      <c r="AB2174" s="282"/>
      <c r="AC2174" s="282"/>
      <c r="AD2174" s="282"/>
      <c r="AE2174" s="282"/>
      <c r="AF2174" s="283"/>
      <c r="AG2174" s="402"/>
      <c r="AH2174" s="283"/>
      <c r="AI2174" s="283"/>
      <c r="AJ2174" s="283"/>
      <c r="AK2174" s="283"/>
      <c r="AL2174" s="283"/>
      <c r="AM2174" s="282"/>
      <c r="AN2174" s="282"/>
      <c r="AO2174" s="282"/>
      <c r="AP2174" s="282"/>
      <c r="AQ2174" s="282"/>
      <c r="AR2174" s="282"/>
      <c r="AT2174" s="283"/>
      <c r="AU2174" s="283"/>
      <c r="AV2174" s="283"/>
      <c r="AW2174" s="283"/>
      <c r="AY2174" s="283"/>
      <c r="AZ2174" s="282"/>
      <c r="BA2174" s="283"/>
      <c r="BB2174" s="282"/>
      <c r="BC2174" s="282"/>
      <c r="BD2174" s="282"/>
      <c r="BE2174" s="283"/>
      <c r="BG2174" s="282"/>
      <c r="BH2174" s="282"/>
      <c r="BI2174" s="282"/>
      <c r="BL2174" s="421"/>
      <c r="BM2174" s="424"/>
      <c r="BN2174" s="424"/>
      <c r="BO2174" s="424"/>
      <c r="BP2174" s="424"/>
      <c r="BQ2174" s="421"/>
      <c r="BR2174" s="421"/>
      <c r="BV2174" s="282"/>
      <c r="BW2174" s="283"/>
      <c r="BY2174" s="283"/>
      <c r="BZ2174" s="283"/>
      <c r="CA2174" s="283"/>
      <c r="CB2174" s="282"/>
      <c r="CC2174" s="282"/>
      <c r="CD2174" s="282"/>
      <c r="CE2174" s="282"/>
      <c r="CG2174" s="427"/>
      <c r="CH2174" s="402"/>
      <c r="CI2174" s="424"/>
      <c r="CJ2174" s="282"/>
      <c r="CK2174" s="282"/>
      <c r="CL2174" s="283"/>
      <c r="CM2174" s="283"/>
      <c r="CP2174" s="282"/>
      <c r="DC2174" s="282"/>
      <c r="DD2174" s="282"/>
      <c r="DE2174" s="282"/>
      <c r="DF2174" s="282"/>
      <c r="DG2174" s="282"/>
      <c r="DH2174" s="282"/>
      <c r="DI2174" s="282"/>
      <c r="DJ2174" s="282"/>
      <c r="EF2174" s="495" t="str">
        <f>""&amp;(MID(数据表!AZ2174,1,MIN(FIND({"(";"（"},数据表!AZ2174&amp;"(（",1)-1)))&amp;""</f>
        <v/>
      </c>
      <c r="EG2174" s="495" t="str">
        <f>""&amp;(MID(数据表!AZ2174,1,MIN(FIND({0;1;2;3;4;5;6;7;8;9},数据表!AZ2174&amp;"1234567890",1)-1)))&amp;""</f>
        <v/>
      </c>
    </row>
    <row r="2175" spans="2:137" s="310" customFormat="1" ht="12" customHeight="1">
      <c r="B2175" s="286"/>
      <c r="C2175" s="286"/>
      <c r="D2175" s="286"/>
      <c r="E2175" s="479"/>
      <c r="F2175" s="282"/>
      <c r="G2175" s="283"/>
      <c r="H2175" s="421"/>
      <c r="I2175" s="421"/>
      <c r="J2175" s="283"/>
      <c r="K2175" s="421"/>
      <c r="L2175" s="282"/>
      <c r="N2175" s="282"/>
      <c r="S2175" s="282"/>
      <c r="T2175" s="283"/>
      <c r="U2175" s="283"/>
      <c r="V2175" s="283"/>
      <c r="W2175" s="283"/>
      <c r="X2175" s="283"/>
      <c r="Y2175" s="282"/>
      <c r="Z2175" s="282"/>
      <c r="AA2175" s="283"/>
      <c r="AB2175" s="282"/>
      <c r="AC2175" s="282"/>
      <c r="AD2175" s="282"/>
      <c r="AE2175" s="282"/>
      <c r="AF2175" s="283"/>
      <c r="AG2175" s="402"/>
      <c r="AH2175" s="283"/>
      <c r="AI2175" s="283"/>
      <c r="AJ2175" s="283"/>
      <c r="AK2175" s="283"/>
      <c r="AL2175" s="283"/>
      <c r="AM2175" s="282"/>
      <c r="AN2175" s="282"/>
      <c r="AO2175" s="282"/>
      <c r="AP2175" s="282"/>
      <c r="AQ2175" s="282"/>
      <c r="AR2175" s="282"/>
      <c r="AT2175" s="283"/>
      <c r="AU2175" s="283"/>
      <c r="AV2175" s="283"/>
      <c r="AW2175" s="283"/>
      <c r="AY2175" s="283"/>
      <c r="AZ2175" s="282"/>
      <c r="BA2175" s="283"/>
      <c r="BB2175" s="282"/>
      <c r="BC2175" s="282"/>
      <c r="BD2175" s="282"/>
      <c r="BE2175" s="283"/>
      <c r="BG2175" s="282"/>
      <c r="BH2175" s="282"/>
      <c r="BI2175" s="282"/>
      <c r="BL2175" s="421"/>
      <c r="BM2175" s="424"/>
      <c r="BN2175" s="424"/>
      <c r="BO2175" s="424"/>
      <c r="BP2175" s="424"/>
      <c r="BQ2175" s="421"/>
      <c r="BR2175" s="421"/>
      <c r="BV2175" s="282"/>
      <c r="BW2175" s="283"/>
      <c r="BY2175" s="283"/>
      <c r="BZ2175" s="283"/>
      <c r="CA2175" s="283"/>
      <c r="CB2175" s="282"/>
      <c r="CC2175" s="282"/>
      <c r="CD2175" s="282"/>
      <c r="CE2175" s="282"/>
      <c r="CG2175" s="427"/>
      <c r="CH2175" s="402"/>
      <c r="CI2175" s="424"/>
      <c r="CJ2175" s="282"/>
      <c r="CK2175" s="282"/>
      <c r="CL2175" s="283"/>
      <c r="CM2175" s="283"/>
      <c r="CP2175" s="282"/>
      <c r="DC2175" s="282"/>
      <c r="DD2175" s="282"/>
      <c r="DE2175" s="282"/>
      <c r="DF2175" s="282"/>
      <c r="DG2175" s="282"/>
      <c r="DH2175" s="282"/>
      <c r="DI2175" s="282"/>
      <c r="DJ2175" s="282"/>
      <c r="EF2175" s="495" t="str">
        <f>""&amp;(MID(数据表!AZ2175,1,MIN(FIND({"(";"（"},数据表!AZ2175&amp;"(（",1)-1)))&amp;""</f>
        <v/>
      </c>
      <c r="EG2175" s="495" t="str">
        <f>""&amp;(MID(数据表!AZ2175,1,MIN(FIND({0;1;2;3;4;5;6;7;8;9},数据表!AZ2175&amp;"1234567890",1)-1)))&amp;""</f>
        <v/>
      </c>
    </row>
    <row r="2176" spans="2:137" s="310" customFormat="1" ht="12" customHeight="1">
      <c r="B2176" s="286"/>
      <c r="C2176" s="286"/>
      <c r="D2176" s="286"/>
      <c r="E2176" s="479"/>
      <c r="F2176" s="282"/>
      <c r="G2176" s="283"/>
      <c r="H2176" s="421"/>
      <c r="I2176" s="421"/>
      <c r="J2176" s="283"/>
      <c r="K2176" s="421"/>
      <c r="L2176" s="282"/>
      <c r="N2176" s="282"/>
      <c r="S2176" s="282"/>
      <c r="T2176" s="283"/>
      <c r="U2176" s="283"/>
      <c r="V2176" s="283"/>
      <c r="W2176" s="283"/>
      <c r="X2176" s="283"/>
      <c r="Y2176" s="282"/>
      <c r="Z2176" s="282"/>
      <c r="AA2176" s="283"/>
      <c r="AB2176" s="282"/>
      <c r="AC2176" s="282"/>
      <c r="AD2176" s="282"/>
      <c r="AE2176" s="282"/>
      <c r="AF2176" s="283"/>
      <c r="AG2176" s="402"/>
      <c r="AH2176" s="283"/>
      <c r="AI2176" s="283"/>
      <c r="AJ2176" s="283"/>
      <c r="AK2176" s="283"/>
      <c r="AL2176" s="283"/>
      <c r="AM2176" s="282"/>
      <c r="AN2176" s="282"/>
      <c r="AO2176" s="282"/>
      <c r="AP2176" s="282"/>
      <c r="AQ2176" s="282"/>
      <c r="AR2176" s="282"/>
      <c r="AT2176" s="283"/>
      <c r="AU2176" s="283"/>
      <c r="AV2176" s="283"/>
      <c r="AW2176" s="283"/>
      <c r="AY2176" s="283"/>
      <c r="AZ2176" s="282"/>
      <c r="BA2176" s="283"/>
      <c r="BB2176" s="282"/>
      <c r="BC2176" s="282"/>
      <c r="BD2176" s="282"/>
      <c r="BE2176" s="283"/>
      <c r="BG2176" s="282"/>
      <c r="BH2176" s="282"/>
      <c r="BI2176" s="282"/>
      <c r="BL2176" s="421"/>
      <c r="BM2176" s="424"/>
      <c r="BN2176" s="424"/>
      <c r="BO2176" s="424"/>
      <c r="BP2176" s="424"/>
      <c r="BQ2176" s="421"/>
      <c r="BR2176" s="421"/>
      <c r="BV2176" s="282"/>
      <c r="BW2176" s="283"/>
      <c r="BY2176" s="283"/>
      <c r="BZ2176" s="283"/>
      <c r="CA2176" s="283"/>
      <c r="CB2176" s="282"/>
      <c r="CC2176" s="282"/>
      <c r="CD2176" s="282"/>
      <c r="CE2176" s="282"/>
      <c r="CG2176" s="427"/>
      <c r="CH2176" s="402"/>
      <c r="CI2176" s="424"/>
      <c r="CJ2176" s="282"/>
      <c r="CK2176" s="282"/>
      <c r="CL2176" s="283"/>
      <c r="CM2176" s="283"/>
      <c r="CP2176" s="282"/>
      <c r="DC2176" s="282"/>
      <c r="DD2176" s="282"/>
      <c r="DE2176" s="282"/>
      <c r="DF2176" s="282"/>
      <c r="DG2176" s="282"/>
      <c r="DH2176" s="282"/>
      <c r="DI2176" s="282"/>
      <c r="DJ2176" s="282"/>
      <c r="EF2176" s="495" t="str">
        <f>""&amp;(MID(数据表!AZ2176,1,MIN(FIND({"(";"（"},数据表!AZ2176&amp;"(（",1)-1)))&amp;""</f>
        <v/>
      </c>
      <c r="EG2176" s="495" t="str">
        <f>""&amp;(MID(数据表!AZ2176,1,MIN(FIND({0;1;2;3;4;5;6;7;8;9},数据表!AZ2176&amp;"1234567890",1)-1)))&amp;""</f>
        <v/>
      </c>
    </row>
    <row r="2177" spans="2:137" s="310" customFormat="1" ht="12" customHeight="1">
      <c r="B2177" s="286"/>
      <c r="C2177" s="286"/>
      <c r="D2177" s="286"/>
      <c r="E2177" s="479"/>
      <c r="F2177" s="282"/>
      <c r="G2177" s="283"/>
      <c r="H2177" s="421"/>
      <c r="I2177" s="421"/>
      <c r="J2177" s="283"/>
      <c r="K2177" s="421"/>
      <c r="L2177" s="282"/>
      <c r="N2177" s="282"/>
      <c r="S2177" s="282"/>
      <c r="T2177" s="283"/>
      <c r="U2177" s="283"/>
      <c r="V2177" s="283"/>
      <c r="W2177" s="283"/>
      <c r="X2177" s="283"/>
      <c r="Y2177" s="282"/>
      <c r="Z2177" s="282"/>
      <c r="AA2177" s="283"/>
      <c r="AB2177" s="282"/>
      <c r="AC2177" s="282"/>
      <c r="AD2177" s="282"/>
      <c r="AE2177" s="282"/>
      <c r="AF2177" s="283"/>
      <c r="AG2177" s="402"/>
      <c r="AH2177" s="283"/>
      <c r="AI2177" s="283"/>
      <c r="AJ2177" s="283"/>
      <c r="AK2177" s="283"/>
      <c r="AL2177" s="283"/>
      <c r="AM2177" s="282"/>
      <c r="AN2177" s="282"/>
      <c r="AO2177" s="282"/>
      <c r="AP2177" s="282"/>
      <c r="AQ2177" s="282"/>
      <c r="AR2177" s="282"/>
      <c r="AT2177" s="283"/>
      <c r="AU2177" s="283"/>
      <c r="AV2177" s="283"/>
      <c r="AW2177" s="283"/>
      <c r="AY2177" s="283"/>
      <c r="AZ2177" s="282"/>
      <c r="BA2177" s="283"/>
      <c r="BB2177" s="282"/>
      <c r="BC2177" s="282"/>
      <c r="BD2177" s="282"/>
      <c r="BE2177" s="283"/>
      <c r="BG2177" s="282"/>
      <c r="BH2177" s="282"/>
      <c r="BI2177" s="282"/>
      <c r="BL2177" s="421"/>
      <c r="BM2177" s="424"/>
      <c r="BN2177" s="424"/>
      <c r="BO2177" s="424"/>
      <c r="BP2177" s="424"/>
      <c r="BQ2177" s="421"/>
      <c r="BR2177" s="421"/>
      <c r="BV2177" s="282"/>
      <c r="BW2177" s="283"/>
      <c r="BY2177" s="283"/>
      <c r="BZ2177" s="283"/>
      <c r="CA2177" s="283"/>
      <c r="CB2177" s="282"/>
      <c r="CC2177" s="282"/>
      <c r="CD2177" s="282"/>
      <c r="CE2177" s="282"/>
      <c r="CG2177" s="427"/>
      <c r="CH2177" s="402"/>
      <c r="CI2177" s="424"/>
      <c r="CJ2177" s="282"/>
      <c r="CK2177" s="282"/>
      <c r="CL2177" s="283"/>
      <c r="CM2177" s="283"/>
      <c r="CP2177" s="282"/>
      <c r="DC2177" s="282"/>
      <c r="DD2177" s="282"/>
      <c r="DE2177" s="282"/>
      <c r="DF2177" s="282"/>
      <c r="DG2177" s="282"/>
      <c r="DH2177" s="282"/>
      <c r="DI2177" s="282"/>
      <c r="DJ2177" s="282"/>
      <c r="EF2177" s="495" t="str">
        <f>""&amp;(MID(数据表!AZ2177,1,MIN(FIND({"(";"（"},数据表!AZ2177&amp;"(（",1)-1)))&amp;""</f>
        <v/>
      </c>
      <c r="EG2177" s="495" t="str">
        <f>""&amp;(MID(数据表!AZ2177,1,MIN(FIND({0;1;2;3;4;5;6;7;8;9},数据表!AZ2177&amp;"1234567890",1)-1)))&amp;""</f>
        <v/>
      </c>
    </row>
    <row r="2178" spans="2:137" s="310" customFormat="1" ht="12" customHeight="1">
      <c r="B2178" s="286"/>
      <c r="C2178" s="286"/>
      <c r="D2178" s="286"/>
      <c r="E2178" s="479"/>
      <c r="F2178" s="282"/>
      <c r="G2178" s="283"/>
      <c r="H2178" s="421"/>
      <c r="I2178" s="421"/>
      <c r="J2178" s="283"/>
      <c r="K2178" s="421"/>
      <c r="L2178" s="282"/>
      <c r="N2178" s="282"/>
      <c r="S2178" s="282"/>
      <c r="T2178" s="283"/>
      <c r="U2178" s="283"/>
      <c r="V2178" s="283"/>
      <c r="W2178" s="283"/>
      <c r="X2178" s="283"/>
      <c r="Y2178" s="282"/>
      <c r="Z2178" s="282"/>
      <c r="AA2178" s="283"/>
      <c r="AB2178" s="282"/>
      <c r="AC2178" s="282"/>
      <c r="AD2178" s="282"/>
      <c r="AE2178" s="282"/>
      <c r="AF2178" s="283"/>
      <c r="AG2178" s="402"/>
      <c r="AH2178" s="283"/>
      <c r="AI2178" s="283"/>
      <c r="AJ2178" s="283"/>
      <c r="AK2178" s="283"/>
      <c r="AL2178" s="283"/>
      <c r="AM2178" s="282"/>
      <c r="AN2178" s="282"/>
      <c r="AO2178" s="282"/>
      <c r="AP2178" s="282"/>
      <c r="AQ2178" s="282"/>
      <c r="AR2178" s="282"/>
      <c r="AT2178" s="283"/>
      <c r="AU2178" s="283"/>
      <c r="AV2178" s="283"/>
      <c r="AW2178" s="283"/>
      <c r="AY2178" s="283"/>
      <c r="AZ2178" s="282"/>
      <c r="BA2178" s="283"/>
      <c r="BB2178" s="282"/>
      <c r="BC2178" s="282"/>
      <c r="BD2178" s="282"/>
      <c r="BE2178" s="283"/>
      <c r="BG2178" s="282"/>
      <c r="BH2178" s="282"/>
      <c r="BI2178" s="282"/>
      <c r="BL2178" s="421"/>
      <c r="BM2178" s="424"/>
      <c r="BN2178" s="424"/>
      <c r="BO2178" s="424"/>
      <c r="BP2178" s="424"/>
      <c r="BQ2178" s="421"/>
      <c r="BR2178" s="421"/>
      <c r="BV2178" s="282"/>
      <c r="BW2178" s="283"/>
      <c r="BY2178" s="283"/>
      <c r="BZ2178" s="283"/>
      <c r="CA2178" s="283"/>
      <c r="CB2178" s="282"/>
      <c r="CC2178" s="282"/>
      <c r="CD2178" s="282"/>
      <c r="CE2178" s="282"/>
      <c r="CG2178" s="427"/>
      <c r="CH2178" s="402"/>
      <c r="CI2178" s="424"/>
      <c r="CJ2178" s="282"/>
      <c r="CK2178" s="282"/>
      <c r="CL2178" s="283"/>
      <c r="CM2178" s="283"/>
      <c r="CP2178" s="282"/>
      <c r="DC2178" s="282"/>
      <c r="DD2178" s="282"/>
      <c r="DE2178" s="282"/>
      <c r="DF2178" s="282"/>
      <c r="DG2178" s="282"/>
      <c r="DH2178" s="282"/>
      <c r="DI2178" s="282"/>
      <c r="DJ2178" s="282"/>
      <c r="EF2178" s="495" t="str">
        <f>""&amp;(MID(数据表!AZ2178,1,MIN(FIND({"(";"（"},数据表!AZ2178&amp;"(（",1)-1)))&amp;""</f>
        <v/>
      </c>
      <c r="EG2178" s="495" t="str">
        <f>""&amp;(MID(数据表!AZ2178,1,MIN(FIND({0;1;2;3;4;5;6;7;8;9},数据表!AZ2178&amp;"1234567890",1)-1)))&amp;""</f>
        <v/>
      </c>
    </row>
    <row r="2179" spans="2:137" s="310" customFormat="1" ht="12" customHeight="1">
      <c r="B2179" s="286"/>
      <c r="C2179" s="286"/>
      <c r="D2179" s="286"/>
      <c r="E2179" s="479"/>
      <c r="F2179" s="282"/>
      <c r="G2179" s="283"/>
      <c r="H2179" s="421"/>
      <c r="I2179" s="421"/>
      <c r="J2179" s="283"/>
      <c r="K2179" s="421"/>
      <c r="L2179" s="282"/>
      <c r="N2179" s="282"/>
      <c r="S2179" s="282"/>
      <c r="T2179" s="283"/>
      <c r="U2179" s="283"/>
      <c r="V2179" s="283"/>
      <c r="W2179" s="283"/>
      <c r="X2179" s="283"/>
      <c r="Y2179" s="282"/>
      <c r="Z2179" s="282"/>
      <c r="AA2179" s="283"/>
      <c r="AB2179" s="282"/>
      <c r="AC2179" s="282"/>
      <c r="AD2179" s="282"/>
      <c r="AE2179" s="282"/>
      <c r="AF2179" s="283"/>
      <c r="AG2179" s="402"/>
      <c r="AH2179" s="283"/>
      <c r="AI2179" s="283"/>
      <c r="AJ2179" s="283"/>
      <c r="AK2179" s="283"/>
      <c r="AL2179" s="283"/>
      <c r="AM2179" s="282"/>
      <c r="AN2179" s="282"/>
      <c r="AO2179" s="282"/>
      <c r="AP2179" s="282"/>
      <c r="AQ2179" s="282"/>
      <c r="AR2179" s="282"/>
      <c r="AT2179" s="283"/>
      <c r="AU2179" s="283"/>
      <c r="AV2179" s="283"/>
      <c r="AW2179" s="283"/>
      <c r="AY2179" s="283"/>
      <c r="AZ2179" s="282"/>
      <c r="BA2179" s="283"/>
      <c r="BB2179" s="282"/>
      <c r="BC2179" s="282"/>
      <c r="BD2179" s="282"/>
      <c r="BE2179" s="283"/>
      <c r="BG2179" s="282"/>
      <c r="BH2179" s="282"/>
      <c r="BI2179" s="282"/>
      <c r="BL2179" s="421"/>
      <c r="BM2179" s="424"/>
      <c r="BN2179" s="424"/>
      <c r="BO2179" s="424"/>
      <c r="BP2179" s="424"/>
      <c r="BQ2179" s="421"/>
      <c r="BR2179" s="421"/>
      <c r="BV2179" s="282"/>
      <c r="BW2179" s="283"/>
      <c r="BY2179" s="283"/>
      <c r="BZ2179" s="283"/>
      <c r="CA2179" s="283"/>
      <c r="CB2179" s="282"/>
      <c r="CC2179" s="282"/>
      <c r="CD2179" s="282"/>
      <c r="CE2179" s="282"/>
      <c r="CG2179" s="427"/>
      <c r="CH2179" s="402"/>
      <c r="CI2179" s="424"/>
      <c r="CJ2179" s="282"/>
      <c r="CK2179" s="282"/>
      <c r="CL2179" s="283"/>
      <c r="CM2179" s="283"/>
      <c r="CP2179" s="282"/>
      <c r="DC2179" s="282"/>
      <c r="DD2179" s="282"/>
      <c r="DE2179" s="282"/>
      <c r="DF2179" s="282"/>
      <c r="DG2179" s="282"/>
      <c r="DH2179" s="282"/>
      <c r="DI2179" s="282"/>
      <c r="DJ2179" s="282"/>
      <c r="EF2179" s="495" t="str">
        <f>""&amp;(MID(数据表!AZ2179,1,MIN(FIND({"(";"（"},数据表!AZ2179&amp;"(（",1)-1)))&amp;""</f>
        <v/>
      </c>
      <c r="EG2179" s="495" t="str">
        <f>""&amp;(MID(数据表!AZ2179,1,MIN(FIND({0;1;2;3;4;5;6;7;8;9},数据表!AZ2179&amp;"1234567890",1)-1)))&amp;""</f>
        <v/>
      </c>
    </row>
    <row r="2180" spans="2:137" s="310" customFormat="1" ht="12" customHeight="1">
      <c r="B2180" s="286"/>
      <c r="C2180" s="286"/>
      <c r="D2180" s="286"/>
      <c r="E2180" s="479"/>
      <c r="F2180" s="282"/>
      <c r="G2180" s="283"/>
      <c r="H2180" s="421"/>
      <c r="I2180" s="421"/>
      <c r="J2180" s="283"/>
      <c r="K2180" s="421"/>
      <c r="L2180" s="282"/>
      <c r="N2180" s="282"/>
      <c r="S2180" s="282"/>
      <c r="T2180" s="283"/>
      <c r="U2180" s="283"/>
      <c r="V2180" s="283"/>
      <c r="W2180" s="283"/>
      <c r="X2180" s="283"/>
      <c r="Y2180" s="282"/>
      <c r="Z2180" s="282"/>
      <c r="AA2180" s="283"/>
      <c r="AB2180" s="282"/>
      <c r="AC2180" s="282"/>
      <c r="AD2180" s="282"/>
      <c r="AE2180" s="282"/>
      <c r="AF2180" s="283"/>
      <c r="AG2180" s="402"/>
      <c r="AH2180" s="283"/>
      <c r="AI2180" s="283"/>
      <c r="AJ2180" s="283"/>
      <c r="AK2180" s="283"/>
      <c r="AL2180" s="283"/>
      <c r="AM2180" s="282"/>
      <c r="AN2180" s="282"/>
      <c r="AO2180" s="282"/>
      <c r="AP2180" s="282"/>
      <c r="AQ2180" s="282"/>
      <c r="AR2180" s="282"/>
      <c r="AT2180" s="283"/>
      <c r="AU2180" s="283"/>
      <c r="AV2180" s="283"/>
      <c r="AW2180" s="283"/>
      <c r="AY2180" s="283"/>
      <c r="AZ2180" s="282"/>
      <c r="BA2180" s="283"/>
      <c r="BB2180" s="282"/>
      <c r="BC2180" s="282"/>
      <c r="BD2180" s="282"/>
      <c r="BE2180" s="283"/>
      <c r="BG2180" s="282"/>
      <c r="BH2180" s="282"/>
      <c r="BI2180" s="282"/>
      <c r="BL2180" s="421"/>
      <c r="BM2180" s="424"/>
      <c r="BN2180" s="424"/>
      <c r="BO2180" s="424"/>
      <c r="BP2180" s="424"/>
      <c r="BQ2180" s="421"/>
      <c r="BR2180" s="421"/>
      <c r="BV2180" s="282"/>
      <c r="BW2180" s="283"/>
      <c r="BY2180" s="283"/>
      <c r="BZ2180" s="283"/>
      <c r="CA2180" s="283"/>
      <c r="CB2180" s="282"/>
      <c r="CC2180" s="282"/>
      <c r="CD2180" s="282"/>
      <c r="CE2180" s="282"/>
      <c r="CG2180" s="427"/>
      <c r="CH2180" s="402"/>
      <c r="CI2180" s="424"/>
      <c r="CJ2180" s="282"/>
      <c r="CK2180" s="282"/>
      <c r="CL2180" s="283"/>
      <c r="CM2180" s="283"/>
      <c r="CP2180" s="282"/>
      <c r="DC2180" s="282"/>
      <c r="DD2180" s="282"/>
      <c r="DE2180" s="282"/>
      <c r="DF2180" s="282"/>
      <c r="DG2180" s="282"/>
      <c r="DH2180" s="282"/>
      <c r="DI2180" s="282"/>
      <c r="DJ2180" s="282"/>
      <c r="EF2180" s="495" t="str">
        <f>""&amp;(MID(数据表!AZ2180,1,MIN(FIND({"(";"（"},数据表!AZ2180&amp;"(（",1)-1)))&amp;""</f>
        <v/>
      </c>
      <c r="EG2180" s="495" t="str">
        <f>""&amp;(MID(数据表!AZ2180,1,MIN(FIND({0;1;2;3;4;5;6;7;8;9},数据表!AZ2180&amp;"1234567890",1)-1)))&amp;""</f>
        <v/>
      </c>
    </row>
    <row r="2181" spans="2:137" s="310" customFormat="1" ht="12" customHeight="1">
      <c r="B2181" s="286"/>
      <c r="C2181" s="286"/>
      <c r="D2181" s="286"/>
      <c r="E2181" s="479"/>
      <c r="F2181" s="282"/>
      <c r="G2181" s="283"/>
      <c r="H2181" s="421"/>
      <c r="I2181" s="421"/>
      <c r="J2181" s="283"/>
      <c r="K2181" s="421"/>
      <c r="L2181" s="282"/>
      <c r="N2181" s="282"/>
      <c r="S2181" s="282"/>
      <c r="T2181" s="283"/>
      <c r="U2181" s="283"/>
      <c r="V2181" s="283"/>
      <c r="W2181" s="283"/>
      <c r="X2181" s="283"/>
      <c r="Y2181" s="282"/>
      <c r="Z2181" s="282"/>
      <c r="AA2181" s="283"/>
      <c r="AB2181" s="282"/>
      <c r="AC2181" s="282"/>
      <c r="AD2181" s="282"/>
      <c r="AE2181" s="282"/>
      <c r="AF2181" s="283"/>
      <c r="AG2181" s="402"/>
      <c r="AH2181" s="283"/>
      <c r="AI2181" s="283"/>
      <c r="AJ2181" s="283"/>
      <c r="AK2181" s="283"/>
      <c r="AL2181" s="283"/>
      <c r="AM2181" s="282"/>
      <c r="AN2181" s="282"/>
      <c r="AO2181" s="282"/>
      <c r="AP2181" s="282"/>
      <c r="AQ2181" s="282"/>
      <c r="AR2181" s="282"/>
      <c r="AT2181" s="283"/>
      <c r="AU2181" s="283"/>
      <c r="AV2181" s="283"/>
      <c r="AW2181" s="283"/>
      <c r="AY2181" s="283"/>
      <c r="AZ2181" s="282"/>
      <c r="BA2181" s="283"/>
      <c r="BB2181" s="282"/>
      <c r="BC2181" s="282"/>
      <c r="BD2181" s="282"/>
      <c r="BE2181" s="283"/>
      <c r="BG2181" s="282"/>
      <c r="BH2181" s="282"/>
      <c r="BI2181" s="282"/>
      <c r="BL2181" s="421"/>
      <c r="BM2181" s="424"/>
      <c r="BN2181" s="424"/>
      <c r="BO2181" s="424"/>
      <c r="BP2181" s="424"/>
      <c r="BQ2181" s="421"/>
      <c r="BR2181" s="421"/>
      <c r="BV2181" s="282"/>
      <c r="BW2181" s="283"/>
      <c r="BY2181" s="283"/>
      <c r="BZ2181" s="283"/>
      <c r="CA2181" s="283"/>
      <c r="CB2181" s="282"/>
      <c r="CC2181" s="282"/>
      <c r="CD2181" s="282"/>
      <c r="CE2181" s="282"/>
      <c r="CG2181" s="427"/>
      <c r="CH2181" s="402"/>
      <c r="CI2181" s="424"/>
      <c r="CJ2181" s="282"/>
      <c r="CK2181" s="282"/>
      <c r="CL2181" s="283"/>
      <c r="CM2181" s="283"/>
      <c r="CP2181" s="282"/>
      <c r="DC2181" s="282"/>
      <c r="DD2181" s="282"/>
      <c r="DE2181" s="282"/>
      <c r="DF2181" s="282"/>
      <c r="DG2181" s="282"/>
      <c r="DH2181" s="282"/>
      <c r="DI2181" s="282"/>
      <c r="DJ2181" s="282"/>
      <c r="EF2181" s="495" t="str">
        <f>""&amp;(MID(数据表!AZ2181,1,MIN(FIND({"(";"（"},数据表!AZ2181&amp;"(（",1)-1)))&amp;""</f>
        <v/>
      </c>
      <c r="EG2181" s="495" t="str">
        <f>""&amp;(MID(数据表!AZ2181,1,MIN(FIND({0;1;2;3;4;5;6;7;8;9},数据表!AZ2181&amp;"1234567890",1)-1)))&amp;""</f>
        <v/>
      </c>
    </row>
    <row r="2182" spans="2:137" s="310" customFormat="1" ht="12" customHeight="1">
      <c r="B2182" s="286"/>
      <c r="C2182" s="286"/>
      <c r="D2182" s="286"/>
      <c r="E2182" s="479"/>
      <c r="F2182" s="282"/>
      <c r="G2182" s="283"/>
      <c r="H2182" s="421"/>
      <c r="I2182" s="421"/>
      <c r="J2182" s="283"/>
      <c r="K2182" s="421"/>
      <c r="L2182" s="282"/>
      <c r="N2182" s="282"/>
      <c r="S2182" s="282"/>
      <c r="T2182" s="283"/>
      <c r="U2182" s="283"/>
      <c r="V2182" s="283"/>
      <c r="W2182" s="283"/>
      <c r="X2182" s="283"/>
      <c r="Y2182" s="282"/>
      <c r="Z2182" s="282"/>
      <c r="AA2182" s="283"/>
      <c r="AB2182" s="282"/>
      <c r="AC2182" s="282"/>
      <c r="AD2182" s="282"/>
      <c r="AE2182" s="282"/>
      <c r="AF2182" s="283"/>
      <c r="AG2182" s="402"/>
      <c r="AH2182" s="283"/>
      <c r="AI2182" s="283"/>
      <c r="AJ2182" s="283"/>
      <c r="AK2182" s="283"/>
      <c r="AL2182" s="283"/>
      <c r="AM2182" s="282"/>
      <c r="AN2182" s="282"/>
      <c r="AO2182" s="282"/>
      <c r="AP2182" s="282"/>
      <c r="AQ2182" s="282"/>
      <c r="AR2182" s="282"/>
      <c r="AT2182" s="283"/>
      <c r="AU2182" s="283"/>
      <c r="AV2182" s="283"/>
      <c r="AW2182" s="283"/>
      <c r="AY2182" s="283"/>
      <c r="AZ2182" s="282"/>
      <c r="BA2182" s="283"/>
      <c r="BB2182" s="282"/>
      <c r="BC2182" s="282"/>
      <c r="BD2182" s="282"/>
      <c r="BE2182" s="283"/>
      <c r="BG2182" s="282"/>
      <c r="BH2182" s="282"/>
      <c r="BI2182" s="282"/>
      <c r="BL2182" s="421"/>
      <c r="BM2182" s="424"/>
      <c r="BN2182" s="424"/>
      <c r="BO2182" s="424"/>
      <c r="BP2182" s="424"/>
      <c r="BQ2182" s="421"/>
      <c r="BR2182" s="421"/>
      <c r="BV2182" s="282"/>
      <c r="BW2182" s="283"/>
      <c r="BY2182" s="283"/>
      <c r="BZ2182" s="283"/>
      <c r="CA2182" s="283"/>
      <c r="CB2182" s="282"/>
      <c r="CC2182" s="282"/>
      <c r="CD2182" s="282"/>
      <c r="CE2182" s="282"/>
      <c r="CG2182" s="427"/>
      <c r="CH2182" s="402"/>
      <c r="CI2182" s="424"/>
      <c r="CJ2182" s="282"/>
      <c r="CK2182" s="282"/>
      <c r="CL2182" s="283"/>
      <c r="CM2182" s="283"/>
      <c r="CP2182" s="282"/>
      <c r="DC2182" s="282"/>
      <c r="DD2182" s="282"/>
      <c r="DE2182" s="282"/>
      <c r="DF2182" s="282"/>
      <c r="DG2182" s="282"/>
      <c r="DH2182" s="282"/>
      <c r="DI2182" s="282"/>
      <c r="DJ2182" s="282"/>
      <c r="EF2182" s="495" t="str">
        <f>""&amp;(MID(数据表!AZ2182,1,MIN(FIND({"(";"（"},数据表!AZ2182&amp;"(（",1)-1)))&amp;""</f>
        <v/>
      </c>
      <c r="EG2182" s="495" t="str">
        <f>""&amp;(MID(数据表!AZ2182,1,MIN(FIND({0;1;2;3;4;5;6;7;8;9},数据表!AZ2182&amp;"1234567890",1)-1)))&amp;""</f>
        <v/>
      </c>
    </row>
    <row r="2183" spans="2:137" s="310" customFormat="1" ht="12" customHeight="1">
      <c r="B2183" s="286"/>
      <c r="C2183" s="286"/>
      <c r="D2183" s="286"/>
      <c r="E2183" s="479"/>
      <c r="F2183" s="282"/>
      <c r="G2183" s="283"/>
      <c r="H2183" s="421"/>
      <c r="I2183" s="421"/>
      <c r="J2183" s="283"/>
      <c r="K2183" s="421"/>
      <c r="L2183" s="282"/>
      <c r="N2183" s="282"/>
      <c r="S2183" s="282"/>
      <c r="T2183" s="283"/>
      <c r="U2183" s="283"/>
      <c r="V2183" s="283"/>
      <c r="W2183" s="283"/>
      <c r="X2183" s="283"/>
      <c r="Y2183" s="282"/>
      <c r="Z2183" s="282"/>
      <c r="AA2183" s="283"/>
      <c r="AB2183" s="282"/>
      <c r="AC2183" s="282"/>
      <c r="AD2183" s="282"/>
      <c r="AE2183" s="282"/>
      <c r="AF2183" s="283"/>
      <c r="AG2183" s="402"/>
      <c r="AH2183" s="283"/>
      <c r="AI2183" s="283"/>
      <c r="AJ2183" s="283"/>
      <c r="AK2183" s="283"/>
      <c r="AL2183" s="283"/>
      <c r="AM2183" s="282"/>
      <c r="AN2183" s="282"/>
      <c r="AO2183" s="282"/>
      <c r="AP2183" s="282"/>
      <c r="AQ2183" s="282"/>
      <c r="AR2183" s="282"/>
      <c r="AT2183" s="283"/>
      <c r="AU2183" s="283"/>
      <c r="AV2183" s="283"/>
      <c r="AW2183" s="283"/>
      <c r="AY2183" s="283"/>
      <c r="AZ2183" s="282"/>
      <c r="BA2183" s="283"/>
      <c r="BB2183" s="282"/>
      <c r="BC2183" s="282"/>
      <c r="BD2183" s="282"/>
      <c r="BE2183" s="283"/>
      <c r="BG2183" s="282"/>
      <c r="BH2183" s="282"/>
      <c r="BI2183" s="282"/>
      <c r="BL2183" s="421"/>
      <c r="BM2183" s="424"/>
      <c r="BN2183" s="424"/>
      <c r="BO2183" s="424"/>
      <c r="BP2183" s="424"/>
      <c r="BQ2183" s="421"/>
      <c r="BR2183" s="421"/>
      <c r="BV2183" s="282"/>
      <c r="BW2183" s="283"/>
      <c r="BY2183" s="283"/>
      <c r="BZ2183" s="283"/>
      <c r="CA2183" s="283"/>
      <c r="CB2183" s="282"/>
      <c r="CC2183" s="282"/>
      <c r="CD2183" s="282"/>
      <c r="CE2183" s="282"/>
      <c r="CG2183" s="427"/>
      <c r="CH2183" s="402"/>
      <c r="CI2183" s="424"/>
      <c r="CJ2183" s="282"/>
      <c r="CK2183" s="282"/>
      <c r="CL2183" s="283"/>
      <c r="CM2183" s="283"/>
      <c r="CP2183" s="282"/>
      <c r="DC2183" s="282"/>
      <c r="DD2183" s="282"/>
      <c r="DE2183" s="282"/>
      <c r="DF2183" s="282"/>
      <c r="DG2183" s="282"/>
      <c r="DH2183" s="282"/>
      <c r="DI2183" s="282"/>
      <c r="DJ2183" s="282"/>
      <c r="EF2183" s="495" t="str">
        <f>""&amp;(MID(数据表!AZ2183,1,MIN(FIND({"(";"（"},数据表!AZ2183&amp;"(（",1)-1)))&amp;""</f>
        <v/>
      </c>
      <c r="EG2183" s="495" t="str">
        <f>""&amp;(MID(数据表!AZ2183,1,MIN(FIND({0;1;2;3;4;5;6;7;8;9},数据表!AZ2183&amp;"1234567890",1)-1)))&amp;""</f>
        <v/>
      </c>
    </row>
    <row r="2184" spans="2:137" s="310" customFormat="1" ht="12" customHeight="1">
      <c r="B2184" s="286"/>
      <c r="C2184" s="286"/>
      <c r="D2184" s="286"/>
      <c r="E2184" s="479"/>
      <c r="F2184" s="282"/>
      <c r="G2184" s="283"/>
      <c r="H2184" s="421"/>
      <c r="I2184" s="421"/>
      <c r="J2184" s="283"/>
      <c r="K2184" s="421"/>
      <c r="L2184" s="282"/>
      <c r="N2184" s="282"/>
      <c r="S2184" s="282"/>
      <c r="T2184" s="283"/>
      <c r="U2184" s="283"/>
      <c r="V2184" s="283"/>
      <c r="W2184" s="283"/>
      <c r="X2184" s="283"/>
      <c r="Y2184" s="282"/>
      <c r="Z2184" s="282"/>
      <c r="AA2184" s="283"/>
      <c r="AB2184" s="282"/>
      <c r="AC2184" s="282"/>
      <c r="AD2184" s="282"/>
      <c r="AE2184" s="282"/>
      <c r="AF2184" s="283"/>
      <c r="AG2184" s="402"/>
      <c r="AH2184" s="283"/>
      <c r="AI2184" s="283"/>
      <c r="AJ2184" s="283"/>
      <c r="AK2184" s="283"/>
      <c r="AL2184" s="283"/>
      <c r="AM2184" s="282"/>
      <c r="AN2184" s="282"/>
      <c r="AO2184" s="282"/>
      <c r="AP2184" s="282"/>
      <c r="AQ2184" s="282"/>
      <c r="AR2184" s="282"/>
      <c r="AT2184" s="283"/>
      <c r="AU2184" s="283"/>
      <c r="AV2184" s="283"/>
      <c r="AW2184" s="283"/>
      <c r="AY2184" s="283"/>
      <c r="AZ2184" s="282"/>
      <c r="BA2184" s="283"/>
      <c r="BB2184" s="282"/>
      <c r="BC2184" s="282"/>
      <c r="BD2184" s="282"/>
      <c r="BE2184" s="283"/>
      <c r="BG2184" s="282"/>
      <c r="BH2184" s="282"/>
      <c r="BI2184" s="282"/>
      <c r="BL2184" s="421"/>
      <c r="BM2184" s="424"/>
      <c r="BN2184" s="424"/>
      <c r="BO2184" s="424"/>
      <c r="BP2184" s="424"/>
      <c r="BQ2184" s="421"/>
      <c r="BR2184" s="421"/>
      <c r="BV2184" s="282"/>
      <c r="BW2184" s="283"/>
      <c r="BY2184" s="283"/>
      <c r="BZ2184" s="283"/>
      <c r="CA2184" s="283"/>
      <c r="CB2184" s="282"/>
      <c r="CC2184" s="282"/>
      <c r="CD2184" s="282"/>
      <c r="CE2184" s="282"/>
      <c r="CG2184" s="427"/>
      <c r="CH2184" s="402"/>
      <c r="CI2184" s="424"/>
      <c r="CJ2184" s="282"/>
      <c r="CK2184" s="282"/>
      <c r="CL2184" s="283"/>
      <c r="CM2184" s="283"/>
      <c r="CP2184" s="282"/>
      <c r="DC2184" s="282"/>
      <c r="DD2184" s="282"/>
      <c r="DE2184" s="282"/>
      <c r="DF2184" s="282"/>
      <c r="DG2184" s="282"/>
      <c r="DH2184" s="282"/>
      <c r="DI2184" s="282"/>
      <c r="DJ2184" s="282"/>
      <c r="EF2184" s="495" t="str">
        <f>""&amp;(MID(数据表!AZ2184,1,MIN(FIND({"(";"（"},数据表!AZ2184&amp;"(（",1)-1)))&amp;""</f>
        <v/>
      </c>
      <c r="EG2184" s="495" t="str">
        <f>""&amp;(MID(数据表!AZ2184,1,MIN(FIND({0;1;2;3;4;5;6;7;8;9},数据表!AZ2184&amp;"1234567890",1)-1)))&amp;""</f>
        <v/>
      </c>
    </row>
    <row r="2185" spans="2:137" s="310" customFormat="1" ht="12" customHeight="1">
      <c r="B2185" s="286"/>
      <c r="C2185" s="286"/>
      <c r="D2185" s="286"/>
      <c r="E2185" s="479"/>
      <c r="F2185" s="282"/>
      <c r="G2185" s="283"/>
      <c r="H2185" s="421"/>
      <c r="I2185" s="421"/>
      <c r="J2185" s="283"/>
      <c r="K2185" s="421"/>
      <c r="L2185" s="282"/>
      <c r="N2185" s="282"/>
      <c r="S2185" s="282"/>
      <c r="T2185" s="283"/>
      <c r="U2185" s="283"/>
      <c r="V2185" s="283"/>
      <c r="W2185" s="283"/>
      <c r="X2185" s="283"/>
      <c r="Y2185" s="282"/>
      <c r="Z2185" s="282"/>
      <c r="AA2185" s="283"/>
      <c r="AB2185" s="282"/>
      <c r="AC2185" s="282"/>
      <c r="AD2185" s="282"/>
      <c r="AE2185" s="282"/>
      <c r="AF2185" s="283"/>
      <c r="AG2185" s="402"/>
      <c r="AH2185" s="283"/>
      <c r="AI2185" s="283"/>
      <c r="AJ2185" s="283"/>
      <c r="AK2185" s="283"/>
      <c r="AL2185" s="283"/>
      <c r="AM2185" s="282"/>
      <c r="AN2185" s="282"/>
      <c r="AO2185" s="282"/>
      <c r="AP2185" s="282"/>
      <c r="AQ2185" s="282"/>
      <c r="AR2185" s="282"/>
      <c r="AT2185" s="283"/>
      <c r="AU2185" s="283"/>
      <c r="AV2185" s="283"/>
      <c r="AW2185" s="283"/>
      <c r="AY2185" s="283"/>
      <c r="AZ2185" s="282"/>
      <c r="BA2185" s="283"/>
      <c r="BB2185" s="282"/>
      <c r="BC2185" s="282"/>
      <c r="BD2185" s="282"/>
      <c r="BE2185" s="283"/>
      <c r="BG2185" s="282"/>
      <c r="BH2185" s="282"/>
      <c r="BI2185" s="282"/>
      <c r="BL2185" s="421"/>
      <c r="BM2185" s="424"/>
      <c r="BN2185" s="424"/>
      <c r="BO2185" s="424"/>
      <c r="BP2185" s="424"/>
      <c r="BQ2185" s="421"/>
      <c r="BR2185" s="421"/>
      <c r="BV2185" s="282"/>
      <c r="BW2185" s="283"/>
      <c r="BY2185" s="283"/>
      <c r="BZ2185" s="283"/>
      <c r="CA2185" s="283"/>
      <c r="CB2185" s="282"/>
      <c r="CC2185" s="282"/>
      <c r="CD2185" s="282"/>
      <c r="CE2185" s="282"/>
      <c r="CG2185" s="427"/>
      <c r="CH2185" s="402"/>
      <c r="CI2185" s="424"/>
      <c r="CJ2185" s="282"/>
      <c r="CK2185" s="282"/>
      <c r="CL2185" s="283"/>
      <c r="CM2185" s="283"/>
      <c r="CP2185" s="282"/>
      <c r="DC2185" s="282"/>
      <c r="DD2185" s="282"/>
      <c r="DE2185" s="282"/>
      <c r="DF2185" s="282"/>
      <c r="DG2185" s="282"/>
      <c r="DH2185" s="282"/>
      <c r="DI2185" s="282"/>
      <c r="DJ2185" s="282"/>
      <c r="EF2185" s="495" t="str">
        <f>""&amp;(MID(数据表!AZ2185,1,MIN(FIND({"(";"（"},数据表!AZ2185&amp;"(（",1)-1)))&amp;""</f>
        <v/>
      </c>
      <c r="EG2185" s="495" t="str">
        <f>""&amp;(MID(数据表!AZ2185,1,MIN(FIND({0;1;2;3;4;5;6;7;8;9},数据表!AZ2185&amp;"1234567890",1)-1)))&amp;""</f>
        <v/>
      </c>
    </row>
    <row r="2186" spans="2:137" s="310" customFormat="1" ht="12" customHeight="1">
      <c r="B2186" s="286"/>
      <c r="C2186" s="286"/>
      <c r="D2186" s="286"/>
      <c r="E2186" s="479"/>
      <c r="F2186" s="282"/>
      <c r="G2186" s="283"/>
      <c r="H2186" s="421"/>
      <c r="I2186" s="421"/>
      <c r="J2186" s="283"/>
      <c r="K2186" s="421"/>
      <c r="L2186" s="282"/>
      <c r="N2186" s="282"/>
      <c r="S2186" s="282"/>
      <c r="T2186" s="283"/>
      <c r="U2186" s="283"/>
      <c r="V2186" s="283"/>
      <c r="W2186" s="283"/>
      <c r="X2186" s="283"/>
      <c r="Y2186" s="282"/>
      <c r="Z2186" s="282"/>
      <c r="AA2186" s="283"/>
      <c r="AB2186" s="282"/>
      <c r="AC2186" s="282"/>
      <c r="AD2186" s="282"/>
      <c r="AE2186" s="282"/>
      <c r="AF2186" s="283"/>
      <c r="AG2186" s="402"/>
      <c r="AH2186" s="283"/>
      <c r="AI2186" s="283"/>
      <c r="AJ2186" s="283"/>
      <c r="AK2186" s="283"/>
      <c r="AL2186" s="283"/>
      <c r="AM2186" s="282"/>
      <c r="AN2186" s="282"/>
      <c r="AO2186" s="282"/>
      <c r="AP2186" s="282"/>
      <c r="AQ2186" s="282"/>
      <c r="AR2186" s="282"/>
      <c r="AT2186" s="283"/>
      <c r="AU2186" s="283"/>
      <c r="AV2186" s="283"/>
      <c r="AW2186" s="283"/>
      <c r="AY2186" s="283"/>
      <c r="AZ2186" s="282"/>
      <c r="BA2186" s="283"/>
      <c r="BB2186" s="282"/>
      <c r="BC2186" s="282"/>
      <c r="BD2186" s="282"/>
      <c r="BE2186" s="283"/>
      <c r="BG2186" s="282"/>
      <c r="BH2186" s="282"/>
      <c r="BI2186" s="282"/>
      <c r="BL2186" s="421"/>
      <c r="BM2186" s="424"/>
      <c r="BN2186" s="424"/>
      <c r="BO2186" s="424"/>
      <c r="BP2186" s="424"/>
      <c r="BQ2186" s="421"/>
      <c r="BR2186" s="421"/>
      <c r="BV2186" s="282"/>
      <c r="BW2186" s="283"/>
      <c r="BY2186" s="283"/>
      <c r="BZ2186" s="283"/>
      <c r="CA2186" s="283"/>
      <c r="CB2186" s="282"/>
      <c r="CC2186" s="282"/>
      <c r="CD2186" s="282"/>
      <c r="CE2186" s="282"/>
      <c r="CG2186" s="427"/>
      <c r="CH2186" s="402"/>
      <c r="CI2186" s="424"/>
      <c r="CJ2186" s="282"/>
      <c r="CK2186" s="282"/>
      <c r="CL2186" s="283"/>
      <c r="CM2186" s="283"/>
      <c r="CP2186" s="282"/>
      <c r="DC2186" s="282"/>
      <c r="DD2186" s="282"/>
      <c r="DE2186" s="282"/>
      <c r="DF2186" s="282"/>
      <c r="DG2186" s="282"/>
      <c r="DH2186" s="282"/>
      <c r="DI2186" s="282"/>
      <c r="DJ2186" s="282"/>
      <c r="EF2186" s="495" t="str">
        <f>""&amp;(MID(数据表!AZ2186,1,MIN(FIND({"(";"（"},数据表!AZ2186&amp;"(（",1)-1)))&amp;""</f>
        <v/>
      </c>
      <c r="EG2186" s="495" t="str">
        <f>""&amp;(MID(数据表!AZ2186,1,MIN(FIND({0;1;2;3;4;5;6;7;8;9},数据表!AZ2186&amp;"1234567890",1)-1)))&amp;""</f>
        <v/>
      </c>
    </row>
    <row r="2187" spans="2:137" s="310" customFormat="1" ht="12" customHeight="1">
      <c r="B2187" s="286"/>
      <c r="C2187" s="286"/>
      <c r="D2187" s="286"/>
      <c r="E2187" s="479"/>
      <c r="F2187" s="282"/>
      <c r="G2187" s="283"/>
      <c r="H2187" s="421"/>
      <c r="I2187" s="421"/>
      <c r="J2187" s="283"/>
      <c r="K2187" s="421"/>
      <c r="L2187" s="282"/>
      <c r="N2187" s="282"/>
      <c r="S2187" s="282"/>
      <c r="T2187" s="283"/>
      <c r="U2187" s="283"/>
      <c r="V2187" s="283"/>
      <c r="W2187" s="283"/>
      <c r="X2187" s="283"/>
      <c r="Y2187" s="282"/>
      <c r="Z2187" s="282"/>
      <c r="AA2187" s="283"/>
      <c r="AB2187" s="282"/>
      <c r="AC2187" s="282"/>
      <c r="AD2187" s="282"/>
      <c r="AE2187" s="282"/>
      <c r="AF2187" s="283"/>
      <c r="AG2187" s="402"/>
      <c r="AH2187" s="283"/>
      <c r="AI2187" s="283"/>
      <c r="AJ2187" s="283"/>
      <c r="AK2187" s="283"/>
      <c r="AL2187" s="283"/>
      <c r="AM2187" s="282"/>
      <c r="AN2187" s="282"/>
      <c r="AO2187" s="282"/>
      <c r="AP2187" s="282"/>
      <c r="AQ2187" s="282"/>
      <c r="AR2187" s="282"/>
      <c r="AT2187" s="283"/>
      <c r="AU2187" s="283"/>
      <c r="AV2187" s="283"/>
      <c r="AW2187" s="283"/>
      <c r="AY2187" s="283"/>
      <c r="AZ2187" s="282"/>
      <c r="BA2187" s="283"/>
      <c r="BB2187" s="282"/>
      <c r="BC2187" s="282"/>
      <c r="BD2187" s="282"/>
      <c r="BE2187" s="283"/>
      <c r="BG2187" s="282"/>
      <c r="BH2187" s="282"/>
      <c r="BI2187" s="282"/>
      <c r="BL2187" s="421"/>
      <c r="BM2187" s="424"/>
      <c r="BN2187" s="424"/>
      <c r="BO2187" s="424"/>
      <c r="BP2187" s="424"/>
      <c r="BQ2187" s="421"/>
      <c r="BR2187" s="421"/>
      <c r="BV2187" s="282"/>
      <c r="BW2187" s="283"/>
      <c r="BY2187" s="283"/>
      <c r="BZ2187" s="283"/>
      <c r="CA2187" s="283"/>
      <c r="CB2187" s="282"/>
      <c r="CC2187" s="282"/>
      <c r="CD2187" s="282"/>
      <c r="CE2187" s="282"/>
      <c r="CG2187" s="427"/>
      <c r="CH2187" s="402"/>
      <c r="CI2187" s="424"/>
      <c r="CJ2187" s="282"/>
      <c r="CK2187" s="282"/>
      <c r="CL2187" s="283"/>
      <c r="CM2187" s="283"/>
      <c r="CP2187" s="282"/>
      <c r="DC2187" s="282"/>
      <c r="DD2187" s="282"/>
      <c r="DE2187" s="282"/>
      <c r="DF2187" s="282"/>
      <c r="DG2187" s="282"/>
      <c r="DH2187" s="282"/>
      <c r="DI2187" s="282"/>
      <c r="DJ2187" s="282"/>
      <c r="EF2187" s="495" t="str">
        <f>""&amp;(MID(数据表!AZ2187,1,MIN(FIND({"(";"（"},数据表!AZ2187&amp;"(（",1)-1)))&amp;""</f>
        <v/>
      </c>
      <c r="EG2187" s="495" t="str">
        <f>""&amp;(MID(数据表!AZ2187,1,MIN(FIND({0;1;2;3;4;5;6;7;8;9},数据表!AZ2187&amp;"1234567890",1)-1)))&amp;""</f>
        <v/>
      </c>
    </row>
    <row r="2188" spans="2:137" s="310" customFormat="1" ht="12" customHeight="1">
      <c r="B2188" s="286"/>
      <c r="C2188" s="286"/>
      <c r="D2188" s="286"/>
      <c r="E2188" s="479"/>
      <c r="F2188" s="282"/>
      <c r="G2188" s="283"/>
      <c r="H2188" s="421"/>
      <c r="I2188" s="421"/>
      <c r="J2188" s="283"/>
      <c r="K2188" s="421"/>
      <c r="L2188" s="282"/>
      <c r="N2188" s="282"/>
      <c r="S2188" s="282"/>
      <c r="T2188" s="283"/>
      <c r="U2188" s="283"/>
      <c r="V2188" s="283"/>
      <c r="W2188" s="283"/>
      <c r="X2188" s="283"/>
      <c r="Y2188" s="282"/>
      <c r="Z2188" s="282"/>
      <c r="AA2188" s="283"/>
      <c r="AB2188" s="282"/>
      <c r="AC2188" s="282"/>
      <c r="AD2188" s="282"/>
      <c r="AE2188" s="282"/>
      <c r="AF2188" s="283"/>
      <c r="AG2188" s="402"/>
      <c r="AH2188" s="283"/>
      <c r="AI2188" s="283"/>
      <c r="AJ2188" s="283"/>
      <c r="AK2188" s="283"/>
      <c r="AL2188" s="283"/>
      <c r="AM2188" s="282"/>
      <c r="AN2188" s="282"/>
      <c r="AO2188" s="282"/>
      <c r="AP2188" s="282"/>
      <c r="AQ2188" s="282"/>
      <c r="AR2188" s="282"/>
      <c r="AT2188" s="283"/>
      <c r="AU2188" s="283"/>
      <c r="AV2188" s="283"/>
      <c r="AW2188" s="283"/>
      <c r="AY2188" s="283"/>
      <c r="AZ2188" s="282"/>
      <c r="BA2188" s="283"/>
      <c r="BB2188" s="282"/>
      <c r="BC2188" s="282"/>
      <c r="BD2188" s="282"/>
      <c r="BE2188" s="283"/>
      <c r="BG2188" s="282"/>
      <c r="BH2188" s="282"/>
      <c r="BI2188" s="282"/>
      <c r="BL2188" s="421"/>
      <c r="BM2188" s="424"/>
      <c r="BN2188" s="424"/>
      <c r="BO2188" s="424"/>
      <c r="BP2188" s="424"/>
      <c r="BQ2188" s="421"/>
      <c r="BR2188" s="421"/>
      <c r="BV2188" s="282"/>
      <c r="BW2188" s="283"/>
      <c r="BY2188" s="283"/>
      <c r="BZ2188" s="283"/>
      <c r="CA2188" s="283"/>
      <c r="CB2188" s="282"/>
      <c r="CC2188" s="282"/>
      <c r="CD2188" s="282"/>
      <c r="CE2188" s="282"/>
      <c r="CG2188" s="427"/>
      <c r="CH2188" s="402"/>
      <c r="CI2188" s="424"/>
      <c r="CJ2188" s="282"/>
      <c r="CK2188" s="282"/>
      <c r="CL2188" s="283"/>
      <c r="CM2188" s="283"/>
      <c r="CP2188" s="282"/>
      <c r="DC2188" s="282"/>
      <c r="DD2188" s="282"/>
      <c r="DE2188" s="282"/>
      <c r="DF2188" s="282"/>
      <c r="DG2188" s="282"/>
      <c r="DH2188" s="282"/>
      <c r="DI2188" s="282"/>
      <c r="DJ2188" s="282"/>
      <c r="EF2188" s="495" t="str">
        <f>""&amp;(MID(数据表!AZ2188,1,MIN(FIND({"(";"（"},数据表!AZ2188&amp;"(（",1)-1)))&amp;""</f>
        <v/>
      </c>
      <c r="EG2188" s="495" t="str">
        <f>""&amp;(MID(数据表!AZ2188,1,MIN(FIND({0;1;2;3;4;5;6;7;8;9},数据表!AZ2188&amp;"1234567890",1)-1)))&amp;""</f>
        <v/>
      </c>
    </row>
    <row r="2189" spans="2:137" s="310" customFormat="1" ht="12" customHeight="1">
      <c r="B2189" s="286"/>
      <c r="C2189" s="286"/>
      <c r="D2189" s="286"/>
      <c r="E2189" s="479"/>
      <c r="F2189" s="282"/>
      <c r="G2189" s="283"/>
      <c r="H2189" s="421"/>
      <c r="I2189" s="421"/>
      <c r="J2189" s="283"/>
      <c r="K2189" s="421"/>
      <c r="L2189" s="282"/>
      <c r="N2189" s="282"/>
      <c r="S2189" s="282"/>
      <c r="T2189" s="283"/>
      <c r="U2189" s="283"/>
      <c r="V2189" s="283"/>
      <c r="W2189" s="283"/>
      <c r="X2189" s="283"/>
      <c r="Y2189" s="282"/>
      <c r="Z2189" s="282"/>
      <c r="AA2189" s="283"/>
      <c r="AB2189" s="282"/>
      <c r="AC2189" s="282"/>
      <c r="AD2189" s="282"/>
      <c r="AE2189" s="282"/>
      <c r="AF2189" s="283"/>
      <c r="AG2189" s="402"/>
      <c r="AH2189" s="283"/>
      <c r="AI2189" s="283"/>
      <c r="AJ2189" s="283"/>
      <c r="AK2189" s="283"/>
      <c r="AL2189" s="283"/>
      <c r="AM2189" s="282"/>
      <c r="AN2189" s="282"/>
      <c r="AO2189" s="282"/>
      <c r="AP2189" s="282"/>
      <c r="AQ2189" s="282"/>
      <c r="AR2189" s="282"/>
      <c r="AT2189" s="283"/>
      <c r="AU2189" s="283"/>
      <c r="AV2189" s="283"/>
      <c r="AW2189" s="283"/>
      <c r="AY2189" s="283"/>
      <c r="AZ2189" s="282"/>
      <c r="BA2189" s="283"/>
      <c r="BB2189" s="282"/>
      <c r="BC2189" s="282"/>
      <c r="BD2189" s="282"/>
      <c r="BE2189" s="283"/>
      <c r="BG2189" s="282"/>
      <c r="BH2189" s="282"/>
      <c r="BI2189" s="282"/>
      <c r="BL2189" s="421"/>
      <c r="BM2189" s="424"/>
      <c r="BN2189" s="424"/>
      <c r="BO2189" s="424"/>
      <c r="BP2189" s="424"/>
      <c r="BQ2189" s="421"/>
      <c r="BR2189" s="421"/>
      <c r="BV2189" s="282"/>
      <c r="BW2189" s="283"/>
      <c r="BY2189" s="283"/>
      <c r="BZ2189" s="283"/>
      <c r="CA2189" s="283"/>
      <c r="CB2189" s="282"/>
      <c r="CC2189" s="282"/>
      <c r="CD2189" s="282"/>
      <c r="CE2189" s="282"/>
      <c r="CG2189" s="427"/>
      <c r="CH2189" s="402"/>
      <c r="CI2189" s="424"/>
      <c r="CJ2189" s="282"/>
      <c r="CK2189" s="282"/>
      <c r="CL2189" s="283"/>
      <c r="CM2189" s="283"/>
      <c r="CP2189" s="282"/>
      <c r="DC2189" s="282"/>
      <c r="DD2189" s="282"/>
      <c r="DE2189" s="282"/>
      <c r="DF2189" s="282"/>
      <c r="DG2189" s="282"/>
      <c r="DH2189" s="282"/>
      <c r="DI2189" s="282"/>
      <c r="DJ2189" s="282"/>
      <c r="EF2189" s="495" t="str">
        <f>""&amp;(MID(数据表!AZ2189,1,MIN(FIND({"(";"（"},数据表!AZ2189&amp;"(（",1)-1)))&amp;""</f>
        <v/>
      </c>
      <c r="EG2189" s="495" t="str">
        <f>""&amp;(MID(数据表!AZ2189,1,MIN(FIND({0;1;2;3;4;5;6;7;8;9},数据表!AZ2189&amp;"1234567890",1)-1)))&amp;""</f>
        <v/>
      </c>
    </row>
    <row r="2190" spans="2:137" s="310" customFormat="1" ht="12" customHeight="1">
      <c r="B2190" s="286"/>
      <c r="C2190" s="286"/>
      <c r="D2190" s="286"/>
      <c r="E2190" s="479"/>
      <c r="F2190" s="282"/>
      <c r="G2190" s="283"/>
      <c r="H2190" s="421"/>
      <c r="I2190" s="421"/>
      <c r="J2190" s="283"/>
      <c r="K2190" s="421"/>
      <c r="L2190" s="282"/>
      <c r="N2190" s="282"/>
      <c r="S2190" s="282"/>
      <c r="T2190" s="283"/>
      <c r="U2190" s="283"/>
      <c r="V2190" s="283"/>
      <c r="W2190" s="283"/>
      <c r="X2190" s="283"/>
      <c r="Y2190" s="282"/>
      <c r="Z2190" s="282"/>
      <c r="AA2190" s="283"/>
      <c r="AB2190" s="282"/>
      <c r="AC2190" s="282"/>
      <c r="AD2190" s="282"/>
      <c r="AE2190" s="282"/>
      <c r="AF2190" s="283"/>
      <c r="AG2190" s="402"/>
      <c r="AH2190" s="283"/>
      <c r="AI2190" s="283"/>
      <c r="AJ2190" s="283"/>
      <c r="AK2190" s="283"/>
      <c r="AL2190" s="283"/>
      <c r="AM2190" s="282"/>
      <c r="AN2190" s="282"/>
      <c r="AO2190" s="282"/>
      <c r="AP2190" s="282"/>
      <c r="AQ2190" s="282"/>
      <c r="AR2190" s="282"/>
      <c r="AT2190" s="283"/>
      <c r="AU2190" s="283"/>
      <c r="AV2190" s="283"/>
      <c r="AW2190" s="283"/>
      <c r="AY2190" s="283"/>
      <c r="AZ2190" s="282"/>
      <c r="BA2190" s="283"/>
      <c r="BB2190" s="282"/>
      <c r="BC2190" s="282"/>
      <c r="BD2190" s="282"/>
      <c r="BE2190" s="283"/>
      <c r="BG2190" s="282"/>
      <c r="BH2190" s="282"/>
      <c r="BI2190" s="282"/>
      <c r="BL2190" s="421"/>
      <c r="BM2190" s="424"/>
      <c r="BN2190" s="424"/>
      <c r="BO2190" s="424"/>
      <c r="BP2190" s="424"/>
      <c r="BQ2190" s="421"/>
      <c r="BR2190" s="421"/>
      <c r="BV2190" s="282"/>
      <c r="BW2190" s="283"/>
      <c r="BY2190" s="283"/>
      <c r="BZ2190" s="283"/>
      <c r="CA2190" s="283"/>
      <c r="CB2190" s="282"/>
      <c r="CC2190" s="282"/>
      <c r="CD2190" s="282"/>
      <c r="CE2190" s="282"/>
      <c r="CG2190" s="427"/>
      <c r="CH2190" s="402"/>
      <c r="CI2190" s="424"/>
      <c r="CJ2190" s="282"/>
      <c r="CK2190" s="282"/>
      <c r="CL2190" s="283"/>
      <c r="CM2190" s="283"/>
      <c r="CP2190" s="282"/>
      <c r="DC2190" s="282"/>
      <c r="DD2190" s="282"/>
      <c r="DE2190" s="282"/>
      <c r="DF2190" s="282"/>
      <c r="DG2190" s="282"/>
      <c r="DH2190" s="282"/>
      <c r="DI2190" s="282"/>
      <c r="DJ2190" s="282"/>
      <c r="EF2190" s="495" t="str">
        <f>""&amp;(MID(数据表!AZ2190,1,MIN(FIND({"(";"（"},数据表!AZ2190&amp;"(（",1)-1)))&amp;""</f>
        <v/>
      </c>
      <c r="EG2190" s="495" t="str">
        <f>""&amp;(MID(数据表!AZ2190,1,MIN(FIND({0;1;2;3;4;5;6;7;8;9},数据表!AZ2190&amp;"1234567890",1)-1)))&amp;""</f>
        <v/>
      </c>
    </row>
    <row r="2191" spans="2:137" s="310" customFormat="1" ht="12" customHeight="1">
      <c r="B2191" s="286"/>
      <c r="C2191" s="286"/>
      <c r="D2191" s="286"/>
      <c r="E2191" s="479"/>
      <c r="F2191" s="282"/>
      <c r="G2191" s="283"/>
      <c r="H2191" s="421"/>
      <c r="I2191" s="421"/>
      <c r="J2191" s="283"/>
      <c r="K2191" s="421"/>
      <c r="L2191" s="282"/>
      <c r="N2191" s="282"/>
      <c r="S2191" s="282"/>
      <c r="T2191" s="283"/>
      <c r="U2191" s="283"/>
      <c r="V2191" s="283"/>
      <c r="W2191" s="283"/>
      <c r="X2191" s="283"/>
      <c r="Y2191" s="282"/>
      <c r="Z2191" s="282"/>
      <c r="AA2191" s="283"/>
      <c r="AB2191" s="282"/>
      <c r="AC2191" s="282"/>
      <c r="AD2191" s="282"/>
      <c r="AE2191" s="282"/>
      <c r="AF2191" s="283"/>
      <c r="AG2191" s="402"/>
      <c r="AH2191" s="283"/>
      <c r="AI2191" s="283"/>
      <c r="AJ2191" s="283"/>
      <c r="AK2191" s="283"/>
      <c r="AL2191" s="283"/>
      <c r="AM2191" s="282"/>
      <c r="AN2191" s="282"/>
      <c r="AO2191" s="282"/>
      <c r="AP2191" s="282"/>
      <c r="AQ2191" s="282"/>
      <c r="AR2191" s="282"/>
      <c r="AT2191" s="283"/>
      <c r="AU2191" s="283"/>
      <c r="AV2191" s="283"/>
      <c r="AW2191" s="283"/>
      <c r="AY2191" s="283"/>
      <c r="AZ2191" s="282"/>
      <c r="BA2191" s="283"/>
      <c r="BB2191" s="282"/>
      <c r="BC2191" s="282"/>
      <c r="BD2191" s="282"/>
      <c r="BE2191" s="283"/>
      <c r="BG2191" s="282"/>
      <c r="BH2191" s="282"/>
      <c r="BI2191" s="282"/>
      <c r="BL2191" s="421"/>
      <c r="BM2191" s="424"/>
      <c r="BN2191" s="424"/>
      <c r="BO2191" s="424"/>
      <c r="BP2191" s="424"/>
      <c r="BQ2191" s="421"/>
      <c r="BR2191" s="421"/>
      <c r="BV2191" s="282"/>
      <c r="BW2191" s="283"/>
      <c r="BY2191" s="283"/>
      <c r="BZ2191" s="283"/>
      <c r="CA2191" s="283"/>
      <c r="CB2191" s="282"/>
      <c r="CC2191" s="282"/>
      <c r="CD2191" s="282"/>
      <c r="CE2191" s="282"/>
      <c r="CG2191" s="427"/>
      <c r="CH2191" s="402"/>
      <c r="CI2191" s="424"/>
      <c r="CJ2191" s="282"/>
      <c r="CK2191" s="282"/>
      <c r="CL2191" s="283"/>
      <c r="CM2191" s="283"/>
      <c r="CP2191" s="282"/>
      <c r="DC2191" s="282"/>
      <c r="DD2191" s="282"/>
      <c r="DE2191" s="282"/>
      <c r="DF2191" s="282"/>
      <c r="DG2191" s="282"/>
      <c r="DH2191" s="282"/>
      <c r="DI2191" s="282"/>
      <c r="DJ2191" s="282"/>
      <c r="EF2191" s="495" t="str">
        <f>""&amp;(MID(数据表!AZ2191,1,MIN(FIND({"(";"（"},数据表!AZ2191&amp;"(（",1)-1)))&amp;""</f>
        <v/>
      </c>
      <c r="EG2191" s="495" t="str">
        <f>""&amp;(MID(数据表!AZ2191,1,MIN(FIND({0;1;2;3;4;5;6;7;8;9},数据表!AZ2191&amp;"1234567890",1)-1)))&amp;""</f>
        <v/>
      </c>
    </row>
    <row r="2192" spans="2:137" s="310" customFormat="1" ht="12" customHeight="1">
      <c r="B2192" s="286"/>
      <c r="C2192" s="286"/>
      <c r="D2192" s="286"/>
      <c r="E2192" s="479"/>
      <c r="F2192" s="282"/>
      <c r="G2192" s="283"/>
      <c r="H2192" s="421"/>
      <c r="I2192" s="421"/>
      <c r="J2192" s="283"/>
      <c r="K2192" s="421"/>
      <c r="L2192" s="282"/>
      <c r="N2192" s="282"/>
      <c r="S2192" s="282"/>
      <c r="T2192" s="283"/>
      <c r="U2192" s="283"/>
      <c r="V2192" s="283"/>
      <c r="W2192" s="283"/>
      <c r="X2192" s="283"/>
      <c r="Y2192" s="282"/>
      <c r="Z2192" s="282"/>
      <c r="AA2192" s="283"/>
      <c r="AB2192" s="282"/>
      <c r="AC2192" s="282"/>
      <c r="AD2192" s="282"/>
      <c r="AE2192" s="282"/>
      <c r="AF2192" s="283"/>
      <c r="AG2192" s="402"/>
      <c r="AH2192" s="283"/>
      <c r="AI2192" s="283"/>
      <c r="AJ2192" s="283"/>
      <c r="AK2192" s="283"/>
      <c r="AL2192" s="283"/>
      <c r="AM2192" s="282"/>
      <c r="AN2192" s="282"/>
      <c r="AO2192" s="282"/>
      <c r="AP2192" s="282"/>
      <c r="AQ2192" s="282"/>
      <c r="AR2192" s="282"/>
      <c r="AT2192" s="283"/>
      <c r="AU2192" s="283"/>
      <c r="AV2192" s="283"/>
      <c r="AW2192" s="283"/>
      <c r="AY2192" s="283"/>
      <c r="AZ2192" s="282"/>
      <c r="BA2192" s="283"/>
      <c r="BB2192" s="282"/>
      <c r="BC2192" s="282"/>
      <c r="BD2192" s="282"/>
      <c r="BE2192" s="283"/>
      <c r="BG2192" s="282"/>
      <c r="BH2192" s="282"/>
      <c r="BI2192" s="282"/>
      <c r="BL2192" s="421"/>
      <c r="BM2192" s="424"/>
      <c r="BN2192" s="424"/>
      <c r="BO2192" s="424"/>
      <c r="BP2192" s="424"/>
      <c r="BQ2192" s="421"/>
      <c r="BR2192" s="421"/>
      <c r="BV2192" s="282"/>
      <c r="BW2192" s="283"/>
      <c r="BY2192" s="283"/>
      <c r="BZ2192" s="283"/>
      <c r="CA2192" s="283"/>
      <c r="CB2192" s="282"/>
      <c r="CC2192" s="282"/>
      <c r="CD2192" s="282"/>
      <c r="CE2192" s="282"/>
      <c r="CG2192" s="427"/>
      <c r="CH2192" s="402"/>
      <c r="CI2192" s="424"/>
      <c r="CJ2192" s="282"/>
      <c r="CK2192" s="282"/>
      <c r="CL2192" s="283"/>
      <c r="CM2192" s="283"/>
      <c r="CP2192" s="282"/>
      <c r="DC2192" s="282"/>
      <c r="DD2192" s="282"/>
      <c r="DE2192" s="282"/>
      <c r="DF2192" s="282"/>
      <c r="DG2192" s="282"/>
      <c r="DH2192" s="282"/>
      <c r="DI2192" s="282"/>
      <c r="DJ2192" s="282"/>
      <c r="EF2192" s="495" t="str">
        <f>""&amp;(MID(数据表!AZ2192,1,MIN(FIND({"(";"（"},数据表!AZ2192&amp;"(（",1)-1)))&amp;""</f>
        <v/>
      </c>
      <c r="EG2192" s="495" t="str">
        <f>""&amp;(MID(数据表!AZ2192,1,MIN(FIND({0;1;2;3;4;5;6;7;8;9},数据表!AZ2192&amp;"1234567890",1)-1)))&amp;""</f>
        <v/>
      </c>
    </row>
    <row r="2193" spans="2:137" s="310" customFormat="1" ht="12" customHeight="1">
      <c r="B2193" s="286"/>
      <c r="C2193" s="286"/>
      <c r="D2193" s="286"/>
      <c r="E2193" s="479"/>
      <c r="F2193" s="282"/>
      <c r="G2193" s="283"/>
      <c r="H2193" s="421"/>
      <c r="I2193" s="421"/>
      <c r="J2193" s="283"/>
      <c r="K2193" s="421"/>
      <c r="L2193" s="282"/>
      <c r="N2193" s="282"/>
      <c r="S2193" s="282"/>
      <c r="T2193" s="283"/>
      <c r="U2193" s="283"/>
      <c r="V2193" s="283"/>
      <c r="W2193" s="283"/>
      <c r="X2193" s="283"/>
      <c r="Y2193" s="282"/>
      <c r="Z2193" s="282"/>
      <c r="AA2193" s="283"/>
      <c r="AB2193" s="282"/>
      <c r="AC2193" s="282"/>
      <c r="AD2193" s="282"/>
      <c r="AE2193" s="282"/>
      <c r="AF2193" s="283"/>
      <c r="AG2193" s="402"/>
      <c r="AH2193" s="283"/>
      <c r="AI2193" s="283"/>
      <c r="AJ2193" s="283"/>
      <c r="AK2193" s="283"/>
      <c r="AL2193" s="283"/>
      <c r="AM2193" s="282"/>
      <c r="AN2193" s="282"/>
      <c r="AO2193" s="282"/>
      <c r="AP2193" s="282"/>
      <c r="AQ2193" s="282"/>
      <c r="AR2193" s="282"/>
      <c r="AT2193" s="283"/>
      <c r="AU2193" s="283"/>
      <c r="AV2193" s="283"/>
      <c r="AW2193" s="283"/>
      <c r="AY2193" s="283"/>
      <c r="AZ2193" s="282"/>
      <c r="BA2193" s="283"/>
      <c r="BB2193" s="282"/>
      <c r="BC2193" s="282"/>
      <c r="BD2193" s="282"/>
      <c r="BE2193" s="283"/>
      <c r="BG2193" s="282"/>
      <c r="BH2193" s="282"/>
      <c r="BI2193" s="282"/>
      <c r="BL2193" s="421"/>
      <c r="BM2193" s="424"/>
      <c r="BN2193" s="424"/>
      <c r="BO2193" s="424"/>
      <c r="BP2193" s="424"/>
      <c r="BQ2193" s="421"/>
      <c r="BR2193" s="421"/>
      <c r="BV2193" s="282"/>
      <c r="BW2193" s="283"/>
      <c r="BY2193" s="283"/>
      <c r="BZ2193" s="283"/>
      <c r="CA2193" s="283"/>
      <c r="CB2193" s="282"/>
      <c r="CC2193" s="282"/>
      <c r="CD2193" s="282"/>
      <c r="CE2193" s="282"/>
      <c r="CG2193" s="427"/>
      <c r="CH2193" s="402"/>
      <c r="CI2193" s="424"/>
      <c r="CJ2193" s="282"/>
      <c r="CK2193" s="282"/>
      <c r="CL2193" s="283"/>
      <c r="CM2193" s="283"/>
      <c r="CP2193" s="282"/>
      <c r="DC2193" s="282"/>
      <c r="DD2193" s="282"/>
      <c r="DE2193" s="282"/>
      <c r="DF2193" s="282"/>
      <c r="DG2193" s="282"/>
      <c r="DH2193" s="282"/>
      <c r="DI2193" s="282"/>
      <c r="DJ2193" s="282"/>
      <c r="EF2193" s="495" t="str">
        <f>""&amp;(MID(数据表!AZ2193,1,MIN(FIND({"(";"（"},数据表!AZ2193&amp;"(（",1)-1)))&amp;""</f>
        <v/>
      </c>
      <c r="EG2193" s="495" t="str">
        <f>""&amp;(MID(数据表!AZ2193,1,MIN(FIND({0;1;2;3;4;5;6;7;8;9},数据表!AZ2193&amp;"1234567890",1)-1)))&amp;""</f>
        <v/>
      </c>
    </row>
    <row r="2194" spans="2:137" s="310" customFormat="1" ht="12" customHeight="1">
      <c r="B2194" s="286"/>
      <c r="C2194" s="286"/>
      <c r="D2194" s="286"/>
      <c r="E2194" s="479"/>
      <c r="F2194" s="282"/>
      <c r="G2194" s="283"/>
      <c r="H2194" s="421"/>
      <c r="I2194" s="421"/>
      <c r="J2194" s="283"/>
      <c r="K2194" s="421"/>
      <c r="L2194" s="282"/>
      <c r="N2194" s="282"/>
      <c r="S2194" s="282"/>
      <c r="T2194" s="283"/>
      <c r="U2194" s="283"/>
      <c r="V2194" s="283"/>
      <c r="W2194" s="283"/>
      <c r="X2194" s="283"/>
      <c r="Y2194" s="282"/>
      <c r="Z2194" s="282"/>
      <c r="AA2194" s="283"/>
      <c r="AB2194" s="282"/>
      <c r="AC2194" s="282"/>
      <c r="AD2194" s="282"/>
      <c r="AE2194" s="282"/>
      <c r="AF2194" s="283"/>
      <c r="AG2194" s="402"/>
      <c r="AH2194" s="283"/>
      <c r="AI2194" s="283"/>
      <c r="AJ2194" s="283"/>
      <c r="AK2194" s="283"/>
      <c r="AL2194" s="283"/>
      <c r="AM2194" s="282"/>
      <c r="AN2194" s="282"/>
      <c r="AO2194" s="282"/>
      <c r="AP2194" s="282"/>
      <c r="AQ2194" s="282"/>
      <c r="AR2194" s="282"/>
      <c r="AT2194" s="283"/>
      <c r="AU2194" s="283"/>
      <c r="AV2194" s="283"/>
      <c r="AW2194" s="283"/>
      <c r="AY2194" s="283"/>
      <c r="AZ2194" s="282"/>
      <c r="BA2194" s="283"/>
      <c r="BB2194" s="282"/>
      <c r="BC2194" s="282"/>
      <c r="BD2194" s="282"/>
      <c r="BE2194" s="283"/>
      <c r="BG2194" s="282"/>
      <c r="BH2194" s="282"/>
      <c r="BI2194" s="282"/>
      <c r="BL2194" s="421"/>
      <c r="BM2194" s="424"/>
      <c r="BN2194" s="424"/>
      <c r="BO2194" s="424"/>
      <c r="BP2194" s="424"/>
      <c r="BQ2194" s="421"/>
      <c r="BR2194" s="421"/>
      <c r="BV2194" s="282"/>
      <c r="BW2194" s="283"/>
      <c r="BY2194" s="283"/>
      <c r="BZ2194" s="283"/>
      <c r="CA2194" s="283"/>
      <c r="CB2194" s="282"/>
      <c r="CC2194" s="282"/>
      <c r="CD2194" s="282"/>
      <c r="CE2194" s="282"/>
      <c r="CG2194" s="427"/>
      <c r="CH2194" s="402"/>
      <c r="CI2194" s="424"/>
      <c r="CJ2194" s="282"/>
      <c r="CK2194" s="282"/>
      <c r="CL2194" s="283"/>
      <c r="CM2194" s="283"/>
      <c r="CP2194" s="282"/>
      <c r="DC2194" s="282"/>
      <c r="DD2194" s="282"/>
      <c r="DE2194" s="282"/>
      <c r="DF2194" s="282"/>
      <c r="DG2194" s="282"/>
      <c r="DH2194" s="282"/>
      <c r="DI2194" s="282"/>
      <c r="DJ2194" s="282"/>
      <c r="EF2194" s="495" t="str">
        <f>""&amp;(MID(数据表!AZ2194,1,MIN(FIND({"(";"（"},数据表!AZ2194&amp;"(（",1)-1)))&amp;""</f>
        <v/>
      </c>
      <c r="EG2194" s="495" t="str">
        <f>""&amp;(MID(数据表!AZ2194,1,MIN(FIND({0;1;2;3;4;5;6;7;8;9},数据表!AZ2194&amp;"1234567890",1)-1)))&amp;""</f>
        <v/>
      </c>
    </row>
    <row r="2195" spans="2:137" s="310" customFormat="1" ht="12" customHeight="1">
      <c r="B2195" s="286"/>
      <c r="C2195" s="286"/>
      <c r="D2195" s="286"/>
      <c r="E2195" s="479"/>
      <c r="F2195" s="282"/>
      <c r="G2195" s="283"/>
      <c r="H2195" s="421"/>
      <c r="I2195" s="421"/>
      <c r="J2195" s="283"/>
      <c r="K2195" s="421"/>
      <c r="L2195" s="282"/>
      <c r="N2195" s="282"/>
      <c r="S2195" s="282"/>
      <c r="T2195" s="283"/>
      <c r="U2195" s="283"/>
      <c r="V2195" s="283"/>
      <c r="W2195" s="283"/>
      <c r="X2195" s="283"/>
      <c r="Y2195" s="282"/>
      <c r="Z2195" s="282"/>
      <c r="AA2195" s="283"/>
      <c r="AB2195" s="282"/>
      <c r="AC2195" s="282"/>
      <c r="AD2195" s="282"/>
      <c r="AE2195" s="282"/>
      <c r="AF2195" s="283"/>
      <c r="AG2195" s="402"/>
      <c r="AH2195" s="283"/>
      <c r="AI2195" s="283"/>
      <c r="AJ2195" s="283"/>
      <c r="AK2195" s="283"/>
      <c r="AL2195" s="283"/>
      <c r="AM2195" s="282"/>
      <c r="AN2195" s="282"/>
      <c r="AO2195" s="282"/>
      <c r="AP2195" s="282"/>
      <c r="AQ2195" s="282"/>
      <c r="AR2195" s="282"/>
      <c r="AT2195" s="283"/>
      <c r="AU2195" s="283"/>
      <c r="AV2195" s="283"/>
      <c r="AW2195" s="283"/>
      <c r="AY2195" s="283"/>
      <c r="AZ2195" s="282"/>
      <c r="BA2195" s="283"/>
      <c r="BB2195" s="282"/>
      <c r="BC2195" s="282"/>
      <c r="BD2195" s="282"/>
      <c r="BE2195" s="283"/>
      <c r="BG2195" s="282"/>
      <c r="BH2195" s="282"/>
      <c r="BI2195" s="282"/>
      <c r="BL2195" s="421"/>
      <c r="BM2195" s="424"/>
      <c r="BN2195" s="424"/>
      <c r="BO2195" s="424"/>
      <c r="BP2195" s="424"/>
      <c r="BQ2195" s="421"/>
      <c r="BR2195" s="421"/>
      <c r="BV2195" s="282"/>
      <c r="BW2195" s="283"/>
      <c r="BY2195" s="283"/>
      <c r="BZ2195" s="283"/>
      <c r="CA2195" s="283"/>
      <c r="CB2195" s="282"/>
      <c r="CC2195" s="282"/>
      <c r="CD2195" s="282"/>
      <c r="CE2195" s="282"/>
      <c r="CG2195" s="427"/>
      <c r="CH2195" s="402"/>
      <c r="CI2195" s="424"/>
      <c r="CJ2195" s="282"/>
      <c r="CK2195" s="282"/>
      <c r="CL2195" s="283"/>
      <c r="CM2195" s="283"/>
      <c r="CP2195" s="282"/>
      <c r="DC2195" s="282"/>
      <c r="DD2195" s="282"/>
      <c r="DE2195" s="282"/>
      <c r="DF2195" s="282"/>
      <c r="DG2195" s="282"/>
      <c r="DH2195" s="282"/>
      <c r="DI2195" s="282"/>
      <c r="DJ2195" s="282"/>
      <c r="EF2195" s="495" t="str">
        <f>""&amp;(MID(数据表!AZ2195,1,MIN(FIND({"(";"（"},数据表!AZ2195&amp;"(（",1)-1)))&amp;""</f>
        <v/>
      </c>
      <c r="EG2195" s="495" t="str">
        <f>""&amp;(MID(数据表!AZ2195,1,MIN(FIND({0;1;2;3;4;5;6;7;8;9},数据表!AZ2195&amp;"1234567890",1)-1)))&amp;""</f>
        <v/>
      </c>
    </row>
    <row r="2196" spans="2:137" s="310" customFormat="1" ht="12" customHeight="1">
      <c r="B2196" s="286"/>
      <c r="C2196" s="286"/>
      <c r="D2196" s="286"/>
      <c r="E2196" s="479"/>
      <c r="F2196" s="282"/>
      <c r="G2196" s="283"/>
      <c r="H2196" s="421"/>
      <c r="I2196" s="421"/>
      <c r="J2196" s="283"/>
      <c r="K2196" s="421"/>
      <c r="L2196" s="282"/>
      <c r="N2196" s="282"/>
      <c r="S2196" s="282"/>
      <c r="T2196" s="283"/>
      <c r="U2196" s="283"/>
      <c r="V2196" s="283"/>
      <c r="W2196" s="283"/>
      <c r="X2196" s="283"/>
      <c r="Y2196" s="282"/>
      <c r="Z2196" s="282"/>
      <c r="AA2196" s="283"/>
      <c r="AB2196" s="282"/>
      <c r="AC2196" s="282"/>
      <c r="AD2196" s="282"/>
      <c r="AE2196" s="282"/>
      <c r="AF2196" s="283"/>
      <c r="AG2196" s="402"/>
      <c r="AH2196" s="283"/>
      <c r="AI2196" s="283"/>
      <c r="AJ2196" s="283"/>
      <c r="AK2196" s="283"/>
      <c r="AL2196" s="283"/>
      <c r="AM2196" s="282"/>
      <c r="AN2196" s="282"/>
      <c r="AO2196" s="282"/>
      <c r="AP2196" s="282"/>
      <c r="AQ2196" s="282"/>
      <c r="AR2196" s="282"/>
      <c r="AT2196" s="283"/>
      <c r="AU2196" s="283"/>
      <c r="AV2196" s="283"/>
      <c r="AW2196" s="283"/>
      <c r="AY2196" s="283"/>
      <c r="AZ2196" s="282"/>
      <c r="BA2196" s="283"/>
      <c r="BB2196" s="282"/>
      <c r="BC2196" s="282"/>
      <c r="BD2196" s="282"/>
      <c r="BE2196" s="283"/>
      <c r="BG2196" s="282"/>
      <c r="BH2196" s="282"/>
      <c r="BI2196" s="282"/>
      <c r="BL2196" s="421"/>
      <c r="BM2196" s="424"/>
      <c r="BN2196" s="424"/>
      <c r="BO2196" s="424"/>
      <c r="BP2196" s="424"/>
      <c r="BQ2196" s="421"/>
      <c r="BR2196" s="421"/>
      <c r="BV2196" s="282"/>
      <c r="BW2196" s="283"/>
      <c r="BY2196" s="283"/>
      <c r="BZ2196" s="283"/>
      <c r="CA2196" s="283"/>
      <c r="CB2196" s="282"/>
      <c r="CC2196" s="282"/>
      <c r="CD2196" s="282"/>
      <c r="CE2196" s="282"/>
      <c r="CG2196" s="427"/>
      <c r="CH2196" s="402"/>
      <c r="CI2196" s="424"/>
      <c r="CJ2196" s="282"/>
      <c r="CK2196" s="282"/>
      <c r="CL2196" s="283"/>
      <c r="CM2196" s="283"/>
      <c r="CP2196" s="282"/>
      <c r="DC2196" s="282"/>
      <c r="DD2196" s="282"/>
      <c r="DE2196" s="282"/>
      <c r="DF2196" s="282"/>
      <c r="DG2196" s="282"/>
      <c r="DH2196" s="282"/>
      <c r="DI2196" s="282"/>
      <c r="DJ2196" s="282"/>
      <c r="EF2196" s="495" t="str">
        <f>""&amp;(MID(数据表!AZ2196,1,MIN(FIND({"(";"（"},数据表!AZ2196&amp;"(（",1)-1)))&amp;""</f>
        <v/>
      </c>
      <c r="EG2196" s="495" t="str">
        <f>""&amp;(MID(数据表!AZ2196,1,MIN(FIND({0;1;2;3;4;5;6;7;8;9},数据表!AZ2196&amp;"1234567890",1)-1)))&amp;""</f>
        <v/>
      </c>
    </row>
    <row r="2197" spans="2:137" s="310" customFormat="1" ht="12" customHeight="1">
      <c r="B2197" s="286"/>
      <c r="C2197" s="286"/>
      <c r="D2197" s="286"/>
      <c r="E2197" s="479"/>
      <c r="F2197" s="282"/>
      <c r="G2197" s="283"/>
      <c r="H2197" s="421"/>
      <c r="I2197" s="421"/>
      <c r="J2197" s="283"/>
      <c r="K2197" s="421"/>
      <c r="L2197" s="282"/>
      <c r="N2197" s="282"/>
      <c r="S2197" s="282"/>
      <c r="T2197" s="283"/>
      <c r="U2197" s="283"/>
      <c r="V2197" s="283"/>
      <c r="W2197" s="283"/>
      <c r="X2197" s="283"/>
      <c r="Y2197" s="282"/>
      <c r="Z2197" s="282"/>
      <c r="AA2197" s="283"/>
      <c r="AB2197" s="282"/>
      <c r="AC2197" s="282"/>
      <c r="AD2197" s="282"/>
      <c r="AE2197" s="282"/>
      <c r="AF2197" s="283"/>
      <c r="AG2197" s="402"/>
      <c r="AH2197" s="283"/>
      <c r="AI2197" s="283"/>
      <c r="AJ2197" s="283"/>
      <c r="AK2197" s="283"/>
      <c r="AL2197" s="283"/>
      <c r="AM2197" s="282"/>
      <c r="AN2197" s="282"/>
      <c r="AO2197" s="282"/>
      <c r="AP2197" s="282"/>
      <c r="AQ2197" s="282"/>
      <c r="AR2197" s="282"/>
      <c r="AT2197" s="283"/>
      <c r="AU2197" s="283"/>
      <c r="AV2197" s="283"/>
      <c r="AW2197" s="283"/>
      <c r="AY2197" s="283"/>
      <c r="AZ2197" s="282"/>
      <c r="BA2197" s="283"/>
      <c r="BB2197" s="282"/>
      <c r="BC2197" s="282"/>
      <c r="BD2197" s="282"/>
      <c r="BE2197" s="283"/>
      <c r="BG2197" s="282"/>
      <c r="BH2197" s="282"/>
      <c r="BI2197" s="282"/>
      <c r="BL2197" s="421"/>
      <c r="BM2197" s="424"/>
      <c r="BN2197" s="424"/>
      <c r="BO2197" s="424"/>
      <c r="BP2197" s="424"/>
      <c r="BQ2197" s="421"/>
      <c r="BR2197" s="421"/>
      <c r="BV2197" s="282"/>
      <c r="BW2197" s="283"/>
      <c r="BY2197" s="283"/>
      <c r="BZ2197" s="283"/>
      <c r="CA2197" s="283"/>
      <c r="CB2197" s="282"/>
      <c r="CC2197" s="282"/>
      <c r="CD2197" s="282"/>
      <c r="CE2197" s="282"/>
      <c r="CG2197" s="427"/>
      <c r="CH2197" s="402"/>
      <c r="CI2197" s="424"/>
      <c r="CJ2197" s="282"/>
      <c r="CK2197" s="282"/>
      <c r="CL2197" s="283"/>
      <c r="CM2197" s="283"/>
      <c r="CP2197" s="282"/>
      <c r="DC2197" s="282"/>
      <c r="DD2197" s="282"/>
      <c r="DE2197" s="282"/>
      <c r="DF2197" s="282"/>
      <c r="DG2197" s="282"/>
      <c r="DH2197" s="282"/>
      <c r="DI2197" s="282"/>
      <c r="DJ2197" s="282"/>
      <c r="EF2197" s="495" t="str">
        <f>""&amp;(MID(数据表!AZ2197,1,MIN(FIND({"(";"（"},数据表!AZ2197&amp;"(（",1)-1)))&amp;""</f>
        <v/>
      </c>
      <c r="EG2197" s="495" t="str">
        <f>""&amp;(MID(数据表!AZ2197,1,MIN(FIND({0;1;2;3;4;5;6;7;8;9},数据表!AZ2197&amp;"1234567890",1)-1)))&amp;""</f>
        <v/>
      </c>
    </row>
    <row r="2198" spans="2:137" s="310" customFormat="1" ht="12" customHeight="1">
      <c r="B2198" s="286"/>
      <c r="C2198" s="286"/>
      <c r="D2198" s="286"/>
      <c r="E2198" s="479"/>
      <c r="F2198" s="282"/>
      <c r="G2198" s="283"/>
      <c r="H2198" s="421"/>
      <c r="I2198" s="421"/>
      <c r="J2198" s="283"/>
      <c r="K2198" s="421"/>
      <c r="L2198" s="282"/>
      <c r="N2198" s="282"/>
      <c r="S2198" s="282"/>
      <c r="T2198" s="283"/>
      <c r="U2198" s="283"/>
      <c r="V2198" s="283"/>
      <c r="W2198" s="283"/>
      <c r="X2198" s="283"/>
      <c r="Y2198" s="282"/>
      <c r="Z2198" s="282"/>
      <c r="AA2198" s="283"/>
      <c r="AB2198" s="282"/>
      <c r="AC2198" s="282"/>
      <c r="AD2198" s="282"/>
      <c r="AE2198" s="282"/>
      <c r="AF2198" s="283"/>
      <c r="AG2198" s="402"/>
      <c r="AH2198" s="283"/>
      <c r="AI2198" s="283"/>
      <c r="AJ2198" s="283"/>
      <c r="AK2198" s="283"/>
      <c r="AL2198" s="283"/>
      <c r="AM2198" s="282"/>
      <c r="AN2198" s="282"/>
      <c r="AO2198" s="282"/>
      <c r="AP2198" s="282"/>
      <c r="AQ2198" s="282"/>
      <c r="AR2198" s="282"/>
      <c r="AT2198" s="283"/>
      <c r="AU2198" s="283"/>
      <c r="AV2198" s="283"/>
      <c r="AW2198" s="283"/>
      <c r="AY2198" s="283"/>
      <c r="AZ2198" s="282"/>
      <c r="BA2198" s="283"/>
      <c r="BB2198" s="282"/>
      <c r="BC2198" s="282"/>
      <c r="BD2198" s="282"/>
      <c r="BE2198" s="283"/>
      <c r="BG2198" s="282"/>
      <c r="BH2198" s="282"/>
      <c r="BI2198" s="282"/>
      <c r="BL2198" s="421"/>
      <c r="BM2198" s="424"/>
      <c r="BN2198" s="424"/>
      <c r="BO2198" s="424"/>
      <c r="BP2198" s="424"/>
      <c r="BQ2198" s="421"/>
      <c r="BR2198" s="421"/>
      <c r="BV2198" s="282"/>
      <c r="BW2198" s="283"/>
      <c r="BY2198" s="283"/>
      <c r="BZ2198" s="283"/>
      <c r="CA2198" s="283"/>
      <c r="CB2198" s="282"/>
      <c r="CC2198" s="282"/>
      <c r="CD2198" s="282"/>
      <c r="CE2198" s="282"/>
      <c r="CG2198" s="427"/>
      <c r="CH2198" s="402"/>
      <c r="CI2198" s="424"/>
      <c r="CJ2198" s="282"/>
      <c r="CK2198" s="282"/>
      <c r="CL2198" s="283"/>
      <c r="CM2198" s="283"/>
      <c r="CP2198" s="282"/>
      <c r="DC2198" s="282"/>
      <c r="DD2198" s="282"/>
      <c r="DE2198" s="282"/>
      <c r="DF2198" s="282"/>
      <c r="DG2198" s="282"/>
      <c r="DH2198" s="282"/>
      <c r="DI2198" s="282"/>
      <c r="DJ2198" s="282"/>
      <c r="EF2198" s="495" t="str">
        <f>""&amp;(MID(数据表!AZ2198,1,MIN(FIND({"(";"（"},数据表!AZ2198&amp;"(（",1)-1)))&amp;""</f>
        <v/>
      </c>
      <c r="EG2198" s="495" t="str">
        <f>""&amp;(MID(数据表!AZ2198,1,MIN(FIND({0;1;2;3;4;5;6;7;8;9},数据表!AZ2198&amp;"1234567890",1)-1)))&amp;""</f>
        <v/>
      </c>
    </row>
    <row r="2199" spans="2:137" s="310" customFormat="1" ht="12" customHeight="1">
      <c r="B2199" s="286"/>
      <c r="C2199" s="286"/>
      <c r="D2199" s="286"/>
      <c r="E2199" s="479"/>
      <c r="F2199" s="282"/>
      <c r="G2199" s="283"/>
      <c r="H2199" s="421"/>
      <c r="I2199" s="421"/>
      <c r="J2199" s="283"/>
      <c r="K2199" s="421"/>
      <c r="L2199" s="282"/>
      <c r="N2199" s="282"/>
      <c r="S2199" s="282"/>
      <c r="T2199" s="283"/>
      <c r="U2199" s="283"/>
      <c r="V2199" s="283"/>
      <c r="W2199" s="283"/>
      <c r="X2199" s="283"/>
      <c r="Y2199" s="282"/>
      <c r="Z2199" s="282"/>
      <c r="AA2199" s="283"/>
      <c r="AB2199" s="282"/>
      <c r="AC2199" s="282"/>
      <c r="AD2199" s="282"/>
      <c r="AE2199" s="282"/>
      <c r="AF2199" s="283"/>
      <c r="AG2199" s="402"/>
      <c r="AH2199" s="283"/>
      <c r="AI2199" s="283"/>
      <c r="AJ2199" s="283"/>
      <c r="AK2199" s="283"/>
      <c r="AL2199" s="283"/>
      <c r="AM2199" s="282"/>
      <c r="AN2199" s="282"/>
      <c r="AO2199" s="282"/>
      <c r="AP2199" s="282"/>
      <c r="AQ2199" s="282"/>
      <c r="AR2199" s="282"/>
      <c r="AT2199" s="283"/>
      <c r="AU2199" s="283"/>
      <c r="AV2199" s="283"/>
      <c r="AW2199" s="283"/>
      <c r="AY2199" s="283"/>
      <c r="AZ2199" s="282"/>
      <c r="BA2199" s="283"/>
      <c r="BB2199" s="282"/>
      <c r="BC2199" s="282"/>
      <c r="BD2199" s="282"/>
      <c r="BE2199" s="283"/>
      <c r="BG2199" s="282"/>
      <c r="BH2199" s="282"/>
      <c r="BI2199" s="282"/>
      <c r="BL2199" s="421"/>
      <c r="BM2199" s="424"/>
      <c r="BN2199" s="424"/>
      <c r="BO2199" s="424"/>
      <c r="BP2199" s="424"/>
      <c r="BQ2199" s="421"/>
      <c r="BR2199" s="421"/>
      <c r="BV2199" s="282"/>
      <c r="BW2199" s="283"/>
      <c r="BY2199" s="283"/>
      <c r="BZ2199" s="283"/>
      <c r="CA2199" s="283"/>
      <c r="CB2199" s="282"/>
      <c r="CC2199" s="282"/>
      <c r="CD2199" s="282"/>
      <c r="CE2199" s="282"/>
      <c r="CG2199" s="427"/>
      <c r="CH2199" s="402"/>
      <c r="CI2199" s="424"/>
      <c r="CJ2199" s="282"/>
      <c r="CK2199" s="282"/>
      <c r="CL2199" s="283"/>
      <c r="CM2199" s="283"/>
      <c r="CP2199" s="282"/>
      <c r="DC2199" s="282"/>
      <c r="DD2199" s="282"/>
      <c r="DE2199" s="282"/>
      <c r="DF2199" s="282"/>
      <c r="DG2199" s="282"/>
      <c r="DH2199" s="282"/>
      <c r="DI2199" s="282"/>
      <c r="DJ2199" s="282"/>
      <c r="EF2199" s="495" t="str">
        <f>""&amp;(MID(数据表!AZ2199,1,MIN(FIND({"(";"（"},数据表!AZ2199&amp;"(（",1)-1)))&amp;""</f>
        <v/>
      </c>
      <c r="EG2199" s="495" t="str">
        <f>""&amp;(MID(数据表!AZ2199,1,MIN(FIND({0;1;2;3;4;5;6;7;8;9},数据表!AZ2199&amp;"1234567890",1)-1)))&amp;""</f>
        <v/>
      </c>
    </row>
    <row r="2200" spans="2:137" s="310" customFormat="1" ht="12" customHeight="1">
      <c r="B2200" s="286"/>
      <c r="C2200" s="286"/>
      <c r="D2200" s="286"/>
      <c r="E2200" s="479"/>
      <c r="F2200" s="282"/>
      <c r="G2200" s="283"/>
      <c r="H2200" s="421"/>
      <c r="I2200" s="421"/>
      <c r="J2200" s="283"/>
      <c r="K2200" s="421"/>
      <c r="L2200" s="282"/>
      <c r="N2200" s="282"/>
      <c r="S2200" s="282"/>
      <c r="T2200" s="283"/>
      <c r="U2200" s="283"/>
      <c r="V2200" s="283"/>
      <c r="W2200" s="283"/>
      <c r="X2200" s="283"/>
      <c r="Y2200" s="282"/>
      <c r="Z2200" s="282"/>
      <c r="AA2200" s="283"/>
      <c r="AB2200" s="282"/>
      <c r="AC2200" s="282"/>
      <c r="AD2200" s="282"/>
      <c r="AE2200" s="282"/>
      <c r="AF2200" s="283"/>
      <c r="AG2200" s="402"/>
      <c r="AH2200" s="283"/>
      <c r="AI2200" s="283"/>
      <c r="AJ2200" s="283"/>
      <c r="AK2200" s="283"/>
      <c r="AL2200" s="283"/>
      <c r="AM2200" s="282"/>
      <c r="AN2200" s="282"/>
      <c r="AO2200" s="282"/>
      <c r="AP2200" s="282"/>
      <c r="AQ2200" s="282"/>
      <c r="AR2200" s="282"/>
      <c r="AT2200" s="283"/>
      <c r="AU2200" s="283"/>
      <c r="AV2200" s="283"/>
      <c r="AW2200" s="283"/>
      <c r="AY2200" s="283"/>
      <c r="AZ2200" s="282"/>
      <c r="BA2200" s="283"/>
      <c r="BB2200" s="282"/>
      <c r="BC2200" s="282"/>
      <c r="BD2200" s="282"/>
      <c r="BE2200" s="283"/>
      <c r="BG2200" s="282"/>
      <c r="BH2200" s="282"/>
      <c r="BI2200" s="282"/>
      <c r="BL2200" s="421"/>
      <c r="BM2200" s="424"/>
      <c r="BN2200" s="424"/>
      <c r="BO2200" s="424"/>
      <c r="BP2200" s="424"/>
      <c r="BQ2200" s="421"/>
      <c r="BR2200" s="421"/>
      <c r="BV2200" s="282"/>
      <c r="BW2200" s="283"/>
      <c r="BY2200" s="283"/>
      <c r="BZ2200" s="283"/>
      <c r="CA2200" s="283"/>
      <c r="CB2200" s="282"/>
      <c r="CC2200" s="282"/>
      <c r="CD2200" s="282"/>
      <c r="CE2200" s="282"/>
      <c r="CG2200" s="427"/>
      <c r="CH2200" s="402"/>
      <c r="CI2200" s="424"/>
      <c r="CJ2200" s="282"/>
      <c r="CK2200" s="282"/>
      <c r="CL2200" s="283"/>
      <c r="CM2200" s="283"/>
      <c r="CP2200" s="282"/>
      <c r="DC2200" s="282"/>
      <c r="DD2200" s="282"/>
      <c r="DE2200" s="282"/>
      <c r="DF2200" s="282"/>
      <c r="DG2200" s="282"/>
      <c r="DH2200" s="282"/>
      <c r="DI2200" s="282"/>
      <c r="DJ2200" s="282"/>
      <c r="EF2200" s="495" t="str">
        <f>""&amp;(MID(数据表!AZ2200,1,MIN(FIND({"(";"（"},数据表!AZ2200&amp;"(（",1)-1)))&amp;""</f>
        <v/>
      </c>
      <c r="EG2200" s="495" t="str">
        <f>""&amp;(MID(数据表!AZ2200,1,MIN(FIND({0;1;2;3;4;5;6;7;8;9},数据表!AZ2200&amp;"1234567890",1)-1)))&amp;""</f>
        <v/>
      </c>
    </row>
    <row r="2201" spans="2:137" s="310" customFormat="1" ht="12" customHeight="1">
      <c r="B2201" s="286"/>
      <c r="C2201" s="286"/>
      <c r="D2201" s="286"/>
      <c r="E2201" s="479"/>
      <c r="F2201" s="282"/>
      <c r="G2201" s="283"/>
      <c r="H2201" s="421"/>
      <c r="I2201" s="421"/>
      <c r="J2201" s="283"/>
      <c r="K2201" s="421"/>
      <c r="L2201" s="282"/>
      <c r="N2201" s="282"/>
      <c r="S2201" s="282"/>
      <c r="T2201" s="283"/>
      <c r="U2201" s="283"/>
      <c r="V2201" s="283"/>
      <c r="W2201" s="283"/>
      <c r="X2201" s="283"/>
      <c r="Y2201" s="282"/>
      <c r="Z2201" s="282"/>
      <c r="AA2201" s="283"/>
      <c r="AB2201" s="282"/>
      <c r="AC2201" s="282"/>
      <c r="AD2201" s="282"/>
      <c r="AE2201" s="282"/>
      <c r="AF2201" s="283"/>
      <c r="AG2201" s="402"/>
      <c r="AH2201" s="283"/>
      <c r="AI2201" s="283"/>
      <c r="AJ2201" s="283"/>
      <c r="AK2201" s="283"/>
      <c r="AL2201" s="283"/>
      <c r="AM2201" s="282"/>
      <c r="AN2201" s="282"/>
      <c r="AO2201" s="282"/>
      <c r="AP2201" s="282"/>
      <c r="AQ2201" s="282"/>
      <c r="AR2201" s="282"/>
      <c r="AT2201" s="283"/>
      <c r="AU2201" s="283"/>
      <c r="AV2201" s="283"/>
      <c r="AW2201" s="283"/>
      <c r="AY2201" s="283"/>
      <c r="AZ2201" s="282"/>
      <c r="BA2201" s="283"/>
      <c r="BB2201" s="282"/>
      <c r="BC2201" s="282"/>
      <c r="BD2201" s="282"/>
      <c r="BE2201" s="283"/>
      <c r="BG2201" s="282"/>
      <c r="BH2201" s="282"/>
      <c r="BI2201" s="282"/>
      <c r="BL2201" s="421"/>
      <c r="BM2201" s="424"/>
      <c r="BN2201" s="424"/>
      <c r="BO2201" s="424"/>
      <c r="BP2201" s="424"/>
      <c r="BQ2201" s="421"/>
      <c r="BR2201" s="421"/>
      <c r="BV2201" s="282"/>
      <c r="BW2201" s="283"/>
      <c r="BY2201" s="283"/>
      <c r="BZ2201" s="283"/>
      <c r="CA2201" s="283"/>
      <c r="CB2201" s="282"/>
      <c r="CC2201" s="282"/>
      <c r="CD2201" s="282"/>
      <c r="CE2201" s="282"/>
      <c r="CG2201" s="427"/>
      <c r="CH2201" s="402"/>
      <c r="CI2201" s="424"/>
      <c r="CJ2201" s="282"/>
      <c r="CK2201" s="282"/>
      <c r="CL2201" s="283"/>
      <c r="CM2201" s="283"/>
      <c r="CP2201" s="282"/>
      <c r="DC2201" s="282"/>
      <c r="DD2201" s="282"/>
      <c r="DE2201" s="282"/>
      <c r="DF2201" s="282"/>
      <c r="DG2201" s="282"/>
      <c r="DH2201" s="282"/>
      <c r="DI2201" s="282"/>
      <c r="DJ2201" s="282"/>
      <c r="EF2201" s="495" t="str">
        <f>""&amp;(MID(数据表!AZ2201,1,MIN(FIND({"(";"（"},数据表!AZ2201&amp;"(（",1)-1)))&amp;""</f>
        <v/>
      </c>
      <c r="EG2201" s="495" t="str">
        <f>""&amp;(MID(数据表!AZ2201,1,MIN(FIND({0;1;2;3;4;5;6;7;8;9},数据表!AZ2201&amp;"1234567890",1)-1)))&amp;""</f>
        <v/>
      </c>
    </row>
    <row r="2202" spans="2:137" s="310" customFormat="1" ht="12" customHeight="1">
      <c r="B2202" s="286"/>
      <c r="C2202" s="286"/>
      <c r="D2202" s="286"/>
      <c r="E2202" s="479"/>
      <c r="F2202" s="282"/>
      <c r="G2202" s="283"/>
      <c r="H2202" s="421"/>
      <c r="I2202" s="421"/>
      <c r="J2202" s="283"/>
      <c r="K2202" s="421"/>
      <c r="L2202" s="282"/>
      <c r="N2202" s="282"/>
      <c r="S2202" s="282"/>
      <c r="T2202" s="283"/>
      <c r="U2202" s="283"/>
      <c r="V2202" s="283"/>
      <c r="W2202" s="283"/>
      <c r="X2202" s="283"/>
      <c r="Y2202" s="282"/>
      <c r="Z2202" s="282"/>
      <c r="AA2202" s="283"/>
      <c r="AB2202" s="282"/>
      <c r="AC2202" s="282"/>
      <c r="AD2202" s="282"/>
      <c r="AE2202" s="282"/>
      <c r="AF2202" s="283"/>
      <c r="AG2202" s="402"/>
      <c r="AH2202" s="283"/>
      <c r="AI2202" s="283"/>
      <c r="AJ2202" s="283"/>
      <c r="AK2202" s="283"/>
      <c r="AL2202" s="283"/>
      <c r="AM2202" s="282"/>
      <c r="AN2202" s="282"/>
      <c r="AO2202" s="282"/>
      <c r="AP2202" s="282"/>
      <c r="AQ2202" s="282"/>
      <c r="AR2202" s="282"/>
      <c r="AT2202" s="283"/>
      <c r="AU2202" s="283"/>
      <c r="AV2202" s="283"/>
      <c r="AW2202" s="283"/>
      <c r="AY2202" s="283"/>
      <c r="AZ2202" s="282"/>
      <c r="BA2202" s="283"/>
      <c r="BB2202" s="282"/>
      <c r="BC2202" s="282"/>
      <c r="BD2202" s="282"/>
      <c r="BE2202" s="283"/>
      <c r="BG2202" s="282"/>
      <c r="BH2202" s="282"/>
      <c r="BI2202" s="282"/>
      <c r="BL2202" s="421"/>
      <c r="BM2202" s="424"/>
      <c r="BN2202" s="424"/>
      <c r="BO2202" s="424"/>
      <c r="BP2202" s="424"/>
      <c r="BQ2202" s="421"/>
      <c r="BR2202" s="421"/>
      <c r="BV2202" s="282"/>
      <c r="BW2202" s="283"/>
      <c r="BY2202" s="283"/>
      <c r="BZ2202" s="283"/>
      <c r="CA2202" s="283"/>
      <c r="CB2202" s="282"/>
      <c r="CC2202" s="282"/>
      <c r="CD2202" s="282"/>
      <c r="CE2202" s="282"/>
      <c r="CG2202" s="427"/>
      <c r="CH2202" s="402"/>
      <c r="CI2202" s="424"/>
      <c r="CJ2202" s="282"/>
      <c r="CK2202" s="282"/>
      <c r="CL2202" s="283"/>
      <c r="CM2202" s="283"/>
      <c r="CP2202" s="282"/>
      <c r="DC2202" s="282"/>
      <c r="DD2202" s="282"/>
      <c r="DE2202" s="282"/>
      <c r="DF2202" s="282"/>
      <c r="DG2202" s="282"/>
      <c r="DH2202" s="282"/>
      <c r="DI2202" s="282"/>
      <c r="DJ2202" s="282"/>
      <c r="EF2202" s="495" t="str">
        <f>""&amp;(MID(数据表!AZ2202,1,MIN(FIND({"(";"（"},数据表!AZ2202&amp;"(（",1)-1)))&amp;""</f>
        <v/>
      </c>
      <c r="EG2202" s="495" t="str">
        <f>""&amp;(MID(数据表!AZ2202,1,MIN(FIND({0;1;2;3;4;5;6;7;8;9},数据表!AZ2202&amp;"1234567890",1)-1)))&amp;""</f>
        <v/>
      </c>
    </row>
    <row r="2203" spans="2:137" s="310" customFormat="1" ht="12" customHeight="1">
      <c r="B2203" s="286"/>
      <c r="C2203" s="286"/>
      <c r="D2203" s="286"/>
      <c r="E2203" s="479"/>
      <c r="F2203" s="282"/>
      <c r="G2203" s="283"/>
      <c r="H2203" s="421"/>
      <c r="I2203" s="421"/>
      <c r="J2203" s="283"/>
      <c r="K2203" s="421"/>
      <c r="L2203" s="282"/>
      <c r="N2203" s="282"/>
      <c r="S2203" s="282"/>
      <c r="T2203" s="283"/>
      <c r="U2203" s="283"/>
      <c r="V2203" s="283"/>
      <c r="W2203" s="283"/>
      <c r="X2203" s="283"/>
      <c r="Y2203" s="282"/>
      <c r="Z2203" s="282"/>
      <c r="AA2203" s="283"/>
      <c r="AB2203" s="282"/>
      <c r="AC2203" s="282"/>
      <c r="AD2203" s="282"/>
      <c r="AE2203" s="282"/>
      <c r="AF2203" s="283"/>
      <c r="AG2203" s="402"/>
      <c r="AH2203" s="283"/>
      <c r="AI2203" s="283"/>
      <c r="AJ2203" s="283"/>
      <c r="AK2203" s="283"/>
      <c r="AL2203" s="283"/>
      <c r="AM2203" s="282"/>
      <c r="AN2203" s="282"/>
      <c r="AO2203" s="282"/>
      <c r="AP2203" s="282"/>
      <c r="AQ2203" s="282"/>
      <c r="AR2203" s="282"/>
      <c r="AT2203" s="283"/>
      <c r="AU2203" s="283"/>
      <c r="AV2203" s="283"/>
      <c r="AW2203" s="283"/>
      <c r="AY2203" s="283"/>
      <c r="AZ2203" s="282"/>
      <c r="BA2203" s="283"/>
      <c r="BB2203" s="282"/>
      <c r="BC2203" s="282"/>
      <c r="BD2203" s="282"/>
      <c r="BE2203" s="283"/>
      <c r="BG2203" s="282"/>
      <c r="BH2203" s="282"/>
      <c r="BI2203" s="282"/>
      <c r="BL2203" s="421"/>
      <c r="BM2203" s="424"/>
      <c r="BN2203" s="424"/>
      <c r="BO2203" s="424"/>
      <c r="BP2203" s="424"/>
      <c r="BQ2203" s="421"/>
      <c r="BR2203" s="421"/>
      <c r="BV2203" s="282"/>
      <c r="BW2203" s="283"/>
      <c r="BY2203" s="283"/>
      <c r="BZ2203" s="283"/>
      <c r="CA2203" s="283"/>
      <c r="CB2203" s="282"/>
      <c r="CC2203" s="282"/>
      <c r="CD2203" s="282"/>
      <c r="CE2203" s="282"/>
      <c r="CG2203" s="427"/>
      <c r="CH2203" s="402"/>
      <c r="CI2203" s="424"/>
      <c r="CJ2203" s="282"/>
      <c r="CK2203" s="282"/>
      <c r="CL2203" s="283"/>
      <c r="CM2203" s="283"/>
      <c r="CP2203" s="282"/>
      <c r="DC2203" s="282"/>
      <c r="DD2203" s="282"/>
      <c r="DE2203" s="282"/>
      <c r="DF2203" s="282"/>
      <c r="DG2203" s="282"/>
      <c r="DH2203" s="282"/>
      <c r="DI2203" s="282"/>
      <c r="DJ2203" s="282"/>
      <c r="EF2203" s="495" t="str">
        <f>""&amp;(MID(数据表!AZ2203,1,MIN(FIND({"(";"（"},数据表!AZ2203&amp;"(（",1)-1)))&amp;""</f>
        <v/>
      </c>
      <c r="EG2203" s="495" t="str">
        <f>""&amp;(MID(数据表!AZ2203,1,MIN(FIND({0;1;2;3;4;5;6;7;8;9},数据表!AZ2203&amp;"1234567890",1)-1)))&amp;""</f>
        <v/>
      </c>
    </row>
    <row r="2204" spans="2:137" s="310" customFormat="1" ht="12" customHeight="1">
      <c r="B2204" s="286"/>
      <c r="C2204" s="286"/>
      <c r="D2204" s="286"/>
      <c r="E2204" s="479"/>
      <c r="F2204" s="282"/>
      <c r="G2204" s="283"/>
      <c r="H2204" s="421"/>
      <c r="I2204" s="421"/>
      <c r="J2204" s="283"/>
      <c r="K2204" s="421"/>
      <c r="L2204" s="282"/>
      <c r="N2204" s="282"/>
      <c r="S2204" s="282"/>
      <c r="T2204" s="283"/>
      <c r="U2204" s="283"/>
      <c r="V2204" s="283"/>
      <c r="W2204" s="283"/>
      <c r="X2204" s="283"/>
      <c r="Y2204" s="282"/>
      <c r="Z2204" s="282"/>
      <c r="AA2204" s="283"/>
      <c r="AB2204" s="282"/>
      <c r="AC2204" s="282"/>
      <c r="AD2204" s="282"/>
      <c r="AE2204" s="282"/>
      <c r="AF2204" s="283"/>
      <c r="AG2204" s="402"/>
      <c r="AH2204" s="283"/>
      <c r="AI2204" s="283"/>
      <c r="AJ2204" s="283"/>
      <c r="AK2204" s="283"/>
      <c r="AL2204" s="283"/>
      <c r="AM2204" s="282"/>
      <c r="AN2204" s="282"/>
      <c r="AO2204" s="282"/>
      <c r="AP2204" s="282"/>
      <c r="AQ2204" s="282"/>
      <c r="AR2204" s="282"/>
      <c r="AT2204" s="283"/>
      <c r="AU2204" s="283"/>
      <c r="AV2204" s="283"/>
      <c r="AW2204" s="283"/>
      <c r="AY2204" s="283"/>
      <c r="AZ2204" s="282"/>
      <c r="BA2204" s="283"/>
      <c r="BB2204" s="282"/>
      <c r="BC2204" s="282"/>
      <c r="BD2204" s="282"/>
      <c r="BE2204" s="283"/>
      <c r="BG2204" s="282"/>
      <c r="BH2204" s="282"/>
      <c r="BI2204" s="282"/>
      <c r="BL2204" s="421"/>
      <c r="BM2204" s="424"/>
      <c r="BN2204" s="424"/>
      <c r="BO2204" s="424"/>
      <c r="BP2204" s="424"/>
      <c r="BQ2204" s="421"/>
      <c r="BR2204" s="421"/>
      <c r="BV2204" s="282"/>
      <c r="BW2204" s="283"/>
      <c r="BY2204" s="283"/>
      <c r="BZ2204" s="283"/>
      <c r="CA2204" s="283"/>
      <c r="CB2204" s="282"/>
      <c r="CC2204" s="282"/>
      <c r="CD2204" s="282"/>
      <c r="CE2204" s="282"/>
      <c r="CG2204" s="427"/>
      <c r="CH2204" s="402"/>
      <c r="CI2204" s="424"/>
      <c r="CJ2204" s="282"/>
      <c r="CK2204" s="282"/>
      <c r="CL2204" s="283"/>
      <c r="CM2204" s="283"/>
      <c r="CP2204" s="282"/>
      <c r="DC2204" s="282"/>
      <c r="DD2204" s="282"/>
      <c r="DE2204" s="282"/>
      <c r="DF2204" s="282"/>
      <c r="DG2204" s="282"/>
      <c r="DH2204" s="282"/>
      <c r="DI2204" s="282"/>
      <c r="DJ2204" s="282"/>
      <c r="EF2204" s="495" t="str">
        <f>""&amp;(MID(数据表!AZ2204,1,MIN(FIND({"(";"（"},数据表!AZ2204&amp;"(（",1)-1)))&amp;""</f>
        <v/>
      </c>
      <c r="EG2204" s="495" t="str">
        <f>""&amp;(MID(数据表!AZ2204,1,MIN(FIND({0;1;2;3;4;5;6;7;8;9},数据表!AZ2204&amp;"1234567890",1)-1)))&amp;""</f>
        <v/>
      </c>
    </row>
    <row r="2205" spans="2:137" s="310" customFormat="1" ht="12" customHeight="1">
      <c r="B2205" s="286"/>
      <c r="C2205" s="286"/>
      <c r="D2205" s="286"/>
      <c r="E2205" s="479"/>
      <c r="F2205" s="282"/>
      <c r="G2205" s="283"/>
      <c r="H2205" s="421"/>
      <c r="I2205" s="421"/>
      <c r="J2205" s="283"/>
      <c r="K2205" s="421"/>
      <c r="L2205" s="282"/>
      <c r="N2205" s="282"/>
      <c r="S2205" s="282"/>
      <c r="T2205" s="283"/>
      <c r="U2205" s="283"/>
      <c r="V2205" s="283"/>
      <c r="W2205" s="283"/>
      <c r="X2205" s="283"/>
      <c r="Y2205" s="282"/>
      <c r="Z2205" s="282"/>
      <c r="AA2205" s="283"/>
      <c r="AB2205" s="282"/>
      <c r="AC2205" s="282"/>
      <c r="AD2205" s="282"/>
      <c r="AE2205" s="282"/>
      <c r="AF2205" s="283"/>
      <c r="AG2205" s="402"/>
      <c r="AH2205" s="283"/>
      <c r="AI2205" s="283"/>
      <c r="AJ2205" s="283"/>
      <c r="AK2205" s="283"/>
      <c r="AL2205" s="283"/>
      <c r="AM2205" s="282"/>
      <c r="AN2205" s="282"/>
      <c r="AO2205" s="282"/>
      <c r="AP2205" s="282"/>
      <c r="AQ2205" s="282"/>
      <c r="AR2205" s="282"/>
      <c r="AT2205" s="283"/>
      <c r="AU2205" s="283"/>
      <c r="AV2205" s="283"/>
      <c r="AW2205" s="283"/>
      <c r="AY2205" s="283"/>
      <c r="AZ2205" s="282"/>
      <c r="BA2205" s="283"/>
      <c r="BB2205" s="282"/>
      <c r="BC2205" s="282"/>
      <c r="BD2205" s="282"/>
      <c r="BE2205" s="283"/>
      <c r="BG2205" s="282"/>
      <c r="BH2205" s="282"/>
      <c r="BI2205" s="282"/>
      <c r="BL2205" s="421"/>
      <c r="BM2205" s="424"/>
      <c r="BN2205" s="424"/>
      <c r="BO2205" s="424"/>
      <c r="BP2205" s="424"/>
      <c r="BQ2205" s="421"/>
      <c r="BR2205" s="421"/>
      <c r="BV2205" s="282"/>
      <c r="BW2205" s="283"/>
      <c r="BY2205" s="283"/>
      <c r="BZ2205" s="283"/>
      <c r="CA2205" s="283"/>
      <c r="CB2205" s="282"/>
      <c r="CC2205" s="282"/>
      <c r="CD2205" s="282"/>
      <c r="CE2205" s="282"/>
      <c r="CG2205" s="427"/>
      <c r="CH2205" s="402"/>
      <c r="CI2205" s="424"/>
      <c r="CJ2205" s="282"/>
      <c r="CK2205" s="282"/>
      <c r="CL2205" s="283"/>
      <c r="CM2205" s="283"/>
      <c r="CP2205" s="282"/>
      <c r="DC2205" s="282"/>
      <c r="DD2205" s="282"/>
      <c r="DE2205" s="282"/>
      <c r="DF2205" s="282"/>
      <c r="DG2205" s="282"/>
      <c r="DH2205" s="282"/>
      <c r="DI2205" s="282"/>
      <c r="DJ2205" s="282"/>
      <c r="EF2205" s="495" t="str">
        <f>""&amp;(MID(数据表!AZ2205,1,MIN(FIND({"(";"（"},数据表!AZ2205&amp;"(（",1)-1)))&amp;""</f>
        <v/>
      </c>
      <c r="EG2205" s="495" t="str">
        <f>""&amp;(MID(数据表!AZ2205,1,MIN(FIND({0;1;2;3;4;5;6;7;8;9},数据表!AZ2205&amp;"1234567890",1)-1)))&amp;""</f>
        <v/>
      </c>
    </row>
    <row r="2206" spans="2:137" s="310" customFormat="1" ht="12" customHeight="1">
      <c r="B2206" s="286"/>
      <c r="C2206" s="286"/>
      <c r="D2206" s="286"/>
      <c r="E2206" s="479"/>
      <c r="F2206" s="282"/>
      <c r="G2206" s="283"/>
      <c r="H2206" s="421"/>
      <c r="I2206" s="421"/>
      <c r="J2206" s="283"/>
      <c r="K2206" s="421"/>
      <c r="L2206" s="282"/>
      <c r="N2206" s="282"/>
      <c r="S2206" s="282"/>
      <c r="T2206" s="283"/>
      <c r="U2206" s="283"/>
      <c r="V2206" s="283"/>
      <c r="W2206" s="283"/>
      <c r="X2206" s="283"/>
      <c r="Y2206" s="282"/>
      <c r="Z2206" s="282"/>
      <c r="AA2206" s="283"/>
      <c r="AB2206" s="282"/>
      <c r="AC2206" s="282"/>
      <c r="AD2206" s="282"/>
      <c r="AE2206" s="282"/>
      <c r="AF2206" s="283"/>
      <c r="AG2206" s="402"/>
      <c r="AH2206" s="283"/>
      <c r="AI2206" s="283"/>
      <c r="AJ2206" s="283"/>
      <c r="AK2206" s="283"/>
      <c r="AL2206" s="283"/>
      <c r="AM2206" s="282"/>
      <c r="AN2206" s="282"/>
      <c r="AO2206" s="282"/>
      <c r="AP2206" s="282"/>
      <c r="AQ2206" s="282"/>
      <c r="AR2206" s="282"/>
      <c r="AT2206" s="283"/>
      <c r="AU2206" s="283"/>
      <c r="AV2206" s="283"/>
      <c r="AW2206" s="283"/>
      <c r="AY2206" s="283"/>
      <c r="AZ2206" s="282"/>
      <c r="BA2206" s="283"/>
      <c r="BB2206" s="282"/>
      <c r="BC2206" s="282"/>
      <c r="BD2206" s="282"/>
      <c r="BE2206" s="283"/>
      <c r="BG2206" s="282"/>
      <c r="BH2206" s="282"/>
      <c r="BI2206" s="282"/>
      <c r="BL2206" s="421"/>
      <c r="BM2206" s="424"/>
      <c r="BN2206" s="424"/>
      <c r="BO2206" s="424"/>
      <c r="BP2206" s="424"/>
      <c r="BQ2206" s="421"/>
      <c r="BR2206" s="421"/>
      <c r="BV2206" s="282"/>
      <c r="BW2206" s="283"/>
      <c r="BY2206" s="283"/>
      <c r="BZ2206" s="283"/>
      <c r="CA2206" s="283"/>
      <c r="CB2206" s="282"/>
      <c r="CC2206" s="282"/>
      <c r="CD2206" s="282"/>
      <c r="CE2206" s="282"/>
      <c r="CG2206" s="427"/>
      <c r="CH2206" s="402"/>
      <c r="CI2206" s="424"/>
      <c r="CJ2206" s="282"/>
      <c r="CK2206" s="282"/>
      <c r="CL2206" s="283"/>
      <c r="CM2206" s="283"/>
      <c r="CP2206" s="282"/>
      <c r="DC2206" s="282"/>
      <c r="DD2206" s="282"/>
      <c r="DE2206" s="282"/>
      <c r="DF2206" s="282"/>
      <c r="DG2206" s="282"/>
      <c r="DH2206" s="282"/>
      <c r="DI2206" s="282"/>
      <c r="DJ2206" s="282"/>
      <c r="EF2206" s="495" t="str">
        <f>""&amp;(MID(数据表!AZ2206,1,MIN(FIND({"(";"（"},数据表!AZ2206&amp;"(（",1)-1)))&amp;""</f>
        <v/>
      </c>
      <c r="EG2206" s="495" t="str">
        <f>""&amp;(MID(数据表!AZ2206,1,MIN(FIND({0;1;2;3;4;5;6;7;8;9},数据表!AZ2206&amp;"1234567890",1)-1)))&amp;""</f>
        <v/>
      </c>
    </row>
    <row r="2207" spans="2:137" s="310" customFormat="1" ht="12" customHeight="1">
      <c r="B2207" s="286"/>
      <c r="C2207" s="286"/>
      <c r="D2207" s="286"/>
      <c r="E2207" s="479"/>
      <c r="F2207" s="282"/>
      <c r="G2207" s="283"/>
      <c r="H2207" s="421"/>
      <c r="I2207" s="421"/>
      <c r="J2207" s="283"/>
      <c r="K2207" s="421"/>
      <c r="L2207" s="282"/>
      <c r="N2207" s="282"/>
      <c r="S2207" s="282"/>
      <c r="T2207" s="283"/>
      <c r="U2207" s="283"/>
      <c r="V2207" s="283"/>
      <c r="W2207" s="283"/>
      <c r="X2207" s="283"/>
      <c r="Y2207" s="282"/>
      <c r="Z2207" s="282"/>
      <c r="AA2207" s="283"/>
      <c r="AB2207" s="282"/>
      <c r="AC2207" s="282"/>
      <c r="AD2207" s="282"/>
      <c r="AE2207" s="282"/>
      <c r="AF2207" s="283"/>
      <c r="AG2207" s="402"/>
      <c r="AH2207" s="283"/>
      <c r="AI2207" s="283"/>
      <c r="AJ2207" s="283"/>
      <c r="AK2207" s="283"/>
      <c r="AL2207" s="283"/>
      <c r="AM2207" s="282"/>
      <c r="AN2207" s="282"/>
      <c r="AO2207" s="282"/>
      <c r="AP2207" s="282"/>
      <c r="AQ2207" s="282"/>
      <c r="AR2207" s="282"/>
      <c r="AT2207" s="283"/>
      <c r="AU2207" s="283"/>
      <c r="AV2207" s="283"/>
      <c r="AW2207" s="283"/>
      <c r="AY2207" s="283"/>
      <c r="AZ2207" s="282"/>
      <c r="BA2207" s="283"/>
      <c r="BB2207" s="282"/>
      <c r="BC2207" s="282"/>
      <c r="BD2207" s="282"/>
      <c r="BE2207" s="283"/>
      <c r="BG2207" s="282"/>
      <c r="BH2207" s="282"/>
      <c r="BI2207" s="282"/>
      <c r="BL2207" s="421"/>
      <c r="BM2207" s="424"/>
      <c r="BN2207" s="424"/>
      <c r="BO2207" s="424"/>
      <c r="BP2207" s="424"/>
      <c r="BQ2207" s="421"/>
      <c r="BR2207" s="421"/>
      <c r="BV2207" s="282"/>
      <c r="BW2207" s="283"/>
      <c r="BY2207" s="283"/>
      <c r="BZ2207" s="283"/>
      <c r="CA2207" s="283"/>
      <c r="CB2207" s="282"/>
      <c r="CC2207" s="282"/>
      <c r="CD2207" s="282"/>
      <c r="CE2207" s="282"/>
      <c r="CG2207" s="427"/>
      <c r="CH2207" s="402"/>
      <c r="CI2207" s="424"/>
      <c r="CJ2207" s="282"/>
      <c r="CK2207" s="282"/>
      <c r="CL2207" s="283"/>
      <c r="CM2207" s="283"/>
      <c r="CP2207" s="282"/>
      <c r="DC2207" s="282"/>
      <c r="DD2207" s="282"/>
      <c r="DE2207" s="282"/>
      <c r="DF2207" s="282"/>
      <c r="DG2207" s="282"/>
      <c r="DH2207" s="282"/>
      <c r="DI2207" s="282"/>
      <c r="DJ2207" s="282"/>
      <c r="EF2207" s="495" t="str">
        <f>""&amp;(MID(数据表!AZ2207,1,MIN(FIND({"(";"（"},数据表!AZ2207&amp;"(（",1)-1)))&amp;""</f>
        <v/>
      </c>
      <c r="EG2207" s="495" t="str">
        <f>""&amp;(MID(数据表!AZ2207,1,MIN(FIND({0;1;2;3;4;5;6;7;8;9},数据表!AZ2207&amp;"1234567890",1)-1)))&amp;""</f>
        <v/>
      </c>
    </row>
    <row r="2208" spans="2:137" s="310" customFormat="1" ht="12" customHeight="1">
      <c r="B2208" s="286"/>
      <c r="C2208" s="286"/>
      <c r="D2208" s="286"/>
      <c r="E2208" s="479"/>
      <c r="F2208" s="282"/>
      <c r="G2208" s="283"/>
      <c r="H2208" s="421"/>
      <c r="I2208" s="421"/>
      <c r="J2208" s="283"/>
      <c r="K2208" s="421"/>
      <c r="L2208" s="282"/>
      <c r="N2208" s="282"/>
      <c r="S2208" s="282"/>
      <c r="T2208" s="283"/>
      <c r="U2208" s="283"/>
      <c r="V2208" s="283"/>
      <c r="W2208" s="283"/>
      <c r="X2208" s="283"/>
      <c r="Y2208" s="282"/>
      <c r="Z2208" s="282"/>
      <c r="AA2208" s="283"/>
      <c r="AB2208" s="282"/>
      <c r="AC2208" s="282"/>
      <c r="AD2208" s="282"/>
      <c r="AE2208" s="282"/>
      <c r="AF2208" s="283"/>
      <c r="AG2208" s="402"/>
      <c r="AH2208" s="283"/>
      <c r="AI2208" s="283"/>
      <c r="AJ2208" s="283"/>
      <c r="AK2208" s="283"/>
      <c r="AL2208" s="283"/>
      <c r="AM2208" s="282"/>
      <c r="AN2208" s="282"/>
      <c r="AO2208" s="282"/>
      <c r="AP2208" s="282"/>
      <c r="AQ2208" s="282"/>
      <c r="AR2208" s="282"/>
      <c r="AT2208" s="283"/>
      <c r="AU2208" s="283"/>
      <c r="AV2208" s="283"/>
      <c r="AW2208" s="283"/>
      <c r="AY2208" s="283"/>
      <c r="AZ2208" s="282"/>
      <c r="BA2208" s="283"/>
      <c r="BB2208" s="282"/>
      <c r="BC2208" s="282"/>
      <c r="BD2208" s="282"/>
      <c r="BE2208" s="283"/>
      <c r="BG2208" s="282"/>
      <c r="BH2208" s="282"/>
      <c r="BI2208" s="282"/>
      <c r="BL2208" s="421"/>
      <c r="BM2208" s="424"/>
      <c r="BN2208" s="424"/>
      <c r="BO2208" s="424"/>
      <c r="BP2208" s="424"/>
      <c r="BQ2208" s="421"/>
      <c r="BR2208" s="421"/>
      <c r="BV2208" s="282"/>
      <c r="BW2208" s="283"/>
      <c r="BY2208" s="283"/>
      <c r="BZ2208" s="283"/>
      <c r="CA2208" s="283"/>
      <c r="CB2208" s="282"/>
      <c r="CC2208" s="282"/>
      <c r="CD2208" s="282"/>
      <c r="CE2208" s="282"/>
      <c r="CG2208" s="427"/>
      <c r="CH2208" s="402"/>
      <c r="CI2208" s="424"/>
      <c r="CJ2208" s="282"/>
      <c r="CK2208" s="282"/>
      <c r="CL2208" s="283"/>
      <c r="CM2208" s="283"/>
      <c r="CP2208" s="282"/>
      <c r="DC2208" s="282"/>
      <c r="DD2208" s="282"/>
      <c r="DE2208" s="282"/>
      <c r="DF2208" s="282"/>
      <c r="DG2208" s="282"/>
      <c r="DH2208" s="282"/>
      <c r="DI2208" s="282"/>
      <c r="DJ2208" s="282"/>
      <c r="EF2208" s="495" t="str">
        <f>""&amp;(MID(数据表!AZ2208,1,MIN(FIND({"(";"（"},数据表!AZ2208&amp;"(（",1)-1)))&amp;""</f>
        <v/>
      </c>
      <c r="EG2208" s="495" t="str">
        <f>""&amp;(MID(数据表!AZ2208,1,MIN(FIND({0;1;2;3;4;5;6;7;8;9},数据表!AZ2208&amp;"1234567890",1)-1)))&amp;""</f>
        <v/>
      </c>
    </row>
    <row r="2209" spans="2:137" s="310" customFormat="1" ht="12" customHeight="1">
      <c r="B2209" s="286"/>
      <c r="C2209" s="286"/>
      <c r="D2209" s="286"/>
      <c r="E2209" s="479"/>
      <c r="F2209" s="282"/>
      <c r="G2209" s="283"/>
      <c r="H2209" s="421"/>
      <c r="I2209" s="421"/>
      <c r="J2209" s="283"/>
      <c r="K2209" s="421"/>
      <c r="L2209" s="282"/>
      <c r="N2209" s="282"/>
      <c r="S2209" s="282"/>
      <c r="T2209" s="283"/>
      <c r="U2209" s="283"/>
      <c r="V2209" s="283"/>
      <c r="W2209" s="283"/>
      <c r="X2209" s="283"/>
      <c r="Y2209" s="282"/>
      <c r="Z2209" s="282"/>
      <c r="AA2209" s="283"/>
      <c r="AB2209" s="282"/>
      <c r="AC2209" s="282"/>
      <c r="AD2209" s="282"/>
      <c r="AE2209" s="282"/>
      <c r="AF2209" s="283"/>
      <c r="AG2209" s="402"/>
      <c r="AH2209" s="283"/>
      <c r="AI2209" s="283"/>
      <c r="AJ2209" s="283"/>
      <c r="AK2209" s="283"/>
      <c r="AL2209" s="283"/>
      <c r="AM2209" s="282"/>
      <c r="AN2209" s="282"/>
      <c r="AO2209" s="282"/>
      <c r="AP2209" s="282"/>
      <c r="AQ2209" s="282"/>
      <c r="AR2209" s="282"/>
      <c r="AT2209" s="283"/>
      <c r="AU2209" s="283"/>
      <c r="AV2209" s="283"/>
      <c r="AW2209" s="283"/>
      <c r="AY2209" s="283"/>
      <c r="AZ2209" s="282"/>
      <c r="BA2209" s="283"/>
      <c r="BB2209" s="282"/>
      <c r="BC2209" s="282"/>
      <c r="BD2209" s="282"/>
      <c r="BE2209" s="283"/>
      <c r="BG2209" s="282"/>
      <c r="BH2209" s="282"/>
      <c r="BI2209" s="282"/>
      <c r="BL2209" s="421"/>
      <c r="BM2209" s="424"/>
      <c r="BN2209" s="424"/>
      <c r="BO2209" s="424"/>
      <c r="BP2209" s="424"/>
      <c r="BQ2209" s="421"/>
      <c r="BR2209" s="421"/>
      <c r="BV2209" s="282"/>
      <c r="BW2209" s="283"/>
      <c r="BY2209" s="283"/>
      <c r="BZ2209" s="283"/>
      <c r="CA2209" s="283"/>
      <c r="CB2209" s="282"/>
      <c r="CC2209" s="282"/>
      <c r="CD2209" s="282"/>
      <c r="CE2209" s="282"/>
      <c r="CG2209" s="427"/>
      <c r="CH2209" s="402"/>
      <c r="CI2209" s="424"/>
      <c r="CJ2209" s="282"/>
      <c r="CK2209" s="282"/>
      <c r="CL2209" s="283"/>
      <c r="CM2209" s="283"/>
      <c r="CP2209" s="282"/>
      <c r="DC2209" s="282"/>
      <c r="DD2209" s="282"/>
      <c r="DE2209" s="282"/>
      <c r="DF2209" s="282"/>
      <c r="DG2209" s="282"/>
      <c r="DH2209" s="282"/>
      <c r="DI2209" s="282"/>
      <c r="DJ2209" s="282"/>
      <c r="EF2209" s="495" t="str">
        <f>""&amp;(MID(数据表!AZ2209,1,MIN(FIND({"(";"（"},数据表!AZ2209&amp;"(（",1)-1)))&amp;""</f>
        <v/>
      </c>
      <c r="EG2209" s="495" t="str">
        <f>""&amp;(MID(数据表!AZ2209,1,MIN(FIND({0;1;2;3;4;5;6;7;8;9},数据表!AZ2209&amp;"1234567890",1)-1)))&amp;""</f>
        <v/>
      </c>
    </row>
    <row r="2210" spans="2:137" s="310" customFormat="1" ht="12" customHeight="1">
      <c r="B2210" s="286"/>
      <c r="C2210" s="286"/>
      <c r="D2210" s="286"/>
      <c r="E2210" s="479"/>
      <c r="F2210" s="282"/>
      <c r="G2210" s="283"/>
      <c r="H2210" s="421"/>
      <c r="I2210" s="421"/>
      <c r="J2210" s="283"/>
      <c r="K2210" s="421"/>
      <c r="L2210" s="282"/>
      <c r="N2210" s="282"/>
      <c r="S2210" s="282"/>
      <c r="T2210" s="283"/>
      <c r="U2210" s="283"/>
      <c r="V2210" s="283"/>
      <c r="W2210" s="283"/>
      <c r="X2210" s="283"/>
      <c r="Y2210" s="282"/>
      <c r="Z2210" s="282"/>
      <c r="AA2210" s="283"/>
      <c r="AB2210" s="282"/>
      <c r="AC2210" s="282"/>
      <c r="AD2210" s="282"/>
      <c r="AE2210" s="282"/>
      <c r="AF2210" s="283"/>
      <c r="AG2210" s="402"/>
      <c r="AH2210" s="283"/>
      <c r="AI2210" s="283"/>
      <c r="AJ2210" s="283"/>
      <c r="AK2210" s="283"/>
      <c r="AL2210" s="283"/>
      <c r="AM2210" s="282"/>
      <c r="AN2210" s="282"/>
      <c r="AO2210" s="282"/>
      <c r="AP2210" s="282"/>
      <c r="AQ2210" s="282"/>
      <c r="AR2210" s="282"/>
      <c r="AT2210" s="283"/>
      <c r="AU2210" s="283"/>
      <c r="AV2210" s="283"/>
      <c r="AW2210" s="283"/>
      <c r="AY2210" s="283"/>
      <c r="AZ2210" s="282"/>
      <c r="BA2210" s="283"/>
      <c r="BB2210" s="282"/>
      <c r="BC2210" s="282"/>
      <c r="BD2210" s="282"/>
      <c r="BE2210" s="283"/>
      <c r="BG2210" s="282"/>
      <c r="BH2210" s="282"/>
      <c r="BI2210" s="282"/>
      <c r="BL2210" s="421"/>
      <c r="BM2210" s="424"/>
      <c r="BN2210" s="424"/>
      <c r="BO2210" s="424"/>
      <c r="BP2210" s="424"/>
      <c r="BQ2210" s="421"/>
      <c r="BR2210" s="421"/>
      <c r="BV2210" s="282"/>
      <c r="BW2210" s="283"/>
      <c r="BY2210" s="283"/>
      <c r="BZ2210" s="283"/>
      <c r="CA2210" s="283"/>
      <c r="CB2210" s="282"/>
      <c r="CC2210" s="282"/>
      <c r="CD2210" s="282"/>
      <c r="CE2210" s="282"/>
      <c r="CG2210" s="427"/>
      <c r="CH2210" s="402"/>
      <c r="CI2210" s="424"/>
      <c r="CJ2210" s="282"/>
      <c r="CK2210" s="282"/>
      <c r="CL2210" s="283"/>
      <c r="CM2210" s="283"/>
      <c r="CP2210" s="282"/>
      <c r="DC2210" s="282"/>
      <c r="DD2210" s="282"/>
      <c r="DE2210" s="282"/>
      <c r="DF2210" s="282"/>
      <c r="DG2210" s="282"/>
      <c r="DH2210" s="282"/>
      <c r="DI2210" s="282"/>
      <c r="DJ2210" s="282"/>
      <c r="EF2210" s="495" t="str">
        <f>""&amp;(MID(数据表!AZ2210,1,MIN(FIND({"(";"（"},数据表!AZ2210&amp;"(（",1)-1)))&amp;""</f>
        <v/>
      </c>
      <c r="EG2210" s="495" t="str">
        <f>""&amp;(MID(数据表!AZ2210,1,MIN(FIND({0;1;2;3;4;5;6;7;8;9},数据表!AZ2210&amp;"1234567890",1)-1)))&amp;""</f>
        <v/>
      </c>
    </row>
    <row r="2211" spans="2:137" s="310" customFormat="1" ht="12" customHeight="1">
      <c r="B2211" s="286"/>
      <c r="C2211" s="286"/>
      <c r="D2211" s="286"/>
      <c r="E2211" s="479"/>
      <c r="F2211" s="282"/>
      <c r="G2211" s="283"/>
      <c r="H2211" s="421"/>
      <c r="I2211" s="421"/>
      <c r="J2211" s="283"/>
      <c r="K2211" s="421"/>
      <c r="L2211" s="282"/>
      <c r="N2211" s="282"/>
      <c r="S2211" s="282"/>
      <c r="T2211" s="283"/>
      <c r="U2211" s="283"/>
      <c r="V2211" s="283"/>
      <c r="W2211" s="283"/>
      <c r="X2211" s="283"/>
      <c r="Y2211" s="282"/>
      <c r="Z2211" s="282"/>
      <c r="AA2211" s="283"/>
      <c r="AB2211" s="282"/>
      <c r="AC2211" s="282"/>
      <c r="AD2211" s="282"/>
      <c r="AE2211" s="282"/>
      <c r="AF2211" s="283"/>
      <c r="AG2211" s="402"/>
      <c r="AH2211" s="283"/>
      <c r="AI2211" s="283"/>
      <c r="AJ2211" s="283"/>
      <c r="AK2211" s="283"/>
      <c r="AL2211" s="283"/>
      <c r="AM2211" s="282"/>
      <c r="AN2211" s="282"/>
      <c r="AO2211" s="282"/>
      <c r="AP2211" s="282"/>
      <c r="AQ2211" s="282"/>
      <c r="AR2211" s="282"/>
      <c r="AT2211" s="283"/>
      <c r="AU2211" s="283"/>
      <c r="AV2211" s="283"/>
      <c r="AW2211" s="283"/>
      <c r="AY2211" s="283"/>
      <c r="AZ2211" s="282"/>
      <c r="BA2211" s="283"/>
      <c r="BB2211" s="282"/>
      <c r="BC2211" s="282"/>
      <c r="BD2211" s="282"/>
      <c r="BE2211" s="283"/>
      <c r="BG2211" s="282"/>
      <c r="BH2211" s="282"/>
      <c r="BI2211" s="282"/>
      <c r="BL2211" s="421"/>
      <c r="BM2211" s="424"/>
      <c r="BN2211" s="424"/>
      <c r="BO2211" s="424"/>
      <c r="BP2211" s="424"/>
      <c r="BQ2211" s="421"/>
      <c r="BR2211" s="421"/>
      <c r="BV2211" s="282"/>
      <c r="BW2211" s="283"/>
      <c r="BY2211" s="283"/>
      <c r="BZ2211" s="283"/>
      <c r="CA2211" s="283"/>
      <c r="CB2211" s="282"/>
      <c r="CC2211" s="282"/>
      <c r="CD2211" s="282"/>
      <c r="CE2211" s="282"/>
      <c r="CG2211" s="427"/>
      <c r="CH2211" s="402"/>
      <c r="CI2211" s="424"/>
      <c r="CJ2211" s="282"/>
      <c r="CK2211" s="282"/>
      <c r="CL2211" s="283"/>
      <c r="CM2211" s="283"/>
      <c r="CP2211" s="282"/>
      <c r="DC2211" s="282"/>
      <c r="DD2211" s="282"/>
      <c r="DE2211" s="282"/>
      <c r="DF2211" s="282"/>
      <c r="DG2211" s="282"/>
      <c r="DH2211" s="282"/>
      <c r="DI2211" s="282"/>
      <c r="DJ2211" s="282"/>
      <c r="EF2211" s="495" t="str">
        <f>""&amp;(MID(数据表!AZ2211,1,MIN(FIND({"(";"（"},数据表!AZ2211&amp;"(（",1)-1)))&amp;""</f>
        <v/>
      </c>
      <c r="EG2211" s="495" t="str">
        <f>""&amp;(MID(数据表!AZ2211,1,MIN(FIND({0;1;2;3;4;5;6;7;8;9},数据表!AZ2211&amp;"1234567890",1)-1)))&amp;""</f>
        <v/>
      </c>
    </row>
    <row r="2212" spans="2:137" s="310" customFormat="1" ht="12" customHeight="1">
      <c r="B2212" s="286"/>
      <c r="C2212" s="286"/>
      <c r="D2212" s="286"/>
      <c r="E2212" s="479"/>
      <c r="F2212" s="282"/>
      <c r="G2212" s="283"/>
      <c r="H2212" s="421"/>
      <c r="I2212" s="421"/>
      <c r="J2212" s="283"/>
      <c r="K2212" s="421"/>
      <c r="L2212" s="282"/>
      <c r="N2212" s="282"/>
      <c r="S2212" s="282"/>
      <c r="T2212" s="283"/>
      <c r="U2212" s="283"/>
      <c r="V2212" s="283"/>
      <c r="W2212" s="283"/>
      <c r="X2212" s="283"/>
      <c r="Y2212" s="282"/>
      <c r="Z2212" s="282"/>
      <c r="AA2212" s="283"/>
      <c r="AB2212" s="282"/>
      <c r="AC2212" s="282"/>
      <c r="AD2212" s="282"/>
      <c r="AE2212" s="282"/>
      <c r="AF2212" s="283"/>
      <c r="AG2212" s="402"/>
      <c r="AH2212" s="283"/>
      <c r="AI2212" s="283"/>
      <c r="AJ2212" s="283"/>
      <c r="AK2212" s="283"/>
      <c r="AL2212" s="283"/>
      <c r="AM2212" s="282"/>
      <c r="AN2212" s="282"/>
      <c r="AO2212" s="282"/>
      <c r="AP2212" s="282"/>
      <c r="AQ2212" s="282"/>
      <c r="AR2212" s="282"/>
      <c r="AT2212" s="283"/>
      <c r="AU2212" s="283"/>
      <c r="AV2212" s="283"/>
      <c r="AW2212" s="283"/>
      <c r="AY2212" s="283"/>
      <c r="AZ2212" s="282"/>
      <c r="BA2212" s="283"/>
      <c r="BB2212" s="282"/>
      <c r="BC2212" s="282"/>
      <c r="BD2212" s="282"/>
      <c r="BE2212" s="283"/>
      <c r="BG2212" s="282"/>
      <c r="BH2212" s="282"/>
      <c r="BI2212" s="282"/>
      <c r="BL2212" s="421"/>
      <c r="BM2212" s="424"/>
      <c r="BN2212" s="424"/>
      <c r="BO2212" s="424"/>
      <c r="BP2212" s="424"/>
      <c r="BQ2212" s="421"/>
      <c r="BR2212" s="421"/>
      <c r="BV2212" s="282"/>
      <c r="BW2212" s="283"/>
      <c r="BY2212" s="283"/>
      <c r="BZ2212" s="283"/>
      <c r="CA2212" s="283"/>
      <c r="CB2212" s="282"/>
      <c r="CC2212" s="282"/>
      <c r="CD2212" s="282"/>
      <c r="CE2212" s="282"/>
      <c r="CG2212" s="427"/>
      <c r="CH2212" s="402"/>
      <c r="CI2212" s="424"/>
      <c r="CJ2212" s="282"/>
      <c r="CK2212" s="282"/>
      <c r="CL2212" s="283"/>
      <c r="CM2212" s="283"/>
      <c r="CP2212" s="282"/>
      <c r="DC2212" s="282"/>
      <c r="DD2212" s="282"/>
      <c r="DE2212" s="282"/>
      <c r="DF2212" s="282"/>
      <c r="DG2212" s="282"/>
      <c r="DH2212" s="282"/>
      <c r="DI2212" s="282"/>
      <c r="DJ2212" s="282"/>
      <c r="EF2212" s="495" t="str">
        <f>""&amp;(MID(数据表!AZ2212,1,MIN(FIND({"(";"（"},数据表!AZ2212&amp;"(（",1)-1)))&amp;""</f>
        <v/>
      </c>
      <c r="EG2212" s="495" t="str">
        <f>""&amp;(MID(数据表!AZ2212,1,MIN(FIND({0;1;2;3;4;5;6;7;8;9},数据表!AZ2212&amp;"1234567890",1)-1)))&amp;""</f>
        <v/>
      </c>
    </row>
    <row r="2213" spans="2:137" s="310" customFormat="1" ht="12" customHeight="1">
      <c r="B2213" s="286"/>
      <c r="C2213" s="286"/>
      <c r="D2213" s="286"/>
      <c r="E2213" s="479"/>
      <c r="F2213" s="282"/>
      <c r="G2213" s="283"/>
      <c r="H2213" s="421"/>
      <c r="I2213" s="421"/>
      <c r="J2213" s="283"/>
      <c r="K2213" s="421"/>
      <c r="L2213" s="282"/>
      <c r="N2213" s="282"/>
      <c r="S2213" s="282"/>
      <c r="T2213" s="283"/>
      <c r="U2213" s="283"/>
      <c r="V2213" s="283"/>
      <c r="W2213" s="283"/>
      <c r="X2213" s="283"/>
      <c r="Y2213" s="282"/>
      <c r="Z2213" s="282"/>
      <c r="AA2213" s="283"/>
      <c r="AB2213" s="282"/>
      <c r="AC2213" s="282"/>
      <c r="AD2213" s="282"/>
      <c r="AE2213" s="282"/>
      <c r="AF2213" s="283"/>
      <c r="AG2213" s="402"/>
      <c r="AH2213" s="283"/>
      <c r="AI2213" s="283"/>
      <c r="AJ2213" s="283"/>
      <c r="AK2213" s="283"/>
      <c r="AL2213" s="283"/>
      <c r="AM2213" s="282"/>
      <c r="AN2213" s="282"/>
      <c r="AO2213" s="282"/>
      <c r="AP2213" s="282"/>
      <c r="AQ2213" s="282"/>
      <c r="AR2213" s="282"/>
      <c r="AT2213" s="283"/>
      <c r="AU2213" s="283"/>
      <c r="AV2213" s="283"/>
      <c r="AW2213" s="283"/>
      <c r="AY2213" s="283"/>
      <c r="AZ2213" s="282"/>
      <c r="BA2213" s="283"/>
      <c r="BB2213" s="282"/>
      <c r="BC2213" s="282"/>
      <c r="BD2213" s="282"/>
      <c r="BE2213" s="283"/>
      <c r="BG2213" s="282"/>
      <c r="BH2213" s="282"/>
      <c r="BI2213" s="282"/>
      <c r="BL2213" s="421"/>
      <c r="BM2213" s="424"/>
      <c r="BN2213" s="424"/>
      <c r="BO2213" s="424"/>
      <c r="BP2213" s="424"/>
      <c r="BQ2213" s="421"/>
      <c r="BR2213" s="421"/>
      <c r="BV2213" s="282"/>
      <c r="BW2213" s="283"/>
      <c r="BY2213" s="283"/>
      <c r="BZ2213" s="283"/>
      <c r="CA2213" s="283"/>
      <c r="CB2213" s="282"/>
      <c r="CC2213" s="282"/>
      <c r="CD2213" s="282"/>
      <c r="CE2213" s="282"/>
      <c r="CG2213" s="427"/>
      <c r="CH2213" s="402"/>
      <c r="CI2213" s="424"/>
      <c r="CJ2213" s="282"/>
      <c r="CK2213" s="282"/>
      <c r="CL2213" s="283"/>
      <c r="CM2213" s="283"/>
      <c r="CP2213" s="282"/>
      <c r="DC2213" s="282"/>
      <c r="DD2213" s="282"/>
      <c r="DE2213" s="282"/>
      <c r="DF2213" s="282"/>
      <c r="DG2213" s="282"/>
      <c r="DH2213" s="282"/>
      <c r="DI2213" s="282"/>
      <c r="DJ2213" s="282"/>
      <c r="EF2213" s="495" t="str">
        <f>""&amp;(MID(数据表!AZ2213,1,MIN(FIND({"(";"（"},数据表!AZ2213&amp;"(（",1)-1)))&amp;""</f>
        <v/>
      </c>
      <c r="EG2213" s="495" t="str">
        <f>""&amp;(MID(数据表!AZ2213,1,MIN(FIND({0;1;2;3;4;5;6;7;8;9},数据表!AZ2213&amp;"1234567890",1)-1)))&amp;""</f>
        <v/>
      </c>
    </row>
    <row r="2214" spans="2:137" s="310" customFormat="1" ht="12" customHeight="1">
      <c r="B2214" s="286"/>
      <c r="C2214" s="286"/>
      <c r="D2214" s="286"/>
      <c r="E2214" s="479"/>
      <c r="F2214" s="282"/>
      <c r="G2214" s="283"/>
      <c r="H2214" s="421"/>
      <c r="I2214" s="421"/>
      <c r="J2214" s="283"/>
      <c r="K2214" s="421"/>
      <c r="L2214" s="282"/>
      <c r="N2214" s="282"/>
      <c r="S2214" s="282"/>
      <c r="T2214" s="283"/>
      <c r="U2214" s="283"/>
      <c r="V2214" s="283"/>
      <c r="W2214" s="283"/>
      <c r="X2214" s="283"/>
      <c r="Y2214" s="282"/>
      <c r="Z2214" s="282"/>
      <c r="AA2214" s="283"/>
      <c r="AB2214" s="282"/>
      <c r="AC2214" s="282"/>
      <c r="AD2214" s="282"/>
      <c r="AE2214" s="282"/>
      <c r="AF2214" s="283"/>
      <c r="AG2214" s="402"/>
      <c r="AH2214" s="283"/>
      <c r="AI2214" s="283"/>
      <c r="AJ2214" s="283"/>
      <c r="AK2214" s="283"/>
      <c r="AL2214" s="283"/>
      <c r="AM2214" s="282"/>
      <c r="AN2214" s="282"/>
      <c r="AO2214" s="282"/>
      <c r="AP2214" s="282"/>
      <c r="AQ2214" s="282"/>
      <c r="AR2214" s="282"/>
      <c r="AT2214" s="283"/>
      <c r="AU2214" s="283"/>
      <c r="AV2214" s="283"/>
      <c r="AW2214" s="283"/>
      <c r="AY2214" s="283"/>
      <c r="AZ2214" s="282"/>
      <c r="BA2214" s="283"/>
      <c r="BB2214" s="282"/>
      <c r="BC2214" s="282"/>
      <c r="BD2214" s="282"/>
      <c r="BE2214" s="283"/>
      <c r="BG2214" s="282"/>
      <c r="BH2214" s="282"/>
      <c r="BI2214" s="282"/>
      <c r="BL2214" s="421"/>
      <c r="BM2214" s="424"/>
      <c r="BN2214" s="424"/>
      <c r="BO2214" s="424"/>
      <c r="BP2214" s="424"/>
      <c r="BQ2214" s="421"/>
      <c r="BR2214" s="421"/>
      <c r="BV2214" s="282"/>
      <c r="BW2214" s="283"/>
      <c r="BY2214" s="283"/>
      <c r="BZ2214" s="283"/>
      <c r="CA2214" s="283"/>
      <c r="CB2214" s="282"/>
      <c r="CC2214" s="282"/>
      <c r="CD2214" s="282"/>
      <c r="CE2214" s="282"/>
      <c r="CG2214" s="427"/>
      <c r="CH2214" s="402"/>
      <c r="CI2214" s="424"/>
      <c r="CJ2214" s="282"/>
      <c r="CK2214" s="282"/>
      <c r="CL2214" s="283"/>
      <c r="CM2214" s="283"/>
      <c r="CP2214" s="282"/>
      <c r="DC2214" s="282"/>
      <c r="DD2214" s="282"/>
      <c r="DE2214" s="282"/>
      <c r="DF2214" s="282"/>
      <c r="DG2214" s="282"/>
      <c r="DH2214" s="282"/>
      <c r="DI2214" s="282"/>
      <c r="DJ2214" s="282"/>
      <c r="EF2214" s="495" t="str">
        <f>""&amp;(MID(数据表!AZ2214,1,MIN(FIND({"(";"（"},数据表!AZ2214&amp;"(（",1)-1)))&amp;""</f>
        <v/>
      </c>
      <c r="EG2214" s="495" t="str">
        <f>""&amp;(MID(数据表!AZ2214,1,MIN(FIND({0;1;2;3;4;5;6;7;8;9},数据表!AZ2214&amp;"1234567890",1)-1)))&amp;""</f>
        <v/>
      </c>
    </row>
    <row r="2215" spans="2:137" s="310" customFormat="1" ht="12" customHeight="1">
      <c r="B2215" s="286"/>
      <c r="C2215" s="286"/>
      <c r="D2215" s="286"/>
      <c r="E2215" s="479"/>
      <c r="F2215" s="282"/>
      <c r="G2215" s="283"/>
      <c r="H2215" s="421"/>
      <c r="I2215" s="421"/>
      <c r="J2215" s="283"/>
      <c r="K2215" s="421"/>
      <c r="L2215" s="282"/>
      <c r="N2215" s="282"/>
      <c r="S2215" s="282"/>
      <c r="T2215" s="283"/>
      <c r="U2215" s="283"/>
      <c r="V2215" s="283"/>
      <c r="W2215" s="283"/>
      <c r="X2215" s="283"/>
      <c r="Y2215" s="282"/>
      <c r="Z2215" s="282"/>
      <c r="AA2215" s="283"/>
      <c r="AB2215" s="282"/>
      <c r="AC2215" s="282"/>
      <c r="AD2215" s="282"/>
      <c r="AE2215" s="282"/>
      <c r="AF2215" s="283"/>
      <c r="AG2215" s="402"/>
      <c r="AH2215" s="283"/>
      <c r="AI2215" s="283"/>
      <c r="AJ2215" s="283"/>
      <c r="AK2215" s="283"/>
      <c r="AL2215" s="283"/>
      <c r="AM2215" s="282"/>
      <c r="AN2215" s="282"/>
      <c r="AO2215" s="282"/>
      <c r="AP2215" s="282"/>
      <c r="AQ2215" s="282"/>
      <c r="AR2215" s="282"/>
      <c r="AT2215" s="283"/>
      <c r="AU2215" s="283"/>
      <c r="AV2215" s="283"/>
      <c r="AW2215" s="283"/>
      <c r="AY2215" s="283"/>
      <c r="AZ2215" s="282"/>
      <c r="BA2215" s="283"/>
      <c r="BB2215" s="282"/>
      <c r="BC2215" s="282"/>
      <c r="BD2215" s="282"/>
      <c r="BE2215" s="283"/>
      <c r="BG2215" s="282"/>
      <c r="BH2215" s="282"/>
      <c r="BI2215" s="282"/>
      <c r="BL2215" s="421"/>
      <c r="BM2215" s="424"/>
      <c r="BN2215" s="424"/>
      <c r="BO2215" s="424"/>
      <c r="BP2215" s="424"/>
      <c r="BQ2215" s="421"/>
      <c r="BR2215" s="421"/>
      <c r="BV2215" s="282"/>
      <c r="BW2215" s="283"/>
      <c r="BY2215" s="283"/>
      <c r="BZ2215" s="283"/>
      <c r="CA2215" s="283"/>
      <c r="CB2215" s="282"/>
      <c r="CC2215" s="282"/>
      <c r="CD2215" s="282"/>
      <c r="CE2215" s="282"/>
      <c r="CG2215" s="427"/>
      <c r="CH2215" s="402"/>
      <c r="CI2215" s="424"/>
      <c r="CJ2215" s="282"/>
      <c r="CK2215" s="282"/>
      <c r="CL2215" s="283"/>
      <c r="CM2215" s="283"/>
      <c r="CP2215" s="282"/>
      <c r="DC2215" s="282"/>
      <c r="DD2215" s="282"/>
      <c r="DE2215" s="282"/>
      <c r="DF2215" s="282"/>
      <c r="DG2215" s="282"/>
      <c r="DH2215" s="282"/>
      <c r="DI2215" s="282"/>
      <c r="DJ2215" s="282"/>
      <c r="EF2215" s="495" t="str">
        <f>""&amp;(MID(数据表!AZ2215,1,MIN(FIND({"(";"（"},数据表!AZ2215&amp;"(（",1)-1)))&amp;""</f>
        <v/>
      </c>
      <c r="EG2215" s="495" t="str">
        <f>""&amp;(MID(数据表!AZ2215,1,MIN(FIND({0;1;2;3;4;5;6;7;8;9},数据表!AZ2215&amp;"1234567890",1)-1)))&amp;""</f>
        <v/>
      </c>
    </row>
    <row r="2216" spans="2:137" s="310" customFormat="1" ht="12" customHeight="1">
      <c r="B2216" s="286"/>
      <c r="C2216" s="286"/>
      <c r="D2216" s="286"/>
      <c r="E2216" s="479"/>
      <c r="F2216" s="282"/>
      <c r="G2216" s="283"/>
      <c r="H2216" s="421"/>
      <c r="I2216" s="421"/>
      <c r="J2216" s="283"/>
      <c r="K2216" s="421"/>
      <c r="L2216" s="282"/>
      <c r="N2216" s="282"/>
      <c r="S2216" s="282"/>
      <c r="T2216" s="283"/>
      <c r="U2216" s="283"/>
      <c r="V2216" s="283"/>
      <c r="W2216" s="283"/>
      <c r="X2216" s="283"/>
      <c r="Y2216" s="282"/>
      <c r="Z2216" s="282"/>
      <c r="AA2216" s="283"/>
      <c r="AB2216" s="282"/>
      <c r="AC2216" s="282"/>
      <c r="AD2216" s="282"/>
      <c r="AE2216" s="282"/>
      <c r="AF2216" s="283"/>
      <c r="AG2216" s="402"/>
      <c r="AH2216" s="283"/>
      <c r="AI2216" s="283"/>
      <c r="AJ2216" s="283"/>
      <c r="AK2216" s="283"/>
      <c r="AL2216" s="283"/>
      <c r="AM2216" s="282"/>
      <c r="AN2216" s="282"/>
      <c r="AO2216" s="282"/>
      <c r="AP2216" s="282"/>
      <c r="AQ2216" s="282"/>
      <c r="AR2216" s="282"/>
      <c r="AT2216" s="283"/>
      <c r="AU2216" s="283"/>
      <c r="AV2216" s="283"/>
      <c r="AW2216" s="283"/>
      <c r="AY2216" s="283"/>
      <c r="AZ2216" s="282"/>
      <c r="BA2216" s="283"/>
      <c r="BB2216" s="282"/>
      <c r="BC2216" s="282"/>
      <c r="BD2216" s="282"/>
      <c r="BE2216" s="283"/>
      <c r="BG2216" s="282"/>
      <c r="BH2216" s="282"/>
      <c r="BI2216" s="282"/>
      <c r="BL2216" s="421"/>
      <c r="BM2216" s="424"/>
      <c r="BN2216" s="424"/>
      <c r="BO2216" s="424"/>
      <c r="BP2216" s="424"/>
      <c r="BQ2216" s="421"/>
      <c r="BR2216" s="421"/>
      <c r="BV2216" s="282"/>
      <c r="BW2216" s="283"/>
      <c r="BY2216" s="283"/>
      <c r="BZ2216" s="283"/>
      <c r="CA2216" s="283"/>
      <c r="CB2216" s="282"/>
      <c r="CC2216" s="282"/>
      <c r="CD2216" s="282"/>
      <c r="CE2216" s="282"/>
      <c r="CG2216" s="427"/>
      <c r="CH2216" s="402"/>
      <c r="CI2216" s="424"/>
      <c r="CJ2216" s="282"/>
      <c r="CK2216" s="282"/>
      <c r="CL2216" s="283"/>
      <c r="CM2216" s="283"/>
      <c r="CP2216" s="282"/>
      <c r="DC2216" s="282"/>
      <c r="DD2216" s="282"/>
      <c r="DE2216" s="282"/>
      <c r="DF2216" s="282"/>
      <c r="DG2216" s="282"/>
      <c r="DH2216" s="282"/>
      <c r="DI2216" s="282"/>
      <c r="DJ2216" s="282"/>
      <c r="EF2216" s="495" t="str">
        <f>""&amp;(MID(数据表!AZ2216,1,MIN(FIND({"(";"（"},数据表!AZ2216&amp;"(（",1)-1)))&amp;""</f>
        <v/>
      </c>
      <c r="EG2216" s="495" t="str">
        <f>""&amp;(MID(数据表!AZ2216,1,MIN(FIND({0;1;2;3;4;5;6;7;8;9},数据表!AZ2216&amp;"1234567890",1)-1)))&amp;""</f>
        <v/>
      </c>
    </row>
    <row r="2217" spans="2:137" s="310" customFormat="1" ht="12" customHeight="1">
      <c r="B2217" s="286"/>
      <c r="C2217" s="286"/>
      <c r="D2217" s="286"/>
      <c r="E2217" s="479"/>
      <c r="F2217" s="282"/>
      <c r="G2217" s="283"/>
      <c r="H2217" s="421"/>
      <c r="I2217" s="421"/>
      <c r="J2217" s="283"/>
      <c r="K2217" s="421"/>
      <c r="L2217" s="282"/>
      <c r="N2217" s="282"/>
      <c r="S2217" s="282"/>
      <c r="T2217" s="283"/>
      <c r="U2217" s="283"/>
      <c r="V2217" s="283"/>
      <c r="W2217" s="283"/>
      <c r="X2217" s="283"/>
      <c r="Y2217" s="282"/>
      <c r="Z2217" s="282"/>
      <c r="AA2217" s="283"/>
      <c r="AB2217" s="282"/>
      <c r="AC2217" s="282"/>
      <c r="AD2217" s="282"/>
      <c r="AE2217" s="282"/>
      <c r="AF2217" s="283"/>
      <c r="AG2217" s="402"/>
      <c r="AH2217" s="283"/>
      <c r="AI2217" s="283"/>
      <c r="AJ2217" s="283"/>
      <c r="AK2217" s="283"/>
      <c r="AL2217" s="283"/>
      <c r="AM2217" s="282"/>
      <c r="AN2217" s="282"/>
      <c r="AO2217" s="282"/>
      <c r="AP2217" s="282"/>
      <c r="AQ2217" s="282"/>
      <c r="AR2217" s="282"/>
      <c r="AT2217" s="283"/>
      <c r="AU2217" s="283"/>
      <c r="AV2217" s="283"/>
      <c r="AW2217" s="283"/>
      <c r="AY2217" s="283"/>
      <c r="AZ2217" s="282"/>
      <c r="BA2217" s="283"/>
      <c r="BB2217" s="282"/>
      <c r="BC2217" s="282"/>
      <c r="BD2217" s="282"/>
      <c r="BE2217" s="283"/>
      <c r="BG2217" s="282"/>
      <c r="BH2217" s="282"/>
      <c r="BI2217" s="282"/>
      <c r="BL2217" s="421"/>
      <c r="BM2217" s="424"/>
      <c r="BN2217" s="424"/>
      <c r="BO2217" s="424"/>
      <c r="BP2217" s="424"/>
      <c r="BQ2217" s="421"/>
      <c r="BR2217" s="421"/>
      <c r="BV2217" s="282"/>
      <c r="BW2217" s="283"/>
      <c r="BY2217" s="283"/>
      <c r="BZ2217" s="283"/>
      <c r="CA2217" s="283"/>
      <c r="CB2217" s="282"/>
      <c r="CC2217" s="282"/>
      <c r="CD2217" s="282"/>
      <c r="CE2217" s="282"/>
      <c r="CG2217" s="427"/>
      <c r="CH2217" s="402"/>
      <c r="CI2217" s="424"/>
      <c r="CJ2217" s="282"/>
      <c r="CK2217" s="282"/>
      <c r="CL2217" s="283"/>
      <c r="CM2217" s="283"/>
      <c r="CP2217" s="282"/>
      <c r="DC2217" s="282"/>
      <c r="DD2217" s="282"/>
      <c r="DE2217" s="282"/>
      <c r="DF2217" s="282"/>
      <c r="DG2217" s="282"/>
      <c r="DH2217" s="282"/>
      <c r="DI2217" s="282"/>
      <c r="DJ2217" s="282"/>
      <c r="EF2217" s="495" t="str">
        <f>""&amp;(MID(数据表!AZ2217,1,MIN(FIND({"(";"（"},数据表!AZ2217&amp;"(（",1)-1)))&amp;""</f>
        <v/>
      </c>
      <c r="EG2217" s="495" t="str">
        <f>""&amp;(MID(数据表!AZ2217,1,MIN(FIND({0;1;2;3;4;5;6;7;8;9},数据表!AZ2217&amp;"1234567890",1)-1)))&amp;""</f>
        <v/>
      </c>
    </row>
    <row r="2218" spans="2:137" s="310" customFormat="1" ht="12" customHeight="1">
      <c r="B2218" s="286"/>
      <c r="C2218" s="286"/>
      <c r="D2218" s="286"/>
      <c r="E2218" s="479"/>
      <c r="F2218" s="282"/>
      <c r="G2218" s="283"/>
      <c r="H2218" s="421"/>
      <c r="I2218" s="421"/>
      <c r="J2218" s="283"/>
      <c r="K2218" s="421"/>
      <c r="L2218" s="282"/>
      <c r="N2218" s="282"/>
      <c r="S2218" s="282"/>
      <c r="T2218" s="283"/>
      <c r="U2218" s="283"/>
      <c r="V2218" s="283"/>
      <c r="W2218" s="283"/>
      <c r="X2218" s="283"/>
      <c r="Y2218" s="282"/>
      <c r="Z2218" s="282"/>
      <c r="AA2218" s="283"/>
      <c r="AB2218" s="282"/>
      <c r="AC2218" s="282"/>
      <c r="AD2218" s="282"/>
      <c r="AE2218" s="282"/>
      <c r="AF2218" s="283"/>
      <c r="AG2218" s="402"/>
      <c r="AH2218" s="283"/>
      <c r="AI2218" s="283"/>
      <c r="AJ2218" s="283"/>
      <c r="AK2218" s="283"/>
      <c r="AL2218" s="283"/>
      <c r="AM2218" s="282"/>
      <c r="AN2218" s="282"/>
      <c r="AO2218" s="282"/>
      <c r="AP2218" s="282"/>
      <c r="AQ2218" s="282"/>
      <c r="AR2218" s="282"/>
      <c r="AT2218" s="283"/>
      <c r="AU2218" s="283"/>
      <c r="AV2218" s="283"/>
      <c r="AW2218" s="283"/>
      <c r="AY2218" s="283"/>
      <c r="AZ2218" s="282"/>
      <c r="BA2218" s="283"/>
      <c r="BB2218" s="282"/>
      <c r="BC2218" s="282"/>
      <c r="BD2218" s="282"/>
      <c r="BE2218" s="283"/>
      <c r="BG2218" s="282"/>
      <c r="BH2218" s="282"/>
      <c r="BI2218" s="282"/>
      <c r="BL2218" s="421"/>
      <c r="BM2218" s="424"/>
      <c r="BN2218" s="424"/>
      <c r="BO2218" s="424"/>
      <c r="BP2218" s="424"/>
      <c r="BQ2218" s="421"/>
      <c r="BR2218" s="421"/>
      <c r="BV2218" s="282"/>
      <c r="BW2218" s="283"/>
      <c r="BY2218" s="283"/>
      <c r="BZ2218" s="283"/>
      <c r="CA2218" s="283"/>
      <c r="CB2218" s="282"/>
      <c r="CC2218" s="282"/>
      <c r="CD2218" s="282"/>
      <c r="CE2218" s="282"/>
      <c r="CG2218" s="427"/>
      <c r="CH2218" s="402"/>
      <c r="CI2218" s="424"/>
      <c r="CJ2218" s="282"/>
      <c r="CK2218" s="282"/>
      <c r="CL2218" s="283"/>
      <c r="CM2218" s="283"/>
      <c r="CP2218" s="282"/>
      <c r="DC2218" s="282"/>
      <c r="DD2218" s="282"/>
      <c r="DE2218" s="282"/>
      <c r="DF2218" s="282"/>
      <c r="DG2218" s="282"/>
      <c r="DH2218" s="282"/>
      <c r="DI2218" s="282"/>
      <c r="DJ2218" s="282"/>
      <c r="EF2218" s="495" t="str">
        <f>""&amp;(MID(数据表!AZ2218,1,MIN(FIND({"(";"（"},数据表!AZ2218&amp;"(（",1)-1)))&amp;""</f>
        <v/>
      </c>
      <c r="EG2218" s="495" t="str">
        <f>""&amp;(MID(数据表!AZ2218,1,MIN(FIND({0;1;2;3;4;5;6;7;8;9},数据表!AZ2218&amp;"1234567890",1)-1)))&amp;""</f>
        <v/>
      </c>
    </row>
    <row r="2219" spans="2:137" s="310" customFormat="1" ht="12" customHeight="1">
      <c r="B2219" s="286"/>
      <c r="C2219" s="286"/>
      <c r="D2219" s="286"/>
      <c r="E2219" s="479"/>
      <c r="F2219" s="282"/>
      <c r="G2219" s="283"/>
      <c r="H2219" s="421"/>
      <c r="I2219" s="421"/>
      <c r="J2219" s="283"/>
      <c r="K2219" s="421"/>
      <c r="L2219" s="282"/>
      <c r="N2219" s="282"/>
      <c r="S2219" s="282"/>
      <c r="T2219" s="283"/>
      <c r="U2219" s="283"/>
      <c r="V2219" s="283"/>
      <c r="W2219" s="283"/>
      <c r="X2219" s="283"/>
      <c r="Y2219" s="282"/>
      <c r="Z2219" s="282"/>
      <c r="AA2219" s="283"/>
      <c r="AB2219" s="282"/>
      <c r="AC2219" s="282"/>
      <c r="AD2219" s="282"/>
      <c r="AE2219" s="282"/>
      <c r="AF2219" s="283"/>
      <c r="AG2219" s="402"/>
      <c r="AH2219" s="283"/>
      <c r="AI2219" s="283"/>
      <c r="AJ2219" s="283"/>
      <c r="AK2219" s="283"/>
      <c r="AL2219" s="283"/>
      <c r="AM2219" s="282"/>
      <c r="AN2219" s="282"/>
      <c r="AO2219" s="282"/>
      <c r="AP2219" s="282"/>
      <c r="AQ2219" s="282"/>
      <c r="AR2219" s="282"/>
      <c r="AT2219" s="283"/>
      <c r="AU2219" s="283"/>
      <c r="AV2219" s="283"/>
      <c r="AW2219" s="283"/>
      <c r="AY2219" s="283"/>
      <c r="AZ2219" s="282"/>
      <c r="BA2219" s="283"/>
      <c r="BB2219" s="282"/>
      <c r="BC2219" s="282"/>
      <c r="BD2219" s="282"/>
      <c r="BE2219" s="283"/>
      <c r="BG2219" s="282"/>
      <c r="BH2219" s="282"/>
      <c r="BI2219" s="282"/>
      <c r="BL2219" s="421"/>
      <c r="BM2219" s="424"/>
      <c r="BN2219" s="424"/>
      <c r="BO2219" s="424"/>
      <c r="BP2219" s="424"/>
      <c r="BQ2219" s="421"/>
      <c r="BR2219" s="421"/>
      <c r="BV2219" s="282"/>
      <c r="BW2219" s="283"/>
      <c r="BY2219" s="283"/>
      <c r="BZ2219" s="283"/>
      <c r="CA2219" s="283"/>
      <c r="CB2219" s="282"/>
      <c r="CC2219" s="282"/>
      <c r="CD2219" s="282"/>
      <c r="CE2219" s="282"/>
      <c r="CG2219" s="427"/>
      <c r="CH2219" s="402"/>
      <c r="CI2219" s="424"/>
      <c r="CJ2219" s="282"/>
      <c r="CK2219" s="282"/>
      <c r="CL2219" s="283"/>
      <c r="CM2219" s="283"/>
      <c r="CP2219" s="282"/>
      <c r="DC2219" s="282"/>
      <c r="DD2219" s="282"/>
      <c r="DE2219" s="282"/>
      <c r="DF2219" s="282"/>
      <c r="DG2219" s="282"/>
      <c r="DH2219" s="282"/>
      <c r="DI2219" s="282"/>
      <c r="DJ2219" s="282"/>
      <c r="EF2219" s="495" t="str">
        <f>""&amp;(MID(数据表!AZ2219,1,MIN(FIND({"(";"（"},数据表!AZ2219&amp;"(（",1)-1)))&amp;""</f>
        <v/>
      </c>
      <c r="EG2219" s="495" t="str">
        <f>""&amp;(MID(数据表!AZ2219,1,MIN(FIND({0;1;2;3;4;5;6;7;8;9},数据表!AZ2219&amp;"1234567890",1)-1)))&amp;""</f>
        <v/>
      </c>
    </row>
    <row r="2220" spans="2:137" s="310" customFormat="1" ht="12" customHeight="1">
      <c r="B2220" s="286"/>
      <c r="C2220" s="286"/>
      <c r="D2220" s="286"/>
      <c r="E2220" s="479"/>
      <c r="F2220" s="282"/>
      <c r="G2220" s="283"/>
      <c r="H2220" s="421"/>
      <c r="I2220" s="421"/>
      <c r="J2220" s="283"/>
      <c r="K2220" s="421"/>
      <c r="L2220" s="282"/>
      <c r="N2220" s="282"/>
      <c r="S2220" s="282"/>
      <c r="T2220" s="283"/>
      <c r="U2220" s="283"/>
      <c r="V2220" s="283"/>
      <c r="W2220" s="283"/>
      <c r="X2220" s="283"/>
      <c r="Y2220" s="282"/>
      <c r="Z2220" s="282"/>
      <c r="AA2220" s="283"/>
      <c r="AB2220" s="282"/>
      <c r="AC2220" s="282"/>
      <c r="AD2220" s="282"/>
      <c r="AE2220" s="282"/>
      <c r="AF2220" s="283"/>
      <c r="AG2220" s="402"/>
      <c r="AH2220" s="283"/>
      <c r="AI2220" s="283"/>
      <c r="AJ2220" s="283"/>
      <c r="AK2220" s="283"/>
      <c r="AL2220" s="283"/>
      <c r="AM2220" s="282"/>
      <c r="AN2220" s="282"/>
      <c r="AO2220" s="282"/>
      <c r="AP2220" s="282"/>
      <c r="AQ2220" s="282"/>
      <c r="AR2220" s="282"/>
      <c r="AT2220" s="283"/>
      <c r="AU2220" s="283"/>
      <c r="AV2220" s="283"/>
      <c r="AW2220" s="283"/>
      <c r="AY2220" s="283"/>
      <c r="AZ2220" s="282"/>
      <c r="BA2220" s="283"/>
      <c r="BB2220" s="282"/>
      <c r="BC2220" s="282"/>
      <c r="BD2220" s="282"/>
      <c r="BE2220" s="283"/>
      <c r="BG2220" s="282"/>
      <c r="BH2220" s="282"/>
      <c r="BI2220" s="282"/>
      <c r="BL2220" s="421"/>
      <c r="BM2220" s="424"/>
      <c r="BN2220" s="424"/>
      <c r="BO2220" s="424"/>
      <c r="BP2220" s="424"/>
      <c r="BQ2220" s="421"/>
      <c r="BR2220" s="421"/>
      <c r="BV2220" s="282"/>
      <c r="BW2220" s="283"/>
      <c r="BY2220" s="283"/>
      <c r="BZ2220" s="283"/>
      <c r="CA2220" s="283"/>
      <c r="CB2220" s="282"/>
      <c r="CC2220" s="282"/>
      <c r="CD2220" s="282"/>
      <c r="CE2220" s="282"/>
      <c r="CG2220" s="427"/>
      <c r="CH2220" s="402"/>
      <c r="CI2220" s="424"/>
      <c r="CJ2220" s="282"/>
      <c r="CK2220" s="282"/>
      <c r="CL2220" s="283"/>
      <c r="CM2220" s="283"/>
      <c r="CP2220" s="282"/>
      <c r="DC2220" s="282"/>
      <c r="DD2220" s="282"/>
      <c r="DE2220" s="282"/>
      <c r="DF2220" s="282"/>
      <c r="DG2220" s="282"/>
      <c r="DH2220" s="282"/>
      <c r="DI2220" s="282"/>
      <c r="DJ2220" s="282"/>
      <c r="EF2220" s="495" t="str">
        <f>""&amp;(MID(数据表!AZ2220,1,MIN(FIND({"(";"（"},数据表!AZ2220&amp;"(（",1)-1)))&amp;""</f>
        <v/>
      </c>
      <c r="EG2220" s="495" t="str">
        <f>""&amp;(MID(数据表!AZ2220,1,MIN(FIND({0;1;2;3;4;5;6;7;8;9},数据表!AZ2220&amp;"1234567890",1)-1)))&amp;""</f>
        <v/>
      </c>
    </row>
    <row r="2221" spans="2:137" s="310" customFormat="1" ht="12" customHeight="1">
      <c r="B2221" s="286"/>
      <c r="C2221" s="286"/>
      <c r="D2221" s="286"/>
      <c r="E2221" s="479"/>
      <c r="F2221" s="282"/>
      <c r="G2221" s="283"/>
      <c r="H2221" s="421"/>
      <c r="I2221" s="421"/>
      <c r="J2221" s="283"/>
      <c r="K2221" s="421"/>
      <c r="L2221" s="282"/>
      <c r="N2221" s="282"/>
      <c r="S2221" s="282"/>
      <c r="T2221" s="283"/>
      <c r="U2221" s="283"/>
      <c r="V2221" s="283"/>
      <c r="W2221" s="283"/>
      <c r="X2221" s="283"/>
      <c r="Y2221" s="282"/>
      <c r="Z2221" s="282"/>
      <c r="AA2221" s="283"/>
      <c r="AB2221" s="282"/>
      <c r="AC2221" s="282"/>
      <c r="AD2221" s="282"/>
      <c r="AE2221" s="282"/>
      <c r="AF2221" s="283"/>
      <c r="AG2221" s="402"/>
      <c r="AH2221" s="283"/>
      <c r="AI2221" s="283"/>
      <c r="AJ2221" s="283"/>
      <c r="AK2221" s="283"/>
      <c r="AL2221" s="283"/>
      <c r="AM2221" s="282"/>
      <c r="AN2221" s="282"/>
      <c r="AO2221" s="282"/>
      <c r="AP2221" s="282"/>
      <c r="AQ2221" s="282"/>
      <c r="AR2221" s="282"/>
      <c r="AT2221" s="283"/>
      <c r="AU2221" s="283"/>
      <c r="AV2221" s="283"/>
      <c r="AW2221" s="283"/>
      <c r="AY2221" s="283"/>
      <c r="AZ2221" s="282"/>
      <c r="BA2221" s="283"/>
      <c r="BB2221" s="282"/>
      <c r="BC2221" s="282"/>
      <c r="BD2221" s="282"/>
      <c r="BE2221" s="283"/>
      <c r="BG2221" s="282"/>
      <c r="BH2221" s="282"/>
      <c r="BI2221" s="282"/>
      <c r="BL2221" s="421"/>
      <c r="BM2221" s="424"/>
      <c r="BN2221" s="424"/>
      <c r="BO2221" s="424"/>
      <c r="BP2221" s="424"/>
      <c r="BQ2221" s="421"/>
      <c r="BR2221" s="421"/>
      <c r="BV2221" s="282"/>
      <c r="BW2221" s="283"/>
      <c r="BY2221" s="283"/>
      <c r="BZ2221" s="283"/>
      <c r="CA2221" s="283"/>
      <c r="CB2221" s="282"/>
      <c r="CC2221" s="282"/>
      <c r="CD2221" s="282"/>
      <c r="CE2221" s="282"/>
      <c r="CG2221" s="427"/>
      <c r="CH2221" s="402"/>
      <c r="CI2221" s="424"/>
      <c r="CJ2221" s="282"/>
      <c r="CK2221" s="282"/>
      <c r="CL2221" s="283"/>
      <c r="CM2221" s="283"/>
      <c r="CP2221" s="282"/>
      <c r="DC2221" s="282"/>
      <c r="DD2221" s="282"/>
      <c r="DE2221" s="282"/>
      <c r="DF2221" s="282"/>
      <c r="DG2221" s="282"/>
      <c r="DH2221" s="282"/>
      <c r="DI2221" s="282"/>
      <c r="DJ2221" s="282"/>
      <c r="EF2221" s="495" t="str">
        <f>""&amp;(MID(数据表!AZ2221,1,MIN(FIND({"(";"（"},数据表!AZ2221&amp;"(（",1)-1)))&amp;""</f>
        <v/>
      </c>
      <c r="EG2221" s="495" t="str">
        <f>""&amp;(MID(数据表!AZ2221,1,MIN(FIND({0;1;2;3;4;5;6;7;8;9},数据表!AZ2221&amp;"1234567890",1)-1)))&amp;""</f>
        <v/>
      </c>
    </row>
    <row r="2222" spans="2:137" s="310" customFormat="1" ht="12" customHeight="1">
      <c r="B2222" s="286"/>
      <c r="C2222" s="286"/>
      <c r="D2222" s="286"/>
      <c r="E2222" s="479"/>
      <c r="F2222" s="282"/>
      <c r="G2222" s="283"/>
      <c r="H2222" s="421"/>
      <c r="I2222" s="421"/>
      <c r="J2222" s="283"/>
      <c r="K2222" s="421"/>
      <c r="L2222" s="282"/>
      <c r="N2222" s="282"/>
      <c r="S2222" s="282"/>
      <c r="T2222" s="283"/>
      <c r="U2222" s="283"/>
      <c r="V2222" s="283"/>
      <c r="W2222" s="283"/>
      <c r="X2222" s="283"/>
      <c r="Y2222" s="282"/>
      <c r="Z2222" s="282"/>
      <c r="AA2222" s="283"/>
      <c r="AB2222" s="282"/>
      <c r="AC2222" s="282"/>
      <c r="AD2222" s="282"/>
      <c r="AE2222" s="282"/>
      <c r="AF2222" s="283"/>
      <c r="AG2222" s="402"/>
      <c r="AH2222" s="283"/>
      <c r="AI2222" s="283"/>
      <c r="AJ2222" s="283"/>
      <c r="AK2222" s="283"/>
      <c r="AL2222" s="283"/>
      <c r="AM2222" s="282"/>
      <c r="AN2222" s="282"/>
      <c r="AO2222" s="282"/>
      <c r="AP2222" s="282"/>
      <c r="AQ2222" s="282"/>
      <c r="AR2222" s="282"/>
      <c r="AT2222" s="283"/>
      <c r="AU2222" s="283"/>
      <c r="AV2222" s="283"/>
      <c r="AW2222" s="283"/>
      <c r="AY2222" s="283"/>
      <c r="AZ2222" s="282"/>
      <c r="BA2222" s="283"/>
      <c r="BB2222" s="282"/>
      <c r="BC2222" s="282"/>
      <c r="BD2222" s="282"/>
      <c r="BE2222" s="283"/>
      <c r="BG2222" s="282"/>
      <c r="BH2222" s="282"/>
      <c r="BI2222" s="282"/>
      <c r="BL2222" s="421"/>
      <c r="BM2222" s="424"/>
      <c r="BN2222" s="424"/>
      <c r="BO2222" s="424"/>
      <c r="BP2222" s="424"/>
      <c r="BQ2222" s="421"/>
      <c r="BR2222" s="421"/>
      <c r="BV2222" s="282"/>
      <c r="BW2222" s="283"/>
      <c r="BY2222" s="283"/>
      <c r="BZ2222" s="283"/>
      <c r="CA2222" s="283"/>
      <c r="CB2222" s="282"/>
      <c r="CC2222" s="282"/>
      <c r="CD2222" s="282"/>
      <c r="CE2222" s="282"/>
      <c r="CG2222" s="427"/>
      <c r="CH2222" s="402"/>
      <c r="CI2222" s="424"/>
      <c r="CJ2222" s="282"/>
      <c r="CK2222" s="282"/>
      <c r="CL2222" s="283"/>
      <c r="CM2222" s="283"/>
      <c r="CP2222" s="282"/>
      <c r="DC2222" s="282"/>
      <c r="DD2222" s="282"/>
      <c r="DE2222" s="282"/>
      <c r="DF2222" s="282"/>
      <c r="DG2222" s="282"/>
      <c r="DH2222" s="282"/>
      <c r="DI2222" s="282"/>
      <c r="DJ2222" s="282"/>
      <c r="EF2222" s="495" t="str">
        <f>""&amp;(MID(数据表!AZ2222,1,MIN(FIND({"(";"（"},数据表!AZ2222&amp;"(（",1)-1)))&amp;""</f>
        <v/>
      </c>
      <c r="EG2222" s="495" t="str">
        <f>""&amp;(MID(数据表!AZ2222,1,MIN(FIND({0;1;2;3;4;5;6;7;8;9},数据表!AZ2222&amp;"1234567890",1)-1)))&amp;""</f>
        <v/>
      </c>
    </row>
    <row r="2223" spans="2:137" s="310" customFormat="1" ht="12" customHeight="1">
      <c r="B2223" s="286"/>
      <c r="C2223" s="286"/>
      <c r="D2223" s="286"/>
      <c r="E2223" s="479"/>
      <c r="F2223" s="282"/>
      <c r="G2223" s="283"/>
      <c r="H2223" s="421"/>
      <c r="I2223" s="421"/>
      <c r="J2223" s="283"/>
      <c r="K2223" s="421"/>
      <c r="L2223" s="282"/>
      <c r="N2223" s="282"/>
      <c r="S2223" s="282"/>
      <c r="T2223" s="283"/>
      <c r="U2223" s="283"/>
      <c r="V2223" s="283"/>
      <c r="W2223" s="283"/>
      <c r="X2223" s="283"/>
      <c r="Y2223" s="282"/>
      <c r="Z2223" s="282"/>
      <c r="AA2223" s="283"/>
      <c r="AB2223" s="282"/>
      <c r="AC2223" s="282"/>
      <c r="AD2223" s="282"/>
      <c r="AE2223" s="282"/>
      <c r="AF2223" s="283"/>
      <c r="AG2223" s="402"/>
      <c r="AH2223" s="283"/>
      <c r="AI2223" s="283"/>
      <c r="AJ2223" s="283"/>
      <c r="AK2223" s="283"/>
      <c r="AL2223" s="283"/>
      <c r="AM2223" s="282"/>
      <c r="AN2223" s="282"/>
      <c r="AO2223" s="282"/>
      <c r="AP2223" s="282"/>
      <c r="AQ2223" s="282"/>
      <c r="AR2223" s="282"/>
      <c r="AT2223" s="283"/>
      <c r="AU2223" s="283"/>
      <c r="AV2223" s="283"/>
      <c r="AW2223" s="283"/>
      <c r="AY2223" s="283"/>
      <c r="AZ2223" s="282"/>
      <c r="BA2223" s="283"/>
      <c r="BB2223" s="282"/>
      <c r="BC2223" s="282"/>
      <c r="BD2223" s="282"/>
      <c r="BE2223" s="283"/>
      <c r="BG2223" s="282"/>
      <c r="BH2223" s="282"/>
      <c r="BI2223" s="282"/>
      <c r="BL2223" s="421"/>
      <c r="BM2223" s="424"/>
      <c r="BN2223" s="424"/>
      <c r="BO2223" s="424"/>
      <c r="BP2223" s="424"/>
      <c r="BQ2223" s="421"/>
      <c r="BR2223" s="421"/>
      <c r="BV2223" s="282"/>
      <c r="BW2223" s="283"/>
      <c r="BY2223" s="283"/>
      <c r="BZ2223" s="283"/>
      <c r="CA2223" s="283"/>
      <c r="CB2223" s="282"/>
      <c r="CC2223" s="282"/>
      <c r="CD2223" s="282"/>
      <c r="CE2223" s="282"/>
      <c r="CG2223" s="427"/>
      <c r="CH2223" s="402"/>
      <c r="CI2223" s="424"/>
      <c r="CJ2223" s="282"/>
      <c r="CK2223" s="282"/>
      <c r="CL2223" s="283"/>
      <c r="CM2223" s="283"/>
      <c r="CP2223" s="282"/>
      <c r="DC2223" s="282"/>
      <c r="DD2223" s="282"/>
      <c r="DE2223" s="282"/>
      <c r="DF2223" s="282"/>
      <c r="DG2223" s="282"/>
      <c r="DH2223" s="282"/>
      <c r="DI2223" s="282"/>
      <c r="DJ2223" s="282"/>
      <c r="EF2223" s="495" t="str">
        <f>""&amp;(MID(数据表!AZ2223,1,MIN(FIND({"(";"（"},数据表!AZ2223&amp;"(（",1)-1)))&amp;""</f>
        <v/>
      </c>
      <c r="EG2223" s="495" t="str">
        <f>""&amp;(MID(数据表!AZ2223,1,MIN(FIND({0;1;2;3;4;5;6;7;8;9},数据表!AZ2223&amp;"1234567890",1)-1)))&amp;""</f>
        <v/>
      </c>
    </row>
    <row r="2224" spans="2:137" s="310" customFormat="1" ht="12" customHeight="1">
      <c r="B2224" s="286"/>
      <c r="C2224" s="286"/>
      <c r="D2224" s="286"/>
      <c r="E2224" s="479"/>
      <c r="F2224" s="282"/>
      <c r="G2224" s="283"/>
      <c r="H2224" s="421"/>
      <c r="I2224" s="421"/>
      <c r="J2224" s="283"/>
      <c r="K2224" s="421"/>
      <c r="L2224" s="282"/>
      <c r="N2224" s="282"/>
      <c r="S2224" s="282"/>
      <c r="T2224" s="283"/>
      <c r="U2224" s="283"/>
      <c r="V2224" s="283"/>
      <c r="W2224" s="283"/>
      <c r="X2224" s="283"/>
      <c r="Y2224" s="282"/>
      <c r="Z2224" s="282"/>
      <c r="AA2224" s="283"/>
      <c r="AB2224" s="282"/>
      <c r="AC2224" s="282"/>
      <c r="AD2224" s="282"/>
      <c r="AE2224" s="282"/>
      <c r="AF2224" s="283"/>
      <c r="AG2224" s="402"/>
      <c r="AH2224" s="283"/>
      <c r="AI2224" s="283"/>
      <c r="AJ2224" s="283"/>
      <c r="AK2224" s="283"/>
      <c r="AL2224" s="283"/>
      <c r="AM2224" s="282"/>
      <c r="AN2224" s="282"/>
      <c r="AO2224" s="282"/>
      <c r="AP2224" s="282"/>
      <c r="AQ2224" s="282"/>
      <c r="AR2224" s="282"/>
      <c r="AT2224" s="283"/>
      <c r="AU2224" s="283"/>
      <c r="AV2224" s="283"/>
      <c r="AW2224" s="283"/>
      <c r="AY2224" s="283"/>
      <c r="AZ2224" s="282"/>
      <c r="BA2224" s="283"/>
      <c r="BB2224" s="282"/>
      <c r="BC2224" s="282"/>
      <c r="BD2224" s="282"/>
      <c r="BE2224" s="283"/>
      <c r="BG2224" s="282"/>
      <c r="BH2224" s="282"/>
      <c r="BI2224" s="282"/>
      <c r="BL2224" s="421"/>
      <c r="BM2224" s="424"/>
      <c r="BN2224" s="424"/>
      <c r="BO2224" s="424"/>
      <c r="BP2224" s="424"/>
      <c r="BQ2224" s="421"/>
      <c r="BR2224" s="421"/>
      <c r="BV2224" s="282"/>
      <c r="BW2224" s="283"/>
      <c r="BY2224" s="283"/>
      <c r="BZ2224" s="283"/>
      <c r="CA2224" s="283"/>
      <c r="CB2224" s="282"/>
      <c r="CC2224" s="282"/>
      <c r="CD2224" s="282"/>
      <c r="CE2224" s="282"/>
      <c r="CG2224" s="427"/>
      <c r="CH2224" s="402"/>
      <c r="CI2224" s="424"/>
      <c r="CJ2224" s="282"/>
      <c r="CK2224" s="282"/>
      <c r="CL2224" s="283"/>
      <c r="CM2224" s="283"/>
      <c r="CP2224" s="282"/>
      <c r="DC2224" s="282"/>
      <c r="DD2224" s="282"/>
      <c r="DE2224" s="282"/>
      <c r="DF2224" s="282"/>
      <c r="DG2224" s="282"/>
      <c r="DH2224" s="282"/>
      <c r="DI2224" s="282"/>
      <c r="DJ2224" s="282"/>
      <c r="EF2224" s="495" t="str">
        <f>""&amp;(MID(数据表!AZ2224,1,MIN(FIND({"(";"（"},数据表!AZ2224&amp;"(（",1)-1)))&amp;""</f>
        <v/>
      </c>
      <c r="EG2224" s="495" t="str">
        <f>""&amp;(MID(数据表!AZ2224,1,MIN(FIND({0;1;2;3;4;5;6;7;8;9},数据表!AZ2224&amp;"1234567890",1)-1)))&amp;""</f>
        <v/>
      </c>
    </row>
    <row r="2225" spans="2:137" s="310" customFormat="1" ht="12" customHeight="1">
      <c r="B2225" s="286"/>
      <c r="C2225" s="286"/>
      <c r="D2225" s="286"/>
      <c r="E2225" s="479"/>
      <c r="F2225" s="282"/>
      <c r="G2225" s="283"/>
      <c r="H2225" s="421"/>
      <c r="I2225" s="421"/>
      <c r="J2225" s="283"/>
      <c r="K2225" s="421"/>
      <c r="L2225" s="282"/>
      <c r="N2225" s="282"/>
      <c r="S2225" s="282"/>
      <c r="T2225" s="283"/>
      <c r="U2225" s="283"/>
      <c r="V2225" s="283"/>
      <c r="W2225" s="283"/>
      <c r="X2225" s="283"/>
      <c r="Y2225" s="282"/>
      <c r="Z2225" s="282"/>
      <c r="AA2225" s="283"/>
      <c r="AB2225" s="282"/>
      <c r="AC2225" s="282"/>
      <c r="AD2225" s="282"/>
      <c r="AE2225" s="282"/>
      <c r="AF2225" s="283"/>
      <c r="AG2225" s="402"/>
      <c r="AH2225" s="283"/>
      <c r="AI2225" s="283"/>
      <c r="AJ2225" s="283"/>
      <c r="AK2225" s="283"/>
      <c r="AL2225" s="283"/>
      <c r="AM2225" s="282"/>
      <c r="AN2225" s="282"/>
      <c r="AO2225" s="282"/>
      <c r="AP2225" s="282"/>
      <c r="AQ2225" s="282"/>
      <c r="AR2225" s="282"/>
      <c r="AT2225" s="283"/>
      <c r="AU2225" s="283"/>
      <c r="AV2225" s="283"/>
      <c r="AW2225" s="283"/>
      <c r="AY2225" s="283"/>
      <c r="AZ2225" s="282"/>
      <c r="BA2225" s="283"/>
      <c r="BB2225" s="282"/>
      <c r="BC2225" s="282"/>
      <c r="BD2225" s="282"/>
      <c r="BE2225" s="283"/>
      <c r="BG2225" s="282"/>
      <c r="BH2225" s="282"/>
      <c r="BI2225" s="282"/>
      <c r="BL2225" s="421"/>
      <c r="BM2225" s="424"/>
      <c r="BN2225" s="424"/>
      <c r="BO2225" s="424"/>
      <c r="BP2225" s="424"/>
      <c r="BQ2225" s="421"/>
      <c r="BR2225" s="421"/>
      <c r="BV2225" s="282"/>
      <c r="BW2225" s="283"/>
      <c r="BY2225" s="283"/>
      <c r="BZ2225" s="283"/>
      <c r="CA2225" s="283"/>
      <c r="CB2225" s="282"/>
      <c r="CC2225" s="282"/>
      <c r="CD2225" s="282"/>
      <c r="CE2225" s="282"/>
      <c r="CG2225" s="427"/>
      <c r="CH2225" s="402"/>
      <c r="CI2225" s="424"/>
      <c r="CJ2225" s="282"/>
      <c r="CK2225" s="282"/>
      <c r="CL2225" s="283"/>
      <c r="CM2225" s="283"/>
      <c r="CP2225" s="282"/>
      <c r="DC2225" s="282"/>
      <c r="DD2225" s="282"/>
      <c r="DE2225" s="282"/>
      <c r="DF2225" s="282"/>
      <c r="DG2225" s="282"/>
      <c r="DH2225" s="282"/>
      <c r="DI2225" s="282"/>
      <c r="DJ2225" s="282"/>
      <c r="EF2225" s="495" t="str">
        <f>""&amp;(MID(数据表!AZ2225,1,MIN(FIND({"(";"（"},数据表!AZ2225&amp;"(（",1)-1)))&amp;""</f>
        <v/>
      </c>
      <c r="EG2225" s="495" t="str">
        <f>""&amp;(MID(数据表!AZ2225,1,MIN(FIND({0;1;2;3;4;5;6;7;8;9},数据表!AZ2225&amp;"1234567890",1)-1)))&amp;""</f>
        <v/>
      </c>
    </row>
    <row r="2226" spans="2:137" s="310" customFormat="1" ht="12" customHeight="1">
      <c r="B2226" s="286"/>
      <c r="C2226" s="286"/>
      <c r="D2226" s="286"/>
      <c r="E2226" s="479"/>
      <c r="F2226" s="282"/>
      <c r="G2226" s="283"/>
      <c r="H2226" s="421"/>
      <c r="I2226" s="421"/>
      <c r="J2226" s="283"/>
      <c r="K2226" s="421"/>
      <c r="L2226" s="282"/>
      <c r="N2226" s="282"/>
      <c r="S2226" s="282"/>
      <c r="T2226" s="283"/>
      <c r="U2226" s="283"/>
      <c r="V2226" s="283"/>
      <c r="W2226" s="283"/>
      <c r="X2226" s="283"/>
      <c r="Y2226" s="282"/>
      <c r="Z2226" s="282"/>
      <c r="AA2226" s="283"/>
      <c r="AB2226" s="282"/>
      <c r="AC2226" s="282"/>
      <c r="AD2226" s="282"/>
      <c r="AE2226" s="282"/>
      <c r="AF2226" s="283"/>
      <c r="AG2226" s="402"/>
      <c r="AH2226" s="283"/>
      <c r="AI2226" s="283"/>
      <c r="AJ2226" s="283"/>
      <c r="AK2226" s="283"/>
      <c r="AL2226" s="283"/>
      <c r="AM2226" s="282"/>
      <c r="AN2226" s="282"/>
      <c r="AO2226" s="282"/>
      <c r="AP2226" s="282"/>
      <c r="AQ2226" s="282"/>
      <c r="AR2226" s="282"/>
      <c r="AT2226" s="283"/>
      <c r="AU2226" s="283"/>
      <c r="AV2226" s="283"/>
      <c r="AW2226" s="283"/>
      <c r="AY2226" s="283"/>
      <c r="AZ2226" s="282"/>
      <c r="BA2226" s="283"/>
      <c r="BB2226" s="282"/>
      <c r="BC2226" s="282"/>
      <c r="BD2226" s="282"/>
      <c r="BE2226" s="283"/>
      <c r="BG2226" s="282"/>
      <c r="BH2226" s="282"/>
      <c r="BI2226" s="282"/>
      <c r="BL2226" s="421"/>
      <c r="BM2226" s="424"/>
      <c r="BN2226" s="424"/>
      <c r="BO2226" s="424"/>
      <c r="BP2226" s="424"/>
      <c r="BQ2226" s="421"/>
      <c r="BR2226" s="421"/>
      <c r="BV2226" s="282"/>
      <c r="BW2226" s="283"/>
      <c r="BY2226" s="283"/>
      <c r="BZ2226" s="283"/>
      <c r="CA2226" s="283"/>
      <c r="CB2226" s="282"/>
      <c r="CC2226" s="282"/>
      <c r="CD2226" s="282"/>
      <c r="CE2226" s="282"/>
      <c r="CG2226" s="427"/>
      <c r="CH2226" s="402"/>
      <c r="CI2226" s="424"/>
      <c r="CJ2226" s="282"/>
      <c r="CK2226" s="282"/>
      <c r="CL2226" s="283"/>
      <c r="CM2226" s="283"/>
      <c r="CP2226" s="282"/>
      <c r="DC2226" s="282"/>
      <c r="DD2226" s="282"/>
      <c r="DE2226" s="282"/>
      <c r="DF2226" s="282"/>
      <c r="DG2226" s="282"/>
      <c r="DH2226" s="282"/>
      <c r="DI2226" s="282"/>
      <c r="DJ2226" s="282"/>
      <c r="EF2226" s="495" t="str">
        <f>""&amp;(MID(数据表!AZ2226,1,MIN(FIND({"(";"（"},数据表!AZ2226&amp;"(（",1)-1)))&amp;""</f>
        <v/>
      </c>
      <c r="EG2226" s="495" t="str">
        <f>""&amp;(MID(数据表!AZ2226,1,MIN(FIND({0;1;2;3;4;5;6;7;8;9},数据表!AZ2226&amp;"1234567890",1)-1)))&amp;""</f>
        <v/>
      </c>
    </row>
    <row r="2227" spans="2:137" s="310" customFormat="1" ht="12" customHeight="1">
      <c r="B2227" s="286"/>
      <c r="C2227" s="286"/>
      <c r="D2227" s="286"/>
      <c r="E2227" s="479"/>
      <c r="F2227" s="282"/>
      <c r="G2227" s="283"/>
      <c r="H2227" s="421"/>
      <c r="I2227" s="421"/>
      <c r="J2227" s="283"/>
      <c r="K2227" s="421"/>
      <c r="L2227" s="282"/>
      <c r="N2227" s="282"/>
      <c r="S2227" s="282"/>
      <c r="T2227" s="283"/>
      <c r="U2227" s="283"/>
      <c r="V2227" s="283"/>
      <c r="W2227" s="283"/>
      <c r="X2227" s="283"/>
      <c r="Y2227" s="282"/>
      <c r="Z2227" s="282"/>
      <c r="AA2227" s="283"/>
      <c r="AB2227" s="282"/>
      <c r="AC2227" s="282"/>
      <c r="AD2227" s="282"/>
      <c r="AE2227" s="282"/>
      <c r="AF2227" s="283"/>
      <c r="AG2227" s="402"/>
      <c r="AH2227" s="283"/>
      <c r="AI2227" s="283"/>
      <c r="AJ2227" s="283"/>
      <c r="AK2227" s="283"/>
      <c r="AL2227" s="283"/>
      <c r="AM2227" s="282"/>
      <c r="AN2227" s="282"/>
      <c r="AO2227" s="282"/>
      <c r="AP2227" s="282"/>
      <c r="AQ2227" s="282"/>
      <c r="AR2227" s="282"/>
      <c r="AT2227" s="283"/>
      <c r="AU2227" s="283"/>
      <c r="AV2227" s="283"/>
      <c r="AW2227" s="283"/>
      <c r="AY2227" s="283"/>
      <c r="AZ2227" s="282"/>
      <c r="BA2227" s="283"/>
      <c r="BB2227" s="282"/>
      <c r="BC2227" s="282"/>
      <c r="BD2227" s="282"/>
      <c r="BE2227" s="283"/>
      <c r="BG2227" s="282"/>
      <c r="BH2227" s="282"/>
      <c r="BI2227" s="282"/>
      <c r="BL2227" s="421"/>
      <c r="BM2227" s="424"/>
      <c r="BN2227" s="424"/>
      <c r="BO2227" s="424"/>
      <c r="BP2227" s="424"/>
      <c r="BQ2227" s="421"/>
      <c r="BR2227" s="421"/>
      <c r="BV2227" s="282"/>
      <c r="BW2227" s="283"/>
      <c r="BY2227" s="283"/>
      <c r="BZ2227" s="283"/>
      <c r="CA2227" s="283"/>
      <c r="CB2227" s="282"/>
      <c r="CC2227" s="282"/>
      <c r="CD2227" s="282"/>
      <c r="CE2227" s="282"/>
      <c r="CG2227" s="427"/>
      <c r="CH2227" s="402"/>
      <c r="CI2227" s="424"/>
      <c r="CJ2227" s="282"/>
      <c r="CK2227" s="282"/>
      <c r="CL2227" s="283"/>
      <c r="CM2227" s="283"/>
      <c r="CP2227" s="282"/>
      <c r="DC2227" s="282"/>
      <c r="DD2227" s="282"/>
      <c r="DE2227" s="282"/>
      <c r="DF2227" s="282"/>
      <c r="DG2227" s="282"/>
      <c r="DH2227" s="282"/>
      <c r="DI2227" s="282"/>
      <c r="DJ2227" s="282"/>
      <c r="EF2227" s="495" t="str">
        <f>""&amp;(MID(数据表!AZ2227,1,MIN(FIND({"(";"（"},数据表!AZ2227&amp;"(（",1)-1)))&amp;""</f>
        <v/>
      </c>
      <c r="EG2227" s="495" t="str">
        <f>""&amp;(MID(数据表!AZ2227,1,MIN(FIND({0;1;2;3;4;5;6;7;8;9},数据表!AZ2227&amp;"1234567890",1)-1)))&amp;""</f>
        <v/>
      </c>
    </row>
    <row r="2228" spans="2:137" s="310" customFormat="1" ht="12" customHeight="1">
      <c r="B2228" s="286"/>
      <c r="C2228" s="286"/>
      <c r="D2228" s="286"/>
      <c r="E2228" s="479"/>
      <c r="F2228" s="282"/>
      <c r="G2228" s="283"/>
      <c r="H2228" s="421"/>
      <c r="I2228" s="421"/>
      <c r="J2228" s="283"/>
      <c r="K2228" s="421"/>
      <c r="L2228" s="282"/>
      <c r="N2228" s="282"/>
      <c r="S2228" s="282"/>
      <c r="T2228" s="283"/>
      <c r="U2228" s="283"/>
      <c r="V2228" s="283"/>
      <c r="W2228" s="283"/>
      <c r="X2228" s="283"/>
      <c r="Y2228" s="282"/>
      <c r="Z2228" s="282"/>
      <c r="AA2228" s="283"/>
      <c r="AB2228" s="282"/>
      <c r="AC2228" s="282"/>
      <c r="AD2228" s="282"/>
      <c r="AE2228" s="282"/>
      <c r="AF2228" s="283"/>
      <c r="AG2228" s="402"/>
      <c r="AH2228" s="283"/>
      <c r="AI2228" s="283"/>
      <c r="AJ2228" s="283"/>
      <c r="AK2228" s="283"/>
      <c r="AL2228" s="283"/>
      <c r="AM2228" s="282"/>
      <c r="AN2228" s="282"/>
      <c r="AO2228" s="282"/>
      <c r="AP2228" s="282"/>
      <c r="AQ2228" s="282"/>
      <c r="AR2228" s="282"/>
      <c r="AT2228" s="283"/>
      <c r="AU2228" s="283"/>
      <c r="AV2228" s="283"/>
      <c r="AW2228" s="283"/>
      <c r="AY2228" s="283"/>
      <c r="AZ2228" s="282"/>
      <c r="BA2228" s="283"/>
      <c r="BB2228" s="282"/>
      <c r="BC2228" s="282"/>
      <c r="BD2228" s="282"/>
      <c r="BE2228" s="283"/>
      <c r="BG2228" s="282"/>
      <c r="BH2228" s="282"/>
      <c r="BI2228" s="282"/>
      <c r="BL2228" s="421"/>
      <c r="BM2228" s="424"/>
      <c r="BN2228" s="424"/>
      <c r="BO2228" s="424"/>
      <c r="BP2228" s="424"/>
      <c r="BQ2228" s="421"/>
      <c r="BR2228" s="421"/>
      <c r="BV2228" s="282"/>
      <c r="BW2228" s="283"/>
      <c r="BY2228" s="283"/>
      <c r="BZ2228" s="283"/>
      <c r="CA2228" s="283"/>
      <c r="CB2228" s="282"/>
      <c r="CC2228" s="282"/>
      <c r="CD2228" s="282"/>
      <c r="CE2228" s="282"/>
      <c r="CG2228" s="427"/>
      <c r="CH2228" s="402"/>
      <c r="CI2228" s="424"/>
      <c r="CJ2228" s="282"/>
      <c r="CK2228" s="282"/>
      <c r="CL2228" s="283"/>
      <c r="CM2228" s="283"/>
      <c r="CP2228" s="282"/>
      <c r="DC2228" s="282"/>
      <c r="DD2228" s="282"/>
      <c r="DE2228" s="282"/>
      <c r="DF2228" s="282"/>
      <c r="DG2228" s="282"/>
      <c r="DH2228" s="282"/>
      <c r="DI2228" s="282"/>
      <c r="DJ2228" s="282"/>
      <c r="EF2228" s="495" t="str">
        <f>""&amp;(MID(数据表!AZ2228,1,MIN(FIND({"(";"（"},数据表!AZ2228&amp;"(（",1)-1)))&amp;""</f>
        <v/>
      </c>
      <c r="EG2228" s="495" t="str">
        <f>""&amp;(MID(数据表!AZ2228,1,MIN(FIND({0;1;2;3;4;5;6;7;8;9},数据表!AZ2228&amp;"1234567890",1)-1)))&amp;""</f>
        <v/>
      </c>
    </row>
    <row r="2229" spans="2:137" s="310" customFormat="1" ht="12" customHeight="1">
      <c r="B2229" s="286"/>
      <c r="C2229" s="286"/>
      <c r="D2229" s="286"/>
      <c r="E2229" s="479"/>
      <c r="F2229" s="282"/>
      <c r="G2229" s="283"/>
      <c r="H2229" s="421"/>
      <c r="I2229" s="421"/>
      <c r="J2229" s="283"/>
      <c r="K2229" s="421"/>
      <c r="L2229" s="282"/>
      <c r="N2229" s="282"/>
      <c r="S2229" s="282"/>
      <c r="T2229" s="283"/>
      <c r="U2229" s="283"/>
      <c r="V2229" s="283"/>
      <c r="W2229" s="283"/>
      <c r="X2229" s="283"/>
      <c r="Y2229" s="282"/>
      <c r="Z2229" s="282"/>
      <c r="AA2229" s="283"/>
      <c r="AB2229" s="282"/>
      <c r="AC2229" s="282"/>
      <c r="AD2229" s="282"/>
      <c r="AE2229" s="282"/>
      <c r="AF2229" s="283"/>
      <c r="AG2229" s="402"/>
      <c r="AH2229" s="283"/>
      <c r="AI2229" s="283"/>
      <c r="AJ2229" s="283"/>
      <c r="AK2229" s="283"/>
      <c r="AL2229" s="283"/>
      <c r="AM2229" s="282"/>
      <c r="AN2229" s="282"/>
      <c r="AO2229" s="282"/>
      <c r="AP2229" s="282"/>
      <c r="AQ2229" s="282"/>
      <c r="AR2229" s="282"/>
      <c r="AT2229" s="283"/>
      <c r="AU2229" s="283"/>
      <c r="AV2229" s="283"/>
      <c r="AW2229" s="283"/>
      <c r="AY2229" s="283"/>
      <c r="AZ2229" s="282"/>
      <c r="BA2229" s="283"/>
      <c r="BB2229" s="282"/>
      <c r="BC2229" s="282"/>
      <c r="BD2229" s="282"/>
      <c r="BE2229" s="283"/>
      <c r="BG2229" s="282"/>
      <c r="BH2229" s="282"/>
      <c r="BI2229" s="282"/>
      <c r="BL2229" s="421"/>
      <c r="BM2229" s="424"/>
      <c r="BN2229" s="424"/>
      <c r="BO2229" s="424"/>
      <c r="BP2229" s="424"/>
      <c r="BQ2229" s="421"/>
      <c r="BR2229" s="421"/>
      <c r="BV2229" s="282"/>
      <c r="BW2229" s="283"/>
      <c r="BY2229" s="283"/>
      <c r="BZ2229" s="283"/>
      <c r="CA2229" s="283"/>
      <c r="CB2229" s="282"/>
      <c r="CC2229" s="282"/>
      <c r="CD2229" s="282"/>
      <c r="CE2229" s="282"/>
      <c r="CG2229" s="427"/>
      <c r="CH2229" s="402"/>
      <c r="CI2229" s="424"/>
      <c r="CJ2229" s="282"/>
      <c r="CK2229" s="282"/>
      <c r="CL2229" s="283"/>
      <c r="CM2229" s="283"/>
      <c r="CP2229" s="282"/>
      <c r="DC2229" s="282"/>
      <c r="DD2229" s="282"/>
      <c r="DE2229" s="282"/>
      <c r="DF2229" s="282"/>
      <c r="DG2229" s="282"/>
      <c r="DH2229" s="282"/>
      <c r="DI2229" s="282"/>
      <c r="DJ2229" s="282"/>
      <c r="EF2229" s="495" t="str">
        <f>""&amp;(MID(数据表!AZ2229,1,MIN(FIND({"(";"（"},数据表!AZ2229&amp;"(（",1)-1)))&amp;""</f>
        <v/>
      </c>
      <c r="EG2229" s="495" t="str">
        <f>""&amp;(MID(数据表!AZ2229,1,MIN(FIND({0;1;2;3;4;5;6;7;8;9},数据表!AZ2229&amp;"1234567890",1)-1)))&amp;""</f>
        <v/>
      </c>
    </row>
    <row r="2230" spans="2:137" s="310" customFormat="1" ht="12" customHeight="1">
      <c r="B2230" s="286"/>
      <c r="C2230" s="286"/>
      <c r="D2230" s="286"/>
      <c r="E2230" s="479"/>
      <c r="F2230" s="282"/>
      <c r="G2230" s="283"/>
      <c r="H2230" s="421"/>
      <c r="I2230" s="421"/>
      <c r="J2230" s="283"/>
      <c r="K2230" s="421"/>
      <c r="L2230" s="282"/>
      <c r="N2230" s="282"/>
      <c r="S2230" s="282"/>
      <c r="T2230" s="283"/>
      <c r="U2230" s="283"/>
      <c r="V2230" s="283"/>
      <c r="W2230" s="283"/>
      <c r="X2230" s="283"/>
      <c r="Y2230" s="282"/>
      <c r="Z2230" s="282"/>
      <c r="AA2230" s="283"/>
      <c r="AB2230" s="282"/>
      <c r="AC2230" s="282"/>
      <c r="AD2230" s="282"/>
      <c r="AE2230" s="282"/>
      <c r="AF2230" s="283"/>
      <c r="AG2230" s="402"/>
      <c r="AH2230" s="283"/>
      <c r="AI2230" s="283"/>
      <c r="AJ2230" s="283"/>
      <c r="AK2230" s="283"/>
      <c r="AL2230" s="283"/>
      <c r="AM2230" s="282"/>
      <c r="AN2230" s="282"/>
      <c r="AO2230" s="282"/>
      <c r="AP2230" s="282"/>
      <c r="AQ2230" s="282"/>
      <c r="AR2230" s="282"/>
      <c r="AT2230" s="283"/>
      <c r="AU2230" s="283"/>
      <c r="AV2230" s="283"/>
      <c r="AW2230" s="283"/>
      <c r="AY2230" s="283"/>
      <c r="AZ2230" s="282"/>
      <c r="BA2230" s="283"/>
      <c r="BB2230" s="282"/>
      <c r="BC2230" s="282"/>
      <c r="BD2230" s="282"/>
      <c r="BE2230" s="283"/>
      <c r="BG2230" s="282"/>
      <c r="BH2230" s="282"/>
      <c r="BI2230" s="282"/>
      <c r="BL2230" s="421"/>
      <c r="BM2230" s="424"/>
      <c r="BN2230" s="424"/>
      <c r="BO2230" s="424"/>
      <c r="BP2230" s="424"/>
      <c r="BQ2230" s="421"/>
      <c r="BR2230" s="421"/>
      <c r="BV2230" s="282"/>
      <c r="BW2230" s="283"/>
      <c r="BY2230" s="283"/>
      <c r="BZ2230" s="283"/>
      <c r="CA2230" s="283"/>
      <c r="CB2230" s="282"/>
      <c r="CC2230" s="282"/>
      <c r="CD2230" s="282"/>
      <c r="CE2230" s="282"/>
      <c r="CG2230" s="427"/>
      <c r="CH2230" s="402"/>
      <c r="CI2230" s="424"/>
      <c r="CJ2230" s="282"/>
      <c r="CK2230" s="282"/>
      <c r="CL2230" s="283"/>
      <c r="CM2230" s="283"/>
      <c r="CP2230" s="282"/>
      <c r="DC2230" s="282"/>
      <c r="DD2230" s="282"/>
      <c r="DE2230" s="282"/>
      <c r="DF2230" s="282"/>
      <c r="DG2230" s="282"/>
      <c r="DH2230" s="282"/>
      <c r="DI2230" s="282"/>
      <c r="DJ2230" s="282"/>
      <c r="EF2230" s="495" t="str">
        <f>""&amp;(MID(数据表!AZ2230,1,MIN(FIND({"(";"（"},数据表!AZ2230&amp;"(（",1)-1)))&amp;""</f>
        <v/>
      </c>
      <c r="EG2230" s="495" t="str">
        <f>""&amp;(MID(数据表!AZ2230,1,MIN(FIND({0;1;2;3;4;5;6;7;8;9},数据表!AZ2230&amp;"1234567890",1)-1)))&amp;""</f>
        <v/>
      </c>
    </row>
    <row r="2231" spans="2:137" s="310" customFormat="1" ht="12" customHeight="1">
      <c r="B2231" s="286"/>
      <c r="C2231" s="286"/>
      <c r="D2231" s="286"/>
      <c r="E2231" s="479"/>
      <c r="F2231" s="282"/>
      <c r="G2231" s="283"/>
      <c r="H2231" s="421"/>
      <c r="I2231" s="421"/>
      <c r="J2231" s="283"/>
      <c r="K2231" s="421"/>
      <c r="L2231" s="282"/>
      <c r="N2231" s="282"/>
      <c r="S2231" s="282"/>
      <c r="T2231" s="283"/>
      <c r="U2231" s="283"/>
      <c r="V2231" s="283"/>
      <c r="W2231" s="283"/>
      <c r="X2231" s="283"/>
      <c r="Y2231" s="282"/>
      <c r="Z2231" s="282"/>
      <c r="AA2231" s="283"/>
      <c r="AB2231" s="282"/>
      <c r="AC2231" s="282"/>
      <c r="AD2231" s="282"/>
      <c r="AE2231" s="282"/>
      <c r="AF2231" s="283"/>
      <c r="AG2231" s="402"/>
      <c r="AH2231" s="283"/>
      <c r="AI2231" s="283"/>
      <c r="AJ2231" s="283"/>
      <c r="AK2231" s="283"/>
      <c r="AL2231" s="283"/>
      <c r="AM2231" s="282"/>
      <c r="AN2231" s="282"/>
      <c r="AO2231" s="282"/>
      <c r="AP2231" s="282"/>
      <c r="AQ2231" s="282"/>
      <c r="AR2231" s="282"/>
      <c r="AT2231" s="283"/>
      <c r="AU2231" s="283"/>
      <c r="AV2231" s="283"/>
      <c r="AW2231" s="283"/>
      <c r="AY2231" s="283"/>
      <c r="AZ2231" s="282"/>
      <c r="BA2231" s="283"/>
      <c r="BB2231" s="282"/>
      <c r="BC2231" s="282"/>
      <c r="BD2231" s="282"/>
      <c r="BE2231" s="283"/>
      <c r="BG2231" s="282"/>
      <c r="BH2231" s="282"/>
      <c r="BI2231" s="282"/>
      <c r="BL2231" s="421"/>
      <c r="BM2231" s="424"/>
      <c r="BN2231" s="424"/>
      <c r="BO2231" s="424"/>
      <c r="BP2231" s="424"/>
      <c r="BQ2231" s="421"/>
      <c r="BR2231" s="421"/>
      <c r="BV2231" s="282"/>
      <c r="BW2231" s="283"/>
      <c r="BY2231" s="283"/>
      <c r="BZ2231" s="283"/>
      <c r="CA2231" s="283"/>
      <c r="CB2231" s="282"/>
      <c r="CC2231" s="282"/>
      <c r="CD2231" s="282"/>
      <c r="CE2231" s="282"/>
      <c r="CG2231" s="427"/>
      <c r="CH2231" s="402"/>
      <c r="CI2231" s="424"/>
      <c r="CJ2231" s="282"/>
      <c r="CK2231" s="282"/>
      <c r="CL2231" s="283"/>
      <c r="CM2231" s="283"/>
      <c r="CP2231" s="282"/>
      <c r="DC2231" s="282"/>
      <c r="DD2231" s="282"/>
      <c r="DE2231" s="282"/>
      <c r="DF2231" s="282"/>
      <c r="DG2231" s="282"/>
      <c r="DH2231" s="282"/>
      <c r="DI2231" s="282"/>
      <c r="DJ2231" s="282"/>
      <c r="EF2231" s="495" t="str">
        <f>""&amp;(MID(数据表!AZ2231,1,MIN(FIND({"(";"（"},数据表!AZ2231&amp;"(（",1)-1)))&amp;""</f>
        <v/>
      </c>
      <c r="EG2231" s="495" t="str">
        <f>""&amp;(MID(数据表!AZ2231,1,MIN(FIND({0;1;2;3;4;5;6;7;8;9},数据表!AZ2231&amp;"1234567890",1)-1)))&amp;""</f>
        <v/>
      </c>
    </row>
    <row r="2232" spans="2:137" s="310" customFormat="1" ht="12" customHeight="1">
      <c r="B2232" s="286"/>
      <c r="C2232" s="286"/>
      <c r="D2232" s="286"/>
      <c r="E2232" s="479"/>
      <c r="F2232" s="282"/>
      <c r="G2232" s="283"/>
      <c r="H2232" s="421"/>
      <c r="I2232" s="421"/>
      <c r="J2232" s="283"/>
      <c r="K2232" s="421"/>
      <c r="L2232" s="282"/>
      <c r="N2232" s="282"/>
      <c r="S2232" s="282"/>
      <c r="T2232" s="283"/>
      <c r="U2232" s="283"/>
      <c r="V2232" s="283"/>
      <c r="W2232" s="283"/>
      <c r="X2232" s="283"/>
      <c r="Y2232" s="282"/>
      <c r="Z2232" s="282"/>
      <c r="AA2232" s="283"/>
      <c r="AB2232" s="282"/>
      <c r="AC2232" s="282"/>
      <c r="AD2232" s="282"/>
      <c r="AE2232" s="282"/>
      <c r="AF2232" s="283"/>
      <c r="AG2232" s="402"/>
      <c r="AH2232" s="283"/>
      <c r="AI2232" s="283"/>
      <c r="AJ2232" s="283"/>
      <c r="AK2232" s="283"/>
      <c r="AL2232" s="283"/>
      <c r="AM2232" s="282"/>
      <c r="AN2232" s="282"/>
      <c r="AO2232" s="282"/>
      <c r="AP2232" s="282"/>
      <c r="AQ2232" s="282"/>
      <c r="AR2232" s="282"/>
      <c r="AT2232" s="283"/>
      <c r="AU2232" s="283"/>
      <c r="AV2232" s="283"/>
      <c r="AW2232" s="283"/>
      <c r="AY2232" s="283"/>
      <c r="AZ2232" s="282"/>
      <c r="BA2232" s="283"/>
      <c r="BB2232" s="282"/>
      <c r="BC2232" s="282"/>
      <c r="BD2232" s="282"/>
      <c r="BE2232" s="283"/>
      <c r="BG2232" s="282"/>
      <c r="BH2232" s="282"/>
      <c r="BI2232" s="282"/>
      <c r="BL2232" s="421"/>
      <c r="BM2232" s="424"/>
      <c r="BN2232" s="424"/>
      <c r="BO2232" s="424"/>
      <c r="BP2232" s="424"/>
      <c r="BQ2232" s="421"/>
      <c r="BR2232" s="421"/>
      <c r="BV2232" s="282"/>
      <c r="BW2232" s="283"/>
      <c r="BY2232" s="283"/>
      <c r="BZ2232" s="283"/>
      <c r="CA2232" s="283"/>
      <c r="CB2232" s="282"/>
      <c r="CC2232" s="282"/>
      <c r="CD2232" s="282"/>
      <c r="CE2232" s="282"/>
      <c r="CG2232" s="427"/>
      <c r="CH2232" s="402"/>
      <c r="CI2232" s="424"/>
      <c r="CJ2232" s="282"/>
      <c r="CK2232" s="282"/>
      <c r="CL2232" s="283"/>
      <c r="CM2232" s="283"/>
      <c r="CP2232" s="282"/>
      <c r="DC2232" s="282"/>
      <c r="DD2232" s="282"/>
      <c r="DE2232" s="282"/>
      <c r="DF2232" s="282"/>
      <c r="DG2232" s="282"/>
      <c r="DH2232" s="282"/>
      <c r="DI2232" s="282"/>
      <c r="DJ2232" s="282"/>
      <c r="EF2232" s="495" t="str">
        <f>""&amp;(MID(数据表!AZ2232,1,MIN(FIND({"(";"（"},数据表!AZ2232&amp;"(（",1)-1)))&amp;""</f>
        <v/>
      </c>
      <c r="EG2232" s="495" t="str">
        <f>""&amp;(MID(数据表!AZ2232,1,MIN(FIND({0;1;2;3;4;5;6;7;8;9},数据表!AZ2232&amp;"1234567890",1)-1)))&amp;""</f>
        <v/>
      </c>
    </row>
    <row r="2233" spans="2:137" s="310" customFormat="1" ht="12" customHeight="1">
      <c r="B2233" s="286"/>
      <c r="C2233" s="286"/>
      <c r="D2233" s="286"/>
      <c r="E2233" s="479"/>
      <c r="F2233" s="282"/>
      <c r="G2233" s="283"/>
      <c r="H2233" s="421"/>
      <c r="I2233" s="421"/>
      <c r="J2233" s="283"/>
      <c r="K2233" s="421"/>
      <c r="L2233" s="282"/>
      <c r="N2233" s="282"/>
      <c r="S2233" s="282"/>
      <c r="T2233" s="283"/>
      <c r="U2233" s="283"/>
      <c r="V2233" s="283"/>
      <c r="W2233" s="283"/>
      <c r="X2233" s="283"/>
      <c r="Y2233" s="282"/>
      <c r="Z2233" s="282"/>
      <c r="AA2233" s="283"/>
      <c r="AB2233" s="282"/>
      <c r="AC2233" s="282"/>
      <c r="AD2233" s="282"/>
      <c r="AE2233" s="282"/>
      <c r="AF2233" s="283"/>
      <c r="AG2233" s="402"/>
      <c r="AH2233" s="283"/>
      <c r="AI2233" s="283"/>
      <c r="AJ2233" s="283"/>
      <c r="AK2233" s="283"/>
      <c r="AL2233" s="283"/>
      <c r="AM2233" s="282"/>
      <c r="AN2233" s="282"/>
      <c r="AO2233" s="282"/>
      <c r="AP2233" s="282"/>
      <c r="AQ2233" s="282"/>
      <c r="AR2233" s="282"/>
      <c r="AT2233" s="283"/>
      <c r="AU2233" s="283"/>
      <c r="AV2233" s="283"/>
      <c r="AW2233" s="283"/>
      <c r="AY2233" s="283"/>
      <c r="AZ2233" s="282"/>
      <c r="BA2233" s="283"/>
      <c r="BB2233" s="282"/>
      <c r="BC2233" s="282"/>
      <c r="BD2233" s="282"/>
      <c r="BE2233" s="283"/>
      <c r="BG2233" s="282"/>
      <c r="BH2233" s="282"/>
      <c r="BI2233" s="282"/>
      <c r="BL2233" s="421"/>
      <c r="BM2233" s="424"/>
      <c r="BN2233" s="424"/>
      <c r="BO2233" s="424"/>
      <c r="BP2233" s="424"/>
      <c r="BQ2233" s="421"/>
      <c r="BR2233" s="421"/>
      <c r="BV2233" s="282"/>
      <c r="BW2233" s="283"/>
      <c r="BY2233" s="283"/>
      <c r="BZ2233" s="283"/>
      <c r="CA2233" s="283"/>
      <c r="CB2233" s="282"/>
      <c r="CC2233" s="282"/>
      <c r="CD2233" s="282"/>
      <c r="CE2233" s="282"/>
      <c r="CG2233" s="427"/>
      <c r="CH2233" s="402"/>
      <c r="CI2233" s="424"/>
      <c r="CJ2233" s="282"/>
      <c r="CK2233" s="282"/>
      <c r="CL2233" s="283"/>
      <c r="CM2233" s="283"/>
      <c r="CP2233" s="282"/>
      <c r="DC2233" s="282"/>
      <c r="DD2233" s="282"/>
      <c r="DE2233" s="282"/>
      <c r="DF2233" s="282"/>
      <c r="DG2233" s="282"/>
      <c r="DH2233" s="282"/>
      <c r="DI2233" s="282"/>
      <c r="DJ2233" s="282"/>
      <c r="EF2233" s="495" t="str">
        <f>""&amp;(MID(数据表!AZ2233,1,MIN(FIND({"(";"（"},数据表!AZ2233&amp;"(（",1)-1)))&amp;""</f>
        <v/>
      </c>
      <c r="EG2233" s="495" t="str">
        <f>""&amp;(MID(数据表!AZ2233,1,MIN(FIND({0;1;2;3;4;5;6;7;8;9},数据表!AZ2233&amp;"1234567890",1)-1)))&amp;""</f>
        <v/>
      </c>
    </row>
    <row r="2234" spans="2:137" s="310" customFormat="1" ht="12" customHeight="1">
      <c r="B2234" s="286"/>
      <c r="C2234" s="286"/>
      <c r="D2234" s="286"/>
      <c r="E2234" s="479"/>
      <c r="F2234" s="282"/>
      <c r="G2234" s="283"/>
      <c r="H2234" s="421"/>
      <c r="I2234" s="421"/>
      <c r="J2234" s="283"/>
      <c r="K2234" s="421"/>
      <c r="L2234" s="282"/>
      <c r="N2234" s="282"/>
      <c r="S2234" s="282"/>
      <c r="T2234" s="283"/>
      <c r="U2234" s="283"/>
      <c r="V2234" s="283"/>
      <c r="W2234" s="283"/>
      <c r="X2234" s="283"/>
      <c r="Y2234" s="282"/>
      <c r="Z2234" s="282"/>
      <c r="AA2234" s="283"/>
      <c r="AB2234" s="282"/>
      <c r="AC2234" s="282"/>
      <c r="AD2234" s="282"/>
      <c r="AE2234" s="282"/>
      <c r="AF2234" s="283"/>
      <c r="AG2234" s="402"/>
      <c r="AH2234" s="283"/>
      <c r="AI2234" s="283"/>
      <c r="AJ2234" s="283"/>
      <c r="AK2234" s="283"/>
      <c r="AL2234" s="283"/>
      <c r="AM2234" s="282"/>
      <c r="AN2234" s="282"/>
      <c r="AO2234" s="282"/>
      <c r="AP2234" s="282"/>
      <c r="AQ2234" s="282"/>
      <c r="AR2234" s="282"/>
      <c r="AT2234" s="283"/>
      <c r="AU2234" s="283"/>
      <c r="AV2234" s="283"/>
      <c r="AW2234" s="283"/>
      <c r="AY2234" s="283"/>
      <c r="AZ2234" s="282"/>
      <c r="BA2234" s="283"/>
      <c r="BB2234" s="282"/>
      <c r="BC2234" s="282"/>
      <c r="BD2234" s="282"/>
      <c r="BE2234" s="283"/>
      <c r="BG2234" s="282"/>
      <c r="BH2234" s="282"/>
      <c r="BI2234" s="282"/>
      <c r="BL2234" s="421"/>
      <c r="BM2234" s="424"/>
      <c r="BN2234" s="424"/>
      <c r="BO2234" s="424"/>
      <c r="BP2234" s="424"/>
      <c r="BQ2234" s="421"/>
      <c r="BR2234" s="421"/>
      <c r="BV2234" s="282"/>
      <c r="BW2234" s="283"/>
      <c r="BY2234" s="283"/>
      <c r="BZ2234" s="283"/>
      <c r="CA2234" s="283"/>
      <c r="CB2234" s="282"/>
      <c r="CC2234" s="282"/>
      <c r="CD2234" s="282"/>
      <c r="CE2234" s="282"/>
      <c r="CG2234" s="427"/>
      <c r="CH2234" s="402"/>
      <c r="CI2234" s="424"/>
      <c r="CJ2234" s="282"/>
      <c r="CK2234" s="282"/>
      <c r="CL2234" s="283"/>
      <c r="CM2234" s="283"/>
      <c r="CP2234" s="282"/>
      <c r="DC2234" s="282"/>
      <c r="DD2234" s="282"/>
      <c r="DE2234" s="282"/>
      <c r="DF2234" s="282"/>
      <c r="DG2234" s="282"/>
      <c r="DH2234" s="282"/>
      <c r="DI2234" s="282"/>
      <c r="DJ2234" s="282"/>
      <c r="EF2234" s="495" t="str">
        <f>""&amp;(MID(数据表!AZ2234,1,MIN(FIND({"(";"（"},数据表!AZ2234&amp;"(（",1)-1)))&amp;""</f>
        <v/>
      </c>
      <c r="EG2234" s="495" t="str">
        <f>""&amp;(MID(数据表!AZ2234,1,MIN(FIND({0;1;2;3;4;5;6;7;8;9},数据表!AZ2234&amp;"1234567890",1)-1)))&amp;""</f>
        <v/>
      </c>
    </row>
    <row r="2235" spans="2:137" s="310" customFormat="1" ht="12" customHeight="1">
      <c r="B2235" s="286"/>
      <c r="C2235" s="286"/>
      <c r="D2235" s="286"/>
      <c r="E2235" s="479"/>
      <c r="F2235" s="282"/>
      <c r="G2235" s="283"/>
      <c r="H2235" s="421"/>
      <c r="I2235" s="421"/>
      <c r="J2235" s="283"/>
      <c r="K2235" s="421"/>
      <c r="L2235" s="282"/>
      <c r="N2235" s="282"/>
      <c r="S2235" s="282"/>
      <c r="T2235" s="283"/>
      <c r="U2235" s="283"/>
      <c r="V2235" s="283"/>
      <c r="W2235" s="283"/>
      <c r="X2235" s="283"/>
      <c r="Y2235" s="282"/>
      <c r="Z2235" s="282"/>
      <c r="AA2235" s="283"/>
      <c r="AB2235" s="282"/>
      <c r="AC2235" s="282"/>
      <c r="AD2235" s="282"/>
      <c r="AE2235" s="282"/>
      <c r="AF2235" s="283"/>
      <c r="AG2235" s="402"/>
      <c r="AH2235" s="283"/>
      <c r="AI2235" s="283"/>
      <c r="AJ2235" s="283"/>
      <c r="AK2235" s="283"/>
      <c r="AL2235" s="283"/>
      <c r="AM2235" s="282"/>
      <c r="AN2235" s="282"/>
      <c r="AO2235" s="282"/>
      <c r="AP2235" s="282"/>
      <c r="AQ2235" s="282"/>
      <c r="AR2235" s="282"/>
      <c r="AT2235" s="283"/>
      <c r="AU2235" s="283"/>
      <c r="AV2235" s="283"/>
      <c r="AW2235" s="283"/>
      <c r="AY2235" s="283"/>
      <c r="AZ2235" s="282"/>
      <c r="BA2235" s="283"/>
      <c r="BB2235" s="282"/>
      <c r="BC2235" s="282"/>
      <c r="BD2235" s="282"/>
      <c r="BE2235" s="283"/>
      <c r="BG2235" s="282"/>
      <c r="BH2235" s="282"/>
      <c r="BI2235" s="282"/>
      <c r="BL2235" s="421"/>
      <c r="BM2235" s="424"/>
      <c r="BN2235" s="424"/>
      <c r="BO2235" s="424"/>
      <c r="BP2235" s="424"/>
      <c r="BQ2235" s="421"/>
      <c r="BR2235" s="421"/>
      <c r="BV2235" s="282"/>
      <c r="BW2235" s="283"/>
      <c r="BY2235" s="283"/>
      <c r="BZ2235" s="283"/>
      <c r="CA2235" s="283"/>
      <c r="CB2235" s="282"/>
      <c r="CC2235" s="282"/>
      <c r="CD2235" s="282"/>
      <c r="CE2235" s="282"/>
      <c r="CG2235" s="427"/>
      <c r="CH2235" s="402"/>
      <c r="CI2235" s="424"/>
      <c r="CJ2235" s="282"/>
      <c r="CK2235" s="282"/>
      <c r="CL2235" s="283"/>
      <c r="CM2235" s="283"/>
      <c r="CP2235" s="282"/>
      <c r="DC2235" s="282"/>
      <c r="DD2235" s="282"/>
      <c r="DE2235" s="282"/>
      <c r="DF2235" s="282"/>
      <c r="DG2235" s="282"/>
      <c r="DH2235" s="282"/>
      <c r="DI2235" s="282"/>
      <c r="DJ2235" s="282"/>
      <c r="EF2235" s="495" t="str">
        <f>""&amp;(MID(数据表!AZ2235,1,MIN(FIND({"(";"（"},数据表!AZ2235&amp;"(（",1)-1)))&amp;""</f>
        <v/>
      </c>
      <c r="EG2235" s="495" t="str">
        <f>""&amp;(MID(数据表!AZ2235,1,MIN(FIND({0;1;2;3;4;5;6;7;8;9},数据表!AZ2235&amp;"1234567890",1)-1)))&amp;""</f>
        <v/>
      </c>
    </row>
    <row r="2236" spans="2:137" s="310" customFormat="1" ht="12" customHeight="1">
      <c r="B2236" s="286"/>
      <c r="C2236" s="286"/>
      <c r="D2236" s="286"/>
      <c r="E2236" s="479"/>
      <c r="F2236" s="282"/>
      <c r="G2236" s="283"/>
      <c r="H2236" s="421"/>
      <c r="I2236" s="421"/>
      <c r="J2236" s="283"/>
      <c r="K2236" s="421"/>
      <c r="L2236" s="282"/>
      <c r="N2236" s="282"/>
      <c r="S2236" s="282"/>
      <c r="T2236" s="283"/>
      <c r="U2236" s="283"/>
      <c r="V2236" s="283"/>
      <c r="W2236" s="283"/>
      <c r="X2236" s="283"/>
      <c r="Y2236" s="282"/>
      <c r="Z2236" s="282"/>
      <c r="AA2236" s="283"/>
      <c r="AB2236" s="282"/>
      <c r="AC2236" s="282"/>
      <c r="AD2236" s="282"/>
      <c r="AE2236" s="282"/>
      <c r="AF2236" s="283"/>
      <c r="AG2236" s="402"/>
      <c r="AH2236" s="283"/>
      <c r="AI2236" s="283"/>
      <c r="AJ2236" s="283"/>
      <c r="AK2236" s="283"/>
      <c r="AL2236" s="283"/>
      <c r="AM2236" s="282"/>
      <c r="AN2236" s="282"/>
      <c r="AO2236" s="282"/>
      <c r="AP2236" s="282"/>
      <c r="AQ2236" s="282"/>
      <c r="AR2236" s="282"/>
      <c r="AT2236" s="283"/>
      <c r="AU2236" s="283"/>
      <c r="AV2236" s="283"/>
      <c r="AW2236" s="283"/>
      <c r="AY2236" s="283"/>
      <c r="AZ2236" s="282"/>
      <c r="BA2236" s="283"/>
      <c r="BB2236" s="282"/>
      <c r="BC2236" s="282"/>
      <c r="BD2236" s="282"/>
      <c r="BE2236" s="283"/>
      <c r="BG2236" s="282"/>
      <c r="BH2236" s="282"/>
      <c r="BI2236" s="282"/>
      <c r="BL2236" s="421"/>
      <c r="BM2236" s="424"/>
      <c r="BN2236" s="424"/>
      <c r="BO2236" s="424"/>
      <c r="BP2236" s="424"/>
      <c r="BQ2236" s="421"/>
      <c r="BR2236" s="421"/>
      <c r="BV2236" s="282"/>
      <c r="BW2236" s="283"/>
      <c r="BY2236" s="283"/>
      <c r="BZ2236" s="283"/>
      <c r="CA2236" s="283"/>
      <c r="CB2236" s="282"/>
      <c r="CC2236" s="282"/>
      <c r="CD2236" s="282"/>
      <c r="CE2236" s="282"/>
      <c r="CG2236" s="427"/>
      <c r="CH2236" s="402"/>
      <c r="CI2236" s="424"/>
      <c r="CJ2236" s="282"/>
      <c r="CK2236" s="282"/>
      <c r="CL2236" s="283"/>
      <c r="CM2236" s="283"/>
      <c r="CP2236" s="282"/>
      <c r="DC2236" s="282"/>
      <c r="DD2236" s="282"/>
      <c r="DE2236" s="282"/>
      <c r="DF2236" s="282"/>
      <c r="DG2236" s="282"/>
      <c r="DH2236" s="282"/>
      <c r="DI2236" s="282"/>
      <c r="DJ2236" s="282"/>
      <c r="EF2236" s="495" t="str">
        <f>""&amp;(MID(数据表!AZ2236,1,MIN(FIND({"(";"（"},数据表!AZ2236&amp;"(（",1)-1)))&amp;""</f>
        <v/>
      </c>
      <c r="EG2236" s="495" t="str">
        <f>""&amp;(MID(数据表!AZ2236,1,MIN(FIND({0;1;2;3;4;5;6;7;8;9},数据表!AZ2236&amp;"1234567890",1)-1)))&amp;""</f>
        <v/>
      </c>
    </row>
    <row r="2237" spans="2:137" s="310" customFormat="1" ht="12" customHeight="1">
      <c r="B2237" s="286"/>
      <c r="C2237" s="286"/>
      <c r="D2237" s="286"/>
      <c r="E2237" s="479"/>
      <c r="F2237" s="282"/>
      <c r="G2237" s="283"/>
      <c r="H2237" s="421"/>
      <c r="I2237" s="421"/>
      <c r="J2237" s="283"/>
      <c r="K2237" s="421"/>
      <c r="L2237" s="282"/>
      <c r="N2237" s="282"/>
      <c r="S2237" s="282"/>
      <c r="T2237" s="283"/>
      <c r="U2237" s="283"/>
      <c r="V2237" s="283"/>
      <c r="W2237" s="283"/>
      <c r="X2237" s="283"/>
      <c r="Y2237" s="282"/>
      <c r="Z2237" s="282"/>
      <c r="AA2237" s="283"/>
      <c r="AB2237" s="282"/>
      <c r="AC2237" s="282"/>
      <c r="AD2237" s="282"/>
      <c r="AE2237" s="282"/>
      <c r="AF2237" s="283"/>
      <c r="AG2237" s="402"/>
      <c r="AH2237" s="283"/>
      <c r="AI2237" s="283"/>
      <c r="AJ2237" s="283"/>
      <c r="AK2237" s="283"/>
      <c r="AL2237" s="283"/>
      <c r="AM2237" s="282"/>
      <c r="AN2237" s="282"/>
      <c r="AO2237" s="282"/>
      <c r="AP2237" s="282"/>
      <c r="AQ2237" s="282"/>
      <c r="AR2237" s="282"/>
      <c r="AT2237" s="283"/>
      <c r="AU2237" s="283"/>
      <c r="AV2237" s="283"/>
      <c r="AW2237" s="283"/>
      <c r="AY2237" s="283"/>
      <c r="AZ2237" s="282"/>
      <c r="BA2237" s="283"/>
      <c r="BB2237" s="282"/>
      <c r="BC2237" s="282"/>
      <c r="BD2237" s="282"/>
      <c r="BE2237" s="283"/>
      <c r="BG2237" s="282"/>
      <c r="BH2237" s="282"/>
      <c r="BI2237" s="282"/>
      <c r="BL2237" s="421"/>
      <c r="BM2237" s="424"/>
      <c r="BN2237" s="424"/>
      <c r="BO2237" s="424"/>
      <c r="BP2237" s="424"/>
      <c r="BQ2237" s="421"/>
      <c r="BR2237" s="421"/>
      <c r="BV2237" s="282"/>
      <c r="BW2237" s="283"/>
      <c r="BY2237" s="283"/>
      <c r="BZ2237" s="283"/>
      <c r="CA2237" s="283"/>
      <c r="CB2237" s="282"/>
      <c r="CC2237" s="282"/>
      <c r="CD2237" s="282"/>
      <c r="CE2237" s="282"/>
      <c r="CG2237" s="427"/>
      <c r="CH2237" s="402"/>
      <c r="CI2237" s="424"/>
      <c r="CJ2237" s="282"/>
      <c r="CK2237" s="282"/>
      <c r="CL2237" s="283"/>
      <c r="CM2237" s="283"/>
      <c r="CP2237" s="282"/>
      <c r="DC2237" s="282"/>
      <c r="DD2237" s="282"/>
      <c r="DE2237" s="282"/>
      <c r="DF2237" s="282"/>
      <c r="DG2237" s="282"/>
      <c r="DH2237" s="282"/>
      <c r="DI2237" s="282"/>
      <c r="DJ2237" s="282"/>
      <c r="EF2237" s="495" t="str">
        <f>""&amp;(MID(数据表!AZ2237,1,MIN(FIND({"(";"（"},数据表!AZ2237&amp;"(（",1)-1)))&amp;""</f>
        <v/>
      </c>
      <c r="EG2237" s="495" t="str">
        <f>""&amp;(MID(数据表!AZ2237,1,MIN(FIND({0;1;2;3;4;5;6;7;8;9},数据表!AZ2237&amp;"1234567890",1)-1)))&amp;""</f>
        <v/>
      </c>
    </row>
    <row r="2238" spans="2:137" s="310" customFormat="1" ht="12" customHeight="1">
      <c r="B2238" s="286"/>
      <c r="C2238" s="286"/>
      <c r="D2238" s="286"/>
      <c r="E2238" s="479"/>
      <c r="F2238" s="282"/>
      <c r="G2238" s="283"/>
      <c r="H2238" s="421"/>
      <c r="I2238" s="421"/>
      <c r="J2238" s="283"/>
      <c r="K2238" s="421"/>
      <c r="L2238" s="282"/>
      <c r="N2238" s="282"/>
      <c r="S2238" s="282"/>
      <c r="T2238" s="283"/>
      <c r="U2238" s="283"/>
      <c r="V2238" s="283"/>
      <c r="W2238" s="283"/>
      <c r="X2238" s="283"/>
      <c r="Y2238" s="282"/>
      <c r="Z2238" s="282"/>
      <c r="AA2238" s="283"/>
      <c r="AB2238" s="282"/>
      <c r="AC2238" s="282"/>
      <c r="AD2238" s="282"/>
      <c r="AE2238" s="282"/>
      <c r="AF2238" s="283"/>
      <c r="AG2238" s="402"/>
      <c r="AH2238" s="283"/>
      <c r="AI2238" s="283"/>
      <c r="AJ2238" s="283"/>
      <c r="AK2238" s="283"/>
      <c r="AL2238" s="283"/>
      <c r="AM2238" s="282"/>
      <c r="AN2238" s="282"/>
      <c r="AO2238" s="282"/>
      <c r="AP2238" s="282"/>
      <c r="AQ2238" s="282"/>
      <c r="AR2238" s="282"/>
      <c r="AT2238" s="283"/>
      <c r="AU2238" s="283"/>
      <c r="AV2238" s="283"/>
      <c r="AW2238" s="283"/>
      <c r="AY2238" s="283"/>
      <c r="AZ2238" s="282"/>
      <c r="BA2238" s="283"/>
      <c r="BB2238" s="282"/>
      <c r="BC2238" s="282"/>
      <c r="BD2238" s="282"/>
      <c r="BE2238" s="283"/>
      <c r="BG2238" s="282"/>
      <c r="BH2238" s="282"/>
      <c r="BI2238" s="282"/>
      <c r="BL2238" s="421"/>
      <c r="BM2238" s="424"/>
      <c r="BN2238" s="424"/>
      <c r="BO2238" s="424"/>
      <c r="BP2238" s="424"/>
      <c r="BQ2238" s="421"/>
      <c r="BR2238" s="421"/>
      <c r="BV2238" s="282"/>
      <c r="BW2238" s="283"/>
      <c r="BY2238" s="283"/>
      <c r="BZ2238" s="283"/>
      <c r="CA2238" s="283"/>
      <c r="CB2238" s="282"/>
      <c r="CC2238" s="282"/>
      <c r="CD2238" s="282"/>
      <c r="CE2238" s="282"/>
      <c r="CG2238" s="427"/>
      <c r="CH2238" s="402"/>
      <c r="CI2238" s="424"/>
      <c r="CJ2238" s="282"/>
      <c r="CK2238" s="282"/>
      <c r="CL2238" s="283"/>
      <c r="CM2238" s="283"/>
      <c r="CP2238" s="282"/>
      <c r="DC2238" s="282"/>
      <c r="DD2238" s="282"/>
      <c r="DE2238" s="282"/>
      <c r="DF2238" s="282"/>
      <c r="DG2238" s="282"/>
      <c r="DH2238" s="282"/>
      <c r="DI2238" s="282"/>
      <c r="DJ2238" s="282"/>
      <c r="EF2238" s="495" t="str">
        <f>""&amp;(MID(数据表!AZ2238,1,MIN(FIND({"(";"（"},数据表!AZ2238&amp;"(（",1)-1)))&amp;""</f>
        <v/>
      </c>
      <c r="EG2238" s="495" t="str">
        <f>""&amp;(MID(数据表!AZ2238,1,MIN(FIND({0;1;2;3;4;5;6;7;8;9},数据表!AZ2238&amp;"1234567890",1)-1)))&amp;""</f>
        <v/>
      </c>
    </row>
    <row r="2239" spans="2:137" s="310" customFormat="1" ht="12" customHeight="1">
      <c r="B2239" s="286"/>
      <c r="C2239" s="286"/>
      <c r="D2239" s="286"/>
      <c r="E2239" s="479"/>
      <c r="F2239" s="282"/>
      <c r="G2239" s="283"/>
      <c r="H2239" s="421"/>
      <c r="I2239" s="421"/>
      <c r="J2239" s="283"/>
      <c r="K2239" s="421"/>
      <c r="L2239" s="282"/>
      <c r="N2239" s="282"/>
      <c r="S2239" s="282"/>
      <c r="T2239" s="283"/>
      <c r="U2239" s="283"/>
      <c r="V2239" s="283"/>
      <c r="W2239" s="283"/>
      <c r="X2239" s="283"/>
      <c r="Y2239" s="282"/>
      <c r="Z2239" s="282"/>
      <c r="AA2239" s="283"/>
      <c r="AB2239" s="282"/>
      <c r="AC2239" s="282"/>
      <c r="AD2239" s="282"/>
      <c r="AE2239" s="282"/>
      <c r="AF2239" s="283"/>
      <c r="AG2239" s="402"/>
      <c r="AH2239" s="283"/>
      <c r="AI2239" s="283"/>
      <c r="AJ2239" s="283"/>
      <c r="AK2239" s="283"/>
      <c r="AL2239" s="283"/>
      <c r="AM2239" s="282"/>
      <c r="AN2239" s="282"/>
      <c r="AO2239" s="282"/>
      <c r="AP2239" s="282"/>
      <c r="AQ2239" s="282"/>
      <c r="AR2239" s="282"/>
      <c r="AT2239" s="283"/>
      <c r="AU2239" s="283"/>
      <c r="AV2239" s="283"/>
      <c r="AW2239" s="283"/>
      <c r="AY2239" s="283"/>
      <c r="AZ2239" s="282"/>
      <c r="BA2239" s="283"/>
      <c r="BB2239" s="282"/>
      <c r="BC2239" s="282"/>
      <c r="BD2239" s="282"/>
      <c r="BE2239" s="283"/>
      <c r="BG2239" s="282"/>
      <c r="BH2239" s="282"/>
      <c r="BI2239" s="282"/>
      <c r="BL2239" s="421"/>
      <c r="BM2239" s="424"/>
      <c r="BN2239" s="424"/>
      <c r="BO2239" s="424"/>
      <c r="BP2239" s="424"/>
      <c r="BQ2239" s="421"/>
      <c r="BR2239" s="421"/>
      <c r="BV2239" s="282"/>
      <c r="BW2239" s="283"/>
      <c r="BY2239" s="283"/>
      <c r="BZ2239" s="283"/>
      <c r="CA2239" s="283"/>
      <c r="CB2239" s="282"/>
      <c r="CC2239" s="282"/>
      <c r="CD2239" s="282"/>
      <c r="CE2239" s="282"/>
      <c r="CG2239" s="427"/>
      <c r="CH2239" s="402"/>
      <c r="CI2239" s="424"/>
      <c r="CJ2239" s="282"/>
      <c r="CK2239" s="282"/>
      <c r="CL2239" s="283"/>
      <c r="CM2239" s="283"/>
      <c r="CP2239" s="282"/>
      <c r="DC2239" s="282"/>
      <c r="DD2239" s="282"/>
      <c r="DE2239" s="282"/>
      <c r="DF2239" s="282"/>
      <c r="DG2239" s="282"/>
      <c r="DH2239" s="282"/>
      <c r="DI2239" s="282"/>
      <c r="DJ2239" s="282"/>
      <c r="EF2239" s="495" t="str">
        <f>""&amp;(MID(数据表!AZ2239,1,MIN(FIND({"(";"（"},数据表!AZ2239&amp;"(（",1)-1)))&amp;""</f>
        <v/>
      </c>
      <c r="EG2239" s="495" t="str">
        <f>""&amp;(MID(数据表!AZ2239,1,MIN(FIND({0;1;2;3;4;5;6;7;8;9},数据表!AZ2239&amp;"1234567890",1)-1)))&amp;""</f>
        <v/>
      </c>
    </row>
    <row r="2240" spans="2:137" s="310" customFormat="1" ht="12" customHeight="1">
      <c r="B2240" s="286"/>
      <c r="C2240" s="286"/>
      <c r="D2240" s="286"/>
      <c r="E2240" s="479"/>
      <c r="F2240" s="282"/>
      <c r="G2240" s="283"/>
      <c r="H2240" s="421"/>
      <c r="I2240" s="421"/>
      <c r="J2240" s="283"/>
      <c r="K2240" s="421"/>
      <c r="L2240" s="282"/>
      <c r="N2240" s="282"/>
      <c r="S2240" s="282"/>
      <c r="T2240" s="283"/>
      <c r="U2240" s="283"/>
      <c r="V2240" s="283"/>
      <c r="W2240" s="283"/>
      <c r="X2240" s="283"/>
      <c r="Y2240" s="282"/>
      <c r="Z2240" s="282"/>
      <c r="AA2240" s="283"/>
      <c r="AB2240" s="282"/>
      <c r="AC2240" s="282"/>
      <c r="AD2240" s="282"/>
      <c r="AE2240" s="282"/>
      <c r="AF2240" s="283"/>
      <c r="AG2240" s="402"/>
      <c r="AH2240" s="283"/>
      <c r="AI2240" s="283"/>
      <c r="AJ2240" s="283"/>
      <c r="AK2240" s="283"/>
      <c r="AL2240" s="283"/>
      <c r="AM2240" s="282"/>
      <c r="AN2240" s="282"/>
      <c r="AO2240" s="282"/>
      <c r="AP2240" s="282"/>
      <c r="AQ2240" s="282"/>
      <c r="AR2240" s="282"/>
      <c r="AT2240" s="283"/>
      <c r="AU2240" s="283"/>
      <c r="AV2240" s="283"/>
      <c r="AW2240" s="283"/>
      <c r="AY2240" s="283"/>
      <c r="AZ2240" s="282"/>
      <c r="BA2240" s="283"/>
      <c r="BB2240" s="282"/>
      <c r="BC2240" s="282"/>
      <c r="BD2240" s="282"/>
      <c r="BE2240" s="283"/>
      <c r="BG2240" s="282"/>
      <c r="BH2240" s="282"/>
      <c r="BI2240" s="282"/>
      <c r="BL2240" s="421"/>
      <c r="BM2240" s="424"/>
      <c r="BN2240" s="424"/>
      <c r="BO2240" s="424"/>
      <c r="BP2240" s="424"/>
      <c r="BQ2240" s="421"/>
      <c r="BR2240" s="421"/>
      <c r="BV2240" s="282"/>
      <c r="BW2240" s="283"/>
      <c r="BY2240" s="283"/>
      <c r="BZ2240" s="283"/>
      <c r="CA2240" s="283"/>
      <c r="CB2240" s="282"/>
      <c r="CC2240" s="282"/>
      <c r="CD2240" s="282"/>
      <c r="CE2240" s="282"/>
      <c r="CG2240" s="427"/>
      <c r="CH2240" s="402"/>
      <c r="CI2240" s="424"/>
      <c r="CJ2240" s="282"/>
      <c r="CK2240" s="282"/>
      <c r="CL2240" s="283"/>
      <c r="CM2240" s="283"/>
      <c r="CP2240" s="282"/>
      <c r="DC2240" s="282"/>
      <c r="DD2240" s="282"/>
      <c r="DE2240" s="282"/>
      <c r="DF2240" s="282"/>
      <c r="DG2240" s="282"/>
      <c r="DH2240" s="282"/>
      <c r="DI2240" s="282"/>
      <c r="DJ2240" s="282"/>
      <c r="EF2240" s="495" t="str">
        <f>""&amp;(MID(数据表!AZ2240,1,MIN(FIND({"(";"（"},数据表!AZ2240&amp;"(（",1)-1)))&amp;""</f>
        <v/>
      </c>
      <c r="EG2240" s="495" t="str">
        <f>""&amp;(MID(数据表!AZ2240,1,MIN(FIND({0;1;2;3;4;5;6;7;8;9},数据表!AZ2240&amp;"1234567890",1)-1)))&amp;""</f>
        <v/>
      </c>
    </row>
    <row r="2241" spans="2:137" s="310" customFormat="1" ht="12" customHeight="1">
      <c r="B2241" s="286"/>
      <c r="C2241" s="286"/>
      <c r="D2241" s="286"/>
      <c r="E2241" s="479"/>
      <c r="F2241" s="282"/>
      <c r="G2241" s="283"/>
      <c r="H2241" s="421"/>
      <c r="I2241" s="421"/>
      <c r="J2241" s="283"/>
      <c r="K2241" s="421"/>
      <c r="L2241" s="282"/>
      <c r="N2241" s="282"/>
      <c r="S2241" s="282"/>
      <c r="T2241" s="283"/>
      <c r="U2241" s="283"/>
      <c r="V2241" s="283"/>
      <c r="W2241" s="283"/>
      <c r="X2241" s="283"/>
      <c r="Y2241" s="282"/>
      <c r="Z2241" s="282"/>
      <c r="AA2241" s="283"/>
      <c r="AB2241" s="282"/>
      <c r="AC2241" s="282"/>
      <c r="AD2241" s="282"/>
      <c r="AE2241" s="282"/>
      <c r="AF2241" s="283"/>
      <c r="AG2241" s="402"/>
      <c r="AH2241" s="283"/>
      <c r="AI2241" s="283"/>
      <c r="AJ2241" s="283"/>
      <c r="AK2241" s="283"/>
      <c r="AL2241" s="283"/>
      <c r="AM2241" s="282"/>
      <c r="AN2241" s="282"/>
      <c r="AO2241" s="282"/>
      <c r="AP2241" s="282"/>
      <c r="AQ2241" s="282"/>
      <c r="AR2241" s="282"/>
      <c r="AT2241" s="283"/>
      <c r="AU2241" s="283"/>
      <c r="AV2241" s="283"/>
      <c r="AW2241" s="283"/>
      <c r="AY2241" s="283"/>
      <c r="AZ2241" s="282"/>
      <c r="BA2241" s="283"/>
      <c r="BB2241" s="282"/>
      <c r="BC2241" s="282"/>
      <c r="BD2241" s="282"/>
      <c r="BE2241" s="283"/>
      <c r="BG2241" s="282"/>
      <c r="BH2241" s="282"/>
      <c r="BI2241" s="282"/>
      <c r="BL2241" s="421"/>
      <c r="BM2241" s="424"/>
      <c r="BN2241" s="424"/>
      <c r="BO2241" s="424"/>
      <c r="BP2241" s="424"/>
      <c r="BQ2241" s="421"/>
      <c r="BR2241" s="421"/>
      <c r="BV2241" s="282"/>
      <c r="BW2241" s="283"/>
      <c r="BY2241" s="283"/>
      <c r="BZ2241" s="283"/>
      <c r="CA2241" s="283"/>
      <c r="CB2241" s="282"/>
      <c r="CC2241" s="282"/>
      <c r="CD2241" s="282"/>
      <c r="CE2241" s="282"/>
      <c r="CG2241" s="427"/>
      <c r="CH2241" s="402"/>
      <c r="CI2241" s="424"/>
      <c r="CJ2241" s="282"/>
      <c r="CK2241" s="282"/>
      <c r="CL2241" s="283"/>
      <c r="CM2241" s="283"/>
      <c r="CP2241" s="282"/>
      <c r="DC2241" s="282"/>
      <c r="DD2241" s="282"/>
      <c r="DE2241" s="282"/>
      <c r="DF2241" s="282"/>
      <c r="DG2241" s="282"/>
      <c r="DH2241" s="282"/>
      <c r="DI2241" s="282"/>
      <c r="DJ2241" s="282"/>
      <c r="EF2241" s="495" t="str">
        <f>""&amp;(MID(数据表!AZ2241,1,MIN(FIND({"(";"（"},数据表!AZ2241&amp;"(（",1)-1)))&amp;""</f>
        <v/>
      </c>
      <c r="EG2241" s="495" t="str">
        <f>""&amp;(MID(数据表!AZ2241,1,MIN(FIND({0;1;2;3;4;5;6;7;8;9},数据表!AZ2241&amp;"1234567890",1)-1)))&amp;""</f>
        <v/>
      </c>
    </row>
    <row r="2242" spans="2:137" s="310" customFormat="1" ht="12" customHeight="1">
      <c r="B2242" s="286"/>
      <c r="C2242" s="286"/>
      <c r="D2242" s="286"/>
      <c r="E2242" s="479"/>
      <c r="F2242" s="282"/>
      <c r="G2242" s="283"/>
      <c r="H2242" s="421"/>
      <c r="I2242" s="421"/>
      <c r="J2242" s="283"/>
      <c r="K2242" s="421"/>
      <c r="L2242" s="282"/>
      <c r="N2242" s="282"/>
      <c r="S2242" s="282"/>
      <c r="T2242" s="283"/>
      <c r="U2242" s="283"/>
      <c r="V2242" s="283"/>
      <c r="W2242" s="283"/>
      <c r="X2242" s="283"/>
      <c r="Y2242" s="282"/>
      <c r="Z2242" s="282"/>
      <c r="AA2242" s="283"/>
      <c r="AB2242" s="282"/>
      <c r="AC2242" s="282"/>
      <c r="AD2242" s="282"/>
      <c r="AE2242" s="282"/>
      <c r="AF2242" s="283"/>
      <c r="AG2242" s="402"/>
      <c r="AH2242" s="283"/>
      <c r="AI2242" s="283"/>
      <c r="AJ2242" s="283"/>
      <c r="AK2242" s="283"/>
      <c r="AL2242" s="283"/>
      <c r="AM2242" s="282"/>
      <c r="AN2242" s="282"/>
      <c r="AO2242" s="282"/>
      <c r="AP2242" s="282"/>
      <c r="AQ2242" s="282"/>
      <c r="AR2242" s="282"/>
      <c r="AT2242" s="283"/>
      <c r="AU2242" s="283"/>
      <c r="AV2242" s="283"/>
      <c r="AW2242" s="283"/>
      <c r="AY2242" s="283"/>
      <c r="AZ2242" s="282"/>
      <c r="BA2242" s="283"/>
      <c r="BB2242" s="282"/>
      <c r="BC2242" s="282"/>
      <c r="BD2242" s="282"/>
      <c r="BE2242" s="283"/>
      <c r="BG2242" s="282"/>
      <c r="BH2242" s="282"/>
      <c r="BI2242" s="282"/>
      <c r="BL2242" s="421"/>
      <c r="BM2242" s="424"/>
      <c r="BN2242" s="424"/>
      <c r="BO2242" s="424"/>
      <c r="BP2242" s="424"/>
      <c r="BQ2242" s="421"/>
      <c r="BR2242" s="421"/>
      <c r="BV2242" s="282"/>
      <c r="BW2242" s="283"/>
      <c r="BY2242" s="283"/>
      <c r="BZ2242" s="283"/>
      <c r="CA2242" s="283"/>
      <c r="CB2242" s="282"/>
      <c r="CC2242" s="282"/>
      <c r="CD2242" s="282"/>
      <c r="CE2242" s="282"/>
      <c r="CG2242" s="427"/>
      <c r="CH2242" s="402"/>
      <c r="CI2242" s="424"/>
      <c r="CJ2242" s="282"/>
      <c r="CK2242" s="282"/>
      <c r="CL2242" s="283"/>
      <c r="CM2242" s="283"/>
      <c r="CP2242" s="282"/>
      <c r="DC2242" s="282"/>
      <c r="DD2242" s="282"/>
      <c r="DE2242" s="282"/>
      <c r="DF2242" s="282"/>
      <c r="DG2242" s="282"/>
      <c r="DH2242" s="282"/>
      <c r="DI2242" s="282"/>
      <c r="DJ2242" s="282"/>
      <c r="EF2242" s="495" t="str">
        <f>""&amp;(MID(数据表!AZ2242,1,MIN(FIND({"(";"（"},数据表!AZ2242&amp;"(（",1)-1)))&amp;""</f>
        <v/>
      </c>
      <c r="EG2242" s="495" t="str">
        <f>""&amp;(MID(数据表!AZ2242,1,MIN(FIND({0;1;2;3;4;5;6;7;8;9},数据表!AZ2242&amp;"1234567890",1)-1)))&amp;""</f>
        <v/>
      </c>
    </row>
    <row r="2243" spans="2:137" s="310" customFormat="1" ht="12" customHeight="1">
      <c r="B2243" s="286"/>
      <c r="C2243" s="286"/>
      <c r="D2243" s="286"/>
      <c r="E2243" s="479"/>
      <c r="F2243" s="282"/>
      <c r="G2243" s="283"/>
      <c r="H2243" s="421"/>
      <c r="I2243" s="421"/>
      <c r="J2243" s="283"/>
      <c r="K2243" s="421"/>
      <c r="L2243" s="282"/>
      <c r="N2243" s="282"/>
      <c r="S2243" s="282"/>
      <c r="T2243" s="283"/>
      <c r="U2243" s="283"/>
      <c r="V2243" s="283"/>
      <c r="W2243" s="283"/>
      <c r="X2243" s="283"/>
      <c r="Y2243" s="282"/>
      <c r="Z2243" s="282"/>
      <c r="AA2243" s="283"/>
      <c r="AB2243" s="282"/>
      <c r="AC2243" s="282"/>
      <c r="AD2243" s="282"/>
      <c r="AE2243" s="282"/>
      <c r="AF2243" s="283"/>
      <c r="AG2243" s="402"/>
      <c r="AH2243" s="283"/>
      <c r="AI2243" s="283"/>
      <c r="AJ2243" s="283"/>
      <c r="AK2243" s="283"/>
      <c r="AL2243" s="283"/>
      <c r="AM2243" s="282"/>
      <c r="AN2243" s="282"/>
      <c r="AO2243" s="282"/>
      <c r="AP2243" s="282"/>
      <c r="AQ2243" s="282"/>
      <c r="AR2243" s="282"/>
      <c r="AT2243" s="283"/>
      <c r="AU2243" s="283"/>
      <c r="AV2243" s="283"/>
      <c r="AW2243" s="283"/>
      <c r="AY2243" s="283"/>
      <c r="AZ2243" s="282"/>
      <c r="BA2243" s="283"/>
      <c r="BB2243" s="282"/>
      <c r="BC2243" s="282"/>
      <c r="BD2243" s="282"/>
      <c r="BE2243" s="283"/>
      <c r="BG2243" s="282"/>
      <c r="BH2243" s="282"/>
      <c r="BI2243" s="282"/>
      <c r="BL2243" s="421"/>
      <c r="BM2243" s="424"/>
      <c r="BN2243" s="424"/>
      <c r="BO2243" s="424"/>
      <c r="BP2243" s="424"/>
      <c r="BQ2243" s="421"/>
      <c r="BR2243" s="421"/>
      <c r="BV2243" s="282"/>
      <c r="BW2243" s="283"/>
      <c r="BY2243" s="283"/>
      <c r="BZ2243" s="283"/>
      <c r="CA2243" s="283"/>
      <c r="CB2243" s="282"/>
      <c r="CC2243" s="282"/>
      <c r="CD2243" s="282"/>
      <c r="CE2243" s="282"/>
      <c r="CG2243" s="427"/>
      <c r="CH2243" s="402"/>
      <c r="CI2243" s="424"/>
      <c r="CJ2243" s="282"/>
      <c r="CK2243" s="282"/>
      <c r="CL2243" s="283"/>
      <c r="CM2243" s="283"/>
      <c r="CP2243" s="282"/>
      <c r="DC2243" s="282"/>
      <c r="DD2243" s="282"/>
      <c r="DE2243" s="282"/>
      <c r="DF2243" s="282"/>
      <c r="DG2243" s="282"/>
      <c r="DH2243" s="282"/>
      <c r="DI2243" s="282"/>
      <c r="DJ2243" s="282"/>
      <c r="EF2243" s="495" t="str">
        <f>""&amp;(MID(数据表!AZ2243,1,MIN(FIND({"(";"（"},数据表!AZ2243&amp;"(（",1)-1)))&amp;""</f>
        <v/>
      </c>
      <c r="EG2243" s="495" t="str">
        <f>""&amp;(MID(数据表!AZ2243,1,MIN(FIND({0;1;2;3;4;5;6;7;8;9},数据表!AZ2243&amp;"1234567890",1)-1)))&amp;""</f>
        <v/>
      </c>
    </row>
    <row r="2244" spans="2:137" s="310" customFormat="1" ht="12" customHeight="1">
      <c r="B2244" s="286"/>
      <c r="C2244" s="286"/>
      <c r="D2244" s="286"/>
      <c r="E2244" s="479"/>
      <c r="F2244" s="282"/>
      <c r="G2244" s="283"/>
      <c r="H2244" s="421"/>
      <c r="I2244" s="421"/>
      <c r="J2244" s="283"/>
      <c r="K2244" s="421"/>
      <c r="L2244" s="282"/>
      <c r="N2244" s="282"/>
      <c r="S2244" s="282"/>
      <c r="T2244" s="283"/>
      <c r="U2244" s="283"/>
      <c r="V2244" s="283"/>
      <c r="W2244" s="283"/>
      <c r="X2244" s="283"/>
      <c r="Y2244" s="282"/>
      <c r="Z2244" s="282"/>
      <c r="AA2244" s="283"/>
      <c r="AB2244" s="282"/>
      <c r="AC2244" s="282"/>
      <c r="AD2244" s="282"/>
      <c r="AE2244" s="282"/>
      <c r="AF2244" s="283"/>
      <c r="AG2244" s="402"/>
      <c r="AH2244" s="283"/>
      <c r="AI2244" s="283"/>
      <c r="AJ2244" s="283"/>
      <c r="AK2244" s="283"/>
      <c r="AL2244" s="283"/>
      <c r="AM2244" s="282"/>
      <c r="AN2244" s="282"/>
      <c r="AO2244" s="282"/>
      <c r="AP2244" s="282"/>
      <c r="AQ2244" s="282"/>
      <c r="AR2244" s="282"/>
      <c r="AT2244" s="283"/>
      <c r="AU2244" s="283"/>
      <c r="AV2244" s="283"/>
      <c r="AW2244" s="283"/>
      <c r="AY2244" s="283"/>
      <c r="AZ2244" s="282"/>
      <c r="BA2244" s="283"/>
      <c r="BB2244" s="282"/>
      <c r="BC2244" s="282"/>
      <c r="BD2244" s="282"/>
      <c r="BE2244" s="283"/>
      <c r="BG2244" s="282"/>
      <c r="BH2244" s="282"/>
      <c r="BI2244" s="282"/>
      <c r="BL2244" s="421"/>
      <c r="BM2244" s="424"/>
      <c r="BN2244" s="424"/>
      <c r="BO2244" s="424"/>
      <c r="BP2244" s="424"/>
      <c r="BQ2244" s="421"/>
      <c r="BR2244" s="421"/>
      <c r="BV2244" s="282"/>
      <c r="BW2244" s="283"/>
      <c r="BY2244" s="283"/>
      <c r="BZ2244" s="283"/>
      <c r="CA2244" s="283"/>
      <c r="CB2244" s="282"/>
      <c r="CC2244" s="282"/>
      <c r="CD2244" s="282"/>
      <c r="CE2244" s="282"/>
      <c r="CG2244" s="427"/>
      <c r="CH2244" s="402"/>
      <c r="CI2244" s="424"/>
      <c r="CJ2244" s="282"/>
      <c r="CK2244" s="282"/>
      <c r="CL2244" s="283"/>
      <c r="CM2244" s="283"/>
      <c r="CP2244" s="282"/>
      <c r="DC2244" s="282"/>
      <c r="DD2244" s="282"/>
      <c r="DE2244" s="282"/>
      <c r="DF2244" s="282"/>
      <c r="DG2244" s="282"/>
      <c r="DH2244" s="282"/>
      <c r="DI2244" s="282"/>
      <c r="DJ2244" s="282"/>
      <c r="EF2244" s="495" t="str">
        <f>""&amp;(MID(数据表!AZ2244,1,MIN(FIND({"(";"（"},数据表!AZ2244&amp;"(（",1)-1)))&amp;""</f>
        <v/>
      </c>
      <c r="EG2244" s="495" t="str">
        <f>""&amp;(MID(数据表!AZ2244,1,MIN(FIND({0;1;2;3;4;5;6;7;8;9},数据表!AZ2244&amp;"1234567890",1)-1)))&amp;""</f>
        <v/>
      </c>
    </row>
    <row r="2245" spans="2:137" s="310" customFormat="1" ht="12" customHeight="1">
      <c r="B2245" s="286"/>
      <c r="C2245" s="286"/>
      <c r="D2245" s="286"/>
      <c r="E2245" s="479"/>
      <c r="F2245" s="282"/>
      <c r="G2245" s="283"/>
      <c r="H2245" s="421"/>
      <c r="I2245" s="421"/>
      <c r="J2245" s="283"/>
      <c r="K2245" s="421"/>
      <c r="L2245" s="282"/>
      <c r="N2245" s="282"/>
      <c r="S2245" s="282"/>
      <c r="T2245" s="283"/>
      <c r="U2245" s="283"/>
      <c r="V2245" s="283"/>
      <c r="W2245" s="283"/>
      <c r="X2245" s="283"/>
      <c r="Y2245" s="282"/>
      <c r="Z2245" s="282"/>
      <c r="AA2245" s="283"/>
      <c r="AB2245" s="282"/>
      <c r="AC2245" s="282"/>
      <c r="AD2245" s="282"/>
      <c r="AE2245" s="282"/>
      <c r="AF2245" s="283"/>
      <c r="AG2245" s="402"/>
      <c r="AH2245" s="283"/>
      <c r="AI2245" s="283"/>
      <c r="AJ2245" s="283"/>
      <c r="AK2245" s="283"/>
      <c r="AL2245" s="283"/>
      <c r="AM2245" s="282"/>
      <c r="AN2245" s="282"/>
      <c r="AO2245" s="282"/>
      <c r="AP2245" s="282"/>
      <c r="AQ2245" s="282"/>
      <c r="AR2245" s="282"/>
      <c r="AT2245" s="283"/>
      <c r="AU2245" s="283"/>
      <c r="AV2245" s="283"/>
      <c r="AW2245" s="283"/>
      <c r="AY2245" s="283"/>
      <c r="AZ2245" s="282"/>
      <c r="BA2245" s="283"/>
      <c r="BB2245" s="282"/>
      <c r="BC2245" s="282"/>
      <c r="BD2245" s="282"/>
      <c r="BE2245" s="283"/>
      <c r="BG2245" s="282"/>
      <c r="BH2245" s="282"/>
      <c r="BI2245" s="282"/>
      <c r="BL2245" s="421"/>
      <c r="BM2245" s="424"/>
      <c r="BN2245" s="424"/>
      <c r="BO2245" s="424"/>
      <c r="BP2245" s="424"/>
      <c r="BQ2245" s="421"/>
      <c r="BR2245" s="421"/>
      <c r="BV2245" s="282"/>
      <c r="BW2245" s="283"/>
      <c r="BY2245" s="283"/>
      <c r="BZ2245" s="283"/>
      <c r="CA2245" s="283"/>
      <c r="CB2245" s="282"/>
      <c r="CC2245" s="282"/>
      <c r="CD2245" s="282"/>
      <c r="CE2245" s="282"/>
      <c r="CG2245" s="427"/>
      <c r="CH2245" s="402"/>
      <c r="CI2245" s="424"/>
      <c r="CJ2245" s="282"/>
      <c r="CK2245" s="282"/>
      <c r="CL2245" s="283"/>
      <c r="CM2245" s="283"/>
      <c r="CP2245" s="282"/>
      <c r="DC2245" s="282"/>
      <c r="DD2245" s="282"/>
      <c r="DE2245" s="282"/>
      <c r="DF2245" s="282"/>
      <c r="DG2245" s="282"/>
      <c r="DH2245" s="282"/>
      <c r="DI2245" s="282"/>
      <c r="DJ2245" s="282"/>
      <c r="EF2245" s="495" t="str">
        <f>""&amp;(MID(数据表!AZ2245,1,MIN(FIND({"(";"（"},数据表!AZ2245&amp;"(（",1)-1)))&amp;""</f>
        <v/>
      </c>
      <c r="EG2245" s="495" t="str">
        <f>""&amp;(MID(数据表!AZ2245,1,MIN(FIND({0;1;2;3;4;5;6;7;8;9},数据表!AZ2245&amp;"1234567890",1)-1)))&amp;""</f>
        <v/>
      </c>
    </row>
    <row r="2246" spans="2:137" s="310" customFormat="1" ht="12" customHeight="1">
      <c r="B2246" s="286"/>
      <c r="C2246" s="286"/>
      <c r="D2246" s="286"/>
      <c r="E2246" s="479"/>
      <c r="F2246" s="282"/>
      <c r="G2246" s="283"/>
      <c r="H2246" s="421"/>
      <c r="I2246" s="421"/>
      <c r="J2246" s="283"/>
      <c r="K2246" s="421"/>
      <c r="L2246" s="282"/>
      <c r="N2246" s="282"/>
      <c r="S2246" s="282"/>
      <c r="T2246" s="283"/>
      <c r="U2246" s="283"/>
      <c r="V2246" s="283"/>
      <c r="W2246" s="283"/>
      <c r="X2246" s="283"/>
      <c r="Y2246" s="282"/>
      <c r="Z2246" s="282"/>
      <c r="AA2246" s="283"/>
      <c r="AB2246" s="282"/>
      <c r="AC2246" s="282"/>
      <c r="AD2246" s="282"/>
      <c r="AE2246" s="282"/>
      <c r="AF2246" s="283"/>
      <c r="AG2246" s="402"/>
      <c r="AH2246" s="283"/>
      <c r="AI2246" s="283"/>
      <c r="AJ2246" s="283"/>
      <c r="AK2246" s="283"/>
      <c r="AL2246" s="283"/>
      <c r="AM2246" s="282"/>
      <c r="AN2246" s="282"/>
      <c r="AO2246" s="282"/>
      <c r="AP2246" s="282"/>
      <c r="AQ2246" s="282"/>
      <c r="AR2246" s="282"/>
      <c r="AT2246" s="283"/>
      <c r="AU2246" s="283"/>
      <c r="AV2246" s="283"/>
      <c r="AW2246" s="283"/>
      <c r="AY2246" s="283"/>
      <c r="AZ2246" s="282"/>
      <c r="BA2246" s="283"/>
      <c r="BB2246" s="282"/>
      <c r="BC2246" s="282"/>
      <c r="BD2246" s="282"/>
      <c r="BE2246" s="283"/>
      <c r="BG2246" s="282"/>
      <c r="BH2246" s="282"/>
      <c r="BI2246" s="282"/>
      <c r="BL2246" s="421"/>
      <c r="BM2246" s="424"/>
      <c r="BN2246" s="424"/>
      <c r="BO2246" s="424"/>
      <c r="BP2246" s="424"/>
      <c r="BQ2246" s="421"/>
      <c r="BR2246" s="421"/>
      <c r="BV2246" s="282"/>
      <c r="BW2246" s="283"/>
      <c r="BY2246" s="283"/>
      <c r="BZ2246" s="283"/>
      <c r="CA2246" s="283"/>
      <c r="CB2246" s="282"/>
      <c r="CC2246" s="282"/>
      <c r="CD2246" s="282"/>
      <c r="CE2246" s="282"/>
      <c r="CG2246" s="427"/>
      <c r="CH2246" s="402"/>
      <c r="CI2246" s="424"/>
      <c r="CJ2246" s="282"/>
      <c r="CK2246" s="282"/>
      <c r="CL2246" s="283"/>
      <c r="CM2246" s="283"/>
      <c r="CP2246" s="282"/>
      <c r="DC2246" s="282"/>
      <c r="DD2246" s="282"/>
      <c r="DE2246" s="282"/>
      <c r="DF2246" s="282"/>
      <c r="DG2246" s="282"/>
      <c r="DH2246" s="282"/>
      <c r="DI2246" s="282"/>
      <c r="DJ2246" s="282"/>
      <c r="EF2246" s="495" t="str">
        <f>""&amp;(MID(数据表!AZ2246,1,MIN(FIND({"(";"（"},数据表!AZ2246&amp;"(（",1)-1)))&amp;""</f>
        <v/>
      </c>
      <c r="EG2246" s="495" t="str">
        <f>""&amp;(MID(数据表!AZ2246,1,MIN(FIND({0;1;2;3;4;5;6;7;8;9},数据表!AZ2246&amp;"1234567890",1)-1)))&amp;""</f>
        <v/>
      </c>
    </row>
    <row r="2247" spans="2:137" s="310" customFormat="1" ht="12" customHeight="1">
      <c r="B2247" s="286"/>
      <c r="C2247" s="286"/>
      <c r="D2247" s="286"/>
      <c r="E2247" s="479"/>
      <c r="F2247" s="282"/>
      <c r="G2247" s="283"/>
      <c r="H2247" s="421"/>
      <c r="I2247" s="421"/>
      <c r="J2247" s="283"/>
      <c r="K2247" s="421"/>
      <c r="L2247" s="282"/>
      <c r="N2247" s="282"/>
      <c r="S2247" s="282"/>
      <c r="T2247" s="283"/>
      <c r="U2247" s="283"/>
      <c r="V2247" s="283"/>
      <c r="W2247" s="283"/>
      <c r="X2247" s="283"/>
      <c r="Y2247" s="282"/>
      <c r="Z2247" s="282"/>
      <c r="AA2247" s="283"/>
      <c r="AB2247" s="282"/>
      <c r="AC2247" s="282"/>
      <c r="AD2247" s="282"/>
      <c r="AE2247" s="282"/>
      <c r="AF2247" s="283"/>
      <c r="AG2247" s="402"/>
      <c r="AH2247" s="283"/>
      <c r="AI2247" s="283"/>
      <c r="AJ2247" s="283"/>
      <c r="AK2247" s="283"/>
      <c r="AL2247" s="283"/>
      <c r="AM2247" s="282"/>
      <c r="AN2247" s="282"/>
      <c r="AO2247" s="282"/>
      <c r="AP2247" s="282"/>
      <c r="AQ2247" s="282"/>
      <c r="AR2247" s="282"/>
      <c r="AT2247" s="283"/>
      <c r="AU2247" s="283"/>
      <c r="AV2247" s="283"/>
      <c r="AW2247" s="283"/>
      <c r="AY2247" s="283"/>
      <c r="AZ2247" s="282"/>
      <c r="BA2247" s="283"/>
      <c r="BB2247" s="282"/>
      <c r="BC2247" s="282"/>
      <c r="BD2247" s="282"/>
      <c r="BE2247" s="283"/>
      <c r="BG2247" s="282"/>
      <c r="BH2247" s="282"/>
      <c r="BI2247" s="282"/>
      <c r="BL2247" s="421"/>
      <c r="BM2247" s="424"/>
      <c r="BN2247" s="424"/>
      <c r="BO2247" s="424"/>
      <c r="BP2247" s="424"/>
      <c r="BQ2247" s="421"/>
      <c r="BR2247" s="421"/>
      <c r="BV2247" s="282"/>
      <c r="BW2247" s="283"/>
      <c r="BY2247" s="283"/>
      <c r="BZ2247" s="283"/>
      <c r="CA2247" s="283"/>
      <c r="CB2247" s="282"/>
      <c r="CC2247" s="282"/>
      <c r="CD2247" s="282"/>
      <c r="CE2247" s="282"/>
      <c r="CG2247" s="427"/>
      <c r="CH2247" s="402"/>
      <c r="CI2247" s="424"/>
      <c r="CJ2247" s="282"/>
      <c r="CK2247" s="282"/>
      <c r="CL2247" s="283"/>
      <c r="CM2247" s="283"/>
      <c r="CP2247" s="282"/>
      <c r="DC2247" s="282"/>
      <c r="DD2247" s="282"/>
      <c r="DE2247" s="282"/>
      <c r="DF2247" s="282"/>
      <c r="DG2247" s="282"/>
      <c r="DH2247" s="282"/>
      <c r="DI2247" s="282"/>
      <c r="DJ2247" s="282"/>
      <c r="EF2247" s="495" t="str">
        <f>""&amp;(MID(数据表!AZ2247,1,MIN(FIND({"(";"（"},数据表!AZ2247&amp;"(（",1)-1)))&amp;""</f>
        <v/>
      </c>
      <c r="EG2247" s="495" t="str">
        <f>""&amp;(MID(数据表!AZ2247,1,MIN(FIND({0;1;2;3;4;5;6;7;8;9},数据表!AZ2247&amp;"1234567890",1)-1)))&amp;""</f>
        <v/>
      </c>
    </row>
    <row r="2248" spans="2:137" s="310" customFormat="1" ht="12" customHeight="1">
      <c r="B2248" s="286"/>
      <c r="C2248" s="286"/>
      <c r="D2248" s="286"/>
      <c r="E2248" s="479"/>
      <c r="F2248" s="282"/>
      <c r="G2248" s="283"/>
      <c r="H2248" s="421"/>
      <c r="I2248" s="421"/>
      <c r="J2248" s="283"/>
      <c r="K2248" s="421"/>
      <c r="L2248" s="282"/>
      <c r="N2248" s="282"/>
      <c r="S2248" s="282"/>
      <c r="T2248" s="283"/>
      <c r="U2248" s="283"/>
      <c r="V2248" s="283"/>
      <c r="W2248" s="283"/>
      <c r="X2248" s="283"/>
      <c r="Y2248" s="282"/>
      <c r="Z2248" s="282"/>
      <c r="AA2248" s="283"/>
      <c r="AB2248" s="282"/>
      <c r="AC2248" s="282"/>
      <c r="AD2248" s="282"/>
      <c r="AE2248" s="282"/>
      <c r="AF2248" s="283"/>
      <c r="AG2248" s="402"/>
      <c r="AH2248" s="283"/>
      <c r="AI2248" s="283"/>
      <c r="AJ2248" s="283"/>
      <c r="AK2248" s="283"/>
      <c r="AL2248" s="283"/>
      <c r="AM2248" s="282"/>
      <c r="AN2248" s="282"/>
      <c r="AO2248" s="282"/>
      <c r="AP2248" s="282"/>
      <c r="AQ2248" s="282"/>
      <c r="AR2248" s="282"/>
      <c r="AT2248" s="283"/>
      <c r="AU2248" s="283"/>
      <c r="AV2248" s="283"/>
      <c r="AW2248" s="283"/>
      <c r="AY2248" s="283"/>
      <c r="AZ2248" s="282"/>
      <c r="BA2248" s="283"/>
      <c r="BB2248" s="282"/>
      <c r="BC2248" s="282"/>
      <c r="BD2248" s="282"/>
      <c r="BE2248" s="283"/>
      <c r="BG2248" s="282"/>
      <c r="BH2248" s="282"/>
      <c r="BI2248" s="282"/>
      <c r="BL2248" s="421"/>
      <c r="BM2248" s="424"/>
      <c r="BN2248" s="424"/>
      <c r="BO2248" s="424"/>
      <c r="BP2248" s="424"/>
      <c r="BQ2248" s="421"/>
      <c r="BR2248" s="421"/>
      <c r="BV2248" s="282"/>
      <c r="BW2248" s="283"/>
      <c r="BY2248" s="283"/>
      <c r="BZ2248" s="283"/>
      <c r="CA2248" s="283"/>
      <c r="CB2248" s="282"/>
      <c r="CC2248" s="282"/>
      <c r="CD2248" s="282"/>
      <c r="CE2248" s="282"/>
      <c r="CG2248" s="427"/>
      <c r="CH2248" s="402"/>
      <c r="CI2248" s="424"/>
      <c r="CJ2248" s="282"/>
      <c r="CK2248" s="282"/>
      <c r="CL2248" s="283"/>
      <c r="CM2248" s="283"/>
      <c r="CP2248" s="282"/>
      <c r="DC2248" s="282"/>
      <c r="DD2248" s="282"/>
      <c r="DE2248" s="282"/>
      <c r="DF2248" s="282"/>
      <c r="DG2248" s="282"/>
      <c r="DH2248" s="282"/>
      <c r="DI2248" s="282"/>
      <c r="DJ2248" s="282"/>
      <c r="EF2248" s="495" t="str">
        <f>""&amp;(MID(数据表!AZ2248,1,MIN(FIND({"(";"（"},数据表!AZ2248&amp;"(（",1)-1)))&amp;""</f>
        <v/>
      </c>
      <c r="EG2248" s="495" t="str">
        <f>""&amp;(MID(数据表!AZ2248,1,MIN(FIND({0;1;2;3;4;5;6;7;8;9},数据表!AZ2248&amp;"1234567890",1)-1)))&amp;""</f>
        <v/>
      </c>
    </row>
    <row r="2249" spans="2:137" s="310" customFormat="1" ht="12" customHeight="1">
      <c r="B2249" s="286"/>
      <c r="C2249" s="286"/>
      <c r="D2249" s="286"/>
      <c r="E2249" s="479"/>
      <c r="F2249" s="282"/>
      <c r="G2249" s="283"/>
      <c r="H2249" s="421"/>
      <c r="I2249" s="421"/>
      <c r="J2249" s="283"/>
      <c r="K2249" s="421"/>
      <c r="L2249" s="282"/>
      <c r="N2249" s="282"/>
      <c r="S2249" s="282"/>
      <c r="T2249" s="283"/>
      <c r="U2249" s="283"/>
      <c r="V2249" s="283"/>
      <c r="W2249" s="283"/>
      <c r="X2249" s="283"/>
      <c r="Y2249" s="282"/>
      <c r="Z2249" s="282"/>
      <c r="AA2249" s="283"/>
      <c r="AB2249" s="282"/>
      <c r="AC2249" s="282"/>
      <c r="AD2249" s="282"/>
      <c r="AE2249" s="282"/>
      <c r="AF2249" s="283"/>
      <c r="AG2249" s="402"/>
      <c r="AH2249" s="283"/>
      <c r="AI2249" s="283"/>
      <c r="AJ2249" s="283"/>
      <c r="AK2249" s="283"/>
      <c r="AL2249" s="283"/>
      <c r="AM2249" s="282"/>
      <c r="AN2249" s="282"/>
      <c r="AO2249" s="282"/>
      <c r="AP2249" s="282"/>
      <c r="AQ2249" s="282"/>
      <c r="AR2249" s="282"/>
      <c r="AT2249" s="283"/>
      <c r="AU2249" s="283"/>
      <c r="AV2249" s="283"/>
      <c r="AW2249" s="283"/>
      <c r="AY2249" s="283"/>
      <c r="AZ2249" s="282"/>
      <c r="BA2249" s="283"/>
      <c r="BB2249" s="282"/>
      <c r="BC2249" s="282"/>
      <c r="BD2249" s="282"/>
      <c r="BE2249" s="283"/>
      <c r="BG2249" s="282"/>
      <c r="BH2249" s="282"/>
      <c r="BI2249" s="282"/>
      <c r="BL2249" s="421"/>
      <c r="BM2249" s="424"/>
      <c r="BN2249" s="424"/>
      <c r="BO2249" s="424"/>
      <c r="BP2249" s="424"/>
      <c r="BQ2249" s="421"/>
      <c r="BR2249" s="421"/>
      <c r="BV2249" s="282"/>
      <c r="BW2249" s="283"/>
      <c r="BY2249" s="283"/>
      <c r="BZ2249" s="283"/>
      <c r="CA2249" s="283"/>
      <c r="CB2249" s="282"/>
      <c r="CC2249" s="282"/>
      <c r="CD2249" s="282"/>
      <c r="CE2249" s="282"/>
      <c r="CG2249" s="427"/>
      <c r="CH2249" s="402"/>
      <c r="CI2249" s="424"/>
      <c r="CJ2249" s="282"/>
      <c r="CK2249" s="282"/>
      <c r="CL2249" s="283"/>
      <c r="CM2249" s="283"/>
      <c r="CP2249" s="282"/>
      <c r="DC2249" s="282"/>
      <c r="DD2249" s="282"/>
      <c r="DE2249" s="282"/>
      <c r="DF2249" s="282"/>
      <c r="DG2249" s="282"/>
      <c r="DH2249" s="282"/>
      <c r="DI2249" s="282"/>
      <c r="DJ2249" s="282"/>
      <c r="EF2249" s="495" t="str">
        <f>""&amp;(MID(数据表!AZ2249,1,MIN(FIND({"(";"（"},数据表!AZ2249&amp;"(（",1)-1)))&amp;""</f>
        <v/>
      </c>
      <c r="EG2249" s="495" t="str">
        <f>""&amp;(MID(数据表!AZ2249,1,MIN(FIND({0;1;2;3;4;5;6;7;8;9},数据表!AZ2249&amp;"1234567890",1)-1)))&amp;""</f>
        <v/>
      </c>
    </row>
    <row r="2250" spans="2:137" s="310" customFormat="1" ht="12" customHeight="1">
      <c r="B2250" s="286"/>
      <c r="C2250" s="286"/>
      <c r="D2250" s="286"/>
      <c r="E2250" s="479"/>
      <c r="F2250" s="282"/>
      <c r="G2250" s="283"/>
      <c r="H2250" s="421"/>
      <c r="I2250" s="421"/>
      <c r="J2250" s="283"/>
      <c r="K2250" s="421"/>
      <c r="L2250" s="282"/>
      <c r="N2250" s="282"/>
      <c r="S2250" s="282"/>
      <c r="T2250" s="283"/>
      <c r="U2250" s="283"/>
      <c r="V2250" s="283"/>
      <c r="W2250" s="283"/>
      <c r="X2250" s="283"/>
      <c r="Y2250" s="282"/>
      <c r="Z2250" s="282"/>
      <c r="AA2250" s="283"/>
      <c r="AB2250" s="282"/>
      <c r="AC2250" s="282"/>
      <c r="AD2250" s="282"/>
      <c r="AE2250" s="282"/>
      <c r="AF2250" s="283"/>
      <c r="AG2250" s="402"/>
      <c r="AH2250" s="283"/>
      <c r="AI2250" s="283"/>
      <c r="AJ2250" s="283"/>
      <c r="AK2250" s="283"/>
      <c r="AL2250" s="283"/>
      <c r="AM2250" s="282"/>
      <c r="AN2250" s="282"/>
      <c r="AO2250" s="282"/>
      <c r="AP2250" s="282"/>
      <c r="AQ2250" s="282"/>
      <c r="AR2250" s="282"/>
      <c r="AT2250" s="283"/>
      <c r="AU2250" s="283"/>
      <c r="AV2250" s="283"/>
      <c r="AW2250" s="283"/>
      <c r="AY2250" s="283"/>
      <c r="AZ2250" s="282"/>
      <c r="BA2250" s="283"/>
      <c r="BB2250" s="282"/>
      <c r="BC2250" s="282"/>
      <c r="BD2250" s="282"/>
      <c r="BE2250" s="283"/>
      <c r="BG2250" s="282"/>
      <c r="BH2250" s="282"/>
      <c r="BI2250" s="282"/>
      <c r="BL2250" s="421"/>
      <c r="BM2250" s="424"/>
      <c r="BN2250" s="424"/>
      <c r="BO2250" s="424"/>
      <c r="BP2250" s="424"/>
      <c r="BQ2250" s="421"/>
      <c r="BR2250" s="421"/>
      <c r="BV2250" s="282"/>
      <c r="BW2250" s="283"/>
      <c r="BY2250" s="283"/>
      <c r="BZ2250" s="283"/>
      <c r="CA2250" s="283"/>
      <c r="CB2250" s="282"/>
      <c r="CC2250" s="282"/>
      <c r="CD2250" s="282"/>
      <c r="CE2250" s="282"/>
      <c r="CG2250" s="427"/>
      <c r="CH2250" s="402"/>
      <c r="CI2250" s="424"/>
      <c r="CJ2250" s="282"/>
      <c r="CK2250" s="282"/>
      <c r="CL2250" s="283"/>
      <c r="CM2250" s="283"/>
      <c r="CP2250" s="282"/>
      <c r="DC2250" s="282"/>
      <c r="DD2250" s="282"/>
      <c r="DE2250" s="282"/>
      <c r="DF2250" s="282"/>
      <c r="DG2250" s="282"/>
      <c r="DH2250" s="282"/>
      <c r="DI2250" s="282"/>
      <c r="DJ2250" s="282"/>
      <c r="EF2250" s="495" t="str">
        <f>""&amp;(MID(数据表!AZ2250,1,MIN(FIND({"(";"（"},数据表!AZ2250&amp;"(（",1)-1)))&amp;""</f>
        <v/>
      </c>
      <c r="EG2250" s="495" t="str">
        <f>""&amp;(MID(数据表!AZ2250,1,MIN(FIND({0;1;2;3;4;5;6;7;8;9},数据表!AZ2250&amp;"1234567890",1)-1)))&amp;""</f>
        <v/>
      </c>
    </row>
    <row r="2251" spans="2:137" s="310" customFormat="1" ht="12" customHeight="1">
      <c r="B2251" s="286"/>
      <c r="C2251" s="286"/>
      <c r="D2251" s="286"/>
      <c r="E2251" s="479"/>
      <c r="F2251" s="282"/>
      <c r="G2251" s="283"/>
      <c r="H2251" s="421"/>
      <c r="I2251" s="421"/>
      <c r="J2251" s="283"/>
      <c r="K2251" s="421"/>
      <c r="L2251" s="282"/>
      <c r="N2251" s="282"/>
      <c r="S2251" s="282"/>
      <c r="T2251" s="283"/>
      <c r="U2251" s="283"/>
      <c r="V2251" s="283"/>
      <c r="W2251" s="283"/>
      <c r="X2251" s="283"/>
      <c r="Y2251" s="282"/>
      <c r="Z2251" s="282"/>
      <c r="AA2251" s="283"/>
      <c r="AB2251" s="282"/>
      <c r="AC2251" s="282"/>
      <c r="AD2251" s="282"/>
      <c r="AE2251" s="282"/>
      <c r="AF2251" s="283"/>
      <c r="AG2251" s="402"/>
      <c r="AH2251" s="283"/>
      <c r="AI2251" s="283"/>
      <c r="AJ2251" s="283"/>
      <c r="AK2251" s="283"/>
      <c r="AL2251" s="283"/>
      <c r="AM2251" s="282"/>
      <c r="AN2251" s="282"/>
      <c r="AO2251" s="282"/>
      <c r="AP2251" s="282"/>
      <c r="AQ2251" s="282"/>
      <c r="AR2251" s="282"/>
      <c r="AT2251" s="283"/>
      <c r="AU2251" s="283"/>
      <c r="AV2251" s="283"/>
      <c r="AW2251" s="283"/>
      <c r="AY2251" s="283"/>
      <c r="AZ2251" s="282"/>
      <c r="BA2251" s="283"/>
      <c r="BB2251" s="282"/>
      <c r="BC2251" s="282"/>
      <c r="BD2251" s="282"/>
      <c r="BE2251" s="283"/>
      <c r="BG2251" s="282"/>
      <c r="BH2251" s="282"/>
      <c r="BI2251" s="282"/>
      <c r="BL2251" s="421"/>
      <c r="BM2251" s="424"/>
      <c r="BN2251" s="424"/>
      <c r="BO2251" s="424"/>
      <c r="BP2251" s="424"/>
      <c r="BQ2251" s="421"/>
      <c r="BR2251" s="421"/>
      <c r="BV2251" s="282"/>
      <c r="BW2251" s="283"/>
      <c r="BY2251" s="283"/>
      <c r="BZ2251" s="283"/>
      <c r="CA2251" s="283"/>
      <c r="CB2251" s="282"/>
      <c r="CC2251" s="282"/>
      <c r="CD2251" s="282"/>
      <c r="CE2251" s="282"/>
      <c r="CG2251" s="427"/>
      <c r="CH2251" s="402"/>
      <c r="CI2251" s="424"/>
      <c r="CJ2251" s="282"/>
      <c r="CK2251" s="282"/>
      <c r="CL2251" s="283"/>
      <c r="CM2251" s="283"/>
      <c r="CP2251" s="282"/>
      <c r="DC2251" s="282"/>
      <c r="DD2251" s="282"/>
      <c r="DE2251" s="282"/>
      <c r="DF2251" s="282"/>
      <c r="DG2251" s="282"/>
      <c r="DH2251" s="282"/>
      <c r="DI2251" s="282"/>
      <c r="DJ2251" s="282"/>
      <c r="EF2251" s="495" t="str">
        <f>""&amp;(MID(数据表!AZ2251,1,MIN(FIND({"(";"（"},数据表!AZ2251&amp;"(（",1)-1)))&amp;""</f>
        <v/>
      </c>
      <c r="EG2251" s="495" t="str">
        <f>""&amp;(MID(数据表!AZ2251,1,MIN(FIND({0;1;2;3;4;5;6;7;8;9},数据表!AZ2251&amp;"1234567890",1)-1)))&amp;""</f>
        <v/>
      </c>
    </row>
    <row r="2252" spans="2:137" s="310" customFormat="1" ht="12" customHeight="1">
      <c r="B2252" s="286"/>
      <c r="C2252" s="286"/>
      <c r="D2252" s="286"/>
      <c r="E2252" s="479"/>
      <c r="F2252" s="282"/>
      <c r="G2252" s="283"/>
      <c r="H2252" s="421"/>
      <c r="I2252" s="421"/>
      <c r="J2252" s="283"/>
      <c r="K2252" s="421"/>
      <c r="L2252" s="282"/>
      <c r="N2252" s="282"/>
      <c r="S2252" s="282"/>
      <c r="T2252" s="283"/>
      <c r="U2252" s="283"/>
      <c r="V2252" s="283"/>
      <c r="W2252" s="283"/>
      <c r="X2252" s="283"/>
      <c r="Y2252" s="282"/>
      <c r="Z2252" s="282"/>
      <c r="AA2252" s="283"/>
      <c r="AB2252" s="282"/>
      <c r="AC2252" s="282"/>
      <c r="AD2252" s="282"/>
      <c r="AE2252" s="282"/>
      <c r="AF2252" s="283"/>
      <c r="AG2252" s="402"/>
      <c r="AH2252" s="283"/>
      <c r="AI2252" s="283"/>
      <c r="AJ2252" s="283"/>
      <c r="AK2252" s="283"/>
      <c r="AL2252" s="283"/>
      <c r="AM2252" s="282"/>
      <c r="AN2252" s="282"/>
      <c r="AO2252" s="282"/>
      <c r="AP2252" s="282"/>
      <c r="AQ2252" s="282"/>
      <c r="AR2252" s="282"/>
      <c r="AT2252" s="283"/>
      <c r="AU2252" s="283"/>
      <c r="AV2252" s="283"/>
      <c r="AW2252" s="283"/>
      <c r="AY2252" s="283"/>
      <c r="AZ2252" s="282"/>
      <c r="BA2252" s="283"/>
      <c r="BB2252" s="282"/>
      <c r="BC2252" s="282"/>
      <c r="BD2252" s="282"/>
      <c r="BE2252" s="283"/>
      <c r="BG2252" s="282"/>
      <c r="BH2252" s="282"/>
      <c r="BI2252" s="282"/>
      <c r="BL2252" s="421"/>
      <c r="BM2252" s="424"/>
      <c r="BN2252" s="424"/>
      <c r="BO2252" s="424"/>
      <c r="BP2252" s="424"/>
      <c r="BQ2252" s="421"/>
      <c r="BR2252" s="421"/>
      <c r="BV2252" s="282"/>
      <c r="BW2252" s="283"/>
      <c r="BY2252" s="283"/>
      <c r="BZ2252" s="283"/>
      <c r="CA2252" s="283"/>
      <c r="CB2252" s="282"/>
      <c r="CC2252" s="282"/>
      <c r="CD2252" s="282"/>
      <c r="CE2252" s="282"/>
      <c r="CG2252" s="427"/>
      <c r="CH2252" s="402"/>
      <c r="CI2252" s="424"/>
      <c r="CJ2252" s="282"/>
      <c r="CK2252" s="282"/>
      <c r="CL2252" s="283"/>
      <c r="CM2252" s="283"/>
      <c r="CP2252" s="282"/>
      <c r="DC2252" s="282"/>
      <c r="DD2252" s="282"/>
      <c r="DE2252" s="282"/>
      <c r="DF2252" s="282"/>
      <c r="DG2252" s="282"/>
      <c r="DH2252" s="282"/>
      <c r="DI2252" s="282"/>
      <c r="DJ2252" s="282"/>
      <c r="EF2252" s="495" t="str">
        <f>""&amp;(MID(数据表!AZ2252,1,MIN(FIND({"(";"（"},数据表!AZ2252&amp;"(（",1)-1)))&amp;""</f>
        <v/>
      </c>
      <c r="EG2252" s="495" t="str">
        <f>""&amp;(MID(数据表!AZ2252,1,MIN(FIND({0;1;2;3;4;5;6;7;8;9},数据表!AZ2252&amp;"1234567890",1)-1)))&amp;""</f>
        <v/>
      </c>
    </row>
    <row r="2253" spans="2:137" s="310" customFormat="1" ht="12" customHeight="1">
      <c r="B2253" s="286"/>
      <c r="C2253" s="286"/>
      <c r="D2253" s="286"/>
      <c r="E2253" s="479"/>
      <c r="F2253" s="282"/>
      <c r="G2253" s="283"/>
      <c r="H2253" s="421"/>
      <c r="I2253" s="421"/>
      <c r="J2253" s="283"/>
      <c r="K2253" s="421"/>
      <c r="L2253" s="282"/>
      <c r="N2253" s="282"/>
      <c r="S2253" s="282"/>
      <c r="T2253" s="283"/>
      <c r="U2253" s="283"/>
      <c r="V2253" s="283"/>
      <c r="W2253" s="283"/>
      <c r="X2253" s="283"/>
      <c r="Y2253" s="282"/>
      <c r="Z2253" s="282"/>
      <c r="AA2253" s="283"/>
      <c r="AB2253" s="282"/>
      <c r="AC2253" s="282"/>
      <c r="AD2253" s="282"/>
      <c r="AE2253" s="282"/>
      <c r="AF2253" s="283"/>
      <c r="AG2253" s="402"/>
      <c r="AH2253" s="283"/>
      <c r="AI2253" s="283"/>
      <c r="AJ2253" s="283"/>
      <c r="AK2253" s="283"/>
      <c r="AL2253" s="283"/>
      <c r="AM2253" s="282"/>
      <c r="AN2253" s="282"/>
      <c r="AO2253" s="282"/>
      <c r="AP2253" s="282"/>
      <c r="AQ2253" s="282"/>
      <c r="AR2253" s="282"/>
      <c r="AT2253" s="283"/>
      <c r="AU2253" s="283"/>
      <c r="AV2253" s="283"/>
      <c r="AW2253" s="283"/>
      <c r="AY2253" s="283"/>
      <c r="AZ2253" s="282"/>
      <c r="BA2253" s="283"/>
      <c r="BB2253" s="282"/>
      <c r="BC2253" s="282"/>
      <c r="BD2253" s="282"/>
      <c r="BE2253" s="283"/>
      <c r="BG2253" s="282"/>
      <c r="BH2253" s="282"/>
      <c r="BI2253" s="282"/>
      <c r="BL2253" s="421"/>
      <c r="BM2253" s="424"/>
      <c r="BN2253" s="424"/>
      <c r="BO2253" s="424"/>
      <c r="BP2253" s="424"/>
      <c r="BQ2253" s="421"/>
      <c r="BR2253" s="421"/>
      <c r="BV2253" s="282"/>
      <c r="BW2253" s="283"/>
      <c r="BY2253" s="283"/>
      <c r="BZ2253" s="283"/>
      <c r="CA2253" s="283"/>
      <c r="CB2253" s="282"/>
      <c r="CC2253" s="282"/>
      <c r="CD2253" s="282"/>
      <c r="CE2253" s="282"/>
      <c r="CG2253" s="427"/>
      <c r="CH2253" s="402"/>
      <c r="CI2253" s="424"/>
      <c r="CJ2253" s="282"/>
      <c r="CK2253" s="282"/>
      <c r="CL2253" s="283"/>
      <c r="CM2253" s="283"/>
      <c r="CP2253" s="282"/>
      <c r="DC2253" s="282"/>
      <c r="DD2253" s="282"/>
      <c r="DE2253" s="282"/>
      <c r="DF2253" s="282"/>
      <c r="DG2253" s="282"/>
      <c r="DH2253" s="282"/>
      <c r="DI2253" s="282"/>
      <c r="DJ2253" s="282"/>
      <c r="EF2253" s="495" t="str">
        <f>""&amp;(MID(数据表!AZ2253,1,MIN(FIND({"(";"（"},数据表!AZ2253&amp;"(（",1)-1)))&amp;""</f>
        <v/>
      </c>
      <c r="EG2253" s="495" t="str">
        <f>""&amp;(MID(数据表!AZ2253,1,MIN(FIND({0;1;2;3;4;5;6;7;8;9},数据表!AZ2253&amp;"1234567890",1)-1)))&amp;""</f>
        <v/>
      </c>
    </row>
    <row r="2254" spans="2:137" s="310" customFormat="1" ht="12" customHeight="1">
      <c r="B2254" s="286"/>
      <c r="C2254" s="286"/>
      <c r="D2254" s="286"/>
      <c r="E2254" s="479"/>
      <c r="F2254" s="282"/>
      <c r="G2254" s="283"/>
      <c r="H2254" s="421"/>
      <c r="I2254" s="421"/>
      <c r="J2254" s="283"/>
      <c r="K2254" s="421"/>
      <c r="L2254" s="282"/>
      <c r="N2254" s="282"/>
      <c r="S2254" s="282"/>
      <c r="T2254" s="283"/>
      <c r="U2254" s="283"/>
      <c r="V2254" s="283"/>
      <c r="W2254" s="283"/>
      <c r="X2254" s="283"/>
      <c r="Y2254" s="282"/>
      <c r="Z2254" s="282"/>
      <c r="AA2254" s="283"/>
      <c r="AB2254" s="282"/>
      <c r="AC2254" s="282"/>
      <c r="AD2254" s="282"/>
      <c r="AE2254" s="282"/>
      <c r="AF2254" s="283"/>
      <c r="AG2254" s="402"/>
      <c r="AH2254" s="283"/>
      <c r="AI2254" s="283"/>
      <c r="AJ2254" s="283"/>
      <c r="AK2254" s="283"/>
      <c r="AL2254" s="283"/>
      <c r="AM2254" s="282"/>
      <c r="AN2254" s="282"/>
      <c r="AO2254" s="282"/>
      <c r="AP2254" s="282"/>
      <c r="AQ2254" s="282"/>
      <c r="AR2254" s="282"/>
      <c r="AT2254" s="283"/>
      <c r="AU2254" s="283"/>
      <c r="AV2254" s="283"/>
      <c r="AW2254" s="283"/>
      <c r="AY2254" s="283"/>
      <c r="AZ2254" s="282"/>
      <c r="BA2254" s="283"/>
      <c r="BB2254" s="282"/>
      <c r="BC2254" s="282"/>
      <c r="BD2254" s="282"/>
      <c r="BE2254" s="283"/>
      <c r="BG2254" s="282"/>
      <c r="BH2254" s="282"/>
      <c r="BI2254" s="282"/>
      <c r="BL2254" s="421"/>
      <c r="BM2254" s="424"/>
      <c r="BN2254" s="424"/>
      <c r="BO2254" s="424"/>
      <c r="BP2254" s="424"/>
      <c r="BQ2254" s="421"/>
      <c r="BR2254" s="421"/>
      <c r="BV2254" s="282"/>
      <c r="BW2254" s="283"/>
      <c r="BY2254" s="283"/>
      <c r="BZ2254" s="283"/>
      <c r="CA2254" s="283"/>
      <c r="CB2254" s="282"/>
      <c r="CC2254" s="282"/>
      <c r="CD2254" s="282"/>
      <c r="CE2254" s="282"/>
      <c r="CG2254" s="427"/>
      <c r="CH2254" s="402"/>
      <c r="CI2254" s="424"/>
      <c r="CJ2254" s="282"/>
      <c r="CK2254" s="282"/>
      <c r="CL2254" s="283"/>
      <c r="CM2254" s="283"/>
      <c r="CP2254" s="282"/>
      <c r="DC2254" s="282"/>
      <c r="DD2254" s="282"/>
      <c r="DE2254" s="282"/>
      <c r="DF2254" s="282"/>
      <c r="DG2254" s="282"/>
      <c r="DH2254" s="282"/>
      <c r="DI2254" s="282"/>
      <c r="DJ2254" s="282"/>
      <c r="EF2254" s="495" t="str">
        <f>""&amp;(MID(数据表!AZ2254,1,MIN(FIND({"(";"（"},数据表!AZ2254&amp;"(（",1)-1)))&amp;""</f>
        <v/>
      </c>
      <c r="EG2254" s="495" t="str">
        <f>""&amp;(MID(数据表!AZ2254,1,MIN(FIND({0;1;2;3;4;5;6;7;8;9},数据表!AZ2254&amp;"1234567890",1)-1)))&amp;""</f>
        <v/>
      </c>
    </row>
    <row r="2255" spans="2:137" s="310" customFormat="1" ht="12" customHeight="1">
      <c r="B2255" s="286"/>
      <c r="C2255" s="286"/>
      <c r="D2255" s="286"/>
      <c r="E2255" s="479"/>
      <c r="F2255" s="282"/>
      <c r="G2255" s="283"/>
      <c r="H2255" s="421"/>
      <c r="I2255" s="421"/>
      <c r="J2255" s="283"/>
      <c r="K2255" s="421"/>
      <c r="L2255" s="282"/>
      <c r="N2255" s="282"/>
      <c r="S2255" s="282"/>
      <c r="T2255" s="283"/>
      <c r="U2255" s="283"/>
      <c r="V2255" s="283"/>
      <c r="W2255" s="283"/>
      <c r="X2255" s="283"/>
      <c r="Y2255" s="282"/>
      <c r="Z2255" s="282"/>
      <c r="AA2255" s="283"/>
      <c r="AB2255" s="282"/>
      <c r="AC2255" s="282"/>
      <c r="AD2255" s="282"/>
      <c r="AE2255" s="282"/>
      <c r="AF2255" s="283"/>
      <c r="AG2255" s="402"/>
      <c r="AH2255" s="283"/>
      <c r="AI2255" s="283"/>
      <c r="AJ2255" s="283"/>
      <c r="AK2255" s="283"/>
      <c r="AL2255" s="283"/>
      <c r="AM2255" s="282"/>
      <c r="AN2255" s="282"/>
      <c r="AO2255" s="282"/>
      <c r="AP2255" s="282"/>
      <c r="AQ2255" s="282"/>
      <c r="AR2255" s="282"/>
      <c r="AT2255" s="283"/>
      <c r="AU2255" s="283"/>
      <c r="AV2255" s="283"/>
      <c r="AW2255" s="283"/>
      <c r="AY2255" s="283"/>
      <c r="AZ2255" s="282"/>
      <c r="BA2255" s="283"/>
      <c r="BB2255" s="282"/>
      <c r="BC2255" s="282"/>
      <c r="BD2255" s="282"/>
      <c r="BE2255" s="283"/>
      <c r="BG2255" s="282"/>
      <c r="BH2255" s="282"/>
      <c r="BI2255" s="282"/>
      <c r="BL2255" s="421"/>
      <c r="BM2255" s="424"/>
      <c r="BN2255" s="424"/>
      <c r="BO2255" s="424"/>
      <c r="BP2255" s="424"/>
      <c r="BQ2255" s="421"/>
      <c r="BR2255" s="421"/>
      <c r="BV2255" s="282"/>
      <c r="BW2255" s="283"/>
      <c r="BY2255" s="283"/>
      <c r="BZ2255" s="283"/>
      <c r="CA2255" s="283"/>
      <c r="CB2255" s="282"/>
      <c r="CC2255" s="282"/>
      <c r="CD2255" s="282"/>
      <c r="CE2255" s="282"/>
      <c r="CG2255" s="427"/>
      <c r="CH2255" s="402"/>
      <c r="CI2255" s="424"/>
      <c r="CJ2255" s="282"/>
      <c r="CK2255" s="282"/>
      <c r="CL2255" s="283"/>
      <c r="CM2255" s="283"/>
      <c r="CP2255" s="282"/>
      <c r="DC2255" s="282"/>
      <c r="DD2255" s="282"/>
      <c r="DE2255" s="282"/>
      <c r="DF2255" s="282"/>
      <c r="DG2255" s="282"/>
      <c r="DH2255" s="282"/>
      <c r="DI2255" s="282"/>
      <c r="DJ2255" s="282"/>
      <c r="EF2255" s="495" t="str">
        <f>""&amp;(MID(数据表!AZ2255,1,MIN(FIND({"(";"（"},数据表!AZ2255&amp;"(（",1)-1)))&amp;""</f>
        <v/>
      </c>
      <c r="EG2255" s="495" t="str">
        <f>""&amp;(MID(数据表!AZ2255,1,MIN(FIND({0;1;2;3;4;5;6;7;8;9},数据表!AZ2255&amp;"1234567890",1)-1)))&amp;""</f>
        <v/>
      </c>
    </row>
    <row r="2256" spans="2:137" s="310" customFormat="1" ht="12" customHeight="1">
      <c r="B2256" s="286"/>
      <c r="C2256" s="286"/>
      <c r="D2256" s="286"/>
      <c r="E2256" s="479"/>
      <c r="F2256" s="282"/>
      <c r="G2256" s="283"/>
      <c r="H2256" s="421"/>
      <c r="I2256" s="421"/>
      <c r="J2256" s="283"/>
      <c r="K2256" s="421"/>
      <c r="L2256" s="282"/>
      <c r="N2256" s="282"/>
      <c r="S2256" s="282"/>
      <c r="T2256" s="283"/>
      <c r="U2256" s="283"/>
      <c r="V2256" s="283"/>
      <c r="W2256" s="283"/>
      <c r="X2256" s="283"/>
      <c r="Y2256" s="282"/>
      <c r="Z2256" s="282"/>
      <c r="AA2256" s="283"/>
      <c r="AB2256" s="282"/>
      <c r="AC2256" s="282"/>
      <c r="AD2256" s="282"/>
      <c r="AE2256" s="282"/>
      <c r="AF2256" s="283"/>
      <c r="AG2256" s="402"/>
      <c r="AH2256" s="283"/>
      <c r="AI2256" s="283"/>
      <c r="AJ2256" s="283"/>
      <c r="AK2256" s="283"/>
      <c r="AL2256" s="283"/>
      <c r="AM2256" s="282"/>
      <c r="AN2256" s="282"/>
      <c r="AO2256" s="282"/>
      <c r="AP2256" s="282"/>
      <c r="AQ2256" s="282"/>
      <c r="AR2256" s="282"/>
      <c r="AT2256" s="283"/>
      <c r="AU2256" s="283"/>
      <c r="AV2256" s="283"/>
      <c r="AW2256" s="283"/>
      <c r="AY2256" s="283"/>
      <c r="AZ2256" s="282"/>
      <c r="BA2256" s="283"/>
      <c r="BB2256" s="282"/>
      <c r="BC2256" s="282"/>
      <c r="BD2256" s="282"/>
      <c r="BE2256" s="283"/>
      <c r="BG2256" s="282"/>
      <c r="BH2256" s="282"/>
      <c r="BI2256" s="282"/>
      <c r="BL2256" s="421"/>
      <c r="BM2256" s="424"/>
      <c r="BN2256" s="424"/>
      <c r="BO2256" s="424"/>
      <c r="BP2256" s="424"/>
      <c r="BQ2256" s="421"/>
      <c r="BR2256" s="421"/>
      <c r="BV2256" s="282"/>
      <c r="BW2256" s="283"/>
      <c r="BY2256" s="283"/>
      <c r="BZ2256" s="283"/>
      <c r="CA2256" s="283"/>
      <c r="CB2256" s="282"/>
      <c r="CC2256" s="282"/>
      <c r="CD2256" s="282"/>
      <c r="CE2256" s="282"/>
      <c r="CG2256" s="427"/>
      <c r="CH2256" s="402"/>
      <c r="CI2256" s="424"/>
      <c r="CJ2256" s="282"/>
      <c r="CK2256" s="282"/>
      <c r="CL2256" s="283"/>
      <c r="CM2256" s="283"/>
      <c r="CP2256" s="282"/>
      <c r="DC2256" s="282"/>
      <c r="DD2256" s="282"/>
      <c r="DE2256" s="282"/>
      <c r="DF2256" s="282"/>
      <c r="DG2256" s="282"/>
      <c r="DH2256" s="282"/>
      <c r="DI2256" s="282"/>
      <c r="DJ2256" s="282"/>
      <c r="EF2256" s="495" t="str">
        <f>""&amp;(MID(数据表!AZ2256,1,MIN(FIND({"(";"（"},数据表!AZ2256&amp;"(（",1)-1)))&amp;""</f>
        <v/>
      </c>
      <c r="EG2256" s="495" t="str">
        <f>""&amp;(MID(数据表!AZ2256,1,MIN(FIND({0;1;2;3;4;5;6;7;8;9},数据表!AZ2256&amp;"1234567890",1)-1)))&amp;""</f>
        <v/>
      </c>
    </row>
    <row r="2257" spans="2:137" s="310" customFormat="1" ht="12" customHeight="1">
      <c r="B2257" s="286"/>
      <c r="C2257" s="286"/>
      <c r="D2257" s="286"/>
      <c r="E2257" s="479"/>
      <c r="F2257" s="282"/>
      <c r="G2257" s="283"/>
      <c r="H2257" s="421"/>
      <c r="I2257" s="421"/>
      <c r="J2257" s="283"/>
      <c r="K2257" s="421"/>
      <c r="L2257" s="282"/>
      <c r="N2257" s="282"/>
      <c r="S2257" s="282"/>
      <c r="T2257" s="283"/>
      <c r="U2257" s="283"/>
      <c r="V2257" s="283"/>
      <c r="W2257" s="283"/>
      <c r="X2257" s="283"/>
      <c r="Y2257" s="282"/>
      <c r="Z2257" s="282"/>
      <c r="AA2257" s="283"/>
      <c r="AB2257" s="282"/>
      <c r="AC2257" s="282"/>
      <c r="AD2257" s="282"/>
      <c r="AE2257" s="282"/>
      <c r="AF2257" s="283"/>
      <c r="AG2257" s="402"/>
      <c r="AH2257" s="283"/>
      <c r="AI2257" s="283"/>
      <c r="AJ2257" s="283"/>
      <c r="AK2257" s="283"/>
      <c r="AL2257" s="283"/>
      <c r="AM2257" s="282"/>
      <c r="AN2257" s="282"/>
      <c r="AO2257" s="282"/>
      <c r="AP2257" s="282"/>
      <c r="AQ2257" s="282"/>
      <c r="AR2257" s="282"/>
      <c r="AT2257" s="283"/>
      <c r="AU2257" s="283"/>
      <c r="AV2257" s="283"/>
      <c r="AW2257" s="283"/>
      <c r="AY2257" s="283"/>
      <c r="AZ2257" s="282"/>
      <c r="BA2257" s="283"/>
      <c r="BB2257" s="282"/>
      <c r="BC2257" s="282"/>
      <c r="BD2257" s="282"/>
      <c r="BE2257" s="283"/>
      <c r="BG2257" s="282"/>
      <c r="BH2257" s="282"/>
      <c r="BI2257" s="282"/>
      <c r="BL2257" s="421"/>
      <c r="BM2257" s="424"/>
      <c r="BN2257" s="424"/>
      <c r="BO2257" s="424"/>
      <c r="BP2257" s="424"/>
      <c r="BQ2257" s="421"/>
      <c r="BR2257" s="421"/>
      <c r="BV2257" s="282"/>
      <c r="BW2257" s="283"/>
      <c r="BY2257" s="283"/>
      <c r="BZ2257" s="283"/>
      <c r="CA2257" s="283"/>
      <c r="CB2257" s="282"/>
      <c r="CC2257" s="282"/>
      <c r="CD2257" s="282"/>
      <c r="CE2257" s="282"/>
      <c r="CG2257" s="427"/>
      <c r="CH2257" s="402"/>
      <c r="CI2257" s="424"/>
      <c r="CJ2257" s="282"/>
      <c r="CK2257" s="282"/>
      <c r="CL2257" s="283"/>
      <c r="CM2257" s="283"/>
      <c r="CP2257" s="282"/>
      <c r="DC2257" s="282"/>
      <c r="DD2257" s="282"/>
      <c r="DE2257" s="282"/>
      <c r="DF2257" s="282"/>
      <c r="DG2257" s="282"/>
      <c r="DH2257" s="282"/>
      <c r="DI2257" s="282"/>
      <c r="DJ2257" s="282"/>
      <c r="EF2257" s="495" t="str">
        <f>""&amp;(MID(数据表!AZ2257,1,MIN(FIND({"(";"（"},数据表!AZ2257&amp;"(（",1)-1)))&amp;""</f>
        <v/>
      </c>
      <c r="EG2257" s="495" t="str">
        <f>""&amp;(MID(数据表!AZ2257,1,MIN(FIND({0;1;2;3;4;5;6;7;8;9},数据表!AZ2257&amp;"1234567890",1)-1)))&amp;""</f>
        <v/>
      </c>
    </row>
    <row r="2258" spans="2:137" s="310" customFormat="1" ht="12" customHeight="1">
      <c r="B2258" s="286"/>
      <c r="C2258" s="286"/>
      <c r="D2258" s="286"/>
      <c r="E2258" s="479"/>
      <c r="F2258" s="282"/>
      <c r="G2258" s="283"/>
      <c r="H2258" s="421"/>
      <c r="I2258" s="421"/>
      <c r="J2258" s="283"/>
      <c r="K2258" s="421"/>
      <c r="L2258" s="282"/>
      <c r="N2258" s="282"/>
      <c r="S2258" s="282"/>
      <c r="T2258" s="283"/>
      <c r="U2258" s="283"/>
      <c r="V2258" s="283"/>
      <c r="W2258" s="283"/>
      <c r="X2258" s="283"/>
      <c r="Y2258" s="282"/>
      <c r="Z2258" s="282"/>
      <c r="AA2258" s="283"/>
      <c r="AB2258" s="282"/>
      <c r="AC2258" s="282"/>
      <c r="AD2258" s="282"/>
      <c r="AE2258" s="282"/>
      <c r="AF2258" s="283"/>
      <c r="AG2258" s="402"/>
      <c r="AH2258" s="283"/>
      <c r="AI2258" s="283"/>
      <c r="AJ2258" s="283"/>
      <c r="AK2258" s="283"/>
      <c r="AL2258" s="283"/>
      <c r="AM2258" s="282"/>
      <c r="AN2258" s="282"/>
      <c r="AO2258" s="282"/>
      <c r="AP2258" s="282"/>
      <c r="AQ2258" s="282"/>
      <c r="AR2258" s="282"/>
      <c r="AT2258" s="283"/>
      <c r="AU2258" s="283"/>
      <c r="AV2258" s="283"/>
      <c r="AW2258" s="283"/>
      <c r="AY2258" s="283"/>
      <c r="AZ2258" s="282"/>
      <c r="BA2258" s="283"/>
      <c r="BB2258" s="282"/>
      <c r="BC2258" s="282"/>
      <c r="BD2258" s="282"/>
      <c r="BE2258" s="283"/>
      <c r="BG2258" s="282"/>
      <c r="BH2258" s="282"/>
      <c r="BI2258" s="282"/>
      <c r="BL2258" s="421"/>
      <c r="BM2258" s="424"/>
      <c r="BN2258" s="424"/>
      <c r="BO2258" s="424"/>
      <c r="BP2258" s="424"/>
      <c r="BQ2258" s="421"/>
      <c r="BR2258" s="421"/>
      <c r="BV2258" s="282"/>
      <c r="BW2258" s="283"/>
      <c r="BY2258" s="283"/>
      <c r="BZ2258" s="283"/>
      <c r="CA2258" s="283"/>
      <c r="CB2258" s="282"/>
      <c r="CC2258" s="282"/>
      <c r="CD2258" s="282"/>
      <c r="CE2258" s="282"/>
      <c r="CG2258" s="427"/>
      <c r="CH2258" s="402"/>
      <c r="CI2258" s="424"/>
      <c r="CJ2258" s="282"/>
      <c r="CK2258" s="282"/>
      <c r="CL2258" s="283"/>
      <c r="CM2258" s="283"/>
      <c r="CP2258" s="282"/>
      <c r="DC2258" s="282"/>
      <c r="DD2258" s="282"/>
      <c r="DE2258" s="282"/>
      <c r="DF2258" s="282"/>
      <c r="DG2258" s="282"/>
      <c r="DH2258" s="282"/>
      <c r="DI2258" s="282"/>
      <c r="DJ2258" s="282"/>
      <c r="EF2258" s="495" t="str">
        <f>""&amp;(MID(数据表!AZ2258,1,MIN(FIND({"(";"（"},数据表!AZ2258&amp;"(（",1)-1)))&amp;""</f>
        <v/>
      </c>
      <c r="EG2258" s="495" t="str">
        <f>""&amp;(MID(数据表!AZ2258,1,MIN(FIND({0;1;2;3;4;5;6;7;8;9},数据表!AZ2258&amp;"1234567890",1)-1)))&amp;""</f>
        <v/>
      </c>
    </row>
    <row r="2259" spans="2:137" s="310" customFormat="1" ht="12" customHeight="1">
      <c r="B2259" s="286"/>
      <c r="C2259" s="286"/>
      <c r="D2259" s="286"/>
      <c r="E2259" s="479"/>
      <c r="F2259" s="282"/>
      <c r="G2259" s="283"/>
      <c r="H2259" s="421"/>
      <c r="I2259" s="421"/>
      <c r="J2259" s="283"/>
      <c r="K2259" s="421"/>
      <c r="L2259" s="282"/>
      <c r="N2259" s="282"/>
      <c r="S2259" s="282"/>
      <c r="T2259" s="283"/>
      <c r="U2259" s="283"/>
      <c r="V2259" s="283"/>
      <c r="W2259" s="283"/>
      <c r="X2259" s="283"/>
      <c r="Y2259" s="282"/>
      <c r="Z2259" s="282"/>
      <c r="AA2259" s="283"/>
      <c r="AB2259" s="282"/>
      <c r="AC2259" s="282"/>
      <c r="AD2259" s="282"/>
      <c r="AE2259" s="282"/>
      <c r="AF2259" s="283"/>
      <c r="AG2259" s="402"/>
      <c r="AH2259" s="283"/>
      <c r="AI2259" s="283"/>
      <c r="AJ2259" s="283"/>
      <c r="AK2259" s="283"/>
      <c r="AL2259" s="283"/>
      <c r="AM2259" s="282"/>
      <c r="AN2259" s="282"/>
      <c r="AO2259" s="282"/>
      <c r="AP2259" s="282"/>
      <c r="AQ2259" s="282"/>
      <c r="AR2259" s="282"/>
      <c r="AT2259" s="283"/>
      <c r="AU2259" s="283"/>
      <c r="AV2259" s="283"/>
      <c r="AW2259" s="283"/>
      <c r="AY2259" s="283"/>
      <c r="AZ2259" s="282"/>
      <c r="BA2259" s="283"/>
      <c r="BB2259" s="282"/>
      <c r="BC2259" s="282"/>
      <c r="BD2259" s="282"/>
      <c r="BE2259" s="283"/>
      <c r="BG2259" s="282"/>
      <c r="BH2259" s="282"/>
      <c r="BI2259" s="282"/>
      <c r="BL2259" s="421"/>
      <c r="BM2259" s="424"/>
      <c r="BN2259" s="424"/>
      <c r="BO2259" s="424"/>
      <c r="BP2259" s="424"/>
      <c r="BQ2259" s="421"/>
      <c r="BR2259" s="421"/>
      <c r="BV2259" s="282"/>
      <c r="BW2259" s="283"/>
      <c r="BY2259" s="283"/>
      <c r="BZ2259" s="283"/>
      <c r="CA2259" s="283"/>
      <c r="CB2259" s="282"/>
      <c r="CC2259" s="282"/>
      <c r="CD2259" s="282"/>
      <c r="CE2259" s="282"/>
      <c r="CG2259" s="427"/>
      <c r="CH2259" s="402"/>
      <c r="CI2259" s="424"/>
      <c r="CJ2259" s="282"/>
      <c r="CK2259" s="282"/>
      <c r="CL2259" s="283"/>
      <c r="CM2259" s="283"/>
      <c r="CP2259" s="282"/>
      <c r="DC2259" s="282"/>
      <c r="DD2259" s="282"/>
      <c r="DE2259" s="282"/>
      <c r="DF2259" s="282"/>
      <c r="DG2259" s="282"/>
      <c r="DH2259" s="282"/>
      <c r="DI2259" s="282"/>
      <c r="DJ2259" s="282"/>
      <c r="EF2259" s="495" t="str">
        <f>""&amp;(MID(数据表!AZ2259,1,MIN(FIND({"(";"（"},数据表!AZ2259&amp;"(（",1)-1)))&amp;""</f>
        <v/>
      </c>
      <c r="EG2259" s="495" t="str">
        <f>""&amp;(MID(数据表!AZ2259,1,MIN(FIND({0;1;2;3;4;5;6;7;8;9},数据表!AZ2259&amp;"1234567890",1)-1)))&amp;""</f>
        <v/>
      </c>
    </row>
    <row r="2260" spans="2:137" s="310" customFormat="1" ht="12" customHeight="1">
      <c r="B2260" s="286"/>
      <c r="C2260" s="286"/>
      <c r="D2260" s="286"/>
      <c r="E2260" s="479"/>
      <c r="F2260" s="282"/>
      <c r="G2260" s="283"/>
      <c r="H2260" s="421"/>
      <c r="I2260" s="421"/>
      <c r="J2260" s="283"/>
      <c r="K2260" s="421"/>
      <c r="L2260" s="282"/>
      <c r="N2260" s="282"/>
      <c r="S2260" s="282"/>
      <c r="T2260" s="283"/>
      <c r="U2260" s="283"/>
      <c r="V2260" s="283"/>
      <c r="W2260" s="283"/>
      <c r="X2260" s="283"/>
      <c r="Y2260" s="282"/>
      <c r="Z2260" s="282"/>
      <c r="AA2260" s="283"/>
      <c r="AB2260" s="282"/>
      <c r="AC2260" s="282"/>
      <c r="AD2260" s="282"/>
      <c r="AE2260" s="282"/>
      <c r="AF2260" s="283"/>
      <c r="AG2260" s="402"/>
      <c r="AH2260" s="283"/>
      <c r="AI2260" s="283"/>
      <c r="AJ2260" s="283"/>
      <c r="AK2260" s="283"/>
      <c r="AL2260" s="283"/>
      <c r="AM2260" s="282"/>
      <c r="AN2260" s="282"/>
      <c r="AO2260" s="282"/>
      <c r="AP2260" s="282"/>
      <c r="AQ2260" s="282"/>
      <c r="AR2260" s="282"/>
      <c r="AT2260" s="283"/>
      <c r="AU2260" s="283"/>
      <c r="AV2260" s="283"/>
      <c r="AW2260" s="283"/>
      <c r="AY2260" s="283"/>
      <c r="AZ2260" s="282"/>
      <c r="BA2260" s="283"/>
      <c r="BB2260" s="282"/>
      <c r="BC2260" s="282"/>
      <c r="BD2260" s="282"/>
      <c r="BE2260" s="283"/>
      <c r="BG2260" s="282"/>
      <c r="BH2260" s="282"/>
      <c r="BI2260" s="282"/>
      <c r="BL2260" s="421"/>
      <c r="BM2260" s="424"/>
      <c r="BN2260" s="424"/>
      <c r="BO2260" s="424"/>
      <c r="BP2260" s="424"/>
      <c r="BQ2260" s="421"/>
      <c r="BR2260" s="421"/>
      <c r="BV2260" s="282"/>
      <c r="BW2260" s="283"/>
      <c r="BY2260" s="283"/>
      <c r="BZ2260" s="283"/>
      <c r="CA2260" s="283"/>
      <c r="CB2260" s="282"/>
      <c r="CC2260" s="282"/>
      <c r="CD2260" s="282"/>
      <c r="CE2260" s="282"/>
      <c r="CG2260" s="427"/>
      <c r="CH2260" s="402"/>
      <c r="CI2260" s="424"/>
      <c r="CJ2260" s="282"/>
      <c r="CK2260" s="282"/>
      <c r="CL2260" s="283"/>
      <c r="CM2260" s="283"/>
      <c r="CP2260" s="282"/>
      <c r="DC2260" s="282"/>
      <c r="DD2260" s="282"/>
      <c r="DE2260" s="282"/>
      <c r="DF2260" s="282"/>
      <c r="DG2260" s="282"/>
      <c r="DH2260" s="282"/>
      <c r="DI2260" s="282"/>
      <c r="DJ2260" s="282"/>
      <c r="EF2260" s="495" t="str">
        <f>""&amp;(MID(数据表!AZ2260,1,MIN(FIND({"(";"（"},数据表!AZ2260&amp;"(（",1)-1)))&amp;""</f>
        <v/>
      </c>
      <c r="EG2260" s="495" t="str">
        <f>""&amp;(MID(数据表!AZ2260,1,MIN(FIND({0;1;2;3;4;5;6;7;8;9},数据表!AZ2260&amp;"1234567890",1)-1)))&amp;""</f>
        <v/>
      </c>
    </row>
    <row r="2261" spans="2:137" s="310" customFormat="1" ht="12" customHeight="1">
      <c r="B2261" s="286"/>
      <c r="C2261" s="286"/>
      <c r="D2261" s="286"/>
      <c r="E2261" s="479"/>
      <c r="F2261" s="282"/>
      <c r="G2261" s="283"/>
      <c r="H2261" s="421"/>
      <c r="I2261" s="421"/>
      <c r="J2261" s="283"/>
      <c r="K2261" s="421"/>
      <c r="L2261" s="282"/>
      <c r="N2261" s="282"/>
      <c r="S2261" s="282"/>
      <c r="T2261" s="283"/>
      <c r="U2261" s="283"/>
      <c r="V2261" s="283"/>
      <c r="W2261" s="283"/>
      <c r="X2261" s="283"/>
      <c r="Y2261" s="282"/>
      <c r="Z2261" s="282"/>
      <c r="AA2261" s="283"/>
      <c r="AB2261" s="282"/>
      <c r="AC2261" s="282"/>
      <c r="AD2261" s="282"/>
      <c r="AE2261" s="282"/>
      <c r="AF2261" s="283"/>
      <c r="AG2261" s="402"/>
      <c r="AH2261" s="283"/>
      <c r="AI2261" s="283"/>
      <c r="AJ2261" s="283"/>
      <c r="AK2261" s="283"/>
      <c r="AL2261" s="283"/>
      <c r="AM2261" s="282"/>
      <c r="AN2261" s="282"/>
      <c r="AO2261" s="282"/>
      <c r="AP2261" s="282"/>
      <c r="AQ2261" s="282"/>
      <c r="AR2261" s="282"/>
      <c r="AT2261" s="283"/>
      <c r="AU2261" s="283"/>
      <c r="AV2261" s="283"/>
      <c r="AW2261" s="283"/>
      <c r="AY2261" s="283"/>
      <c r="AZ2261" s="282"/>
      <c r="BA2261" s="283"/>
      <c r="BB2261" s="282"/>
      <c r="BC2261" s="282"/>
      <c r="BD2261" s="282"/>
      <c r="BE2261" s="283"/>
      <c r="BG2261" s="282"/>
      <c r="BH2261" s="282"/>
      <c r="BI2261" s="282"/>
      <c r="BL2261" s="421"/>
      <c r="BM2261" s="424"/>
      <c r="BN2261" s="424"/>
      <c r="BO2261" s="424"/>
      <c r="BP2261" s="424"/>
      <c r="BQ2261" s="421"/>
      <c r="BR2261" s="421"/>
      <c r="BV2261" s="282"/>
      <c r="BW2261" s="283"/>
      <c r="BY2261" s="283"/>
      <c r="BZ2261" s="283"/>
      <c r="CA2261" s="283"/>
      <c r="CB2261" s="282"/>
      <c r="CC2261" s="282"/>
      <c r="CD2261" s="282"/>
      <c r="CE2261" s="282"/>
      <c r="CG2261" s="427"/>
      <c r="CH2261" s="402"/>
      <c r="CI2261" s="424"/>
      <c r="CJ2261" s="282"/>
      <c r="CK2261" s="282"/>
      <c r="CL2261" s="283"/>
      <c r="CM2261" s="283"/>
      <c r="CP2261" s="282"/>
      <c r="DC2261" s="282"/>
      <c r="DD2261" s="282"/>
      <c r="DE2261" s="282"/>
      <c r="DF2261" s="282"/>
      <c r="DG2261" s="282"/>
      <c r="DH2261" s="282"/>
      <c r="DI2261" s="282"/>
      <c r="DJ2261" s="282"/>
      <c r="EF2261" s="495" t="str">
        <f>""&amp;(MID(数据表!AZ2261,1,MIN(FIND({"(";"（"},数据表!AZ2261&amp;"(（",1)-1)))&amp;""</f>
        <v/>
      </c>
      <c r="EG2261" s="495" t="str">
        <f>""&amp;(MID(数据表!AZ2261,1,MIN(FIND({0;1;2;3;4;5;6;7;8;9},数据表!AZ2261&amp;"1234567890",1)-1)))&amp;""</f>
        <v/>
      </c>
    </row>
    <row r="2262" spans="2:137" s="310" customFormat="1" ht="12" customHeight="1">
      <c r="B2262" s="286"/>
      <c r="C2262" s="286"/>
      <c r="D2262" s="286"/>
      <c r="E2262" s="479"/>
      <c r="F2262" s="282"/>
      <c r="G2262" s="283"/>
      <c r="H2262" s="421"/>
      <c r="I2262" s="421"/>
      <c r="J2262" s="283"/>
      <c r="K2262" s="421"/>
      <c r="L2262" s="282"/>
      <c r="N2262" s="282"/>
      <c r="S2262" s="282"/>
      <c r="T2262" s="283"/>
      <c r="U2262" s="283"/>
      <c r="V2262" s="283"/>
      <c r="W2262" s="283"/>
      <c r="X2262" s="283"/>
      <c r="Y2262" s="282"/>
      <c r="Z2262" s="282"/>
      <c r="AA2262" s="283"/>
      <c r="AB2262" s="282"/>
      <c r="AC2262" s="282"/>
      <c r="AD2262" s="282"/>
      <c r="AE2262" s="282"/>
      <c r="AF2262" s="283"/>
      <c r="AG2262" s="402"/>
      <c r="AH2262" s="283"/>
      <c r="AI2262" s="283"/>
      <c r="AJ2262" s="283"/>
      <c r="AK2262" s="283"/>
      <c r="AL2262" s="283"/>
      <c r="AM2262" s="282"/>
      <c r="AN2262" s="282"/>
      <c r="AO2262" s="282"/>
      <c r="AP2262" s="282"/>
      <c r="AQ2262" s="282"/>
      <c r="AR2262" s="282"/>
      <c r="AT2262" s="283"/>
      <c r="AU2262" s="283"/>
      <c r="AV2262" s="283"/>
      <c r="AW2262" s="283"/>
      <c r="AY2262" s="283"/>
      <c r="AZ2262" s="282"/>
      <c r="BA2262" s="283"/>
      <c r="BB2262" s="282"/>
      <c r="BC2262" s="282"/>
      <c r="BD2262" s="282"/>
      <c r="BE2262" s="283"/>
      <c r="BG2262" s="282"/>
      <c r="BH2262" s="282"/>
      <c r="BI2262" s="282"/>
      <c r="BL2262" s="421"/>
      <c r="BM2262" s="424"/>
      <c r="BN2262" s="424"/>
      <c r="BO2262" s="424"/>
      <c r="BP2262" s="424"/>
      <c r="BQ2262" s="421"/>
      <c r="BR2262" s="421"/>
      <c r="BV2262" s="282"/>
      <c r="BW2262" s="283"/>
      <c r="BY2262" s="283"/>
      <c r="BZ2262" s="283"/>
      <c r="CA2262" s="283"/>
      <c r="CB2262" s="282"/>
      <c r="CC2262" s="282"/>
      <c r="CD2262" s="282"/>
      <c r="CE2262" s="282"/>
      <c r="CG2262" s="427"/>
      <c r="CH2262" s="402"/>
      <c r="CI2262" s="424"/>
      <c r="CJ2262" s="282"/>
      <c r="CK2262" s="282"/>
      <c r="CL2262" s="283"/>
      <c r="CM2262" s="283"/>
      <c r="CP2262" s="282"/>
      <c r="DC2262" s="282"/>
      <c r="DD2262" s="282"/>
      <c r="DE2262" s="282"/>
      <c r="DF2262" s="282"/>
      <c r="DG2262" s="282"/>
      <c r="DH2262" s="282"/>
      <c r="DI2262" s="282"/>
      <c r="DJ2262" s="282"/>
      <c r="EF2262" s="495" t="str">
        <f>""&amp;(MID(数据表!AZ2262,1,MIN(FIND({"(";"（"},数据表!AZ2262&amp;"(（",1)-1)))&amp;""</f>
        <v/>
      </c>
      <c r="EG2262" s="495" t="str">
        <f>""&amp;(MID(数据表!AZ2262,1,MIN(FIND({0;1;2;3;4;5;6;7;8;9},数据表!AZ2262&amp;"1234567890",1)-1)))&amp;""</f>
        <v/>
      </c>
    </row>
    <row r="2263" spans="2:137" s="310" customFormat="1" ht="12" customHeight="1">
      <c r="B2263" s="286"/>
      <c r="C2263" s="286"/>
      <c r="D2263" s="286"/>
      <c r="E2263" s="479"/>
      <c r="F2263" s="282"/>
      <c r="G2263" s="283"/>
      <c r="H2263" s="421"/>
      <c r="I2263" s="421"/>
      <c r="J2263" s="283"/>
      <c r="K2263" s="421"/>
      <c r="L2263" s="282"/>
      <c r="N2263" s="282"/>
      <c r="S2263" s="282"/>
      <c r="T2263" s="283"/>
      <c r="U2263" s="283"/>
      <c r="V2263" s="283"/>
      <c r="W2263" s="283"/>
      <c r="X2263" s="283"/>
      <c r="Y2263" s="282"/>
      <c r="Z2263" s="282"/>
      <c r="AA2263" s="283"/>
      <c r="AB2263" s="282"/>
      <c r="AC2263" s="282"/>
      <c r="AD2263" s="282"/>
      <c r="AE2263" s="282"/>
      <c r="AF2263" s="283"/>
      <c r="AG2263" s="402"/>
      <c r="AH2263" s="283"/>
      <c r="AI2263" s="283"/>
      <c r="AJ2263" s="283"/>
      <c r="AK2263" s="283"/>
      <c r="AL2263" s="283"/>
      <c r="AM2263" s="282"/>
      <c r="AN2263" s="282"/>
      <c r="AO2263" s="282"/>
      <c r="AP2263" s="282"/>
      <c r="AQ2263" s="282"/>
      <c r="AR2263" s="282"/>
      <c r="AT2263" s="283"/>
      <c r="AU2263" s="283"/>
      <c r="AV2263" s="283"/>
      <c r="AW2263" s="283"/>
      <c r="AY2263" s="283"/>
      <c r="AZ2263" s="282"/>
      <c r="BA2263" s="283"/>
      <c r="BB2263" s="282"/>
      <c r="BC2263" s="282"/>
      <c r="BD2263" s="282"/>
      <c r="BE2263" s="283"/>
      <c r="BG2263" s="282"/>
      <c r="BH2263" s="282"/>
      <c r="BI2263" s="282"/>
      <c r="BL2263" s="421"/>
      <c r="BM2263" s="424"/>
      <c r="BN2263" s="424"/>
      <c r="BO2263" s="424"/>
      <c r="BP2263" s="424"/>
      <c r="BQ2263" s="421"/>
      <c r="BR2263" s="421"/>
      <c r="BV2263" s="282"/>
      <c r="BW2263" s="283"/>
      <c r="BY2263" s="283"/>
      <c r="BZ2263" s="283"/>
      <c r="CA2263" s="283"/>
      <c r="CB2263" s="282"/>
      <c r="CC2263" s="282"/>
      <c r="CD2263" s="282"/>
      <c r="CE2263" s="282"/>
      <c r="CG2263" s="427"/>
      <c r="CH2263" s="402"/>
      <c r="CI2263" s="424"/>
      <c r="CJ2263" s="282"/>
      <c r="CK2263" s="282"/>
      <c r="CL2263" s="283"/>
      <c r="CM2263" s="283"/>
      <c r="CP2263" s="282"/>
      <c r="DC2263" s="282"/>
      <c r="DD2263" s="282"/>
      <c r="DE2263" s="282"/>
      <c r="DF2263" s="282"/>
      <c r="DG2263" s="282"/>
      <c r="DH2263" s="282"/>
      <c r="DI2263" s="282"/>
      <c r="DJ2263" s="282"/>
      <c r="EF2263" s="495" t="str">
        <f>""&amp;(MID(数据表!AZ2263,1,MIN(FIND({"(";"（"},数据表!AZ2263&amp;"(（",1)-1)))&amp;""</f>
        <v/>
      </c>
      <c r="EG2263" s="495" t="str">
        <f>""&amp;(MID(数据表!AZ2263,1,MIN(FIND({0;1;2;3;4;5;6;7;8;9},数据表!AZ2263&amp;"1234567890",1)-1)))&amp;""</f>
        <v/>
      </c>
    </row>
    <row r="2264" spans="2:137" s="310" customFormat="1" ht="12" customHeight="1">
      <c r="B2264" s="286"/>
      <c r="C2264" s="286"/>
      <c r="D2264" s="286"/>
      <c r="E2264" s="479"/>
      <c r="F2264" s="282"/>
      <c r="G2264" s="283"/>
      <c r="H2264" s="421"/>
      <c r="I2264" s="421"/>
      <c r="J2264" s="283"/>
      <c r="K2264" s="421"/>
      <c r="L2264" s="282"/>
      <c r="N2264" s="282"/>
      <c r="S2264" s="282"/>
      <c r="T2264" s="283"/>
      <c r="U2264" s="283"/>
      <c r="V2264" s="283"/>
      <c r="W2264" s="283"/>
      <c r="X2264" s="283"/>
      <c r="Y2264" s="282"/>
      <c r="Z2264" s="282"/>
      <c r="AA2264" s="283"/>
      <c r="AB2264" s="282"/>
      <c r="AC2264" s="282"/>
      <c r="AD2264" s="282"/>
      <c r="AE2264" s="282"/>
      <c r="AF2264" s="283"/>
      <c r="AG2264" s="402"/>
      <c r="AH2264" s="283"/>
      <c r="AI2264" s="283"/>
      <c r="AJ2264" s="283"/>
      <c r="AK2264" s="283"/>
      <c r="AL2264" s="283"/>
      <c r="AM2264" s="282"/>
      <c r="AN2264" s="282"/>
      <c r="AO2264" s="282"/>
      <c r="AP2264" s="282"/>
      <c r="AQ2264" s="282"/>
      <c r="AR2264" s="282"/>
      <c r="AT2264" s="283"/>
      <c r="AU2264" s="283"/>
      <c r="AV2264" s="283"/>
      <c r="AW2264" s="283"/>
      <c r="AY2264" s="283"/>
      <c r="AZ2264" s="282"/>
      <c r="BA2264" s="283"/>
      <c r="BB2264" s="282"/>
      <c r="BC2264" s="282"/>
      <c r="BD2264" s="282"/>
      <c r="BE2264" s="283"/>
      <c r="BG2264" s="282"/>
      <c r="BH2264" s="282"/>
      <c r="BI2264" s="282"/>
      <c r="BL2264" s="421"/>
      <c r="BM2264" s="424"/>
      <c r="BN2264" s="424"/>
      <c r="BO2264" s="424"/>
      <c r="BP2264" s="424"/>
      <c r="BQ2264" s="421"/>
      <c r="BR2264" s="421"/>
      <c r="BV2264" s="282"/>
      <c r="BW2264" s="283"/>
      <c r="BY2264" s="283"/>
      <c r="BZ2264" s="283"/>
      <c r="CA2264" s="283"/>
      <c r="CB2264" s="282"/>
      <c r="CC2264" s="282"/>
      <c r="CD2264" s="282"/>
      <c r="CE2264" s="282"/>
      <c r="CG2264" s="427"/>
      <c r="CH2264" s="402"/>
      <c r="CI2264" s="424"/>
      <c r="CJ2264" s="282"/>
      <c r="CK2264" s="282"/>
      <c r="CL2264" s="283"/>
      <c r="CM2264" s="283"/>
      <c r="CP2264" s="282"/>
      <c r="DC2264" s="282"/>
      <c r="DD2264" s="282"/>
      <c r="DE2264" s="282"/>
      <c r="DF2264" s="282"/>
      <c r="DG2264" s="282"/>
      <c r="DH2264" s="282"/>
      <c r="DI2264" s="282"/>
      <c r="DJ2264" s="282"/>
      <c r="EF2264" s="495" t="str">
        <f>""&amp;(MID(数据表!AZ2264,1,MIN(FIND({"(";"（"},数据表!AZ2264&amp;"(（",1)-1)))&amp;""</f>
        <v/>
      </c>
      <c r="EG2264" s="495" t="str">
        <f>""&amp;(MID(数据表!AZ2264,1,MIN(FIND({0;1;2;3;4;5;6;7;8;9},数据表!AZ2264&amp;"1234567890",1)-1)))&amp;""</f>
        <v/>
      </c>
    </row>
    <row r="2265" spans="2:137" s="310" customFormat="1" ht="12" customHeight="1">
      <c r="B2265" s="286"/>
      <c r="C2265" s="286"/>
      <c r="D2265" s="286"/>
      <c r="E2265" s="479"/>
      <c r="F2265" s="282"/>
      <c r="G2265" s="283"/>
      <c r="H2265" s="421"/>
      <c r="I2265" s="421"/>
      <c r="J2265" s="283"/>
      <c r="K2265" s="421"/>
      <c r="L2265" s="282"/>
      <c r="N2265" s="282"/>
      <c r="S2265" s="282"/>
      <c r="T2265" s="283"/>
      <c r="U2265" s="283"/>
      <c r="V2265" s="283"/>
      <c r="W2265" s="283"/>
      <c r="X2265" s="283"/>
      <c r="Y2265" s="282"/>
      <c r="Z2265" s="282"/>
      <c r="AA2265" s="283"/>
      <c r="AB2265" s="282"/>
      <c r="AC2265" s="282"/>
      <c r="AD2265" s="282"/>
      <c r="AE2265" s="282"/>
      <c r="AF2265" s="283"/>
      <c r="AG2265" s="402"/>
      <c r="AH2265" s="283"/>
      <c r="AI2265" s="283"/>
      <c r="AJ2265" s="283"/>
      <c r="AK2265" s="283"/>
      <c r="AL2265" s="283"/>
      <c r="AM2265" s="282"/>
      <c r="AN2265" s="282"/>
      <c r="AO2265" s="282"/>
      <c r="AP2265" s="282"/>
      <c r="AQ2265" s="282"/>
      <c r="AR2265" s="282"/>
      <c r="AT2265" s="283"/>
      <c r="AU2265" s="283"/>
      <c r="AV2265" s="283"/>
      <c r="AW2265" s="283"/>
      <c r="AY2265" s="283"/>
      <c r="AZ2265" s="282"/>
      <c r="BA2265" s="283"/>
      <c r="BB2265" s="282"/>
      <c r="BC2265" s="282"/>
      <c r="BD2265" s="282"/>
      <c r="BE2265" s="283"/>
      <c r="BG2265" s="282"/>
      <c r="BH2265" s="282"/>
      <c r="BI2265" s="282"/>
      <c r="BL2265" s="421"/>
      <c r="BM2265" s="424"/>
      <c r="BN2265" s="424"/>
      <c r="BO2265" s="424"/>
      <c r="BP2265" s="424"/>
      <c r="BQ2265" s="421"/>
      <c r="BR2265" s="421"/>
      <c r="BV2265" s="282"/>
      <c r="BW2265" s="283"/>
      <c r="BY2265" s="283"/>
      <c r="BZ2265" s="283"/>
      <c r="CA2265" s="283"/>
      <c r="CB2265" s="282"/>
      <c r="CC2265" s="282"/>
      <c r="CD2265" s="282"/>
      <c r="CE2265" s="282"/>
      <c r="CG2265" s="427"/>
      <c r="CH2265" s="402"/>
      <c r="CI2265" s="424"/>
      <c r="CJ2265" s="282"/>
      <c r="CK2265" s="282"/>
      <c r="CL2265" s="283"/>
      <c r="CM2265" s="283"/>
      <c r="CP2265" s="282"/>
      <c r="DC2265" s="282"/>
      <c r="DD2265" s="282"/>
      <c r="DE2265" s="282"/>
      <c r="DF2265" s="282"/>
      <c r="DG2265" s="282"/>
      <c r="DH2265" s="282"/>
      <c r="DI2265" s="282"/>
      <c r="DJ2265" s="282"/>
      <c r="EF2265" s="495" t="str">
        <f>""&amp;(MID(数据表!AZ2265,1,MIN(FIND({"(";"（"},数据表!AZ2265&amp;"(（",1)-1)))&amp;""</f>
        <v/>
      </c>
      <c r="EG2265" s="495" t="str">
        <f>""&amp;(MID(数据表!AZ2265,1,MIN(FIND({0;1;2;3;4;5;6;7;8;9},数据表!AZ2265&amp;"1234567890",1)-1)))&amp;""</f>
        <v/>
      </c>
    </row>
    <row r="2266" spans="2:137" s="310" customFormat="1" ht="12" customHeight="1">
      <c r="B2266" s="286"/>
      <c r="C2266" s="286"/>
      <c r="D2266" s="286"/>
      <c r="E2266" s="479"/>
      <c r="F2266" s="282"/>
      <c r="G2266" s="283"/>
      <c r="H2266" s="421"/>
      <c r="I2266" s="421"/>
      <c r="J2266" s="283"/>
      <c r="K2266" s="421"/>
      <c r="L2266" s="282"/>
      <c r="N2266" s="282"/>
      <c r="S2266" s="282"/>
      <c r="T2266" s="283"/>
      <c r="U2266" s="283"/>
      <c r="V2266" s="283"/>
      <c r="W2266" s="283"/>
      <c r="X2266" s="283"/>
      <c r="Y2266" s="282"/>
      <c r="Z2266" s="282"/>
      <c r="AA2266" s="283"/>
      <c r="AB2266" s="282"/>
      <c r="AC2266" s="282"/>
      <c r="AD2266" s="282"/>
      <c r="AE2266" s="282"/>
      <c r="AF2266" s="283"/>
      <c r="AG2266" s="402"/>
      <c r="AH2266" s="283"/>
      <c r="AI2266" s="283"/>
      <c r="AJ2266" s="283"/>
      <c r="AK2266" s="283"/>
      <c r="AL2266" s="283"/>
      <c r="AM2266" s="282"/>
      <c r="AN2266" s="282"/>
      <c r="AO2266" s="282"/>
      <c r="AP2266" s="282"/>
      <c r="AQ2266" s="282"/>
      <c r="AR2266" s="282"/>
      <c r="AT2266" s="283"/>
      <c r="AU2266" s="283"/>
      <c r="AV2266" s="283"/>
      <c r="AW2266" s="283"/>
      <c r="AY2266" s="283"/>
      <c r="AZ2266" s="282"/>
      <c r="BA2266" s="283"/>
      <c r="BB2266" s="282"/>
      <c r="BC2266" s="282"/>
      <c r="BD2266" s="282"/>
      <c r="BE2266" s="283"/>
      <c r="BG2266" s="282"/>
      <c r="BH2266" s="282"/>
      <c r="BI2266" s="282"/>
      <c r="BL2266" s="421"/>
      <c r="BM2266" s="424"/>
      <c r="BN2266" s="424"/>
      <c r="BO2266" s="424"/>
      <c r="BP2266" s="424"/>
      <c r="BQ2266" s="421"/>
      <c r="BR2266" s="421"/>
      <c r="BV2266" s="282"/>
      <c r="BW2266" s="283"/>
      <c r="BY2266" s="283"/>
      <c r="BZ2266" s="283"/>
      <c r="CA2266" s="283"/>
      <c r="CB2266" s="282"/>
      <c r="CC2266" s="282"/>
      <c r="CD2266" s="282"/>
      <c r="CE2266" s="282"/>
      <c r="CG2266" s="427"/>
      <c r="CH2266" s="402"/>
      <c r="CI2266" s="424"/>
      <c r="CJ2266" s="282"/>
      <c r="CK2266" s="282"/>
      <c r="CL2266" s="283"/>
      <c r="CM2266" s="283"/>
      <c r="CP2266" s="282"/>
      <c r="DC2266" s="282"/>
      <c r="DD2266" s="282"/>
      <c r="DE2266" s="282"/>
      <c r="DF2266" s="282"/>
      <c r="DG2266" s="282"/>
      <c r="DH2266" s="282"/>
      <c r="DI2266" s="282"/>
      <c r="DJ2266" s="282"/>
      <c r="EF2266" s="495" t="str">
        <f>""&amp;(MID(数据表!AZ2266,1,MIN(FIND({"(";"（"},数据表!AZ2266&amp;"(（",1)-1)))&amp;""</f>
        <v/>
      </c>
      <c r="EG2266" s="495" t="str">
        <f>""&amp;(MID(数据表!AZ2266,1,MIN(FIND({0;1;2;3;4;5;6;7;8;9},数据表!AZ2266&amp;"1234567890",1)-1)))&amp;""</f>
        <v/>
      </c>
    </row>
    <row r="2267" spans="2:137" s="310" customFormat="1" ht="12" customHeight="1">
      <c r="B2267" s="286"/>
      <c r="C2267" s="286"/>
      <c r="D2267" s="286"/>
      <c r="E2267" s="479"/>
      <c r="F2267" s="282"/>
      <c r="G2267" s="283"/>
      <c r="H2267" s="421"/>
      <c r="I2267" s="421"/>
      <c r="J2267" s="283"/>
      <c r="K2267" s="421"/>
      <c r="L2267" s="282"/>
      <c r="N2267" s="282"/>
      <c r="S2267" s="282"/>
      <c r="T2267" s="283"/>
      <c r="U2267" s="283"/>
      <c r="V2267" s="283"/>
      <c r="W2267" s="283"/>
      <c r="X2267" s="283"/>
      <c r="Y2267" s="282"/>
      <c r="Z2267" s="282"/>
      <c r="AA2267" s="283"/>
      <c r="AB2267" s="282"/>
      <c r="AC2267" s="282"/>
      <c r="AD2267" s="282"/>
      <c r="AE2267" s="282"/>
      <c r="AF2267" s="283"/>
      <c r="AG2267" s="402"/>
      <c r="AH2267" s="283"/>
      <c r="AI2267" s="283"/>
      <c r="AJ2267" s="283"/>
      <c r="AK2267" s="283"/>
      <c r="AL2267" s="283"/>
      <c r="AM2267" s="282"/>
      <c r="AN2267" s="282"/>
      <c r="AO2267" s="282"/>
      <c r="AP2267" s="282"/>
      <c r="AQ2267" s="282"/>
      <c r="AR2267" s="282"/>
      <c r="AT2267" s="283"/>
      <c r="AU2267" s="283"/>
      <c r="AV2267" s="283"/>
      <c r="AW2267" s="283"/>
      <c r="AY2267" s="283"/>
      <c r="AZ2267" s="282"/>
      <c r="BA2267" s="283"/>
      <c r="BB2267" s="282"/>
      <c r="BC2267" s="282"/>
      <c r="BD2267" s="282"/>
      <c r="BE2267" s="283"/>
      <c r="BG2267" s="282"/>
      <c r="BH2267" s="282"/>
      <c r="BI2267" s="282"/>
      <c r="BL2267" s="421"/>
      <c r="BM2267" s="424"/>
      <c r="BN2267" s="424"/>
      <c r="BO2267" s="424"/>
      <c r="BP2267" s="424"/>
      <c r="BQ2267" s="421"/>
      <c r="BR2267" s="421"/>
      <c r="BV2267" s="282"/>
      <c r="BW2267" s="283"/>
      <c r="BY2267" s="283"/>
      <c r="BZ2267" s="283"/>
      <c r="CA2267" s="283"/>
      <c r="CB2267" s="282"/>
      <c r="CC2267" s="282"/>
      <c r="CD2267" s="282"/>
      <c r="CE2267" s="282"/>
      <c r="CG2267" s="427"/>
      <c r="CH2267" s="402"/>
      <c r="CI2267" s="424"/>
      <c r="CJ2267" s="282"/>
      <c r="CK2267" s="282"/>
      <c r="CL2267" s="283"/>
      <c r="CM2267" s="283"/>
      <c r="CP2267" s="282"/>
      <c r="DC2267" s="282"/>
      <c r="DD2267" s="282"/>
      <c r="DE2267" s="282"/>
      <c r="DF2267" s="282"/>
      <c r="DG2267" s="282"/>
      <c r="DH2267" s="282"/>
      <c r="DI2267" s="282"/>
      <c r="DJ2267" s="282"/>
      <c r="EF2267" s="495" t="str">
        <f>""&amp;(MID(数据表!AZ2267,1,MIN(FIND({"(";"（"},数据表!AZ2267&amp;"(（",1)-1)))&amp;""</f>
        <v/>
      </c>
      <c r="EG2267" s="495" t="str">
        <f>""&amp;(MID(数据表!AZ2267,1,MIN(FIND({0;1;2;3;4;5;6;7;8;9},数据表!AZ2267&amp;"1234567890",1)-1)))&amp;""</f>
        <v/>
      </c>
    </row>
    <row r="2268" spans="2:137" s="310" customFormat="1" ht="12" customHeight="1">
      <c r="B2268" s="286"/>
      <c r="C2268" s="286"/>
      <c r="D2268" s="286"/>
      <c r="E2268" s="479"/>
      <c r="F2268" s="282"/>
      <c r="G2268" s="283"/>
      <c r="H2268" s="421"/>
      <c r="I2268" s="421"/>
      <c r="J2268" s="283"/>
      <c r="K2268" s="421"/>
      <c r="L2268" s="282"/>
      <c r="N2268" s="282"/>
      <c r="S2268" s="282"/>
      <c r="T2268" s="283"/>
      <c r="U2268" s="283"/>
      <c r="V2268" s="283"/>
      <c r="W2268" s="283"/>
      <c r="X2268" s="283"/>
      <c r="Y2268" s="282"/>
      <c r="Z2268" s="282"/>
      <c r="AA2268" s="283"/>
      <c r="AB2268" s="282"/>
      <c r="AC2268" s="282"/>
      <c r="AD2268" s="282"/>
      <c r="AE2268" s="282"/>
      <c r="AF2268" s="283"/>
      <c r="AG2268" s="402"/>
      <c r="AH2268" s="283"/>
      <c r="AI2268" s="283"/>
      <c r="AJ2268" s="283"/>
      <c r="AK2268" s="283"/>
      <c r="AL2268" s="283"/>
      <c r="AM2268" s="282"/>
      <c r="AN2268" s="282"/>
      <c r="AO2268" s="282"/>
      <c r="AP2268" s="282"/>
      <c r="AQ2268" s="282"/>
      <c r="AR2268" s="282"/>
      <c r="AT2268" s="283"/>
      <c r="AU2268" s="283"/>
      <c r="AV2268" s="283"/>
      <c r="AW2268" s="283"/>
      <c r="AY2268" s="283"/>
      <c r="AZ2268" s="282"/>
      <c r="BA2268" s="283"/>
      <c r="BB2268" s="282"/>
      <c r="BC2268" s="282"/>
      <c r="BD2268" s="282"/>
      <c r="BE2268" s="283"/>
      <c r="BG2268" s="282"/>
      <c r="BH2268" s="282"/>
      <c r="BI2268" s="282"/>
      <c r="BL2268" s="421"/>
      <c r="BM2268" s="424"/>
      <c r="BN2268" s="424"/>
      <c r="BO2268" s="424"/>
      <c r="BP2268" s="424"/>
      <c r="BQ2268" s="421"/>
      <c r="BR2268" s="421"/>
      <c r="BV2268" s="282"/>
      <c r="BW2268" s="283"/>
      <c r="BY2268" s="283"/>
      <c r="BZ2268" s="283"/>
      <c r="CA2268" s="283"/>
      <c r="CB2268" s="282"/>
      <c r="CC2268" s="282"/>
      <c r="CD2268" s="282"/>
      <c r="CE2268" s="282"/>
      <c r="CG2268" s="427"/>
      <c r="CH2268" s="402"/>
      <c r="CI2268" s="424"/>
      <c r="CJ2268" s="282"/>
      <c r="CK2268" s="282"/>
      <c r="CL2268" s="283"/>
      <c r="CM2268" s="283"/>
      <c r="CP2268" s="282"/>
      <c r="DC2268" s="282"/>
      <c r="DD2268" s="282"/>
      <c r="DE2268" s="282"/>
      <c r="DF2268" s="282"/>
      <c r="DG2268" s="282"/>
      <c r="DH2268" s="282"/>
      <c r="DI2268" s="282"/>
      <c r="DJ2268" s="282"/>
      <c r="EF2268" s="495" t="str">
        <f>""&amp;(MID(数据表!AZ2268,1,MIN(FIND({"(";"（"},数据表!AZ2268&amp;"(（",1)-1)))&amp;""</f>
        <v/>
      </c>
      <c r="EG2268" s="495" t="str">
        <f>""&amp;(MID(数据表!AZ2268,1,MIN(FIND({0;1;2;3;4;5;6;7;8;9},数据表!AZ2268&amp;"1234567890",1)-1)))&amp;""</f>
        <v/>
      </c>
    </row>
    <row r="2269" spans="2:137" s="310" customFormat="1" ht="12" customHeight="1">
      <c r="B2269" s="286"/>
      <c r="C2269" s="286"/>
      <c r="D2269" s="286"/>
      <c r="E2269" s="479"/>
      <c r="F2269" s="282"/>
      <c r="G2269" s="283"/>
      <c r="H2269" s="421"/>
      <c r="I2269" s="421"/>
      <c r="J2269" s="283"/>
      <c r="K2269" s="421"/>
      <c r="L2269" s="282"/>
      <c r="N2269" s="282"/>
      <c r="S2269" s="282"/>
      <c r="T2269" s="283"/>
      <c r="U2269" s="283"/>
      <c r="V2269" s="283"/>
      <c r="W2269" s="283"/>
      <c r="X2269" s="283"/>
      <c r="Y2269" s="282"/>
      <c r="Z2269" s="282"/>
      <c r="AA2269" s="283"/>
      <c r="AB2269" s="282"/>
      <c r="AC2269" s="282"/>
      <c r="AD2269" s="282"/>
      <c r="AE2269" s="282"/>
      <c r="AF2269" s="283"/>
      <c r="AG2269" s="402"/>
      <c r="AH2269" s="283"/>
      <c r="AI2269" s="283"/>
      <c r="AJ2269" s="283"/>
      <c r="AK2269" s="283"/>
      <c r="AL2269" s="283"/>
      <c r="AM2269" s="282"/>
      <c r="AN2269" s="282"/>
      <c r="AO2269" s="282"/>
      <c r="AP2269" s="282"/>
      <c r="AQ2269" s="282"/>
      <c r="AR2269" s="282"/>
      <c r="AT2269" s="283"/>
      <c r="AU2269" s="283"/>
      <c r="AV2269" s="283"/>
      <c r="AW2269" s="283"/>
      <c r="AY2269" s="283"/>
      <c r="AZ2269" s="282"/>
      <c r="BA2269" s="283"/>
      <c r="BB2269" s="282"/>
      <c r="BC2269" s="282"/>
      <c r="BD2269" s="282"/>
      <c r="BE2269" s="283"/>
      <c r="BG2269" s="282"/>
      <c r="BH2269" s="282"/>
      <c r="BI2269" s="282"/>
      <c r="BL2269" s="421"/>
      <c r="BM2269" s="424"/>
      <c r="BN2269" s="424"/>
      <c r="BO2269" s="424"/>
      <c r="BP2269" s="424"/>
      <c r="BQ2269" s="421"/>
      <c r="BR2269" s="421"/>
      <c r="BV2269" s="282"/>
      <c r="BW2269" s="283"/>
      <c r="BY2269" s="283"/>
      <c r="BZ2269" s="283"/>
      <c r="CA2269" s="283"/>
      <c r="CB2269" s="282"/>
      <c r="CC2269" s="282"/>
      <c r="CD2269" s="282"/>
      <c r="CE2269" s="282"/>
      <c r="CG2269" s="427"/>
      <c r="CH2269" s="402"/>
      <c r="CI2269" s="424"/>
      <c r="CJ2269" s="282"/>
      <c r="CK2269" s="282"/>
      <c r="CL2269" s="283"/>
      <c r="CM2269" s="283"/>
      <c r="CP2269" s="282"/>
      <c r="DC2269" s="282"/>
      <c r="DD2269" s="282"/>
      <c r="DE2269" s="282"/>
      <c r="DF2269" s="282"/>
      <c r="DG2269" s="282"/>
      <c r="DH2269" s="282"/>
      <c r="DI2269" s="282"/>
      <c r="DJ2269" s="282"/>
      <c r="EF2269" s="495" t="str">
        <f>""&amp;(MID(数据表!AZ2269,1,MIN(FIND({"(";"（"},数据表!AZ2269&amp;"(（",1)-1)))&amp;""</f>
        <v/>
      </c>
      <c r="EG2269" s="495" t="str">
        <f>""&amp;(MID(数据表!AZ2269,1,MIN(FIND({0;1;2;3;4;5;6;7;8;9},数据表!AZ2269&amp;"1234567890",1)-1)))&amp;""</f>
        <v/>
      </c>
    </row>
    <row r="2270" spans="2:137" s="310" customFormat="1" ht="12" customHeight="1">
      <c r="B2270" s="286"/>
      <c r="C2270" s="286"/>
      <c r="D2270" s="286"/>
      <c r="E2270" s="479"/>
      <c r="F2270" s="282"/>
      <c r="G2270" s="283"/>
      <c r="H2270" s="421"/>
      <c r="I2270" s="421"/>
      <c r="J2270" s="283"/>
      <c r="K2270" s="421"/>
      <c r="L2270" s="282"/>
      <c r="N2270" s="282"/>
      <c r="S2270" s="282"/>
      <c r="T2270" s="283"/>
      <c r="U2270" s="283"/>
      <c r="V2270" s="283"/>
      <c r="W2270" s="283"/>
      <c r="X2270" s="283"/>
      <c r="Y2270" s="282"/>
      <c r="Z2270" s="282"/>
      <c r="AA2270" s="283"/>
      <c r="AB2270" s="282"/>
      <c r="AC2270" s="282"/>
      <c r="AD2270" s="282"/>
      <c r="AE2270" s="282"/>
      <c r="AF2270" s="283"/>
      <c r="AG2270" s="402"/>
      <c r="AH2270" s="283"/>
      <c r="AI2270" s="283"/>
      <c r="AJ2270" s="283"/>
      <c r="AK2270" s="283"/>
      <c r="AL2270" s="283"/>
      <c r="AM2270" s="282"/>
      <c r="AN2270" s="282"/>
      <c r="AO2270" s="282"/>
      <c r="AP2270" s="282"/>
      <c r="AQ2270" s="282"/>
      <c r="AR2270" s="282"/>
      <c r="AT2270" s="283"/>
      <c r="AU2270" s="283"/>
      <c r="AV2270" s="283"/>
      <c r="AW2270" s="283"/>
      <c r="AY2270" s="283"/>
      <c r="AZ2270" s="282"/>
      <c r="BA2270" s="283"/>
      <c r="BB2270" s="282"/>
      <c r="BC2270" s="282"/>
      <c r="BD2270" s="282"/>
      <c r="BE2270" s="283"/>
      <c r="BG2270" s="282"/>
      <c r="BH2270" s="282"/>
      <c r="BI2270" s="282"/>
      <c r="BL2270" s="421"/>
      <c r="BM2270" s="424"/>
      <c r="BN2270" s="424"/>
      <c r="BO2270" s="424"/>
      <c r="BP2270" s="424"/>
      <c r="BQ2270" s="421"/>
      <c r="BR2270" s="421"/>
      <c r="BV2270" s="282"/>
      <c r="BW2270" s="283"/>
      <c r="BY2270" s="283"/>
      <c r="BZ2270" s="283"/>
      <c r="CA2270" s="283"/>
      <c r="CB2270" s="282"/>
      <c r="CC2270" s="282"/>
      <c r="CD2270" s="282"/>
      <c r="CE2270" s="282"/>
      <c r="CG2270" s="427"/>
      <c r="CH2270" s="402"/>
      <c r="CI2270" s="424"/>
      <c r="CJ2270" s="282"/>
      <c r="CK2270" s="282"/>
      <c r="CL2270" s="283"/>
      <c r="CM2270" s="283"/>
      <c r="CP2270" s="282"/>
      <c r="DC2270" s="282"/>
      <c r="DD2270" s="282"/>
      <c r="DE2270" s="282"/>
      <c r="DF2270" s="282"/>
      <c r="DG2270" s="282"/>
      <c r="DH2270" s="282"/>
      <c r="DI2270" s="282"/>
      <c r="DJ2270" s="282"/>
      <c r="EF2270" s="495" t="str">
        <f>""&amp;(MID(数据表!AZ2270,1,MIN(FIND({"(";"（"},数据表!AZ2270&amp;"(（",1)-1)))&amp;""</f>
        <v/>
      </c>
      <c r="EG2270" s="495" t="str">
        <f>""&amp;(MID(数据表!AZ2270,1,MIN(FIND({0;1;2;3;4;5;6;7;8;9},数据表!AZ2270&amp;"1234567890",1)-1)))&amp;""</f>
        <v/>
      </c>
    </row>
    <row r="2271" spans="2:137" s="310" customFormat="1" ht="12" customHeight="1">
      <c r="B2271" s="286"/>
      <c r="C2271" s="286"/>
      <c r="D2271" s="286"/>
      <c r="E2271" s="479"/>
      <c r="F2271" s="282"/>
      <c r="G2271" s="283"/>
      <c r="H2271" s="421"/>
      <c r="I2271" s="421"/>
      <c r="J2271" s="283"/>
      <c r="K2271" s="421"/>
      <c r="L2271" s="282"/>
      <c r="N2271" s="282"/>
      <c r="S2271" s="282"/>
      <c r="T2271" s="283"/>
      <c r="U2271" s="283"/>
      <c r="V2271" s="283"/>
      <c r="W2271" s="283"/>
      <c r="X2271" s="283"/>
      <c r="Y2271" s="282"/>
      <c r="Z2271" s="282"/>
      <c r="AA2271" s="283"/>
      <c r="AB2271" s="282"/>
      <c r="AC2271" s="282"/>
      <c r="AD2271" s="282"/>
      <c r="AE2271" s="282"/>
      <c r="AF2271" s="283"/>
      <c r="AG2271" s="402"/>
      <c r="AH2271" s="283"/>
      <c r="AI2271" s="283"/>
      <c r="AJ2271" s="283"/>
      <c r="AK2271" s="283"/>
      <c r="AL2271" s="283"/>
      <c r="AM2271" s="282"/>
      <c r="AN2271" s="282"/>
      <c r="AO2271" s="282"/>
      <c r="AP2271" s="282"/>
      <c r="AQ2271" s="282"/>
      <c r="AR2271" s="282"/>
      <c r="AT2271" s="283"/>
      <c r="AU2271" s="283"/>
      <c r="AV2271" s="283"/>
      <c r="AW2271" s="283"/>
      <c r="AY2271" s="283"/>
      <c r="AZ2271" s="282"/>
      <c r="BA2271" s="283"/>
      <c r="BB2271" s="282"/>
      <c r="BC2271" s="282"/>
      <c r="BD2271" s="282"/>
      <c r="BE2271" s="283"/>
      <c r="BG2271" s="282"/>
      <c r="BH2271" s="282"/>
      <c r="BI2271" s="282"/>
      <c r="BL2271" s="421"/>
      <c r="BM2271" s="424"/>
      <c r="BN2271" s="424"/>
      <c r="BO2271" s="424"/>
      <c r="BP2271" s="424"/>
      <c r="BQ2271" s="421"/>
      <c r="BR2271" s="421"/>
      <c r="BV2271" s="282"/>
      <c r="BW2271" s="283"/>
      <c r="BY2271" s="283"/>
      <c r="BZ2271" s="283"/>
      <c r="CA2271" s="283"/>
      <c r="CB2271" s="282"/>
      <c r="CC2271" s="282"/>
      <c r="CD2271" s="282"/>
      <c r="CE2271" s="282"/>
      <c r="CG2271" s="427"/>
      <c r="CH2271" s="402"/>
      <c r="CI2271" s="424"/>
      <c r="CJ2271" s="282"/>
      <c r="CK2271" s="282"/>
      <c r="CL2271" s="283"/>
      <c r="CM2271" s="283"/>
      <c r="CP2271" s="282"/>
      <c r="DC2271" s="282"/>
      <c r="DD2271" s="282"/>
      <c r="DE2271" s="282"/>
      <c r="DF2271" s="282"/>
      <c r="DG2271" s="282"/>
      <c r="DH2271" s="282"/>
      <c r="DI2271" s="282"/>
      <c r="DJ2271" s="282"/>
      <c r="EF2271" s="495" t="str">
        <f>""&amp;(MID(数据表!AZ2271,1,MIN(FIND({"(";"（"},数据表!AZ2271&amp;"(（",1)-1)))&amp;""</f>
        <v/>
      </c>
      <c r="EG2271" s="495" t="str">
        <f>""&amp;(MID(数据表!AZ2271,1,MIN(FIND({0;1;2;3;4;5;6;7;8;9},数据表!AZ2271&amp;"1234567890",1)-1)))&amp;""</f>
        <v/>
      </c>
    </row>
    <row r="2272" spans="2:137" s="310" customFormat="1" ht="12" customHeight="1">
      <c r="B2272" s="286"/>
      <c r="C2272" s="286"/>
      <c r="D2272" s="286"/>
      <c r="E2272" s="479"/>
      <c r="F2272" s="282"/>
      <c r="G2272" s="283"/>
      <c r="H2272" s="421"/>
      <c r="I2272" s="421"/>
      <c r="J2272" s="283"/>
      <c r="K2272" s="421"/>
      <c r="L2272" s="282"/>
      <c r="N2272" s="282"/>
      <c r="S2272" s="282"/>
      <c r="T2272" s="283"/>
      <c r="U2272" s="283"/>
      <c r="V2272" s="283"/>
      <c r="W2272" s="283"/>
      <c r="X2272" s="283"/>
      <c r="Y2272" s="282"/>
      <c r="Z2272" s="282"/>
      <c r="AA2272" s="283"/>
      <c r="AB2272" s="282"/>
      <c r="AC2272" s="282"/>
      <c r="AD2272" s="282"/>
      <c r="AE2272" s="282"/>
      <c r="AF2272" s="283"/>
      <c r="AG2272" s="402"/>
      <c r="AH2272" s="283"/>
      <c r="AI2272" s="283"/>
      <c r="AJ2272" s="283"/>
      <c r="AK2272" s="283"/>
      <c r="AL2272" s="283"/>
      <c r="AM2272" s="282"/>
      <c r="AN2272" s="282"/>
      <c r="AO2272" s="282"/>
      <c r="AP2272" s="282"/>
      <c r="AQ2272" s="282"/>
      <c r="AR2272" s="282"/>
      <c r="AT2272" s="283"/>
      <c r="AU2272" s="283"/>
      <c r="AV2272" s="283"/>
      <c r="AW2272" s="283"/>
      <c r="AY2272" s="283"/>
      <c r="AZ2272" s="282"/>
      <c r="BA2272" s="283"/>
      <c r="BB2272" s="282"/>
      <c r="BC2272" s="282"/>
      <c r="BD2272" s="282"/>
      <c r="BE2272" s="283"/>
      <c r="BG2272" s="282"/>
      <c r="BH2272" s="282"/>
      <c r="BI2272" s="282"/>
      <c r="BL2272" s="421"/>
      <c r="BM2272" s="424"/>
      <c r="BN2272" s="424"/>
      <c r="BO2272" s="424"/>
      <c r="BP2272" s="424"/>
      <c r="BQ2272" s="421"/>
      <c r="BR2272" s="421"/>
      <c r="BV2272" s="282"/>
      <c r="BW2272" s="283"/>
      <c r="BY2272" s="283"/>
      <c r="BZ2272" s="283"/>
      <c r="CA2272" s="283"/>
      <c r="CB2272" s="282"/>
      <c r="CC2272" s="282"/>
      <c r="CD2272" s="282"/>
      <c r="CE2272" s="282"/>
      <c r="CG2272" s="427"/>
      <c r="CH2272" s="402"/>
      <c r="CI2272" s="424"/>
      <c r="CJ2272" s="282"/>
      <c r="CK2272" s="282"/>
      <c r="CL2272" s="283"/>
      <c r="CM2272" s="283"/>
      <c r="CP2272" s="282"/>
      <c r="DC2272" s="282"/>
      <c r="DD2272" s="282"/>
      <c r="DE2272" s="282"/>
      <c r="DF2272" s="282"/>
      <c r="DG2272" s="282"/>
      <c r="DH2272" s="282"/>
      <c r="DI2272" s="282"/>
      <c r="DJ2272" s="282"/>
      <c r="EF2272" s="495" t="str">
        <f>""&amp;(MID(数据表!AZ2272,1,MIN(FIND({"(";"（"},数据表!AZ2272&amp;"(（",1)-1)))&amp;""</f>
        <v/>
      </c>
      <c r="EG2272" s="495" t="str">
        <f>""&amp;(MID(数据表!AZ2272,1,MIN(FIND({0;1;2;3;4;5;6;7;8;9},数据表!AZ2272&amp;"1234567890",1)-1)))&amp;""</f>
        <v/>
      </c>
    </row>
    <row r="2273" spans="2:137" s="310" customFormat="1" ht="12" customHeight="1">
      <c r="B2273" s="286"/>
      <c r="C2273" s="286"/>
      <c r="D2273" s="286"/>
      <c r="E2273" s="479"/>
      <c r="F2273" s="282"/>
      <c r="G2273" s="283"/>
      <c r="H2273" s="421"/>
      <c r="I2273" s="421"/>
      <c r="J2273" s="283"/>
      <c r="K2273" s="421"/>
      <c r="L2273" s="282"/>
      <c r="N2273" s="282"/>
      <c r="S2273" s="282"/>
      <c r="T2273" s="283"/>
      <c r="U2273" s="283"/>
      <c r="V2273" s="283"/>
      <c r="W2273" s="283"/>
      <c r="X2273" s="283"/>
      <c r="Y2273" s="282"/>
      <c r="Z2273" s="282"/>
      <c r="AA2273" s="283"/>
      <c r="AB2273" s="282"/>
      <c r="AC2273" s="282"/>
      <c r="AD2273" s="282"/>
      <c r="AE2273" s="282"/>
      <c r="AF2273" s="283"/>
      <c r="AG2273" s="402"/>
      <c r="AH2273" s="283"/>
      <c r="AI2273" s="283"/>
      <c r="AJ2273" s="283"/>
      <c r="AK2273" s="283"/>
      <c r="AL2273" s="283"/>
      <c r="AM2273" s="282"/>
      <c r="AN2273" s="282"/>
      <c r="AO2273" s="282"/>
      <c r="AP2273" s="282"/>
      <c r="AQ2273" s="282"/>
      <c r="AR2273" s="282"/>
      <c r="AT2273" s="283"/>
      <c r="AU2273" s="283"/>
      <c r="AV2273" s="283"/>
      <c r="AW2273" s="283"/>
      <c r="AY2273" s="283"/>
      <c r="AZ2273" s="282"/>
      <c r="BA2273" s="283"/>
      <c r="BB2273" s="282"/>
      <c r="BC2273" s="282"/>
      <c r="BD2273" s="282"/>
      <c r="BE2273" s="283"/>
      <c r="BG2273" s="282"/>
      <c r="BH2273" s="282"/>
      <c r="BI2273" s="282"/>
      <c r="BL2273" s="421"/>
      <c r="BM2273" s="424"/>
      <c r="BN2273" s="424"/>
      <c r="BO2273" s="424"/>
      <c r="BP2273" s="424"/>
      <c r="BQ2273" s="421"/>
      <c r="BR2273" s="421"/>
      <c r="BV2273" s="282"/>
      <c r="BW2273" s="283"/>
      <c r="BY2273" s="283"/>
      <c r="BZ2273" s="283"/>
      <c r="CA2273" s="283"/>
      <c r="CB2273" s="282"/>
      <c r="CC2273" s="282"/>
      <c r="CD2273" s="282"/>
      <c r="CE2273" s="282"/>
      <c r="CG2273" s="427"/>
      <c r="CH2273" s="402"/>
      <c r="CI2273" s="424"/>
      <c r="CJ2273" s="282"/>
      <c r="CK2273" s="282"/>
      <c r="CL2273" s="283"/>
      <c r="CM2273" s="283"/>
      <c r="CP2273" s="282"/>
      <c r="DC2273" s="282"/>
      <c r="DD2273" s="282"/>
      <c r="DE2273" s="282"/>
      <c r="DF2273" s="282"/>
      <c r="DG2273" s="282"/>
      <c r="DH2273" s="282"/>
      <c r="DI2273" s="282"/>
      <c r="DJ2273" s="282"/>
      <c r="EF2273" s="495" t="str">
        <f>""&amp;(MID(数据表!AZ2273,1,MIN(FIND({"(";"（"},数据表!AZ2273&amp;"(（",1)-1)))&amp;""</f>
        <v/>
      </c>
      <c r="EG2273" s="495" t="str">
        <f>""&amp;(MID(数据表!AZ2273,1,MIN(FIND({0;1;2;3;4;5;6;7;8;9},数据表!AZ2273&amp;"1234567890",1)-1)))&amp;""</f>
        <v/>
      </c>
    </row>
    <row r="2274" spans="2:137" s="310" customFormat="1" ht="12" customHeight="1">
      <c r="B2274" s="286"/>
      <c r="C2274" s="286"/>
      <c r="D2274" s="286"/>
      <c r="E2274" s="479"/>
      <c r="F2274" s="282"/>
      <c r="G2274" s="283"/>
      <c r="H2274" s="421"/>
      <c r="I2274" s="421"/>
      <c r="J2274" s="283"/>
      <c r="K2274" s="421"/>
      <c r="L2274" s="282"/>
      <c r="N2274" s="282"/>
      <c r="S2274" s="282"/>
      <c r="T2274" s="283"/>
      <c r="U2274" s="283"/>
      <c r="V2274" s="283"/>
      <c r="W2274" s="283"/>
      <c r="X2274" s="283"/>
      <c r="Y2274" s="282"/>
      <c r="Z2274" s="282"/>
      <c r="AA2274" s="283"/>
      <c r="AB2274" s="282"/>
      <c r="AC2274" s="282"/>
      <c r="AD2274" s="282"/>
      <c r="AE2274" s="282"/>
      <c r="AF2274" s="283"/>
      <c r="AG2274" s="402"/>
      <c r="AH2274" s="283"/>
      <c r="AI2274" s="283"/>
      <c r="AJ2274" s="283"/>
      <c r="AK2274" s="283"/>
      <c r="AL2274" s="283"/>
      <c r="AM2274" s="282"/>
      <c r="AN2274" s="282"/>
      <c r="AO2274" s="282"/>
      <c r="AP2274" s="282"/>
      <c r="AQ2274" s="282"/>
      <c r="AR2274" s="282"/>
      <c r="AT2274" s="283"/>
      <c r="AU2274" s="283"/>
      <c r="AV2274" s="283"/>
      <c r="AW2274" s="283"/>
      <c r="AY2274" s="283"/>
      <c r="AZ2274" s="282"/>
      <c r="BA2274" s="283"/>
      <c r="BB2274" s="282"/>
      <c r="BC2274" s="282"/>
      <c r="BD2274" s="282"/>
      <c r="BE2274" s="283"/>
      <c r="BG2274" s="282"/>
      <c r="BH2274" s="282"/>
      <c r="BI2274" s="282"/>
      <c r="BL2274" s="421"/>
      <c r="BM2274" s="424"/>
      <c r="BN2274" s="424"/>
      <c r="BO2274" s="424"/>
      <c r="BP2274" s="424"/>
      <c r="BQ2274" s="421"/>
      <c r="BR2274" s="421"/>
      <c r="BV2274" s="282"/>
      <c r="BW2274" s="283"/>
      <c r="BY2274" s="283"/>
      <c r="BZ2274" s="283"/>
      <c r="CA2274" s="283"/>
      <c r="CB2274" s="282"/>
      <c r="CC2274" s="282"/>
      <c r="CD2274" s="282"/>
      <c r="CE2274" s="282"/>
      <c r="CG2274" s="427"/>
      <c r="CH2274" s="402"/>
      <c r="CI2274" s="424"/>
      <c r="CJ2274" s="282"/>
      <c r="CK2274" s="282"/>
      <c r="CL2274" s="283"/>
      <c r="CM2274" s="283"/>
      <c r="CP2274" s="282"/>
      <c r="DC2274" s="282"/>
      <c r="DD2274" s="282"/>
      <c r="DE2274" s="282"/>
      <c r="DF2274" s="282"/>
      <c r="DG2274" s="282"/>
      <c r="DH2274" s="282"/>
      <c r="DI2274" s="282"/>
      <c r="DJ2274" s="282"/>
      <c r="EF2274" s="495" t="str">
        <f>""&amp;(MID(数据表!AZ2274,1,MIN(FIND({"(";"（"},数据表!AZ2274&amp;"(（",1)-1)))&amp;""</f>
        <v/>
      </c>
      <c r="EG2274" s="495" t="str">
        <f>""&amp;(MID(数据表!AZ2274,1,MIN(FIND({0;1;2;3;4;5;6;7;8;9},数据表!AZ2274&amp;"1234567890",1)-1)))&amp;""</f>
        <v/>
      </c>
    </row>
    <row r="2275" spans="2:137" s="310" customFormat="1" ht="12" customHeight="1">
      <c r="B2275" s="286"/>
      <c r="C2275" s="286"/>
      <c r="D2275" s="286"/>
      <c r="E2275" s="479"/>
      <c r="F2275" s="282"/>
      <c r="G2275" s="283"/>
      <c r="H2275" s="421"/>
      <c r="I2275" s="421"/>
      <c r="J2275" s="283"/>
      <c r="K2275" s="421"/>
      <c r="L2275" s="282"/>
      <c r="N2275" s="282"/>
      <c r="S2275" s="282"/>
      <c r="T2275" s="283"/>
      <c r="U2275" s="283"/>
      <c r="V2275" s="283"/>
      <c r="W2275" s="283"/>
      <c r="X2275" s="283"/>
      <c r="Y2275" s="282"/>
      <c r="Z2275" s="282"/>
      <c r="AA2275" s="283"/>
      <c r="AB2275" s="282"/>
      <c r="AC2275" s="282"/>
      <c r="AD2275" s="282"/>
      <c r="AE2275" s="282"/>
      <c r="AF2275" s="283"/>
      <c r="AG2275" s="402"/>
      <c r="AH2275" s="283"/>
      <c r="AI2275" s="283"/>
      <c r="AJ2275" s="283"/>
      <c r="AK2275" s="283"/>
      <c r="AL2275" s="283"/>
      <c r="AM2275" s="282"/>
      <c r="AN2275" s="282"/>
      <c r="AO2275" s="282"/>
      <c r="AP2275" s="282"/>
      <c r="AQ2275" s="282"/>
      <c r="AR2275" s="282"/>
      <c r="AT2275" s="283"/>
      <c r="AU2275" s="283"/>
      <c r="AV2275" s="283"/>
      <c r="AW2275" s="283"/>
      <c r="AY2275" s="283"/>
      <c r="AZ2275" s="282"/>
      <c r="BA2275" s="283"/>
      <c r="BB2275" s="282"/>
      <c r="BC2275" s="282"/>
      <c r="BD2275" s="282"/>
      <c r="BE2275" s="283"/>
      <c r="BG2275" s="282"/>
      <c r="BH2275" s="282"/>
      <c r="BI2275" s="282"/>
      <c r="BL2275" s="421"/>
      <c r="BM2275" s="424"/>
      <c r="BN2275" s="424"/>
      <c r="BO2275" s="424"/>
      <c r="BP2275" s="424"/>
      <c r="BQ2275" s="421"/>
      <c r="BR2275" s="421"/>
      <c r="BV2275" s="282"/>
      <c r="BW2275" s="283"/>
      <c r="BY2275" s="283"/>
      <c r="BZ2275" s="283"/>
      <c r="CA2275" s="283"/>
      <c r="CB2275" s="282"/>
      <c r="CC2275" s="282"/>
      <c r="CD2275" s="282"/>
      <c r="CE2275" s="282"/>
      <c r="CG2275" s="427"/>
      <c r="CH2275" s="402"/>
      <c r="CI2275" s="424"/>
      <c r="CJ2275" s="282"/>
      <c r="CK2275" s="282"/>
      <c r="CL2275" s="283"/>
      <c r="CM2275" s="283"/>
      <c r="CP2275" s="282"/>
      <c r="DC2275" s="282"/>
      <c r="DD2275" s="282"/>
      <c r="DE2275" s="282"/>
      <c r="DF2275" s="282"/>
      <c r="DG2275" s="282"/>
      <c r="DH2275" s="282"/>
      <c r="DI2275" s="282"/>
      <c r="DJ2275" s="282"/>
      <c r="EF2275" s="495" t="str">
        <f>""&amp;(MID(数据表!AZ2275,1,MIN(FIND({"(";"（"},数据表!AZ2275&amp;"(（",1)-1)))&amp;""</f>
        <v/>
      </c>
      <c r="EG2275" s="495" t="str">
        <f>""&amp;(MID(数据表!AZ2275,1,MIN(FIND({0;1;2;3;4;5;6;7;8;9},数据表!AZ2275&amp;"1234567890",1)-1)))&amp;""</f>
        <v/>
      </c>
    </row>
    <row r="2276" spans="2:137" s="310" customFormat="1" ht="12" customHeight="1">
      <c r="B2276" s="286"/>
      <c r="C2276" s="286"/>
      <c r="D2276" s="286"/>
      <c r="E2276" s="479"/>
      <c r="F2276" s="282"/>
      <c r="G2276" s="283"/>
      <c r="H2276" s="421"/>
      <c r="I2276" s="421"/>
      <c r="J2276" s="283"/>
      <c r="K2276" s="421"/>
      <c r="L2276" s="282"/>
      <c r="N2276" s="282"/>
      <c r="S2276" s="282"/>
      <c r="T2276" s="283"/>
      <c r="U2276" s="283"/>
      <c r="V2276" s="283"/>
      <c r="W2276" s="283"/>
      <c r="X2276" s="283"/>
      <c r="Y2276" s="282"/>
      <c r="Z2276" s="282"/>
      <c r="AA2276" s="283"/>
      <c r="AB2276" s="282"/>
      <c r="AC2276" s="282"/>
      <c r="AD2276" s="282"/>
      <c r="AE2276" s="282"/>
      <c r="AF2276" s="283"/>
      <c r="AG2276" s="402"/>
      <c r="AH2276" s="283"/>
      <c r="AI2276" s="283"/>
      <c r="AJ2276" s="283"/>
      <c r="AK2276" s="283"/>
      <c r="AL2276" s="283"/>
      <c r="AM2276" s="282"/>
      <c r="AN2276" s="282"/>
      <c r="AO2276" s="282"/>
      <c r="AP2276" s="282"/>
      <c r="AQ2276" s="282"/>
      <c r="AR2276" s="282"/>
      <c r="AT2276" s="283"/>
      <c r="AU2276" s="283"/>
      <c r="AV2276" s="283"/>
      <c r="AW2276" s="283"/>
      <c r="AY2276" s="283"/>
      <c r="AZ2276" s="282"/>
      <c r="BA2276" s="283"/>
      <c r="BB2276" s="282"/>
      <c r="BC2276" s="282"/>
      <c r="BD2276" s="282"/>
      <c r="BE2276" s="283"/>
      <c r="BG2276" s="282"/>
      <c r="BH2276" s="282"/>
      <c r="BI2276" s="282"/>
      <c r="BL2276" s="421"/>
      <c r="BM2276" s="424"/>
      <c r="BN2276" s="424"/>
      <c r="BO2276" s="424"/>
      <c r="BP2276" s="424"/>
      <c r="BQ2276" s="421"/>
      <c r="BR2276" s="421"/>
      <c r="BV2276" s="282"/>
      <c r="BW2276" s="283"/>
      <c r="BY2276" s="283"/>
      <c r="BZ2276" s="283"/>
      <c r="CA2276" s="283"/>
      <c r="CB2276" s="282"/>
      <c r="CC2276" s="282"/>
      <c r="CD2276" s="282"/>
      <c r="CE2276" s="282"/>
      <c r="CG2276" s="427"/>
      <c r="CH2276" s="402"/>
      <c r="CI2276" s="424"/>
      <c r="CJ2276" s="282"/>
      <c r="CK2276" s="282"/>
      <c r="CL2276" s="283"/>
      <c r="CM2276" s="283"/>
      <c r="CP2276" s="282"/>
      <c r="DC2276" s="282"/>
      <c r="DD2276" s="282"/>
      <c r="DE2276" s="282"/>
      <c r="DF2276" s="282"/>
      <c r="DG2276" s="282"/>
      <c r="DH2276" s="282"/>
      <c r="DI2276" s="282"/>
      <c r="DJ2276" s="282"/>
      <c r="EF2276" s="495" t="str">
        <f>""&amp;(MID(数据表!AZ2276,1,MIN(FIND({"(";"（"},数据表!AZ2276&amp;"(（",1)-1)))&amp;""</f>
        <v/>
      </c>
      <c r="EG2276" s="495" t="str">
        <f>""&amp;(MID(数据表!AZ2276,1,MIN(FIND({0;1;2;3;4;5;6;7;8;9},数据表!AZ2276&amp;"1234567890",1)-1)))&amp;""</f>
        <v/>
      </c>
    </row>
    <row r="2277" spans="2:137" s="310" customFormat="1" ht="12" customHeight="1">
      <c r="B2277" s="286"/>
      <c r="C2277" s="286"/>
      <c r="D2277" s="286"/>
      <c r="E2277" s="479"/>
      <c r="F2277" s="282"/>
      <c r="G2277" s="283"/>
      <c r="H2277" s="421"/>
      <c r="I2277" s="421"/>
      <c r="J2277" s="283"/>
      <c r="K2277" s="421"/>
      <c r="L2277" s="282"/>
      <c r="N2277" s="282"/>
      <c r="S2277" s="282"/>
      <c r="T2277" s="283"/>
      <c r="U2277" s="283"/>
      <c r="V2277" s="283"/>
      <c r="W2277" s="283"/>
      <c r="X2277" s="283"/>
      <c r="Y2277" s="282"/>
      <c r="Z2277" s="282"/>
      <c r="AA2277" s="283"/>
      <c r="AB2277" s="282"/>
      <c r="AC2277" s="282"/>
      <c r="AD2277" s="282"/>
      <c r="AE2277" s="282"/>
      <c r="AF2277" s="283"/>
      <c r="AG2277" s="402"/>
      <c r="AH2277" s="283"/>
      <c r="AI2277" s="283"/>
      <c r="AJ2277" s="283"/>
      <c r="AK2277" s="283"/>
      <c r="AL2277" s="283"/>
      <c r="AM2277" s="282"/>
      <c r="AN2277" s="282"/>
      <c r="AO2277" s="282"/>
      <c r="AP2277" s="282"/>
      <c r="AQ2277" s="282"/>
      <c r="AR2277" s="282"/>
      <c r="AT2277" s="283"/>
      <c r="AU2277" s="283"/>
      <c r="AV2277" s="283"/>
      <c r="AW2277" s="283"/>
      <c r="AY2277" s="283"/>
      <c r="AZ2277" s="282"/>
      <c r="BA2277" s="283"/>
      <c r="BB2277" s="282"/>
      <c r="BC2277" s="282"/>
      <c r="BD2277" s="282"/>
      <c r="BE2277" s="283"/>
      <c r="BG2277" s="282"/>
      <c r="BH2277" s="282"/>
      <c r="BI2277" s="282"/>
      <c r="BL2277" s="421"/>
      <c r="BM2277" s="424"/>
      <c r="BN2277" s="424"/>
      <c r="BO2277" s="424"/>
      <c r="BP2277" s="424"/>
      <c r="BQ2277" s="421"/>
      <c r="BR2277" s="421"/>
      <c r="BV2277" s="282"/>
      <c r="BW2277" s="283"/>
      <c r="BY2277" s="283"/>
      <c r="BZ2277" s="283"/>
      <c r="CA2277" s="283"/>
      <c r="CB2277" s="282"/>
      <c r="CC2277" s="282"/>
      <c r="CD2277" s="282"/>
      <c r="CE2277" s="282"/>
      <c r="CG2277" s="427"/>
      <c r="CH2277" s="402"/>
      <c r="CI2277" s="424"/>
      <c r="CJ2277" s="282"/>
      <c r="CK2277" s="282"/>
      <c r="CL2277" s="283"/>
      <c r="CM2277" s="283"/>
      <c r="CP2277" s="282"/>
      <c r="DC2277" s="282"/>
      <c r="DD2277" s="282"/>
      <c r="DE2277" s="282"/>
      <c r="DF2277" s="282"/>
      <c r="DG2277" s="282"/>
      <c r="DH2277" s="282"/>
      <c r="DI2277" s="282"/>
      <c r="DJ2277" s="282"/>
      <c r="EF2277" s="495" t="str">
        <f>""&amp;(MID(数据表!AZ2277,1,MIN(FIND({"(";"（"},数据表!AZ2277&amp;"(（",1)-1)))&amp;""</f>
        <v/>
      </c>
      <c r="EG2277" s="495" t="str">
        <f>""&amp;(MID(数据表!AZ2277,1,MIN(FIND({0;1;2;3;4;5;6;7;8;9},数据表!AZ2277&amp;"1234567890",1)-1)))&amp;""</f>
        <v/>
      </c>
    </row>
    <row r="2278" spans="2:137" s="310" customFormat="1" ht="12" customHeight="1">
      <c r="B2278" s="286"/>
      <c r="C2278" s="286"/>
      <c r="D2278" s="286"/>
      <c r="E2278" s="479"/>
      <c r="F2278" s="282"/>
      <c r="G2278" s="283"/>
      <c r="H2278" s="421"/>
      <c r="I2278" s="421"/>
      <c r="J2278" s="283"/>
      <c r="K2278" s="421"/>
      <c r="L2278" s="282"/>
      <c r="N2278" s="282"/>
      <c r="S2278" s="282"/>
      <c r="T2278" s="283"/>
      <c r="U2278" s="283"/>
      <c r="V2278" s="283"/>
      <c r="W2278" s="283"/>
      <c r="X2278" s="283"/>
      <c r="Y2278" s="282"/>
      <c r="Z2278" s="282"/>
      <c r="AA2278" s="283"/>
      <c r="AB2278" s="282"/>
      <c r="AC2278" s="282"/>
      <c r="AD2278" s="282"/>
      <c r="AE2278" s="282"/>
      <c r="AF2278" s="283"/>
      <c r="AG2278" s="402"/>
      <c r="AH2278" s="283"/>
      <c r="AI2278" s="283"/>
      <c r="AJ2278" s="283"/>
      <c r="AK2278" s="283"/>
      <c r="AL2278" s="283"/>
      <c r="AM2278" s="282"/>
      <c r="AN2278" s="282"/>
      <c r="AO2278" s="282"/>
      <c r="AP2278" s="282"/>
      <c r="AQ2278" s="282"/>
      <c r="AR2278" s="282"/>
      <c r="AT2278" s="283"/>
      <c r="AU2278" s="283"/>
      <c r="AV2278" s="283"/>
      <c r="AW2278" s="283"/>
      <c r="AY2278" s="283"/>
      <c r="AZ2278" s="282"/>
      <c r="BA2278" s="283"/>
      <c r="BB2278" s="282"/>
      <c r="BC2278" s="282"/>
      <c r="BD2278" s="282"/>
      <c r="BE2278" s="283"/>
      <c r="BG2278" s="282"/>
      <c r="BH2278" s="282"/>
      <c r="BI2278" s="282"/>
      <c r="BL2278" s="421"/>
      <c r="BM2278" s="424"/>
      <c r="BN2278" s="424"/>
      <c r="BO2278" s="424"/>
      <c r="BP2278" s="424"/>
      <c r="BQ2278" s="421"/>
      <c r="BR2278" s="421"/>
      <c r="BV2278" s="282"/>
      <c r="BW2278" s="283"/>
      <c r="BY2278" s="283"/>
      <c r="BZ2278" s="283"/>
      <c r="CA2278" s="283"/>
      <c r="CB2278" s="282"/>
      <c r="CC2278" s="282"/>
      <c r="CD2278" s="282"/>
      <c r="CE2278" s="282"/>
      <c r="CG2278" s="427"/>
      <c r="CH2278" s="402"/>
      <c r="CI2278" s="424"/>
      <c r="CJ2278" s="282"/>
      <c r="CK2278" s="282"/>
      <c r="CL2278" s="283"/>
      <c r="CM2278" s="283"/>
      <c r="CP2278" s="282"/>
      <c r="DC2278" s="282"/>
      <c r="DD2278" s="282"/>
      <c r="DE2278" s="282"/>
      <c r="DF2278" s="282"/>
      <c r="DG2278" s="282"/>
      <c r="DH2278" s="282"/>
      <c r="DI2278" s="282"/>
      <c r="DJ2278" s="282"/>
      <c r="EF2278" s="495" t="str">
        <f>""&amp;(MID(数据表!AZ2278,1,MIN(FIND({"(";"（"},数据表!AZ2278&amp;"(（",1)-1)))&amp;""</f>
        <v/>
      </c>
      <c r="EG2278" s="495" t="str">
        <f>""&amp;(MID(数据表!AZ2278,1,MIN(FIND({0;1;2;3;4;5;6;7;8;9},数据表!AZ2278&amp;"1234567890",1)-1)))&amp;""</f>
        <v/>
      </c>
    </row>
    <row r="2279" spans="2:137" s="310" customFormat="1" ht="12" customHeight="1">
      <c r="B2279" s="286"/>
      <c r="C2279" s="286"/>
      <c r="D2279" s="286"/>
      <c r="E2279" s="479"/>
      <c r="F2279" s="282"/>
      <c r="G2279" s="283"/>
      <c r="H2279" s="421"/>
      <c r="I2279" s="421"/>
      <c r="J2279" s="283"/>
      <c r="K2279" s="421"/>
      <c r="L2279" s="282"/>
      <c r="N2279" s="282"/>
      <c r="S2279" s="282"/>
      <c r="T2279" s="283"/>
      <c r="U2279" s="283"/>
      <c r="V2279" s="283"/>
      <c r="W2279" s="283"/>
      <c r="X2279" s="283"/>
      <c r="Y2279" s="282"/>
      <c r="Z2279" s="282"/>
      <c r="AA2279" s="283"/>
      <c r="AB2279" s="282"/>
      <c r="AC2279" s="282"/>
      <c r="AD2279" s="282"/>
      <c r="AE2279" s="282"/>
      <c r="AF2279" s="283"/>
      <c r="AG2279" s="402"/>
      <c r="AH2279" s="283"/>
      <c r="AI2279" s="283"/>
      <c r="AJ2279" s="283"/>
      <c r="AK2279" s="283"/>
      <c r="AL2279" s="283"/>
      <c r="AM2279" s="282"/>
      <c r="AN2279" s="282"/>
      <c r="AO2279" s="282"/>
      <c r="AP2279" s="282"/>
      <c r="AQ2279" s="282"/>
      <c r="AR2279" s="282"/>
      <c r="AT2279" s="283"/>
      <c r="AU2279" s="283"/>
      <c r="AV2279" s="283"/>
      <c r="AW2279" s="283"/>
      <c r="AY2279" s="283"/>
      <c r="AZ2279" s="282"/>
      <c r="BA2279" s="283"/>
      <c r="BB2279" s="282"/>
      <c r="BC2279" s="282"/>
      <c r="BD2279" s="282"/>
      <c r="BE2279" s="283"/>
      <c r="BG2279" s="282"/>
      <c r="BH2279" s="282"/>
      <c r="BI2279" s="282"/>
      <c r="BL2279" s="421"/>
      <c r="BM2279" s="424"/>
      <c r="BN2279" s="424"/>
      <c r="BO2279" s="424"/>
      <c r="BP2279" s="424"/>
      <c r="BQ2279" s="421"/>
      <c r="BR2279" s="421"/>
      <c r="BV2279" s="282"/>
      <c r="BW2279" s="283"/>
      <c r="BY2279" s="283"/>
      <c r="BZ2279" s="283"/>
      <c r="CA2279" s="283"/>
      <c r="CB2279" s="282"/>
      <c r="CC2279" s="282"/>
      <c r="CD2279" s="282"/>
      <c r="CE2279" s="282"/>
      <c r="CG2279" s="427"/>
      <c r="CH2279" s="402"/>
      <c r="CI2279" s="424"/>
      <c r="CJ2279" s="282"/>
      <c r="CK2279" s="282"/>
      <c r="CL2279" s="283"/>
      <c r="CM2279" s="283"/>
      <c r="CP2279" s="282"/>
      <c r="DC2279" s="282"/>
      <c r="DD2279" s="282"/>
      <c r="DE2279" s="282"/>
      <c r="DF2279" s="282"/>
      <c r="DG2279" s="282"/>
      <c r="DH2279" s="282"/>
      <c r="DI2279" s="282"/>
      <c r="DJ2279" s="282"/>
      <c r="EF2279" s="495" t="str">
        <f>""&amp;(MID(数据表!AZ2279,1,MIN(FIND({"(";"（"},数据表!AZ2279&amp;"(（",1)-1)))&amp;""</f>
        <v/>
      </c>
      <c r="EG2279" s="495" t="str">
        <f>""&amp;(MID(数据表!AZ2279,1,MIN(FIND({0;1;2;3;4;5;6;7;8;9},数据表!AZ2279&amp;"1234567890",1)-1)))&amp;""</f>
        <v/>
      </c>
    </row>
    <row r="2280" spans="2:137" s="310" customFormat="1" ht="12" customHeight="1">
      <c r="B2280" s="286"/>
      <c r="C2280" s="286"/>
      <c r="D2280" s="286"/>
      <c r="E2280" s="479"/>
      <c r="F2280" s="282"/>
      <c r="G2280" s="283"/>
      <c r="H2280" s="421"/>
      <c r="I2280" s="421"/>
      <c r="J2280" s="283"/>
      <c r="K2280" s="421"/>
      <c r="L2280" s="282"/>
      <c r="N2280" s="282"/>
      <c r="S2280" s="282"/>
      <c r="T2280" s="283"/>
      <c r="U2280" s="283"/>
      <c r="V2280" s="283"/>
      <c r="W2280" s="283"/>
      <c r="X2280" s="283"/>
      <c r="Y2280" s="282"/>
      <c r="Z2280" s="282"/>
      <c r="AA2280" s="283"/>
      <c r="AB2280" s="282"/>
      <c r="AC2280" s="282"/>
      <c r="AD2280" s="282"/>
      <c r="AE2280" s="282"/>
      <c r="AF2280" s="283"/>
      <c r="AG2280" s="402"/>
      <c r="AH2280" s="283"/>
      <c r="AI2280" s="283"/>
      <c r="AJ2280" s="283"/>
      <c r="AK2280" s="283"/>
      <c r="AL2280" s="283"/>
      <c r="AM2280" s="282"/>
      <c r="AN2280" s="282"/>
      <c r="AO2280" s="282"/>
      <c r="AP2280" s="282"/>
      <c r="AQ2280" s="282"/>
      <c r="AR2280" s="282"/>
      <c r="AT2280" s="283"/>
      <c r="AU2280" s="283"/>
      <c r="AV2280" s="283"/>
      <c r="AW2280" s="283"/>
      <c r="AY2280" s="283"/>
      <c r="AZ2280" s="282"/>
      <c r="BA2280" s="283"/>
      <c r="BB2280" s="282"/>
      <c r="BC2280" s="282"/>
      <c r="BD2280" s="282"/>
      <c r="BE2280" s="283"/>
      <c r="BG2280" s="282"/>
      <c r="BH2280" s="282"/>
      <c r="BI2280" s="282"/>
      <c r="BL2280" s="421"/>
      <c r="BM2280" s="424"/>
      <c r="BN2280" s="424"/>
      <c r="BO2280" s="424"/>
      <c r="BP2280" s="424"/>
      <c r="BQ2280" s="421"/>
      <c r="BR2280" s="421"/>
      <c r="BV2280" s="282"/>
      <c r="BW2280" s="283"/>
      <c r="BY2280" s="283"/>
      <c r="BZ2280" s="283"/>
      <c r="CA2280" s="283"/>
      <c r="CB2280" s="282"/>
      <c r="CC2280" s="282"/>
      <c r="CD2280" s="282"/>
      <c r="CE2280" s="282"/>
      <c r="CG2280" s="427"/>
      <c r="CH2280" s="402"/>
      <c r="CI2280" s="424"/>
      <c r="CJ2280" s="282"/>
      <c r="CK2280" s="282"/>
      <c r="CL2280" s="283"/>
      <c r="CM2280" s="283"/>
      <c r="CP2280" s="282"/>
      <c r="DC2280" s="282"/>
      <c r="DD2280" s="282"/>
      <c r="DE2280" s="282"/>
      <c r="DF2280" s="282"/>
      <c r="DG2280" s="282"/>
      <c r="DH2280" s="282"/>
      <c r="DI2280" s="282"/>
      <c r="DJ2280" s="282"/>
      <c r="EF2280" s="495" t="str">
        <f>""&amp;(MID(数据表!AZ2280,1,MIN(FIND({"(";"（"},数据表!AZ2280&amp;"(（",1)-1)))&amp;""</f>
        <v/>
      </c>
      <c r="EG2280" s="495" t="str">
        <f>""&amp;(MID(数据表!AZ2280,1,MIN(FIND({0;1;2;3;4;5;6;7;8;9},数据表!AZ2280&amp;"1234567890",1)-1)))&amp;""</f>
        <v/>
      </c>
    </row>
    <row r="2281" spans="2:137" s="310" customFormat="1" ht="12" customHeight="1">
      <c r="B2281" s="286"/>
      <c r="C2281" s="286"/>
      <c r="D2281" s="286"/>
      <c r="E2281" s="479"/>
      <c r="F2281" s="282"/>
      <c r="G2281" s="283"/>
      <c r="H2281" s="421"/>
      <c r="I2281" s="421"/>
      <c r="J2281" s="283"/>
      <c r="K2281" s="421"/>
      <c r="L2281" s="282"/>
      <c r="N2281" s="282"/>
      <c r="S2281" s="282"/>
      <c r="T2281" s="283"/>
      <c r="U2281" s="283"/>
      <c r="V2281" s="283"/>
      <c r="W2281" s="283"/>
      <c r="X2281" s="283"/>
      <c r="Y2281" s="282"/>
      <c r="Z2281" s="282"/>
      <c r="AA2281" s="283"/>
      <c r="AB2281" s="282"/>
      <c r="AC2281" s="282"/>
      <c r="AD2281" s="282"/>
      <c r="AE2281" s="282"/>
      <c r="AF2281" s="283"/>
      <c r="AG2281" s="402"/>
      <c r="AH2281" s="283"/>
      <c r="AI2281" s="283"/>
      <c r="AJ2281" s="283"/>
      <c r="AK2281" s="283"/>
      <c r="AL2281" s="283"/>
      <c r="AM2281" s="282"/>
      <c r="AN2281" s="282"/>
      <c r="AO2281" s="282"/>
      <c r="AP2281" s="282"/>
      <c r="AQ2281" s="282"/>
      <c r="AR2281" s="282"/>
      <c r="AT2281" s="283"/>
      <c r="AU2281" s="283"/>
      <c r="AV2281" s="283"/>
      <c r="AW2281" s="283"/>
      <c r="AY2281" s="283"/>
      <c r="AZ2281" s="282"/>
      <c r="BA2281" s="283"/>
      <c r="BB2281" s="282"/>
      <c r="BC2281" s="282"/>
      <c r="BD2281" s="282"/>
      <c r="BE2281" s="283"/>
      <c r="BG2281" s="282"/>
      <c r="BH2281" s="282"/>
      <c r="BI2281" s="282"/>
      <c r="BL2281" s="421"/>
      <c r="BM2281" s="424"/>
      <c r="BN2281" s="424"/>
      <c r="BO2281" s="424"/>
      <c r="BP2281" s="424"/>
      <c r="BQ2281" s="421"/>
      <c r="BR2281" s="421"/>
      <c r="BV2281" s="282"/>
      <c r="BW2281" s="283"/>
      <c r="BY2281" s="283"/>
      <c r="BZ2281" s="283"/>
      <c r="CA2281" s="283"/>
      <c r="CB2281" s="282"/>
      <c r="CC2281" s="282"/>
      <c r="CD2281" s="282"/>
      <c r="CE2281" s="282"/>
      <c r="CG2281" s="427"/>
      <c r="CH2281" s="402"/>
      <c r="CI2281" s="424"/>
      <c r="CJ2281" s="282"/>
      <c r="CK2281" s="282"/>
      <c r="CL2281" s="283"/>
      <c r="CM2281" s="283"/>
      <c r="CP2281" s="282"/>
      <c r="DC2281" s="282"/>
      <c r="DD2281" s="282"/>
      <c r="DE2281" s="282"/>
      <c r="DF2281" s="282"/>
      <c r="DG2281" s="282"/>
      <c r="DH2281" s="282"/>
      <c r="DI2281" s="282"/>
      <c r="DJ2281" s="282"/>
      <c r="EF2281" s="495" t="str">
        <f>""&amp;(MID(数据表!AZ2281,1,MIN(FIND({"(";"（"},数据表!AZ2281&amp;"(（",1)-1)))&amp;""</f>
        <v/>
      </c>
      <c r="EG2281" s="495" t="str">
        <f>""&amp;(MID(数据表!AZ2281,1,MIN(FIND({0;1;2;3;4;5;6;7;8;9},数据表!AZ2281&amp;"1234567890",1)-1)))&amp;""</f>
        <v/>
      </c>
    </row>
    <row r="2282" spans="2:137" s="310" customFormat="1" ht="12" customHeight="1">
      <c r="B2282" s="286"/>
      <c r="C2282" s="286"/>
      <c r="D2282" s="286"/>
      <c r="E2282" s="479"/>
      <c r="F2282" s="282"/>
      <c r="G2282" s="283"/>
      <c r="H2282" s="421"/>
      <c r="I2282" s="421"/>
      <c r="J2282" s="283"/>
      <c r="K2282" s="421"/>
      <c r="L2282" s="282"/>
      <c r="N2282" s="282"/>
      <c r="S2282" s="282"/>
      <c r="T2282" s="283"/>
      <c r="U2282" s="283"/>
      <c r="V2282" s="283"/>
      <c r="W2282" s="283"/>
      <c r="X2282" s="283"/>
      <c r="Y2282" s="282"/>
      <c r="Z2282" s="282"/>
      <c r="AA2282" s="283"/>
      <c r="AB2282" s="282"/>
      <c r="AC2282" s="282"/>
      <c r="AD2282" s="282"/>
      <c r="AE2282" s="282"/>
      <c r="AF2282" s="283"/>
      <c r="AG2282" s="402"/>
      <c r="AH2282" s="283"/>
      <c r="AI2282" s="283"/>
      <c r="AJ2282" s="283"/>
      <c r="AK2282" s="283"/>
      <c r="AL2282" s="283"/>
      <c r="AM2282" s="282"/>
      <c r="AN2282" s="282"/>
      <c r="AO2282" s="282"/>
      <c r="AP2282" s="282"/>
      <c r="AQ2282" s="282"/>
      <c r="AR2282" s="282"/>
      <c r="AT2282" s="283"/>
      <c r="AU2282" s="283"/>
      <c r="AV2282" s="283"/>
      <c r="AW2282" s="283"/>
      <c r="AY2282" s="283"/>
      <c r="AZ2282" s="282"/>
      <c r="BA2282" s="283"/>
      <c r="BB2282" s="282"/>
      <c r="BC2282" s="282"/>
      <c r="BD2282" s="282"/>
      <c r="BE2282" s="283"/>
      <c r="BG2282" s="282"/>
      <c r="BH2282" s="282"/>
      <c r="BI2282" s="282"/>
      <c r="BL2282" s="421"/>
      <c r="BM2282" s="424"/>
      <c r="BN2282" s="424"/>
      <c r="BO2282" s="424"/>
      <c r="BP2282" s="424"/>
      <c r="BQ2282" s="421"/>
      <c r="BR2282" s="421"/>
      <c r="BV2282" s="282"/>
      <c r="BW2282" s="283"/>
      <c r="BY2282" s="283"/>
      <c r="BZ2282" s="283"/>
      <c r="CA2282" s="283"/>
      <c r="CB2282" s="282"/>
      <c r="CC2282" s="282"/>
      <c r="CD2282" s="282"/>
      <c r="CE2282" s="282"/>
      <c r="CG2282" s="427"/>
      <c r="CH2282" s="402"/>
      <c r="CI2282" s="424"/>
      <c r="CJ2282" s="282"/>
      <c r="CK2282" s="282"/>
      <c r="CL2282" s="283"/>
      <c r="CM2282" s="283"/>
      <c r="CP2282" s="282"/>
      <c r="DC2282" s="282"/>
      <c r="DD2282" s="282"/>
      <c r="DE2282" s="282"/>
      <c r="DF2282" s="282"/>
      <c r="DG2282" s="282"/>
      <c r="DH2282" s="282"/>
      <c r="DI2282" s="282"/>
      <c r="DJ2282" s="282"/>
      <c r="EF2282" s="495" t="str">
        <f>""&amp;(MID(数据表!AZ2282,1,MIN(FIND({"(";"（"},数据表!AZ2282&amp;"(（",1)-1)))&amp;""</f>
        <v/>
      </c>
      <c r="EG2282" s="495" t="str">
        <f>""&amp;(MID(数据表!AZ2282,1,MIN(FIND({0;1;2;3;4;5;6;7;8;9},数据表!AZ2282&amp;"1234567890",1)-1)))&amp;""</f>
        <v/>
      </c>
    </row>
    <row r="2283" spans="2:137" s="310" customFormat="1" ht="12" customHeight="1">
      <c r="B2283" s="286"/>
      <c r="C2283" s="286"/>
      <c r="D2283" s="286"/>
      <c r="E2283" s="479"/>
      <c r="F2283" s="282"/>
      <c r="G2283" s="283"/>
      <c r="H2283" s="421"/>
      <c r="I2283" s="421"/>
      <c r="J2283" s="283"/>
      <c r="K2283" s="421"/>
      <c r="L2283" s="282"/>
      <c r="N2283" s="282"/>
      <c r="S2283" s="282"/>
      <c r="T2283" s="283"/>
      <c r="U2283" s="283"/>
      <c r="V2283" s="283"/>
      <c r="W2283" s="283"/>
      <c r="X2283" s="283"/>
      <c r="Y2283" s="282"/>
      <c r="Z2283" s="282"/>
      <c r="AA2283" s="283"/>
      <c r="AB2283" s="282"/>
      <c r="AC2283" s="282"/>
      <c r="AD2283" s="282"/>
      <c r="AE2283" s="282"/>
      <c r="AF2283" s="283"/>
      <c r="AG2283" s="402"/>
      <c r="AH2283" s="283"/>
      <c r="AI2283" s="283"/>
      <c r="AJ2283" s="283"/>
      <c r="AK2283" s="283"/>
      <c r="AL2283" s="283"/>
      <c r="AM2283" s="282"/>
      <c r="AN2283" s="282"/>
      <c r="AO2283" s="282"/>
      <c r="AP2283" s="282"/>
      <c r="AQ2283" s="282"/>
      <c r="AR2283" s="282"/>
      <c r="AT2283" s="283"/>
      <c r="AU2283" s="283"/>
      <c r="AV2283" s="283"/>
      <c r="AW2283" s="283"/>
      <c r="AY2283" s="283"/>
      <c r="AZ2283" s="282"/>
      <c r="BA2283" s="283"/>
      <c r="BB2283" s="282"/>
      <c r="BC2283" s="282"/>
      <c r="BD2283" s="282"/>
      <c r="BE2283" s="283"/>
      <c r="BG2283" s="282"/>
      <c r="BH2283" s="282"/>
      <c r="BI2283" s="282"/>
      <c r="BL2283" s="421"/>
      <c r="BM2283" s="424"/>
      <c r="BN2283" s="424"/>
      <c r="BO2283" s="424"/>
      <c r="BP2283" s="424"/>
      <c r="BQ2283" s="421"/>
      <c r="BR2283" s="421"/>
      <c r="BV2283" s="282"/>
      <c r="BW2283" s="283"/>
      <c r="BY2283" s="283"/>
      <c r="BZ2283" s="283"/>
      <c r="CA2283" s="283"/>
      <c r="CB2283" s="282"/>
      <c r="CC2283" s="282"/>
      <c r="CD2283" s="282"/>
      <c r="CE2283" s="282"/>
      <c r="CG2283" s="427"/>
      <c r="CH2283" s="402"/>
      <c r="CI2283" s="424"/>
      <c r="CJ2283" s="282"/>
      <c r="CK2283" s="282"/>
      <c r="CL2283" s="283"/>
      <c r="CM2283" s="283"/>
      <c r="CP2283" s="282"/>
      <c r="DC2283" s="282"/>
      <c r="DD2283" s="282"/>
      <c r="DE2283" s="282"/>
      <c r="DF2283" s="282"/>
      <c r="DG2283" s="282"/>
      <c r="DH2283" s="282"/>
      <c r="DI2283" s="282"/>
      <c r="DJ2283" s="282"/>
      <c r="EF2283" s="495" t="str">
        <f>""&amp;(MID(数据表!AZ2283,1,MIN(FIND({"(";"（"},数据表!AZ2283&amp;"(（",1)-1)))&amp;""</f>
        <v/>
      </c>
      <c r="EG2283" s="495" t="str">
        <f>""&amp;(MID(数据表!AZ2283,1,MIN(FIND({0;1;2;3;4;5;6;7;8;9},数据表!AZ2283&amp;"1234567890",1)-1)))&amp;""</f>
        <v/>
      </c>
    </row>
    <row r="2284" spans="2:137" s="310" customFormat="1" ht="12" customHeight="1">
      <c r="B2284" s="286"/>
      <c r="C2284" s="286"/>
      <c r="D2284" s="286"/>
      <c r="E2284" s="479"/>
      <c r="F2284" s="282"/>
      <c r="G2284" s="283"/>
      <c r="H2284" s="421"/>
      <c r="I2284" s="421"/>
      <c r="J2284" s="283"/>
      <c r="K2284" s="421"/>
      <c r="L2284" s="282"/>
      <c r="N2284" s="282"/>
      <c r="S2284" s="282"/>
      <c r="T2284" s="283"/>
      <c r="U2284" s="283"/>
      <c r="V2284" s="283"/>
      <c r="W2284" s="283"/>
      <c r="X2284" s="283"/>
      <c r="Y2284" s="282"/>
      <c r="Z2284" s="282"/>
      <c r="AA2284" s="283"/>
      <c r="AB2284" s="282"/>
      <c r="AC2284" s="282"/>
      <c r="AD2284" s="282"/>
      <c r="AE2284" s="282"/>
      <c r="AF2284" s="283"/>
      <c r="AG2284" s="402"/>
      <c r="AH2284" s="283"/>
      <c r="AI2284" s="283"/>
      <c r="AJ2284" s="283"/>
      <c r="AK2284" s="283"/>
      <c r="AL2284" s="283"/>
      <c r="AM2284" s="282"/>
      <c r="AN2284" s="282"/>
      <c r="AO2284" s="282"/>
      <c r="AP2284" s="282"/>
      <c r="AQ2284" s="282"/>
      <c r="AR2284" s="282"/>
      <c r="AT2284" s="283"/>
      <c r="AU2284" s="283"/>
      <c r="AV2284" s="283"/>
      <c r="AW2284" s="283"/>
      <c r="AY2284" s="283"/>
      <c r="AZ2284" s="282"/>
      <c r="BA2284" s="283"/>
      <c r="BB2284" s="282"/>
      <c r="BC2284" s="282"/>
      <c r="BD2284" s="282"/>
      <c r="BE2284" s="283"/>
      <c r="BG2284" s="282"/>
      <c r="BH2284" s="282"/>
      <c r="BI2284" s="282"/>
      <c r="BL2284" s="421"/>
      <c r="BM2284" s="424"/>
      <c r="BN2284" s="424"/>
      <c r="BO2284" s="424"/>
      <c r="BP2284" s="424"/>
      <c r="BQ2284" s="421"/>
      <c r="BR2284" s="421"/>
      <c r="BV2284" s="282"/>
      <c r="BW2284" s="283"/>
      <c r="BY2284" s="283"/>
      <c r="BZ2284" s="283"/>
      <c r="CA2284" s="283"/>
      <c r="CB2284" s="282"/>
      <c r="CC2284" s="282"/>
      <c r="CD2284" s="282"/>
      <c r="CE2284" s="282"/>
      <c r="CG2284" s="427"/>
      <c r="CH2284" s="402"/>
      <c r="CI2284" s="424"/>
      <c r="CJ2284" s="282"/>
      <c r="CK2284" s="282"/>
      <c r="CL2284" s="283"/>
      <c r="CM2284" s="283"/>
      <c r="CP2284" s="282"/>
      <c r="DC2284" s="282"/>
      <c r="DD2284" s="282"/>
      <c r="DE2284" s="282"/>
      <c r="DF2284" s="282"/>
      <c r="DG2284" s="282"/>
      <c r="DH2284" s="282"/>
      <c r="DI2284" s="282"/>
      <c r="DJ2284" s="282"/>
      <c r="EF2284" s="495" t="str">
        <f>""&amp;(MID(数据表!AZ2284,1,MIN(FIND({"(";"（"},数据表!AZ2284&amp;"(（",1)-1)))&amp;""</f>
        <v/>
      </c>
      <c r="EG2284" s="495" t="str">
        <f>""&amp;(MID(数据表!AZ2284,1,MIN(FIND({0;1;2;3;4;5;6;7;8;9},数据表!AZ2284&amp;"1234567890",1)-1)))&amp;""</f>
        <v/>
      </c>
    </row>
    <row r="2285" spans="2:137" s="310" customFormat="1" ht="12" customHeight="1">
      <c r="B2285" s="286"/>
      <c r="C2285" s="286"/>
      <c r="D2285" s="286"/>
      <c r="E2285" s="479"/>
      <c r="F2285" s="282"/>
      <c r="G2285" s="283"/>
      <c r="H2285" s="421"/>
      <c r="I2285" s="421"/>
      <c r="J2285" s="283"/>
      <c r="K2285" s="421"/>
      <c r="L2285" s="282"/>
      <c r="N2285" s="282"/>
      <c r="S2285" s="282"/>
      <c r="T2285" s="283"/>
      <c r="U2285" s="283"/>
      <c r="V2285" s="283"/>
      <c r="W2285" s="283"/>
      <c r="X2285" s="283"/>
      <c r="Y2285" s="282"/>
      <c r="Z2285" s="282"/>
      <c r="AA2285" s="283"/>
      <c r="AB2285" s="282"/>
      <c r="AC2285" s="282"/>
      <c r="AD2285" s="282"/>
      <c r="AE2285" s="282"/>
      <c r="AF2285" s="283"/>
      <c r="AG2285" s="402"/>
      <c r="AH2285" s="283"/>
      <c r="AI2285" s="283"/>
      <c r="AJ2285" s="283"/>
      <c r="AK2285" s="283"/>
      <c r="AL2285" s="283"/>
      <c r="AM2285" s="282"/>
      <c r="AN2285" s="282"/>
      <c r="AO2285" s="282"/>
      <c r="AP2285" s="282"/>
      <c r="AQ2285" s="282"/>
      <c r="AR2285" s="282"/>
      <c r="AT2285" s="283"/>
      <c r="AU2285" s="283"/>
      <c r="AV2285" s="283"/>
      <c r="AW2285" s="283"/>
      <c r="AY2285" s="283"/>
      <c r="AZ2285" s="282"/>
      <c r="BA2285" s="283"/>
      <c r="BB2285" s="282"/>
      <c r="BC2285" s="282"/>
      <c r="BD2285" s="282"/>
      <c r="BE2285" s="283"/>
      <c r="BG2285" s="282"/>
      <c r="BH2285" s="282"/>
      <c r="BI2285" s="282"/>
      <c r="BL2285" s="421"/>
      <c r="BM2285" s="424"/>
      <c r="BN2285" s="424"/>
      <c r="BO2285" s="424"/>
      <c r="BP2285" s="424"/>
      <c r="BQ2285" s="421"/>
      <c r="BR2285" s="421"/>
      <c r="BV2285" s="282"/>
      <c r="BW2285" s="283"/>
      <c r="BY2285" s="283"/>
      <c r="BZ2285" s="283"/>
      <c r="CA2285" s="283"/>
      <c r="CB2285" s="282"/>
      <c r="CC2285" s="282"/>
      <c r="CD2285" s="282"/>
      <c r="CE2285" s="282"/>
      <c r="CG2285" s="427"/>
      <c r="CH2285" s="402"/>
      <c r="CI2285" s="424"/>
      <c r="CJ2285" s="282"/>
      <c r="CK2285" s="282"/>
      <c r="CL2285" s="283"/>
      <c r="CM2285" s="283"/>
      <c r="CP2285" s="282"/>
      <c r="DC2285" s="282"/>
      <c r="DD2285" s="282"/>
      <c r="DE2285" s="282"/>
      <c r="DF2285" s="282"/>
      <c r="DG2285" s="282"/>
      <c r="DH2285" s="282"/>
      <c r="DI2285" s="282"/>
      <c r="DJ2285" s="282"/>
      <c r="EF2285" s="495" t="str">
        <f>""&amp;(MID(数据表!AZ2285,1,MIN(FIND({"(";"（"},数据表!AZ2285&amp;"(（",1)-1)))&amp;""</f>
        <v/>
      </c>
      <c r="EG2285" s="495" t="str">
        <f>""&amp;(MID(数据表!AZ2285,1,MIN(FIND({0;1;2;3;4;5;6;7;8;9},数据表!AZ2285&amp;"1234567890",1)-1)))&amp;""</f>
        <v/>
      </c>
    </row>
    <row r="2286" spans="2:137" s="310" customFormat="1" ht="12" customHeight="1">
      <c r="B2286" s="286"/>
      <c r="C2286" s="286"/>
      <c r="D2286" s="286"/>
      <c r="E2286" s="479"/>
      <c r="F2286" s="282"/>
      <c r="G2286" s="283"/>
      <c r="H2286" s="421"/>
      <c r="I2286" s="421"/>
      <c r="J2286" s="283"/>
      <c r="K2286" s="421"/>
      <c r="L2286" s="282"/>
      <c r="N2286" s="282"/>
      <c r="S2286" s="282"/>
      <c r="T2286" s="283"/>
      <c r="U2286" s="283"/>
      <c r="V2286" s="283"/>
      <c r="W2286" s="283"/>
      <c r="X2286" s="283"/>
      <c r="Y2286" s="282"/>
      <c r="Z2286" s="282"/>
      <c r="AA2286" s="283"/>
      <c r="AB2286" s="282"/>
      <c r="AC2286" s="282"/>
      <c r="AD2286" s="282"/>
      <c r="AE2286" s="282"/>
      <c r="AF2286" s="283"/>
      <c r="AG2286" s="402"/>
      <c r="AH2286" s="283"/>
      <c r="AI2286" s="283"/>
      <c r="AJ2286" s="283"/>
      <c r="AK2286" s="283"/>
      <c r="AL2286" s="283"/>
      <c r="AM2286" s="282"/>
      <c r="AN2286" s="282"/>
      <c r="AO2286" s="282"/>
      <c r="AP2286" s="282"/>
      <c r="AQ2286" s="282"/>
      <c r="AR2286" s="282"/>
      <c r="AT2286" s="283"/>
      <c r="AU2286" s="283"/>
      <c r="AV2286" s="283"/>
      <c r="AW2286" s="283"/>
      <c r="AY2286" s="283"/>
      <c r="AZ2286" s="282"/>
      <c r="BA2286" s="283"/>
      <c r="BB2286" s="282"/>
      <c r="BC2286" s="282"/>
      <c r="BD2286" s="282"/>
      <c r="BE2286" s="283"/>
      <c r="BG2286" s="282"/>
      <c r="BH2286" s="282"/>
      <c r="BI2286" s="282"/>
      <c r="BL2286" s="421"/>
      <c r="BM2286" s="424"/>
      <c r="BN2286" s="424"/>
      <c r="BO2286" s="424"/>
      <c r="BP2286" s="424"/>
      <c r="BQ2286" s="421"/>
      <c r="BR2286" s="421"/>
      <c r="BV2286" s="282"/>
      <c r="BW2286" s="283"/>
      <c r="BY2286" s="283"/>
      <c r="BZ2286" s="283"/>
      <c r="CA2286" s="283"/>
      <c r="CB2286" s="282"/>
      <c r="CC2286" s="282"/>
      <c r="CD2286" s="282"/>
      <c r="CE2286" s="282"/>
      <c r="CG2286" s="427"/>
      <c r="CH2286" s="402"/>
      <c r="CI2286" s="424"/>
      <c r="CJ2286" s="282"/>
      <c r="CK2286" s="282"/>
      <c r="CL2286" s="283"/>
      <c r="CM2286" s="283"/>
      <c r="CP2286" s="282"/>
      <c r="DC2286" s="282"/>
      <c r="DD2286" s="282"/>
      <c r="DE2286" s="282"/>
      <c r="DF2286" s="282"/>
      <c r="DG2286" s="282"/>
      <c r="DH2286" s="282"/>
      <c r="DI2286" s="282"/>
      <c r="DJ2286" s="282"/>
      <c r="EF2286" s="495" t="str">
        <f>""&amp;(MID(数据表!AZ2286,1,MIN(FIND({"(";"（"},数据表!AZ2286&amp;"(（",1)-1)))&amp;""</f>
        <v/>
      </c>
      <c r="EG2286" s="495" t="str">
        <f>""&amp;(MID(数据表!AZ2286,1,MIN(FIND({0;1;2;3;4;5;6;7;8;9},数据表!AZ2286&amp;"1234567890",1)-1)))&amp;""</f>
        <v/>
      </c>
    </row>
    <row r="2287" spans="2:137" s="310" customFormat="1" ht="12" customHeight="1">
      <c r="B2287" s="286"/>
      <c r="C2287" s="286"/>
      <c r="D2287" s="286"/>
      <c r="E2287" s="479"/>
      <c r="F2287" s="282"/>
      <c r="G2287" s="283"/>
      <c r="H2287" s="421"/>
      <c r="I2287" s="421"/>
      <c r="J2287" s="283"/>
      <c r="K2287" s="421"/>
      <c r="L2287" s="282"/>
      <c r="N2287" s="282"/>
      <c r="S2287" s="282"/>
      <c r="T2287" s="283"/>
      <c r="U2287" s="283"/>
      <c r="V2287" s="283"/>
      <c r="W2287" s="283"/>
      <c r="X2287" s="283"/>
      <c r="Y2287" s="282"/>
      <c r="Z2287" s="282"/>
      <c r="AA2287" s="283"/>
      <c r="AB2287" s="282"/>
      <c r="AC2287" s="282"/>
      <c r="AD2287" s="282"/>
      <c r="AE2287" s="282"/>
      <c r="AF2287" s="283"/>
      <c r="AG2287" s="402"/>
      <c r="AH2287" s="283"/>
      <c r="AI2287" s="283"/>
      <c r="AJ2287" s="283"/>
      <c r="AK2287" s="283"/>
      <c r="AL2287" s="283"/>
      <c r="AM2287" s="282"/>
      <c r="AN2287" s="282"/>
      <c r="AO2287" s="282"/>
      <c r="AP2287" s="282"/>
      <c r="AQ2287" s="282"/>
      <c r="AR2287" s="282"/>
      <c r="AT2287" s="283"/>
      <c r="AU2287" s="283"/>
      <c r="AV2287" s="283"/>
      <c r="AW2287" s="283"/>
      <c r="AY2287" s="283"/>
      <c r="AZ2287" s="282"/>
      <c r="BA2287" s="283"/>
      <c r="BB2287" s="282"/>
      <c r="BC2287" s="282"/>
      <c r="BD2287" s="282"/>
      <c r="BE2287" s="283"/>
      <c r="BG2287" s="282"/>
      <c r="BH2287" s="282"/>
      <c r="BI2287" s="282"/>
      <c r="BL2287" s="421"/>
      <c r="BM2287" s="424"/>
      <c r="BN2287" s="424"/>
      <c r="BO2287" s="424"/>
      <c r="BP2287" s="424"/>
      <c r="BQ2287" s="421"/>
      <c r="BR2287" s="421"/>
      <c r="BV2287" s="282"/>
      <c r="BW2287" s="283"/>
      <c r="BY2287" s="283"/>
      <c r="BZ2287" s="283"/>
      <c r="CA2287" s="283"/>
      <c r="CB2287" s="282"/>
      <c r="CC2287" s="282"/>
      <c r="CD2287" s="282"/>
      <c r="CE2287" s="282"/>
      <c r="CG2287" s="427"/>
      <c r="CH2287" s="402"/>
      <c r="CI2287" s="424"/>
      <c r="CJ2287" s="282"/>
      <c r="CK2287" s="282"/>
      <c r="CL2287" s="283"/>
      <c r="CM2287" s="283"/>
      <c r="CP2287" s="282"/>
      <c r="DC2287" s="282"/>
      <c r="DD2287" s="282"/>
      <c r="DE2287" s="282"/>
      <c r="DF2287" s="282"/>
      <c r="DG2287" s="282"/>
      <c r="DH2287" s="282"/>
      <c r="DI2287" s="282"/>
      <c r="DJ2287" s="282"/>
      <c r="EF2287" s="495" t="str">
        <f>""&amp;(MID(数据表!AZ2287,1,MIN(FIND({"(";"（"},数据表!AZ2287&amp;"(（",1)-1)))&amp;""</f>
        <v/>
      </c>
      <c r="EG2287" s="495" t="str">
        <f>""&amp;(MID(数据表!AZ2287,1,MIN(FIND({0;1;2;3;4;5;6;7;8;9},数据表!AZ2287&amp;"1234567890",1)-1)))&amp;""</f>
        <v/>
      </c>
    </row>
    <row r="2288" spans="2:137" s="310" customFormat="1" ht="12" customHeight="1">
      <c r="B2288" s="286"/>
      <c r="C2288" s="286"/>
      <c r="D2288" s="286"/>
      <c r="E2288" s="479"/>
      <c r="F2288" s="282"/>
      <c r="G2288" s="283"/>
      <c r="H2288" s="421"/>
      <c r="I2288" s="421"/>
      <c r="J2288" s="283"/>
      <c r="K2288" s="421"/>
      <c r="L2288" s="282"/>
      <c r="N2288" s="282"/>
      <c r="S2288" s="282"/>
      <c r="T2288" s="283"/>
      <c r="U2288" s="283"/>
      <c r="V2288" s="283"/>
      <c r="W2288" s="283"/>
      <c r="X2288" s="283"/>
      <c r="Y2288" s="282"/>
      <c r="Z2288" s="282"/>
      <c r="AA2288" s="283"/>
      <c r="AB2288" s="282"/>
      <c r="AC2288" s="282"/>
      <c r="AD2288" s="282"/>
      <c r="AE2288" s="282"/>
      <c r="AF2288" s="283"/>
      <c r="AG2288" s="402"/>
      <c r="AH2288" s="283"/>
      <c r="AI2288" s="283"/>
      <c r="AJ2288" s="283"/>
      <c r="AK2288" s="283"/>
      <c r="AL2288" s="283"/>
      <c r="AM2288" s="282"/>
      <c r="AN2288" s="282"/>
      <c r="AO2288" s="282"/>
      <c r="AP2288" s="282"/>
      <c r="AQ2288" s="282"/>
      <c r="AR2288" s="282"/>
      <c r="AT2288" s="283"/>
      <c r="AU2288" s="283"/>
      <c r="AV2288" s="283"/>
      <c r="AW2288" s="283"/>
      <c r="AY2288" s="283"/>
      <c r="AZ2288" s="282"/>
      <c r="BA2288" s="283"/>
      <c r="BB2288" s="282"/>
      <c r="BC2288" s="282"/>
      <c r="BD2288" s="282"/>
      <c r="BE2288" s="283"/>
      <c r="BG2288" s="282"/>
      <c r="BH2288" s="282"/>
      <c r="BI2288" s="282"/>
      <c r="BL2288" s="421"/>
      <c r="BM2288" s="424"/>
      <c r="BN2288" s="424"/>
      <c r="BO2288" s="424"/>
      <c r="BP2288" s="424"/>
      <c r="BQ2288" s="421"/>
      <c r="BR2288" s="421"/>
      <c r="BV2288" s="282"/>
      <c r="BW2288" s="283"/>
      <c r="BY2288" s="283"/>
      <c r="BZ2288" s="283"/>
      <c r="CA2288" s="283"/>
      <c r="CB2288" s="282"/>
      <c r="CC2288" s="282"/>
      <c r="CD2288" s="282"/>
      <c r="CE2288" s="282"/>
      <c r="CG2288" s="427"/>
      <c r="CH2288" s="402"/>
      <c r="CI2288" s="424"/>
      <c r="CJ2288" s="282"/>
      <c r="CK2288" s="282"/>
      <c r="CL2288" s="283"/>
      <c r="CM2288" s="283"/>
      <c r="CP2288" s="282"/>
      <c r="DC2288" s="282"/>
      <c r="DD2288" s="282"/>
      <c r="DE2288" s="282"/>
      <c r="DF2288" s="282"/>
      <c r="DG2288" s="282"/>
      <c r="DH2288" s="282"/>
      <c r="DI2288" s="282"/>
      <c r="DJ2288" s="282"/>
      <c r="EF2288" s="495" t="str">
        <f>""&amp;(MID(数据表!AZ2288,1,MIN(FIND({"(";"（"},数据表!AZ2288&amp;"(（",1)-1)))&amp;""</f>
        <v/>
      </c>
      <c r="EG2288" s="495" t="str">
        <f>""&amp;(MID(数据表!AZ2288,1,MIN(FIND({0;1;2;3;4;5;6;7;8;9},数据表!AZ2288&amp;"1234567890",1)-1)))&amp;""</f>
        <v/>
      </c>
    </row>
    <row r="2289" spans="2:137" s="310" customFormat="1" ht="12" customHeight="1">
      <c r="B2289" s="286"/>
      <c r="C2289" s="286"/>
      <c r="D2289" s="286"/>
      <c r="E2289" s="479"/>
      <c r="F2289" s="282"/>
      <c r="G2289" s="283"/>
      <c r="H2289" s="421"/>
      <c r="I2289" s="421"/>
      <c r="J2289" s="283"/>
      <c r="K2289" s="421"/>
      <c r="L2289" s="282"/>
      <c r="N2289" s="282"/>
      <c r="S2289" s="282"/>
      <c r="T2289" s="283"/>
      <c r="U2289" s="283"/>
      <c r="V2289" s="283"/>
      <c r="W2289" s="283"/>
      <c r="X2289" s="283"/>
      <c r="Y2289" s="282"/>
      <c r="Z2289" s="282"/>
      <c r="AA2289" s="283"/>
      <c r="AB2289" s="282"/>
      <c r="AC2289" s="282"/>
      <c r="AD2289" s="282"/>
      <c r="AE2289" s="282"/>
      <c r="AF2289" s="283"/>
      <c r="AG2289" s="402"/>
      <c r="AH2289" s="283"/>
      <c r="AI2289" s="283"/>
      <c r="AJ2289" s="283"/>
      <c r="AK2289" s="283"/>
      <c r="AL2289" s="283"/>
      <c r="AM2289" s="282"/>
      <c r="AN2289" s="282"/>
      <c r="AO2289" s="282"/>
      <c r="AP2289" s="282"/>
      <c r="AQ2289" s="282"/>
      <c r="AR2289" s="282"/>
      <c r="AT2289" s="283"/>
      <c r="AU2289" s="283"/>
      <c r="AV2289" s="283"/>
      <c r="AW2289" s="283"/>
      <c r="AY2289" s="283"/>
      <c r="AZ2289" s="282"/>
      <c r="BA2289" s="283"/>
      <c r="BB2289" s="282"/>
      <c r="BC2289" s="282"/>
      <c r="BD2289" s="282"/>
      <c r="BE2289" s="283"/>
      <c r="BG2289" s="282"/>
      <c r="BH2289" s="282"/>
      <c r="BI2289" s="282"/>
      <c r="BL2289" s="421"/>
      <c r="BM2289" s="424"/>
      <c r="BN2289" s="424"/>
      <c r="BO2289" s="424"/>
      <c r="BP2289" s="424"/>
      <c r="BQ2289" s="421"/>
      <c r="BR2289" s="421"/>
      <c r="BV2289" s="282"/>
      <c r="BW2289" s="283"/>
      <c r="BY2289" s="283"/>
      <c r="BZ2289" s="283"/>
      <c r="CA2289" s="283"/>
      <c r="CB2289" s="282"/>
      <c r="CC2289" s="282"/>
      <c r="CD2289" s="282"/>
      <c r="CE2289" s="282"/>
      <c r="CG2289" s="427"/>
      <c r="CH2289" s="402"/>
      <c r="CI2289" s="424"/>
      <c r="CJ2289" s="282"/>
      <c r="CK2289" s="282"/>
      <c r="CL2289" s="283"/>
      <c r="CM2289" s="283"/>
      <c r="CP2289" s="282"/>
      <c r="DC2289" s="282"/>
      <c r="DD2289" s="282"/>
      <c r="DE2289" s="282"/>
      <c r="DF2289" s="282"/>
      <c r="DG2289" s="282"/>
      <c r="DH2289" s="282"/>
      <c r="DI2289" s="282"/>
      <c r="DJ2289" s="282"/>
      <c r="EF2289" s="495" t="str">
        <f>""&amp;(MID(数据表!AZ2289,1,MIN(FIND({"(";"（"},数据表!AZ2289&amp;"(（",1)-1)))&amp;""</f>
        <v/>
      </c>
      <c r="EG2289" s="495" t="str">
        <f>""&amp;(MID(数据表!AZ2289,1,MIN(FIND({0;1;2;3;4;5;6;7;8;9},数据表!AZ2289&amp;"1234567890",1)-1)))&amp;""</f>
        <v/>
      </c>
    </row>
    <row r="2290" spans="2:137" s="310" customFormat="1" ht="12" customHeight="1">
      <c r="B2290" s="286"/>
      <c r="C2290" s="286"/>
      <c r="D2290" s="286"/>
      <c r="E2290" s="479"/>
      <c r="F2290" s="282"/>
      <c r="G2290" s="283"/>
      <c r="H2290" s="421"/>
      <c r="I2290" s="421"/>
      <c r="J2290" s="283"/>
      <c r="K2290" s="421"/>
      <c r="L2290" s="282"/>
      <c r="N2290" s="282"/>
      <c r="S2290" s="282"/>
      <c r="T2290" s="283"/>
      <c r="U2290" s="283"/>
      <c r="V2290" s="283"/>
      <c r="W2290" s="283"/>
      <c r="X2290" s="283"/>
      <c r="Y2290" s="282"/>
      <c r="Z2290" s="282"/>
      <c r="AA2290" s="283"/>
      <c r="AB2290" s="282"/>
      <c r="AC2290" s="282"/>
      <c r="AD2290" s="282"/>
      <c r="AE2290" s="282"/>
      <c r="AF2290" s="283"/>
      <c r="AG2290" s="402"/>
      <c r="AH2290" s="283"/>
      <c r="AI2290" s="283"/>
      <c r="AJ2290" s="283"/>
      <c r="AK2290" s="283"/>
      <c r="AL2290" s="283"/>
      <c r="AM2290" s="282"/>
      <c r="AN2290" s="282"/>
      <c r="AO2290" s="282"/>
      <c r="AP2290" s="282"/>
      <c r="AQ2290" s="282"/>
      <c r="AR2290" s="282"/>
      <c r="AT2290" s="283"/>
      <c r="AU2290" s="283"/>
      <c r="AV2290" s="283"/>
      <c r="AW2290" s="283"/>
      <c r="AY2290" s="283"/>
      <c r="AZ2290" s="282"/>
      <c r="BA2290" s="283"/>
      <c r="BB2290" s="282"/>
      <c r="BC2290" s="282"/>
      <c r="BD2290" s="282"/>
      <c r="BE2290" s="283"/>
      <c r="BG2290" s="282"/>
      <c r="BH2290" s="282"/>
      <c r="BI2290" s="282"/>
      <c r="BL2290" s="421"/>
      <c r="BM2290" s="424"/>
      <c r="BN2290" s="424"/>
      <c r="BO2290" s="424"/>
      <c r="BP2290" s="424"/>
      <c r="BQ2290" s="421"/>
      <c r="BR2290" s="421"/>
      <c r="BV2290" s="282"/>
      <c r="BW2290" s="283"/>
      <c r="BY2290" s="283"/>
      <c r="BZ2290" s="283"/>
      <c r="CA2290" s="283"/>
      <c r="CB2290" s="282"/>
      <c r="CC2290" s="282"/>
      <c r="CD2290" s="282"/>
      <c r="CE2290" s="282"/>
      <c r="CG2290" s="427"/>
      <c r="CH2290" s="402"/>
      <c r="CI2290" s="424"/>
      <c r="CJ2290" s="282"/>
      <c r="CK2290" s="282"/>
      <c r="CL2290" s="283"/>
      <c r="CM2290" s="283"/>
      <c r="CP2290" s="282"/>
      <c r="DC2290" s="282"/>
      <c r="DD2290" s="282"/>
      <c r="DE2290" s="282"/>
      <c r="DF2290" s="282"/>
      <c r="DG2290" s="282"/>
      <c r="DH2290" s="282"/>
      <c r="DI2290" s="282"/>
      <c r="DJ2290" s="282"/>
      <c r="EF2290" s="495" t="str">
        <f>""&amp;(MID(数据表!AZ2290,1,MIN(FIND({"(";"（"},数据表!AZ2290&amp;"(（",1)-1)))&amp;""</f>
        <v/>
      </c>
      <c r="EG2290" s="495" t="str">
        <f>""&amp;(MID(数据表!AZ2290,1,MIN(FIND({0;1;2;3;4;5;6;7;8;9},数据表!AZ2290&amp;"1234567890",1)-1)))&amp;""</f>
        <v/>
      </c>
    </row>
    <row r="2291" spans="2:137" s="310" customFormat="1" ht="12" customHeight="1">
      <c r="B2291" s="286"/>
      <c r="C2291" s="286"/>
      <c r="D2291" s="286"/>
      <c r="E2291" s="479"/>
      <c r="F2291" s="282"/>
      <c r="G2291" s="283"/>
      <c r="H2291" s="421"/>
      <c r="I2291" s="421"/>
      <c r="J2291" s="283"/>
      <c r="K2291" s="421"/>
      <c r="L2291" s="282"/>
      <c r="N2291" s="282"/>
      <c r="S2291" s="282"/>
      <c r="T2291" s="283"/>
      <c r="U2291" s="283"/>
      <c r="V2291" s="283"/>
      <c r="W2291" s="283"/>
      <c r="X2291" s="283"/>
      <c r="Y2291" s="282"/>
      <c r="Z2291" s="282"/>
      <c r="AA2291" s="283"/>
      <c r="AB2291" s="282"/>
      <c r="AC2291" s="282"/>
      <c r="AD2291" s="282"/>
      <c r="AE2291" s="282"/>
      <c r="AF2291" s="283"/>
      <c r="AG2291" s="402"/>
      <c r="AH2291" s="283"/>
      <c r="AI2291" s="283"/>
      <c r="AJ2291" s="283"/>
      <c r="AK2291" s="283"/>
      <c r="AL2291" s="283"/>
      <c r="AM2291" s="282"/>
      <c r="AN2291" s="282"/>
      <c r="AO2291" s="282"/>
      <c r="AP2291" s="282"/>
      <c r="AQ2291" s="282"/>
      <c r="AR2291" s="282"/>
      <c r="AT2291" s="283"/>
      <c r="AU2291" s="283"/>
      <c r="AV2291" s="283"/>
      <c r="AW2291" s="283"/>
      <c r="AY2291" s="283"/>
      <c r="AZ2291" s="282"/>
      <c r="BA2291" s="283"/>
      <c r="BB2291" s="282"/>
      <c r="BC2291" s="282"/>
      <c r="BD2291" s="282"/>
      <c r="BE2291" s="283"/>
      <c r="BG2291" s="282"/>
      <c r="BH2291" s="282"/>
      <c r="BI2291" s="282"/>
      <c r="BL2291" s="421"/>
      <c r="BM2291" s="424"/>
      <c r="BN2291" s="424"/>
      <c r="BO2291" s="424"/>
      <c r="BP2291" s="424"/>
      <c r="BQ2291" s="421"/>
      <c r="BR2291" s="421"/>
      <c r="BV2291" s="282"/>
      <c r="BW2291" s="283"/>
      <c r="BY2291" s="283"/>
      <c r="BZ2291" s="283"/>
      <c r="CA2291" s="283"/>
      <c r="CB2291" s="282"/>
      <c r="CC2291" s="282"/>
      <c r="CD2291" s="282"/>
      <c r="CE2291" s="282"/>
      <c r="CG2291" s="427"/>
      <c r="CH2291" s="402"/>
      <c r="CI2291" s="424"/>
      <c r="CJ2291" s="282"/>
      <c r="CK2291" s="282"/>
      <c r="CL2291" s="283"/>
      <c r="CM2291" s="283"/>
      <c r="CP2291" s="282"/>
      <c r="DC2291" s="282"/>
      <c r="DD2291" s="282"/>
      <c r="DE2291" s="282"/>
      <c r="DF2291" s="282"/>
      <c r="DG2291" s="282"/>
      <c r="DH2291" s="282"/>
      <c r="DI2291" s="282"/>
      <c r="DJ2291" s="282"/>
      <c r="EF2291" s="495" t="str">
        <f>""&amp;(MID(数据表!AZ2291,1,MIN(FIND({"(";"（"},数据表!AZ2291&amp;"(（",1)-1)))&amp;""</f>
        <v/>
      </c>
      <c r="EG2291" s="495" t="str">
        <f>""&amp;(MID(数据表!AZ2291,1,MIN(FIND({0;1;2;3;4;5;6;7;8;9},数据表!AZ2291&amp;"1234567890",1)-1)))&amp;""</f>
        <v/>
      </c>
    </row>
    <row r="2292" spans="2:137" s="310" customFormat="1" ht="12" customHeight="1">
      <c r="B2292" s="286"/>
      <c r="C2292" s="286"/>
      <c r="D2292" s="286"/>
      <c r="E2292" s="479"/>
      <c r="F2292" s="282"/>
      <c r="G2292" s="283"/>
      <c r="H2292" s="421"/>
      <c r="I2292" s="421"/>
      <c r="J2292" s="283"/>
      <c r="K2292" s="421"/>
      <c r="L2292" s="282"/>
      <c r="N2292" s="282"/>
      <c r="S2292" s="282"/>
      <c r="T2292" s="283"/>
      <c r="U2292" s="283"/>
      <c r="V2292" s="283"/>
      <c r="W2292" s="283"/>
      <c r="X2292" s="283"/>
      <c r="Y2292" s="282"/>
      <c r="Z2292" s="282"/>
      <c r="AA2292" s="283"/>
      <c r="AB2292" s="282"/>
      <c r="AC2292" s="282"/>
      <c r="AD2292" s="282"/>
      <c r="AE2292" s="282"/>
      <c r="AF2292" s="283"/>
      <c r="AG2292" s="402"/>
      <c r="AH2292" s="283"/>
      <c r="AI2292" s="283"/>
      <c r="AJ2292" s="283"/>
      <c r="AK2292" s="283"/>
      <c r="AL2292" s="283"/>
      <c r="AM2292" s="282"/>
      <c r="AN2292" s="282"/>
      <c r="AO2292" s="282"/>
      <c r="AP2292" s="282"/>
      <c r="AQ2292" s="282"/>
      <c r="AR2292" s="282"/>
      <c r="AT2292" s="283"/>
      <c r="AU2292" s="283"/>
      <c r="AV2292" s="283"/>
      <c r="AW2292" s="283"/>
      <c r="AY2292" s="283"/>
      <c r="AZ2292" s="282"/>
      <c r="BA2292" s="283"/>
      <c r="BB2292" s="282"/>
      <c r="BC2292" s="282"/>
      <c r="BD2292" s="282"/>
      <c r="BE2292" s="283"/>
      <c r="BG2292" s="282"/>
      <c r="BH2292" s="282"/>
      <c r="BI2292" s="282"/>
      <c r="BL2292" s="421"/>
      <c r="BM2292" s="424"/>
      <c r="BN2292" s="424"/>
      <c r="BO2292" s="424"/>
      <c r="BP2292" s="424"/>
      <c r="BQ2292" s="421"/>
      <c r="BR2292" s="421"/>
      <c r="BV2292" s="282"/>
      <c r="BW2292" s="283"/>
      <c r="BY2292" s="283"/>
      <c r="BZ2292" s="283"/>
      <c r="CA2292" s="283"/>
      <c r="CB2292" s="282"/>
      <c r="CC2292" s="282"/>
      <c r="CD2292" s="282"/>
      <c r="CE2292" s="282"/>
      <c r="CG2292" s="427"/>
      <c r="CH2292" s="402"/>
      <c r="CI2292" s="424"/>
      <c r="CJ2292" s="282"/>
      <c r="CK2292" s="282"/>
      <c r="CL2292" s="283"/>
      <c r="CM2292" s="283"/>
      <c r="CP2292" s="282"/>
      <c r="DC2292" s="282"/>
      <c r="DD2292" s="282"/>
      <c r="DE2292" s="282"/>
      <c r="DF2292" s="282"/>
      <c r="DG2292" s="282"/>
      <c r="DH2292" s="282"/>
      <c r="DI2292" s="282"/>
      <c r="DJ2292" s="282"/>
      <c r="EF2292" s="495" t="str">
        <f>""&amp;(MID(数据表!AZ2292,1,MIN(FIND({"(";"（"},数据表!AZ2292&amp;"(（",1)-1)))&amp;""</f>
        <v/>
      </c>
      <c r="EG2292" s="495" t="str">
        <f>""&amp;(MID(数据表!AZ2292,1,MIN(FIND({0;1;2;3;4;5;6;7;8;9},数据表!AZ2292&amp;"1234567890",1)-1)))&amp;""</f>
        <v/>
      </c>
    </row>
    <row r="2293" spans="2:137" s="310" customFormat="1" ht="12" customHeight="1">
      <c r="B2293" s="286"/>
      <c r="C2293" s="286"/>
      <c r="D2293" s="286"/>
      <c r="E2293" s="479"/>
      <c r="F2293" s="282"/>
      <c r="G2293" s="283"/>
      <c r="H2293" s="421"/>
      <c r="I2293" s="421"/>
      <c r="J2293" s="283"/>
      <c r="K2293" s="421"/>
      <c r="L2293" s="282"/>
      <c r="N2293" s="282"/>
      <c r="S2293" s="282"/>
      <c r="T2293" s="283"/>
      <c r="U2293" s="283"/>
      <c r="V2293" s="283"/>
      <c r="W2293" s="283"/>
      <c r="X2293" s="283"/>
      <c r="Y2293" s="282"/>
      <c r="Z2293" s="282"/>
      <c r="AA2293" s="283"/>
      <c r="AB2293" s="282"/>
      <c r="AC2293" s="282"/>
      <c r="AD2293" s="282"/>
      <c r="AE2293" s="282"/>
      <c r="AF2293" s="283"/>
      <c r="AG2293" s="402"/>
      <c r="AH2293" s="283"/>
      <c r="AI2293" s="283"/>
      <c r="AJ2293" s="283"/>
      <c r="AK2293" s="283"/>
      <c r="AL2293" s="283"/>
      <c r="AM2293" s="282"/>
      <c r="AN2293" s="282"/>
      <c r="AO2293" s="282"/>
      <c r="AP2293" s="282"/>
      <c r="AQ2293" s="282"/>
      <c r="AR2293" s="282"/>
      <c r="AT2293" s="283"/>
      <c r="AU2293" s="283"/>
      <c r="AV2293" s="283"/>
      <c r="AW2293" s="283"/>
      <c r="AY2293" s="283"/>
      <c r="AZ2293" s="282"/>
      <c r="BA2293" s="283"/>
      <c r="BB2293" s="282"/>
      <c r="BC2293" s="282"/>
      <c r="BD2293" s="282"/>
      <c r="BE2293" s="283"/>
      <c r="BG2293" s="282"/>
      <c r="BH2293" s="282"/>
      <c r="BI2293" s="282"/>
      <c r="BL2293" s="421"/>
      <c r="BM2293" s="424"/>
      <c r="BN2293" s="424"/>
      <c r="BO2293" s="424"/>
      <c r="BP2293" s="424"/>
      <c r="BQ2293" s="421"/>
      <c r="BR2293" s="421"/>
      <c r="BV2293" s="282"/>
      <c r="BW2293" s="283"/>
      <c r="BY2293" s="283"/>
      <c r="BZ2293" s="283"/>
      <c r="CA2293" s="283"/>
      <c r="CB2293" s="282"/>
      <c r="CC2293" s="282"/>
      <c r="CD2293" s="282"/>
      <c r="CE2293" s="282"/>
      <c r="CG2293" s="427"/>
      <c r="CH2293" s="402"/>
      <c r="CI2293" s="424"/>
      <c r="CJ2293" s="282"/>
      <c r="CK2293" s="282"/>
      <c r="CL2293" s="283"/>
      <c r="CM2293" s="283"/>
      <c r="CP2293" s="282"/>
      <c r="DC2293" s="282"/>
      <c r="DD2293" s="282"/>
      <c r="DE2293" s="282"/>
      <c r="DF2293" s="282"/>
      <c r="DG2293" s="282"/>
      <c r="DH2293" s="282"/>
      <c r="DI2293" s="282"/>
      <c r="DJ2293" s="282"/>
      <c r="EF2293" s="495" t="str">
        <f>""&amp;(MID(数据表!AZ2293,1,MIN(FIND({"(";"（"},数据表!AZ2293&amp;"(（",1)-1)))&amp;""</f>
        <v/>
      </c>
      <c r="EG2293" s="495" t="str">
        <f>""&amp;(MID(数据表!AZ2293,1,MIN(FIND({0;1;2;3;4;5;6;7;8;9},数据表!AZ2293&amp;"1234567890",1)-1)))&amp;""</f>
        <v/>
      </c>
    </row>
    <row r="2294" spans="2:137" s="310" customFormat="1" ht="12" customHeight="1">
      <c r="B2294" s="286"/>
      <c r="C2294" s="286"/>
      <c r="D2294" s="286"/>
      <c r="E2294" s="479"/>
      <c r="F2294" s="282"/>
      <c r="G2294" s="283"/>
      <c r="H2294" s="421"/>
      <c r="I2294" s="421"/>
      <c r="J2294" s="283"/>
      <c r="K2294" s="421"/>
      <c r="L2294" s="282"/>
      <c r="N2294" s="282"/>
      <c r="S2294" s="282"/>
      <c r="T2294" s="283"/>
      <c r="U2294" s="283"/>
      <c r="V2294" s="283"/>
      <c r="W2294" s="283"/>
      <c r="X2294" s="283"/>
      <c r="Y2294" s="282"/>
      <c r="Z2294" s="282"/>
      <c r="AA2294" s="283"/>
      <c r="AB2294" s="282"/>
      <c r="AC2294" s="282"/>
      <c r="AD2294" s="282"/>
      <c r="AE2294" s="282"/>
      <c r="AF2294" s="283"/>
      <c r="AG2294" s="402"/>
      <c r="AH2294" s="283"/>
      <c r="AI2294" s="283"/>
      <c r="AJ2294" s="283"/>
      <c r="AK2294" s="283"/>
      <c r="AL2294" s="283"/>
      <c r="AM2294" s="282"/>
      <c r="AN2294" s="282"/>
      <c r="AO2294" s="282"/>
      <c r="AP2294" s="282"/>
      <c r="AQ2294" s="282"/>
      <c r="AR2294" s="282"/>
      <c r="AT2294" s="283"/>
      <c r="AU2294" s="283"/>
      <c r="AV2294" s="283"/>
      <c r="AW2294" s="283"/>
      <c r="AY2294" s="283"/>
      <c r="AZ2294" s="282"/>
      <c r="BA2294" s="283"/>
      <c r="BB2294" s="282"/>
      <c r="BC2294" s="282"/>
      <c r="BD2294" s="282"/>
      <c r="BE2294" s="283"/>
      <c r="BG2294" s="282"/>
      <c r="BH2294" s="282"/>
      <c r="BI2294" s="282"/>
      <c r="BL2294" s="421"/>
      <c r="BM2294" s="424"/>
      <c r="BN2294" s="424"/>
      <c r="BO2294" s="424"/>
      <c r="BP2294" s="424"/>
      <c r="BQ2294" s="421"/>
      <c r="BR2294" s="421"/>
      <c r="BV2294" s="282"/>
      <c r="BW2294" s="283"/>
      <c r="BY2294" s="283"/>
      <c r="BZ2294" s="283"/>
      <c r="CA2294" s="283"/>
      <c r="CB2294" s="282"/>
      <c r="CC2294" s="282"/>
      <c r="CD2294" s="282"/>
      <c r="CE2294" s="282"/>
      <c r="CG2294" s="427"/>
      <c r="CH2294" s="402"/>
      <c r="CI2294" s="424"/>
      <c r="CJ2294" s="282"/>
      <c r="CK2294" s="282"/>
      <c r="CL2294" s="283"/>
      <c r="CM2294" s="283"/>
      <c r="CP2294" s="282"/>
      <c r="DC2294" s="282"/>
      <c r="DD2294" s="282"/>
      <c r="DE2294" s="282"/>
      <c r="DF2294" s="282"/>
      <c r="DG2294" s="282"/>
      <c r="DH2294" s="282"/>
      <c r="DI2294" s="282"/>
      <c r="DJ2294" s="282"/>
      <c r="EF2294" s="495" t="str">
        <f>""&amp;(MID(数据表!AZ2294,1,MIN(FIND({"(";"（"},数据表!AZ2294&amp;"(（",1)-1)))&amp;""</f>
        <v/>
      </c>
      <c r="EG2294" s="495" t="str">
        <f>""&amp;(MID(数据表!AZ2294,1,MIN(FIND({0;1;2;3;4;5;6;7;8;9},数据表!AZ2294&amp;"1234567890",1)-1)))&amp;""</f>
        <v/>
      </c>
    </row>
    <row r="2295" spans="2:137" s="310" customFormat="1" ht="12" customHeight="1">
      <c r="B2295" s="286"/>
      <c r="C2295" s="286"/>
      <c r="D2295" s="286"/>
      <c r="E2295" s="479"/>
      <c r="F2295" s="282"/>
      <c r="G2295" s="283"/>
      <c r="H2295" s="421"/>
      <c r="I2295" s="421"/>
      <c r="J2295" s="283"/>
      <c r="K2295" s="421"/>
      <c r="L2295" s="282"/>
      <c r="N2295" s="282"/>
      <c r="S2295" s="282"/>
      <c r="T2295" s="283"/>
      <c r="U2295" s="283"/>
      <c r="V2295" s="283"/>
      <c r="W2295" s="283"/>
      <c r="X2295" s="283"/>
      <c r="Y2295" s="282"/>
      <c r="Z2295" s="282"/>
      <c r="AA2295" s="283"/>
      <c r="AB2295" s="282"/>
      <c r="AC2295" s="282"/>
      <c r="AD2295" s="282"/>
      <c r="AE2295" s="282"/>
      <c r="AF2295" s="283"/>
      <c r="AG2295" s="402"/>
      <c r="AH2295" s="283"/>
      <c r="AI2295" s="283"/>
      <c r="AJ2295" s="283"/>
      <c r="AK2295" s="283"/>
      <c r="AL2295" s="283"/>
      <c r="AM2295" s="282"/>
      <c r="AN2295" s="282"/>
      <c r="AO2295" s="282"/>
      <c r="AP2295" s="282"/>
      <c r="AQ2295" s="282"/>
      <c r="AR2295" s="282"/>
      <c r="AT2295" s="283"/>
      <c r="AU2295" s="283"/>
      <c r="AV2295" s="283"/>
      <c r="AW2295" s="283"/>
      <c r="AY2295" s="283"/>
      <c r="AZ2295" s="282"/>
      <c r="BA2295" s="283"/>
      <c r="BB2295" s="282"/>
      <c r="BC2295" s="282"/>
      <c r="BD2295" s="282"/>
      <c r="BE2295" s="283"/>
      <c r="BG2295" s="282"/>
      <c r="BH2295" s="282"/>
      <c r="BI2295" s="282"/>
      <c r="BL2295" s="421"/>
      <c r="BM2295" s="424"/>
      <c r="BN2295" s="424"/>
      <c r="BO2295" s="424"/>
      <c r="BP2295" s="424"/>
      <c r="BQ2295" s="421"/>
      <c r="BR2295" s="421"/>
      <c r="BV2295" s="282"/>
      <c r="BW2295" s="283"/>
      <c r="BY2295" s="283"/>
      <c r="BZ2295" s="283"/>
      <c r="CA2295" s="283"/>
      <c r="CB2295" s="282"/>
      <c r="CC2295" s="282"/>
      <c r="CD2295" s="282"/>
      <c r="CE2295" s="282"/>
      <c r="CG2295" s="427"/>
      <c r="CH2295" s="402"/>
      <c r="CI2295" s="424"/>
      <c r="CJ2295" s="282"/>
      <c r="CK2295" s="282"/>
      <c r="CL2295" s="283"/>
      <c r="CM2295" s="283"/>
      <c r="CP2295" s="282"/>
      <c r="DC2295" s="282"/>
      <c r="DD2295" s="282"/>
      <c r="DE2295" s="282"/>
      <c r="DF2295" s="282"/>
      <c r="DG2295" s="282"/>
      <c r="DH2295" s="282"/>
      <c r="DI2295" s="282"/>
      <c r="DJ2295" s="282"/>
      <c r="EF2295" s="495" t="str">
        <f>""&amp;(MID(数据表!AZ2295,1,MIN(FIND({"(";"（"},数据表!AZ2295&amp;"(（",1)-1)))&amp;""</f>
        <v/>
      </c>
      <c r="EG2295" s="495" t="str">
        <f>""&amp;(MID(数据表!AZ2295,1,MIN(FIND({0;1;2;3;4;5;6;7;8;9},数据表!AZ2295&amp;"1234567890",1)-1)))&amp;""</f>
        <v/>
      </c>
    </row>
    <row r="2296" spans="2:137" s="310" customFormat="1" ht="12" customHeight="1">
      <c r="B2296" s="286"/>
      <c r="C2296" s="286"/>
      <c r="D2296" s="286"/>
      <c r="E2296" s="479"/>
      <c r="F2296" s="282"/>
      <c r="G2296" s="283"/>
      <c r="H2296" s="421"/>
      <c r="I2296" s="421"/>
      <c r="J2296" s="283"/>
      <c r="K2296" s="421"/>
      <c r="L2296" s="282"/>
      <c r="N2296" s="282"/>
      <c r="S2296" s="282"/>
      <c r="T2296" s="283"/>
      <c r="U2296" s="283"/>
      <c r="V2296" s="283"/>
      <c r="W2296" s="283"/>
      <c r="X2296" s="283"/>
      <c r="Y2296" s="282"/>
      <c r="Z2296" s="282"/>
      <c r="AA2296" s="283"/>
      <c r="AB2296" s="282"/>
      <c r="AC2296" s="282"/>
      <c r="AD2296" s="282"/>
      <c r="AE2296" s="282"/>
      <c r="AF2296" s="283"/>
      <c r="AG2296" s="402"/>
      <c r="AH2296" s="283"/>
      <c r="AI2296" s="283"/>
      <c r="AJ2296" s="283"/>
      <c r="AK2296" s="283"/>
      <c r="AL2296" s="283"/>
      <c r="AM2296" s="282"/>
      <c r="AN2296" s="282"/>
      <c r="AO2296" s="282"/>
      <c r="AP2296" s="282"/>
      <c r="AQ2296" s="282"/>
      <c r="AR2296" s="282"/>
      <c r="AT2296" s="283"/>
      <c r="AU2296" s="283"/>
      <c r="AV2296" s="283"/>
      <c r="AW2296" s="283"/>
      <c r="AY2296" s="283"/>
      <c r="AZ2296" s="282"/>
      <c r="BA2296" s="283"/>
      <c r="BB2296" s="282"/>
      <c r="BC2296" s="282"/>
      <c r="BD2296" s="282"/>
      <c r="BE2296" s="283"/>
      <c r="BG2296" s="282"/>
      <c r="BH2296" s="282"/>
      <c r="BI2296" s="282"/>
      <c r="BL2296" s="421"/>
      <c r="BM2296" s="424"/>
      <c r="BN2296" s="424"/>
      <c r="BO2296" s="424"/>
      <c r="BP2296" s="424"/>
      <c r="BQ2296" s="421"/>
      <c r="BR2296" s="421"/>
      <c r="BV2296" s="282"/>
      <c r="BW2296" s="283"/>
      <c r="BY2296" s="283"/>
      <c r="BZ2296" s="283"/>
      <c r="CA2296" s="283"/>
      <c r="CB2296" s="282"/>
      <c r="CC2296" s="282"/>
      <c r="CD2296" s="282"/>
      <c r="CE2296" s="282"/>
      <c r="CG2296" s="427"/>
      <c r="CH2296" s="402"/>
      <c r="CI2296" s="424"/>
      <c r="CJ2296" s="282"/>
      <c r="CK2296" s="282"/>
      <c r="CL2296" s="283"/>
      <c r="CM2296" s="283"/>
      <c r="CP2296" s="282"/>
      <c r="DC2296" s="282"/>
      <c r="DD2296" s="282"/>
      <c r="DE2296" s="282"/>
      <c r="DF2296" s="282"/>
      <c r="DG2296" s="282"/>
      <c r="DH2296" s="282"/>
      <c r="DI2296" s="282"/>
      <c r="DJ2296" s="282"/>
      <c r="EF2296" s="495" t="str">
        <f>""&amp;(MID(数据表!AZ2296,1,MIN(FIND({"(";"（"},数据表!AZ2296&amp;"(（",1)-1)))&amp;""</f>
        <v/>
      </c>
      <c r="EG2296" s="495" t="str">
        <f>""&amp;(MID(数据表!AZ2296,1,MIN(FIND({0;1;2;3;4;5;6;7;8;9},数据表!AZ2296&amp;"1234567890",1)-1)))&amp;""</f>
        <v/>
      </c>
    </row>
    <row r="2297" spans="2:137" s="310" customFormat="1" ht="12" customHeight="1">
      <c r="B2297" s="286"/>
      <c r="C2297" s="286"/>
      <c r="D2297" s="286"/>
      <c r="E2297" s="479"/>
      <c r="F2297" s="282"/>
      <c r="G2297" s="283"/>
      <c r="H2297" s="421"/>
      <c r="I2297" s="421"/>
      <c r="J2297" s="283"/>
      <c r="K2297" s="421"/>
      <c r="L2297" s="282"/>
      <c r="N2297" s="282"/>
      <c r="S2297" s="282"/>
      <c r="T2297" s="283"/>
      <c r="U2297" s="283"/>
      <c r="V2297" s="283"/>
      <c r="W2297" s="283"/>
      <c r="X2297" s="283"/>
      <c r="Y2297" s="282"/>
      <c r="Z2297" s="282"/>
      <c r="AA2297" s="283"/>
      <c r="AB2297" s="282"/>
      <c r="AC2297" s="282"/>
      <c r="AD2297" s="282"/>
      <c r="AE2297" s="282"/>
      <c r="AF2297" s="283"/>
      <c r="AG2297" s="402"/>
      <c r="AH2297" s="283"/>
      <c r="AI2297" s="283"/>
      <c r="AJ2297" s="283"/>
      <c r="AK2297" s="283"/>
      <c r="AL2297" s="283"/>
      <c r="AM2297" s="282"/>
      <c r="AN2297" s="282"/>
      <c r="AO2297" s="282"/>
      <c r="AP2297" s="282"/>
      <c r="AQ2297" s="282"/>
      <c r="AR2297" s="282"/>
      <c r="AT2297" s="283"/>
      <c r="AU2297" s="283"/>
      <c r="AV2297" s="283"/>
      <c r="AW2297" s="283"/>
      <c r="AY2297" s="283"/>
      <c r="AZ2297" s="282"/>
      <c r="BA2297" s="283"/>
      <c r="BB2297" s="282"/>
      <c r="BC2297" s="282"/>
      <c r="BD2297" s="282"/>
      <c r="BE2297" s="283"/>
      <c r="BG2297" s="282"/>
      <c r="BH2297" s="282"/>
      <c r="BI2297" s="282"/>
      <c r="BL2297" s="421"/>
      <c r="BM2297" s="424"/>
      <c r="BN2297" s="424"/>
      <c r="BO2297" s="424"/>
      <c r="BP2297" s="424"/>
      <c r="BQ2297" s="421"/>
      <c r="BR2297" s="421"/>
      <c r="BV2297" s="282"/>
      <c r="BW2297" s="283"/>
      <c r="BY2297" s="283"/>
      <c r="BZ2297" s="283"/>
      <c r="CA2297" s="283"/>
      <c r="CB2297" s="282"/>
      <c r="CC2297" s="282"/>
      <c r="CD2297" s="282"/>
      <c r="CE2297" s="282"/>
      <c r="CG2297" s="427"/>
      <c r="CH2297" s="402"/>
      <c r="CI2297" s="424"/>
      <c r="CJ2297" s="282"/>
      <c r="CK2297" s="282"/>
      <c r="CL2297" s="283"/>
      <c r="CM2297" s="283"/>
      <c r="CP2297" s="282"/>
      <c r="DC2297" s="282"/>
      <c r="DD2297" s="282"/>
      <c r="DE2297" s="282"/>
      <c r="DF2297" s="282"/>
      <c r="DG2297" s="282"/>
      <c r="DH2297" s="282"/>
      <c r="DI2297" s="282"/>
      <c r="DJ2297" s="282"/>
      <c r="EF2297" s="495" t="str">
        <f>""&amp;(MID(数据表!AZ2297,1,MIN(FIND({"(";"（"},数据表!AZ2297&amp;"(（",1)-1)))&amp;""</f>
        <v/>
      </c>
      <c r="EG2297" s="495" t="str">
        <f>""&amp;(MID(数据表!AZ2297,1,MIN(FIND({0;1;2;3;4;5;6;7;8;9},数据表!AZ2297&amp;"1234567890",1)-1)))&amp;""</f>
        <v/>
      </c>
    </row>
    <row r="2298" spans="2:137" s="310" customFormat="1" ht="12" customHeight="1">
      <c r="B2298" s="286"/>
      <c r="C2298" s="286"/>
      <c r="D2298" s="286"/>
      <c r="E2298" s="479"/>
      <c r="F2298" s="282"/>
      <c r="G2298" s="283"/>
      <c r="H2298" s="421"/>
      <c r="I2298" s="421"/>
      <c r="J2298" s="283"/>
      <c r="K2298" s="421"/>
      <c r="L2298" s="282"/>
      <c r="N2298" s="282"/>
      <c r="S2298" s="282"/>
      <c r="T2298" s="283"/>
      <c r="U2298" s="283"/>
      <c r="V2298" s="283"/>
      <c r="W2298" s="283"/>
      <c r="X2298" s="283"/>
      <c r="Y2298" s="282"/>
      <c r="Z2298" s="282"/>
      <c r="AA2298" s="283"/>
      <c r="AB2298" s="282"/>
      <c r="AC2298" s="282"/>
      <c r="AD2298" s="282"/>
      <c r="AE2298" s="282"/>
      <c r="AF2298" s="283"/>
      <c r="AG2298" s="402"/>
      <c r="AH2298" s="283"/>
      <c r="AI2298" s="283"/>
      <c r="AJ2298" s="283"/>
      <c r="AK2298" s="283"/>
      <c r="AL2298" s="283"/>
      <c r="AM2298" s="282"/>
      <c r="AN2298" s="282"/>
      <c r="AO2298" s="282"/>
      <c r="AP2298" s="282"/>
      <c r="AQ2298" s="282"/>
      <c r="AR2298" s="282"/>
      <c r="AT2298" s="283"/>
      <c r="AU2298" s="283"/>
      <c r="AV2298" s="283"/>
      <c r="AW2298" s="283"/>
      <c r="AY2298" s="283"/>
      <c r="AZ2298" s="282"/>
      <c r="BA2298" s="283"/>
      <c r="BB2298" s="282"/>
      <c r="BC2298" s="282"/>
      <c r="BD2298" s="282"/>
      <c r="BE2298" s="283"/>
      <c r="BG2298" s="282"/>
      <c r="BH2298" s="282"/>
      <c r="BI2298" s="282"/>
      <c r="BL2298" s="421"/>
      <c r="BM2298" s="424"/>
      <c r="BN2298" s="424"/>
      <c r="BO2298" s="424"/>
      <c r="BP2298" s="424"/>
      <c r="BQ2298" s="421"/>
      <c r="BR2298" s="421"/>
      <c r="BV2298" s="282"/>
      <c r="BW2298" s="283"/>
      <c r="BY2298" s="283"/>
      <c r="BZ2298" s="283"/>
      <c r="CA2298" s="283"/>
      <c r="CB2298" s="282"/>
      <c r="CC2298" s="282"/>
      <c r="CD2298" s="282"/>
      <c r="CE2298" s="282"/>
      <c r="CG2298" s="427"/>
      <c r="CH2298" s="402"/>
      <c r="CI2298" s="424"/>
      <c r="CJ2298" s="282"/>
      <c r="CK2298" s="282"/>
      <c r="CL2298" s="283"/>
      <c r="CM2298" s="283"/>
      <c r="CP2298" s="282"/>
      <c r="DC2298" s="282"/>
      <c r="DD2298" s="282"/>
      <c r="DE2298" s="282"/>
      <c r="DF2298" s="282"/>
      <c r="DG2298" s="282"/>
      <c r="DH2298" s="282"/>
      <c r="DI2298" s="282"/>
      <c r="DJ2298" s="282"/>
      <c r="EF2298" s="495" t="str">
        <f>""&amp;(MID(数据表!AZ2298,1,MIN(FIND({"(";"（"},数据表!AZ2298&amp;"(（",1)-1)))&amp;""</f>
        <v/>
      </c>
      <c r="EG2298" s="495" t="str">
        <f>""&amp;(MID(数据表!AZ2298,1,MIN(FIND({0;1;2;3;4;5;6;7;8;9},数据表!AZ2298&amp;"1234567890",1)-1)))&amp;""</f>
        <v/>
      </c>
    </row>
    <row r="2299" spans="2:137" s="310" customFormat="1" ht="12" customHeight="1">
      <c r="B2299" s="286"/>
      <c r="C2299" s="286"/>
      <c r="D2299" s="286"/>
      <c r="E2299" s="479"/>
      <c r="F2299" s="282"/>
      <c r="G2299" s="283"/>
      <c r="H2299" s="421"/>
      <c r="I2299" s="421"/>
      <c r="J2299" s="283"/>
      <c r="K2299" s="421"/>
      <c r="L2299" s="282"/>
      <c r="N2299" s="282"/>
      <c r="S2299" s="282"/>
      <c r="T2299" s="283"/>
      <c r="U2299" s="283"/>
      <c r="V2299" s="283"/>
      <c r="W2299" s="283"/>
      <c r="X2299" s="283"/>
      <c r="Y2299" s="282"/>
      <c r="Z2299" s="282"/>
      <c r="AA2299" s="283"/>
      <c r="AB2299" s="282"/>
      <c r="AC2299" s="282"/>
      <c r="AD2299" s="282"/>
      <c r="AE2299" s="282"/>
      <c r="AF2299" s="283"/>
      <c r="AG2299" s="402"/>
      <c r="AH2299" s="283"/>
      <c r="AI2299" s="283"/>
      <c r="AJ2299" s="283"/>
      <c r="AK2299" s="283"/>
      <c r="AL2299" s="283"/>
      <c r="AM2299" s="282"/>
      <c r="AN2299" s="282"/>
      <c r="AO2299" s="282"/>
      <c r="AP2299" s="282"/>
      <c r="AQ2299" s="282"/>
      <c r="AR2299" s="282"/>
      <c r="AT2299" s="283"/>
      <c r="AU2299" s="283"/>
      <c r="AV2299" s="283"/>
      <c r="AW2299" s="283"/>
      <c r="AY2299" s="283"/>
      <c r="AZ2299" s="282"/>
      <c r="BA2299" s="283"/>
      <c r="BB2299" s="282"/>
      <c r="BC2299" s="282"/>
      <c r="BD2299" s="282"/>
      <c r="BE2299" s="283"/>
      <c r="BG2299" s="282"/>
      <c r="BH2299" s="282"/>
      <c r="BI2299" s="282"/>
      <c r="BL2299" s="421"/>
      <c r="BM2299" s="424"/>
      <c r="BN2299" s="424"/>
      <c r="BO2299" s="424"/>
      <c r="BP2299" s="424"/>
      <c r="BQ2299" s="421"/>
      <c r="BR2299" s="421"/>
      <c r="BV2299" s="282"/>
      <c r="BW2299" s="283"/>
      <c r="BY2299" s="283"/>
      <c r="BZ2299" s="283"/>
      <c r="CA2299" s="283"/>
      <c r="CB2299" s="282"/>
      <c r="CC2299" s="282"/>
      <c r="CD2299" s="282"/>
      <c r="CE2299" s="282"/>
      <c r="CG2299" s="427"/>
      <c r="CH2299" s="402"/>
      <c r="CI2299" s="424"/>
      <c r="CJ2299" s="282"/>
      <c r="CK2299" s="282"/>
      <c r="CL2299" s="283"/>
      <c r="CM2299" s="283"/>
      <c r="CP2299" s="282"/>
      <c r="DC2299" s="282"/>
      <c r="DD2299" s="282"/>
      <c r="DE2299" s="282"/>
      <c r="DF2299" s="282"/>
      <c r="DG2299" s="282"/>
      <c r="DH2299" s="282"/>
      <c r="DI2299" s="282"/>
      <c r="DJ2299" s="282"/>
      <c r="EF2299" s="495" t="str">
        <f>""&amp;(MID(数据表!AZ2299,1,MIN(FIND({"(";"（"},数据表!AZ2299&amp;"(（",1)-1)))&amp;""</f>
        <v/>
      </c>
      <c r="EG2299" s="495" t="str">
        <f>""&amp;(MID(数据表!AZ2299,1,MIN(FIND({0;1;2;3;4;5;6;7;8;9},数据表!AZ2299&amp;"1234567890",1)-1)))&amp;""</f>
        <v/>
      </c>
    </row>
    <row r="2300" spans="2:137" s="310" customFormat="1" ht="12" customHeight="1">
      <c r="B2300" s="286"/>
      <c r="C2300" s="286"/>
      <c r="D2300" s="286"/>
      <c r="E2300" s="479"/>
      <c r="F2300" s="282"/>
      <c r="G2300" s="283"/>
      <c r="H2300" s="421"/>
      <c r="I2300" s="421"/>
      <c r="J2300" s="283"/>
      <c r="K2300" s="421"/>
      <c r="L2300" s="282"/>
      <c r="N2300" s="282"/>
      <c r="S2300" s="282"/>
      <c r="T2300" s="283"/>
      <c r="U2300" s="283"/>
      <c r="V2300" s="283"/>
      <c r="W2300" s="283"/>
      <c r="X2300" s="283"/>
      <c r="Y2300" s="282"/>
      <c r="Z2300" s="282"/>
      <c r="AA2300" s="283"/>
      <c r="AB2300" s="282"/>
      <c r="AC2300" s="282"/>
      <c r="AD2300" s="282"/>
      <c r="AE2300" s="282"/>
      <c r="AF2300" s="283"/>
      <c r="AG2300" s="402"/>
      <c r="AH2300" s="283"/>
      <c r="AI2300" s="283"/>
      <c r="AJ2300" s="283"/>
      <c r="AK2300" s="283"/>
      <c r="AL2300" s="283"/>
      <c r="AM2300" s="282"/>
      <c r="AN2300" s="282"/>
      <c r="AO2300" s="282"/>
      <c r="AP2300" s="282"/>
      <c r="AQ2300" s="282"/>
      <c r="AR2300" s="282"/>
      <c r="AT2300" s="283"/>
      <c r="AU2300" s="283"/>
      <c r="AV2300" s="283"/>
      <c r="AW2300" s="283"/>
      <c r="AY2300" s="283"/>
      <c r="AZ2300" s="282"/>
      <c r="BA2300" s="283"/>
      <c r="BB2300" s="282"/>
      <c r="BC2300" s="282"/>
      <c r="BD2300" s="282"/>
      <c r="BE2300" s="283"/>
      <c r="BG2300" s="282"/>
      <c r="BH2300" s="282"/>
      <c r="BI2300" s="282"/>
      <c r="BL2300" s="421"/>
      <c r="BM2300" s="424"/>
      <c r="BN2300" s="424"/>
      <c r="BO2300" s="424"/>
      <c r="BP2300" s="424"/>
      <c r="BQ2300" s="421"/>
      <c r="BR2300" s="421"/>
      <c r="BV2300" s="282"/>
      <c r="BW2300" s="283"/>
      <c r="BY2300" s="283"/>
      <c r="BZ2300" s="283"/>
      <c r="CA2300" s="283"/>
      <c r="CB2300" s="282"/>
      <c r="CC2300" s="282"/>
      <c r="CD2300" s="282"/>
      <c r="CE2300" s="282"/>
      <c r="CG2300" s="427"/>
      <c r="CH2300" s="402"/>
      <c r="CI2300" s="424"/>
      <c r="CJ2300" s="282"/>
      <c r="CK2300" s="282"/>
      <c r="CL2300" s="283"/>
      <c r="CM2300" s="283"/>
      <c r="CP2300" s="282"/>
      <c r="DC2300" s="282"/>
      <c r="DD2300" s="282"/>
      <c r="DE2300" s="282"/>
      <c r="DF2300" s="282"/>
      <c r="DG2300" s="282"/>
      <c r="DH2300" s="282"/>
      <c r="DI2300" s="282"/>
      <c r="DJ2300" s="282"/>
      <c r="EF2300" s="495" t="str">
        <f>""&amp;(MID(数据表!AZ2300,1,MIN(FIND({"(";"（"},数据表!AZ2300&amp;"(（",1)-1)))&amp;""</f>
        <v/>
      </c>
      <c r="EG2300" s="495" t="str">
        <f>""&amp;(MID(数据表!AZ2300,1,MIN(FIND({0;1;2;3;4;5;6;7;8;9},数据表!AZ2300&amp;"1234567890",1)-1)))&amp;""</f>
        <v/>
      </c>
    </row>
    <row r="2301" spans="2:137" s="310" customFormat="1" ht="12" customHeight="1">
      <c r="B2301" s="286"/>
      <c r="C2301" s="286"/>
      <c r="D2301" s="286"/>
      <c r="E2301" s="479"/>
      <c r="F2301" s="282"/>
      <c r="G2301" s="283"/>
      <c r="H2301" s="421"/>
      <c r="I2301" s="421"/>
      <c r="J2301" s="283"/>
      <c r="K2301" s="421"/>
      <c r="L2301" s="282"/>
      <c r="N2301" s="282"/>
      <c r="S2301" s="282"/>
      <c r="T2301" s="283"/>
      <c r="U2301" s="283"/>
      <c r="V2301" s="283"/>
      <c r="W2301" s="283"/>
      <c r="X2301" s="283"/>
      <c r="Y2301" s="282"/>
      <c r="Z2301" s="282"/>
      <c r="AA2301" s="283"/>
      <c r="AB2301" s="282"/>
      <c r="AC2301" s="282"/>
      <c r="AD2301" s="282"/>
      <c r="AE2301" s="282"/>
      <c r="AF2301" s="283"/>
      <c r="AG2301" s="402"/>
      <c r="AH2301" s="283"/>
      <c r="AI2301" s="283"/>
      <c r="AJ2301" s="283"/>
      <c r="AK2301" s="283"/>
      <c r="AL2301" s="283"/>
      <c r="AM2301" s="282"/>
      <c r="AN2301" s="282"/>
      <c r="AO2301" s="282"/>
      <c r="AP2301" s="282"/>
      <c r="AQ2301" s="282"/>
      <c r="AR2301" s="282"/>
      <c r="AT2301" s="283"/>
      <c r="AU2301" s="283"/>
      <c r="AV2301" s="283"/>
      <c r="AW2301" s="283"/>
      <c r="AY2301" s="283"/>
      <c r="AZ2301" s="282"/>
      <c r="BA2301" s="283"/>
      <c r="BB2301" s="282"/>
      <c r="BC2301" s="282"/>
      <c r="BD2301" s="282"/>
      <c r="BE2301" s="283"/>
      <c r="BG2301" s="282"/>
      <c r="BH2301" s="282"/>
      <c r="BI2301" s="282"/>
      <c r="BL2301" s="421"/>
      <c r="BM2301" s="424"/>
      <c r="BN2301" s="424"/>
      <c r="BO2301" s="424"/>
      <c r="BP2301" s="424"/>
      <c r="BQ2301" s="421"/>
      <c r="BR2301" s="421"/>
      <c r="BV2301" s="282"/>
      <c r="BW2301" s="283"/>
      <c r="BY2301" s="283"/>
      <c r="BZ2301" s="283"/>
      <c r="CA2301" s="283"/>
      <c r="CB2301" s="282"/>
      <c r="CC2301" s="282"/>
      <c r="CD2301" s="282"/>
      <c r="CE2301" s="282"/>
      <c r="CG2301" s="427"/>
      <c r="CH2301" s="402"/>
      <c r="CI2301" s="424"/>
      <c r="CJ2301" s="282"/>
      <c r="CK2301" s="282"/>
      <c r="CL2301" s="283"/>
      <c r="CM2301" s="283"/>
      <c r="CP2301" s="282"/>
      <c r="DC2301" s="282"/>
      <c r="DD2301" s="282"/>
      <c r="DE2301" s="282"/>
      <c r="DF2301" s="282"/>
      <c r="DG2301" s="282"/>
      <c r="DH2301" s="282"/>
      <c r="DI2301" s="282"/>
      <c r="DJ2301" s="282"/>
      <c r="EF2301" s="495" t="str">
        <f>""&amp;(MID(数据表!AZ2301,1,MIN(FIND({"(";"（"},数据表!AZ2301&amp;"(（",1)-1)))&amp;""</f>
        <v/>
      </c>
      <c r="EG2301" s="495" t="str">
        <f>""&amp;(MID(数据表!AZ2301,1,MIN(FIND({0;1;2;3;4;5;6;7;8;9},数据表!AZ2301&amp;"1234567890",1)-1)))&amp;""</f>
        <v/>
      </c>
    </row>
    <row r="2302" spans="2:137" s="310" customFormat="1" ht="12" customHeight="1">
      <c r="B2302" s="286"/>
      <c r="C2302" s="286"/>
      <c r="D2302" s="286"/>
      <c r="E2302" s="479"/>
      <c r="F2302" s="282"/>
      <c r="G2302" s="283"/>
      <c r="H2302" s="421"/>
      <c r="I2302" s="421"/>
      <c r="J2302" s="283"/>
      <c r="K2302" s="421"/>
      <c r="L2302" s="282"/>
      <c r="N2302" s="282"/>
      <c r="S2302" s="282"/>
      <c r="T2302" s="283"/>
      <c r="U2302" s="283"/>
      <c r="V2302" s="283"/>
      <c r="W2302" s="283"/>
      <c r="X2302" s="283"/>
      <c r="Y2302" s="282"/>
      <c r="Z2302" s="282"/>
      <c r="AA2302" s="283"/>
      <c r="AB2302" s="282"/>
      <c r="AC2302" s="282"/>
      <c r="AD2302" s="282"/>
      <c r="AE2302" s="282"/>
      <c r="AF2302" s="283"/>
      <c r="AG2302" s="402"/>
      <c r="AH2302" s="283"/>
      <c r="AI2302" s="283"/>
      <c r="AJ2302" s="283"/>
      <c r="AK2302" s="283"/>
      <c r="AL2302" s="283"/>
      <c r="AM2302" s="282"/>
      <c r="AN2302" s="282"/>
      <c r="AO2302" s="282"/>
      <c r="AP2302" s="282"/>
      <c r="AQ2302" s="282"/>
      <c r="AR2302" s="282"/>
      <c r="AT2302" s="283"/>
      <c r="AU2302" s="283"/>
      <c r="AV2302" s="283"/>
      <c r="AW2302" s="283"/>
      <c r="AY2302" s="283"/>
      <c r="AZ2302" s="282"/>
      <c r="BA2302" s="283"/>
      <c r="BB2302" s="282"/>
      <c r="BC2302" s="282"/>
      <c r="BD2302" s="282"/>
      <c r="BE2302" s="283"/>
      <c r="BG2302" s="282"/>
      <c r="BH2302" s="282"/>
      <c r="BI2302" s="282"/>
      <c r="BL2302" s="421"/>
      <c r="BM2302" s="424"/>
      <c r="BN2302" s="424"/>
      <c r="BO2302" s="424"/>
      <c r="BP2302" s="424"/>
      <c r="BQ2302" s="421"/>
      <c r="BR2302" s="421"/>
      <c r="BV2302" s="282"/>
      <c r="BW2302" s="283"/>
      <c r="BY2302" s="283"/>
      <c r="BZ2302" s="283"/>
      <c r="CA2302" s="283"/>
      <c r="CB2302" s="282"/>
      <c r="CC2302" s="282"/>
      <c r="CD2302" s="282"/>
      <c r="CE2302" s="282"/>
      <c r="CG2302" s="427"/>
      <c r="CH2302" s="402"/>
      <c r="CI2302" s="424"/>
      <c r="CJ2302" s="282"/>
      <c r="CK2302" s="282"/>
      <c r="CL2302" s="283"/>
      <c r="CM2302" s="283"/>
      <c r="CP2302" s="282"/>
      <c r="DC2302" s="282"/>
      <c r="DD2302" s="282"/>
      <c r="DE2302" s="282"/>
      <c r="DF2302" s="282"/>
      <c r="DG2302" s="282"/>
      <c r="DH2302" s="282"/>
      <c r="DI2302" s="282"/>
      <c r="DJ2302" s="282"/>
      <c r="EF2302" s="495" t="str">
        <f>""&amp;(MID(数据表!AZ2302,1,MIN(FIND({"(";"（"},数据表!AZ2302&amp;"(（",1)-1)))&amp;""</f>
        <v/>
      </c>
      <c r="EG2302" s="495" t="str">
        <f>""&amp;(MID(数据表!AZ2302,1,MIN(FIND({0;1;2;3;4;5;6;7;8;9},数据表!AZ2302&amp;"1234567890",1)-1)))&amp;""</f>
        <v/>
      </c>
    </row>
    <row r="2303" spans="2:137" s="310" customFormat="1" ht="12" customHeight="1">
      <c r="B2303" s="286"/>
      <c r="C2303" s="286"/>
      <c r="D2303" s="286"/>
      <c r="E2303" s="479"/>
      <c r="F2303" s="282"/>
      <c r="G2303" s="283"/>
      <c r="H2303" s="421"/>
      <c r="I2303" s="421"/>
      <c r="J2303" s="283"/>
      <c r="K2303" s="421"/>
      <c r="L2303" s="282"/>
      <c r="N2303" s="282"/>
      <c r="S2303" s="282"/>
      <c r="T2303" s="283"/>
      <c r="U2303" s="283"/>
      <c r="V2303" s="283"/>
      <c r="W2303" s="283"/>
      <c r="X2303" s="283"/>
      <c r="Y2303" s="282"/>
      <c r="Z2303" s="282"/>
      <c r="AA2303" s="283"/>
      <c r="AB2303" s="282"/>
      <c r="AC2303" s="282"/>
      <c r="AD2303" s="282"/>
      <c r="AE2303" s="282"/>
      <c r="AF2303" s="283"/>
      <c r="AG2303" s="402"/>
      <c r="AH2303" s="283"/>
      <c r="AI2303" s="283"/>
      <c r="AJ2303" s="283"/>
      <c r="AK2303" s="283"/>
      <c r="AL2303" s="283"/>
      <c r="AM2303" s="282"/>
      <c r="AN2303" s="282"/>
      <c r="AO2303" s="282"/>
      <c r="AP2303" s="282"/>
      <c r="AQ2303" s="282"/>
      <c r="AR2303" s="282"/>
      <c r="AT2303" s="283"/>
      <c r="AU2303" s="283"/>
      <c r="AV2303" s="283"/>
      <c r="AW2303" s="283"/>
      <c r="AY2303" s="283"/>
      <c r="AZ2303" s="282"/>
      <c r="BA2303" s="283"/>
      <c r="BB2303" s="282"/>
      <c r="BC2303" s="282"/>
      <c r="BD2303" s="282"/>
      <c r="BE2303" s="283"/>
      <c r="BG2303" s="282"/>
      <c r="BH2303" s="282"/>
      <c r="BI2303" s="282"/>
      <c r="BL2303" s="421"/>
      <c r="BM2303" s="424"/>
      <c r="BN2303" s="424"/>
      <c r="BO2303" s="424"/>
      <c r="BP2303" s="424"/>
      <c r="BQ2303" s="421"/>
      <c r="BR2303" s="421"/>
      <c r="BV2303" s="282"/>
      <c r="BW2303" s="283"/>
      <c r="BY2303" s="283"/>
      <c r="BZ2303" s="283"/>
      <c r="CA2303" s="283"/>
      <c r="CB2303" s="282"/>
      <c r="CC2303" s="282"/>
      <c r="CD2303" s="282"/>
      <c r="CE2303" s="282"/>
      <c r="CG2303" s="427"/>
      <c r="CH2303" s="402"/>
      <c r="CI2303" s="424"/>
      <c r="CJ2303" s="282"/>
      <c r="CK2303" s="282"/>
      <c r="CL2303" s="283"/>
      <c r="CM2303" s="283"/>
      <c r="CP2303" s="282"/>
      <c r="DC2303" s="282"/>
      <c r="DD2303" s="282"/>
      <c r="DE2303" s="282"/>
      <c r="DF2303" s="282"/>
      <c r="DG2303" s="282"/>
      <c r="DH2303" s="282"/>
      <c r="DI2303" s="282"/>
      <c r="DJ2303" s="282"/>
      <c r="EF2303" s="495" t="str">
        <f>""&amp;(MID(数据表!AZ2303,1,MIN(FIND({"(";"（"},数据表!AZ2303&amp;"(（",1)-1)))&amp;""</f>
        <v/>
      </c>
      <c r="EG2303" s="495" t="str">
        <f>""&amp;(MID(数据表!AZ2303,1,MIN(FIND({0;1;2;3;4;5;6;7;8;9},数据表!AZ2303&amp;"1234567890",1)-1)))&amp;""</f>
        <v/>
      </c>
    </row>
    <row r="2304" spans="2:137" s="310" customFormat="1" ht="12" customHeight="1">
      <c r="B2304" s="286"/>
      <c r="C2304" s="286"/>
      <c r="D2304" s="286"/>
      <c r="E2304" s="479"/>
      <c r="F2304" s="282"/>
      <c r="G2304" s="283"/>
      <c r="H2304" s="421"/>
      <c r="I2304" s="421"/>
      <c r="J2304" s="283"/>
      <c r="K2304" s="421"/>
      <c r="L2304" s="282"/>
      <c r="N2304" s="282"/>
      <c r="S2304" s="282"/>
      <c r="T2304" s="283"/>
      <c r="U2304" s="283"/>
      <c r="V2304" s="283"/>
      <c r="W2304" s="283"/>
      <c r="X2304" s="283"/>
      <c r="Y2304" s="282"/>
      <c r="Z2304" s="282"/>
      <c r="AA2304" s="283"/>
      <c r="AB2304" s="282"/>
      <c r="AC2304" s="282"/>
      <c r="AD2304" s="282"/>
      <c r="AE2304" s="282"/>
      <c r="AF2304" s="283"/>
      <c r="AG2304" s="402"/>
      <c r="AH2304" s="283"/>
      <c r="AI2304" s="283"/>
      <c r="AJ2304" s="283"/>
      <c r="AK2304" s="283"/>
      <c r="AL2304" s="283"/>
      <c r="AM2304" s="282"/>
      <c r="AN2304" s="282"/>
      <c r="AO2304" s="282"/>
      <c r="AP2304" s="282"/>
      <c r="AQ2304" s="282"/>
      <c r="AR2304" s="282"/>
      <c r="AT2304" s="283"/>
      <c r="AU2304" s="283"/>
      <c r="AV2304" s="283"/>
      <c r="AW2304" s="283"/>
      <c r="AY2304" s="283"/>
      <c r="AZ2304" s="282"/>
      <c r="BA2304" s="283"/>
      <c r="BB2304" s="282"/>
      <c r="BC2304" s="282"/>
      <c r="BD2304" s="282"/>
      <c r="BE2304" s="283"/>
      <c r="BG2304" s="282"/>
      <c r="BH2304" s="282"/>
      <c r="BI2304" s="282"/>
      <c r="BL2304" s="421"/>
      <c r="BM2304" s="424"/>
      <c r="BN2304" s="424"/>
      <c r="BO2304" s="424"/>
      <c r="BP2304" s="424"/>
      <c r="BQ2304" s="421"/>
      <c r="BR2304" s="421"/>
      <c r="BV2304" s="282"/>
      <c r="BW2304" s="283"/>
      <c r="BY2304" s="283"/>
      <c r="BZ2304" s="283"/>
      <c r="CA2304" s="283"/>
      <c r="CB2304" s="282"/>
      <c r="CC2304" s="282"/>
      <c r="CD2304" s="282"/>
      <c r="CE2304" s="282"/>
      <c r="CG2304" s="427"/>
      <c r="CH2304" s="402"/>
      <c r="CI2304" s="424"/>
      <c r="CJ2304" s="282"/>
      <c r="CK2304" s="282"/>
      <c r="CL2304" s="283"/>
      <c r="CM2304" s="283"/>
      <c r="CP2304" s="282"/>
      <c r="DC2304" s="282"/>
      <c r="DD2304" s="282"/>
      <c r="DE2304" s="282"/>
      <c r="DF2304" s="282"/>
      <c r="DG2304" s="282"/>
      <c r="DH2304" s="282"/>
      <c r="DI2304" s="282"/>
      <c r="DJ2304" s="282"/>
      <c r="EF2304" s="495" t="str">
        <f>""&amp;(MID(数据表!AZ2304,1,MIN(FIND({"(";"（"},数据表!AZ2304&amp;"(（",1)-1)))&amp;""</f>
        <v/>
      </c>
      <c r="EG2304" s="495" t="str">
        <f>""&amp;(MID(数据表!AZ2304,1,MIN(FIND({0;1;2;3;4;5;6;7;8;9},数据表!AZ2304&amp;"1234567890",1)-1)))&amp;""</f>
        <v/>
      </c>
    </row>
    <row r="2305" spans="2:137" s="310" customFormat="1" ht="12" customHeight="1">
      <c r="B2305" s="286"/>
      <c r="C2305" s="286"/>
      <c r="D2305" s="286"/>
      <c r="E2305" s="479"/>
      <c r="F2305" s="282"/>
      <c r="G2305" s="283"/>
      <c r="H2305" s="421"/>
      <c r="I2305" s="421"/>
      <c r="J2305" s="283"/>
      <c r="K2305" s="421"/>
      <c r="L2305" s="282"/>
      <c r="N2305" s="282"/>
      <c r="S2305" s="282"/>
      <c r="T2305" s="283"/>
      <c r="U2305" s="283"/>
      <c r="V2305" s="283"/>
      <c r="W2305" s="283"/>
      <c r="X2305" s="283"/>
      <c r="Y2305" s="282"/>
      <c r="Z2305" s="282"/>
      <c r="AA2305" s="283"/>
      <c r="AB2305" s="282"/>
      <c r="AC2305" s="282"/>
      <c r="AD2305" s="282"/>
      <c r="AE2305" s="282"/>
      <c r="AF2305" s="283"/>
      <c r="AG2305" s="402"/>
      <c r="AH2305" s="283"/>
      <c r="AI2305" s="283"/>
      <c r="AJ2305" s="283"/>
      <c r="AK2305" s="283"/>
      <c r="AL2305" s="283"/>
      <c r="AM2305" s="282"/>
      <c r="AN2305" s="282"/>
      <c r="AO2305" s="282"/>
      <c r="AP2305" s="282"/>
      <c r="AQ2305" s="282"/>
      <c r="AR2305" s="282"/>
      <c r="AT2305" s="283"/>
      <c r="AU2305" s="283"/>
      <c r="AV2305" s="283"/>
      <c r="AW2305" s="283"/>
      <c r="AY2305" s="283"/>
      <c r="AZ2305" s="282"/>
      <c r="BA2305" s="283"/>
      <c r="BB2305" s="282"/>
      <c r="BC2305" s="282"/>
      <c r="BD2305" s="282"/>
      <c r="BE2305" s="283"/>
      <c r="BG2305" s="282"/>
      <c r="BH2305" s="282"/>
      <c r="BI2305" s="282"/>
      <c r="BL2305" s="421"/>
      <c r="BM2305" s="424"/>
      <c r="BN2305" s="424"/>
      <c r="BO2305" s="424"/>
      <c r="BP2305" s="424"/>
      <c r="BQ2305" s="421"/>
      <c r="BR2305" s="421"/>
      <c r="BV2305" s="282"/>
      <c r="BW2305" s="283"/>
      <c r="BY2305" s="283"/>
      <c r="BZ2305" s="283"/>
      <c r="CA2305" s="283"/>
      <c r="CB2305" s="282"/>
      <c r="CC2305" s="282"/>
      <c r="CD2305" s="282"/>
      <c r="CE2305" s="282"/>
      <c r="CG2305" s="427"/>
      <c r="CH2305" s="402"/>
      <c r="CI2305" s="424"/>
      <c r="CJ2305" s="282"/>
      <c r="CK2305" s="282"/>
      <c r="CL2305" s="283"/>
      <c r="CM2305" s="283"/>
      <c r="CP2305" s="282"/>
      <c r="DC2305" s="282"/>
      <c r="DD2305" s="282"/>
      <c r="DE2305" s="282"/>
      <c r="DF2305" s="282"/>
      <c r="DG2305" s="282"/>
      <c r="DH2305" s="282"/>
      <c r="DI2305" s="282"/>
      <c r="DJ2305" s="282"/>
      <c r="EF2305" s="495" t="str">
        <f>""&amp;(MID(数据表!AZ2305,1,MIN(FIND({"(";"（"},数据表!AZ2305&amp;"(（",1)-1)))&amp;""</f>
        <v/>
      </c>
      <c r="EG2305" s="495" t="str">
        <f>""&amp;(MID(数据表!AZ2305,1,MIN(FIND({0;1;2;3;4;5;6;7;8;9},数据表!AZ2305&amp;"1234567890",1)-1)))&amp;""</f>
        <v/>
      </c>
    </row>
    <row r="2306" spans="2:137" s="310" customFormat="1" ht="12" customHeight="1">
      <c r="B2306" s="286"/>
      <c r="C2306" s="286"/>
      <c r="D2306" s="286"/>
      <c r="E2306" s="479"/>
      <c r="F2306" s="282"/>
      <c r="G2306" s="283"/>
      <c r="H2306" s="421"/>
      <c r="I2306" s="421"/>
      <c r="J2306" s="283"/>
      <c r="K2306" s="421"/>
      <c r="L2306" s="282"/>
      <c r="N2306" s="282"/>
      <c r="S2306" s="282"/>
      <c r="T2306" s="283"/>
      <c r="U2306" s="283"/>
      <c r="V2306" s="283"/>
      <c r="W2306" s="283"/>
      <c r="X2306" s="283"/>
      <c r="Y2306" s="282"/>
      <c r="Z2306" s="282"/>
      <c r="AA2306" s="283"/>
      <c r="AB2306" s="282"/>
      <c r="AC2306" s="282"/>
      <c r="AD2306" s="282"/>
      <c r="AE2306" s="282"/>
      <c r="AF2306" s="283"/>
      <c r="AG2306" s="402"/>
      <c r="AH2306" s="283"/>
      <c r="AI2306" s="283"/>
      <c r="AJ2306" s="283"/>
      <c r="AK2306" s="283"/>
      <c r="AL2306" s="283"/>
      <c r="AM2306" s="282"/>
      <c r="AN2306" s="282"/>
      <c r="AO2306" s="282"/>
      <c r="AP2306" s="282"/>
      <c r="AQ2306" s="282"/>
      <c r="AR2306" s="282"/>
      <c r="AT2306" s="283"/>
      <c r="AU2306" s="283"/>
      <c r="AV2306" s="283"/>
      <c r="AW2306" s="283"/>
      <c r="AY2306" s="283"/>
      <c r="AZ2306" s="282"/>
      <c r="BA2306" s="283"/>
      <c r="BB2306" s="282"/>
      <c r="BC2306" s="282"/>
      <c r="BD2306" s="282"/>
      <c r="BE2306" s="283"/>
      <c r="BG2306" s="282"/>
      <c r="BH2306" s="282"/>
      <c r="BI2306" s="282"/>
      <c r="BL2306" s="421"/>
      <c r="BM2306" s="424"/>
      <c r="BN2306" s="424"/>
      <c r="BO2306" s="424"/>
      <c r="BP2306" s="424"/>
      <c r="BQ2306" s="421"/>
      <c r="BR2306" s="421"/>
      <c r="BV2306" s="282"/>
      <c r="BW2306" s="283"/>
      <c r="BY2306" s="283"/>
      <c r="BZ2306" s="283"/>
      <c r="CA2306" s="283"/>
      <c r="CB2306" s="282"/>
      <c r="CC2306" s="282"/>
      <c r="CD2306" s="282"/>
      <c r="CE2306" s="282"/>
      <c r="CG2306" s="427"/>
      <c r="CH2306" s="402"/>
      <c r="CI2306" s="424"/>
      <c r="CJ2306" s="282"/>
      <c r="CK2306" s="282"/>
      <c r="CL2306" s="283"/>
      <c r="CM2306" s="283"/>
      <c r="CP2306" s="282"/>
      <c r="DC2306" s="282"/>
      <c r="DD2306" s="282"/>
      <c r="DE2306" s="282"/>
      <c r="DF2306" s="282"/>
      <c r="DG2306" s="282"/>
      <c r="DH2306" s="282"/>
      <c r="DI2306" s="282"/>
      <c r="DJ2306" s="282"/>
      <c r="EF2306" s="495" t="str">
        <f>""&amp;(MID(数据表!AZ2306,1,MIN(FIND({"(";"（"},数据表!AZ2306&amp;"(（",1)-1)))&amp;""</f>
        <v/>
      </c>
      <c r="EG2306" s="495" t="str">
        <f>""&amp;(MID(数据表!AZ2306,1,MIN(FIND({0;1;2;3;4;5;6;7;8;9},数据表!AZ2306&amp;"1234567890",1)-1)))&amp;""</f>
        <v/>
      </c>
    </row>
    <row r="2307" spans="2:137" s="310" customFormat="1" ht="12" customHeight="1">
      <c r="B2307" s="286"/>
      <c r="C2307" s="286"/>
      <c r="D2307" s="286"/>
      <c r="E2307" s="479"/>
      <c r="F2307" s="282"/>
      <c r="G2307" s="283"/>
      <c r="H2307" s="421"/>
      <c r="I2307" s="421"/>
      <c r="J2307" s="283"/>
      <c r="K2307" s="421"/>
      <c r="L2307" s="282"/>
      <c r="N2307" s="282"/>
      <c r="S2307" s="282"/>
      <c r="T2307" s="283"/>
      <c r="U2307" s="283"/>
      <c r="V2307" s="283"/>
      <c r="W2307" s="283"/>
      <c r="X2307" s="283"/>
      <c r="Y2307" s="282"/>
      <c r="Z2307" s="282"/>
      <c r="AA2307" s="283"/>
      <c r="AB2307" s="282"/>
      <c r="AC2307" s="282"/>
      <c r="AD2307" s="282"/>
      <c r="AE2307" s="282"/>
      <c r="AF2307" s="283"/>
      <c r="AG2307" s="402"/>
      <c r="AH2307" s="283"/>
      <c r="AI2307" s="283"/>
      <c r="AJ2307" s="283"/>
      <c r="AK2307" s="283"/>
      <c r="AL2307" s="283"/>
      <c r="AM2307" s="282"/>
      <c r="AN2307" s="282"/>
      <c r="AO2307" s="282"/>
      <c r="AP2307" s="282"/>
      <c r="AQ2307" s="282"/>
      <c r="AR2307" s="282"/>
      <c r="AT2307" s="283"/>
      <c r="AU2307" s="283"/>
      <c r="AV2307" s="283"/>
      <c r="AW2307" s="283"/>
      <c r="AY2307" s="283"/>
      <c r="AZ2307" s="282"/>
      <c r="BA2307" s="283"/>
      <c r="BB2307" s="282"/>
      <c r="BC2307" s="282"/>
      <c r="BD2307" s="282"/>
      <c r="BE2307" s="283"/>
      <c r="BG2307" s="282"/>
      <c r="BH2307" s="282"/>
      <c r="BI2307" s="282"/>
      <c r="BL2307" s="421"/>
      <c r="BM2307" s="424"/>
      <c r="BN2307" s="424"/>
      <c r="BO2307" s="424"/>
      <c r="BP2307" s="424"/>
      <c r="BQ2307" s="421"/>
      <c r="BR2307" s="421"/>
      <c r="BV2307" s="282"/>
      <c r="BW2307" s="283"/>
      <c r="BY2307" s="283"/>
      <c r="BZ2307" s="283"/>
      <c r="CA2307" s="283"/>
      <c r="CB2307" s="282"/>
      <c r="CC2307" s="282"/>
      <c r="CD2307" s="282"/>
      <c r="CE2307" s="282"/>
      <c r="CG2307" s="427"/>
      <c r="CH2307" s="402"/>
      <c r="CI2307" s="424"/>
      <c r="CJ2307" s="282"/>
      <c r="CK2307" s="282"/>
      <c r="CL2307" s="283"/>
      <c r="CM2307" s="283"/>
      <c r="CP2307" s="282"/>
      <c r="DC2307" s="282"/>
      <c r="DD2307" s="282"/>
      <c r="DE2307" s="282"/>
      <c r="DF2307" s="282"/>
      <c r="DG2307" s="282"/>
      <c r="DH2307" s="282"/>
      <c r="DI2307" s="282"/>
      <c r="DJ2307" s="282"/>
      <c r="EF2307" s="495" t="str">
        <f>""&amp;(MID(数据表!AZ2307,1,MIN(FIND({"(";"（"},数据表!AZ2307&amp;"(（",1)-1)))&amp;""</f>
        <v/>
      </c>
      <c r="EG2307" s="495" t="str">
        <f>""&amp;(MID(数据表!AZ2307,1,MIN(FIND({0;1;2;3;4;5;6;7;8;9},数据表!AZ2307&amp;"1234567890",1)-1)))&amp;""</f>
        <v/>
      </c>
    </row>
    <row r="2308" spans="2:137" s="310" customFormat="1" ht="12" customHeight="1">
      <c r="B2308" s="286"/>
      <c r="C2308" s="286"/>
      <c r="D2308" s="286"/>
      <c r="E2308" s="479"/>
      <c r="F2308" s="282"/>
      <c r="G2308" s="283"/>
      <c r="H2308" s="421"/>
      <c r="I2308" s="421"/>
      <c r="J2308" s="283"/>
      <c r="K2308" s="421"/>
      <c r="L2308" s="282"/>
      <c r="N2308" s="282"/>
      <c r="S2308" s="282"/>
      <c r="T2308" s="283"/>
      <c r="U2308" s="283"/>
      <c r="V2308" s="283"/>
      <c r="W2308" s="283"/>
      <c r="X2308" s="283"/>
      <c r="Y2308" s="282"/>
      <c r="Z2308" s="282"/>
      <c r="AA2308" s="283"/>
      <c r="AB2308" s="282"/>
      <c r="AC2308" s="282"/>
      <c r="AD2308" s="282"/>
      <c r="AE2308" s="282"/>
      <c r="AF2308" s="283"/>
      <c r="AG2308" s="402"/>
      <c r="AH2308" s="283"/>
      <c r="AI2308" s="283"/>
      <c r="AJ2308" s="283"/>
      <c r="AK2308" s="283"/>
      <c r="AL2308" s="283"/>
      <c r="AM2308" s="282"/>
      <c r="AN2308" s="282"/>
      <c r="AO2308" s="282"/>
      <c r="AP2308" s="282"/>
      <c r="AQ2308" s="282"/>
      <c r="AR2308" s="282"/>
      <c r="AT2308" s="283"/>
      <c r="AU2308" s="283"/>
      <c r="AV2308" s="283"/>
      <c r="AW2308" s="283"/>
      <c r="AY2308" s="283"/>
      <c r="AZ2308" s="282"/>
      <c r="BA2308" s="283"/>
      <c r="BB2308" s="282"/>
      <c r="BC2308" s="282"/>
      <c r="BD2308" s="282"/>
      <c r="BE2308" s="283"/>
      <c r="BG2308" s="282"/>
      <c r="BH2308" s="282"/>
      <c r="BI2308" s="282"/>
      <c r="BL2308" s="421"/>
      <c r="BM2308" s="424"/>
      <c r="BN2308" s="424"/>
      <c r="BO2308" s="424"/>
      <c r="BP2308" s="424"/>
      <c r="BQ2308" s="421"/>
      <c r="BR2308" s="421"/>
      <c r="BV2308" s="282"/>
      <c r="BW2308" s="283"/>
      <c r="BY2308" s="283"/>
      <c r="BZ2308" s="283"/>
      <c r="CA2308" s="283"/>
      <c r="CB2308" s="282"/>
      <c r="CC2308" s="282"/>
      <c r="CD2308" s="282"/>
      <c r="CE2308" s="282"/>
      <c r="CG2308" s="427"/>
      <c r="CH2308" s="402"/>
      <c r="CI2308" s="424"/>
      <c r="CJ2308" s="282"/>
      <c r="CK2308" s="282"/>
      <c r="CL2308" s="283"/>
      <c r="CM2308" s="283"/>
      <c r="CP2308" s="282"/>
      <c r="DC2308" s="282"/>
      <c r="DD2308" s="282"/>
      <c r="DE2308" s="282"/>
      <c r="DF2308" s="282"/>
      <c r="DG2308" s="282"/>
      <c r="DH2308" s="282"/>
      <c r="DI2308" s="282"/>
      <c r="DJ2308" s="282"/>
      <c r="EF2308" s="495" t="str">
        <f>""&amp;(MID(数据表!AZ2308,1,MIN(FIND({"(";"（"},数据表!AZ2308&amp;"(（",1)-1)))&amp;""</f>
        <v/>
      </c>
      <c r="EG2308" s="495" t="str">
        <f>""&amp;(MID(数据表!AZ2308,1,MIN(FIND({0;1;2;3;4;5;6;7;8;9},数据表!AZ2308&amp;"1234567890",1)-1)))&amp;""</f>
        <v/>
      </c>
    </row>
    <row r="2309" spans="2:137" s="310" customFormat="1" ht="12" customHeight="1">
      <c r="B2309" s="286"/>
      <c r="C2309" s="286"/>
      <c r="D2309" s="286"/>
      <c r="E2309" s="479"/>
      <c r="F2309" s="282"/>
      <c r="G2309" s="283"/>
      <c r="H2309" s="421"/>
      <c r="I2309" s="421"/>
      <c r="J2309" s="283"/>
      <c r="K2309" s="421"/>
      <c r="L2309" s="282"/>
      <c r="N2309" s="282"/>
      <c r="S2309" s="282"/>
      <c r="T2309" s="283"/>
      <c r="U2309" s="283"/>
      <c r="V2309" s="283"/>
      <c r="W2309" s="283"/>
      <c r="X2309" s="283"/>
      <c r="Y2309" s="282"/>
      <c r="Z2309" s="282"/>
      <c r="AA2309" s="283"/>
      <c r="AB2309" s="282"/>
      <c r="AC2309" s="282"/>
      <c r="AD2309" s="282"/>
      <c r="AE2309" s="282"/>
      <c r="AF2309" s="283"/>
      <c r="AG2309" s="402"/>
      <c r="AH2309" s="283"/>
      <c r="AI2309" s="283"/>
      <c r="AJ2309" s="283"/>
      <c r="AK2309" s="283"/>
      <c r="AL2309" s="283"/>
      <c r="AM2309" s="282"/>
      <c r="AN2309" s="282"/>
      <c r="AO2309" s="282"/>
      <c r="AP2309" s="282"/>
      <c r="AQ2309" s="282"/>
      <c r="AR2309" s="282"/>
      <c r="AT2309" s="283"/>
      <c r="AU2309" s="283"/>
      <c r="AV2309" s="283"/>
      <c r="AW2309" s="283"/>
      <c r="AY2309" s="283"/>
      <c r="AZ2309" s="282"/>
      <c r="BA2309" s="283"/>
      <c r="BB2309" s="282"/>
      <c r="BC2309" s="282"/>
      <c r="BD2309" s="282"/>
      <c r="BE2309" s="283"/>
      <c r="BG2309" s="282"/>
      <c r="BH2309" s="282"/>
      <c r="BI2309" s="282"/>
      <c r="BL2309" s="421"/>
      <c r="BM2309" s="424"/>
      <c r="BN2309" s="424"/>
      <c r="BO2309" s="424"/>
      <c r="BP2309" s="424"/>
      <c r="BQ2309" s="421"/>
      <c r="BR2309" s="421"/>
      <c r="BV2309" s="282"/>
      <c r="BW2309" s="283"/>
      <c r="BY2309" s="283"/>
      <c r="BZ2309" s="283"/>
      <c r="CA2309" s="283"/>
      <c r="CB2309" s="282"/>
      <c r="CC2309" s="282"/>
      <c r="CD2309" s="282"/>
      <c r="CE2309" s="282"/>
      <c r="CG2309" s="427"/>
      <c r="CH2309" s="402"/>
      <c r="CI2309" s="424"/>
      <c r="CJ2309" s="282"/>
      <c r="CK2309" s="282"/>
      <c r="CL2309" s="283"/>
      <c r="CM2309" s="283"/>
      <c r="CP2309" s="282"/>
      <c r="DC2309" s="282"/>
      <c r="DD2309" s="282"/>
      <c r="DE2309" s="282"/>
      <c r="DF2309" s="282"/>
      <c r="DG2309" s="282"/>
      <c r="DH2309" s="282"/>
      <c r="DI2309" s="282"/>
      <c r="DJ2309" s="282"/>
      <c r="EF2309" s="495" t="str">
        <f>""&amp;(MID(数据表!AZ2309,1,MIN(FIND({"(";"（"},数据表!AZ2309&amp;"(（",1)-1)))&amp;""</f>
        <v/>
      </c>
      <c r="EG2309" s="495" t="str">
        <f>""&amp;(MID(数据表!AZ2309,1,MIN(FIND({0;1;2;3;4;5;6;7;8;9},数据表!AZ2309&amp;"1234567890",1)-1)))&amp;""</f>
        <v/>
      </c>
    </row>
    <row r="2310" spans="2:137" s="310" customFormat="1" ht="12" customHeight="1">
      <c r="B2310" s="286"/>
      <c r="C2310" s="286"/>
      <c r="D2310" s="286"/>
      <c r="E2310" s="479"/>
      <c r="F2310" s="282"/>
      <c r="G2310" s="283"/>
      <c r="H2310" s="421"/>
      <c r="I2310" s="421"/>
      <c r="J2310" s="283"/>
      <c r="K2310" s="421"/>
      <c r="L2310" s="282"/>
      <c r="N2310" s="282"/>
      <c r="S2310" s="282"/>
      <c r="T2310" s="283"/>
      <c r="U2310" s="283"/>
      <c r="V2310" s="283"/>
      <c r="W2310" s="283"/>
      <c r="X2310" s="283"/>
      <c r="Y2310" s="282"/>
      <c r="Z2310" s="282"/>
      <c r="AA2310" s="283"/>
      <c r="AB2310" s="282"/>
      <c r="AC2310" s="282"/>
      <c r="AD2310" s="282"/>
      <c r="AE2310" s="282"/>
      <c r="AF2310" s="283"/>
      <c r="AG2310" s="402"/>
      <c r="AH2310" s="283"/>
      <c r="AI2310" s="283"/>
      <c r="AJ2310" s="283"/>
      <c r="AK2310" s="283"/>
      <c r="AL2310" s="283"/>
      <c r="AM2310" s="282"/>
      <c r="AN2310" s="282"/>
      <c r="AO2310" s="282"/>
      <c r="AP2310" s="282"/>
      <c r="AQ2310" s="282"/>
      <c r="AR2310" s="282"/>
      <c r="AT2310" s="283"/>
      <c r="AU2310" s="283"/>
      <c r="AV2310" s="283"/>
      <c r="AW2310" s="283"/>
      <c r="AY2310" s="283"/>
      <c r="AZ2310" s="282"/>
      <c r="BA2310" s="283"/>
      <c r="BB2310" s="282"/>
      <c r="BC2310" s="282"/>
      <c r="BD2310" s="282"/>
      <c r="BE2310" s="283"/>
      <c r="BG2310" s="282"/>
      <c r="BH2310" s="282"/>
      <c r="BI2310" s="282"/>
      <c r="BL2310" s="421"/>
      <c r="BM2310" s="424"/>
      <c r="BN2310" s="424"/>
      <c r="BO2310" s="424"/>
      <c r="BP2310" s="424"/>
      <c r="BQ2310" s="421"/>
      <c r="BR2310" s="421"/>
      <c r="BV2310" s="282"/>
      <c r="BW2310" s="283"/>
      <c r="BY2310" s="283"/>
      <c r="BZ2310" s="283"/>
      <c r="CA2310" s="283"/>
      <c r="CB2310" s="282"/>
      <c r="CC2310" s="282"/>
      <c r="CD2310" s="282"/>
      <c r="CE2310" s="282"/>
      <c r="CG2310" s="427"/>
      <c r="CH2310" s="402"/>
      <c r="CI2310" s="424"/>
      <c r="CJ2310" s="282"/>
      <c r="CK2310" s="282"/>
      <c r="CL2310" s="283"/>
      <c r="CM2310" s="283"/>
      <c r="CP2310" s="282"/>
      <c r="DC2310" s="282"/>
      <c r="DD2310" s="282"/>
      <c r="DE2310" s="282"/>
      <c r="DF2310" s="282"/>
      <c r="DG2310" s="282"/>
      <c r="DH2310" s="282"/>
      <c r="DI2310" s="282"/>
      <c r="DJ2310" s="282"/>
      <c r="EF2310" s="495" t="str">
        <f>""&amp;(MID(数据表!AZ2310,1,MIN(FIND({"(";"（"},数据表!AZ2310&amp;"(（",1)-1)))&amp;""</f>
        <v/>
      </c>
      <c r="EG2310" s="495" t="str">
        <f>""&amp;(MID(数据表!AZ2310,1,MIN(FIND({0;1;2;3;4;5;6;7;8;9},数据表!AZ2310&amp;"1234567890",1)-1)))&amp;""</f>
        <v/>
      </c>
    </row>
    <row r="2311" spans="2:137" s="310" customFormat="1" ht="12" customHeight="1">
      <c r="B2311" s="286"/>
      <c r="C2311" s="286"/>
      <c r="D2311" s="286"/>
      <c r="E2311" s="479"/>
      <c r="F2311" s="282"/>
      <c r="G2311" s="283"/>
      <c r="H2311" s="421"/>
      <c r="I2311" s="421"/>
      <c r="J2311" s="283"/>
      <c r="K2311" s="421"/>
      <c r="L2311" s="282"/>
      <c r="N2311" s="282"/>
      <c r="S2311" s="282"/>
      <c r="T2311" s="283"/>
      <c r="U2311" s="283"/>
      <c r="V2311" s="283"/>
      <c r="W2311" s="283"/>
      <c r="X2311" s="283"/>
      <c r="Y2311" s="282"/>
      <c r="Z2311" s="282"/>
      <c r="AA2311" s="283"/>
      <c r="AB2311" s="282"/>
      <c r="AC2311" s="282"/>
      <c r="AD2311" s="282"/>
      <c r="AE2311" s="282"/>
      <c r="AF2311" s="283"/>
      <c r="AG2311" s="402"/>
      <c r="AH2311" s="283"/>
      <c r="AI2311" s="283"/>
      <c r="AJ2311" s="283"/>
      <c r="AK2311" s="283"/>
      <c r="AL2311" s="283"/>
      <c r="AM2311" s="282"/>
      <c r="AN2311" s="282"/>
      <c r="AO2311" s="282"/>
      <c r="AP2311" s="282"/>
      <c r="AQ2311" s="282"/>
      <c r="AR2311" s="282"/>
      <c r="AT2311" s="283"/>
      <c r="AU2311" s="283"/>
      <c r="AV2311" s="283"/>
      <c r="AW2311" s="283"/>
      <c r="AY2311" s="283"/>
      <c r="AZ2311" s="282"/>
      <c r="BA2311" s="283"/>
      <c r="BB2311" s="282"/>
      <c r="BC2311" s="282"/>
      <c r="BD2311" s="282"/>
      <c r="BE2311" s="283"/>
      <c r="BG2311" s="282"/>
      <c r="BH2311" s="282"/>
      <c r="BI2311" s="282"/>
      <c r="BL2311" s="421"/>
      <c r="BM2311" s="424"/>
      <c r="BN2311" s="424"/>
      <c r="BO2311" s="424"/>
      <c r="BP2311" s="424"/>
      <c r="BQ2311" s="421"/>
      <c r="BR2311" s="421"/>
      <c r="BV2311" s="282"/>
      <c r="BW2311" s="283"/>
      <c r="BY2311" s="283"/>
      <c r="BZ2311" s="283"/>
      <c r="CA2311" s="283"/>
      <c r="CB2311" s="282"/>
      <c r="CC2311" s="282"/>
      <c r="CD2311" s="282"/>
      <c r="CE2311" s="282"/>
      <c r="CG2311" s="427"/>
      <c r="CH2311" s="402"/>
      <c r="CI2311" s="424"/>
      <c r="CJ2311" s="282"/>
      <c r="CK2311" s="282"/>
      <c r="CL2311" s="283"/>
      <c r="CM2311" s="283"/>
      <c r="CP2311" s="282"/>
      <c r="DC2311" s="282"/>
      <c r="DD2311" s="282"/>
      <c r="DE2311" s="282"/>
      <c r="DF2311" s="282"/>
      <c r="DG2311" s="282"/>
      <c r="DH2311" s="282"/>
      <c r="DI2311" s="282"/>
      <c r="DJ2311" s="282"/>
      <c r="EF2311" s="495" t="str">
        <f>""&amp;(MID(数据表!AZ2311,1,MIN(FIND({"(";"（"},数据表!AZ2311&amp;"(（",1)-1)))&amp;""</f>
        <v/>
      </c>
      <c r="EG2311" s="495" t="str">
        <f>""&amp;(MID(数据表!AZ2311,1,MIN(FIND({0;1;2;3;4;5;6;7;8;9},数据表!AZ2311&amp;"1234567890",1)-1)))&amp;""</f>
        <v/>
      </c>
    </row>
    <row r="2312" spans="2:137" s="310" customFormat="1" ht="12" customHeight="1">
      <c r="B2312" s="286"/>
      <c r="C2312" s="286"/>
      <c r="D2312" s="286"/>
      <c r="E2312" s="479"/>
      <c r="F2312" s="282"/>
      <c r="G2312" s="283"/>
      <c r="H2312" s="421"/>
      <c r="I2312" s="421"/>
      <c r="J2312" s="283"/>
      <c r="K2312" s="421"/>
      <c r="L2312" s="282"/>
      <c r="N2312" s="282"/>
      <c r="S2312" s="282"/>
      <c r="T2312" s="283"/>
      <c r="U2312" s="283"/>
      <c r="V2312" s="283"/>
      <c r="W2312" s="283"/>
      <c r="X2312" s="283"/>
      <c r="Y2312" s="282"/>
      <c r="Z2312" s="282"/>
      <c r="AA2312" s="283"/>
      <c r="AB2312" s="282"/>
      <c r="AC2312" s="282"/>
      <c r="AD2312" s="282"/>
      <c r="AE2312" s="282"/>
      <c r="AF2312" s="283"/>
      <c r="AG2312" s="402"/>
      <c r="AH2312" s="283"/>
      <c r="AI2312" s="283"/>
      <c r="AJ2312" s="283"/>
      <c r="AK2312" s="283"/>
      <c r="AL2312" s="283"/>
      <c r="AM2312" s="282"/>
      <c r="AN2312" s="282"/>
      <c r="AO2312" s="282"/>
      <c r="AP2312" s="282"/>
      <c r="AQ2312" s="282"/>
      <c r="AR2312" s="282"/>
      <c r="AT2312" s="283"/>
      <c r="AU2312" s="283"/>
      <c r="AV2312" s="283"/>
      <c r="AW2312" s="283"/>
      <c r="AY2312" s="283"/>
      <c r="AZ2312" s="282"/>
      <c r="BA2312" s="283"/>
      <c r="BB2312" s="282"/>
      <c r="BC2312" s="282"/>
      <c r="BD2312" s="282"/>
      <c r="BE2312" s="283"/>
      <c r="BG2312" s="282"/>
      <c r="BH2312" s="282"/>
      <c r="BI2312" s="282"/>
      <c r="BL2312" s="421"/>
      <c r="BM2312" s="424"/>
      <c r="BN2312" s="424"/>
      <c r="BO2312" s="424"/>
      <c r="BP2312" s="424"/>
      <c r="BQ2312" s="421"/>
      <c r="BR2312" s="421"/>
      <c r="BV2312" s="282"/>
      <c r="BW2312" s="283"/>
      <c r="BY2312" s="283"/>
      <c r="BZ2312" s="283"/>
      <c r="CA2312" s="283"/>
      <c r="CB2312" s="282"/>
      <c r="CC2312" s="282"/>
      <c r="CD2312" s="282"/>
      <c r="CE2312" s="282"/>
      <c r="CG2312" s="427"/>
      <c r="CH2312" s="402"/>
      <c r="CI2312" s="424"/>
      <c r="CJ2312" s="282"/>
      <c r="CK2312" s="282"/>
      <c r="CL2312" s="283"/>
      <c r="CM2312" s="283"/>
      <c r="CP2312" s="282"/>
      <c r="DC2312" s="282"/>
      <c r="DD2312" s="282"/>
      <c r="DE2312" s="282"/>
      <c r="DF2312" s="282"/>
      <c r="DG2312" s="282"/>
      <c r="DH2312" s="282"/>
      <c r="DI2312" s="282"/>
      <c r="DJ2312" s="282"/>
      <c r="EF2312" s="495" t="str">
        <f>""&amp;(MID(数据表!AZ2312,1,MIN(FIND({"(";"（"},数据表!AZ2312&amp;"(（",1)-1)))&amp;""</f>
        <v/>
      </c>
      <c r="EG2312" s="495" t="str">
        <f>""&amp;(MID(数据表!AZ2312,1,MIN(FIND({0;1;2;3;4;5;6;7;8;9},数据表!AZ2312&amp;"1234567890",1)-1)))&amp;""</f>
        <v/>
      </c>
    </row>
    <row r="2313" spans="2:137" s="310" customFormat="1" ht="12" customHeight="1">
      <c r="B2313" s="286"/>
      <c r="C2313" s="286"/>
      <c r="D2313" s="286"/>
      <c r="E2313" s="479"/>
      <c r="F2313" s="282"/>
      <c r="G2313" s="283"/>
      <c r="H2313" s="421"/>
      <c r="I2313" s="421"/>
      <c r="J2313" s="283"/>
      <c r="K2313" s="421"/>
      <c r="L2313" s="282"/>
      <c r="N2313" s="282"/>
      <c r="S2313" s="282"/>
      <c r="T2313" s="283"/>
      <c r="U2313" s="283"/>
      <c r="V2313" s="283"/>
      <c r="W2313" s="283"/>
      <c r="X2313" s="283"/>
      <c r="Y2313" s="282"/>
      <c r="Z2313" s="282"/>
      <c r="AA2313" s="283"/>
      <c r="AB2313" s="282"/>
      <c r="AC2313" s="282"/>
      <c r="AD2313" s="282"/>
      <c r="AE2313" s="282"/>
      <c r="AF2313" s="283"/>
      <c r="AG2313" s="402"/>
      <c r="AH2313" s="283"/>
      <c r="AI2313" s="283"/>
      <c r="AJ2313" s="283"/>
      <c r="AK2313" s="283"/>
      <c r="AL2313" s="283"/>
      <c r="AM2313" s="282"/>
      <c r="AN2313" s="282"/>
      <c r="AO2313" s="282"/>
      <c r="AP2313" s="282"/>
      <c r="AQ2313" s="282"/>
      <c r="AR2313" s="282"/>
      <c r="AT2313" s="283"/>
      <c r="AU2313" s="283"/>
      <c r="AV2313" s="283"/>
      <c r="AW2313" s="283"/>
      <c r="AY2313" s="283"/>
      <c r="AZ2313" s="282"/>
      <c r="BA2313" s="283"/>
      <c r="BB2313" s="282"/>
      <c r="BC2313" s="282"/>
      <c r="BD2313" s="282"/>
      <c r="BE2313" s="283"/>
      <c r="BG2313" s="282"/>
      <c r="BH2313" s="282"/>
      <c r="BI2313" s="282"/>
      <c r="BL2313" s="421"/>
      <c r="BM2313" s="424"/>
      <c r="BN2313" s="424"/>
      <c r="BO2313" s="424"/>
      <c r="BP2313" s="424"/>
      <c r="BQ2313" s="421"/>
      <c r="BR2313" s="421"/>
      <c r="BV2313" s="282"/>
      <c r="BW2313" s="283"/>
      <c r="BY2313" s="283"/>
      <c r="BZ2313" s="283"/>
      <c r="CA2313" s="283"/>
      <c r="CB2313" s="282"/>
      <c r="CC2313" s="282"/>
      <c r="CD2313" s="282"/>
      <c r="CE2313" s="282"/>
      <c r="CG2313" s="427"/>
      <c r="CH2313" s="402"/>
      <c r="CI2313" s="424"/>
      <c r="CJ2313" s="282"/>
      <c r="CK2313" s="282"/>
      <c r="CL2313" s="283"/>
      <c r="CM2313" s="283"/>
      <c r="CP2313" s="282"/>
      <c r="DC2313" s="282"/>
      <c r="DD2313" s="282"/>
      <c r="DE2313" s="282"/>
      <c r="DF2313" s="282"/>
      <c r="DG2313" s="282"/>
      <c r="DH2313" s="282"/>
      <c r="DI2313" s="282"/>
      <c r="DJ2313" s="282"/>
      <c r="EF2313" s="495" t="str">
        <f>""&amp;(MID(数据表!AZ2313,1,MIN(FIND({"(";"（"},数据表!AZ2313&amp;"(（",1)-1)))&amp;""</f>
        <v/>
      </c>
      <c r="EG2313" s="495" t="str">
        <f>""&amp;(MID(数据表!AZ2313,1,MIN(FIND({0;1;2;3;4;5;6;7;8;9},数据表!AZ2313&amp;"1234567890",1)-1)))&amp;""</f>
        <v/>
      </c>
    </row>
    <row r="2314" spans="2:137" s="310" customFormat="1" ht="12" customHeight="1">
      <c r="B2314" s="286"/>
      <c r="C2314" s="286"/>
      <c r="D2314" s="286"/>
      <c r="E2314" s="479"/>
      <c r="F2314" s="282"/>
      <c r="G2314" s="283"/>
      <c r="H2314" s="421"/>
      <c r="I2314" s="421"/>
      <c r="J2314" s="283"/>
      <c r="K2314" s="421"/>
      <c r="L2314" s="282"/>
      <c r="N2314" s="282"/>
      <c r="S2314" s="282"/>
      <c r="T2314" s="283"/>
      <c r="U2314" s="283"/>
      <c r="V2314" s="283"/>
      <c r="W2314" s="283"/>
      <c r="X2314" s="283"/>
      <c r="Y2314" s="282"/>
      <c r="Z2314" s="282"/>
      <c r="AA2314" s="283"/>
      <c r="AB2314" s="282"/>
      <c r="AC2314" s="282"/>
      <c r="AD2314" s="282"/>
      <c r="AE2314" s="282"/>
      <c r="AF2314" s="283"/>
      <c r="AG2314" s="402"/>
      <c r="AH2314" s="283"/>
      <c r="AI2314" s="283"/>
      <c r="AJ2314" s="283"/>
      <c r="AK2314" s="283"/>
      <c r="AL2314" s="283"/>
      <c r="AM2314" s="282"/>
      <c r="AN2314" s="282"/>
      <c r="AO2314" s="282"/>
      <c r="AP2314" s="282"/>
      <c r="AQ2314" s="282"/>
      <c r="AR2314" s="282"/>
      <c r="AT2314" s="283"/>
      <c r="AU2314" s="283"/>
      <c r="AV2314" s="283"/>
      <c r="AW2314" s="283"/>
      <c r="AY2314" s="283"/>
      <c r="AZ2314" s="282"/>
      <c r="BA2314" s="283"/>
      <c r="BB2314" s="282"/>
      <c r="BC2314" s="282"/>
      <c r="BD2314" s="282"/>
      <c r="BE2314" s="283"/>
      <c r="BG2314" s="282"/>
      <c r="BH2314" s="282"/>
      <c r="BI2314" s="282"/>
      <c r="BL2314" s="421"/>
      <c r="BM2314" s="424"/>
      <c r="BN2314" s="424"/>
      <c r="BO2314" s="424"/>
      <c r="BP2314" s="424"/>
      <c r="BQ2314" s="421"/>
      <c r="BR2314" s="421"/>
      <c r="BV2314" s="282"/>
      <c r="BW2314" s="283"/>
      <c r="BY2314" s="283"/>
      <c r="BZ2314" s="283"/>
      <c r="CA2314" s="283"/>
      <c r="CB2314" s="282"/>
      <c r="CC2314" s="282"/>
      <c r="CD2314" s="282"/>
      <c r="CE2314" s="282"/>
      <c r="CG2314" s="427"/>
      <c r="CH2314" s="402"/>
      <c r="CI2314" s="424"/>
      <c r="CJ2314" s="282"/>
      <c r="CK2314" s="282"/>
      <c r="CL2314" s="283"/>
      <c r="CM2314" s="283"/>
      <c r="CP2314" s="282"/>
      <c r="DC2314" s="282"/>
      <c r="DD2314" s="282"/>
      <c r="DE2314" s="282"/>
      <c r="DF2314" s="282"/>
      <c r="DG2314" s="282"/>
      <c r="DH2314" s="282"/>
      <c r="DI2314" s="282"/>
      <c r="DJ2314" s="282"/>
      <c r="EF2314" s="495" t="str">
        <f>""&amp;(MID(数据表!AZ2314,1,MIN(FIND({"(";"（"},数据表!AZ2314&amp;"(（",1)-1)))&amp;""</f>
        <v/>
      </c>
      <c r="EG2314" s="495" t="str">
        <f>""&amp;(MID(数据表!AZ2314,1,MIN(FIND({0;1;2;3;4;5;6;7;8;9},数据表!AZ2314&amp;"1234567890",1)-1)))&amp;""</f>
        <v/>
      </c>
    </row>
    <row r="2315" spans="2:137" s="310" customFormat="1" ht="12" customHeight="1">
      <c r="B2315" s="286"/>
      <c r="C2315" s="286"/>
      <c r="D2315" s="286"/>
      <c r="E2315" s="479"/>
      <c r="F2315" s="282"/>
      <c r="G2315" s="283"/>
      <c r="H2315" s="421"/>
      <c r="I2315" s="421"/>
      <c r="J2315" s="283"/>
      <c r="K2315" s="421"/>
      <c r="L2315" s="282"/>
      <c r="N2315" s="282"/>
      <c r="S2315" s="282"/>
      <c r="T2315" s="283"/>
      <c r="U2315" s="283"/>
      <c r="V2315" s="283"/>
      <c r="W2315" s="283"/>
      <c r="X2315" s="283"/>
      <c r="Y2315" s="282"/>
      <c r="Z2315" s="282"/>
      <c r="AA2315" s="283"/>
      <c r="AB2315" s="282"/>
      <c r="AC2315" s="282"/>
      <c r="AD2315" s="282"/>
      <c r="AE2315" s="282"/>
      <c r="AF2315" s="283"/>
      <c r="AG2315" s="402"/>
      <c r="AH2315" s="283"/>
      <c r="AI2315" s="283"/>
      <c r="AJ2315" s="283"/>
      <c r="AK2315" s="283"/>
      <c r="AL2315" s="283"/>
      <c r="AM2315" s="282"/>
      <c r="AN2315" s="282"/>
      <c r="AO2315" s="282"/>
      <c r="AP2315" s="282"/>
      <c r="AQ2315" s="282"/>
      <c r="AR2315" s="282"/>
      <c r="AT2315" s="283"/>
      <c r="AU2315" s="283"/>
      <c r="AV2315" s="283"/>
      <c r="AW2315" s="283"/>
      <c r="AY2315" s="283"/>
      <c r="AZ2315" s="282"/>
      <c r="BA2315" s="283"/>
      <c r="BB2315" s="282"/>
      <c r="BC2315" s="282"/>
      <c r="BD2315" s="282"/>
      <c r="BE2315" s="283"/>
      <c r="BG2315" s="282"/>
      <c r="BH2315" s="282"/>
      <c r="BI2315" s="282"/>
      <c r="BL2315" s="421"/>
      <c r="BM2315" s="424"/>
      <c r="BN2315" s="424"/>
      <c r="BO2315" s="424"/>
      <c r="BP2315" s="424"/>
      <c r="BQ2315" s="421"/>
      <c r="BR2315" s="421"/>
      <c r="BV2315" s="282"/>
      <c r="BW2315" s="283"/>
      <c r="BY2315" s="283"/>
      <c r="BZ2315" s="283"/>
      <c r="CA2315" s="283"/>
      <c r="CB2315" s="282"/>
      <c r="CC2315" s="282"/>
      <c r="CD2315" s="282"/>
      <c r="CE2315" s="282"/>
      <c r="CG2315" s="427"/>
      <c r="CH2315" s="402"/>
      <c r="CI2315" s="424"/>
      <c r="CJ2315" s="282"/>
      <c r="CK2315" s="282"/>
      <c r="CL2315" s="283"/>
      <c r="CM2315" s="283"/>
      <c r="CP2315" s="282"/>
      <c r="DC2315" s="282"/>
      <c r="DD2315" s="282"/>
      <c r="DE2315" s="282"/>
      <c r="DF2315" s="282"/>
      <c r="DG2315" s="282"/>
      <c r="DH2315" s="282"/>
      <c r="DI2315" s="282"/>
      <c r="DJ2315" s="282"/>
      <c r="EF2315" s="495" t="str">
        <f>""&amp;(MID(数据表!AZ2315,1,MIN(FIND({"(";"（"},数据表!AZ2315&amp;"(（",1)-1)))&amp;""</f>
        <v/>
      </c>
      <c r="EG2315" s="495" t="str">
        <f>""&amp;(MID(数据表!AZ2315,1,MIN(FIND({0;1;2;3;4;5;6;7;8;9},数据表!AZ2315&amp;"1234567890",1)-1)))&amp;""</f>
        <v/>
      </c>
    </row>
    <row r="2316" spans="2:137" s="310" customFormat="1" ht="12" customHeight="1">
      <c r="B2316" s="286"/>
      <c r="C2316" s="286"/>
      <c r="D2316" s="286"/>
      <c r="E2316" s="479"/>
      <c r="F2316" s="282"/>
      <c r="G2316" s="283"/>
      <c r="H2316" s="421"/>
      <c r="I2316" s="421"/>
      <c r="J2316" s="283"/>
      <c r="K2316" s="421"/>
      <c r="L2316" s="282"/>
      <c r="N2316" s="282"/>
      <c r="S2316" s="282"/>
      <c r="T2316" s="283"/>
      <c r="U2316" s="283"/>
      <c r="V2316" s="283"/>
      <c r="W2316" s="283"/>
      <c r="X2316" s="283"/>
      <c r="Y2316" s="282"/>
      <c r="Z2316" s="282"/>
      <c r="AA2316" s="283"/>
      <c r="AB2316" s="282"/>
      <c r="AC2316" s="282"/>
      <c r="AD2316" s="282"/>
      <c r="AE2316" s="282"/>
      <c r="AF2316" s="283"/>
      <c r="AG2316" s="402"/>
      <c r="AH2316" s="283"/>
      <c r="AI2316" s="283"/>
      <c r="AJ2316" s="283"/>
      <c r="AK2316" s="283"/>
      <c r="AL2316" s="283"/>
      <c r="AM2316" s="282"/>
      <c r="AN2316" s="282"/>
      <c r="AO2316" s="282"/>
      <c r="AP2316" s="282"/>
      <c r="AQ2316" s="282"/>
      <c r="AR2316" s="282"/>
      <c r="AT2316" s="283"/>
      <c r="AU2316" s="283"/>
      <c r="AV2316" s="283"/>
      <c r="AW2316" s="283"/>
      <c r="AY2316" s="283"/>
      <c r="AZ2316" s="282"/>
      <c r="BA2316" s="283"/>
      <c r="BB2316" s="282"/>
      <c r="BC2316" s="282"/>
      <c r="BD2316" s="282"/>
      <c r="BE2316" s="283"/>
      <c r="BG2316" s="282"/>
      <c r="BH2316" s="282"/>
      <c r="BI2316" s="282"/>
      <c r="BL2316" s="421"/>
      <c r="BM2316" s="424"/>
      <c r="BN2316" s="424"/>
      <c r="BO2316" s="424"/>
      <c r="BP2316" s="424"/>
      <c r="BQ2316" s="421"/>
      <c r="BR2316" s="421"/>
      <c r="BV2316" s="282"/>
      <c r="BW2316" s="283"/>
      <c r="BY2316" s="283"/>
      <c r="BZ2316" s="283"/>
      <c r="CA2316" s="283"/>
      <c r="CB2316" s="282"/>
      <c r="CC2316" s="282"/>
      <c r="CD2316" s="282"/>
      <c r="CE2316" s="282"/>
      <c r="CG2316" s="427"/>
      <c r="CH2316" s="402"/>
      <c r="CI2316" s="424"/>
      <c r="CJ2316" s="282"/>
      <c r="CK2316" s="282"/>
      <c r="CL2316" s="283"/>
      <c r="CM2316" s="283"/>
      <c r="CP2316" s="282"/>
      <c r="DC2316" s="282"/>
      <c r="DD2316" s="282"/>
      <c r="DE2316" s="282"/>
      <c r="DF2316" s="282"/>
      <c r="DG2316" s="282"/>
      <c r="DH2316" s="282"/>
      <c r="DI2316" s="282"/>
      <c r="DJ2316" s="282"/>
      <c r="EF2316" s="495" t="str">
        <f>""&amp;(MID(数据表!AZ2316,1,MIN(FIND({"(";"（"},数据表!AZ2316&amp;"(（",1)-1)))&amp;""</f>
        <v/>
      </c>
      <c r="EG2316" s="495" t="str">
        <f>""&amp;(MID(数据表!AZ2316,1,MIN(FIND({0;1;2;3;4;5;6;7;8;9},数据表!AZ2316&amp;"1234567890",1)-1)))&amp;""</f>
        <v/>
      </c>
    </row>
    <row r="2317" spans="2:137" s="310" customFormat="1" ht="12" customHeight="1">
      <c r="B2317" s="286"/>
      <c r="C2317" s="286"/>
      <c r="D2317" s="286"/>
      <c r="E2317" s="479"/>
      <c r="F2317" s="282"/>
      <c r="G2317" s="283"/>
      <c r="H2317" s="421"/>
      <c r="I2317" s="421"/>
      <c r="J2317" s="283"/>
      <c r="K2317" s="421"/>
      <c r="L2317" s="282"/>
      <c r="N2317" s="282"/>
      <c r="S2317" s="282"/>
      <c r="T2317" s="283"/>
      <c r="U2317" s="283"/>
      <c r="V2317" s="283"/>
      <c r="W2317" s="283"/>
      <c r="X2317" s="283"/>
      <c r="Y2317" s="282"/>
      <c r="Z2317" s="282"/>
      <c r="AA2317" s="283"/>
      <c r="AB2317" s="282"/>
      <c r="AC2317" s="282"/>
      <c r="AD2317" s="282"/>
      <c r="AE2317" s="282"/>
      <c r="AF2317" s="283"/>
      <c r="AG2317" s="402"/>
      <c r="AH2317" s="283"/>
      <c r="AI2317" s="283"/>
      <c r="AJ2317" s="283"/>
      <c r="AK2317" s="283"/>
      <c r="AL2317" s="283"/>
      <c r="AM2317" s="282"/>
      <c r="AN2317" s="282"/>
      <c r="AO2317" s="282"/>
      <c r="AP2317" s="282"/>
      <c r="AQ2317" s="282"/>
      <c r="AR2317" s="282"/>
      <c r="AT2317" s="283"/>
      <c r="AU2317" s="283"/>
      <c r="AV2317" s="283"/>
      <c r="AW2317" s="283"/>
      <c r="AY2317" s="283"/>
      <c r="AZ2317" s="282"/>
      <c r="BA2317" s="283"/>
      <c r="BB2317" s="282"/>
      <c r="BC2317" s="282"/>
      <c r="BD2317" s="282"/>
      <c r="BE2317" s="283"/>
      <c r="BG2317" s="282"/>
      <c r="BH2317" s="282"/>
      <c r="BI2317" s="282"/>
      <c r="BL2317" s="421"/>
      <c r="BM2317" s="424"/>
      <c r="BN2317" s="424"/>
      <c r="BO2317" s="424"/>
      <c r="BP2317" s="424"/>
      <c r="BQ2317" s="421"/>
      <c r="BR2317" s="421"/>
      <c r="BV2317" s="282"/>
      <c r="BW2317" s="283"/>
      <c r="BY2317" s="283"/>
      <c r="BZ2317" s="283"/>
      <c r="CA2317" s="283"/>
      <c r="CB2317" s="282"/>
      <c r="CC2317" s="282"/>
      <c r="CD2317" s="282"/>
      <c r="CE2317" s="282"/>
      <c r="CG2317" s="427"/>
      <c r="CH2317" s="402"/>
      <c r="CI2317" s="424"/>
      <c r="CJ2317" s="282"/>
      <c r="CK2317" s="282"/>
      <c r="CL2317" s="283"/>
      <c r="CM2317" s="283"/>
      <c r="CP2317" s="282"/>
      <c r="DC2317" s="282"/>
      <c r="DD2317" s="282"/>
      <c r="DE2317" s="282"/>
      <c r="DF2317" s="282"/>
      <c r="DG2317" s="282"/>
      <c r="DH2317" s="282"/>
      <c r="DI2317" s="282"/>
      <c r="DJ2317" s="282"/>
      <c r="EF2317" s="495" t="str">
        <f>""&amp;(MID(数据表!AZ2317,1,MIN(FIND({"(";"（"},数据表!AZ2317&amp;"(（",1)-1)))&amp;""</f>
        <v/>
      </c>
      <c r="EG2317" s="495" t="str">
        <f>""&amp;(MID(数据表!AZ2317,1,MIN(FIND({0;1;2;3;4;5;6;7;8;9},数据表!AZ2317&amp;"1234567890",1)-1)))&amp;""</f>
        <v/>
      </c>
    </row>
    <row r="2318" spans="2:137" s="310" customFormat="1" ht="12" customHeight="1">
      <c r="B2318" s="286"/>
      <c r="C2318" s="286"/>
      <c r="D2318" s="286"/>
      <c r="E2318" s="479"/>
      <c r="F2318" s="282"/>
      <c r="G2318" s="283"/>
      <c r="H2318" s="421"/>
      <c r="I2318" s="421"/>
      <c r="J2318" s="283"/>
      <c r="K2318" s="421"/>
      <c r="L2318" s="282"/>
      <c r="N2318" s="282"/>
      <c r="S2318" s="282"/>
      <c r="T2318" s="283"/>
      <c r="U2318" s="283"/>
      <c r="V2318" s="283"/>
      <c r="W2318" s="283"/>
      <c r="X2318" s="283"/>
      <c r="Y2318" s="282"/>
      <c r="Z2318" s="282"/>
      <c r="AA2318" s="283"/>
      <c r="AB2318" s="282"/>
      <c r="AC2318" s="282"/>
      <c r="AD2318" s="282"/>
      <c r="AE2318" s="282"/>
      <c r="AF2318" s="283"/>
      <c r="AG2318" s="402"/>
      <c r="AH2318" s="283"/>
      <c r="AI2318" s="283"/>
      <c r="AJ2318" s="283"/>
      <c r="AK2318" s="283"/>
      <c r="AL2318" s="283"/>
      <c r="AM2318" s="282"/>
      <c r="AN2318" s="282"/>
      <c r="AO2318" s="282"/>
      <c r="AP2318" s="282"/>
      <c r="AQ2318" s="282"/>
      <c r="AR2318" s="282"/>
      <c r="AT2318" s="283"/>
      <c r="AU2318" s="283"/>
      <c r="AV2318" s="283"/>
      <c r="AW2318" s="283"/>
      <c r="AY2318" s="283"/>
      <c r="AZ2318" s="282"/>
      <c r="BA2318" s="283"/>
      <c r="BB2318" s="282"/>
      <c r="BC2318" s="282"/>
      <c r="BD2318" s="282"/>
      <c r="BE2318" s="283"/>
      <c r="BG2318" s="282"/>
      <c r="BH2318" s="282"/>
      <c r="BI2318" s="282"/>
      <c r="BL2318" s="421"/>
      <c r="BM2318" s="424"/>
      <c r="BN2318" s="424"/>
      <c r="BO2318" s="424"/>
      <c r="BP2318" s="424"/>
      <c r="BQ2318" s="421"/>
      <c r="BR2318" s="421"/>
      <c r="BV2318" s="282"/>
      <c r="BW2318" s="283"/>
      <c r="BY2318" s="283"/>
      <c r="BZ2318" s="283"/>
      <c r="CA2318" s="283"/>
      <c r="CB2318" s="282"/>
      <c r="CC2318" s="282"/>
      <c r="CD2318" s="282"/>
      <c r="CE2318" s="282"/>
      <c r="CG2318" s="427"/>
      <c r="CH2318" s="402"/>
      <c r="CI2318" s="424"/>
      <c r="CJ2318" s="282"/>
      <c r="CK2318" s="282"/>
      <c r="CL2318" s="283"/>
      <c r="CM2318" s="283"/>
      <c r="CP2318" s="282"/>
      <c r="DC2318" s="282"/>
      <c r="DD2318" s="282"/>
      <c r="DE2318" s="282"/>
      <c r="DF2318" s="282"/>
      <c r="DG2318" s="282"/>
      <c r="DH2318" s="282"/>
      <c r="DI2318" s="282"/>
      <c r="DJ2318" s="282"/>
      <c r="EF2318" s="495" t="str">
        <f>""&amp;(MID(数据表!AZ2318,1,MIN(FIND({"(";"（"},数据表!AZ2318&amp;"(（",1)-1)))&amp;""</f>
        <v/>
      </c>
      <c r="EG2318" s="495" t="str">
        <f>""&amp;(MID(数据表!AZ2318,1,MIN(FIND({0;1;2;3;4;5;6;7;8;9},数据表!AZ2318&amp;"1234567890",1)-1)))&amp;""</f>
        <v/>
      </c>
    </row>
    <row r="2319" spans="2:137" s="310" customFormat="1" ht="12" customHeight="1">
      <c r="B2319" s="286"/>
      <c r="C2319" s="286"/>
      <c r="D2319" s="286"/>
      <c r="E2319" s="479"/>
      <c r="F2319" s="282"/>
      <c r="G2319" s="283"/>
      <c r="H2319" s="421"/>
      <c r="I2319" s="421"/>
      <c r="J2319" s="283"/>
      <c r="K2319" s="421"/>
      <c r="L2319" s="282"/>
      <c r="N2319" s="282"/>
      <c r="S2319" s="282"/>
      <c r="T2319" s="283"/>
      <c r="U2319" s="283"/>
      <c r="V2319" s="283"/>
      <c r="W2319" s="283"/>
      <c r="X2319" s="283"/>
      <c r="Y2319" s="282"/>
      <c r="Z2319" s="282"/>
      <c r="AA2319" s="283"/>
      <c r="AB2319" s="282"/>
      <c r="AC2319" s="282"/>
      <c r="AD2319" s="282"/>
      <c r="AE2319" s="282"/>
      <c r="AF2319" s="283"/>
      <c r="AG2319" s="402"/>
      <c r="AH2319" s="283"/>
      <c r="AI2319" s="283"/>
      <c r="AJ2319" s="283"/>
      <c r="AK2319" s="283"/>
      <c r="AL2319" s="283"/>
      <c r="AM2319" s="282"/>
      <c r="AN2319" s="282"/>
      <c r="AO2319" s="282"/>
      <c r="AP2319" s="282"/>
      <c r="AQ2319" s="282"/>
      <c r="AR2319" s="282"/>
      <c r="AT2319" s="283"/>
      <c r="AU2319" s="283"/>
      <c r="AV2319" s="283"/>
      <c r="AW2319" s="283"/>
      <c r="AY2319" s="283"/>
      <c r="AZ2319" s="282"/>
      <c r="BA2319" s="283"/>
      <c r="BB2319" s="282"/>
      <c r="BC2319" s="282"/>
      <c r="BD2319" s="282"/>
      <c r="BE2319" s="283"/>
      <c r="BG2319" s="282"/>
      <c r="BH2319" s="282"/>
      <c r="BI2319" s="282"/>
      <c r="BL2319" s="421"/>
      <c r="BM2319" s="424"/>
      <c r="BN2319" s="424"/>
      <c r="BO2319" s="424"/>
      <c r="BP2319" s="424"/>
      <c r="BQ2319" s="421"/>
      <c r="BR2319" s="421"/>
      <c r="BV2319" s="282"/>
      <c r="BW2319" s="283"/>
      <c r="BY2319" s="283"/>
      <c r="BZ2319" s="283"/>
      <c r="CA2319" s="283"/>
      <c r="CB2319" s="282"/>
      <c r="CC2319" s="282"/>
      <c r="CD2319" s="282"/>
      <c r="CE2319" s="282"/>
      <c r="CG2319" s="427"/>
      <c r="CH2319" s="402"/>
      <c r="CI2319" s="424"/>
      <c r="CJ2319" s="282"/>
      <c r="CK2319" s="282"/>
      <c r="CL2319" s="283"/>
      <c r="CM2319" s="283"/>
      <c r="CP2319" s="282"/>
      <c r="DC2319" s="282"/>
      <c r="DD2319" s="282"/>
      <c r="DE2319" s="282"/>
      <c r="DF2319" s="282"/>
      <c r="DG2319" s="282"/>
      <c r="DH2319" s="282"/>
      <c r="DI2319" s="282"/>
      <c r="DJ2319" s="282"/>
      <c r="EF2319" s="495" t="str">
        <f>""&amp;(MID(数据表!AZ2319,1,MIN(FIND({"(";"（"},数据表!AZ2319&amp;"(（",1)-1)))&amp;""</f>
        <v/>
      </c>
      <c r="EG2319" s="495" t="str">
        <f>""&amp;(MID(数据表!AZ2319,1,MIN(FIND({0;1;2;3;4;5;6;7;8;9},数据表!AZ2319&amp;"1234567890",1)-1)))&amp;""</f>
        <v/>
      </c>
    </row>
    <row r="2320" spans="2:137" s="310" customFormat="1" ht="12" customHeight="1">
      <c r="B2320" s="286"/>
      <c r="C2320" s="286"/>
      <c r="D2320" s="286"/>
      <c r="E2320" s="479"/>
      <c r="F2320" s="282"/>
      <c r="G2320" s="283"/>
      <c r="H2320" s="421"/>
      <c r="I2320" s="421"/>
      <c r="J2320" s="283"/>
      <c r="K2320" s="421"/>
      <c r="L2320" s="282"/>
      <c r="N2320" s="282"/>
      <c r="S2320" s="282"/>
      <c r="T2320" s="283"/>
      <c r="U2320" s="283"/>
      <c r="V2320" s="283"/>
      <c r="W2320" s="283"/>
      <c r="X2320" s="283"/>
      <c r="Y2320" s="282"/>
      <c r="Z2320" s="282"/>
      <c r="AA2320" s="283"/>
      <c r="AB2320" s="282"/>
      <c r="AC2320" s="282"/>
      <c r="AD2320" s="282"/>
      <c r="AE2320" s="282"/>
      <c r="AF2320" s="283"/>
      <c r="AG2320" s="402"/>
      <c r="AH2320" s="283"/>
      <c r="AI2320" s="283"/>
      <c r="AJ2320" s="283"/>
      <c r="AK2320" s="283"/>
      <c r="AL2320" s="283"/>
      <c r="AM2320" s="282"/>
      <c r="AN2320" s="282"/>
      <c r="AO2320" s="282"/>
      <c r="AP2320" s="282"/>
      <c r="AQ2320" s="282"/>
      <c r="AR2320" s="282"/>
      <c r="AT2320" s="283"/>
      <c r="AU2320" s="283"/>
      <c r="AV2320" s="283"/>
      <c r="AW2320" s="283"/>
      <c r="AY2320" s="283"/>
      <c r="AZ2320" s="282"/>
      <c r="BA2320" s="283"/>
      <c r="BB2320" s="282"/>
      <c r="BC2320" s="282"/>
      <c r="BD2320" s="282"/>
      <c r="BE2320" s="283"/>
      <c r="BG2320" s="282"/>
      <c r="BH2320" s="282"/>
      <c r="BI2320" s="282"/>
      <c r="BL2320" s="421"/>
      <c r="BM2320" s="424"/>
      <c r="BN2320" s="424"/>
      <c r="BO2320" s="424"/>
      <c r="BP2320" s="424"/>
      <c r="BQ2320" s="421"/>
      <c r="BR2320" s="421"/>
      <c r="BV2320" s="282"/>
      <c r="BW2320" s="283"/>
      <c r="BY2320" s="283"/>
      <c r="BZ2320" s="283"/>
      <c r="CA2320" s="283"/>
      <c r="CB2320" s="282"/>
      <c r="CC2320" s="282"/>
      <c r="CD2320" s="282"/>
      <c r="CE2320" s="282"/>
      <c r="CG2320" s="427"/>
      <c r="CH2320" s="402"/>
      <c r="CI2320" s="424"/>
      <c r="CJ2320" s="282"/>
      <c r="CK2320" s="282"/>
      <c r="CL2320" s="283"/>
      <c r="CM2320" s="283"/>
      <c r="CP2320" s="282"/>
      <c r="DC2320" s="282"/>
      <c r="DD2320" s="282"/>
      <c r="DE2320" s="282"/>
      <c r="DF2320" s="282"/>
      <c r="DG2320" s="282"/>
      <c r="DH2320" s="282"/>
      <c r="DI2320" s="282"/>
      <c r="DJ2320" s="282"/>
      <c r="EF2320" s="495" t="str">
        <f>""&amp;(MID(数据表!AZ2320,1,MIN(FIND({"(";"（"},数据表!AZ2320&amp;"(（",1)-1)))&amp;""</f>
        <v/>
      </c>
      <c r="EG2320" s="495" t="str">
        <f>""&amp;(MID(数据表!AZ2320,1,MIN(FIND({0;1;2;3;4;5;6;7;8;9},数据表!AZ2320&amp;"1234567890",1)-1)))&amp;""</f>
        <v/>
      </c>
    </row>
    <row r="2321" spans="2:137" s="310" customFormat="1" ht="12" customHeight="1">
      <c r="B2321" s="286"/>
      <c r="C2321" s="286"/>
      <c r="D2321" s="286"/>
      <c r="E2321" s="479"/>
      <c r="F2321" s="282"/>
      <c r="G2321" s="283"/>
      <c r="H2321" s="421"/>
      <c r="I2321" s="421"/>
      <c r="J2321" s="283"/>
      <c r="K2321" s="421"/>
      <c r="L2321" s="282"/>
      <c r="N2321" s="282"/>
      <c r="S2321" s="282"/>
      <c r="T2321" s="283"/>
      <c r="U2321" s="283"/>
      <c r="V2321" s="283"/>
      <c r="W2321" s="283"/>
      <c r="X2321" s="283"/>
      <c r="Y2321" s="282"/>
      <c r="Z2321" s="282"/>
      <c r="AA2321" s="283"/>
      <c r="AB2321" s="282"/>
      <c r="AC2321" s="282"/>
      <c r="AD2321" s="282"/>
      <c r="AE2321" s="282"/>
      <c r="AF2321" s="283"/>
      <c r="AG2321" s="402"/>
      <c r="AH2321" s="283"/>
      <c r="AI2321" s="283"/>
      <c r="AJ2321" s="283"/>
      <c r="AK2321" s="283"/>
      <c r="AL2321" s="283"/>
      <c r="AM2321" s="282"/>
      <c r="AN2321" s="282"/>
      <c r="AO2321" s="282"/>
      <c r="AP2321" s="282"/>
      <c r="AQ2321" s="282"/>
      <c r="AR2321" s="282"/>
      <c r="AT2321" s="283"/>
      <c r="AU2321" s="283"/>
      <c r="AV2321" s="283"/>
      <c r="AW2321" s="283"/>
      <c r="AY2321" s="283"/>
      <c r="AZ2321" s="282"/>
      <c r="BA2321" s="283"/>
      <c r="BB2321" s="282"/>
      <c r="BC2321" s="282"/>
      <c r="BD2321" s="282"/>
      <c r="BE2321" s="283"/>
      <c r="BG2321" s="282"/>
      <c r="BH2321" s="282"/>
      <c r="BI2321" s="282"/>
      <c r="BL2321" s="421"/>
      <c r="BM2321" s="424"/>
      <c r="BN2321" s="424"/>
      <c r="BO2321" s="424"/>
      <c r="BP2321" s="424"/>
      <c r="BQ2321" s="421"/>
      <c r="BR2321" s="421"/>
      <c r="BV2321" s="282"/>
      <c r="BW2321" s="283"/>
      <c r="BY2321" s="283"/>
      <c r="BZ2321" s="283"/>
      <c r="CA2321" s="283"/>
      <c r="CB2321" s="282"/>
      <c r="CC2321" s="282"/>
      <c r="CD2321" s="282"/>
      <c r="CE2321" s="282"/>
      <c r="CG2321" s="427"/>
      <c r="CH2321" s="402"/>
      <c r="CI2321" s="424"/>
      <c r="CJ2321" s="282"/>
      <c r="CK2321" s="282"/>
      <c r="CL2321" s="283"/>
      <c r="CM2321" s="283"/>
      <c r="CP2321" s="282"/>
      <c r="DC2321" s="282"/>
      <c r="DD2321" s="282"/>
      <c r="DE2321" s="282"/>
      <c r="DF2321" s="282"/>
      <c r="DG2321" s="282"/>
      <c r="DH2321" s="282"/>
      <c r="DI2321" s="282"/>
      <c r="DJ2321" s="282"/>
      <c r="EF2321" s="495" t="str">
        <f>""&amp;(MID(数据表!AZ2321,1,MIN(FIND({"(";"（"},数据表!AZ2321&amp;"(（",1)-1)))&amp;""</f>
        <v/>
      </c>
      <c r="EG2321" s="495" t="str">
        <f>""&amp;(MID(数据表!AZ2321,1,MIN(FIND({0;1;2;3;4;5;6;7;8;9},数据表!AZ2321&amp;"1234567890",1)-1)))&amp;""</f>
        <v/>
      </c>
    </row>
    <row r="2322" spans="2:137" s="310" customFormat="1" ht="12" customHeight="1">
      <c r="B2322" s="286"/>
      <c r="C2322" s="286"/>
      <c r="D2322" s="286"/>
      <c r="E2322" s="479"/>
      <c r="F2322" s="282"/>
      <c r="G2322" s="283"/>
      <c r="H2322" s="421"/>
      <c r="I2322" s="421"/>
      <c r="J2322" s="283"/>
      <c r="K2322" s="421"/>
      <c r="L2322" s="282"/>
      <c r="N2322" s="282"/>
      <c r="S2322" s="282"/>
      <c r="T2322" s="283"/>
      <c r="U2322" s="283"/>
      <c r="V2322" s="283"/>
      <c r="W2322" s="283"/>
      <c r="X2322" s="283"/>
      <c r="Y2322" s="282"/>
      <c r="Z2322" s="282"/>
      <c r="AA2322" s="283"/>
      <c r="AB2322" s="282"/>
      <c r="AC2322" s="282"/>
      <c r="AD2322" s="282"/>
      <c r="AE2322" s="282"/>
      <c r="AF2322" s="283"/>
      <c r="AG2322" s="402"/>
      <c r="AH2322" s="283"/>
      <c r="AI2322" s="283"/>
      <c r="AJ2322" s="283"/>
      <c r="AK2322" s="283"/>
      <c r="AL2322" s="283"/>
      <c r="AM2322" s="282"/>
      <c r="AN2322" s="282"/>
      <c r="AO2322" s="282"/>
      <c r="AP2322" s="282"/>
      <c r="AQ2322" s="282"/>
      <c r="AR2322" s="282"/>
      <c r="AT2322" s="283"/>
      <c r="AU2322" s="283"/>
      <c r="AV2322" s="283"/>
      <c r="AW2322" s="283"/>
      <c r="AY2322" s="283"/>
      <c r="AZ2322" s="282"/>
      <c r="BA2322" s="283"/>
      <c r="BB2322" s="282"/>
      <c r="BC2322" s="282"/>
      <c r="BD2322" s="282"/>
      <c r="BE2322" s="283"/>
      <c r="BG2322" s="282"/>
      <c r="BH2322" s="282"/>
      <c r="BI2322" s="282"/>
      <c r="BL2322" s="421"/>
      <c r="BM2322" s="424"/>
      <c r="BN2322" s="424"/>
      <c r="BO2322" s="424"/>
      <c r="BP2322" s="424"/>
      <c r="BQ2322" s="421"/>
      <c r="BR2322" s="421"/>
      <c r="BV2322" s="282"/>
      <c r="BW2322" s="283"/>
      <c r="BY2322" s="283"/>
      <c r="BZ2322" s="283"/>
      <c r="CA2322" s="283"/>
      <c r="CB2322" s="282"/>
      <c r="CC2322" s="282"/>
      <c r="CD2322" s="282"/>
      <c r="CE2322" s="282"/>
      <c r="CG2322" s="427"/>
      <c r="CH2322" s="402"/>
      <c r="CI2322" s="424"/>
      <c r="CJ2322" s="282"/>
      <c r="CK2322" s="282"/>
      <c r="CL2322" s="283"/>
      <c r="CM2322" s="283"/>
      <c r="CP2322" s="282"/>
      <c r="DC2322" s="282"/>
      <c r="DD2322" s="282"/>
      <c r="DE2322" s="282"/>
      <c r="DF2322" s="282"/>
      <c r="DG2322" s="282"/>
      <c r="DH2322" s="282"/>
      <c r="DI2322" s="282"/>
      <c r="DJ2322" s="282"/>
      <c r="EF2322" s="495" t="str">
        <f>""&amp;(MID(数据表!AZ2322,1,MIN(FIND({"(";"（"},数据表!AZ2322&amp;"(（",1)-1)))&amp;""</f>
        <v/>
      </c>
      <c r="EG2322" s="495" t="str">
        <f>""&amp;(MID(数据表!AZ2322,1,MIN(FIND({0;1;2;3;4;5;6;7;8;9},数据表!AZ2322&amp;"1234567890",1)-1)))&amp;""</f>
        <v/>
      </c>
    </row>
    <row r="2323" spans="2:137" s="310" customFormat="1" ht="12" customHeight="1">
      <c r="B2323" s="286"/>
      <c r="C2323" s="286"/>
      <c r="D2323" s="286"/>
      <c r="E2323" s="479"/>
      <c r="F2323" s="282"/>
      <c r="G2323" s="283"/>
      <c r="H2323" s="421"/>
      <c r="I2323" s="421"/>
      <c r="J2323" s="283"/>
      <c r="K2323" s="421"/>
      <c r="L2323" s="282"/>
      <c r="N2323" s="282"/>
      <c r="S2323" s="282"/>
      <c r="T2323" s="283"/>
      <c r="U2323" s="283"/>
      <c r="V2323" s="283"/>
      <c r="W2323" s="283"/>
      <c r="X2323" s="283"/>
      <c r="Y2323" s="282"/>
      <c r="Z2323" s="282"/>
      <c r="AA2323" s="283"/>
      <c r="AB2323" s="282"/>
      <c r="AC2323" s="282"/>
      <c r="AD2323" s="282"/>
      <c r="AE2323" s="282"/>
      <c r="AF2323" s="283"/>
      <c r="AG2323" s="402"/>
      <c r="AH2323" s="283"/>
      <c r="AI2323" s="283"/>
      <c r="AJ2323" s="283"/>
      <c r="AK2323" s="283"/>
      <c r="AL2323" s="283"/>
      <c r="AM2323" s="282"/>
      <c r="AN2323" s="282"/>
      <c r="AO2323" s="282"/>
      <c r="AP2323" s="282"/>
      <c r="AQ2323" s="282"/>
      <c r="AR2323" s="282"/>
      <c r="AT2323" s="283"/>
      <c r="AU2323" s="283"/>
      <c r="AV2323" s="283"/>
      <c r="AW2323" s="283"/>
      <c r="AY2323" s="283"/>
      <c r="AZ2323" s="282"/>
      <c r="BA2323" s="283"/>
      <c r="BB2323" s="282"/>
      <c r="BC2323" s="282"/>
      <c r="BD2323" s="282"/>
      <c r="BE2323" s="283"/>
      <c r="BG2323" s="282"/>
      <c r="BH2323" s="282"/>
      <c r="BI2323" s="282"/>
      <c r="BL2323" s="421"/>
      <c r="BM2323" s="424"/>
      <c r="BN2323" s="424"/>
      <c r="BO2323" s="424"/>
      <c r="BP2323" s="424"/>
      <c r="BQ2323" s="421"/>
      <c r="BR2323" s="421"/>
      <c r="BV2323" s="282"/>
      <c r="BW2323" s="283"/>
      <c r="BY2323" s="283"/>
      <c r="BZ2323" s="283"/>
      <c r="CA2323" s="283"/>
      <c r="CB2323" s="282"/>
      <c r="CC2323" s="282"/>
      <c r="CD2323" s="282"/>
      <c r="CE2323" s="282"/>
      <c r="CG2323" s="427"/>
      <c r="CH2323" s="402"/>
      <c r="CI2323" s="424"/>
      <c r="CJ2323" s="282"/>
      <c r="CK2323" s="282"/>
      <c r="CL2323" s="283"/>
      <c r="CM2323" s="283"/>
      <c r="CP2323" s="282"/>
      <c r="DC2323" s="282"/>
      <c r="DD2323" s="282"/>
      <c r="DE2323" s="282"/>
      <c r="DF2323" s="282"/>
      <c r="DG2323" s="282"/>
      <c r="DH2323" s="282"/>
      <c r="DI2323" s="282"/>
      <c r="DJ2323" s="282"/>
      <c r="EF2323" s="495" t="str">
        <f>""&amp;(MID(数据表!AZ2323,1,MIN(FIND({"(";"（"},数据表!AZ2323&amp;"(（",1)-1)))&amp;""</f>
        <v/>
      </c>
      <c r="EG2323" s="495" t="str">
        <f>""&amp;(MID(数据表!AZ2323,1,MIN(FIND({0;1;2;3;4;5;6;7;8;9},数据表!AZ2323&amp;"1234567890",1)-1)))&amp;""</f>
        <v/>
      </c>
    </row>
    <row r="2324" spans="2:137" s="310" customFormat="1" ht="12" customHeight="1">
      <c r="B2324" s="286"/>
      <c r="C2324" s="286"/>
      <c r="D2324" s="286"/>
      <c r="E2324" s="479"/>
      <c r="F2324" s="282"/>
      <c r="G2324" s="283"/>
      <c r="H2324" s="421"/>
      <c r="I2324" s="421"/>
      <c r="J2324" s="283"/>
      <c r="K2324" s="421"/>
      <c r="L2324" s="282"/>
      <c r="N2324" s="282"/>
      <c r="S2324" s="282"/>
      <c r="T2324" s="283"/>
      <c r="U2324" s="283"/>
      <c r="V2324" s="283"/>
      <c r="W2324" s="283"/>
      <c r="X2324" s="283"/>
      <c r="Y2324" s="282"/>
      <c r="Z2324" s="282"/>
      <c r="AA2324" s="283"/>
      <c r="AB2324" s="282"/>
      <c r="AC2324" s="282"/>
      <c r="AD2324" s="282"/>
      <c r="AE2324" s="282"/>
      <c r="AF2324" s="283"/>
      <c r="AG2324" s="402"/>
      <c r="AH2324" s="283"/>
      <c r="AI2324" s="283"/>
      <c r="AJ2324" s="283"/>
      <c r="AK2324" s="283"/>
      <c r="AL2324" s="283"/>
      <c r="AM2324" s="282"/>
      <c r="AN2324" s="282"/>
      <c r="AO2324" s="282"/>
      <c r="AP2324" s="282"/>
      <c r="AQ2324" s="282"/>
      <c r="AR2324" s="282"/>
      <c r="AT2324" s="283"/>
      <c r="AU2324" s="283"/>
      <c r="AV2324" s="283"/>
      <c r="AW2324" s="283"/>
      <c r="AY2324" s="283"/>
      <c r="AZ2324" s="282"/>
      <c r="BA2324" s="283"/>
      <c r="BB2324" s="282"/>
      <c r="BC2324" s="282"/>
      <c r="BD2324" s="282"/>
      <c r="BE2324" s="283"/>
      <c r="BG2324" s="282"/>
      <c r="BH2324" s="282"/>
      <c r="BI2324" s="282"/>
      <c r="BL2324" s="421"/>
      <c r="BM2324" s="424"/>
      <c r="BN2324" s="424"/>
      <c r="BO2324" s="424"/>
      <c r="BP2324" s="424"/>
      <c r="BQ2324" s="421"/>
      <c r="BR2324" s="421"/>
      <c r="BV2324" s="282"/>
      <c r="BW2324" s="283"/>
      <c r="BY2324" s="283"/>
      <c r="BZ2324" s="283"/>
      <c r="CA2324" s="283"/>
      <c r="CB2324" s="282"/>
      <c r="CC2324" s="282"/>
      <c r="CD2324" s="282"/>
      <c r="CE2324" s="282"/>
      <c r="CG2324" s="427"/>
      <c r="CH2324" s="402"/>
      <c r="CI2324" s="424"/>
      <c r="CJ2324" s="282"/>
      <c r="CK2324" s="282"/>
      <c r="CL2324" s="283"/>
      <c r="CM2324" s="283"/>
      <c r="CP2324" s="282"/>
      <c r="DC2324" s="282"/>
      <c r="DD2324" s="282"/>
      <c r="DE2324" s="282"/>
      <c r="DF2324" s="282"/>
      <c r="DG2324" s="282"/>
      <c r="DH2324" s="282"/>
      <c r="DI2324" s="282"/>
      <c r="DJ2324" s="282"/>
      <c r="EF2324" s="495" t="str">
        <f>""&amp;(MID(数据表!AZ2324,1,MIN(FIND({"(";"（"},数据表!AZ2324&amp;"(（",1)-1)))&amp;""</f>
        <v/>
      </c>
      <c r="EG2324" s="495" t="str">
        <f>""&amp;(MID(数据表!AZ2324,1,MIN(FIND({0;1;2;3;4;5;6;7;8;9},数据表!AZ2324&amp;"1234567890",1)-1)))&amp;""</f>
        <v/>
      </c>
    </row>
    <row r="2325" spans="2:137" s="310" customFormat="1" ht="12" customHeight="1">
      <c r="B2325" s="286"/>
      <c r="C2325" s="286"/>
      <c r="D2325" s="286"/>
      <c r="E2325" s="479"/>
      <c r="F2325" s="282"/>
      <c r="G2325" s="283"/>
      <c r="H2325" s="421"/>
      <c r="I2325" s="421"/>
      <c r="J2325" s="283"/>
      <c r="K2325" s="421"/>
      <c r="L2325" s="282"/>
      <c r="N2325" s="282"/>
      <c r="S2325" s="282"/>
      <c r="T2325" s="283"/>
      <c r="U2325" s="283"/>
      <c r="V2325" s="283"/>
      <c r="W2325" s="283"/>
      <c r="X2325" s="283"/>
      <c r="Y2325" s="282"/>
      <c r="Z2325" s="282"/>
      <c r="AA2325" s="283"/>
      <c r="AB2325" s="282"/>
      <c r="AC2325" s="282"/>
      <c r="AD2325" s="282"/>
      <c r="AE2325" s="282"/>
      <c r="AF2325" s="283"/>
      <c r="AG2325" s="402"/>
      <c r="AH2325" s="283"/>
      <c r="AI2325" s="283"/>
      <c r="AJ2325" s="283"/>
      <c r="AK2325" s="283"/>
      <c r="AL2325" s="283"/>
      <c r="AM2325" s="282"/>
      <c r="AN2325" s="282"/>
      <c r="AO2325" s="282"/>
      <c r="AP2325" s="282"/>
      <c r="AQ2325" s="282"/>
      <c r="AR2325" s="282"/>
      <c r="AT2325" s="283"/>
      <c r="AU2325" s="283"/>
      <c r="AV2325" s="283"/>
      <c r="AW2325" s="283"/>
      <c r="AY2325" s="283"/>
      <c r="AZ2325" s="282"/>
      <c r="BA2325" s="283"/>
      <c r="BB2325" s="282"/>
      <c r="BC2325" s="282"/>
      <c r="BD2325" s="282"/>
      <c r="BE2325" s="283"/>
      <c r="BG2325" s="282"/>
      <c r="BH2325" s="282"/>
      <c r="BI2325" s="282"/>
      <c r="BL2325" s="421"/>
      <c r="BM2325" s="424"/>
      <c r="BN2325" s="424"/>
      <c r="BO2325" s="424"/>
      <c r="BP2325" s="424"/>
      <c r="BQ2325" s="421"/>
      <c r="BR2325" s="421"/>
      <c r="BV2325" s="282"/>
      <c r="BW2325" s="283"/>
      <c r="BY2325" s="283"/>
      <c r="BZ2325" s="283"/>
      <c r="CA2325" s="283"/>
      <c r="CB2325" s="282"/>
      <c r="CC2325" s="282"/>
      <c r="CD2325" s="282"/>
      <c r="CE2325" s="282"/>
      <c r="CG2325" s="427"/>
      <c r="CH2325" s="402"/>
      <c r="CI2325" s="424"/>
      <c r="CJ2325" s="282"/>
      <c r="CK2325" s="282"/>
      <c r="CL2325" s="283"/>
      <c r="CM2325" s="283"/>
      <c r="CP2325" s="282"/>
      <c r="DC2325" s="282"/>
      <c r="DD2325" s="282"/>
      <c r="DE2325" s="282"/>
      <c r="DF2325" s="282"/>
      <c r="DG2325" s="282"/>
      <c r="DH2325" s="282"/>
      <c r="DI2325" s="282"/>
      <c r="DJ2325" s="282"/>
      <c r="EF2325" s="495" t="str">
        <f>""&amp;(MID(数据表!AZ2325,1,MIN(FIND({"(";"（"},数据表!AZ2325&amp;"(（",1)-1)))&amp;""</f>
        <v/>
      </c>
      <c r="EG2325" s="495" t="str">
        <f>""&amp;(MID(数据表!AZ2325,1,MIN(FIND({0;1;2;3;4;5;6;7;8;9},数据表!AZ2325&amp;"1234567890",1)-1)))&amp;""</f>
        <v/>
      </c>
    </row>
    <row r="2326" spans="2:137" s="310" customFormat="1" ht="12" customHeight="1">
      <c r="B2326" s="286"/>
      <c r="C2326" s="286"/>
      <c r="D2326" s="286"/>
      <c r="E2326" s="479"/>
      <c r="F2326" s="282"/>
      <c r="G2326" s="283"/>
      <c r="H2326" s="421"/>
      <c r="I2326" s="421"/>
      <c r="J2326" s="283"/>
      <c r="K2326" s="421"/>
      <c r="L2326" s="282"/>
      <c r="N2326" s="282"/>
      <c r="S2326" s="282"/>
      <c r="T2326" s="283"/>
      <c r="U2326" s="283"/>
      <c r="V2326" s="283"/>
      <c r="W2326" s="283"/>
      <c r="X2326" s="283"/>
      <c r="Y2326" s="282"/>
      <c r="Z2326" s="282"/>
      <c r="AA2326" s="283"/>
      <c r="AB2326" s="282"/>
      <c r="AC2326" s="282"/>
      <c r="AD2326" s="282"/>
      <c r="AE2326" s="282"/>
      <c r="AF2326" s="283"/>
      <c r="AG2326" s="402"/>
      <c r="AH2326" s="283"/>
      <c r="AI2326" s="283"/>
      <c r="AJ2326" s="283"/>
      <c r="AK2326" s="283"/>
      <c r="AL2326" s="283"/>
      <c r="AM2326" s="282"/>
      <c r="AN2326" s="282"/>
      <c r="AO2326" s="282"/>
      <c r="AP2326" s="282"/>
      <c r="AQ2326" s="282"/>
      <c r="AR2326" s="282"/>
      <c r="AT2326" s="283"/>
      <c r="AU2326" s="283"/>
      <c r="AV2326" s="283"/>
      <c r="AW2326" s="283"/>
      <c r="AY2326" s="283"/>
      <c r="AZ2326" s="282"/>
      <c r="BA2326" s="283"/>
      <c r="BB2326" s="282"/>
      <c r="BC2326" s="282"/>
      <c r="BD2326" s="282"/>
      <c r="BE2326" s="283"/>
      <c r="BG2326" s="282"/>
      <c r="BH2326" s="282"/>
      <c r="BI2326" s="282"/>
      <c r="BL2326" s="421"/>
      <c r="BM2326" s="424"/>
      <c r="BN2326" s="424"/>
      <c r="BO2326" s="424"/>
      <c r="BP2326" s="424"/>
      <c r="BQ2326" s="421"/>
      <c r="BR2326" s="421"/>
      <c r="BV2326" s="282"/>
      <c r="BW2326" s="283"/>
      <c r="BY2326" s="283"/>
      <c r="BZ2326" s="283"/>
      <c r="CA2326" s="283"/>
      <c r="CB2326" s="282"/>
      <c r="CC2326" s="282"/>
      <c r="CD2326" s="282"/>
      <c r="CE2326" s="282"/>
      <c r="CG2326" s="427"/>
      <c r="CH2326" s="402"/>
      <c r="CI2326" s="424"/>
      <c r="CJ2326" s="282"/>
      <c r="CK2326" s="282"/>
      <c r="CL2326" s="283"/>
      <c r="CM2326" s="283"/>
      <c r="CP2326" s="282"/>
      <c r="DC2326" s="282"/>
      <c r="DD2326" s="282"/>
      <c r="DE2326" s="282"/>
      <c r="DF2326" s="282"/>
      <c r="DG2326" s="282"/>
      <c r="DH2326" s="282"/>
      <c r="DI2326" s="282"/>
      <c r="DJ2326" s="282"/>
      <c r="EF2326" s="495" t="str">
        <f>""&amp;(MID(数据表!AZ2326,1,MIN(FIND({"(";"（"},数据表!AZ2326&amp;"(（",1)-1)))&amp;""</f>
        <v/>
      </c>
      <c r="EG2326" s="495" t="str">
        <f>""&amp;(MID(数据表!AZ2326,1,MIN(FIND({0;1;2;3;4;5;6;7;8;9},数据表!AZ2326&amp;"1234567890",1)-1)))&amp;""</f>
        <v/>
      </c>
    </row>
    <row r="2327" spans="2:137" s="310" customFormat="1" ht="12" customHeight="1">
      <c r="B2327" s="286"/>
      <c r="C2327" s="286"/>
      <c r="D2327" s="286"/>
      <c r="E2327" s="479"/>
      <c r="F2327" s="282"/>
      <c r="G2327" s="283"/>
      <c r="H2327" s="421"/>
      <c r="I2327" s="421"/>
      <c r="J2327" s="283"/>
      <c r="K2327" s="421"/>
      <c r="L2327" s="282"/>
      <c r="N2327" s="282"/>
      <c r="S2327" s="282"/>
      <c r="T2327" s="283"/>
      <c r="U2327" s="283"/>
      <c r="V2327" s="283"/>
      <c r="W2327" s="283"/>
      <c r="X2327" s="283"/>
      <c r="Y2327" s="282"/>
      <c r="Z2327" s="282"/>
      <c r="AA2327" s="283"/>
      <c r="AB2327" s="282"/>
      <c r="AC2327" s="282"/>
      <c r="AD2327" s="282"/>
      <c r="AE2327" s="282"/>
      <c r="AF2327" s="283"/>
      <c r="AG2327" s="402"/>
      <c r="AH2327" s="283"/>
      <c r="AI2327" s="283"/>
      <c r="AJ2327" s="283"/>
      <c r="AK2327" s="283"/>
      <c r="AL2327" s="283"/>
      <c r="AM2327" s="282"/>
      <c r="AN2327" s="282"/>
      <c r="AO2327" s="282"/>
      <c r="AP2327" s="282"/>
      <c r="AQ2327" s="282"/>
      <c r="AR2327" s="282"/>
      <c r="AT2327" s="283"/>
      <c r="AU2327" s="283"/>
      <c r="AV2327" s="283"/>
      <c r="AW2327" s="283"/>
      <c r="AY2327" s="283"/>
      <c r="AZ2327" s="282"/>
      <c r="BA2327" s="283"/>
      <c r="BB2327" s="282"/>
      <c r="BC2327" s="282"/>
      <c r="BD2327" s="282"/>
      <c r="BE2327" s="283"/>
      <c r="BG2327" s="282"/>
      <c r="BH2327" s="282"/>
      <c r="BI2327" s="282"/>
      <c r="BL2327" s="421"/>
      <c r="BM2327" s="424"/>
      <c r="BN2327" s="424"/>
      <c r="BO2327" s="424"/>
      <c r="BP2327" s="424"/>
      <c r="BQ2327" s="421"/>
      <c r="BR2327" s="421"/>
      <c r="BV2327" s="282"/>
      <c r="BW2327" s="283"/>
      <c r="BY2327" s="283"/>
      <c r="BZ2327" s="283"/>
      <c r="CA2327" s="283"/>
      <c r="CB2327" s="282"/>
      <c r="CC2327" s="282"/>
      <c r="CD2327" s="282"/>
      <c r="CE2327" s="282"/>
      <c r="CG2327" s="427"/>
      <c r="CH2327" s="402"/>
      <c r="CI2327" s="424"/>
      <c r="CJ2327" s="282"/>
      <c r="CK2327" s="282"/>
      <c r="CL2327" s="283"/>
      <c r="CM2327" s="283"/>
      <c r="CP2327" s="282"/>
      <c r="DC2327" s="282"/>
      <c r="DD2327" s="282"/>
      <c r="DE2327" s="282"/>
      <c r="DF2327" s="282"/>
      <c r="DG2327" s="282"/>
      <c r="DH2327" s="282"/>
      <c r="DI2327" s="282"/>
      <c r="DJ2327" s="282"/>
      <c r="EF2327" s="495" t="str">
        <f>""&amp;(MID(数据表!AZ2327,1,MIN(FIND({"(";"（"},数据表!AZ2327&amp;"(（",1)-1)))&amp;""</f>
        <v/>
      </c>
      <c r="EG2327" s="495" t="str">
        <f>""&amp;(MID(数据表!AZ2327,1,MIN(FIND({0;1;2;3;4;5;6;7;8;9},数据表!AZ2327&amp;"1234567890",1)-1)))&amp;""</f>
        <v/>
      </c>
    </row>
    <row r="2328" spans="2:137" s="310" customFormat="1" ht="12" customHeight="1">
      <c r="B2328" s="286"/>
      <c r="C2328" s="286"/>
      <c r="D2328" s="286"/>
      <c r="E2328" s="479"/>
      <c r="F2328" s="282"/>
      <c r="G2328" s="283"/>
      <c r="H2328" s="421"/>
      <c r="I2328" s="421"/>
      <c r="J2328" s="283"/>
      <c r="K2328" s="421"/>
      <c r="L2328" s="282"/>
      <c r="N2328" s="282"/>
      <c r="S2328" s="282"/>
      <c r="T2328" s="283"/>
      <c r="U2328" s="283"/>
      <c r="V2328" s="283"/>
      <c r="W2328" s="283"/>
      <c r="X2328" s="283"/>
      <c r="Y2328" s="282"/>
      <c r="Z2328" s="282"/>
      <c r="AA2328" s="283"/>
      <c r="AB2328" s="282"/>
      <c r="AC2328" s="282"/>
      <c r="AD2328" s="282"/>
      <c r="AE2328" s="282"/>
      <c r="AF2328" s="283"/>
      <c r="AG2328" s="402"/>
      <c r="AH2328" s="283"/>
      <c r="AI2328" s="283"/>
      <c r="AJ2328" s="283"/>
      <c r="AK2328" s="283"/>
      <c r="AL2328" s="283"/>
      <c r="AM2328" s="282"/>
      <c r="AN2328" s="282"/>
      <c r="AO2328" s="282"/>
      <c r="AP2328" s="282"/>
      <c r="AQ2328" s="282"/>
      <c r="AR2328" s="282"/>
      <c r="AT2328" s="283"/>
      <c r="AU2328" s="283"/>
      <c r="AV2328" s="283"/>
      <c r="AW2328" s="283"/>
      <c r="AY2328" s="283"/>
      <c r="AZ2328" s="282"/>
      <c r="BA2328" s="283"/>
      <c r="BB2328" s="282"/>
      <c r="BC2328" s="282"/>
      <c r="BD2328" s="282"/>
      <c r="BE2328" s="283"/>
      <c r="BG2328" s="282"/>
      <c r="BH2328" s="282"/>
      <c r="BI2328" s="282"/>
      <c r="BL2328" s="421"/>
      <c r="BM2328" s="424"/>
      <c r="BN2328" s="424"/>
      <c r="BO2328" s="424"/>
      <c r="BP2328" s="424"/>
      <c r="BQ2328" s="421"/>
      <c r="BR2328" s="421"/>
      <c r="BV2328" s="282"/>
      <c r="BW2328" s="283"/>
      <c r="BY2328" s="283"/>
      <c r="BZ2328" s="283"/>
      <c r="CA2328" s="283"/>
      <c r="CB2328" s="282"/>
      <c r="CC2328" s="282"/>
      <c r="CD2328" s="282"/>
      <c r="CE2328" s="282"/>
      <c r="CG2328" s="427"/>
      <c r="CH2328" s="402"/>
      <c r="CI2328" s="424"/>
      <c r="CJ2328" s="282"/>
      <c r="CK2328" s="282"/>
      <c r="CL2328" s="283"/>
      <c r="CM2328" s="283"/>
      <c r="CP2328" s="282"/>
      <c r="DC2328" s="282"/>
      <c r="DD2328" s="282"/>
      <c r="DE2328" s="282"/>
      <c r="DF2328" s="282"/>
      <c r="DG2328" s="282"/>
      <c r="DH2328" s="282"/>
      <c r="DI2328" s="282"/>
      <c r="DJ2328" s="282"/>
      <c r="EF2328" s="495" t="str">
        <f>""&amp;(MID(数据表!AZ2328,1,MIN(FIND({"(";"（"},数据表!AZ2328&amp;"(（",1)-1)))&amp;""</f>
        <v/>
      </c>
      <c r="EG2328" s="495" t="str">
        <f>""&amp;(MID(数据表!AZ2328,1,MIN(FIND({0;1;2;3;4;5;6;7;8;9},数据表!AZ2328&amp;"1234567890",1)-1)))&amp;""</f>
        <v/>
      </c>
    </row>
    <row r="2329" spans="2:137" s="310" customFormat="1" ht="12" customHeight="1">
      <c r="B2329" s="286"/>
      <c r="C2329" s="286"/>
      <c r="D2329" s="286"/>
      <c r="E2329" s="479"/>
      <c r="F2329" s="282"/>
      <c r="G2329" s="283"/>
      <c r="H2329" s="421"/>
      <c r="I2329" s="421"/>
      <c r="J2329" s="283"/>
      <c r="K2329" s="421"/>
      <c r="L2329" s="282"/>
      <c r="N2329" s="282"/>
      <c r="S2329" s="282"/>
      <c r="T2329" s="283"/>
      <c r="U2329" s="283"/>
      <c r="V2329" s="283"/>
      <c r="W2329" s="283"/>
      <c r="X2329" s="283"/>
      <c r="Y2329" s="282"/>
      <c r="Z2329" s="282"/>
      <c r="AA2329" s="283"/>
      <c r="AB2329" s="282"/>
      <c r="AC2329" s="282"/>
      <c r="AD2329" s="282"/>
      <c r="AE2329" s="282"/>
      <c r="AF2329" s="283"/>
      <c r="AG2329" s="402"/>
      <c r="AH2329" s="283"/>
      <c r="AI2329" s="283"/>
      <c r="AJ2329" s="283"/>
      <c r="AK2329" s="283"/>
      <c r="AL2329" s="283"/>
      <c r="AM2329" s="282"/>
      <c r="AN2329" s="282"/>
      <c r="AO2329" s="282"/>
      <c r="AP2329" s="282"/>
      <c r="AQ2329" s="282"/>
      <c r="AR2329" s="282"/>
      <c r="AT2329" s="283"/>
      <c r="AU2329" s="283"/>
      <c r="AV2329" s="283"/>
      <c r="AW2329" s="283"/>
      <c r="AY2329" s="283"/>
      <c r="AZ2329" s="282"/>
      <c r="BA2329" s="283"/>
      <c r="BB2329" s="282"/>
      <c r="BC2329" s="282"/>
      <c r="BD2329" s="282"/>
      <c r="BE2329" s="283"/>
      <c r="BG2329" s="282"/>
      <c r="BH2329" s="282"/>
      <c r="BI2329" s="282"/>
      <c r="BL2329" s="421"/>
      <c r="BM2329" s="424"/>
      <c r="BN2329" s="424"/>
      <c r="BO2329" s="424"/>
      <c r="BP2329" s="424"/>
      <c r="BQ2329" s="421"/>
      <c r="BR2329" s="421"/>
      <c r="BV2329" s="282"/>
      <c r="BW2329" s="283"/>
      <c r="BY2329" s="283"/>
      <c r="BZ2329" s="283"/>
      <c r="CA2329" s="283"/>
      <c r="CB2329" s="282"/>
      <c r="CC2329" s="282"/>
      <c r="CD2329" s="282"/>
      <c r="CE2329" s="282"/>
      <c r="CG2329" s="427"/>
      <c r="CH2329" s="402"/>
      <c r="CI2329" s="424"/>
      <c r="CJ2329" s="282"/>
      <c r="CK2329" s="282"/>
      <c r="CL2329" s="283"/>
      <c r="CM2329" s="283"/>
      <c r="CP2329" s="282"/>
      <c r="DC2329" s="282"/>
      <c r="DD2329" s="282"/>
      <c r="DE2329" s="282"/>
      <c r="DF2329" s="282"/>
      <c r="DG2329" s="282"/>
      <c r="DH2329" s="282"/>
      <c r="DI2329" s="282"/>
      <c r="DJ2329" s="282"/>
      <c r="EF2329" s="495" t="str">
        <f>""&amp;(MID(数据表!AZ2329,1,MIN(FIND({"(";"（"},数据表!AZ2329&amp;"(（",1)-1)))&amp;""</f>
        <v/>
      </c>
      <c r="EG2329" s="495" t="str">
        <f>""&amp;(MID(数据表!AZ2329,1,MIN(FIND({0;1;2;3;4;5;6;7;8;9},数据表!AZ2329&amp;"1234567890",1)-1)))&amp;""</f>
        <v/>
      </c>
    </row>
    <row r="2330" spans="2:137" s="310" customFormat="1" ht="12" customHeight="1">
      <c r="B2330" s="286"/>
      <c r="C2330" s="286"/>
      <c r="D2330" s="286"/>
      <c r="E2330" s="479"/>
      <c r="F2330" s="282"/>
      <c r="G2330" s="283"/>
      <c r="H2330" s="421"/>
      <c r="I2330" s="421"/>
      <c r="J2330" s="283"/>
      <c r="K2330" s="421"/>
      <c r="L2330" s="282"/>
      <c r="N2330" s="282"/>
      <c r="S2330" s="282"/>
      <c r="T2330" s="283"/>
      <c r="U2330" s="283"/>
      <c r="V2330" s="283"/>
      <c r="W2330" s="283"/>
      <c r="X2330" s="283"/>
      <c r="Y2330" s="282"/>
      <c r="Z2330" s="282"/>
      <c r="AA2330" s="283"/>
      <c r="AB2330" s="282"/>
      <c r="AC2330" s="282"/>
      <c r="AD2330" s="282"/>
      <c r="AE2330" s="282"/>
      <c r="AF2330" s="283"/>
      <c r="AG2330" s="402"/>
      <c r="AH2330" s="283"/>
      <c r="AI2330" s="283"/>
      <c r="AJ2330" s="283"/>
      <c r="AK2330" s="283"/>
      <c r="AL2330" s="283"/>
      <c r="AM2330" s="282"/>
      <c r="AN2330" s="282"/>
      <c r="AO2330" s="282"/>
      <c r="AP2330" s="282"/>
      <c r="AQ2330" s="282"/>
      <c r="AR2330" s="282"/>
      <c r="AT2330" s="283"/>
      <c r="AU2330" s="283"/>
      <c r="AV2330" s="283"/>
      <c r="AW2330" s="283"/>
      <c r="AY2330" s="283"/>
      <c r="AZ2330" s="282"/>
      <c r="BA2330" s="283"/>
      <c r="BB2330" s="282"/>
      <c r="BC2330" s="282"/>
      <c r="BD2330" s="282"/>
      <c r="BE2330" s="283"/>
      <c r="BG2330" s="282"/>
      <c r="BH2330" s="282"/>
      <c r="BI2330" s="282"/>
      <c r="BL2330" s="421"/>
      <c r="BM2330" s="424"/>
      <c r="BN2330" s="424"/>
      <c r="BO2330" s="424"/>
      <c r="BP2330" s="424"/>
      <c r="BQ2330" s="421"/>
      <c r="BR2330" s="421"/>
      <c r="BV2330" s="282"/>
      <c r="BW2330" s="283"/>
      <c r="BY2330" s="283"/>
      <c r="BZ2330" s="283"/>
      <c r="CA2330" s="283"/>
      <c r="CB2330" s="282"/>
      <c r="CC2330" s="282"/>
      <c r="CD2330" s="282"/>
      <c r="CE2330" s="282"/>
      <c r="CG2330" s="427"/>
      <c r="CH2330" s="402"/>
      <c r="CI2330" s="424"/>
      <c r="CJ2330" s="282"/>
      <c r="CK2330" s="282"/>
      <c r="CL2330" s="283"/>
      <c r="CM2330" s="283"/>
      <c r="CP2330" s="282"/>
      <c r="DC2330" s="282"/>
      <c r="DD2330" s="282"/>
      <c r="DE2330" s="282"/>
      <c r="DF2330" s="282"/>
      <c r="DG2330" s="282"/>
      <c r="DH2330" s="282"/>
      <c r="DI2330" s="282"/>
      <c r="DJ2330" s="282"/>
      <c r="EF2330" s="495" t="str">
        <f>""&amp;(MID(数据表!AZ2330,1,MIN(FIND({"(";"（"},数据表!AZ2330&amp;"(（",1)-1)))&amp;""</f>
        <v/>
      </c>
      <c r="EG2330" s="495" t="str">
        <f>""&amp;(MID(数据表!AZ2330,1,MIN(FIND({0;1;2;3;4;5;6;7;8;9},数据表!AZ2330&amp;"1234567890",1)-1)))&amp;""</f>
        <v/>
      </c>
    </row>
    <row r="2331" spans="2:137" s="310" customFormat="1" ht="12" customHeight="1">
      <c r="B2331" s="286"/>
      <c r="C2331" s="286"/>
      <c r="D2331" s="286"/>
      <c r="E2331" s="479"/>
      <c r="F2331" s="282"/>
      <c r="G2331" s="283"/>
      <c r="H2331" s="421"/>
      <c r="I2331" s="421"/>
      <c r="J2331" s="283"/>
      <c r="K2331" s="421"/>
      <c r="L2331" s="282"/>
      <c r="N2331" s="282"/>
      <c r="S2331" s="282"/>
      <c r="T2331" s="283"/>
      <c r="U2331" s="283"/>
      <c r="V2331" s="283"/>
      <c r="W2331" s="283"/>
      <c r="X2331" s="283"/>
      <c r="Y2331" s="282"/>
      <c r="Z2331" s="282"/>
      <c r="AA2331" s="283"/>
      <c r="AB2331" s="282"/>
      <c r="AC2331" s="282"/>
      <c r="AD2331" s="282"/>
      <c r="AE2331" s="282"/>
      <c r="AF2331" s="283"/>
      <c r="AG2331" s="402"/>
      <c r="AH2331" s="283"/>
      <c r="AI2331" s="283"/>
      <c r="AJ2331" s="283"/>
      <c r="AK2331" s="283"/>
      <c r="AL2331" s="283"/>
      <c r="AM2331" s="282"/>
      <c r="AN2331" s="282"/>
      <c r="AO2331" s="282"/>
      <c r="AP2331" s="282"/>
      <c r="AQ2331" s="282"/>
      <c r="AR2331" s="282"/>
      <c r="AT2331" s="283"/>
      <c r="AU2331" s="283"/>
      <c r="AV2331" s="283"/>
      <c r="AW2331" s="283"/>
      <c r="AY2331" s="283"/>
      <c r="AZ2331" s="282"/>
      <c r="BA2331" s="283"/>
      <c r="BB2331" s="282"/>
      <c r="BC2331" s="282"/>
      <c r="BD2331" s="282"/>
      <c r="BE2331" s="283"/>
      <c r="BG2331" s="282"/>
      <c r="BH2331" s="282"/>
      <c r="BI2331" s="282"/>
      <c r="BL2331" s="421"/>
      <c r="BM2331" s="424"/>
      <c r="BN2331" s="424"/>
      <c r="BO2331" s="424"/>
      <c r="BP2331" s="424"/>
      <c r="BQ2331" s="421"/>
      <c r="BR2331" s="421"/>
      <c r="BV2331" s="282"/>
      <c r="BW2331" s="283"/>
      <c r="BY2331" s="283"/>
      <c r="BZ2331" s="283"/>
      <c r="CA2331" s="283"/>
      <c r="CB2331" s="282"/>
      <c r="CC2331" s="282"/>
      <c r="CD2331" s="282"/>
      <c r="CE2331" s="282"/>
      <c r="CG2331" s="427"/>
      <c r="CH2331" s="402"/>
      <c r="CI2331" s="424"/>
      <c r="CJ2331" s="282"/>
      <c r="CK2331" s="282"/>
      <c r="CL2331" s="283"/>
      <c r="CM2331" s="283"/>
      <c r="CP2331" s="282"/>
      <c r="DC2331" s="282"/>
      <c r="DD2331" s="282"/>
      <c r="DE2331" s="282"/>
      <c r="DF2331" s="282"/>
      <c r="DG2331" s="282"/>
      <c r="DH2331" s="282"/>
      <c r="DI2331" s="282"/>
      <c r="DJ2331" s="282"/>
      <c r="EF2331" s="495" t="str">
        <f>""&amp;(MID(数据表!AZ2331,1,MIN(FIND({"(";"（"},数据表!AZ2331&amp;"(（",1)-1)))&amp;""</f>
        <v/>
      </c>
      <c r="EG2331" s="495" t="str">
        <f>""&amp;(MID(数据表!AZ2331,1,MIN(FIND({0;1;2;3;4;5;6;7;8;9},数据表!AZ2331&amp;"1234567890",1)-1)))&amp;""</f>
        <v/>
      </c>
    </row>
    <row r="2332" spans="2:137" s="310" customFormat="1" ht="12" customHeight="1">
      <c r="B2332" s="286"/>
      <c r="C2332" s="286"/>
      <c r="D2332" s="286"/>
      <c r="E2332" s="479"/>
      <c r="F2332" s="282"/>
      <c r="G2332" s="283"/>
      <c r="H2332" s="421"/>
      <c r="I2332" s="421"/>
      <c r="J2332" s="283"/>
      <c r="K2332" s="421"/>
      <c r="L2332" s="282"/>
      <c r="N2332" s="282"/>
      <c r="S2332" s="282"/>
      <c r="T2332" s="283"/>
      <c r="U2332" s="283"/>
      <c r="V2332" s="283"/>
      <c r="W2332" s="283"/>
      <c r="X2332" s="283"/>
      <c r="Y2332" s="282"/>
      <c r="Z2332" s="282"/>
      <c r="AA2332" s="283"/>
      <c r="AB2332" s="282"/>
      <c r="AC2332" s="282"/>
      <c r="AD2332" s="282"/>
      <c r="AE2332" s="282"/>
      <c r="AF2332" s="283"/>
      <c r="AG2332" s="402"/>
      <c r="AH2332" s="283"/>
      <c r="AI2332" s="283"/>
      <c r="AJ2332" s="283"/>
      <c r="AK2332" s="283"/>
      <c r="AL2332" s="283"/>
      <c r="AM2332" s="282"/>
      <c r="AN2332" s="282"/>
      <c r="AO2332" s="282"/>
      <c r="AP2332" s="282"/>
      <c r="AQ2332" s="282"/>
      <c r="AR2332" s="282"/>
      <c r="AT2332" s="283"/>
      <c r="AU2332" s="283"/>
      <c r="AV2332" s="283"/>
      <c r="AW2332" s="283"/>
      <c r="AY2332" s="283"/>
      <c r="AZ2332" s="282"/>
      <c r="BA2332" s="283"/>
      <c r="BB2332" s="282"/>
      <c r="BC2332" s="282"/>
      <c r="BD2332" s="282"/>
      <c r="BE2332" s="283"/>
      <c r="BG2332" s="282"/>
      <c r="BH2332" s="282"/>
      <c r="BI2332" s="282"/>
      <c r="BL2332" s="421"/>
      <c r="BM2332" s="424"/>
      <c r="BN2332" s="424"/>
      <c r="BO2332" s="424"/>
      <c r="BP2332" s="424"/>
      <c r="BQ2332" s="421"/>
      <c r="BR2332" s="421"/>
      <c r="BV2332" s="282"/>
      <c r="BW2332" s="283"/>
      <c r="BY2332" s="283"/>
      <c r="BZ2332" s="283"/>
      <c r="CA2332" s="283"/>
      <c r="CB2332" s="282"/>
      <c r="CC2332" s="282"/>
      <c r="CD2332" s="282"/>
      <c r="CE2332" s="282"/>
      <c r="CG2332" s="427"/>
      <c r="CH2332" s="402"/>
      <c r="CI2332" s="424"/>
      <c r="CJ2332" s="282"/>
      <c r="CK2332" s="282"/>
      <c r="CL2332" s="283"/>
      <c r="CM2332" s="283"/>
      <c r="CP2332" s="282"/>
      <c r="DC2332" s="282"/>
      <c r="DD2332" s="282"/>
      <c r="DE2332" s="282"/>
      <c r="DF2332" s="282"/>
      <c r="DG2332" s="282"/>
      <c r="DH2332" s="282"/>
      <c r="DI2332" s="282"/>
      <c r="DJ2332" s="282"/>
      <c r="EF2332" s="495" t="str">
        <f>""&amp;(MID(数据表!AZ2332,1,MIN(FIND({"(";"（"},数据表!AZ2332&amp;"(（",1)-1)))&amp;""</f>
        <v/>
      </c>
      <c r="EG2332" s="495" t="str">
        <f>""&amp;(MID(数据表!AZ2332,1,MIN(FIND({0;1;2;3;4;5;6;7;8;9},数据表!AZ2332&amp;"1234567890",1)-1)))&amp;""</f>
        <v/>
      </c>
    </row>
    <row r="2333" spans="2:137" s="310" customFormat="1" ht="12" customHeight="1">
      <c r="B2333" s="286"/>
      <c r="C2333" s="286"/>
      <c r="D2333" s="286"/>
      <c r="E2333" s="479"/>
      <c r="F2333" s="282"/>
      <c r="G2333" s="283"/>
      <c r="H2333" s="421"/>
      <c r="I2333" s="421"/>
      <c r="J2333" s="283"/>
      <c r="K2333" s="421"/>
      <c r="L2333" s="282"/>
      <c r="N2333" s="282"/>
      <c r="S2333" s="282"/>
      <c r="T2333" s="283"/>
      <c r="U2333" s="283"/>
      <c r="V2333" s="283"/>
      <c r="W2333" s="283"/>
      <c r="X2333" s="283"/>
      <c r="Y2333" s="282"/>
      <c r="Z2333" s="282"/>
      <c r="AA2333" s="283"/>
      <c r="AB2333" s="282"/>
      <c r="AC2333" s="282"/>
      <c r="AD2333" s="282"/>
      <c r="AE2333" s="282"/>
      <c r="AF2333" s="283"/>
      <c r="AG2333" s="402"/>
      <c r="AH2333" s="283"/>
      <c r="AI2333" s="283"/>
      <c r="AJ2333" s="283"/>
      <c r="AK2333" s="283"/>
      <c r="AL2333" s="283"/>
      <c r="AM2333" s="282"/>
      <c r="AN2333" s="282"/>
      <c r="AO2333" s="282"/>
      <c r="AP2333" s="282"/>
      <c r="AQ2333" s="282"/>
      <c r="AR2333" s="282"/>
      <c r="AT2333" s="283"/>
      <c r="AU2333" s="283"/>
      <c r="AV2333" s="283"/>
      <c r="AW2333" s="283"/>
      <c r="AY2333" s="283"/>
      <c r="AZ2333" s="282"/>
      <c r="BA2333" s="283"/>
      <c r="BB2333" s="282"/>
      <c r="BC2333" s="282"/>
      <c r="BD2333" s="282"/>
      <c r="BE2333" s="283"/>
      <c r="BG2333" s="282"/>
      <c r="BH2333" s="282"/>
      <c r="BI2333" s="282"/>
      <c r="BL2333" s="421"/>
      <c r="BM2333" s="424"/>
      <c r="BN2333" s="424"/>
      <c r="BO2333" s="424"/>
      <c r="BP2333" s="424"/>
      <c r="BQ2333" s="421"/>
      <c r="BR2333" s="421"/>
      <c r="BV2333" s="282"/>
      <c r="BW2333" s="283"/>
      <c r="BY2333" s="283"/>
      <c r="BZ2333" s="283"/>
      <c r="CA2333" s="283"/>
      <c r="CB2333" s="282"/>
      <c r="CC2333" s="282"/>
      <c r="CD2333" s="282"/>
      <c r="CE2333" s="282"/>
      <c r="CG2333" s="427"/>
      <c r="CH2333" s="402"/>
      <c r="CI2333" s="424"/>
      <c r="CJ2333" s="282"/>
      <c r="CK2333" s="282"/>
      <c r="CL2333" s="283"/>
      <c r="CM2333" s="283"/>
      <c r="CP2333" s="282"/>
      <c r="DC2333" s="282"/>
      <c r="DD2333" s="282"/>
      <c r="DE2333" s="282"/>
      <c r="DF2333" s="282"/>
      <c r="DG2333" s="282"/>
      <c r="DH2333" s="282"/>
      <c r="DI2333" s="282"/>
      <c r="DJ2333" s="282"/>
      <c r="EF2333" s="495" t="str">
        <f>""&amp;(MID(数据表!AZ2333,1,MIN(FIND({"(";"（"},数据表!AZ2333&amp;"(（",1)-1)))&amp;""</f>
        <v/>
      </c>
      <c r="EG2333" s="495" t="str">
        <f>""&amp;(MID(数据表!AZ2333,1,MIN(FIND({0;1;2;3;4;5;6;7;8;9},数据表!AZ2333&amp;"1234567890",1)-1)))&amp;""</f>
        <v/>
      </c>
    </row>
    <row r="2334" spans="2:137" s="310" customFormat="1" ht="12" customHeight="1">
      <c r="B2334" s="286"/>
      <c r="C2334" s="286"/>
      <c r="D2334" s="286"/>
      <c r="E2334" s="479"/>
      <c r="F2334" s="282"/>
      <c r="G2334" s="283"/>
      <c r="H2334" s="421"/>
      <c r="I2334" s="421"/>
      <c r="J2334" s="283"/>
      <c r="K2334" s="421"/>
      <c r="L2334" s="282"/>
      <c r="N2334" s="282"/>
      <c r="S2334" s="282"/>
      <c r="T2334" s="283"/>
      <c r="U2334" s="283"/>
      <c r="V2334" s="283"/>
      <c r="W2334" s="283"/>
      <c r="X2334" s="283"/>
      <c r="Y2334" s="282"/>
      <c r="Z2334" s="282"/>
      <c r="AA2334" s="283"/>
      <c r="AB2334" s="282"/>
      <c r="AC2334" s="282"/>
      <c r="AD2334" s="282"/>
      <c r="AE2334" s="282"/>
      <c r="AF2334" s="283"/>
      <c r="AG2334" s="402"/>
      <c r="AH2334" s="283"/>
      <c r="AI2334" s="283"/>
      <c r="AJ2334" s="283"/>
      <c r="AK2334" s="283"/>
      <c r="AL2334" s="283"/>
      <c r="AM2334" s="282"/>
      <c r="AN2334" s="282"/>
      <c r="AO2334" s="282"/>
      <c r="AP2334" s="282"/>
      <c r="AQ2334" s="282"/>
      <c r="AR2334" s="282"/>
      <c r="AT2334" s="283"/>
      <c r="AU2334" s="283"/>
      <c r="AV2334" s="283"/>
      <c r="AW2334" s="283"/>
      <c r="AY2334" s="283"/>
      <c r="AZ2334" s="282"/>
      <c r="BA2334" s="283"/>
      <c r="BB2334" s="282"/>
      <c r="BC2334" s="282"/>
      <c r="BD2334" s="282"/>
      <c r="BE2334" s="283"/>
      <c r="BG2334" s="282"/>
      <c r="BH2334" s="282"/>
      <c r="BI2334" s="282"/>
      <c r="BL2334" s="421"/>
      <c r="BM2334" s="424"/>
      <c r="BN2334" s="424"/>
      <c r="BO2334" s="424"/>
      <c r="BP2334" s="424"/>
      <c r="BQ2334" s="421"/>
      <c r="BR2334" s="421"/>
      <c r="BV2334" s="282"/>
      <c r="BW2334" s="283"/>
      <c r="BY2334" s="283"/>
      <c r="BZ2334" s="283"/>
      <c r="CA2334" s="283"/>
      <c r="CB2334" s="282"/>
      <c r="CC2334" s="282"/>
      <c r="CD2334" s="282"/>
      <c r="CE2334" s="282"/>
      <c r="CG2334" s="427"/>
      <c r="CH2334" s="402"/>
      <c r="CI2334" s="424"/>
      <c r="CJ2334" s="282"/>
      <c r="CK2334" s="282"/>
      <c r="CL2334" s="283"/>
      <c r="CM2334" s="283"/>
      <c r="CP2334" s="282"/>
      <c r="DC2334" s="282"/>
      <c r="DD2334" s="282"/>
      <c r="DE2334" s="282"/>
      <c r="DF2334" s="282"/>
      <c r="DG2334" s="282"/>
      <c r="DH2334" s="282"/>
      <c r="DI2334" s="282"/>
      <c r="DJ2334" s="282"/>
      <c r="EF2334" s="495" t="str">
        <f>""&amp;(MID(数据表!AZ2334,1,MIN(FIND({"(";"（"},数据表!AZ2334&amp;"(（",1)-1)))&amp;""</f>
        <v/>
      </c>
      <c r="EG2334" s="495" t="str">
        <f>""&amp;(MID(数据表!AZ2334,1,MIN(FIND({0;1;2;3;4;5;6;7;8;9},数据表!AZ2334&amp;"1234567890",1)-1)))&amp;""</f>
        <v/>
      </c>
    </row>
    <row r="2335" spans="2:137" s="310" customFormat="1" ht="12" customHeight="1">
      <c r="B2335" s="286"/>
      <c r="C2335" s="286"/>
      <c r="D2335" s="286"/>
      <c r="E2335" s="479"/>
      <c r="F2335" s="282"/>
      <c r="G2335" s="283"/>
      <c r="H2335" s="421"/>
      <c r="I2335" s="421"/>
      <c r="J2335" s="283"/>
      <c r="K2335" s="421"/>
      <c r="L2335" s="282"/>
      <c r="N2335" s="282"/>
      <c r="S2335" s="282"/>
      <c r="T2335" s="283"/>
      <c r="U2335" s="283"/>
      <c r="V2335" s="283"/>
      <c r="W2335" s="283"/>
      <c r="X2335" s="283"/>
      <c r="Y2335" s="282"/>
      <c r="Z2335" s="282"/>
      <c r="AA2335" s="283"/>
      <c r="AB2335" s="282"/>
      <c r="AC2335" s="282"/>
      <c r="AD2335" s="282"/>
      <c r="AE2335" s="282"/>
      <c r="AF2335" s="283"/>
      <c r="AG2335" s="402"/>
      <c r="AH2335" s="283"/>
      <c r="AI2335" s="283"/>
      <c r="AJ2335" s="283"/>
      <c r="AK2335" s="283"/>
      <c r="AL2335" s="283"/>
      <c r="AM2335" s="282"/>
      <c r="AN2335" s="282"/>
      <c r="AO2335" s="282"/>
      <c r="AP2335" s="282"/>
      <c r="AQ2335" s="282"/>
      <c r="AR2335" s="282"/>
      <c r="AT2335" s="283"/>
      <c r="AU2335" s="283"/>
      <c r="AV2335" s="283"/>
      <c r="AW2335" s="283"/>
      <c r="AY2335" s="283"/>
      <c r="AZ2335" s="282"/>
      <c r="BA2335" s="283"/>
      <c r="BB2335" s="282"/>
      <c r="BC2335" s="282"/>
      <c r="BD2335" s="282"/>
      <c r="BE2335" s="283"/>
      <c r="BG2335" s="282"/>
      <c r="BH2335" s="282"/>
      <c r="BI2335" s="282"/>
      <c r="BL2335" s="421"/>
      <c r="BM2335" s="424"/>
      <c r="BN2335" s="424"/>
      <c r="BO2335" s="424"/>
      <c r="BP2335" s="424"/>
      <c r="BQ2335" s="421"/>
      <c r="BR2335" s="421"/>
      <c r="BV2335" s="282"/>
      <c r="BW2335" s="283"/>
      <c r="BY2335" s="283"/>
      <c r="BZ2335" s="283"/>
      <c r="CA2335" s="283"/>
      <c r="CB2335" s="282"/>
      <c r="CC2335" s="282"/>
      <c r="CD2335" s="282"/>
      <c r="CE2335" s="282"/>
      <c r="CG2335" s="427"/>
      <c r="CH2335" s="402"/>
      <c r="CI2335" s="424"/>
      <c r="CJ2335" s="282"/>
      <c r="CK2335" s="282"/>
      <c r="CL2335" s="283"/>
      <c r="CM2335" s="283"/>
      <c r="CP2335" s="282"/>
      <c r="DC2335" s="282"/>
      <c r="DD2335" s="282"/>
      <c r="DE2335" s="282"/>
      <c r="DF2335" s="282"/>
      <c r="DG2335" s="282"/>
      <c r="DH2335" s="282"/>
      <c r="DI2335" s="282"/>
      <c r="DJ2335" s="282"/>
      <c r="EF2335" s="495" t="str">
        <f>""&amp;(MID(数据表!AZ2335,1,MIN(FIND({"(";"（"},数据表!AZ2335&amp;"(（",1)-1)))&amp;""</f>
        <v/>
      </c>
      <c r="EG2335" s="495" t="str">
        <f>""&amp;(MID(数据表!AZ2335,1,MIN(FIND({0;1;2;3;4;5;6;7;8;9},数据表!AZ2335&amp;"1234567890",1)-1)))&amp;""</f>
        <v/>
      </c>
    </row>
    <row r="2336" spans="2:137" s="310" customFormat="1" ht="12" customHeight="1">
      <c r="B2336" s="286"/>
      <c r="C2336" s="286"/>
      <c r="D2336" s="286"/>
      <c r="E2336" s="479"/>
      <c r="F2336" s="282"/>
      <c r="G2336" s="283"/>
      <c r="H2336" s="421"/>
      <c r="I2336" s="421"/>
      <c r="J2336" s="283"/>
      <c r="K2336" s="421"/>
      <c r="L2336" s="282"/>
      <c r="N2336" s="282"/>
      <c r="S2336" s="282"/>
      <c r="T2336" s="283"/>
      <c r="U2336" s="283"/>
      <c r="V2336" s="283"/>
      <c r="W2336" s="283"/>
      <c r="X2336" s="283"/>
      <c r="Y2336" s="282"/>
      <c r="Z2336" s="282"/>
      <c r="AA2336" s="283"/>
      <c r="AB2336" s="282"/>
      <c r="AC2336" s="282"/>
      <c r="AD2336" s="282"/>
      <c r="AE2336" s="282"/>
      <c r="AF2336" s="283"/>
      <c r="AG2336" s="402"/>
      <c r="AH2336" s="283"/>
      <c r="AI2336" s="283"/>
      <c r="AJ2336" s="283"/>
      <c r="AK2336" s="283"/>
      <c r="AL2336" s="283"/>
      <c r="AM2336" s="282"/>
      <c r="AN2336" s="282"/>
      <c r="AO2336" s="282"/>
      <c r="AP2336" s="282"/>
      <c r="AQ2336" s="282"/>
      <c r="AR2336" s="282"/>
      <c r="AT2336" s="283"/>
      <c r="AU2336" s="283"/>
      <c r="AV2336" s="283"/>
      <c r="AW2336" s="283"/>
      <c r="AY2336" s="283"/>
      <c r="AZ2336" s="282"/>
      <c r="BA2336" s="283"/>
      <c r="BB2336" s="282"/>
      <c r="BC2336" s="282"/>
      <c r="BD2336" s="282"/>
      <c r="BE2336" s="283"/>
      <c r="BG2336" s="282"/>
      <c r="BH2336" s="282"/>
      <c r="BI2336" s="282"/>
      <c r="BL2336" s="421"/>
      <c r="BM2336" s="424"/>
      <c r="BN2336" s="424"/>
      <c r="BO2336" s="424"/>
      <c r="BP2336" s="424"/>
      <c r="BQ2336" s="421"/>
      <c r="BR2336" s="421"/>
      <c r="BV2336" s="282"/>
      <c r="BW2336" s="283"/>
      <c r="BY2336" s="283"/>
      <c r="BZ2336" s="283"/>
      <c r="CA2336" s="283"/>
      <c r="CB2336" s="282"/>
      <c r="CC2336" s="282"/>
      <c r="CD2336" s="282"/>
      <c r="CE2336" s="282"/>
      <c r="CG2336" s="427"/>
      <c r="CH2336" s="402"/>
      <c r="CI2336" s="424"/>
      <c r="CJ2336" s="282"/>
      <c r="CK2336" s="282"/>
      <c r="CL2336" s="283"/>
      <c r="CM2336" s="283"/>
      <c r="CP2336" s="282"/>
      <c r="DC2336" s="282"/>
      <c r="DD2336" s="282"/>
      <c r="DE2336" s="282"/>
      <c r="DF2336" s="282"/>
      <c r="DG2336" s="282"/>
      <c r="DH2336" s="282"/>
      <c r="DI2336" s="282"/>
      <c r="DJ2336" s="282"/>
      <c r="EF2336" s="495" t="str">
        <f>""&amp;(MID(数据表!AZ2336,1,MIN(FIND({"(";"（"},数据表!AZ2336&amp;"(（",1)-1)))&amp;""</f>
        <v/>
      </c>
      <c r="EG2336" s="495" t="str">
        <f>""&amp;(MID(数据表!AZ2336,1,MIN(FIND({0;1;2;3;4;5;6;7;8;9},数据表!AZ2336&amp;"1234567890",1)-1)))&amp;""</f>
        <v/>
      </c>
    </row>
    <row r="2337" spans="2:137" s="310" customFormat="1" ht="12" customHeight="1">
      <c r="B2337" s="286"/>
      <c r="C2337" s="286"/>
      <c r="D2337" s="286"/>
      <c r="E2337" s="479"/>
      <c r="F2337" s="282"/>
      <c r="G2337" s="283"/>
      <c r="H2337" s="421"/>
      <c r="I2337" s="421"/>
      <c r="J2337" s="283"/>
      <c r="K2337" s="421"/>
      <c r="L2337" s="282"/>
      <c r="N2337" s="282"/>
      <c r="S2337" s="282"/>
      <c r="T2337" s="283"/>
      <c r="U2337" s="283"/>
      <c r="V2337" s="283"/>
      <c r="W2337" s="283"/>
      <c r="X2337" s="283"/>
      <c r="Y2337" s="282"/>
      <c r="Z2337" s="282"/>
      <c r="AA2337" s="283"/>
      <c r="AB2337" s="282"/>
      <c r="AC2337" s="282"/>
      <c r="AD2337" s="282"/>
      <c r="AE2337" s="282"/>
      <c r="AF2337" s="283"/>
      <c r="AG2337" s="402"/>
      <c r="AH2337" s="283"/>
      <c r="AI2337" s="283"/>
      <c r="AJ2337" s="283"/>
      <c r="AK2337" s="283"/>
      <c r="AL2337" s="283"/>
      <c r="AM2337" s="282"/>
      <c r="AN2337" s="282"/>
      <c r="AO2337" s="282"/>
      <c r="AP2337" s="282"/>
      <c r="AQ2337" s="282"/>
      <c r="AR2337" s="282"/>
      <c r="AT2337" s="283"/>
      <c r="AU2337" s="283"/>
      <c r="AV2337" s="283"/>
      <c r="AW2337" s="283"/>
      <c r="AY2337" s="283"/>
      <c r="AZ2337" s="282"/>
      <c r="BA2337" s="283"/>
      <c r="BB2337" s="282"/>
      <c r="BC2337" s="282"/>
      <c r="BD2337" s="282"/>
      <c r="BE2337" s="283"/>
      <c r="BG2337" s="282"/>
      <c r="BH2337" s="282"/>
      <c r="BI2337" s="282"/>
      <c r="BL2337" s="421"/>
      <c r="BM2337" s="424"/>
      <c r="BN2337" s="424"/>
      <c r="BO2337" s="424"/>
      <c r="BP2337" s="424"/>
      <c r="BQ2337" s="421"/>
      <c r="BR2337" s="421"/>
      <c r="BV2337" s="282"/>
      <c r="BW2337" s="283"/>
      <c r="BY2337" s="283"/>
      <c r="BZ2337" s="283"/>
      <c r="CA2337" s="283"/>
      <c r="CB2337" s="282"/>
      <c r="CC2337" s="282"/>
      <c r="CD2337" s="282"/>
      <c r="CE2337" s="282"/>
      <c r="CG2337" s="427"/>
      <c r="CH2337" s="402"/>
      <c r="CI2337" s="424"/>
      <c r="CJ2337" s="282"/>
      <c r="CK2337" s="282"/>
      <c r="CL2337" s="283"/>
      <c r="CM2337" s="283"/>
      <c r="CP2337" s="282"/>
      <c r="DC2337" s="282"/>
      <c r="DD2337" s="282"/>
      <c r="DE2337" s="282"/>
      <c r="DF2337" s="282"/>
      <c r="DG2337" s="282"/>
      <c r="DH2337" s="282"/>
      <c r="DI2337" s="282"/>
      <c r="DJ2337" s="282"/>
      <c r="EF2337" s="495" t="str">
        <f>""&amp;(MID(数据表!AZ2337,1,MIN(FIND({"(";"（"},数据表!AZ2337&amp;"(（",1)-1)))&amp;""</f>
        <v/>
      </c>
      <c r="EG2337" s="495" t="str">
        <f>""&amp;(MID(数据表!AZ2337,1,MIN(FIND({0;1;2;3;4;5;6;7;8;9},数据表!AZ2337&amp;"1234567890",1)-1)))&amp;""</f>
        <v/>
      </c>
    </row>
    <row r="2338" spans="2:137" s="310" customFormat="1" ht="12" customHeight="1">
      <c r="B2338" s="286"/>
      <c r="C2338" s="286"/>
      <c r="D2338" s="286"/>
      <c r="E2338" s="479"/>
      <c r="F2338" s="282"/>
      <c r="G2338" s="283"/>
      <c r="H2338" s="421"/>
      <c r="I2338" s="421"/>
      <c r="J2338" s="283"/>
      <c r="K2338" s="421"/>
      <c r="L2338" s="282"/>
      <c r="N2338" s="282"/>
      <c r="S2338" s="282"/>
      <c r="T2338" s="283"/>
      <c r="U2338" s="283"/>
      <c r="V2338" s="283"/>
      <c r="W2338" s="283"/>
      <c r="X2338" s="283"/>
      <c r="Y2338" s="282"/>
      <c r="Z2338" s="282"/>
      <c r="AA2338" s="283"/>
      <c r="AB2338" s="282"/>
      <c r="AC2338" s="282"/>
      <c r="AD2338" s="282"/>
      <c r="AE2338" s="282"/>
      <c r="AF2338" s="283"/>
      <c r="AG2338" s="402"/>
      <c r="AH2338" s="283"/>
      <c r="AI2338" s="283"/>
      <c r="AJ2338" s="283"/>
      <c r="AK2338" s="283"/>
      <c r="AL2338" s="283"/>
      <c r="AM2338" s="282"/>
      <c r="AN2338" s="282"/>
      <c r="AO2338" s="282"/>
      <c r="AP2338" s="282"/>
      <c r="AQ2338" s="282"/>
      <c r="AR2338" s="282"/>
      <c r="AT2338" s="283"/>
      <c r="AU2338" s="283"/>
      <c r="AV2338" s="283"/>
      <c r="AW2338" s="283"/>
      <c r="AY2338" s="283"/>
      <c r="AZ2338" s="282"/>
      <c r="BA2338" s="283"/>
      <c r="BB2338" s="282"/>
      <c r="BC2338" s="282"/>
      <c r="BD2338" s="282"/>
      <c r="BE2338" s="283"/>
      <c r="BG2338" s="282"/>
      <c r="BH2338" s="282"/>
      <c r="BI2338" s="282"/>
      <c r="BL2338" s="421"/>
      <c r="BM2338" s="424"/>
      <c r="BN2338" s="424"/>
      <c r="BO2338" s="424"/>
      <c r="BP2338" s="424"/>
      <c r="BQ2338" s="421"/>
      <c r="BR2338" s="421"/>
      <c r="BV2338" s="282"/>
      <c r="BW2338" s="283"/>
      <c r="BY2338" s="283"/>
      <c r="BZ2338" s="283"/>
      <c r="CA2338" s="283"/>
      <c r="CB2338" s="282"/>
      <c r="CC2338" s="282"/>
      <c r="CD2338" s="282"/>
      <c r="CE2338" s="282"/>
      <c r="CG2338" s="427"/>
      <c r="CH2338" s="402"/>
      <c r="CI2338" s="424"/>
      <c r="CJ2338" s="282"/>
      <c r="CK2338" s="282"/>
      <c r="CL2338" s="283"/>
      <c r="CM2338" s="283"/>
      <c r="CP2338" s="282"/>
      <c r="DC2338" s="282"/>
      <c r="DD2338" s="282"/>
      <c r="DE2338" s="282"/>
      <c r="DF2338" s="282"/>
      <c r="DG2338" s="282"/>
      <c r="DH2338" s="282"/>
      <c r="DI2338" s="282"/>
      <c r="DJ2338" s="282"/>
      <c r="EF2338" s="495" t="str">
        <f>""&amp;(MID(数据表!AZ2338,1,MIN(FIND({"(";"（"},数据表!AZ2338&amp;"(（",1)-1)))&amp;""</f>
        <v/>
      </c>
      <c r="EG2338" s="495" t="str">
        <f>""&amp;(MID(数据表!AZ2338,1,MIN(FIND({0;1;2;3;4;5;6;7;8;9},数据表!AZ2338&amp;"1234567890",1)-1)))&amp;""</f>
        <v/>
      </c>
    </row>
    <row r="2339" spans="2:137" s="310" customFormat="1" ht="12" customHeight="1">
      <c r="B2339" s="286"/>
      <c r="C2339" s="286"/>
      <c r="D2339" s="286"/>
      <c r="E2339" s="479"/>
      <c r="F2339" s="282"/>
      <c r="G2339" s="283"/>
      <c r="H2339" s="421"/>
      <c r="I2339" s="421"/>
      <c r="J2339" s="283"/>
      <c r="K2339" s="421"/>
      <c r="L2339" s="282"/>
      <c r="N2339" s="282"/>
      <c r="S2339" s="282"/>
      <c r="T2339" s="283"/>
      <c r="U2339" s="283"/>
      <c r="V2339" s="283"/>
      <c r="W2339" s="283"/>
      <c r="X2339" s="283"/>
      <c r="Y2339" s="282"/>
      <c r="Z2339" s="282"/>
      <c r="AA2339" s="283"/>
      <c r="AB2339" s="282"/>
      <c r="AC2339" s="282"/>
      <c r="AD2339" s="282"/>
      <c r="AE2339" s="282"/>
      <c r="AF2339" s="283"/>
      <c r="AG2339" s="402"/>
      <c r="AH2339" s="283"/>
      <c r="AI2339" s="283"/>
      <c r="AJ2339" s="283"/>
      <c r="AK2339" s="283"/>
      <c r="AL2339" s="283"/>
      <c r="AM2339" s="282"/>
      <c r="AN2339" s="282"/>
      <c r="AO2339" s="282"/>
      <c r="AP2339" s="282"/>
      <c r="AQ2339" s="282"/>
      <c r="AR2339" s="282"/>
      <c r="AT2339" s="283"/>
      <c r="AU2339" s="283"/>
      <c r="AV2339" s="283"/>
      <c r="AW2339" s="283"/>
      <c r="AY2339" s="283"/>
      <c r="AZ2339" s="282"/>
      <c r="BA2339" s="283"/>
      <c r="BB2339" s="282"/>
      <c r="BC2339" s="282"/>
      <c r="BD2339" s="282"/>
      <c r="BE2339" s="283"/>
      <c r="BG2339" s="282"/>
      <c r="BH2339" s="282"/>
      <c r="BI2339" s="282"/>
      <c r="BL2339" s="421"/>
      <c r="BM2339" s="424"/>
      <c r="BN2339" s="424"/>
      <c r="BO2339" s="424"/>
      <c r="BP2339" s="424"/>
      <c r="BQ2339" s="421"/>
      <c r="BR2339" s="421"/>
      <c r="BV2339" s="282"/>
      <c r="BW2339" s="283"/>
      <c r="BY2339" s="283"/>
      <c r="BZ2339" s="283"/>
      <c r="CA2339" s="283"/>
      <c r="CB2339" s="282"/>
      <c r="CC2339" s="282"/>
      <c r="CD2339" s="282"/>
      <c r="CE2339" s="282"/>
      <c r="CG2339" s="427"/>
      <c r="CH2339" s="402"/>
      <c r="CI2339" s="424"/>
      <c r="CJ2339" s="282"/>
      <c r="CK2339" s="282"/>
      <c r="CL2339" s="283"/>
      <c r="CM2339" s="283"/>
      <c r="CP2339" s="282"/>
      <c r="DC2339" s="282"/>
      <c r="DD2339" s="282"/>
      <c r="DE2339" s="282"/>
      <c r="DF2339" s="282"/>
      <c r="DG2339" s="282"/>
      <c r="DH2339" s="282"/>
      <c r="DI2339" s="282"/>
      <c r="DJ2339" s="282"/>
      <c r="EF2339" s="495" t="str">
        <f>""&amp;(MID(数据表!AZ2339,1,MIN(FIND({"(";"（"},数据表!AZ2339&amp;"(（",1)-1)))&amp;""</f>
        <v/>
      </c>
      <c r="EG2339" s="495" t="str">
        <f>""&amp;(MID(数据表!AZ2339,1,MIN(FIND({0;1;2;3;4;5;6;7;8;9},数据表!AZ2339&amp;"1234567890",1)-1)))&amp;""</f>
        <v/>
      </c>
    </row>
    <row r="2340" spans="2:137" s="310" customFormat="1" ht="12" customHeight="1">
      <c r="B2340" s="286"/>
      <c r="C2340" s="286"/>
      <c r="D2340" s="286"/>
      <c r="E2340" s="479"/>
      <c r="F2340" s="282"/>
      <c r="G2340" s="283"/>
      <c r="H2340" s="421"/>
      <c r="I2340" s="421"/>
      <c r="J2340" s="283"/>
      <c r="K2340" s="421"/>
      <c r="L2340" s="282"/>
      <c r="N2340" s="282"/>
      <c r="S2340" s="282"/>
      <c r="T2340" s="283"/>
      <c r="U2340" s="283"/>
      <c r="V2340" s="283"/>
      <c r="W2340" s="283"/>
      <c r="X2340" s="283"/>
      <c r="Y2340" s="282"/>
      <c r="Z2340" s="282"/>
      <c r="AA2340" s="283"/>
      <c r="AB2340" s="282"/>
      <c r="AC2340" s="282"/>
      <c r="AD2340" s="282"/>
      <c r="AE2340" s="282"/>
      <c r="AF2340" s="283"/>
      <c r="AG2340" s="402"/>
      <c r="AH2340" s="283"/>
      <c r="AI2340" s="283"/>
      <c r="AJ2340" s="283"/>
      <c r="AK2340" s="283"/>
      <c r="AL2340" s="283"/>
      <c r="AM2340" s="282"/>
      <c r="AN2340" s="282"/>
      <c r="AO2340" s="282"/>
      <c r="AP2340" s="282"/>
      <c r="AQ2340" s="282"/>
      <c r="AR2340" s="282"/>
      <c r="AT2340" s="283"/>
      <c r="AU2340" s="283"/>
      <c r="AV2340" s="283"/>
      <c r="AW2340" s="283"/>
      <c r="AY2340" s="283"/>
      <c r="AZ2340" s="282"/>
      <c r="BA2340" s="283"/>
      <c r="BB2340" s="282"/>
      <c r="BC2340" s="282"/>
      <c r="BD2340" s="282"/>
      <c r="BE2340" s="283"/>
      <c r="BG2340" s="282"/>
      <c r="BH2340" s="282"/>
      <c r="BI2340" s="282"/>
      <c r="BL2340" s="421"/>
      <c r="BM2340" s="424"/>
      <c r="BN2340" s="424"/>
      <c r="BO2340" s="424"/>
      <c r="BP2340" s="424"/>
      <c r="BQ2340" s="421"/>
      <c r="BR2340" s="421"/>
      <c r="BV2340" s="282"/>
      <c r="BW2340" s="283"/>
      <c r="BY2340" s="283"/>
      <c r="BZ2340" s="283"/>
      <c r="CA2340" s="283"/>
      <c r="CB2340" s="282"/>
      <c r="CC2340" s="282"/>
      <c r="CD2340" s="282"/>
      <c r="CE2340" s="282"/>
      <c r="CG2340" s="427"/>
      <c r="CH2340" s="402"/>
      <c r="CI2340" s="424"/>
      <c r="CJ2340" s="282"/>
      <c r="CK2340" s="282"/>
      <c r="CL2340" s="283"/>
      <c r="CM2340" s="283"/>
      <c r="CP2340" s="282"/>
      <c r="DC2340" s="282"/>
      <c r="DD2340" s="282"/>
      <c r="DE2340" s="282"/>
      <c r="DF2340" s="282"/>
      <c r="DG2340" s="282"/>
      <c r="DH2340" s="282"/>
      <c r="DI2340" s="282"/>
      <c r="DJ2340" s="282"/>
      <c r="EF2340" s="495" t="str">
        <f>""&amp;(MID(数据表!AZ2340,1,MIN(FIND({"(";"（"},数据表!AZ2340&amp;"(（",1)-1)))&amp;""</f>
        <v/>
      </c>
      <c r="EG2340" s="495" t="str">
        <f>""&amp;(MID(数据表!AZ2340,1,MIN(FIND({0;1;2;3;4;5;6;7;8;9},数据表!AZ2340&amp;"1234567890",1)-1)))&amp;""</f>
        <v/>
      </c>
    </row>
    <row r="2341" spans="2:137" s="310" customFormat="1" ht="12" customHeight="1">
      <c r="B2341" s="286"/>
      <c r="C2341" s="286"/>
      <c r="D2341" s="286"/>
      <c r="E2341" s="479"/>
      <c r="F2341" s="282"/>
      <c r="G2341" s="283"/>
      <c r="H2341" s="421"/>
      <c r="I2341" s="421"/>
      <c r="J2341" s="283"/>
      <c r="K2341" s="421"/>
      <c r="L2341" s="282"/>
      <c r="N2341" s="282"/>
      <c r="S2341" s="282"/>
      <c r="T2341" s="283"/>
      <c r="U2341" s="283"/>
      <c r="V2341" s="283"/>
      <c r="W2341" s="283"/>
      <c r="X2341" s="283"/>
      <c r="Y2341" s="282"/>
      <c r="Z2341" s="282"/>
      <c r="AA2341" s="283"/>
      <c r="AB2341" s="282"/>
      <c r="AC2341" s="282"/>
      <c r="AD2341" s="282"/>
      <c r="AE2341" s="282"/>
      <c r="AF2341" s="283"/>
      <c r="AG2341" s="402"/>
      <c r="AH2341" s="283"/>
      <c r="AI2341" s="283"/>
      <c r="AJ2341" s="283"/>
      <c r="AK2341" s="283"/>
      <c r="AL2341" s="283"/>
      <c r="AM2341" s="282"/>
      <c r="AN2341" s="282"/>
      <c r="AO2341" s="282"/>
      <c r="AP2341" s="282"/>
      <c r="AQ2341" s="282"/>
      <c r="AR2341" s="282"/>
      <c r="AT2341" s="283"/>
      <c r="AU2341" s="283"/>
      <c r="AV2341" s="283"/>
      <c r="AW2341" s="283"/>
      <c r="AY2341" s="283"/>
      <c r="AZ2341" s="282"/>
      <c r="BA2341" s="283"/>
      <c r="BB2341" s="282"/>
      <c r="BC2341" s="282"/>
      <c r="BD2341" s="282"/>
      <c r="BE2341" s="283"/>
      <c r="BG2341" s="282"/>
      <c r="BH2341" s="282"/>
      <c r="BI2341" s="282"/>
      <c r="BL2341" s="421"/>
      <c r="BM2341" s="424"/>
      <c r="BN2341" s="424"/>
      <c r="BO2341" s="424"/>
      <c r="BP2341" s="424"/>
      <c r="BQ2341" s="421"/>
      <c r="BR2341" s="421"/>
      <c r="BV2341" s="282"/>
      <c r="BW2341" s="283"/>
      <c r="BY2341" s="283"/>
      <c r="BZ2341" s="283"/>
      <c r="CA2341" s="283"/>
      <c r="CB2341" s="282"/>
      <c r="CC2341" s="282"/>
      <c r="CD2341" s="282"/>
      <c r="CE2341" s="282"/>
      <c r="CG2341" s="427"/>
      <c r="CH2341" s="402"/>
      <c r="CI2341" s="424"/>
      <c r="CJ2341" s="282"/>
      <c r="CK2341" s="282"/>
      <c r="CL2341" s="283"/>
      <c r="CM2341" s="283"/>
      <c r="CP2341" s="282"/>
      <c r="DC2341" s="282"/>
      <c r="DD2341" s="282"/>
      <c r="DE2341" s="282"/>
      <c r="DF2341" s="282"/>
      <c r="DG2341" s="282"/>
      <c r="DH2341" s="282"/>
      <c r="DI2341" s="282"/>
      <c r="DJ2341" s="282"/>
      <c r="EF2341" s="495" t="str">
        <f>""&amp;(MID(数据表!AZ2341,1,MIN(FIND({"(";"（"},数据表!AZ2341&amp;"(（",1)-1)))&amp;""</f>
        <v/>
      </c>
      <c r="EG2341" s="495" t="str">
        <f>""&amp;(MID(数据表!AZ2341,1,MIN(FIND({0;1;2;3;4;5;6;7;8;9},数据表!AZ2341&amp;"1234567890",1)-1)))&amp;""</f>
        <v/>
      </c>
    </row>
    <row r="2342" spans="2:137" s="310" customFormat="1" ht="12" customHeight="1">
      <c r="B2342" s="286"/>
      <c r="C2342" s="286"/>
      <c r="D2342" s="286"/>
      <c r="E2342" s="479"/>
      <c r="F2342" s="282"/>
      <c r="G2342" s="283"/>
      <c r="H2342" s="421"/>
      <c r="I2342" s="421"/>
      <c r="J2342" s="283"/>
      <c r="K2342" s="421"/>
      <c r="L2342" s="282"/>
      <c r="N2342" s="282"/>
      <c r="S2342" s="282"/>
      <c r="T2342" s="283"/>
      <c r="U2342" s="283"/>
      <c r="V2342" s="283"/>
      <c r="W2342" s="283"/>
      <c r="X2342" s="283"/>
      <c r="Y2342" s="282"/>
      <c r="Z2342" s="282"/>
      <c r="AA2342" s="283"/>
      <c r="AB2342" s="282"/>
      <c r="AC2342" s="282"/>
      <c r="AD2342" s="282"/>
      <c r="AE2342" s="282"/>
      <c r="AF2342" s="283"/>
      <c r="AG2342" s="402"/>
      <c r="AH2342" s="283"/>
      <c r="AI2342" s="283"/>
      <c r="AJ2342" s="283"/>
      <c r="AK2342" s="283"/>
      <c r="AL2342" s="283"/>
      <c r="AM2342" s="282"/>
      <c r="AN2342" s="282"/>
      <c r="AO2342" s="282"/>
      <c r="AP2342" s="282"/>
      <c r="AQ2342" s="282"/>
      <c r="AR2342" s="282"/>
      <c r="AT2342" s="283"/>
      <c r="AU2342" s="283"/>
      <c r="AV2342" s="283"/>
      <c r="AW2342" s="283"/>
      <c r="AY2342" s="283"/>
      <c r="AZ2342" s="282"/>
      <c r="BA2342" s="283"/>
      <c r="BB2342" s="282"/>
      <c r="BC2342" s="282"/>
      <c r="BD2342" s="282"/>
      <c r="BE2342" s="283"/>
      <c r="BG2342" s="282"/>
      <c r="BH2342" s="282"/>
      <c r="BI2342" s="282"/>
      <c r="BL2342" s="421"/>
      <c r="BM2342" s="424"/>
      <c r="BN2342" s="424"/>
      <c r="BO2342" s="424"/>
      <c r="BP2342" s="424"/>
      <c r="BQ2342" s="421"/>
      <c r="BR2342" s="421"/>
      <c r="BV2342" s="282"/>
      <c r="BW2342" s="283"/>
      <c r="BY2342" s="283"/>
      <c r="BZ2342" s="283"/>
      <c r="CA2342" s="283"/>
      <c r="CB2342" s="282"/>
      <c r="CC2342" s="282"/>
      <c r="CD2342" s="282"/>
      <c r="CE2342" s="282"/>
      <c r="CG2342" s="427"/>
      <c r="CH2342" s="402"/>
      <c r="CI2342" s="424"/>
      <c r="CJ2342" s="282"/>
      <c r="CK2342" s="282"/>
      <c r="CL2342" s="283"/>
      <c r="CM2342" s="283"/>
      <c r="CP2342" s="282"/>
      <c r="DC2342" s="282"/>
      <c r="DD2342" s="282"/>
      <c r="DE2342" s="282"/>
      <c r="DF2342" s="282"/>
      <c r="DG2342" s="282"/>
      <c r="DH2342" s="282"/>
      <c r="DI2342" s="282"/>
      <c r="DJ2342" s="282"/>
      <c r="EF2342" s="495" t="str">
        <f>""&amp;(MID(数据表!AZ2342,1,MIN(FIND({"(";"（"},数据表!AZ2342&amp;"(（",1)-1)))&amp;""</f>
        <v/>
      </c>
      <c r="EG2342" s="495" t="str">
        <f>""&amp;(MID(数据表!AZ2342,1,MIN(FIND({0;1;2;3;4;5;6;7;8;9},数据表!AZ2342&amp;"1234567890",1)-1)))&amp;""</f>
        <v/>
      </c>
    </row>
    <row r="2343" spans="2:137" s="310" customFormat="1" ht="12" customHeight="1">
      <c r="B2343" s="286"/>
      <c r="C2343" s="286"/>
      <c r="D2343" s="286"/>
      <c r="E2343" s="479"/>
      <c r="F2343" s="282"/>
      <c r="G2343" s="283"/>
      <c r="H2343" s="421"/>
      <c r="I2343" s="421"/>
      <c r="J2343" s="283"/>
      <c r="K2343" s="421"/>
      <c r="L2343" s="282"/>
      <c r="N2343" s="282"/>
      <c r="S2343" s="282"/>
      <c r="T2343" s="283"/>
      <c r="U2343" s="283"/>
      <c r="V2343" s="283"/>
      <c r="W2343" s="283"/>
      <c r="X2343" s="283"/>
      <c r="Y2343" s="282"/>
      <c r="Z2343" s="282"/>
      <c r="AA2343" s="283"/>
      <c r="AB2343" s="282"/>
      <c r="AC2343" s="282"/>
      <c r="AD2343" s="282"/>
      <c r="AE2343" s="282"/>
      <c r="AF2343" s="283"/>
      <c r="AG2343" s="402"/>
      <c r="AH2343" s="283"/>
      <c r="AI2343" s="283"/>
      <c r="AJ2343" s="283"/>
      <c r="AK2343" s="283"/>
      <c r="AL2343" s="283"/>
      <c r="AM2343" s="282"/>
      <c r="AN2343" s="282"/>
      <c r="AO2343" s="282"/>
      <c r="AP2343" s="282"/>
      <c r="AQ2343" s="282"/>
      <c r="AR2343" s="282"/>
      <c r="AT2343" s="283"/>
      <c r="AU2343" s="283"/>
      <c r="AV2343" s="283"/>
      <c r="AW2343" s="283"/>
      <c r="AY2343" s="283"/>
      <c r="AZ2343" s="282"/>
      <c r="BA2343" s="283"/>
      <c r="BB2343" s="282"/>
      <c r="BC2343" s="282"/>
      <c r="BD2343" s="282"/>
      <c r="BE2343" s="283"/>
      <c r="BG2343" s="282"/>
      <c r="BH2343" s="282"/>
      <c r="BI2343" s="282"/>
      <c r="BL2343" s="421"/>
      <c r="BM2343" s="424"/>
      <c r="BN2343" s="424"/>
      <c r="BO2343" s="424"/>
      <c r="BP2343" s="424"/>
      <c r="BQ2343" s="421"/>
      <c r="BR2343" s="421"/>
      <c r="BV2343" s="282"/>
      <c r="BW2343" s="283"/>
      <c r="BY2343" s="283"/>
      <c r="BZ2343" s="283"/>
      <c r="CA2343" s="283"/>
      <c r="CB2343" s="282"/>
      <c r="CC2343" s="282"/>
      <c r="CD2343" s="282"/>
      <c r="CE2343" s="282"/>
      <c r="CG2343" s="427"/>
      <c r="CH2343" s="402"/>
      <c r="CI2343" s="424"/>
      <c r="CJ2343" s="282"/>
      <c r="CK2343" s="282"/>
      <c r="CL2343" s="283"/>
      <c r="CM2343" s="283"/>
      <c r="CP2343" s="282"/>
      <c r="DC2343" s="282"/>
      <c r="DD2343" s="282"/>
      <c r="DE2343" s="282"/>
      <c r="DF2343" s="282"/>
      <c r="DG2343" s="282"/>
      <c r="DH2343" s="282"/>
      <c r="DI2343" s="282"/>
      <c r="DJ2343" s="282"/>
      <c r="EF2343" s="495" t="str">
        <f>""&amp;(MID(数据表!AZ2343,1,MIN(FIND({"(";"（"},数据表!AZ2343&amp;"(（",1)-1)))&amp;""</f>
        <v/>
      </c>
      <c r="EG2343" s="495" t="str">
        <f>""&amp;(MID(数据表!AZ2343,1,MIN(FIND({0;1;2;3;4;5;6;7;8;9},数据表!AZ2343&amp;"1234567890",1)-1)))&amp;""</f>
        <v/>
      </c>
    </row>
    <row r="2344" spans="2:137" s="310" customFormat="1" ht="12" customHeight="1">
      <c r="B2344" s="286"/>
      <c r="C2344" s="286"/>
      <c r="D2344" s="286"/>
      <c r="E2344" s="479"/>
      <c r="F2344" s="282"/>
      <c r="G2344" s="283"/>
      <c r="H2344" s="421"/>
      <c r="I2344" s="421"/>
      <c r="J2344" s="283"/>
      <c r="K2344" s="421"/>
      <c r="L2344" s="282"/>
      <c r="N2344" s="282"/>
      <c r="S2344" s="282"/>
      <c r="T2344" s="283"/>
      <c r="U2344" s="283"/>
      <c r="V2344" s="283"/>
      <c r="W2344" s="283"/>
      <c r="X2344" s="283"/>
      <c r="Y2344" s="282"/>
      <c r="Z2344" s="282"/>
      <c r="AA2344" s="283"/>
      <c r="AB2344" s="282"/>
      <c r="AC2344" s="282"/>
      <c r="AD2344" s="282"/>
      <c r="AE2344" s="282"/>
      <c r="AF2344" s="283"/>
      <c r="AG2344" s="402"/>
      <c r="AH2344" s="283"/>
      <c r="AI2344" s="283"/>
      <c r="AJ2344" s="283"/>
      <c r="AK2344" s="283"/>
      <c r="AL2344" s="283"/>
      <c r="AM2344" s="282"/>
      <c r="AN2344" s="282"/>
      <c r="AO2344" s="282"/>
      <c r="AP2344" s="282"/>
      <c r="AQ2344" s="282"/>
      <c r="AR2344" s="282"/>
      <c r="AT2344" s="283"/>
      <c r="AU2344" s="283"/>
      <c r="AV2344" s="283"/>
      <c r="AW2344" s="283"/>
      <c r="AY2344" s="283"/>
      <c r="AZ2344" s="282"/>
      <c r="BA2344" s="283"/>
      <c r="BB2344" s="282"/>
      <c r="BC2344" s="282"/>
      <c r="BD2344" s="282"/>
      <c r="BE2344" s="283"/>
      <c r="BG2344" s="282"/>
      <c r="BH2344" s="282"/>
      <c r="BI2344" s="282"/>
      <c r="BL2344" s="421"/>
      <c r="BM2344" s="424"/>
      <c r="BN2344" s="424"/>
      <c r="BO2344" s="424"/>
      <c r="BP2344" s="424"/>
      <c r="BQ2344" s="421"/>
      <c r="BR2344" s="421"/>
      <c r="BV2344" s="282"/>
      <c r="BW2344" s="283"/>
      <c r="BY2344" s="283"/>
      <c r="BZ2344" s="283"/>
      <c r="CA2344" s="283"/>
      <c r="CB2344" s="282"/>
      <c r="CC2344" s="282"/>
      <c r="CD2344" s="282"/>
      <c r="CE2344" s="282"/>
      <c r="CG2344" s="427"/>
      <c r="CH2344" s="402"/>
      <c r="CI2344" s="424"/>
      <c r="CJ2344" s="282"/>
      <c r="CK2344" s="282"/>
      <c r="CL2344" s="283"/>
      <c r="CM2344" s="283"/>
      <c r="CP2344" s="282"/>
      <c r="DC2344" s="282"/>
      <c r="DD2344" s="282"/>
      <c r="DE2344" s="282"/>
      <c r="DF2344" s="282"/>
      <c r="DG2344" s="282"/>
      <c r="DH2344" s="282"/>
      <c r="DI2344" s="282"/>
      <c r="DJ2344" s="282"/>
      <c r="EF2344" s="495" t="str">
        <f>""&amp;(MID(数据表!AZ2344,1,MIN(FIND({"(";"（"},数据表!AZ2344&amp;"(（",1)-1)))&amp;""</f>
        <v/>
      </c>
      <c r="EG2344" s="495" t="str">
        <f>""&amp;(MID(数据表!AZ2344,1,MIN(FIND({0;1;2;3;4;5;6;7;8;9},数据表!AZ2344&amp;"1234567890",1)-1)))&amp;""</f>
        <v/>
      </c>
    </row>
    <row r="2345" spans="2:137" s="310" customFormat="1" ht="12" customHeight="1">
      <c r="B2345" s="286"/>
      <c r="C2345" s="286"/>
      <c r="D2345" s="286"/>
      <c r="E2345" s="479"/>
      <c r="F2345" s="282"/>
      <c r="G2345" s="283"/>
      <c r="H2345" s="421"/>
      <c r="I2345" s="421"/>
      <c r="J2345" s="283"/>
      <c r="K2345" s="421"/>
      <c r="L2345" s="282"/>
      <c r="N2345" s="282"/>
      <c r="S2345" s="282"/>
      <c r="T2345" s="283"/>
      <c r="U2345" s="283"/>
      <c r="V2345" s="283"/>
      <c r="W2345" s="283"/>
      <c r="X2345" s="283"/>
      <c r="Y2345" s="282"/>
      <c r="Z2345" s="282"/>
      <c r="AA2345" s="283"/>
      <c r="AB2345" s="282"/>
      <c r="AC2345" s="282"/>
      <c r="AD2345" s="282"/>
      <c r="AE2345" s="282"/>
      <c r="AF2345" s="283"/>
      <c r="AG2345" s="402"/>
      <c r="AH2345" s="283"/>
      <c r="AI2345" s="283"/>
      <c r="AJ2345" s="283"/>
      <c r="AK2345" s="283"/>
      <c r="AL2345" s="283"/>
      <c r="AM2345" s="282"/>
      <c r="AN2345" s="282"/>
      <c r="AO2345" s="282"/>
      <c r="AP2345" s="282"/>
      <c r="AQ2345" s="282"/>
      <c r="AR2345" s="282"/>
      <c r="AT2345" s="283"/>
      <c r="AU2345" s="283"/>
      <c r="AV2345" s="283"/>
      <c r="AW2345" s="283"/>
      <c r="AY2345" s="283"/>
      <c r="AZ2345" s="282"/>
      <c r="BA2345" s="283"/>
      <c r="BB2345" s="282"/>
      <c r="BC2345" s="282"/>
      <c r="BD2345" s="282"/>
      <c r="BE2345" s="283"/>
      <c r="BG2345" s="282"/>
      <c r="BH2345" s="282"/>
      <c r="BI2345" s="282"/>
      <c r="BL2345" s="421"/>
      <c r="BM2345" s="424"/>
      <c r="BN2345" s="424"/>
      <c r="BO2345" s="424"/>
      <c r="BP2345" s="424"/>
      <c r="BQ2345" s="421"/>
      <c r="BR2345" s="421"/>
      <c r="BV2345" s="282"/>
      <c r="BW2345" s="283"/>
      <c r="BY2345" s="283"/>
      <c r="BZ2345" s="283"/>
      <c r="CA2345" s="283"/>
      <c r="CB2345" s="282"/>
      <c r="CC2345" s="282"/>
      <c r="CD2345" s="282"/>
      <c r="CE2345" s="282"/>
      <c r="CG2345" s="427"/>
      <c r="CH2345" s="402"/>
      <c r="CI2345" s="424"/>
      <c r="CJ2345" s="282"/>
      <c r="CK2345" s="282"/>
      <c r="CL2345" s="283"/>
      <c r="CM2345" s="283"/>
      <c r="CP2345" s="282"/>
      <c r="DC2345" s="282"/>
      <c r="DD2345" s="282"/>
      <c r="DE2345" s="282"/>
      <c r="DF2345" s="282"/>
      <c r="DG2345" s="282"/>
      <c r="DH2345" s="282"/>
      <c r="DI2345" s="282"/>
      <c r="DJ2345" s="282"/>
      <c r="EF2345" s="495" t="str">
        <f>""&amp;(MID(数据表!AZ2345,1,MIN(FIND({"(";"（"},数据表!AZ2345&amp;"(（",1)-1)))&amp;""</f>
        <v/>
      </c>
      <c r="EG2345" s="495" t="str">
        <f>""&amp;(MID(数据表!AZ2345,1,MIN(FIND({0;1;2;3;4;5;6;7;8;9},数据表!AZ2345&amp;"1234567890",1)-1)))&amp;""</f>
        <v/>
      </c>
    </row>
    <row r="2346" spans="2:137" s="310" customFormat="1" ht="12" customHeight="1">
      <c r="B2346" s="286"/>
      <c r="C2346" s="286"/>
      <c r="D2346" s="286"/>
      <c r="E2346" s="479"/>
      <c r="F2346" s="282"/>
      <c r="G2346" s="283"/>
      <c r="H2346" s="421"/>
      <c r="I2346" s="421"/>
      <c r="J2346" s="283"/>
      <c r="K2346" s="421"/>
      <c r="L2346" s="282"/>
      <c r="N2346" s="282"/>
      <c r="S2346" s="282"/>
      <c r="T2346" s="283"/>
      <c r="U2346" s="283"/>
      <c r="V2346" s="283"/>
      <c r="W2346" s="283"/>
      <c r="X2346" s="283"/>
      <c r="Y2346" s="282"/>
      <c r="Z2346" s="282"/>
      <c r="AA2346" s="283"/>
      <c r="AB2346" s="282"/>
      <c r="AC2346" s="282"/>
      <c r="AD2346" s="282"/>
      <c r="AE2346" s="282"/>
      <c r="AF2346" s="283"/>
      <c r="AG2346" s="402"/>
      <c r="AH2346" s="283"/>
      <c r="AI2346" s="283"/>
      <c r="AJ2346" s="283"/>
      <c r="AK2346" s="283"/>
      <c r="AL2346" s="283"/>
      <c r="AM2346" s="282"/>
      <c r="AN2346" s="282"/>
      <c r="AO2346" s="282"/>
      <c r="AP2346" s="282"/>
      <c r="AQ2346" s="282"/>
      <c r="AR2346" s="282"/>
      <c r="AT2346" s="283"/>
      <c r="AU2346" s="283"/>
      <c r="AV2346" s="283"/>
      <c r="AW2346" s="283"/>
      <c r="AY2346" s="283"/>
      <c r="AZ2346" s="282"/>
      <c r="BA2346" s="283"/>
      <c r="BB2346" s="282"/>
      <c r="BC2346" s="282"/>
      <c r="BD2346" s="282"/>
      <c r="BE2346" s="283"/>
      <c r="BG2346" s="282"/>
      <c r="BH2346" s="282"/>
      <c r="BI2346" s="282"/>
      <c r="BL2346" s="421"/>
      <c r="BM2346" s="424"/>
      <c r="BN2346" s="424"/>
      <c r="BO2346" s="424"/>
      <c r="BP2346" s="424"/>
      <c r="BQ2346" s="421"/>
      <c r="BR2346" s="421"/>
      <c r="BV2346" s="282"/>
      <c r="BW2346" s="283"/>
      <c r="BY2346" s="283"/>
      <c r="BZ2346" s="283"/>
      <c r="CA2346" s="283"/>
      <c r="CB2346" s="282"/>
      <c r="CC2346" s="282"/>
      <c r="CD2346" s="282"/>
      <c r="CE2346" s="282"/>
      <c r="CG2346" s="427"/>
      <c r="CH2346" s="402"/>
      <c r="CI2346" s="424"/>
      <c r="CJ2346" s="282"/>
      <c r="CK2346" s="282"/>
      <c r="CL2346" s="283"/>
      <c r="CM2346" s="283"/>
      <c r="CP2346" s="282"/>
      <c r="DC2346" s="282"/>
      <c r="DD2346" s="282"/>
      <c r="DE2346" s="282"/>
      <c r="DF2346" s="282"/>
      <c r="DG2346" s="282"/>
      <c r="DH2346" s="282"/>
      <c r="DI2346" s="282"/>
      <c r="DJ2346" s="282"/>
      <c r="EF2346" s="495" t="str">
        <f>""&amp;(MID(数据表!AZ2346,1,MIN(FIND({"(";"（"},数据表!AZ2346&amp;"(（",1)-1)))&amp;""</f>
        <v/>
      </c>
      <c r="EG2346" s="495" t="str">
        <f>""&amp;(MID(数据表!AZ2346,1,MIN(FIND({0;1;2;3;4;5;6;7;8;9},数据表!AZ2346&amp;"1234567890",1)-1)))&amp;""</f>
        <v/>
      </c>
    </row>
    <row r="2347" spans="2:137" s="310" customFormat="1" ht="12" customHeight="1">
      <c r="B2347" s="286"/>
      <c r="C2347" s="286"/>
      <c r="D2347" s="286"/>
      <c r="E2347" s="479"/>
      <c r="F2347" s="282"/>
      <c r="G2347" s="283"/>
      <c r="H2347" s="421"/>
      <c r="I2347" s="421"/>
      <c r="J2347" s="283"/>
      <c r="K2347" s="421"/>
      <c r="L2347" s="282"/>
      <c r="N2347" s="282"/>
      <c r="S2347" s="282"/>
      <c r="T2347" s="283"/>
      <c r="U2347" s="283"/>
      <c r="V2347" s="283"/>
      <c r="W2347" s="283"/>
      <c r="X2347" s="283"/>
      <c r="Y2347" s="282"/>
      <c r="Z2347" s="282"/>
      <c r="AA2347" s="283"/>
      <c r="AB2347" s="282"/>
      <c r="AC2347" s="282"/>
      <c r="AD2347" s="282"/>
      <c r="AE2347" s="282"/>
      <c r="AF2347" s="283"/>
      <c r="AG2347" s="402"/>
      <c r="AH2347" s="283"/>
      <c r="AI2347" s="283"/>
      <c r="AJ2347" s="283"/>
      <c r="AK2347" s="283"/>
      <c r="AL2347" s="283"/>
      <c r="AM2347" s="282"/>
      <c r="AN2347" s="282"/>
      <c r="AO2347" s="282"/>
      <c r="AP2347" s="282"/>
      <c r="AQ2347" s="282"/>
      <c r="AR2347" s="282"/>
      <c r="AT2347" s="283"/>
      <c r="AU2347" s="283"/>
      <c r="AV2347" s="283"/>
      <c r="AW2347" s="283"/>
      <c r="AY2347" s="283"/>
      <c r="AZ2347" s="282"/>
      <c r="BA2347" s="283"/>
      <c r="BB2347" s="282"/>
      <c r="BC2347" s="282"/>
      <c r="BD2347" s="282"/>
      <c r="BE2347" s="283"/>
      <c r="BG2347" s="282"/>
      <c r="BH2347" s="282"/>
      <c r="BI2347" s="282"/>
      <c r="BL2347" s="421"/>
      <c r="BM2347" s="424"/>
      <c r="BN2347" s="424"/>
      <c r="BO2347" s="424"/>
      <c r="BP2347" s="424"/>
      <c r="BQ2347" s="421"/>
      <c r="BR2347" s="421"/>
      <c r="BV2347" s="282"/>
      <c r="BW2347" s="283"/>
      <c r="BY2347" s="283"/>
      <c r="BZ2347" s="283"/>
      <c r="CA2347" s="283"/>
      <c r="CB2347" s="282"/>
      <c r="CC2347" s="282"/>
      <c r="CD2347" s="282"/>
      <c r="CE2347" s="282"/>
      <c r="CG2347" s="427"/>
      <c r="CH2347" s="402"/>
      <c r="CI2347" s="424"/>
      <c r="CJ2347" s="282"/>
      <c r="CK2347" s="282"/>
      <c r="CL2347" s="283"/>
      <c r="CM2347" s="283"/>
      <c r="CP2347" s="282"/>
      <c r="DC2347" s="282"/>
      <c r="DD2347" s="282"/>
      <c r="DE2347" s="282"/>
      <c r="DF2347" s="282"/>
      <c r="DG2347" s="282"/>
      <c r="DH2347" s="282"/>
      <c r="DI2347" s="282"/>
      <c r="DJ2347" s="282"/>
      <c r="EF2347" s="495" t="str">
        <f>""&amp;(MID(数据表!AZ2347,1,MIN(FIND({"(";"（"},数据表!AZ2347&amp;"(（",1)-1)))&amp;""</f>
        <v/>
      </c>
      <c r="EG2347" s="495" t="str">
        <f>""&amp;(MID(数据表!AZ2347,1,MIN(FIND({0;1;2;3;4;5;6;7;8;9},数据表!AZ2347&amp;"1234567890",1)-1)))&amp;""</f>
        <v/>
      </c>
    </row>
    <row r="2348" spans="2:137" s="310" customFormat="1" ht="12" customHeight="1">
      <c r="B2348" s="286"/>
      <c r="C2348" s="286"/>
      <c r="D2348" s="286"/>
      <c r="E2348" s="479"/>
      <c r="F2348" s="282"/>
      <c r="G2348" s="283"/>
      <c r="H2348" s="421"/>
      <c r="I2348" s="421"/>
      <c r="J2348" s="283"/>
      <c r="K2348" s="421"/>
      <c r="L2348" s="282"/>
      <c r="N2348" s="282"/>
      <c r="S2348" s="282"/>
      <c r="T2348" s="283"/>
      <c r="U2348" s="283"/>
      <c r="V2348" s="283"/>
      <c r="W2348" s="283"/>
      <c r="X2348" s="283"/>
      <c r="Y2348" s="282"/>
      <c r="Z2348" s="282"/>
      <c r="AA2348" s="283"/>
      <c r="AB2348" s="282"/>
      <c r="AC2348" s="282"/>
      <c r="AD2348" s="282"/>
      <c r="AE2348" s="282"/>
      <c r="AF2348" s="283"/>
      <c r="AG2348" s="402"/>
      <c r="AH2348" s="283"/>
      <c r="AI2348" s="283"/>
      <c r="AJ2348" s="283"/>
      <c r="AK2348" s="283"/>
      <c r="AL2348" s="283"/>
      <c r="AM2348" s="282"/>
      <c r="AN2348" s="282"/>
      <c r="AO2348" s="282"/>
      <c r="AP2348" s="282"/>
      <c r="AQ2348" s="282"/>
      <c r="AR2348" s="282"/>
      <c r="AT2348" s="283"/>
      <c r="AU2348" s="283"/>
      <c r="AV2348" s="283"/>
      <c r="AW2348" s="283"/>
      <c r="AY2348" s="283"/>
      <c r="AZ2348" s="282"/>
      <c r="BA2348" s="283"/>
      <c r="BB2348" s="282"/>
      <c r="BC2348" s="282"/>
      <c r="BD2348" s="282"/>
      <c r="BE2348" s="283"/>
      <c r="BG2348" s="282"/>
      <c r="BH2348" s="282"/>
      <c r="BI2348" s="282"/>
      <c r="BL2348" s="421"/>
      <c r="BM2348" s="424"/>
      <c r="BN2348" s="424"/>
      <c r="BO2348" s="424"/>
      <c r="BP2348" s="424"/>
      <c r="BQ2348" s="421"/>
      <c r="BR2348" s="421"/>
      <c r="BV2348" s="282"/>
      <c r="BW2348" s="283"/>
      <c r="BY2348" s="283"/>
      <c r="BZ2348" s="283"/>
      <c r="CA2348" s="283"/>
      <c r="CB2348" s="282"/>
      <c r="CC2348" s="282"/>
      <c r="CD2348" s="282"/>
      <c r="CE2348" s="282"/>
      <c r="CG2348" s="427"/>
      <c r="CH2348" s="402"/>
      <c r="CI2348" s="424"/>
      <c r="CJ2348" s="282"/>
      <c r="CK2348" s="282"/>
      <c r="CL2348" s="283"/>
      <c r="CM2348" s="283"/>
      <c r="CP2348" s="282"/>
      <c r="DC2348" s="282"/>
      <c r="DD2348" s="282"/>
      <c r="DE2348" s="282"/>
      <c r="DF2348" s="282"/>
      <c r="DG2348" s="282"/>
      <c r="DH2348" s="282"/>
      <c r="DI2348" s="282"/>
      <c r="DJ2348" s="282"/>
      <c r="EF2348" s="495" t="str">
        <f>""&amp;(MID(数据表!AZ2348,1,MIN(FIND({"(";"（"},数据表!AZ2348&amp;"(（",1)-1)))&amp;""</f>
        <v/>
      </c>
      <c r="EG2348" s="495" t="str">
        <f>""&amp;(MID(数据表!AZ2348,1,MIN(FIND({0;1;2;3;4;5;6;7;8;9},数据表!AZ2348&amp;"1234567890",1)-1)))&amp;""</f>
        <v/>
      </c>
    </row>
    <row r="2349" spans="2:137" s="310" customFormat="1" ht="12" customHeight="1">
      <c r="B2349" s="286"/>
      <c r="C2349" s="286"/>
      <c r="D2349" s="286"/>
      <c r="E2349" s="479"/>
      <c r="F2349" s="282"/>
      <c r="G2349" s="283"/>
      <c r="H2349" s="421"/>
      <c r="I2349" s="421"/>
      <c r="J2349" s="283"/>
      <c r="K2349" s="421"/>
      <c r="L2349" s="282"/>
      <c r="N2349" s="282"/>
      <c r="S2349" s="282"/>
      <c r="T2349" s="283"/>
      <c r="U2349" s="283"/>
      <c r="V2349" s="283"/>
      <c r="W2349" s="283"/>
      <c r="X2349" s="283"/>
      <c r="Y2349" s="282"/>
      <c r="Z2349" s="282"/>
      <c r="AA2349" s="283"/>
      <c r="AB2349" s="282"/>
      <c r="AC2349" s="282"/>
      <c r="AD2349" s="282"/>
      <c r="AE2349" s="282"/>
      <c r="AF2349" s="283"/>
      <c r="AG2349" s="402"/>
      <c r="AH2349" s="283"/>
      <c r="AI2349" s="283"/>
      <c r="AJ2349" s="283"/>
      <c r="AK2349" s="283"/>
      <c r="AL2349" s="283"/>
      <c r="AM2349" s="282"/>
      <c r="AN2349" s="282"/>
      <c r="AO2349" s="282"/>
      <c r="AP2349" s="282"/>
      <c r="AQ2349" s="282"/>
      <c r="AR2349" s="282"/>
      <c r="AT2349" s="283"/>
      <c r="AU2349" s="283"/>
      <c r="AV2349" s="283"/>
      <c r="AW2349" s="283"/>
      <c r="AY2349" s="283"/>
      <c r="AZ2349" s="282"/>
      <c r="BA2349" s="283"/>
      <c r="BB2349" s="282"/>
      <c r="BC2349" s="282"/>
      <c r="BD2349" s="282"/>
      <c r="BE2349" s="283"/>
      <c r="BG2349" s="282"/>
      <c r="BH2349" s="282"/>
      <c r="BI2349" s="282"/>
      <c r="BL2349" s="421"/>
      <c r="BM2349" s="424"/>
      <c r="BN2349" s="424"/>
      <c r="BO2349" s="424"/>
      <c r="BP2349" s="424"/>
      <c r="BQ2349" s="421"/>
      <c r="BR2349" s="421"/>
      <c r="BV2349" s="282"/>
      <c r="BW2349" s="283"/>
      <c r="BY2349" s="283"/>
      <c r="BZ2349" s="283"/>
      <c r="CA2349" s="283"/>
      <c r="CB2349" s="282"/>
      <c r="CC2349" s="282"/>
      <c r="CD2349" s="282"/>
      <c r="CE2349" s="282"/>
      <c r="CG2349" s="427"/>
      <c r="CH2349" s="402"/>
      <c r="CI2349" s="424"/>
      <c r="CJ2349" s="282"/>
      <c r="CK2349" s="282"/>
      <c r="CL2349" s="283"/>
      <c r="CM2349" s="283"/>
      <c r="CP2349" s="282"/>
      <c r="DC2349" s="282"/>
      <c r="DD2349" s="282"/>
      <c r="DE2349" s="282"/>
      <c r="DF2349" s="282"/>
      <c r="DG2349" s="282"/>
      <c r="DH2349" s="282"/>
      <c r="DI2349" s="282"/>
      <c r="DJ2349" s="282"/>
      <c r="EF2349" s="495" t="str">
        <f>""&amp;(MID(数据表!AZ2349,1,MIN(FIND({"(";"（"},数据表!AZ2349&amp;"(（",1)-1)))&amp;""</f>
        <v/>
      </c>
      <c r="EG2349" s="495" t="str">
        <f>""&amp;(MID(数据表!AZ2349,1,MIN(FIND({0;1;2;3;4;5;6;7;8;9},数据表!AZ2349&amp;"1234567890",1)-1)))&amp;""</f>
        <v/>
      </c>
    </row>
    <row r="2350" spans="2:137" s="310" customFormat="1" ht="12" customHeight="1">
      <c r="B2350" s="286"/>
      <c r="C2350" s="286"/>
      <c r="D2350" s="286"/>
      <c r="E2350" s="479"/>
      <c r="F2350" s="282"/>
      <c r="G2350" s="283"/>
      <c r="H2350" s="421"/>
      <c r="I2350" s="421"/>
      <c r="J2350" s="283"/>
      <c r="K2350" s="421"/>
      <c r="L2350" s="282"/>
      <c r="N2350" s="282"/>
      <c r="S2350" s="282"/>
      <c r="T2350" s="283"/>
      <c r="U2350" s="283"/>
      <c r="V2350" s="283"/>
      <c r="W2350" s="283"/>
      <c r="X2350" s="283"/>
      <c r="Y2350" s="282"/>
      <c r="Z2350" s="282"/>
      <c r="AA2350" s="283"/>
      <c r="AB2350" s="282"/>
      <c r="AC2350" s="282"/>
      <c r="AD2350" s="282"/>
      <c r="AE2350" s="282"/>
      <c r="AF2350" s="283"/>
      <c r="AG2350" s="402"/>
      <c r="AH2350" s="283"/>
      <c r="AI2350" s="283"/>
      <c r="AJ2350" s="283"/>
      <c r="AK2350" s="283"/>
      <c r="AL2350" s="283"/>
      <c r="AM2350" s="282"/>
      <c r="AN2350" s="282"/>
      <c r="AO2350" s="282"/>
      <c r="AP2350" s="282"/>
      <c r="AQ2350" s="282"/>
      <c r="AR2350" s="282"/>
      <c r="AT2350" s="283"/>
      <c r="AU2350" s="283"/>
      <c r="AV2350" s="283"/>
      <c r="AW2350" s="283"/>
      <c r="AY2350" s="283"/>
      <c r="AZ2350" s="282"/>
      <c r="BA2350" s="283"/>
      <c r="BB2350" s="282"/>
      <c r="BC2350" s="282"/>
      <c r="BD2350" s="282"/>
      <c r="BE2350" s="283"/>
      <c r="BG2350" s="282"/>
      <c r="BH2350" s="282"/>
      <c r="BI2350" s="282"/>
      <c r="BL2350" s="421"/>
      <c r="BM2350" s="424"/>
      <c r="BN2350" s="424"/>
      <c r="BO2350" s="424"/>
      <c r="BP2350" s="424"/>
      <c r="BQ2350" s="421"/>
      <c r="BR2350" s="421"/>
      <c r="BV2350" s="282"/>
      <c r="BW2350" s="283"/>
      <c r="BY2350" s="283"/>
      <c r="BZ2350" s="283"/>
      <c r="CA2350" s="283"/>
      <c r="CB2350" s="282"/>
      <c r="CC2350" s="282"/>
      <c r="CD2350" s="282"/>
      <c r="CE2350" s="282"/>
      <c r="CG2350" s="427"/>
      <c r="CH2350" s="402"/>
      <c r="CI2350" s="424"/>
      <c r="CJ2350" s="282"/>
      <c r="CK2350" s="282"/>
      <c r="CL2350" s="283"/>
      <c r="CM2350" s="283"/>
      <c r="CP2350" s="282"/>
      <c r="DC2350" s="282"/>
      <c r="DD2350" s="282"/>
      <c r="DE2350" s="282"/>
      <c r="DF2350" s="282"/>
      <c r="DG2350" s="282"/>
      <c r="DH2350" s="282"/>
      <c r="DI2350" s="282"/>
      <c r="DJ2350" s="282"/>
      <c r="EF2350" s="495" t="str">
        <f>""&amp;(MID(数据表!AZ2350,1,MIN(FIND({"(";"（"},数据表!AZ2350&amp;"(（",1)-1)))&amp;""</f>
        <v/>
      </c>
      <c r="EG2350" s="495" t="str">
        <f>""&amp;(MID(数据表!AZ2350,1,MIN(FIND({0;1;2;3;4;5;6;7;8;9},数据表!AZ2350&amp;"1234567890",1)-1)))&amp;""</f>
        <v/>
      </c>
    </row>
    <row r="2351" spans="2:137" s="310" customFormat="1" ht="12" customHeight="1">
      <c r="B2351" s="286"/>
      <c r="C2351" s="286"/>
      <c r="D2351" s="286"/>
      <c r="E2351" s="479"/>
      <c r="F2351" s="282"/>
      <c r="G2351" s="283"/>
      <c r="H2351" s="421"/>
      <c r="I2351" s="421"/>
      <c r="J2351" s="283"/>
      <c r="K2351" s="421"/>
      <c r="L2351" s="282"/>
      <c r="N2351" s="282"/>
      <c r="S2351" s="282"/>
      <c r="T2351" s="283"/>
      <c r="U2351" s="283"/>
      <c r="V2351" s="283"/>
      <c r="W2351" s="283"/>
      <c r="X2351" s="283"/>
      <c r="Y2351" s="282"/>
      <c r="Z2351" s="282"/>
      <c r="AA2351" s="283"/>
      <c r="AB2351" s="282"/>
      <c r="AC2351" s="282"/>
      <c r="AD2351" s="282"/>
      <c r="AE2351" s="282"/>
      <c r="AF2351" s="283"/>
      <c r="AG2351" s="402"/>
      <c r="AH2351" s="283"/>
      <c r="AI2351" s="283"/>
      <c r="AJ2351" s="283"/>
      <c r="AK2351" s="283"/>
      <c r="AL2351" s="283"/>
      <c r="AM2351" s="282"/>
      <c r="AN2351" s="282"/>
      <c r="AO2351" s="282"/>
      <c r="AP2351" s="282"/>
      <c r="AQ2351" s="282"/>
      <c r="AR2351" s="282"/>
      <c r="AT2351" s="283"/>
      <c r="AU2351" s="283"/>
      <c r="AV2351" s="283"/>
      <c r="AW2351" s="283"/>
      <c r="AY2351" s="283"/>
      <c r="AZ2351" s="282"/>
      <c r="BA2351" s="283"/>
      <c r="BB2351" s="282"/>
      <c r="BC2351" s="282"/>
      <c r="BD2351" s="282"/>
      <c r="BE2351" s="283"/>
      <c r="BG2351" s="282"/>
      <c r="BH2351" s="282"/>
      <c r="BI2351" s="282"/>
      <c r="BL2351" s="421"/>
      <c r="BM2351" s="424"/>
      <c r="BN2351" s="424"/>
      <c r="BO2351" s="424"/>
      <c r="BP2351" s="424"/>
      <c r="BQ2351" s="421"/>
      <c r="BR2351" s="421"/>
      <c r="BV2351" s="282"/>
      <c r="BW2351" s="283"/>
      <c r="BY2351" s="283"/>
      <c r="BZ2351" s="283"/>
      <c r="CA2351" s="283"/>
      <c r="CB2351" s="282"/>
      <c r="CC2351" s="282"/>
      <c r="CD2351" s="282"/>
      <c r="CE2351" s="282"/>
      <c r="CG2351" s="427"/>
      <c r="CH2351" s="402"/>
      <c r="CI2351" s="424"/>
      <c r="CJ2351" s="282"/>
      <c r="CK2351" s="282"/>
      <c r="CL2351" s="283"/>
      <c r="CM2351" s="283"/>
      <c r="CP2351" s="282"/>
      <c r="DC2351" s="282"/>
      <c r="DD2351" s="282"/>
      <c r="DE2351" s="282"/>
      <c r="DF2351" s="282"/>
      <c r="DG2351" s="282"/>
      <c r="DH2351" s="282"/>
      <c r="DI2351" s="282"/>
      <c r="DJ2351" s="282"/>
      <c r="EF2351" s="495" t="str">
        <f>""&amp;(MID(数据表!AZ2351,1,MIN(FIND({"(";"（"},数据表!AZ2351&amp;"(（",1)-1)))&amp;""</f>
        <v/>
      </c>
      <c r="EG2351" s="495" t="str">
        <f>""&amp;(MID(数据表!AZ2351,1,MIN(FIND({0;1;2;3;4;5;6;7;8;9},数据表!AZ2351&amp;"1234567890",1)-1)))&amp;""</f>
        <v/>
      </c>
    </row>
    <row r="2352" spans="2:137" s="310" customFormat="1" ht="12" customHeight="1">
      <c r="B2352" s="286"/>
      <c r="C2352" s="286"/>
      <c r="D2352" s="286"/>
      <c r="E2352" s="479"/>
      <c r="F2352" s="282"/>
      <c r="G2352" s="283"/>
      <c r="H2352" s="421"/>
      <c r="I2352" s="421"/>
      <c r="J2352" s="283"/>
      <c r="K2352" s="421"/>
      <c r="L2352" s="282"/>
      <c r="N2352" s="282"/>
      <c r="S2352" s="282"/>
      <c r="T2352" s="283"/>
      <c r="U2352" s="283"/>
      <c r="V2352" s="283"/>
      <c r="W2352" s="283"/>
      <c r="X2352" s="283"/>
      <c r="Y2352" s="282"/>
      <c r="Z2352" s="282"/>
      <c r="AA2352" s="283"/>
      <c r="AB2352" s="282"/>
      <c r="AC2352" s="282"/>
      <c r="AD2352" s="282"/>
      <c r="AE2352" s="282"/>
      <c r="AF2352" s="283"/>
      <c r="AG2352" s="402"/>
      <c r="AH2352" s="283"/>
      <c r="AI2352" s="283"/>
      <c r="AJ2352" s="283"/>
      <c r="AK2352" s="283"/>
      <c r="AL2352" s="283"/>
      <c r="AM2352" s="282"/>
      <c r="AN2352" s="282"/>
      <c r="AO2352" s="282"/>
      <c r="AP2352" s="282"/>
      <c r="AQ2352" s="282"/>
      <c r="AR2352" s="282"/>
      <c r="AT2352" s="283"/>
      <c r="AU2352" s="283"/>
      <c r="AV2352" s="283"/>
      <c r="AW2352" s="283"/>
      <c r="AY2352" s="283"/>
      <c r="AZ2352" s="282"/>
      <c r="BA2352" s="283"/>
      <c r="BB2352" s="282"/>
      <c r="BC2352" s="282"/>
      <c r="BD2352" s="282"/>
      <c r="BE2352" s="283"/>
      <c r="BG2352" s="282"/>
      <c r="BH2352" s="282"/>
      <c r="BI2352" s="282"/>
      <c r="BL2352" s="421"/>
      <c r="BM2352" s="424"/>
      <c r="BN2352" s="424"/>
      <c r="BO2352" s="424"/>
      <c r="BP2352" s="424"/>
      <c r="BQ2352" s="421"/>
      <c r="BR2352" s="421"/>
      <c r="BV2352" s="282"/>
      <c r="BW2352" s="283"/>
      <c r="BY2352" s="283"/>
      <c r="BZ2352" s="283"/>
      <c r="CA2352" s="283"/>
      <c r="CB2352" s="282"/>
      <c r="CC2352" s="282"/>
      <c r="CD2352" s="282"/>
      <c r="CE2352" s="282"/>
      <c r="CG2352" s="427"/>
      <c r="CH2352" s="402"/>
      <c r="CI2352" s="424"/>
      <c r="CJ2352" s="282"/>
      <c r="CK2352" s="282"/>
      <c r="CL2352" s="283"/>
      <c r="CM2352" s="283"/>
      <c r="CP2352" s="282"/>
      <c r="DC2352" s="282"/>
      <c r="DD2352" s="282"/>
      <c r="DE2352" s="282"/>
      <c r="DF2352" s="282"/>
      <c r="DG2352" s="282"/>
      <c r="DH2352" s="282"/>
      <c r="DI2352" s="282"/>
      <c r="DJ2352" s="282"/>
      <c r="EF2352" s="495" t="str">
        <f>""&amp;(MID(数据表!AZ2352,1,MIN(FIND({"(";"（"},数据表!AZ2352&amp;"(（",1)-1)))&amp;""</f>
        <v/>
      </c>
      <c r="EG2352" s="495" t="str">
        <f>""&amp;(MID(数据表!AZ2352,1,MIN(FIND({0;1;2;3;4;5;6;7;8;9},数据表!AZ2352&amp;"1234567890",1)-1)))&amp;""</f>
        <v/>
      </c>
    </row>
    <row r="2353" spans="2:137" s="310" customFormat="1" ht="12" customHeight="1">
      <c r="B2353" s="286"/>
      <c r="C2353" s="286"/>
      <c r="D2353" s="286"/>
      <c r="E2353" s="479"/>
      <c r="F2353" s="282"/>
      <c r="G2353" s="283"/>
      <c r="H2353" s="421"/>
      <c r="I2353" s="421"/>
      <c r="J2353" s="283"/>
      <c r="K2353" s="421"/>
      <c r="L2353" s="282"/>
      <c r="N2353" s="282"/>
      <c r="S2353" s="282"/>
      <c r="T2353" s="283"/>
      <c r="U2353" s="283"/>
      <c r="V2353" s="283"/>
      <c r="W2353" s="283"/>
      <c r="X2353" s="283"/>
      <c r="Y2353" s="282"/>
      <c r="Z2353" s="282"/>
      <c r="AA2353" s="283"/>
      <c r="AB2353" s="282"/>
      <c r="AC2353" s="282"/>
      <c r="AD2353" s="282"/>
      <c r="AE2353" s="282"/>
      <c r="AF2353" s="283"/>
      <c r="AG2353" s="402"/>
      <c r="AH2353" s="283"/>
      <c r="AI2353" s="283"/>
      <c r="AJ2353" s="283"/>
      <c r="AK2353" s="283"/>
      <c r="AL2353" s="283"/>
      <c r="AM2353" s="282"/>
      <c r="AN2353" s="282"/>
      <c r="AO2353" s="282"/>
      <c r="AP2353" s="282"/>
      <c r="AQ2353" s="282"/>
      <c r="AR2353" s="282"/>
      <c r="AT2353" s="283"/>
      <c r="AU2353" s="283"/>
      <c r="AV2353" s="283"/>
      <c r="AW2353" s="283"/>
      <c r="AY2353" s="283"/>
      <c r="AZ2353" s="282"/>
      <c r="BA2353" s="283"/>
      <c r="BB2353" s="282"/>
      <c r="BC2353" s="282"/>
      <c r="BD2353" s="282"/>
      <c r="BE2353" s="283"/>
      <c r="BG2353" s="282"/>
      <c r="BH2353" s="282"/>
      <c r="BI2353" s="282"/>
      <c r="BL2353" s="421"/>
      <c r="BM2353" s="424"/>
      <c r="BN2353" s="424"/>
      <c r="BO2353" s="424"/>
      <c r="BP2353" s="424"/>
      <c r="BQ2353" s="421"/>
      <c r="BR2353" s="421"/>
      <c r="BV2353" s="282"/>
      <c r="BW2353" s="283"/>
      <c r="BY2353" s="283"/>
      <c r="BZ2353" s="283"/>
      <c r="CA2353" s="283"/>
      <c r="CB2353" s="282"/>
      <c r="CC2353" s="282"/>
      <c r="CD2353" s="282"/>
      <c r="CE2353" s="282"/>
      <c r="CG2353" s="427"/>
      <c r="CH2353" s="402"/>
      <c r="CI2353" s="424"/>
      <c r="CJ2353" s="282"/>
      <c r="CK2353" s="282"/>
      <c r="CL2353" s="283"/>
      <c r="CM2353" s="283"/>
      <c r="CP2353" s="282"/>
      <c r="DC2353" s="282"/>
      <c r="DD2353" s="282"/>
      <c r="DE2353" s="282"/>
      <c r="DF2353" s="282"/>
      <c r="DG2353" s="282"/>
      <c r="DH2353" s="282"/>
      <c r="DI2353" s="282"/>
      <c r="DJ2353" s="282"/>
      <c r="EF2353" s="495" t="str">
        <f>""&amp;(MID(数据表!AZ2353,1,MIN(FIND({"(";"（"},数据表!AZ2353&amp;"(（",1)-1)))&amp;""</f>
        <v/>
      </c>
      <c r="EG2353" s="495" t="str">
        <f>""&amp;(MID(数据表!AZ2353,1,MIN(FIND({0;1;2;3;4;5;6;7;8;9},数据表!AZ2353&amp;"1234567890",1)-1)))&amp;""</f>
        <v/>
      </c>
    </row>
    <row r="2354" spans="2:137" s="310" customFormat="1" ht="12" customHeight="1">
      <c r="B2354" s="286"/>
      <c r="C2354" s="286"/>
      <c r="D2354" s="286"/>
      <c r="E2354" s="479"/>
      <c r="F2354" s="282"/>
      <c r="G2354" s="283"/>
      <c r="H2354" s="421"/>
      <c r="I2354" s="421"/>
      <c r="J2354" s="283"/>
      <c r="K2354" s="421"/>
      <c r="L2354" s="282"/>
      <c r="N2354" s="282"/>
      <c r="S2354" s="282"/>
      <c r="T2354" s="283"/>
      <c r="U2354" s="283"/>
      <c r="V2354" s="283"/>
      <c r="W2354" s="283"/>
      <c r="X2354" s="283"/>
      <c r="Y2354" s="282"/>
      <c r="Z2354" s="282"/>
      <c r="AA2354" s="283"/>
      <c r="AB2354" s="282"/>
      <c r="AC2354" s="282"/>
      <c r="AD2354" s="282"/>
      <c r="AE2354" s="282"/>
      <c r="AF2354" s="283"/>
      <c r="AG2354" s="402"/>
      <c r="AH2354" s="283"/>
      <c r="AI2354" s="283"/>
      <c r="AJ2354" s="283"/>
      <c r="AK2354" s="283"/>
      <c r="AL2354" s="283"/>
      <c r="AM2354" s="282"/>
      <c r="AN2354" s="282"/>
      <c r="AO2354" s="282"/>
      <c r="AP2354" s="282"/>
      <c r="AQ2354" s="282"/>
      <c r="AR2354" s="282"/>
      <c r="AT2354" s="283"/>
      <c r="AU2354" s="283"/>
      <c r="AV2354" s="283"/>
      <c r="AW2354" s="283"/>
      <c r="AY2354" s="283"/>
      <c r="AZ2354" s="282"/>
      <c r="BA2354" s="283"/>
      <c r="BB2354" s="282"/>
      <c r="BC2354" s="282"/>
      <c r="BD2354" s="282"/>
      <c r="BE2354" s="283"/>
      <c r="BG2354" s="282"/>
      <c r="BH2354" s="282"/>
      <c r="BI2354" s="282"/>
      <c r="BL2354" s="421"/>
      <c r="BM2354" s="424"/>
      <c r="BN2354" s="424"/>
      <c r="BO2354" s="424"/>
      <c r="BP2354" s="424"/>
      <c r="BQ2354" s="421"/>
      <c r="BR2354" s="421"/>
      <c r="BV2354" s="282"/>
      <c r="BW2354" s="283"/>
      <c r="BY2354" s="283"/>
      <c r="BZ2354" s="283"/>
      <c r="CA2354" s="283"/>
      <c r="CB2354" s="282"/>
      <c r="CC2354" s="282"/>
      <c r="CD2354" s="282"/>
      <c r="CE2354" s="282"/>
      <c r="CG2354" s="427"/>
      <c r="CH2354" s="402"/>
      <c r="CI2354" s="424"/>
      <c r="CJ2354" s="282"/>
      <c r="CK2354" s="282"/>
      <c r="CL2354" s="283"/>
      <c r="CM2354" s="283"/>
      <c r="CP2354" s="282"/>
      <c r="DC2354" s="282"/>
      <c r="DD2354" s="282"/>
      <c r="DE2354" s="282"/>
      <c r="DF2354" s="282"/>
      <c r="DG2354" s="282"/>
      <c r="DH2354" s="282"/>
      <c r="DI2354" s="282"/>
      <c r="DJ2354" s="282"/>
      <c r="EF2354" s="495" t="str">
        <f>""&amp;(MID(数据表!AZ2354,1,MIN(FIND({"(";"（"},数据表!AZ2354&amp;"(（",1)-1)))&amp;""</f>
        <v/>
      </c>
      <c r="EG2354" s="495" t="str">
        <f>""&amp;(MID(数据表!AZ2354,1,MIN(FIND({0;1;2;3;4;5;6;7;8;9},数据表!AZ2354&amp;"1234567890",1)-1)))&amp;""</f>
        <v/>
      </c>
    </row>
    <row r="2355" spans="2:137" s="310" customFormat="1" ht="12" customHeight="1">
      <c r="B2355" s="286"/>
      <c r="C2355" s="286"/>
      <c r="D2355" s="286"/>
      <c r="E2355" s="479"/>
      <c r="F2355" s="282"/>
      <c r="G2355" s="283"/>
      <c r="H2355" s="421"/>
      <c r="I2355" s="421"/>
      <c r="J2355" s="283"/>
      <c r="K2355" s="421"/>
      <c r="L2355" s="282"/>
      <c r="N2355" s="282"/>
      <c r="S2355" s="282"/>
      <c r="T2355" s="283"/>
      <c r="U2355" s="283"/>
      <c r="V2355" s="283"/>
      <c r="W2355" s="283"/>
      <c r="X2355" s="283"/>
      <c r="Y2355" s="282"/>
      <c r="Z2355" s="282"/>
      <c r="AA2355" s="283"/>
      <c r="AB2355" s="282"/>
      <c r="AC2355" s="282"/>
      <c r="AD2355" s="282"/>
      <c r="AE2355" s="282"/>
      <c r="AF2355" s="283"/>
      <c r="AG2355" s="402"/>
      <c r="AH2355" s="283"/>
      <c r="AI2355" s="283"/>
      <c r="AJ2355" s="283"/>
      <c r="AK2355" s="283"/>
      <c r="AL2355" s="283"/>
      <c r="AM2355" s="282"/>
      <c r="AN2355" s="282"/>
      <c r="AO2355" s="282"/>
      <c r="AP2355" s="282"/>
      <c r="AQ2355" s="282"/>
      <c r="AR2355" s="282"/>
      <c r="AT2355" s="283"/>
      <c r="AU2355" s="283"/>
      <c r="AV2355" s="283"/>
      <c r="AW2355" s="283"/>
      <c r="AY2355" s="283"/>
      <c r="AZ2355" s="282"/>
      <c r="BA2355" s="283"/>
      <c r="BB2355" s="282"/>
      <c r="BC2355" s="282"/>
      <c r="BD2355" s="282"/>
      <c r="BE2355" s="283"/>
      <c r="BG2355" s="282"/>
      <c r="BH2355" s="282"/>
      <c r="BI2355" s="282"/>
      <c r="BL2355" s="421"/>
      <c r="BM2355" s="424"/>
      <c r="BN2355" s="424"/>
      <c r="BO2355" s="424"/>
      <c r="BP2355" s="424"/>
      <c r="BQ2355" s="421"/>
      <c r="BR2355" s="421"/>
      <c r="BV2355" s="282"/>
      <c r="BW2355" s="283"/>
      <c r="BY2355" s="283"/>
      <c r="BZ2355" s="283"/>
      <c r="CA2355" s="283"/>
      <c r="CB2355" s="282"/>
      <c r="CC2355" s="282"/>
      <c r="CD2355" s="282"/>
      <c r="CE2355" s="282"/>
      <c r="CG2355" s="427"/>
      <c r="CH2355" s="402"/>
      <c r="CI2355" s="424"/>
      <c r="CJ2355" s="282"/>
      <c r="CK2355" s="282"/>
      <c r="CL2355" s="283"/>
      <c r="CM2355" s="283"/>
      <c r="CP2355" s="282"/>
      <c r="DC2355" s="282"/>
      <c r="DD2355" s="282"/>
      <c r="DE2355" s="282"/>
      <c r="DF2355" s="282"/>
      <c r="DG2355" s="282"/>
      <c r="DH2355" s="282"/>
      <c r="DI2355" s="282"/>
      <c r="DJ2355" s="282"/>
      <c r="EF2355" s="495" t="str">
        <f>""&amp;(MID(数据表!AZ2355,1,MIN(FIND({"(";"（"},数据表!AZ2355&amp;"(（",1)-1)))&amp;""</f>
        <v/>
      </c>
      <c r="EG2355" s="495" t="str">
        <f>""&amp;(MID(数据表!AZ2355,1,MIN(FIND({0;1;2;3;4;5;6;7;8;9},数据表!AZ2355&amp;"1234567890",1)-1)))&amp;""</f>
        <v/>
      </c>
    </row>
    <row r="2356" spans="2:137" s="310" customFormat="1" ht="12" customHeight="1">
      <c r="B2356" s="286"/>
      <c r="C2356" s="286"/>
      <c r="D2356" s="286"/>
      <c r="E2356" s="479"/>
      <c r="F2356" s="282"/>
      <c r="G2356" s="283"/>
      <c r="H2356" s="421"/>
      <c r="I2356" s="421"/>
      <c r="J2356" s="283"/>
      <c r="K2356" s="421"/>
      <c r="L2356" s="282"/>
      <c r="N2356" s="282"/>
      <c r="S2356" s="282"/>
      <c r="T2356" s="283"/>
      <c r="U2356" s="283"/>
      <c r="V2356" s="283"/>
      <c r="W2356" s="283"/>
      <c r="X2356" s="283"/>
      <c r="Y2356" s="282"/>
      <c r="Z2356" s="282"/>
      <c r="AA2356" s="283"/>
      <c r="AB2356" s="282"/>
      <c r="AC2356" s="282"/>
      <c r="AD2356" s="282"/>
      <c r="AE2356" s="282"/>
      <c r="AF2356" s="283"/>
      <c r="AG2356" s="402"/>
      <c r="AH2356" s="283"/>
      <c r="AI2356" s="283"/>
      <c r="AJ2356" s="283"/>
      <c r="AK2356" s="283"/>
      <c r="AL2356" s="283"/>
      <c r="AM2356" s="282"/>
      <c r="AN2356" s="282"/>
      <c r="AO2356" s="282"/>
      <c r="AP2356" s="282"/>
      <c r="AQ2356" s="282"/>
      <c r="AR2356" s="282"/>
      <c r="AT2356" s="283"/>
      <c r="AU2356" s="283"/>
      <c r="AV2356" s="283"/>
      <c r="AW2356" s="283"/>
      <c r="AY2356" s="283"/>
      <c r="AZ2356" s="282"/>
      <c r="BA2356" s="283"/>
      <c r="BB2356" s="282"/>
      <c r="BC2356" s="282"/>
      <c r="BD2356" s="282"/>
      <c r="BE2356" s="283"/>
      <c r="BG2356" s="282"/>
      <c r="BH2356" s="282"/>
      <c r="BI2356" s="282"/>
      <c r="BL2356" s="421"/>
      <c r="BM2356" s="424"/>
      <c r="BN2356" s="424"/>
      <c r="BO2356" s="424"/>
      <c r="BP2356" s="424"/>
      <c r="BQ2356" s="421"/>
      <c r="BR2356" s="421"/>
      <c r="BV2356" s="282"/>
      <c r="BW2356" s="283"/>
      <c r="BY2356" s="283"/>
      <c r="BZ2356" s="283"/>
      <c r="CA2356" s="283"/>
      <c r="CB2356" s="282"/>
      <c r="CC2356" s="282"/>
      <c r="CD2356" s="282"/>
      <c r="CE2356" s="282"/>
      <c r="CG2356" s="427"/>
      <c r="CH2356" s="402"/>
      <c r="CI2356" s="424"/>
      <c r="CJ2356" s="282"/>
      <c r="CK2356" s="282"/>
      <c r="CL2356" s="283"/>
      <c r="CM2356" s="283"/>
      <c r="CP2356" s="282"/>
      <c r="DC2356" s="282"/>
      <c r="DD2356" s="282"/>
      <c r="DE2356" s="282"/>
      <c r="DF2356" s="282"/>
      <c r="DG2356" s="282"/>
      <c r="DH2356" s="282"/>
      <c r="DI2356" s="282"/>
      <c r="DJ2356" s="282"/>
      <c r="EF2356" s="495" t="str">
        <f>""&amp;(MID(数据表!AZ2356,1,MIN(FIND({"(";"（"},数据表!AZ2356&amp;"(（",1)-1)))&amp;""</f>
        <v/>
      </c>
      <c r="EG2356" s="495" t="str">
        <f>""&amp;(MID(数据表!AZ2356,1,MIN(FIND({0;1;2;3;4;5;6;7;8;9},数据表!AZ2356&amp;"1234567890",1)-1)))&amp;""</f>
        <v/>
      </c>
    </row>
    <row r="2357" spans="2:137" s="310" customFormat="1" ht="12" customHeight="1">
      <c r="B2357" s="286"/>
      <c r="C2357" s="286"/>
      <c r="D2357" s="286"/>
      <c r="E2357" s="479"/>
      <c r="F2357" s="282"/>
      <c r="G2357" s="283"/>
      <c r="H2357" s="421"/>
      <c r="I2357" s="421"/>
      <c r="J2357" s="283"/>
      <c r="K2357" s="421"/>
      <c r="L2357" s="282"/>
      <c r="N2357" s="282"/>
      <c r="S2357" s="282"/>
      <c r="T2357" s="283"/>
      <c r="U2357" s="283"/>
      <c r="V2357" s="283"/>
      <c r="W2357" s="283"/>
      <c r="X2357" s="283"/>
      <c r="Y2357" s="282"/>
      <c r="Z2357" s="282"/>
      <c r="AA2357" s="283"/>
      <c r="AB2357" s="282"/>
      <c r="AC2357" s="282"/>
      <c r="AD2357" s="282"/>
      <c r="AE2357" s="282"/>
      <c r="AF2357" s="283"/>
      <c r="AG2357" s="402"/>
      <c r="AH2357" s="283"/>
      <c r="AI2357" s="283"/>
      <c r="AJ2357" s="283"/>
      <c r="AK2357" s="283"/>
      <c r="AL2357" s="283"/>
      <c r="AM2357" s="282"/>
      <c r="AN2357" s="282"/>
      <c r="AO2357" s="282"/>
      <c r="AP2357" s="282"/>
      <c r="AQ2357" s="282"/>
      <c r="AR2357" s="282"/>
      <c r="AT2357" s="283"/>
      <c r="AU2357" s="283"/>
      <c r="AV2357" s="283"/>
      <c r="AW2357" s="283"/>
      <c r="AY2357" s="283"/>
      <c r="AZ2357" s="282"/>
      <c r="BA2357" s="283"/>
      <c r="BB2357" s="282"/>
      <c r="BC2357" s="282"/>
      <c r="BD2357" s="282"/>
      <c r="BE2357" s="283"/>
      <c r="BG2357" s="282"/>
      <c r="BH2357" s="282"/>
      <c r="BI2357" s="282"/>
      <c r="BL2357" s="421"/>
      <c r="BM2357" s="424"/>
      <c r="BN2357" s="424"/>
      <c r="BO2357" s="424"/>
      <c r="BP2357" s="424"/>
      <c r="BQ2357" s="421"/>
      <c r="BR2357" s="421"/>
      <c r="BV2357" s="282"/>
      <c r="BW2357" s="283"/>
      <c r="BY2357" s="283"/>
      <c r="BZ2357" s="283"/>
      <c r="CA2357" s="283"/>
      <c r="CB2357" s="282"/>
      <c r="CC2357" s="282"/>
      <c r="CD2357" s="282"/>
      <c r="CE2357" s="282"/>
      <c r="CG2357" s="427"/>
      <c r="CH2357" s="402"/>
      <c r="CI2357" s="424"/>
      <c r="CJ2357" s="282"/>
      <c r="CK2357" s="282"/>
      <c r="CL2357" s="283"/>
      <c r="CM2357" s="283"/>
      <c r="CP2357" s="282"/>
      <c r="DC2357" s="282"/>
      <c r="DD2357" s="282"/>
      <c r="DE2357" s="282"/>
      <c r="DF2357" s="282"/>
      <c r="DG2357" s="282"/>
      <c r="DH2357" s="282"/>
      <c r="DI2357" s="282"/>
      <c r="DJ2357" s="282"/>
      <c r="EF2357" s="495" t="str">
        <f>""&amp;(MID(数据表!AZ2357,1,MIN(FIND({"(";"（"},数据表!AZ2357&amp;"(（",1)-1)))&amp;""</f>
        <v/>
      </c>
      <c r="EG2357" s="495" t="str">
        <f>""&amp;(MID(数据表!AZ2357,1,MIN(FIND({0;1;2;3;4;5;6;7;8;9},数据表!AZ2357&amp;"1234567890",1)-1)))&amp;""</f>
        <v/>
      </c>
    </row>
    <row r="2358" spans="2:137" s="310" customFormat="1" ht="12" customHeight="1">
      <c r="B2358" s="286"/>
      <c r="C2358" s="286"/>
      <c r="D2358" s="286"/>
      <c r="E2358" s="479"/>
      <c r="F2358" s="282"/>
      <c r="G2358" s="283"/>
      <c r="H2358" s="421"/>
      <c r="I2358" s="421"/>
      <c r="J2358" s="283"/>
      <c r="K2358" s="421"/>
      <c r="L2358" s="282"/>
      <c r="N2358" s="282"/>
      <c r="S2358" s="282"/>
      <c r="T2358" s="283"/>
      <c r="U2358" s="283"/>
      <c r="V2358" s="283"/>
      <c r="W2358" s="283"/>
      <c r="X2358" s="283"/>
      <c r="Y2358" s="282"/>
      <c r="Z2358" s="282"/>
      <c r="AA2358" s="283"/>
      <c r="AB2358" s="282"/>
      <c r="AC2358" s="282"/>
      <c r="AD2358" s="282"/>
      <c r="AE2358" s="282"/>
      <c r="AF2358" s="283"/>
      <c r="AG2358" s="402"/>
      <c r="AH2358" s="283"/>
      <c r="AI2358" s="283"/>
      <c r="AJ2358" s="283"/>
      <c r="AK2358" s="283"/>
      <c r="AL2358" s="283"/>
      <c r="AM2358" s="282"/>
      <c r="AN2358" s="282"/>
      <c r="AO2358" s="282"/>
      <c r="AP2358" s="282"/>
      <c r="AQ2358" s="282"/>
      <c r="AR2358" s="282"/>
      <c r="AT2358" s="283"/>
      <c r="AU2358" s="283"/>
      <c r="AV2358" s="283"/>
      <c r="AW2358" s="283"/>
      <c r="AY2358" s="283"/>
      <c r="AZ2358" s="282"/>
      <c r="BA2358" s="283"/>
      <c r="BB2358" s="282"/>
      <c r="BC2358" s="282"/>
      <c r="BD2358" s="282"/>
      <c r="BE2358" s="283"/>
      <c r="BG2358" s="282"/>
      <c r="BH2358" s="282"/>
      <c r="BI2358" s="282"/>
      <c r="BL2358" s="421"/>
      <c r="BM2358" s="424"/>
      <c r="BN2358" s="424"/>
      <c r="BO2358" s="424"/>
      <c r="BP2358" s="424"/>
      <c r="BQ2358" s="421"/>
      <c r="BR2358" s="421"/>
      <c r="BV2358" s="282"/>
      <c r="BW2358" s="283"/>
      <c r="BY2358" s="283"/>
      <c r="BZ2358" s="283"/>
      <c r="CA2358" s="283"/>
      <c r="CB2358" s="282"/>
      <c r="CC2358" s="282"/>
      <c r="CD2358" s="282"/>
      <c r="CE2358" s="282"/>
      <c r="CG2358" s="427"/>
      <c r="CH2358" s="402"/>
      <c r="CI2358" s="424"/>
      <c r="CJ2358" s="282"/>
      <c r="CK2358" s="282"/>
      <c r="CL2358" s="283"/>
      <c r="CM2358" s="283"/>
      <c r="CP2358" s="282"/>
      <c r="DC2358" s="282"/>
      <c r="DD2358" s="282"/>
      <c r="DE2358" s="282"/>
      <c r="DF2358" s="282"/>
      <c r="DG2358" s="282"/>
      <c r="DH2358" s="282"/>
      <c r="DI2358" s="282"/>
      <c r="DJ2358" s="282"/>
      <c r="EF2358" s="495" t="str">
        <f>""&amp;(MID(数据表!AZ2358,1,MIN(FIND({"(";"（"},数据表!AZ2358&amp;"(（",1)-1)))&amp;""</f>
        <v/>
      </c>
      <c r="EG2358" s="495" t="str">
        <f>""&amp;(MID(数据表!AZ2358,1,MIN(FIND({0;1;2;3;4;5;6;7;8;9},数据表!AZ2358&amp;"1234567890",1)-1)))&amp;""</f>
        <v/>
      </c>
    </row>
    <row r="2359" spans="2:137" s="310" customFormat="1" ht="12" customHeight="1">
      <c r="B2359" s="286"/>
      <c r="C2359" s="286"/>
      <c r="D2359" s="286"/>
      <c r="E2359" s="479"/>
      <c r="F2359" s="282"/>
      <c r="G2359" s="283"/>
      <c r="H2359" s="421"/>
      <c r="I2359" s="421"/>
      <c r="J2359" s="283"/>
      <c r="K2359" s="421"/>
      <c r="L2359" s="282"/>
      <c r="N2359" s="282"/>
      <c r="S2359" s="282"/>
      <c r="T2359" s="283"/>
      <c r="U2359" s="283"/>
      <c r="V2359" s="283"/>
      <c r="W2359" s="283"/>
      <c r="X2359" s="283"/>
      <c r="Y2359" s="282"/>
      <c r="Z2359" s="282"/>
      <c r="AA2359" s="283"/>
      <c r="AB2359" s="282"/>
      <c r="AC2359" s="282"/>
      <c r="AD2359" s="282"/>
      <c r="AE2359" s="282"/>
      <c r="AF2359" s="283"/>
      <c r="AG2359" s="402"/>
      <c r="AH2359" s="283"/>
      <c r="AI2359" s="283"/>
      <c r="AJ2359" s="283"/>
      <c r="AK2359" s="283"/>
      <c r="AL2359" s="283"/>
      <c r="AM2359" s="282"/>
      <c r="AN2359" s="282"/>
      <c r="AO2359" s="282"/>
      <c r="AP2359" s="282"/>
      <c r="AQ2359" s="282"/>
      <c r="AR2359" s="282"/>
      <c r="AT2359" s="283"/>
      <c r="AU2359" s="283"/>
      <c r="AV2359" s="283"/>
      <c r="AW2359" s="283"/>
      <c r="AY2359" s="283"/>
      <c r="AZ2359" s="282"/>
      <c r="BA2359" s="283"/>
      <c r="BB2359" s="282"/>
      <c r="BC2359" s="282"/>
      <c r="BD2359" s="282"/>
      <c r="BE2359" s="283"/>
      <c r="BG2359" s="282"/>
      <c r="BH2359" s="282"/>
      <c r="BI2359" s="282"/>
      <c r="BL2359" s="421"/>
      <c r="BM2359" s="424"/>
      <c r="BN2359" s="424"/>
      <c r="BO2359" s="424"/>
      <c r="BP2359" s="424"/>
      <c r="BQ2359" s="421"/>
      <c r="BR2359" s="421"/>
      <c r="BV2359" s="282"/>
      <c r="BW2359" s="283"/>
      <c r="BY2359" s="283"/>
      <c r="BZ2359" s="283"/>
      <c r="CA2359" s="283"/>
      <c r="CB2359" s="282"/>
      <c r="CC2359" s="282"/>
      <c r="CD2359" s="282"/>
      <c r="CE2359" s="282"/>
      <c r="CG2359" s="427"/>
      <c r="CH2359" s="402"/>
      <c r="CI2359" s="424"/>
      <c r="CJ2359" s="282"/>
      <c r="CK2359" s="282"/>
      <c r="CL2359" s="283"/>
      <c r="CM2359" s="283"/>
      <c r="CP2359" s="282"/>
      <c r="DC2359" s="282"/>
      <c r="DD2359" s="282"/>
      <c r="DE2359" s="282"/>
      <c r="DF2359" s="282"/>
      <c r="DG2359" s="282"/>
      <c r="DH2359" s="282"/>
      <c r="DI2359" s="282"/>
      <c r="DJ2359" s="282"/>
      <c r="EF2359" s="495" t="str">
        <f>""&amp;(MID(数据表!AZ2359,1,MIN(FIND({"(";"（"},数据表!AZ2359&amp;"(（",1)-1)))&amp;""</f>
        <v/>
      </c>
      <c r="EG2359" s="495" t="str">
        <f>""&amp;(MID(数据表!AZ2359,1,MIN(FIND({0;1;2;3;4;5;6;7;8;9},数据表!AZ2359&amp;"1234567890",1)-1)))&amp;""</f>
        <v/>
      </c>
    </row>
    <row r="2360" spans="2:137" s="310" customFormat="1" ht="12" customHeight="1">
      <c r="B2360" s="286"/>
      <c r="C2360" s="286"/>
      <c r="D2360" s="286"/>
      <c r="E2360" s="479"/>
      <c r="F2360" s="282"/>
      <c r="G2360" s="283"/>
      <c r="H2360" s="421"/>
      <c r="I2360" s="421"/>
      <c r="J2360" s="283"/>
      <c r="K2360" s="421"/>
      <c r="L2360" s="282"/>
      <c r="N2360" s="282"/>
      <c r="S2360" s="282"/>
      <c r="T2360" s="283"/>
      <c r="U2360" s="283"/>
      <c r="V2360" s="283"/>
      <c r="W2360" s="283"/>
      <c r="X2360" s="283"/>
      <c r="Y2360" s="282"/>
      <c r="Z2360" s="282"/>
      <c r="AA2360" s="283"/>
      <c r="AB2360" s="282"/>
      <c r="AC2360" s="282"/>
      <c r="AD2360" s="282"/>
      <c r="AE2360" s="282"/>
      <c r="AF2360" s="283"/>
      <c r="AG2360" s="402"/>
      <c r="AH2360" s="283"/>
      <c r="AI2360" s="283"/>
      <c r="AJ2360" s="283"/>
      <c r="AK2360" s="283"/>
      <c r="AL2360" s="283"/>
      <c r="AM2360" s="282"/>
      <c r="AN2360" s="282"/>
      <c r="AO2360" s="282"/>
      <c r="AP2360" s="282"/>
      <c r="AQ2360" s="282"/>
      <c r="AR2360" s="282"/>
      <c r="AT2360" s="283"/>
      <c r="AU2360" s="283"/>
      <c r="AV2360" s="283"/>
      <c r="AW2360" s="283"/>
      <c r="AY2360" s="283"/>
      <c r="AZ2360" s="282"/>
      <c r="BA2360" s="283"/>
      <c r="BB2360" s="282"/>
      <c r="BC2360" s="282"/>
      <c r="BD2360" s="282"/>
      <c r="BE2360" s="283"/>
      <c r="BG2360" s="282"/>
      <c r="BH2360" s="282"/>
      <c r="BI2360" s="282"/>
      <c r="BL2360" s="421"/>
      <c r="BM2360" s="424"/>
      <c r="BN2360" s="424"/>
      <c r="BO2360" s="424"/>
      <c r="BP2360" s="424"/>
      <c r="BQ2360" s="421"/>
      <c r="BR2360" s="421"/>
      <c r="BV2360" s="282"/>
      <c r="BW2360" s="283"/>
      <c r="BY2360" s="283"/>
      <c r="BZ2360" s="283"/>
      <c r="CA2360" s="283"/>
      <c r="CB2360" s="282"/>
      <c r="CC2360" s="282"/>
      <c r="CD2360" s="282"/>
      <c r="CE2360" s="282"/>
      <c r="CG2360" s="427"/>
      <c r="CH2360" s="402"/>
      <c r="CI2360" s="424"/>
      <c r="CJ2360" s="282"/>
      <c r="CK2360" s="282"/>
      <c r="CL2360" s="283"/>
      <c r="CM2360" s="283"/>
      <c r="CP2360" s="282"/>
      <c r="DC2360" s="282"/>
      <c r="DD2360" s="282"/>
      <c r="DE2360" s="282"/>
      <c r="DF2360" s="282"/>
      <c r="DG2360" s="282"/>
      <c r="DH2360" s="282"/>
      <c r="DI2360" s="282"/>
      <c r="DJ2360" s="282"/>
      <c r="EF2360" s="495" t="str">
        <f>""&amp;(MID(数据表!AZ2360,1,MIN(FIND({"(";"（"},数据表!AZ2360&amp;"(（",1)-1)))&amp;""</f>
        <v/>
      </c>
      <c r="EG2360" s="495" t="str">
        <f>""&amp;(MID(数据表!AZ2360,1,MIN(FIND({0;1;2;3;4;5;6;7;8;9},数据表!AZ2360&amp;"1234567890",1)-1)))&amp;""</f>
        <v/>
      </c>
    </row>
    <row r="2361" spans="2:137" s="310" customFormat="1" ht="12" customHeight="1">
      <c r="B2361" s="286"/>
      <c r="C2361" s="286"/>
      <c r="D2361" s="286"/>
      <c r="E2361" s="479"/>
      <c r="F2361" s="282"/>
      <c r="G2361" s="283"/>
      <c r="H2361" s="421"/>
      <c r="I2361" s="421"/>
      <c r="J2361" s="283"/>
      <c r="K2361" s="421"/>
      <c r="L2361" s="282"/>
      <c r="N2361" s="282"/>
      <c r="S2361" s="282"/>
      <c r="T2361" s="283"/>
      <c r="U2361" s="283"/>
      <c r="V2361" s="283"/>
      <c r="W2361" s="283"/>
      <c r="X2361" s="283"/>
      <c r="Y2361" s="282"/>
      <c r="Z2361" s="282"/>
      <c r="AA2361" s="283"/>
      <c r="AB2361" s="282"/>
      <c r="AC2361" s="282"/>
      <c r="AD2361" s="282"/>
      <c r="AE2361" s="282"/>
      <c r="AF2361" s="283"/>
      <c r="AG2361" s="402"/>
      <c r="AH2361" s="283"/>
      <c r="AI2361" s="283"/>
      <c r="AJ2361" s="283"/>
      <c r="AK2361" s="283"/>
      <c r="AL2361" s="283"/>
      <c r="AM2361" s="282"/>
      <c r="AN2361" s="282"/>
      <c r="AO2361" s="282"/>
      <c r="AP2361" s="282"/>
      <c r="AQ2361" s="282"/>
      <c r="AR2361" s="282"/>
      <c r="AT2361" s="283"/>
      <c r="AU2361" s="283"/>
      <c r="AV2361" s="283"/>
      <c r="AW2361" s="283"/>
      <c r="AY2361" s="283"/>
      <c r="AZ2361" s="282"/>
      <c r="BA2361" s="283"/>
      <c r="BB2361" s="282"/>
      <c r="BC2361" s="282"/>
      <c r="BD2361" s="282"/>
      <c r="BE2361" s="283"/>
      <c r="BG2361" s="282"/>
      <c r="BH2361" s="282"/>
      <c r="BI2361" s="282"/>
      <c r="BL2361" s="421"/>
      <c r="BM2361" s="424"/>
      <c r="BN2361" s="424"/>
      <c r="BO2361" s="424"/>
      <c r="BP2361" s="424"/>
      <c r="BQ2361" s="421"/>
      <c r="BR2361" s="421"/>
      <c r="BV2361" s="282"/>
      <c r="BW2361" s="283"/>
      <c r="BY2361" s="283"/>
      <c r="BZ2361" s="283"/>
      <c r="CA2361" s="283"/>
      <c r="CB2361" s="282"/>
      <c r="CC2361" s="282"/>
      <c r="CD2361" s="282"/>
      <c r="CE2361" s="282"/>
      <c r="CG2361" s="427"/>
      <c r="CH2361" s="402"/>
      <c r="CI2361" s="424"/>
      <c r="CJ2361" s="282"/>
      <c r="CK2361" s="282"/>
      <c r="CL2361" s="283"/>
      <c r="CM2361" s="283"/>
      <c r="CP2361" s="282"/>
      <c r="DC2361" s="282"/>
      <c r="DD2361" s="282"/>
      <c r="DE2361" s="282"/>
      <c r="DF2361" s="282"/>
      <c r="DG2361" s="282"/>
      <c r="DH2361" s="282"/>
      <c r="DI2361" s="282"/>
      <c r="DJ2361" s="282"/>
      <c r="EF2361" s="495" t="str">
        <f>""&amp;(MID(数据表!AZ2361,1,MIN(FIND({"(";"（"},数据表!AZ2361&amp;"(（",1)-1)))&amp;""</f>
        <v/>
      </c>
      <c r="EG2361" s="495" t="str">
        <f>""&amp;(MID(数据表!AZ2361,1,MIN(FIND({0;1;2;3;4;5;6;7;8;9},数据表!AZ2361&amp;"1234567890",1)-1)))&amp;""</f>
        <v/>
      </c>
    </row>
    <row r="2362" spans="2:137" s="310" customFormat="1" ht="12" customHeight="1">
      <c r="B2362" s="286"/>
      <c r="C2362" s="286"/>
      <c r="D2362" s="286"/>
      <c r="E2362" s="479"/>
      <c r="F2362" s="282"/>
      <c r="G2362" s="283"/>
      <c r="H2362" s="421"/>
      <c r="I2362" s="421"/>
      <c r="J2362" s="283"/>
      <c r="K2362" s="421"/>
      <c r="L2362" s="282"/>
      <c r="N2362" s="282"/>
      <c r="S2362" s="282"/>
      <c r="T2362" s="283"/>
      <c r="U2362" s="283"/>
      <c r="V2362" s="283"/>
      <c r="W2362" s="283"/>
      <c r="X2362" s="283"/>
      <c r="Y2362" s="282"/>
      <c r="Z2362" s="282"/>
      <c r="AA2362" s="283"/>
      <c r="AB2362" s="282"/>
      <c r="AC2362" s="282"/>
      <c r="AD2362" s="282"/>
      <c r="AE2362" s="282"/>
      <c r="AF2362" s="283"/>
      <c r="AG2362" s="402"/>
      <c r="AH2362" s="283"/>
      <c r="AI2362" s="283"/>
      <c r="AJ2362" s="283"/>
      <c r="AK2362" s="283"/>
      <c r="AL2362" s="283"/>
      <c r="AM2362" s="282"/>
      <c r="AN2362" s="282"/>
      <c r="AO2362" s="282"/>
      <c r="AP2362" s="282"/>
      <c r="AQ2362" s="282"/>
      <c r="AR2362" s="282"/>
      <c r="AT2362" s="283"/>
      <c r="AU2362" s="283"/>
      <c r="AV2362" s="283"/>
      <c r="AW2362" s="283"/>
      <c r="AY2362" s="283"/>
      <c r="AZ2362" s="282"/>
      <c r="BA2362" s="283"/>
      <c r="BB2362" s="282"/>
      <c r="BC2362" s="282"/>
      <c r="BD2362" s="282"/>
      <c r="BE2362" s="283"/>
      <c r="BG2362" s="282"/>
      <c r="BH2362" s="282"/>
      <c r="BI2362" s="282"/>
      <c r="BL2362" s="421"/>
      <c r="BM2362" s="424"/>
      <c r="BN2362" s="424"/>
      <c r="BO2362" s="424"/>
      <c r="BP2362" s="424"/>
      <c r="BQ2362" s="421"/>
      <c r="BR2362" s="421"/>
      <c r="BV2362" s="282"/>
      <c r="BW2362" s="283"/>
      <c r="BY2362" s="283"/>
      <c r="BZ2362" s="283"/>
      <c r="CA2362" s="283"/>
      <c r="CB2362" s="282"/>
      <c r="CC2362" s="282"/>
      <c r="CD2362" s="282"/>
      <c r="CE2362" s="282"/>
      <c r="CG2362" s="427"/>
      <c r="CH2362" s="402"/>
      <c r="CI2362" s="424"/>
      <c r="CJ2362" s="282"/>
      <c r="CK2362" s="282"/>
      <c r="CL2362" s="283"/>
      <c r="CM2362" s="283"/>
      <c r="CP2362" s="282"/>
      <c r="DC2362" s="282"/>
      <c r="DD2362" s="282"/>
      <c r="DE2362" s="282"/>
      <c r="DF2362" s="282"/>
      <c r="DG2362" s="282"/>
      <c r="DH2362" s="282"/>
      <c r="DI2362" s="282"/>
      <c r="DJ2362" s="282"/>
      <c r="EF2362" s="495" t="str">
        <f>""&amp;(MID(数据表!AZ2362,1,MIN(FIND({"(";"（"},数据表!AZ2362&amp;"(（",1)-1)))&amp;""</f>
        <v/>
      </c>
      <c r="EG2362" s="495" t="str">
        <f>""&amp;(MID(数据表!AZ2362,1,MIN(FIND({0;1;2;3;4;5;6;7;8;9},数据表!AZ2362&amp;"1234567890",1)-1)))&amp;""</f>
        <v/>
      </c>
    </row>
    <row r="2363" spans="2:137" s="310" customFormat="1" ht="12" customHeight="1">
      <c r="B2363" s="286"/>
      <c r="C2363" s="286"/>
      <c r="D2363" s="286"/>
      <c r="E2363" s="479"/>
      <c r="F2363" s="282"/>
      <c r="G2363" s="283"/>
      <c r="H2363" s="421"/>
      <c r="I2363" s="421"/>
      <c r="J2363" s="283"/>
      <c r="K2363" s="421"/>
      <c r="L2363" s="282"/>
      <c r="N2363" s="282"/>
      <c r="S2363" s="282"/>
      <c r="T2363" s="283"/>
      <c r="U2363" s="283"/>
      <c r="V2363" s="283"/>
      <c r="W2363" s="283"/>
      <c r="X2363" s="283"/>
      <c r="Y2363" s="282"/>
      <c r="Z2363" s="282"/>
      <c r="AA2363" s="283"/>
      <c r="AB2363" s="282"/>
      <c r="AC2363" s="282"/>
      <c r="AD2363" s="282"/>
      <c r="AE2363" s="282"/>
      <c r="AF2363" s="283"/>
      <c r="AG2363" s="402"/>
      <c r="AH2363" s="283"/>
      <c r="AI2363" s="283"/>
      <c r="AJ2363" s="283"/>
      <c r="AK2363" s="283"/>
      <c r="AL2363" s="283"/>
      <c r="AM2363" s="282"/>
      <c r="AN2363" s="282"/>
      <c r="AO2363" s="282"/>
      <c r="AP2363" s="282"/>
      <c r="AQ2363" s="282"/>
      <c r="AR2363" s="282"/>
      <c r="AT2363" s="283"/>
      <c r="AU2363" s="283"/>
      <c r="AV2363" s="283"/>
      <c r="AW2363" s="283"/>
      <c r="AY2363" s="283"/>
      <c r="AZ2363" s="282"/>
      <c r="BA2363" s="283"/>
      <c r="BB2363" s="282"/>
      <c r="BC2363" s="282"/>
      <c r="BD2363" s="282"/>
      <c r="BE2363" s="283"/>
      <c r="BG2363" s="282"/>
      <c r="BH2363" s="282"/>
      <c r="BI2363" s="282"/>
      <c r="BL2363" s="421"/>
      <c r="BM2363" s="424"/>
      <c r="BN2363" s="424"/>
      <c r="BO2363" s="424"/>
      <c r="BP2363" s="424"/>
      <c r="BQ2363" s="421"/>
      <c r="BR2363" s="421"/>
      <c r="BV2363" s="282"/>
      <c r="BW2363" s="283"/>
      <c r="BY2363" s="283"/>
      <c r="BZ2363" s="283"/>
      <c r="CA2363" s="283"/>
      <c r="CB2363" s="282"/>
      <c r="CC2363" s="282"/>
      <c r="CD2363" s="282"/>
      <c r="CE2363" s="282"/>
      <c r="CG2363" s="427"/>
      <c r="CH2363" s="402"/>
      <c r="CI2363" s="424"/>
      <c r="CJ2363" s="282"/>
      <c r="CK2363" s="282"/>
      <c r="CL2363" s="283"/>
      <c r="CM2363" s="283"/>
      <c r="CP2363" s="282"/>
      <c r="DC2363" s="282"/>
      <c r="DD2363" s="282"/>
      <c r="DE2363" s="282"/>
      <c r="DF2363" s="282"/>
      <c r="DG2363" s="282"/>
      <c r="DH2363" s="282"/>
      <c r="DI2363" s="282"/>
      <c r="DJ2363" s="282"/>
      <c r="EF2363" s="495" t="str">
        <f>""&amp;(MID(数据表!AZ2363,1,MIN(FIND({"(";"（"},数据表!AZ2363&amp;"(（",1)-1)))&amp;""</f>
        <v/>
      </c>
      <c r="EG2363" s="495" t="str">
        <f>""&amp;(MID(数据表!AZ2363,1,MIN(FIND({0;1;2;3;4;5;6;7;8;9},数据表!AZ2363&amp;"1234567890",1)-1)))&amp;""</f>
        <v/>
      </c>
    </row>
    <row r="2364" spans="2:137" s="310" customFormat="1" ht="12" customHeight="1">
      <c r="B2364" s="286"/>
      <c r="C2364" s="286"/>
      <c r="D2364" s="286"/>
      <c r="E2364" s="479"/>
      <c r="F2364" s="282"/>
      <c r="G2364" s="283"/>
      <c r="H2364" s="421"/>
      <c r="I2364" s="421"/>
      <c r="J2364" s="283"/>
      <c r="K2364" s="421"/>
      <c r="L2364" s="282"/>
      <c r="N2364" s="282"/>
      <c r="S2364" s="282"/>
      <c r="T2364" s="283"/>
      <c r="U2364" s="283"/>
      <c r="V2364" s="283"/>
      <c r="W2364" s="283"/>
      <c r="X2364" s="283"/>
      <c r="Y2364" s="282"/>
      <c r="Z2364" s="282"/>
      <c r="AA2364" s="283"/>
      <c r="AB2364" s="282"/>
      <c r="AC2364" s="282"/>
      <c r="AD2364" s="282"/>
      <c r="AE2364" s="282"/>
      <c r="AF2364" s="283"/>
      <c r="AG2364" s="402"/>
      <c r="AH2364" s="283"/>
      <c r="AI2364" s="283"/>
      <c r="AJ2364" s="283"/>
      <c r="AK2364" s="283"/>
      <c r="AL2364" s="283"/>
      <c r="AM2364" s="282"/>
      <c r="AN2364" s="282"/>
      <c r="AO2364" s="282"/>
      <c r="AP2364" s="282"/>
      <c r="AQ2364" s="282"/>
      <c r="AR2364" s="282"/>
      <c r="AT2364" s="283"/>
      <c r="AU2364" s="283"/>
      <c r="AV2364" s="283"/>
      <c r="AW2364" s="283"/>
      <c r="AY2364" s="283"/>
      <c r="AZ2364" s="282"/>
      <c r="BA2364" s="283"/>
      <c r="BB2364" s="282"/>
      <c r="BC2364" s="282"/>
      <c r="BD2364" s="282"/>
      <c r="BE2364" s="283"/>
      <c r="BG2364" s="282"/>
      <c r="BH2364" s="282"/>
      <c r="BI2364" s="282"/>
      <c r="BL2364" s="421"/>
      <c r="BM2364" s="424"/>
      <c r="BN2364" s="424"/>
      <c r="BO2364" s="424"/>
      <c r="BP2364" s="424"/>
      <c r="BQ2364" s="421"/>
      <c r="BR2364" s="421"/>
      <c r="BV2364" s="282"/>
      <c r="BW2364" s="283"/>
      <c r="BY2364" s="283"/>
      <c r="BZ2364" s="283"/>
      <c r="CA2364" s="283"/>
      <c r="CB2364" s="282"/>
      <c r="CC2364" s="282"/>
      <c r="CD2364" s="282"/>
      <c r="CE2364" s="282"/>
      <c r="CG2364" s="427"/>
      <c r="CH2364" s="402"/>
      <c r="CI2364" s="424"/>
      <c r="CJ2364" s="282"/>
      <c r="CK2364" s="282"/>
      <c r="CL2364" s="283"/>
      <c r="CM2364" s="283"/>
      <c r="CP2364" s="282"/>
      <c r="DC2364" s="282"/>
      <c r="DD2364" s="282"/>
      <c r="DE2364" s="282"/>
      <c r="DF2364" s="282"/>
      <c r="DG2364" s="282"/>
      <c r="DH2364" s="282"/>
      <c r="DI2364" s="282"/>
      <c r="DJ2364" s="282"/>
      <c r="EF2364" s="495" t="str">
        <f>""&amp;(MID(数据表!AZ2364,1,MIN(FIND({"(";"（"},数据表!AZ2364&amp;"(（",1)-1)))&amp;""</f>
        <v/>
      </c>
      <c r="EG2364" s="495" t="str">
        <f>""&amp;(MID(数据表!AZ2364,1,MIN(FIND({0;1;2;3;4;5;6;7;8;9},数据表!AZ2364&amp;"1234567890",1)-1)))&amp;""</f>
        <v/>
      </c>
    </row>
    <row r="2365" spans="2:137" s="310" customFormat="1" ht="12" customHeight="1">
      <c r="B2365" s="286"/>
      <c r="C2365" s="286"/>
      <c r="D2365" s="286"/>
      <c r="E2365" s="479"/>
      <c r="F2365" s="282"/>
      <c r="G2365" s="283"/>
      <c r="H2365" s="421"/>
      <c r="I2365" s="421"/>
      <c r="J2365" s="283"/>
      <c r="K2365" s="421"/>
      <c r="L2365" s="282"/>
      <c r="N2365" s="282"/>
      <c r="S2365" s="282"/>
      <c r="T2365" s="283"/>
      <c r="U2365" s="283"/>
      <c r="V2365" s="283"/>
      <c r="W2365" s="283"/>
      <c r="X2365" s="283"/>
      <c r="Y2365" s="282"/>
      <c r="Z2365" s="282"/>
      <c r="AA2365" s="283"/>
      <c r="AB2365" s="282"/>
      <c r="AC2365" s="282"/>
      <c r="AD2365" s="282"/>
      <c r="AE2365" s="282"/>
      <c r="AF2365" s="283"/>
      <c r="AG2365" s="402"/>
      <c r="AH2365" s="283"/>
      <c r="AI2365" s="283"/>
      <c r="AJ2365" s="283"/>
      <c r="AK2365" s="283"/>
      <c r="AL2365" s="283"/>
      <c r="AM2365" s="282"/>
      <c r="AN2365" s="282"/>
      <c r="AO2365" s="282"/>
      <c r="AP2365" s="282"/>
      <c r="AQ2365" s="282"/>
      <c r="AR2365" s="282"/>
      <c r="AT2365" s="283"/>
      <c r="AU2365" s="283"/>
      <c r="AV2365" s="283"/>
      <c r="AW2365" s="283"/>
      <c r="AY2365" s="283"/>
      <c r="AZ2365" s="282"/>
      <c r="BA2365" s="283"/>
      <c r="BB2365" s="282"/>
      <c r="BC2365" s="282"/>
      <c r="BD2365" s="282"/>
      <c r="BE2365" s="283"/>
      <c r="BG2365" s="282"/>
      <c r="BH2365" s="282"/>
      <c r="BI2365" s="282"/>
      <c r="BL2365" s="421"/>
      <c r="BM2365" s="424"/>
      <c r="BN2365" s="424"/>
      <c r="BO2365" s="424"/>
      <c r="BP2365" s="424"/>
      <c r="BQ2365" s="421"/>
      <c r="BR2365" s="421"/>
      <c r="BV2365" s="282"/>
      <c r="BW2365" s="283"/>
      <c r="BY2365" s="283"/>
      <c r="BZ2365" s="283"/>
      <c r="CA2365" s="283"/>
      <c r="CB2365" s="282"/>
      <c r="CC2365" s="282"/>
      <c r="CD2365" s="282"/>
      <c r="CE2365" s="282"/>
      <c r="CG2365" s="427"/>
      <c r="CH2365" s="402"/>
      <c r="CI2365" s="424"/>
      <c r="CJ2365" s="282"/>
      <c r="CK2365" s="282"/>
      <c r="CL2365" s="283"/>
      <c r="CM2365" s="283"/>
      <c r="CP2365" s="282"/>
      <c r="DC2365" s="282"/>
      <c r="DD2365" s="282"/>
      <c r="DE2365" s="282"/>
      <c r="DF2365" s="282"/>
      <c r="DG2365" s="282"/>
      <c r="DH2365" s="282"/>
      <c r="DI2365" s="282"/>
      <c r="DJ2365" s="282"/>
      <c r="EF2365" s="495" t="str">
        <f>""&amp;(MID(数据表!AZ2365,1,MIN(FIND({"(";"（"},数据表!AZ2365&amp;"(（",1)-1)))&amp;""</f>
        <v/>
      </c>
      <c r="EG2365" s="495" t="str">
        <f>""&amp;(MID(数据表!AZ2365,1,MIN(FIND({0;1;2;3;4;5;6;7;8;9},数据表!AZ2365&amp;"1234567890",1)-1)))&amp;""</f>
        <v/>
      </c>
    </row>
    <row r="2366" spans="2:137" s="310" customFormat="1" ht="12" customHeight="1">
      <c r="B2366" s="286"/>
      <c r="C2366" s="286"/>
      <c r="D2366" s="286"/>
      <c r="E2366" s="479"/>
      <c r="F2366" s="282"/>
      <c r="G2366" s="283"/>
      <c r="H2366" s="421"/>
      <c r="I2366" s="421"/>
      <c r="J2366" s="283"/>
      <c r="K2366" s="421"/>
      <c r="L2366" s="282"/>
      <c r="N2366" s="282"/>
      <c r="S2366" s="282"/>
      <c r="T2366" s="283"/>
      <c r="U2366" s="283"/>
      <c r="V2366" s="283"/>
      <c r="W2366" s="283"/>
      <c r="X2366" s="283"/>
      <c r="Y2366" s="282"/>
      <c r="Z2366" s="282"/>
      <c r="AA2366" s="283"/>
      <c r="AB2366" s="282"/>
      <c r="AC2366" s="282"/>
      <c r="AD2366" s="282"/>
      <c r="AE2366" s="282"/>
      <c r="AF2366" s="283"/>
      <c r="AG2366" s="402"/>
      <c r="AH2366" s="283"/>
      <c r="AI2366" s="283"/>
      <c r="AJ2366" s="283"/>
      <c r="AK2366" s="283"/>
      <c r="AL2366" s="283"/>
      <c r="AM2366" s="282"/>
      <c r="AN2366" s="282"/>
      <c r="AO2366" s="282"/>
      <c r="AP2366" s="282"/>
      <c r="AQ2366" s="282"/>
      <c r="AR2366" s="282"/>
      <c r="AT2366" s="283"/>
      <c r="AU2366" s="283"/>
      <c r="AV2366" s="283"/>
      <c r="AW2366" s="283"/>
      <c r="AY2366" s="283"/>
      <c r="AZ2366" s="282"/>
      <c r="BA2366" s="283"/>
      <c r="BB2366" s="282"/>
      <c r="BC2366" s="282"/>
      <c r="BD2366" s="282"/>
      <c r="BE2366" s="283"/>
      <c r="BG2366" s="282"/>
      <c r="BH2366" s="282"/>
      <c r="BI2366" s="282"/>
      <c r="BL2366" s="421"/>
      <c r="BM2366" s="424"/>
      <c r="BN2366" s="424"/>
      <c r="BO2366" s="424"/>
      <c r="BP2366" s="424"/>
      <c r="BQ2366" s="421"/>
      <c r="BR2366" s="421"/>
      <c r="BV2366" s="282"/>
      <c r="BW2366" s="283"/>
      <c r="BY2366" s="283"/>
      <c r="BZ2366" s="283"/>
      <c r="CA2366" s="283"/>
      <c r="CB2366" s="282"/>
      <c r="CC2366" s="282"/>
      <c r="CD2366" s="282"/>
      <c r="CE2366" s="282"/>
      <c r="CG2366" s="427"/>
      <c r="CH2366" s="402"/>
      <c r="CI2366" s="424"/>
      <c r="CJ2366" s="282"/>
      <c r="CK2366" s="282"/>
      <c r="CL2366" s="283"/>
      <c r="CM2366" s="283"/>
      <c r="CP2366" s="282"/>
      <c r="DC2366" s="282"/>
      <c r="DD2366" s="282"/>
      <c r="DE2366" s="282"/>
      <c r="DF2366" s="282"/>
      <c r="DG2366" s="282"/>
      <c r="DH2366" s="282"/>
      <c r="DI2366" s="282"/>
      <c r="DJ2366" s="282"/>
      <c r="EF2366" s="495" t="str">
        <f>""&amp;(MID(数据表!AZ2366,1,MIN(FIND({"(";"（"},数据表!AZ2366&amp;"(（",1)-1)))&amp;""</f>
        <v/>
      </c>
      <c r="EG2366" s="495" t="str">
        <f>""&amp;(MID(数据表!AZ2366,1,MIN(FIND({0;1;2;3;4;5;6;7;8;9},数据表!AZ2366&amp;"1234567890",1)-1)))&amp;""</f>
        <v/>
      </c>
    </row>
    <row r="2367" spans="2:137" s="310" customFormat="1" ht="12" customHeight="1">
      <c r="B2367" s="286"/>
      <c r="C2367" s="286"/>
      <c r="D2367" s="286"/>
      <c r="E2367" s="479"/>
      <c r="F2367" s="282"/>
      <c r="G2367" s="283"/>
      <c r="H2367" s="421"/>
      <c r="I2367" s="421"/>
      <c r="J2367" s="283"/>
      <c r="K2367" s="421"/>
      <c r="L2367" s="282"/>
      <c r="N2367" s="282"/>
      <c r="S2367" s="282"/>
      <c r="T2367" s="283"/>
      <c r="U2367" s="283"/>
      <c r="V2367" s="283"/>
      <c r="W2367" s="283"/>
      <c r="X2367" s="283"/>
      <c r="Y2367" s="282"/>
      <c r="Z2367" s="282"/>
      <c r="AA2367" s="283"/>
      <c r="AB2367" s="282"/>
      <c r="AC2367" s="282"/>
      <c r="AD2367" s="282"/>
      <c r="AE2367" s="282"/>
      <c r="AF2367" s="283"/>
      <c r="AG2367" s="402"/>
      <c r="AH2367" s="283"/>
      <c r="AI2367" s="283"/>
      <c r="AJ2367" s="283"/>
      <c r="AK2367" s="283"/>
      <c r="AL2367" s="283"/>
      <c r="AM2367" s="282"/>
      <c r="AN2367" s="282"/>
      <c r="AO2367" s="282"/>
      <c r="AP2367" s="282"/>
      <c r="AQ2367" s="282"/>
      <c r="AR2367" s="282"/>
      <c r="AT2367" s="283"/>
      <c r="AU2367" s="283"/>
      <c r="AV2367" s="283"/>
      <c r="AW2367" s="283"/>
      <c r="AY2367" s="283"/>
      <c r="AZ2367" s="282"/>
      <c r="BA2367" s="283"/>
      <c r="BB2367" s="282"/>
      <c r="BC2367" s="282"/>
      <c r="BD2367" s="282"/>
      <c r="BE2367" s="283"/>
      <c r="BG2367" s="282"/>
      <c r="BH2367" s="282"/>
      <c r="BI2367" s="282"/>
      <c r="BL2367" s="421"/>
      <c r="BM2367" s="424"/>
      <c r="BN2367" s="424"/>
      <c r="BO2367" s="424"/>
      <c r="BP2367" s="424"/>
      <c r="BQ2367" s="421"/>
      <c r="BR2367" s="421"/>
      <c r="BV2367" s="282"/>
      <c r="BW2367" s="283"/>
      <c r="BY2367" s="283"/>
      <c r="BZ2367" s="283"/>
      <c r="CA2367" s="283"/>
      <c r="CB2367" s="282"/>
      <c r="CC2367" s="282"/>
      <c r="CD2367" s="282"/>
      <c r="CE2367" s="282"/>
      <c r="CG2367" s="427"/>
      <c r="CH2367" s="402"/>
      <c r="CI2367" s="424"/>
      <c r="CJ2367" s="282"/>
      <c r="CK2367" s="282"/>
      <c r="CL2367" s="283"/>
      <c r="CM2367" s="283"/>
      <c r="CP2367" s="282"/>
      <c r="DC2367" s="282"/>
      <c r="DD2367" s="282"/>
      <c r="DE2367" s="282"/>
      <c r="DF2367" s="282"/>
      <c r="DG2367" s="282"/>
      <c r="DH2367" s="282"/>
      <c r="DI2367" s="282"/>
      <c r="DJ2367" s="282"/>
      <c r="EF2367" s="495" t="str">
        <f>""&amp;(MID(数据表!AZ2367,1,MIN(FIND({"(";"（"},数据表!AZ2367&amp;"(（",1)-1)))&amp;""</f>
        <v/>
      </c>
      <c r="EG2367" s="495" t="str">
        <f>""&amp;(MID(数据表!AZ2367,1,MIN(FIND({0;1;2;3;4;5;6;7;8;9},数据表!AZ2367&amp;"1234567890",1)-1)))&amp;""</f>
        <v/>
      </c>
    </row>
    <row r="2368" spans="2:137" s="310" customFormat="1" ht="12" customHeight="1">
      <c r="B2368" s="286"/>
      <c r="C2368" s="286"/>
      <c r="D2368" s="286"/>
      <c r="E2368" s="479"/>
      <c r="F2368" s="282"/>
      <c r="G2368" s="283"/>
      <c r="H2368" s="421"/>
      <c r="I2368" s="421"/>
      <c r="J2368" s="283"/>
      <c r="K2368" s="421"/>
      <c r="L2368" s="282"/>
      <c r="N2368" s="282"/>
      <c r="S2368" s="282"/>
      <c r="T2368" s="283"/>
      <c r="U2368" s="283"/>
      <c r="V2368" s="283"/>
      <c r="W2368" s="283"/>
      <c r="X2368" s="283"/>
      <c r="Y2368" s="282"/>
      <c r="Z2368" s="282"/>
      <c r="AA2368" s="283"/>
      <c r="AB2368" s="282"/>
      <c r="AC2368" s="282"/>
      <c r="AD2368" s="282"/>
      <c r="AE2368" s="282"/>
      <c r="AF2368" s="283"/>
      <c r="AG2368" s="402"/>
      <c r="AH2368" s="283"/>
      <c r="AI2368" s="283"/>
      <c r="AJ2368" s="283"/>
      <c r="AK2368" s="283"/>
      <c r="AL2368" s="283"/>
      <c r="AM2368" s="282"/>
      <c r="AN2368" s="282"/>
      <c r="AO2368" s="282"/>
      <c r="AP2368" s="282"/>
      <c r="AQ2368" s="282"/>
      <c r="AR2368" s="282"/>
      <c r="AT2368" s="283"/>
      <c r="AU2368" s="283"/>
      <c r="AV2368" s="283"/>
      <c r="AW2368" s="283"/>
      <c r="AY2368" s="283"/>
      <c r="AZ2368" s="282"/>
      <c r="BA2368" s="283"/>
      <c r="BB2368" s="282"/>
      <c r="BC2368" s="282"/>
      <c r="BD2368" s="282"/>
      <c r="BE2368" s="283"/>
      <c r="BG2368" s="282"/>
      <c r="BH2368" s="282"/>
      <c r="BI2368" s="282"/>
      <c r="BL2368" s="421"/>
      <c r="BM2368" s="424"/>
      <c r="BN2368" s="424"/>
      <c r="BO2368" s="424"/>
      <c r="BP2368" s="424"/>
      <c r="BQ2368" s="421"/>
      <c r="BR2368" s="421"/>
      <c r="BV2368" s="282"/>
      <c r="BW2368" s="283"/>
      <c r="BY2368" s="283"/>
      <c r="BZ2368" s="283"/>
      <c r="CA2368" s="283"/>
      <c r="CB2368" s="282"/>
      <c r="CC2368" s="282"/>
      <c r="CD2368" s="282"/>
      <c r="CE2368" s="282"/>
      <c r="CG2368" s="427"/>
      <c r="CH2368" s="402"/>
      <c r="CI2368" s="424"/>
      <c r="CJ2368" s="282"/>
      <c r="CK2368" s="282"/>
      <c r="CL2368" s="283"/>
      <c r="CM2368" s="283"/>
      <c r="CP2368" s="282"/>
      <c r="DC2368" s="282"/>
      <c r="DD2368" s="282"/>
      <c r="DE2368" s="282"/>
      <c r="DF2368" s="282"/>
      <c r="DG2368" s="282"/>
      <c r="DH2368" s="282"/>
      <c r="DI2368" s="282"/>
      <c r="DJ2368" s="282"/>
      <c r="EF2368" s="495" t="str">
        <f>""&amp;(MID(数据表!AZ2368,1,MIN(FIND({"(";"（"},数据表!AZ2368&amp;"(（",1)-1)))&amp;""</f>
        <v/>
      </c>
      <c r="EG2368" s="495" t="str">
        <f>""&amp;(MID(数据表!AZ2368,1,MIN(FIND({0;1;2;3;4;5;6;7;8;9},数据表!AZ2368&amp;"1234567890",1)-1)))&amp;""</f>
        <v/>
      </c>
    </row>
    <row r="2369" spans="2:137" s="310" customFormat="1" ht="12" customHeight="1">
      <c r="B2369" s="286"/>
      <c r="C2369" s="286"/>
      <c r="D2369" s="286"/>
      <c r="E2369" s="479"/>
      <c r="F2369" s="282"/>
      <c r="G2369" s="283"/>
      <c r="H2369" s="421"/>
      <c r="I2369" s="421"/>
      <c r="J2369" s="283"/>
      <c r="K2369" s="421"/>
      <c r="L2369" s="282"/>
      <c r="N2369" s="282"/>
      <c r="S2369" s="282"/>
      <c r="T2369" s="283"/>
      <c r="U2369" s="283"/>
      <c r="V2369" s="283"/>
      <c r="W2369" s="283"/>
      <c r="X2369" s="283"/>
      <c r="Y2369" s="282"/>
      <c r="Z2369" s="282"/>
      <c r="AA2369" s="283"/>
      <c r="AB2369" s="282"/>
      <c r="AC2369" s="282"/>
      <c r="AD2369" s="282"/>
      <c r="AE2369" s="282"/>
      <c r="AF2369" s="283"/>
      <c r="AG2369" s="402"/>
      <c r="AH2369" s="283"/>
      <c r="AI2369" s="283"/>
      <c r="AJ2369" s="283"/>
      <c r="AK2369" s="283"/>
      <c r="AL2369" s="283"/>
      <c r="AM2369" s="282"/>
      <c r="AN2369" s="282"/>
      <c r="AO2369" s="282"/>
      <c r="AP2369" s="282"/>
      <c r="AQ2369" s="282"/>
      <c r="AR2369" s="282"/>
      <c r="AT2369" s="283"/>
      <c r="AU2369" s="283"/>
      <c r="AV2369" s="283"/>
      <c r="AW2369" s="283"/>
      <c r="AY2369" s="283"/>
      <c r="AZ2369" s="282"/>
      <c r="BA2369" s="283"/>
      <c r="BB2369" s="282"/>
      <c r="BC2369" s="282"/>
      <c r="BD2369" s="282"/>
      <c r="BE2369" s="283"/>
      <c r="BG2369" s="282"/>
      <c r="BH2369" s="282"/>
      <c r="BI2369" s="282"/>
      <c r="BL2369" s="421"/>
      <c r="BM2369" s="424"/>
      <c r="BN2369" s="424"/>
      <c r="BO2369" s="424"/>
      <c r="BP2369" s="424"/>
      <c r="BQ2369" s="421"/>
      <c r="BR2369" s="421"/>
      <c r="BV2369" s="282"/>
      <c r="BW2369" s="283"/>
      <c r="BY2369" s="283"/>
      <c r="BZ2369" s="283"/>
      <c r="CA2369" s="283"/>
      <c r="CB2369" s="282"/>
      <c r="CC2369" s="282"/>
      <c r="CD2369" s="282"/>
      <c r="CE2369" s="282"/>
      <c r="CG2369" s="427"/>
      <c r="CH2369" s="402"/>
      <c r="CI2369" s="424"/>
      <c r="CJ2369" s="282"/>
      <c r="CK2369" s="282"/>
      <c r="CL2369" s="283"/>
      <c r="CM2369" s="283"/>
      <c r="CP2369" s="282"/>
      <c r="DC2369" s="282"/>
      <c r="DD2369" s="282"/>
      <c r="DE2369" s="282"/>
      <c r="DF2369" s="282"/>
      <c r="DG2369" s="282"/>
      <c r="DH2369" s="282"/>
      <c r="DI2369" s="282"/>
      <c r="DJ2369" s="282"/>
      <c r="EF2369" s="495" t="str">
        <f>""&amp;(MID(数据表!AZ2369,1,MIN(FIND({"(";"（"},数据表!AZ2369&amp;"(（",1)-1)))&amp;""</f>
        <v/>
      </c>
      <c r="EG2369" s="495" t="str">
        <f>""&amp;(MID(数据表!AZ2369,1,MIN(FIND({0;1;2;3;4;5;6;7;8;9},数据表!AZ2369&amp;"1234567890",1)-1)))&amp;""</f>
        <v/>
      </c>
    </row>
    <row r="2370" spans="2:137" s="310" customFormat="1" ht="12" customHeight="1">
      <c r="B2370" s="286"/>
      <c r="C2370" s="286"/>
      <c r="D2370" s="286"/>
      <c r="E2370" s="479"/>
      <c r="F2370" s="282"/>
      <c r="G2370" s="283"/>
      <c r="H2370" s="421"/>
      <c r="I2370" s="421"/>
      <c r="J2370" s="283"/>
      <c r="K2370" s="421"/>
      <c r="L2370" s="282"/>
      <c r="N2370" s="282"/>
      <c r="S2370" s="282"/>
      <c r="T2370" s="283"/>
      <c r="U2370" s="283"/>
      <c r="V2370" s="283"/>
      <c r="W2370" s="283"/>
      <c r="X2370" s="283"/>
      <c r="Y2370" s="282"/>
      <c r="Z2370" s="282"/>
      <c r="AA2370" s="283"/>
      <c r="AB2370" s="282"/>
      <c r="AC2370" s="282"/>
      <c r="AD2370" s="282"/>
      <c r="AE2370" s="282"/>
      <c r="AF2370" s="283"/>
      <c r="AG2370" s="402"/>
      <c r="AH2370" s="283"/>
      <c r="AI2370" s="283"/>
      <c r="AJ2370" s="283"/>
      <c r="AK2370" s="283"/>
      <c r="AL2370" s="283"/>
      <c r="AM2370" s="282"/>
      <c r="AN2370" s="282"/>
      <c r="AO2370" s="282"/>
      <c r="AP2370" s="282"/>
      <c r="AQ2370" s="282"/>
      <c r="AR2370" s="282"/>
      <c r="AT2370" s="283"/>
      <c r="AU2370" s="283"/>
      <c r="AV2370" s="283"/>
      <c r="AW2370" s="283"/>
      <c r="AY2370" s="283"/>
      <c r="AZ2370" s="282"/>
      <c r="BA2370" s="283"/>
      <c r="BB2370" s="282"/>
      <c r="BC2370" s="282"/>
      <c r="BD2370" s="282"/>
      <c r="BE2370" s="283"/>
      <c r="BG2370" s="282"/>
      <c r="BH2370" s="282"/>
      <c r="BI2370" s="282"/>
      <c r="BL2370" s="421"/>
      <c r="BM2370" s="424"/>
      <c r="BN2370" s="424"/>
      <c r="BO2370" s="424"/>
      <c r="BP2370" s="424"/>
      <c r="BQ2370" s="421"/>
      <c r="BR2370" s="421"/>
      <c r="BV2370" s="282"/>
      <c r="BW2370" s="283"/>
      <c r="BY2370" s="283"/>
      <c r="BZ2370" s="283"/>
      <c r="CA2370" s="283"/>
      <c r="CB2370" s="282"/>
      <c r="CC2370" s="282"/>
      <c r="CD2370" s="282"/>
      <c r="CE2370" s="282"/>
      <c r="CG2370" s="427"/>
      <c r="CH2370" s="402"/>
      <c r="CI2370" s="424"/>
      <c r="CJ2370" s="282"/>
      <c r="CK2370" s="282"/>
      <c r="CL2370" s="283"/>
      <c r="CM2370" s="283"/>
      <c r="CP2370" s="282"/>
      <c r="DC2370" s="282"/>
      <c r="DD2370" s="282"/>
      <c r="DE2370" s="282"/>
      <c r="DF2370" s="282"/>
      <c r="DG2370" s="282"/>
      <c r="DH2370" s="282"/>
      <c r="DI2370" s="282"/>
      <c r="DJ2370" s="282"/>
      <c r="EF2370" s="495" t="str">
        <f>""&amp;(MID(数据表!AZ2370,1,MIN(FIND({"(";"（"},数据表!AZ2370&amp;"(（",1)-1)))&amp;""</f>
        <v/>
      </c>
      <c r="EG2370" s="495" t="str">
        <f>""&amp;(MID(数据表!AZ2370,1,MIN(FIND({0;1;2;3;4;5;6;7;8;9},数据表!AZ2370&amp;"1234567890",1)-1)))&amp;""</f>
        <v/>
      </c>
    </row>
    <row r="2371" spans="2:137" s="310" customFormat="1" ht="12" customHeight="1">
      <c r="B2371" s="286"/>
      <c r="C2371" s="286"/>
      <c r="D2371" s="286"/>
      <c r="E2371" s="479"/>
      <c r="F2371" s="282"/>
      <c r="G2371" s="283"/>
      <c r="H2371" s="421"/>
      <c r="I2371" s="421"/>
      <c r="J2371" s="283"/>
      <c r="K2371" s="421"/>
      <c r="L2371" s="282"/>
      <c r="N2371" s="282"/>
      <c r="S2371" s="282"/>
      <c r="T2371" s="283"/>
      <c r="U2371" s="283"/>
      <c r="V2371" s="283"/>
      <c r="W2371" s="283"/>
      <c r="X2371" s="283"/>
      <c r="Y2371" s="282"/>
      <c r="Z2371" s="282"/>
      <c r="AA2371" s="283"/>
      <c r="AB2371" s="282"/>
      <c r="AC2371" s="282"/>
      <c r="AD2371" s="282"/>
      <c r="AE2371" s="282"/>
      <c r="AF2371" s="283"/>
      <c r="AG2371" s="402"/>
      <c r="AH2371" s="283"/>
      <c r="AI2371" s="283"/>
      <c r="AJ2371" s="283"/>
      <c r="AK2371" s="283"/>
      <c r="AL2371" s="283"/>
      <c r="AM2371" s="282"/>
      <c r="AN2371" s="282"/>
      <c r="AO2371" s="282"/>
      <c r="AP2371" s="282"/>
      <c r="AQ2371" s="282"/>
      <c r="AR2371" s="282"/>
      <c r="AT2371" s="283"/>
      <c r="AU2371" s="283"/>
      <c r="AV2371" s="283"/>
      <c r="AW2371" s="283"/>
      <c r="AY2371" s="283"/>
      <c r="AZ2371" s="282"/>
      <c r="BA2371" s="283"/>
      <c r="BB2371" s="282"/>
      <c r="BC2371" s="282"/>
      <c r="BD2371" s="282"/>
      <c r="BE2371" s="283"/>
      <c r="BG2371" s="282"/>
      <c r="BH2371" s="282"/>
      <c r="BI2371" s="282"/>
      <c r="BL2371" s="421"/>
      <c r="BM2371" s="424"/>
      <c r="BN2371" s="424"/>
      <c r="BO2371" s="424"/>
      <c r="BP2371" s="424"/>
      <c r="BQ2371" s="421"/>
      <c r="BR2371" s="421"/>
      <c r="BV2371" s="282"/>
      <c r="BW2371" s="283"/>
      <c r="BY2371" s="283"/>
      <c r="BZ2371" s="283"/>
      <c r="CA2371" s="283"/>
      <c r="CB2371" s="282"/>
      <c r="CC2371" s="282"/>
      <c r="CD2371" s="282"/>
      <c r="CE2371" s="282"/>
      <c r="CG2371" s="427"/>
      <c r="CH2371" s="402"/>
      <c r="CI2371" s="424"/>
      <c r="CJ2371" s="282"/>
      <c r="CK2371" s="282"/>
      <c r="CL2371" s="283"/>
      <c r="CM2371" s="283"/>
      <c r="CP2371" s="282"/>
      <c r="DC2371" s="282"/>
      <c r="DD2371" s="282"/>
      <c r="DE2371" s="282"/>
      <c r="DF2371" s="282"/>
      <c r="DG2371" s="282"/>
      <c r="DH2371" s="282"/>
      <c r="DI2371" s="282"/>
      <c r="DJ2371" s="282"/>
      <c r="EF2371" s="495" t="str">
        <f>""&amp;(MID(数据表!AZ2371,1,MIN(FIND({"(";"（"},数据表!AZ2371&amp;"(（",1)-1)))&amp;""</f>
        <v/>
      </c>
      <c r="EG2371" s="495" t="str">
        <f>""&amp;(MID(数据表!AZ2371,1,MIN(FIND({0;1;2;3;4;5;6;7;8;9},数据表!AZ2371&amp;"1234567890",1)-1)))&amp;""</f>
        <v/>
      </c>
    </row>
    <row r="2372" spans="2:137" s="310" customFormat="1" ht="12" customHeight="1">
      <c r="B2372" s="286"/>
      <c r="C2372" s="286"/>
      <c r="D2372" s="286"/>
      <c r="E2372" s="479"/>
      <c r="F2372" s="282"/>
      <c r="G2372" s="283"/>
      <c r="H2372" s="421"/>
      <c r="I2372" s="421"/>
      <c r="J2372" s="283"/>
      <c r="K2372" s="421"/>
      <c r="L2372" s="282"/>
      <c r="N2372" s="282"/>
      <c r="S2372" s="282"/>
      <c r="T2372" s="283"/>
      <c r="U2372" s="283"/>
      <c r="V2372" s="283"/>
      <c r="W2372" s="283"/>
      <c r="X2372" s="283"/>
      <c r="Y2372" s="282"/>
      <c r="Z2372" s="282"/>
      <c r="AA2372" s="283"/>
      <c r="AB2372" s="282"/>
      <c r="AC2372" s="282"/>
      <c r="AD2372" s="282"/>
      <c r="AE2372" s="282"/>
      <c r="AF2372" s="283"/>
      <c r="AG2372" s="402"/>
      <c r="AH2372" s="283"/>
      <c r="AI2372" s="283"/>
      <c r="AJ2372" s="283"/>
      <c r="AK2372" s="283"/>
      <c r="AL2372" s="283"/>
      <c r="AM2372" s="282"/>
      <c r="AN2372" s="282"/>
      <c r="AO2372" s="282"/>
      <c r="AP2372" s="282"/>
      <c r="AQ2372" s="282"/>
      <c r="AR2372" s="282"/>
      <c r="AT2372" s="283"/>
      <c r="AU2372" s="283"/>
      <c r="AV2372" s="283"/>
      <c r="AW2372" s="283"/>
      <c r="AY2372" s="283"/>
      <c r="AZ2372" s="282"/>
      <c r="BA2372" s="283"/>
      <c r="BB2372" s="282"/>
      <c r="BC2372" s="282"/>
      <c r="BD2372" s="282"/>
      <c r="BE2372" s="283"/>
      <c r="BG2372" s="282"/>
      <c r="BH2372" s="282"/>
      <c r="BI2372" s="282"/>
      <c r="BL2372" s="421"/>
      <c r="BM2372" s="424"/>
      <c r="BN2372" s="424"/>
      <c r="BO2372" s="424"/>
      <c r="BP2372" s="424"/>
      <c r="BQ2372" s="421"/>
      <c r="BR2372" s="421"/>
      <c r="BV2372" s="282"/>
      <c r="BW2372" s="283"/>
      <c r="BY2372" s="283"/>
      <c r="BZ2372" s="283"/>
      <c r="CA2372" s="283"/>
      <c r="CB2372" s="282"/>
      <c r="CC2372" s="282"/>
      <c r="CD2372" s="282"/>
      <c r="CE2372" s="282"/>
      <c r="CG2372" s="427"/>
      <c r="CH2372" s="402"/>
      <c r="CI2372" s="424"/>
      <c r="CJ2372" s="282"/>
      <c r="CK2372" s="282"/>
      <c r="CL2372" s="283"/>
      <c r="CM2372" s="283"/>
      <c r="CP2372" s="282"/>
      <c r="DC2372" s="282"/>
      <c r="DD2372" s="282"/>
      <c r="DE2372" s="282"/>
      <c r="DF2372" s="282"/>
      <c r="DG2372" s="282"/>
      <c r="DH2372" s="282"/>
      <c r="DI2372" s="282"/>
      <c r="DJ2372" s="282"/>
      <c r="EF2372" s="495" t="str">
        <f>""&amp;(MID(数据表!AZ2372,1,MIN(FIND({"(";"（"},数据表!AZ2372&amp;"(（",1)-1)))&amp;""</f>
        <v/>
      </c>
      <c r="EG2372" s="495" t="str">
        <f>""&amp;(MID(数据表!AZ2372,1,MIN(FIND({0;1;2;3;4;5;6;7;8;9},数据表!AZ2372&amp;"1234567890",1)-1)))&amp;""</f>
        <v/>
      </c>
    </row>
    <row r="2373" spans="2:137" s="310" customFormat="1" ht="12" customHeight="1">
      <c r="B2373" s="286"/>
      <c r="C2373" s="286"/>
      <c r="D2373" s="286"/>
      <c r="E2373" s="479"/>
      <c r="F2373" s="282"/>
      <c r="G2373" s="283"/>
      <c r="H2373" s="421"/>
      <c r="I2373" s="421"/>
      <c r="J2373" s="283"/>
      <c r="K2373" s="421"/>
      <c r="L2373" s="282"/>
      <c r="N2373" s="282"/>
      <c r="S2373" s="282"/>
      <c r="T2373" s="283"/>
      <c r="U2373" s="283"/>
      <c r="V2373" s="283"/>
      <c r="W2373" s="283"/>
      <c r="X2373" s="283"/>
      <c r="Y2373" s="282"/>
      <c r="Z2373" s="282"/>
      <c r="AA2373" s="283"/>
      <c r="AB2373" s="282"/>
      <c r="AC2373" s="282"/>
      <c r="AD2373" s="282"/>
      <c r="AE2373" s="282"/>
      <c r="AF2373" s="283"/>
      <c r="AG2373" s="402"/>
      <c r="AH2373" s="283"/>
      <c r="AI2373" s="283"/>
      <c r="AJ2373" s="283"/>
      <c r="AK2373" s="283"/>
      <c r="AL2373" s="283"/>
      <c r="AM2373" s="282"/>
      <c r="AN2373" s="282"/>
      <c r="AO2373" s="282"/>
      <c r="AP2373" s="282"/>
      <c r="AQ2373" s="282"/>
      <c r="AR2373" s="282"/>
      <c r="AT2373" s="283"/>
      <c r="AU2373" s="283"/>
      <c r="AV2373" s="283"/>
      <c r="AW2373" s="283"/>
      <c r="AY2373" s="283"/>
      <c r="AZ2373" s="282"/>
      <c r="BA2373" s="283"/>
      <c r="BB2373" s="282"/>
      <c r="BC2373" s="282"/>
      <c r="BD2373" s="282"/>
      <c r="BE2373" s="283"/>
      <c r="BG2373" s="282"/>
      <c r="BH2373" s="282"/>
      <c r="BI2373" s="282"/>
      <c r="BL2373" s="421"/>
      <c r="BM2373" s="424"/>
      <c r="BN2373" s="424"/>
      <c r="BO2373" s="424"/>
      <c r="BP2373" s="424"/>
      <c r="BQ2373" s="421"/>
      <c r="BR2373" s="421"/>
      <c r="BV2373" s="282"/>
      <c r="BW2373" s="283"/>
      <c r="BY2373" s="283"/>
      <c r="BZ2373" s="283"/>
      <c r="CA2373" s="283"/>
      <c r="CB2373" s="282"/>
      <c r="CC2373" s="282"/>
      <c r="CD2373" s="282"/>
      <c r="CE2373" s="282"/>
      <c r="CG2373" s="427"/>
      <c r="CH2373" s="402"/>
      <c r="CI2373" s="424"/>
      <c r="CJ2373" s="282"/>
      <c r="CK2373" s="282"/>
      <c r="CL2373" s="283"/>
      <c r="CM2373" s="283"/>
      <c r="CP2373" s="282"/>
      <c r="DC2373" s="282"/>
      <c r="DD2373" s="282"/>
      <c r="DE2373" s="282"/>
      <c r="DF2373" s="282"/>
      <c r="DG2373" s="282"/>
      <c r="DH2373" s="282"/>
      <c r="DI2373" s="282"/>
      <c r="DJ2373" s="282"/>
      <c r="EF2373" s="495" t="str">
        <f>""&amp;(MID(数据表!AZ2373,1,MIN(FIND({"(";"（"},数据表!AZ2373&amp;"(（",1)-1)))&amp;""</f>
        <v/>
      </c>
      <c r="EG2373" s="495" t="str">
        <f>""&amp;(MID(数据表!AZ2373,1,MIN(FIND({0;1;2;3;4;5;6;7;8;9},数据表!AZ2373&amp;"1234567890",1)-1)))&amp;""</f>
        <v/>
      </c>
    </row>
    <row r="2374" spans="2:137" s="310" customFormat="1" ht="12" customHeight="1">
      <c r="B2374" s="286"/>
      <c r="C2374" s="286"/>
      <c r="D2374" s="286"/>
      <c r="E2374" s="479"/>
      <c r="F2374" s="282"/>
      <c r="G2374" s="283"/>
      <c r="H2374" s="421"/>
      <c r="I2374" s="421"/>
      <c r="J2374" s="283"/>
      <c r="K2374" s="421"/>
      <c r="L2374" s="282"/>
      <c r="N2374" s="282"/>
      <c r="S2374" s="282"/>
      <c r="T2374" s="283"/>
      <c r="U2374" s="283"/>
      <c r="V2374" s="283"/>
      <c r="W2374" s="283"/>
      <c r="X2374" s="283"/>
      <c r="Y2374" s="282"/>
      <c r="Z2374" s="282"/>
      <c r="AA2374" s="283"/>
      <c r="AB2374" s="282"/>
      <c r="AC2374" s="282"/>
      <c r="AD2374" s="282"/>
      <c r="AE2374" s="282"/>
      <c r="AF2374" s="283"/>
      <c r="AG2374" s="402"/>
      <c r="AH2374" s="283"/>
      <c r="AI2374" s="283"/>
      <c r="AJ2374" s="283"/>
      <c r="AK2374" s="283"/>
      <c r="AL2374" s="283"/>
      <c r="AM2374" s="282"/>
      <c r="AN2374" s="282"/>
      <c r="AO2374" s="282"/>
      <c r="AP2374" s="282"/>
      <c r="AQ2374" s="282"/>
      <c r="AR2374" s="282"/>
      <c r="AT2374" s="283"/>
      <c r="AU2374" s="283"/>
      <c r="AV2374" s="283"/>
      <c r="AW2374" s="283"/>
      <c r="AY2374" s="283"/>
      <c r="AZ2374" s="282"/>
      <c r="BA2374" s="283"/>
      <c r="BB2374" s="282"/>
      <c r="BC2374" s="282"/>
      <c r="BD2374" s="282"/>
      <c r="BE2374" s="283"/>
      <c r="BG2374" s="282"/>
      <c r="BH2374" s="282"/>
      <c r="BI2374" s="282"/>
      <c r="BL2374" s="421"/>
      <c r="BM2374" s="424"/>
      <c r="BN2374" s="424"/>
      <c r="BO2374" s="424"/>
      <c r="BP2374" s="424"/>
      <c r="BQ2374" s="421"/>
      <c r="BR2374" s="421"/>
      <c r="BV2374" s="282"/>
      <c r="BW2374" s="283"/>
      <c r="BY2374" s="283"/>
      <c r="BZ2374" s="283"/>
      <c r="CA2374" s="283"/>
      <c r="CB2374" s="282"/>
      <c r="CC2374" s="282"/>
      <c r="CD2374" s="282"/>
      <c r="CE2374" s="282"/>
      <c r="CG2374" s="427"/>
      <c r="CH2374" s="402"/>
      <c r="CI2374" s="424"/>
      <c r="CJ2374" s="282"/>
      <c r="CK2374" s="282"/>
      <c r="CL2374" s="283"/>
      <c r="CM2374" s="283"/>
      <c r="CP2374" s="282"/>
      <c r="DC2374" s="282"/>
      <c r="DD2374" s="282"/>
      <c r="DE2374" s="282"/>
      <c r="DF2374" s="282"/>
      <c r="DG2374" s="282"/>
      <c r="DH2374" s="282"/>
      <c r="DI2374" s="282"/>
      <c r="DJ2374" s="282"/>
      <c r="EF2374" s="495" t="str">
        <f>""&amp;(MID(数据表!AZ2374,1,MIN(FIND({"(";"（"},数据表!AZ2374&amp;"(（",1)-1)))&amp;""</f>
        <v/>
      </c>
      <c r="EG2374" s="495" t="str">
        <f>""&amp;(MID(数据表!AZ2374,1,MIN(FIND({0;1;2;3;4;5;6;7;8;9},数据表!AZ2374&amp;"1234567890",1)-1)))&amp;""</f>
        <v/>
      </c>
    </row>
    <row r="2375" spans="2:137" s="310" customFormat="1" ht="12" customHeight="1">
      <c r="B2375" s="286"/>
      <c r="C2375" s="286"/>
      <c r="D2375" s="286"/>
      <c r="E2375" s="479"/>
      <c r="F2375" s="282"/>
      <c r="G2375" s="283"/>
      <c r="H2375" s="421"/>
      <c r="I2375" s="421"/>
      <c r="J2375" s="283"/>
      <c r="K2375" s="421"/>
      <c r="L2375" s="282"/>
      <c r="N2375" s="282"/>
      <c r="S2375" s="282"/>
      <c r="T2375" s="283"/>
      <c r="U2375" s="283"/>
      <c r="V2375" s="283"/>
      <c r="W2375" s="283"/>
      <c r="X2375" s="283"/>
      <c r="Y2375" s="282"/>
      <c r="Z2375" s="282"/>
      <c r="AA2375" s="283"/>
      <c r="AB2375" s="282"/>
      <c r="AC2375" s="282"/>
      <c r="AD2375" s="282"/>
      <c r="AE2375" s="282"/>
      <c r="AF2375" s="283"/>
      <c r="AG2375" s="402"/>
      <c r="AH2375" s="283"/>
      <c r="AI2375" s="283"/>
      <c r="AJ2375" s="283"/>
      <c r="AK2375" s="283"/>
      <c r="AL2375" s="283"/>
      <c r="AM2375" s="282"/>
      <c r="AN2375" s="282"/>
      <c r="AO2375" s="282"/>
      <c r="AP2375" s="282"/>
      <c r="AQ2375" s="282"/>
      <c r="AR2375" s="282"/>
      <c r="AT2375" s="283"/>
      <c r="AU2375" s="283"/>
      <c r="AV2375" s="283"/>
      <c r="AW2375" s="283"/>
      <c r="AY2375" s="283"/>
      <c r="AZ2375" s="282"/>
      <c r="BA2375" s="283"/>
      <c r="BB2375" s="282"/>
      <c r="BC2375" s="282"/>
      <c r="BD2375" s="282"/>
      <c r="BE2375" s="283"/>
      <c r="BG2375" s="282"/>
      <c r="BH2375" s="282"/>
      <c r="BI2375" s="282"/>
      <c r="BL2375" s="421"/>
      <c r="BM2375" s="424"/>
      <c r="BN2375" s="424"/>
      <c r="BO2375" s="424"/>
      <c r="BP2375" s="424"/>
      <c r="BQ2375" s="421"/>
      <c r="BR2375" s="421"/>
      <c r="BV2375" s="282"/>
      <c r="BW2375" s="283"/>
      <c r="BY2375" s="283"/>
      <c r="BZ2375" s="283"/>
      <c r="CA2375" s="283"/>
      <c r="CB2375" s="282"/>
      <c r="CC2375" s="282"/>
      <c r="CD2375" s="282"/>
      <c r="CE2375" s="282"/>
      <c r="CG2375" s="427"/>
      <c r="CH2375" s="402"/>
      <c r="CI2375" s="424"/>
      <c r="CJ2375" s="282"/>
      <c r="CK2375" s="282"/>
      <c r="CL2375" s="283"/>
      <c r="CM2375" s="283"/>
      <c r="CP2375" s="282"/>
      <c r="DC2375" s="282"/>
      <c r="DD2375" s="282"/>
      <c r="DE2375" s="282"/>
      <c r="DF2375" s="282"/>
      <c r="DG2375" s="282"/>
      <c r="DH2375" s="282"/>
      <c r="DI2375" s="282"/>
      <c r="DJ2375" s="282"/>
      <c r="EF2375" s="495" t="str">
        <f>""&amp;(MID(数据表!AZ2375,1,MIN(FIND({"(";"（"},数据表!AZ2375&amp;"(（",1)-1)))&amp;""</f>
        <v/>
      </c>
      <c r="EG2375" s="495" t="str">
        <f>""&amp;(MID(数据表!AZ2375,1,MIN(FIND({0;1;2;3;4;5;6;7;8;9},数据表!AZ2375&amp;"1234567890",1)-1)))&amp;""</f>
        <v/>
      </c>
    </row>
    <row r="2376" spans="2:137" s="310" customFormat="1" ht="12" customHeight="1">
      <c r="B2376" s="286"/>
      <c r="C2376" s="286"/>
      <c r="D2376" s="286"/>
      <c r="E2376" s="479"/>
      <c r="F2376" s="282"/>
      <c r="G2376" s="283"/>
      <c r="H2376" s="421"/>
      <c r="I2376" s="421"/>
      <c r="J2376" s="283"/>
      <c r="K2376" s="421"/>
      <c r="L2376" s="282"/>
      <c r="N2376" s="282"/>
      <c r="S2376" s="282"/>
      <c r="T2376" s="283"/>
      <c r="U2376" s="283"/>
      <c r="V2376" s="283"/>
      <c r="W2376" s="283"/>
      <c r="X2376" s="283"/>
      <c r="Y2376" s="282"/>
      <c r="Z2376" s="282"/>
      <c r="AA2376" s="283"/>
      <c r="AB2376" s="282"/>
      <c r="AC2376" s="282"/>
      <c r="AD2376" s="282"/>
      <c r="AE2376" s="282"/>
      <c r="AF2376" s="283"/>
      <c r="AG2376" s="402"/>
      <c r="AH2376" s="283"/>
      <c r="AI2376" s="283"/>
      <c r="AJ2376" s="283"/>
      <c r="AK2376" s="283"/>
      <c r="AL2376" s="283"/>
      <c r="AM2376" s="282"/>
      <c r="AN2376" s="282"/>
      <c r="AO2376" s="282"/>
      <c r="AP2376" s="282"/>
      <c r="AQ2376" s="282"/>
      <c r="AR2376" s="282"/>
      <c r="AT2376" s="283"/>
      <c r="AU2376" s="283"/>
      <c r="AV2376" s="283"/>
      <c r="AW2376" s="283"/>
      <c r="AY2376" s="283"/>
      <c r="AZ2376" s="282"/>
      <c r="BA2376" s="283"/>
      <c r="BB2376" s="282"/>
      <c r="BC2376" s="282"/>
      <c r="BD2376" s="282"/>
      <c r="BE2376" s="283"/>
      <c r="BG2376" s="282"/>
      <c r="BH2376" s="282"/>
      <c r="BI2376" s="282"/>
      <c r="BL2376" s="421"/>
      <c r="BM2376" s="424"/>
      <c r="BN2376" s="424"/>
      <c r="BO2376" s="424"/>
      <c r="BP2376" s="424"/>
      <c r="BQ2376" s="421"/>
      <c r="BR2376" s="421"/>
      <c r="BV2376" s="282"/>
      <c r="BW2376" s="283"/>
      <c r="BY2376" s="283"/>
      <c r="BZ2376" s="283"/>
      <c r="CA2376" s="283"/>
      <c r="CB2376" s="282"/>
      <c r="CC2376" s="282"/>
      <c r="CD2376" s="282"/>
      <c r="CE2376" s="282"/>
      <c r="CG2376" s="427"/>
      <c r="CH2376" s="402"/>
      <c r="CI2376" s="424"/>
      <c r="CJ2376" s="282"/>
      <c r="CK2376" s="282"/>
      <c r="CL2376" s="283"/>
      <c r="CM2376" s="283"/>
      <c r="CP2376" s="282"/>
      <c r="DC2376" s="282"/>
      <c r="DD2376" s="282"/>
      <c r="DE2376" s="282"/>
      <c r="DF2376" s="282"/>
      <c r="DG2376" s="282"/>
      <c r="DH2376" s="282"/>
      <c r="DI2376" s="282"/>
      <c r="DJ2376" s="282"/>
      <c r="EF2376" s="495" t="str">
        <f>""&amp;(MID(数据表!AZ2376,1,MIN(FIND({"(";"（"},数据表!AZ2376&amp;"(（",1)-1)))&amp;""</f>
        <v/>
      </c>
      <c r="EG2376" s="495" t="str">
        <f>""&amp;(MID(数据表!AZ2376,1,MIN(FIND({0;1;2;3;4;5;6;7;8;9},数据表!AZ2376&amp;"1234567890",1)-1)))&amp;""</f>
        <v/>
      </c>
    </row>
    <row r="2377" spans="2:137" s="310" customFormat="1" ht="12" customHeight="1">
      <c r="B2377" s="286"/>
      <c r="C2377" s="286"/>
      <c r="D2377" s="286"/>
      <c r="E2377" s="479"/>
      <c r="F2377" s="282"/>
      <c r="G2377" s="283"/>
      <c r="H2377" s="421"/>
      <c r="I2377" s="421"/>
      <c r="J2377" s="283"/>
      <c r="K2377" s="421"/>
      <c r="L2377" s="282"/>
      <c r="N2377" s="282"/>
      <c r="S2377" s="282"/>
      <c r="T2377" s="283"/>
      <c r="U2377" s="283"/>
      <c r="V2377" s="283"/>
      <c r="W2377" s="283"/>
      <c r="X2377" s="283"/>
      <c r="Y2377" s="282"/>
      <c r="Z2377" s="282"/>
      <c r="AA2377" s="283"/>
      <c r="AB2377" s="282"/>
      <c r="AC2377" s="282"/>
      <c r="AD2377" s="282"/>
      <c r="AE2377" s="282"/>
      <c r="AF2377" s="283"/>
      <c r="AG2377" s="402"/>
      <c r="AH2377" s="283"/>
      <c r="AI2377" s="283"/>
      <c r="AJ2377" s="283"/>
      <c r="AK2377" s="283"/>
      <c r="AL2377" s="283"/>
      <c r="AM2377" s="282"/>
      <c r="AN2377" s="282"/>
      <c r="AO2377" s="282"/>
      <c r="AP2377" s="282"/>
      <c r="AQ2377" s="282"/>
      <c r="AR2377" s="282"/>
      <c r="AT2377" s="283"/>
      <c r="AU2377" s="283"/>
      <c r="AV2377" s="283"/>
      <c r="AW2377" s="283"/>
      <c r="AY2377" s="283"/>
      <c r="AZ2377" s="282"/>
      <c r="BA2377" s="283"/>
      <c r="BB2377" s="282"/>
      <c r="BC2377" s="282"/>
      <c r="BD2377" s="282"/>
      <c r="BE2377" s="283"/>
      <c r="BG2377" s="282"/>
      <c r="BH2377" s="282"/>
      <c r="BI2377" s="282"/>
      <c r="BL2377" s="421"/>
      <c r="BM2377" s="424"/>
      <c r="BN2377" s="424"/>
      <c r="BO2377" s="424"/>
      <c r="BP2377" s="424"/>
      <c r="BQ2377" s="421"/>
      <c r="BR2377" s="421"/>
      <c r="BV2377" s="282"/>
      <c r="BW2377" s="283"/>
      <c r="BY2377" s="283"/>
      <c r="BZ2377" s="283"/>
      <c r="CA2377" s="283"/>
      <c r="CB2377" s="282"/>
      <c r="CC2377" s="282"/>
      <c r="CD2377" s="282"/>
      <c r="CE2377" s="282"/>
      <c r="CG2377" s="427"/>
      <c r="CH2377" s="402"/>
      <c r="CI2377" s="424"/>
      <c r="CJ2377" s="282"/>
      <c r="CK2377" s="282"/>
      <c r="CL2377" s="283"/>
      <c r="CM2377" s="283"/>
      <c r="CP2377" s="282"/>
      <c r="DC2377" s="282"/>
      <c r="DD2377" s="282"/>
      <c r="DE2377" s="282"/>
      <c r="DF2377" s="282"/>
      <c r="DG2377" s="282"/>
      <c r="DH2377" s="282"/>
      <c r="DI2377" s="282"/>
      <c r="DJ2377" s="282"/>
      <c r="EF2377" s="495" t="str">
        <f>""&amp;(MID(数据表!AZ2377,1,MIN(FIND({"(";"（"},数据表!AZ2377&amp;"(（",1)-1)))&amp;""</f>
        <v/>
      </c>
      <c r="EG2377" s="495" t="str">
        <f>""&amp;(MID(数据表!AZ2377,1,MIN(FIND({0;1;2;3;4;5;6;7;8;9},数据表!AZ2377&amp;"1234567890",1)-1)))&amp;""</f>
        <v/>
      </c>
    </row>
    <row r="2378" spans="2:137" s="310" customFormat="1" ht="12" customHeight="1">
      <c r="B2378" s="286"/>
      <c r="C2378" s="286"/>
      <c r="D2378" s="286"/>
      <c r="E2378" s="479"/>
      <c r="F2378" s="282"/>
      <c r="G2378" s="283"/>
      <c r="H2378" s="421"/>
      <c r="I2378" s="421"/>
      <c r="J2378" s="283"/>
      <c r="K2378" s="421"/>
      <c r="L2378" s="282"/>
      <c r="N2378" s="282"/>
      <c r="S2378" s="282"/>
      <c r="T2378" s="283"/>
      <c r="U2378" s="283"/>
      <c r="V2378" s="283"/>
      <c r="W2378" s="283"/>
      <c r="X2378" s="283"/>
      <c r="Y2378" s="282"/>
      <c r="Z2378" s="282"/>
      <c r="AA2378" s="283"/>
      <c r="AB2378" s="282"/>
      <c r="AC2378" s="282"/>
      <c r="AD2378" s="282"/>
      <c r="AE2378" s="282"/>
      <c r="AF2378" s="283"/>
      <c r="AG2378" s="402"/>
      <c r="AH2378" s="283"/>
      <c r="AI2378" s="283"/>
      <c r="AJ2378" s="283"/>
      <c r="AK2378" s="283"/>
      <c r="AL2378" s="283"/>
      <c r="AM2378" s="282"/>
      <c r="AN2378" s="282"/>
      <c r="AO2378" s="282"/>
      <c r="AP2378" s="282"/>
      <c r="AQ2378" s="282"/>
      <c r="AR2378" s="282"/>
      <c r="AT2378" s="283"/>
      <c r="AU2378" s="283"/>
      <c r="AV2378" s="283"/>
      <c r="AW2378" s="283"/>
      <c r="AY2378" s="283"/>
      <c r="AZ2378" s="282"/>
      <c r="BA2378" s="283"/>
      <c r="BB2378" s="282"/>
      <c r="BC2378" s="282"/>
      <c r="BD2378" s="282"/>
      <c r="BE2378" s="283"/>
      <c r="BG2378" s="282"/>
      <c r="BH2378" s="282"/>
      <c r="BI2378" s="282"/>
      <c r="BL2378" s="421"/>
      <c r="BM2378" s="424"/>
      <c r="BN2378" s="424"/>
      <c r="BO2378" s="424"/>
      <c r="BP2378" s="424"/>
      <c r="BQ2378" s="421"/>
      <c r="BR2378" s="421"/>
      <c r="BV2378" s="282"/>
      <c r="BW2378" s="283"/>
      <c r="BY2378" s="283"/>
      <c r="BZ2378" s="283"/>
      <c r="CA2378" s="283"/>
      <c r="CB2378" s="282"/>
      <c r="CC2378" s="282"/>
      <c r="CD2378" s="282"/>
      <c r="CE2378" s="282"/>
      <c r="CG2378" s="427"/>
      <c r="CH2378" s="402"/>
      <c r="CI2378" s="424"/>
      <c r="CJ2378" s="282"/>
      <c r="CK2378" s="282"/>
      <c r="CL2378" s="283"/>
      <c r="CM2378" s="283"/>
      <c r="CP2378" s="282"/>
      <c r="DC2378" s="282"/>
      <c r="DD2378" s="282"/>
      <c r="DE2378" s="282"/>
      <c r="DF2378" s="282"/>
      <c r="DG2378" s="282"/>
      <c r="DH2378" s="282"/>
      <c r="DI2378" s="282"/>
      <c r="DJ2378" s="282"/>
      <c r="EF2378" s="495" t="str">
        <f>""&amp;(MID(数据表!AZ2378,1,MIN(FIND({"(";"（"},数据表!AZ2378&amp;"(（",1)-1)))&amp;""</f>
        <v/>
      </c>
      <c r="EG2378" s="495" t="str">
        <f>""&amp;(MID(数据表!AZ2378,1,MIN(FIND({0;1;2;3;4;5;6;7;8;9},数据表!AZ2378&amp;"1234567890",1)-1)))&amp;""</f>
        <v/>
      </c>
    </row>
    <row r="2379" spans="2:137" s="310" customFormat="1" ht="12" customHeight="1">
      <c r="B2379" s="286"/>
      <c r="C2379" s="286"/>
      <c r="D2379" s="286"/>
      <c r="E2379" s="479"/>
      <c r="F2379" s="282"/>
      <c r="G2379" s="283"/>
      <c r="H2379" s="421"/>
      <c r="I2379" s="421"/>
      <c r="J2379" s="283"/>
      <c r="K2379" s="421"/>
      <c r="L2379" s="282"/>
      <c r="N2379" s="282"/>
      <c r="S2379" s="282"/>
      <c r="T2379" s="283"/>
      <c r="U2379" s="283"/>
      <c r="V2379" s="283"/>
      <c r="W2379" s="283"/>
      <c r="X2379" s="283"/>
      <c r="Y2379" s="282"/>
      <c r="Z2379" s="282"/>
      <c r="AA2379" s="283"/>
      <c r="AB2379" s="282"/>
      <c r="AC2379" s="282"/>
      <c r="AD2379" s="282"/>
      <c r="AE2379" s="282"/>
      <c r="AF2379" s="283"/>
      <c r="AG2379" s="402"/>
      <c r="AH2379" s="283"/>
      <c r="AI2379" s="283"/>
      <c r="AJ2379" s="283"/>
      <c r="AK2379" s="283"/>
      <c r="AL2379" s="283"/>
      <c r="AM2379" s="282"/>
      <c r="AN2379" s="282"/>
      <c r="AO2379" s="282"/>
      <c r="AP2379" s="282"/>
      <c r="AQ2379" s="282"/>
      <c r="AR2379" s="282"/>
      <c r="AT2379" s="283"/>
      <c r="AU2379" s="283"/>
      <c r="AV2379" s="283"/>
      <c r="AW2379" s="283"/>
      <c r="AY2379" s="283"/>
      <c r="AZ2379" s="282"/>
      <c r="BA2379" s="283"/>
      <c r="BB2379" s="282"/>
      <c r="BC2379" s="282"/>
      <c r="BD2379" s="282"/>
      <c r="BE2379" s="283"/>
      <c r="BG2379" s="282"/>
      <c r="BH2379" s="282"/>
      <c r="BI2379" s="282"/>
      <c r="BL2379" s="421"/>
      <c r="BM2379" s="424"/>
      <c r="BN2379" s="424"/>
      <c r="BO2379" s="424"/>
      <c r="BP2379" s="424"/>
      <c r="BQ2379" s="421"/>
      <c r="BR2379" s="421"/>
      <c r="BV2379" s="282"/>
      <c r="BW2379" s="283"/>
      <c r="BY2379" s="283"/>
      <c r="BZ2379" s="283"/>
      <c r="CA2379" s="283"/>
      <c r="CB2379" s="282"/>
      <c r="CC2379" s="282"/>
      <c r="CD2379" s="282"/>
      <c r="CE2379" s="282"/>
      <c r="CG2379" s="427"/>
      <c r="CH2379" s="402"/>
      <c r="CI2379" s="424"/>
      <c r="CJ2379" s="282"/>
      <c r="CK2379" s="282"/>
      <c r="CL2379" s="283"/>
      <c r="CM2379" s="283"/>
      <c r="CP2379" s="282"/>
      <c r="DC2379" s="282"/>
      <c r="DD2379" s="282"/>
      <c r="DE2379" s="282"/>
      <c r="DF2379" s="282"/>
      <c r="DG2379" s="282"/>
      <c r="DH2379" s="282"/>
      <c r="DI2379" s="282"/>
      <c r="DJ2379" s="282"/>
      <c r="EF2379" s="495" t="str">
        <f>""&amp;(MID(数据表!AZ2379,1,MIN(FIND({"(";"（"},数据表!AZ2379&amp;"(（",1)-1)))&amp;""</f>
        <v/>
      </c>
      <c r="EG2379" s="495" t="str">
        <f>""&amp;(MID(数据表!AZ2379,1,MIN(FIND({0;1;2;3;4;5;6;7;8;9},数据表!AZ2379&amp;"1234567890",1)-1)))&amp;""</f>
        <v/>
      </c>
    </row>
    <row r="2380" spans="2:137" s="310" customFormat="1" ht="12" customHeight="1">
      <c r="B2380" s="286"/>
      <c r="C2380" s="286"/>
      <c r="D2380" s="286"/>
      <c r="E2380" s="479"/>
      <c r="F2380" s="282"/>
      <c r="G2380" s="283"/>
      <c r="H2380" s="421"/>
      <c r="I2380" s="421"/>
      <c r="J2380" s="283"/>
      <c r="K2380" s="421"/>
      <c r="L2380" s="282"/>
      <c r="N2380" s="282"/>
      <c r="S2380" s="282"/>
      <c r="T2380" s="283"/>
      <c r="U2380" s="283"/>
      <c r="V2380" s="283"/>
      <c r="W2380" s="283"/>
      <c r="X2380" s="283"/>
      <c r="Y2380" s="282"/>
      <c r="Z2380" s="282"/>
      <c r="AA2380" s="283"/>
      <c r="AB2380" s="282"/>
      <c r="AC2380" s="282"/>
      <c r="AD2380" s="282"/>
      <c r="AE2380" s="282"/>
      <c r="AF2380" s="283"/>
      <c r="AG2380" s="402"/>
      <c r="AH2380" s="283"/>
      <c r="AI2380" s="283"/>
      <c r="AJ2380" s="283"/>
      <c r="AK2380" s="283"/>
      <c r="AL2380" s="283"/>
      <c r="AM2380" s="282"/>
      <c r="AN2380" s="282"/>
      <c r="AO2380" s="282"/>
      <c r="AP2380" s="282"/>
      <c r="AQ2380" s="282"/>
      <c r="AR2380" s="282"/>
      <c r="AT2380" s="283"/>
      <c r="AU2380" s="283"/>
      <c r="AV2380" s="283"/>
      <c r="AW2380" s="283"/>
      <c r="AY2380" s="283"/>
      <c r="AZ2380" s="282"/>
      <c r="BA2380" s="283"/>
      <c r="BB2380" s="282"/>
      <c r="BC2380" s="282"/>
      <c r="BD2380" s="282"/>
      <c r="BE2380" s="283"/>
      <c r="BG2380" s="282"/>
      <c r="BH2380" s="282"/>
      <c r="BI2380" s="282"/>
      <c r="BL2380" s="421"/>
      <c r="BM2380" s="424"/>
      <c r="BN2380" s="424"/>
      <c r="BO2380" s="424"/>
      <c r="BP2380" s="424"/>
      <c r="BQ2380" s="421"/>
      <c r="BR2380" s="421"/>
      <c r="BV2380" s="282"/>
      <c r="BW2380" s="283"/>
      <c r="BY2380" s="283"/>
      <c r="BZ2380" s="283"/>
      <c r="CA2380" s="283"/>
      <c r="CB2380" s="282"/>
      <c r="CC2380" s="282"/>
      <c r="CD2380" s="282"/>
      <c r="CE2380" s="282"/>
      <c r="CG2380" s="427"/>
      <c r="CH2380" s="402"/>
      <c r="CI2380" s="424"/>
      <c r="CJ2380" s="282"/>
      <c r="CK2380" s="282"/>
      <c r="CL2380" s="283"/>
      <c r="CM2380" s="283"/>
      <c r="CP2380" s="282"/>
      <c r="DC2380" s="282"/>
      <c r="DD2380" s="282"/>
      <c r="DE2380" s="282"/>
      <c r="DF2380" s="282"/>
      <c r="DG2380" s="282"/>
      <c r="DH2380" s="282"/>
      <c r="DI2380" s="282"/>
      <c r="DJ2380" s="282"/>
      <c r="EF2380" s="495" t="str">
        <f>""&amp;(MID(数据表!AZ2380,1,MIN(FIND({"(";"（"},数据表!AZ2380&amp;"(（",1)-1)))&amp;""</f>
        <v/>
      </c>
      <c r="EG2380" s="495" t="str">
        <f>""&amp;(MID(数据表!AZ2380,1,MIN(FIND({0;1;2;3;4;5;6;7;8;9},数据表!AZ2380&amp;"1234567890",1)-1)))&amp;""</f>
        <v/>
      </c>
    </row>
    <row r="2381" spans="2:137" s="310" customFormat="1" ht="12" customHeight="1">
      <c r="B2381" s="286"/>
      <c r="C2381" s="286"/>
      <c r="D2381" s="286"/>
      <c r="E2381" s="479"/>
      <c r="F2381" s="282"/>
      <c r="G2381" s="283"/>
      <c r="H2381" s="421"/>
      <c r="I2381" s="421"/>
      <c r="J2381" s="283"/>
      <c r="K2381" s="421"/>
      <c r="L2381" s="282"/>
      <c r="N2381" s="282"/>
      <c r="S2381" s="282"/>
      <c r="T2381" s="283"/>
      <c r="U2381" s="283"/>
      <c r="V2381" s="283"/>
      <c r="W2381" s="283"/>
      <c r="X2381" s="283"/>
      <c r="Y2381" s="282"/>
      <c r="Z2381" s="282"/>
      <c r="AA2381" s="283"/>
      <c r="AB2381" s="282"/>
      <c r="AC2381" s="282"/>
      <c r="AD2381" s="282"/>
      <c r="AE2381" s="282"/>
      <c r="AF2381" s="283"/>
      <c r="AG2381" s="402"/>
      <c r="AH2381" s="283"/>
      <c r="AI2381" s="283"/>
      <c r="AJ2381" s="283"/>
      <c r="AK2381" s="283"/>
      <c r="AL2381" s="283"/>
      <c r="AM2381" s="282"/>
      <c r="AN2381" s="282"/>
      <c r="AO2381" s="282"/>
      <c r="AP2381" s="282"/>
      <c r="AQ2381" s="282"/>
      <c r="AR2381" s="282"/>
      <c r="AT2381" s="283"/>
      <c r="AU2381" s="283"/>
      <c r="AV2381" s="283"/>
      <c r="AW2381" s="283"/>
      <c r="AY2381" s="283"/>
      <c r="AZ2381" s="282"/>
      <c r="BA2381" s="283"/>
      <c r="BB2381" s="282"/>
      <c r="BC2381" s="282"/>
      <c r="BD2381" s="282"/>
      <c r="BE2381" s="283"/>
      <c r="BG2381" s="282"/>
      <c r="BH2381" s="282"/>
      <c r="BI2381" s="282"/>
      <c r="BL2381" s="421"/>
      <c r="BM2381" s="424"/>
      <c r="BN2381" s="424"/>
      <c r="BO2381" s="424"/>
      <c r="BP2381" s="424"/>
      <c r="BQ2381" s="421"/>
      <c r="BR2381" s="421"/>
      <c r="BV2381" s="282"/>
      <c r="BW2381" s="283"/>
      <c r="BY2381" s="283"/>
      <c r="BZ2381" s="283"/>
      <c r="CA2381" s="283"/>
      <c r="CB2381" s="282"/>
      <c r="CC2381" s="282"/>
      <c r="CD2381" s="282"/>
      <c r="CE2381" s="282"/>
      <c r="CG2381" s="427"/>
      <c r="CH2381" s="402"/>
      <c r="CI2381" s="424"/>
      <c r="CJ2381" s="282"/>
      <c r="CK2381" s="282"/>
      <c r="CL2381" s="283"/>
      <c r="CM2381" s="283"/>
      <c r="CP2381" s="282"/>
      <c r="DC2381" s="282"/>
      <c r="DD2381" s="282"/>
      <c r="DE2381" s="282"/>
      <c r="DF2381" s="282"/>
      <c r="DG2381" s="282"/>
      <c r="DH2381" s="282"/>
      <c r="DI2381" s="282"/>
      <c r="DJ2381" s="282"/>
      <c r="EF2381" s="495" t="str">
        <f>""&amp;(MID(数据表!AZ2381,1,MIN(FIND({"(";"（"},数据表!AZ2381&amp;"(（",1)-1)))&amp;""</f>
        <v/>
      </c>
      <c r="EG2381" s="495" t="str">
        <f>""&amp;(MID(数据表!AZ2381,1,MIN(FIND({0;1;2;3;4;5;6;7;8;9},数据表!AZ2381&amp;"1234567890",1)-1)))&amp;""</f>
        <v/>
      </c>
    </row>
    <row r="2382" spans="2:137" s="310" customFormat="1" ht="12" customHeight="1">
      <c r="B2382" s="286"/>
      <c r="C2382" s="286"/>
      <c r="D2382" s="286"/>
      <c r="E2382" s="479"/>
      <c r="F2382" s="282"/>
      <c r="G2382" s="283"/>
      <c r="H2382" s="421"/>
      <c r="I2382" s="421"/>
      <c r="J2382" s="283"/>
      <c r="K2382" s="421"/>
      <c r="L2382" s="282"/>
      <c r="N2382" s="282"/>
      <c r="S2382" s="282"/>
      <c r="T2382" s="283"/>
      <c r="U2382" s="283"/>
      <c r="V2382" s="283"/>
      <c r="W2382" s="283"/>
      <c r="X2382" s="283"/>
      <c r="Y2382" s="282"/>
      <c r="Z2382" s="282"/>
      <c r="AA2382" s="283"/>
      <c r="AB2382" s="282"/>
      <c r="AC2382" s="282"/>
      <c r="AD2382" s="282"/>
      <c r="AE2382" s="282"/>
      <c r="AF2382" s="283"/>
      <c r="AG2382" s="402"/>
      <c r="AH2382" s="283"/>
      <c r="AI2382" s="283"/>
      <c r="AJ2382" s="283"/>
      <c r="AK2382" s="283"/>
      <c r="AL2382" s="283"/>
      <c r="AM2382" s="282"/>
      <c r="AN2382" s="282"/>
      <c r="AO2382" s="282"/>
      <c r="AP2382" s="282"/>
      <c r="AQ2382" s="282"/>
      <c r="AR2382" s="282"/>
      <c r="AT2382" s="283"/>
      <c r="AU2382" s="283"/>
      <c r="AV2382" s="283"/>
      <c r="AW2382" s="283"/>
      <c r="AY2382" s="283"/>
      <c r="AZ2382" s="282"/>
      <c r="BA2382" s="283"/>
      <c r="BB2382" s="282"/>
      <c r="BC2382" s="282"/>
      <c r="BD2382" s="282"/>
      <c r="BE2382" s="283"/>
      <c r="BG2382" s="282"/>
      <c r="BH2382" s="282"/>
      <c r="BI2382" s="282"/>
      <c r="BL2382" s="421"/>
      <c r="BM2382" s="424"/>
      <c r="BN2382" s="424"/>
      <c r="BO2382" s="424"/>
      <c r="BP2382" s="424"/>
      <c r="BQ2382" s="421"/>
      <c r="BR2382" s="421"/>
      <c r="BV2382" s="282"/>
      <c r="BW2382" s="283"/>
      <c r="BY2382" s="283"/>
      <c r="BZ2382" s="283"/>
      <c r="CA2382" s="283"/>
      <c r="CB2382" s="282"/>
      <c r="CC2382" s="282"/>
      <c r="CD2382" s="282"/>
      <c r="CE2382" s="282"/>
      <c r="CG2382" s="427"/>
      <c r="CH2382" s="402"/>
      <c r="CI2382" s="424"/>
      <c r="CJ2382" s="282"/>
      <c r="CK2382" s="282"/>
      <c r="CL2382" s="283"/>
      <c r="CM2382" s="283"/>
      <c r="CP2382" s="282"/>
      <c r="DC2382" s="282"/>
      <c r="DD2382" s="282"/>
      <c r="DE2382" s="282"/>
      <c r="DF2382" s="282"/>
      <c r="DG2382" s="282"/>
      <c r="DH2382" s="282"/>
      <c r="DI2382" s="282"/>
      <c r="DJ2382" s="282"/>
      <c r="EF2382" s="495" t="str">
        <f>""&amp;(MID(数据表!AZ2382,1,MIN(FIND({"(";"（"},数据表!AZ2382&amp;"(（",1)-1)))&amp;""</f>
        <v/>
      </c>
      <c r="EG2382" s="495" t="str">
        <f>""&amp;(MID(数据表!AZ2382,1,MIN(FIND({0;1;2;3;4;5;6;7;8;9},数据表!AZ2382&amp;"1234567890",1)-1)))&amp;""</f>
        <v/>
      </c>
    </row>
    <row r="2383" spans="2:137" s="310" customFormat="1" ht="12" customHeight="1">
      <c r="B2383" s="286"/>
      <c r="C2383" s="286"/>
      <c r="D2383" s="286"/>
      <c r="E2383" s="479"/>
      <c r="F2383" s="282"/>
      <c r="G2383" s="283"/>
      <c r="H2383" s="421"/>
      <c r="I2383" s="421"/>
      <c r="J2383" s="283"/>
      <c r="K2383" s="421"/>
      <c r="L2383" s="282"/>
      <c r="N2383" s="282"/>
      <c r="S2383" s="282"/>
      <c r="T2383" s="283"/>
      <c r="U2383" s="283"/>
      <c r="V2383" s="283"/>
      <c r="W2383" s="283"/>
      <c r="X2383" s="283"/>
      <c r="Y2383" s="282"/>
      <c r="Z2383" s="282"/>
      <c r="AA2383" s="283"/>
      <c r="AB2383" s="282"/>
      <c r="AC2383" s="282"/>
      <c r="AD2383" s="282"/>
      <c r="AE2383" s="282"/>
      <c r="AF2383" s="283"/>
      <c r="AG2383" s="402"/>
      <c r="AH2383" s="283"/>
      <c r="AI2383" s="283"/>
      <c r="AJ2383" s="283"/>
      <c r="AK2383" s="283"/>
      <c r="AL2383" s="283"/>
      <c r="AM2383" s="282"/>
      <c r="AN2383" s="282"/>
      <c r="AO2383" s="282"/>
      <c r="AP2383" s="282"/>
      <c r="AQ2383" s="282"/>
      <c r="AR2383" s="282"/>
      <c r="AT2383" s="283"/>
      <c r="AU2383" s="283"/>
      <c r="AV2383" s="283"/>
      <c r="AW2383" s="283"/>
      <c r="AY2383" s="283"/>
      <c r="AZ2383" s="282"/>
      <c r="BA2383" s="283"/>
      <c r="BB2383" s="282"/>
      <c r="BC2383" s="282"/>
      <c r="BD2383" s="282"/>
      <c r="BE2383" s="283"/>
      <c r="BG2383" s="282"/>
      <c r="BH2383" s="282"/>
      <c r="BI2383" s="282"/>
      <c r="BL2383" s="421"/>
      <c r="BM2383" s="424"/>
      <c r="BN2383" s="424"/>
      <c r="BO2383" s="424"/>
      <c r="BP2383" s="424"/>
      <c r="BQ2383" s="421"/>
      <c r="BR2383" s="421"/>
      <c r="BV2383" s="282"/>
      <c r="BW2383" s="283"/>
      <c r="BY2383" s="283"/>
      <c r="BZ2383" s="283"/>
      <c r="CA2383" s="283"/>
      <c r="CB2383" s="282"/>
      <c r="CC2383" s="282"/>
      <c r="CD2383" s="282"/>
      <c r="CE2383" s="282"/>
      <c r="CG2383" s="427"/>
      <c r="CH2383" s="402"/>
      <c r="CI2383" s="424"/>
      <c r="CJ2383" s="282"/>
      <c r="CK2383" s="282"/>
      <c r="CL2383" s="283"/>
      <c r="CM2383" s="283"/>
      <c r="CP2383" s="282"/>
      <c r="DC2383" s="282"/>
      <c r="DD2383" s="282"/>
      <c r="DE2383" s="282"/>
      <c r="DF2383" s="282"/>
      <c r="DG2383" s="282"/>
      <c r="DH2383" s="282"/>
      <c r="DI2383" s="282"/>
      <c r="DJ2383" s="282"/>
      <c r="EF2383" s="495" t="str">
        <f>""&amp;(MID(数据表!AZ2383,1,MIN(FIND({"(";"（"},数据表!AZ2383&amp;"(（",1)-1)))&amp;""</f>
        <v/>
      </c>
      <c r="EG2383" s="495" t="str">
        <f>""&amp;(MID(数据表!AZ2383,1,MIN(FIND({0;1;2;3;4;5;6;7;8;9},数据表!AZ2383&amp;"1234567890",1)-1)))&amp;""</f>
        <v/>
      </c>
    </row>
    <row r="2384" spans="2:137" s="310" customFormat="1" ht="12" customHeight="1">
      <c r="B2384" s="286"/>
      <c r="C2384" s="286"/>
      <c r="D2384" s="286"/>
      <c r="E2384" s="479"/>
      <c r="F2384" s="282"/>
      <c r="G2384" s="283"/>
      <c r="H2384" s="421"/>
      <c r="I2384" s="421"/>
      <c r="J2384" s="283"/>
      <c r="K2384" s="421"/>
      <c r="L2384" s="282"/>
      <c r="N2384" s="282"/>
      <c r="S2384" s="282"/>
      <c r="T2384" s="283"/>
      <c r="U2384" s="283"/>
      <c r="V2384" s="283"/>
      <c r="W2384" s="283"/>
      <c r="X2384" s="283"/>
      <c r="Y2384" s="282"/>
      <c r="Z2384" s="282"/>
      <c r="AA2384" s="283"/>
      <c r="AB2384" s="282"/>
      <c r="AC2384" s="282"/>
      <c r="AD2384" s="282"/>
      <c r="AE2384" s="282"/>
      <c r="AF2384" s="283"/>
      <c r="AG2384" s="402"/>
      <c r="AH2384" s="283"/>
      <c r="AI2384" s="283"/>
      <c r="AJ2384" s="283"/>
      <c r="AK2384" s="283"/>
      <c r="AL2384" s="283"/>
      <c r="AM2384" s="282"/>
      <c r="AN2384" s="282"/>
      <c r="AO2384" s="282"/>
      <c r="AP2384" s="282"/>
      <c r="AQ2384" s="282"/>
      <c r="AR2384" s="282"/>
      <c r="AT2384" s="283"/>
      <c r="AU2384" s="283"/>
      <c r="AV2384" s="283"/>
      <c r="AW2384" s="283"/>
      <c r="AY2384" s="283"/>
      <c r="AZ2384" s="282"/>
      <c r="BA2384" s="283"/>
      <c r="BB2384" s="282"/>
      <c r="BC2384" s="282"/>
      <c r="BD2384" s="282"/>
      <c r="BE2384" s="283"/>
      <c r="BG2384" s="282"/>
      <c r="BH2384" s="282"/>
      <c r="BI2384" s="282"/>
      <c r="BL2384" s="421"/>
      <c r="BM2384" s="424"/>
      <c r="BN2384" s="424"/>
      <c r="BO2384" s="424"/>
      <c r="BP2384" s="424"/>
      <c r="BQ2384" s="421"/>
      <c r="BR2384" s="421"/>
      <c r="BV2384" s="282"/>
      <c r="BW2384" s="283"/>
      <c r="BY2384" s="283"/>
      <c r="BZ2384" s="283"/>
      <c r="CA2384" s="283"/>
      <c r="CB2384" s="282"/>
      <c r="CC2384" s="282"/>
      <c r="CD2384" s="282"/>
      <c r="CE2384" s="282"/>
      <c r="CG2384" s="427"/>
      <c r="CH2384" s="402"/>
      <c r="CI2384" s="424"/>
      <c r="CJ2384" s="282"/>
      <c r="CK2384" s="282"/>
      <c r="CL2384" s="283"/>
      <c r="CM2384" s="283"/>
      <c r="CP2384" s="282"/>
      <c r="DC2384" s="282"/>
      <c r="DD2384" s="282"/>
      <c r="DE2384" s="282"/>
      <c r="DF2384" s="282"/>
      <c r="DG2384" s="282"/>
      <c r="DH2384" s="282"/>
      <c r="DI2384" s="282"/>
      <c r="DJ2384" s="282"/>
      <c r="EF2384" s="495" t="str">
        <f>""&amp;(MID(数据表!AZ2384,1,MIN(FIND({"(";"（"},数据表!AZ2384&amp;"(（",1)-1)))&amp;""</f>
        <v/>
      </c>
      <c r="EG2384" s="495" t="str">
        <f>""&amp;(MID(数据表!AZ2384,1,MIN(FIND({0;1;2;3;4;5;6;7;8;9},数据表!AZ2384&amp;"1234567890",1)-1)))&amp;""</f>
        <v/>
      </c>
    </row>
    <row r="2385" spans="2:137" s="310" customFormat="1" ht="12" customHeight="1">
      <c r="B2385" s="286"/>
      <c r="C2385" s="286"/>
      <c r="D2385" s="286"/>
      <c r="E2385" s="479"/>
      <c r="F2385" s="282"/>
      <c r="G2385" s="283"/>
      <c r="H2385" s="421"/>
      <c r="I2385" s="421"/>
      <c r="J2385" s="283"/>
      <c r="K2385" s="421"/>
      <c r="L2385" s="282"/>
      <c r="N2385" s="282"/>
      <c r="S2385" s="282"/>
      <c r="T2385" s="283"/>
      <c r="U2385" s="283"/>
      <c r="V2385" s="283"/>
      <c r="W2385" s="283"/>
      <c r="X2385" s="283"/>
      <c r="Y2385" s="282"/>
      <c r="Z2385" s="282"/>
      <c r="AA2385" s="283"/>
      <c r="AB2385" s="282"/>
      <c r="AC2385" s="282"/>
      <c r="AD2385" s="282"/>
      <c r="AE2385" s="282"/>
      <c r="AF2385" s="283"/>
      <c r="AG2385" s="402"/>
      <c r="AH2385" s="283"/>
      <c r="AI2385" s="283"/>
      <c r="AJ2385" s="283"/>
      <c r="AK2385" s="283"/>
      <c r="AL2385" s="283"/>
      <c r="AM2385" s="282"/>
      <c r="AN2385" s="282"/>
      <c r="AO2385" s="282"/>
      <c r="AP2385" s="282"/>
      <c r="AQ2385" s="282"/>
      <c r="AR2385" s="282"/>
      <c r="AT2385" s="283"/>
      <c r="AU2385" s="283"/>
      <c r="AV2385" s="283"/>
      <c r="AW2385" s="283"/>
      <c r="AY2385" s="283"/>
      <c r="AZ2385" s="282"/>
      <c r="BA2385" s="283"/>
      <c r="BB2385" s="282"/>
      <c r="BC2385" s="282"/>
      <c r="BD2385" s="282"/>
      <c r="BE2385" s="283"/>
      <c r="BG2385" s="282"/>
      <c r="BH2385" s="282"/>
      <c r="BI2385" s="282"/>
      <c r="BL2385" s="421"/>
      <c r="BM2385" s="424"/>
      <c r="BN2385" s="424"/>
      <c r="BO2385" s="424"/>
      <c r="BP2385" s="424"/>
      <c r="BQ2385" s="421"/>
      <c r="BR2385" s="421"/>
      <c r="BV2385" s="282"/>
      <c r="BW2385" s="283"/>
      <c r="BY2385" s="283"/>
      <c r="BZ2385" s="283"/>
      <c r="CA2385" s="283"/>
      <c r="CB2385" s="282"/>
      <c r="CC2385" s="282"/>
      <c r="CD2385" s="282"/>
      <c r="CE2385" s="282"/>
      <c r="CG2385" s="427"/>
      <c r="CH2385" s="402"/>
      <c r="CI2385" s="424"/>
      <c r="CJ2385" s="282"/>
      <c r="CK2385" s="282"/>
      <c r="CL2385" s="283"/>
      <c r="CM2385" s="283"/>
      <c r="CP2385" s="282"/>
      <c r="DC2385" s="282"/>
      <c r="DD2385" s="282"/>
      <c r="DE2385" s="282"/>
      <c r="DF2385" s="282"/>
      <c r="DG2385" s="282"/>
      <c r="DH2385" s="282"/>
      <c r="DI2385" s="282"/>
      <c r="DJ2385" s="282"/>
      <c r="EF2385" s="495" t="str">
        <f>""&amp;(MID(数据表!AZ2385,1,MIN(FIND({"(";"（"},数据表!AZ2385&amp;"(（",1)-1)))&amp;""</f>
        <v/>
      </c>
      <c r="EG2385" s="495" t="str">
        <f>""&amp;(MID(数据表!AZ2385,1,MIN(FIND({0;1;2;3;4;5;6;7;8;9},数据表!AZ2385&amp;"1234567890",1)-1)))&amp;""</f>
        <v/>
      </c>
    </row>
    <row r="2386" spans="2:137" s="310" customFormat="1" ht="12" customHeight="1">
      <c r="B2386" s="286"/>
      <c r="C2386" s="286"/>
      <c r="D2386" s="286"/>
      <c r="E2386" s="479"/>
      <c r="F2386" s="282"/>
      <c r="G2386" s="283"/>
      <c r="H2386" s="421"/>
      <c r="I2386" s="421"/>
      <c r="J2386" s="283"/>
      <c r="K2386" s="421"/>
      <c r="L2386" s="282"/>
      <c r="N2386" s="282"/>
      <c r="S2386" s="282"/>
      <c r="T2386" s="283"/>
      <c r="U2386" s="283"/>
      <c r="V2386" s="283"/>
      <c r="W2386" s="283"/>
      <c r="X2386" s="283"/>
      <c r="Y2386" s="282"/>
      <c r="Z2386" s="282"/>
      <c r="AA2386" s="283"/>
      <c r="AB2386" s="282"/>
      <c r="AC2386" s="282"/>
      <c r="AD2386" s="282"/>
      <c r="AE2386" s="282"/>
      <c r="AF2386" s="283"/>
      <c r="AG2386" s="402"/>
      <c r="AH2386" s="283"/>
      <c r="AI2386" s="283"/>
      <c r="AJ2386" s="283"/>
      <c r="AK2386" s="283"/>
      <c r="AL2386" s="283"/>
      <c r="AM2386" s="282"/>
      <c r="AN2386" s="282"/>
      <c r="AO2386" s="282"/>
      <c r="AP2386" s="282"/>
      <c r="AQ2386" s="282"/>
      <c r="AR2386" s="282"/>
      <c r="AT2386" s="283"/>
      <c r="AU2386" s="283"/>
      <c r="AV2386" s="283"/>
      <c r="AW2386" s="283"/>
      <c r="AY2386" s="283"/>
      <c r="AZ2386" s="282"/>
      <c r="BA2386" s="283"/>
      <c r="BB2386" s="282"/>
      <c r="BC2386" s="282"/>
      <c r="BD2386" s="282"/>
      <c r="BE2386" s="283"/>
      <c r="BG2386" s="282"/>
      <c r="BH2386" s="282"/>
      <c r="BI2386" s="282"/>
      <c r="BL2386" s="421"/>
      <c r="BM2386" s="424"/>
      <c r="BN2386" s="424"/>
      <c r="BO2386" s="424"/>
      <c r="BP2386" s="424"/>
      <c r="BQ2386" s="421"/>
      <c r="BR2386" s="421"/>
      <c r="BV2386" s="282"/>
      <c r="BW2386" s="283"/>
      <c r="BY2386" s="283"/>
      <c r="BZ2386" s="283"/>
      <c r="CA2386" s="283"/>
      <c r="CB2386" s="282"/>
      <c r="CC2386" s="282"/>
      <c r="CD2386" s="282"/>
      <c r="CE2386" s="282"/>
      <c r="CG2386" s="427"/>
      <c r="CH2386" s="402"/>
      <c r="CI2386" s="424"/>
      <c r="CJ2386" s="282"/>
      <c r="CK2386" s="282"/>
      <c r="CL2386" s="283"/>
      <c r="CM2386" s="283"/>
      <c r="CP2386" s="282"/>
      <c r="DC2386" s="282"/>
      <c r="DD2386" s="282"/>
      <c r="DE2386" s="282"/>
      <c r="DF2386" s="282"/>
      <c r="DG2386" s="282"/>
      <c r="DH2386" s="282"/>
      <c r="DI2386" s="282"/>
      <c r="DJ2386" s="282"/>
      <c r="EF2386" s="495" t="str">
        <f>""&amp;(MID(数据表!AZ2386,1,MIN(FIND({"(";"（"},数据表!AZ2386&amp;"(（",1)-1)))&amp;""</f>
        <v/>
      </c>
      <c r="EG2386" s="495" t="str">
        <f>""&amp;(MID(数据表!AZ2386,1,MIN(FIND({0;1;2;3;4;5;6;7;8;9},数据表!AZ2386&amp;"1234567890",1)-1)))&amp;""</f>
        <v/>
      </c>
    </row>
    <row r="2387" spans="2:137" s="310" customFormat="1" ht="12" customHeight="1">
      <c r="B2387" s="286"/>
      <c r="C2387" s="286"/>
      <c r="D2387" s="286"/>
      <c r="E2387" s="479"/>
      <c r="F2387" s="282"/>
      <c r="G2387" s="283"/>
      <c r="H2387" s="421"/>
      <c r="I2387" s="421"/>
      <c r="J2387" s="283"/>
      <c r="K2387" s="421"/>
      <c r="L2387" s="282"/>
      <c r="N2387" s="282"/>
      <c r="S2387" s="282"/>
      <c r="T2387" s="283"/>
      <c r="U2387" s="283"/>
      <c r="V2387" s="283"/>
      <c r="W2387" s="283"/>
      <c r="X2387" s="283"/>
      <c r="Y2387" s="282"/>
      <c r="Z2387" s="282"/>
      <c r="AA2387" s="283"/>
      <c r="AB2387" s="282"/>
      <c r="AC2387" s="282"/>
      <c r="AD2387" s="282"/>
      <c r="AE2387" s="282"/>
      <c r="AF2387" s="283"/>
      <c r="AG2387" s="402"/>
      <c r="AH2387" s="283"/>
      <c r="AI2387" s="283"/>
      <c r="AJ2387" s="283"/>
      <c r="AK2387" s="283"/>
      <c r="AL2387" s="283"/>
      <c r="AM2387" s="282"/>
      <c r="AN2387" s="282"/>
      <c r="AO2387" s="282"/>
      <c r="AP2387" s="282"/>
      <c r="AQ2387" s="282"/>
      <c r="AR2387" s="282"/>
      <c r="AT2387" s="283"/>
      <c r="AU2387" s="283"/>
      <c r="AV2387" s="283"/>
      <c r="AW2387" s="283"/>
      <c r="AY2387" s="283"/>
      <c r="AZ2387" s="282"/>
      <c r="BA2387" s="283"/>
      <c r="BB2387" s="282"/>
      <c r="BC2387" s="282"/>
      <c r="BD2387" s="282"/>
      <c r="BE2387" s="283"/>
      <c r="BG2387" s="282"/>
      <c r="BH2387" s="282"/>
      <c r="BI2387" s="282"/>
      <c r="BL2387" s="421"/>
      <c r="BM2387" s="424"/>
      <c r="BN2387" s="424"/>
      <c r="BO2387" s="424"/>
      <c r="BP2387" s="424"/>
      <c r="BQ2387" s="421"/>
      <c r="BR2387" s="421"/>
      <c r="BV2387" s="282"/>
      <c r="BW2387" s="283"/>
      <c r="BY2387" s="283"/>
      <c r="BZ2387" s="283"/>
      <c r="CA2387" s="283"/>
      <c r="CB2387" s="282"/>
      <c r="CC2387" s="282"/>
      <c r="CD2387" s="282"/>
      <c r="CE2387" s="282"/>
      <c r="CG2387" s="427"/>
      <c r="CH2387" s="402"/>
      <c r="CI2387" s="424"/>
      <c r="CJ2387" s="282"/>
      <c r="CK2387" s="282"/>
      <c r="CL2387" s="283"/>
      <c r="CM2387" s="283"/>
      <c r="CP2387" s="282"/>
      <c r="DC2387" s="282"/>
      <c r="DD2387" s="282"/>
      <c r="DE2387" s="282"/>
      <c r="DF2387" s="282"/>
      <c r="DG2387" s="282"/>
      <c r="DH2387" s="282"/>
      <c r="DI2387" s="282"/>
      <c r="DJ2387" s="282"/>
      <c r="EF2387" s="495" t="str">
        <f>""&amp;(MID(数据表!AZ2387,1,MIN(FIND({"(";"（"},数据表!AZ2387&amp;"(（",1)-1)))&amp;""</f>
        <v/>
      </c>
      <c r="EG2387" s="495" t="str">
        <f>""&amp;(MID(数据表!AZ2387,1,MIN(FIND({0;1;2;3;4;5;6;7;8;9},数据表!AZ2387&amp;"1234567890",1)-1)))&amp;""</f>
        <v/>
      </c>
    </row>
    <row r="2388" spans="2:137" s="310" customFormat="1" ht="12" customHeight="1">
      <c r="B2388" s="286"/>
      <c r="C2388" s="286"/>
      <c r="D2388" s="286"/>
      <c r="E2388" s="479"/>
      <c r="F2388" s="282"/>
      <c r="G2388" s="283"/>
      <c r="H2388" s="421"/>
      <c r="I2388" s="421"/>
      <c r="J2388" s="283"/>
      <c r="K2388" s="421"/>
      <c r="L2388" s="282"/>
      <c r="N2388" s="282"/>
      <c r="S2388" s="282"/>
      <c r="T2388" s="283"/>
      <c r="U2388" s="283"/>
      <c r="V2388" s="283"/>
      <c r="W2388" s="283"/>
      <c r="X2388" s="283"/>
      <c r="Y2388" s="282"/>
      <c r="Z2388" s="282"/>
      <c r="AA2388" s="283"/>
      <c r="AB2388" s="282"/>
      <c r="AC2388" s="282"/>
      <c r="AD2388" s="282"/>
      <c r="AE2388" s="282"/>
      <c r="AF2388" s="283"/>
      <c r="AG2388" s="402"/>
      <c r="AH2388" s="283"/>
      <c r="AI2388" s="283"/>
      <c r="AJ2388" s="283"/>
      <c r="AK2388" s="283"/>
      <c r="AL2388" s="283"/>
      <c r="AM2388" s="282"/>
      <c r="AN2388" s="282"/>
      <c r="AO2388" s="282"/>
      <c r="AP2388" s="282"/>
      <c r="AQ2388" s="282"/>
      <c r="AR2388" s="282"/>
      <c r="AT2388" s="283"/>
      <c r="AU2388" s="283"/>
      <c r="AV2388" s="283"/>
      <c r="AW2388" s="283"/>
      <c r="AY2388" s="283"/>
      <c r="AZ2388" s="282"/>
      <c r="BA2388" s="283"/>
      <c r="BB2388" s="282"/>
      <c r="BC2388" s="282"/>
      <c r="BD2388" s="282"/>
      <c r="BE2388" s="283"/>
      <c r="BG2388" s="282"/>
      <c r="BH2388" s="282"/>
      <c r="BI2388" s="282"/>
      <c r="BL2388" s="421"/>
      <c r="BM2388" s="424"/>
      <c r="BN2388" s="424"/>
      <c r="BO2388" s="424"/>
      <c r="BP2388" s="424"/>
      <c r="BQ2388" s="421"/>
      <c r="BR2388" s="421"/>
      <c r="BV2388" s="282"/>
      <c r="BW2388" s="283"/>
      <c r="BY2388" s="283"/>
      <c r="BZ2388" s="283"/>
      <c r="CA2388" s="283"/>
      <c r="CB2388" s="282"/>
      <c r="CC2388" s="282"/>
      <c r="CD2388" s="282"/>
      <c r="CE2388" s="282"/>
      <c r="CG2388" s="427"/>
      <c r="CH2388" s="402"/>
      <c r="CI2388" s="424"/>
      <c r="CJ2388" s="282"/>
      <c r="CK2388" s="282"/>
      <c r="CL2388" s="283"/>
      <c r="CM2388" s="283"/>
      <c r="CP2388" s="282"/>
      <c r="DC2388" s="282"/>
      <c r="DD2388" s="282"/>
      <c r="DE2388" s="282"/>
      <c r="DF2388" s="282"/>
      <c r="DG2388" s="282"/>
      <c r="DH2388" s="282"/>
      <c r="DI2388" s="282"/>
      <c r="DJ2388" s="282"/>
      <c r="EF2388" s="495" t="str">
        <f>""&amp;(MID(数据表!AZ2388,1,MIN(FIND({"(";"（"},数据表!AZ2388&amp;"(（",1)-1)))&amp;""</f>
        <v/>
      </c>
      <c r="EG2388" s="495" t="str">
        <f>""&amp;(MID(数据表!AZ2388,1,MIN(FIND({0;1;2;3;4;5;6;7;8;9},数据表!AZ2388&amp;"1234567890",1)-1)))&amp;""</f>
        <v/>
      </c>
    </row>
    <row r="2389" spans="2:137" s="310" customFormat="1" ht="12" customHeight="1">
      <c r="B2389" s="286"/>
      <c r="C2389" s="286"/>
      <c r="D2389" s="286"/>
      <c r="E2389" s="479"/>
      <c r="F2389" s="282"/>
      <c r="G2389" s="283"/>
      <c r="H2389" s="421"/>
      <c r="I2389" s="421"/>
      <c r="J2389" s="283"/>
      <c r="K2389" s="421"/>
      <c r="L2389" s="282"/>
      <c r="N2389" s="282"/>
      <c r="S2389" s="282"/>
      <c r="T2389" s="283"/>
      <c r="U2389" s="283"/>
      <c r="V2389" s="283"/>
      <c r="W2389" s="283"/>
      <c r="X2389" s="283"/>
      <c r="Y2389" s="282"/>
      <c r="Z2389" s="282"/>
      <c r="AA2389" s="283"/>
      <c r="AB2389" s="282"/>
      <c r="AC2389" s="282"/>
      <c r="AD2389" s="282"/>
      <c r="AE2389" s="282"/>
      <c r="AF2389" s="283"/>
      <c r="AG2389" s="402"/>
      <c r="AH2389" s="283"/>
      <c r="AI2389" s="283"/>
      <c r="AJ2389" s="283"/>
      <c r="AK2389" s="283"/>
      <c r="AL2389" s="283"/>
      <c r="AM2389" s="282"/>
      <c r="AN2389" s="282"/>
      <c r="AO2389" s="282"/>
      <c r="AP2389" s="282"/>
      <c r="AQ2389" s="282"/>
      <c r="AR2389" s="282"/>
      <c r="AT2389" s="283"/>
      <c r="AU2389" s="283"/>
      <c r="AV2389" s="283"/>
      <c r="AW2389" s="283"/>
      <c r="AY2389" s="283"/>
      <c r="AZ2389" s="282"/>
      <c r="BA2389" s="283"/>
      <c r="BB2389" s="282"/>
      <c r="BC2389" s="282"/>
      <c r="BD2389" s="282"/>
      <c r="BE2389" s="283"/>
      <c r="BG2389" s="282"/>
      <c r="BH2389" s="282"/>
      <c r="BI2389" s="282"/>
      <c r="BL2389" s="421"/>
      <c r="BM2389" s="424"/>
      <c r="BN2389" s="424"/>
      <c r="BO2389" s="424"/>
      <c r="BP2389" s="424"/>
      <c r="BQ2389" s="421"/>
      <c r="BR2389" s="421"/>
      <c r="BV2389" s="282"/>
      <c r="BW2389" s="283"/>
      <c r="BY2389" s="283"/>
      <c r="BZ2389" s="283"/>
      <c r="CA2389" s="283"/>
      <c r="CB2389" s="282"/>
      <c r="CC2389" s="282"/>
      <c r="CD2389" s="282"/>
      <c r="CE2389" s="282"/>
      <c r="CG2389" s="427"/>
      <c r="CH2389" s="402"/>
      <c r="CI2389" s="424"/>
      <c r="CJ2389" s="282"/>
      <c r="CK2389" s="282"/>
      <c r="CL2389" s="283"/>
      <c r="CM2389" s="283"/>
      <c r="CP2389" s="282"/>
      <c r="DC2389" s="282"/>
      <c r="DD2389" s="282"/>
      <c r="DE2389" s="282"/>
      <c r="DF2389" s="282"/>
      <c r="DG2389" s="282"/>
      <c r="DH2389" s="282"/>
      <c r="DI2389" s="282"/>
      <c r="DJ2389" s="282"/>
      <c r="EF2389" s="495" t="str">
        <f>""&amp;(MID(数据表!AZ2389,1,MIN(FIND({"(";"（"},数据表!AZ2389&amp;"(（",1)-1)))&amp;""</f>
        <v/>
      </c>
      <c r="EG2389" s="495" t="str">
        <f>""&amp;(MID(数据表!AZ2389,1,MIN(FIND({0;1;2;3;4;5;6;7;8;9},数据表!AZ2389&amp;"1234567890",1)-1)))&amp;""</f>
        <v/>
      </c>
    </row>
    <row r="2390" spans="2:137" s="310" customFormat="1" ht="12" customHeight="1">
      <c r="B2390" s="286"/>
      <c r="C2390" s="286"/>
      <c r="D2390" s="286"/>
      <c r="E2390" s="479"/>
      <c r="F2390" s="282"/>
      <c r="G2390" s="283"/>
      <c r="H2390" s="421"/>
      <c r="I2390" s="421"/>
      <c r="J2390" s="283"/>
      <c r="K2390" s="421"/>
      <c r="L2390" s="282"/>
      <c r="N2390" s="282"/>
      <c r="S2390" s="282"/>
      <c r="T2390" s="283"/>
      <c r="U2390" s="283"/>
      <c r="V2390" s="283"/>
      <c r="W2390" s="283"/>
      <c r="X2390" s="283"/>
      <c r="Y2390" s="282"/>
      <c r="Z2390" s="282"/>
      <c r="AA2390" s="283"/>
      <c r="AB2390" s="282"/>
      <c r="AC2390" s="282"/>
      <c r="AD2390" s="282"/>
      <c r="AE2390" s="282"/>
      <c r="AF2390" s="283"/>
      <c r="AG2390" s="402"/>
      <c r="AH2390" s="283"/>
      <c r="AI2390" s="283"/>
      <c r="AJ2390" s="283"/>
      <c r="AK2390" s="283"/>
      <c r="AL2390" s="283"/>
      <c r="AM2390" s="282"/>
      <c r="AN2390" s="282"/>
      <c r="AO2390" s="282"/>
      <c r="AP2390" s="282"/>
      <c r="AQ2390" s="282"/>
      <c r="AR2390" s="282"/>
      <c r="AT2390" s="283"/>
      <c r="AU2390" s="283"/>
      <c r="AV2390" s="283"/>
      <c r="AW2390" s="283"/>
      <c r="AY2390" s="283"/>
      <c r="AZ2390" s="282"/>
      <c r="BA2390" s="283"/>
      <c r="BB2390" s="282"/>
      <c r="BC2390" s="282"/>
      <c r="BD2390" s="282"/>
      <c r="BE2390" s="283"/>
      <c r="BG2390" s="282"/>
      <c r="BH2390" s="282"/>
      <c r="BI2390" s="282"/>
      <c r="BL2390" s="421"/>
      <c r="BM2390" s="424"/>
      <c r="BN2390" s="424"/>
      <c r="BO2390" s="424"/>
      <c r="BP2390" s="424"/>
      <c r="BQ2390" s="421"/>
      <c r="BR2390" s="421"/>
      <c r="BV2390" s="282"/>
      <c r="BW2390" s="283"/>
      <c r="BY2390" s="283"/>
      <c r="BZ2390" s="283"/>
      <c r="CA2390" s="283"/>
      <c r="CB2390" s="282"/>
      <c r="CC2390" s="282"/>
      <c r="CD2390" s="282"/>
      <c r="CE2390" s="282"/>
      <c r="CG2390" s="427"/>
      <c r="CH2390" s="402"/>
      <c r="CI2390" s="424"/>
      <c r="CJ2390" s="282"/>
      <c r="CK2390" s="282"/>
      <c r="CL2390" s="283"/>
      <c r="CM2390" s="283"/>
      <c r="CP2390" s="282"/>
      <c r="DC2390" s="282"/>
      <c r="DD2390" s="282"/>
      <c r="DE2390" s="282"/>
      <c r="DF2390" s="282"/>
      <c r="DG2390" s="282"/>
      <c r="DH2390" s="282"/>
      <c r="DI2390" s="282"/>
      <c r="DJ2390" s="282"/>
      <c r="EF2390" s="495" t="str">
        <f>""&amp;(MID(数据表!AZ2390,1,MIN(FIND({"(";"（"},数据表!AZ2390&amp;"(（",1)-1)))&amp;""</f>
        <v/>
      </c>
      <c r="EG2390" s="495" t="str">
        <f>""&amp;(MID(数据表!AZ2390,1,MIN(FIND({0;1;2;3;4;5;6;7;8;9},数据表!AZ2390&amp;"1234567890",1)-1)))&amp;""</f>
        <v/>
      </c>
    </row>
    <row r="2391" spans="2:137" s="310" customFormat="1" ht="12" customHeight="1">
      <c r="B2391" s="286"/>
      <c r="C2391" s="286"/>
      <c r="D2391" s="286"/>
      <c r="E2391" s="479"/>
      <c r="F2391" s="282"/>
      <c r="G2391" s="283"/>
      <c r="H2391" s="421"/>
      <c r="I2391" s="421"/>
      <c r="J2391" s="283"/>
      <c r="K2391" s="421"/>
      <c r="L2391" s="282"/>
      <c r="N2391" s="282"/>
      <c r="S2391" s="282"/>
      <c r="T2391" s="283"/>
      <c r="U2391" s="283"/>
      <c r="V2391" s="283"/>
      <c r="W2391" s="283"/>
      <c r="X2391" s="283"/>
      <c r="Y2391" s="282"/>
      <c r="Z2391" s="282"/>
      <c r="AA2391" s="283"/>
      <c r="AB2391" s="282"/>
      <c r="AC2391" s="282"/>
      <c r="AD2391" s="282"/>
      <c r="AE2391" s="282"/>
      <c r="AF2391" s="283"/>
      <c r="AG2391" s="402"/>
      <c r="AH2391" s="283"/>
      <c r="AI2391" s="283"/>
      <c r="AJ2391" s="283"/>
      <c r="AK2391" s="283"/>
      <c r="AL2391" s="283"/>
      <c r="AM2391" s="282"/>
      <c r="AN2391" s="282"/>
      <c r="AO2391" s="282"/>
      <c r="AP2391" s="282"/>
      <c r="AQ2391" s="282"/>
      <c r="AR2391" s="282"/>
      <c r="AT2391" s="283"/>
      <c r="AU2391" s="283"/>
      <c r="AV2391" s="283"/>
      <c r="AW2391" s="283"/>
      <c r="AY2391" s="283"/>
      <c r="AZ2391" s="282"/>
      <c r="BA2391" s="283"/>
      <c r="BB2391" s="282"/>
      <c r="BC2391" s="282"/>
      <c r="BD2391" s="282"/>
      <c r="BE2391" s="283"/>
      <c r="BG2391" s="282"/>
      <c r="BH2391" s="282"/>
      <c r="BI2391" s="282"/>
      <c r="BL2391" s="421"/>
      <c r="BM2391" s="424"/>
      <c r="BN2391" s="424"/>
      <c r="BO2391" s="424"/>
      <c r="BP2391" s="424"/>
      <c r="BQ2391" s="421"/>
      <c r="BR2391" s="421"/>
      <c r="BV2391" s="282"/>
      <c r="BW2391" s="283"/>
      <c r="BY2391" s="283"/>
      <c r="BZ2391" s="283"/>
      <c r="CA2391" s="283"/>
      <c r="CB2391" s="282"/>
      <c r="CC2391" s="282"/>
      <c r="CD2391" s="282"/>
      <c r="CE2391" s="282"/>
      <c r="CG2391" s="427"/>
      <c r="CH2391" s="402"/>
      <c r="CI2391" s="424"/>
      <c r="CJ2391" s="282"/>
      <c r="CK2391" s="282"/>
      <c r="CL2391" s="283"/>
      <c r="CM2391" s="283"/>
      <c r="CP2391" s="282"/>
      <c r="DC2391" s="282"/>
      <c r="DD2391" s="282"/>
      <c r="DE2391" s="282"/>
      <c r="DF2391" s="282"/>
      <c r="DG2391" s="282"/>
      <c r="DH2391" s="282"/>
      <c r="DI2391" s="282"/>
      <c r="DJ2391" s="282"/>
      <c r="EF2391" s="495" t="str">
        <f>""&amp;(MID(数据表!AZ2391,1,MIN(FIND({"(";"（"},数据表!AZ2391&amp;"(（",1)-1)))&amp;""</f>
        <v/>
      </c>
      <c r="EG2391" s="495" t="str">
        <f>""&amp;(MID(数据表!AZ2391,1,MIN(FIND({0;1;2;3;4;5;6;7;8;9},数据表!AZ2391&amp;"1234567890",1)-1)))&amp;""</f>
        <v/>
      </c>
    </row>
    <row r="2392" spans="2:137" s="310" customFormat="1" ht="12" customHeight="1">
      <c r="B2392" s="286"/>
      <c r="C2392" s="286"/>
      <c r="D2392" s="286"/>
      <c r="E2392" s="479"/>
      <c r="F2392" s="282"/>
      <c r="G2392" s="283"/>
      <c r="H2392" s="421"/>
      <c r="I2392" s="421"/>
      <c r="J2392" s="283"/>
      <c r="K2392" s="421"/>
      <c r="L2392" s="282"/>
      <c r="N2392" s="282"/>
      <c r="S2392" s="282"/>
      <c r="T2392" s="283"/>
      <c r="U2392" s="283"/>
      <c r="V2392" s="283"/>
      <c r="W2392" s="283"/>
      <c r="X2392" s="283"/>
      <c r="Y2392" s="282"/>
      <c r="Z2392" s="282"/>
      <c r="AA2392" s="283"/>
      <c r="AB2392" s="282"/>
      <c r="AC2392" s="282"/>
      <c r="AD2392" s="282"/>
      <c r="AE2392" s="282"/>
      <c r="AF2392" s="283"/>
      <c r="AG2392" s="402"/>
      <c r="AH2392" s="283"/>
      <c r="AI2392" s="283"/>
      <c r="AJ2392" s="283"/>
      <c r="AK2392" s="283"/>
      <c r="AL2392" s="283"/>
      <c r="AM2392" s="282"/>
      <c r="AN2392" s="282"/>
      <c r="AO2392" s="282"/>
      <c r="AP2392" s="282"/>
      <c r="AQ2392" s="282"/>
      <c r="AR2392" s="282"/>
      <c r="AT2392" s="283"/>
      <c r="AU2392" s="283"/>
      <c r="AV2392" s="283"/>
      <c r="AW2392" s="283"/>
      <c r="AY2392" s="283"/>
      <c r="AZ2392" s="282"/>
      <c r="BA2392" s="283"/>
      <c r="BB2392" s="282"/>
      <c r="BC2392" s="282"/>
      <c r="BD2392" s="282"/>
      <c r="BE2392" s="283"/>
      <c r="BG2392" s="282"/>
      <c r="BH2392" s="282"/>
      <c r="BI2392" s="282"/>
      <c r="BL2392" s="421"/>
      <c r="BM2392" s="424"/>
      <c r="BN2392" s="424"/>
      <c r="BO2392" s="424"/>
      <c r="BP2392" s="424"/>
      <c r="BQ2392" s="421"/>
      <c r="BR2392" s="421"/>
      <c r="BV2392" s="282"/>
      <c r="BW2392" s="283"/>
      <c r="BY2392" s="283"/>
      <c r="BZ2392" s="283"/>
      <c r="CA2392" s="283"/>
      <c r="CB2392" s="282"/>
      <c r="CC2392" s="282"/>
      <c r="CD2392" s="282"/>
      <c r="CE2392" s="282"/>
      <c r="CG2392" s="427"/>
      <c r="CH2392" s="402"/>
      <c r="CI2392" s="424"/>
      <c r="CJ2392" s="282"/>
      <c r="CK2392" s="282"/>
      <c r="CL2392" s="283"/>
      <c r="CM2392" s="283"/>
      <c r="CP2392" s="282"/>
      <c r="DC2392" s="282"/>
      <c r="DD2392" s="282"/>
      <c r="DE2392" s="282"/>
      <c r="DF2392" s="282"/>
      <c r="DG2392" s="282"/>
      <c r="DH2392" s="282"/>
      <c r="DI2392" s="282"/>
      <c r="DJ2392" s="282"/>
      <c r="EF2392" s="495" t="str">
        <f>""&amp;(MID(数据表!AZ2392,1,MIN(FIND({"(";"（"},数据表!AZ2392&amp;"(（",1)-1)))&amp;""</f>
        <v/>
      </c>
      <c r="EG2392" s="495" t="str">
        <f>""&amp;(MID(数据表!AZ2392,1,MIN(FIND({0;1;2;3;4;5;6;7;8;9},数据表!AZ2392&amp;"1234567890",1)-1)))&amp;""</f>
        <v/>
      </c>
    </row>
    <row r="2393" spans="2:137" s="310" customFormat="1" ht="12" customHeight="1">
      <c r="B2393" s="286"/>
      <c r="C2393" s="286"/>
      <c r="D2393" s="286"/>
      <c r="E2393" s="479"/>
      <c r="F2393" s="282"/>
      <c r="G2393" s="283"/>
      <c r="H2393" s="421"/>
      <c r="I2393" s="421"/>
      <c r="J2393" s="283"/>
      <c r="K2393" s="421"/>
      <c r="L2393" s="282"/>
      <c r="N2393" s="282"/>
      <c r="S2393" s="282"/>
      <c r="T2393" s="283"/>
      <c r="U2393" s="283"/>
      <c r="V2393" s="283"/>
      <c r="W2393" s="283"/>
      <c r="X2393" s="283"/>
      <c r="Y2393" s="282"/>
      <c r="Z2393" s="282"/>
      <c r="AA2393" s="283"/>
      <c r="AB2393" s="282"/>
      <c r="AC2393" s="282"/>
      <c r="AD2393" s="282"/>
      <c r="AE2393" s="282"/>
      <c r="AF2393" s="283"/>
      <c r="AG2393" s="402"/>
      <c r="AH2393" s="283"/>
      <c r="AI2393" s="283"/>
      <c r="AJ2393" s="283"/>
      <c r="AK2393" s="283"/>
      <c r="AL2393" s="283"/>
      <c r="AM2393" s="282"/>
      <c r="AN2393" s="282"/>
      <c r="AO2393" s="282"/>
      <c r="AP2393" s="282"/>
      <c r="AQ2393" s="282"/>
      <c r="AR2393" s="282"/>
      <c r="AT2393" s="283"/>
      <c r="AU2393" s="283"/>
      <c r="AV2393" s="283"/>
      <c r="AW2393" s="283"/>
      <c r="AY2393" s="283"/>
      <c r="AZ2393" s="282"/>
      <c r="BA2393" s="283"/>
      <c r="BB2393" s="282"/>
      <c r="BC2393" s="282"/>
      <c r="BD2393" s="282"/>
      <c r="BE2393" s="283"/>
      <c r="BG2393" s="282"/>
      <c r="BH2393" s="282"/>
      <c r="BI2393" s="282"/>
      <c r="BL2393" s="421"/>
      <c r="BM2393" s="424"/>
      <c r="BN2393" s="424"/>
      <c r="BO2393" s="424"/>
      <c r="BP2393" s="424"/>
      <c r="BQ2393" s="421"/>
      <c r="BR2393" s="421"/>
      <c r="BV2393" s="282"/>
      <c r="BW2393" s="283"/>
      <c r="BY2393" s="283"/>
      <c r="BZ2393" s="283"/>
      <c r="CA2393" s="283"/>
      <c r="CB2393" s="282"/>
      <c r="CC2393" s="282"/>
      <c r="CD2393" s="282"/>
      <c r="CE2393" s="282"/>
      <c r="CG2393" s="427"/>
      <c r="CH2393" s="402"/>
      <c r="CI2393" s="424"/>
      <c r="CJ2393" s="282"/>
      <c r="CK2393" s="282"/>
      <c r="CL2393" s="283"/>
      <c r="CM2393" s="283"/>
      <c r="CP2393" s="282"/>
      <c r="DC2393" s="282"/>
      <c r="DD2393" s="282"/>
      <c r="DE2393" s="282"/>
      <c r="DF2393" s="282"/>
      <c r="DG2393" s="282"/>
      <c r="DH2393" s="282"/>
      <c r="DI2393" s="282"/>
      <c r="DJ2393" s="282"/>
      <c r="EF2393" s="495" t="str">
        <f>""&amp;(MID(数据表!AZ2393,1,MIN(FIND({"(";"（"},数据表!AZ2393&amp;"(（",1)-1)))&amp;""</f>
        <v/>
      </c>
      <c r="EG2393" s="495" t="str">
        <f>""&amp;(MID(数据表!AZ2393,1,MIN(FIND({0;1;2;3;4;5;6;7;8;9},数据表!AZ2393&amp;"1234567890",1)-1)))&amp;""</f>
        <v/>
      </c>
    </row>
    <row r="2394" spans="2:137" s="310" customFormat="1" ht="12" customHeight="1">
      <c r="B2394" s="286"/>
      <c r="C2394" s="286"/>
      <c r="D2394" s="286"/>
      <c r="E2394" s="479"/>
      <c r="F2394" s="282"/>
      <c r="G2394" s="283"/>
      <c r="H2394" s="421"/>
      <c r="I2394" s="421"/>
      <c r="J2394" s="283"/>
      <c r="K2394" s="421"/>
      <c r="L2394" s="282"/>
      <c r="N2394" s="282"/>
      <c r="S2394" s="282"/>
      <c r="T2394" s="283"/>
      <c r="U2394" s="283"/>
      <c r="V2394" s="283"/>
      <c r="W2394" s="283"/>
      <c r="X2394" s="283"/>
      <c r="Y2394" s="282"/>
      <c r="Z2394" s="282"/>
      <c r="AA2394" s="283"/>
      <c r="AB2394" s="282"/>
      <c r="AC2394" s="282"/>
      <c r="AD2394" s="282"/>
      <c r="AE2394" s="282"/>
      <c r="AF2394" s="283"/>
      <c r="AG2394" s="402"/>
      <c r="AH2394" s="283"/>
      <c r="AI2394" s="283"/>
      <c r="AJ2394" s="283"/>
      <c r="AK2394" s="283"/>
      <c r="AL2394" s="283"/>
      <c r="AM2394" s="282"/>
      <c r="AN2394" s="282"/>
      <c r="AO2394" s="282"/>
      <c r="AP2394" s="282"/>
      <c r="AQ2394" s="282"/>
      <c r="AR2394" s="282"/>
      <c r="AT2394" s="283"/>
      <c r="AU2394" s="283"/>
      <c r="AV2394" s="283"/>
      <c r="AW2394" s="283"/>
      <c r="AY2394" s="283"/>
      <c r="AZ2394" s="282"/>
      <c r="BA2394" s="283"/>
      <c r="BB2394" s="282"/>
      <c r="BC2394" s="282"/>
      <c r="BD2394" s="282"/>
      <c r="BE2394" s="283"/>
      <c r="BG2394" s="282"/>
      <c r="BH2394" s="282"/>
      <c r="BI2394" s="282"/>
      <c r="BL2394" s="421"/>
      <c r="BM2394" s="424"/>
      <c r="BN2394" s="424"/>
      <c r="BO2394" s="424"/>
      <c r="BP2394" s="424"/>
      <c r="BQ2394" s="421"/>
      <c r="BR2394" s="421"/>
      <c r="BV2394" s="282"/>
      <c r="BW2394" s="283"/>
      <c r="BY2394" s="283"/>
      <c r="BZ2394" s="283"/>
      <c r="CA2394" s="283"/>
      <c r="CB2394" s="282"/>
      <c r="CC2394" s="282"/>
      <c r="CD2394" s="282"/>
      <c r="CE2394" s="282"/>
      <c r="CG2394" s="427"/>
      <c r="CH2394" s="402"/>
      <c r="CI2394" s="424"/>
      <c r="CJ2394" s="282"/>
      <c r="CK2394" s="282"/>
      <c r="CL2394" s="283"/>
      <c r="CM2394" s="283"/>
      <c r="CP2394" s="282"/>
      <c r="DC2394" s="282"/>
      <c r="DD2394" s="282"/>
      <c r="DE2394" s="282"/>
      <c r="DF2394" s="282"/>
      <c r="DG2394" s="282"/>
      <c r="DH2394" s="282"/>
      <c r="DI2394" s="282"/>
      <c r="DJ2394" s="282"/>
      <c r="EF2394" s="495" t="str">
        <f>""&amp;(MID(数据表!AZ2394,1,MIN(FIND({"(";"（"},数据表!AZ2394&amp;"(（",1)-1)))&amp;""</f>
        <v/>
      </c>
      <c r="EG2394" s="495" t="str">
        <f>""&amp;(MID(数据表!AZ2394,1,MIN(FIND({0;1;2;3;4;5;6;7;8;9},数据表!AZ2394&amp;"1234567890",1)-1)))&amp;""</f>
        <v/>
      </c>
    </row>
    <row r="2395" spans="2:137" s="310" customFormat="1" ht="12" customHeight="1">
      <c r="B2395" s="286"/>
      <c r="C2395" s="286"/>
      <c r="D2395" s="286"/>
      <c r="E2395" s="479"/>
      <c r="F2395" s="282"/>
      <c r="G2395" s="283"/>
      <c r="H2395" s="421"/>
      <c r="I2395" s="421"/>
      <c r="J2395" s="283"/>
      <c r="K2395" s="421"/>
      <c r="L2395" s="282"/>
      <c r="N2395" s="282"/>
      <c r="S2395" s="282"/>
      <c r="T2395" s="283"/>
      <c r="U2395" s="283"/>
      <c r="V2395" s="283"/>
      <c r="W2395" s="283"/>
      <c r="X2395" s="283"/>
      <c r="Y2395" s="282"/>
      <c r="Z2395" s="282"/>
      <c r="AA2395" s="283"/>
      <c r="AB2395" s="282"/>
      <c r="AC2395" s="282"/>
      <c r="AD2395" s="282"/>
      <c r="AE2395" s="282"/>
      <c r="AF2395" s="283"/>
      <c r="AG2395" s="402"/>
      <c r="AH2395" s="283"/>
      <c r="AI2395" s="283"/>
      <c r="AJ2395" s="283"/>
      <c r="AK2395" s="283"/>
      <c r="AL2395" s="283"/>
      <c r="AM2395" s="282"/>
      <c r="AN2395" s="282"/>
      <c r="AO2395" s="282"/>
      <c r="AP2395" s="282"/>
      <c r="AQ2395" s="282"/>
      <c r="AR2395" s="282"/>
      <c r="AT2395" s="283"/>
      <c r="AU2395" s="283"/>
      <c r="AV2395" s="283"/>
      <c r="AW2395" s="283"/>
      <c r="AY2395" s="283"/>
      <c r="AZ2395" s="282"/>
      <c r="BA2395" s="283"/>
      <c r="BB2395" s="282"/>
      <c r="BC2395" s="282"/>
      <c r="BD2395" s="282"/>
      <c r="BE2395" s="283"/>
      <c r="BG2395" s="282"/>
      <c r="BH2395" s="282"/>
      <c r="BI2395" s="282"/>
      <c r="BL2395" s="421"/>
      <c r="BM2395" s="424"/>
      <c r="BN2395" s="424"/>
      <c r="BO2395" s="424"/>
      <c r="BP2395" s="424"/>
      <c r="BQ2395" s="421"/>
      <c r="BR2395" s="421"/>
      <c r="BV2395" s="282"/>
      <c r="BW2395" s="283"/>
      <c r="BY2395" s="283"/>
      <c r="BZ2395" s="283"/>
      <c r="CA2395" s="283"/>
      <c r="CB2395" s="282"/>
      <c r="CC2395" s="282"/>
      <c r="CD2395" s="282"/>
      <c r="CE2395" s="282"/>
      <c r="CG2395" s="427"/>
      <c r="CH2395" s="402"/>
      <c r="CI2395" s="424"/>
      <c r="CJ2395" s="282"/>
      <c r="CK2395" s="282"/>
      <c r="CL2395" s="283"/>
      <c r="CM2395" s="283"/>
      <c r="CP2395" s="282"/>
      <c r="DC2395" s="282"/>
      <c r="DD2395" s="282"/>
      <c r="DE2395" s="282"/>
      <c r="DF2395" s="282"/>
      <c r="DG2395" s="282"/>
      <c r="DH2395" s="282"/>
      <c r="DI2395" s="282"/>
      <c r="DJ2395" s="282"/>
      <c r="EF2395" s="495" t="str">
        <f>""&amp;(MID(数据表!AZ2395,1,MIN(FIND({"(";"（"},数据表!AZ2395&amp;"(（",1)-1)))&amp;""</f>
        <v/>
      </c>
      <c r="EG2395" s="495" t="str">
        <f>""&amp;(MID(数据表!AZ2395,1,MIN(FIND({0;1;2;3;4;5;6;7;8;9},数据表!AZ2395&amp;"1234567890",1)-1)))&amp;""</f>
        <v/>
      </c>
    </row>
    <row r="2396" spans="2:137" s="310" customFormat="1" ht="12" customHeight="1">
      <c r="B2396" s="286"/>
      <c r="C2396" s="286"/>
      <c r="D2396" s="286"/>
      <c r="E2396" s="479"/>
      <c r="F2396" s="282"/>
      <c r="G2396" s="283"/>
      <c r="H2396" s="421"/>
      <c r="I2396" s="421"/>
      <c r="J2396" s="283"/>
      <c r="K2396" s="421"/>
      <c r="L2396" s="282"/>
      <c r="N2396" s="282"/>
      <c r="S2396" s="282"/>
      <c r="T2396" s="283"/>
      <c r="U2396" s="283"/>
      <c r="V2396" s="283"/>
      <c r="W2396" s="283"/>
      <c r="X2396" s="283"/>
      <c r="Y2396" s="282"/>
      <c r="Z2396" s="282"/>
      <c r="AA2396" s="283"/>
      <c r="AB2396" s="282"/>
      <c r="AC2396" s="282"/>
      <c r="AD2396" s="282"/>
      <c r="AE2396" s="282"/>
      <c r="AF2396" s="283"/>
      <c r="AG2396" s="402"/>
      <c r="AH2396" s="283"/>
      <c r="AI2396" s="283"/>
      <c r="AJ2396" s="283"/>
      <c r="AK2396" s="283"/>
      <c r="AL2396" s="283"/>
      <c r="AM2396" s="282"/>
      <c r="AN2396" s="282"/>
      <c r="AO2396" s="282"/>
      <c r="AP2396" s="282"/>
      <c r="AQ2396" s="282"/>
      <c r="AR2396" s="282"/>
      <c r="AT2396" s="283"/>
      <c r="AU2396" s="283"/>
      <c r="AV2396" s="283"/>
      <c r="AW2396" s="283"/>
      <c r="AY2396" s="283"/>
      <c r="AZ2396" s="282"/>
      <c r="BA2396" s="283"/>
      <c r="BB2396" s="282"/>
      <c r="BC2396" s="282"/>
      <c r="BD2396" s="282"/>
      <c r="BE2396" s="283"/>
      <c r="BG2396" s="282"/>
      <c r="BH2396" s="282"/>
      <c r="BI2396" s="282"/>
      <c r="BL2396" s="421"/>
      <c r="BM2396" s="424"/>
      <c r="BN2396" s="424"/>
      <c r="BO2396" s="424"/>
      <c r="BP2396" s="424"/>
      <c r="BQ2396" s="421"/>
      <c r="BR2396" s="421"/>
      <c r="BV2396" s="282"/>
      <c r="BW2396" s="283"/>
      <c r="BY2396" s="283"/>
      <c r="BZ2396" s="283"/>
      <c r="CA2396" s="283"/>
      <c r="CB2396" s="282"/>
      <c r="CC2396" s="282"/>
      <c r="CD2396" s="282"/>
      <c r="CE2396" s="282"/>
      <c r="CG2396" s="427"/>
      <c r="CH2396" s="402"/>
      <c r="CI2396" s="424"/>
      <c r="CJ2396" s="282"/>
      <c r="CK2396" s="282"/>
      <c r="CL2396" s="283"/>
      <c r="CM2396" s="283"/>
      <c r="CP2396" s="282"/>
      <c r="DC2396" s="282"/>
      <c r="DD2396" s="282"/>
      <c r="DE2396" s="282"/>
      <c r="DF2396" s="282"/>
      <c r="DG2396" s="282"/>
      <c r="DH2396" s="282"/>
      <c r="DI2396" s="282"/>
      <c r="DJ2396" s="282"/>
      <c r="EF2396" s="495" t="str">
        <f>""&amp;(MID(数据表!AZ2396,1,MIN(FIND({"(";"（"},数据表!AZ2396&amp;"(（",1)-1)))&amp;""</f>
        <v/>
      </c>
      <c r="EG2396" s="495" t="str">
        <f>""&amp;(MID(数据表!AZ2396,1,MIN(FIND({0;1;2;3;4;5;6;7;8;9},数据表!AZ2396&amp;"1234567890",1)-1)))&amp;""</f>
        <v/>
      </c>
    </row>
    <row r="2397" spans="2:137" s="310" customFormat="1" ht="12" customHeight="1">
      <c r="B2397" s="286"/>
      <c r="C2397" s="286"/>
      <c r="D2397" s="286"/>
      <c r="E2397" s="479"/>
      <c r="F2397" s="282"/>
      <c r="G2397" s="283"/>
      <c r="H2397" s="421"/>
      <c r="I2397" s="421"/>
      <c r="J2397" s="283"/>
      <c r="K2397" s="421"/>
      <c r="L2397" s="282"/>
      <c r="N2397" s="282"/>
      <c r="S2397" s="282"/>
      <c r="T2397" s="283"/>
      <c r="U2397" s="283"/>
      <c r="V2397" s="283"/>
      <c r="W2397" s="283"/>
      <c r="X2397" s="283"/>
      <c r="Y2397" s="282"/>
      <c r="Z2397" s="282"/>
      <c r="AA2397" s="283"/>
      <c r="AB2397" s="282"/>
      <c r="AC2397" s="282"/>
      <c r="AD2397" s="282"/>
      <c r="AE2397" s="282"/>
      <c r="AF2397" s="283"/>
      <c r="AG2397" s="402"/>
      <c r="AH2397" s="283"/>
      <c r="AI2397" s="283"/>
      <c r="AJ2397" s="283"/>
      <c r="AK2397" s="283"/>
      <c r="AL2397" s="283"/>
      <c r="AM2397" s="282"/>
      <c r="AN2397" s="282"/>
      <c r="AO2397" s="282"/>
      <c r="AP2397" s="282"/>
      <c r="AQ2397" s="282"/>
      <c r="AR2397" s="282"/>
      <c r="AT2397" s="283"/>
      <c r="AU2397" s="283"/>
      <c r="AV2397" s="283"/>
      <c r="AW2397" s="283"/>
      <c r="AY2397" s="283"/>
      <c r="AZ2397" s="282"/>
      <c r="BA2397" s="283"/>
      <c r="BB2397" s="282"/>
      <c r="BC2397" s="282"/>
      <c r="BD2397" s="282"/>
      <c r="BE2397" s="283"/>
      <c r="BG2397" s="282"/>
      <c r="BH2397" s="282"/>
      <c r="BI2397" s="282"/>
      <c r="BL2397" s="421"/>
      <c r="BM2397" s="424"/>
      <c r="BN2397" s="424"/>
      <c r="BO2397" s="424"/>
      <c r="BP2397" s="424"/>
      <c r="BQ2397" s="421"/>
      <c r="BR2397" s="421"/>
      <c r="BV2397" s="282"/>
      <c r="BW2397" s="283"/>
      <c r="BY2397" s="283"/>
      <c r="BZ2397" s="283"/>
      <c r="CA2397" s="283"/>
      <c r="CB2397" s="282"/>
      <c r="CC2397" s="282"/>
      <c r="CD2397" s="282"/>
      <c r="CE2397" s="282"/>
      <c r="CG2397" s="427"/>
      <c r="CH2397" s="402"/>
      <c r="CI2397" s="424"/>
      <c r="CJ2397" s="282"/>
      <c r="CK2397" s="282"/>
      <c r="CL2397" s="283"/>
      <c r="CM2397" s="283"/>
      <c r="CP2397" s="282"/>
      <c r="DC2397" s="282"/>
      <c r="DD2397" s="282"/>
      <c r="DE2397" s="282"/>
      <c r="DF2397" s="282"/>
      <c r="DG2397" s="282"/>
      <c r="DH2397" s="282"/>
      <c r="DI2397" s="282"/>
      <c r="DJ2397" s="282"/>
      <c r="EF2397" s="495" t="str">
        <f>""&amp;(MID(数据表!AZ2397,1,MIN(FIND({"(";"（"},数据表!AZ2397&amp;"(（",1)-1)))&amp;""</f>
        <v/>
      </c>
      <c r="EG2397" s="495" t="str">
        <f>""&amp;(MID(数据表!AZ2397,1,MIN(FIND({0;1;2;3;4;5;6;7;8;9},数据表!AZ2397&amp;"1234567890",1)-1)))&amp;""</f>
        <v/>
      </c>
    </row>
    <row r="2398" spans="2:137" s="310" customFormat="1" ht="12" customHeight="1">
      <c r="B2398" s="286"/>
      <c r="C2398" s="286"/>
      <c r="D2398" s="286"/>
      <c r="E2398" s="479"/>
      <c r="F2398" s="282"/>
      <c r="G2398" s="283"/>
      <c r="H2398" s="421"/>
      <c r="I2398" s="421"/>
      <c r="J2398" s="283"/>
      <c r="K2398" s="421"/>
      <c r="L2398" s="282"/>
      <c r="N2398" s="282"/>
      <c r="S2398" s="282"/>
      <c r="T2398" s="283"/>
      <c r="U2398" s="283"/>
      <c r="V2398" s="283"/>
      <c r="W2398" s="283"/>
      <c r="X2398" s="283"/>
      <c r="Y2398" s="282"/>
      <c r="Z2398" s="282"/>
      <c r="AA2398" s="283"/>
      <c r="AB2398" s="282"/>
      <c r="AC2398" s="282"/>
      <c r="AD2398" s="282"/>
      <c r="AE2398" s="282"/>
      <c r="AF2398" s="283"/>
      <c r="AG2398" s="402"/>
      <c r="AH2398" s="283"/>
      <c r="AI2398" s="283"/>
      <c r="AJ2398" s="283"/>
      <c r="AK2398" s="283"/>
      <c r="AL2398" s="283"/>
      <c r="AM2398" s="282"/>
      <c r="AN2398" s="282"/>
      <c r="AO2398" s="282"/>
      <c r="AP2398" s="282"/>
      <c r="AQ2398" s="282"/>
      <c r="AR2398" s="282"/>
      <c r="AT2398" s="283"/>
      <c r="AU2398" s="283"/>
      <c r="AV2398" s="283"/>
      <c r="AW2398" s="283"/>
      <c r="AY2398" s="283"/>
      <c r="AZ2398" s="282"/>
      <c r="BA2398" s="283"/>
      <c r="BB2398" s="282"/>
      <c r="BC2398" s="282"/>
      <c r="BD2398" s="282"/>
      <c r="BE2398" s="283"/>
      <c r="BG2398" s="282"/>
      <c r="BH2398" s="282"/>
      <c r="BI2398" s="282"/>
      <c r="BL2398" s="421"/>
      <c r="BM2398" s="424"/>
      <c r="BN2398" s="424"/>
      <c r="BO2398" s="424"/>
      <c r="BP2398" s="424"/>
      <c r="BQ2398" s="421"/>
      <c r="BR2398" s="421"/>
      <c r="BV2398" s="282"/>
      <c r="BW2398" s="283"/>
      <c r="BY2398" s="283"/>
      <c r="BZ2398" s="283"/>
      <c r="CA2398" s="283"/>
      <c r="CB2398" s="282"/>
      <c r="CC2398" s="282"/>
      <c r="CD2398" s="282"/>
      <c r="CE2398" s="282"/>
      <c r="CG2398" s="427"/>
      <c r="CH2398" s="402"/>
      <c r="CI2398" s="424"/>
      <c r="CJ2398" s="282"/>
      <c r="CK2398" s="282"/>
      <c r="CL2398" s="283"/>
      <c r="CM2398" s="283"/>
      <c r="CP2398" s="282"/>
      <c r="DC2398" s="282"/>
      <c r="DD2398" s="282"/>
      <c r="DE2398" s="282"/>
      <c r="DF2398" s="282"/>
      <c r="DG2398" s="282"/>
      <c r="DH2398" s="282"/>
      <c r="DI2398" s="282"/>
      <c r="DJ2398" s="282"/>
      <c r="EF2398" s="495" t="str">
        <f>""&amp;(MID(数据表!AZ2398,1,MIN(FIND({"(";"（"},数据表!AZ2398&amp;"(（",1)-1)))&amp;""</f>
        <v/>
      </c>
      <c r="EG2398" s="495" t="str">
        <f>""&amp;(MID(数据表!AZ2398,1,MIN(FIND({0;1;2;3;4;5;6;7;8;9},数据表!AZ2398&amp;"1234567890",1)-1)))&amp;""</f>
        <v/>
      </c>
    </row>
    <row r="2399" spans="2:137" s="310" customFormat="1" ht="12" customHeight="1">
      <c r="B2399" s="286"/>
      <c r="C2399" s="286"/>
      <c r="D2399" s="286"/>
      <c r="E2399" s="479"/>
      <c r="F2399" s="282"/>
      <c r="G2399" s="283"/>
      <c r="H2399" s="421"/>
      <c r="I2399" s="421"/>
      <c r="J2399" s="283"/>
      <c r="K2399" s="421"/>
      <c r="L2399" s="282"/>
      <c r="N2399" s="282"/>
      <c r="S2399" s="282"/>
      <c r="T2399" s="283"/>
      <c r="U2399" s="283"/>
      <c r="V2399" s="283"/>
      <c r="W2399" s="283"/>
      <c r="X2399" s="283"/>
      <c r="Y2399" s="282"/>
      <c r="Z2399" s="282"/>
      <c r="AA2399" s="283"/>
      <c r="AB2399" s="282"/>
      <c r="AC2399" s="282"/>
      <c r="AD2399" s="282"/>
      <c r="AE2399" s="282"/>
      <c r="AF2399" s="283"/>
      <c r="AG2399" s="402"/>
      <c r="AH2399" s="283"/>
      <c r="AI2399" s="283"/>
      <c r="AJ2399" s="283"/>
      <c r="AK2399" s="283"/>
      <c r="AL2399" s="283"/>
      <c r="AM2399" s="282"/>
      <c r="AN2399" s="282"/>
      <c r="AO2399" s="282"/>
      <c r="AP2399" s="282"/>
      <c r="AQ2399" s="282"/>
      <c r="AR2399" s="282"/>
      <c r="AT2399" s="283"/>
      <c r="AU2399" s="283"/>
      <c r="AV2399" s="283"/>
      <c r="AW2399" s="283"/>
      <c r="AY2399" s="283"/>
      <c r="AZ2399" s="282"/>
      <c r="BA2399" s="283"/>
      <c r="BB2399" s="282"/>
      <c r="BC2399" s="282"/>
      <c r="BD2399" s="282"/>
      <c r="BE2399" s="283"/>
      <c r="BG2399" s="282"/>
      <c r="BH2399" s="282"/>
      <c r="BI2399" s="282"/>
      <c r="BL2399" s="421"/>
      <c r="BM2399" s="424"/>
      <c r="BN2399" s="424"/>
      <c r="BO2399" s="424"/>
      <c r="BP2399" s="424"/>
      <c r="BQ2399" s="421"/>
      <c r="BR2399" s="421"/>
      <c r="BV2399" s="282"/>
      <c r="BW2399" s="283"/>
      <c r="BY2399" s="283"/>
      <c r="BZ2399" s="283"/>
      <c r="CA2399" s="283"/>
      <c r="CB2399" s="282"/>
      <c r="CC2399" s="282"/>
      <c r="CD2399" s="282"/>
      <c r="CE2399" s="282"/>
      <c r="CG2399" s="427"/>
      <c r="CH2399" s="402"/>
      <c r="CI2399" s="424"/>
      <c r="CJ2399" s="282"/>
      <c r="CK2399" s="282"/>
      <c r="CL2399" s="283"/>
      <c r="CM2399" s="283"/>
      <c r="CP2399" s="282"/>
      <c r="DC2399" s="282"/>
      <c r="DD2399" s="282"/>
      <c r="DE2399" s="282"/>
      <c r="DF2399" s="282"/>
      <c r="DG2399" s="282"/>
      <c r="DH2399" s="282"/>
      <c r="DI2399" s="282"/>
      <c r="DJ2399" s="282"/>
      <c r="EF2399" s="495" t="str">
        <f>""&amp;(MID(数据表!AZ2399,1,MIN(FIND({"(";"（"},数据表!AZ2399&amp;"(（",1)-1)))&amp;""</f>
        <v/>
      </c>
      <c r="EG2399" s="495" t="str">
        <f>""&amp;(MID(数据表!AZ2399,1,MIN(FIND({0;1;2;3;4;5;6;7;8;9},数据表!AZ2399&amp;"1234567890",1)-1)))&amp;""</f>
        <v/>
      </c>
    </row>
    <row r="2400" spans="2:137" s="310" customFormat="1" ht="12" customHeight="1">
      <c r="B2400" s="286"/>
      <c r="C2400" s="286"/>
      <c r="D2400" s="286"/>
      <c r="E2400" s="479"/>
      <c r="F2400" s="282"/>
      <c r="G2400" s="283"/>
      <c r="H2400" s="421"/>
      <c r="I2400" s="421"/>
      <c r="J2400" s="283"/>
      <c r="K2400" s="421"/>
      <c r="L2400" s="282"/>
      <c r="N2400" s="282"/>
      <c r="S2400" s="282"/>
      <c r="T2400" s="283"/>
      <c r="U2400" s="283"/>
      <c r="V2400" s="283"/>
      <c r="W2400" s="283"/>
      <c r="X2400" s="283"/>
      <c r="Y2400" s="282"/>
      <c r="Z2400" s="282"/>
      <c r="AA2400" s="283"/>
      <c r="AB2400" s="282"/>
      <c r="AC2400" s="282"/>
      <c r="AD2400" s="282"/>
      <c r="AE2400" s="282"/>
      <c r="AF2400" s="283"/>
      <c r="AG2400" s="402"/>
      <c r="AH2400" s="283"/>
      <c r="AI2400" s="283"/>
      <c r="AJ2400" s="283"/>
      <c r="AK2400" s="283"/>
      <c r="AL2400" s="283"/>
      <c r="AM2400" s="282"/>
      <c r="AN2400" s="282"/>
      <c r="AO2400" s="282"/>
      <c r="AP2400" s="282"/>
      <c r="AQ2400" s="282"/>
      <c r="AR2400" s="282"/>
      <c r="AT2400" s="283"/>
      <c r="AU2400" s="283"/>
      <c r="AV2400" s="283"/>
      <c r="AW2400" s="283"/>
      <c r="AY2400" s="283"/>
      <c r="AZ2400" s="282"/>
      <c r="BA2400" s="283"/>
      <c r="BB2400" s="282"/>
      <c r="BC2400" s="282"/>
      <c r="BD2400" s="282"/>
      <c r="BE2400" s="283"/>
      <c r="BG2400" s="282"/>
      <c r="BH2400" s="282"/>
      <c r="BI2400" s="282"/>
      <c r="BL2400" s="421"/>
      <c r="BM2400" s="424"/>
      <c r="BN2400" s="424"/>
      <c r="BO2400" s="424"/>
      <c r="BP2400" s="424"/>
      <c r="BQ2400" s="421"/>
      <c r="BR2400" s="421"/>
      <c r="BV2400" s="282"/>
      <c r="BW2400" s="283"/>
      <c r="BY2400" s="283"/>
      <c r="BZ2400" s="283"/>
      <c r="CA2400" s="283"/>
      <c r="CB2400" s="282"/>
      <c r="CC2400" s="282"/>
      <c r="CD2400" s="282"/>
      <c r="CE2400" s="282"/>
      <c r="CG2400" s="427"/>
      <c r="CH2400" s="402"/>
      <c r="CI2400" s="424"/>
      <c r="CJ2400" s="282"/>
      <c r="CK2400" s="282"/>
      <c r="CL2400" s="283"/>
      <c r="CM2400" s="283"/>
      <c r="CP2400" s="282"/>
      <c r="DC2400" s="282"/>
      <c r="DD2400" s="282"/>
      <c r="DE2400" s="282"/>
      <c r="DF2400" s="282"/>
      <c r="DG2400" s="282"/>
      <c r="DH2400" s="282"/>
      <c r="DI2400" s="282"/>
      <c r="DJ2400" s="282"/>
      <c r="EF2400" s="495" t="str">
        <f>""&amp;(MID(数据表!AZ2400,1,MIN(FIND({"(";"（"},数据表!AZ2400&amp;"(（",1)-1)))&amp;""</f>
        <v/>
      </c>
      <c r="EG2400" s="495" t="str">
        <f>""&amp;(MID(数据表!AZ2400,1,MIN(FIND({0;1;2;3;4;5;6;7;8;9},数据表!AZ2400&amp;"1234567890",1)-1)))&amp;""</f>
        <v/>
      </c>
    </row>
    <row r="2401" spans="2:137" s="310" customFormat="1" ht="12" customHeight="1">
      <c r="B2401" s="286"/>
      <c r="C2401" s="286"/>
      <c r="D2401" s="286"/>
      <c r="E2401" s="479"/>
      <c r="F2401" s="282"/>
      <c r="G2401" s="283"/>
      <c r="H2401" s="421"/>
      <c r="I2401" s="421"/>
      <c r="J2401" s="283"/>
      <c r="K2401" s="421"/>
      <c r="L2401" s="282"/>
      <c r="N2401" s="282"/>
      <c r="S2401" s="282"/>
      <c r="T2401" s="283"/>
      <c r="U2401" s="283"/>
      <c r="V2401" s="283"/>
      <c r="W2401" s="283"/>
      <c r="X2401" s="283"/>
      <c r="Y2401" s="282"/>
      <c r="Z2401" s="282"/>
      <c r="AA2401" s="283"/>
      <c r="AB2401" s="282"/>
      <c r="AC2401" s="282"/>
      <c r="AD2401" s="282"/>
      <c r="AE2401" s="282"/>
      <c r="AF2401" s="283"/>
      <c r="AG2401" s="402"/>
      <c r="AH2401" s="283"/>
      <c r="AI2401" s="283"/>
      <c r="AJ2401" s="283"/>
      <c r="AK2401" s="283"/>
      <c r="AL2401" s="283"/>
      <c r="AM2401" s="282"/>
      <c r="AN2401" s="282"/>
      <c r="AO2401" s="282"/>
      <c r="AP2401" s="282"/>
      <c r="AQ2401" s="282"/>
      <c r="AR2401" s="282"/>
      <c r="AT2401" s="283"/>
      <c r="AU2401" s="283"/>
      <c r="AV2401" s="283"/>
      <c r="AW2401" s="283"/>
      <c r="AY2401" s="283"/>
      <c r="AZ2401" s="282"/>
      <c r="BA2401" s="283"/>
      <c r="BB2401" s="282"/>
      <c r="BC2401" s="282"/>
      <c r="BD2401" s="282"/>
      <c r="BE2401" s="283"/>
      <c r="BG2401" s="282"/>
      <c r="BH2401" s="282"/>
      <c r="BI2401" s="282"/>
      <c r="BL2401" s="421"/>
      <c r="BM2401" s="424"/>
      <c r="BN2401" s="424"/>
      <c r="BO2401" s="424"/>
      <c r="BP2401" s="424"/>
      <c r="BQ2401" s="421"/>
      <c r="BR2401" s="421"/>
      <c r="BV2401" s="282"/>
      <c r="BW2401" s="283"/>
      <c r="BY2401" s="283"/>
      <c r="BZ2401" s="283"/>
      <c r="CA2401" s="283"/>
      <c r="CB2401" s="282"/>
      <c r="CC2401" s="282"/>
      <c r="CD2401" s="282"/>
      <c r="CE2401" s="282"/>
      <c r="CG2401" s="427"/>
      <c r="CH2401" s="402"/>
      <c r="CI2401" s="424"/>
      <c r="CJ2401" s="282"/>
      <c r="CK2401" s="282"/>
      <c r="CL2401" s="283"/>
      <c r="CM2401" s="283"/>
      <c r="CP2401" s="282"/>
      <c r="DC2401" s="282"/>
      <c r="DD2401" s="282"/>
      <c r="DE2401" s="282"/>
      <c r="DF2401" s="282"/>
      <c r="DG2401" s="282"/>
      <c r="DH2401" s="282"/>
      <c r="DI2401" s="282"/>
      <c r="DJ2401" s="282"/>
      <c r="EF2401" s="495" t="str">
        <f>""&amp;(MID(数据表!AZ2401,1,MIN(FIND({"(";"（"},数据表!AZ2401&amp;"(（",1)-1)))&amp;""</f>
        <v/>
      </c>
      <c r="EG2401" s="495" t="str">
        <f>""&amp;(MID(数据表!AZ2401,1,MIN(FIND({0;1;2;3;4;5;6;7;8;9},数据表!AZ2401&amp;"1234567890",1)-1)))&amp;""</f>
        <v/>
      </c>
    </row>
    <row r="2402" spans="2:137" s="310" customFormat="1" ht="12" customHeight="1">
      <c r="B2402" s="286"/>
      <c r="C2402" s="286"/>
      <c r="D2402" s="286"/>
      <c r="E2402" s="479"/>
      <c r="F2402" s="282"/>
      <c r="G2402" s="283"/>
      <c r="H2402" s="421"/>
      <c r="I2402" s="421"/>
      <c r="J2402" s="283"/>
      <c r="K2402" s="421"/>
      <c r="L2402" s="282"/>
      <c r="N2402" s="282"/>
      <c r="S2402" s="282"/>
      <c r="T2402" s="283"/>
      <c r="U2402" s="283"/>
      <c r="V2402" s="283"/>
      <c r="W2402" s="283"/>
      <c r="X2402" s="283"/>
      <c r="Y2402" s="282"/>
      <c r="Z2402" s="282"/>
      <c r="AA2402" s="283"/>
      <c r="AB2402" s="282"/>
      <c r="AC2402" s="282"/>
      <c r="AD2402" s="282"/>
      <c r="AE2402" s="282"/>
      <c r="AF2402" s="283"/>
      <c r="AG2402" s="402"/>
      <c r="AH2402" s="283"/>
      <c r="AI2402" s="283"/>
      <c r="AJ2402" s="283"/>
      <c r="AK2402" s="283"/>
      <c r="AL2402" s="283"/>
      <c r="AM2402" s="282"/>
      <c r="AN2402" s="282"/>
      <c r="AO2402" s="282"/>
      <c r="AP2402" s="282"/>
      <c r="AQ2402" s="282"/>
      <c r="AR2402" s="282"/>
      <c r="AT2402" s="283"/>
      <c r="AU2402" s="283"/>
      <c r="AV2402" s="283"/>
      <c r="AW2402" s="283"/>
      <c r="AY2402" s="283"/>
      <c r="AZ2402" s="282"/>
      <c r="BA2402" s="283"/>
      <c r="BB2402" s="282"/>
      <c r="BC2402" s="282"/>
      <c r="BD2402" s="282"/>
      <c r="BE2402" s="283"/>
      <c r="BG2402" s="282"/>
      <c r="BH2402" s="282"/>
      <c r="BI2402" s="282"/>
      <c r="BL2402" s="421"/>
      <c r="BM2402" s="424"/>
      <c r="BN2402" s="424"/>
      <c r="BO2402" s="424"/>
      <c r="BP2402" s="424"/>
      <c r="BQ2402" s="421"/>
      <c r="BR2402" s="421"/>
      <c r="BV2402" s="282"/>
      <c r="BW2402" s="283"/>
      <c r="BY2402" s="283"/>
      <c r="BZ2402" s="283"/>
      <c r="CA2402" s="283"/>
      <c r="CB2402" s="282"/>
      <c r="CC2402" s="282"/>
      <c r="CD2402" s="282"/>
      <c r="CE2402" s="282"/>
      <c r="CG2402" s="427"/>
      <c r="CH2402" s="402"/>
      <c r="CI2402" s="424"/>
      <c r="CJ2402" s="282"/>
      <c r="CK2402" s="282"/>
      <c r="CL2402" s="283"/>
      <c r="CM2402" s="283"/>
      <c r="CP2402" s="282"/>
      <c r="DC2402" s="282"/>
      <c r="DD2402" s="282"/>
      <c r="DE2402" s="282"/>
      <c r="DF2402" s="282"/>
      <c r="DG2402" s="282"/>
      <c r="DH2402" s="282"/>
      <c r="DI2402" s="282"/>
      <c r="DJ2402" s="282"/>
      <c r="EF2402" s="495" t="str">
        <f>""&amp;(MID(数据表!AZ2402,1,MIN(FIND({"(";"（"},数据表!AZ2402&amp;"(（",1)-1)))&amp;""</f>
        <v/>
      </c>
      <c r="EG2402" s="495" t="str">
        <f>""&amp;(MID(数据表!AZ2402,1,MIN(FIND({0;1;2;3;4;5;6;7;8;9},数据表!AZ2402&amp;"1234567890",1)-1)))&amp;""</f>
        <v/>
      </c>
    </row>
    <row r="2403" spans="2:137" s="310" customFormat="1" ht="12" customHeight="1">
      <c r="B2403" s="286"/>
      <c r="C2403" s="286"/>
      <c r="D2403" s="286"/>
      <c r="E2403" s="479"/>
      <c r="F2403" s="282"/>
      <c r="G2403" s="283"/>
      <c r="H2403" s="421"/>
      <c r="I2403" s="421"/>
      <c r="J2403" s="283"/>
      <c r="K2403" s="421"/>
      <c r="L2403" s="282"/>
      <c r="N2403" s="282"/>
      <c r="S2403" s="282"/>
      <c r="T2403" s="283"/>
      <c r="U2403" s="283"/>
      <c r="V2403" s="283"/>
      <c r="W2403" s="283"/>
      <c r="X2403" s="283"/>
      <c r="Y2403" s="282"/>
      <c r="Z2403" s="282"/>
      <c r="AA2403" s="283"/>
      <c r="AB2403" s="282"/>
      <c r="AC2403" s="282"/>
      <c r="AD2403" s="282"/>
      <c r="AE2403" s="282"/>
      <c r="AF2403" s="283"/>
      <c r="AG2403" s="402"/>
      <c r="AH2403" s="283"/>
      <c r="AI2403" s="283"/>
      <c r="AJ2403" s="283"/>
      <c r="AK2403" s="283"/>
      <c r="AL2403" s="283"/>
      <c r="AM2403" s="282"/>
      <c r="AN2403" s="282"/>
      <c r="AO2403" s="282"/>
      <c r="AP2403" s="282"/>
      <c r="AQ2403" s="282"/>
      <c r="AR2403" s="282"/>
      <c r="AT2403" s="283"/>
      <c r="AU2403" s="283"/>
      <c r="AV2403" s="283"/>
      <c r="AW2403" s="283"/>
      <c r="AY2403" s="283"/>
      <c r="AZ2403" s="282"/>
      <c r="BA2403" s="283"/>
      <c r="BB2403" s="282"/>
      <c r="BC2403" s="282"/>
      <c r="BD2403" s="282"/>
      <c r="BE2403" s="283"/>
      <c r="BG2403" s="282"/>
      <c r="BH2403" s="282"/>
      <c r="BI2403" s="282"/>
      <c r="BL2403" s="421"/>
      <c r="BM2403" s="424"/>
      <c r="BN2403" s="424"/>
      <c r="BO2403" s="424"/>
      <c r="BP2403" s="424"/>
      <c r="BQ2403" s="421"/>
      <c r="BR2403" s="421"/>
      <c r="BV2403" s="282"/>
      <c r="BW2403" s="283"/>
      <c r="BY2403" s="283"/>
      <c r="BZ2403" s="283"/>
      <c r="CA2403" s="283"/>
      <c r="CB2403" s="282"/>
      <c r="CC2403" s="282"/>
      <c r="CD2403" s="282"/>
      <c r="CE2403" s="282"/>
      <c r="CG2403" s="427"/>
      <c r="CH2403" s="402"/>
      <c r="CI2403" s="424"/>
      <c r="CJ2403" s="282"/>
      <c r="CK2403" s="282"/>
      <c r="CL2403" s="283"/>
      <c r="CM2403" s="283"/>
      <c r="CP2403" s="282"/>
      <c r="DC2403" s="282"/>
      <c r="DD2403" s="282"/>
      <c r="DE2403" s="282"/>
      <c r="DF2403" s="282"/>
      <c r="DG2403" s="282"/>
      <c r="DH2403" s="282"/>
      <c r="DI2403" s="282"/>
      <c r="DJ2403" s="282"/>
      <c r="EF2403" s="495" t="str">
        <f>""&amp;(MID(数据表!AZ2403,1,MIN(FIND({"(";"（"},数据表!AZ2403&amp;"(（",1)-1)))&amp;""</f>
        <v/>
      </c>
      <c r="EG2403" s="495" t="str">
        <f>""&amp;(MID(数据表!AZ2403,1,MIN(FIND({0;1;2;3;4;5;6;7;8;9},数据表!AZ2403&amp;"1234567890",1)-1)))&amp;""</f>
        <v/>
      </c>
    </row>
    <row r="2404" spans="2:137" s="310" customFormat="1" ht="12" customHeight="1">
      <c r="B2404" s="286"/>
      <c r="C2404" s="286"/>
      <c r="D2404" s="286"/>
      <c r="E2404" s="479"/>
      <c r="F2404" s="282"/>
      <c r="G2404" s="283"/>
      <c r="H2404" s="421"/>
      <c r="I2404" s="421"/>
      <c r="J2404" s="283"/>
      <c r="K2404" s="421"/>
      <c r="L2404" s="282"/>
      <c r="N2404" s="282"/>
      <c r="S2404" s="282"/>
      <c r="T2404" s="283"/>
      <c r="U2404" s="283"/>
      <c r="V2404" s="283"/>
      <c r="W2404" s="283"/>
      <c r="X2404" s="283"/>
      <c r="Y2404" s="282"/>
      <c r="Z2404" s="282"/>
      <c r="AA2404" s="283"/>
      <c r="AB2404" s="282"/>
      <c r="AC2404" s="282"/>
      <c r="AD2404" s="282"/>
      <c r="AE2404" s="282"/>
      <c r="AF2404" s="283"/>
      <c r="AG2404" s="402"/>
      <c r="AH2404" s="283"/>
      <c r="AI2404" s="283"/>
      <c r="AJ2404" s="283"/>
      <c r="AK2404" s="283"/>
      <c r="AL2404" s="283"/>
      <c r="AM2404" s="282"/>
      <c r="AN2404" s="282"/>
      <c r="AO2404" s="282"/>
      <c r="AP2404" s="282"/>
      <c r="AQ2404" s="282"/>
      <c r="AR2404" s="282"/>
      <c r="AT2404" s="283"/>
      <c r="AU2404" s="283"/>
      <c r="AV2404" s="283"/>
      <c r="AW2404" s="283"/>
      <c r="AY2404" s="283"/>
      <c r="AZ2404" s="282"/>
      <c r="BA2404" s="283"/>
      <c r="BB2404" s="282"/>
      <c r="BC2404" s="282"/>
      <c r="BD2404" s="282"/>
      <c r="BE2404" s="283"/>
      <c r="BG2404" s="282"/>
      <c r="BH2404" s="282"/>
      <c r="BI2404" s="282"/>
      <c r="BL2404" s="421"/>
      <c r="BM2404" s="424"/>
      <c r="BN2404" s="424"/>
      <c r="BO2404" s="424"/>
      <c r="BP2404" s="424"/>
      <c r="BQ2404" s="421"/>
      <c r="BR2404" s="421"/>
      <c r="BV2404" s="282"/>
      <c r="BW2404" s="283"/>
      <c r="BY2404" s="283"/>
      <c r="BZ2404" s="283"/>
      <c r="CA2404" s="283"/>
      <c r="CB2404" s="282"/>
      <c r="CC2404" s="282"/>
      <c r="CD2404" s="282"/>
      <c r="CE2404" s="282"/>
      <c r="CG2404" s="427"/>
      <c r="CH2404" s="402"/>
      <c r="CI2404" s="424"/>
      <c r="CJ2404" s="282"/>
      <c r="CK2404" s="282"/>
      <c r="CL2404" s="283"/>
      <c r="CM2404" s="283"/>
      <c r="CP2404" s="282"/>
      <c r="DC2404" s="282"/>
      <c r="DD2404" s="282"/>
      <c r="DE2404" s="282"/>
      <c r="DF2404" s="282"/>
      <c r="DG2404" s="282"/>
      <c r="DH2404" s="282"/>
      <c r="DI2404" s="282"/>
      <c r="DJ2404" s="282"/>
      <c r="EF2404" s="495" t="str">
        <f>""&amp;(MID(数据表!AZ2404,1,MIN(FIND({"(";"（"},数据表!AZ2404&amp;"(（",1)-1)))&amp;""</f>
        <v/>
      </c>
      <c r="EG2404" s="495" t="str">
        <f>""&amp;(MID(数据表!AZ2404,1,MIN(FIND({0;1;2;3;4;5;6;7;8;9},数据表!AZ2404&amp;"1234567890",1)-1)))&amp;""</f>
        <v/>
      </c>
    </row>
    <row r="2405" spans="2:137" s="310" customFormat="1" ht="12" customHeight="1">
      <c r="B2405" s="286"/>
      <c r="C2405" s="286"/>
      <c r="D2405" s="286"/>
      <c r="E2405" s="479"/>
      <c r="F2405" s="282"/>
      <c r="G2405" s="283"/>
      <c r="H2405" s="421"/>
      <c r="I2405" s="421"/>
      <c r="J2405" s="283"/>
      <c r="K2405" s="421"/>
      <c r="L2405" s="282"/>
      <c r="N2405" s="282"/>
      <c r="S2405" s="282"/>
      <c r="T2405" s="283"/>
      <c r="U2405" s="283"/>
      <c r="V2405" s="283"/>
      <c r="W2405" s="283"/>
      <c r="X2405" s="283"/>
      <c r="Y2405" s="282"/>
      <c r="Z2405" s="282"/>
      <c r="AA2405" s="283"/>
      <c r="AB2405" s="282"/>
      <c r="AC2405" s="282"/>
      <c r="AD2405" s="282"/>
      <c r="AE2405" s="282"/>
      <c r="AF2405" s="283"/>
      <c r="AG2405" s="402"/>
      <c r="AH2405" s="283"/>
      <c r="AI2405" s="283"/>
      <c r="AJ2405" s="283"/>
      <c r="AK2405" s="283"/>
      <c r="AL2405" s="283"/>
      <c r="AM2405" s="282"/>
      <c r="AN2405" s="282"/>
      <c r="AO2405" s="282"/>
      <c r="AP2405" s="282"/>
      <c r="AQ2405" s="282"/>
      <c r="AR2405" s="282"/>
      <c r="AT2405" s="283"/>
      <c r="AU2405" s="283"/>
      <c r="AV2405" s="283"/>
      <c r="AW2405" s="283"/>
      <c r="AY2405" s="283"/>
      <c r="AZ2405" s="282"/>
      <c r="BA2405" s="283"/>
      <c r="BB2405" s="282"/>
      <c r="BC2405" s="282"/>
      <c r="BD2405" s="282"/>
      <c r="BE2405" s="283"/>
      <c r="BG2405" s="282"/>
      <c r="BH2405" s="282"/>
      <c r="BI2405" s="282"/>
      <c r="BL2405" s="421"/>
      <c r="BM2405" s="424"/>
      <c r="BN2405" s="424"/>
      <c r="BO2405" s="424"/>
      <c r="BP2405" s="424"/>
      <c r="BQ2405" s="421"/>
      <c r="BR2405" s="421"/>
      <c r="BV2405" s="282"/>
      <c r="BW2405" s="283"/>
      <c r="BY2405" s="283"/>
      <c r="BZ2405" s="283"/>
      <c r="CA2405" s="283"/>
      <c r="CB2405" s="282"/>
      <c r="CC2405" s="282"/>
      <c r="CD2405" s="282"/>
      <c r="CE2405" s="282"/>
      <c r="CG2405" s="427"/>
      <c r="CH2405" s="402"/>
      <c r="CI2405" s="424"/>
      <c r="CJ2405" s="282"/>
      <c r="CK2405" s="282"/>
      <c r="CL2405" s="283"/>
      <c r="CM2405" s="283"/>
      <c r="CP2405" s="282"/>
      <c r="DC2405" s="282"/>
      <c r="DD2405" s="282"/>
      <c r="DE2405" s="282"/>
      <c r="DF2405" s="282"/>
      <c r="DG2405" s="282"/>
      <c r="DH2405" s="282"/>
      <c r="DI2405" s="282"/>
      <c r="DJ2405" s="282"/>
      <c r="EF2405" s="495" t="str">
        <f>""&amp;(MID(数据表!AZ2405,1,MIN(FIND({"(";"（"},数据表!AZ2405&amp;"(（",1)-1)))&amp;""</f>
        <v/>
      </c>
      <c r="EG2405" s="495" t="str">
        <f>""&amp;(MID(数据表!AZ2405,1,MIN(FIND({0;1;2;3;4;5;6;7;8;9},数据表!AZ2405&amp;"1234567890",1)-1)))&amp;""</f>
        <v/>
      </c>
    </row>
    <row r="2406" spans="2:137" s="310" customFormat="1" ht="12" customHeight="1">
      <c r="B2406" s="286"/>
      <c r="C2406" s="286"/>
      <c r="D2406" s="286"/>
      <c r="E2406" s="479"/>
      <c r="F2406" s="282"/>
      <c r="G2406" s="283"/>
      <c r="H2406" s="421"/>
      <c r="I2406" s="421"/>
      <c r="J2406" s="283"/>
      <c r="K2406" s="421"/>
      <c r="L2406" s="282"/>
      <c r="N2406" s="282"/>
      <c r="S2406" s="282"/>
      <c r="T2406" s="283"/>
      <c r="U2406" s="283"/>
      <c r="V2406" s="283"/>
      <c r="W2406" s="283"/>
      <c r="X2406" s="283"/>
      <c r="Y2406" s="282"/>
      <c r="Z2406" s="282"/>
      <c r="AA2406" s="283"/>
      <c r="AB2406" s="282"/>
      <c r="AC2406" s="282"/>
      <c r="AD2406" s="282"/>
      <c r="AE2406" s="282"/>
      <c r="AF2406" s="283"/>
      <c r="AG2406" s="402"/>
      <c r="AH2406" s="283"/>
      <c r="AI2406" s="283"/>
      <c r="AJ2406" s="283"/>
      <c r="AK2406" s="283"/>
      <c r="AL2406" s="283"/>
      <c r="AM2406" s="282"/>
      <c r="AN2406" s="282"/>
      <c r="AO2406" s="282"/>
      <c r="AP2406" s="282"/>
      <c r="AQ2406" s="282"/>
      <c r="AR2406" s="282"/>
      <c r="AT2406" s="283"/>
      <c r="AU2406" s="283"/>
      <c r="AV2406" s="283"/>
      <c r="AW2406" s="283"/>
      <c r="AY2406" s="283"/>
      <c r="AZ2406" s="282"/>
      <c r="BA2406" s="283"/>
      <c r="BB2406" s="282"/>
      <c r="BC2406" s="282"/>
      <c r="BD2406" s="282"/>
      <c r="BE2406" s="283"/>
      <c r="BG2406" s="282"/>
      <c r="BH2406" s="282"/>
      <c r="BI2406" s="282"/>
      <c r="BL2406" s="421"/>
      <c r="BM2406" s="424"/>
      <c r="BN2406" s="424"/>
      <c r="BO2406" s="424"/>
      <c r="BP2406" s="424"/>
      <c r="BQ2406" s="421"/>
      <c r="BR2406" s="421"/>
      <c r="BV2406" s="282"/>
      <c r="BW2406" s="283"/>
      <c r="BY2406" s="283"/>
      <c r="BZ2406" s="283"/>
      <c r="CA2406" s="283"/>
      <c r="CB2406" s="282"/>
      <c r="CC2406" s="282"/>
      <c r="CD2406" s="282"/>
      <c r="CE2406" s="282"/>
      <c r="CG2406" s="427"/>
      <c r="CH2406" s="402"/>
      <c r="CI2406" s="424"/>
      <c r="CJ2406" s="282"/>
      <c r="CK2406" s="282"/>
      <c r="CL2406" s="283"/>
      <c r="CM2406" s="283"/>
      <c r="CP2406" s="282"/>
      <c r="DC2406" s="282"/>
      <c r="DD2406" s="282"/>
      <c r="DE2406" s="282"/>
      <c r="DF2406" s="282"/>
      <c r="DG2406" s="282"/>
      <c r="DH2406" s="282"/>
      <c r="DI2406" s="282"/>
      <c r="DJ2406" s="282"/>
      <c r="EF2406" s="495" t="str">
        <f>""&amp;(MID(数据表!AZ2406,1,MIN(FIND({"(";"（"},数据表!AZ2406&amp;"(（",1)-1)))&amp;""</f>
        <v/>
      </c>
      <c r="EG2406" s="495" t="str">
        <f>""&amp;(MID(数据表!AZ2406,1,MIN(FIND({0;1;2;3;4;5;6;7;8;9},数据表!AZ2406&amp;"1234567890",1)-1)))&amp;""</f>
        <v/>
      </c>
    </row>
    <row r="2407" spans="2:137" s="310" customFormat="1" ht="12" customHeight="1">
      <c r="B2407" s="286"/>
      <c r="C2407" s="286"/>
      <c r="D2407" s="286"/>
      <c r="E2407" s="479"/>
      <c r="F2407" s="282"/>
      <c r="G2407" s="283"/>
      <c r="H2407" s="421"/>
      <c r="I2407" s="421"/>
      <c r="J2407" s="283"/>
      <c r="K2407" s="421"/>
      <c r="L2407" s="282"/>
      <c r="N2407" s="282"/>
      <c r="S2407" s="282"/>
      <c r="T2407" s="283"/>
      <c r="U2407" s="283"/>
      <c r="V2407" s="283"/>
      <c r="W2407" s="283"/>
      <c r="X2407" s="283"/>
      <c r="Y2407" s="282"/>
      <c r="Z2407" s="282"/>
      <c r="AA2407" s="283"/>
      <c r="AB2407" s="282"/>
      <c r="AC2407" s="282"/>
      <c r="AD2407" s="282"/>
      <c r="AE2407" s="282"/>
      <c r="AF2407" s="283"/>
      <c r="AG2407" s="402"/>
      <c r="AH2407" s="283"/>
      <c r="AI2407" s="283"/>
      <c r="AJ2407" s="283"/>
      <c r="AK2407" s="283"/>
      <c r="AL2407" s="283"/>
      <c r="AM2407" s="282"/>
      <c r="AN2407" s="282"/>
      <c r="AO2407" s="282"/>
      <c r="AP2407" s="282"/>
      <c r="AQ2407" s="282"/>
      <c r="AR2407" s="282"/>
      <c r="AT2407" s="283"/>
      <c r="AU2407" s="283"/>
      <c r="AV2407" s="283"/>
      <c r="AW2407" s="283"/>
      <c r="AY2407" s="283"/>
      <c r="AZ2407" s="282"/>
      <c r="BA2407" s="283"/>
      <c r="BB2407" s="282"/>
      <c r="BC2407" s="282"/>
      <c r="BD2407" s="282"/>
      <c r="BE2407" s="283"/>
      <c r="BG2407" s="282"/>
      <c r="BH2407" s="282"/>
      <c r="BI2407" s="282"/>
      <c r="BL2407" s="421"/>
      <c r="BM2407" s="424"/>
      <c r="BN2407" s="424"/>
      <c r="BO2407" s="424"/>
      <c r="BP2407" s="424"/>
      <c r="BQ2407" s="421"/>
      <c r="BR2407" s="421"/>
      <c r="BV2407" s="282"/>
      <c r="BW2407" s="283"/>
      <c r="BY2407" s="283"/>
      <c r="BZ2407" s="283"/>
      <c r="CA2407" s="283"/>
      <c r="CB2407" s="282"/>
      <c r="CC2407" s="282"/>
      <c r="CD2407" s="282"/>
      <c r="CE2407" s="282"/>
      <c r="CG2407" s="427"/>
      <c r="CH2407" s="402"/>
      <c r="CI2407" s="424"/>
      <c r="CJ2407" s="282"/>
      <c r="CK2407" s="282"/>
      <c r="CL2407" s="283"/>
      <c r="CM2407" s="283"/>
      <c r="CP2407" s="282"/>
      <c r="DC2407" s="282"/>
      <c r="DD2407" s="282"/>
      <c r="DE2407" s="282"/>
      <c r="DF2407" s="282"/>
      <c r="DG2407" s="282"/>
      <c r="DH2407" s="282"/>
      <c r="DI2407" s="282"/>
      <c r="DJ2407" s="282"/>
      <c r="EF2407" s="495" t="str">
        <f>""&amp;(MID(数据表!AZ2407,1,MIN(FIND({"(";"（"},数据表!AZ2407&amp;"(（",1)-1)))&amp;""</f>
        <v/>
      </c>
      <c r="EG2407" s="495" t="str">
        <f>""&amp;(MID(数据表!AZ2407,1,MIN(FIND({0;1;2;3;4;5;6;7;8;9},数据表!AZ2407&amp;"1234567890",1)-1)))&amp;""</f>
        <v/>
      </c>
    </row>
    <row r="2408" spans="2:137" s="310" customFormat="1" ht="12" customHeight="1">
      <c r="B2408" s="286"/>
      <c r="C2408" s="286"/>
      <c r="D2408" s="286"/>
      <c r="E2408" s="479"/>
      <c r="F2408" s="282"/>
      <c r="G2408" s="283"/>
      <c r="H2408" s="421"/>
      <c r="I2408" s="421"/>
      <c r="J2408" s="283"/>
      <c r="K2408" s="421"/>
      <c r="L2408" s="282"/>
      <c r="N2408" s="282"/>
      <c r="S2408" s="282"/>
      <c r="T2408" s="283"/>
      <c r="U2408" s="283"/>
      <c r="V2408" s="283"/>
      <c r="W2408" s="283"/>
      <c r="X2408" s="283"/>
      <c r="Y2408" s="282"/>
      <c r="Z2408" s="282"/>
      <c r="AA2408" s="283"/>
      <c r="AB2408" s="282"/>
      <c r="AC2408" s="282"/>
      <c r="AD2408" s="282"/>
      <c r="AE2408" s="282"/>
      <c r="AF2408" s="283"/>
      <c r="AG2408" s="402"/>
      <c r="AH2408" s="283"/>
      <c r="AI2408" s="283"/>
      <c r="AJ2408" s="283"/>
      <c r="AK2408" s="283"/>
      <c r="AL2408" s="283"/>
      <c r="AM2408" s="282"/>
      <c r="AN2408" s="282"/>
      <c r="AO2408" s="282"/>
      <c r="AP2408" s="282"/>
      <c r="AQ2408" s="282"/>
      <c r="AR2408" s="282"/>
      <c r="AT2408" s="283"/>
      <c r="AU2408" s="283"/>
      <c r="AV2408" s="283"/>
      <c r="AW2408" s="283"/>
      <c r="AY2408" s="283"/>
      <c r="AZ2408" s="282"/>
      <c r="BA2408" s="283"/>
      <c r="BB2408" s="282"/>
      <c r="BC2408" s="282"/>
      <c r="BD2408" s="282"/>
      <c r="BE2408" s="283"/>
      <c r="BG2408" s="282"/>
      <c r="BH2408" s="282"/>
      <c r="BI2408" s="282"/>
      <c r="BL2408" s="421"/>
      <c r="BM2408" s="424"/>
      <c r="BN2408" s="424"/>
      <c r="BO2408" s="424"/>
      <c r="BP2408" s="424"/>
      <c r="BQ2408" s="421"/>
      <c r="BR2408" s="421"/>
      <c r="BV2408" s="282"/>
      <c r="BW2408" s="283"/>
      <c r="BY2408" s="283"/>
      <c r="BZ2408" s="283"/>
      <c r="CA2408" s="283"/>
      <c r="CB2408" s="282"/>
      <c r="CC2408" s="282"/>
      <c r="CD2408" s="282"/>
      <c r="CE2408" s="282"/>
      <c r="CG2408" s="427"/>
      <c r="CH2408" s="402"/>
      <c r="CI2408" s="424"/>
      <c r="CJ2408" s="282"/>
      <c r="CK2408" s="282"/>
      <c r="CL2408" s="283"/>
      <c r="CM2408" s="283"/>
      <c r="CP2408" s="282"/>
      <c r="DC2408" s="282"/>
      <c r="DD2408" s="282"/>
      <c r="DE2408" s="282"/>
      <c r="DF2408" s="282"/>
      <c r="DG2408" s="282"/>
      <c r="DH2408" s="282"/>
      <c r="DI2408" s="282"/>
      <c r="DJ2408" s="282"/>
      <c r="EF2408" s="495" t="str">
        <f>""&amp;(MID(数据表!AZ2408,1,MIN(FIND({"(";"（"},数据表!AZ2408&amp;"(（",1)-1)))&amp;""</f>
        <v/>
      </c>
      <c r="EG2408" s="495" t="str">
        <f>""&amp;(MID(数据表!AZ2408,1,MIN(FIND({0;1;2;3;4;5;6;7;8;9},数据表!AZ2408&amp;"1234567890",1)-1)))&amp;""</f>
        <v/>
      </c>
    </row>
    <row r="2409" spans="2:137" s="310" customFormat="1" ht="12" customHeight="1">
      <c r="B2409" s="286"/>
      <c r="C2409" s="286"/>
      <c r="D2409" s="286"/>
      <c r="E2409" s="479"/>
      <c r="F2409" s="282"/>
      <c r="G2409" s="283"/>
      <c r="H2409" s="421"/>
      <c r="I2409" s="421"/>
      <c r="J2409" s="283"/>
      <c r="K2409" s="421"/>
      <c r="L2409" s="282"/>
      <c r="N2409" s="282"/>
      <c r="S2409" s="282"/>
      <c r="T2409" s="283"/>
      <c r="U2409" s="283"/>
      <c r="V2409" s="283"/>
      <c r="W2409" s="283"/>
      <c r="X2409" s="283"/>
      <c r="Y2409" s="282"/>
      <c r="Z2409" s="282"/>
      <c r="AA2409" s="283"/>
      <c r="AB2409" s="282"/>
      <c r="AC2409" s="282"/>
      <c r="AD2409" s="282"/>
      <c r="AE2409" s="282"/>
      <c r="AF2409" s="283"/>
      <c r="AG2409" s="402"/>
      <c r="AH2409" s="283"/>
      <c r="AI2409" s="283"/>
      <c r="AJ2409" s="283"/>
      <c r="AK2409" s="283"/>
      <c r="AL2409" s="283"/>
      <c r="AM2409" s="282"/>
      <c r="AN2409" s="282"/>
      <c r="AO2409" s="282"/>
      <c r="AP2409" s="282"/>
      <c r="AQ2409" s="282"/>
      <c r="AR2409" s="282"/>
      <c r="AT2409" s="283"/>
      <c r="AU2409" s="283"/>
      <c r="AV2409" s="283"/>
      <c r="AW2409" s="283"/>
      <c r="AY2409" s="283"/>
      <c r="AZ2409" s="282"/>
      <c r="BA2409" s="283"/>
      <c r="BB2409" s="282"/>
      <c r="BC2409" s="282"/>
      <c r="BD2409" s="282"/>
      <c r="BE2409" s="283"/>
      <c r="BG2409" s="282"/>
      <c r="BH2409" s="282"/>
      <c r="BI2409" s="282"/>
      <c r="BL2409" s="421"/>
      <c r="BM2409" s="424"/>
      <c r="BN2409" s="424"/>
      <c r="BO2409" s="424"/>
      <c r="BP2409" s="424"/>
      <c r="BQ2409" s="421"/>
      <c r="BR2409" s="421"/>
      <c r="BV2409" s="282"/>
      <c r="BW2409" s="283"/>
      <c r="BY2409" s="283"/>
      <c r="BZ2409" s="283"/>
      <c r="CA2409" s="283"/>
      <c r="CB2409" s="282"/>
      <c r="CC2409" s="282"/>
      <c r="CD2409" s="282"/>
      <c r="CE2409" s="282"/>
      <c r="CG2409" s="427"/>
      <c r="CH2409" s="402"/>
      <c r="CI2409" s="424"/>
      <c r="CJ2409" s="282"/>
      <c r="CK2409" s="282"/>
      <c r="CL2409" s="283"/>
      <c r="CM2409" s="283"/>
      <c r="CP2409" s="282"/>
      <c r="DC2409" s="282"/>
      <c r="DD2409" s="282"/>
      <c r="DE2409" s="282"/>
      <c r="DF2409" s="282"/>
      <c r="DG2409" s="282"/>
      <c r="DH2409" s="282"/>
      <c r="DI2409" s="282"/>
      <c r="DJ2409" s="282"/>
      <c r="EF2409" s="495" t="str">
        <f>""&amp;(MID(数据表!AZ2409,1,MIN(FIND({"(";"（"},数据表!AZ2409&amp;"(（",1)-1)))&amp;""</f>
        <v/>
      </c>
      <c r="EG2409" s="495" t="str">
        <f>""&amp;(MID(数据表!AZ2409,1,MIN(FIND({0;1;2;3;4;5;6;7;8;9},数据表!AZ2409&amp;"1234567890",1)-1)))&amp;""</f>
        <v/>
      </c>
    </row>
    <row r="2410" spans="2:137" s="310" customFormat="1" ht="12" customHeight="1">
      <c r="B2410" s="286"/>
      <c r="C2410" s="286"/>
      <c r="D2410" s="286"/>
      <c r="E2410" s="479"/>
      <c r="F2410" s="282"/>
      <c r="G2410" s="283"/>
      <c r="H2410" s="421"/>
      <c r="I2410" s="421"/>
      <c r="J2410" s="283"/>
      <c r="K2410" s="421"/>
      <c r="L2410" s="282"/>
      <c r="N2410" s="282"/>
      <c r="S2410" s="282"/>
      <c r="T2410" s="283"/>
      <c r="U2410" s="283"/>
      <c r="V2410" s="283"/>
      <c r="W2410" s="283"/>
      <c r="X2410" s="283"/>
      <c r="Y2410" s="282"/>
      <c r="Z2410" s="282"/>
      <c r="AA2410" s="283"/>
      <c r="AB2410" s="282"/>
      <c r="AC2410" s="282"/>
      <c r="AD2410" s="282"/>
      <c r="AE2410" s="282"/>
      <c r="AF2410" s="283"/>
      <c r="AG2410" s="402"/>
      <c r="AH2410" s="283"/>
      <c r="AI2410" s="283"/>
      <c r="AJ2410" s="283"/>
      <c r="AK2410" s="283"/>
      <c r="AL2410" s="283"/>
      <c r="AM2410" s="282"/>
      <c r="AN2410" s="282"/>
      <c r="AO2410" s="282"/>
      <c r="AP2410" s="282"/>
      <c r="AQ2410" s="282"/>
      <c r="AR2410" s="282"/>
      <c r="AT2410" s="283"/>
      <c r="AU2410" s="283"/>
      <c r="AV2410" s="283"/>
      <c r="AW2410" s="283"/>
      <c r="AY2410" s="283"/>
      <c r="AZ2410" s="282"/>
      <c r="BA2410" s="283"/>
      <c r="BB2410" s="282"/>
      <c r="BC2410" s="282"/>
      <c r="BD2410" s="282"/>
      <c r="BE2410" s="283"/>
      <c r="BG2410" s="282"/>
      <c r="BH2410" s="282"/>
      <c r="BI2410" s="282"/>
      <c r="BL2410" s="421"/>
      <c r="BM2410" s="424"/>
      <c r="BN2410" s="424"/>
      <c r="BO2410" s="424"/>
      <c r="BP2410" s="424"/>
      <c r="BQ2410" s="421"/>
      <c r="BR2410" s="421"/>
      <c r="BV2410" s="282"/>
      <c r="BW2410" s="283"/>
      <c r="BY2410" s="283"/>
      <c r="BZ2410" s="283"/>
      <c r="CA2410" s="283"/>
      <c r="CB2410" s="282"/>
      <c r="CC2410" s="282"/>
      <c r="CD2410" s="282"/>
      <c r="CE2410" s="282"/>
      <c r="CG2410" s="427"/>
      <c r="CH2410" s="402"/>
      <c r="CI2410" s="424"/>
      <c r="CJ2410" s="282"/>
      <c r="CK2410" s="282"/>
      <c r="CL2410" s="283"/>
      <c r="CM2410" s="283"/>
      <c r="CP2410" s="282"/>
      <c r="DC2410" s="282"/>
      <c r="DD2410" s="282"/>
      <c r="DE2410" s="282"/>
      <c r="DF2410" s="282"/>
      <c r="DG2410" s="282"/>
      <c r="DH2410" s="282"/>
      <c r="DI2410" s="282"/>
      <c r="DJ2410" s="282"/>
      <c r="EF2410" s="495" t="str">
        <f>""&amp;(MID(数据表!AZ2410,1,MIN(FIND({"(";"（"},数据表!AZ2410&amp;"(（",1)-1)))&amp;""</f>
        <v/>
      </c>
      <c r="EG2410" s="495" t="str">
        <f>""&amp;(MID(数据表!AZ2410,1,MIN(FIND({0;1;2;3;4;5;6;7;8;9},数据表!AZ2410&amp;"1234567890",1)-1)))&amp;""</f>
        <v/>
      </c>
    </row>
    <row r="2411" spans="2:137" s="310" customFormat="1" ht="12" customHeight="1">
      <c r="B2411" s="286"/>
      <c r="C2411" s="286"/>
      <c r="D2411" s="286"/>
      <c r="E2411" s="479"/>
      <c r="F2411" s="282"/>
      <c r="G2411" s="283"/>
      <c r="H2411" s="421"/>
      <c r="I2411" s="421"/>
      <c r="J2411" s="283"/>
      <c r="K2411" s="421"/>
      <c r="L2411" s="282"/>
      <c r="N2411" s="282"/>
      <c r="S2411" s="282"/>
      <c r="T2411" s="283"/>
      <c r="U2411" s="283"/>
      <c r="V2411" s="283"/>
      <c r="W2411" s="283"/>
      <c r="X2411" s="283"/>
      <c r="Y2411" s="282"/>
      <c r="Z2411" s="282"/>
      <c r="AA2411" s="283"/>
      <c r="AB2411" s="282"/>
      <c r="AC2411" s="282"/>
      <c r="AD2411" s="282"/>
      <c r="AE2411" s="282"/>
      <c r="AF2411" s="283"/>
      <c r="AG2411" s="402"/>
      <c r="AH2411" s="283"/>
      <c r="AI2411" s="283"/>
      <c r="AJ2411" s="283"/>
      <c r="AK2411" s="283"/>
      <c r="AL2411" s="283"/>
      <c r="AM2411" s="282"/>
      <c r="AN2411" s="282"/>
      <c r="AO2411" s="282"/>
      <c r="AP2411" s="282"/>
      <c r="AQ2411" s="282"/>
      <c r="AR2411" s="282"/>
      <c r="AT2411" s="283"/>
      <c r="AU2411" s="283"/>
      <c r="AV2411" s="283"/>
      <c r="AW2411" s="283"/>
      <c r="AY2411" s="283"/>
      <c r="AZ2411" s="282"/>
      <c r="BA2411" s="283"/>
      <c r="BB2411" s="282"/>
      <c r="BC2411" s="282"/>
      <c r="BD2411" s="282"/>
      <c r="BE2411" s="283"/>
      <c r="BG2411" s="282"/>
      <c r="BH2411" s="282"/>
      <c r="BI2411" s="282"/>
      <c r="BL2411" s="421"/>
      <c r="BM2411" s="424"/>
      <c r="BN2411" s="424"/>
      <c r="BO2411" s="424"/>
      <c r="BP2411" s="424"/>
      <c r="BQ2411" s="421"/>
      <c r="BR2411" s="421"/>
      <c r="BV2411" s="282"/>
      <c r="BW2411" s="283"/>
      <c r="BY2411" s="283"/>
      <c r="BZ2411" s="283"/>
      <c r="CA2411" s="283"/>
      <c r="CB2411" s="282"/>
      <c r="CC2411" s="282"/>
      <c r="CD2411" s="282"/>
      <c r="CE2411" s="282"/>
      <c r="CG2411" s="427"/>
      <c r="CH2411" s="402"/>
      <c r="CI2411" s="424"/>
      <c r="CJ2411" s="282"/>
      <c r="CK2411" s="282"/>
      <c r="CL2411" s="283"/>
      <c r="CM2411" s="283"/>
      <c r="CP2411" s="282"/>
      <c r="DC2411" s="282"/>
      <c r="DD2411" s="282"/>
      <c r="DE2411" s="282"/>
      <c r="DF2411" s="282"/>
      <c r="DG2411" s="282"/>
      <c r="DH2411" s="282"/>
      <c r="DI2411" s="282"/>
      <c r="DJ2411" s="282"/>
      <c r="EF2411" s="495" t="str">
        <f>""&amp;(MID(数据表!AZ2411,1,MIN(FIND({"(";"（"},数据表!AZ2411&amp;"(（",1)-1)))&amp;""</f>
        <v/>
      </c>
      <c r="EG2411" s="495" t="str">
        <f>""&amp;(MID(数据表!AZ2411,1,MIN(FIND({0;1;2;3;4;5;6;7;8;9},数据表!AZ2411&amp;"1234567890",1)-1)))&amp;""</f>
        <v/>
      </c>
    </row>
    <row r="2412" spans="2:137" s="310" customFormat="1" ht="12" customHeight="1">
      <c r="B2412" s="286"/>
      <c r="C2412" s="286"/>
      <c r="D2412" s="286"/>
      <c r="E2412" s="479"/>
      <c r="F2412" s="282"/>
      <c r="G2412" s="283"/>
      <c r="H2412" s="421"/>
      <c r="I2412" s="421"/>
      <c r="J2412" s="283"/>
      <c r="K2412" s="421"/>
      <c r="L2412" s="282"/>
      <c r="N2412" s="282"/>
      <c r="S2412" s="282"/>
      <c r="T2412" s="283"/>
      <c r="U2412" s="283"/>
      <c r="V2412" s="283"/>
      <c r="W2412" s="283"/>
      <c r="X2412" s="283"/>
      <c r="Y2412" s="282"/>
      <c r="Z2412" s="282"/>
      <c r="AA2412" s="283"/>
      <c r="AB2412" s="282"/>
      <c r="AC2412" s="282"/>
      <c r="AD2412" s="282"/>
      <c r="AE2412" s="282"/>
      <c r="AF2412" s="283"/>
      <c r="AG2412" s="402"/>
      <c r="AH2412" s="283"/>
      <c r="AI2412" s="283"/>
      <c r="AJ2412" s="283"/>
      <c r="AK2412" s="283"/>
      <c r="AL2412" s="283"/>
      <c r="AM2412" s="282"/>
      <c r="AN2412" s="282"/>
      <c r="AO2412" s="282"/>
      <c r="AP2412" s="282"/>
      <c r="AQ2412" s="282"/>
      <c r="AR2412" s="282"/>
      <c r="AT2412" s="283"/>
      <c r="AU2412" s="283"/>
      <c r="AV2412" s="283"/>
      <c r="AW2412" s="283"/>
      <c r="AY2412" s="283"/>
      <c r="AZ2412" s="282"/>
      <c r="BA2412" s="283"/>
      <c r="BB2412" s="282"/>
      <c r="BC2412" s="282"/>
      <c r="BD2412" s="282"/>
      <c r="BE2412" s="283"/>
      <c r="BG2412" s="282"/>
      <c r="BH2412" s="282"/>
      <c r="BI2412" s="282"/>
      <c r="BL2412" s="421"/>
      <c r="BM2412" s="424"/>
      <c r="BN2412" s="424"/>
      <c r="BO2412" s="424"/>
      <c r="BP2412" s="424"/>
      <c r="BQ2412" s="421"/>
      <c r="BR2412" s="421"/>
      <c r="BV2412" s="282"/>
      <c r="BW2412" s="283"/>
      <c r="BY2412" s="283"/>
      <c r="BZ2412" s="283"/>
      <c r="CA2412" s="283"/>
      <c r="CB2412" s="282"/>
      <c r="CC2412" s="282"/>
      <c r="CD2412" s="282"/>
      <c r="CE2412" s="282"/>
      <c r="CG2412" s="427"/>
      <c r="CH2412" s="402"/>
      <c r="CI2412" s="424"/>
      <c r="CJ2412" s="282"/>
      <c r="CK2412" s="282"/>
      <c r="CL2412" s="283"/>
      <c r="CM2412" s="283"/>
      <c r="CP2412" s="282"/>
      <c r="DC2412" s="282"/>
      <c r="DD2412" s="282"/>
      <c r="DE2412" s="282"/>
      <c r="DF2412" s="282"/>
      <c r="DG2412" s="282"/>
      <c r="DH2412" s="282"/>
      <c r="DI2412" s="282"/>
      <c r="DJ2412" s="282"/>
      <c r="EF2412" s="495" t="str">
        <f>""&amp;(MID(数据表!AZ2412,1,MIN(FIND({"(";"（"},数据表!AZ2412&amp;"(（",1)-1)))&amp;""</f>
        <v/>
      </c>
      <c r="EG2412" s="495" t="str">
        <f>""&amp;(MID(数据表!AZ2412,1,MIN(FIND({0;1;2;3;4;5;6;7;8;9},数据表!AZ2412&amp;"1234567890",1)-1)))&amp;""</f>
        <v/>
      </c>
    </row>
    <row r="2413" spans="2:137" s="310" customFormat="1" ht="12" customHeight="1">
      <c r="B2413" s="286"/>
      <c r="C2413" s="286"/>
      <c r="D2413" s="286"/>
      <c r="E2413" s="479"/>
      <c r="F2413" s="282"/>
      <c r="G2413" s="283"/>
      <c r="H2413" s="421"/>
      <c r="I2413" s="421"/>
      <c r="J2413" s="283"/>
      <c r="K2413" s="421"/>
      <c r="L2413" s="282"/>
      <c r="N2413" s="282"/>
      <c r="S2413" s="282"/>
      <c r="T2413" s="283"/>
      <c r="U2413" s="283"/>
      <c r="V2413" s="283"/>
      <c r="W2413" s="283"/>
      <c r="X2413" s="283"/>
      <c r="Y2413" s="282"/>
      <c r="Z2413" s="282"/>
      <c r="AA2413" s="283"/>
      <c r="AB2413" s="282"/>
      <c r="AC2413" s="282"/>
      <c r="AD2413" s="282"/>
      <c r="AE2413" s="282"/>
      <c r="AF2413" s="283"/>
      <c r="AG2413" s="402"/>
      <c r="AH2413" s="283"/>
      <c r="AI2413" s="283"/>
      <c r="AJ2413" s="283"/>
      <c r="AK2413" s="283"/>
      <c r="AL2413" s="283"/>
      <c r="AM2413" s="282"/>
      <c r="AN2413" s="282"/>
      <c r="AO2413" s="282"/>
      <c r="AP2413" s="282"/>
      <c r="AQ2413" s="282"/>
      <c r="AR2413" s="282"/>
      <c r="AT2413" s="283"/>
      <c r="AU2413" s="283"/>
      <c r="AV2413" s="283"/>
      <c r="AW2413" s="283"/>
      <c r="AY2413" s="283"/>
      <c r="AZ2413" s="282"/>
      <c r="BA2413" s="283"/>
      <c r="BB2413" s="282"/>
      <c r="BC2413" s="282"/>
      <c r="BD2413" s="282"/>
      <c r="BE2413" s="283"/>
      <c r="BG2413" s="282"/>
      <c r="BH2413" s="282"/>
      <c r="BI2413" s="282"/>
      <c r="BL2413" s="421"/>
      <c r="BM2413" s="424"/>
      <c r="BN2413" s="424"/>
      <c r="BO2413" s="424"/>
      <c r="BP2413" s="424"/>
      <c r="BQ2413" s="421"/>
      <c r="BR2413" s="421"/>
      <c r="BV2413" s="282"/>
      <c r="BW2413" s="283"/>
      <c r="BY2413" s="283"/>
      <c r="BZ2413" s="283"/>
      <c r="CA2413" s="283"/>
      <c r="CB2413" s="282"/>
      <c r="CC2413" s="282"/>
      <c r="CD2413" s="282"/>
      <c r="CE2413" s="282"/>
      <c r="CG2413" s="427"/>
      <c r="CH2413" s="402"/>
      <c r="CI2413" s="424"/>
      <c r="CJ2413" s="282"/>
      <c r="CK2413" s="282"/>
      <c r="CL2413" s="283"/>
      <c r="CM2413" s="283"/>
      <c r="CP2413" s="282"/>
      <c r="DC2413" s="282"/>
      <c r="DD2413" s="282"/>
      <c r="DE2413" s="282"/>
      <c r="DF2413" s="282"/>
      <c r="DG2413" s="282"/>
      <c r="DH2413" s="282"/>
      <c r="DI2413" s="282"/>
      <c r="DJ2413" s="282"/>
      <c r="EF2413" s="495" t="str">
        <f>""&amp;(MID(数据表!AZ2413,1,MIN(FIND({"(";"（"},数据表!AZ2413&amp;"(（",1)-1)))&amp;""</f>
        <v/>
      </c>
      <c r="EG2413" s="495" t="str">
        <f>""&amp;(MID(数据表!AZ2413,1,MIN(FIND({0;1;2;3;4;5;6;7;8;9},数据表!AZ2413&amp;"1234567890",1)-1)))&amp;""</f>
        <v/>
      </c>
    </row>
    <row r="2414" spans="2:137" s="310" customFormat="1" ht="12" customHeight="1">
      <c r="B2414" s="286"/>
      <c r="C2414" s="286"/>
      <c r="D2414" s="286"/>
      <c r="E2414" s="479"/>
      <c r="F2414" s="282"/>
      <c r="G2414" s="283"/>
      <c r="H2414" s="421"/>
      <c r="I2414" s="421"/>
      <c r="J2414" s="283"/>
      <c r="K2414" s="421"/>
      <c r="L2414" s="282"/>
      <c r="N2414" s="282"/>
      <c r="S2414" s="282"/>
      <c r="T2414" s="283"/>
      <c r="U2414" s="283"/>
      <c r="V2414" s="283"/>
      <c r="W2414" s="283"/>
      <c r="X2414" s="283"/>
      <c r="Y2414" s="282"/>
      <c r="Z2414" s="282"/>
      <c r="AA2414" s="283"/>
      <c r="AB2414" s="282"/>
      <c r="AC2414" s="282"/>
      <c r="AD2414" s="282"/>
      <c r="AE2414" s="282"/>
      <c r="AF2414" s="283"/>
      <c r="AG2414" s="402"/>
      <c r="AH2414" s="283"/>
      <c r="AI2414" s="283"/>
      <c r="AJ2414" s="283"/>
      <c r="AK2414" s="283"/>
      <c r="AL2414" s="283"/>
      <c r="AM2414" s="282"/>
      <c r="AN2414" s="282"/>
      <c r="AO2414" s="282"/>
      <c r="AP2414" s="282"/>
      <c r="AQ2414" s="282"/>
      <c r="AR2414" s="282"/>
      <c r="AT2414" s="283"/>
      <c r="AU2414" s="283"/>
      <c r="AV2414" s="283"/>
      <c r="AW2414" s="283"/>
      <c r="AY2414" s="283"/>
      <c r="AZ2414" s="282"/>
      <c r="BA2414" s="283"/>
      <c r="BB2414" s="282"/>
      <c r="BC2414" s="282"/>
      <c r="BD2414" s="282"/>
      <c r="BE2414" s="283"/>
      <c r="BG2414" s="282"/>
      <c r="BH2414" s="282"/>
      <c r="BI2414" s="282"/>
      <c r="BL2414" s="421"/>
      <c r="BM2414" s="424"/>
      <c r="BN2414" s="424"/>
      <c r="BO2414" s="424"/>
      <c r="BP2414" s="424"/>
      <c r="BQ2414" s="421"/>
      <c r="BR2414" s="421"/>
      <c r="BV2414" s="282"/>
      <c r="BW2414" s="283"/>
      <c r="BY2414" s="283"/>
      <c r="BZ2414" s="283"/>
      <c r="CA2414" s="283"/>
      <c r="CB2414" s="282"/>
      <c r="CC2414" s="282"/>
      <c r="CD2414" s="282"/>
      <c r="CE2414" s="282"/>
      <c r="CG2414" s="427"/>
      <c r="CH2414" s="402"/>
      <c r="CI2414" s="424"/>
      <c r="CJ2414" s="282"/>
      <c r="CK2414" s="282"/>
      <c r="CL2414" s="283"/>
      <c r="CM2414" s="283"/>
      <c r="CP2414" s="282"/>
      <c r="DC2414" s="282"/>
      <c r="DD2414" s="282"/>
      <c r="DE2414" s="282"/>
      <c r="DF2414" s="282"/>
      <c r="DG2414" s="282"/>
      <c r="DH2414" s="282"/>
      <c r="DI2414" s="282"/>
      <c r="DJ2414" s="282"/>
      <c r="EF2414" s="495" t="str">
        <f>""&amp;(MID(数据表!AZ2414,1,MIN(FIND({"(";"（"},数据表!AZ2414&amp;"(（",1)-1)))&amp;""</f>
        <v/>
      </c>
      <c r="EG2414" s="495" t="str">
        <f>""&amp;(MID(数据表!AZ2414,1,MIN(FIND({0;1;2;3;4;5;6;7;8;9},数据表!AZ2414&amp;"1234567890",1)-1)))&amp;""</f>
        <v/>
      </c>
    </row>
    <row r="2415" spans="2:137" s="310" customFormat="1" ht="12" customHeight="1">
      <c r="B2415" s="286"/>
      <c r="C2415" s="286"/>
      <c r="D2415" s="286"/>
      <c r="E2415" s="479"/>
      <c r="F2415" s="282"/>
      <c r="G2415" s="283"/>
      <c r="H2415" s="421"/>
      <c r="I2415" s="421"/>
      <c r="J2415" s="283"/>
      <c r="K2415" s="421"/>
      <c r="L2415" s="282"/>
      <c r="N2415" s="282"/>
      <c r="S2415" s="282"/>
      <c r="T2415" s="283"/>
      <c r="U2415" s="283"/>
      <c r="V2415" s="283"/>
      <c r="W2415" s="283"/>
      <c r="X2415" s="283"/>
      <c r="Y2415" s="282"/>
      <c r="Z2415" s="282"/>
      <c r="AA2415" s="283"/>
      <c r="AB2415" s="282"/>
      <c r="AC2415" s="282"/>
      <c r="AD2415" s="282"/>
      <c r="AE2415" s="282"/>
      <c r="AF2415" s="283"/>
      <c r="AG2415" s="402"/>
      <c r="AH2415" s="283"/>
      <c r="AI2415" s="283"/>
      <c r="AJ2415" s="283"/>
      <c r="AK2415" s="283"/>
      <c r="AL2415" s="283"/>
      <c r="AM2415" s="282"/>
      <c r="AN2415" s="282"/>
      <c r="AO2415" s="282"/>
      <c r="AP2415" s="282"/>
      <c r="AQ2415" s="282"/>
      <c r="AR2415" s="282"/>
      <c r="AT2415" s="283"/>
      <c r="AU2415" s="283"/>
      <c r="AV2415" s="283"/>
      <c r="AW2415" s="283"/>
      <c r="AY2415" s="283"/>
      <c r="AZ2415" s="282"/>
      <c r="BA2415" s="283"/>
      <c r="BB2415" s="282"/>
      <c r="BC2415" s="282"/>
      <c r="BD2415" s="282"/>
      <c r="BE2415" s="283"/>
      <c r="BG2415" s="282"/>
      <c r="BH2415" s="282"/>
      <c r="BI2415" s="282"/>
      <c r="BL2415" s="421"/>
      <c r="BM2415" s="424"/>
      <c r="BN2415" s="424"/>
      <c r="BO2415" s="424"/>
      <c r="BP2415" s="424"/>
      <c r="BQ2415" s="421"/>
      <c r="BR2415" s="421"/>
      <c r="BV2415" s="282"/>
      <c r="BW2415" s="283"/>
      <c r="BY2415" s="283"/>
      <c r="BZ2415" s="283"/>
      <c r="CA2415" s="283"/>
      <c r="CB2415" s="282"/>
      <c r="CC2415" s="282"/>
      <c r="CD2415" s="282"/>
      <c r="CE2415" s="282"/>
      <c r="CG2415" s="427"/>
      <c r="CH2415" s="402"/>
      <c r="CI2415" s="424"/>
      <c r="CJ2415" s="282"/>
      <c r="CK2415" s="282"/>
      <c r="CL2415" s="283"/>
      <c r="CM2415" s="283"/>
      <c r="CP2415" s="282"/>
      <c r="DC2415" s="282"/>
      <c r="DD2415" s="282"/>
      <c r="DE2415" s="282"/>
      <c r="DF2415" s="282"/>
      <c r="DG2415" s="282"/>
      <c r="DH2415" s="282"/>
      <c r="DI2415" s="282"/>
      <c r="DJ2415" s="282"/>
      <c r="EF2415" s="495" t="str">
        <f>""&amp;(MID(数据表!AZ2415,1,MIN(FIND({"(";"（"},数据表!AZ2415&amp;"(（",1)-1)))&amp;""</f>
        <v/>
      </c>
      <c r="EG2415" s="495" t="str">
        <f>""&amp;(MID(数据表!AZ2415,1,MIN(FIND({0;1;2;3;4;5;6;7;8;9},数据表!AZ2415&amp;"1234567890",1)-1)))&amp;""</f>
        <v/>
      </c>
    </row>
    <row r="2416" spans="2:137" s="310" customFormat="1" ht="12" customHeight="1">
      <c r="B2416" s="286"/>
      <c r="C2416" s="286"/>
      <c r="D2416" s="286"/>
      <c r="E2416" s="479"/>
      <c r="F2416" s="282"/>
      <c r="G2416" s="283"/>
      <c r="H2416" s="421"/>
      <c r="I2416" s="421"/>
      <c r="J2416" s="283"/>
      <c r="K2416" s="421"/>
      <c r="L2416" s="282"/>
      <c r="N2416" s="282"/>
      <c r="S2416" s="282"/>
      <c r="T2416" s="283"/>
      <c r="U2416" s="283"/>
      <c r="V2416" s="283"/>
      <c r="W2416" s="283"/>
      <c r="X2416" s="283"/>
      <c r="Y2416" s="282"/>
      <c r="Z2416" s="282"/>
      <c r="AA2416" s="283"/>
      <c r="AB2416" s="282"/>
      <c r="AC2416" s="282"/>
      <c r="AD2416" s="282"/>
      <c r="AE2416" s="282"/>
      <c r="AF2416" s="283"/>
      <c r="AG2416" s="402"/>
      <c r="AH2416" s="283"/>
      <c r="AI2416" s="283"/>
      <c r="AJ2416" s="283"/>
      <c r="AK2416" s="283"/>
      <c r="AL2416" s="283"/>
      <c r="AM2416" s="282"/>
      <c r="AN2416" s="282"/>
      <c r="AO2416" s="282"/>
      <c r="AP2416" s="282"/>
      <c r="AQ2416" s="282"/>
      <c r="AR2416" s="282"/>
      <c r="AT2416" s="283"/>
      <c r="AU2416" s="283"/>
      <c r="AV2416" s="283"/>
      <c r="AW2416" s="283"/>
      <c r="AY2416" s="283"/>
      <c r="AZ2416" s="282"/>
      <c r="BA2416" s="283"/>
      <c r="BB2416" s="282"/>
      <c r="BC2416" s="282"/>
      <c r="BD2416" s="282"/>
      <c r="BE2416" s="283"/>
      <c r="BG2416" s="282"/>
      <c r="BH2416" s="282"/>
      <c r="BI2416" s="282"/>
      <c r="BL2416" s="421"/>
      <c r="BM2416" s="424"/>
      <c r="BN2416" s="424"/>
      <c r="BO2416" s="424"/>
      <c r="BP2416" s="424"/>
      <c r="BQ2416" s="421"/>
      <c r="BR2416" s="421"/>
      <c r="BV2416" s="282"/>
      <c r="BW2416" s="283"/>
      <c r="BY2416" s="283"/>
      <c r="BZ2416" s="283"/>
      <c r="CA2416" s="283"/>
      <c r="CB2416" s="282"/>
      <c r="CC2416" s="282"/>
      <c r="CD2416" s="282"/>
      <c r="CE2416" s="282"/>
      <c r="CG2416" s="427"/>
      <c r="CH2416" s="402"/>
      <c r="CI2416" s="424"/>
      <c r="CJ2416" s="282"/>
      <c r="CK2416" s="282"/>
      <c r="CL2416" s="283"/>
      <c r="CM2416" s="283"/>
      <c r="CP2416" s="282"/>
      <c r="DC2416" s="282"/>
      <c r="DD2416" s="282"/>
      <c r="DE2416" s="282"/>
      <c r="DF2416" s="282"/>
      <c r="DG2416" s="282"/>
      <c r="DH2416" s="282"/>
      <c r="DI2416" s="282"/>
      <c r="DJ2416" s="282"/>
      <c r="EF2416" s="495" t="str">
        <f>""&amp;(MID(数据表!AZ2416,1,MIN(FIND({"(";"（"},数据表!AZ2416&amp;"(（",1)-1)))&amp;""</f>
        <v/>
      </c>
      <c r="EG2416" s="495" t="str">
        <f>""&amp;(MID(数据表!AZ2416,1,MIN(FIND({0;1;2;3;4;5;6;7;8;9},数据表!AZ2416&amp;"1234567890",1)-1)))&amp;""</f>
        <v/>
      </c>
    </row>
    <row r="2417" spans="2:137" s="310" customFormat="1" ht="12" customHeight="1">
      <c r="B2417" s="286"/>
      <c r="C2417" s="286"/>
      <c r="D2417" s="286"/>
      <c r="E2417" s="479"/>
      <c r="F2417" s="282"/>
      <c r="G2417" s="283"/>
      <c r="H2417" s="421"/>
      <c r="I2417" s="421"/>
      <c r="J2417" s="283"/>
      <c r="K2417" s="421"/>
      <c r="L2417" s="282"/>
      <c r="N2417" s="282"/>
      <c r="S2417" s="282"/>
      <c r="T2417" s="283"/>
      <c r="U2417" s="283"/>
      <c r="V2417" s="283"/>
      <c r="W2417" s="283"/>
      <c r="X2417" s="283"/>
      <c r="Y2417" s="282"/>
      <c r="Z2417" s="282"/>
      <c r="AA2417" s="283"/>
      <c r="AB2417" s="282"/>
      <c r="AC2417" s="282"/>
      <c r="AD2417" s="282"/>
      <c r="AE2417" s="282"/>
      <c r="AF2417" s="283"/>
      <c r="AG2417" s="402"/>
      <c r="AH2417" s="283"/>
      <c r="AI2417" s="283"/>
      <c r="AJ2417" s="283"/>
      <c r="AK2417" s="283"/>
      <c r="AL2417" s="283"/>
      <c r="AM2417" s="282"/>
      <c r="AN2417" s="282"/>
      <c r="AO2417" s="282"/>
      <c r="AP2417" s="282"/>
      <c r="AQ2417" s="282"/>
      <c r="AR2417" s="282"/>
      <c r="AT2417" s="283"/>
      <c r="AU2417" s="283"/>
      <c r="AV2417" s="283"/>
      <c r="AW2417" s="283"/>
      <c r="AY2417" s="283"/>
      <c r="AZ2417" s="282"/>
      <c r="BA2417" s="283"/>
      <c r="BB2417" s="282"/>
      <c r="BC2417" s="282"/>
      <c r="BD2417" s="282"/>
      <c r="BE2417" s="283"/>
      <c r="BG2417" s="282"/>
      <c r="BH2417" s="282"/>
      <c r="BI2417" s="282"/>
      <c r="BL2417" s="421"/>
      <c r="BM2417" s="424"/>
      <c r="BN2417" s="424"/>
      <c r="BO2417" s="424"/>
      <c r="BP2417" s="424"/>
      <c r="BQ2417" s="421"/>
      <c r="BR2417" s="421"/>
      <c r="BV2417" s="282"/>
      <c r="BW2417" s="283"/>
      <c r="BY2417" s="283"/>
      <c r="BZ2417" s="283"/>
      <c r="CA2417" s="283"/>
      <c r="CB2417" s="282"/>
      <c r="CC2417" s="282"/>
      <c r="CD2417" s="282"/>
      <c r="CE2417" s="282"/>
      <c r="CG2417" s="427"/>
      <c r="CH2417" s="402"/>
      <c r="CI2417" s="424"/>
      <c r="CJ2417" s="282"/>
      <c r="CK2417" s="282"/>
      <c r="CL2417" s="283"/>
      <c r="CM2417" s="283"/>
      <c r="CP2417" s="282"/>
      <c r="DC2417" s="282"/>
      <c r="DD2417" s="282"/>
      <c r="DE2417" s="282"/>
      <c r="DF2417" s="282"/>
      <c r="DG2417" s="282"/>
      <c r="DH2417" s="282"/>
      <c r="DI2417" s="282"/>
      <c r="DJ2417" s="282"/>
      <c r="EF2417" s="495" t="str">
        <f>""&amp;(MID(数据表!AZ2417,1,MIN(FIND({"(";"（"},数据表!AZ2417&amp;"(（",1)-1)))&amp;""</f>
        <v/>
      </c>
      <c r="EG2417" s="495" t="str">
        <f>""&amp;(MID(数据表!AZ2417,1,MIN(FIND({0;1;2;3;4;5;6;7;8;9},数据表!AZ2417&amp;"1234567890",1)-1)))&amp;""</f>
        <v/>
      </c>
    </row>
    <row r="2418" spans="2:137" s="310" customFormat="1" ht="12" customHeight="1">
      <c r="B2418" s="286"/>
      <c r="C2418" s="286"/>
      <c r="D2418" s="286"/>
      <c r="E2418" s="479"/>
      <c r="F2418" s="282"/>
      <c r="G2418" s="283"/>
      <c r="H2418" s="421"/>
      <c r="I2418" s="421"/>
      <c r="J2418" s="283"/>
      <c r="K2418" s="421"/>
      <c r="L2418" s="282"/>
      <c r="N2418" s="282"/>
      <c r="S2418" s="282"/>
      <c r="T2418" s="283"/>
      <c r="U2418" s="283"/>
      <c r="V2418" s="283"/>
      <c r="W2418" s="283"/>
      <c r="X2418" s="283"/>
      <c r="Y2418" s="282"/>
      <c r="Z2418" s="282"/>
      <c r="AA2418" s="283"/>
      <c r="AB2418" s="282"/>
      <c r="AC2418" s="282"/>
      <c r="AD2418" s="282"/>
      <c r="AE2418" s="282"/>
      <c r="AF2418" s="283"/>
      <c r="AG2418" s="402"/>
      <c r="AH2418" s="283"/>
      <c r="AI2418" s="283"/>
      <c r="AJ2418" s="283"/>
      <c r="AK2418" s="283"/>
      <c r="AL2418" s="283"/>
      <c r="AM2418" s="282"/>
      <c r="AN2418" s="282"/>
      <c r="AO2418" s="282"/>
      <c r="AP2418" s="282"/>
      <c r="AQ2418" s="282"/>
      <c r="AR2418" s="282"/>
      <c r="AT2418" s="283"/>
      <c r="AU2418" s="283"/>
      <c r="AV2418" s="283"/>
      <c r="AW2418" s="283"/>
      <c r="AY2418" s="283"/>
      <c r="AZ2418" s="282"/>
      <c r="BA2418" s="283"/>
      <c r="BB2418" s="282"/>
      <c r="BC2418" s="282"/>
      <c r="BD2418" s="282"/>
      <c r="BE2418" s="283"/>
      <c r="BG2418" s="282"/>
      <c r="BH2418" s="282"/>
      <c r="BI2418" s="282"/>
      <c r="BL2418" s="421"/>
      <c r="BM2418" s="424"/>
      <c r="BN2418" s="424"/>
      <c r="BO2418" s="424"/>
      <c r="BP2418" s="424"/>
      <c r="BQ2418" s="421"/>
      <c r="BR2418" s="421"/>
      <c r="BV2418" s="282"/>
      <c r="BW2418" s="283"/>
      <c r="BY2418" s="283"/>
      <c r="BZ2418" s="283"/>
      <c r="CA2418" s="283"/>
      <c r="CB2418" s="282"/>
      <c r="CC2418" s="282"/>
      <c r="CD2418" s="282"/>
      <c r="CE2418" s="282"/>
      <c r="CG2418" s="427"/>
      <c r="CH2418" s="402"/>
      <c r="CI2418" s="424"/>
      <c r="CJ2418" s="282"/>
      <c r="CK2418" s="282"/>
      <c r="CL2418" s="283"/>
      <c r="CM2418" s="283"/>
      <c r="CP2418" s="282"/>
      <c r="DC2418" s="282"/>
      <c r="DD2418" s="282"/>
      <c r="DE2418" s="282"/>
      <c r="DF2418" s="282"/>
      <c r="DG2418" s="282"/>
      <c r="DH2418" s="282"/>
      <c r="DI2418" s="282"/>
      <c r="DJ2418" s="282"/>
      <c r="EF2418" s="495" t="str">
        <f>""&amp;(MID(数据表!AZ2418,1,MIN(FIND({"(";"（"},数据表!AZ2418&amp;"(（",1)-1)))&amp;""</f>
        <v/>
      </c>
      <c r="EG2418" s="495" t="str">
        <f>""&amp;(MID(数据表!AZ2418,1,MIN(FIND({0;1;2;3;4;5;6;7;8;9},数据表!AZ2418&amp;"1234567890",1)-1)))&amp;""</f>
        <v/>
      </c>
    </row>
    <row r="2419" spans="2:137" s="310" customFormat="1" ht="12" customHeight="1">
      <c r="B2419" s="286"/>
      <c r="C2419" s="286"/>
      <c r="D2419" s="286"/>
      <c r="E2419" s="479"/>
      <c r="F2419" s="282"/>
      <c r="G2419" s="283"/>
      <c r="H2419" s="421"/>
      <c r="I2419" s="421"/>
      <c r="J2419" s="283"/>
      <c r="K2419" s="421"/>
      <c r="L2419" s="282"/>
      <c r="N2419" s="282"/>
      <c r="S2419" s="282"/>
      <c r="T2419" s="283"/>
      <c r="U2419" s="283"/>
      <c r="V2419" s="283"/>
      <c r="W2419" s="283"/>
      <c r="X2419" s="283"/>
      <c r="Y2419" s="282"/>
      <c r="Z2419" s="282"/>
      <c r="AA2419" s="283"/>
      <c r="AB2419" s="282"/>
      <c r="AC2419" s="282"/>
      <c r="AD2419" s="282"/>
      <c r="AE2419" s="282"/>
      <c r="AF2419" s="283"/>
      <c r="AG2419" s="402"/>
      <c r="AH2419" s="283"/>
      <c r="AI2419" s="283"/>
      <c r="AJ2419" s="283"/>
      <c r="AK2419" s="283"/>
      <c r="AL2419" s="283"/>
      <c r="AM2419" s="282"/>
      <c r="AN2419" s="282"/>
      <c r="AO2419" s="282"/>
      <c r="AP2419" s="282"/>
      <c r="AQ2419" s="282"/>
      <c r="AR2419" s="282"/>
      <c r="AT2419" s="283"/>
      <c r="AU2419" s="283"/>
      <c r="AV2419" s="283"/>
      <c r="AW2419" s="283"/>
      <c r="AY2419" s="283"/>
      <c r="AZ2419" s="282"/>
      <c r="BA2419" s="283"/>
      <c r="BB2419" s="282"/>
      <c r="BC2419" s="282"/>
      <c r="BD2419" s="282"/>
      <c r="BE2419" s="283"/>
      <c r="BG2419" s="282"/>
      <c r="BH2419" s="282"/>
      <c r="BI2419" s="282"/>
      <c r="BL2419" s="421"/>
      <c r="BM2419" s="424"/>
      <c r="BN2419" s="424"/>
      <c r="BO2419" s="424"/>
      <c r="BP2419" s="424"/>
      <c r="BQ2419" s="421"/>
      <c r="BR2419" s="421"/>
      <c r="BV2419" s="282"/>
      <c r="BW2419" s="283"/>
      <c r="BY2419" s="283"/>
      <c r="BZ2419" s="283"/>
      <c r="CA2419" s="283"/>
      <c r="CB2419" s="282"/>
      <c r="CC2419" s="282"/>
      <c r="CD2419" s="282"/>
      <c r="CE2419" s="282"/>
      <c r="CG2419" s="427"/>
      <c r="CH2419" s="402"/>
      <c r="CI2419" s="424"/>
      <c r="CJ2419" s="282"/>
      <c r="CK2419" s="282"/>
      <c r="CL2419" s="283"/>
      <c r="CM2419" s="283"/>
      <c r="CP2419" s="282"/>
      <c r="DC2419" s="282"/>
      <c r="DD2419" s="282"/>
      <c r="DE2419" s="282"/>
      <c r="DF2419" s="282"/>
      <c r="DG2419" s="282"/>
      <c r="DH2419" s="282"/>
      <c r="DI2419" s="282"/>
      <c r="DJ2419" s="282"/>
      <c r="EF2419" s="495" t="str">
        <f>""&amp;(MID(数据表!AZ2419,1,MIN(FIND({"(";"（"},数据表!AZ2419&amp;"(（",1)-1)))&amp;""</f>
        <v/>
      </c>
      <c r="EG2419" s="495" t="str">
        <f>""&amp;(MID(数据表!AZ2419,1,MIN(FIND({0;1;2;3;4;5;6;7;8;9},数据表!AZ2419&amp;"1234567890",1)-1)))&amp;""</f>
        <v/>
      </c>
    </row>
    <row r="2420" spans="2:137" s="310" customFormat="1" ht="12" customHeight="1">
      <c r="B2420" s="286"/>
      <c r="C2420" s="286"/>
      <c r="D2420" s="286"/>
      <c r="E2420" s="479"/>
      <c r="F2420" s="282"/>
      <c r="G2420" s="283"/>
      <c r="H2420" s="421"/>
      <c r="I2420" s="421"/>
      <c r="J2420" s="283"/>
      <c r="K2420" s="421"/>
      <c r="L2420" s="282"/>
      <c r="N2420" s="282"/>
      <c r="S2420" s="282"/>
      <c r="T2420" s="283"/>
      <c r="U2420" s="283"/>
      <c r="V2420" s="283"/>
      <c r="W2420" s="283"/>
      <c r="X2420" s="283"/>
      <c r="Y2420" s="282"/>
      <c r="Z2420" s="282"/>
      <c r="AA2420" s="283"/>
      <c r="AB2420" s="282"/>
      <c r="AC2420" s="282"/>
      <c r="AD2420" s="282"/>
      <c r="AE2420" s="282"/>
      <c r="AF2420" s="283"/>
      <c r="AG2420" s="402"/>
      <c r="AH2420" s="283"/>
      <c r="AI2420" s="283"/>
      <c r="AJ2420" s="283"/>
      <c r="AK2420" s="283"/>
      <c r="AL2420" s="283"/>
      <c r="AM2420" s="282"/>
      <c r="AN2420" s="282"/>
      <c r="AO2420" s="282"/>
      <c r="AP2420" s="282"/>
      <c r="AQ2420" s="282"/>
      <c r="AR2420" s="282"/>
      <c r="AT2420" s="283"/>
      <c r="AU2420" s="283"/>
      <c r="AV2420" s="283"/>
      <c r="AW2420" s="283"/>
      <c r="AY2420" s="283"/>
      <c r="AZ2420" s="282"/>
      <c r="BA2420" s="283"/>
      <c r="BB2420" s="282"/>
      <c r="BC2420" s="282"/>
      <c r="BD2420" s="282"/>
      <c r="BE2420" s="283"/>
      <c r="BG2420" s="282"/>
      <c r="BH2420" s="282"/>
      <c r="BI2420" s="282"/>
      <c r="BL2420" s="421"/>
      <c r="BM2420" s="424"/>
      <c r="BN2420" s="424"/>
      <c r="BO2420" s="424"/>
      <c r="BP2420" s="424"/>
      <c r="BQ2420" s="421"/>
      <c r="BR2420" s="421"/>
      <c r="BV2420" s="282"/>
      <c r="BW2420" s="283"/>
      <c r="BY2420" s="283"/>
      <c r="BZ2420" s="283"/>
      <c r="CA2420" s="283"/>
      <c r="CB2420" s="282"/>
      <c r="CC2420" s="282"/>
      <c r="CD2420" s="282"/>
      <c r="CE2420" s="282"/>
      <c r="CG2420" s="427"/>
      <c r="CH2420" s="402"/>
      <c r="CI2420" s="424"/>
      <c r="CJ2420" s="282"/>
      <c r="CK2420" s="282"/>
      <c r="CL2420" s="283"/>
      <c r="CM2420" s="283"/>
      <c r="CP2420" s="282"/>
      <c r="DC2420" s="282"/>
      <c r="DD2420" s="282"/>
      <c r="DE2420" s="282"/>
      <c r="DF2420" s="282"/>
      <c r="DG2420" s="282"/>
      <c r="DH2420" s="282"/>
      <c r="DI2420" s="282"/>
      <c r="DJ2420" s="282"/>
      <c r="EF2420" s="495" t="str">
        <f>""&amp;(MID(数据表!AZ2420,1,MIN(FIND({"(";"（"},数据表!AZ2420&amp;"(（",1)-1)))&amp;""</f>
        <v/>
      </c>
      <c r="EG2420" s="495" t="str">
        <f>""&amp;(MID(数据表!AZ2420,1,MIN(FIND({0;1;2;3;4;5;6;7;8;9},数据表!AZ2420&amp;"1234567890",1)-1)))&amp;""</f>
        <v/>
      </c>
    </row>
    <row r="2421" spans="2:137" s="310" customFormat="1" ht="12" customHeight="1">
      <c r="B2421" s="286"/>
      <c r="C2421" s="286"/>
      <c r="D2421" s="286"/>
      <c r="E2421" s="479"/>
      <c r="F2421" s="282"/>
      <c r="G2421" s="283"/>
      <c r="H2421" s="421"/>
      <c r="I2421" s="421"/>
      <c r="J2421" s="283"/>
      <c r="K2421" s="421"/>
      <c r="L2421" s="282"/>
      <c r="N2421" s="282"/>
      <c r="S2421" s="282"/>
      <c r="T2421" s="283"/>
      <c r="U2421" s="283"/>
      <c r="V2421" s="283"/>
      <c r="W2421" s="283"/>
      <c r="X2421" s="283"/>
      <c r="Y2421" s="282"/>
      <c r="Z2421" s="282"/>
      <c r="AA2421" s="283"/>
      <c r="AB2421" s="282"/>
      <c r="AC2421" s="282"/>
      <c r="AD2421" s="282"/>
      <c r="AE2421" s="282"/>
      <c r="AF2421" s="283"/>
      <c r="AG2421" s="402"/>
      <c r="AH2421" s="283"/>
      <c r="AI2421" s="283"/>
      <c r="AJ2421" s="283"/>
      <c r="AK2421" s="283"/>
      <c r="AL2421" s="283"/>
      <c r="AM2421" s="282"/>
      <c r="AN2421" s="282"/>
      <c r="AO2421" s="282"/>
      <c r="AP2421" s="282"/>
      <c r="AQ2421" s="282"/>
      <c r="AR2421" s="282"/>
      <c r="AT2421" s="283"/>
      <c r="AU2421" s="283"/>
      <c r="AV2421" s="283"/>
      <c r="AW2421" s="283"/>
      <c r="AY2421" s="283"/>
      <c r="AZ2421" s="282"/>
      <c r="BA2421" s="283"/>
      <c r="BB2421" s="282"/>
      <c r="BC2421" s="282"/>
      <c r="BD2421" s="282"/>
      <c r="BE2421" s="283"/>
      <c r="BG2421" s="282"/>
      <c r="BH2421" s="282"/>
      <c r="BI2421" s="282"/>
      <c r="BL2421" s="421"/>
      <c r="BM2421" s="424"/>
      <c r="BN2421" s="424"/>
      <c r="BO2421" s="424"/>
      <c r="BP2421" s="424"/>
      <c r="BQ2421" s="421"/>
      <c r="BR2421" s="421"/>
      <c r="BV2421" s="282"/>
      <c r="BW2421" s="283"/>
      <c r="BY2421" s="283"/>
      <c r="BZ2421" s="283"/>
      <c r="CA2421" s="283"/>
      <c r="CB2421" s="282"/>
      <c r="CC2421" s="282"/>
      <c r="CD2421" s="282"/>
      <c r="CE2421" s="282"/>
      <c r="CG2421" s="427"/>
      <c r="CH2421" s="402"/>
      <c r="CI2421" s="424"/>
      <c r="CJ2421" s="282"/>
      <c r="CK2421" s="282"/>
      <c r="CL2421" s="283"/>
      <c r="CM2421" s="283"/>
      <c r="CP2421" s="282"/>
      <c r="DC2421" s="282"/>
      <c r="DD2421" s="282"/>
      <c r="DE2421" s="282"/>
      <c r="DF2421" s="282"/>
      <c r="DG2421" s="282"/>
      <c r="DH2421" s="282"/>
      <c r="DI2421" s="282"/>
      <c r="DJ2421" s="282"/>
      <c r="EF2421" s="495" t="str">
        <f>""&amp;(MID(数据表!AZ2421,1,MIN(FIND({"(";"（"},数据表!AZ2421&amp;"(（",1)-1)))&amp;""</f>
        <v/>
      </c>
      <c r="EG2421" s="495" t="str">
        <f>""&amp;(MID(数据表!AZ2421,1,MIN(FIND({0;1;2;3;4;5;6;7;8;9},数据表!AZ2421&amp;"1234567890",1)-1)))&amp;""</f>
        <v/>
      </c>
    </row>
    <row r="2422" spans="2:137" s="310" customFormat="1" ht="12" customHeight="1">
      <c r="B2422" s="286"/>
      <c r="C2422" s="286"/>
      <c r="D2422" s="286"/>
      <c r="E2422" s="479"/>
      <c r="F2422" s="282"/>
      <c r="G2422" s="283"/>
      <c r="H2422" s="421"/>
      <c r="I2422" s="421"/>
      <c r="J2422" s="283"/>
      <c r="K2422" s="421"/>
      <c r="L2422" s="282"/>
      <c r="N2422" s="282"/>
      <c r="S2422" s="282"/>
      <c r="T2422" s="283"/>
      <c r="U2422" s="283"/>
      <c r="V2422" s="283"/>
      <c r="W2422" s="283"/>
      <c r="X2422" s="283"/>
      <c r="Y2422" s="282"/>
      <c r="Z2422" s="282"/>
      <c r="AA2422" s="283"/>
      <c r="AB2422" s="282"/>
      <c r="AC2422" s="282"/>
      <c r="AD2422" s="282"/>
      <c r="AE2422" s="282"/>
      <c r="AF2422" s="283"/>
      <c r="AG2422" s="402"/>
      <c r="AH2422" s="283"/>
      <c r="AI2422" s="283"/>
      <c r="AJ2422" s="283"/>
      <c r="AK2422" s="283"/>
      <c r="AL2422" s="283"/>
      <c r="AM2422" s="282"/>
      <c r="AN2422" s="282"/>
      <c r="AO2422" s="282"/>
      <c r="AP2422" s="282"/>
      <c r="AQ2422" s="282"/>
      <c r="AR2422" s="282"/>
      <c r="AT2422" s="283"/>
      <c r="AU2422" s="283"/>
      <c r="AV2422" s="283"/>
      <c r="AW2422" s="283"/>
      <c r="AY2422" s="283"/>
      <c r="AZ2422" s="282"/>
      <c r="BA2422" s="283"/>
      <c r="BB2422" s="282"/>
      <c r="BC2422" s="282"/>
      <c r="BD2422" s="282"/>
      <c r="BE2422" s="283"/>
      <c r="BG2422" s="282"/>
      <c r="BH2422" s="282"/>
      <c r="BI2422" s="282"/>
      <c r="BL2422" s="421"/>
      <c r="BM2422" s="424"/>
      <c r="BN2422" s="424"/>
      <c r="BO2422" s="424"/>
      <c r="BP2422" s="424"/>
      <c r="BQ2422" s="421"/>
      <c r="BR2422" s="421"/>
      <c r="BV2422" s="282"/>
      <c r="BW2422" s="283"/>
      <c r="BY2422" s="283"/>
      <c r="BZ2422" s="283"/>
      <c r="CA2422" s="283"/>
      <c r="CB2422" s="282"/>
      <c r="CC2422" s="282"/>
      <c r="CD2422" s="282"/>
      <c r="CE2422" s="282"/>
      <c r="CG2422" s="427"/>
      <c r="CH2422" s="402"/>
      <c r="CI2422" s="424"/>
      <c r="CJ2422" s="282"/>
      <c r="CK2422" s="282"/>
      <c r="CL2422" s="283"/>
      <c r="CM2422" s="283"/>
      <c r="CP2422" s="282"/>
      <c r="DC2422" s="282"/>
      <c r="DD2422" s="282"/>
      <c r="DE2422" s="282"/>
      <c r="DF2422" s="282"/>
      <c r="DG2422" s="282"/>
      <c r="DH2422" s="282"/>
      <c r="DI2422" s="282"/>
      <c r="DJ2422" s="282"/>
      <c r="EF2422" s="495" t="str">
        <f>""&amp;(MID(数据表!AZ2422,1,MIN(FIND({"(";"（"},数据表!AZ2422&amp;"(（",1)-1)))&amp;""</f>
        <v/>
      </c>
      <c r="EG2422" s="495" t="str">
        <f>""&amp;(MID(数据表!AZ2422,1,MIN(FIND({0;1;2;3;4;5;6;7;8;9},数据表!AZ2422&amp;"1234567890",1)-1)))&amp;""</f>
        <v/>
      </c>
    </row>
    <row r="2423" spans="2:137" s="310" customFormat="1" ht="12" customHeight="1">
      <c r="B2423" s="286"/>
      <c r="C2423" s="286"/>
      <c r="D2423" s="286"/>
      <c r="E2423" s="479"/>
      <c r="F2423" s="282"/>
      <c r="G2423" s="283"/>
      <c r="H2423" s="421"/>
      <c r="I2423" s="421"/>
      <c r="J2423" s="283"/>
      <c r="K2423" s="421"/>
      <c r="L2423" s="282"/>
      <c r="N2423" s="282"/>
      <c r="S2423" s="282"/>
      <c r="T2423" s="283"/>
      <c r="U2423" s="283"/>
      <c r="V2423" s="283"/>
      <c r="W2423" s="283"/>
      <c r="X2423" s="283"/>
      <c r="Y2423" s="282"/>
      <c r="Z2423" s="282"/>
      <c r="AA2423" s="283"/>
      <c r="AB2423" s="282"/>
      <c r="AC2423" s="282"/>
      <c r="AD2423" s="282"/>
      <c r="AE2423" s="282"/>
      <c r="AF2423" s="283"/>
      <c r="AG2423" s="402"/>
      <c r="AH2423" s="283"/>
      <c r="AI2423" s="283"/>
      <c r="AJ2423" s="283"/>
      <c r="AK2423" s="283"/>
      <c r="AL2423" s="283"/>
      <c r="AM2423" s="282"/>
      <c r="AN2423" s="282"/>
      <c r="AO2423" s="282"/>
      <c r="AP2423" s="282"/>
      <c r="AQ2423" s="282"/>
      <c r="AR2423" s="282"/>
      <c r="AT2423" s="283"/>
      <c r="AU2423" s="283"/>
      <c r="AV2423" s="283"/>
      <c r="AW2423" s="283"/>
      <c r="AY2423" s="283"/>
      <c r="AZ2423" s="282"/>
      <c r="BA2423" s="283"/>
      <c r="BB2423" s="282"/>
      <c r="BC2423" s="282"/>
      <c r="BD2423" s="282"/>
      <c r="BE2423" s="283"/>
      <c r="BG2423" s="282"/>
      <c r="BH2423" s="282"/>
      <c r="BI2423" s="282"/>
      <c r="BL2423" s="421"/>
      <c r="BM2423" s="424"/>
      <c r="BN2423" s="424"/>
      <c r="BO2423" s="424"/>
      <c r="BP2423" s="424"/>
      <c r="BQ2423" s="421"/>
      <c r="BR2423" s="421"/>
      <c r="BV2423" s="282"/>
      <c r="BW2423" s="283"/>
      <c r="BY2423" s="283"/>
      <c r="BZ2423" s="283"/>
      <c r="CA2423" s="283"/>
      <c r="CB2423" s="282"/>
      <c r="CC2423" s="282"/>
      <c r="CD2423" s="282"/>
      <c r="CE2423" s="282"/>
      <c r="CG2423" s="427"/>
      <c r="CH2423" s="402"/>
      <c r="CI2423" s="424"/>
      <c r="CJ2423" s="282"/>
      <c r="CK2423" s="282"/>
      <c r="CL2423" s="283"/>
      <c r="CM2423" s="283"/>
      <c r="CP2423" s="282"/>
      <c r="DC2423" s="282"/>
      <c r="DD2423" s="282"/>
      <c r="DE2423" s="282"/>
      <c r="DF2423" s="282"/>
      <c r="DG2423" s="282"/>
      <c r="DH2423" s="282"/>
      <c r="DI2423" s="282"/>
      <c r="DJ2423" s="282"/>
      <c r="EF2423" s="495" t="str">
        <f>""&amp;(MID(数据表!AZ2423,1,MIN(FIND({"(";"（"},数据表!AZ2423&amp;"(（",1)-1)))&amp;""</f>
        <v/>
      </c>
      <c r="EG2423" s="495" t="str">
        <f>""&amp;(MID(数据表!AZ2423,1,MIN(FIND({0;1;2;3;4;5;6;7;8;9},数据表!AZ2423&amp;"1234567890",1)-1)))&amp;""</f>
        <v/>
      </c>
    </row>
    <row r="2424" spans="2:137" s="310" customFormat="1" ht="12" customHeight="1">
      <c r="B2424" s="286"/>
      <c r="C2424" s="286"/>
      <c r="D2424" s="286"/>
      <c r="E2424" s="479"/>
      <c r="F2424" s="282"/>
      <c r="G2424" s="283"/>
      <c r="H2424" s="421"/>
      <c r="I2424" s="421"/>
      <c r="J2424" s="283"/>
      <c r="K2424" s="421"/>
      <c r="L2424" s="282"/>
      <c r="N2424" s="282"/>
      <c r="S2424" s="282"/>
      <c r="T2424" s="283"/>
      <c r="U2424" s="283"/>
      <c r="V2424" s="283"/>
      <c r="W2424" s="283"/>
      <c r="X2424" s="283"/>
      <c r="Y2424" s="282"/>
      <c r="Z2424" s="282"/>
      <c r="AA2424" s="283"/>
      <c r="AB2424" s="282"/>
      <c r="AC2424" s="282"/>
      <c r="AD2424" s="282"/>
      <c r="AE2424" s="282"/>
      <c r="AF2424" s="283"/>
      <c r="AG2424" s="402"/>
      <c r="AH2424" s="283"/>
      <c r="AI2424" s="283"/>
      <c r="AJ2424" s="283"/>
      <c r="AK2424" s="283"/>
      <c r="AL2424" s="283"/>
      <c r="AM2424" s="282"/>
      <c r="AN2424" s="282"/>
      <c r="AO2424" s="282"/>
      <c r="AP2424" s="282"/>
      <c r="AQ2424" s="282"/>
      <c r="AR2424" s="282"/>
      <c r="AT2424" s="283"/>
      <c r="AU2424" s="283"/>
      <c r="AV2424" s="283"/>
      <c r="AW2424" s="283"/>
      <c r="AY2424" s="283"/>
      <c r="AZ2424" s="282"/>
      <c r="BA2424" s="283"/>
      <c r="BB2424" s="282"/>
      <c r="BC2424" s="282"/>
      <c r="BD2424" s="282"/>
      <c r="BE2424" s="283"/>
      <c r="BG2424" s="282"/>
      <c r="BH2424" s="282"/>
      <c r="BI2424" s="282"/>
      <c r="BL2424" s="421"/>
      <c r="BM2424" s="424"/>
      <c r="BN2424" s="424"/>
      <c r="BO2424" s="424"/>
      <c r="BP2424" s="424"/>
      <c r="BQ2424" s="421"/>
      <c r="BR2424" s="421"/>
      <c r="BV2424" s="282"/>
      <c r="BW2424" s="283"/>
      <c r="BY2424" s="283"/>
      <c r="BZ2424" s="283"/>
      <c r="CA2424" s="283"/>
      <c r="CB2424" s="282"/>
      <c r="CC2424" s="282"/>
      <c r="CD2424" s="282"/>
      <c r="CE2424" s="282"/>
      <c r="CG2424" s="427"/>
      <c r="CH2424" s="402"/>
      <c r="CI2424" s="424"/>
      <c r="CJ2424" s="282"/>
      <c r="CK2424" s="282"/>
      <c r="CL2424" s="283"/>
      <c r="CM2424" s="283"/>
      <c r="CP2424" s="282"/>
      <c r="DC2424" s="282"/>
      <c r="DD2424" s="282"/>
      <c r="DE2424" s="282"/>
      <c r="DF2424" s="282"/>
      <c r="DG2424" s="282"/>
      <c r="DH2424" s="282"/>
      <c r="DI2424" s="282"/>
      <c r="DJ2424" s="282"/>
      <c r="EF2424" s="495" t="str">
        <f>""&amp;(MID(数据表!AZ2424,1,MIN(FIND({"(";"（"},数据表!AZ2424&amp;"(（",1)-1)))&amp;""</f>
        <v/>
      </c>
      <c r="EG2424" s="495" t="str">
        <f>""&amp;(MID(数据表!AZ2424,1,MIN(FIND({0;1;2;3;4;5;6;7;8;9},数据表!AZ2424&amp;"1234567890",1)-1)))&amp;""</f>
        <v/>
      </c>
    </row>
    <row r="2425" spans="2:137" s="310" customFormat="1" ht="12" customHeight="1">
      <c r="B2425" s="286"/>
      <c r="C2425" s="286"/>
      <c r="D2425" s="286"/>
      <c r="E2425" s="479"/>
      <c r="F2425" s="282"/>
      <c r="G2425" s="283"/>
      <c r="H2425" s="421"/>
      <c r="I2425" s="421"/>
      <c r="J2425" s="283"/>
      <c r="K2425" s="421"/>
      <c r="L2425" s="282"/>
      <c r="N2425" s="282"/>
      <c r="S2425" s="282"/>
      <c r="T2425" s="283"/>
      <c r="U2425" s="283"/>
      <c r="V2425" s="283"/>
      <c r="W2425" s="283"/>
      <c r="X2425" s="283"/>
      <c r="Y2425" s="282"/>
      <c r="Z2425" s="282"/>
      <c r="AA2425" s="283"/>
      <c r="AB2425" s="282"/>
      <c r="AC2425" s="282"/>
      <c r="AD2425" s="282"/>
      <c r="AE2425" s="282"/>
      <c r="AF2425" s="283"/>
      <c r="AG2425" s="402"/>
      <c r="AH2425" s="283"/>
      <c r="AI2425" s="283"/>
      <c r="AJ2425" s="283"/>
      <c r="AK2425" s="283"/>
      <c r="AL2425" s="283"/>
      <c r="AM2425" s="282"/>
      <c r="AN2425" s="282"/>
      <c r="AO2425" s="282"/>
      <c r="AP2425" s="282"/>
      <c r="AQ2425" s="282"/>
      <c r="AR2425" s="282"/>
      <c r="AT2425" s="283"/>
      <c r="AU2425" s="283"/>
      <c r="AV2425" s="283"/>
      <c r="AW2425" s="283"/>
      <c r="AY2425" s="283"/>
      <c r="AZ2425" s="282"/>
      <c r="BA2425" s="283"/>
      <c r="BB2425" s="282"/>
      <c r="BC2425" s="282"/>
      <c r="BD2425" s="282"/>
      <c r="BE2425" s="283"/>
      <c r="BG2425" s="282"/>
      <c r="BH2425" s="282"/>
      <c r="BI2425" s="282"/>
      <c r="BL2425" s="421"/>
      <c r="BM2425" s="424"/>
      <c r="BN2425" s="424"/>
      <c r="BO2425" s="424"/>
      <c r="BP2425" s="424"/>
      <c r="BQ2425" s="421"/>
      <c r="BR2425" s="421"/>
      <c r="BV2425" s="282"/>
      <c r="BW2425" s="283"/>
      <c r="BY2425" s="283"/>
      <c r="BZ2425" s="283"/>
      <c r="CA2425" s="283"/>
      <c r="CB2425" s="282"/>
      <c r="CC2425" s="282"/>
      <c r="CD2425" s="282"/>
      <c r="CE2425" s="282"/>
      <c r="CG2425" s="427"/>
      <c r="CH2425" s="402"/>
      <c r="CI2425" s="424"/>
      <c r="CJ2425" s="282"/>
      <c r="CK2425" s="282"/>
      <c r="CL2425" s="283"/>
      <c r="CM2425" s="283"/>
      <c r="CP2425" s="282"/>
      <c r="DC2425" s="282"/>
      <c r="DD2425" s="282"/>
      <c r="DE2425" s="282"/>
      <c r="DF2425" s="282"/>
      <c r="DG2425" s="282"/>
      <c r="DH2425" s="282"/>
      <c r="DI2425" s="282"/>
      <c r="DJ2425" s="282"/>
      <c r="EF2425" s="495" t="str">
        <f>""&amp;(MID(数据表!AZ2425,1,MIN(FIND({"(";"（"},数据表!AZ2425&amp;"(（",1)-1)))&amp;""</f>
        <v/>
      </c>
      <c r="EG2425" s="495" t="str">
        <f>""&amp;(MID(数据表!AZ2425,1,MIN(FIND({0;1;2;3;4;5;6;7;8;9},数据表!AZ2425&amp;"1234567890",1)-1)))&amp;""</f>
        <v/>
      </c>
    </row>
    <row r="2426" spans="2:137" s="310" customFormat="1" ht="12" customHeight="1">
      <c r="B2426" s="286"/>
      <c r="C2426" s="286"/>
      <c r="D2426" s="286"/>
      <c r="E2426" s="479"/>
      <c r="F2426" s="282"/>
      <c r="G2426" s="283"/>
      <c r="H2426" s="421"/>
      <c r="I2426" s="421"/>
      <c r="J2426" s="283"/>
      <c r="K2426" s="421"/>
      <c r="L2426" s="282"/>
      <c r="N2426" s="282"/>
      <c r="S2426" s="282"/>
      <c r="T2426" s="283"/>
      <c r="U2426" s="283"/>
      <c r="V2426" s="283"/>
      <c r="W2426" s="283"/>
      <c r="X2426" s="283"/>
      <c r="Y2426" s="282"/>
      <c r="Z2426" s="282"/>
      <c r="AA2426" s="283"/>
      <c r="AB2426" s="282"/>
      <c r="AC2426" s="282"/>
      <c r="AD2426" s="282"/>
      <c r="AE2426" s="282"/>
      <c r="AF2426" s="283"/>
      <c r="AG2426" s="402"/>
      <c r="AH2426" s="283"/>
      <c r="AI2426" s="283"/>
      <c r="AJ2426" s="283"/>
      <c r="AK2426" s="283"/>
      <c r="AL2426" s="283"/>
      <c r="AM2426" s="282"/>
      <c r="AN2426" s="282"/>
      <c r="AO2426" s="282"/>
      <c r="AP2426" s="282"/>
      <c r="AQ2426" s="282"/>
      <c r="AR2426" s="282"/>
      <c r="AT2426" s="283"/>
      <c r="AU2426" s="283"/>
      <c r="AV2426" s="283"/>
      <c r="AW2426" s="283"/>
      <c r="AY2426" s="283"/>
      <c r="AZ2426" s="282"/>
      <c r="BA2426" s="283"/>
      <c r="BB2426" s="282"/>
      <c r="BC2426" s="282"/>
      <c r="BD2426" s="282"/>
      <c r="BE2426" s="283"/>
      <c r="BG2426" s="282"/>
      <c r="BH2426" s="282"/>
      <c r="BI2426" s="282"/>
      <c r="BL2426" s="421"/>
      <c r="BM2426" s="424"/>
      <c r="BN2426" s="424"/>
      <c r="BO2426" s="424"/>
      <c r="BP2426" s="424"/>
      <c r="BQ2426" s="421"/>
      <c r="BR2426" s="421"/>
      <c r="BV2426" s="282"/>
      <c r="BW2426" s="283"/>
      <c r="BY2426" s="283"/>
      <c r="BZ2426" s="283"/>
      <c r="CA2426" s="283"/>
      <c r="CB2426" s="282"/>
      <c r="CC2426" s="282"/>
      <c r="CD2426" s="282"/>
      <c r="CE2426" s="282"/>
      <c r="CG2426" s="427"/>
      <c r="CH2426" s="402"/>
      <c r="CI2426" s="424"/>
      <c r="CJ2426" s="282"/>
      <c r="CK2426" s="282"/>
      <c r="CL2426" s="283"/>
      <c r="CM2426" s="283"/>
      <c r="CP2426" s="282"/>
      <c r="DC2426" s="282"/>
      <c r="DD2426" s="282"/>
      <c r="DE2426" s="282"/>
      <c r="DF2426" s="282"/>
      <c r="DG2426" s="282"/>
      <c r="DH2426" s="282"/>
      <c r="DI2426" s="282"/>
      <c r="DJ2426" s="282"/>
      <c r="EF2426" s="495" t="str">
        <f>""&amp;(MID(数据表!AZ2426,1,MIN(FIND({"(";"（"},数据表!AZ2426&amp;"(（",1)-1)))&amp;""</f>
        <v/>
      </c>
      <c r="EG2426" s="495" t="str">
        <f>""&amp;(MID(数据表!AZ2426,1,MIN(FIND({0;1;2;3;4;5;6;7;8;9},数据表!AZ2426&amp;"1234567890",1)-1)))&amp;""</f>
        <v/>
      </c>
    </row>
    <row r="2427" spans="2:137" s="310" customFormat="1" ht="12" customHeight="1">
      <c r="B2427" s="286"/>
      <c r="C2427" s="286"/>
      <c r="D2427" s="286"/>
      <c r="E2427" s="479"/>
      <c r="F2427" s="282"/>
      <c r="G2427" s="283"/>
      <c r="H2427" s="421"/>
      <c r="I2427" s="421"/>
      <c r="J2427" s="283"/>
      <c r="K2427" s="421"/>
      <c r="L2427" s="282"/>
      <c r="N2427" s="282"/>
      <c r="S2427" s="282"/>
      <c r="T2427" s="283"/>
      <c r="U2427" s="283"/>
      <c r="V2427" s="283"/>
      <c r="W2427" s="283"/>
      <c r="X2427" s="283"/>
      <c r="Y2427" s="282"/>
      <c r="Z2427" s="282"/>
      <c r="AA2427" s="283"/>
      <c r="AB2427" s="282"/>
      <c r="AC2427" s="282"/>
      <c r="AD2427" s="282"/>
      <c r="AE2427" s="282"/>
      <c r="AF2427" s="283"/>
      <c r="AG2427" s="402"/>
      <c r="AH2427" s="283"/>
      <c r="AI2427" s="283"/>
      <c r="AJ2427" s="283"/>
      <c r="AK2427" s="283"/>
      <c r="AL2427" s="283"/>
      <c r="AM2427" s="282"/>
      <c r="AN2427" s="282"/>
      <c r="AO2427" s="282"/>
      <c r="AP2427" s="282"/>
      <c r="AQ2427" s="282"/>
      <c r="AR2427" s="282"/>
      <c r="AT2427" s="283"/>
      <c r="AU2427" s="283"/>
      <c r="AV2427" s="283"/>
      <c r="AW2427" s="283"/>
      <c r="AY2427" s="283"/>
      <c r="AZ2427" s="282"/>
      <c r="BA2427" s="283"/>
      <c r="BB2427" s="282"/>
      <c r="BC2427" s="282"/>
      <c r="BD2427" s="282"/>
      <c r="BE2427" s="283"/>
      <c r="BG2427" s="282"/>
      <c r="BH2427" s="282"/>
      <c r="BI2427" s="282"/>
      <c r="BL2427" s="421"/>
      <c r="BM2427" s="424"/>
      <c r="BN2427" s="424"/>
      <c r="BO2427" s="424"/>
      <c r="BP2427" s="424"/>
      <c r="BQ2427" s="421"/>
      <c r="BR2427" s="421"/>
      <c r="BV2427" s="282"/>
      <c r="BW2427" s="283"/>
      <c r="BY2427" s="283"/>
      <c r="BZ2427" s="283"/>
      <c r="CA2427" s="283"/>
      <c r="CB2427" s="282"/>
      <c r="CC2427" s="282"/>
      <c r="CD2427" s="282"/>
      <c r="CE2427" s="282"/>
      <c r="CG2427" s="427"/>
      <c r="CH2427" s="402"/>
      <c r="CI2427" s="424"/>
      <c r="CJ2427" s="282"/>
      <c r="CK2427" s="282"/>
      <c r="CL2427" s="283"/>
      <c r="CM2427" s="283"/>
      <c r="CP2427" s="282"/>
      <c r="DC2427" s="282"/>
      <c r="DD2427" s="282"/>
      <c r="DE2427" s="282"/>
      <c r="DF2427" s="282"/>
      <c r="DG2427" s="282"/>
      <c r="DH2427" s="282"/>
      <c r="DI2427" s="282"/>
      <c r="DJ2427" s="282"/>
      <c r="EF2427" s="495" t="str">
        <f>""&amp;(MID(数据表!AZ2427,1,MIN(FIND({"(";"（"},数据表!AZ2427&amp;"(（",1)-1)))&amp;""</f>
        <v/>
      </c>
      <c r="EG2427" s="495" t="str">
        <f>""&amp;(MID(数据表!AZ2427,1,MIN(FIND({0;1;2;3;4;5;6;7;8;9},数据表!AZ2427&amp;"1234567890",1)-1)))&amp;""</f>
        <v/>
      </c>
    </row>
    <row r="2428" spans="2:137" s="310" customFormat="1" ht="12" customHeight="1">
      <c r="B2428" s="286"/>
      <c r="C2428" s="286"/>
      <c r="D2428" s="286"/>
      <c r="E2428" s="479"/>
      <c r="F2428" s="282"/>
      <c r="G2428" s="283"/>
      <c r="H2428" s="421"/>
      <c r="I2428" s="421"/>
      <c r="J2428" s="283"/>
      <c r="K2428" s="421"/>
      <c r="L2428" s="282"/>
      <c r="N2428" s="282"/>
      <c r="S2428" s="282"/>
      <c r="T2428" s="283"/>
      <c r="U2428" s="283"/>
      <c r="V2428" s="283"/>
      <c r="W2428" s="283"/>
      <c r="X2428" s="283"/>
      <c r="Y2428" s="282"/>
      <c r="Z2428" s="282"/>
      <c r="AA2428" s="283"/>
      <c r="AB2428" s="282"/>
      <c r="AC2428" s="282"/>
      <c r="AD2428" s="282"/>
      <c r="AE2428" s="282"/>
      <c r="AF2428" s="283"/>
      <c r="AG2428" s="402"/>
      <c r="AH2428" s="283"/>
      <c r="AI2428" s="283"/>
      <c r="AJ2428" s="283"/>
      <c r="AK2428" s="283"/>
      <c r="AL2428" s="283"/>
      <c r="AM2428" s="282"/>
      <c r="AN2428" s="282"/>
      <c r="AO2428" s="282"/>
      <c r="AP2428" s="282"/>
      <c r="AQ2428" s="282"/>
      <c r="AR2428" s="282"/>
      <c r="AT2428" s="283"/>
      <c r="AU2428" s="283"/>
      <c r="AV2428" s="283"/>
      <c r="AW2428" s="283"/>
      <c r="AY2428" s="283"/>
      <c r="AZ2428" s="282"/>
      <c r="BA2428" s="283"/>
      <c r="BB2428" s="282"/>
      <c r="BC2428" s="282"/>
      <c r="BD2428" s="282"/>
      <c r="BE2428" s="283"/>
      <c r="BG2428" s="282"/>
      <c r="BH2428" s="282"/>
      <c r="BI2428" s="282"/>
      <c r="BL2428" s="421"/>
      <c r="BM2428" s="424"/>
      <c r="BN2428" s="424"/>
      <c r="BO2428" s="424"/>
      <c r="BP2428" s="424"/>
      <c r="BQ2428" s="421"/>
      <c r="BR2428" s="421"/>
      <c r="BV2428" s="282"/>
      <c r="BW2428" s="283"/>
      <c r="BY2428" s="283"/>
      <c r="BZ2428" s="283"/>
      <c r="CA2428" s="283"/>
      <c r="CB2428" s="282"/>
      <c r="CC2428" s="282"/>
      <c r="CD2428" s="282"/>
      <c r="CE2428" s="282"/>
      <c r="CG2428" s="427"/>
      <c r="CH2428" s="402"/>
      <c r="CI2428" s="424"/>
      <c r="CJ2428" s="282"/>
      <c r="CK2428" s="282"/>
      <c r="CL2428" s="283"/>
      <c r="CM2428" s="283"/>
      <c r="CP2428" s="282"/>
      <c r="DC2428" s="282"/>
      <c r="DD2428" s="282"/>
      <c r="DE2428" s="282"/>
      <c r="DF2428" s="282"/>
      <c r="DG2428" s="282"/>
      <c r="DH2428" s="282"/>
      <c r="DI2428" s="282"/>
      <c r="DJ2428" s="282"/>
      <c r="EF2428" s="495" t="str">
        <f>""&amp;(MID(数据表!AZ2428,1,MIN(FIND({"(";"（"},数据表!AZ2428&amp;"(（",1)-1)))&amp;""</f>
        <v/>
      </c>
      <c r="EG2428" s="495" t="str">
        <f>""&amp;(MID(数据表!AZ2428,1,MIN(FIND({0;1;2;3;4;5;6;7;8;9},数据表!AZ2428&amp;"1234567890",1)-1)))&amp;""</f>
        <v/>
      </c>
    </row>
    <row r="2429" spans="2:137" s="310" customFormat="1" ht="12" customHeight="1">
      <c r="B2429" s="286"/>
      <c r="C2429" s="286"/>
      <c r="D2429" s="286"/>
      <c r="E2429" s="479"/>
      <c r="F2429" s="282"/>
      <c r="G2429" s="283"/>
      <c r="H2429" s="421"/>
      <c r="I2429" s="421"/>
      <c r="J2429" s="283"/>
      <c r="K2429" s="421"/>
      <c r="L2429" s="282"/>
      <c r="N2429" s="282"/>
      <c r="S2429" s="282"/>
      <c r="T2429" s="283"/>
      <c r="U2429" s="283"/>
      <c r="V2429" s="283"/>
      <c r="W2429" s="283"/>
      <c r="X2429" s="283"/>
      <c r="Y2429" s="282"/>
      <c r="Z2429" s="282"/>
      <c r="AA2429" s="283"/>
      <c r="AB2429" s="282"/>
      <c r="AC2429" s="282"/>
      <c r="AD2429" s="282"/>
      <c r="AE2429" s="282"/>
      <c r="AF2429" s="283"/>
      <c r="AG2429" s="402"/>
      <c r="AH2429" s="283"/>
      <c r="AI2429" s="283"/>
      <c r="AJ2429" s="283"/>
      <c r="AK2429" s="283"/>
      <c r="AL2429" s="283"/>
      <c r="AM2429" s="282"/>
      <c r="AN2429" s="282"/>
      <c r="AO2429" s="282"/>
      <c r="AP2429" s="282"/>
      <c r="AQ2429" s="282"/>
      <c r="AR2429" s="282"/>
      <c r="AT2429" s="283"/>
      <c r="AU2429" s="283"/>
      <c r="AV2429" s="283"/>
      <c r="AW2429" s="283"/>
      <c r="AY2429" s="283"/>
      <c r="AZ2429" s="282"/>
      <c r="BA2429" s="283"/>
      <c r="BB2429" s="282"/>
      <c r="BC2429" s="282"/>
      <c r="BD2429" s="282"/>
      <c r="BE2429" s="283"/>
      <c r="BG2429" s="282"/>
      <c r="BH2429" s="282"/>
      <c r="BI2429" s="282"/>
      <c r="BL2429" s="421"/>
      <c r="BM2429" s="424"/>
      <c r="BN2429" s="424"/>
      <c r="BO2429" s="424"/>
      <c r="BP2429" s="424"/>
      <c r="BQ2429" s="421"/>
      <c r="BR2429" s="421"/>
      <c r="BV2429" s="282"/>
      <c r="BW2429" s="283"/>
      <c r="BY2429" s="283"/>
      <c r="BZ2429" s="283"/>
      <c r="CA2429" s="283"/>
      <c r="CB2429" s="282"/>
      <c r="CC2429" s="282"/>
      <c r="CD2429" s="282"/>
      <c r="CE2429" s="282"/>
      <c r="CG2429" s="427"/>
      <c r="CH2429" s="402"/>
      <c r="CI2429" s="424"/>
      <c r="CJ2429" s="282"/>
      <c r="CK2429" s="282"/>
      <c r="CL2429" s="283"/>
      <c r="CM2429" s="283"/>
      <c r="CP2429" s="282"/>
      <c r="DC2429" s="282"/>
      <c r="DD2429" s="282"/>
      <c r="DE2429" s="282"/>
      <c r="DF2429" s="282"/>
      <c r="DG2429" s="282"/>
      <c r="DH2429" s="282"/>
      <c r="DI2429" s="282"/>
      <c r="DJ2429" s="282"/>
      <c r="EF2429" s="495" t="str">
        <f>""&amp;(MID(数据表!AZ2429,1,MIN(FIND({"(";"（"},数据表!AZ2429&amp;"(（",1)-1)))&amp;""</f>
        <v/>
      </c>
      <c r="EG2429" s="495" t="str">
        <f>""&amp;(MID(数据表!AZ2429,1,MIN(FIND({0;1;2;3;4;5;6;7;8;9},数据表!AZ2429&amp;"1234567890",1)-1)))&amp;""</f>
        <v/>
      </c>
    </row>
    <row r="2430" spans="2:137" s="310" customFormat="1" ht="12" customHeight="1">
      <c r="B2430" s="286"/>
      <c r="C2430" s="286"/>
      <c r="D2430" s="286"/>
      <c r="E2430" s="479"/>
      <c r="F2430" s="282"/>
      <c r="G2430" s="283"/>
      <c r="H2430" s="421"/>
      <c r="I2430" s="421"/>
      <c r="J2430" s="283"/>
      <c r="K2430" s="421"/>
      <c r="L2430" s="282"/>
      <c r="N2430" s="282"/>
      <c r="S2430" s="282"/>
      <c r="T2430" s="283"/>
      <c r="U2430" s="283"/>
      <c r="V2430" s="283"/>
      <c r="W2430" s="283"/>
      <c r="X2430" s="283"/>
      <c r="Y2430" s="282"/>
      <c r="Z2430" s="282"/>
      <c r="AA2430" s="283"/>
      <c r="AB2430" s="282"/>
      <c r="AC2430" s="282"/>
      <c r="AD2430" s="282"/>
      <c r="AE2430" s="282"/>
      <c r="AF2430" s="283"/>
      <c r="AG2430" s="402"/>
      <c r="AH2430" s="283"/>
      <c r="AI2430" s="283"/>
      <c r="AJ2430" s="283"/>
      <c r="AK2430" s="283"/>
      <c r="AL2430" s="283"/>
      <c r="AM2430" s="282"/>
      <c r="AN2430" s="282"/>
      <c r="AO2430" s="282"/>
      <c r="AP2430" s="282"/>
      <c r="AQ2430" s="282"/>
      <c r="AR2430" s="282"/>
      <c r="AT2430" s="283"/>
      <c r="AU2430" s="283"/>
      <c r="AV2430" s="283"/>
      <c r="AW2430" s="283"/>
      <c r="AY2430" s="283"/>
      <c r="AZ2430" s="282"/>
      <c r="BA2430" s="283"/>
      <c r="BB2430" s="282"/>
      <c r="BC2430" s="282"/>
      <c r="BD2430" s="282"/>
      <c r="BE2430" s="283"/>
      <c r="BG2430" s="282"/>
      <c r="BH2430" s="282"/>
      <c r="BI2430" s="282"/>
      <c r="BL2430" s="421"/>
      <c r="BM2430" s="424"/>
      <c r="BN2430" s="424"/>
      <c r="BO2430" s="424"/>
      <c r="BP2430" s="424"/>
      <c r="BQ2430" s="421"/>
      <c r="BR2430" s="421"/>
      <c r="BV2430" s="282"/>
      <c r="BW2430" s="283"/>
      <c r="BY2430" s="283"/>
      <c r="BZ2430" s="283"/>
      <c r="CA2430" s="283"/>
      <c r="CB2430" s="282"/>
      <c r="CC2430" s="282"/>
      <c r="CD2430" s="282"/>
      <c r="CE2430" s="282"/>
      <c r="CG2430" s="427"/>
      <c r="CH2430" s="402"/>
      <c r="CI2430" s="424"/>
      <c r="CJ2430" s="282"/>
      <c r="CK2430" s="282"/>
      <c r="CL2430" s="283"/>
      <c r="CM2430" s="283"/>
      <c r="CP2430" s="282"/>
      <c r="DC2430" s="282"/>
      <c r="DD2430" s="282"/>
      <c r="DE2430" s="282"/>
      <c r="DF2430" s="282"/>
      <c r="DG2430" s="282"/>
      <c r="DH2430" s="282"/>
      <c r="DI2430" s="282"/>
      <c r="DJ2430" s="282"/>
      <c r="EF2430" s="495" t="str">
        <f>""&amp;(MID(数据表!AZ2430,1,MIN(FIND({"(";"（"},数据表!AZ2430&amp;"(（",1)-1)))&amp;""</f>
        <v/>
      </c>
      <c r="EG2430" s="495" t="str">
        <f>""&amp;(MID(数据表!AZ2430,1,MIN(FIND({0;1;2;3;4;5;6;7;8;9},数据表!AZ2430&amp;"1234567890",1)-1)))&amp;""</f>
        <v/>
      </c>
    </row>
    <row r="2431" spans="2:137" s="310" customFormat="1" ht="12" customHeight="1">
      <c r="B2431" s="286"/>
      <c r="C2431" s="286"/>
      <c r="D2431" s="286"/>
      <c r="E2431" s="479"/>
      <c r="F2431" s="282"/>
      <c r="G2431" s="283"/>
      <c r="H2431" s="421"/>
      <c r="I2431" s="421"/>
      <c r="J2431" s="283"/>
      <c r="K2431" s="421"/>
      <c r="L2431" s="282"/>
      <c r="N2431" s="282"/>
      <c r="S2431" s="282"/>
      <c r="T2431" s="283"/>
      <c r="U2431" s="283"/>
      <c r="V2431" s="283"/>
      <c r="W2431" s="283"/>
      <c r="X2431" s="283"/>
      <c r="Y2431" s="282"/>
      <c r="Z2431" s="282"/>
      <c r="AA2431" s="283"/>
      <c r="AB2431" s="282"/>
      <c r="AC2431" s="282"/>
      <c r="AD2431" s="282"/>
      <c r="AE2431" s="282"/>
      <c r="AF2431" s="283"/>
      <c r="AG2431" s="402"/>
      <c r="AH2431" s="283"/>
      <c r="AI2431" s="283"/>
      <c r="AJ2431" s="283"/>
      <c r="AK2431" s="283"/>
      <c r="AL2431" s="283"/>
      <c r="AM2431" s="282"/>
      <c r="AN2431" s="282"/>
      <c r="AO2431" s="282"/>
      <c r="AP2431" s="282"/>
      <c r="AQ2431" s="282"/>
      <c r="AR2431" s="282"/>
      <c r="AT2431" s="283"/>
      <c r="AU2431" s="283"/>
      <c r="AV2431" s="283"/>
      <c r="AW2431" s="283"/>
      <c r="AY2431" s="283"/>
      <c r="AZ2431" s="282"/>
      <c r="BA2431" s="283"/>
      <c r="BB2431" s="282"/>
      <c r="BC2431" s="282"/>
      <c r="BD2431" s="282"/>
      <c r="BE2431" s="283"/>
      <c r="BG2431" s="282"/>
      <c r="BH2431" s="282"/>
      <c r="BI2431" s="282"/>
      <c r="BL2431" s="421"/>
      <c r="BM2431" s="424"/>
      <c r="BN2431" s="424"/>
      <c r="BO2431" s="424"/>
      <c r="BP2431" s="424"/>
      <c r="BQ2431" s="421"/>
      <c r="BR2431" s="421"/>
      <c r="BV2431" s="282"/>
      <c r="BW2431" s="283"/>
      <c r="BY2431" s="283"/>
      <c r="BZ2431" s="283"/>
      <c r="CA2431" s="283"/>
      <c r="CB2431" s="282"/>
      <c r="CC2431" s="282"/>
      <c r="CD2431" s="282"/>
      <c r="CE2431" s="282"/>
      <c r="CG2431" s="427"/>
      <c r="CH2431" s="402"/>
      <c r="CI2431" s="424"/>
      <c r="CJ2431" s="282"/>
      <c r="CK2431" s="282"/>
      <c r="CL2431" s="283"/>
      <c r="CM2431" s="283"/>
      <c r="CP2431" s="282"/>
      <c r="DC2431" s="282"/>
      <c r="DD2431" s="282"/>
      <c r="DE2431" s="282"/>
      <c r="DF2431" s="282"/>
      <c r="DG2431" s="282"/>
      <c r="DH2431" s="282"/>
      <c r="DI2431" s="282"/>
      <c r="DJ2431" s="282"/>
      <c r="EF2431" s="495" t="str">
        <f>""&amp;(MID(数据表!AZ2431,1,MIN(FIND({"(";"（"},数据表!AZ2431&amp;"(（",1)-1)))&amp;""</f>
        <v/>
      </c>
      <c r="EG2431" s="495" t="str">
        <f>""&amp;(MID(数据表!AZ2431,1,MIN(FIND({0;1;2;3;4;5;6;7;8;9},数据表!AZ2431&amp;"1234567890",1)-1)))&amp;""</f>
        <v/>
      </c>
    </row>
    <row r="2432" spans="2:137" s="310" customFormat="1" ht="12" customHeight="1">
      <c r="B2432" s="286"/>
      <c r="C2432" s="286"/>
      <c r="D2432" s="286"/>
      <c r="E2432" s="479"/>
      <c r="F2432" s="282"/>
      <c r="G2432" s="283"/>
      <c r="H2432" s="421"/>
      <c r="I2432" s="421"/>
      <c r="J2432" s="283"/>
      <c r="K2432" s="421"/>
      <c r="L2432" s="282"/>
      <c r="N2432" s="282"/>
      <c r="S2432" s="282"/>
      <c r="T2432" s="283"/>
      <c r="U2432" s="283"/>
      <c r="V2432" s="283"/>
      <c r="W2432" s="283"/>
      <c r="X2432" s="283"/>
      <c r="Y2432" s="282"/>
      <c r="Z2432" s="282"/>
      <c r="AA2432" s="283"/>
      <c r="AB2432" s="282"/>
      <c r="AC2432" s="282"/>
      <c r="AD2432" s="282"/>
      <c r="AE2432" s="282"/>
      <c r="AF2432" s="283"/>
      <c r="AG2432" s="402"/>
      <c r="AH2432" s="283"/>
      <c r="AI2432" s="283"/>
      <c r="AJ2432" s="283"/>
      <c r="AK2432" s="283"/>
      <c r="AL2432" s="283"/>
      <c r="AM2432" s="282"/>
      <c r="AN2432" s="282"/>
      <c r="AO2432" s="282"/>
      <c r="AP2432" s="282"/>
      <c r="AQ2432" s="282"/>
      <c r="AR2432" s="282"/>
      <c r="AT2432" s="283"/>
      <c r="AU2432" s="283"/>
      <c r="AV2432" s="283"/>
      <c r="AW2432" s="283"/>
      <c r="AY2432" s="283"/>
      <c r="AZ2432" s="282"/>
      <c r="BA2432" s="283"/>
      <c r="BB2432" s="282"/>
      <c r="BC2432" s="282"/>
      <c r="BD2432" s="282"/>
      <c r="BE2432" s="283"/>
      <c r="BG2432" s="282"/>
      <c r="BH2432" s="282"/>
      <c r="BI2432" s="282"/>
      <c r="BL2432" s="421"/>
      <c r="BM2432" s="424"/>
      <c r="BN2432" s="424"/>
      <c r="BO2432" s="424"/>
      <c r="BP2432" s="424"/>
      <c r="BQ2432" s="421"/>
      <c r="BR2432" s="421"/>
      <c r="BV2432" s="282"/>
      <c r="BW2432" s="283"/>
      <c r="BY2432" s="283"/>
      <c r="BZ2432" s="283"/>
      <c r="CA2432" s="283"/>
      <c r="CB2432" s="282"/>
      <c r="CC2432" s="282"/>
      <c r="CD2432" s="282"/>
      <c r="CE2432" s="282"/>
      <c r="CG2432" s="427"/>
      <c r="CH2432" s="402"/>
      <c r="CI2432" s="424"/>
      <c r="CJ2432" s="282"/>
      <c r="CK2432" s="282"/>
      <c r="CL2432" s="283"/>
      <c r="CM2432" s="283"/>
      <c r="CP2432" s="282"/>
      <c r="DC2432" s="282"/>
      <c r="DD2432" s="282"/>
      <c r="DE2432" s="282"/>
      <c r="DF2432" s="282"/>
      <c r="DG2432" s="282"/>
      <c r="DH2432" s="282"/>
      <c r="DI2432" s="282"/>
      <c r="DJ2432" s="282"/>
      <c r="EF2432" s="495" t="str">
        <f>""&amp;(MID(数据表!AZ2432,1,MIN(FIND({"(";"（"},数据表!AZ2432&amp;"(（",1)-1)))&amp;""</f>
        <v/>
      </c>
      <c r="EG2432" s="495" t="str">
        <f>""&amp;(MID(数据表!AZ2432,1,MIN(FIND({0;1;2;3;4;5;6;7;8;9},数据表!AZ2432&amp;"1234567890",1)-1)))&amp;""</f>
        <v/>
      </c>
    </row>
    <row r="2433" spans="2:137" s="310" customFormat="1" ht="12" customHeight="1">
      <c r="B2433" s="286"/>
      <c r="C2433" s="286"/>
      <c r="D2433" s="286"/>
      <c r="E2433" s="479"/>
      <c r="F2433" s="282"/>
      <c r="G2433" s="283"/>
      <c r="H2433" s="421"/>
      <c r="I2433" s="421"/>
      <c r="J2433" s="283"/>
      <c r="K2433" s="421"/>
      <c r="L2433" s="282"/>
      <c r="N2433" s="282"/>
      <c r="S2433" s="282"/>
      <c r="T2433" s="283"/>
      <c r="U2433" s="283"/>
      <c r="V2433" s="283"/>
      <c r="W2433" s="283"/>
      <c r="X2433" s="283"/>
      <c r="Y2433" s="282"/>
      <c r="Z2433" s="282"/>
      <c r="AA2433" s="283"/>
      <c r="AB2433" s="282"/>
      <c r="AC2433" s="282"/>
      <c r="AD2433" s="282"/>
      <c r="AE2433" s="282"/>
      <c r="AF2433" s="283"/>
      <c r="AG2433" s="402"/>
      <c r="AH2433" s="283"/>
      <c r="AI2433" s="283"/>
      <c r="AJ2433" s="283"/>
      <c r="AK2433" s="283"/>
      <c r="AL2433" s="283"/>
      <c r="AM2433" s="282"/>
      <c r="AN2433" s="282"/>
      <c r="AO2433" s="282"/>
      <c r="AP2433" s="282"/>
      <c r="AQ2433" s="282"/>
      <c r="AR2433" s="282"/>
      <c r="AT2433" s="283"/>
      <c r="AU2433" s="283"/>
      <c r="AV2433" s="283"/>
      <c r="AW2433" s="283"/>
      <c r="AY2433" s="283"/>
      <c r="AZ2433" s="282"/>
      <c r="BA2433" s="283"/>
      <c r="BB2433" s="282"/>
      <c r="BC2433" s="282"/>
      <c r="BD2433" s="282"/>
      <c r="BE2433" s="283"/>
      <c r="BG2433" s="282"/>
      <c r="BH2433" s="282"/>
      <c r="BI2433" s="282"/>
      <c r="BL2433" s="421"/>
      <c r="BM2433" s="424"/>
      <c r="BN2433" s="424"/>
      <c r="BO2433" s="424"/>
      <c r="BP2433" s="424"/>
      <c r="BQ2433" s="421"/>
      <c r="BR2433" s="421"/>
      <c r="BV2433" s="282"/>
      <c r="BW2433" s="283"/>
      <c r="BY2433" s="283"/>
      <c r="BZ2433" s="283"/>
      <c r="CA2433" s="283"/>
      <c r="CB2433" s="282"/>
      <c r="CC2433" s="282"/>
      <c r="CD2433" s="282"/>
      <c r="CE2433" s="282"/>
      <c r="CG2433" s="427"/>
      <c r="CH2433" s="402"/>
      <c r="CI2433" s="424"/>
      <c r="CJ2433" s="282"/>
      <c r="CK2433" s="282"/>
      <c r="CL2433" s="283"/>
      <c r="CM2433" s="283"/>
      <c r="CP2433" s="282"/>
      <c r="DC2433" s="282"/>
      <c r="DD2433" s="282"/>
      <c r="DE2433" s="282"/>
      <c r="DF2433" s="282"/>
      <c r="DG2433" s="282"/>
      <c r="DH2433" s="282"/>
      <c r="DI2433" s="282"/>
      <c r="DJ2433" s="282"/>
      <c r="EF2433" s="495" t="str">
        <f>""&amp;(MID(数据表!AZ2433,1,MIN(FIND({"(";"（"},数据表!AZ2433&amp;"(（",1)-1)))&amp;""</f>
        <v/>
      </c>
      <c r="EG2433" s="495" t="str">
        <f>""&amp;(MID(数据表!AZ2433,1,MIN(FIND({0;1;2;3;4;5;6;7;8;9},数据表!AZ2433&amp;"1234567890",1)-1)))&amp;""</f>
        <v/>
      </c>
    </row>
    <row r="2434" spans="2:137" s="310" customFormat="1" ht="12" customHeight="1">
      <c r="B2434" s="286"/>
      <c r="C2434" s="286"/>
      <c r="D2434" s="286"/>
      <c r="E2434" s="479"/>
      <c r="F2434" s="282"/>
      <c r="G2434" s="283"/>
      <c r="H2434" s="421"/>
      <c r="I2434" s="421"/>
      <c r="J2434" s="283"/>
      <c r="K2434" s="421"/>
      <c r="L2434" s="282"/>
      <c r="N2434" s="282"/>
      <c r="S2434" s="282"/>
      <c r="T2434" s="283"/>
      <c r="U2434" s="283"/>
      <c r="V2434" s="283"/>
      <c r="W2434" s="283"/>
      <c r="X2434" s="283"/>
      <c r="Y2434" s="282"/>
      <c r="Z2434" s="282"/>
      <c r="AA2434" s="283"/>
      <c r="AB2434" s="282"/>
      <c r="AC2434" s="282"/>
      <c r="AD2434" s="282"/>
      <c r="AE2434" s="282"/>
      <c r="AF2434" s="283"/>
      <c r="AG2434" s="402"/>
      <c r="AH2434" s="283"/>
      <c r="AI2434" s="283"/>
      <c r="AJ2434" s="283"/>
      <c r="AK2434" s="283"/>
      <c r="AL2434" s="283"/>
      <c r="AM2434" s="282"/>
      <c r="AN2434" s="282"/>
      <c r="AO2434" s="282"/>
      <c r="AP2434" s="282"/>
      <c r="AQ2434" s="282"/>
      <c r="AR2434" s="282"/>
      <c r="AT2434" s="283"/>
      <c r="AU2434" s="283"/>
      <c r="AV2434" s="283"/>
      <c r="AW2434" s="283"/>
      <c r="AY2434" s="283"/>
      <c r="AZ2434" s="282"/>
      <c r="BA2434" s="283"/>
      <c r="BB2434" s="282"/>
      <c r="BC2434" s="282"/>
      <c r="BD2434" s="282"/>
      <c r="BE2434" s="283"/>
      <c r="BG2434" s="282"/>
      <c r="BH2434" s="282"/>
      <c r="BI2434" s="282"/>
      <c r="BL2434" s="421"/>
      <c r="BM2434" s="424"/>
      <c r="BN2434" s="424"/>
      <c r="BO2434" s="424"/>
      <c r="BP2434" s="424"/>
      <c r="BQ2434" s="421"/>
      <c r="BR2434" s="421"/>
      <c r="BV2434" s="282"/>
      <c r="BW2434" s="283"/>
      <c r="BY2434" s="283"/>
      <c r="BZ2434" s="283"/>
      <c r="CA2434" s="283"/>
      <c r="CB2434" s="282"/>
      <c r="CC2434" s="282"/>
      <c r="CD2434" s="282"/>
      <c r="CE2434" s="282"/>
      <c r="CG2434" s="427"/>
      <c r="CH2434" s="402"/>
      <c r="CI2434" s="424"/>
      <c r="CJ2434" s="282"/>
      <c r="CK2434" s="282"/>
      <c r="CL2434" s="283"/>
      <c r="CM2434" s="283"/>
      <c r="CP2434" s="282"/>
      <c r="DC2434" s="282"/>
      <c r="DD2434" s="282"/>
      <c r="DE2434" s="282"/>
      <c r="DF2434" s="282"/>
      <c r="DG2434" s="282"/>
      <c r="DH2434" s="282"/>
      <c r="DI2434" s="282"/>
      <c r="DJ2434" s="282"/>
      <c r="EF2434" s="495" t="str">
        <f>""&amp;(MID(数据表!AZ2434,1,MIN(FIND({"(";"（"},数据表!AZ2434&amp;"(（",1)-1)))&amp;""</f>
        <v/>
      </c>
      <c r="EG2434" s="495" t="str">
        <f>""&amp;(MID(数据表!AZ2434,1,MIN(FIND({0;1;2;3;4;5;6;7;8;9},数据表!AZ2434&amp;"1234567890",1)-1)))&amp;""</f>
        <v/>
      </c>
    </row>
    <row r="2435" spans="2:137" s="310" customFormat="1" ht="12" customHeight="1">
      <c r="B2435" s="286"/>
      <c r="C2435" s="286"/>
      <c r="D2435" s="286"/>
      <c r="E2435" s="479"/>
      <c r="F2435" s="282"/>
      <c r="G2435" s="283"/>
      <c r="H2435" s="421"/>
      <c r="I2435" s="421"/>
      <c r="J2435" s="283"/>
      <c r="K2435" s="421"/>
      <c r="L2435" s="282"/>
      <c r="N2435" s="282"/>
      <c r="S2435" s="282"/>
      <c r="T2435" s="283"/>
      <c r="U2435" s="283"/>
      <c r="V2435" s="283"/>
      <c r="W2435" s="283"/>
      <c r="X2435" s="283"/>
      <c r="Y2435" s="282"/>
      <c r="Z2435" s="282"/>
      <c r="AA2435" s="283"/>
      <c r="AB2435" s="282"/>
      <c r="AC2435" s="282"/>
      <c r="AD2435" s="282"/>
      <c r="AE2435" s="282"/>
      <c r="AF2435" s="283"/>
      <c r="AG2435" s="402"/>
      <c r="AH2435" s="283"/>
      <c r="AI2435" s="283"/>
      <c r="AJ2435" s="283"/>
      <c r="AK2435" s="283"/>
      <c r="AL2435" s="283"/>
      <c r="AM2435" s="282"/>
      <c r="AN2435" s="282"/>
      <c r="AO2435" s="282"/>
      <c r="AP2435" s="282"/>
      <c r="AQ2435" s="282"/>
      <c r="AR2435" s="282"/>
      <c r="AT2435" s="283"/>
      <c r="AU2435" s="283"/>
      <c r="AV2435" s="283"/>
      <c r="AW2435" s="283"/>
      <c r="AY2435" s="283"/>
      <c r="AZ2435" s="282"/>
      <c r="BA2435" s="283"/>
      <c r="BB2435" s="282"/>
      <c r="BC2435" s="282"/>
      <c r="BD2435" s="282"/>
      <c r="BE2435" s="283"/>
      <c r="BG2435" s="282"/>
      <c r="BH2435" s="282"/>
      <c r="BI2435" s="282"/>
      <c r="BL2435" s="421"/>
      <c r="BM2435" s="424"/>
      <c r="BN2435" s="424"/>
      <c r="BO2435" s="424"/>
      <c r="BP2435" s="424"/>
      <c r="BQ2435" s="421"/>
      <c r="BR2435" s="421"/>
      <c r="BV2435" s="282"/>
      <c r="BW2435" s="283"/>
      <c r="BY2435" s="283"/>
      <c r="BZ2435" s="283"/>
      <c r="CA2435" s="283"/>
      <c r="CB2435" s="282"/>
      <c r="CC2435" s="282"/>
      <c r="CD2435" s="282"/>
      <c r="CE2435" s="282"/>
      <c r="CG2435" s="427"/>
      <c r="CH2435" s="402"/>
      <c r="CI2435" s="424"/>
      <c r="CJ2435" s="282"/>
      <c r="CK2435" s="282"/>
      <c r="CL2435" s="283"/>
      <c r="CM2435" s="283"/>
      <c r="CP2435" s="282"/>
      <c r="DC2435" s="282"/>
      <c r="DD2435" s="282"/>
      <c r="DE2435" s="282"/>
      <c r="DF2435" s="282"/>
      <c r="DG2435" s="282"/>
      <c r="DH2435" s="282"/>
      <c r="DI2435" s="282"/>
      <c r="DJ2435" s="282"/>
      <c r="EF2435" s="495" t="str">
        <f>""&amp;(MID(数据表!AZ2435,1,MIN(FIND({"(";"（"},数据表!AZ2435&amp;"(（",1)-1)))&amp;""</f>
        <v/>
      </c>
      <c r="EG2435" s="495" t="str">
        <f>""&amp;(MID(数据表!AZ2435,1,MIN(FIND({0;1;2;3;4;5;6;7;8;9},数据表!AZ2435&amp;"1234567890",1)-1)))&amp;""</f>
        <v/>
      </c>
    </row>
    <row r="2436" spans="2:137" s="310" customFormat="1" ht="12" customHeight="1">
      <c r="B2436" s="286"/>
      <c r="C2436" s="286"/>
      <c r="D2436" s="286"/>
      <c r="E2436" s="479"/>
      <c r="F2436" s="282"/>
      <c r="G2436" s="283"/>
      <c r="H2436" s="421"/>
      <c r="I2436" s="421"/>
      <c r="J2436" s="283"/>
      <c r="K2436" s="421"/>
      <c r="L2436" s="282"/>
      <c r="N2436" s="282"/>
      <c r="S2436" s="282"/>
      <c r="T2436" s="283"/>
      <c r="U2436" s="283"/>
      <c r="V2436" s="283"/>
      <c r="W2436" s="283"/>
      <c r="X2436" s="283"/>
      <c r="Y2436" s="282"/>
      <c r="Z2436" s="282"/>
      <c r="AA2436" s="283"/>
      <c r="AB2436" s="282"/>
      <c r="AC2436" s="282"/>
      <c r="AD2436" s="282"/>
      <c r="AE2436" s="282"/>
      <c r="AF2436" s="283"/>
      <c r="AG2436" s="402"/>
      <c r="AH2436" s="283"/>
      <c r="AI2436" s="283"/>
      <c r="AJ2436" s="283"/>
      <c r="AK2436" s="283"/>
      <c r="AL2436" s="283"/>
      <c r="AM2436" s="282"/>
      <c r="AN2436" s="282"/>
      <c r="AO2436" s="282"/>
      <c r="AP2436" s="282"/>
      <c r="AQ2436" s="282"/>
      <c r="AR2436" s="282"/>
      <c r="AT2436" s="283"/>
      <c r="AU2436" s="283"/>
      <c r="AV2436" s="283"/>
      <c r="AW2436" s="283"/>
      <c r="AY2436" s="283"/>
      <c r="AZ2436" s="282"/>
      <c r="BA2436" s="283"/>
      <c r="BB2436" s="282"/>
      <c r="BC2436" s="282"/>
      <c r="BD2436" s="282"/>
      <c r="BE2436" s="283"/>
      <c r="BG2436" s="282"/>
      <c r="BH2436" s="282"/>
      <c r="BI2436" s="282"/>
      <c r="BL2436" s="421"/>
      <c r="BM2436" s="424"/>
      <c r="BN2436" s="424"/>
      <c r="BO2436" s="424"/>
      <c r="BP2436" s="424"/>
      <c r="BQ2436" s="421"/>
      <c r="BR2436" s="421"/>
      <c r="BV2436" s="282"/>
      <c r="BW2436" s="283"/>
      <c r="BY2436" s="283"/>
      <c r="BZ2436" s="283"/>
      <c r="CA2436" s="283"/>
      <c r="CB2436" s="282"/>
      <c r="CC2436" s="282"/>
      <c r="CD2436" s="282"/>
      <c r="CE2436" s="282"/>
      <c r="CG2436" s="427"/>
      <c r="CH2436" s="402"/>
      <c r="CI2436" s="424"/>
      <c r="CJ2436" s="282"/>
      <c r="CK2436" s="282"/>
      <c r="CL2436" s="283"/>
      <c r="CM2436" s="283"/>
      <c r="CP2436" s="282"/>
      <c r="DC2436" s="282"/>
      <c r="DD2436" s="282"/>
      <c r="DE2436" s="282"/>
      <c r="DF2436" s="282"/>
      <c r="DG2436" s="282"/>
      <c r="DH2436" s="282"/>
      <c r="DI2436" s="282"/>
      <c r="DJ2436" s="282"/>
      <c r="EF2436" s="495" t="str">
        <f>""&amp;(MID(数据表!AZ2436,1,MIN(FIND({"(";"（"},数据表!AZ2436&amp;"(（",1)-1)))&amp;""</f>
        <v/>
      </c>
      <c r="EG2436" s="495" t="str">
        <f>""&amp;(MID(数据表!AZ2436,1,MIN(FIND({0;1;2;3;4;5;6;7;8;9},数据表!AZ2436&amp;"1234567890",1)-1)))&amp;""</f>
        <v/>
      </c>
    </row>
    <row r="2437" spans="2:137" s="310" customFormat="1" ht="12" customHeight="1">
      <c r="B2437" s="286"/>
      <c r="C2437" s="286"/>
      <c r="D2437" s="286"/>
      <c r="E2437" s="479"/>
      <c r="F2437" s="282"/>
      <c r="G2437" s="283"/>
      <c r="H2437" s="421"/>
      <c r="I2437" s="421"/>
      <c r="J2437" s="283"/>
      <c r="K2437" s="421"/>
      <c r="L2437" s="282"/>
      <c r="N2437" s="282"/>
      <c r="S2437" s="282"/>
      <c r="T2437" s="283"/>
      <c r="U2437" s="283"/>
      <c r="V2437" s="283"/>
      <c r="W2437" s="283"/>
      <c r="X2437" s="283"/>
      <c r="Y2437" s="282"/>
      <c r="Z2437" s="282"/>
      <c r="AA2437" s="283"/>
      <c r="AB2437" s="282"/>
      <c r="AC2437" s="282"/>
      <c r="AD2437" s="282"/>
      <c r="AE2437" s="282"/>
      <c r="AF2437" s="283"/>
      <c r="AG2437" s="402"/>
      <c r="AH2437" s="283"/>
      <c r="AI2437" s="283"/>
      <c r="AJ2437" s="283"/>
      <c r="AK2437" s="283"/>
      <c r="AL2437" s="283"/>
      <c r="AM2437" s="282"/>
      <c r="AN2437" s="282"/>
      <c r="AO2437" s="282"/>
      <c r="AP2437" s="282"/>
      <c r="AQ2437" s="282"/>
      <c r="AR2437" s="282"/>
      <c r="AT2437" s="283"/>
      <c r="AU2437" s="283"/>
      <c r="AV2437" s="283"/>
      <c r="AW2437" s="283"/>
      <c r="AY2437" s="283"/>
      <c r="AZ2437" s="282"/>
      <c r="BA2437" s="283"/>
      <c r="BB2437" s="282"/>
      <c r="BC2437" s="282"/>
      <c r="BD2437" s="282"/>
      <c r="BE2437" s="283"/>
      <c r="BG2437" s="282"/>
      <c r="BH2437" s="282"/>
      <c r="BI2437" s="282"/>
      <c r="BL2437" s="421"/>
      <c r="BM2437" s="424"/>
      <c r="BN2437" s="424"/>
      <c r="BO2437" s="424"/>
      <c r="BP2437" s="424"/>
      <c r="BQ2437" s="421"/>
      <c r="BR2437" s="421"/>
      <c r="BV2437" s="282"/>
      <c r="BW2437" s="283"/>
      <c r="BY2437" s="283"/>
      <c r="BZ2437" s="283"/>
      <c r="CA2437" s="283"/>
      <c r="CB2437" s="282"/>
      <c r="CC2437" s="282"/>
      <c r="CD2437" s="282"/>
      <c r="CE2437" s="282"/>
      <c r="CG2437" s="427"/>
      <c r="CH2437" s="402"/>
      <c r="CI2437" s="424"/>
      <c r="CJ2437" s="282"/>
      <c r="CK2437" s="282"/>
      <c r="CL2437" s="283"/>
      <c r="CM2437" s="283"/>
      <c r="CP2437" s="282"/>
      <c r="DC2437" s="282"/>
      <c r="DD2437" s="282"/>
      <c r="DE2437" s="282"/>
      <c r="DF2437" s="282"/>
      <c r="DG2437" s="282"/>
      <c r="DH2437" s="282"/>
      <c r="DI2437" s="282"/>
      <c r="DJ2437" s="282"/>
      <c r="EF2437" s="495" t="str">
        <f>""&amp;(MID(数据表!AZ2437,1,MIN(FIND({"(";"（"},数据表!AZ2437&amp;"(（",1)-1)))&amp;""</f>
        <v/>
      </c>
      <c r="EG2437" s="495" t="str">
        <f>""&amp;(MID(数据表!AZ2437,1,MIN(FIND({0;1;2;3;4;5;6;7;8;9},数据表!AZ2437&amp;"1234567890",1)-1)))&amp;""</f>
        <v/>
      </c>
    </row>
    <row r="2438" spans="2:137" s="310" customFormat="1" ht="12" customHeight="1">
      <c r="B2438" s="286"/>
      <c r="C2438" s="286"/>
      <c r="D2438" s="286"/>
      <c r="E2438" s="479"/>
      <c r="F2438" s="282"/>
      <c r="G2438" s="283"/>
      <c r="H2438" s="421"/>
      <c r="I2438" s="421"/>
      <c r="J2438" s="283"/>
      <c r="K2438" s="421"/>
      <c r="L2438" s="282"/>
      <c r="N2438" s="282"/>
      <c r="S2438" s="282"/>
      <c r="T2438" s="283"/>
      <c r="U2438" s="283"/>
      <c r="V2438" s="283"/>
      <c r="W2438" s="283"/>
      <c r="X2438" s="283"/>
      <c r="Y2438" s="282"/>
      <c r="Z2438" s="282"/>
      <c r="AA2438" s="283"/>
      <c r="AB2438" s="282"/>
      <c r="AC2438" s="282"/>
      <c r="AD2438" s="282"/>
      <c r="AE2438" s="282"/>
      <c r="AF2438" s="283"/>
      <c r="AG2438" s="402"/>
      <c r="AH2438" s="283"/>
      <c r="AI2438" s="283"/>
      <c r="AJ2438" s="283"/>
      <c r="AK2438" s="283"/>
      <c r="AL2438" s="283"/>
      <c r="AM2438" s="282"/>
      <c r="AN2438" s="282"/>
      <c r="AO2438" s="282"/>
      <c r="AP2438" s="282"/>
      <c r="AQ2438" s="282"/>
      <c r="AR2438" s="282"/>
      <c r="AT2438" s="283"/>
      <c r="AU2438" s="283"/>
      <c r="AV2438" s="283"/>
      <c r="AW2438" s="283"/>
      <c r="AY2438" s="283"/>
      <c r="AZ2438" s="282"/>
      <c r="BA2438" s="283"/>
      <c r="BB2438" s="282"/>
      <c r="BC2438" s="282"/>
      <c r="BD2438" s="282"/>
      <c r="BE2438" s="283"/>
      <c r="BG2438" s="282"/>
      <c r="BH2438" s="282"/>
      <c r="BI2438" s="282"/>
      <c r="BL2438" s="421"/>
      <c r="BM2438" s="424"/>
      <c r="BN2438" s="424"/>
      <c r="BO2438" s="424"/>
      <c r="BP2438" s="424"/>
      <c r="BQ2438" s="421"/>
      <c r="BR2438" s="421"/>
      <c r="BV2438" s="282"/>
      <c r="BW2438" s="283"/>
      <c r="BY2438" s="283"/>
      <c r="BZ2438" s="283"/>
      <c r="CA2438" s="283"/>
      <c r="CB2438" s="282"/>
      <c r="CC2438" s="282"/>
      <c r="CD2438" s="282"/>
      <c r="CE2438" s="282"/>
      <c r="CG2438" s="427"/>
      <c r="CH2438" s="402"/>
      <c r="CI2438" s="424"/>
      <c r="CJ2438" s="282"/>
      <c r="CK2438" s="282"/>
      <c r="CL2438" s="283"/>
      <c r="CM2438" s="283"/>
      <c r="CP2438" s="282"/>
      <c r="DC2438" s="282"/>
      <c r="DD2438" s="282"/>
      <c r="DE2438" s="282"/>
      <c r="DF2438" s="282"/>
      <c r="DG2438" s="282"/>
      <c r="DH2438" s="282"/>
      <c r="DI2438" s="282"/>
      <c r="DJ2438" s="282"/>
      <c r="EF2438" s="495" t="str">
        <f>""&amp;(MID(数据表!AZ2438,1,MIN(FIND({"(";"（"},数据表!AZ2438&amp;"(（",1)-1)))&amp;""</f>
        <v/>
      </c>
      <c r="EG2438" s="495" t="str">
        <f>""&amp;(MID(数据表!AZ2438,1,MIN(FIND({0;1;2;3;4;5;6;7;8;9},数据表!AZ2438&amp;"1234567890",1)-1)))&amp;""</f>
        <v/>
      </c>
    </row>
    <row r="2439" spans="2:137" s="310" customFormat="1" ht="12" customHeight="1">
      <c r="B2439" s="286"/>
      <c r="C2439" s="286"/>
      <c r="D2439" s="286"/>
      <c r="E2439" s="479"/>
      <c r="F2439" s="282"/>
      <c r="G2439" s="283"/>
      <c r="H2439" s="421"/>
      <c r="I2439" s="421"/>
      <c r="J2439" s="283"/>
      <c r="K2439" s="421"/>
      <c r="L2439" s="282"/>
      <c r="N2439" s="282"/>
      <c r="S2439" s="282"/>
      <c r="T2439" s="283"/>
      <c r="U2439" s="283"/>
      <c r="V2439" s="283"/>
      <c r="W2439" s="283"/>
      <c r="X2439" s="283"/>
      <c r="Y2439" s="282"/>
      <c r="Z2439" s="282"/>
      <c r="AA2439" s="283"/>
      <c r="AB2439" s="282"/>
      <c r="AC2439" s="282"/>
      <c r="AD2439" s="282"/>
      <c r="AE2439" s="282"/>
      <c r="AF2439" s="283"/>
      <c r="AG2439" s="402"/>
      <c r="AH2439" s="283"/>
      <c r="AI2439" s="283"/>
      <c r="AJ2439" s="283"/>
      <c r="AK2439" s="283"/>
      <c r="AL2439" s="283"/>
      <c r="AM2439" s="282"/>
      <c r="AN2439" s="282"/>
      <c r="AO2439" s="282"/>
      <c r="AP2439" s="282"/>
      <c r="AQ2439" s="282"/>
      <c r="AR2439" s="282"/>
      <c r="AT2439" s="283"/>
      <c r="AU2439" s="283"/>
      <c r="AV2439" s="283"/>
      <c r="AW2439" s="283"/>
      <c r="AY2439" s="283"/>
      <c r="AZ2439" s="282"/>
      <c r="BA2439" s="283"/>
      <c r="BB2439" s="282"/>
      <c r="BC2439" s="282"/>
      <c r="BD2439" s="282"/>
      <c r="BE2439" s="283"/>
      <c r="BG2439" s="282"/>
      <c r="BH2439" s="282"/>
      <c r="BI2439" s="282"/>
      <c r="BL2439" s="421"/>
      <c r="BM2439" s="424"/>
      <c r="BN2439" s="424"/>
      <c r="BO2439" s="424"/>
      <c r="BP2439" s="424"/>
      <c r="BQ2439" s="421"/>
      <c r="BR2439" s="421"/>
      <c r="BV2439" s="282"/>
      <c r="BW2439" s="283"/>
      <c r="BY2439" s="283"/>
      <c r="BZ2439" s="283"/>
      <c r="CA2439" s="283"/>
      <c r="CB2439" s="282"/>
      <c r="CC2439" s="282"/>
      <c r="CD2439" s="282"/>
      <c r="CE2439" s="282"/>
      <c r="CG2439" s="427"/>
      <c r="CH2439" s="402"/>
      <c r="CI2439" s="424"/>
      <c r="CJ2439" s="282"/>
      <c r="CK2439" s="282"/>
      <c r="CL2439" s="283"/>
      <c r="CM2439" s="283"/>
      <c r="CP2439" s="282"/>
      <c r="DC2439" s="282"/>
      <c r="DD2439" s="282"/>
      <c r="DE2439" s="282"/>
      <c r="DF2439" s="282"/>
      <c r="DG2439" s="282"/>
      <c r="DH2439" s="282"/>
      <c r="DI2439" s="282"/>
      <c r="DJ2439" s="282"/>
      <c r="EF2439" s="495" t="str">
        <f>""&amp;(MID(数据表!AZ2439,1,MIN(FIND({"(";"（"},数据表!AZ2439&amp;"(（",1)-1)))&amp;""</f>
        <v/>
      </c>
      <c r="EG2439" s="495" t="str">
        <f>""&amp;(MID(数据表!AZ2439,1,MIN(FIND({0;1;2;3;4;5;6;7;8;9},数据表!AZ2439&amp;"1234567890",1)-1)))&amp;""</f>
        <v/>
      </c>
    </row>
    <row r="2440" spans="2:137" s="310" customFormat="1" ht="12" customHeight="1">
      <c r="B2440" s="286"/>
      <c r="C2440" s="286"/>
      <c r="D2440" s="286"/>
      <c r="E2440" s="479"/>
      <c r="F2440" s="282"/>
      <c r="G2440" s="283"/>
      <c r="H2440" s="421"/>
      <c r="I2440" s="421"/>
      <c r="J2440" s="283"/>
      <c r="K2440" s="421"/>
      <c r="L2440" s="282"/>
      <c r="N2440" s="282"/>
      <c r="S2440" s="282"/>
      <c r="T2440" s="283"/>
      <c r="U2440" s="283"/>
      <c r="V2440" s="283"/>
      <c r="W2440" s="283"/>
      <c r="X2440" s="283"/>
      <c r="Y2440" s="282"/>
      <c r="Z2440" s="282"/>
      <c r="AA2440" s="283"/>
      <c r="AB2440" s="282"/>
      <c r="AC2440" s="282"/>
      <c r="AD2440" s="282"/>
      <c r="AE2440" s="282"/>
      <c r="AF2440" s="283"/>
      <c r="AG2440" s="402"/>
      <c r="AH2440" s="283"/>
      <c r="AI2440" s="283"/>
      <c r="AJ2440" s="283"/>
      <c r="AK2440" s="283"/>
      <c r="AL2440" s="283"/>
      <c r="AM2440" s="282"/>
      <c r="AN2440" s="282"/>
      <c r="AO2440" s="282"/>
      <c r="AP2440" s="282"/>
      <c r="AQ2440" s="282"/>
      <c r="AR2440" s="282"/>
      <c r="AT2440" s="283"/>
      <c r="AU2440" s="283"/>
      <c r="AV2440" s="283"/>
      <c r="AW2440" s="283"/>
      <c r="AY2440" s="283"/>
      <c r="AZ2440" s="282"/>
      <c r="BA2440" s="283"/>
      <c r="BB2440" s="282"/>
      <c r="BC2440" s="282"/>
      <c r="BD2440" s="282"/>
      <c r="BE2440" s="283"/>
      <c r="BG2440" s="282"/>
      <c r="BH2440" s="282"/>
      <c r="BI2440" s="282"/>
      <c r="BL2440" s="421"/>
      <c r="BM2440" s="424"/>
      <c r="BN2440" s="424"/>
      <c r="BO2440" s="424"/>
      <c r="BP2440" s="424"/>
      <c r="BQ2440" s="421"/>
      <c r="BR2440" s="421"/>
      <c r="BV2440" s="282"/>
      <c r="BW2440" s="283"/>
      <c r="BY2440" s="283"/>
      <c r="BZ2440" s="283"/>
      <c r="CA2440" s="283"/>
      <c r="CB2440" s="282"/>
      <c r="CC2440" s="282"/>
      <c r="CD2440" s="282"/>
      <c r="CE2440" s="282"/>
      <c r="CG2440" s="427"/>
      <c r="CH2440" s="402"/>
      <c r="CI2440" s="424"/>
      <c r="CJ2440" s="282"/>
      <c r="CK2440" s="282"/>
      <c r="CL2440" s="283"/>
      <c r="CM2440" s="283"/>
      <c r="CP2440" s="282"/>
      <c r="DC2440" s="282"/>
      <c r="DD2440" s="282"/>
      <c r="DE2440" s="282"/>
      <c r="DF2440" s="282"/>
      <c r="DG2440" s="282"/>
      <c r="DH2440" s="282"/>
      <c r="DI2440" s="282"/>
      <c r="DJ2440" s="282"/>
      <c r="EF2440" s="495" t="str">
        <f>""&amp;(MID(数据表!AZ2440,1,MIN(FIND({"(";"（"},数据表!AZ2440&amp;"(（",1)-1)))&amp;""</f>
        <v/>
      </c>
      <c r="EG2440" s="495" t="str">
        <f>""&amp;(MID(数据表!AZ2440,1,MIN(FIND({0;1;2;3;4;5;6;7;8;9},数据表!AZ2440&amp;"1234567890",1)-1)))&amp;""</f>
        <v/>
      </c>
    </row>
    <row r="2441" spans="2:137" s="310" customFormat="1" ht="12" customHeight="1">
      <c r="B2441" s="286"/>
      <c r="C2441" s="286"/>
      <c r="D2441" s="286"/>
      <c r="E2441" s="479"/>
      <c r="F2441" s="282"/>
      <c r="G2441" s="283"/>
      <c r="H2441" s="421"/>
      <c r="I2441" s="421"/>
      <c r="J2441" s="283"/>
      <c r="K2441" s="421"/>
      <c r="L2441" s="282"/>
      <c r="N2441" s="282"/>
      <c r="S2441" s="282"/>
      <c r="T2441" s="283"/>
      <c r="U2441" s="283"/>
      <c r="V2441" s="283"/>
      <c r="W2441" s="283"/>
      <c r="X2441" s="283"/>
      <c r="Y2441" s="282"/>
      <c r="Z2441" s="282"/>
      <c r="AA2441" s="283"/>
      <c r="AB2441" s="282"/>
      <c r="AC2441" s="282"/>
      <c r="AD2441" s="282"/>
      <c r="AE2441" s="282"/>
      <c r="AF2441" s="283"/>
      <c r="AG2441" s="402"/>
      <c r="AH2441" s="283"/>
      <c r="AI2441" s="283"/>
      <c r="AJ2441" s="283"/>
      <c r="AK2441" s="283"/>
      <c r="AL2441" s="283"/>
      <c r="AM2441" s="282"/>
      <c r="AN2441" s="282"/>
      <c r="AO2441" s="282"/>
      <c r="AP2441" s="282"/>
      <c r="AQ2441" s="282"/>
      <c r="AR2441" s="282"/>
      <c r="AT2441" s="283"/>
      <c r="AU2441" s="283"/>
      <c r="AV2441" s="283"/>
      <c r="AW2441" s="283"/>
      <c r="AY2441" s="283"/>
      <c r="AZ2441" s="282"/>
      <c r="BA2441" s="283"/>
      <c r="BB2441" s="282"/>
      <c r="BC2441" s="282"/>
      <c r="BD2441" s="282"/>
      <c r="BE2441" s="283"/>
      <c r="BG2441" s="282"/>
      <c r="BH2441" s="282"/>
      <c r="BI2441" s="282"/>
      <c r="BL2441" s="421"/>
      <c r="BM2441" s="424"/>
      <c r="BN2441" s="424"/>
      <c r="BO2441" s="424"/>
      <c r="BP2441" s="424"/>
      <c r="BQ2441" s="421"/>
      <c r="BR2441" s="421"/>
      <c r="BV2441" s="282"/>
      <c r="BW2441" s="283"/>
      <c r="BY2441" s="283"/>
      <c r="BZ2441" s="283"/>
      <c r="CA2441" s="283"/>
      <c r="CB2441" s="282"/>
      <c r="CC2441" s="282"/>
      <c r="CD2441" s="282"/>
      <c r="CE2441" s="282"/>
      <c r="CG2441" s="427"/>
      <c r="CH2441" s="402"/>
      <c r="CI2441" s="424"/>
      <c r="CJ2441" s="282"/>
      <c r="CK2441" s="282"/>
      <c r="CL2441" s="283"/>
      <c r="CM2441" s="283"/>
      <c r="CP2441" s="282"/>
      <c r="DC2441" s="282"/>
      <c r="DD2441" s="282"/>
      <c r="DE2441" s="282"/>
      <c r="DF2441" s="282"/>
      <c r="DG2441" s="282"/>
      <c r="DH2441" s="282"/>
      <c r="DI2441" s="282"/>
      <c r="DJ2441" s="282"/>
      <c r="EF2441" s="495" t="str">
        <f>""&amp;(MID(数据表!AZ2441,1,MIN(FIND({"(";"（"},数据表!AZ2441&amp;"(（",1)-1)))&amp;""</f>
        <v/>
      </c>
      <c r="EG2441" s="495" t="str">
        <f>""&amp;(MID(数据表!AZ2441,1,MIN(FIND({0;1;2;3;4;5;6;7;8;9},数据表!AZ2441&amp;"1234567890",1)-1)))&amp;""</f>
        <v/>
      </c>
    </row>
    <row r="2442" spans="2:137" s="310" customFormat="1" ht="12" customHeight="1">
      <c r="B2442" s="286"/>
      <c r="C2442" s="286"/>
      <c r="D2442" s="286"/>
      <c r="E2442" s="479"/>
      <c r="F2442" s="282"/>
      <c r="G2442" s="283"/>
      <c r="H2442" s="421"/>
      <c r="I2442" s="421"/>
      <c r="J2442" s="283"/>
      <c r="K2442" s="421"/>
      <c r="L2442" s="282"/>
      <c r="N2442" s="282"/>
      <c r="S2442" s="282"/>
      <c r="T2442" s="283"/>
      <c r="U2442" s="283"/>
      <c r="V2442" s="283"/>
      <c r="W2442" s="283"/>
      <c r="X2442" s="283"/>
      <c r="Y2442" s="282"/>
      <c r="Z2442" s="282"/>
      <c r="AA2442" s="283"/>
      <c r="AB2442" s="282"/>
      <c r="AC2442" s="282"/>
      <c r="AD2442" s="282"/>
      <c r="AE2442" s="282"/>
      <c r="AF2442" s="283"/>
      <c r="AG2442" s="402"/>
      <c r="AH2442" s="283"/>
      <c r="AI2442" s="283"/>
      <c r="AJ2442" s="283"/>
      <c r="AK2442" s="283"/>
      <c r="AL2442" s="283"/>
      <c r="AM2442" s="282"/>
      <c r="AN2442" s="282"/>
      <c r="AO2442" s="282"/>
      <c r="AP2442" s="282"/>
      <c r="AQ2442" s="282"/>
      <c r="AR2442" s="282"/>
      <c r="AT2442" s="283"/>
      <c r="AU2442" s="283"/>
      <c r="AV2442" s="283"/>
      <c r="AW2442" s="283"/>
      <c r="AY2442" s="283"/>
      <c r="AZ2442" s="282"/>
      <c r="BA2442" s="283"/>
      <c r="BB2442" s="282"/>
      <c r="BC2442" s="282"/>
      <c r="BD2442" s="282"/>
      <c r="BE2442" s="283"/>
      <c r="BG2442" s="282"/>
      <c r="BH2442" s="282"/>
      <c r="BI2442" s="282"/>
      <c r="BL2442" s="421"/>
      <c r="BM2442" s="424"/>
      <c r="BN2442" s="424"/>
      <c r="BO2442" s="424"/>
      <c r="BP2442" s="424"/>
      <c r="BQ2442" s="421"/>
      <c r="BR2442" s="421"/>
      <c r="BV2442" s="282"/>
      <c r="BW2442" s="283"/>
      <c r="BY2442" s="283"/>
      <c r="BZ2442" s="283"/>
      <c r="CA2442" s="283"/>
      <c r="CB2442" s="282"/>
      <c r="CC2442" s="282"/>
      <c r="CD2442" s="282"/>
      <c r="CE2442" s="282"/>
      <c r="CG2442" s="427"/>
      <c r="CH2442" s="402"/>
      <c r="CI2442" s="424"/>
      <c r="CJ2442" s="282"/>
      <c r="CK2442" s="282"/>
      <c r="CL2442" s="283"/>
      <c r="CM2442" s="283"/>
      <c r="CP2442" s="282"/>
      <c r="DC2442" s="282"/>
      <c r="DD2442" s="282"/>
      <c r="DE2442" s="282"/>
      <c r="DF2442" s="282"/>
      <c r="DG2442" s="282"/>
      <c r="DH2442" s="282"/>
      <c r="DI2442" s="282"/>
      <c r="DJ2442" s="282"/>
      <c r="EF2442" s="495" t="str">
        <f>""&amp;(MID(数据表!AZ2442,1,MIN(FIND({"(";"（"},数据表!AZ2442&amp;"(（",1)-1)))&amp;""</f>
        <v/>
      </c>
      <c r="EG2442" s="495" t="str">
        <f>""&amp;(MID(数据表!AZ2442,1,MIN(FIND({0;1;2;3;4;5;6;7;8;9},数据表!AZ2442&amp;"1234567890",1)-1)))&amp;""</f>
        <v/>
      </c>
    </row>
    <row r="2443" spans="2:137" s="310" customFormat="1" ht="12" customHeight="1">
      <c r="B2443" s="286"/>
      <c r="C2443" s="286"/>
      <c r="D2443" s="286"/>
      <c r="E2443" s="479"/>
      <c r="F2443" s="282"/>
      <c r="G2443" s="283"/>
      <c r="H2443" s="421"/>
      <c r="I2443" s="421"/>
      <c r="J2443" s="283"/>
      <c r="K2443" s="421"/>
      <c r="L2443" s="282"/>
      <c r="N2443" s="282"/>
      <c r="S2443" s="282"/>
      <c r="T2443" s="283"/>
      <c r="U2443" s="283"/>
      <c r="V2443" s="283"/>
      <c r="W2443" s="283"/>
      <c r="X2443" s="283"/>
      <c r="Y2443" s="282"/>
      <c r="Z2443" s="282"/>
      <c r="AA2443" s="283"/>
      <c r="AB2443" s="282"/>
      <c r="AC2443" s="282"/>
      <c r="AD2443" s="282"/>
      <c r="AE2443" s="282"/>
      <c r="AF2443" s="283"/>
      <c r="AG2443" s="402"/>
      <c r="AH2443" s="283"/>
      <c r="AI2443" s="283"/>
      <c r="AJ2443" s="283"/>
      <c r="AK2443" s="283"/>
      <c r="AL2443" s="283"/>
      <c r="AM2443" s="282"/>
      <c r="AN2443" s="282"/>
      <c r="AO2443" s="282"/>
      <c r="AP2443" s="282"/>
      <c r="AQ2443" s="282"/>
      <c r="AR2443" s="282"/>
      <c r="AT2443" s="283"/>
      <c r="AU2443" s="283"/>
      <c r="AV2443" s="283"/>
      <c r="AW2443" s="283"/>
      <c r="AY2443" s="283"/>
      <c r="AZ2443" s="282"/>
      <c r="BA2443" s="283"/>
      <c r="BB2443" s="282"/>
      <c r="BC2443" s="282"/>
      <c r="BD2443" s="282"/>
      <c r="BE2443" s="283"/>
      <c r="BG2443" s="282"/>
      <c r="BH2443" s="282"/>
      <c r="BI2443" s="282"/>
      <c r="BL2443" s="421"/>
      <c r="BM2443" s="424"/>
      <c r="BN2443" s="424"/>
      <c r="BO2443" s="424"/>
      <c r="BP2443" s="424"/>
      <c r="BQ2443" s="421"/>
      <c r="BR2443" s="421"/>
      <c r="BV2443" s="282"/>
      <c r="BW2443" s="283"/>
      <c r="BY2443" s="283"/>
      <c r="BZ2443" s="283"/>
      <c r="CA2443" s="283"/>
      <c r="CB2443" s="282"/>
      <c r="CC2443" s="282"/>
      <c r="CD2443" s="282"/>
      <c r="CE2443" s="282"/>
      <c r="CG2443" s="427"/>
      <c r="CH2443" s="402"/>
      <c r="CI2443" s="424"/>
      <c r="CJ2443" s="282"/>
      <c r="CK2443" s="282"/>
      <c r="CL2443" s="283"/>
      <c r="CM2443" s="283"/>
      <c r="CP2443" s="282"/>
      <c r="DC2443" s="282"/>
      <c r="DD2443" s="282"/>
      <c r="DE2443" s="282"/>
      <c r="DF2443" s="282"/>
      <c r="DG2443" s="282"/>
      <c r="DH2443" s="282"/>
      <c r="DI2443" s="282"/>
      <c r="DJ2443" s="282"/>
      <c r="EF2443" s="495" t="str">
        <f>""&amp;(MID(数据表!AZ2443,1,MIN(FIND({"(";"（"},数据表!AZ2443&amp;"(（",1)-1)))&amp;""</f>
        <v/>
      </c>
      <c r="EG2443" s="495" t="str">
        <f>""&amp;(MID(数据表!AZ2443,1,MIN(FIND({0;1;2;3;4;5;6;7;8;9},数据表!AZ2443&amp;"1234567890",1)-1)))&amp;""</f>
        <v/>
      </c>
    </row>
    <row r="2444" spans="2:137" s="310" customFormat="1" ht="12" customHeight="1">
      <c r="B2444" s="286"/>
      <c r="C2444" s="286"/>
      <c r="D2444" s="286"/>
      <c r="E2444" s="479"/>
      <c r="F2444" s="282"/>
      <c r="G2444" s="283"/>
      <c r="H2444" s="421"/>
      <c r="I2444" s="421"/>
      <c r="J2444" s="283"/>
      <c r="K2444" s="421"/>
      <c r="L2444" s="282"/>
      <c r="N2444" s="282"/>
      <c r="S2444" s="282"/>
      <c r="T2444" s="283"/>
      <c r="U2444" s="283"/>
      <c r="V2444" s="283"/>
      <c r="W2444" s="283"/>
      <c r="X2444" s="283"/>
      <c r="Y2444" s="282"/>
      <c r="Z2444" s="282"/>
      <c r="AA2444" s="283"/>
      <c r="AB2444" s="282"/>
      <c r="AC2444" s="282"/>
      <c r="AD2444" s="282"/>
      <c r="AE2444" s="282"/>
      <c r="AF2444" s="283"/>
      <c r="AG2444" s="402"/>
      <c r="AH2444" s="283"/>
      <c r="AI2444" s="283"/>
      <c r="AJ2444" s="283"/>
      <c r="AK2444" s="283"/>
      <c r="AL2444" s="283"/>
      <c r="AM2444" s="282"/>
      <c r="AN2444" s="282"/>
      <c r="AO2444" s="282"/>
      <c r="AP2444" s="282"/>
      <c r="AQ2444" s="282"/>
      <c r="AR2444" s="282"/>
      <c r="AT2444" s="283"/>
      <c r="AU2444" s="283"/>
      <c r="AV2444" s="283"/>
      <c r="AW2444" s="283"/>
      <c r="AY2444" s="283"/>
      <c r="AZ2444" s="282"/>
      <c r="BA2444" s="283"/>
      <c r="BB2444" s="282"/>
      <c r="BC2444" s="282"/>
      <c r="BD2444" s="282"/>
      <c r="BE2444" s="283"/>
      <c r="BG2444" s="282"/>
      <c r="BH2444" s="282"/>
      <c r="BI2444" s="282"/>
      <c r="BL2444" s="421"/>
      <c r="BM2444" s="424"/>
      <c r="BN2444" s="424"/>
      <c r="BO2444" s="424"/>
      <c r="BP2444" s="424"/>
      <c r="BQ2444" s="421"/>
      <c r="BR2444" s="421"/>
      <c r="BV2444" s="282"/>
      <c r="BW2444" s="283"/>
      <c r="BY2444" s="283"/>
      <c r="BZ2444" s="283"/>
      <c r="CA2444" s="283"/>
      <c r="CB2444" s="282"/>
      <c r="CC2444" s="282"/>
      <c r="CD2444" s="282"/>
      <c r="CE2444" s="282"/>
      <c r="CG2444" s="427"/>
      <c r="CH2444" s="402"/>
      <c r="CI2444" s="424"/>
      <c r="CJ2444" s="282"/>
      <c r="CK2444" s="282"/>
      <c r="CL2444" s="283"/>
      <c r="CM2444" s="283"/>
      <c r="CP2444" s="282"/>
      <c r="DC2444" s="282"/>
      <c r="DD2444" s="282"/>
      <c r="DE2444" s="282"/>
      <c r="DF2444" s="282"/>
      <c r="DG2444" s="282"/>
      <c r="DH2444" s="282"/>
      <c r="DI2444" s="282"/>
      <c r="DJ2444" s="282"/>
      <c r="EF2444" s="495" t="str">
        <f>""&amp;(MID(数据表!AZ2444,1,MIN(FIND({"(";"（"},数据表!AZ2444&amp;"(（",1)-1)))&amp;""</f>
        <v/>
      </c>
      <c r="EG2444" s="495" t="str">
        <f>""&amp;(MID(数据表!AZ2444,1,MIN(FIND({0;1;2;3;4;5;6;7;8;9},数据表!AZ2444&amp;"1234567890",1)-1)))&amp;""</f>
        <v/>
      </c>
    </row>
    <row r="2445" spans="2:137" s="310" customFormat="1" ht="12" customHeight="1">
      <c r="B2445" s="286"/>
      <c r="C2445" s="286"/>
      <c r="D2445" s="286"/>
      <c r="E2445" s="479"/>
      <c r="F2445" s="282"/>
      <c r="G2445" s="283"/>
      <c r="H2445" s="421"/>
      <c r="I2445" s="421"/>
      <c r="J2445" s="283"/>
      <c r="K2445" s="421"/>
      <c r="L2445" s="282"/>
      <c r="N2445" s="282"/>
      <c r="S2445" s="282"/>
      <c r="T2445" s="283"/>
      <c r="U2445" s="283"/>
      <c r="V2445" s="283"/>
      <c r="W2445" s="283"/>
      <c r="X2445" s="283"/>
      <c r="Y2445" s="282"/>
      <c r="Z2445" s="282"/>
      <c r="AA2445" s="283"/>
      <c r="AB2445" s="282"/>
      <c r="AC2445" s="282"/>
      <c r="AD2445" s="282"/>
      <c r="AE2445" s="282"/>
      <c r="AF2445" s="283"/>
      <c r="AG2445" s="402"/>
      <c r="AH2445" s="283"/>
      <c r="AI2445" s="283"/>
      <c r="AJ2445" s="283"/>
      <c r="AK2445" s="283"/>
      <c r="AL2445" s="283"/>
      <c r="AM2445" s="282"/>
      <c r="AN2445" s="282"/>
      <c r="AO2445" s="282"/>
      <c r="AP2445" s="282"/>
      <c r="AQ2445" s="282"/>
      <c r="AR2445" s="282"/>
      <c r="AT2445" s="283"/>
      <c r="AU2445" s="283"/>
      <c r="AV2445" s="283"/>
      <c r="AW2445" s="283"/>
      <c r="AY2445" s="283"/>
      <c r="AZ2445" s="282"/>
      <c r="BA2445" s="283"/>
      <c r="BB2445" s="282"/>
      <c r="BC2445" s="282"/>
      <c r="BD2445" s="282"/>
      <c r="BE2445" s="283"/>
      <c r="BG2445" s="282"/>
      <c r="BH2445" s="282"/>
      <c r="BI2445" s="282"/>
      <c r="BL2445" s="421"/>
      <c r="BM2445" s="424"/>
      <c r="BN2445" s="424"/>
      <c r="BO2445" s="424"/>
      <c r="BP2445" s="424"/>
      <c r="BQ2445" s="421"/>
      <c r="BR2445" s="421"/>
      <c r="BV2445" s="282"/>
      <c r="BW2445" s="283"/>
      <c r="BY2445" s="283"/>
      <c r="BZ2445" s="283"/>
      <c r="CA2445" s="283"/>
      <c r="CB2445" s="282"/>
      <c r="CC2445" s="282"/>
      <c r="CD2445" s="282"/>
      <c r="CE2445" s="282"/>
      <c r="CG2445" s="427"/>
      <c r="CH2445" s="402"/>
      <c r="CI2445" s="424"/>
      <c r="CJ2445" s="282"/>
      <c r="CK2445" s="282"/>
      <c r="CL2445" s="283"/>
      <c r="CM2445" s="283"/>
      <c r="CP2445" s="282"/>
      <c r="DC2445" s="282"/>
      <c r="DD2445" s="282"/>
      <c r="DE2445" s="282"/>
      <c r="DF2445" s="282"/>
      <c r="DG2445" s="282"/>
      <c r="DH2445" s="282"/>
      <c r="DI2445" s="282"/>
      <c r="DJ2445" s="282"/>
      <c r="EF2445" s="495" t="str">
        <f>""&amp;(MID(数据表!AZ2445,1,MIN(FIND({"(";"（"},数据表!AZ2445&amp;"(（",1)-1)))&amp;""</f>
        <v/>
      </c>
      <c r="EG2445" s="495" t="str">
        <f>""&amp;(MID(数据表!AZ2445,1,MIN(FIND({0;1;2;3;4;5;6;7;8;9},数据表!AZ2445&amp;"1234567890",1)-1)))&amp;""</f>
        <v/>
      </c>
    </row>
    <row r="2446" spans="2:137" s="310" customFormat="1" ht="12" customHeight="1">
      <c r="B2446" s="286"/>
      <c r="C2446" s="286"/>
      <c r="D2446" s="286"/>
      <c r="E2446" s="479"/>
      <c r="F2446" s="282"/>
      <c r="G2446" s="283"/>
      <c r="H2446" s="421"/>
      <c r="I2446" s="421"/>
      <c r="J2446" s="283"/>
      <c r="K2446" s="421"/>
      <c r="L2446" s="282"/>
      <c r="N2446" s="282"/>
      <c r="S2446" s="282"/>
      <c r="T2446" s="283"/>
      <c r="U2446" s="283"/>
      <c r="V2446" s="283"/>
      <c r="W2446" s="283"/>
      <c r="X2446" s="283"/>
      <c r="Y2446" s="282"/>
      <c r="Z2446" s="282"/>
      <c r="AA2446" s="283"/>
      <c r="AB2446" s="282"/>
      <c r="AC2446" s="282"/>
      <c r="AD2446" s="282"/>
      <c r="AE2446" s="282"/>
      <c r="AF2446" s="283"/>
      <c r="AG2446" s="402"/>
      <c r="AH2446" s="283"/>
      <c r="AI2446" s="283"/>
      <c r="AJ2446" s="283"/>
      <c r="AK2446" s="283"/>
      <c r="AL2446" s="283"/>
      <c r="AM2446" s="282"/>
      <c r="AN2446" s="282"/>
      <c r="AO2446" s="282"/>
      <c r="AP2446" s="282"/>
      <c r="AQ2446" s="282"/>
      <c r="AR2446" s="282"/>
      <c r="AT2446" s="283"/>
      <c r="AU2446" s="283"/>
      <c r="AV2446" s="283"/>
      <c r="AW2446" s="283"/>
      <c r="AY2446" s="283"/>
      <c r="AZ2446" s="282"/>
      <c r="BA2446" s="283"/>
      <c r="BB2446" s="282"/>
      <c r="BC2446" s="282"/>
      <c r="BD2446" s="282"/>
      <c r="BE2446" s="283"/>
      <c r="BG2446" s="282"/>
      <c r="BH2446" s="282"/>
      <c r="BI2446" s="282"/>
      <c r="BL2446" s="421"/>
      <c r="BM2446" s="424"/>
      <c r="BN2446" s="424"/>
      <c r="BO2446" s="424"/>
      <c r="BP2446" s="424"/>
      <c r="BQ2446" s="421"/>
      <c r="BR2446" s="421"/>
      <c r="BV2446" s="282"/>
      <c r="BW2446" s="283"/>
      <c r="BY2446" s="283"/>
      <c r="BZ2446" s="283"/>
      <c r="CA2446" s="283"/>
      <c r="CB2446" s="282"/>
      <c r="CC2446" s="282"/>
      <c r="CD2446" s="282"/>
      <c r="CE2446" s="282"/>
      <c r="CG2446" s="427"/>
      <c r="CH2446" s="402"/>
      <c r="CI2446" s="424"/>
      <c r="CJ2446" s="282"/>
      <c r="CK2446" s="282"/>
      <c r="CL2446" s="283"/>
      <c r="CM2446" s="283"/>
      <c r="CP2446" s="282"/>
      <c r="DC2446" s="282"/>
      <c r="DD2446" s="282"/>
      <c r="DE2446" s="282"/>
      <c r="DF2446" s="282"/>
      <c r="DG2446" s="282"/>
      <c r="DH2446" s="282"/>
      <c r="DI2446" s="282"/>
      <c r="DJ2446" s="282"/>
      <c r="EF2446" s="495" t="str">
        <f>""&amp;(MID(数据表!AZ2446,1,MIN(FIND({"(";"（"},数据表!AZ2446&amp;"(（",1)-1)))&amp;""</f>
        <v/>
      </c>
      <c r="EG2446" s="495" t="str">
        <f>""&amp;(MID(数据表!AZ2446,1,MIN(FIND({0;1;2;3;4;5;6;7;8;9},数据表!AZ2446&amp;"1234567890",1)-1)))&amp;""</f>
        <v/>
      </c>
    </row>
    <row r="2447" spans="2:137" s="310" customFormat="1" ht="12" customHeight="1">
      <c r="B2447" s="286"/>
      <c r="C2447" s="286"/>
      <c r="D2447" s="286"/>
      <c r="E2447" s="479"/>
      <c r="F2447" s="282"/>
      <c r="G2447" s="283"/>
      <c r="H2447" s="421"/>
      <c r="I2447" s="421"/>
      <c r="J2447" s="283"/>
      <c r="K2447" s="421"/>
      <c r="L2447" s="282"/>
      <c r="N2447" s="282"/>
      <c r="S2447" s="282"/>
      <c r="T2447" s="283"/>
      <c r="U2447" s="283"/>
      <c r="V2447" s="283"/>
      <c r="W2447" s="283"/>
      <c r="X2447" s="283"/>
      <c r="Y2447" s="282"/>
      <c r="Z2447" s="282"/>
      <c r="AA2447" s="283"/>
      <c r="AB2447" s="282"/>
      <c r="AC2447" s="282"/>
      <c r="AD2447" s="282"/>
      <c r="AE2447" s="282"/>
      <c r="AF2447" s="283"/>
      <c r="AG2447" s="402"/>
      <c r="AH2447" s="283"/>
      <c r="AI2447" s="283"/>
      <c r="AJ2447" s="283"/>
      <c r="AK2447" s="283"/>
      <c r="AL2447" s="283"/>
      <c r="AM2447" s="282"/>
      <c r="AN2447" s="282"/>
      <c r="AO2447" s="282"/>
      <c r="AP2447" s="282"/>
      <c r="AQ2447" s="282"/>
      <c r="AR2447" s="282"/>
      <c r="AT2447" s="283"/>
      <c r="AU2447" s="283"/>
      <c r="AV2447" s="283"/>
      <c r="AW2447" s="283"/>
      <c r="AY2447" s="283"/>
      <c r="AZ2447" s="282"/>
      <c r="BA2447" s="283"/>
      <c r="BB2447" s="282"/>
      <c r="BC2447" s="282"/>
      <c r="BD2447" s="282"/>
      <c r="BE2447" s="283"/>
      <c r="BG2447" s="282"/>
      <c r="BH2447" s="282"/>
      <c r="BI2447" s="282"/>
      <c r="BL2447" s="421"/>
      <c r="BM2447" s="424"/>
      <c r="BN2447" s="424"/>
      <c r="BO2447" s="424"/>
      <c r="BP2447" s="424"/>
      <c r="BQ2447" s="421"/>
      <c r="BR2447" s="421"/>
      <c r="BV2447" s="282"/>
      <c r="BW2447" s="283"/>
      <c r="BY2447" s="283"/>
      <c r="BZ2447" s="283"/>
      <c r="CA2447" s="283"/>
      <c r="CB2447" s="282"/>
      <c r="CC2447" s="282"/>
      <c r="CD2447" s="282"/>
      <c r="CE2447" s="282"/>
      <c r="CG2447" s="427"/>
      <c r="CH2447" s="402"/>
      <c r="CI2447" s="424"/>
      <c r="CJ2447" s="282"/>
      <c r="CK2447" s="282"/>
      <c r="CL2447" s="283"/>
      <c r="CM2447" s="283"/>
      <c r="CP2447" s="282"/>
      <c r="DC2447" s="282"/>
      <c r="DD2447" s="282"/>
      <c r="DE2447" s="282"/>
      <c r="DF2447" s="282"/>
      <c r="DG2447" s="282"/>
      <c r="DH2447" s="282"/>
      <c r="DI2447" s="282"/>
      <c r="DJ2447" s="282"/>
      <c r="EF2447" s="495" t="str">
        <f>""&amp;(MID(数据表!AZ2447,1,MIN(FIND({"(";"（"},数据表!AZ2447&amp;"(（",1)-1)))&amp;""</f>
        <v/>
      </c>
      <c r="EG2447" s="495" t="str">
        <f>""&amp;(MID(数据表!AZ2447,1,MIN(FIND({0;1;2;3;4;5;6;7;8;9},数据表!AZ2447&amp;"1234567890",1)-1)))&amp;""</f>
        <v/>
      </c>
    </row>
    <row r="2448" spans="2:137" s="310" customFormat="1" ht="12" customHeight="1">
      <c r="B2448" s="286"/>
      <c r="C2448" s="286"/>
      <c r="D2448" s="286"/>
      <c r="E2448" s="479"/>
      <c r="F2448" s="282"/>
      <c r="G2448" s="283"/>
      <c r="H2448" s="421"/>
      <c r="I2448" s="421"/>
      <c r="J2448" s="283"/>
      <c r="K2448" s="421"/>
      <c r="L2448" s="282"/>
      <c r="N2448" s="282"/>
      <c r="S2448" s="282"/>
      <c r="T2448" s="283"/>
      <c r="U2448" s="283"/>
      <c r="V2448" s="283"/>
      <c r="W2448" s="283"/>
      <c r="X2448" s="283"/>
      <c r="Y2448" s="282"/>
      <c r="Z2448" s="282"/>
      <c r="AA2448" s="283"/>
      <c r="AB2448" s="282"/>
      <c r="AC2448" s="282"/>
      <c r="AD2448" s="282"/>
      <c r="AE2448" s="282"/>
      <c r="AF2448" s="283"/>
      <c r="AG2448" s="402"/>
      <c r="AH2448" s="283"/>
      <c r="AI2448" s="283"/>
      <c r="AJ2448" s="283"/>
      <c r="AK2448" s="283"/>
      <c r="AL2448" s="283"/>
      <c r="AM2448" s="282"/>
      <c r="AN2448" s="282"/>
      <c r="AO2448" s="282"/>
      <c r="AP2448" s="282"/>
      <c r="AQ2448" s="282"/>
      <c r="AR2448" s="282"/>
      <c r="AT2448" s="283"/>
      <c r="AU2448" s="283"/>
      <c r="AV2448" s="283"/>
      <c r="AW2448" s="283"/>
      <c r="AY2448" s="283"/>
      <c r="AZ2448" s="282"/>
      <c r="BA2448" s="283"/>
      <c r="BB2448" s="282"/>
      <c r="BC2448" s="282"/>
      <c r="BD2448" s="282"/>
      <c r="BE2448" s="283"/>
      <c r="BG2448" s="282"/>
      <c r="BH2448" s="282"/>
      <c r="BI2448" s="282"/>
      <c r="BL2448" s="421"/>
      <c r="BM2448" s="424"/>
      <c r="BN2448" s="424"/>
      <c r="BO2448" s="424"/>
      <c r="BP2448" s="424"/>
      <c r="BQ2448" s="421"/>
      <c r="BR2448" s="421"/>
      <c r="BV2448" s="282"/>
      <c r="BW2448" s="283"/>
      <c r="BY2448" s="283"/>
      <c r="BZ2448" s="283"/>
      <c r="CA2448" s="283"/>
      <c r="CB2448" s="282"/>
      <c r="CC2448" s="282"/>
      <c r="CD2448" s="282"/>
      <c r="CE2448" s="282"/>
      <c r="CG2448" s="427"/>
      <c r="CH2448" s="402"/>
      <c r="CI2448" s="424"/>
      <c r="CJ2448" s="282"/>
      <c r="CK2448" s="282"/>
      <c r="CL2448" s="283"/>
      <c r="CM2448" s="283"/>
      <c r="CP2448" s="282"/>
      <c r="DC2448" s="282"/>
      <c r="DD2448" s="282"/>
      <c r="DE2448" s="282"/>
      <c r="DF2448" s="282"/>
      <c r="DG2448" s="282"/>
      <c r="DH2448" s="282"/>
      <c r="DI2448" s="282"/>
      <c r="DJ2448" s="282"/>
      <c r="EF2448" s="495" t="str">
        <f>""&amp;(MID(数据表!AZ2448,1,MIN(FIND({"(";"（"},数据表!AZ2448&amp;"(（",1)-1)))&amp;""</f>
        <v/>
      </c>
      <c r="EG2448" s="495" t="str">
        <f>""&amp;(MID(数据表!AZ2448,1,MIN(FIND({0;1;2;3;4;5;6;7;8;9},数据表!AZ2448&amp;"1234567890",1)-1)))&amp;""</f>
        <v/>
      </c>
    </row>
    <row r="2449" spans="2:137" s="310" customFormat="1" ht="12" customHeight="1">
      <c r="B2449" s="286"/>
      <c r="C2449" s="286"/>
      <c r="D2449" s="286"/>
      <c r="E2449" s="479"/>
      <c r="F2449" s="282"/>
      <c r="G2449" s="283"/>
      <c r="H2449" s="421"/>
      <c r="I2449" s="421"/>
      <c r="J2449" s="283"/>
      <c r="K2449" s="421"/>
      <c r="L2449" s="282"/>
      <c r="N2449" s="282"/>
      <c r="S2449" s="282"/>
      <c r="T2449" s="283"/>
      <c r="U2449" s="283"/>
      <c r="V2449" s="283"/>
      <c r="W2449" s="283"/>
      <c r="X2449" s="283"/>
      <c r="Y2449" s="282"/>
      <c r="Z2449" s="282"/>
      <c r="AA2449" s="283"/>
      <c r="AB2449" s="282"/>
      <c r="AC2449" s="282"/>
      <c r="AD2449" s="282"/>
      <c r="AE2449" s="282"/>
      <c r="AF2449" s="283"/>
      <c r="AG2449" s="402"/>
      <c r="AH2449" s="283"/>
      <c r="AI2449" s="283"/>
      <c r="AJ2449" s="283"/>
      <c r="AK2449" s="283"/>
      <c r="AL2449" s="283"/>
      <c r="AM2449" s="282"/>
      <c r="AN2449" s="282"/>
      <c r="AO2449" s="282"/>
      <c r="AP2449" s="282"/>
      <c r="AQ2449" s="282"/>
      <c r="AR2449" s="282"/>
      <c r="AT2449" s="283"/>
      <c r="AU2449" s="283"/>
      <c r="AV2449" s="283"/>
      <c r="AW2449" s="283"/>
      <c r="AY2449" s="283"/>
      <c r="AZ2449" s="282"/>
      <c r="BA2449" s="283"/>
      <c r="BB2449" s="282"/>
      <c r="BC2449" s="282"/>
      <c r="BD2449" s="282"/>
      <c r="BE2449" s="283"/>
      <c r="BG2449" s="282"/>
      <c r="BH2449" s="282"/>
      <c r="BI2449" s="282"/>
      <c r="BL2449" s="421"/>
      <c r="BM2449" s="424"/>
      <c r="BN2449" s="424"/>
      <c r="BO2449" s="424"/>
      <c r="BP2449" s="424"/>
      <c r="BQ2449" s="421"/>
      <c r="BR2449" s="421"/>
      <c r="BV2449" s="282"/>
      <c r="BW2449" s="283"/>
      <c r="BY2449" s="283"/>
      <c r="BZ2449" s="283"/>
      <c r="CA2449" s="283"/>
      <c r="CB2449" s="282"/>
      <c r="CC2449" s="282"/>
      <c r="CD2449" s="282"/>
      <c r="CE2449" s="282"/>
      <c r="CG2449" s="427"/>
      <c r="CH2449" s="402"/>
      <c r="CI2449" s="424"/>
      <c r="CJ2449" s="282"/>
      <c r="CK2449" s="282"/>
      <c r="CL2449" s="283"/>
      <c r="CM2449" s="283"/>
      <c r="CP2449" s="282"/>
      <c r="DC2449" s="282"/>
      <c r="DD2449" s="282"/>
      <c r="DE2449" s="282"/>
      <c r="DF2449" s="282"/>
      <c r="DG2449" s="282"/>
      <c r="DH2449" s="282"/>
      <c r="DI2449" s="282"/>
      <c r="DJ2449" s="282"/>
      <c r="EF2449" s="495" t="str">
        <f>""&amp;(MID(数据表!AZ2449,1,MIN(FIND({"(";"（"},数据表!AZ2449&amp;"(（",1)-1)))&amp;""</f>
        <v/>
      </c>
      <c r="EG2449" s="495" t="str">
        <f>""&amp;(MID(数据表!AZ2449,1,MIN(FIND({0;1;2;3;4;5;6;7;8;9},数据表!AZ2449&amp;"1234567890",1)-1)))&amp;""</f>
        <v/>
      </c>
    </row>
    <row r="2450" spans="2:137" s="310" customFormat="1" ht="12" customHeight="1">
      <c r="B2450" s="286"/>
      <c r="C2450" s="286"/>
      <c r="D2450" s="286"/>
      <c r="E2450" s="479"/>
      <c r="F2450" s="282"/>
      <c r="G2450" s="283"/>
      <c r="H2450" s="421"/>
      <c r="I2450" s="421"/>
      <c r="J2450" s="283"/>
      <c r="K2450" s="421"/>
      <c r="L2450" s="282"/>
      <c r="N2450" s="282"/>
      <c r="S2450" s="282"/>
      <c r="T2450" s="283"/>
      <c r="U2450" s="283"/>
      <c r="V2450" s="283"/>
      <c r="W2450" s="283"/>
      <c r="X2450" s="283"/>
      <c r="Y2450" s="282"/>
      <c r="Z2450" s="282"/>
      <c r="AA2450" s="283"/>
      <c r="AB2450" s="282"/>
      <c r="AC2450" s="282"/>
      <c r="AD2450" s="282"/>
      <c r="AE2450" s="282"/>
      <c r="AF2450" s="283"/>
      <c r="AG2450" s="402"/>
      <c r="AH2450" s="283"/>
      <c r="AI2450" s="283"/>
      <c r="AJ2450" s="283"/>
      <c r="AK2450" s="283"/>
      <c r="AL2450" s="283"/>
      <c r="AM2450" s="282"/>
      <c r="AN2450" s="282"/>
      <c r="AO2450" s="282"/>
      <c r="AP2450" s="282"/>
      <c r="AQ2450" s="282"/>
      <c r="AR2450" s="282"/>
      <c r="AT2450" s="283"/>
      <c r="AU2450" s="283"/>
      <c r="AV2450" s="283"/>
      <c r="AW2450" s="283"/>
      <c r="AY2450" s="283"/>
      <c r="AZ2450" s="282"/>
      <c r="BA2450" s="283"/>
      <c r="BB2450" s="282"/>
      <c r="BC2450" s="282"/>
      <c r="BD2450" s="282"/>
      <c r="BE2450" s="283"/>
      <c r="BG2450" s="282"/>
      <c r="BH2450" s="282"/>
      <c r="BI2450" s="282"/>
      <c r="BL2450" s="421"/>
      <c r="BM2450" s="424"/>
      <c r="BN2450" s="424"/>
      <c r="BO2450" s="424"/>
      <c r="BP2450" s="424"/>
      <c r="BQ2450" s="421"/>
      <c r="BR2450" s="421"/>
      <c r="BV2450" s="282"/>
      <c r="BW2450" s="283"/>
      <c r="BY2450" s="283"/>
      <c r="BZ2450" s="283"/>
      <c r="CA2450" s="283"/>
      <c r="CB2450" s="282"/>
      <c r="CC2450" s="282"/>
      <c r="CD2450" s="282"/>
      <c r="CE2450" s="282"/>
      <c r="CG2450" s="427"/>
      <c r="CH2450" s="402"/>
      <c r="CI2450" s="424"/>
      <c r="CJ2450" s="282"/>
      <c r="CK2450" s="282"/>
      <c r="CL2450" s="283"/>
      <c r="CM2450" s="283"/>
      <c r="CP2450" s="282"/>
      <c r="DC2450" s="282"/>
      <c r="DD2450" s="282"/>
      <c r="DE2450" s="282"/>
      <c r="DF2450" s="282"/>
      <c r="DG2450" s="282"/>
      <c r="DH2450" s="282"/>
      <c r="DI2450" s="282"/>
      <c r="DJ2450" s="282"/>
      <c r="EF2450" s="495" t="str">
        <f>""&amp;(MID(数据表!AZ2450,1,MIN(FIND({"(";"（"},数据表!AZ2450&amp;"(（",1)-1)))&amp;""</f>
        <v/>
      </c>
      <c r="EG2450" s="495" t="str">
        <f>""&amp;(MID(数据表!AZ2450,1,MIN(FIND({0;1;2;3;4;5;6;7;8;9},数据表!AZ2450&amp;"1234567890",1)-1)))&amp;""</f>
        <v/>
      </c>
    </row>
    <row r="2451" spans="2:137" s="310" customFormat="1" ht="12" customHeight="1">
      <c r="B2451" s="286"/>
      <c r="C2451" s="286"/>
      <c r="D2451" s="286"/>
      <c r="E2451" s="479"/>
      <c r="F2451" s="282"/>
      <c r="G2451" s="283"/>
      <c r="H2451" s="421"/>
      <c r="I2451" s="421"/>
      <c r="J2451" s="283"/>
      <c r="K2451" s="421"/>
      <c r="L2451" s="282"/>
      <c r="N2451" s="282"/>
      <c r="S2451" s="282"/>
      <c r="T2451" s="283"/>
      <c r="U2451" s="283"/>
      <c r="V2451" s="283"/>
      <c r="W2451" s="283"/>
      <c r="X2451" s="283"/>
      <c r="Y2451" s="282"/>
      <c r="Z2451" s="282"/>
      <c r="AA2451" s="283"/>
      <c r="AB2451" s="282"/>
      <c r="AC2451" s="282"/>
      <c r="AD2451" s="282"/>
      <c r="AE2451" s="282"/>
      <c r="AF2451" s="283"/>
      <c r="AG2451" s="402"/>
      <c r="AH2451" s="283"/>
      <c r="AI2451" s="283"/>
      <c r="AJ2451" s="283"/>
      <c r="AK2451" s="283"/>
      <c r="AL2451" s="283"/>
      <c r="AM2451" s="282"/>
      <c r="AN2451" s="282"/>
      <c r="AO2451" s="282"/>
      <c r="AP2451" s="282"/>
      <c r="AQ2451" s="282"/>
      <c r="AR2451" s="282"/>
      <c r="AT2451" s="283"/>
      <c r="AU2451" s="283"/>
      <c r="AV2451" s="283"/>
      <c r="AW2451" s="283"/>
      <c r="AY2451" s="283"/>
      <c r="AZ2451" s="282"/>
      <c r="BA2451" s="283"/>
      <c r="BB2451" s="282"/>
      <c r="BC2451" s="282"/>
      <c r="BD2451" s="282"/>
      <c r="BE2451" s="283"/>
      <c r="BG2451" s="282"/>
      <c r="BH2451" s="282"/>
      <c r="BI2451" s="282"/>
      <c r="BL2451" s="421"/>
      <c r="BM2451" s="424"/>
      <c r="BN2451" s="424"/>
      <c r="BO2451" s="424"/>
      <c r="BP2451" s="424"/>
      <c r="BQ2451" s="421"/>
      <c r="BR2451" s="421"/>
      <c r="BV2451" s="282"/>
      <c r="BW2451" s="283"/>
      <c r="BY2451" s="283"/>
      <c r="BZ2451" s="283"/>
      <c r="CA2451" s="283"/>
      <c r="CB2451" s="282"/>
      <c r="CC2451" s="282"/>
      <c r="CD2451" s="282"/>
      <c r="CE2451" s="282"/>
      <c r="CG2451" s="427"/>
      <c r="CH2451" s="402"/>
      <c r="CI2451" s="424"/>
      <c r="CJ2451" s="282"/>
      <c r="CK2451" s="282"/>
      <c r="CL2451" s="283"/>
      <c r="CM2451" s="283"/>
      <c r="CP2451" s="282"/>
      <c r="DC2451" s="282"/>
      <c r="DD2451" s="282"/>
      <c r="DE2451" s="282"/>
      <c r="DF2451" s="282"/>
      <c r="DG2451" s="282"/>
      <c r="DH2451" s="282"/>
      <c r="DI2451" s="282"/>
      <c r="DJ2451" s="282"/>
      <c r="EF2451" s="495" t="str">
        <f>""&amp;(MID(数据表!AZ2451,1,MIN(FIND({"(";"（"},数据表!AZ2451&amp;"(（",1)-1)))&amp;""</f>
        <v/>
      </c>
      <c r="EG2451" s="495" t="str">
        <f>""&amp;(MID(数据表!AZ2451,1,MIN(FIND({0;1;2;3;4;5;6;7;8;9},数据表!AZ2451&amp;"1234567890",1)-1)))&amp;""</f>
        <v/>
      </c>
    </row>
    <row r="2452" spans="2:137" s="310" customFormat="1" ht="12" customHeight="1">
      <c r="B2452" s="286"/>
      <c r="C2452" s="286"/>
      <c r="D2452" s="286"/>
      <c r="E2452" s="479"/>
      <c r="F2452" s="282"/>
      <c r="G2452" s="283"/>
      <c r="H2452" s="421"/>
      <c r="I2452" s="421"/>
      <c r="J2452" s="283"/>
      <c r="K2452" s="421"/>
      <c r="L2452" s="282"/>
      <c r="N2452" s="282"/>
      <c r="S2452" s="282"/>
      <c r="T2452" s="283"/>
      <c r="U2452" s="283"/>
      <c r="V2452" s="283"/>
      <c r="W2452" s="283"/>
      <c r="X2452" s="283"/>
      <c r="Y2452" s="282"/>
      <c r="Z2452" s="282"/>
      <c r="AA2452" s="283"/>
      <c r="AB2452" s="282"/>
      <c r="AC2452" s="282"/>
      <c r="AD2452" s="282"/>
      <c r="AE2452" s="282"/>
      <c r="AF2452" s="283"/>
      <c r="AG2452" s="402"/>
      <c r="AH2452" s="283"/>
      <c r="AI2452" s="283"/>
      <c r="AJ2452" s="283"/>
      <c r="AK2452" s="283"/>
      <c r="AL2452" s="283"/>
      <c r="AM2452" s="282"/>
      <c r="AN2452" s="282"/>
      <c r="AO2452" s="282"/>
      <c r="AP2452" s="282"/>
      <c r="AQ2452" s="282"/>
      <c r="AR2452" s="282"/>
      <c r="AT2452" s="283"/>
      <c r="AU2452" s="283"/>
      <c r="AV2452" s="283"/>
      <c r="AW2452" s="283"/>
      <c r="AY2452" s="283"/>
      <c r="AZ2452" s="282"/>
      <c r="BA2452" s="283"/>
      <c r="BB2452" s="282"/>
      <c r="BC2452" s="282"/>
      <c r="BD2452" s="282"/>
      <c r="BE2452" s="283"/>
      <c r="BG2452" s="282"/>
      <c r="BH2452" s="282"/>
      <c r="BI2452" s="282"/>
      <c r="BL2452" s="421"/>
      <c r="BM2452" s="424"/>
      <c r="BN2452" s="424"/>
      <c r="BO2452" s="424"/>
      <c r="BP2452" s="424"/>
      <c r="BQ2452" s="421"/>
      <c r="BR2452" s="421"/>
      <c r="BV2452" s="282"/>
      <c r="BW2452" s="283"/>
      <c r="BY2452" s="283"/>
      <c r="BZ2452" s="283"/>
      <c r="CA2452" s="283"/>
      <c r="CB2452" s="282"/>
      <c r="CC2452" s="282"/>
      <c r="CD2452" s="282"/>
      <c r="CE2452" s="282"/>
      <c r="CG2452" s="427"/>
      <c r="CH2452" s="402"/>
      <c r="CI2452" s="424"/>
      <c r="CJ2452" s="282"/>
      <c r="CK2452" s="282"/>
      <c r="CL2452" s="283"/>
      <c r="CM2452" s="283"/>
      <c r="CP2452" s="282"/>
      <c r="DC2452" s="282"/>
      <c r="DD2452" s="282"/>
      <c r="DE2452" s="282"/>
      <c r="DF2452" s="282"/>
      <c r="DG2452" s="282"/>
      <c r="DH2452" s="282"/>
      <c r="DI2452" s="282"/>
      <c r="DJ2452" s="282"/>
      <c r="EF2452" s="495" t="str">
        <f>""&amp;(MID(数据表!AZ2452,1,MIN(FIND({"(";"（"},数据表!AZ2452&amp;"(（",1)-1)))&amp;""</f>
        <v/>
      </c>
      <c r="EG2452" s="495" t="str">
        <f>""&amp;(MID(数据表!AZ2452,1,MIN(FIND({0;1;2;3;4;5;6;7;8;9},数据表!AZ2452&amp;"1234567890",1)-1)))&amp;""</f>
        <v/>
      </c>
    </row>
    <row r="2453" spans="2:137" s="310" customFormat="1" ht="12" customHeight="1">
      <c r="B2453" s="286"/>
      <c r="C2453" s="286"/>
      <c r="D2453" s="286"/>
      <c r="E2453" s="479"/>
      <c r="F2453" s="282"/>
      <c r="G2453" s="283"/>
      <c r="H2453" s="421"/>
      <c r="I2453" s="421"/>
      <c r="J2453" s="283"/>
      <c r="K2453" s="421"/>
      <c r="L2453" s="282"/>
      <c r="N2453" s="282"/>
      <c r="S2453" s="282"/>
      <c r="T2453" s="283"/>
      <c r="U2453" s="283"/>
      <c r="V2453" s="283"/>
      <c r="W2453" s="283"/>
      <c r="X2453" s="283"/>
      <c r="Y2453" s="282"/>
      <c r="Z2453" s="282"/>
      <c r="AA2453" s="283"/>
      <c r="AB2453" s="282"/>
      <c r="AC2453" s="282"/>
      <c r="AD2453" s="282"/>
      <c r="AE2453" s="282"/>
      <c r="AF2453" s="283"/>
      <c r="AG2453" s="402"/>
      <c r="AH2453" s="283"/>
      <c r="AI2453" s="283"/>
      <c r="AJ2453" s="283"/>
      <c r="AK2453" s="283"/>
      <c r="AL2453" s="283"/>
      <c r="AM2453" s="282"/>
      <c r="AN2453" s="282"/>
      <c r="AO2453" s="282"/>
      <c r="AP2453" s="282"/>
      <c r="AQ2453" s="282"/>
      <c r="AR2453" s="282"/>
      <c r="AT2453" s="283"/>
      <c r="AU2453" s="283"/>
      <c r="AV2453" s="283"/>
      <c r="AW2453" s="283"/>
      <c r="AY2453" s="283"/>
      <c r="AZ2453" s="282"/>
      <c r="BA2453" s="283"/>
      <c r="BB2453" s="282"/>
      <c r="BC2453" s="282"/>
      <c r="BD2453" s="282"/>
      <c r="BE2453" s="283"/>
      <c r="BG2453" s="282"/>
      <c r="BH2453" s="282"/>
      <c r="BI2453" s="282"/>
      <c r="BL2453" s="421"/>
      <c r="BM2453" s="424"/>
      <c r="BN2453" s="424"/>
      <c r="BO2453" s="424"/>
      <c r="BP2453" s="424"/>
      <c r="BQ2453" s="421"/>
      <c r="BR2453" s="421"/>
      <c r="BV2453" s="282"/>
      <c r="BW2453" s="283"/>
      <c r="BY2453" s="283"/>
      <c r="BZ2453" s="283"/>
      <c r="CA2453" s="283"/>
      <c r="CB2453" s="282"/>
      <c r="CC2453" s="282"/>
      <c r="CD2453" s="282"/>
      <c r="CE2453" s="282"/>
      <c r="CG2453" s="427"/>
      <c r="CH2453" s="402"/>
      <c r="CI2453" s="424"/>
      <c r="CJ2453" s="282"/>
      <c r="CK2453" s="282"/>
      <c r="CL2453" s="283"/>
      <c r="CM2453" s="283"/>
      <c r="CP2453" s="282"/>
      <c r="DC2453" s="282"/>
      <c r="DD2453" s="282"/>
      <c r="DE2453" s="282"/>
      <c r="DF2453" s="282"/>
      <c r="DG2453" s="282"/>
      <c r="DH2453" s="282"/>
      <c r="DI2453" s="282"/>
      <c r="DJ2453" s="282"/>
      <c r="EF2453" s="495" t="str">
        <f>""&amp;(MID(数据表!AZ2453,1,MIN(FIND({"(";"（"},数据表!AZ2453&amp;"(（",1)-1)))&amp;""</f>
        <v/>
      </c>
      <c r="EG2453" s="495" t="str">
        <f>""&amp;(MID(数据表!AZ2453,1,MIN(FIND({0;1;2;3;4;5;6;7;8;9},数据表!AZ2453&amp;"1234567890",1)-1)))&amp;""</f>
        <v/>
      </c>
    </row>
    <row r="2454" spans="2:137" s="310" customFormat="1" ht="12" customHeight="1">
      <c r="B2454" s="286"/>
      <c r="C2454" s="286"/>
      <c r="D2454" s="286"/>
      <c r="E2454" s="479"/>
      <c r="F2454" s="282"/>
      <c r="G2454" s="283"/>
      <c r="H2454" s="421"/>
      <c r="I2454" s="421"/>
      <c r="J2454" s="283"/>
      <c r="K2454" s="421"/>
      <c r="L2454" s="282"/>
      <c r="N2454" s="282"/>
      <c r="S2454" s="282"/>
      <c r="T2454" s="283"/>
      <c r="U2454" s="283"/>
      <c r="V2454" s="283"/>
      <c r="W2454" s="283"/>
      <c r="X2454" s="283"/>
      <c r="Y2454" s="282"/>
      <c r="Z2454" s="282"/>
      <c r="AA2454" s="283"/>
      <c r="AB2454" s="282"/>
      <c r="AC2454" s="282"/>
      <c r="AD2454" s="282"/>
      <c r="AE2454" s="282"/>
      <c r="AF2454" s="283"/>
      <c r="AG2454" s="402"/>
      <c r="AH2454" s="283"/>
      <c r="AI2454" s="283"/>
      <c r="AJ2454" s="283"/>
      <c r="AK2454" s="283"/>
      <c r="AL2454" s="283"/>
      <c r="AM2454" s="282"/>
      <c r="AN2454" s="282"/>
      <c r="AO2454" s="282"/>
      <c r="AP2454" s="282"/>
      <c r="AQ2454" s="282"/>
      <c r="AR2454" s="282"/>
      <c r="AT2454" s="283"/>
      <c r="AU2454" s="283"/>
      <c r="AV2454" s="283"/>
      <c r="AW2454" s="283"/>
      <c r="AY2454" s="283"/>
      <c r="AZ2454" s="282"/>
      <c r="BA2454" s="283"/>
      <c r="BB2454" s="282"/>
      <c r="BC2454" s="282"/>
      <c r="BD2454" s="282"/>
      <c r="BE2454" s="283"/>
      <c r="BG2454" s="282"/>
      <c r="BH2454" s="282"/>
      <c r="BI2454" s="282"/>
      <c r="BL2454" s="421"/>
      <c r="BM2454" s="424"/>
      <c r="BN2454" s="424"/>
      <c r="BO2454" s="424"/>
      <c r="BP2454" s="424"/>
      <c r="BQ2454" s="421"/>
      <c r="BR2454" s="421"/>
      <c r="BV2454" s="282"/>
      <c r="BW2454" s="283"/>
      <c r="BY2454" s="283"/>
      <c r="BZ2454" s="283"/>
      <c r="CA2454" s="283"/>
      <c r="CB2454" s="282"/>
      <c r="CC2454" s="282"/>
      <c r="CD2454" s="282"/>
      <c r="CE2454" s="282"/>
      <c r="CG2454" s="427"/>
      <c r="CH2454" s="402"/>
      <c r="CI2454" s="424"/>
      <c r="CJ2454" s="282"/>
      <c r="CK2454" s="282"/>
      <c r="CL2454" s="283"/>
      <c r="CM2454" s="283"/>
      <c r="CP2454" s="282"/>
      <c r="DC2454" s="282"/>
      <c r="DD2454" s="282"/>
      <c r="DE2454" s="282"/>
      <c r="DF2454" s="282"/>
      <c r="DG2454" s="282"/>
      <c r="DH2454" s="282"/>
      <c r="DI2454" s="282"/>
      <c r="DJ2454" s="282"/>
      <c r="EF2454" s="495" t="str">
        <f>""&amp;(MID(数据表!AZ2454,1,MIN(FIND({"(";"（"},数据表!AZ2454&amp;"(（",1)-1)))&amp;""</f>
        <v/>
      </c>
      <c r="EG2454" s="495" t="str">
        <f>""&amp;(MID(数据表!AZ2454,1,MIN(FIND({0;1;2;3;4;5;6;7;8;9},数据表!AZ2454&amp;"1234567890",1)-1)))&amp;""</f>
        <v/>
      </c>
    </row>
    <row r="2455" spans="2:137" s="310" customFormat="1" ht="12" customHeight="1">
      <c r="B2455" s="286"/>
      <c r="C2455" s="286"/>
      <c r="D2455" s="286"/>
      <c r="E2455" s="479"/>
      <c r="F2455" s="282"/>
      <c r="G2455" s="283"/>
      <c r="H2455" s="421"/>
      <c r="I2455" s="421"/>
      <c r="J2455" s="283"/>
      <c r="K2455" s="421"/>
      <c r="L2455" s="282"/>
      <c r="N2455" s="282"/>
      <c r="S2455" s="282"/>
      <c r="T2455" s="283"/>
      <c r="U2455" s="283"/>
      <c r="V2455" s="283"/>
      <c r="W2455" s="283"/>
      <c r="X2455" s="283"/>
      <c r="Y2455" s="282"/>
      <c r="Z2455" s="282"/>
      <c r="AA2455" s="283"/>
      <c r="AB2455" s="282"/>
      <c r="AC2455" s="282"/>
      <c r="AD2455" s="282"/>
      <c r="AE2455" s="282"/>
      <c r="AF2455" s="283"/>
      <c r="AG2455" s="402"/>
      <c r="AH2455" s="283"/>
      <c r="AI2455" s="283"/>
      <c r="AJ2455" s="283"/>
      <c r="AK2455" s="283"/>
      <c r="AL2455" s="283"/>
      <c r="AM2455" s="282"/>
      <c r="AN2455" s="282"/>
      <c r="AO2455" s="282"/>
      <c r="AP2455" s="282"/>
      <c r="AQ2455" s="282"/>
      <c r="AR2455" s="282"/>
      <c r="AT2455" s="283"/>
      <c r="AU2455" s="283"/>
      <c r="AV2455" s="283"/>
      <c r="AW2455" s="283"/>
      <c r="AY2455" s="283"/>
      <c r="AZ2455" s="282"/>
      <c r="BA2455" s="283"/>
      <c r="BB2455" s="282"/>
      <c r="BC2455" s="282"/>
      <c r="BD2455" s="282"/>
      <c r="BE2455" s="283"/>
      <c r="BG2455" s="282"/>
      <c r="BH2455" s="282"/>
      <c r="BI2455" s="282"/>
      <c r="BL2455" s="421"/>
      <c r="BM2455" s="424"/>
      <c r="BN2455" s="424"/>
      <c r="BO2455" s="424"/>
      <c r="BP2455" s="424"/>
      <c r="BQ2455" s="421"/>
      <c r="BR2455" s="421"/>
      <c r="BV2455" s="282"/>
      <c r="BW2455" s="283"/>
      <c r="BY2455" s="283"/>
      <c r="BZ2455" s="283"/>
      <c r="CA2455" s="283"/>
      <c r="CB2455" s="282"/>
      <c r="CC2455" s="282"/>
      <c r="CD2455" s="282"/>
      <c r="CE2455" s="282"/>
      <c r="CG2455" s="427"/>
      <c r="CH2455" s="402"/>
      <c r="CI2455" s="424"/>
      <c r="CJ2455" s="282"/>
      <c r="CK2455" s="282"/>
      <c r="CL2455" s="283"/>
      <c r="CM2455" s="283"/>
      <c r="CP2455" s="282"/>
      <c r="DC2455" s="282"/>
      <c r="DD2455" s="282"/>
      <c r="DE2455" s="282"/>
      <c r="DF2455" s="282"/>
      <c r="DG2455" s="282"/>
      <c r="DH2455" s="282"/>
      <c r="DI2455" s="282"/>
      <c r="DJ2455" s="282"/>
      <c r="EF2455" s="495" t="str">
        <f>""&amp;(MID(数据表!AZ2455,1,MIN(FIND({"(";"（"},数据表!AZ2455&amp;"(（",1)-1)))&amp;""</f>
        <v/>
      </c>
      <c r="EG2455" s="495" t="str">
        <f>""&amp;(MID(数据表!AZ2455,1,MIN(FIND({0;1;2;3;4;5;6;7;8;9},数据表!AZ2455&amp;"1234567890",1)-1)))&amp;""</f>
        <v/>
      </c>
    </row>
    <row r="2456" spans="2:137" s="310" customFormat="1" ht="12" customHeight="1">
      <c r="B2456" s="286"/>
      <c r="C2456" s="286"/>
      <c r="D2456" s="286"/>
      <c r="E2456" s="479"/>
      <c r="F2456" s="282"/>
      <c r="G2456" s="283"/>
      <c r="H2456" s="421"/>
      <c r="I2456" s="421"/>
      <c r="J2456" s="283"/>
      <c r="K2456" s="421"/>
      <c r="L2456" s="282"/>
      <c r="N2456" s="282"/>
      <c r="S2456" s="282"/>
      <c r="T2456" s="283"/>
      <c r="U2456" s="283"/>
      <c r="V2456" s="283"/>
      <c r="W2456" s="283"/>
      <c r="X2456" s="283"/>
      <c r="Y2456" s="282"/>
      <c r="Z2456" s="282"/>
      <c r="AA2456" s="283"/>
      <c r="AB2456" s="282"/>
      <c r="AC2456" s="282"/>
      <c r="AD2456" s="282"/>
      <c r="AE2456" s="282"/>
      <c r="AF2456" s="283"/>
      <c r="AG2456" s="402"/>
      <c r="AH2456" s="283"/>
      <c r="AI2456" s="283"/>
      <c r="AJ2456" s="283"/>
      <c r="AK2456" s="283"/>
      <c r="AL2456" s="283"/>
      <c r="AM2456" s="282"/>
      <c r="AN2456" s="282"/>
      <c r="AO2456" s="282"/>
      <c r="AP2456" s="282"/>
      <c r="AQ2456" s="282"/>
      <c r="AR2456" s="282"/>
      <c r="AT2456" s="283"/>
      <c r="AU2456" s="283"/>
      <c r="AV2456" s="283"/>
      <c r="AW2456" s="283"/>
      <c r="AY2456" s="283"/>
      <c r="AZ2456" s="282"/>
      <c r="BA2456" s="283"/>
      <c r="BB2456" s="282"/>
      <c r="BC2456" s="282"/>
      <c r="BD2456" s="282"/>
      <c r="BE2456" s="283"/>
      <c r="BG2456" s="282"/>
      <c r="BH2456" s="282"/>
      <c r="BI2456" s="282"/>
      <c r="BL2456" s="421"/>
      <c r="BM2456" s="424"/>
      <c r="BN2456" s="424"/>
      <c r="BO2456" s="424"/>
      <c r="BP2456" s="424"/>
      <c r="BQ2456" s="421"/>
      <c r="BR2456" s="421"/>
      <c r="BV2456" s="282"/>
      <c r="BW2456" s="283"/>
      <c r="BY2456" s="283"/>
      <c r="BZ2456" s="283"/>
      <c r="CA2456" s="283"/>
      <c r="CB2456" s="282"/>
      <c r="CC2456" s="282"/>
      <c r="CD2456" s="282"/>
      <c r="CE2456" s="282"/>
      <c r="CG2456" s="427"/>
      <c r="CH2456" s="402"/>
      <c r="CI2456" s="424"/>
      <c r="CJ2456" s="282"/>
      <c r="CK2456" s="282"/>
      <c r="CL2456" s="283"/>
      <c r="CM2456" s="283"/>
      <c r="CP2456" s="282"/>
      <c r="DC2456" s="282"/>
      <c r="DD2456" s="282"/>
      <c r="DE2456" s="282"/>
      <c r="DF2456" s="282"/>
      <c r="DG2456" s="282"/>
      <c r="DH2456" s="282"/>
      <c r="DI2456" s="282"/>
      <c r="DJ2456" s="282"/>
      <c r="EF2456" s="495" t="str">
        <f>""&amp;(MID(数据表!AZ2456,1,MIN(FIND({"(";"（"},数据表!AZ2456&amp;"(（",1)-1)))&amp;""</f>
        <v/>
      </c>
      <c r="EG2456" s="495" t="str">
        <f>""&amp;(MID(数据表!AZ2456,1,MIN(FIND({0;1;2;3;4;5;6;7;8;9},数据表!AZ2456&amp;"1234567890",1)-1)))&amp;""</f>
        <v/>
      </c>
    </row>
    <row r="2457" spans="2:137" s="310" customFormat="1" ht="12" customHeight="1">
      <c r="B2457" s="286"/>
      <c r="C2457" s="286"/>
      <c r="D2457" s="286"/>
      <c r="E2457" s="479"/>
      <c r="F2457" s="282"/>
      <c r="G2457" s="283"/>
      <c r="H2457" s="421"/>
      <c r="I2457" s="421"/>
      <c r="J2457" s="283"/>
      <c r="K2457" s="421"/>
      <c r="L2457" s="282"/>
      <c r="N2457" s="282"/>
      <c r="S2457" s="282"/>
      <c r="T2457" s="283"/>
      <c r="U2457" s="283"/>
      <c r="V2457" s="283"/>
      <c r="W2457" s="283"/>
      <c r="X2457" s="283"/>
      <c r="Y2457" s="282"/>
      <c r="Z2457" s="282"/>
      <c r="AA2457" s="283"/>
      <c r="AB2457" s="282"/>
      <c r="AC2457" s="282"/>
      <c r="AD2457" s="282"/>
      <c r="AE2457" s="282"/>
      <c r="AF2457" s="283"/>
      <c r="AG2457" s="402"/>
      <c r="AH2457" s="283"/>
      <c r="AI2457" s="283"/>
      <c r="AJ2457" s="283"/>
      <c r="AK2457" s="283"/>
      <c r="AL2457" s="283"/>
      <c r="AM2457" s="282"/>
      <c r="AN2457" s="282"/>
      <c r="AO2457" s="282"/>
      <c r="AP2457" s="282"/>
      <c r="AQ2457" s="282"/>
      <c r="AR2457" s="282"/>
      <c r="AT2457" s="283"/>
      <c r="AU2457" s="283"/>
      <c r="AV2457" s="283"/>
      <c r="AW2457" s="283"/>
      <c r="AY2457" s="283"/>
      <c r="AZ2457" s="282"/>
      <c r="BA2457" s="283"/>
      <c r="BB2457" s="282"/>
      <c r="BC2457" s="282"/>
      <c r="BD2457" s="282"/>
      <c r="BE2457" s="283"/>
      <c r="BG2457" s="282"/>
      <c r="BH2457" s="282"/>
      <c r="BI2457" s="282"/>
      <c r="BL2457" s="421"/>
      <c r="BM2457" s="424"/>
      <c r="BN2457" s="424"/>
      <c r="BO2457" s="424"/>
      <c r="BP2457" s="424"/>
      <c r="BQ2457" s="421"/>
      <c r="BR2457" s="421"/>
      <c r="BV2457" s="282"/>
      <c r="BW2457" s="283"/>
      <c r="BY2457" s="283"/>
      <c r="BZ2457" s="283"/>
      <c r="CA2457" s="283"/>
      <c r="CB2457" s="282"/>
      <c r="CC2457" s="282"/>
      <c r="CD2457" s="282"/>
      <c r="CE2457" s="282"/>
      <c r="CG2457" s="427"/>
      <c r="CH2457" s="402"/>
      <c r="CI2457" s="424"/>
      <c r="CJ2457" s="282"/>
      <c r="CK2457" s="282"/>
      <c r="CL2457" s="283"/>
      <c r="CM2457" s="283"/>
      <c r="CP2457" s="282"/>
      <c r="DC2457" s="282"/>
      <c r="DD2457" s="282"/>
      <c r="DE2457" s="282"/>
      <c r="DF2457" s="282"/>
      <c r="DG2457" s="282"/>
      <c r="DH2457" s="282"/>
      <c r="DI2457" s="282"/>
      <c r="DJ2457" s="282"/>
      <c r="EF2457" s="495" t="str">
        <f>""&amp;(MID(数据表!AZ2457,1,MIN(FIND({"(";"（"},数据表!AZ2457&amp;"(（",1)-1)))&amp;""</f>
        <v/>
      </c>
      <c r="EG2457" s="495" t="str">
        <f>""&amp;(MID(数据表!AZ2457,1,MIN(FIND({0;1;2;3;4;5;6;7;8;9},数据表!AZ2457&amp;"1234567890",1)-1)))&amp;""</f>
        <v/>
      </c>
    </row>
    <row r="2458" spans="2:137" s="310" customFormat="1" ht="12" customHeight="1">
      <c r="B2458" s="286"/>
      <c r="C2458" s="286"/>
      <c r="D2458" s="286"/>
      <c r="E2458" s="479"/>
      <c r="F2458" s="282"/>
      <c r="G2458" s="283"/>
      <c r="H2458" s="421"/>
      <c r="I2458" s="421"/>
      <c r="J2458" s="283"/>
      <c r="K2458" s="421"/>
      <c r="L2458" s="282"/>
      <c r="N2458" s="282"/>
      <c r="S2458" s="282"/>
      <c r="T2458" s="283"/>
      <c r="U2458" s="283"/>
      <c r="V2458" s="283"/>
      <c r="W2458" s="283"/>
      <c r="X2458" s="283"/>
      <c r="Y2458" s="282"/>
      <c r="Z2458" s="282"/>
      <c r="AA2458" s="283"/>
      <c r="AB2458" s="282"/>
      <c r="AC2458" s="282"/>
      <c r="AD2458" s="282"/>
      <c r="AE2458" s="282"/>
      <c r="AF2458" s="283"/>
      <c r="AG2458" s="402"/>
      <c r="AH2458" s="283"/>
      <c r="AI2458" s="283"/>
      <c r="AJ2458" s="283"/>
      <c r="AK2458" s="283"/>
      <c r="AL2458" s="283"/>
      <c r="AM2458" s="282"/>
      <c r="AN2458" s="282"/>
      <c r="AO2458" s="282"/>
      <c r="AP2458" s="282"/>
      <c r="AQ2458" s="282"/>
      <c r="AR2458" s="282"/>
      <c r="AT2458" s="283"/>
      <c r="AU2458" s="283"/>
      <c r="AV2458" s="283"/>
      <c r="AW2458" s="283"/>
      <c r="AY2458" s="283"/>
      <c r="AZ2458" s="282"/>
      <c r="BA2458" s="283"/>
      <c r="BB2458" s="282"/>
      <c r="BC2458" s="282"/>
      <c r="BD2458" s="282"/>
      <c r="BE2458" s="283"/>
      <c r="BG2458" s="282"/>
      <c r="BH2458" s="282"/>
      <c r="BI2458" s="282"/>
      <c r="BL2458" s="421"/>
      <c r="BM2458" s="424"/>
      <c r="BN2458" s="424"/>
      <c r="BO2458" s="424"/>
      <c r="BP2458" s="424"/>
      <c r="BQ2458" s="421"/>
      <c r="BR2458" s="421"/>
      <c r="BV2458" s="282"/>
      <c r="BW2458" s="283"/>
      <c r="BY2458" s="283"/>
      <c r="BZ2458" s="283"/>
      <c r="CA2458" s="283"/>
      <c r="CB2458" s="282"/>
      <c r="CC2458" s="282"/>
      <c r="CD2458" s="282"/>
      <c r="CE2458" s="282"/>
      <c r="CG2458" s="427"/>
      <c r="CH2458" s="402"/>
      <c r="CI2458" s="424"/>
      <c r="CJ2458" s="282"/>
      <c r="CK2458" s="282"/>
      <c r="CL2458" s="283"/>
      <c r="CM2458" s="283"/>
      <c r="CP2458" s="282"/>
      <c r="DC2458" s="282"/>
      <c r="DD2458" s="282"/>
      <c r="DE2458" s="282"/>
      <c r="DF2458" s="282"/>
      <c r="DG2458" s="282"/>
      <c r="DH2458" s="282"/>
      <c r="DI2458" s="282"/>
      <c r="DJ2458" s="282"/>
      <c r="EF2458" s="495" t="str">
        <f>""&amp;(MID(数据表!AZ2458,1,MIN(FIND({"(";"（"},数据表!AZ2458&amp;"(（",1)-1)))&amp;""</f>
        <v/>
      </c>
      <c r="EG2458" s="495" t="str">
        <f>""&amp;(MID(数据表!AZ2458,1,MIN(FIND({0;1;2;3;4;5;6;7;8;9},数据表!AZ2458&amp;"1234567890",1)-1)))&amp;""</f>
        <v/>
      </c>
    </row>
    <row r="2459" spans="2:137" s="310" customFormat="1" ht="12" customHeight="1">
      <c r="B2459" s="286"/>
      <c r="C2459" s="286"/>
      <c r="D2459" s="286"/>
      <c r="E2459" s="479"/>
      <c r="F2459" s="282"/>
      <c r="G2459" s="283"/>
      <c r="H2459" s="421"/>
      <c r="I2459" s="421"/>
      <c r="J2459" s="283"/>
      <c r="K2459" s="421"/>
      <c r="L2459" s="282"/>
      <c r="N2459" s="282"/>
      <c r="S2459" s="282"/>
      <c r="T2459" s="283"/>
      <c r="U2459" s="283"/>
      <c r="V2459" s="283"/>
      <c r="W2459" s="283"/>
      <c r="X2459" s="283"/>
      <c r="Y2459" s="282"/>
      <c r="Z2459" s="282"/>
      <c r="AA2459" s="283"/>
      <c r="AB2459" s="282"/>
      <c r="AC2459" s="282"/>
      <c r="AD2459" s="282"/>
      <c r="AE2459" s="282"/>
      <c r="AF2459" s="283"/>
      <c r="AG2459" s="402"/>
      <c r="AH2459" s="283"/>
      <c r="AI2459" s="283"/>
      <c r="AJ2459" s="283"/>
      <c r="AK2459" s="283"/>
      <c r="AL2459" s="283"/>
      <c r="AM2459" s="282"/>
      <c r="AN2459" s="282"/>
      <c r="AO2459" s="282"/>
      <c r="AP2459" s="282"/>
      <c r="AQ2459" s="282"/>
      <c r="AR2459" s="282"/>
      <c r="AT2459" s="283"/>
      <c r="AU2459" s="283"/>
      <c r="AV2459" s="283"/>
      <c r="AW2459" s="283"/>
      <c r="AY2459" s="283"/>
      <c r="AZ2459" s="282"/>
      <c r="BA2459" s="283"/>
      <c r="BB2459" s="282"/>
      <c r="BC2459" s="282"/>
      <c r="BD2459" s="282"/>
      <c r="BE2459" s="283"/>
      <c r="BG2459" s="282"/>
      <c r="BH2459" s="282"/>
      <c r="BI2459" s="282"/>
      <c r="BL2459" s="421"/>
      <c r="BM2459" s="424"/>
      <c r="BN2459" s="424"/>
      <c r="BO2459" s="424"/>
      <c r="BP2459" s="424"/>
      <c r="BQ2459" s="421"/>
      <c r="BR2459" s="421"/>
      <c r="BV2459" s="282"/>
      <c r="BW2459" s="283"/>
      <c r="BY2459" s="283"/>
      <c r="BZ2459" s="283"/>
      <c r="CA2459" s="283"/>
      <c r="CB2459" s="282"/>
      <c r="CC2459" s="282"/>
      <c r="CD2459" s="282"/>
      <c r="CE2459" s="282"/>
      <c r="CG2459" s="427"/>
      <c r="CH2459" s="402"/>
      <c r="CI2459" s="424"/>
      <c r="CJ2459" s="282"/>
      <c r="CK2459" s="282"/>
      <c r="CL2459" s="283"/>
      <c r="CM2459" s="283"/>
      <c r="CP2459" s="282"/>
      <c r="DC2459" s="282"/>
      <c r="DD2459" s="282"/>
      <c r="DE2459" s="282"/>
      <c r="DF2459" s="282"/>
      <c r="DG2459" s="282"/>
      <c r="DH2459" s="282"/>
      <c r="DI2459" s="282"/>
      <c r="DJ2459" s="282"/>
      <c r="EF2459" s="495" t="str">
        <f>""&amp;(MID(数据表!AZ2459,1,MIN(FIND({"(";"（"},数据表!AZ2459&amp;"(（",1)-1)))&amp;""</f>
        <v/>
      </c>
      <c r="EG2459" s="495" t="str">
        <f>""&amp;(MID(数据表!AZ2459,1,MIN(FIND({0;1;2;3;4;5;6;7;8;9},数据表!AZ2459&amp;"1234567890",1)-1)))&amp;""</f>
        <v/>
      </c>
    </row>
    <row r="2460" spans="2:137" s="310" customFormat="1" ht="12" customHeight="1">
      <c r="B2460" s="286"/>
      <c r="C2460" s="286"/>
      <c r="D2460" s="286"/>
      <c r="E2460" s="479"/>
      <c r="F2460" s="282"/>
      <c r="G2460" s="283"/>
      <c r="H2460" s="421"/>
      <c r="I2460" s="421"/>
      <c r="J2460" s="283"/>
      <c r="K2460" s="421"/>
      <c r="L2460" s="282"/>
      <c r="N2460" s="282"/>
      <c r="S2460" s="282"/>
      <c r="T2460" s="283"/>
      <c r="U2460" s="283"/>
      <c r="V2460" s="283"/>
      <c r="W2460" s="283"/>
      <c r="X2460" s="283"/>
      <c r="Y2460" s="282"/>
      <c r="Z2460" s="282"/>
      <c r="AA2460" s="283"/>
      <c r="AB2460" s="282"/>
      <c r="AC2460" s="282"/>
      <c r="AD2460" s="282"/>
      <c r="AE2460" s="282"/>
      <c r="AF2460" s="283"/>
      <c r="AG2460" s="402"/>
      <c r="AH2460" s="283"/>
      <c r="AI2460" s="283"/>
      <c r="AJ2460" s="283"/>
      <c r="AK2460" s="283"/>
      <c r="AL2460" s="283"/>
      <c r="AM2460" s="282"/>
      <c r="AN2460" s="282"/>
      <c r="AO2460" s="282"/>
      <c r="AP2460" s="282"/>
      <c r="AQ2460" s="282"/>
      <c r="AR2460" s="282"/>
      <c r="AT2460" s="283"/>
      <c r="AU2460" s="283"/>
      <c r="AV2460" s="283"/>
      <c r="AW2460" s="283"/>
      <c r="AY2460" s="283"/>
      <c r="AZ2460" s="282"/>
      <c r="BA2460" s="283"/>
      <c r="BB2460" s="282"/>
      <c r="BC2460" s="282"/>
      <c r="BD2460" s="282"/>
      <c r="BE2460" s="283"/>
      <c r="BG2460" s="282"/>
      <c r="BH2460" s="282"/>
      <c r="BI2460" s="282"/>
      <c r="BL2460" s="421"/>
      <c r="BM2460" s="424"/>
      <c r="BN2460" s="424"/>
      <c r="BO2460" s="424"/>
      <c r="BP2460" s="424"/>
      <c r="BQ2460" s="421"/>
      <c r="BR2460" s="421"/>
      <c r="BV2460" s="282"/>
      <c r="BW2460" s="283"/>
      <c r="BY2460" s="283"/>
      <c r="BZ2460" s="283"/>
      <c r="CA2460" s="283"/>
      <c r="CB2460" s="282"/>
      <c r="CC2460" s="282"/>
      <c r="CD2460" s="282"/>
      <c r="CE2460" s="282"/>
      <c r="CG2460" s="427"/>
      <c r="CH2460" s="402"/>
      <c r="CI2460" s="424"/>
      <c r="CJ2460" s="282"/>
      <c r="CK2460" s="282"/>
      <c r="CL2460" s="283"/>
      <c r="CM2460" s="283"/>
      <c r="CP2460" s="282"/>
      <c r="DC2460" s="282"/>
      <c r="DD2460" s="282"/>
      <c r="DE2460" s="282"/>
      <c r="DF2460" s="282"/>
      <c r="DG2460" s="282"/>
      <c r="DH2460" s="282"/>
      <c r="DI2460" s="282"/>
      <c r="DJ2460" s="282"/>
      <c r="EF2460" s="495" t="str">
        <f>""&amp;(MID(数据表!AZ2460,1,MIN(FIND({"(";"（"},数据表!AZ2460&amp;"(（",1)-1)))&amp;""</f>
        <v/>
      </c>
      <c r="EG2460" s="495" t="str">
        <f>""&amp;(MID(数据表!AZ2460,1,MIN(FIND({0;1;2;3;4;5;6;7;8;9},数据表!AZ2460&amp;"1234567890",1)-1)))&amp;""</f>
        <v/>
      </c>
    </row>
    <row r="2461" spans="2:137" s="310" customFormat="1" ht="12" customHeight="1">
      <c r="B2461" s="286"/>
      <c r="C2461" s="286"/>
      <c r="D2461" s="286"/>
      <c r="E2461" s="479"/>
      <c r="F2461" s="282"/>
      <c r="G2461" s="283"/>
      <c r="H2461" s="421"/>
      <c r="I2461" s="421"/>
      <c r="J2461" s="283"/>
      <c r="K2461" s="421"/>
      <c r="L2461" s="282"/>
      <c r="N2461" s="282"/>
      <c r="S2461" s="282"/>
      <c r="T2461" s="283"/>
      <c r="U2461" s="283"/>
      <c r="V2461" s="283"/>
      <c r="W2461" s="283"/>
      <c r="X2461" s="283"/>
      <c r="Y2461" s="282"/>
      <c r="Z2461" s="282"/>
      <c r="AA2461" s="283"/>
      <c r="AB2461" s="282"/>
      <c r="AC2461" s="282"/>
      <c r="AD2461" s="282"/>
      <c r="AE2461" s="282"/>
      <c r="AF2461" s="283"/>
      <c r="AG2461" s="402"/>
      <c r="AH2461" s="283"/>
      <c r="AI2461" s="283"/>
      <c r="AJ2461" s="283"/>
      <c r="AK2461" s="283"/>
      <c r="AL2461" s="283"/>
      <c r="AM2461" s="282"/>
      <c r="AN2461" s="282"/>
      <c r="AO2461" s="282"/>
      <c r="AP2461" s="282"/>
      <c r="AQ2461" s="282"/>
      <c r="AR2461" s="282"/>
      <c r="AT2461" s="283"/>
      <c r="AU2461" s="283"/>
      <c r="AV2461" s="283"/>
      <c r="AW2461" s="283"/>
      <c r="AY2461" s="283"/>
      <c r="AZ2461" s="282"/>
      <c r="BA2461" s="283"/>
      <c r="BB2461" s="282"/>
      <c r="BC2461" s="282"/>
      <c r="BD2461" s="282"/>
      <c r="BE2461" s="283"/>
      <c r="BG2461" s="282"/>
      <c r="BH2461" s="282"/>
      <c r="BI2461" s="282"/>
      <c r="BL2461" s="421"/>
      <c r="BM2461" s="424"/>
      <c r="BN2461" s="424"/>
      <c r="BO2461" s="424"/>
      <c r="BP2461" s="424"/>
      <c r="BQ2461" s="421"/>
      <c r="BR2461" s="421"/>
      <c r="BV2461" s="282"/>
      <c r="BW2461" s="283"/>
      <c r="BY2461" s="283"/>
      <c r="BZ2461" s="283"/>
      <c r="CA2461" s="283"/>
      <c r="CB2461" s="282"/>
      <c r="CC2461" s="282"/>
      <c r="CD2461" s="282"/>
      <c r="CE2461" s="282"/>
      <c r="CG2461" s="427"/>
      <c r="CH2461" s="402"/>
      <c r="CI2461" s="424"/>
      <c r="CJ2461" s="282"/>
      <c r="CK2461" s="282"/>
      <c r="CL2461" s="283"/>
      <c r="CM2461" s="283"/>
      <c r="CP2461" s="282"/>
      <c r="DC2461" s="282"/>
      <c r="DD2461" s="282"/>
      <c r="DE2461" s="282"/>
      <c r="DF2461" s="282"/>
      <c r="DG2461" s="282"/>
      <c r="DH2461" s="282"/>
      <c r="DI2461" s="282"/>
      <c r="DJ2461" s="282"/>
      <c r="EF2461" s="495" t="str">
        <f>""&amp;(MID(数据表!AZ2461,1,MIN(FIND({"(";"（"},数据表!AZ2461&amp;"(（",1)-1)))&amp;""</f>
        <v/>
      </c>
      <c r="EG2461" s="495" t="str">
        <f>""&amp;(MID(数据表!AZ2461,1,MIN(FIND({0;1;2;3;4;5;6;7;8;9},数据表!AZ2461&amp;"1234567890",1)-1)))&amp;""</f>
        <v/>
      </c>
    </row>
    <row r="2462" spans="2:137" s="310" customFormat="1" ht="12" customHeight="1">
      <c r="B2462" s="286"/>
      <c r="C2462" s="286"/>
      <c r="D2462" s="286"/>
      <c r="E2462" s="479"/>
      <c r="F2462" s="282"/>
      <c r="G2462" s="283"/>
      <c r="H2462" s="421"/>
      <c r="I2462" s="421"/>
      <c r="J2462" s="283"/>
      <c r="K2462" s="421"/>
      <c r="L2462" s="282"/>
      <c r="N2462" s="282"/>
      <c r="S2462" s="282"/>
      <c r="T2462" s="283"/>
      <c r="U2462" s="283"/>
      <c r="V2462" s="283"/>
      <c r="W2462" s="283"/>
      <c r="X2462" s="283"/>
      <c r="Y2462" s="282"/>
      <c r="Z2462" s="282"/>
      <c r="AA2462" s="283"/>
      <c r="AB2462" s="282"/>
      <c r="AC2462" s="282"/>
      <c r="AD2462" s="282"/>
      <c r="AE2462" s="282"/>
      <c r="AF2462" s="283"/>
      <c r="AG2462" s="402"/>
      <c r="AH2462" s="283"/>
      <c r="AI2462" s="283"/>
      <c r="AJ2462" s="283"/>
      <c r="AK2462" s="283"/>
      <c r="AL2462" s="283"/>
      <c r="AM2462" s="282"/>
      <c r="AN2462" s="282"/>
      <c r="AO2462" s="282"/>
      <c r="AP2462" s="282"/>
      <c r="AQ2462" s="282"/>
      <c r="AR2462" s="282"/>
      <c r="AT2462" s="283"/>
      <c r="AU2462" s="283"/>
      <c r="AV2462" s="283"/>
      <c r="AW2462" s="283"/>
      <c r="AY2462" s="283"/>
      <c r="AZ2462" s="282"/>
      <c r="BA2462" s="283"/>
      <c r="BB2462" s="282"/>
      <c r="BC2462" s="282"/>
      <c r="BD2462" s="282"/>
      <c r="BE2462" s="283"/>
      <c r="BG2462" s="282"/>
      <c r="BH2462" s="282"/>
      <c r="BI2462" s="282"/>
      <c r="BL2462" s="421"/>
      <c r="BM2462" s="424"/>
      <c r="BN2462" s="424"/>
      <c r="BO2462" s="424"/>
      <c r="BP2462" s="424"/>
      <c r="BQ2462" s="421"/>
      <c r="BR2462" s="421"/>
      <c r="BV2462" s="282"/>
      <c r="BW2462" s="283"/>
      <c r="BY2462" s="283"/>
      <c r="BZ2462" s="283"/>
      <c r="CA2462" s="283"/>
      <c r="CB2462" s="282"/>
      <c r="CC2462" s="282"/>
      <c r="CD2462" s="282"/>
      <c r="CE2462" s="282"/>
      <c r="CG2462" s="427"/>
      <c r="CH2462" s="402"/>
      <c r="CI2462" s="424"/>
      <c r="CJ2462" s="282"/>
      <c r="CK2462" s="282"/>
      <c r="CL2462" s="283"/>
      <c r="CM2462" s="283"/>
      <c r="CP2462" s="282"/>
      <c r="DC2462" s="282"/>
      <c r="DD2462" s="282"/>
      <c r="DE2462" s="282"/>
      <c r="DF2462" s="282"/>
      <c r="DG2462" s="282"/>
      <c r="DH2462" s="282"/>
      <c r="DI2462" s="282"/>
      <c r="DJ2462" s="282"/>
      <c r="EF2462" s="495" t="str">
        <f>""&amp;(MID(数据表!AZ2462,1,MIN(FIND({"(";"（"},数据表!AZ2462&amp;"(（",1)-1)))&amp;""</f>
        <v/>
      </c>
      <c r="EG2462" s="495" t="str">
        <f>""&amp;(MID(数据表!AZ2462,1,MIN(FIND({0;1;2;3;4;5;6;7;8;9},数据表!AZ2462&amp;"1234567890",1)-1)))&amp;""</f>
        <v/>
      </c>
    </row>
    <row r="2463" spans="2:137" s="310" customFormat="1" ht="12" customHeight="1">
      <c r="B2463" s="286"/>
      <c r="C2463" s="286"/>
      <c r="D2463" s="286"/>
      <c r="E2463" s="479"/>
      <c r="F2463" s="282"/>
      <c r="G2463" s="283"/>
      <c r="H2463" s="421"/>
      <c r="I2463" s="421"/>
      <c r="J2463" s="283"/>
      <c r="K2463" s="421"/>
      <c r="L2463" s="282"/>
      <c r="N2463" s="282"/>
      <c r="S2463" s="282"/>
      <c r="T2463" s="283"/>
      <c r="U2463" s="283"/>
      <c r="V2463" s="283"/>
      <c r="W2463" s="283"/>
      <c r="X2463" s="283"/>
      <c r="Y2463" s="282"/>
      <c r="Z2463" s="282"/>
      <c r="AA2463" s="283"/>
      <c r="AB2463" s="282"/>
      <c r="AC2463" s="282"/>
      <c r="AD2463" s="282"/>
      <c r="AE2463" s="282"/>
      <c r="AF2463" s="283"/>
      <c r="AG2463" s="402"/>
      <c r="AH2463" s="283"/>
      <c r="AI2463" s="283"/>
      <c r="AJ2463" s="283"/>
      <c r="AK2463" s="283"/>
      <c r="AL2463" s="283"/>
      <c r="AM2463" s="282"/>
      <c r="AN2463" s="282"/>
      <c r="AO2463" s="282"/>
      <c r="AP2463" s="282"/>
      <c r="AQ2463" s="282"/>
      <c r="AR2463" s="282"/>
      <c r="AT2463" s="283"/>
      <c r="AU2463" s="283"/>
      <c r="AV2463" s="283"/>
      <c r="AW2463" s="283"/>
      <c r="AY2463" s="283"/>
      <c r="AZ2463" s="282"/>
      <c r="BA2463" s="283"/>
      <c r="BB2463" s="282"/>
      <c r="BC2463" s="282"/>
      <c r="BD2463" s="282"/>
      <c r="BE2463" s="283"/>
      <c r="BG2463" s="282"/>
      <c r="BH2463" s="282"/>
      <c r="BI2463" s="282"/>
      <c r="BL2463" s="421"/>
      <c r="BM2463" s="424"/>
      <c r="BN2463" s="424"/>
      <c r="BO2463" s="424"/>
      <c r="BP2463" s="424"/>
      <c r="BQ2463" s="421"/>
      <c r="BR2463" s="421"/>
      <c r="BV2463" s="282"/>
      <c r="BW2463" s="283"/>
      <c r="BY2463" s="283"/>
      <c r="BZ2463" s="283"/>
      <c r="CA2463" s="283"/>
      <c r="CB2463" s="282"/>
      <c r="CC2463" s="282"/>
      <c r="CD2463" s="282"/>
      <c r="CE2463" s="282"/>
      <c r="CG2463" s="427"/>
      <c r="CH2463" s="402"/>
      <c r="CI2463" s="424"/>
      <c r="CJ2463" s="282"/>
      <c r="CK2463" s="282"/>
      <c r="CL2463" s="283"/>
      <c r="CM2463" s="283"/>
      <c r="CP2463" s="282"/>
      <c r="DC2463" s="282"/>
      <c r="DD2463" s="282"/>
      <c r="DE2463" s="282"/>
      <c r="DF2463" s="282"/>
      <c r="DG2463" s="282"/>
      <c r="DH2463" s="282"/>
      <c r="DI2463" s="282"/>
      <c r="DJ2463" s="282"/>
      <c r="EF2463" s="495" t="str">
        <f>""&amp;(MID(数据表!AZ2463,1,MIN(FIND({"(";"（"},数据表!AZ2463&amp;"(（",1)-1)))&amp;""</f>
        <v/>
      </c>
      <c r="EG2463" s="495" t="str">
        <f>""&amp;(MID(数据表!AZ2463,1,MIN(FIND({0;1;2;3;4;5;6;7;8;9},数据表!AZ2463&amp;"1234567890",1)-1)))&amp;""</f>
        <v/>
      </c>
    </row>
    <row r="2464" spans="2:137" s="310" customFormat="1" ht="12" customHeight="1">
      <c r="B2464" s="286"/>
      <c r="C2464" s="286"/>
      <c r="D2464" s="286"/>
      <c r="E2464" s="479"/>
      <c r="F2464" s="282"/>
      <c r="G2464" s="283"/>
      <c r="H2464" s="421"/>
      <c r="I2464" s="421"/>
      <c r="J2464" s="283"/>
      <c r="K2464" s="421"/>
      <c r="L2464" s="282"/>
      <c r="N2464" s="282"/>
      <c r="S2464" s="282"/>
      <c r="T2464" s="283"/>
      <c r="U2464" s="283"/>
      <c r="V2464" s="283"/>
      <c r="W2464" s="283"/>
      <c r="X2464" s="283"/>
      <c r="Y2464" s="282"/>
      <c r="Z2464" s="282"/>
      <c r="AA2464" s="283"/>
      <c r="AB2464" s="282"/>
      <c r="AC2464" s="282"/>
      <c r="AD2464" s="282"/>
      <c r="AE2464" s="282"/>
      <c r="AF2464" s="283"/>
      <c r="AG2464" s="402"/>
      <c r="AH2464" s="283"/>
      <c r="AI2464" s="283"/>
      <c r="AJ2464" s="283"/>
      <c r="AK2464" s="283"/>
      <c r="AL2464" s="283"/>
      <c r="AM2464" s="282"/>
      <c r="AN2464" s="282"/>
      <c r="AO2464" s="282"/>
      <c r="AP2464" s="282"/>
      <c r="AQ2464" s="282"/>
      <c r="AR2464" s="282"/>
      <c r="AT2464" s="283"/>
      <c r="AU2464" s="283"/>
      <c r="AV2464" s="283"/>
      <c r="AW2464" s="283"/>
      <c r="AY2464" s="283"/>
      <c r="AZ2464" s="282"/>
      <c r="BA2464" s="283"/>
      <c r="BB2464" s="282"/>
      <c r="BC2464" s="282"/>
      <c r="BD2464" s="282"/>
      <c r="BE2464" s="283"/>
      <c r="BG2464" s="282"/>
      <c r="BH2464" s="282"/>
      <c r="BI2464" s="282"/>
      <c r="BL2464" s="421"/>
      <c r="BM2464" s="424"/>
      <c r="BN2464" s="424"/>
      <c r="BO2464" s="424"/>
      <c r="BP2464" s="424"/>
      <c r="BQ2464" s="421"/>
      <c r="BR2464" s="421"/>
      <c r="BV2464" s="282"/>
      <c r="BW2464" s="283"/>
      <c r="BY2464" s="283"/>
      <c r="BZ2464" s="283"/>
      <c r="CA2464" s="283"/>
      <c r="CB2464" s="282"/>
      <c r="CC2464" s="282"/>
      <c r="CD2464" s="282"/>
      <c r="CE2464" s="282"/>
      <c r="CG2464" s="427"/>
      <c r="CH2464" s="402"/>
      <c r="CI2464" s="424"/>
      <c r="CJ2464" s="282"/>
      <c r="CK2464" s="282"/>
      <c r="CL2464" s="283"/>
      <c r="CM2464" s="283"/>
      <c r="CP2464" s="282"/>
      <c r="DC2464" s="282"/>
      <c r="DD2464" s="282"/>
      <c r="DE2464" s="282"/>
      <c r="DF2464" s="282"/>
      <c r="DG2464" s="282"/>
      <c r="DH2464" s="282"/>
      <c r="DI2464" s="282"/>
      <c r="DJ2464" s="282"/>
      <c r="EF2464" s="495" t="str">
        <f>""&amp;(MID(数据表!AZ2464,1,MIN(FIND({"(";"（"},数据表!AZ2464&amp;"(（",1)-1)))&amp;""</f>
        <v/>
      </c>
      <c r="EG2464" s="495" t="str">
        <f>""&amp;(MID(数据表!AZ2464,1,MIN(FIND({0;1;2;3;4;5;6;7;8;9},数据表!AZ2464&amp;"1234567890",1)-1)))&amp;""</f>
        <v/>
      </c>
    </row>
    <row r="2465" spans="2:137" s="310" customFormat="1" ht="12" customHeight="1">
      <c r="B2465" s="286"/>
      <c r="C2465" s="286"/>
      <c r="D2465" s="286"/>
      <c r="E2465" s="479"/>
      <c r="F2465" s="282"/>
      <c r="G2465" s="283"/>
      <c r="H2465" s="421"/>
      <c r="I2465" s="421"/>
      <c r="J2465" s="283"/>
      <c r="K2465" s="421"/>
      <c r="L2465" s="282"/>
      <c r="N2465" s="282"/>
      <c r="S2465" s="282"/>
      <c r="T2465" s="283"/>
      <c r="U2465" s="283"/>
      <c r="V2465" s="283"/>
      <c r="W2465" s="283"/>
      <c r="X2465" s="283"/>
      <c r="Y2465" s="282"/>
      <c r="Z2465" s="282"/>
      <c r="AA2465" s="283"/>
      <c r="AB2465" s="282"/>
      <c r="AC2465" s="282"/>
      <c r="AD2465" s="282"/>
      <c r="AE2465" s="282"/>
      <c r="AF2465" s="283"/>
      <c r="AG2465" s="402"/>
      <c r="AH2465" s="283"/>
      <c r="AI2465" s="283"/>
      <c r="AJ2465" s="283"/>
      <c r="AK2465" s="283"/>
      <c r="AL2465" s="283"/>
      <c r="AM2465" s="282"/>
      <c r="AN2465" s="282"/>
      <c r="AO2465" s="282"/>
      <c r="AP2465" s="282"/>
      <c r="AQ2465" s="282"/>
      <c r="AR2465" s="282"/>
      <c r="AT2465" s="283"/>
      <c r="AU2465" s="283"/>
      <c r="AV2465" s="283"/>
      <c r="AW2465" s="283"/>
      <c r="AY2465" s="283"/>
      <c r="AZ2465" s="282"/>
      <c r="BA2465" s="283"/>
      <c r="BB2465" s="282"/>
      <c r="BC2465" s="282"/>
      <c r="BD2465" s="282"/>
      <c r="BE2465" s="283"/>
      <c r="BG2465" s="282"/>
      <c r="BH2465" s="282"/>
      <c r="BI2465" s="282"/>
      <c r="BL2465" s="421"/>
      <c r="BM2465" s="424"/>
      <c r="BN2465" s="424"/>
      <c r="BO2465" s="424"/>
      <c r="BP2465" s="424"/>
      <c r="BQ2465" s="421"/>
      <c r="BR2465" s="421"/>
      <c r="BV2465" s="282"/>
      <c r="BW2465" s="283"/>
      <c r="BY2465" s="283"/>
      <c r="BZ2465" s="283"/>
      <c r="CA2465" s="283"/>
      <c r="CB2465" s="282"/>
      <c r="CC2465" s="282"/>
      <c r="CD2465" s="282"/>
      <c r="CE2465" s="282"/>
      <c r="CG2465" s="427"/>
      <c r="CH2465" s="402"/>
      <c r="CI2465" s="424"/>
      <c r="CJ2465" s="282"/>
      <c r="CK2465" s="282"/>
      <c r="CL2465" s="283"/>
      <c r="CM2465" s="283"/>
      <c r="CP2465" s="282"/>
      <c r="DC2465" s="282"/>
      <c r="DD2465" s="282"/>
      <c r="DE2465" s="282"/>
      <c r="DF2465" s="282"/>
      <c r="DG2465" s="282"/>
      <c r="DH2465" s="282"/>
      <c r="DI2465" s="282"/>
      <c r="DJ2465" s="282"/>
      <c r="EF2465" s="495" t="str">
        <f>""&amp;(MID(数据表!AZ2465,1,MIN(FIND({"(";"（"},数据表!AZ2465&amp;"(（",1)-1)))&amp;""</f>
        <v/>
      </c>
      <c r="EG2465" s="495" t="str">
        <f>""&amp;(MID(数据表!AZ2465,1,MIN(FIND({0;1;2;3;4;5;6;7;8;9},数据表!AZ2465&amp;"1234567890",1)-1)))&amp;""</f>
        <v/>
      </c>
    </row>
    <row r="2466" spans="2:137" s="310" customFormat="1" ht="12" customHeight="1">
      <c r="B2466" s="286"/>
      <c r="C2466" s="286"/>
      <c r="D2466" s="286"/>
      <c r="E2466" s="479"/>
      <c r="F2466" s="282"/>
      <c r="G2466" s="283"/>
      <c r="H2466" s="421"/>
      <c r="I2466" s="421"/>
      <c r="J2466" s="283"/>
      <c r="K2466" s="421"/>
      <c r="L2466" s="282"/>
      <c r="N2466" s="282"/>
      <c r="S2466" s="282"/>
      <c r="T2466" s="283"/>
      <c r="U2466" s="283"/>
      <c r="V2466" s="283"/>
      <c r="W2466" s="283"/>
      <c r="X2466" s="283"/>
      <c r="Y2466" s="282"/>
      <c r="Z2466" s="282"/>
      <c r="AA2466" s="283"/>
      <c r="AB2466" s="282"/>
      <c r="AC2466" s="282"/>
      <c r="AD2466" s="282"/>
      <c r="AE2466" s="282"/>
      <c r="AF2466" s="283"/>
      <c r="AG2466" s="402"/>
      <c r="AH2466" s="283"/>
      <c r="AI2466" s="283"/>
      <c r="AJ2466" s="283"/>
      <c r="AK2466" s="283"/>
      <c r="AL2466" s="283"/>
      <c r="AM2466" s="282"/>
      <c r="AN2466" s="282"/>
      <c r="AO2466" s="282"/>
      <c r="AP2466" s="282"/>
      <c r="AQ2466" s="282"/>
      <c r="AR2466" s="282"/>
      <c r="AT2466" s="283"/>
      <c r="AU2466" s="283"/>
      <c r="AV2466" s="283"/>
      <c r="AW2466" s="283"/>
      <c r="AY2466" s="283"/>
      <c r="AZ2466" s="282"/>
      <c r="BA2466" s="283"/>
      <c r="BB2466" s="282"/>
      <c r="BC2466" s="282"/>
      <c r="BD2466" s="282"/>
      <c r="BE2466" s="283"/>
      <c r="BG2466" s="282"/>
      <c r="BH2466" s="282"/>
      <c r="BI2466" s="282"/>
      <c r="BL2466" s="421"/>
      <c r="BM2466" s="424"/>
      <c r="BN2466" s="424"/>
      <c r="BO2466" s="424"/>
      <c r="BP2466" s="424"/>
      <c r="BQ2466" s="421"/>
      <c r="BR2466" s="421"/>
      <c r="BV2466" s="282"/>
      <c r="BW2466" s="283"/>
      <c r="BY2466" s="283"/>
      <c r="BZ2466" s="283"/>
      <c r="CA2466" s="283"/>
      <c r="CB2466" s="282"/>
      <c r="CC2466" s="282"/>
      <c r="CD2466" s="282"/>
      <c r="CE2466" s="282"/>
      <c r="CG2466" s="427"/>
      <c r="CH2466" s="402"/>
      <c r="CI2466" s="424"/>
      <c r="CJ2466" s="282"/>
      <c r="CK2466" s="282"/>
      <c r="CL2466" s="283"/>
      <c r="CM2466" s="283"/>
      <c r="CP2466" s="282"/>
      <c r="DC2466" s="282"/>
      <c r="DD2466" s="282"/>
      <c r="DE2466" s="282"/>
      <c r="DF2466" s="282"/>
      <c r="DG2466" s="282"/>
      <c r="DH2466" s="282"/>
      <c r="DI2466" s="282"/>
      <c r="DJ2466" s="282"/>
      <c r="EF2466" s="495" t="str">
        <f>""&amp;(MID(数据表!AZ2466,1,MIN(FIND({"(";"（"},数据表!AZ2466&amp;"(（",1)-1)))&amp;""</f>
        <v/>
      </c>
      <c r="EG2466" s="495" t="str">
        <f>""&amp;(MID(数据表!AZ2466,1,MIN(FIND({0;1;2;3;4;5;6;7;8;9},数据表!AZ2466&amp;"1234567890",1)-1)))&amp;""</f>
        <v/>
      </c>
    </row>
    <row r="2467" spans="2:137" s="310" customFormat="1" ht="12" customHeight="1">
      <c r="B2467" s="286"/>
      <c r="C2467" s="286"/>
      <c r="D2467" s="286"/>
      <c r="E2467" s="479"/>
      <c r="F2467" s="282"/>
      <c r="G2467" s="283"/>
      <c r="H2467" s="421"/>
      <c r="I2467" s="421"/>
      <c r="J2467" s="283"/>
      <c r="K2467" s="421"/>
      <c r="L2467" s="282"/>
      <c r="N2467" s="282"/>
      <c r="S2467" s="282"/>
      <c r="T2467" s="283"/>
      <c r="U2467" s="283"/>
      <c r="V2467" s="283"/>
      <c r="W2467" s="283"/>
      <c r="X2467" s="283"/>
      <c r="Y2467" s="282"/>
      <c r="Z2467" s="282"/>
      <c r="AA2467" s="283"/>
      <c r="AB2467" s="282"/>
      <c r="AC2467" s="282"/>
      <c r="AD2467" s="282"/>
      <c r="AE2467" s="282"/>
      <c r="AF2467" s="283"/>
      <c r="AG2467" s="402"/>
      <c r="AH2467" s="283"/>
      <c r="AI2467" s="283"/>
      <c r="AJ2467" s="283"/>
      <c r="AK2467" s="283"/>
      <c r="AL2467" s="283"/>
      <c r="AM2467" s="282"/>
      <c r="AN2467" s="282"/>
      <c r="AO2467" s="282"/>
      <c r="AP2467" s="282"/>
      <c r="AQ2467" s="282"/>
      <c r="AR2467" s="282"/>
      <c r="AT2467" s="283"/>
      <c r="AU2467" s="283"/>
      <c r="AV2467" s="283"/>
      <c r="AW2467" s="283"/>
      <c r="AY2467" s="283"/>
      <c r="AZ2467" s="282"/>
      <c r="BA2467" s="283"/>
      <c r="BB2467" s="282"/>
      <c r="BC2467" s="282"/>
      <c r="BD2467" s="282"/>
      <c r="BE2467" s="283"/>
      <c r="BG2467" s="282"/>
      <c r="BH2467" s="282"/>
      <c r="BI2467" s="282"/>
      <c r="BL2467" s="421"/>
      <c r="BM2467" s="424"/>
      <c r="BN2467" s="424"/>
      <c r="BO2467" s="424"/>
      <c r="BP2467" s="424"/>
      <c r="BQ2467" s="421"/>
      <c r="BR2467" s="421"/>
      <c r="BV2467" s="282"/>
      <c r="BW2467" s="283"/>
      <c r="BY2467" s="283"/>
      <c r="BZ2467" s="283"/>
      <c r="CA2467" s="283"/>
      <c r="CB2467" s="282"/>
      <c r="CC2467" s="282"/>
      <c r="CD2467" s="282"/>
      <c r="CE2467" s="282"/>
      <c r="CG2467" s="427"/>
      <c r="CH2467" s="402"/>
      <c r="CI2467" s="424"/>
      <c r="CJ2467" s="282"/>
      <c r="CK2467" s="282"/>
      <c r="CL2467" s="283"/>
      <c r="CM2467" s="283"/>
      <c r="CP2467" s="282"/>
      <c r="DC2467" s="282"/>
      <c r="DD2467" s="282"/>
      <c r="DE2467" s="282"/>
      <c r="DF2467" s="282"/>
      <c r="DG2467" s="282"/>
      <c r="DH2467" s="282"/>
      <c r="DI2467" s="282"/>
      <c r="DJ2467" s="282"/>
      <c r="EF2467" s="495" t="str">
        <f>""&amp;(MID(数据表!AZ2467,1,MIN(FIND({"(";"（"},数据表!AZ2467&amp;"(（",1)-1)))&amp;""</f>
        <v/>
      </c>
      <c r="EG2467" s="495" t="str">
        <f>""&amp;(MID(数据表!AZ2467,1,MIN(FIND({0;1;2;3;4;5;6;7;8;9},数据表!AZ2467&amp;"1234567890",1)-1)))&amp;""</f>
        <v/>
      </c>
    </row>
    <row r="2468" spans="2:137" s="310" customFormat="1" ht="12" customHeight="1">
      <c r="B2468" s="286"/>
      <c r="C2468" s="286"/>
      <c r="D2468" s="286"/>
      <c r="E2468" s="479"/>
      <c r="F2468" s="282"/>
      <c r="G2468" s="283"/>
      <c r="H2468" s="421"/>
      <c r="I2468" s="421"/>
      <c r="J2468" s="283"/>
      <c r="K2468" s="421"/>
      <c r="L2468" s="282"/>
      <c r="N2468" s="282"/>
      <c r="S2468" s="282"/>
      <c r="T2468" s="283"/>
      <c r="U2468" s="283"/>
      <c r="V2468" s="283"/>
      <c r="W2468" s="283"/>
      <c r="X2468" s="283"/>
      <c r="Y2468" s="282"/>
      <c r="Z2468" s="282"/>
      <c r="AA2468" s="283"/>
      <c r="AB2468" s="282"/>
      <c r="AC2468" s="282"/>
      <c r="AD2468" s="282"/>
      <c r="AE2468" s="282"/>
      <c r="AF2468" s="283"/>
      <c r="AG2468" s="402"/>
      <c r="AH2468" s="283"/>
      <c r="AI2468" s="283"/>
      <c r="AJ2468" s="283"/>
      <c r="AK2468" s="283"/>
      <c r="AL2468" s="283"/>
      <c r="AM2468" s="282"/>
      <c r="AN2468" s="282"/>
      <c r="AO2468" s="282"/>
      <c r="AP2468" s="282"/>
      <c r="AQ2468" s="282"/>
      <c r="AR2468" s="282"/>
      <c r="AT2468" s="283"/>
      <c r="AU2468" s="283"/>
      <c r="AV2468" s="283"/>
      <c r="AW2468" s="283"/>
      <c r="AY2468" s="283"/>
      <c r="AZ2468" s="282"/>
      <c r="BA2468" s="283"/>
      <c r="BB2468" s="282"/>
      <c r="BC2468" s="282"/>
      <c r="BD2468" s="282"/>
      <c r="BE2468" s="283"/>
      <c r="BG2468" s="282"/>
      <c r="BH2468" s="282"/>
      <c r="BI2468" s="282"/>
      <c r="BL2468" s="421"/>
      <c r="BM2468" s="424"/>
      <c r="BN2468" s="424"/>
      <c r="BO2468" s="424"/>
      <c r="BP2468" s="424"/>
      <c r="BQ2468" s="421"/>
      <c r="BR2468" s="421"/>
      <c r="BV2468" s="282"/>
      <c r="BW2468" s="283"/>
      <c r="BY2468" s="283"/>
      <c r="BZ2468" s="283"/>
      <c r="CA2468" s="283"/>
      <c r="CB2468" s="282"/>
      <c r="CC2468" s="282"/>
      <c r="CD2468" s="282"/>
      <c r="CE2468" s="282"/>
      <c r="CG2468" s="427"/>
      <c r="CH2468" s="402"/>
      <c r="CI2468" s="424"/>
      <c r="CJ2468" s="282"/>
      <c r="CK2468" s="282"/>
      <c r="CL2468" s="283"/>
      <c r="CM2468" s="283"/>
      <c r="CP2468" s="282"/>
      <c r="DC2468" s="282"/>
      <c r="DD2468" s="282"/>
      <c r="DE2468" s="282"/>
      <c r="DF2468" s="282"/>
      <c r="DG2468" s="282"/>
      <c r="DH2468" s="282"/>
      <c r="DI2468" s="282"/>
      <c r="DJ2468" s="282"/>
      <c r="EF2468" s="495" t="str">
        <f>""&amp;(MID(数据表!AZ2468,1,MIN(FIND({"(";"（"},数据表!AZ2468&amp;"(（",1)-1)))&amp;""</f>
        <v/>
      </c>
      <c r="EG2468" s="495" t="str">
        <f>""&amp;(MID(数据表!AZ2468,1,MIN(FIND({0;1;2;3;4;5;6;7;8;9},数据表!AZ2468&amp;"1234567890",1)-1)))&amp;""</f>
        <v/>
      </c>
    </row>
    <row r="2469" spans="2:137" s="310" customFormat="1" ht="12" customHeight="1">
      <c r="B2469" s="286"/>
      <c r="C2469" s="286"/>
      <c r="D2469" s="286"/>
      <c r="E2469" s="479"/>
      <c r="F2469" s="282"/>
      <c r="G2469" s="283"/>
      <c r="H2469" s="421"/>
      <c r="I2469" s="421"/>
      <c r="J2469" s="283"/>
      <c r="K2469" s="421"/>
      <c r="L2469" s="282"/>
      <c r="N2469" s="282"/>
      <c r="S2469" s="282"/>
      <c r="T2469" s="283"/>
      <c r="U2469" s="283"/>
      <c r="V2469" s="283"/>
      <c r="W2469" s="283"/>
      <c r="X2469" s="283"/>
      <c r="Y2469" s="282"/>
      <c r="Z2469" s="282"/>
      <c r="AA2469" s="283"/>
      <c r="AB2469" s="282"/>
      <c r="AC2469" s="282"/>
      <c r="AD2469" s="282"/>
      <c r="AE2469" s="282"/>
      <c r="AF2469" s="283"/>
      <c r="AG2469" s="402"/>
      <c r="AH2469" s="283"/>
      <c r="AI2469" s="283"/>
      <c r="AJ2469" s="283"/>
      <c r="AK2469" s="283"/>
      <c r="AL2469" s="283"/>
      <c r="AM2469" s="282"/>
      <c r="AN2469" s="282"/>
      <c r="AO2469" s="282"/>
      <c r="AP2469" s="282"/>
      <c r="AQ2469" s="282"/>
      <c r="AR2469" s="282"/>
      <c r="AT2469" s="283"/>
      <c r="AU2469" s="283"/>
      <c r="AV2469" s="283"/>
      <c r="AW2469" s="283"/>
      <c r="AY2469" s="283"/>
      <c r="AZ2469" s="282"/>
      <c r="BA2469" s="283"/>
      <c r="BB2469" s="282"/>
      <c r="BC2469" s="282"/>
      <c r="BD2469" s="282"/>
      <c r="BE2469" s="283"/>
      <c r="BG2469" s="282"/>
      <c r="BH2469" s="282"/>
      <c r="BI2469" s="282"/>
      <c r="BL2469" s="421"/>
      <c r="BM2469" s="424"/>
      <c r="BN2469" s="424"/>
      <c r="BO2469" s="424"/>
      <c r="BP2469" s="424"/>
      <c r="BQ2469" s="421"/>
      <c r="BR2469" s="421"/>
      <c r="BV2469" s="282"/>
      <c r="BW2469" s="283"/>
      <c r="BY2469" s="283"/>
      <c r="BZ2469" s="283"/>
      <c r="CA2469" s="283"/>
      <c r="CB2469" s="282"/>
      <c r="CC2469" s="282"/>
      <c r="CD2469" s="282"/>
      <c r="CE2469" s="282"/>
      <c r="CG2469" s="427"/>
      <c r="CH2469" s="402"/>
      <c r="CI2469" s="424"/>
      <c r="CJ2469" s="282"/>
      <c r="CK2469" s="282"/>
      <c r="CL2469" s="283"/>
      <c r="CM2469" s="283"/>
      <c r="CP2469" s="282"/>
      <c r="DC2469" s="282"/>
      <c r="DD2469" s="282"/>
      <c r="DE2469" s="282"/>
      <c r="DF2469" s="282"/>
      <c r="DG2469" s="282"/>
      <c r="DH2469" s="282"/>
      <c r="DI2469" s="282"/>
      <c r="DJ2469" s="282"/>
      <c r="EF2469" s="495" t="str">
        <f>""&amp;(MID(数据表!AZ2469,1,MIN(FIND({"(";"（"},数据表!AZ2469&amp;"(（",1)-1)))&amp;""</f>
        <v/>
      </c>
      <c r="EG2469" s="495" t="str">
        <f>""&amp;(MID(数据表!AZ2469,1,MIN(FIND({0;1;2;3;4;5;6;7;8;9},数据表!AZ2469&amp;"1234567890",1)-1)))&amp;""</f>
        <v/>
      </c>
    </row>
    <row r="2470" spans="2:137" s="310" customFormat="1" ht="12" customHeight="1">
      <c r="B2470" s="286"/>
      <c r="C2470" s="286"/>
      <c r="D2470" s="286"/>
      <c r="E2470" s="479"/>
      <c r="F2470" s="282"/>
      <c r="G2470" s="283"/>
      <c r="H2470" s="421"/>
      <c r="I2470" s="421"/>
      <c r="J2470" s="283"/>
      <c r="K2470" s="421"/>
      <c r="L2470" s="282"/>
      <c r="N2470" s="282"/>
      <c r="S2470" s="282"/>
      <c r="T2470" s="283"/>
      <c r="U2470" s="283"/>
      <c r="V2470" s="283"/>
      <c r="W2470" s="283"/>
      <c r="X2470" s="283"/>
      <c r="Y2470" s="282"/>
      <c r="Z2470" s="282"/>
      <c r="AA2470" s="283"/>
      <c r="AB2470" s="282"/>
      <c r="AC2470" s="282"/>
      <c r="AD2470" s="282"/>
      <c r="AE2470" s="282"/>
      <c r="AF2470" s="283"/>
      <c r="AG2470" s="402"/>
      <c r="AH2470" s="283"/>
      <c r="AI2470" s="283"/>
      <c r="AJ2470" s="283"/>
      <c r="AK2470" s="283"/>
      <c r="AL2470" s="283"/>
      <c r="AM2470" s="282"/>
      <c r="AN2470" s="282"/>
      <c r="AO2470" s="282"/>
      <c r="AP2470" s="282"/>
      <c r="AQ2470" s="282"/>
      <c r="AR2470" s="282"/>
      <c r="AT2470" s="283"/>
      <c r="AU2470" s="283"/>
      <c r="AV2470" s="283"/>
      <c r="AW2470" s="283"/>
      <c r="AY2470" s="283"/>
      <c r="AZ2470" s="282"/>
      <c r="BA2470" s="283"/>
      <c r="BB2470" s="282"/>
      <c r="BC2470" s="282"/>
      <c r="BD2470" s="282"/>
      <c r="BE2470" s="283"/>
      <c r="BG2470" s="282"/>
      <c r="BH2470" s="282"/>
      <c r="BI2470" s="282"/>
      <c r="BL2470" s="421"/>
      <c r="BM2470" s="424"/>
      <c r="BN2470" s="424"/>
      <c r="BO2470" s="424"/>
      <c r="BP2470" s="424"/>
      <c r="BQ2470" s="421"/>
      <c r="BR2470" s="421"/>
      <c r="BV2470" s="282"/>
      <c r="BW2470" s="283"/>
      <c r="BY2470" s="283"/>
      <c r="BZ2470" s="283"/>
      <c r="CA2470" s="283"/>
      <c r="CB2470" s="282"/>
      <c r="CC2470" s="282"/>
      <c r="CD2470" s="282"/>
      <c r="CE2470" s="282"/>
      <c r="CG2470" s="427"/>
      <c r="CH2470" s="402"/>
      <c r="CI2470" s="424"/>
      <c r="CJ2470" s="282"/>
      <c r="CK2470" s="282"/>
      <c r="CL2470" s="283"/>
      <c r="CM2470" s="283"/>
      <c r="CP2470" s="282"/>
      <c r="DC2470" s="282"/>
      <c r="DD2470" s="282"/>
      <c r="DE2470" s="282"/>
      <c r="DF2470" s="282"/>
      <c r="DG2470" s="282"/>
      <c r="DH2470" s="282"/>
      <c r="DI2470" s="282"/>
      <c r="DJ2470" s="282"/>
      <c r="EF2470" s="495" t="str">
        <f>""&amp;(MID(数据表!AZ2470,1,MIN(FIND({"(";"（"},数据表!AZ2470&amp;"(（",1)-1)))&amp;""</f>
        <v/>
      </c>
      <c r="EG2470" s="495" t="str">
        <f>""&amp;(MID(数据表!AZ2470,1,MIN(FIND({0;1;2;3;4;5;6;7;8;9},数据表!AZ2470&amp;"1234567890",1)-1)))&amp;""</f>
        <v/>
      </c>
    </row>
    <row r="2471" spans="2:137" s="310" customFormat="1" ht="12" customHeight="1">
      <c r="B2471" s="286"/>
      <c r="C2471" s="286"/>
      <c r="D2471" s="286"/>
      <c r="E2471" s="479"/>
      <c r="F2471" s="282"/>
      <c r="G2471" s="283"/>
      <c r="H2471" s="421"/>
      <c r="I2471" s="421"/>
      <c r="J2471" s="283"/>
      <c r="K2471" s="421"/>
      <c r="L2471" s="282"/>
      <c r="N2471" s="282"/>
      <c r="S2471" s="282"/>
      <c r="T2471" s="283"/>
      <c r="U2471" s="283"/>
      <c r="V2471" s="283"/>
      <c r="W2471" s="283"/>
      <c r="X2471" s="283"/>
      <c r="Y2471" s="282"/>
      <c r="Z2471" s="282"/>
      <c r="AA2471" s="283"/>
      <c r="AB2471" s="282"/>
      <c r="AC2471" s="282"/>
      <c r="AD2471" s="282"/>
      <c r="AE2471" s="282"/>
      <c r="AF2471" s="283"/>
      <c r="AG2471" s="402"/>
      <c r="AH2471" s="283"/>
      <c r="AI2471" s="283"/>
      <c r="AJ2471" s="283"/>
      <c r="AK2471" s="283"/>
      <c r="AL2471" s="283"/>
      <c r="AM2471" s="282"/>
      <c r="AN2471" s="282"/>
      <c r="AO2471" s="282"/>
      <c r="AP2471" s="282"/>
      <c r="AQ2471" s="282"/>
      <c r="AR2471" s="282"/>
      <c r="AT2471" s="283"/>
      <c r="AU2471" s="283"/>
      <c r="AV2471" s="283"/>
      <c r="AW2471" s="283"/>
      <c r="AY2471" s="283"/>
      <c r="AZ2471" s="282"/>
      <c r="BA2471" s="283"/>
      <c r="BB2471" s="282"/>
      <c r="BC2471" s="282"/>
      <c r="BD2471" s="282"/>
      <c r="BE2471" s="283"/>
      <c r="BG2471" s="282"/>
      <c r="BH2471" s="282"/>
      <c r="BI2471" s="282"/>
      <c r="BL2471" s="421"/>
      <c r="BM2471" s="424"/>
      <c r="BN2471" s="424"/>
      <c r="BO2471" s="424"/>
      <c r="BP2471" s="424"/>
      <c r="BQ2471" s="421"/>
      <c r="BR2471" s="421"/>
      <c r="BV2471" s="282"/>
      <c r="BW2471" s="283"/>
      <c r="BY2471" s="283"/>
      <c r="BZ2471" s="283"/>
      <c r="CA2471" s="283"/>
      <c r="CB2471" s="282"/>
      <c r="CC2471" s="282"/>
      <c r="CD2471" s="282"/>
      <c r="CE2471" s="282"/>
      <c r="CG2471" s="427"/>
      <c r="CH2471" s="402"/>
      <c r="CI2471" s="424"/>
      <c r="CJ2471" s="282"/>
      <c r="CK2471" s="282"/>
      <c r="CL2471" s="283"/>
      <c r="CM2471" s="283"/>
      <c r="CP2471" s="282"/>
      <c r="DC2471" s="282"/>
      <c r="DD2471" s="282"/>
      <c r="DE2471" s="282"/>
      <c r="DF2471" s="282"/>
      <c r="DG2471" s="282"/>
      <c r="DH2471" s="282"/>
      <c r="DI2471" s="282"/>
      <c r="DJ2471" s="282"/>
      <c r="EF2471" s="495" t="str">
        <f>""&amp;(MID(数据表!AZ2471,1,MIN(FIND({"(";"（"},数据表!AZ2471&amp;"(（",1)-1)))&amp;""</f>
        <v/>
      </c>
      <c r="EG2471" s="495" t="str">
        <f>""&amp;(MID(数据表!AZ2471,1,MIN(FIND({0;1;2;3;4;5;6;7;8;9},数据表!AZ2471&amp;"1234567890",1)-1)))&amp;""</f>
        <v/>
      </c>
    </row>
    <row r="2472" spans="2:137" s="310" customFormat="1" ht="12" customHeight="1">
      <c r="B2472" s="286"/>
      <c r="C2472" s="286"/>
      <c r="D2472" s="286"/>
      <c r="E2472" s="479"/>
      <c r="F2472" s="282"/>
      <c r="G2472" s="283"/>
      <c r="H2472" s="421"/>
      <c r="I2472" s="421"/>
      <c r="J2472" s="283"/>
      <c r="K2472" s="421"/>
      <c r="L2472" s="282"/>
      <c r="N2472" s="282"/>
      <c r="S2472" s="282"/>
      <c r="T2472" s="283"/>
      <c r="U2472" s="283"/>
      <c r="V2472" s="283"/>
      <c r="W2472" s="283"/>
      <c r="X2472" s="283"/>
      <c r="Y2472" s="282"/>
      <c r="Z2472" s="282"/>
      <c r="AA2472" s="283"/>
      <c r="AB2472" s="282"/>
      <c r="AC2472" s="282"/>
      <c r="AD2472" s="282"/>
      <c r="AE2472" s="282"/>
      <c r="AF2472" s="283"/>
      <c r="AG2472" s="402"/>
      <c r="AH2472" s="283"/>
      <c r="AI2472" s="283"/>
      <c r="AJ2472" s="283"/>
      <c r="AK2472" s="283"/>
      <c r="AL2472" s="283"/>
      <c r="AM2472" s="282"/>
      <c r="AN2472" s="282"/>
      <c r="AO2472" s="282"/>
      <c r="AP2472" s="282"/>
      <c r="AQ2472" s="282"/>
      <c r="AR2472" s="282"/>
      <c r="AT2472" s="283"/>
      <c r="AU2472" s="283"/>
      <c r="AV2472" s="283"/>
      <c r="AW2472" s="283"/>
      <c r="AY2472" s="283"/>
      <c r="AZ2472" s="282"/>
      <c r="BA2472" s="283"/>
      <c r="BB2472" s="282"/>
      <c r="BC2472" s="282"/>
      <c r="BD2472" s="282"/>
      <c r="BE2472" s="283"/>
      <c r="BG2472" s="282"/>
      <c r="BH2472" s="282"/>
      <c r="BI2472" s="282"/>
      <c r="BL2472" s="421"/>
      <c r="BM2472" s="424"/>
      <c r="BN2472" s="424"/>
      <c r="BO2472" s="424"/>
      <c r="BP2472" s="424"/>
      <c r="BQ2472" s="421"/>
      <c r="BR2472" s="421"/>
      <c r="BV2472" s="282"/>
      <c r="BW2472" s="283"/>
      <c r="BY2472" s="283"/>
      <c r="BZ2472" s="283"/>
      <c r="CA2472" s="283"/>
      <c r="CB2472" s="282"/>
      <c r="CC2472" s="282"/>
      <c r="CD2472" s="282"/>
      <c r="CE2472" s="282"/>
      <c r="CG2472" s="427"/>
      <c r="CH2472" s="402"/>
      <c r="CI2472" s="424"/>
      <c r="CJ2472" s="282"/>
      <c r="CK2472" s="282"/>
      <c r="CL2472" s="283"/>
      <c r="CM2472" s="283"/>
      <c r="CP2472" s="282"/>
      <c r="DC2472" s="282"/>
      <c r="DD2472" s="282"/>
      <c r="DE2472" s="282"/>
      <c r="DF2472" s="282"/>
      <c r="DG2472" s="282"/>
      <c r="DH2472" s="282"/>
      <c r="DI2472" s="282"/>
      <c r="DJ2472" s="282"/>
      <c r="EF2472" s="495" t="str">
        <f>""&amp;(MID(数据表!AZ2472,1,MIN(FIND({"(";"（"},数据表!AZ2472&amp;"(（",1)-1)))&amp;""</f>
        <v/>
      </c>
      <c r="EG2472" s="495" t="str">
        <f>""&amp;(MID(数据表!AZ2472,1,MIN(FIND({0;1;2;3;4;5;6;7;8;9},数据表!AZ2472&amp;"1234567890",1)-1)))&amp;""</f>
        <v/>
      </c>
    </row>
    <row r="2473" spans="2:137" s="310" customFormat="1" ht="12" customHeight="1">
      <c r="B2473" s="286"/>
      <c r="C2473" s="286"/>
      <c r="D2473" s="286"/>
      <c r="E2473" s="479"/>
      <c r="F2473" s="282"/>
      <c r="G2473" s="283"/>
      <c r="H2473" s="421"/>
      <c r="I2473" s="421"/>
      <c r="J2473" s="283"/>
      <c r="K2473" s="421"/>
      <c r="L2473" s="282"/>
      <c r="N2473" s="282"/>
      <c r="S2473" s="282"/>
      <c r="T2473" s="283"/>
      <c r="U2473" s="283"/>
      <c r="V2473" s="283"/>
      <c r="W2473" s="283"/>
      <c r="X2473" s="283"/>
      <c r="Y2473" s="282"/>
      <c r="Z2473" s="282"/>
      <c r="AA2473" s="283"/>
      <c r="AB2473" s="282"/>
      <c r="AC2473" s="282"/>
      <c r="AD2473" s="282"/>
      <c r="AE2473" s="282"/>
      <c r="AF2473" s="283"/>
      <c r="AG2473" s="402"/>
      <c r="AH2473" s="283"/>
      <c r="AI2473" s="283"/>
      <c r="AJ2473" s="283"/>
      <c r="AK2473" s="283"/>
      <c r="AL2473" s="283"/>
      <c r="AM2473" s="282"/>
      <c r="AN2473" s="282"/>
      <c r="AO2473" s="282"/>
      <c r="AP2473" s="282"/>
      <c r="AQ2473" s="282"/>
      <c r="AR2473" s="282"/>
      <c r="AT2473" s="283"/>
      <c r="AU2473" s="283"/>
      <c r="AV2473" s="283"/>
      <c r="AW2473" s="283"/>
      <c r="AY2473" s="283"/>
      <c r="AZ2473" s="282"/>
      <c r="BA2473" s="283"/>
      <c r="BB2473" s="282"/>
      <c r="BC2473" s="282"/>
      <c r="BD2473" s="282"/>
      <c r="BE2473" s="283"/>
      <c r="BG2473" s="282"/>
      <c r="BH2473" s="282"/>
      <c r="BI2473" s="282"/>
      <c r="BL2473" s="421"/>
      <c r="BM2473" s="424"/>
      <c r="BN2473" s="424"/>
      <c r="BO2473" s="424"/>
      <c r="BP2473" s="424"/>
      <c r="BQ2473" s="421"/>
      <c r="BR2473" s="421"/>
      <c r="BV2473" s="282"/>
      <c r="BW2473" s="283"/>
      <c r="BY2473" s="283"/>
      <c r="BZ2473" s="283"/>
      <c r="CA2473" s="283"/>
      <c r="CB2473" s="282"/>
      <c r="CC2473" s="282"/>
      <c r="CD2473" s="282"/>
      <c r="CE2473" s="282"/>
      <c r="CG2473" s="427"/>
      <c r="CH2473" s="402"/>
      <c r="CI2473" s="424"/>
      <c r="CJ2473" s="282"/>
      <c r="CK2473" s="282"/>
      <c r="CL2473" s="283"/>
      <c r="CM2473" s="283"/>
      <c r="CP2473" s="282"/>
      <c r="DC2473" s="282"/>
      <c r="DD2473" s="282"/>
      <c r="DE2473" s="282"/>
      <c r="DF2473" s="282"/>
      <c r="DG2473" s="282"/>
      <c r="DH2473" s="282"/>
      <c r="DI2473" s="282"/>
      <c r="DJ2473" s="282"/>
      <c r="EF2473" s="495" t="str">
        <f>""&amp;(MID(数据表!AZ2473,1,MIN(FIND({"(";"（"},数据表!AZ2473&amp;"(（",1)-1)))&amp;""</f>
        <v/>
      </c>
      <c r="EG2473" s="495" t="str">
        <f>""&amp;(MID(数据表!AZ2473,1,MIN(FIND({0;1;2;3;4;5;6;7;8;9},数据表!AZ2473&amp;"1234567890",1)-1)))&amp;""</f>
        <v/>
      </c>
    </row>
    <row r="2474" spans="2:137" s="310" customFormat="1" ht="12" customHeight="1">
      <c r="B2474" s="286"/>
      <c r="C2474" s="286"/>
      <c r="D2474" s="286"/>
      <c r="E2474" s="479"/>
      <c r="F2474" s="282"/>
      <c r="G2474" s="283"/>
      <c r="H2474" s="421"/>
      <c r="I2474" s="421"/>
      <c r="J2474" s="283"/>
      <c r="K2474" s="421"/>
      <c r="L2474" s="282"/>
      <c r="N2474" s="282"/>
      <c r="S2474" s="282"/>
      <c r="T2474" s="283"/>
      <c r="U2474" s="283"/>
      <c r="V2474" s="283"/>
      <c r="W2474" s="283"/>
      <c r="X2474" s="283"/>
      <c r="Y2474" s="282"/>
      <c r="Z2474" s="282"/>
      <c r="AA2474" s="283"/>
      <c r="AB2474" s="282"/>
      <c r="AC2474" s="282"/>
      <c r="AD2474" s="282"/>
      <c r="AE2474" s="282"/>
      <c r="AF2474" s="283"/>
      <c r="AG2474" s="402"/>
      <c r="AH2474" s="283"/>
      <c r="AI2474" s="283"/>
      <c r="AJ2474" s="283"/>
      <c r="AK2474" s="283"/>
      <c r="AL2474" s="283"/>
      <c r="AM2474" s="282"/>
      <c r="AN2474" s="282"/>
      <c r="AO2474" s="282"/>
      <c r="AP2474" s="282"/>
      <c r="AQ2474" s="282"/>
      <c r="AR2474" s="282"/>
      <c r="AT2474" s="283"/>
      <c r="AU2474" s="283"/>
      <c r="AV2474" s="283"/>
      <c r="AW2474" s="283"/>
      <c r="AY2474" s="283"/>
      <c r="AZ2474" s="282"/>
      <c r="BA2474" s="283"/>
      <c r="BB2474" s="282"/>
      <c r="BC2474" s="282"/>
      <c r="BD2474" s="282"/>
      <c r="BE2474" s="283"/>
      <c r="BG2474" s="282"/>
      <c r="BH2474" s="282"/>
      <c r="BI2474" s="282"/>
      <c r="BL2474" s="421"/>
      <c r="BM2474" s="424"/>
      <c r="BN2474" s="424"/>
      <c r="BO2474" s="424"/>
      <c r="BP2474" s="424"/>
      <c r="BQ2474" s="421"/>
      <c r="BR2474" s="421"/>
      <c r="BV2474" s="282"/>
      <c r="BW2474" s="283"/>
      <c r="BY2474" s="283"/>
      <c r="BZ2474" s="283"/>
      <c r="CA2474" s="283"/>
      <c r="CB2474" s="282"/>
      <c r="CC2474" s="282"/>
      <c r="CD2474" s="282"/>
      <c r="CE2474" s="282"/>
      <c r="CG2474" s="427"/>
      <c r="CH2474" s="402"/>
      <c r="CI2474" s="424"/>
      <c r="CJ2474" s="282"/>
      <c r="CK2474" s="282"/>
      <c r="CL2474" s="283"/>
      <c r="CM2474" s="283"/>
      <c r="CP2474" s="282"/>
      <c r="DC2474" s="282"/>
      <c r="DD2474" s="282"/>
      <c r="DE2474" s="282"/>
      <c r="DF2474" s="282"/>
      <c r="DG2474" s="282"/>
      <c r="DH2474" s="282"/>
      <c r="DI2474" s="282"/>
      <c r="DJ2474" s="282"/>
      <c r="EF2474" s="495" t="str">
        <f>""&amp;(MID(数据表!AZ2474,1,MIN(FIND({"(";"（"},数据表!AZ2474&amp;"(（",1)-1)))&amp;""</f>
        <v/>
      </c>
      <c r="EG2474" s="495" t="str">
        <f>""&amp;(MID(数据表!AZ2474,1,MIN(FIND({0;1;2;3;4;5;6;7;8;9},数据表!AZ2474&amp;"1234567890",1)-1)))&amp;""</f>
        <v/>
      </c>
    </row>
    <row r="2475" spans="2:137" s="310" customFormat="1" ht="12" customHeight="1">
      <c r="B2475" s="286"/>
      <c r="C2475" s="286"/>
      <c r="D2475" s="286"/>
      <c r="E2475" s="479"/>
      <c r="F2475" s="282"/>
      <c r="G2475" s="283"/>
      <c r="H2475" s="421"/>
      <c r="I2475" s="421"/>
      <c r="J2475" s="283"/>
      <c r="K2475" s="421"/>
      <c r="L2475" s="282"/>
      <c r="N2475" s="282"/>
      <c r="S2475" s="282"/>
      <c r="T2475" s="283"/>
      <c r="U2475" s="283"/>
      <c r="V2475" s="283"/>
      <c r="W2475" s="283"/>
      <c r="X2475" s="283"/>
      <c r="Y2475" s="282"/>
      <c r="Z2475" s="282"/>
      <c r="AA2475" s="283"/>
      <c r="AB2475" s="282"/>
      <c r="AC2475" s="282"/>
      <c r="AD2475" s="282"/>
      <c r="AE2475" s="282"/>
      <c r="AF2475" s="283"/>
      <c r="AG2475" s="402"/>
      <c r="AH2475" s="283"/>
      <c r="AI2475" s="283"/>
      <c r="AJ2475" s="283"/>
      <c r="AK2475" s="283"/>
      <c r="AL2475" s="283"/>
      <c r="AM2475" s="282"/>
      <c r="AN2475" s="282"/>
      <c r="AO2475" s="282"/>
      <c r="AP2475" s="282"/>
      <c r="AQ2475" s="282"/>
      <c r="AR2475" s="282"/>
      <c r="AT2475" s="283"/>
      <c r="AU2475" s="283"/>
      <c r="AV2475" s="283"/>
      <c r="AW2475" s="283"/>
      <c r="AY2475" s="283"/>
      <c r="AZ2475" s="282"/>
      <c r="BA2475" s="283"/>
      <c r="BB2475" s="282"/>
      <c r="BC2475" s="282"/>
      <c r="BD2475" s="282"/>
      <c r="BE2475" s="283"/>
      <c r="BG2475" s="282"/>
      <c r="BH2475" s="282"/>
      <c r="BI2475" s="282"/>
      <c r="BL2475" s="421"/>
      <c r="BM2475" s="424"/>
      <c r="BN2475" s="424"/>
      <c r="BO2475" s="424"/>
      <c r="BP2475" s="424"/>
      <c r="BQ2475" s="421"/>
      <c r="BR2475" s="421"/>
      <c r="BV2475" s="282"/>
      <c r="BW2475" s="283"/>
      <c r="BY2475" s="283"/>
      <c r="BZ2475" s="283"/>
      <c r="CA2475" s="283"/>
      <c r="CB2475" s="282"/>
      <c r="CC2475" s="282"/>
      <c r="CD2475" s="282"/>
      <c r="CE2475" s="282"/>
      <c r="CG2475" s="427"/>
      <c r="CH2475" s="402"/>
      <c r="CI2475" s="424"/>
      <c r="CJ2475" s="282"/>
      <c r="CK2475" s="282"/>
      <c r="CL2475" s="283"/>
      <c r="CM2475" s="283"/>
      <c r="CP2475" s="282"/>
      <c r="DC2475" s="282"/>
      <c r="DD2475" s="282"/>
      <c r="DE2475" s="282"/>
      <c r="DF2475" s="282"/>
      <c r="DG2475" s="282"/>
      <c r="DH2475" s="282"/>
      <c r="DI2475" s="282"/>
      <c r="DJ2475" s="282"/>
      <c r="EF2475" s="495" t="str">
        <f>""&amp;(MID(数据表!AZ2475,1,MIN(FIND({"(";"（"},数据表!AZ2475&amp;"(（",1)-1)))&amp;""</f>
        <v/>
      </c>
      <c r="EG2475" s="495" t="str">
        <f>""&amp;(MID(数据表!AZ2475,1,MIN(FIND({0;1;2;3;4;5;6;7;8;9},数据表!AZ2475&amp;"1234567890",1)-1)))&amp;""</f>
        <v/>
      </c>
    </row>
    <row r="2476" spans="2:137" s="310" customFormat="1" ht="12" customHeight="1">
      <c r="B2476" s="286"/>
      <c r="C2476" s="286"/>
      <c r="D2476" s="286"/>
      <c r="E2476" s="479"/>
      <c r="F2476" s="282"/>
      <c r="G2476" s="283"/>
      <c r="H2476" s="421"/>
      <c r="I2476" s="421"/>
      <c r="J2476" s="283"/>
      <c r="K2476" s="421"/>
      <c r="L2476" s="282"/>
      <c r="N2476" s="282"/>
      <c r="S2476" s="282"/>
      <c r="T2476" s="283"/>
      <c r="U2476" s="283"/>
      <c r="V2476" s="283"/>
      <c r="W2476" s="283"/>
      <c r="X2476" s="283"/>
      <c r="Y2476" s="282"/>
      <c r="Z2476" s="282"/>
      <c r="AA2476" s="283"/>
      <c r="AB2476" s="282"/>
      <c r="AC2476" s="282"/>
      <c r="AD2476" s="282"/>
      <c r="AE2476" s="282"/>
      <c r="AF2476" s="283"/>
      <c r="AG2476" s="402"/>
      <c r="AH2476" s="283"/>
      <c r="AI2476" s="283"/>
      <c r="AJ2476" s="283"/>
      <c r="AK2476" s="283"/>
      <c r="AL2476" s="283"/>
      <c r="AM2476" s="282"/>
      <c r="AN2476" s="282"/>
      <c r="AO2476" s="282"/>
      <c r="AP2476" s="282"/>
      <c r="AQ2476" s="282"/>
      <c r="AR2476" s="282"/>
      <c r="AT2476" s="283"/>
      <c r="AU2476" s="283"/>
      <c r="AV2476" s="283"/>
      <c r="AW2476" s="283"/>
      <c r="AY2476" s="283"/>
      <c r="AZ2476" s="282"/>
      <c r="BA2476" s="283"/>
      <c r="BB2476" s="282"/>
      <c r="BC2476" s="282"/>
      <c r="BD2476" s="282"/>
      <c r="BE2476" s="283"/>
      <c r="BG2476" s="282"/>
      <c r="BH2476" s="282"/>
      <c r="BI2476" s="282"/>
      <c r="BL2476" s="421"/>
      <c r="BM2476" s="424"/>
      <c r="BN2476" s="424"/>
      <c r="BO2476" s="424"/>
      <c r="BP2476" s="424"/>
      <c r="BQ2476" s="421"/>
      <c r="BR2476" s="421"/>
      <c r="BV2476" s="282"/>
      <c r="BW2476" s="283"/>
      <c r="BY2476" s="283"/>
      <c r="BZ2476" s="283"/>
      <c r="CA2476" s="283"/>
      <c r="CB2476" s="282"/>
      <c r="CC2476" s="282"/>
      <c r="CD2476" s="282"/>
      <c r="CE2476" s="282"/>
      <c r="CG2476" s="427"/>
      <c r="CH2476" s="402"/>
      <c r="CI2476" s="424"/>
      <c r="CJ2476" s="282"/>
      <c r="CK2476" s="282"/>
      <c r="CL2476" s="283"/>
      <c r="CM2476" s="283"/>
      <c r="CP2476" s="282"/>
      <c r="DC2476" s="282"/>
      <c r="DD2476" s="282"/>
      <c r="DE2476" s="282"/>
      <c r="DF2476" s="282"/>
      <c r="DG2476" s="282"/>
      <c r="DH2476" s="282"/>
      <c r="DI2476" s="282"/>
      <c r="DJ2476" s="282"/>
      <c r="EF2476" s="495" t="str">
        <f>""&amp;(MID(数据表!AZ2476,1,MIN(FIND({"(";"（"},数据表!AZ2476&amp;"(（",1)-1)))&amp;""</f>
        <v/>
      </c>
      <c r="EG2476" s="495" t="str">
        <f>""&amp;(MID(数据表!AZ2476,1,MIN(FIND({0;1;2;3;4;5;6;7;8;9},数据表!AZ2476&amp;"1234567890",1)-1)))&amp;""</f>
        <v/>
      </c>
    </row>
    <row r="2477" spans="2:137" s="310" customFormat="1" ht="12" customHeight="1">
      <c r="B2477" s="286"/>
      <c r="C2477" s="286"/>
      <c r="D2477" s="286"/>
      <c r="E2477" s="479"/>
      <c r="F2477" s="282"/>
      <c r="G2477" s="283"/>
      <c r="H2477" s="421"/>
      <c r="I2477" s="421"/>
      <c r="J2477" s="283"/>
      <c r="K2477" s="421"/>
      <c r="L2477" s="282"/>
      <c r="N2477" s="282"/>
      <c r="S2477" s="282"/>
      <c r="T2477" s="283"/>
      <c r="U2477" s="283"/>
      <c r="V2477" s="283"/>
      <c r="W2477" s="283"/>
      <c r="X2477" s="283"/>
      <c r="Y2477" s="282"/>
      <c r="Z2477" s="282"/>
      <c r="AA2477" s="283"/>
      <c r="AB2477" s="282"/>
      <c r="AC2477" s="282"/>
      <c r="AD2477" s="282"/>
      <c r="AE2477" s="282"/>
      <c r="AF2477" s="283"/>
      <c r="AG2477" s="402"/>
      <c r="AH2477" s="283"/>
      <c r="AI2477" s="283"/>
      <c r="AJ2477" s="283"/>
      <c r="AK2477" s="283"/>
      <c r="AL2477" s="283"/>
      <c r="AM2477" s="282"/>
      <c r="AN2477" s="282"/>
      <c r="AO2477" s="282"/>
      <c r="AP2477" s="282"/>
      <c r="AQ2477" s="282"/>
      <c r="AR2477" s="282"/>
      <c r="AT2477" s="283"/>
      <c r="AU2477" s="283"/>
      <c r="AV2477" s="283"/>
      <c r="AW2477" s="283"/>
      <c r="AY2477" s="283"/>
      <c r="AZ2477" s="282"/>
      <c r="BA2477" s="283"/>
      <c r="BB2477" s="282"/>
      <c r="BC2477" s="282"/>
      <c r="BD2477" s="282"/>
      <c r="BE2477" s="283"/>
      <c r="BG2477" s="282"/>
      <c r="BH2477" s="282"/>
      <c r="BI2477" s="282"/>
      <c r="BL2477" s="421"/>
      <c r="BM2477" s="424"/>
      <c r="BN2477" s="424"/>
      <c r="BO2477" s="424"/>
      <c r="BP2477" s="424"/>
      <c r="BQ2477" s="421"/>
      <c r="BR2477" s="421"/>
      <c r="BV2477" s="282"/>
      <c r="BW2477" s="283"/>
      <c r="BY2477" s="283"/>
      <c r="BZ2477" s="283"/>
      <c r="CA2477" s="283"/>
      <c r="CB2477" s="282"/>
      <c r="CC2477" s="282"/>
      <c r="CD2477" s="282"/>
      <c r="CE2477" s="282"/>
      <c r="CG2477" s="427"/>
      <c r="CH2477" s="402"/>
      <c r="CI2477" s="424"/>
      <c r="CJ2477" s="282"/>
      <c r="CK2477" s="282"/>
      <c r="CL2477" s="283"/>
      <c r="CM2477" s="283"/>
      <c r="CP2477" s="282"/>
      <c r="DC2477" s="282"/>
      <c r="DD2477" s="282"/>
      <c r="DE2477" s="282"/>
      <c r="DF2477" s="282"/>
      <c r="DG2477" s="282"/>
      <c r="DH2477" s="282"/>
      <c r="DI2477" s="282"/>
      <c r="DJ2477" s="282"/>
      <c r="EF2477" s="495" t="str">
        <f>""&amp;(MID(数据表!AZ2477,1,MIN(FIND({"(";"（"},数据表!AZ2477&amp;"(（",1)-1)))&amp;""</f>
        <v/>
      </c>
      <c r="EG2477" s="495" t="str">
        <f>""&amp;(MID(数据表!AZ2477,1,MIN(FIND({0;1;2;3;4;5;6;7;8;9},数据表!AZ2477&amp;"1234567890",1)-1)))&amp;""</f>
        <v/>
      </c>
    </row>
    <row r="2478" spans="2:137" s="310" customFormat="1" ht="12" customHeight="1">
      <c r="B2478" s="286"/>
      <c r="C2478" s="286"/>
      <c r="D2478" s="286"/>
      <c r="E2478" s="479"/>
      <c r="F2478" s="282"/>
      <c r="G2478" s="283"/>
      <c r="H2478" s="421"/>
      <c r="I2478" s="421"/>
      <c r="J2478" s="283"/>
      <c r="K2478" s="421"/>
      <c r="L2478" s="282"/>
      <c r="N2478" s="282"/>
      <c r="S2478" s="282"/>
      <c r="T2478" s="283"/>
      <c r="U2478" s="283"/>
      <c r="V2478" s="283"/>
      <c r="W2478" s="283"/>
      <c r="X2478" s="283"/>
      <c r="Y2478" s="282"/>
      <c r="Z2478" s="282"/>
      <c r="AA2478" s="283"/>
      <c r="AB2478" s="282"/>
      <c r="AC2478" s="282"/>
      <c r="AD2478" s="282"/>
      <c r="AE2478" s="282"/>
      <c r="AF2478" s="283"/>
      <c r="AG2478" s="402"/>
      <c r="AH2478" s="283"/>
      <c r="AI2478" s="283"/>
      <c r="AJ2478" s="283"/>
      <c r="AK2478" s="283"/>
      <c r="AL2478" s="283"/>
      <c r="AM2478" s="282"/>
      <c r="AN2478" s="282"/>
      <c r="AO2478" s="282"/>
      <c r="AP2478" s="282"/>
      <c r="AQ2478" s="282"/>
      <c r="AR2478" s="282"/>
      <c r="AT2478" s="283"/>
      <c r="AU2478" s="283"/>
      <c r="AV2478" s="283"/>
      <c r="AW2478" s="283"/>
      <c r="AY2478" s="283"/>
      <c r="AZ2478" s="282"/>
      <c r="BA2478" s="283"/>
      <c r="BB2478" s="282"/>
      <c r="BC2478" s="282"/>
      <c r="BD2478" s="282"/>
      <c r="BE2478" s="283"/>
      <c r="BG2478" s="282"/>
      <c r="BH2478" s="282"/>
      <c r="BI2478" s="282"/>
      <c r="BL2478" s="421"/>
      <c r="BM2478" s="424"/>
      <c r="BN2478" s="424"/>
      <c r="BO2478" s="424"/>
      <c r="BP2478" s="424"/>
      <c r="BQ2478" s="421"/>
      <c r="BR2478" s="421"/>
      <c r="BV2478" s="282"/>
      <c r="BW2478" s="283"/>
      <c r="BY2478" s="283"/>
      <c r="BZ2478" s="283"/>
      <c r="CA2478" s="283"/>
      <c r="CB2478" s="282"/>
      <c r="CC2478" s="282"/>
      <c r="CD2478" s="282"/>
      <c r="CE2478" s="282"/>
      <c r="CG2478" s="427"/>
      <c r="CH2478" s="402"/>
      <c r="CI2478" s="424"/>
      <c r="CJ2478" s="282"/>
      <c r="CK2478" s="282"/>
      <c r="CL2478" s="283"/>
      <c r="CM2478" s="283"/>
      <c r="CP2478" s="282"/>
      <c r="DC2478" s="282"/>
      <c r="DD2478" s="282"/>
      <c r="DE2478" s="282"/>
      <c r="DF2478" s="282"/>
      <c r="DG2478" s="282"/>
      <c r="DH2478" s="282"/>
      <c r="DI2478" s="282"/>
      <c r="DJ2478" s="282"/>
      <c r="EF2478" s="495" t="str">
        <f>""&amp;(MID(数据表!AZ2478,1,MIN(FIND({"(";"（"},数据表!AZ2478&amp;"(（",1)-1)))&amp;""</f>
        <v/>
      </c>
      <c r="EG2478" s="495" t="str">
        <f>""&amp;(MID(数据表!AZ2478,1,MIN(FIND({0;1;2;3;4;5;6;7;8;9},数据表!AZ2478&amp;"1234567890",1)-1)))&amp;""</f>
        <v/>
      </c>
    </row>
    <row r="2479" spans="2:137" s="310" customFormat="1" ht="12" customHeight="1">
      <c r="B2479" s="286"/>
      <c r="C2479" s="286"/>
      <c r="D2479" s="286"/>
      <c r="E2479" s="479"/>
      <c r="F2479" s="282"/>
      <c r="G2479" s="283"/>
      <c r="H2479" s="421"/>
      <c r="I2479" s="421"/>
      <c r="J2479" s="283"/>
      <c r="K2479" s="421"/>
      <c r="L2479" s="282"/>
      <c r="N2479" s="282"/>
      <c r="S2479" s="282"/>
      <c r="T2479" s="283"/>
      <c r="U2479" s="283"/>
      <c r="V2479" s="283"/>
      <c r="W2479" s="283"/>
      <c r="X2479" s="283"/>
      <c r="Y2479" s="282"/>
      <c r="Z2479" s="282"/>
      <c r="AA2479" s="283"/>
      <c r="AB2479" s="282"/>
      <c r="AC2479" s="282"/>
      <c r="AD2479" s="282"/>
      <c r="AE2479" s="282"/>
      <c r="AF2479" s="283"/>
      <c r="AG2479" s="402"/>
      <c r="AH2479" s="283"/>
      <c r="AI2479" s="283"/>
      <c r="AJ2479" s="283"/>
      <c r="AK2479" s="283"/>
      <c r="AL2479" s="283"/>
      <c r="AM2479" s="282"/>
      <c r="AN2479" s="282"/>
      <c r="AO2479" s="282"/>
      <c r="AP2479" s="282"/>
      <c r="AQ2479" s="282"/>
      <c r="AR2479" s="282"/>
      <c r="AT2479" s="283"/>
      <c r="AU2479" s="283"/>
      <c r="AV2479" s="283"/>
      <c r="AW2479" s="283"/>
      <c r="AY2479" s="283"/>
      <c r="AZ2479" s="282"/>
      <c r="BA2479" s="283"/>
      <c r="BB2479" s="282"/>
      <c r="BC2479" s="282"/>
      <c r="BD2479" s="282"/>
      <c r="BE2479" s="283"/>
      <c r="BG2479" s="282"/>
      <c r="BH2479" s="282"/>
      <c r="BI2479" s="282"/>
      <c r="BL2479" s="421"/>
      <c r="BM2479" s="424"/>
      <c r="BN2479" s="424"/>
      <c r="BO2479" s="424"/>
      <c r="BP2479" s="424"/>
      <c r="BQ2479" s="421"/>
      <c r="BR2479" s="421"/>
      <c r="BV2479" s="282"/>
      <c r="BW2479" s="283"/>
      <c r="BY2479" s="283"/>
      <c r="BZ2479" s="283"/>
      <c r="CA2479" s="283"/>
      <c r="CB2479" s="282"/>
      <c r="CC2479" s="282"/>
      <c r="CD2479" s="282"/>
      <c r="CE2479" s="282"/>
      <c r="CG2479" s="427"/>
      <c r="CH2479" s="402"/>
      <c r="CI2479" s="424"/>
      <c r="CJ2479" s="282"/>
      <c r="CK2479" s="282"/>
      <c r="CL2479" s="283"/>
      <c r="CM2479" s="283"/>
      <c r="CP2479" s="282"/>
      <c r="DC2479" s="282"/>
      <c r="DD2479" s="282"/>
      <c r="DE2479" s="282"/>
      <c r="DF2479" s="282"/>
      <c r="DG2479" s="282"/>
      <c r="DH2479" s="282"/>
      <c r="DI2479" s="282"/>
      <c r="DJ2479" s="282"/>
      <c r="EF2479" s="495" t="str">
        <f>""&amp;(MID(数据表!AZ2479,1,MIN(FIND({"(";"（"},数据表!AZ2479&amp;"(（",1)-1)))&amp;""</f>
        <v/>
      </c>
      <c r="EG2479" s="495" t="str">
        <f>""&amp;(MID(数据表!AZ2479,1,MIN(FIND({0;1;2;3;4;5;6;7;8;9},数据表!AZ2479&amp;"1234567890",1)-1)))&amp;""</f>
        <v/>
      </c>
    </row>
    <row r="2480" spans="2:137" s="310" customFormat="1" ht="12" customHeight="1">
      <c r="B2480" s="286"/>
      <c r="C2480" s="286"/>
      <c r="D2480" s="286"/>
      <c r="E2480" s="479"/>
      <c r="F2480" s="282"/>
      <c r="G2480" s="283"/>
      <c r="H2480" s="421"/>
      <c r="I2480" s="421"/>
      <c r="J2480" s="283"/>
      <c r="K2480" s="421"/>
      <c r="L2480" s="282"/>
      <c r="N2480" s="282"/>
      <c r="S2480" s="282"/>
      <c r="T2480" s="283"/>
      <c r="U2480" s="283"/>
      <c r="V2480" s="283"/>
      <c r="W2480" s="283"/>
      <c r="X2480" s="283"/>
      <c r="Y2480" s="282"/>
      <c r="Z2480" s="282"/>
      <c r="AA2480" s="283"/>
      <c r="AB2480" s="282"/>
      <c r="AC2480" s="282"/>
      <c r="AD2480" s="282"/>
      <c r="AE2480" s="282"/>
      <c r="AF2480" s="283"/>
      <c r="AG2480" s="402"/>
      <c r="AH2480" s="283"/>
      <c r="AI2480" s="283"/>
      <c r="AJ2480" s="283"/>
      <c r="AK2480" s="283"/>
      <c r="AL2480" s="283"/>
      <c r="AM2480" s="282"/>
      <c r="AN2480" s="282"/>
      <c r="AO2480" s="282"/>
      <c r="AP2480" s="282"/>
      <c r="AQ2480" s="282"/>
      <c r="AR2480" s="282"/>
      <c r="AT2480" s="283"/>
      <c r="AU2480" s="283"/>
      <c r="AV2480" s="283"/>
      <c r="AW2480" s="283"/>
      <c r="AY2480" s="283"/>
      <c r="AZ2480" s="282"/>
      <c r="BA2480" s="283"/>
      <c r="BB2480" s="282"/>
      <c r="BC2480" s="282"/>
      <c r="BD2480" s="282"/>
      <c r="BE2480" s="283"/>
      <c r="BG2480" s="282"/>
      <c r="BH2480" s="282"/>
      <c r="BI2480" s="282"/>
      <c r="BL2480" s="421"/>
      <c r="BM2480" s="424"/>
      <c r="BN2480" s="424"/>
      <c r="BO2480" s="424"/>
      <c r="BP2480" s="424"/>
      <c r="BQ2480" s="421"/>
      <c r="BR2480" s="421"/>
      <c r="BV2480" s="282"/>
      <c r="BW2480" s="283"/>
      <c r="BY2480" s="283"/>
      <c r="BZ2480" s="283"/>
      <c r="CA2480" s="283"/>
      <c r="CB2480" s="282"/>
      <c r="CC2480" s="282"/>
      <c r="CD2480" s="282"/>
      <c r="CE2480" s="282"/>
      <c r="CG2480" s="427"/>
      <c r="CH2480" s="402"/>
      <c r="CI2480" s="424"/>
      <c r="CJ2480" s="282"/>
      <c r="CK2480" s="282"/>
      <c r="CL2480" s="283"/>
      <c r="CM2480" s="283"/>
      <c r="CP2480" s="282"/>
      <c r="DC2480" s="282"/>
      <c r="DD2480" s="282"/>
      <c r="DE2480" s="282"/>
      <c r="DF2480" s="282"/>
      <c r="DG2480" s="282"/>
      <c r="DH2480" s="282"/>
      <c r="DI2480" s="282"/>
      <c r="DJ2480" s="282"/>
      <c r="EF2480" s="495" t="str">
        <f>""&amp;(MID(数据表!AZ2480,1,MIN(FIND({"(";"（"},数据表!AZ2480&amp;"(（",1)-1)))&amp;""</f>
        <v/>
      </c>
      <c r="EG2480" s="495" t="str">
        <f>""&amp;(MID(数据表!AZ2480,1,MIN(FIND({0;1;2;3;4;5;6;7;8;9},数据表!AZ2480&amp;"1234567890",1)-1)))&amp;""</f>
        <v/>
      </c>
    </row>
    <row r="2481" spans="2:137" s="310" customFormat="1" ht="12" customHeight="1">
      <c r="B2481" s="286"/>
      <c r="C2481" s="286"/>
      <c r="D2481" s="286"/>
      <c r="E2481" s="479"/>
      <c r="F2481" s="282"/>
      <c r="G2481" s="283"/>
      <c r="H2481" s="421"/>
      <c r="I2481" s="421"/>
      <c r="J2481" s="283"/>
      <c r="K2481" s="421"/>
      <c r="L2481" s="282"/>
      <c r="N2481" s="282"/>
      <c r="S2481" s="282"/>
      <c r="T2481" s="283"/>
      <c r="U2481" s="283"/>
      <c r="V2481" s="283"/>
      <c r="W2481" s="283"/>
      <c r="X2481" s="283"/>
      <c r="Y2481" s="282"/>
      <c r="Z2481" s="282"/>
      <c r="AA2481" s="283"/>
      <c r="AB2481" s="282"/>
      <c r="AC2481" s="282"/>
      <c r="AD2481" s="282"/>
      <c r="AE2481" s="282"/>
      <c r="AF2481" s="283"/>
      <c r="AG2481" s="402"/>
      <c r="AH2481" s="283"/>
      <c r="AI2481" s="283"/>
      <c r="AJ2481" s="283"/>
      <c r="AK2481" s="283"/>
      <c r="AL2481" s="283"/>
      <c r="AM2481" s="282"/>
      <c r="AN2481" s="282"/>
      <c r="AO2481" s="282"/>
      <c r="AP2481" s="282"/>
      <c r="AQ2481" s="282"/>
      <c r="AR2481" s="282"/>
      <c r="AT2481" s="283"/>
      <c r="AU2481" s="283"/>
      <c r="AV2481" s="283"/>
      <c r="AW2481" s="283"/>
      <c r="AY2481" s="283"/>
      <c r="AZ2481" s="282"/>
      <c r="BA2481" s="283"/>
      <c r="BB2481" s="282"/>
      <c r="BC2481" s="282"/>
      <c r="BD2481" s="282"/>
      <c r="BE2481" s="283"/>
      <c r="BG2481" s="282"/>
      <c r="BH2481" s="282"/>
      <c r="BI2481" s="282"/>
      <c r="BL2481" s="421"/>
      <c r="BM2481" s="424"/>
      <c r="BN2481" s="424"/>
      <c r="BO2481" s="424"/>
      <c r="BP2481" s="424"/>
      <c r="BQ2481" s="421"/>
      <c r="BR2481" s="421"/>
      <c r="BV2481" s="282"/>
      <c r="BW2481" s="283"/>
      <c r="BY2481" s="283"/>
      <c r="BZ2481" s="283"/>
      <c r="CA2481" s="283"/>
      <c r="CB2481" s="282"/>
      <c r="CC2481" s="282"/>
      <c r="CD2481" s="282"/>
      <c r="CE2481" s="282"/>
      <c r="CG2481" s="427"/>
      <c r="CH2481" s="402"/>
      <c r="CI2481" s="424"/>
      <c r="CJ2481" s="282"/>
      <c r="CK2481" s="282"/>
      <c r="CL2481" s="283"/>
      <c r="CM2481" s="283"/>
      <c r="CP2481" s="282"/>
      <c r="DC2481" s="282"/>
      <c r="DD2481" s="282"/>
      <c r="DE2481" s="282"/>
      <c r="DF2481" s="282"/>
      <c r="DG2481" s="282"/>
      <c r="DH2481" s="282"/>
      <c r="DI2481" s="282"/>
      <c r="DJ2481" s="282"/>
      <c r="EF2481" s="495" t="str">
        <f>""&amp;(MID(数据表!AZ2481,1,MIN(FIND({"(";"（"},数据表!AZ2481&amp;"(（",1)-1)))&amp;""</f>
        <v/>
      </c>
      <c r="EG2481" s="495" t="str">
        <f>""&amp;(MID(数据表!AZ2481,1,MIN(FIND({0;1;2;3;4;5;6;7;8;9},数据表!AZ2481&amp;"1234567890",1)-1)))&amp;""</f>
        <v/>
      </c>
    </row>
    <row r="2482" spans="2:137" s="310" customFormat="1" ht="12" customHeight="1">
      <c r="B2482" s="286"/>
      <c r="C2482" s="286"/>
      <c r="D2482" s="286"/>
      <c r="E2482" s="479"/>
      <c r="F2482" s="282"/>
      <c r="G2482" s="283"/>
      <c r="H2482" s="421"/>
      <c r="I2482" s="421"/>
      <c r="J2482" s="283"/>
      <c r="K2482" s="421"/>
      <c r="L2482" s="282"/>
      <c r="N2482" s="282"/>
      <c r="S2482" s="282"/>
      <c r="T2482" s="283"/>
      <c r="U2482" s="283"/>
      <c r="V2482" s="283"/>
      <c r="W2482" s="283"/>
      <c r="X2482" s="283"/>
      <c r="Y2482" s="282"/>
      <c r="Z2482" s="282"/>
      <c r="AA2482" s="283"/>
      <c r="AB2482" s="282"/>
      <c r="AC2482" s="282"/>
      <c r="AD2482" s="282"/>
      <c r="AE2482" s="282"/>
      <c r="AF2482" s="283"/>
      <c r="AG2482" s="402"/>
      <c r="AH2482" s="283"/>
      <c r="AI2482" s="283"/>
      <c r="AJ2482" s="283"/>
      <c r="AK2482" s="283"/>
      <c r="AL2482" s="283"/>
      <c r="AM2482" s="282"/>
      <c r="AN2482" s="282"/>
      <c r="AO2482" s="282"/>
      <c r="AP2482" s="282"/>
      <c r="AQ2482" s="282"/>
      <c r="AR2482" s="282"/>
      <c r="AT2482" s="283"/>
      <c r="AU2482" s="283"/>
      <c r="AV2482" s="283"/>
      <c r="AW2482" s="283"/>
      <c r="AY2482" s="283"/>
      <c r="AZ2482" s="282"/>
      <c r="BA2482" s="283"/>
      <c r="BB2482" s="282"/>
      <c r="BC2482" s="282"/>
      <c r="BD2482" s="282"/>
      <c r="BE2482" s="283"/>
      <c r="BG2482" s="282"/>
      <c r="BH2482" s="282"/>
      <c r="BI2482" s="282"/>
      <c r="BL2482" s="421"/>
      <c r="BM2482" s="424"/>
      <c r="BN2482" s="424"/>
      <c r="BO2482" s="424"/>
      <c r="BP2482" s="424"/>
      <c r="BQ2482" s="421"/>
      <c r="BR2482" s="421"/>
      <c r="BV2482" s="282"/>
      <c r="BW2482" s="283"/>
      <c r="BY2482" s="283"/>
      <c r="BZ2482" s="283"/>
      <c r="CA2482" s="283"/>
      <c r="CB2482" s="282"/>
      <c r="CC2482" s="282"/>
      <c r="CD2482" s="282"/>
      <c r="CE2482" s="282"/>
      <c r="CG2482" s="427"/>
      <c r="CH2482" s="402"/>
      <c r="CI2482" s="424"/>
      <c r="CJ2482" s="282"/>
      <c r="CK2482" s="282"/>
      <c r="CL2482" s="283"/>
      <c r="CM2482" s="283"/>
      <c r="CP2482" s="282"/>
      <c r="DC2482" s="282"/>
      <c r="DD2482" s="282"/>
      <c r="DE2482" s="282"/>
      <c r="DF2482" s="282"/>
      <c r="DG2482" s="282"/>
      <c r="DH2482" s="282"/>
      <c r="DI2482" s="282"/>
      <c r="DJ2482" s="282"/>
      <c r="EF2482" s="495" t="str">
        <f>""&amp;(MID(数据表!AZ2482,1,MIN(FIND({"(";"（"},数据表!AZ2482&amp;"(（",1)-1)))&amp;""</f>
        <v/>
      </c>
      <c r="EG2482" s="495" t="str">
        <f>""&amp;(MID(数据表!AZ2482,1,MIN(FIND({0;1;2;3;4;5;6;7;8;9},数据表!AZ2482&amp;"1234567890",1)-1)))&amp;""</f>
        <v/>
      </c>
    </row>
    <row r="2483" spans="2:137" s="310" customFormat="1" ht="12" customHeight="1">
      <c r="B2483" s="286"/>
      <c r="C2483" s="286"/>
      <c r="D2483" s="286"/>
      <c r="E2483" s="479"/>
      <c r="F2483" s="282"/>
      <c r="G2483" s="283"/>
      <c r="H2483" s="421"/>
      <c r="I2483" s="421"/>
      <c r="J2483" s="283"/>
      <c r="K2483" s="421"/>
      <c r="L2483" s="282"/>
      <c r="N2483" s="282"/>
      <c r="S2483" s="282"/>
      <c r="T2483" s="283"/>
      <c r="U2483" s="283"/>
      <c r="V2483" s="283"/>
      <c r="W2483" s="283"/>
      <c r="X2483" s="283"/>
      <c r="Y2483" s="282"/>
      <c r="Z2483" s="282"/>
      <c r="AA2483" s="283"/>
      <c r="AB2483" s="282"/>
      <c r="AC2483" s="282"/>
      <c r="AD2483" s="282"/>
      <c r="AE2483" s="282"/>
      <c r="AF2483" s="283"/>
      <c r="AG2483" s="402"/>
      <c r="AH2483" s="283"/>
      <c r="AI2483" s="283"/>
      <c r="AJ2483" s="283"/>
      <c r="AK2483" s="283"/>
      <c r="AL2483" s="283"/>
      <c r="AM2483" s="282"/>
      <c r="AN2483" s="282"/>
      <c r="AO2483" s="282"/>
      <c r="AP2483" s="282"/>
      <c r="AQ2483" s="282"/>
      <c r="AR2483" s="282"/>
      <c r="AT2483" s="283"/>
      <c r="AU2483" s="283"/>
      <c r="AV2483" s="283"/>
      <c r="AW2483" s="283"/>
      <c r="AY2483" s="283"/>
      <c r="AZ2483" s="282"/>
      <c r="BA2483" s="283"/>
      <c r="BB2483" s="282"/>
      <c r="BC2483" s="282"/>
      <c r="BD2483" s="282"/>
      <c r="BE2483" s="283"/>
      <c r="BG2483" s="282"/>
      <c r="BH2483" s="282"/>
      <c r="BI2483" s="282"/>
      <c r="BL2483" s="421"/>
      <c r="BM2483" s="424"/>
      <c r="BN2483" s="424"/>
      <c r="BO2483" s="424"/>
      <c r="BP2483" s="424"/>
      <c r="BQ2483" s="421"/>
      <c r="BR2483" s="421"/>
      <c r="BV2483" s="282"/>
      <c r="BW2483" s="283"/>
      <c r="BY2483" s="283"/>
      <c r="BZ2483" s="283"/>
      <c r="CA2483" s="283"/>
      <c r="CB2483" s="282"/>
      <c r="CC2483" s="282"/>
      <c r="CD2483" s="282"/>
      <c r="CE2483" s="282"/>
      <c r="CG2483" s="427"/>
      <c r="CH2483" s="402"/>
      <c r="CI2483" s="424"/>
      <c r="CJ2483" s="282"/>
      <c r="CK2483" s="282"/>
      <c r="CL2483" s="283"/>
      <c r="CM2483" s="283"/>
      <c r="CP2483" s="282"/>
      <c r="DC2483" s="282"/>
      <c r="DD2483" s="282"/>
      <c r="DE2483" s="282"/>
      <c r="DF2483" s="282"/>
      <c r="DG2483" s="282"/>
      <c r="DH2483" s="282"/>
      <c r="DI2483" s="282"/>
      <c r="DJ2483" s="282"/>
      <c r="EF2483" s="495" t="str">
        <f>""&amp;(MID(数据表!AZ2483,1,MIN(FIND({"(";"（"},数据表!AZ2483&amp;"(（",1)-1)))&amp;""</f>
        <v/>
      </c>
      <c r="EG2483" s="495" t="str">
        <f>""&amp;(MID(数据表!AZ2483,1,MIN(FIND({0;1;2;3;4;5;6;7;8;9},数据表!AZ2483&amp;"1234567890",1)-1)))&amp;""</f>
        <v/>
      </c>
    </row>
    <row r="2484" spans="2:137" s="310" customFormat="1" ht="12" customHeight="1">
      <c r="B2484" s="286"/>
      <c r="C2484" s="286"/>
      <c r="D2484" s="286"/>
      <c r="E2484" s="479"/>
      <c r="F2484" s="282"/>
      <c r="G2484" s="283"/>
      <c r="H2484" s="421"/>
      <c r="I2484" s="421"/>
      <c r="J2484" s="283"/>
      <c r="K2484" s="421"/>
      <c r="L2484" s="282"/>
      <c r="N2484" s="282"/>
      <c r="S2484" s="282"/>
      <c r="T2484" s="283"/>
      <c r="U2484" s="283"/>
      <c r="V2484" s="283"/>
      <c r="W2484" s="283"/>
      <c r="X2484" s="283"/>
      <c r="Y2484" s="282"/>
      <c r="Z2484" s="282"/>
      <c r="AA2484" s="283"/>
      <c r="AB2484" s="282"/>
      <c r="AC2484" s="282"/>
      <c r="AD2484" s="282"/>
      <c r="AE2484" s="282"/>
      <c r="AF2484" s="283"/>
      <c r="AG2484" s="402"/>
      <c r="AH2484" s="283"/>
      <c r="AI2484" s="283"/>
      <c r="AJ2484" s="283"/>
      <c r="AK2484" s="283"/>
      <c r="AL2484" s="283"/>
      <c r="AM2484" s="282"/>
      <c r="AN2484" s="282"/>
      <c r="AO2484" s="282"/>
      <c r="AP2484" s="282"/>
      <c r="AQ2484" s="282"/>
      <c r="AR2484" s="282"/>
      <c r="AT2484" s="283"/>
      <c r="AU2484" s="283"/>
      <c r="AV2484" s="283"/>
      <c r="AW2484" s="283"/>
      <c r="AY2484" s="283"/>
      <c r="AZ2484" s="282"/>
      <c r="BA2484" s="283"/>
      <c r="BB2484" s="282"/>
      <c r="BC2484" s="282"/>
      <c r="BD2484" s="282"/>
      <c r="BE2484" s="283"/>
      <c r="BG2484" s="282"/>
      <c r="BH2484" s="282"/>
      <c r="BI2484" s="282"/>
      <c r="BL2484" s="421"/>
      <c r="BM2484" s="424"/>
      <c r="BN2484" s="424"/>
      <c r="BO2484" s="424"/>
      <c r="BP2484" s="424"/>
      <c r="BQ2484" s="421"/>
      <c r="BR2484" s="421"/>
      <c r="BV2484" s="282"/>
      <c r="BW2484" s="283"/>
      <c r="BY2484" s="283"/>
      <c r="BZ2484" s="283"/>
      <c r="CA2484" s="283"/>
      <c r="CB2484" s="282"/>
      <c r="CC2484" s="282"/>
      <c r="CD2484" s="282"/>
      <c r="CE2484" s="282"/>
      <c r="CG2484" s="427"/>
      <c r="CH2484" s="402"/>
      <c r="CI2484" s="424"/>
      <c r="CJ2484" s="282"/>
      <c r="CK2484" s="282"/>
      <c r="CL2484" s="283"/>
      <c r="CM2484" s="283"/>
      <c r="CP2484" s="282"/>
      <c r="DC2484" s="282"/>
      <c r="DD2484" s="282"/>
      <c r="DE2484" s="282"/>
      <c r="DF2484" s="282"/>
      <c r="DG2484" s="282"/>
      <c r="DH2484" s="282"/>
      <c r="DI2484" s="282"/>
      <c r="DJ2484" s="282"/>
      <c r="EF2484" s="495" t="str">
        <f>""&amp;(MID(数据表!AZ2484,1,MIN(FIND({"(";"（"},数据表!AZ2484&amp;"(（",1)-1)))&amp;""</f>
        <v/>
      </c>
      <c r="EG2484" s="495" t="str">
        <f>""&amp;(MID(数据表!AZ2484,1,MIN(FIND({0;1;2;3;4;5;6;7;8;9},数据表!AZ2484&amp;"1234567890",1)-1)))&amp;""</f>
        <v/>
      </c>
    </row>
    <row r="2485" spans="2:137" s="310" customFormat="1" ht="12" customHeight="1">
      <c r="B2485" s="286"/>
      <c r="C2485" s="286"/>
      <c r="D2485" s="286"/>
      <c r="E2485" s="479"/>
      <c r="F2485" s="282"/>
      <c r="G2485" s="283"/>
      <c r="H2485" s="421"/>
      <c r="I2485" s="421"/>
      <c r="J2485" s="283"/>
      <c r="K2485" s="421"/>
      <c r="L2485" s="282"/>
      <c r="N2485" s="282"/>
      <c r="S2485" s="282"/>
      <c r="T2485" s="283"/>
      <c r="U2485" s="283"/>
      <c r="V2485" s="283"/>
      <c r="W2485" s="283"/>
      <c r="X2485" s="283"/>
      <c r="Y2485" s="282"/>
      <c r="Z2485" s="282"/>
      <c r="AA2485" s="283"/>
      <c r="AB2485" s="282"/>
      <c r="AC2485" s="282"/>
      <c r="AD2485" s="282"/>
      <c r="AE2485" s="282"/>
      <c r="AF2485" s="283"/>
      <c r="AG2485" s="402"/>
      <c r="AH2485" s="283"/>
      <c r="AI2485" s="283"/>
      <c r="AJ2485" s="283"/>
      <c r="AK2485" s="283"/>
      <c r="AL2485" s="283"/>
      <c r="AM2485" s="282"/>
      <c r="AN2485" s="282"/>
      <c r="AO2485" s="282"/>
      <c r="AP2485" s="282"/>
      <c r="AQ2485" s="282"/>
      <c r="AR2485" s="282"/>
      <c r="AT2485" s="283"/>
      <c r="AU2485" s="283"/>
      <c r="AV2485" s="283"/>
      <c r="AW2485" s="283"/>
      <c r="AY2485" s="283"/>
      <c r="AZ2485" s="282"/>
      <c r="BA2485" s="283"/>
      <c r="BB2485" s="282"/>
      <c r="BC2485" s="282"/>
      <c r="BD2485" s="282"/>
      <c r="BE2485" s="283"/>
      <c r="BG2485" s="282"/>
      <c r="BH2485" s="282"/>
      <c r="BI2485" s="282"/>
      <c r="BL2485" s="421"/>
      <c r="BM2485" s="424"/>
      <c r="BN2485" s="424"/>
      <c r="BO2485" s="424"/>
      <c r="BP2485" s="424"/>
      <c r="BQ2485" s="421"/>
      <c r="BR2485" s="421"/>
      <c r="BV2485" s="282"/>
      <c r="BW2485" s="283"/>
      <c r="BY2485" s="283"/>
      <c r="BZ2485" s="283"/>
      <c r="CA2485" s="283"/>
      <c r="CB2485" s="282"/>
      <c r="CC2485" s="282"/>
      <c r="CD2485" s="282"/>
      <c r="CE2485" s="282"/>
      <c r="CG2485" s="427"/>
      <c r="CH2485" s="402"/>
      <c r="CI2485" s="424"/>
      <c r="CJ2485" s="282"/>
      <c r="CK2485" s="282"/>
      <c r="CL2485" s="283"/>
      <c r="CM2485" s="283"/>
      <c r="CP2485" s="282"/>
      <c r="DC2485" s="282"/>
      <c r="DD2485" s="282"/>
      <c r="DE2485" s="282"/>
      <c r="DF2485" s="282"/>
      <c r="DG2485" s="282"/>
      <c r="DH2485" s="282"/>
      <c r="DI2485" s="282"/>
      <c r="DJ2485" s="282"/>
      <c r="EF2485" s="495" t="str">
        <f>""&amp;(MID(数据表!AZ2485,1,MIN(FIND({"(";"（"},数据表!AZ2485&amp;"(（",1)-1)))&amp;""</f>
        <v/>
      </c>
      <c r="EG2485" s="495" t="str">
        <f>""&amp;(MID(数据表!AZ2485,1,MIN(FIND({0;1;2;3;4;5;6;7;8;9},数据表!AZ2485&amp;"1234567890",1)-1)))&amp;""</f>
        <v/>
      </c>
    </row>
    <row r="2486" spans="2:137" s="310" customFormat="1" ht="12" customHeight="1">
      <c r="B2486" s="286"/>
      <c r="C2486" s="286"/>
      <c r="D2486" s="286"/>
      <c r="E2486" s="479"/>
      <c r="F2486" s="282"/>
      <c r="G2486" s="283"/>
      <c r="H2486" s="421"/>
      <c r="I2486" s="421"/>
      <c r="J2486" s="283"/>
      <c r="K2486" s="421"/>
      <c r="L2486" s="282"/>
      <c r="N2486" s="282"/>
      <c r="S2486" s="282"/>
      <c r="T2486" s="283"/>
      <c r="U2486" s="283"/>
      <c r="V2486" s="283"/>
      <c r="W2486" s="283"/>
      <c r="X2486" s="283"/>
      <c r="Y2486" s="282"/>
      <c r="Z2486" s="282"/>
      <c r="AA2486" s="283"/>
      <c r="AB2486" s="282"/>
      <c r="AC2486" s="282"/>
      <c r="AD2486" s="282"/>
      <c r="AE2486" s="282"/>
      <c r="AF2486" s="283"/>
      <c r="AG2486" s="402"/>
      <c r="AH2486" s="283"/>
      <c r="AI2486" s="283"/>
      <c r="AJ2486" s="283"/>
      <c r="AK2486" s="283"/>
      <c r="AL2486" s="283"/>
      <c r="AM2486" s="282"/>
      <c r="AN2486" s="282"/>
      <c r="AO2486" s="282"/>
      <c r="AP2486" s="282"/>
      <c r="AQ2486" s="282"/>
      <c r="AR2486" s="282"/>
      <c r="AT2486" s="283"/>
      <c r="AU2486" s="283"/>
      <c r="AV2486" s="283"/>
      <c r="AW2486" s="283"/>
      <c r="AY2486" s="283"/>
      <c r="AZ2486" s="282"/>
      <c r="BA2486" s="283"/>
      <c r="BB2486" s="282"/>
      <c r="BC2486" s="282"/>
      <c r="BD2486" s="282"/>
      <c r="BE2486" s="283"/>
      <c r="BG2486" s="282"/>
      <c r="BH2486" s="282"/>
      <c r="BI2486" s="282"/>
      <c r="BL2486" s="421"/>
      <c r="BM2486" s="424"/>
      <c r="BN2486" s="424"/>
      <c r="BO2486" s="424"/>
      <c r="BP2486" s="424"/>
      <c r="BQ2486" s="421"/>
      <c r="BR2486" s="421"/>
      <c r="BV2486" s="282"/>
      <c r="BW2486" s="283"/>
      <c r="BY2486" s="283"/>
      <c r="BZ2486" s="283"/>
      <c r="CA2486" s="283"/>
      <c r="CB2486" s="282"/>
      <c r="CC2486" s="282"/>
      <c r="CD2486" s="282"/>
      <c r="CE2486" s="282"/>
      <c r="CG2486" s="427"/>
      <c r="CH2486" s="402"/>
      <c r="CI2486" s="424"/>
      <c r="CJ2486" s="282"/>
      <c r="CK2486" s="282"/>
      <c r="CL2486" s="283"/>
      <c r="CM2486" s="283"/>
      <c r="CP2486" s="282"/>
      <c r="DC2486" s="282"/>
      <c r="DD2486" s="282"/>
      <c r="DE2486" s="282"/>
      <c r="DF2486" s="282"/>
      <c r="DG2486" s="282"/>
      <c r="DH2486" s="282"/>
      <c r="DI2486" s="282"/>
      <c r="DJ2486" s="282"/>
      <c r="EF2486" s="495" t="str">
        <f>""&amp;(MID(数据表!AZ2486,1,MIN(FIND({"(";"（"},数据表!AZ2486&amp;"(（",1)-1)))&amp;""</f>
        <v/>
      </c>
      <c r="EG2486" s="495" t="str">
        <f>""&amp;(MID(数据表!AZ2486,1,MIN(FIND({0;1;2;3;4;5;6;7;8;9},数据表!AZ2486&amp;"1234567890",1)-1)))&amp;""</f>
        <v/>
      </c>
    </row>
    <row r="2487" spans="2:137" s="310" customFormat="1" ht="12" customHeight="1">
      <c r="B2487" s="286"/>
      <c r="C2487" s="286"/>
      <c r="D2487" s="286"/>
      <c r="E2487" s="479"/>
      <c r="F2487" s="282"/>
      <c r="G2487" s="283"/>
      <c r="H2487" s="421"/>
      <c r="I2487" s="421"/>
      <c r="J2487" s="283"/>
      <c r="K2487" s="421"/>
      <c r="L2487" s="282"/>
      <c r="N2487" s="282"/>
      <c r="S2487" s="282"/>
      <c r="T2487" s="283"/>
      <c r="U2487" s="283"/>
      <c r="V2487" s="283"/>
      <c r="W2487" s="283"/>
      <c r="X2487" s="283"/>
      <c r="Y2487" s="282"/>
      <c r="Z2487" s="282"/>
      <c r="AA2487" s="283"/>
      <c r="AB2487" s="282"/>
      <c r="AC2487" s="282"/>
      <c r="AD2487" s="282"/>
      <c r="AE2487" s="282"/>
      <c r="AF2487" s="283"/>
      <c r="AG2487" s="402"/>
      <c r="AH2487" s="283"/>
      <c r="AI2487" s="283"/>
      <c r="AJ2487" s="283"/>
      <c r="AK2487" s="283"/>
      <c r="AL2487" s="283"/>
      <c r="AM2487" s="282"/>
      <c r="AN2487" s="282"/>
      <c r="AO2487" s="282"/>
      <c r="AP2487" s="282"/>
      <c r="AQ2487" s="282"/>
      <c r="AR2487" s="282"/>
      <c r="AT2487" s="283"/>
      <c r="AU2487" s="283"/>
      <c r="AV2487" s="283"/>
      <c r="AW2487" s="283"/>
      <c r="AY2487" s="283"/>
      <c r="AZ2487" s="282"/>
      <c r="BA2487" s="283"/>
      <c r="BB2487" s="282"/>
      <c r="BC2487" s="282"/>
      <c r="BD2487" s="282"/>
      <c r="BE2487" s="283"/>
      <c r="BG2487" s="282"/>
      <c r="BH2487" s="282"/>
      <c r="BI2487" s="282"/>
      <c r="BL2487" s="421"/>
      <c r="BM2487" s="424"/>
      <c r="BN2487" s="424"/>
      <c r="BO2487" s="424"/>
      <c r="BP2487" s="424"/>
      <c r="BQ2487" s="421"/>
      <c r="BR2487" s="421"/>
      <c r="BV2487" s="282"/>
      <c r="BW2487" s="283"/>
      <c r="BY2487" s="283"/>
      <c r="BZ2487" s="283"/>
      <c r="CA2487" s="283"/>
      <c r="CB2487" s="282"/>
      <c r="CC2487" s="282"/>
      <c r="CD2487" s="282"/>
      <c r="CE2487" s="282"/>
      <c r="CG2487" s="427"/>
      <c r="CH2487" s="402"/>
      <c r="CI2487" s="424"/>
      <c r="CJ2487" s="282"/>
      <c r="CK2487" s="282"/>
      <c r="CL2487" s="283"/>
      <c r="CM2487" s="283"/>
      <c r="CP2487" s="282"/>
      <c r="DC2487" s="282"/>
      <c r="DD2487" s="282"/>
      <c r="DE2487" s="282"/>
      <c r="DF2487" s="282"/>
      <c r="DG2487" s="282"/>
      <c r="DH2487" s="282"/>
      <c r="DI2487" s="282"/>
      <c r="DJ2487" s="282"/>
      <c r="EF2487" s="495" t="str">
        <f>""&amp;(MID(数据表!AZ2487,1,MIN(FIND({"(";"（"},数据表!AZ2487&amp;"(（",1)-1)))&amp;""</f>
        <v/>
      </c>
      <c r="EG2487" s="495" t="str">
        <f>""&amp;(MID(数据表!AZ2487,1,MIN(FIND({0;1;2;3;4;5;6;7;8;9},数据表!AZ2487&amp;"1234567890",1)-1)))&amp;""</f>
        <v/>
      </c>
    </row>
    <row r="2488" spans="2:137" s="310" customFormat="1" ht="12" customHeight="1">
      <c r="B2488" s="286"/>
      <c r="C2488" s="286"/>
      <c r="D2488" s="286"/>
      <c r="E2488" s="479"/>
      <c r="F2488" s="282"/>
      <c r="G2488" s="283"/>
      <c r="H2488" s="421"/>
      <c r="I2488" s="421"/>
      <c r="J2488" s="283"/>
      <c r="K2488" s="421"/>
      <c r="L2488" s="282"/>
      <c r="N2488" s="282"/>
      <c r="S2488" s="282"/>
      <c r="T2488" s="283"/>
      <c r="U2488" s="283"/>
      <c r="V2488" s="283"/>
      <c r="W2488" s="283"/>
      <c r="X2488" s="283"/>
      <c r="Y2488" s="282"/>
      <c r="Z2488" s="282"/>
      <c r="AA2488" s="283"/>
      <c r="AB2488" s="282"/>
      <c r="AC2488" s="282"/>
      <c r="AD2488" s="282"/>
      <c r="AE2488" s="282"/>
      <c r="AF2488" s="283"/>
      <c r="AG2488" s="402"/>
      <c r="AH2488" s="283"/>
      <c r="AI2488" s="283"/>
      <c r="AJ2488" s="283"/>
      <c r="AK2488" s="283"/>
      <c r="AL2488" s="283"/>
      <c r="AM2488" s="282"/>
      <c r="AN2488" s="282"/>
      <c r="AO2488" s="282"/>
      <c r="AP2488" s="282"/>
      <c r="AQ2488" s="282"/>
      <c r="AR2488" s="282"/>
      <c r="AT2488" s="283"/>
      <c r="AU2488" s="283"/>
      <c r="AV2488" s="283"/>
      <c r="AW2488" s="283"/>
      <c r="AY2488" s="283"/>
      <c r="AZ2488" s="282"/>
      <c r="BA2488" s="283"/>
      <c r="BB2488" s="282"/>
      <c r="BC2488" s="282"/>
      <c r="BD2488" s="282"/>
      <c r="BE2488" s="283"/>
      <c r="BG2488" s="282"/>
      <c r="BH2488" s="282"/>
      <c r="BI2488" s="282"/>
      <c r="BL2488" s="421"/>
      <c r="BM2488" s="424"/>
      <c r="BN2488" s="424"/>
      <c r="BO2488" s="424"/>
      <c r="BP2488" s="424"/>
      <c r="BQ2488" s="421"/>
      <c r="BR2488" s="421"/>
      <c r="BV2488" s="282"/>
      <c r="BW2488" s="283"/>
      <c r="BY2488" s="283"/>
      <c r="BZ2488" s="283"/>
      <c r="CA2488" s="283"/>
      <c r="CB2488" s="282"/>
      <c r="CC2488" s="282"/>
      <c r="CD2488" s="282"/>
      <c r="CE2488" s="282"/>
      <c r="CG2488" s="427"/>
      <c r="CH2488" s="402"/>
      <c r="CI2488" s="424"/>
      <c r="CJ2488" s="282"/>
      <c r="CK2488" s="282"/>
      <c r="CL2488" s="283"/>
      <c r="CM2488" s="283"/>
      <c r="CP2488" s="282"/>
      <c r="DC2488" s="282"/>
      <c r="DD2488" s="282"/>
      <c r="DE2488" s="282"/>
      <c r="DF2488" s="282"/>
      <c r="DG2488" s="282"/>
      <c r="DH2488" s="282"/>
      <c r="DI2488" s="282"/>
      <c r="DJ2488" s="282"/>
      <c r="EF2488" s="495" t="str">
        <f>""&amp;(MID(数据表!AZ2488,1,MIN(FIND({"(";"（"},数据表!AZ2488&amp;"(（",1)-1)))&amp;""</f>
        <v/>
      </c>
      <c r="EG2488" s="495" t="str">
        <f>""&amp;(MID(数据表!AZ2488,1,MIN(FIND({0;1;2;3;4;5;6;7;8;9},数据表!AZ2488&amp;"1234567890",1)-1)))&amp;""</f>
        <v/>
      </c>
    </row>
    <row r="2489" spans="2:137" s="310" customFormat="1" ht="12" customHeight="1">
      <c r="B2489" s="286"/>
      <c r="C2489" s="286"/>
      <c r="D2489" s="286"/>
      <c r="E2489" s="479"/>
      <c r="F2489" s="282"/>
      <c r="G2489" s="283"/>
      <c r="H2489" s="421"/>
      <c r="I2489" s="421"/>
      <c r="J2489" s="283"/>
      <c r="K2489" s="421"/>
      <c r="L2489" s="282"/>
      <c r="N2489" s="282"/>
      <c r="S2489" s="282"/>
      <c r="T2489" s="283"/>
      <c r="U2489" s="283"/>
      <c r="V2489" s="283"/>
      <c r="W2489" s="283"/>
      <c r="X2489" s="283"/>
      <c r="Y2489" s="282"/>
      <c r="Z2489" s="282"/>
      <c r="AA2489" s="283"/>
      <c r="AB2489" s="282"/>
      <c r="AC2489" s="282"/>
      <c r="AD2489" s="282"/>
      <c r="AE2489" s="282"/>
      <c r="AF2489" s="283"/>
      <c r="AG2489" s="402"/>
      <c r="AH2489" s="283"/>
      <c r="AI2489" s="283"/>
      <c r="AJ2489" s="283"/>
      <c r="AK2489" s="283"/>
      <c r="AL2489" s="283"/>
      <c r="AM2489" s="282"/>
      <c r="AN2489" s="282"/>
      <c r="AO2489" s="282"/>
      <c r="AP2489" s="282"/>
      <c r="AQ2489" s="282"/>
      <c r="AR2489" s="282"/>
      <c r="AT2489" s="283"/>
      <c r="AU2489" s="283"/>
      <c r="AV2489" s="283"/>
      <c r="AW2489" s="283"/>
      <c r="AY2489" s="283"/>
      <c r="AZ2489" s="282"/>
      <c r="BA2489" s="283"/>
      <c r="BB2489" s="282"/>
      <c r="BC2489" s="282"/>
      <c r="BD2489" s="282"/>
      <c r="BE2489" s="283"/>
      <c r="BG2489" s="282"/>
      <c r="BH2489" s="282"/>
      <c r="BI2489" s="282"/>
      <c r="BL2489" s="421"/>
      <c r="BM2489" s="424"/>
      <c r="BN2489" s="424"/>
      <c r="BO2489" s="424"/>
      <c r="BP2489" s="424"/>
      <c r="BQ2489" s="421"/>
      <c r="BR2489" s="421"/>
      <c r="BV2489" s="282"/>
      <c r="BW2489" s="283"/>
      <c r="BY2489" s="283"/>
      <c r="BZ2489" s="283"/>
      <c r="CA2489" s="283"/>
      <c r="CB2489" s="282"/>
      <c r="CC2489" s="282"/>
      <c r="CD2489" s="282"/>
      <c r="CE2489" s="282"/>
      <c r="CG2489" s="427"/>
      <c r="CH2489" s="402"/>
      <c r="CI2489" s="424"/>
      <c r="CJ2489" s="282"/>
      <c r="CK2489" s="282"/>
      <c r="CL2489" s="283"/>
      <c r="CM2489" s="283"/>
      <c r="CP2489" s="282"/>
      <c r="DC2489" s="282"/>
      <c r="DD2489" s="282"/>
      <c r="DE2489" s="282"/>
      <c r="DF2489" s="282"/>
      <c r="DG2489" s="282"/>
      <c r="DH2489" s="282"/>
      <c r="DI2489" s="282"/>
      <c r="DJ2489" s="282"/>
      <c r="EF2489" s="495" t="str">
        <f>""&amp;(MID(数据表!AZ2489,1,MIN(FIND({"(";"（"},数据表!AZ2489&amp;"(（",1)-1)))&amp;""</f>
        <v/>
      </c>
      <c r="EG2489" s="495" t="str">
        <f>""&amp;(MID(数据表!AZ2489,1,MIN(FIND({0;1;2;3;4;5;6;7;8;9},数据表!AZ2489&amp;"1234567890",1)-1)))&amp;""</f>
        <v/>
      </c>
    </row>
    <row r="2490" spans="2:137" s="310" customFormat="1" ht="12" customHeight="1">
      <c r="B2490" s="286"/>
      <c r="C2490" s="286"/>
      <c r="D2490" s="286"/>
      <c r="E2490" s="479"/>
      <c r="F2490" s="282"/>
      <c r="G2490" s="283"/>
      <c r="H2490" s="421"/>
      <c r="I2490" s="421"/>
      <c r="J2490" s="283"/>
      <c r="K2490" s="421"/>
      <c r="L2490" s="282"/>
      <c r="N2490" s="282"/>
      <c r="S2490" s="282"/>
      <c r="T2490" s="283"/>
      <c r="U2490" s="283"/>
      <c r="V2490" s="283"/>
      <c r="W2490" s="283"/>
      <c r="X2490" s="283"/>
      <c r="Y2490" s="282"/>
      <c r="Z2490" s="282"/>
      <c r="AA2490" s="283"/>
      <c r="AB2490" s="282"/>
      <c r="AC2490" s="282"/>
      <c r="AD2490" s="282"/>
      <c r="AE2490" s="282"/>
      <c r="AF2490" s="283"/>
      <c r="AG2490" s="402"/>
      <c r="AH2490" s="283"/>
      <c r="AI2490" s="283"/>
      <c r="AJ2490" s="283"/>
      <c r="AK2490" s="283"/>
      <c r="AL2490" s="283"/>
      <c r="AM2490" s="282"/>
      <c r="AN2490" s="282"/>
      <c r="AO2490" s="282"/>
      <c r="AP2490" s="282"/>
      <c r="AQ2490" s="282"/>
      <c r="AR2490" s="282"/>
      <c r="AT2490" s="283"/>
      <c r="AU2490" s="283"/>
      <c r="AV2490" s="283"/>
      <c r="AW2490" s="283"/>
      <c r="AY2490" s="283"/>
      <c r="AZ2490" s="282"/>
      <c r="BA2490" s="283"/>
      <c r="BB2490" s="282"/>
      <c r="BC2490" s="282"/>
      <c r="BD2490" s="282"/>
      <c r="BE2490" s="283"/>
      <c r="BG2490" s="282"/>
      <c r="BH2490" s="282"/>
      <c r="BI2490" s="282"/>
      <c r="BL2490" s="421"/>
      <c r="BM2490" s="424"/>
      <c r="BN2490" s="424"/>
      <c r="BO2490" s="424"/>
      <c r="BP2490" s="424"/>
      <c r="BQ2490" s="421"/>
      <c r="BR2490" s="421"/>
      <c r="BV2490" s="282"/>
      <c r="BW2490" s="283"/>
      <c r="BY2490" s="283"/>
      <c r="BZ2490" s="283"/>
      <c r="CA2490" s="283"/>
      <c r="CB2490" s="282"/>
      <c r="CC2490" s="282"/>
      <c r="CD2490" s="282"/>
      <c r="CE2490" s="282"/>
      <c r="CG2490" s="427"/>
      <c r="CH2490" s="402"/>
      <c r="CI2490" s="424"/>
      <c r="CJ2490" s="282"/>
      <c r="CK2490" s="282"/>
      <c r="CL2490" s="283"/>
      <c r="CM2490" s="283"/>
      <c r="CP2490" s="282"/>
      <c r="DC2490" s="282"/>
      <c r="DD2490" s="282"/>
      <c r="DE2490" s="282"/>
      <c r="DF2490" s="282"/>
      <c r="DG2490" s="282"/>
      <c r="DH2490" s="282"/>
      <c r="DI2490" s="282"/>
      <c r="DJ2490" s="282"/>
      <c r="EF2490" s="495" t="str">
        <f>""&amp;(MID(数据表!AZ2490,1,MIN(FIND({"(";"（"},数据表!AZ2490&amp;"(（",1)-1)))&amp;""</f>
        <v/>
      </c>
      <c r="EG2490" s="495" t="str">
        <f>""&amp;(MID(数据表!AZ2490,1,MIN(FIND({0;1;2;3;4;5;6;7;8;9},数据表!AZ2490&amp;"1234567890",1)-1)))&amp;""</f>
        <v/>
      </c>
    </row>
    <row r="2491" spans="2:137" s="310" customFormat="1" ht="12" customHeight="1">
      <c r="B2491" s="286"/>
      <c r="C2491" s="286"/>
      <c r="D2491" s="286"/>
      <c r="E2491" s="479"/>
      <c r="F2491" s="282"/>
      <c r="G2491" s="283"/>
      <c r="H2491" s="421"/>
      <c r="I2491" s="421"/>
      <c r="J2491" s="283"/>
      <c r="K2491" s="421"/>
      <c r="L2491" s="282"/>
      <c r="N2491" s="282"/>
      <c r="S2491" s="282"/>
      <c r="T2491" s="283"/>
      <c r="U2491" s="283"/>
      <c r="V2491" s="283"/>
      <c r="W2491" s="283"/>
      <c r="X2491" s="283"/>
      <c r="Y2491" s="282"/>
      <c r="Z2491" s="282"/>
      <c r="AA2491" s="283"/>
      <c r="AB2491" s="282"/>
      <c r="AC2491" s="282"/>
      <c r="AD2491" s="282"/>
      <c r="AE2491" s="282"/>
      <c r="AF2491" s="283"/>
      <c r="AG2491" s="402"/>
      <c r="AH2491" s="283"/>
      <c r="AI2491" s="283"/>
      <c r="AJ2491" s="283"/>
      <c r="AK2491" s="283"/>
      <c r="AL2491" s="283"/>
      <c r="AM2491" s="282"/>
      <c r="AN2491" s="282"/>
      <c r="AO2491" s="282"/>
      <c r="AP2491" s="282"/>
      <c r="AQ2491" s="282"/>
      <c r="AR2491" s="282"/>
      <c r="AT2491" s="283"/>
      <c r="AU2491" s="283"/>
      <c r="AV2491" s="283"/>
      <c r="AW2491" s="283"/>
      <c r="AY2491" s="283"/>
      <c r="AZ2491" s="282"/>
      <c r="BA2491" s="283"/>
      <c r="BB2491" s="282"/>
      <c r="BC2491" s="282"/>
      <c r="BD2491" s="282"/>
      <c r="BE2491" s="283"/>
      <c r="BG2491" s="282"/>
      <c r="BH2491" s="282"/>
      <c r="BI2491" s="282"/>
      <c r="BL2491" s="421"/>
      <c r="BM2491" s="424"/>
      <c r="BN2491" s="424"/>
      <c r="BO2491" s="424"/>
      <c r="BP2491" s="424"/>
      <c r="BQ2491" s="421"/>
      <c r="BR2491" s="421"/>
      <c r="BV2491" s="282"/>
      <c r="BW2491" s="283"/>
      <c r="BY2491" s="283"/>
      <c r="BZ2491" s="283"/>
      <c r="CA2491" s="283"/>
      <c r="CB2491" s="282"/>
      <c r="CC2491" s="282"/>
      <c r="CD2491" s="282"/>
      <c r="CE2491" s="282"/>
      <c r="CG2491" s="427"/>
      <c r="CH2491" s="402"/>
      <c r="CI2491" s="424"/>
      <c r="CJ2491" s="282"/>
      <c r="CK2491" s="282"/>
      <c r="CL2491" s="283"/>
      <c r="CM2491" s="283"/>
      <c r="CP2491" s="282"/>
      <c r="DC2491" s="282"/>
      <c r="DD2491" s="282"/>
      <c r="DE2491" s="282"/>
      <c r="DF2491" s="282"/>
      <c r="DG2491" s="282"/>
      <c r="DH2491" s="282"/>
      <c r="DI2491" s="282"/>
      <c r="DJ2491" s="282"/>
      <c r="EF2491" s="495" t="str">
        <f>""&amp;(MID(数据表!AZ2491,1,MIN(FIND({"(";"（"},数据表!AZ2491&amp;"(（",1)-1)))&amp;""</f>
        <v/>
      </c>
      <c r="EG2491" s="495" t="str">
        <f>""&amp;(MID(数据表!AZ2491,1,MIN(FIND({0;1;2;3;4;5;6;7;8;9},数据表!AZ2491&amp;"1234567890",1)-1)))&amp;""</f>
        <v/>
      </c>
    </row>
    <row r="2492" spans="2:137" s="310" customFormat="1" ht="12" customHeight="1">
      <c r="B2492" s="286"/>
      <c r="C2492" s="286"/>
      <c r="D2492" s="286"/>
      <c r="E2492" s="479"/>
      <c r="F2492" s="282"/>
      <c r="G2492" s="283"/>
      <c r="H2492" s="421"/>
      <c r="I2492" s="421"/>
      <c r="J2492" s="283"/>
      <c r="K2492" s="421"/>
      <c r="L2492" s="282"/>
      <c r="N2492" s="282"/>
      <c r="S2492" s="282"/>
      <c r="T2492" s="283"/>
      <c r="U2492" s="283"/>
      <c r="V2492" s="283"/>
      <c r="W2492" s="283"/>
      <c r="X2492" s="283"/>
      <c r="Y2492" s="282"/>
      <c r="Z2492" s="282"/>
      <c r="AA2492" s="283"/>
      <c r="AB2492" s="282"/>
      <c r="AC2492" s="282"/>
      <c r="AD2492" s="282"/>
      <c r="AE2492" s="282"/>
      <c r="AF2492" s="283"/>
      <c r="AG2492" s="402"/>
      <c r="AH2492" s="283"/>
      <c r="AI2492" s="283"/>
      <c r="AJ2492" s="283"/>
      <c r="AK2492" s="283"/>
      <c r="AL2492" s="283"/>
      <c r="AM2492" s="282"/>
      <c r="AN2492" s="282"/>
      <c r="AO2492" s="282"/>
      <c r="AP2492" s="282"/>
      <c r="AQ2492" s="282"/>
      <c r="AR2492" s="282"/>
      <c r="AT2492" s="283"/>
      <c r="AU2492" s="283"/>
      <c r="AV2492" s="283"/>
      <c r="AW2492" s="283"/>
      <c r="AY2492" s="283"/>
      <c r="AZ2492" s="282"/>
      <c r="BA2492" s="283"/>
      <c r="BB2492" s="282"/>
      <c r="BC2492" s="282"/>
      <c r="BD2492" s="282"/>
      <c r="BE2492" s="283"/>
      <c r="BG2492" s="282"/>
      <c r="BH2492" s="282"/>
      <c r="BI2492" s="282"/>
      <c r="BL2492" s="421"/>
      <c r="BM2492" s="424"/>
      <c r="BN2492" s="424"/>
      <c r="BO2492" s="424"/>
      <c r="BP2492" s="424"/>
      <c r="BQ2492" s="421"/>
      <c r="BR2492" s="421"/>
      <c r="BV2492" s="282"/>
      <c r="BW2492" s="283"/>
      <c r="BY2492" s="283"/>
      <c r="BZ2492" s="283"/>
      <c r="CA2492" s="283"/>
      <c r="CB2492" s="282"/>
      <c r="CC2492" s="282"/>
      <c r="CD2492" s="282"/>
      <c r="CE2492" s="282"/>
      <c r="CG2492" s="427"/>
      <c r="CH2492" s="402"/>
      <c r="CI2492" s="424"/>
      <c r="CJ2492" s="282"/>
      <c r="CK2492" s="282"/>
      <c r="CL2492" s="283"/>
      <c r="CM2492" s="283"/>
      <c r="CP2492" s="282"/>
      <c r="DC2492" s="282"/>
      <c r="DD2492" s="282"/>
      <c r="DE2492" s="282"/>
      <c r="DF2492" s="282"/>
      <c r="DG2492" s="282"/>
      <c r="DH2492" s="282"/>
      <c r="DI2492" s="282"/>
      <c r="DJ2492" s="282"/>
      <c r="EF2492" s="495" t="str">
        <f>""&amp;(MID(数据表!AZ2492,1,MIN(FIND({"(";"（"},数据表!AZ2492&amp;"(（",1)-1)))&amp;""</f>
        <v/>
      </c>
      <c r="EG2492" s="495" t="str">
        <f>""&amp;(MID(数据表!AZ2492,1,MIN(FIND({0;1;2;3;4;5;6;7;8;9},数据表!AZ2492&amp;"1234567890",1)-1)))&amp;""</f>
        <v/>
      </c>
    </row>
    <row r="2493" spans="2:137" s="310" customFormat="1" ht="12" customHeight="1">
      <c r="B2493" s="286"/>
      <c r="C2493" s="286"/>
      <c r="D2493" s="286"/>
      <c r="E2493" s="479"/>
      <c r="F2493" s="282"/>
      <c r="G2493" s="283"/>
      <c r="H2493" s="421"/>
      <c r="I2493" s="421"/>
      <c r="J2493" s="283"/>
      <c r="K2493" s="421"/>
      <c r="L2493" s="282"/>
      <c r="N2493" s="282"/>
      <c r="S2493" s="282"/>
      <c r="T2493" s="283"/>
      <c r="U2493" s="283"/>
      <c r="V2493" s="283"/>
      <c r="W2493" s="283"/>
      <c r="X2493" s="283"/>
      <c r="Y2493" s="282"/>
      <c r="Z2493" s="282"/>
      <c r="AA2493" s="283"/>
      <c r="AB2493" s="282"/>
      <c r="AC2493" s="282"/>
      <c r="AD2493" s="282"/>
      <c r="AE2493" s="282"/>
      <c r="AF2493" s="283"/>
      <c r="AG2493" s="402"/>
      <c r="AH2493" s="283"/>
      <c r="AI2493" s="283"/>
      <c r="AJ2493" s="283"/>
      <c r="AK2493" s="283"/>
      <c r="AL2493" s="283"/>
      <c r="AM2493" s="282"/>
      <c r="AN2493" s="282"/>
      <c r="AO2493" s="282"/>
      <c r="AP2493" s="282"/>
      <c r="AQ2493" s="282"/>
      <c r="AR2493" s="282"/>
      <c r="AT2493" s="283"/>
      <c r="AU2493" s="283"/>
      <c r="AV2493" s="283"/>
      <c r="AW2493" s="283"/>
      <c r="AY2493" s="283"/>
      <c r="AZ2493" s="282"/>
      <c r="BA2493" s="283"/>
      <c r="BB2493" s="282"/>
      <c r="BC2493" s="282"/>
      <c r="BD2493" s="282"/>
      <c r="BE2493" s="283"/>
      <c r="BG2493" s="282"/>
      <c r="BH2493" s="282"/>
      <c r="BI2493" s="282"/>
      <c r="BL2493" s="421"/>
      <c r="BM2493" s="424"/>
      <c r="BN2493" s="424"/>
      <c r="BO2493" s="424"/>
      <c r="BP2493" s="424"/>
      <c r="BQ2493" s="421"/>
      <c r="BR2493" s="421"/>
      <c r="BV2493" s="282"/>
      <c r="BW2493" s="283"/>
      <c r="BY2493" s="283"/>
      <c r="BZ2493" s="283"/>
      <c r="CA2493" s="283"/>
      <c r="CB2493" s="282"/>
      <c r="CC2493" s="282"/>
      <c r="CD2493" s="282"/>
      <c r="CE2493" s="282"/>
      <c r="CG2493" s="427"/>
      <c r="CH2493" s="402"/>
      <c r="CI2493" s="424"/>
      <c r="CJ2493" s="282"/>
      <c r="CK2493" s="282"/>
      <c r="CL2493" s="283"/>
      <c r="CM2493" s="283"/>
      <c r="CP2493" s="282"/>
      <c r="DC2493" s="282"/>
      <c r="DD2493" s="282"/>
      <c r="DE2493" s="282"/>
      <c r="DF2493" s="282"/>
      <c r="DG2493" s="282"/>
      <c r="DH2493" s="282"/>
      <c r="DI2493" s="282"/>
      <c r="DJ2493" s="282"/>
      <c r="EF2493" s="495" t="str">
        <f>""&amp;(MID(数据表!AZ2493,1,MIN(FIND({"(";"（"},数据表!AZ2493&amp;"(（",1)-1)))&amp;""</f>
        <v/>
      </c>
      <c r="EG2493" s="495" t="str">
        <f>""&amp;(MID(数据表!AZ2493,1,MIN(FIND({0;1;2;3;4;5;6;7;8;9},数据表!AZ2493&amp;"1234567890",1)-1)))&amp;""</f>
        <v/>
      </c>
    </row>
    <row r="2494" spans="2:137" s="310" customFormat="1" ht="12" customHeight="1">
      <c r="B2494" s="286"/>
      <c r="C2494" s="286"/>
      <c r="D2494" s="286"/>
      <c r="E2494" s="479"/>
      <c r="F2494" s="282"/>
      <c r="G2494" s="283"/>
      <c r="H2494" s="421"/>
      <c r="I2494" s="421"/>
      <c r="J2494" s="283"/>
      <c r="K2494" s="421"/>
      <c r="L2494" s="282"/>
      <c r="N2494" s="282"/>
      <c r="S2494" s="282"/>
      <c r="T2494" s="283"/>
      <c r="U2494" s="283"/>
      <c r="V2494" s="283"/>
      <c r="W2494" s="283"/>
      <c r="X2494" s="283"/>
      <c r="Y2494" s="282"/>
      <c r="Z2494" s="282"/>
      <c r="AA2494" s="283"/>
      <c r="AB2494" s="282"/>
      <c r="AC2494" s="282"/>
      <c r="AD2494" s="282"/>
      <c r="AE2494" s="282"/>
      <c r="AF2494" s="283"/>
      <c r="AG2494" s="402"/>
      <c r="AH2494" s="283"/>
      <c r="AI2494" s="283"/>
      <c r="AJ2494" s="283"/>
      <c r="AK2494" s="283"/>
      <c r="AL2494" s="283"/>
      <c r="AM2494" s="282"/>
      <c r="AN2494" s="282"/>
      <c r="AO2494" s="282"/>
      <c r="AP2494" s="282"/>
      <c r="AQ2494" s="282"/>
      <c r="AR2494" s="282"/>
      <c r="AT2494" s="283"/>
      <c r="AU2494" s="283"/>
      <c r="AV2494" s="283"/>
      <c r="AW2494" s="283"/>
      <c r="AY2494" s="283"/>
      <c r="AZ2494" s="282"/>
      <c r="BA2494" s="283"/>
      <c r="BB2494" s="282"/>
      <c r="BC2494" s="282"/>
      <c r="BD2494" s="282"/>
      <c r="BE2494" s="283"/>
      <c r="BG2494" s="282"/>
      <c r="BH2494" s="282"/>
      <c r="BI2494" s="282"/>
      <c r="BL2494" s="421"/>
      <c r="BM2494" s="424"/>
      <c r="BN2494" s="424"/>
      <c r="BO2494" s="424"/>
      <c r="BP2494" s="424"/>
      <c r="BQ2494" s="421"/>
      <c r="BR2494" s="421"/>
      <c r="BV2494" s="282"/>
      <c r="BW2494" s="283"/>
      <c r="BY2494" s="283"/>
      <c r="BZ2494" s="283"/>
      <c r="CA2494" s="283"/>
      <c r="CB2494" s="282"/>
      <c r="CC2494" s="282"/>
      <c r="CD2494" s="282"/>
      <c r="CE2494" s="282"/>
      <c r="CG2494" s="427"/>
      <c r="CH2494" s="402"/>
      <c r="CI2494" s="424"/>
      <c r="CJ2494" s="282"/>
      <c r="CK2494" s="282"/>
      <c r="CL2494" s="283"/>
      <c r="CM2494" s="283"/>
      <c r="CP2494" s="282"/>
      <c r="DC2494" s="282"/>
      <c r="DD2494" s="282"/>
      <c r="DE2494" s="282"/>
      <c r="DF2494" s="282"/>
      <c r="DG2494" s="282"/>
      <c r="DH2494" s="282"/>
      <c r="DI2494" s="282"/>
      <c r="DJ2494" s="282"/>
      <c r="EF2494" s="495" t="str">
        <f>""&amp;(MID(数据表!AZ2494,1,MIN(FIND({"(";"（"},数据表!AZ2494&amp;"(（",1)-1)))&amp;""</f>
        <v/>
      </c>
      <c r="EG2494" s="495" t="str">
        <f>""&amp;(MID(数据表!AZ2494,1,MIN(FIND({0;1;2;3;4;5;6;7;8;9},数据表!AZ2494&amp;"1234567890",1)-1)))&amp;""</f>
        <v/>
      </c>
    </row>
    <row r="2495" spans="2:137" s="310" customFormat="1" ht="12" customHeight="1">
      <c r="B2495" s="286"/>
      <c r="C2495" s="286"/>
      <c r="D2495" s="286"/>
      <c r="E2495" s="479"/>
      <c r="F2495" s="282"/>
      <c r="G2495" s="283"/>
      <c r="H2495" s="421"/>
      <c r="I2495" s="421"/>
      <c r="J2495" s="283"/>
      <c r="K2495" s="421"/>
      <c r="L2495" s="282"/>
      <c r="N2495" s="282"/>
      <c r="S2495" s="282"/>
      <c r="T2495" s="283"/>
      <c r="U2495" s="283"/>
      <c r="V2495" s="283"/>
      <c r="W2495" s="283"/>
      <c r="X2495" s="283"/>
      <c r="Y2495" s="282"/>
      <c r="Z2495" s="282"/>
      <c r="AA2495" s="283"/>
      <c r="AB2495" s="282"/>
      <c r="AC2495" s="282"/>
      <c r="AD2495" s="282"/>
      <c r="AE2495" s="282"/>
      <c r="AF2495" s="283"/>
      <c r="AG2495" s="402"/>
      <c r="AH2495" s="283"/>
      <c r="AI2495" s="283"/>
      <c r="AJ2495" s="283"/>
      <c r="AK2495" s="283"/>
      <c r="AL2495" s="283"/>
      <c r="AM2495" s="282"/>
      <c r="AN2495" s="282"/>
      <c r="AO2495" s="282"/>
      <c r="AP2495" s="282"/>
      <c r="AQ2495" s="282"/>
      <c r="AR2495" s="282"/>
      <c r="AT2495" s="283"/>
      <c r="AU2495" s="283"/>
      <c r="AV2495" s="283"/>
      <c r="AW2495" s="283"/>
      <c r="AY2495" s="283"/>
      <c r="AZ2495" s="282"/>
      <c r="BA2495" s="283"/>
      <c r="BB2495" s="282"/>
      <c r="BC2495" s="282"/>
      <c r="BD2495" s="282"/>
      <c r="BE2495" s="283"/>
      <c r="BG2495" s="282"/>
      <c r="BH2495" s="282"/>
      <c r="BI2495" s="282"/>
      <c r="BL2495" s="421"/>
      <c r="BM2495" s="424"/>
      <c r="BN2495" s="424"/>
      <c r="BO2495" s="424"/>
      <c r="BP2495" s="424"/>
      <c r="BQ2495" s="421"/>
      <c r="BR2495" s="421"/>
      <c r="BV2495" s="282"/>
      <c r="BW2495" s="283"/>
      <c r="BY2495" s="283"/>
      <c r="BZ2495" s="283"/>
      <c r="CA2495" s="283"/>
      <c r="CB2495" s="282"/>
      <c r="CC2495" s="282"/>
      <c r="CD2495" s="282"/>
      <c r="CE2495" s="282"/>
      <c r="CG2495" s="427"/>
      <c r="CH2495" s="402"/>
      <c r="CI2495" s="424"/>
      <c r="CJ2495" s="282"/>
      <c r="CK2495" s="282"/>
      <c r="CL2495" s="283"/>
      <c r="CM2495" s="283"/>
      <c r="CP2495" s="282"/>
      <c r="DC2495" s="282"/>
      <c r="DD2495" s="282"/>
      <c r="DE2495" s="282"/>
      <c r="DF2495" s="282"/>
      <c r="DG2495" s="282"/>
      <c r="DH2495" s="282"/>
      <c r="DI2495" s="282"/>
      <c r="DJ2495" s="282"/>
      <c r="EF2495" s="495" t="str">
        <f>""&amp;(MID(数据表!AZ2495,1,MIN(FIND({"(";"（"},数据表!AZ2495&amp;"(（",1)-1)))&amp;""</f>
        <v/>
      </c>
      <c r="EG2495" s="495" t="str">
        <f>""&amp;(MID(数据表!AZ2495,1,MIN(FIND({0;1;2;3;4;5;6;7;8;9},数据表!AZ2495&amp;"1234567890",1)-1)))&amp;""</f>
        <v/>
      </c>
    </row>
    <row r="2496" spans="2:137" s="310" customFormat="1" ht="12" customHeight="1">
      <c r="B2496" s="286"/>
      <c r="C2496" s="286"/>
      <c r="D2496" s="286"/>
      <c r="E2496" s="479"/>
      <c r="F2496" s="282"/>
      <c r="G2496" s="283"/>
      <c r="H2496" s="421"/>
      <c r="I2496" s="421"/>
      <c r="J2496" s="283"/>
      <c r="K2496" s="421"/>
      <c r="L2496" s="282"/>
      <c r="N2496" s="282"/>
      <c r="S2496" s="282"/>
      <c r="T2496" s="283"/>
      <c r="U2496" s="283"/>
      <c r="V2496" s="283"/>
      <c r="W2496" s="283"/>
      <c r="X2496" s="283"/>
      <c r="Y2496" s="282"/>
      <c r="Z2496" s="282"/>
      <c r="AA2496" s="283"/>
      <c r="AB2496" s="282"/>
      <c r="AC2496" s="282"/>
      <c r="AD2496" s="282"/>
      <c r="AE2496" s="282"/>
      <c r="AF2496" s="283"/>
      <c r="AG2496" s="402"/>
      <c r="AH2496" s="283"/>
      <c r="AI2496" s="283"/>
      <c r="AJ2496" s="283"/>
      <c r="AK2496" s="283"/>
      <c r="AL2496" s="283"/>
      <c r="AM2496" s="282"/>
      <c r="AN2496" s="282"/>
      <c r="AO2496" s="282"/>
      <c r="AP2496" s="282"/>
      <c r="AQ2496" s="282"/>
      <c r="AR2496" s="282"/>
      <c r="AT2496" s="283"/>
      <c r="AU2496" s="283"/>
      <c r="AV2496" s="283"/>
      <c r="AW2496" s="283"/>
      <c r="AY2496" s="283"/>
      <c r="AZ2496" s="282"/>
      <c r="BA2496" s="283"/>
      <c r="BB2496" s="282"/>
      <c r="BC2496" s="282"/>
      <c r="BD2496" s="282"/>
      <c r="BE2496" s="283"/>
      <c r="BG2496" s="282"/>
      <c r="BH2496" s="282"/>
      <c r="BI2496" s="282"/>
      <c r="BL2496" s="421"/>
      <c r="BM2496" s="424"/>
      <c r="BN2496" s="424"/>
      <c r="BO2496" s="424"/>
      <c r="BP2496" s="424"/>
      <c r="BQ2496" s="421"/>
      <c r="BR2496" s="421"/>
      <c r="BV2496" s="282"/>
      <c r="BW2496" s="283"/>
      <c r="BY2496" s="283"/>
      <c r="BZ2496" s="283"/>
      <c r="CA2496" s="283"/>
      <c r="CB2496" s="282"/>
      <c r="CC2496" s="282"/>
      <c r="CD2496" s="282"/>
      <c r="CE2496" s="282"/>
      <c r="CG2496" s="427"/>
      <c r="CH2496" s="402"/>
      <c r="CI2496" s="424"/>
      <c r="CJ2496" s="282"/>
      <c r="CK2496" s="282"/>
      <c r="CL2496" s="283"/>
      <c r="CM2496" s="283"/>
      <c r="CP2496" s="282"/>
      <c r="DC2496" s="282"/>
      <c r="DD2496" s="282"/>
      <c r="DE2496" s="282"/>
      <c r="DF2496" s="282"/>
      <c r="DG2496" s="282"/>
      <c r="DH2496" s="282"/>
      <c r="DI2496" s="282"/>
      <c r="DJ2496" s="282"/>
      <c r="EF2496" s="495" t="str">
        <f>""&amp;(MID(数据表!AZ2496,1,MIN(FIND({"(";"（"},数据表!AZ2496&amp;"(（",1)-1)))&amp;""</f>
        <v/>
      </c>
      <c r="EG2496" s="495" t="str">
        <f>""&amp;(MID(数据表!AZ2496,1,MIN(FIND({0;1;2;3;4;5;6;7;8;9},数据表!AZ2496&amp;"1234567890",1)-1)))&amp;""</f>
        <v/>
      </c>
    </row>
    <row r="2497" spans="2:137" s="310" customFormat="1" ht="12" customHeight="1">
      <c r="B2497" s="286"/>
      <c r="C2497" s="286"/>
      <c r="D2497" s="286"/>
      <c r="E2497" s="479"/>
      <c r="F2497" s="282"/>
      <c r="G2497" s="283"/>
      <c r="H2497" s="421"/>
      <c r="I2497" s="421"/>
      <c r="J2497" s="283"/>
      <c r="K2497" s="421"/>
      <c r="L2497" s="282"/>
      <c r="N2497" s="282"/>
      <c r="S2497" s="282"/>
      <c r="T2497" s="283"/>
      <c r="U2497" s="283"/>
      <c r="V2497" s="283"/>
      <c r="W2497" s="283"/>
      <c r="X2497" s="283"/>
      <c r="Y2497" s="282"/>
      <c r="Z2497" s="282"/>
      <c r="AA2497" s="283"/>
      <c r="AB2497" s="282"/>
      <c r="AC2497" s="282"/>
      <c r="AD2497" s="282"/>
      <c r="AE2497" s="282"/>
      <c r="AF2497" s="283"/>
      <c r="AG2497" s="402"/>
      <c r="AH2497" s="283"/>
      <c r="AI2497" s="283"/>
      <c r="AJ2497" s="283"/>
      <c r="AK2497" s="283"/>
      <c r="AL2497" s="283"/>
      <c r="AM2497" s="282"/>
      <c r="AN2497" s="282"/>
      <c r="AO2497" s="282"/>
      <c r="AP2497" s="282"/>
      <c r="AQ2497" s="282"/>
      <c r="AR2497" s="282"/>
      <c r="AT2497" s="283"/>
      <c r="AU2497" s="283"/>
      <c r="AV2497" s="283"/>
      <c r="AW2497" s="283"/>
      <c r="AY2497" s="283"/>
      <c r="AZ2497" s="282"/>
      <c r="BA2497" s="283"/>
      <c r="BB2497" s="282"/>
      <c r="BC2497" s="282"/>
      <c r="BD2497" s="282"/>
      <c r="BE2497" s="283"/>
      <c r="BG2497" s="282"/>
      <c r="BH2497" s="282"/>
      <c r="BI2497" s="282"/>
      <c r="BL2497" s="421"/>
      <c r="BM2497" s="424"/>
      <c r="BN2497" s="424"/>
      <c r="BO2497" s="424"/>
      <c r="BP2497" s="424"/>
      <c r="BQ2497" s="421"/>
      <c r="BR2497" s="421"/>
      <c r="BV2497" s="282"/>
      <c r="BW2497" s="283"/>
      <c r="BY2497" s="283"/>
      <c r="BZ2497" s="283"/>
      <c r="CA2497" s="283"/>
      <c r="CB2497" s="282"/>
      <c r="CC2497" s="282"/>
      <c r="CD2497" s="282"/>
      <c r="CE2497" s="282"/>
      <c r="CG2497" s="427"/>
      <c r="CH2497" s="402"/>
      <c r="CI2497" s="424"/>
      <c r="CJ2497" s="282"/>
      <c r="CK2497" s="282"/>
      <c r="CL2497" s="283"/>
      <c r="CM2497" s="283"/>
      <c r="CP2497" s="282"/>
      <c r="DC2497" s="282"/>
      <c r="DD2497" s="282"/>
      <c r="DE2497" s="282"/>
      <c r="DF2497" s="282"/>
      <c r="DG2497" s="282"/>
      <c r="DH2497" s="282"/>
      <c r="DI2497" s="282"/>
      <c r="DJ2497" s="282"/>
      <c r="EF2497" s="495" t="str">
        <f>""&amp;(MID(数据表!AZ2497,1,MIN(FIND({"(";"（"},数据表!AZ2497&amp;"(（",1)-1)))&amp;""</f>
        <v/>
      </c>
      <c r="EG2497" s="495" t="str">
        <f>""&amp;(MID(数据表!AZ2497,1,MIN(FIND({0;1;2;3;4;5;6;7;8;9},数据表!AZ2497&amp;"1234567890",1)-1)))&amp;""</f>
        <v/>
      </c>
    </row>
    <row r="2498" spans="2:137" s="310" customFormat="1" ht="12" customHeight="1">
      <c r="B2498" s="286"/>
      <c r="C2498" s="286"/>
      <c r="D2498" s="286"/>
      <c r="E2498" s="479"/>
      <c r="F2498" s="282"/>
      <c r="G2498" s="283"/>
      <c r="H2498" s="421"/>
      <c r="I2498" s="421"/>
      <c r="J2498" s="283"/>
      <c r="K2498" s="421"/>
      <c r="L2498" s="282"/>
      <c r="N2498" s="282"/>
      <c r="S2498" s="282"/>
      <c r="T2498" s="283"/>
      <c r="U2498" s="283"/>
      <c r="V2498" s="283"/>
      <c r="W2498" s="283"/>
      <c r="X2498" s="283"/>
      <c r="Y2498" s="282"/>
      <c r="Z2498" s="282"/>
      <c r="AA2498" s="283"/>
      <c r="AB2498" s="282"/>
      <c r="AC2498" s="282"/>
      <c r="AD2498" s="282"/>
      <c r="AE2498" s="282"/>
      <c r="AF2498" s="283"/>
      <c r="AG2498" s="402"/>
      <c r="AH2498" s="283"/>
      <c r="AI2498" s="283"/>
      <c r="AJ2498" s="283"/>
      <c r="AK2498" s="283"/>
      <c r="AL2498" s="283"/>
      <c r="AM2498" s="282"/>
      <c r="AN2498" s="282"/>
      <c r="AO2498" s="282"/>
      <c r="AP2498" s="282"/>
      <c r="AQ2498" s="282"/>
      <c r="AR2498" s="282"/>
      <c r="AT2498" s="283"/>
      <c r="AU2498" s="283"/>
      <c r="AV2498" s="283"/>
      <c r="AW2498" s="283"/>
      <c r="AY2498" s="283"/>
      <c r="AZ2498" s="282"/>
      <c r="BA2498" s="283"/>
      <c r="BB2498" s="282"/>
      <c r="BC2498" s="282"/>
      <c r="BD2498" s="282"/>
      <c r="BE2498" s="283"/>
      <c r="BG2498" s="282"/>
      <c r="BH2498" s="282"/>
      <c r="BI2498" s="282"/>
      <c r="BL2498" s="421"/>
      <c r="BM2498" s="424"/>
      <c r="BN2498" s="424"/>
      <c r="BO2498" s="424"/>
      <c r="BP2498" s="424"/>
      <c r="BQ2498" s="421"/>
      <c r="BR2498" s="421"/>
      <c r="BV2498" s="282"/>
      <c r="BW2498" s="283"/>
      <c r="BY2498" s="283"/>
      <c r="BZ2498" s="283"/>
      <c r="CA2498" s="283"/>
      <c r="CB2498" s="282"/>
      <c r="CC2498" s="282"/>
      <c r="CD2498" s="282"/>
      <c r="CE2498" s="282"/>
      <c r="CG2498" s="427"/>
      <c r="CH2498" s="402"/>
      <c r="CI2498" s="424"/>
      <c r="CJ2498" s="282"/>
      <c r="CK2498" s="282"/>
      <c r="CL2498" s="283"/>
      <c r="CM2498" s="283"/>
      <c r="CP2498" s="282"/>
      <c r="DC2498" s="282"/>
      <c r="DD2498" s="282"/>
      <c r="DE2498" s="282"/>
      <c r="DF2498" s="282"/>
      <c r="DG2498" s="282"/>
      <c r="DH2498" s="282"/>
      <c r="DI2498" s="282"/>
      <c r="DJ2498" s="282"/>
      <c r="EF2498" s="495" t="str">
        <f>""&amp;(MID(数据表!AZ2498,1,MIN(FIND({"(";"（"},数据表!AZ2498&amp;"(（",1)-1)))&amp;""</f>
        <v/>
      </c>
      <c r="EG2498" s="495" t="str">
        <f>""&amp;(MID(数据表!AZ2498,1,MIN(FIND({0;1;2;3;4;5;6;7;8;9},数据表!AZ2498&amp;"1234567890",1)-1)))&amp;""</f>
        <v/>
      </c>
    </row>
    <row r="2499" spans="2:137" s="310" customFormat="1" ht="12" customHeight="1">
      <c r="B2499" s="286"/>
      <c r="C2499" s="286"/>
      <c r="D2499" s="286"/>
      <c r="E2499" s="479"/>
      <c r="F2499" s="282"/>
      <c r="G2499" s="283"/>
      <c r="H2499" s="421"/>
      <c r="I2499" s="421"/>
      <c r="J2499" s="283"/>
      <c r="K2499" s="421"/>
      <c r="L2499" s="282"/>
      <c r="N2499" s="282"/>
      <c r="S2499" s="282"/>
      <c r="T2499" s="283"/>
      <c r="U2499" s="283"/>
      <c r="V2499" s="283"/>
      <c r="W2499" s="283"/>
      <c r="X2499" s="283"/>
      <c r="Y2499" s="282"/>
      <c r="Z2499" s="282"/>
      <c r="AA2499" s="283"/>
      <c r="AB2499" s="282"/>
      <c r="AC2499" s="282"/>
      <c r="AD2499" s="282"/>
      <c r="AE2499" s="282"/>
      <c r="AF2499" s="283"/>
      <c r="AG2499" s="402"/>
      <c r="AH2499" s="283"/>
      <c r="AI2499" s="283"/>
      <c r="AJ2499" s="283"/>
      <c r="AK2499" s="283"/>
      <c r="AL2499" s="283"/>
      <c r="AM2499" s="282"/>
      <c r="AN2499" s="282"/>
      <c r="AO2499" s="282"/>
      <c r="AP2499" s="282"/>
      <c r="AQ2499" s="282"/>
      <c r="AR2499" s="282"/>
      <c r="AT2499" s="283"/>
      <c r="AU2499" s="283"/>
      <c r="AV2499" s="283"/>
      <c r="AW2499" s="283"/>
      <c r="AY2499" s="283"/>
      <c r="AZ2499" s="282"/>
      <c r="BA2499" s="283"/>
      <c r="BB2499" s="282"/>
      <c r="BC2499" s="282"/>
      <c r="BD2499" s="282"/>
      <c r="BE2499" s="283"/>
      <c r="BG2499" s="282"/>
      <c r="BH2499" s="282"/>
      <c r="BI2499" s="282"/>
      <c r="BL2499" s="421"/>
      <c r="BM2499" s="424"/>
      <c r="BN2499" s="424"/>
      <c r="BO2499" s="424"/>
      <c r="BP2499" s="424"/>
      <c r="BQ2499" s="421"/>
      <c r="BR2499" s="421"/>
      <c r="BV2499" s="282"/>
      <c r="BW2499" s="283"/>
      <c r="BY2499" s="283"/>
      <c r="BZ2499" s="283"/>
      <c r="CA2499" s="283"/>
      <c r="CB2499" s="282"/>
      <c r="CC2499" s="282"/>
      <c r="CD2499" s="282"/>
      <c r="CE2499" s="282"/>
      <c r="CG2499" s="427"/>
      <c r="CH2499" s="402"/>
      <c r="CI2499" s="424"/>
      <c r="CJ2499" s="282"/>
      <c r="CK2499" s="282"/>
      <c r="CL2499" s="283"/>
      <c r="CM2499" s="283"/>
      <c r="CP2499" s="282"/>
      <c r="DC2499" s="282"/>
      <c r="DD2499" s="282"/>
      <c r="DE2499" s="282"/>
      <c r="DF2499" s="282"/>
      <c r="DG2499" s="282"/>
      <c r="DH2499" s="282"/>
      <c r="DI2499" s="282"/>
      <c r="DJ2499" s="282"/>
      <c r="EF2499" s="495" t="str">
        <f>""&amp;(MID(数据表!AZ2499,1,MIN(FIND({"(";"（"},数据表!AZ2499&amp;"(（",1)-1)))&amp;""</f>
        <v/>
      </c>
      <c r="EG2499" s="495" t="str">
        <f>""&amp;(MID(数据表!AZ2499,1,MIN(FIND({0;1;2;3;4;5;6;7;8;9},数据表!AZ2499&amp;"1234567890",1)-1)))&amp;""</f>
        <v/>
      </c>
    </row>
    <row r="2500" spans="2:137" s="310" customFormat="1" ht="12" customHeight="1">
      <c r="B2500" s="286"/>
      <c r="C2500" s="286"/>
      <c r="D2500" s="286"/>
      <c r="E2500" s="479"/>
      <c r="F2500" s="282"/>
      <c r="G2500" s="283"/>
      <c r="H2500" s="421"/>
      <c r="I2500" s="421"/>
      <c r="J2500" s="283"/>
      <c r="K2500" s="421"/>
      <c r="L2500" s="282"/>
      <c r="N2500" s="282"/>
      <c r="S2500" s="282"/>
      <c r="T2500" s="283"/>
      <c r="U2500" s="283"/>
      <c r="V2500" s="283"/>
      <c r="W2500" s="283"/>
      <c r="X2500" s="283"/>
      <c r="Y2500" s="282"/>
      <c r="Z2500" s="282"/>
      <c r="AA2500" s="283"/>
      <c r="AB2500" s="282"/>
      <c r="AC2500" s="282"/>
      <c r="AD2500" s="282"/>
      <c r="AE2500" s="282"/>
      <c r="AF2500" s="283"/>
      <c r="AG2500" s="402"/>
      <c r="AH2500" s="283"/>
      <c r="AI2500" s="283"/>
      <c r="AJ2500" s="283"/>
      <c r="AK2500" s="283"/>
      <c r="AL2500" s="283"/>
      <c r="AM2500" s="282"/>
      <c r="AN2500" s="282"/>
      <c r="AO2500" s="282"/>
      <c r="AP2500" s="282"/>
      <c r="AQ2500" s="282"/>
      <c r="AR2500" s="282"/>
      <c r="AT2500" s="283"/>
      <c r="AU2500" s="283"/>
      <c r="AV2500" s="283"/>
      <c r="AW2500" s="283"/>
      <c r="AY2500" s="283"/>
      <c r="AZ2500" s="282"/>
      <c r="BA2500" s="283"/>
      <c r="BB2500" s="282"/>
      <c r="BC2500" s="282"/>
      <c r="BD2500" s="282"/>
      <c r="BE2500" s="283"/>
      <c r="BG2500" s="282"/>
      <c r="BH2500" s="282"/>
      <c r="BI2500" s="282"/>
      <c r="BL2500" s="421"/>
      <c r="BM2500" s="424"/>
      <c r="BN2500" s="424"/>
      <c r="BO2500" s="424"/>
      <c r="BP2500" s="424"/>
      <c r="BQ2500" s="421"/>
      <c r="BR2500" s="421"/>
      <c r="BV2500" s="282"/>
      <c r="BW2500" s="283"/>
      <c r="BY2500" s="283"/>
      <c r="BZ2500" s="283"/>
      <c r="CA2500" s="283"/>
      <c r="CB2500" s="282"/>
      <c r="CC2500" s="282"/>
      <c r="CD2500" s="282"/>
      <c r="CE2500" s="282"/>
      <c r="CG2500" s="427"/>
      <c r="CH2500" s="402"/>
      <c r="CI2500" s="424"/>
      <c r="CJ2500" s="282"/>
      <c r="CK2500" s="282"/>
      <c r="CL2500" s="283"/>
      <c r="CM2500" s="283"/>
      <c r="CP2500" s="282"/>
      <c r="DC2500" s="282"/>
      <c r="DD2500" s="282"/>
      <c r="DE2500" s="282"/>
      <c r="DF2500" s="282"/>
      <c r="DG2500" s="282"/>
      <c r="DH2500" s="282"/>
      <c r="DI2500" s="282"/>
      <c r="DJ2500" s="282"/>
      <c r="EF2500" s="495" t="str">
        <f>""&amp;(MID(数据表!AZ2500,1,MIN(FIND({"(";"（"},数据表!AZ2500&amp;"(（",1)-1)))&amp;""</f>
        <v/>
      </c>
      <c r="EG2500" s="495" t="str">
        <f>""&amp;(MID(数据表!AZ2500,1,MIN(FIND({0;1;2;3;4;5;6;7;8;9},数据表!AZ2500&amp;"1234567890",1)-1)))&amp;""</f>
        <v/>
      </c>
    </row>
    <row r="2501" spans="2:137" s="310" customFormat="1" ht="12" customHeight="1">
      <c r="B2501" s="286"/>
      <c r="C2501" s="286"/>
      <c r="D2501" s="286"/>
      <c r="E2501" s="479"/>
      <c r="F2501" s="282"/>
      <c r="G2501" s="283"/>
      <c r="H2501" s="421"/>
      <c r="I2501" s="421"/>
      <c r="J2501" s="283"/>
      <c r="K2501" s="421"/>
      <c r="L2501" s="282"/>
      <c r="N2501" s="282"/>
      <c r="S2501" s="282"/>
      <c r="T2501" s="283"/>
      <c r="U2501" s="283"/>
      <c r="V2501" s="283"/>
      <c r="W2501" s="283"/>
      <c r="X2501" s="283"/>
      <c r="Y2501" s="282"/>
      <c r="Z2501" s="282"/>
      <c r="AA2501" s="283"/>
      <c r="AB2501" s="282"/>
      <c r="AC2501" s="282"/>
      <c r="AD2501" s="282"/>
      <c r="AE2501" s="282"/>
      <c r="AF2501" s="283"/>
      <c r="AG2501" s="402"/>
      <c r="AH2501" s="283"/>
      <c r="AI2501" s="283"/>
      <c r="AJ2501" s="283"/>
      <c r="AK2501" s="283"/>
      <c r="AL2501" s="283"/>
      <c r="AM2501" s="282"/>
      <c r="AN2501" s="282"/>
      <c r="AO2501" s="282"/>
      <c r="AP2501" s="282"/>
      <c r="AQ2501" s="282"/>
      <c r="AR2501" s="282"/>
      <c r="AT2501" s="283"/>
      <c r="AU2501" s="283"/>
      <c r="AV2501" s="283"/>
      <c r="AW2501" s="283"/>
      <c r="AY2501" s="283"/>
      <c r="AZ2501" s="282"/>
      <c r="BA2501" s="283"/>
      <c r="BB2501" s="282"/>
      <c r="BC2501" s="282"/>
      <c r="BD2501" s="282"/>
      <c r="BE2501" s="283"/>
      <c r="BG2501" s="282"/>
      <c r="BH2501" s="282"/>
      <c r="BI2501" s="282"/>
      <c r="BL2501" s="421"/>
      <c r="BM2501" s="424"/>
      <c r="BN2501" s="424"/>
      <c r="BO2501" s="424"/>
      <c r="BP2501" s="424"/>
      <c r="BQ2501" s="421"/>
      <c r="BR2501" s="421"/>
      <c r="BV2501" s="282"/>
      <c r="BW2501" s="283"/>
      <c r="BY2501" s="283"/>
      <c r="BZ2501" s="283"/>
      <c r="CA2501" s="283"/>
      <c r="CB2501" s="282"/>
      <c r="CC2501" s="282"/>
      <c r="CD2501" s="282"/>
      <c r="CE2501" s="282"/>
      <c r="CG2501" s="427"/>
      <c r="CH2501" s="402"/>
      <c r="CI2501" s="424"/>
      <c r="CJ2501" s="282"/>
      <c r="CK2501" s="282"/>
      <c r="CL2501" s="283"/>
      <c r="CM2501" s="283"/>
      <c r="CP2501" s="282"/>
      <c r="DC2501" s="282"/>
      <c r="DD2501" s="282"/>
      <c r="DE2501" s="282"/>
      <c r="DF2501" s="282"/>
      <c r="DG2501" s="282"/>
      <c r="DH2501" s="282"/>
      <c r="DI2501" s="282"/>
      <c r="DJ2501" s="282"/>
      <c r="EF2501" s="495" t="str">
        <f>""&amp;(MID(数据表!AZ2501,1,MIN(FIND({"(";"（"},数据表!AZ2501&amp;"(（",1)-1)))&amp;""</f>
        <v/>
      </c>
      <c r="EG2501" s="495" t="str">
        <f>""&amp;(MID(数据表!AZ2501,1,MIN(FIND({0;1;2;3;4;5;6;7;8;9},数据表!AZ2501&amp;"1234567890",1)-1)))&amp;""</f>
        <v/>
      </c>
    </row>
    <row r="2502" spans="2:137" s="310" customFormat="1" ht="12" customHeight="1">
      <c r="B2502" s="286"/>
      <c r="C2502" s="286"/>
      <c r="D2502" s="286"/>
      <c r="E2502" s="479"/>
      <c r="F2502" s="282"/>
      <c r="G2502" s="283"/>
      <c r="H2502" s="421"/>
      <c r="I2502" s="421"/>
      <c r="J2502" s="283"/>
      <c r="K2502" s="421"/>
      <c r="L2502" s="282"/>
      <c r="N2502" s="282"/>
      <c r="S2502" s="282"/>
      <c r="T2502" s="283"/>
      <c r="U2502" s="283"/>
      <c r="V2502" s="283"/>
      <c r="W2502" s="283"/>
      <c r="X2502" s="283"/>
      <c r="Y2502" s="282"/>
      <c r="Z2502" s="282"/>
      <c r="AA2502" s="283"/>
      <c r="AB2502" s="282"/>
      <c r="AC2502" s="282"/>
      <c r="AD2502" s="282"/>
      <c r="AE2502" s="282"/>
      <c r="AF2502" s="283"/>
      <c r="AG2502" s="402"/>
      <c r="AH2502" s="283"/>
      <c r="AI2502" s="283"/>
      <c r="AJ2502" s="283"/>
      <c r="AK2502" s="283"/>
      <c r="AL2502" s="283"/>
      <c r="AM2502" s="282"/>
      <c r="AN2502" s="282"/>
      <c r="AO2502" s="282"/>
      <c r="AP2502" s="282"/>
      <c r="AQ2502" s="282"/>
      <c r="AR2502" s="282"/>
      <c r="AT2502" s="283"/>
      <c r="AU2502" s="283"/>
      <c r="AV2502" s="283"/>
      <c r="AW2502" s="283"/>
      <c r="AY2502" s="283"/>
      <c r="AZ2502" s="282"/>
      <c r="BA2502" s="283"/>
      <c r="BB2502" s="282"/>
      <c r="BC2502" s="282"/>
      <c r="BD2502" s="282"/>
      <c r="BE2502" s="283"/>
      <c r="BG2502" s="282"/>
      <c r="BH2502" s="282"/>
      <c r="BI2502" s="282"/>
      <c r="BL2502" s="421"/>
      <c r="BM2502" s="424"/>
      <c r="BN2502" s="424"/>
      <c r="BO2502" s="424"/>
      <c r="BP2502" s="424"/>
      <c r="BQ2502" s="421"/>
      <c r="BR2502" s="421"/>
      <c r="BV2502" s="282"/>
      <c r="BW2502" s="283"/>
      <c r="BY2502" s="283"/>
      <c r="BZ2502" s="283"/>
      <c r="CA2502" s="283"/>
      <c r="CB2502" s="282"/>
      <c r="CC2502" s="282"/>
      <c r="CD2502" s="282"/>
      <c r="CE2502" s="282"/>
      <c r="CG2502" s="427"/>
      <c r="CH2502" s="402"/>
      <c r="CI2502" s="424"/>
      <c r="CJ2502" s="282"/>
      <c r="CK2502" s="282"/>
      <c r="CL2502" s="283"/>
      <c r="CM2502" s="283"/>
      <c r="CP2502" s="282"/>
      <c r="DC2502" s="282"/>
      <c r="DD2502" s="282"/>
      <c r="DE2502" s="282"/>
      <c r="DF2502" s="282"/>
      <c r="DG2502" s="282"/>
      <c r="DH2502" s="282"/>
      <c r="DI2502" s="282"/>
      <c r="DJ2502" s="282"/>
      <c r="EF2502" s="495" t="str">
        <f>""&amp;(MID(数据表!AZ2502,1,MIN(FIND({"(";"（"},数据表!AZ2502&amp;"(（",1)-1)))&amp;""</f>
        <v/>
      </c>
      <c r="EG2502" s="495" t="str">
        <f>""&amp;(MID(数据表!AZ2502,1,MIN(FIND({0;1;2;3;4;5;6;7;8;9},数据表!AZ2502&amp;"1234567890",1)-1)))&amp;""</f>
        <v/>
      </c>
    </row>
    <row r="2503" spans="2:137" s="310" customFormat="1" ht="12" customHeight="1">
      <c r="B2503" s="286"/>
      <c r="C2503" s="286"/>
      <c r="D2503" s="286"/>
      <c r="E2503" s="479"/>
      <c r="F2503" s="282"/>
      <c r="G2503" s="283"/>
      <c r="H2503" s="421"/>
      <c r="I2503" s="421"/>
      <c r="J2503" s="283"/>
      <c r="K2503" s="421"/>
      <c r="L2503" s="282"/>
      <c r="N2503" s="282"/>
      <c r="S2503" s="282"/>
      <c r="T2503" s="283"/>
      <c r="U2503" s="283"/>
      <c r="V2503" s="283"/>
      <c r="W2503" s="283"/>
      <c r="X2503" s="283"/>
      <c r="Y2503" s="282"/>
      <c r="Z2503" s="282"/>
      <c r="AA2503" s="283"/>
      <c r="AB2503" s="282"/>
      <c r="AC2503" s="282"/>
      <c r="AD2503" s="282"/>
      <c r="AE2503" s="282"/>
      <c r="AF2503" s="283"/>
      <c r="AG2503" s="402"/>
      <c r="AH2503" s="283"/>
      <c r="AI2503" s="283"/>
      <c r="AJ2503" s="283"/>
      <c r="AK2503" s="283"/>
      <c r="AL2503" s="283"/>
      <c r="AM2503" s="282"/>
      <c r="AN2503" s="282"/>
      <c r="AO2503" s="282"/>
      <c r="AP2503" s="282"/>
      <c r="AQ2503" s="282"/>
      <c r="AR2503" s="282"/>
      <c r="AT2503" s="283"/>
      <c r="AU2503" s="283"/>
      <c r="AV2503" s="283"/>
      <c r="AW2503" s="283"/>
      <c r="AY2503" s="283"/>
      <c r="AZ2503" s="282"/>
      <c r="BA2503" s="283"/>
      <c r="BB2503" s="282"/>
      <c r="BC2503" s="282"/>
      <c r="BD2503" s="282"/>
      <c r="BE2503" s="283"/>
      <c r="BG2503" s="282"/>
      <c r="BH2503" s="282"/>
      <c r="BI2503" s="282"/>
      <c r="BL2503" s="421"/>
      <c r="BM2503" s="424"/>
      <c r="BN2503" s="424"/>
      <c r="BO2503" s="424"/>
      <c r="BP2503" s="424"/>
      <c r="BQ2503" s="421"/>
      <c r="BR2503" s="421"/>
      <c r="BV2503" s="282"/>
      <c r="BW2503" s="283"/>
      <c r="BY2503" s="283"/>
      <c r="BZ2503" s="283"/>
      <c r="CA2503" s="283"/>
      <c r="CB2503" s="282"/>
      <c r="CC2503" s="282"/>
      <c r="CD2503" s="282"/>
      <c r="CE2503" s="282"/>
      <c r="CG2503" s="427"/>
      <c r="CH2503" s="402"/>
      <c r="CI2503" s="424"/>
      <c r="CJ2503" s="282"/>
      <c r="CK2503" s="282"/>
      <c r="CL2503" s="283"/>
      <c r="CM2503" s="283"/>
      <c r="CP2503" s="282"/>
      <c r="DC2503" s="282"/>
      <c r="DD2503" s="282"/>
      <c r="DE2503" s="282"/>
      <c r="DF2503" s="282"/>
      <c r="DG2503" s="282"/>
      <c r="DH2503" s="282"/>
      <c r="DI2503" s="282"/>
      <c r="DJ2503" s="282"/>
      <c r="EF2503" s="495" t="str">
        <f>""&amp;(MID(数据表!AZ2503,1,MIN(FIND({"(";"（"},数据表!AZ2503&amp;"(（",1)-1)))&amp;""</f>
        <v/>
      </c>
      <c r="EG2503" s="495" t="str">
        <f>""&amp;(MID(数据表!AZ2503,1,MIN(FIND({0;1;2;3;4;5;6;7;8;9},数据表!AZ2503&amp;"1234567890",1)-1)))&amp;""</f>
        <v/>
      </c>
    </row>
    <row r="2504" spans="2:137" s="310" customFormat="1" ht="12" customHeight="1">
      <c r="B2504" s="286"/>
      <c r="C2504" s="286"/>
      <c r="D2504" s="286"/>
      <c r="E2504" s="479"/>
      <c r="F2504" s="282"/>
      <c r="G2504" s="283"/>
      <c r="H2504" s="421"/>
      <c r="I2504" s="421"/>
      <c r="J2504" s="283"/>
      <c r="K2504" s="421"/>
      <c r="L2504" s="282"/>
      <c r="N2504" s="282"/>
      <c r="S2504" s="282"/>
      <c r="T2504" s="283"/>
      <c r="U2504" s="283"/>
      <c r="V2504" s="283"/>
      <c r="W2504" s="283"/>
      <c r="X2504" s="283"/>
      <c r="Y2504" s="282"/>
      <c r="Z2504" s="282"/>
      <c r="AA2504" s="283"/>
      <c r="AB2504" s="282"/>
      <c r="AC2504" s="282"/>
      <c r="AD2504" s="282"/>
      <c r="AE2504" s="282"/>
      <c r="AF2504" s="283"/>
      <c r="AG2504" s="402"/>
      <c r="AH2504" s="283"/>
      <c r="AI2504" s="283"/>
      <c r="AJ2504" s="283"/>
      <c r="AK2504" s="283"/>
      <c r="AL2504" s="283"/>
      <c r="AM2504" s="282"/>
      <c r="AN2504" s="282"/>
      <c r="AO2504" s="282"/>
      <c r="AP2504" s="282"/>
      <c r="AQ2504" s="282"/>
      <c r="AR2504" s="282"/>
      <c r="AT2504" s="283"/>
      <c r="AU2504" s="283"/>
      <c r="AV2504" s="283"/>
      <c r="AW2504" s="283"/>
      <c r="AY2504" s="283"/>
      <c r="AZ2504" s="282"/>
      <c r="BA2504" s="283"/>
      <c r="BB2504" s="282"/>
      <c r="BC2504" s="282"/>
      <c r="BD2504" s="282"/>
      <c r="BE2504" s="283"/>
      <c r="BG2504" s="282"/>
      <c r="BH2504" s="282"/>
      <c r="BI2504" s="282"/>
      <c r="BL2504" s="421"/>
      <c r="BM2504" s="424"/>
      <c r="BN2504" s="424"/>
      <c r="BO2504" s="424"/>
      <c r="BP2504" s="424"/>
      <c r="BQ2504" s="421"/>
      <c r="BR2504" s="421"/>
      <c r="BV2504" s="282"/>
      <c r="BW2504" s="283"/>
      <c r="BY2504" s="283"/>
      <c r="BZ2504" s="283"/>
      <c r="CA2504" s="283"/>
      <c r="CB2504" s="282"/>
      <c r="CC2504" s="282"/>
      <c r="CD2504" s="282"/>
      <c r="CE2504" s="282"/>
      <c r="CG2504" s="427"/>
      <c r="CH2504" s="402"/>
      <c r="CI2504" s="424"/>
      <c r="CJ2504" s="282"/>
      <c r="CK2504" s="282"/>
      <c r="CL2504" s="283"/>
      <c r="CM2504" s="283"/>
      <c r="CP2504" s="282"/>
      <c r="DC2504" s="282"/>
      <c r="DD2504" s="282"/>
      <c r="DE2504" s="282"/>
      <c r="DF2504" s="282"/>
      <c r="DG2504" s="282"/>
      <c r="DH2504" s="282"/>
      <c r="DI2504" s="282"/>
      <c r="DJ2504" s="282"/>
      <c r="EF2504" s="495" t="str">
        <f>""&amp;(MID(数据表!AZ2504,1,MIN(FIND({"(";"（"},数据表!AZ2504&amp;"(（",1)-1)))&amp;""</f>
        <v/>
      </c>
      <c r="EG2504" s="495" t="str">
        <f>""&amp;(MID(数据表!AZ2504,1,MIN(FIND({0;1;2;3;4;5;6;7;8;9},数据表!AZ2504&amp;"1234567890",1)-1)))&amp;""</f>
        <v/>
      </c>
    </row>
    <row r="2505" spans="2:137" s="310" customFormat="1" ht="12" customHeight="1">
      <c r="B2505" s="286"/>
      <c r="C2505" s="286"/>
      <c r="D2505" s="286"/>
      <c r="E2505" s="479"/>
      <c r="F2505" s="282"/>
      <c r="G2505" s="283"/>
      <c r="H2505" s="421"/>
      <c r="I2505" s="421"/>
      <c r="J2505" s="283"/>
      <c r="K2505" s="421"/>
      <c r="L2505" s="282"/>
      <c r="N2505" s="282"/>
      <c r="S2505" s="282"/>
      <c r="T2505" s="283"/>
      <c r="U2505" s="283"/>
      <c r="V2505" s="283"/>
      <c r="W2505" s="283"/>
      <c r="X2505" s="283"/>
      <c r="Y2505" s="282"/>
      <c r="Z2505" s="282"/>
      <c r="AA2505" s="283"/>
      <c r="AB2505" s="282"/>
      <c r="AC2505" s="282"/>
      <c r="AD2505" s="282"/>
      <c r="AE2505" s="282"/>
      <c r="AF2505" s="283"/>
      <c r="AG2505" s="402"/>
      <c r="AH2505" s="283"/>
      <c r="AI2505" s="283"/>
      <c r="AJ2505" s="283"/>
      <c r="AK2505" s="283"/>
      <c r="AL2505" s="283"/>
      <c r="AM2505" s="282"/>
      <c r="AN2505" s="282"/>
      <c r="AO2505" s="282"/>
      <c r="AP2505" s="282"/>
      <c r="AQ2505" s="282"/>
      <c r="AR2505" s="282"/>
      <c r="AT2505" s="283"/>
      <c r="AU2505" s="283"/>
      <c r="AV2505" s="283"/>
      <c r="AW2505" s="283"/>
      <c r="AY2505" s="283"/>
      <c r="AZ2505" s="282"/>
      <c r="BA2505" s="283"/>
      <c r="BB2505" s="282"/>
      <c r="BC2505" s="282"/>
      <c r="BD2505" s="282"/>
      <c r="BE2505" s="283"/>
      <c r="BG2505" s="282"/>
      <c r="BH2505" s="282"/>
      <c r="BI2505" s="282"/>
      <c r="BL2505" s="421"/>
      <c r="BM2505" s="424"/>
      <c r="BN2505" s="424"/>
      <c r="BO2505" s="424"/>
      <c r="BP2505" s="424"/>
      <c r="BQ2505" s="421"/>
      <c r="BR2505" s="421"/>
      <c r="BV2505" s="282"/>
      <c r="BW2505" s="283"/>
      <c r="BY2505" s="283"/>
      <c r="BZ2505" s="283"/>
      <c r="CA2505" s="283"/>
      <c r="CB2505" s="282"/>
      <c r="CC2505" s="282"/>
      <c r="CD2505" s="282"/>
      <c r="CE2505" s="282"/>
      <c r="CG2505" s="427"/>
      <c r="CH2505" s="402"/>
      <c r="CI2505" s="424"/>
      <c r="CJ2505" s="282"/>
      <c r="CK2505" s="282"/>
      <c r="CL2505" s="283"/>
      <c r="CM2505" s="283"/>
      <c r="CP2505" s="282"/>
      <c r="DC2505" s="282"/>
      <c r="DD2505" s="282"/>
      <c r="DE2505" s="282"/>
      <c r="DF2505" s="282"/>
      <c r="DG2505" s="282"/>
      <c r="DH2505" s="282"/>
      <c r="DI2505" s="282"/>
      <c r="DJ2505" s="282"/>
      <c r="EF2505" s="495" t="str">
        <f>""&amp;(MID(数据表!AZ2505,1,MIN(FIND({"(";"（"},数据表!AZ2505&amp;"(（",1)-1)))&amp;""</f>
        <v/>
      </c>
      <c r="EG2505" s="495" t="str">
        <f>""&amp;(MID(数据表!AZ2505,1,MIN(FIND({0;1;2;3;4;5;6;7;8;9},数据表!AZ2505&amp;"1234567890",1)-1)))&amp;""</f>
        <v/>
      </c>
    </row>
    <row r="2506" spans="2:137" s="310" customFormat="1" ht="12" customHeight="1">
      <c r="B2506" s="286"/>
      <c r="C2506" s="286"/>
      <c r="D2506" s="286"/>
      <c r="E2506" s="479"/>
      <c r="F2506" s="282"/>
      <c r="G2506" s="283"/>
      <c r="H2506" s="421"/>
      <c r="I2506" s="421"/>
      <c r="J2506" s="283"/>
      <c r="K2506" s="421"/>
      <c r="L2506" s="282"/>
      <c r="N2506" s="282"/>
      <c r="S2506" s="282"/>
      <c r="T2506" s="283"/>
      <c r="U2506" s="283"/>
      <c r="V2506" s="283"/>
      <c r="W2506" s="283"/>
      <c r="X2506" s="283"/>
      <c r="Y2506" s="282"/>
      <c r="Z2506" s="282"/>
      <c r="AA2506" s="283"/>
      <c r="AB2506" s="282"/>
      <c r="AC2506" s="282"/>
      <c r="AD2506" s="282"/>
      <c r="AE2506" s="282"/>
      <c r="AF2506" s="283"/>
      <c r="AG2506" s="402"/>
      <c r="AH2506" s="283"/>
      <c r="AI2506" s="283"/>
      <c r="AJ2506" s="283"/>
      <c r="AK2506" s="283"/>
      <c r="AL2506" s="283"/>
      <c r="AM2506" s="282"/>
      <c r="AN2506" s="282"/>
      <c r="AO2506" s="282"/>
      <c r="AP2506" s="282"/>
      <c r="AQ2506" s="282"/>
      <c r="AR2506" s="282"/>
      <c r="AT2506" s="283"/>
      <c r="AU2506" s="283"/>
      <c r="AV2506" s="283"/>
      <c r="AW2506" s="283"/>
      <c r="AY2506" s="283"/>
      <c r="AZ2506" s="282"/>
      <c r="BA2506" s="283"/>
      <c r="BB2506" s="282"/>
      <c r="BC2506" s="282"/>
      <c r="BD2506" s="282"/>
      <c r="BE2506" s="283"/>
      <c r="BG2506" s="282"/>
      <c r="BH2506" s="282"/>
      <c r="BI2506" s="282"/>
      <c r="BL2506" s="421"/>
      <c r="BM2506" s="424"/>
      <c r="BN2506" s="424"/>
      <c r="BO2506" s="424"/>
      <c r="BP2506" s="424"/>
      <c r="BQ2506" s="421"/>
      <c r="BR2506" s="421"/>
      <c r="BV2506" s="282"/>
      <c r="BW2506" s="283"/>
      <c r="BY2506" s="283"/>
      <c r="BZ2506" s="283"/>
      <c r="CA2506" s="283"/>
      <c r="CB2506" s="282"/>
      <c r="CC2506" s="282"/>
      <c r="CD2506" s="282"/>
      <c r="CE2506" s="282"/>
      <c r="CG2506" s="427"/>
      <c r="CH2506" s="402"/>
      <c r="CI2506" s="424"/>
      <c r="CJ2506" s="282"/>
      <c r="CK2506" s="282"/>
      <c r="CL2506" s="283"/>
      <c r="CM2506" s="283"/>
      <c r="CP2506" s="282"/>
      <c r="DC2506" s="282"/>
      <c r="DD2506" s="282"/>
      <c r="DE2506" s="282"/>
      <c r="DF2506" s="282"/>
      <c r="DG2506" s="282"/>
      <c r="DH2506" s="282"/>
      <c r="DI2506" s="282"/>
      <c r="DJ2506" s="282"/>
      <c r="EF2506" s="495" t="str">
        <f>""&amp;(MID(数据表!AZ2506,1,MIN(FIND({"(";"（"},数据表!AZ2506&amp;"(（",1)-1)))&amp;""</f>
        <v/>
      </c>
      <c r="EG2506" s="495" t="str">
        <f>""&amp;(MID(数据表!AZ2506,1,MIN(FIND({0;1;2;3;4;5;6;7;8;9},数据表!AZ2506&amp;"1234567890",1)-1)))&amp;""</f>
        <v/>
      </c>
    </row>
    <row r="2507" spans="2:137" s="310" customFormat="1" ht="12" customHeight="1">
      <c r="B2507" s="286"/>
      <c r="C2507" s="286"/>
      <c r="D2507" s="286"/>
      <c r="E2507" s="479"/>
      <c r="F2507" s="282"/>
      <c r="G2507" s="283"/>
      <c r="H2507" s="421"/>
      <c r="I2507" s="421"/>
      <c r="J2507" s="283"/>
      <c r="K2507" s="421"/>
      <c r="L2507" s="282"/>
      <c r="N2507" s="282"/>
      <c r="S2507" s="282"/>
      <c r="T2507" s="283"/>
      <c r="U2507" s="283"/>
      <c r="V2507" s="283"/>
      <c r="W2507" s="283"/>
      <c r="X2507" s="283"/>
      <c r="Y2507" s="282"/>
      <c r="Z2507" s="282"/>
      <c r="AA2507" s="283"/>
      <c r="AB2507" s="282"/>
      <c r="AC2507" s="282"/>
      <c r="AD2507" s="282"/>
      <c r="AE2507" s="282"/>
      <c r="AF2507" s="283"/>
      <c r="AG2507" s="402"/>
      <c r="AH2507" s="283"/>
      <c r="AI2507" s="283"/>
      <c r="AJ2507" s="283"/>
      <c r="AK2507" s="283"/>
      <c r="AL2507" s="283"/>
      <c r="AM2507" s="282"/>
      <c r="AN2507" s="282"/>
      <c r="AO2507" s="282"/>
      <c r="AP2507" s="282"/>
      <c r="AQ2507" s="282"/>
      <c r="AR2507" s="282"/>
      <c r="AT2507" s="283"/>
      <c r="AU2507" s="283"/>
      <c r="AV2507" s="283"/>
      <c r="AW2507" s="283"/>
      <c r="AY2507" s="283"/>
      <c r="AZ2507" s="282"/>
      <c r="BA2507" s="283"/>
      <c r="BB2507" s="282"/>
      <c r="BC2507" s="282"/>
      <c r="BD2507" s="282"/>
      <c r="BE2507" s="283"/>
      <c r="BG2507" s="282"/>
      <c r="BH2507" s="282"/>
      <c r="BI2507" s="282"/>
      <c r="BL2507" s="421"/>
      <c r="BM2507" s="424"/>
      <c r="BN2507" s="424"/>
      <c r="BO2507" s="424"/>
      <c r="BP2507" s="424"/>
      <c r="BQ2507" s="421"/>
      <c r="BR2507" s="421"/>
      <c r="BV2507" s="282"/>
      <c r="BW2507" s="283"/>
      <c r="BY2507" s="283"/>
      <c r="BZ2507" s="283"/>
      <c r="CA2507" s="283"/>
      <c r="CB2507" s="282"/>
      <c r="CC2507" s="282"/>
      <c r="CD2507" s="282"/>
      <c r="CE2507" s="282"/>
      <c r="CG2507" s="427"/>
      <c r="CH2507" s="402"/>
      <c r="CI2507" s="424"/>
      <c r="CJ2507" s="282"/>
      <c r="CK2507" s="282"/>
      <c r="CL2507" s="283"/>
      <c r="CM2507" s="283"/>
      <c r="CP2507" s="282"/>
      <c r="DC2507" s="282"/>
      <c r="DD2507" s="282"/>
      <c r="DE2507" s="282"/>
      <c r="DF2507" s="282"/>
      <c r="DG2507" s="282"/>
      <c r="DH2507" s="282"/>
      <c r="DI2507" s="282"/>
      <c r="DJ2507" s="282"/>
      <c r="EF2507" s="495" t="str">
        <f>""&amp;(MID(数据表!AZ2507,1,MIN(FIND({"(";"（"},数据表!AZ2507&amp;"(（",1)-1)))&amp;""</f>
        <v/>
      </c>
      <c r="EG2507" s="495" t="str">
        <f>""&amp;(MID(数据表!AZ2507,1,MIN(FIND({0;1;2;3;4;5;6;7;8;9},数据表!AZ2507&amp;"1234567890",1)-1)))&amp;""</f>
        <v/>
      </c>
    </row>
    <row r="2508" spans="2:137" s="310" customFormat="1" ht="12" customHeight="1">
      <c r="B2508" s="286"/>
      <c r="C2508" s="286"/>
      <c r="D2508" s="286"/>
      <c r="E2508" s="479"/>
      <c r="F2508" s="282"/>
      <c r="G2508" s="283"/>
      <c r="H2508" s="421"/>
      <c r="I2508" s="421"/>
      <c r="J2508" s="283"/>
      <c r="K2508" s="421"/>
      <c r="L2508" s="282"/>
      <c r="N2508" s="282"/>
      <c r="S2508" s="282"/>
      <c r="T2508" s="283"/>
      <c r="U2508" s="283"/>
      <c r="V2508" s="283"/>
      <c r="W2508" s="283"/>
      <c r="X2508" s="283"/>
      <c r="Y2508" s="282"/>
      <c r="Z2508" s="282"/>
      <c r="AA2508" s="283"/>
      <c r="AB2508" s="282"/>
      <c r="AC2508" s="282"/>
      <c r="AD2508" s="282"/>
      <c r="AE2508" s="282"/>
      <c r="AF2508" s="283"/>
      <c r="AG2508" s="402"/>
      <c r="AH2508" s="283"/>
      <c r="AI2508" s="283"/>
      <c r="AJ2508" s="283"/>
      <c r="AK2508" s="283"/>
      <c r="AL2508" s="283"/>
      <c r="AM2508" s="282"/>
      <c r="AN2508" s="282"/>
      <c r="AO2508" s="282"/>
      <c r="AP2508" s="282"/>
      <c r="AQ2508" s="282"/>
      <c r="AR2508" s="282"/>
      <c r="AT2508" s="283"/>
      <c r="AU2508" s="283"/>
      <c r="AV2508" s="283"/>
      <c r="AW2508" s="283"/>
      <c r="AY2508" s="283"/>
      <c r="AZ2508" s="282"/>
      <c r="BA2508" s="283"/>
      <c r="BB2508" s="282"/>
      <c r="BC2508" s="282"/>
      <c r="BD2508" s="282"/>
      <c r="BE2508" s="283"/>
      <c r="BG2508" s="282"/>
      <c r="BH2508" s="282"/>
      <c r="BI2508" s="282"/>
      <c r="BL2508" s="421"/>
      <c r="BM2508" s="424"/>
      <c r="BN2508" s="424"/>
      <c r="BO2508" s="424"/>
      <c r="BP2508" s="424"/>
      <c r="BQ2508" s="421"/>
      <c r="BR2508" s="421"/>
      <c r="BV2508" s="282"/>
      <c r="BW2508" s="283"/>
      <c r="BY2508" s="283"/>
      <c r="BZ2508" s="283"/>
      <c r="CA2508" s="283"/>
      <c r="CB2508" s="282"/>
      <c r="CC2508" s="282"/>
      <c r="CD2508" s="282"/>
      <c r="CE2508" s="282"/>
      <c r="CG2508" s="427"/>
      <c r="CH2508" s="402"/>
      <c r="CI2508" s="424"/>
      <c r="CJ2508" s="282"/>
      <c r="CK2508" s="282"/>
      <c r="CL2508" s="283"/>
      <c r="CM2508" s="283"/>
      <c r="CP2508" s="282"/>
      <c r="DC2508" s="282"/>
      <c r="DD2508" s="282"/>
      <c r="DE2508" s="282"/>
      <c r="DF2508" s="282"/>
      <c r="DG2508" s="282"/>
      <c r="DH2508" s="282"/>
      <c r="DI2508" s="282"/>
      <c r="DJ2508" s="282"/>
      <c r="EF2508" s="495" t="str">
        <f>""&amp;(MID(数据表!AZ2508,1,MIN(FIND({"(";"（"},数据表!AZ2508&amp;"(（",1)-1)))&amp;""</f>
        <v/>
      </c>
      <c r="EG2508" s="495" t="str">
        <f>""&amp;(MID(数据表!AZ2508,1,MIN(FIND({0;1;2;3;4;5;6;7;8;9},数据表!AZ2508&amp;"1234567890",1)-1)))&amp;""</f>
        <v/>
      </c>
    </row>
    <row r="2509" spans="2:137" s="310" customFormat="1" ht="12" customHeight="1">
      <c r="B2509" s="286"/>
      <c r="C2509" s="286"/>
      <c r="D2509" s="286"/>
      <c r="E2509" s="479"/>
      <c r="F2509" s="282"/>
      <c r="G2509" s="283"/>
      <c r="H2509" s="421"/>
      <c r="I2509" s="421"/>
      <c r="J2509" s="283"/>
      <c r="K2509" s="421"/>
      <c r="L2509" s="282"/>
      <c r="N2509" s="282"/>
      <c r="S2509" s="282"/>
      <c r="T2509" s="283"/>
      <c r="U2509" s="283"/>
      <c r="V2509" s="283"/>
      <c r="W2509" s="283"/>
      <c r="X2509" s="283"/>
      <c r="Y2509" s="282"/>
      <c r="Z2509" s="282"/>
      <c r="AA2509" s="283"/>
      <c r="AB2509" s="282"/>
      <c r="AC2509" s="282"/>
      <c r="AD2509" s="282"/>
      <c r="AE2509" s="282"/>
      <c r="AF2509" s="283"/>
      <c r="AG2509" s="402"/>
      <c r="AH2509" s="283"/>
      <c r="AI2509" s="283"/>
      <c r="AJ2509" s="283"/>
      <c r="AK2509" s="283"/>
      <c r="AL2509" s="283"/>
      <c r="AM2509" s="282"/>
      <c r="AN2509" s="282"/>
      <c r="AO2509" s="282"/>
      <c r="AP2509" s="282"/>
      <c r="AQ2509" s="282"/>
      <c r="AR2509" s="282"/>
      <c r="AT2509" s="283"/>
      <c r="AU2509" s="283"/>
      <c r="AV2509" s="283"/>
      <c r="AW2509" s="283"/>
      <c r="AY2509" s="283"/>
      <c r="AZ2509" s="282"/>
      <c r="BA2509" s="283"/>
      <c r="BB2509" s="282"/>
      <c r="BC2509" s="282"/>
      <c r="BD2509" s="282"/>
      <c r="BE2509" s="283"/>
      <c r="BG2509" s="282"/>
      <c r="BH2509" s="282"/>
      <c r="BI2509" s="282"/>
      <c r="BL2509" s="421"/>
      <c r="BM2509" s="424"/>
      <c r="BN2509" s="424"/>
      <c r="BO2509" s="424"/>
      <c r="BP2509" s="424"/>
      <c r="BQ2509" s="421"/>
      <c r="BR2509" s="421"/>
      <c r="BV2509" s="282"/>
      <c r="BW2509" s="283"/>
      <c r="BY2509" s="283"/>
      <c r="BZ2509" s="283"/>
      <c r="CA2509" s="283"/>
      <c r="CB2509" s="282"/>
      <c r="CC2509" s="282"/>
      <c r="CD2509" s="282"/>
      <c r="CE2509" s="282"/>
      <c r="CG2509" s="427"/>
      <c r="CH2509" s="402"/>
      <c r="CI2509" s="424"/>
      <c r="CJ2509" s="282"/>
      <c r="CK2509" s="282"/>
      <c r="CL2509" s="283"/>
      <c r="CM2509" s="283"/>
      <c r="CP2509" s="282"/>
      <c r="DC2509" s="282"/>
      <c r="DD2509" s="282"/>
      <c r="DE2509" s="282"/>
      <c r="DF2509" s="282"/>
      <c r="DG2509" s="282"/>
      <c r="DH2509" s="282"/>
      <c r="DI2509" s="282"/>
      <c r="DJ2509" s="282"/>
      <c r="EF2509" s="495" t="str">
        <f>""&amp;(MID(数据表!AZ2509,1,MIN(FIND({"(";"（"},数据表!AZ2509&amp;"(（",1)-1)))&amp;""</f>
        <v/>
      </c>
      <c r="EG2509" s="495" t="str">
        <f>""&amp;(MID(数据表!AZ2509,1,MIN(FIND({0;1;2;3;4;5;6;7;8;9},数据表!AZ2509&amp;"1234567890",1)-1)))&amp;""</f>
        <v/>
      </c>
    </row>
    <row r="2510" spans="2:137" s="310" customFormat="1" ht="12" customHeight="1">
      <c r="B2510" s="286"/>
      <c r="C2510" s="286"/>
      <c r="D2510" s="286"/>
      <c r="E2510" s="479"/>
      <c r="F2510" s="282"/>
      <c r="G2510" s="283"/>
      <c r="H2510" s="421"/>
      <c r="I2510" s="421"/>
      <c r="J2510" s="283"/>
      <c r="K2510" s="421"/>
      <c r="L2510" s="282"/>
      <c r="N2510" s="282"/>
      <c r="S2510" s="282"/>
      <c r="T2510" s="283"/>
      <c r="U2510" s="283"/>
      <c r="V2510" s="283"/>
      <c r="W2510" s="283"/>
      <c r="X2510" s="283"/>
      <c r="Y2510" s="282"/>
      <c r="Z2510" s="282"/>
      <c r="AA2510" s="283"/>
      <c r="AB2510" s="282"/>
      <c r="AC2510" s="282"/>
      <c r="AD2510" s="282"/>
      <c r="AE2510" s="282"/>
      <c r="AF2510" s="283"/>
      <c r="AG2510" s="402"/>
      <c r="AH2510" s="283"/>
      <c r="AI2510" s="283"/>
      <c r="AJ2510" s="283"/>
      <c r="AK2510" s="283"/>
      <c r="AL2510" s="283"/>
      <c r="AM2510" s="282"/>
      <c r="AN2510" s="282"/>
      <c r="AO2510" s="282"/>
      <c r="AP2510" s="282"/>
      <c r="AQ2510" s="282"/>
      <c r="AR2510" s="282"/>
      <c r="AT2510" s="283"/>
      <c r="AU2510" s="283"/>
      <c r="AV2510" s="283"/>
      <c r="AW2510" s="283"/>
      <c r="AY2510" s="283"/>
      <c r="AZ2510" s="282"/>
      <c r="BA2510" s="283"/>
      <c r="BB2510" s="282"/>
      <c r="BC2510" s="282"/>
      <c r="BD2510" s="282"/>
      <c r="BE2510" s="283"/>
      <c r="BG2510" s="282"/>
      <c r="BH2510" s="282"/>
      <c r="BI2510" s="282"/>
      <c r="BL2510" s="421"/>
      <c r="BM2510" s="424"/>
      <c r="BN2510" s="424"/>
      <c r="BO2510" s="424"/>
      <c r="BP2510" s="424"/>
      <c r="BQ2510" s="421"/>
      <c r="BR2510" s="421"/>
      <c r="BV2510" s="282"/>
      <c r="BW2510" s="283"/>
      <c r="BY2510" s="283"/>
      <c r="BZ2510" s="283"/>
      <c r="CA2510" s="283"/>
      <c r="CB2510" s="282"/>
      <c r="CC2510" s="282"/>
      <c r="CD2510" s="282"/>
      <c r="CE2510" s="282"/>
      <c r="CG2510" s="427"/>
      <c r="CH2510" s="402"/>
      <c r="CI2510" s="424"/>
      <c r="CJ2510" s="282"/>
      <c r="CK2510" s="282"/>
      <c r="CL2510" s="283"/>
      <c r="CM2510" s="283"/>
      <c r="CP2510" s="282"/>
      <c r="DC2510" s="282"/>
      <c r="DD2510" s="282"/>
      <c r="DE2510" s="282"/>
      <c r="DF2510" s="282"/>
      <c r="DG2510" s="282"/>
      <c r="DH2510" s="282"/>
      <c r="DI2510" s="282"/>
      <c r="DJ2510" s="282"/>
      <c r="EF2510" s="495" t="str">
        <f>""&amp;(MID(数据表!AZ2510,1,MIN(FIND({"(";"（"},数据表!AZ2510&amp;"(（",1)-1)))&amp;""</f>
        <v/>
      </c>
      <c r="EG2510" s="495" t="str">
        <f>""&amp;(MID(数据表!AZ2510,1,MIN(FIND({0;1;2;3;4;5;6;7;8;9},数据表!AZ2510&amp;"1234567890",1)-1)))&amp;""</f>
        <v/>
      </c>
    </row>
    <row r="2511" spans="2:137" s="310" customFormat="1" ht="12" customHeight="1">
      <c r="B2511" s="286"/>
      <c r="C2511" s="286"/>
      <c r="D2511" s="286"/>
      <c r="E2511" s="479"/>
      <c r="F2511" s="282"/>
      <c r="G2511" s="283"/>
      <c r="H2511" s="421"/>
      <c r="I2511" s="421"/>
      <c r="J2511" s="283"/>
      <c r="K2511" s="421"/>
      <c r="L2511" s="282"/>
      <c r="N2511" s="282"/>
      <c r="S2511" s="282"/>
      <c r="T2511" s="283"/>
      <c r="U2511" s="283"/>
      <c r="V2511" s="283"/>
      <c r="W2511" s="283"/>
      <c r="X2511" s="283"/>
      <c r="Y2511" s="282"/>
      <c r="Z2511" s="282"/>
      <c r="AA2511" s="283"/>
      <c r="AB2511" s="282"/>
      <c r="AC2511" s="282"/>
      <c r="AD2511" s="282"/>
      <c r="AE2511" s="282"/>
      <c r="AF2511" s="283"/>
      <c r="AG2511" s="402"/>
      <c r="AH2511" s="283"/>
      <c r="AI2511" s="283"/>
      <c r="AJ2511" s="283"/>
      <c r="AK2511" s="283"/>
      <c r="AL2511" s="283"/>
      <c r="AM2511" s="282"/>
      <c r="AN2511" s="282"/>
      <c r="AO2511" s="282"/>
      <c r="AP2511" s="282"/>
      <c r="AQ2511" s="282"/>
      <c r="AR2511" s="282"/>
      <c r="AT2511" s="283"/>
      <c r="AU2511" s="283"/>
      <c r="AV2511" s="283"/>
      <c r="AW2511" s="283"/>
      <c r="AY2511" s="283"/>
      <c r="AZ2511" s="282"/>
      <c r="BA2511" s="283"/>
      <c r="BB2511" s="282"/>
      <c r="BC2511" s="282"/>
      <c r="BD2511" s="282"/>
      <c r="BE2511" s="283"/>
      <c r="BG2511" s="282"/>
      <c r="BH2511" s="282"/>
      <c r="BI2511" s="282"/>
      <c r="BL2511" s="421"/>
      <c r="BM2511" s="424"/>
      <c r="BN2511" s="424"/>
      <c r="BO2511" s="424"/>
      <c r="BP2511" s="424"/>
      <c r="BQ2511" s="421"/>
      <c r="BR2511" s="421"/>
      <c r="BV2511" s="282"/>
      <c r="BW2511" s="283"/>
      <c r="BY2511" s="283"/>
      <c r="BZ2511" s="283"/>
      <c r="CA2511" s="283"/>
      <c r="CB2511" s="282"/>
      <c r="CC2511" s="282"/>
      <c r="CD2511" s="282"/>
      <c r="CE2511" s="282"/>
      <c r="CG2511" s="427"/>
      <c r="CH2511" s="402"/>
      <c r="CI2511" s="424"/>
      <c r="CJ2511" s="282"/>
      <c r="CK2511" s="282"/>
      <c r="CL2511" s="283"/>
      <c r="CM2511" s="283"/>
      <c r="CP2511" s="282"/>
      <c r="DC2511" s="282"/>
      <c r="DD2511" s="282"/>
      <c r="DE2511" s="282"/>
      <c r="DF2511" s="282"/>
      <c r="DG2511" s="282"/>
      <c r="DH2511" s="282"/>
      <c r="DI2511" s="282"/>
      <c r="DJ2511" s="282"/>
      <c r="EF2511" s="495" t="str">
        <f>""&amp;(MID(数据表!AZ2511,1,MIN(FIND({"(";"（"},数据表!AZ2511&amp;"(（",1)-1)))&amp;""</f>
        <v/>
      </c>
      <c r="EG2511" s="495" t="str">
        <f>""&amp;(MID(数据表!AZ2511,1,MIN(FIND({0;1;2;3;4;5;6;7;8;9},数据表!AZ2511&amp;"1234567890",1)-1)))&amp;""</f>
        <v/>
      </c>
    </row>
    <row r="2512" spans="2:137" s="310" customFormat="1" ht="12" customHeight="1">
      <c r="B2512" s="286"/>
      <c r="C2512" s="286"/>
      <c r="D2512" s="286"/>
      <c r="E2512" s="479"/>
      <c r="F2512" s="282"/>
      <c r="G2512" s="283"/>
      <c r="H2512" s="421"/>
      <c r="I2512" s="421"/>
      <c r="J2512" s="283"/>
      <c r="K2512" s="421"/>
      <c r="L2512" s="282"/>
      <c r="N2512" s="282"/>
      <c r="S2512" s="282"/>
      <c r="T2512" s="283"/>
      <c r="U2512" s="283"/>
      <c r="V2512" s="283"/>
      <c r="W2512" s="283"/>
      <c r="X2512" s="283"/>
      <c r="Y2512" s="282"/>
      <c r="Z2512" s="282"/>
      <c r="AA2512" s="283"/>
      <c r="AB2512" s="282"/>
      <c r="AC2512" s="282"/>
      <c r="AD2512" s="282"/>
      <c r="AE2512" s="282"/>
      <c r="AF2512" s="283"/>
      <c r="AG2512" s="402"/>
      <c r="AH2512" s="283"/>
      <c r="AI2512" s="283"/>
      <c r="AJ2512" s="283"/>
      <c r="AK2512" s="283"/>
      <c r="AL2512" s="283"/>
      <c r="AM2512" s="282"/>
      <c r="AN2512" s="282"/>
      <c r="AO2512" s="282"/>
      <c r="AP2512" s="282"/>
      <c r="AQ2512" s="282"/>
      <c r="AR2512" s="282"/>
      <c r="AT2512" s="283"/>
      <c r="AU2512" s="283"/>
      <c r="AV2512" s="283"/>
      <c r="AW2512" s="283"/>
      <c r="AY2512" s="283"/>
      <c r="AZ2512" s="282"/>
      <c r="BA2512" s="283"/>
      <c r="BB2512" s="282"/>
      <c r="BC2512" s="282"/>
      <c r="BD2512" s="282"/>
      <c r="BE2512" s="283"/>
      <c r="BG2512" s="282"/>
      <c r="BH2512" s="282"/>
      <c r="BI2512" s="282"/>
      <c r="BL2512" s="421"/>
      <c r="BM2512" s="424"/>
      <c r="BN2512" s="424"/>
      <c r="BO2512" s="424"/>
      <c r="BP2512" s="424"/>
      <c r="BQ2512" s="421"/>
      <c r="BR2512" s="421"/>
      <c r="BV2512" s="282"/>
      <c r="BW2512" s="283"/>
      <c r="BY2512" s="283"/>
      <c r="BZ2512" s="283"/>
      <c r="CA2512" s="283"/>
      <c r="CB2512" s="282"/>
      <c r="CC2512" s="282"/>
      <c r="CD2512" s="282"/>
      <c r="CE2512" s="282"/>
      <c r="CG2512" s="427"/>
      <c r="CH2512" s="402"/>
      <c r="CI2512" s="424"/>
      <c r="CJ2512" s="282"/>
      <c r="CK2512" s="282"/>
      <c r="CL2512" s="283"/>
      <c r="CM2512" s="283"/>
      <c r="CP2512" s="282"/>
      <c r="DC2512" s="282"/>
      <c r="DD2512" s="282"/>
      <c r="DE2512" s="282"/>
      <c r="DF2512" s="282"/>
      <c r="DG2512" s="282"/>
      <c r="DH2512" s="282"/>
      <c r="DI2512" s="282"/>
      <c r="DJ2512" s="282"/>
      <c r="EF2512" s="495" t="str">
        <f>""&amp;(MID(数据表!AZ2512,1,MIN(FIND({"(";"（"},数据表!AZ2512&amp;"(（",1)-1)))&amp;""</f>
        <v/>
      </c>
      <c r="EG2512" s="495" t="str">
        <f>""&amp;(MID(数据表!AZ2512,1,MIN(FIND({0;1;2;3;4;5;6;7;8;9},数据表!AZ2512&amp;"1234567890",1)-1)))&amp;""</f>
        <v/>
      </c>
    </row>
    <row r="2513" spans="2:137" s="310" customFormat="1" ht="12" customHeight="1">
      <c r="B2513" s="286"/>
      <c r="C2513" s="286"/>
      <c r="D2513" s="286"/>
      <c r="E2513" s="479"/>
      <c r="F2513" s="282"/>
      <c r="G2513" s="283"/>
      <c r="H2513" s="421"/>
      <c r="I2513" s="421"/>
      <c r="J2513" s="283"/>
      <c r="K2513" s="421"/>
      <c r="L2513" s="282"/>
      <c r="N2513" s="282"/>
      <c r="S2513" s="282"/>
      <c r="T2513" s="283"/>
      <c r="U2513" s="283"/>
      <c r="V2513" s="283"/>
      <c r="W2513" s="283"/>
      <c r="X2513" s="283"/>
      <c r="Y2513" s="282"/>
      <c r="Z2513" s="282"/>
      <c r="AA2513" s="283"/>
      <c r="AB2513" s="282"/>
      <c r="AC2513" s="282"/>
      <c r="AD2513" s="282"/>
      <c r="AE2513" s="282"/>
      <c r="AF2513" s="283"/>
      <c r="AG2513" s="402"/>
      <c r="AH2513" s="283"/>
      <c r="AI2513" s="283"/>
      <c r="AJ2513" s="283"/>
      <c r="AK2513" s="283"/>
      <c r="AL2513" s="283"/>
      <c r="AM2513" s="282"/>
      <c r="AN2513" s="282"/>
      <c r="AO2513" s="282"/>
      <c r="AP2513" s="282"/>
      <c r="AQ2513" s="282"/>
      <c r="AR2513" s="282"/>
      <c r="AT2513" s="283"/>
      <c r="AU2513" s="283"/>
      <c r="AV2513" s="283"/>
      <c r="AW2513" s="283"/>
      <c r="AY2513" s="283"/>
      <c r="AZ2513" s="282"/>
      <c r="BA2513" s="283"/>
      <c r="BB2513" s="282"/>
      <c r="BC2513" s="282"/>
      <c r="BD2513" s="282"/>
      <c r="BE2513" s="283"/>
      <c r="BG2513" s="282"/>
      <c r="BH2513" s="282"/>
      <c r="BI2513" s="282"/>
      <c r="BL2513" s="421"/>
      <c r="BM2513" s="424"/>
      <c r="BN2513" s="424"/>
      <c r="BO2513" s="424"/>
      <c r="BP2513" s="424"/>
      <c r="BQ2513" s="421"/>
      <c r="BR2513" s="421"/>
      <c r="BV2513" s="282"/>
      <c r="BW2513" s="283"/>
      <c r="BY2513" s="283"/>
      <c r="BZ2513" s="283"/>
      <c r="CA2513" s="283"/>
      <c r="CB2513" s="282"/>
      <c r="CC2513" s="282"/>
      <c r="CD2513" s="282"/>
      <c r="CE2513" s="282"/>
      <c r="CG2513" s="427"/>
      <c r="CH2513" s="402"/>
      <c r="CI2513" s="424"/>
      <c r="CJ2513" s="282"/>
      <c r="CK2513" s="282"/>
      <c r="CL2513" s="283"/>
      <c r="CM2513" s="283"/>
      <c r="CP2513" s="282"/>
      <c r="DC2513" s="282"/>
      <c r="DD2513" s="282"/>
      <c r="DE2513" s="282"/>
      <c r="DF2513" s="282"/>
      <c r="DG2513" s="282"/>
      <c r="DH2513" s="282"/>
      <c r="DI2513" s="282"/>
      <c r="DJ2513" s="282"/>
      <c r="EF2513" s="495" t="str">
        <f>""&amp;(MID(数据表!AZ2513,1,MIN(FIND({"(";"（"},数据表!AZ2513&amp;"(（",1)-1)))&amp;""</f>
        <v/>
      </c>
      <c r="EG2513" s="495" t="str">
        <f>""&amp;(MID(数据表!AZ2513,1,MIN(FIND({0;1;2;3;4;5;6;7;8;9},数据表!AZ2513&amp;"1234567890",1)-1)))&amp;""</f>
        <v/>
      </c>
    </row>
    <row r="2514" spans="2:137" s="310" customFormat="1" ht="12" customHeight="1">
      <c r="B2514" s="286"/>
      <c r="C2514" s="286"/>
      <c r="D2514" s="286"/>
      <c r="E2514" s="479"/>
      <c r="F2514" s="282"/>
      <c r="G2514" s="283"/>
      <c r="H2514" s="421"/>
      <c r="I2514" s="421"/>
      <c r="J2514" s="283"/>
      <c r="K2514" s="421"/>
      <c r="L2514" s="282"/>
      <c r="N2514" s="282"/>
      <c r="S2514" s="282"/>
      <c r="T2514" s="283"/>
      <c r="U2514" s="283"/>
      <c r="V2514" s="283"/>
      <c r="W2514" s="283"/>
      <c r="X2514" s="283"/>
      <c r="Y2514" s="282"/>
      <c r="Z2514" s="282"/>
      <c r="AA2514" s="283"/>
      <c r="AB2514" s="282"/>
      <c r="AC2514" s="282"/>
      <c r="AD2514" s="282"/>
      <c r="AE2514" s="282"/>
      <c r="AF2514" s="283"/>
      <c r="AG2514" s="402"/>
      <c r="AH2514" s="283"/>
      <c r="AI2514" s="283"/>
      <c r="AJ2514" s="283"/>
      <c r="AK2514" s="283"/>
      <c r="AL2514" s="283"/>
      <c r="AM2514" s="282"/>
      <c r="AN2514" s="282"/>
      <c r="AO2514" s="282"/>
      <c r="AP2514" s="282"/>
      <c r="AQ2514" s="282"/>
      <c r="AR2514" s="282"/>
      <c r="AT2514" s="283"/>
      <c r="AU2514" s="283"/>
      <c r="AV2514" s="283"/>
      <c r="AW2514" s="283"/>
      <c r="AY2514" s="283"/>
      <c r="AZ2514" s="282"/>
      <c r="BA2514" s="283"/>
      <c r="BB2514" s="282"/>
      <c r="BC2514" s="282"/>
      <c r="BD2514" s="282"/>
      <c r="BE2514" s="283"/>
      <c r="BG2514" s="282"/>
      <c r="BH2514" s="282"/>
      <c r="BI2514" s="282"/>
      <c r="BL2514" s="421"/>
      <c r="BM2514" s="424"/>
      <c r="BN2514" s="424"/>
      <c r="BO2514" s="424"/>
      <c r="BP2514" s="424"/>
      <c r="BQ2514" s="421"/>
      <c r="BR2514" s="421"/>
      <c r="BV2514" s="282"/>
      <c r="BW2514" s="283"/>
      <c r="BY2514" s="283"/>
      <c r="BZ2514" s="283"/>
      <c r="CA2514" s="283"/>
      <c r="CB2514" s="282"/>
      <c r="CC2514" s="282"/>
      <c r="CD2514" s="282"/>
      <c r="CE2514" s="282"/>
      <c r="CG2514" s="427"/>
      <c r="CH2514" s="402"/>
      <c r="CI2514" s="424"/>
      <c r="CJ2514" s="282"/>
      <c r="CK2514" s="282"/>
      <c r="CL2514" s="283"/>
      <c r="CM2514" s="283"/>
      <c r="CP2514" s="282"/>
      <c r="DC2514" s="282"/>
      <c r="DD2514" s="282"/>
      <c r="DE2514" s="282"/>
      <c r="DF2514" s="282"/>
      <c r="DG2514" s="282"/>
      <c r="DH2514" s="282"/>
      <c r="DI2514" s="282"/>
      <c r="DJ2514" s="282"/>
      <c r="EF2514" s="495" t="str">
        <f>""&amp;(MID(数据表!AZ2514,1,MIN(FIND({"(";"（"},数据表!AZ2514&amp;"(（",1)-1)))&amp;""</f>
        <v/>
      </c>
      <c r="EG2514" s="495" t="str">
        <f>""&amp;(MID(数据表!AZ2514,1,MIN(FIND({0;1;2;3;4;5;6;7;8;9},数据表!AZ2514&amp;"1234567890",1)-1)))&amp;""</f>
        <v/>
      </c>
    </row>
    <row r="2515" spans="2:137" s="310" customFormat="1" ht="12" customHeight="1">
      <c r="B2515" s="286"/>
      <c r="C2515" s="286"/>
      <c r="D2515" s="286"/>
      <c r="E2515" s="479"/>
      <c r="F2515" s="282"/>
      <c r="G2515" s="283"/>
      <c r="H2515" s="421"/>
      <c r="I2515" s="421"/>
      <c r="J2515" s="283"/>
      <c r="K2515" s="421"/>
      <c r="L2515" s="282"/>
      <c r="N2515" s="282"/>
      <c r="S2515" s="282"/>
      <c r="T2515" s="283"/>
      <c r="U2515" s="283"/>
      <c r="V2515" s="283"/>
      <c r="W2515" s="283"/>
      <c r="X2515" s="283"/>
      <c r="Y2515" s="282"/>
      <c r="Z2515" s="282"/>
      <c r="AA2515" s="283"/>
      <c r="AB2515" s="282"/>
      <c r="AC2515" s="282"/>
      <c r="AD2515" s="282"/>
      <c r="AE2515" s="282"/>
      <c r="AF2515" s="283"/>
      <c r="AG2515" s="402"/>
      <c r="AH2515" s="283"/>
      <c r="AI2515" s="283"/>
      <c r="AJ2515" s="283"/>
      <c r="AK2515" s="283"/>
      <c r="AL2515" s="283"/>
      <c r="AM2515" s="282"/>
      <c r="AN2515" s="282"/>
      <c r="AO2515" s="282"/>
      <c r="AP2515" s="282"/>
      <c r="AQ2515" s="282"/>
      <c r="AR2515" s="282"/>
      <c r="AT2515" s="283"/>
      <c r="AU2515" s="283"/>
      <c r="AV2515" s="283"/>
      <c r="AW2515" s="283"/>
      <c r="AY2515" s="283"/>
      <c r="AZ2515" s="282"/>
      <c r="BA2515" s="283"/>
      <c r="BB2515" s="282"/>
      <c r="BC2515" s="282"/>
      <c r="BD2515" s="282"/>
      <c r="BE2515" s="283"/>
      <c r="BG2515" s="282"/>
      <c r="BH2515" s="282"/>
      <c r="BI2515" s="282"/>
      <c r="BL2515" s="421"/>
      <c r="BM2515" s="424"/>
      <c r="BN2515" s="424"/>
      <c r="BO2515" s="424"/>
      <c r="BP2515" s="424"/>
      <c r="BQ2515" s="421"/>
      <c r="BR2515" s="421"/>
      <c r="BV2515" s="282"/>
      <c r="BW2515" s="283"/>
      <c r="BY2515" s="283"/>
      <c r="BZ2515" s="283"/>
      <c r="CA2515" s="283"/>
      <c r="CB2515" s="282"/>
      <c r="CC2515" s="282"/>
      <c r="CD2515" s="282"/>
      <c r="CE2515" s="282"/>
      <c r="CG2515" s="427"/>
      <c r="CH2515" s="402"/>
      <c r="CI2515" s="424"/>
      <c r="CJ2515" s="282"/>
      <c r="CK2515" s="282"/>
      <c r="CL2515" s="283"/>
      <c r="CM2515" s="283"/>
      <c r="CP2515" s="282"/>
      <c r="DC2515" s="282"/>
      <c r="DD2515" s="282"/>
      <c r="DE2515" s="282"/>
      <c r="DF2515" s="282"/>
      <c r="DG2515" s="282"/>
      <c r="DH2515" s="282"/>
      <c r="DI2515" s="282"/>
      <c r="DJ2515" s="282"/>
      <c r="EF2515" s="495" t="str">
        <f>""&amp;(MID(数据表!AZ2515,1,MIN(FIND({"(";"（"},数据表!AZ2515&amp;"(（",1)-1)))&amp;""</f>
        <v/>
      </c>
      <c r="EG2515" s="495" t="str">
        <f>""&amp;(MID(数据表!AZ2515,1,MIN(FIND({0;1;2;3;4;5;6;7;8;9},数据表!AZ2515&amp;"1234567890",1)-1)))&amp;""</f>
        <v/>
      </c>
    </row>
    <row r="2516" spans="2:137" s="310" customFormat="1" ht="12" customHeight="1">
      <c r="B2516" s="286"/>
      <c r="C2516" s="286"/>
      <c r="D2516" s="286"/>
      <c r="E2516" s="479"/>
      <c r="F2516" s="282"/>
      <c r="G2516" s="283"/>
      <c r="H2516" s="421"/>
      <c r="I2516" s="421"/>
      <c r="J2516" s="283"/>
      <c r="K2516" s="421"/>
      <c r="L2516" s="282"/>
      <c r="N2516" s="282"/>
      <c r="S2516" s="282"/>
      <c r="T2516" s="283"/>
      <c r="U2516" s="283"/>
      <c r="V2516" s="283"/>
      <c r="W2516" s="283"/>
      <c r="X2516" s="283"/>
      <c r="Y2516" s="282"/>
      <c r="Z2516" s="282"/>
      <c r="AA2516" s="283"/>
      <c r="AB2516" s="282"/>
      <c r="AC2516" s="282"/>
      <c r="AD2516" s="282"/>
      <c r="AE2516" s="282"/>
      <c r="AF2516" s="283"/>
      <c r="AG2516" s="402"/>
      <c r="AH2516" s="283"/>
      <c r="AI2516" s="283"/>
      <c r="AJ2516" s="283"/>
      <c r="AK2516" s="283"/>
      <c r="AL2516" s="283"/>
      <c r="AM2516" s="282"/>
      <c r="AN2516" s="282"/>
      <c r="AO2516" s="282"/>
      <c r="AP2516" s="282"/>
      <c r="AQ2516" s="282"/>
      <c r="AR2516" s="282"/>
      <c r="AT2516" s="283"/>
      <c r="AU2516" s="283"/>
      <c r="AV2516" s="283"/>
      <c r="AW2516" s="283"/>
      <c r="AY2516" s="283"/>
      <c r="AZ2516" s="282"/>
      <c r="BA2516" s="283"/>
      <c r="BB2516" s="282"/>
      <c r="BC2516" s="282"/>
      <c r="BD2516" s="282"/>
      <c r="BE2516" s="283"/>
      <c r="BG2516" s="282"/>
      <c r="BH2516" s="282"/>
      <c r="BI2516" s="282"/>
      <c r="BL2516" s="421"/>
      <c r="BM2516" s="424"/>
      <c r="BN2516" s="424"/>
      <c r="BO2516" s="424"/>
      <c r="BP2516" s="424"/>
      <c r="BQ2516" s="421"/>
      <c r="BR2516" s="421"/>
      <c r="BV2516" s="282"/>
      <c r="BW2516" s="283"/>
      <c r="BY2516" s="283"/>
      <c r="BZ2516" s="283"/>
      <c r="CA2516" s="283"/>
      <c r="CB2516" s="282"/>
      <c r="CC2516" s="282"/>
      <c r="CD2516" s="282"/>
      <c r="CE2516" s="282"/>
      <c r="CG2516" s="427"/>
      <c r="CH2516" s="402"/>
      <c r="CI2516" s="424"/>
      <c r="CJ2516" s="282"/>
      <c r="CK2516" s="282"/>
      <c r="CL2516" s="283"/>
      <c r="CM2516" s="283"/>
      <c r="CP2516" s="282"/>
      <c r="DC2516" s="282"/>
      <c r="DD2516" s="282"/>
      <c r="DE2516" s="282"/>
      <c r="DF2516" s="282"/>
      <c r="DG2516" s="282"/>
      <c r="DH2516" s="282"/>
      <c r="DI2516" s="282"/>
      <c r="DJ2516" s="282"/>
      <c r="EF2516" s="495" t="str">
        <f>""&amp;(MID(数据表!AZ2516,1,MIN(FIND({"(";"（"},数据表!AZ2516&amp;"(（",1)-1)))&amp;""</f>
        <v/>
      </c>
      <c r="EG2516" s="495" t="str">
        <f>""&amp;(MID(数据表!AZ2516,1,MIN(FIND({0;1;2;3;4;5;6;7;8;9},数据表!AZ2516&amp;"1234567890",1)-1)))&amp;""</f>
        <v/>
      </c>
    </row>
    <row r="2517" spans="2:137" s="310" customFormat="1" ht="12" customHeight="1">
      <c r="B2517" s="286"/>
      <c r="C2517" s="286"/>
      <c r="D2517" s="286"/>
      <c r="E2517" s="479"/>
      <c r="F2517" s="282"/>
      <c r="G2517" s="283"/>
      <c r="H2517" s="421"/>
      <c r="I2517" s="421"/>
      <c r="J2517" s="283"/>
      <c r="K2517" s="421"/>
      <c r="L2517" s="282"/>
      <c r="N2517" s="282"/>
      <c r="S2517" s="282"/>
      <c r="T2517" s="283"/>
      <c r="U2517" s="283"/>
      <c r="V2517" s="283"/>
      <c r="W2517" s="283"/>
      <c r="X2517" s="283"/>
      <c r="Y2517" s="282"/>
      <c r="Z2517" s="282"/>
      <c r="AA2517" s="283"/>
      <c r="AB2517" s="282"/>
      <c r="AC2517" s="282"/>
      <c r="AD2517" s="282"/>
      <c r="AE2517" s="282"/>
      <c r="AF2517" s="283"/>
      <c r="AG2517" s="402"/>
      <c r="AH2517" s="283"/>
      <c r="AI2517" s="283"/>
      <c r="AJ2517" s="283"/>
      <c r="AK2517" s="283"/>
      <c r="AL2517" s="283"/>
      <c r="AM2517" s="282"/>
      <c r="AN2517" s="282"/>
      <c r="AO2517" s="282"/>
      <c r="AP2517" s="282"/>
      <c r="AQ2517" s="282"/>
      <c r="AR2517" s="282"/>
      <c r="AT2517" s="283"/>
      <c r="AU2517" s="283"/>
      <c r="AV2517" s="283"/>
      <c r="AW2517" s="283"/>
      <c r="AY2517" s="283"/>
      <c r="AZ2517" s="282"/>
      <c r="BA2517" s="283"/>
      <c r="BB2517" s="282"/>
      <c r="BC2517" s="282"/>
      <c r="BD2517" s="282"/>
      <c r="BE2517" s="283"/>
      <c r="BG2517" s="282"/>
      <c r="BH2517" s="282"/>
      <c r="BI2517" s="282"/>
      <c r="BL2517" s="421"/>
      <c r="BM2517" s="424"/>
      <c r="BN2517" s="424"/>
      <c r="BO2517" s="424"/>
      <c r="BP2517" s="424"/>
      <c r="BQ2517" s="421"/>
      <c r="BR2517" s="421"/>
      <c r="BV2517" s="282"/>
      <c r="BW2517" s="283"/>
      <c r="BY2517" s="283"/>
      <c r="BZ2517" s="283"/>
      <c r="CA2517" s="283"/>
      <c r="CB2517" s="282"/>
      <c r="CC2517" s="282"/>
      <c r="CD2517" s="282"/>
      <c r="CE2517" s="282"/>
      <c r="CG2517" s="427"/>
      <c r="CH2517" s="402"/>
      <c r="CI2517" s="424"/>
      <c r="CJ2517" s="282"/>
      <c r="CK2517" s="282"/>
      <c r="CL2517" s="283"/>
      <c r="CM2517" s="283"/>
      <c r="CP2517" s="282"/>
      <c r="DC2517" s="282"/>
      <c r="DD2517" s="282"/>
      <c r="DE2517" s="282"/>
      <c r="DF2517" s="282"/>
      <c r="DG2517" s="282"/>
      <c r="DH2517" s="282"/>
      <c r="DI2517" s="282"/>
      <c r="DJ2517" s="282"/>
      <c r="EF2517" s="495" t="str">
        <f>""&amp;(MID(数据表!AZ2517,1,MIN(FIND({"(";"（"},数据表!AZ2517&amp;"(（",1)-1)))&amp;""</f>
        <v/>
      </c>
      <c r="EG2517" s="495" t="str">
        <f>""&amp;(MID(数据表!AZ2517,1,MIN(FIND({0;1;2;3;4;5;6;7;8;9},数据表!AZ2517&amp;"1234567890",1)-1)))&amp;""</f>
        <v/>
      </c>
    </row>
    <row r="2518" spans="2:137" s="310" customFormat="1" ht="12" customHeight="1">
      <c r="B2518" s="286"/>
      <c r="C2518" s="286"/>
      <c r="D2518" s="286"/>
      <c r="E2518" s="479"/>
      <c r="F2518" s="282"/>
      <c r="G2518" s="283"/>
      <c r="H2518" s="421"/>
      <c r="I2518" s="421"/>
      <c r="J2518" s="283"/>
      <c r="K2518" s="421"/>
      <c r="L2518" s="282"/>
      <c r="N2518" s="282"/>
      <c r="S2518" s="282"/>
      <c r="T2518" s="283"/>
      <c r="U2518" s="283"/>
      <c r="V2518" s="283"/>
      <c r="W2518" s="283"/>
      <c r="X2518" s="283"/>
      <c r="Y2518" s="282"/>
      <c r="Z2518" s="282"/>
      <c r="AA2518" s="283"/>
      <c r="AB2518" s="282"/>
      <c r="AC2518" s="282"/>
      <c r="AD2518" s="282"/>
      <c r="AE2518" s="282"/>
      <c r="AF2518" s="283"/>
      <c r="AG2518" s="402"/>
      <c r="AH2518" s="283"/>
      <c r="AI2518" s="283"/>
      <c r="AJ2518" s="283"/>
      <c r="AK2518" s="283"/>
      <c r="AL2518" s="283"/>
      <c r="AM2518" s="282"/>
      <c r="AN2518" s="282"/>
      <c r="AO2518" s="282"/>
      <c r="AP2518" s="282"/>
      <c r="AQ2518" s="282"/>
      <c r="AR2518" s="282"/>
      <c r="AT2518" s="283"/>
      <c r="AU2518" s="283"/>
      <c r="AV2518" s="283"/>
      <c r="AW2518" s="283"/>
      <c r="AY2518" s="283"/>
      <c r="AZ2518" s="282"/>
      <c r="BA2518" s="283"/>
      <c r="BB2518" s="282"/>
      <c r="BC2518" s="282"/>
      <c r="BD2518" s="282"/>
      <c r="BE2518" s="283"/>
      <c r="BG2518" s="282"/>
      <c r="BH2518" s="282"/>
      <c r="BI2518" s="282"/>
      <c r="BL2518" s="421"/>
      <c r="BM2518" s="424"/>
      <c r="BN2518" s="424"/>
      <c r="BO2518" s="424"/>
      <c r="BP2518" s="424"/>
      <c r="BQ2518" s="421"/>
      <c r="BR2518" s="421"/>
      <c r="BV2518" s="282"/>
      <c r="BW2518" s="283"/>
      <c r="BY2518" s="283"/>
      <c r="BZ2518" s="283"/>
      <c r="CA2518" s="283"/>
      <c r="CB2518" s="282"/>
      <c r="CC2518" s="282"/>
      <c r="CD2518" s="282"/>
      <c r="CE2518" s="282"/>
      <c r="CG2518" s="427"/>
      <c r="CH2518" s="402"/>
      <c r="CI2518" s="424"/>
      <c r="CJ2518" s="282"/>
      <c r="CK2518" s="282"/>
      <c r="CL2518" s="283"/>
      <c r="CM2518" s="283"/>
      <c r="CP2518" s="282"/>
      <c r="DC2518" s="282"/>
      <c r="DD2518" s="282"/>
      <c r="DE2518" s="282"/>
      <c r="DF2518" s="282"/>
      <c r="DG2518" s="282"/>
      <c r="DH2518" s="282"/>
      <c r="DI2518" s="282"/>
      <c r="DJ2518" s="282"/>
      <c r="EF2518" s="495" t="str">
        <f>""&amp;(MID(数据表!AZ2518,1,MIN(FIND({"(";"（"},数据表!AZ2518&amp;"(（",1)-1)))&amp;""</f>
        <v/>
      </c>
      <c r="EG2518" s="495" t="str">
        <f>""&amp;(MID(数据表!AZ2518,1,MIN(FIND({0;1;2;3;4;5;6;7;8;9},数据表!AZ2518&amp;"1234567890",1)-1)))&amp;""</f>
        <v/>
      </c>
    </row>
    <row r="2519" spans="2:137" s="310" customFormat="1" ht="12" customHeight="1">
      <c r="B2519" s="286"/>
      <c r="C2519" s="286"/>
      <c r="D2519" s="286"/>
      <c r="E2519" s="479"/>
      <c r="F2519" s="282"/>
      <c r="G2519" s="283"/>
      <c r="H2519" s="421"/>
      <c r="I2519" s="421"/>
      <c r="J2519" s="283"/>
      <c r="K2519" s="421"/>
      <c r="L2519" s="282"/>
      <c r="N2519" s="282"/>
      <c r="S2519" s="282"/>
      <c r="T2519" s="283"/>
      <c r="U2519" s="283"/>
      <c r="V2519" s="283"/>
      <c r="W2519" s="283"/>
      <c r="X2519" s="283"/>
      <c r="Y2519" s="282"/>
      <c r="Z2519" s="282"/>
      <c r="AA2519" s="283"/>
      <c r="AB2519" s="282"/>
      <c r="AC2519" s="282"/>
      <c r="AD2519" s="282"/>
      <c r="AE2519" s="282"/>
      <c r="AF2519" s="283"/>
      <c r="AG2519" s="402"/>
      <c r="AH2519" s="283"/>
      <c r="AI2519" s="283"/>
      <c r="AJ2519" s="283"/>
      <c r="AK2519" s="283"/>
      <c r="AL2519" s="283"/>
      <c r="AM2519" s="282"/>
      <c r="AN2519" s="282"/>
      <c r="AO2519" s="282"/>
      <c r="AP2519" s="282"/>
      <c r="AQ2519" s="282"/>
      <c r="AR2519" s="282"/>
      <c r="AT2519" s="283"/>
      <c r="AU2519" s="283"/>
      <c r="AV2519" s="283"/>
      <c r="AW2519" s="283"/>
      <c r="AY2519" s="283"/>
      <c r="AZ2519" s="282"/>
      <c r="BA2519" s="283"/>
      <c r="BB2519" s="282"/>
      <c r="BC2519" s="282"/>
      <c r="BD2519" s="282"/>
      <c r="BE2519" s="283"/>
      <c r="BG2519" s="282"/>
      <c r="BH2519" s="282"/>
      <c r="BI2519" s="282"/>
      <c r="BL2519" s="421"/>
      <c r="BM2519" s="424"/>
      <c r="BN2519" s="424"/>
      <c r="BO2519" s="424"/>
      <c r="BP2519" s="424"/>
      <c r="BQ2519" s="421"/>
      <c r="BR2519" s="421"/>
      <c r="BV2519" s="282"/>
      <c r="BW2519" s="283"/>
      <c r="BY2519" s="283"/>
      <c r="BZ2519" s="283"/>
      <c r="CA2519" s="283"/>
      <c r="CB2519" s="282"/>
      <c r="CC2519" s="282"/>
      <c r="CD2519" s="282"/>
      <c r="CE2519" s="282"/>
      <c r="CG2519" s="427"/>
      <c r="CH2519" s="402"/>
      <c r="CI2519" s="424"/>
      <c r="CJ2519" s="282"/>
      <c r="CK2519" s="282"/>
      <c r="CL2519" s="283"/>
      <c r="CM2519" s="283"/>
      <c r="CP2519" s="282"/>
      <c r="DC2519" s="282"/>
      <c r="DD2519" s="282"/>
      <c r="DE2519" s="282"/>
      <c r="DF2519" s="282"/>
      <c r="DG2519" s="282"/>
      <c r="DH2519" s="282"/>
      <c r="DI2519" s="282"/>
      <c r="DJ2519" s="282"/>
      <c r="EF2519" s="495" t="str">
        <f>""&amp;(MID(数据表!AZ2519,1,MIN(FIND({"(";"（"},数据表!AZ2519&amp;"(（",1)-1)))&amp;""</f>
        <v/>
      </c>
      <c r="EG2519" s="495" t="str">
        <f>""&amp;(MID(数据表!AZ2519,1,MIN(FIND({0;1;2;3;4;5;6;7;8;9},数据表!AZ2519&amp;"1234567890",1)-1)))&amp;""</f>
        <v/>
      </c>
    </row>
    <row r="2520" spans="2:137" s="310" customFormat="1" ht="12" customHeight="1">
      <c r="B2520" s="286"/>
      <c r="C2520" s="286"/>
      <c r="D2520" s="286"/>
      <c r="E2520" s="479"/>
      <c r="F2520" s="282"/>
      <c r="G2520" s="283"/>
      <c r="H2520" s="421"/>
      <c r="I2520" s="421"/>
      <c r="J2520" s="283"/>
      <c r="K2520" s="421"/>
      <c r="L2520" s="282"/>
      <c r="N2520" s="282"/>
      <c r="S2520" s="282"/>
      <c r="T2520" s="283"/>
      <c r="U2520" s="283"/>
      <c r="V2520" s="283"/>
      <c r="W2520" s="283"/>
      <c r="X2520" s="283"/>
      <c r="Y2520" s="282"/>
      <c r="Z2520" s="282"/>
      <c r="AA2520" s="283"/>
      <c r="AB2520" s="282"/>
      <c r="AC2520" s="282"/>
      <c r="AD2520" s="282"/>
      <c r="AE2520" s="282"/>
      <c r="AF2520" s="283"/>
      <c r="AG2520" s="402"/>
      <c r="AH2520" s="283"/>
      <c r="AI2520" s="283"/>
      <c r="AJ2520" s="283"/>
      <c r="AK2520" s="283"/>
      <c r="AL2520" s="283"/>
      <c r="AM2520" s="282"/>
      <c r="AN2520" s="282"/>
      <c r="AO2520" s="282"/>
      <c r="AP2520" s="282"/>
      <c r="AQ2520" s="282"/>
      <c r="AR2520" s="282"/>
      <c r="AT2520" s="283"/>
      <c r="AU2520" s="283"/>
      <c r="AV2520" s="283"/>
      <c r="AW2520" s="283"/>
      <c r="AY2520" s="283"/>
      <c r="AZ2520" s="282"/>
      <c r="BA2520" s="283"/>
      <c r="BB2520" s="282"/>
      <c r="BC2520" s="282"/>
      <c r="BD2520" s="282"/>
      <c r="BE2520" s="283"/>
      <c r="BG2520" s="282"/>
      <c r="BH2520" s="282"/>
      <c r="BI2520" s="282"/>
      <c r="BL2520" s="421"/>
      <c r="BM2520" s="424"/>
      <c r="BN2520" s="424"/>
      <c r="BO2520" s="424"/>
      <c r="BP2520" s="424"/>
      <c r="BQ2520" s="421"/>
      <c r="BR2520" s="421"/>
      <c r="BV2520" s="282"/>
      <c r="BW2520" s="283"/>
      <c r="BY2520" s="283"/>
      <c r="BZ2520" s="283"/>
      <c r="CA2520" s="283"/>
      <c r="CB2520" s="282"/>
      <c r="CC2520" s="282"/>
      <c r="CD2520" s="282"/>
      <c r="CE2520" s="282"/>
      <c r="CG2520" s="427"/>
      <c r="CH2520" s="402"/>
      <c r="CI2520" s="424"/>
      <c r="CJ2520" s="282"/>
      <c r="CK2520" s="282"/>
      <c r="CL2520" s="283"/>
      <c r="CM2520" s="283"/>
      <c r="CP2520" s="282"/>
      <c r="DC2520" s="282"/>
      <c r="DD2520" s="282"/>
      <c r="DE2520" s="282"/>
      <c r="DF2520" s="282"/>
      <c r="DG2520" s="282"/>
      <c r="DH2520" s="282"/>
      <c r="DI2520" s="282"/>
      <c r="DJ2520" s="282"/>
      <c r="EF2520" s="495" t="str">
        <f>""&amp;(MID(数据表!AZ2520,1,MIN(FIND({"(";"（"},数据表!AZ2520&amp;"(（",1)-1)))&amp;""</f>
        <v/>
      </c>
      <c r="EG2520" s="495" t="str">
        <f>""&amp;(MID(数据表!AZ2520,1,MIN(FIND({0;1;2;3;4;5;6;7;8;9},数据表!AZ2520&amp;"1234567890",1)-1)))&amp;""</f>
        <v/>
      </c>
    </row>
    <row r="2521" spans="2:137" s="310" customFormat="1" ht="12" customHeight="1">
      <c r="B2521" s="286"/>
      <c r="C2521" s="286"/>
      <c r="D2521" s="286"/>
      <c r="E2521" s="479"/>
      <c r="F2521" s="282"/>
      <c r="G2521" s="283"/>
      <c r="H2521" s="421"/>
      <c r="I2521" s="421"/>
      <c r="J2521" s="283"/>
      <c r="K2521" s="421"/>
      <c r="L2521" s="282"/>
      <c r="N2521" s="282"/>
      <c r="S2521" s="282"/>
      <c r="T2521" s="283"/>
      <c r="U2521" s="283"/>
      <c r="V2521" s="283"/>
      <c r="W2521" s="283"/>
      <c r="X2521" s="283"/>
      <c r="Y2521" s="282"/>
      <c r="Z2521" s="282"/>
      <c r="AA2521" s="283"/>
      <c r="AB2521" s="282"/>
      <c r="AC2521" s="282"/>
      <c r="AD2521" s="282"/>
      <c r="AE2521" s="282"/>
      <c r="AF2521" s="283"/>
      <c r="AG2521" s="402"/>
      <c r="AH2521" s="283"/>
      <c r="AI2521" s="283"/>
      <c r="AJ2521" s="283"/>
      <c r="AK2521" s="283"/>
      <c r="AL2521" s="283"/>
      <c r="AM2521" s="282"/>
      <c r="AN2521" s="282"/>
      <c r="AO2521" s="282"/>
      <c r="AP2521" s="282"/>
      <c r="AQ2521" s="282"/>
      <c r="AR2521" s="282"/>
      <c r="AT2521" s="283"/>
      <c r="AU2521" s="283"/>
      <c r="AV2521" s="283"/>
      <c r="AW2521" s="283"/>
      <c r="AY2521" s="283"/>
      <c r="AZ2521" s="282"/>
      <c r="BA2521" s="283"/>
      <c r="BB2521" s="282"/>
      <c r="BC2521" s="282"/>
      <c r="BD2521" s="282"/>
      <c r="BE2521" s="283"/>
      <c r="BG2521" s="282"/>
      <c r="BH2521" s="282"/>
      <c r="BI2521" s="282"/>
      <c r="BL2521" s="421"/>
      <c r="BM2521" s="424"/>
      <c r="BN2521" s="424"/>
      <c r="BO2521" s="424"/>
      <c r="BP2521" s="424"/>
      <c r="BQ2521" s="421"/>
      <c r="BR2521" s="421"/>
      <c r="BV2521" s="282"/>
      <c r="BW2521" s="283"/>
      <c r="BY2521" s="283"/>
      <c r="BZ2521" s="283"/>
      <c r="CA2521" s="283"/>
      <c r="CB2521" s="282"/>
      <c r="CC2521" s="282"/>
      <c r="CD2521" s="282"/>
      <c r="CE2521" s="282"/>
      <c r="CG2521" s="427"/>
      <c r="CH2521" s="402"/>
      <c r="CI2521" s="424"/>
      <c r="CJ2521" s="282"/>
      <c r="CK2521" s="282"/>
      <c r="CL2521" s="283"/>
      <c r="CM2521" s="283"/>
      <c r="CP2521" s="282"/>
      <c r="DC2521" s="282"/>
      <c r="DD2521" s="282"/>
      <c r="DE2521" s="282"/>
      <c r="DF2521" s="282"/>
      <c r="DG2521" s="282"/>
      <c r="DH2521" s="282"/>
      <c r="DI2521" s="282"/>
      <c r="DJ2521" s="282"/>
      <c r="EF2521" s="495" t="str">
        <f>""&amp;(MID(数据表!AZ2521,1,MIN(FIND({"(";"（"},数据表!AZ2521&amp;"(（",1)-1)))&amp;""</f>
        <v/>
      </c>
      <c r="EG2521" s="495" t="str">
        <f>""&amp;(MID(数据表!AZ2521,1,MIN(FIND({0;1;2;3;4;5;6;7;8;9},数据表!AZ2521&amp;"1234567890",1)-1)))&amp;""</f>
        <v/>
      </c>
    </row>
    <row r="2522" spans="2:137" s="310" customFormat="1" ht="12" customHeight="1">
      <c r="B2522" s="286"/>
      <c r="C2522" s="286"/>
      <c r="D2522" s="286"/>
      <c r="E2522" s="479"/>
      <c r="F2522" s="282"/>
      <c r="G2522" s="283"/>
      <c r="H2522" s="421"/>
      <c r="I2522" s="421"/>
      <c r="J2522" s="283"/>
      <c r="K2522" s="421"/>
      <c r="L2522" s="282"/>
      <c r="N2522" s="282"/>
      <c r="S2522" s="282"/>
      <c r="T2522" s="283"/>
      <c r="U2522" s="283"/>
      <c r="V2522" s="283"/>
      <c r="W2522" s="283"/>
      <c r="X2522" s="283"/>
      <c r="Y2522" s="282"/>
      <c r="Z2522" s="282"/>
      <c r="AA2522" s="283"/>
      <c r="AB2522" s="282"/>
      <c r="AC2522" s="282"/>
      <c r="AD2522" s="282"/>
      <c r="AE2522" s="282"/>
      <c r="AF2522" s="283"/>
      <c r="AG2522" s="402"/>
      <c r="AH2522" s="283"/>
      <c r="AI2522" s="283"/>
      <c r="AJ2522" s="283"/>
      <c r="AK2522" s="283"/>
      <c r="AL2522" s="283"/>
      <c r="AM2522" s="282"/>
      <c r="AN2522" s="282"/>
      <c r="AO2522" s="282"/>
      <c r="AP2522" s="282"/>
      <c r="AQ2522" s="282"/>
      <c r="AR2522" s="282"/>
      <c r="AT2522" s="283"/>
      <c r="AU2522" s="283"/>
      <c r="AV2522" s="283"/>
      <c r="AW2522" s="283"/>
      <c r="AY2522" s="283"/>
      <c r="AZ2522" s="282"/>
      <c r="BA2522" s="283"/>
      <c r="BB2522" s="282"/>
      <c r="BC2522" s="282"/>
      <c r="BD2522" s="282"/>
      <c r="BE2522" s="283"/>
      <c r="BG2522" s="282"/>
      <c r="BH2522" s="282"/>
      <c r="BI2522" s="282"/>
      <c r="BL2522" s="421"/>
      <c r="BM2522" s="424"/>
      <c r="BN2522" s="424"/>
      <c r="BO2522" s="424"/>
      <c r="BP2522" s="424"/>
      <c r="BQ2522" s="421"/>
      <c r="BR2522" s="421"/>
      <c r="BV2522" s="282"/>
      <c r="BW2522" s="283"/>
      <c r="BY2522" s="283"/>
      <c r="BZ2522" s="283"/>
      <c r="CA2522" s="283"/>
      <c r="CB2522" s="282"/>
      <c r="CC2522" s="282"/>
      <c r="CD2522" s="282"/>
      <c r="CE2522" s="282"/>
      <c r="CG2522" s="427"/>
      <c r="CH2522" s="402"/>
      <c r="CI2522" s="424"/>
      <c r="CJ2522" s="282"/>
      <c r="CK2522" s="282"/>
      <c r="CL2522" s="283"/>
      <c r="CM2522" s="283"/>
      <c r="CP2522" s="282"/>
      <c r="DC2522" s="282"/>
      <c r="DD2522" s="282"/>
      <c r="DE2522" s="282"/>
      <c r="DF2522" s="282"/>
      <c r="DG2522" s="282"/>
      <c r="DH2522" s="282"/>
      <c r="DI2522" s="282"/>
      <c r="DJ2522" s="282"/>
      <c r="EF2522" s="495" t="str">
        <f>""&amp;(MID(数据表!AZ2522,1,MIN(FIND({"(";"（"},数据表!AZ2522&amp;"(（",1)-1)))&amp;""</f>
        <v/>
      </c>
      <c r="EG2522" s="495" t="str">
        <f>""&amp;(MID(数据表!AZ2522,1,MIN(FIND({0;1;2;3;4;5;6;7;8;9},数据表!AZ2522&amp;"1234567890",1)-1)))&amp;""</f>
        <v/>
      </c>
    </row>
    <row r="2523" spans="2:137" s="310" customFormat="1" ht="12" customHeight="1">
      <c r="B2523" s="286"/>
      <c r="C2523" s="286"/>
      <c r="D2523" s="286"/>
      <c r="E2523" s="479"/>
      <c r="F2523" s="282"/>
      <c r="G2523" s="283"/>
      <c r="H2523" s="421"/>
      <c r="I2523" s="421"/>
      <c r="J2523" s="283"/>
      <c r="K2523" s="421"/>
      <c r="L2523" s="282"/>
      <c r="N2523" s="282"/>
      <c r="S2523" s="282"/>
      <c r="T2523" s="283"/>
      <c r="U2523" s="283"/>
      <c r="V2523" s="283"/>
      <c r="W2523" s="283"/>
      <c r="X2523" s="283"/>
      <c r="Y2523" s="282"/>
      <c r="Z2523" s="282"/>
      <c r="AA2523" s="283"/>
      <c r="AB2523" s="282"/>
      <c r="AC2523" s="282"/>
      <c r="AD2523" s="282"/>
      <c r="AE2523" s="282"/>
      <c r="AF2523" s="283"/>
      <c r="AG2523" s="402"/>
      <c r="AH2523" s="283"/>
      <c r="AI2523" s="283"/>
      <c r="AJ2523" s="283"/>
      <c r="AK2523" s="283"/>
      <c r="AL2523" s="283"/>
      <c r="AM2523" s="282"/>
      <c r="AN2523" s="282"/>
      <c r="AO2523" s="282"/>
      <c r="AP2523" s="282"/>
      <c r="AQ2523" s="282"/>
      <c r="AR2523" s="282"/>
      <c r="AT2523" s="283"/>
      <c r="AU2523" s="283"/>
      <c r="AV2523" s="283"/>
      <c r="AW2523" s="283"/>
      <c r="AY2523" s="283"/>
      <c r="AZ2523" s="282"/>
      <c r="BA2523" s="283"/>
      <c r="BB2523" s="282"/>
      <c r="BC2523" s="282"/>
      <c r="BD2523" s="282"/>
      <c r="BE2523" s="283"/>
      <c r="BG2523" s="282"/>
      <c r="BH2523" s="282"/>
      <c r="BI2523" s="282"/>
      <c r="BL2523" s="421"/>
      <c r="BM2523" s="424"/>
      <c r="BN2523" s="424"/>
      <c r="BO2523" s="424"/>
      <c r="BP2523" s="424"/>
      <c r="BQ2523" s="421"/>
      <c r="BR2523" s="421"/>
      <c r="BV2523" s="282"/>
      <c r="BW2523" s="283"/>
      <c r="BY2523" s="283"/>
      <c r="BZ2523" s="283"/>
      <c r="CA2523" s="283"/>
      <c r="CB2523" s="282"/>
      <c r="CC2523" s="282"/>
      <c r="CD2523" s="282"/>
      <c r="CE2523" s="282"/>
      <c r="CG2523" s="427"/>
      <c r="CH2523" s="402"/>
      <c r="CI2523" s="424"/>
      <c r="CJ2523" s="282"/>
      <c r="CK2523" s="282"/>
      <c r="CL2523" s="283"/>
      <c r="CM2523" s="283"/>
      <c r="CP2523" s="282"/>
      <c r="DC2523" s="282"/>
      <c r="DD2523" s="282"/>
      <c r="DE2523" s="282"/>
      <c r="DF2523" s="282"/>
      <c r="DG2523" s="282"/>
      <c r="DH2523" s="282"/>
      <c r="DI2523" s="282"/>
      <c r="DJ2523" s="282"/>
      <c r="EF2523" s="495" t="str">
        <f>""&amp;(MID(数据表!AZ2523,1,MIN(FIND({"(";"（"},数据表!AZ2523&amp;"(（",1)-1)))&amp;""</f>
        <v/>
      </c>
      <c r="EG2523" s="495" t="str">
        <f>""&amp;(MID(数据表!AZ2523,1,MIN(FIND({0;1;2;3;4;5;6;7;8;9},数据表!AZ2523&amp;"1234567890",1)-1)))&amp;""</f>
        <v/>
      </c>
    </row>
    <row r="2524" spans="2:137" s="310" customFormat="1" ht="12" customHeight="1">
      <c r="B2524" s="286"/>
      <c r="C2524" s="286"/>
      <c r="D2524" s="286"/>
      <c r="E2524" s="479"/>
      <c r="F2524" s="282"/>
      <c r="G2524" s="283"/>
      <c r="H2524" s="421"/>
      <c r="I2524" s="421"/>
      <c r="J2524" s="283"/>
      <c r="K2524" s="421"/>
      <c r="L2524" s="282"/>
      <c r="N2524" s="282"/>
      <c r="S2524" s="282"/>
      <c r="T2524" s="283"/>
      <c r="U2524" s="283"/>
      <c r="V2524" s="283"/>
      <c r="W2524" s="283"/>
      <c r="X2524" s="283"/>
      <c r="Y2524" s="282"/>
      <c r="Z2524" s="282"/>
      <c r="AA2524" s="283"/>
      <c r="AB2524" s="282"/>
      <c r="AC2524" s="282"/>
      <c r="AD2524" s="282"/>
      <c r="AE2524" s="282"/>
      <c r="AF2524" s="283"/>
      <c r="AG2524" s="402"/>
      <c r="AH2524" s="283"/>
      <c r="AI2524" s="283"/>
      <c r="AJ2524" s="283"/>
      <c r="AK2524" s="283"/>
      <c r="AL2524" s="283"/>
      <c r="AM2524" s="282"/>
      <c r="AN2524" s="282"/>
      <c r="AO2524" s="282"/>
      <c r="AP2524" s="282"/>
      <c r="AQ2524" s="282"/>
      <c r="AR2524" s="282"/>
      <c r="AT2524" s="283"/>
      <c r="AU2524" s="283"/>
      <c r="AV2524" s="283"/>
      <c r="AW2524" s="283"/>
      <c r="AY2524" s="283"/>
      <c r="AZ2524" s="282"/>
      <c r="BA2524" s="283"/>
      <c r="BB2524" s="282"/>
      <c r="BC2524" s="282"/>
      <c r="BD2524" s="282"/>
      <c r="BE2524" s="283"/>
      <c r="BG2524" s="282"/>
      <c r="BH2524" s="282"/>
      <c r="BI2524" s="282"/>
      <c r="BL2524" s="421"/>
      <c r="BM2524" s="424"/>
      <c r="BN2524" s="424"/>
      <c r="BO2524" s="424"/>
      <c r="BP2524" s="424"/>
      <c r="BQ2524" s="421"/>
      <c r="BR2524" s="421"/>
      <c r="BV2524" s="282"/>
      <c r="BW2524" s="283"/>
      <c r="BY2524" s="283"/>
      <c r="BZ2524" s="283"/>
      <c r="CA2524" s="283"/>
      <c r="CB2524" s="282"/>
      <c r="CC2524" s="282"/>
      <c r="CD2524" s="282"/>
      <c r="CE2524" s="282"/>
      <c r="CG2524" s="427"/>
      <c r="CH2524" s="402"/>
      <c r="CI2524" s="424"/>
      <c r="CJ2524" s="282"/>
      <c r="CK2524" s="282"/>
      <c r="CL2524" s="283"/>
      <c r="CM2524" s="283"/>
      <c r="CP2524" s="282"/>
      <c r="DC2524" s="282"/>
      <c r="DD2524" s="282"/>
      <c r="DE2524" s="282"/>
      <c r="DF2524" s="282"/>
      <c r="DG2524" s="282"/>
      <c r="DH2524" s="282"/>
      <c r="DI2524" s="282"/>
      <c r="DJ2524" s="282"/>
      <c r="EF2524" s="495" t="str">
        <f>""&amp;(MID(数据表!AZ2524,1,MIN(FIND({"(";"（"},数据表!AZ2524&amp;"(（",1)-1)))&amp;""</f>
        <v/>
      </c>
      <c r="EG2524" s="495" t="str">
        <f>""&amp;(MID(数据表!AZ2524,1,MIN(FIND({0;1;2;3;4;5;6;7;8;9},数据表!AZ2524&amp;"1234567890",1)-1)))&amp;""</f>
        <v/>
      </c>
    </row>
    <row r="2525" spans="2:137" s="310" customFormat="1" ht="12" customHeight="1">
      <c r="B2525" s="286"/>
      <c r="C2525" s="286"/>
      <c r="D2525" s="286"/>
      <c r="E2525" s="479"/>
      <c r="F2525" s="282"/>
      <c r="G2525" s="283"/>
      <c r="H2525" s="421"/>
      <c r="I2525" s="421"/>
      <c r="J2525" s="283"/>
      <c r="K2525" s="421"/>
      <c r="L2525" s="282"/>
      <c r="N2525" s="282"/>
      <c r="S2525" s="282"/>
      <c r="T2525" s="283"/>
      <c r="U2525" s="283"/>
      <c r="V2525" s="283"/>
      <c r="W2525" s="283"/>
      <c r="X2525" s="283"/>
      <c r="Y2525" s="282"/>
      <c r="Z2525" s="282"/>
      <c r="AA2525" s="283"/>
      <c r="AB2525" s="282"/>
      <c r="AC2525" s="282"/>
      <c r="AD2525" s="282"/>
      <c r="AE2525" s="282"/>
      <c r="AF2525" s="283"/>
      <c r="AG2525" s="402"/>
      <c r="AH2525" s="283"/>
      <c r="AI2525" s="283"/>
      <c r="AJ2525" s="283"/>
      <c r="AK2525" s="283"/>
      <c r="AL2525" s="283"/>
      <c r="AM2525" s="282"/>
      <c r="AN2525" s="282"/>
      <c r="AO2525" s="282"/>
      <c r="AP2525" s="282"/>
      <c r="AQ2525" s="282"/>
      <c r="AR2525" s="282"/>
      <c r="AT2525" s="283"/>
      <c r="AU2525" s="283"/>
      <c r="AV2525" s="283"/>
      <c r="AW2525" s="283"/>
      <c r="AY2525" s="283"/>
      <c r="AZ2525" s="282"/>
      <c r="BA2525" s="283"/>
      <c r="BB2525" s="282"/>
      <c r="BC2525" s="282"/>
      <c r="BD2525" s="282"/>
      <c r="BE2525" s="283"/>
      <c r="BG2525" s="282"/>
      <c r="BH2525" s="282"/>
      <c r="BI2525" s="282"/>
      <c r="BL2525" s="421"/>
      <c r="BM2525" s="424"/>
      <c r="BN2525" s="424"/>
      <c r="BO2525" s="424"/>
      <c r="BP2525" s="424"/>
      <c r="BQ2525" s="421"/>
      <c r="BR2525" s="421"/>
      <c r="BV2525" s="282"/>
      <c r="BW2525" s="283"/>
      <c r="BY2525" s="283"/>
      <c r="BZ2525" s="283"/>
      <c r="CA2525" s="283"/>
      <c r="CB2525" s="282"/>
      <c r="CC2525" s="282"/>
      <c r="CD2525" s="282"/>
      <c r="CE2525" s="282"/>
      <c r="CG2525" s="427"/>
      <c r="CH2525" s="402"/>
      <c r="CI2525" s="424"/>
      <c r="CJ2525" s="282"/>
      <c r="CK2525" s="282"/>
      <c r="CL2525" s="283"/>
      <c r="CM2525" s="283"/>
      <c r="CP2525" s="282"/>
      <c r="DC2525" s="282"/>
      <c r="DD2525" s="282"/>
      <c r="DE2525" s="282"/>
      <c r="DF2525" s="282"/>
      <c r="DG2525" s="282"/>
      <c r="DH2525" s="282"/>
      <c r="DI2525" s="282"/>
      <c r="DJ2525" s="282"/>
      <c r="EF2525" s="495" t="str">
        <f>""&amp;(MID(数据表!AZ2525,1,MIN(FIND({"(";"（"},数据表!AZ2525&amp;"(（",1)-1)))&amp;""</f>
        <v/>
      </c>
      <c r="EG2525" s="495" t="str">
        <f>""&amp;(MID(数据表!AZ2525,1,MIN(FIND({0;1;2;3;4;5;6;7;8;9},数据表!AZ2525&amp;"1234567890",1)-1)))&amp;""</f>
        <v/>
      </c>
    </row>
    <row r="2526" spans="2:137" s="310" customFormat="1" ht="12" customHeight="1">
      <c r="B2526" s="286"/>
      <c r="C2526" s="286"/>
      <c r="D2526" s="286"/>
      <c r="E2526" s="479"/>
      <c r="F2526" s="282"/>
      <c r="G2526" s="283"/>
      <c r="H2526" s="421"/>
      <c r="I2526" s="421"/>
      <c r="J2526" s="283"/>
      <c r="K2526" s="421"/>
      <c r="L2526" s="282"/>
      <c r="N2526" s="282"/>
      <c r="S2526" s="282"/>
      <c r="T2526" s="283"/>
      <c r="U2526" s="283"/>
      <c r="V2526" s="283"/>
      <c r="W2526" s="283"/>
      <c r="X2526" s="283"/>
      <c r="Y2526" s="282"/>
      <c r="Z2526" s="282"/>
      <c r="AA2526" s="283"/>
      <c r="AB2526" s="282"/>
      <c r="AC2526" s="282"/>
      <c r="AD2526" s="282"/>
      <c r="AE2526" s="282"/>
      <c r="AF2526" s="283"/>
      <c r="AG2526" s="402"/>
      <c r="AH2526" s="283"/>
      <c r="AI2526" s="283"/>
      <c r="AJ2526" s="283"/>
      <c r="AK2526" s="283"/>
      <c r="AL2526" s="283"/>
      <c r="AM2526" s="282"/>
      <c r="AN2526" s="282"/>
      <c r="AO2526" s="282"/>
      <c r="AP2526" s="282"/>
      <c r="AQ2526" s="282"/>
      <c r="AR2526" s="282"/>
      <c r="AT2526" s="283"/>
      <c r="AU2526" s="283"/>
      <c r="AV2526" s="283"/>
      <c r="AW2526" s="283"/>
      <c r="AY2526" s="283"/>
      <c r="AZ2526" s="282"/>
      <c r="BA2526" s="283"/>
      <c r="BB2526" s="282"/>
      <c r="BC2526" s="282"/>
      <c r="BD2526" s="282"/>
      <c r="BE2526" s="283"/>
      <c r="BG2526" s="282"/>
      <c r="BH2526" s="282"/>
      <c r="BI2526" s="282"/>
      <c r="BL2526" s="421"/>
      <c r="BM2526" s="424"/>
      <c r="BN2526" s="424"/>
      <c r="BO2526" s="424"/>
      <c r="BP2526" s="424"/>
      <c r="BQ2526" s="421"/>
      <c r="BR2526" s="421"/>
      <c r="BV2526" s="282"/>
      <c r="BW2526" s="283"/>
      <c r="BY2526" s="283"/>
      <c r="BZ2526" s="283"/>
      <c r="CA2526" s="283"/>
      <c r="CB2526" s="282"/>
      <c r="CC2526" s="282"/>
      <c r="CD2526" s="282"/>
      <c r="CE2526" s="282"/>
      <c r="CG2526" s="427"/>
      <c r="CH2526" s="402"/>
      <c r="CI2526" s="424"/>
      <c r="CJ2526" s="282"/>
      <c r="CK2526" s="282"/>
      <c r="CL2526" s="283"/>
      <c r="CM2526" s="283"/>
      <c r="CP2526" s="282"/>
      <c r="DC2526" s="282"/>
      <c r="DD2526" s="282"/>
      <c r="DE2526" s="282"/>
      <c r="DF2526" s="282"/>
      <c r="DG2526" s="282"/>
      <c r="DH2526" s="282"/>
      <c r="DI2526" s="282"/>
      <c r="DJ2526" s="282"/>
      <c r="EF2526" s="495" t="str">
        <f>""&amp;(MID(数据表!AZ2526,1,MIN(FIND({"(";"（"},数据表!AZ2526&amp;"(（",1)-1)))&amp;""</f>
        <v/>
      </c>
      <c r="EG2526" s="495" t="str">
        <f>""&amp;(MID(数据表!AZ2526,1,MIN(FIND({0;1;2;3;4;5;6;7;8;9},数据表!AZ2526&amp;"1234567890",1)-1)))&amp;""</f>
        <v/>
      </c>
    </row>
    <row r="2527" spans="2:137" s="310" customFormat="1" ht="12" customHeight="1">
      <c r="B2527" s="286"/>
      <c r="C2527" s="286"/>
      <c r="D2527" s="286"/>
      <c r="E2527" s="479"/>
      <c r="F2527" s="282"/>
      <c r="G2527" s="283"/>
      <c r="H2527" s="421"/>
      <c r="I2527" s="421"/>
      <c r="J2527" s="283"/>
      <c r="K2527" s="421"/>
      <c r="L2527" s="282"/>
      <c r="N2527" s="282"/>
      <c r="S2527" s="282"/>
      <c r="T2527" s="283"/>
      <c r="U2527" s="283"/>
      <c r="V2527" s="283"/>
      <c r="W2527" s="283"/>
      <c r="X2527" s="283"/>
      <c r="Y2527" s="282"/>
      <c r="Z2527" s="282"/>
      <c r="AA2527" s="283"/>
      <c r="AB2527" s="282"/>
      <c r="AC2527" s="282"/>
      <c r="AD2527" s="282"/>
      <c r="AE2527" s="282"/>
      <c r="AF2527" s="283"/>
      <c r="AG2527" s="402"/>
      <c r="AH2527" s="283"/>
      <c r="AI2527" s="283"/>
      <c r="AJ2527" s="283"/>
      <c r="AK2527" s="283"/>
      <c r="AL2527" s="283"/>
      <c r="AM2527" s="282"/>
      <c r="AN2527" s="282"/>
      <c r="AO2527" s="282"/>
      <c r="AP2527" s="282"/>
      <c r="AQ2527" s="282"/>
      <c r="AR2527" s="282"/>
      <c r="AT2527" s="283"/>
      <c r="AU2527" s="283"/>
      <c r="AV2527" s="283"/>
      <c r="AW2527" s="283"/>
      <c r="AY2527" s="283"/>
      <c r="AZ2527" s="282"/>
      <c r="BA2527" s="283"/>
      <c r="BB2527" s="282"/>
      <c r="BC2527" s="282"/>
      <c r="BD2527" s="282"/>
      <c r="BE2527" s="283"/>
      <c r="BG2527" s="282"/>
      <c r="BH2527" s="282"/>
      <c r="BI2527" s="282"/>
      <c r="BL2527" s="421"/>
      <c r="BM2527" s="424"/>
      <c r="BN2527" s="424"/>
      <c r="BO2527" s="424"/>
      <c r="BP2527" s="424"/>
      <c r="BQ2527" s="421"/>
      <c r="BR2527" s="421"/>
      <c r="BV2527" s="282"/>
      <c r="BW2527" s="283"/>
      <c r="BY2527" s="283"/>
      <c r="BZ2527" s="283"/>
      <c r="CA2527" s="283"/>
      <c r="CB2527" s="282"/>
      <c r="CC2527" s="282"/>
      <c r="CD2527" s="282"/>
      <c r="CE2527" s="282"/>
      <c r="CG2527" s="427"/>
      <c r="CH2527" s="402"/>
      <c r="CI2527" s="424"/>
      <c r="CJ2527" s="282"/>
      <c r="CK2527" s="282"/>
      <c r="CL2527" s="283"/>
      <c r="CM2527" s="283"/>
      <c r="CP2527" s="282"/>
      <c r="DC2527" s="282"/>
      <c r="DD2527" s="282"/>
      <c r="DE2527" s="282"/>
      <c r="DF2527" s="282"/>
      <c r="DG2527" s="282"/>
      <c r="DH2527" s="282"/>
      <c r="DI2527" s="282"/>
      <c r="DJ2527" s="282"/>
      <c r="EF2527" s="495" t="str">
        <f>""&amp;(MID(数据表!AZ2527,1,MIN(FIND({"(";"（"},数据表!AZ2527&amp;"(（",1)-1)))&amp;""</f>
        <v/>
      </c>
      <c r="EG2527" s="495" t="str">
        <f>""&amp;(MID(数据表!AZ2527,1,MIN(FIND({0;1;2;3;4;5;6;7;8;9},数据表!AZ2527&amp;"1234567890",1)-1)))&amp;""</f>
        <v/>
      </c>
    </row>
    <row r="2528" spans="2:137" s="310" customFormat="1" ht="12" customHeight="1">
      <c r="B2528" s="286"/>
      <c r="C2528" s="286"/>
      <c r="D2528" s="286"/>
      <c r="E2528" s="479"/>
      <c r="F2528" s="282"/>
      <c r="G2528" s="283"/>
      <c r="H2528" s="421"/>
      <c r="I2528" s="421"/>
      <c r="J2528" s="283"/>
      <c r="K2528" s="421"/>
      <c r="L2528" s="282"/>
      <c r="N2528" s="282"/>
      <c r="S2528" s="282"/>
      <c r="T2528" s="283"/>
      <c r="U2528" s="283"/>
      <c r="V2528" s="283"/>
      <c r="W2528" s="283"/>
      <c r="X2528" s="283"/>
      <c r="Y2528" s="282"/>
      <c r="Z2528" s="282"/>
      <c r="AA2528" s="283"/>
      <c r="AB2528" s="282"/>
      <c r="AC2528" s="282"/>
      <c r="AD2528" s="282"/>
      <c r="AE2528" s="282"/>
      <c r="AF2528" s="283"/>
      <c r="AG2528" s="402"/>
      <c r="AH2528" s="283"/>
      <c r="AI2528" s="283"/>
      <c r="AJ2528" s="283"/>
      <c r="AK2528" s="283"/>
      <c r="AL2528" s="283"/>
      <c r="AM2528" s="282"/>
      <c r="AN2528" s="282"/>
      <c r="AO2528" s="282"/>
      <c r="AP2528" s="282"/>
      <c r="AQ2528" s="282"/>
      <c r="AR2528" s="282"/>
      <c r="AT2528" s="283"/>
      <c r="AU2528" s="283"/>
      <c r="AV2528" s="283"/>
      <c r="AW2528" s="283"/>
      <c r="AY2528" s="283"/>
      <c r="AZ2528" s="282"/>
      <c r="BA2528" s="283"/>
      <c r="BB2528" s="282"/>
      <c r="BC2528" s="282"/>
      <c r="BD2528" s="282"/>
      <c r="BE2528" s="283"/>
      <c r="BG2528" s="282"/>
      <c r="BH2528" s="282"/>
      <c r="BI2528" s="282"/>
      <c r="BL2528" s="421"/>
      <c r="BM2528" s="424"/>
      <c r="BN2528" s="424"/>
      <c r="BO2528" s="424"/>
      <c r="BP2528" s="424"/>
      <c r="BQ2528" s="421"/>
      <c r="BR2528" s="421"/>
      <c r="BV2528" s="282"/>
      <c r="BW2528" s="283"/>
      <c r="BY2528" s="283"/>
      <c r="BZ2528" s="283"/>
      <c r="CA2528" s="283"/>
      <c r="CB2528" s="282"/>
      <c r="CC2528" s="282"/>
      <c r="CD2528" s="282"/>
      <c r="CE2528" s="282"/>
      <c r="CG2528" s="427"/>
      <c r="CH2528" s="402"/>
      <c r="CI2528" s="424"/>
      <c r="CJ2528" s="282"/>
      <c r="CK2528" s="282"/>
      <c r="CL2528" s="283"/>
      <c r="CM2528" s="283"/>
      <c r="CP2528" s="282"/>
      <c r="DC2528" s="282"/>
      <c r="DD2528" s="282"/>
      <c r="DE2528" s="282"/>
      <c r="DF2528" s="282"/>
      <c r="DG2528" s="282"/>
      <c r="DH2528" s="282"/>
      <c r="DI2528" s="282"/>
      <c r="DJ2528" s="282"/>
      <c r="EF2528" s="495" t="str">
        <f>""&amp;(MID(数据表!AZ2528,1,MIN(FIND({"(";"（"},数据表!AZ2528&amp;"(（",1)-1)))&amp;""</f>
        <v/>
      </c>
      <c r="EG2528" s="495" t="str">
        <f>""&amp;(MID(数据表!AZ2528,1,MIN(FIND({0;1;2;3;4;5;6;7;8;9},数据表!AZ2528&amp;"1234567890",1)-1)))&amp;""</f>
        <v/>
      </c>
    </row>
    <row r="2529" spans="2:137" s="310" customFormat="1" ht="12" customHeight="1">
      <c r="B2529" s="286"/>
      <c r="C2529" s="286"/>
      <c r="D2529" s="286"/>
      <c r="E2529" s="479"/>
      <c r="F2529" s="282"/>
      <c r="G2529" s="283"/>
      <c r="H2529" s="421"/>
      <c r="I2529" s="421"/>
      <c r="J2529" s="283"/>
      <c r="K2529" s="421"/>
      <c r="L2529" s="282"/>
      <c r="N2529" s="282"/>
      <c r="S2529" s="282"/>
      <c r="T2529" s="283"/>
      <c r="U2529" s="283"/>
      <c r="V2529" s="283"/>
      <c r="W2529" s="283"/>
      <c r="X2529" s="283"/>
      <c r="Y2529" s="282"/>
      <c r="Z2529" s="282"/>
      <c r="AA2529" s="283"/>
      <c r="AB2529" s="282"/>
      <c r="AC2529" s="282"/>
      <c r="AD2529" s="282"/>
      <c r="AE2529" s="282"/>
      <c r="AF2529" s="283"/>
      <c r="AG2529" s="402"/>
      <c r="AH2529" s="283"/>
      <c r="AI2529" s="283"/>
      <c r="AJ2529" s="283"/>
      <c r="AK2529" s="283"/>
      <c r="AL2529" s="283"/>
      <c r="AM2529" s="282"/>
      <c r="AN2529" s="282"/>
      <c r="AO2529" s="282"/>
      <c r="AP2529" s="282"/>
      <c r="AQ2529" s="282"/>
      <c r="AR2529" s="282"/>
      <c r="AT2529" s="283"/>
      <c r="AU2529" s="283"/>
      <c r="AV2529" s="283"/>
      <c r="AW2529" s="283"/>
      <c r="AY2529" s="283"/>
      <c r="AZ2529" s="282"/>
      <c r="BA2529" s="283"/>
      <c r="BB2529" s="282"/>
      <c r="BC2529" s="282"/>
      <c r="BD2529" s="282"/>
      <c r="BE2529" s="283"/>
      <c r="BG2529" s="282"/>
      <c r="BH2529" s="282"/>
      <c r="BI2529" s="282"/>
      <c r="BL2529" s="421"/>
      <c r="BM2529" s="424"/>
      <c r="BN2529" s="424"/>
      <c r="BO2529" s="424"/>
      <c r="BP2529" s="424"/>
      <c r="BQ2529" s="421"/>
      <c r="BR2529" s="421"/>
      <c r="BV2529" s="282"/>
      <c r="BW2529" s="283"/>
      <c r="BY2529" s="283"/>
      <c r="BZ2529" s="283"/>
      <c r="CA2529" s="283"/>
      <c r="CB2529" s="282"/>
      <c r="CC2529" s="282"/>
      <c r="CD2529" s="282"/>
      <c r="CE2529" s="282"/>
      <c r="CG2529" s="427"/>
      <c r="CH2529" s="402"/>
      <c r="CI2529" s="424"/>
      <c r="CJ2529" s="282"/>
      <c r="CK2529" s="282"/>
      <c r="CL2529" s="283"/>
      <c r="CM2529" s="283"/>
      <c r="CP2529" s="282"/>
      <c r="DC2529" s="282"/>
      <c r="DD2529" s="282"/>
      <c r="DE2529" s="282"/>
      <c r="DF2529" s="282"/>
      <c r="DG2529" s="282"/>
      <c r="DH2529" s="282"/>
      <c r="DI2529" s="282"/>
      <c r="DJ2529" s="282"/>
      <c r="EF2529" s="495" t="str">
        <f>""&amp;(MID(数据表!AZ2529,1,MIN(FIND({"(";"（"},数据表!AZ2529&amp;"(（",1)-1)))&amp;""</f>
        <v/>
      </c>
      <c r="EG2529" s="495" t="str">
        <f>""&amp;(MID(数据表!AZ2529,1,MIN(FIND({0;1;2;3;4;5;6;7;8;9},数据表!AZ2529&amp;"1234567890",1)-1)))&amp;""</f>
        <v/>
      </c>
    </row>
    <row r="2530" spans="2:137" s="310" customFormat="1" ht="12" customHeight="1">
      <c r="B2530" s="286"/>
      <c r="C2530" s="286"/>
      <c r="D2530" s="286"/>
      <c r="E2530" s="479"/>
      <c r="F2530" s="282"/>
      <c r="G2530" s="283"/>
      <c r="H2530" s="421"/>
      <c r="I2530" s="421"/>
      <c r="J2530" s="283"/>
      <c r="K2530" s="421"/>
      <c r="L2530" s="282"/>
      <c r="N2530" s="282"/>
      <c r="S2530" s="282"/>
      <c r="T2530" s="283"/>
      <c r="U2530" s="283"/>
      <c r="V2530" s="283"/>
      <c r="W2530" s="283"/>
      <c r="X2530" s="283"/>
      <c r="Y2530" s="282"/>
      <c r="Z2530" s="282"/>
      <c r="AA2530" s="283"/>
      <c r="AB2530" s="282"/>
      <c r="AC2530" s="282"/>
      <c r="AD2530" s="282"/>
      <c r="AE2530" s="282"/>
      <c r="AF2530" s="283"/>
      <c r="AG2530" s="402"/>
      <c r="AH2530" s="283"/>
      <c r="AI2530" s="283"/>
      <c r="AJ2530" s="283"/>
      <c r="AK2530" s="283"/>
      <c r="AL2530" s="283"/>
      <c r="AM2530" s="282"/>
      <c r="AN2530" s="282"/>
      <c r="AO2530" s="282"/>
      <c r="AP2530" s="282"/>
      <c r="AQ2530" s="282"/>
      <c r="AR2530" s="282"/>
      <c r="AT2530" s="283"/>
      <c r="AU2530" s="283"/>
      <c r="AV2530" s="283"/>
      <c r="AW2530" s="283"/>
      <c r="AY2530" s="283"/>
      <c r="AZ2530" s="282"/>
      <c r="BA2530" s="283"/>
      <c r="BB2530" s="282"/>
      <c r="BC2530" s="282"/>
      <c r="BD2530" s="282"/>
      <c r="BE2530" s="283"/>
      <c r="BG2530" s="282"/>
      <c r="BH2530" s="282"/>
      <c r="BI2530" s="282"/>
      <c r="BL2530" s="421"/>
      <c r="BM2530" s="424"/>
      <c r="BN2530" s="424"/>
      <c r="BO2530" s="424"/>
      <c r="BP2530" s="424"/>
      <c r="BQ2530" s="421"/>
      <c r="BR2530" s="421"/>
      <c r="BV2530" s="282"/>
      <c r="BW2530" s="283"/>
      <c r="BY2530" s="283"/>
      <c r="BZ2530" s="283"/>
      <c r="CA2530" s="283"/>
      <c r="CB2530" s="282"/>
      <c r="CC2530" s="282"/>
      <c r="CD2530" s="282"/>
      <c r="CE2530" s="282"/>
      <c r="CG2530" s="427"/>
      <c r="CH2530" s="402"/>
      <c r="CI2530" s="424"/>
      <c r="CJ2530" s="282"/>
      <c r="CK2530" s="282"/>
      <c r="CL2530" s="283"/>
      <c r="CM2530" s="283"/>
      <c r="CP2530" s="282"/>
      <c r="DC2530" s="282"/>
      <c r="DD2530" s="282"/>
      <c r="DE2530" s="282"/>
      <c r="DF2530" s="282"/>
      <c r="DG2530" s="282"/>
      <c r="DH2530" s="282"/>
      <c r="DI2530" s="282"/>
      <c r="DJ2530" s="282"/>
      <c r="EF2530" s="495" t="str">
        <f>""&amp;(MID(数据表!AZ2530,1,MIN(FIND({"(";"（"},数据表!AZ2530&amp;"(（",1)-1)))&amp;""</f>
        <v/>
      </c>
      <c r="EG2530" s="495" t="str">
        <f>""&amp;(MID(数据表!AZ2530,1,MIN(FIND({0;1;2;3;4;5;6;7;8;9},数据表!AZ2530&amp;"1234567890",1)-1)))&amp;""</f>
        <v/>
      </c>
    </row>
    <row r="2531" spans="2:137" s="310" customFormat="1" ht="12" customHeight="1">
      <c r="B2531" s="286"/>
      <c r="C2531" s="286"/>
      <c r="D2531" s="286"/>
      <c r="E2531" s="479"/>
      <c r="F2531" s="282"/>
      <c r="G2531" s="283"/>
      <c r="H2531" s="421"/>
      <c r="I2531" s="421"/>
      <c r="J2531" s="283"/>
      <c r="K2531" s="421"/>
      <c r="L2531" s="282"/>
      <c r="N2531" s="282"/>
      <c r="S2531" s="282"/>
      <c r="T2531" s="283"/>
      <c r="U2531" s="283"/>
      <c r="V2531" s="283"/>
      <c r="W2531" s="283"/>
      <c r="X2531" s="283"/>
      <c r="Y2531" s="282"/>
      <c r="Z2531" s="282"/>
      <c r="AA2531" s="283"/>
      <c r="AB2531" s="282"/>
      <c r="AC2531" s="282"/>
      <c r="AD2531" s="282"/>
      <c r="AE2531" s="282"/>
      <c r="AF2531" s="283"/>
      <c r="AG2531" s="402"/>
      <c r="AH2531" s="283"/>
      <c r="AI2531" s="283"/>
      <c r="AJ2531" s="283"/>
      <c r="AK2531" s="283"/>
      <c r="AL2531" s="283"/>
      <c r="AM2531" s="282"/>
      <c r="AN2531" s="282"/>
      <c r="AO2531" s="282"/>
      <c r="AP2531" s="282"/>
      <c r="AQ2531" s="282"/>
      <c r="AR2531" s="282"/>
      <c r="AT2531" s="283"/>
      <c r="AU2531" s="283"/>
      <c r="AV2531" s="283"/>
      <c r="AW2531" s="283"/>
      <c r="AY2531" s="283"/>
      <c r="AZ2531" s="282"/>
      <c r="BA2531" s="283"/>
      <c r="BB2531" s="282"/>
      <c r="BC2531" s="282"/>
      <c r="BD2531" s="282"/>
      <c r="BE2531" s="283"/>
      <c r="BG2531" s="282"/>
      <c r="BH2531" s="282"/>
      <c r="BI2531" s="282"/>
      <c r="BL2531" s="421"/>
      <c r="BM2531" s="424"/>
      <c r="BN2531" s="424"/>
      <c r="BO2531" s="424"/>
      <c r="BP2531" s="424"/>
      <c r="BQ2531" s="421"/>
      <c r="BR2531" s="421"/>
      <c r="BV2531" s="282"/>
      <c r="BW2531" s="283"/>
      <c r="BY2531" s="283"/>
      <c r="BZ2531" s="283"/>
      <c r="CA2531" s="283"/>
      <c r="CB2531" s="282"/>
      <c r="CC2531" s="282"/>
      <c r="CD2531" s="282"/>
      <c r="CE2531" s="282"/>
      <c r="CG2531" s="427"/>
      <c r="CH2531" s="402"/>
      <c r="CI2531" s="424"/>
      <c r="CJ2531" s="282"/>
      <c r="CK2531" s="282"/>
      <c r="CL2531" s="283"/>
      <c r="CM2531" s="283"/>
      <c r="CP2531" s="282"/>
      <c r="DC2531" s="282"/>
      <c r="DD2531" s="282"/>
      <c r="DE2531" s="282"/>
      <c r="DF2531" s="282"/>
      <c r="DG2531" s="282"/>
      <c r="DH2531" s="282"/>
      <c r="DI2531" s="282"/>
      <c r="DJ2531" s="282"/>
      <c r="EF2531" s="495" t="str">
        <f>""&amp;(MID(数据表!AZ2531,1,MIN(FIND({"(";"（"},数据表!AZ2531&amp;"(（",1)-1)))&amp;""</f>
        <v/>
      </c>
      <c r="EG2531" s="495" t="str">
        <f>""&amp;(MID(数据表!AZ2531,1,MIN(FIND({0;1;2;3;4;5;6;7;8;9},数据表!AZ2531&amp;"1234567890",1)-1)))&amp;""</f>
        <v/>
      </c>
    </row>
    <row r="2532" spans="2:137" s="310" customFormat="1" ht="12" customHeight="1">
      <c r="B2532" s="286"/>
      <c r="C2532" s="286"/>
      <c r="D2532" s="286"/>
      <c r="E2532" s="479"/>
      <c r="F2532" s="282"/>
      <c r="G2532" s="283"/>
      <c r="H2532" s="421"/>
      <c r="I2532" s="421"/>
      <c r="J2532" s="283"/>
      <c r="K2532" s="421"/>
      <c r="L2532" s="282"/>
      <c r="N2532" s="282"/>
      <c r="S2532" s="282"/>
      <c r="T2532" s="283"/>
      <c r="U2532" s="283"/>
      <c r="V2532" s="283"/>
      <c r="W2532" s="283"/>
      <c r="X2532" s="283"/>
      <c r="Y2532" s="282"/>
      <c r="Z2532" s="282"/>
      <c r="AA2532" s="283"/>
      <c r="AB2532" s="282"/>
      <c r="AC2532" s="282"/>
      <c r="AD2532" s="282"/>
      <c r="AE2532" s="282"/>
      <c r="AF2532" s="283"/>
      <c r="AG2532" s="402"/>
      <c r="AH2532" s="283"/>
      <c r="AI2532" s="283"/>
      <c r="AJ2532" s="283"/>
      <c r="AK2532" s="283"/>
      <c r="AL2532" s="283"/>
      <c r="AM2532" s="282"/>
      <c r="AN2532" s="282"/>
      <c r="AO2532" s="282"/>
      <c r="AP2532" s="282"/>
      <c r="AQ2532" s="282"/>
      <c r="AR2532" s="282"/>
      <c r="AT2532" s="283"/>
      <c r="AU2532" s="283"/>
      <c r="AV2532" s="283"/>
      <c r="AW2532" s="283"/>
      <c r="AY2532" s="283"/>
      <c r="AZ2532" s="282"/>
      <c r="BA2532" s="283"/>
      <c r="BB2532" s="282"/>
      <c r="BC2532" s="282"/>
      <c r="BD2532" s="282"/>
      <c r="BE2532" s="283"/>
      <c r="BG2532" s="282"/>
      <c r="BH2532" s="282"/>
      <c r="BI2532" s="282"/>
      <c r="BL2532" s="421"/>
      <c r="BM2532" s="424"/>
      <c r="BN2532" s="424"/>
      <c r="BO2532" s="424"/>
      <c r="BP2532" s="424"/>
      <c r="BQ2532" s="421"/>
      <c r="BR2532" s="421"/>
      <c r="BV2532" s="282"/>
      <c r="BW2532" s="283"/>
      <c r="BY2532" s="283"/>
      <c r="BZ2532" s="283"/>
      <c r="CA2532" s="283"/>
      <c r="CB2532" s="282"/>
      <c r="CC2532" s="282"/>
      <c r="CD2532" s="282"/>
      <c r="CE2532" s="282"/>
      <c r="CG2532" s="427"/>
      <c r="CH2532" s="402"/>
      <c r="CI2532" s="424"/>
      <c r="CJ2532" s="282"/>
      <c r="CK2532" s="282"/>
      <c r="CL2532" s="283"/>
      <c r="CM2532" s="283"/>
      <c r="CP2532" s="282"/>
      <c r="DC2532" s="282"/>
      <c r="DD2532" s="282"/>
      <c r="DE2532" s="282"/>
      <c r="DF2532" s="282"/>
      <c r="DG2532" s="282"/>
      <c r="DH2532" s="282"/>
      <c r="DI2532" s="282"/>
      <c r="DJ2532" s="282"/>
      <c r="EF2532" s="495" t="str">
        <f>""&amp;(MID(数据表!AZ2532,1,MIN(FIND({"(";"（"},数据表!AZ2532&amp;"(（",1)-1)))&amp;""</f>
        <v/>
      </c>
      <c r="EG2532" s="495" t="str">
        <f>""&amp;(MID(数据表!AZ2532,1,MIN(FIND({0;1;2;3;4;5;6;7;8;9},数据表!AZ2532&amp;"1234567890",1)-1)))&amp;""</f>
        <v/>
      </c>
    </row>
    <row r="2533" spans="2:137" s="310" customFormat="1" ht="12" customHeight="1">
      <c r="B2533" s="286"/>
      <c r="C2533" s="286"/>
      <c r="D2533" s="286"/>
      <c r="E2533" s="479"/>
      <c r="F2533" s="282"/>
      <c r="G2533" s="283"/>
      <c r="H2533" s="421"/>
      <c r="I2533" s="421"/>
      <c r="J2533" s="283"/>
      <c r="K2533" s="421"/>
      <c r="L2533" s="282"/>
      <c r="N2533" s="282"/>
      <c r="S2533" s="282"/>
      <c r="T2533" s="283"/>
      <c r="U2533" s="283"/>
      <c r="V2533" s="283"/>
      <c r="W2533" s="283"/>
      <c r="X2533" s="283"/>
      <c r="Y2533" s="282"/>
      <c r="Z2533" s="282"/>
      <c r="AA2533" s="283"/>
      <c r="AB2533" s="282"/>
      <c r="AC2533" s="282"/>
      <c r="AD2533" s="282"/>
      <c r="AE2533" s="282"/>
      <c r="AF2533" s="283"/>
      <c r="AG2533" s="402"/>
      <c r="AH2533" s="283"/>
      <c r="AI2533" s="283"/>
      <c r="AJ2533" s="283"/>
      <c r="AK2533" s="283"/>
      <c r="AL2533" s="283"/>
      <c r="AM2533" s="282"/>
      <c r="AN2533" s="282"/>
      <c r="AO2533" s="282"/>
      <c r="AP2533" s="282"/>
      <c r="AQ2533" s="282"/>
      <c r="AR2533" s="282"/>
      <c r="AT2533" s="283"/>
      <c r="AU2533" s="283"/>
      <c r="AV2533" s="283"/>
      <c r="AW2533" s="283"/>
      <c r="AY2533" s="283"/>
      <c r="AZ2533" s="282"/>
      <c r="BA2533" s="283"/>
      <c r="BB2533" s="282"/>
      <c r="BC2533" s="282"/>
      <c r="BD2533" s="282"/>
      <c r="BE2533" s="283"/>
      <c r="BG2533" s="282"/>
      <c r="BH2533" s="282"/>
      <c r="BI2533" s="282"/>
      <c r="BL2533" s="421"/>
      <c r="BM2533" s="424"/>
      <c r="BN2533" s="424"/>
      <c r="BO2533" s="424"/>
      <c r="BP2533" s="424"/>
      <c r="BQ2533" s="421"/>
      <c r="BR2533" s="421"/>
      <c r="BV2533" s="282"/>
      <c r="BW2533" s="283"/>
      <c r="BY2533" s="283"/>
      <c r="BZ2533" s="283"/>
      <c r="CA2533" s="283"/>
      <c r="CB2533" s="282"/>
      <c r="CC2533" s="282"/>
      <c r="CD2533" s="282"/>
      <c r="CE2533" s="282"/>
      <c r="CG2533" s="427"/>
      <c r="CH2533" s="402"/>
      <c r="CI2533" s="424"/>
      <c r="CJ2533" s="282"/>
      <c r="CK2533" s="282"/>
      <c r="CL2533" s="283"/>
      <c r="CM2533" s="283"/>
      <c r="CP2533" s="282"/>
      <c r="DC2533" s="282"/>
      <c r="DD2533" s="282"/>
      <c r="DE2533" s="282"/>
      <c r="DF2533" s="282"/>
      <c r="DG2533" s="282"/>
      <c r="DH2533" s="282"/>
      <c r="DI2533" s="282"/>
      <c r="DJ2533" s="282"/>
      <c r="EF2533" s="495" t="str">
        <f>""&amp;(MID(数据表!AZ2533,1,MIN(FIND({"(";"（"},数据表!AZ2533&amp;"(（",1)-1)))&amp;""</f>
        <v/>
      </c>
      <c r="EG2533" s="495" t="str">
        <f>""&amp;(MID(数据表!AZ2533,1,MIN(FIND({0;1;2;3;4;5;6;7;8;9},数据表!AZ2533&amp;"1234567890",1)-1)))&amp;""</f>
        <v/>
      </c>
    </row>
    <row r="2534" spans="2:137" s="310" customFormat="1" ht="12" customHeight="1">
      <c r="B2534" s="286"/>
      <c r="C2534" s="286"/>
      <c r="D2534" s="286"/>
      <c r="E2534" s="479"/>
      <c r="F2534" s="282"/>
      <c r="G2534" s="283"/>
      <c r="H2534" s="421"/>
      <c r="I2534" s="421"/>
      <c r="J2534" s="283"/>
      <c r="K2534" s="421"/>
      <c r="L2534" s="282"/>
      <c r="N2534" s="282"/>
      <c r="S2534" s="282"/>
      <c r="T2534" s="283"/>
      <c r="U2534" s="283"/>
      <c r="V2534" s="283"/>
      <c r="W2534" s="283"/>
      <c r="X2534" s="283"/>
      <c r="Y2534" s="282"/>
      <c r="Z2534" s="282"/>
      <c r="AA2534" s="283"/>
      <c r="AB2534" s="282"/>
      <c r="AC2534" s="282"/>
      <c r="AD2534" s="282"/>
      <c r="AE2534" s="282"/>
      <c r="AF2534" s="283"/>
      <c r="AG2534" s="402"/>
      <c r="AH2534" s="283"/>
      <c r="AI2534" s="283"/>
      <c r="AJ2534" s="283"/>
      <c r="AK2534" s="283"/>
      <c r="AL2534" s="283"/>
      <c r="AM2534" s="282"/>
      <c r="AN2534" s="282"/>
      <c r="AO2534" s="282"/>
      <c r="AP2534" s="282"/>
      <c r="AQ2534" s="282"/>
      <c r="AR2534" s="282"/>
      <c r="AT2534" s="283"/>
      <c r="AU2534" s="283"/>
      <c r="AV2534" s="283"/>
      <c r="AW2534" s="283"/>
      <c r="AY2534" s="283"/>
      <c r="AZ2534" s="282"/>
      <c r="BA2534" s="283"/>
      <c r="BB2534" s="282"/>
      <c r="BC2534" s="282"/>
      <c r="BD2534" s="282"/>
      <c r="BE2534" s="283"/>
      <c r="BG2534" s="282"/>
      <c r="BH2534" s="282"/>
      <c r="BI2534" s="282"/>
      <c r="BL2534" s="421"/>
      <c r="BM2534" s="424"/>
      <c r="BN2534" s="424"/>
      <c r="BO2534" s="424"/>
      <c r="BP2534" s="424"/>
      <c r="BQ2534" s="421"/>
      <c r="BR2534" s="421"/>
      <c r="BV2534" s="282"/>
      <c r="BW2534" s="283"/>
      <c r="BY2534" s="283"/>
      <c r="BZ2534" s="283"/>
      <c r="CA2534" s="283"/>
      <c r="CB2534" s="282"/>
      <c r="CC2534" s="282"/>
      <c r="CD2534" s="282"/>
      <c r="CE2534" s="282"/>
      <c r="CG2534" s="427"/>
      <c r="CH2534" s="402"/>
      <c r="CI2534" s="424"/>
      <c r="CJ2534" s="282"/>
      <c r="CK2534" s="282"/>
      <c r="CL2534" s="283"/>
      <c r="CM2534" s="283"/>
      <c r="CP2534" s="282"/>
      <c r="DC2534" s="282"/>
      <c r="DD2534" s="282"/>
      <c r="DE2534" s="282"/>
      <c r="DF2534" s="282"/>
      <c r="DG2534" s="282"/>
      <c r="DH2534" s="282"/>
      <c r="DI2534" s="282"/>
      <c r="DJ2534" s="282"/>
      <c r="EF2534" s="495" t="str">
        <f>""&amp;(MID(数据表!AZ2534,1,MIN(FIND({"(";"（"},数据表!AZ2534&amp;"(（",1)-1)))&amp;""</f>
        <v/>
      </c>
      <c r="EG2534" s="495" t="str">
        <f>""&amp;(MID(数据表!AZ2534,1,MIN(FIND({0;1;2;3;4;5;6;7;8;9},数据表!AZ2534&amp;"1234567890",1)-1)))&amp;""</f>
        <v/>
      </c>
    </row>
    <row r="2535" spans="2:137" s="310" customFormat="1" ht="12" customHeight="1">
      <c r="B2535" s="286"/>
      <c r="C2535" s="286"/>
      <c r="D2535" s="286"/>
      <c r="E2535" s="479"/>
      <c r="F2535" s="282"/>
      <c r="G2535" s="283"/>
      <c r="H2535" s="421"/>
      <c r="I2535" s="421"/>
      <c r="J2535" s="283"/>
      <c r="K2535" s="421"/>
      <c r="L2535" s="282"/>
      <c r="N2535" s="282"/>
      <c r="S2535" s="282"/>
      <c r="T2535" s="283"/>
      <c r="U2535" s="283"/>
      <c r="V2535" s="283"/>
      <c r="W2535" s="283"/>
      <c r="X2535" s="283"/>
      <c r="Y2535" s="282"/>
      <c r="Z2535" s="282"/>
      <c r="AA2535" s="283"/>
      <c r="AB2535" s="282"/>
      <c r="AC2535" s="282"/>
      <c r="AD2535" s="282"/>
      <c r="AE2535" s="282"/>
      <c r="AF2535" s="283"/>
      <c r="AG2535" s="402"/>
      <c r="AH2535" s="283"/>
      <c r="AI2535" s="283"/>
      <c r="AJ2535" s="283"/>
      <c r="AK2535" s="283"/>
      <c r="AL2535" s="283"/>
      <c r="AM2535" s="282"/>
      <c r="AN2535" s="282"/>
      <c r="AO2535" s="282"/>
      <c r="AP2535" s="282"/>
      <c r="AQ2535" s="282"/>
      <c r="AR2535" s="282"/>
      <c r="AT2535" s="283"/>
      <c r="AU2535" s="283"/>
      <c r="AV2535" s="283"/>
      <c r="AW2535" s="283"/>
      <c r="AY2535" s="283"/>
      <c r="AZ2535" s="282"/>
      <c r="BA2535" s="283"/>
      <c r="BB2535" s="282"/>
      <c r="BC2535" s="282"/>
      <c r="BD2535" s="282"/>
      <c r="BE2535" s="283"/>
      <c r="BG2535" s="282"/>
      <c r="BH2535" s="282"/>
      <c r="BI2535" s="282"/>
      <c r="BL2535" s="421"/>
      <c r="BM2535" s="424"/>
      <c r="BN2535" s="424"/>
      <c r="BO2535" s="424"/>
      <c r="BP2535" s="424"/>
      <c r="BQ2535" s="421"/>
      <c r="BR2535" s="421"/>
      <c r="BV2535" s="282"/>
      <c r="BW2535" s="283"/>
      <c r="BY2535" s="283"/>
      <c r="BZ2535" s="283"/>
      <c r="CA2535" s="283"/>
      <c r="CB2535" s="282"/>
      <c r="CC2535" s="282"/>
      <c r="CD2535" s="282"/>
      <c r="CE2535" s="282"/>
      <c r="CG2535" s="427"/>
      <c r="CH2535" s="402"/>
      <c r="CI2535" s="424"/>
      <c r="CJ2535" s="282"/>
      <c r="CK2535" s="282"/>
      <c r="CL2535" s="283"/>
      <c r="CM2535" s="283"/>
      <c r="CP2535" s="282"/>
      <c r="DC2535" s="282"/>
      <c r="DD2535" s="282"/>
      <c r="DE2535" s="282"/>
      <c r="DF2535" s="282"/>
      <c r="DG2535" s="282"/>
      <c r="DH2535" s="282"/>
      <c r="DI2535" s="282"/>
      <c r="DJ2535" s="282"/>
      <c r="EF2535" s="495" t="str">
        <f>""&amp;(MID(数据表!AZ2535,1,MIN(FIND({"(";"（"},数据表!AZ2535&amp;"(（",1)-1)))&amp;""</f>
        <v/>
      </c>
      <c r="EG2535" s="495" t="str">
        <f>""&amp;(MID(数据表!AZ2535,1,MIN(FIND({0;1;2;3;4;5;6;7;8;9},数据表!AZ2535&amp;"1234567890",1)-1)))&amp;""</f>
        <v/>
      </c>
    </row>
    <row r="2536" spans="2:137" s="310" customFormat="1" ht="12" customHeight="1">
      <c r="B2536" s="286"/>
      <c r="C2536" s="286"/>
      <c r="D2536" s="286"/>
      <c r="E2536" s="479"/>
      <c r="F2536" s="282"/>
      <c r="G2536" s="283"/>
      <c r="H2536" s="421"/>
      <c r="I2536" s="421"/>
      <c r="J2536" s="283"/>
      <c r="K2536" s="421"/>
      <c r="L2536" s="282"/>
      <c r="N2536" s="282"/>
      <c r="S2536" s="282"/>
      <c r="T2536" s="283"/>
      <c r="U2536" s="283"/>
      <c r="V2536" s="283"/>
      <c r="W2536" s="283"/>
      <c r="X2536" s="283"/>
      <c r="Y2536" s="282"/>
      <c r="Z2536" s="282"/>
      <c r="AA2536" s="283"/>
      <c r="AB2536" s="282"/>
      <c r="AC2536" s="282"/>
      <c r="AD2536" s="282"/>
      <c r="AE2536" s="282"/>
      <c r="AF2536" s="283"/>
      <c r="AG2536" s="402"/>
      <c r="AH2536" s="283"/>
      <c r="AI2536" s="283"/>
      <c r="AJ2536" s="283"/>
      <c r="AK2536" s="283"/>
      <c r="AL2536" s="283"/>
      <c r="AM2536" s="282"/>
      <c r="AN2536" s="282"/>
      <c r="AO2536" s="282"/>
      <c r="AP2536" s="282"/>
      <c r="AQ2536" s="282"/>
      <c r="AR2536" s="282"/>
      <c r="AT2536" s="283"/>
      <c r="AU2536" s="283"/>
      <c r="AV2536" s="283"/>
      <c r="AW2536" s="283"/>
      <c r="AY2536" s="283"/>
      <c r="AZ2536" s="282"/>
      <c r="BA2536" s="283"/>
      <c r="BB2536" s="282"/>
      <c r="BC2536" s="282"/>
      <c r="BD2536" s="282"/>
      <c r="BE2536" s="283"/>
      <c r="BG2536" s="282"/>
      <c r="BH2536" s="282"/>
      <c r="BI2536" s="282"/>
      <c r="BL2536" s="421"/>
      <c r="BM2536" s="424"/>
      <c r="BN2536" s="424"/>
      <c r="BO2536" s="424"/>
      <c r="BP2536" s="424"/>
      <c r="BQ2536" s="421"/>
      <c r="BR2536" s="421"/>
      <c r="BV2536" s="282"/>
      <c r="BW2536" s="283"/>
      <c r="BY2536" s="283"/>
      <c r="BZ2536" s="283"/>
      <c r="CA2536" s="283"/>
      <c r="CB2536" s="282"/>
      <c r="CC2536" s="282"/>
      <c r="CD2536" s="282"/>
      <c r="CE2536" s="282"/>
      <c r="CG2536" s="427"/>
      <c r="CH2536" s="402"/>
      <c r="CI2536" s="424"/>
      <c r="CJ2536" s="282"/>
      <c r="CK2536" s="282"/>
      <c r="CL2536" s="283"/>
      <c r="CM2536" s="283"/>
      <c r="CP2536" s="282"/>
      <c r="DC2536" s="282"/>
      <c r="DD2536" s="282"/>
      <c r="DE2536" s="282"/>
      <c r="DF2536" s="282"/>
      <c r="DG2536" s="282"/>
      <c r="DH2536" s="282"/>
      <c r="DI2536" s="282"/>
      <c r="DJ2536" s="282"/>
      <c r="EF2536" s="495" t="str">
        <f>""&amp;(MID(数据表!AZ2536,1,MIN(FIND({"(";"（"},数据表!AZ2536&amp;"(（",1)-1)))&amp;""</f>
        <v/>
      </c>
      <c r="EG2536" s="495" t="str">
        <f>""&amp;(MID(数据表!AZ2536,1,MIN(FIND({0;1;2;3;4;5;6;7;8;9},数据表!AZ2536&amp;"1234567890",1)-1)))&amp;""</f>
        <v/>
      </c>
    </row>
    <row r="2537" spans="2:137" s="310" customFormat="1" ht="12" customHeight="1">
      <c r="B2537" s="286"/>
      <c r="C2537" s="286"/>
      <c r="D2537" s="286"/>
      <c r="E2537" s="479"/>
      <c r="F2537" s="282"/>
      <c r="G2537" s="283"/>
      <c r="H2537" s="421"/>
      <c r="I2537" s="421"/>
      <c r="J2537" s="283"/>
      <c r="K2537" s="421"/>
      <c r="L2537" s="282"/>
      <c r="N2537" s="282"/>
      <c r="S2537" s="282"/>
      <c r="T2537" s="283"/>
      <c r="U2537" s="283"/>
      <c r="V2537" s="283"/>
      <c r="W2537" s="283"/>
      <c r="X2537" s="283"/>
      <c r="Y2537" s="282"/>
      <c r="Z2537" s="282"/>
      <c r="AA2537" s="283"/>
      <c r="AB2537" s="282"/>
      <c r="AC2537" s="282"/>
      <c r="AD2537" s="282"/>
      <c r="AE2537" s="282"/>
      <c r="AF2537" s="283"/>
      <c r="AG2537" s="402"/>
      <c r="AH2537" s="283"/>
      <c r="AI2537" s="283"/>
      <c r="AJ2537" s="283"/>
      <c r="AK2537" s="283"/>
      <c r="AL2537" s="283"/>
      <c r="AM2537" s="282"/>
      <c r="AN2537" s="282"/>
      <c r="AO2537" s="282"/>
      <c r="AP2537" s="282"/>
      <c r="AQ2537" s="282"/>
      <c r="AR2537" s="282"/>
      <c r="AT2537" s="283"/>
      <c r="AU2537" s="283"/>
      <c r="AV2537" s="283"/>
      <c r="AW2537" s="283"/>
      <c r="AY2537" s="283"/>
      <c r="AZ2537" s="282"/>
      <c r="BA2537" s="283"/>
      <c r="BB2537" s="282"/>
      <c r="BC2537" s="282"/>
      <c r="BD2537" s="282"/>
      <c r="BE2537" s="283"/>
      <c r="BG2537" s="282"/>
      <c r="BH2537" s="282"/>
      <c r="BI2537" s="282"/>
      <c r="BL2537" s="421"/>
      <c r="BM2537" s="424"/>
      <c r="BN2537" s="424"/>
      <c r="BO2537" s="424"/>
      <c r="BP2537" s="424"/>
      <c r="BQ2537" s="421"/>
      <c r="BR2537" s="421"/>
      <c r="BV2537" s="282"/>
      <c r="BW2537" s="283"/>
      <c r="BY2537" s="283"/>
      <c r="BZ2537" s="283"/>
      <c r="CA2537" s="283"/>
      <c r="CB2537" s="282"/>
      <c r="CC2537" s="282"/>
      <c r="CD2537" s="282"/>
      <c r="CE2537" s="282"/>
      <c r="CG2537" s="427"/>
      <c r="CH2537" s="402"/>
      <c r="CI2537" s="424"/>
      <c r="CJ2537" s="282"/>
      <c r="CK2537" s="282"/>
      <c r="CL2537" s="283"/>
      <c r="CM2537" s="283"/>
      <c r="CP2537" s="282"/>
      <c r="DC2537" s="282"/>
      <c r="DD2537" s="282"/>
      <c r="DE2537" s="282"/>
      <c r="DF2537" s="282"/>
      <c r="DG2537" s="282"/>
      <c r="DH2537" s="282"/>
      <c r="DI2537" s="282"/>
      <c r="DJ2537" s="282"/>
      <c r="EF2537" s="495" t="str">
        <f>""&amp;(MID(数据表!AZ2537,1,MIN(FIND({"(";"（"},数据表!AZ2537&amp;"(（",1)-1)))&amp;""</f>
        <v/>
      </c>
      <c r="EG2537" s="495" t="str">
        <f>""&amp;(MID(数据表!AZ2537,1,MIN(FIND({0;1;2;3;4;5;6;7;8;9},数据表!AZ2537&amp;"1234567890",1)-1)))&amp;""</f>
        <v/>
      </c>
    </row>
    <row r="2538" spans="2:137" s="310" customFormat="1" ht="12" customHeight="1">
      <c r="B2538" s="286"/>
      <c r="C2538" s="286"/>
      <c r="D2538" s="286"/>
      <c r="E2538" s="479"/>
      <c r="F2538" s="282"/>
      <c r="G2538" s="283"/>
      <c r="H2538" s="421"/>
      <c r="I2538" s="421"/>
      <c r="J2538" s="283"/>
      <c r="K2538" s="421"/>
      <c r="L2538" s="282"/>
      <c r="N2538" s="282"/>
      <c r="S2538" s="282"/>
      <c r="T2538" s="283"/>
      <c r="U2538" s="283"/>
      <c r="V2538" s="283"/>
      <c r="W2538" s="283"/>
      <c r="X2538" s="283"/>
      <c r="Y2538" s="282"/>
      <c r="Z2538" s="282"/>
      <c r="AA2538" s="283"/>
      <c r="AB2538" s="282"/>
      <c r="AC2538" s="282"/>
      <c r="AD2538" s="282"/>
      <c r="AE2538" s="282"/>
      <c r="AF2538" s="283"/>
      <c r="AG2538" s="402"/>
      <c r="AH2538" s="283"/>
      <c r="AI2538" s="283"/>
      <c r="AJ2538" s="283"/>
      <c r="AK2538" s="283"/>
      <c r="AL2538" s="283"/>
      <c r="AM2538" s="282"/>
      <c r="AN2538" s="282"/>
      <c r="AO2538" s="282"/>
      <c r="AP2538" s="282"/>
      <c r="AQ2538" s="282"/>
      <c r="AR2538" s="282"/>
      <c r="AT2538" s="283"/>
      <c r="AU2538" s="283"/>
      <c r="AV2538" s="283"/>
      <c r="AW2538" s="283"/>
      <c r="AY2538" s="283"/>
      <c r="AZ2538" s="282"/>
      <c r="BA2538" s="283"/>
      <c r="BB2538" s="282"/>
      <c r="BC2538" s="282"/>
      <c r="BD2538" s="282"/>
      <c r="BE2538" s="283"/>
      <c r="BG2538" s="282"/>
      <c r="BH2538" s="282"/>
      <c r="BI2538" s="282"/>
      <c r="BL2538" s="421"/>
      <c r="BM2538" s="424"/>
      <c r="BN2538" s="424"/>
      <c r="BO2538" s="424"/>
      <c r="BP2538" s="424"/>
      <c r="BQ2538" s="421"/>
      <c r="BR2538" s="421"/>
      <c r="BV2538" s="282"/>
      <c r="BW2538" s="283"/>
      <c r="BY2538" s="283"/>
      <c r="BZ2538" s="283"/>
      <c r="CA2538" s="283"/>
      <c r="CB2538" s="282"/>
      <c r="CC2538" s="282"/>
      <c r="CD2538" s="282"/>
      <c r="CE2538" s="282"/>
      <c r="CG2538" s="427"/>
      <c r="CH2538" s="402"/>
      <c r="CI2538" s="424"/>
      <c r="CJ2538" s="282"/>
      <c r="CK2538" s="282"/>
      <c r="CL2538" s="283"/>
      <c r="CM2538" s="283"/>
      <c r="CP2538" s="282"/>
      <c r="DC2538" s="282"/>
      <c r="DD2538" s="282"/>
      <c r="DE2538" s="282"/>
      <c r="DF2538" s="282"/>
      <c r="DG2538" s="282"/>
      <c r="DH2538" s="282"/>
      <c r="DI2538" s="282"/>
      <c r="DJ2538" s="282"/>
      <c r="EF2538" s="495" t="str">
        <f>""&amp;(MID(数据表!AZ2538,1,MIN(FIND({"(";"（"},数据表!AZ2538&amp;"(（",1)-1)))&amp;""</f>
        <v/>
      </c>
      <c r="EG2538" s="495" t="str">
        <f>""&amp;(MID(数据表!AZ2538,1,MIN(FIND({0;1;2;3;4;5;6;7;8;9},数据表!AZ2538&amp;"1234567890",1)-1)))&amp;""</f>
        <v/>
      </c>
    </row>
    <row r="2539" spans="2:137" s="310" customFormat="1" ht="12" customHeight="1">
      <c r="B2539" s="286"/>
      <c r="C2539" s="286"/>
      <c r="D2539" s="286"/>
      <c r="E2539" s="479"/>
      <c r="F2539" s="282"/>
      <c r="G2539" s="283"/>
      <c r="H2539" s="421"/>
      <c r="I2539" s="421"/>
      <c r="J2539" s="283"/>
      <c r="K2539" s="421"/>
      <c r="L2539" s="282"/>
      <c r="N2539" s="282"/>
      <c r="S2539" s="282"/>
      <c r="T2539" s="283"/>
      <c r="U2539" s="283"/>
      <c r="V2539" s="283"/>
      <c r="W2539" s="283"/>
      <c r="X2539" s="283"/>
      <c r="Y2539" s="282"/>
      <c r="Z2539" s="282"/>
      <c r="AA2539" s="283"/>
      <c r="AB2539" s="282"/>
      <c r="AC2539" s="282"/>
      <c r="AD2539" s="282"/>
      <c r="AE2539" s="282"/>
      <c r="AF2539" s="283"/>
      <c r="AG2539" s="402"/>
      <c r="AH2539" s="283"/>
      <c r="AI2539" s="283"/>
      <c r="AJ2539" s="283"/>
      <c r="AK2539" s="283"/>
      <c r="AL2539" s="283"/>
      <c r="AM2539" s="282"/>
      <c r="AN2539" s="282"/>
      <c r="AO2539" s="282"/>
      <c r="AP2539" s="282"/>
      <c r="AQ2539" s="282"/>
      <c r="AR2539" s="282"/>
      <c r="AT2539" s="283"/>
      <c r="AU2539" s="283"/>
      <c r="AV2539" s="283"/>
      <c r="AW2539" s="283"/>
      <c r="AY2539" s="283"/>
      <c r="AZ2539" s="282"/>
      <c r="BA2539" s="283"/>
      <c r="BB2539" s="282"/>
      <c r="BC2539" s="282"/>
      <c r="BD2539" s="282"/>
      <c r="BE2539" s="283"/>
      <c r="BG2539" s="282"/>
      <c r="BH2539" s="282"/>
      <c r="BI2539" s="282"/>
      <c r="BL2539" s="421"/>
      <c r="BM2539" s="424"/>
      <c r="BN2539" s="424"/>
      <c r="BO2539" s="424"/>
      <c r="BP2539" s="424"/>
      <c r="BQ2539" s="421"/>
      <c r="BR2539" s="421"/>
      <c r="BV2539" s="282"/>
      <c r="BW2539" s="283"/>
      <c r="BY2539" s="283"/>
      <c r="BZ2539" s="283"/>
      <c r="CA2539" s="283"/>
      <c r="CB2539" s="282"/>
      <c r="CC2539" s="282"/>
      <c r="CD2539" s="282"/>
      <c r="CE2539" s="282"/>
      <c r="CG2539" s="427"/>
      <c r="CH2539" s="402"/>
      <c r="CI2539" s="424"/>
      <c r="CJ2539" s="282"/>
      <c r="CK2539" s="282"/>
      <c r="CL2539" s="283"/>
      <c r="CM2539" s="283"/>
      <c r="CP2539" s="282"/>
      <c r="DC2539" s="282"/>
      <c r="DD2539" s="282"/>
      <c r="DE2539" s="282"/>
      <c r="DF2539" s="282"/>
      <c r="DG2539" s="282"/>
      <c r="DH2539" s="282"/>
      <c r="DI2539" s="282"/>
      <c r="DJ2539" s="282"/>
      <c r="EF2539" s="495" t="str">
        <f>""&amp;(MID(数据表!AZ2539,1,MIN(FIND({"(";"（"},数据表!AZ2539&amp;"(（",1)-1)))&amp;""</f>
        <v/>
      </c>
      <c r="EG2539" s="495" t="str">
        <f>""&amp;(MID(数据表!AZ2539,1,MIN(FIND({0;1;2;3;4;5;6;7;8;9},数据表!AZ2539&amp;"1234567890",1)-1)))&amp;""</f>
        <v/>
      </c>
    </row>
    <row r="2540" spans="2:137" s="310" customFormat="1" ht="12" customHeight="1">
      <c r="B2540" s="286"/>
      <c r="C2540" s="286"/>
      <c r="D2540" s="286"/>
      <c r="E2540" s="479"/>
      <c r="F2540" s="282"/>
      <c r="G2540" s="283"/>
      <c r="H2540" s="421"/>
      <c r="I2540" s="421"/>
      <c r="J2540" s="283"/>
      <c r="K2540" s="421"/>
      <c r="L2540" s="282"/>
      <c r="N2540" s="282"/>
      <c r="S2540" s="282"/>
      <c r="T2540" s="283"/>
      <c r="U2540" s="283"/>
      <c r="V2540" s="283"/>
      <c r="W2540" s="283"/>
      <c r="X2540" s="283"/>
      <c r="Y2540" s="282"/>
      <c r="Z2540" s="282"/>
      <c r="AA2540" s="283"/>
      <c r="AB2540" s="282"/>
      <c r="AC2540" s="282"/>
      <c r="AD2540" s="282"/>
      <c r="AE2540" s="282"/>
      <c r="AF2540" s="283"/>
      <c r="AG2540" s="402"/>
      <c r="AH2540" s="283"/>
      <c r="AI2540" s="283"/>
      <c r="AJ2540" s="283"/>
      <c r="AK2540" s="283"/>
      <c r="AL2540" s="283"/>
      <c r="AM2540" s="282"/>
      <c r="AN2540" s="282"/>
      <c r="AO2540" s="282"/>
      <c r="AP2540" s="282"/>
      <c r="AQ2540" s="282"/>
      <c r="AR2540" s="282"/>
      <c r="AT2540" s="283"/>
      <c r="AU2540" s="283"/>
      <c r="AV2540" s="283"/>
      <c r="AW2540" s="283"/>
      <c r="AY2540" s="283"/>
      <c r="AZ2540" s="282"/>
      <c r="BA2540" s="283"/>
      <c r="BB2540" s="282"/>
      <c r="BC2540" s="282"/>
      <c r="BD2540" s="282"/>
      <c r="BE2540" s="283"/>
      <c r="BG2540" s="282"/>
      <c r="BH2540" s="282"/>
      <c r="BI2540" s="282"/>
      <c r="BL2540" s="421"/>
      <c r="BM2540" s="424"/>
      <c r="BN2540" s="424"/>
      <c r="BO2540" s="424"/>
      <c r="BP2540" s="424"/>
      <c r="BQ2540" s="421"/>
      <c r="BR2540" s="421"/>
      <c r="BV2540" s="282"/>
      <c r="BW2540" s="283"/>
      <c r="BY2540" s="283"/>
      <c r="BZ2540" s="283"/>
      <c r="CA2540" s="283"/>
      <c r="CB2540" s="282"/>
      <c r="CC2540" s="282"/>
      <c r="CD2540" s="282"/>
      <c r="CE2540" s="282"/>
      <c r="CG2540" s="427"/>
      <c r="CH2540" s="402"/>
      <c r="CI2540" s="424"/>
      <c r="CJ2540" s="282"/>
      <c r="CK2540" s="282"/>
      <c r="CL2540" s="283"/>
      <c r="CM2540" s="283"/>
      <c r="CP2540" s="282"/>
      <c r="DC2540" s="282"/>
      <c r="DD2540" s="282"/>
      <c r="DE2540" s="282"/>
      <c r="DF2540" s="282"/>
      <c r="DG2540" s="282"/>
      <c r="DH2540" s="282"/>
      <c r="DI2540" s="282"/>
      <c r="DJ2540" s="282"/>
      <c r="EF2540" s="495" t="str">
        <f>""&amp;(MID(数据表!AZ2540,1,MIN(FIND({"(";"（"},数据表!AZ2540&amp;"(（",1)-1)))&amp;""</f>
        <v/>
      </c>
      <c r="EG2540" s="495" t="str">
        <f>""&amp;(MID(数据表!AZ2540,1,MIN(FIND({0;1;2;3;4;5;6;7;8;9},数据表!AZ2540&amp;"1234567890",1)-1)))&amp;""</f>
        <v/>
      </c>
    </row>
    <row r="2541" spans="2:137" s="310" customFormat="1" ht="12" customHeight="1">
      <c r="B2541" s="286"/>
      <c r="C2541" s="286"/>
      <c r="D2541" s="286"/>
      <c r="E2541" s="479"/>
      <c r="F2541" s="282"/>
      <c r="G2541" s="283"/>
      <c r="H2541" s="421"/>
      <c r="I2541" s="421"/>
      <c r="J2541" s="283"/>
      <c r="K2541" s="421"/>
      <c r="L2541" s="282"/>
      <c r="N2541" s="282"/>
      <c r="S2541" s="282"/>
      <c r="T2541" s="283"/>
      <c r="U2541" s="283"/>
      <c r="V2541" s="283"/>
      <c r="W2541" s="283"/>
      <c r="X2541" s="283"/>
      <c r="Y2541" s="282"/>
      <c r="Z2541" s="282"/>
      <c r="AA2541" s="283"/>
      <c r="AB2541" s="282"/>
      <c r="AC2541" s="282"/>
      <c r="AD2541" s="282"/>
      <c r="AE2541" s="282"/>
      <c r="AF2541" s="283"/>
      <c r="AG2541" s="402"/>
      <c r="AH2541" s="283"/>
      <c r="AI2541" s="283"/>
      <c r="AJ2541" s="283"/>
      <c r="AK2541" s="283"/>
      <c r="AL2541" s="283"/>
      <c r="AM2541" s="282"/>
      <c r="AN2541" s="282"/>
      <c r="AO2541" s="282"/>
      <c r="AP2541" s="282"/>
      <c r="AQ2541" s="282"/>
      <c r="AR2541" s="282"/>
      <c r="AT2541" s="283"/>
      <c r="AU2541" s="283"/>
      <c r="AV2541" s="283"/>
      <c r="AW2541" s="283"/>
      <c r="AY2541" s="283"/>
      <c r="AZ2541" s="282"/>
      <c r="BA2541" s="283"/>
      <c r="BB2541" s="282"/>
      <c r="BC2541" s="282"/>
      <c r="BD2541" s="282"/>
      <c r="BE2541" s="283"/>
      <c r="BG2541" s="282"/>
      <c r="BH2541" s="282"/>
      <c r="BI2541" s="282"/>
      <c r="BL2541" s="421"/>
      <c r="BM2541" s="424"/>
      <c r="BN2541" s="424"/>
      <c r="BO2541" s="424"/>
      <c r="BP2541" s="424"/>
      <c r="BQ2541" s="421"/>
      <c r="BR2541" s="421"/>
      <c r="BV2541" s="282"/>
      <c r="BW2541" s="283"/>
      <c r="BY2541" s="283"/>
      <c r="BZ2541" s="283"/>
      <c r="CA2541" s="283"/>
      <c r="CB2541" s="282"/>
      <c r="CC2541" s="282"/>
      <c r="CD2541" s="282"/>
      <c r="CE2541" s="282"/>
      <c r="CG2541" s="427"/>
      <c r="CH2541" s="402"/>
      <c r="CI2541" s="424"/>
      <c r="CJ2541" s="282"/>
      <c r="CK2541" s="282"/>
      <c r="CL2541" s="283"/>
      <c r="CM2541" s="283"/>
      <c r="CP2541" s="282"/>
      <c r="DC2541" s="282"/>
      <c r="DD2541" s="282"/>
      <c r="DE2541" s="282"/>
      <c r="DF2541" s="282"/>
      <c r="DG2541" s="282"/>
      <c r="DH2541" s="282"/>
      <c r="DI2541" s="282"/>
      <c r="DJ2541" s="282"/>
      <c r="EF2541" s="495" t="str">
        <f>""&amp;(MID(数据表!AZ2541,1,MIN(FIND({"(";"（"},数据表!AZ2541&amp;"(（",1)-1)))&amp;""</f>
        <v/>
      </c>
      <c r="EG2541" s="495" t="str">
        <f>""&amp;(MID(数据表!AZ2541,1,MIN(FIND({0;1;2;3;4;5;6;7;8;9},数据表!AZ2541&amp;"1234567890",1)-1)))&amp;""</f>
        <v/>
      </c>
    </row>
    <row r="2542" spans="2:137" s="310" customFormat="1" ht="12" customHeight="1">
      <c r="B2542" s="286"/>
      <c r="C2542" s="286"/>
      <c r="D2542" s="286"/>
      <c r="E2542" s="479"/>
      <c r="F2542" s="282"/>
      <c r="G2542" s="283"/>
      <c r="H2542" s="421"/>
      <c r="I2542" s="421"/>
      <c r="J2542" s="283"/>
      <c r="K2542" s="421"/>
      <c r="L2542" s="282"/>
      <c r="N2542" s="282"/>
      <c r="S2542" s="282"/>
      <c r="T2542" s="283"/>
      <c r="U2542" s="283"/>
      <c r="V2542" s="283"/>
      <c r="W2542" s="283"/>
      <c r="X2542" s="283"/>
      <c r="Y2542" s="282"/>
      <c r="Z2542" s="282"/>
      <c r="AA2542" s="283"/>
      <c r="AB2542" s="282"/>
      <c r="AC2542" s="282"/>
      <c r="AD2542" s="282"/>
      <c r="AE2542" s="282"/>
      <c r="AF2542" s="283"/>
      <c r="AG2542" s="402"/>
      <c r="AH2542" s="283"/>
      <c r="AI2542" s="283"/>
      <c r="AJ2542" s="283"/>
      <c r="AK2542" s="283"/>
      <c r="AL2542" s="283"/>
      <c r="AM2542" s="282"/>
      <c r="AN2542" s="282"/>
      <c r="AO2542" s="282"/>
      <c r="AP2542" s="282"/>
      <c r="AQ2542" s="282"/>
      <c r="AR2542" s="282"/>
      <c r="AT2542" s="283"/>
      <c r="AU2542" s="283"/>
      <c r="AV2542" s="283"/>
      <c r="AW2542" s="283"/>
      <c r="AY2542" s="283"/>
      <c r="AZ2542" s="282"/>
      <c r="BA2542" s="283"/>
      <c r="BB2542" s="282"/>
      <c r="BC2542" s="282"/>
      <c r="BD2542" s="282"/>
      <c r="BE2542" s="283"/>
      <c r="BG2542" s="282"/>
      <c r="BH2542" s="282"/>
      <c r="BI2542" s="282"/>
      <c r="BL2542" s="421"/>
      <c r="BM2542" s="424"/>
      <c r="BN2542" s="424"/>
      <c r="BO2542" s="424"/>
      <c r="BP2542" s="424"/>
      <c r="BQ2542" s="421"/>
      <c r="BR2542" s="421"/>
      <c r="BV2542" s="282"/>
      <c r="BW2542" s="283"/>
      <c r="BY2542" s="283"/>
      <c r="BZ2542" s="283"/>
      <c r="CA2542" s="283"/>
      <c r="CB2542" s="282"/>
      <c r="CC2542" s="282"/>
      <c r="CD2542" s="282"/>
      <c r="CE2542" s="282"/>
      <c r="CG2542" s="427"/>
      <c r="CH2542" s="402"/>
      <c r="CI2542" s="424"/>
      <c r="CJ2542" s="282"/>
      <c r="CK2542" s="282"/>
      <c r="CL2542" s="283"/>
      <c r="CM2542" s="283"/>
      <c r="CP2542" s="282"/>
      <c r="DC2542" s="282"/>
      <c r="DD2542" s="282"/>
      <c r="DE2542" s="282"/>
      <c r="DF2542" s="282"/>
      <c r="DG2542" s="282"/>
      <c r="DH2542" s="282"/>
      <c r="DI2542" s="282"/>
      <c r="DJ2542" s="282"/>
      <c r="EF2542" s="495" t="str">
        <f>""&amp;(MID(数据表!AZ2542,1,MIN(FIND({"(";"（"},数据表!AZ2542&amp;"(（",1)-1)))&amp;""</f>
        <v/>
      </c>
      <c r="EG2542" s="495" t="str">
        <f>""&amp;(MID(数据表!AZ2542,1,MIN(FIND({0;1;2;3;4;5;6;7;8;9},数据表!AZ2542&amp;"1234567890",1)-1)))&amp;""</f>
        <v/>
      </c>
    </row>
    <row r="2543" spans="2:137" s="310" customFormat="1" ht="12" customHeight="1">
      <c r="B2543" s="286"/>
      <c r="C2543" s="286"/>
      <c r="D2543" s="286"/>
      <c r="E2543" s="479"/>
      <c r="F2543" s="282"/>
      <c r="G2543" s="283"/>
      <c r="H2543" s="421"/>
      <c r="I2543" s="421"/>
      <c r="J2543" s="283"/>
      <c r="K2543" s="421"/>
      <c r="L2543" s="282"/>
      <c r="N2543" s="282"/>
      <c r="S2543" s="282"/>
      <c r="T2543" s="283"/>
      <c r="U2543" s="283"/>
      <c r="V2543" s="283"/>
      <c r="W2543" s="283"/>
      <c r="X2543" s="283"/>
      <c r="Y2543" s="282"/>
      <c r="Z2543" s="282"/>
      <c r="AA2543" s="283"/>
      <c r="AB2543" s="282"/>
      <c r="AC2543" s="282"/>
      <c r="AD2543" s="282"/>
      <c r="AE2543" s="282"/>
      <c r="AF2543" s="283"/>
      <c r="AG2543" s="402"/>
      <c r="AH2543" s="283"/>
      <c r="AI2543" s="283"/>
      <c r="AJ2543" s="283"/>
      <c r="AK2543" s="283"/>
      <c r="AL2543" s="283"/>
      <c r="AM2543" s="282"/>
      <c r="AN2543" s="282"/>
      <c r="AO2543" s="282"/>
      <c r="AP2543" s="282"/>
      <c r="AQ2543" s="282"/>
      <c r="AR2543" s="282"/>
      <c r="AT2543" s="283"/>
      <c r="AU2543" s="283"/>
      <c r="AV2543" s="283"/>
      <c r="AW2543" s="283"/>
      <c r="AY2543" s="283"/>
      <c r="AZ2543" s="282"/>
      <c r="BA2543" s="283"/>
      <c r="BB2543" s="282"/>
      <c r="BC2543" s="282"/>
      <c r="BD2543" s="282"/>
      <c r="BE2543" s="283"/>
      <c r="BG2543" s="282"/>
      <c r="BH2543" s="282"/>
      <c r="BI2543" s="282"/>
      <c r="BL2543" s="421"/>
      <c r="BM2543" s="424"/>
      <c r="BN2543" s="424"/>
      <c r="BO2543" s="424"/>
      <c r="BP2543" s="424"/>
      <c r="BQ2543" s="421"/>
      <c r="BR2543" s="421"/>
      <c r="BV2543" s="282"/>
      <c r="BW2543" s="283"/>
      <c r="BY2543" s="283"/>
      <c r="BZ2543" s="283"/>
      <c r="CA2543" s="283"/>
      <c r="CB2543" s="282"/>
      <c r="CC2543" s="282"/>
      <c r="CD2543" s="282"/>
      <c r="CE2543" s="282"/>
      <c r="CG2543" s="427"/>
      <c r="CH2543" s="402"/>
      <c r="CI2543" s="424"/>
      <c r="CJ2543" s="282"/>
      <c r="CK2543" s="282"/>
      <c r="CL2543" s="283"/>
      <c r="CM2543" s="283"/>
      <c r="CP2543" s="282"/>
      <c r="DC2543" s="282"/>
      <c r="DD2543" s="282"/>
      <c r="DE2543" s="282"/>
      <c r="DF2543" s="282"/>
      <c r="DG2543" s="282"/>
      <c r="DH2543" s="282"/>
      <c r="DI2543" s="282"/>
      <c r="DJ2543" s="282"/>
      <c r="EF2543" s="495" t="str">
        <f>""&amp;(MID(数据表!AZ2543,1,MIN(FIND({"(";"（"},数据表!AZ2543&amp;"(（",1)-1)))&amp;""</f>
        <v/>
      </c>
      <c r="EG2543" s="495" t="str">
        <f>""&amp;(MID(数据表!AZ2543,1,MIN(FIND({0;1;2;3;4;5;6;7;8;9},数据表!AZ2543&amp;"1234567890",1)-1)))&amp;""</f>
        <v/>
      </c>
    </row>
    <row r="2544" spans="2:137" s="310" customFormat="1" ht="12" customHeight="1">
      <c r="B2544" s="286"/>
      <c r="C2544" s="286"/>
      <c r="D2544" s="286"/>
      <c r="E2544" s="479"/>
      <c r="F2544" s="282"/>
      <c r="G2544" s="283"/>
      <c r="H2544" s="421"/>
      <c r="I2544" s="421"/>
      <c r="J2544" s="283"/>
      <c r="K2544" s="421"/>
      <c r="L2544" s="282"/>
      <c r="N2544" s="282"/>
      <c r="S2544" s="282"/>
      <c r="T2544" s="283"/>
      <c r="U2544" s="283"/>
      <c r="V2544" s="283"/>
      <c r="W2544" s="283"/>
      <c r="X2544" s="283"/>
      <c r="Y2544" s="282"/>
      <c r="Z2544" s="282"/>
      <c r="AA2544" s="283"/>
      <c r="AB2544" s="282"/>
      <c r="AC2544" s="282"/>
      <c r="AD2544" s="282"/>
      <c r="AE2544" s="282"/>
      <c r="AF2544" s="283"/>
      <c r="AG2544" s="402"/>
      <c r="AH2544" s="283"/>
      <c r="AI2544" s="283"/>
      <c r="AJ2544" s="283"/>
      <c r="AK2544" s="283"/>
      <c r="AL2544" s="283"/>
      <c r="AM2544" s="282"/>
      <c r="AN2544" s="282"/>
      <c r="AO2544" s="282"/>
      <c r="AP2544" s="282"/>
      <c r="AQ2544" s="282"/>
      <c r="AR2544" s="282"/>
      <c r="AT2544" s="283"/>
      <c r="AU2544" s="283"/>
      <c r="AV2544" s="283"/>
      <c r="AW2544" s="283"/>
      <c r="AY2544" s="283"/>
      <c r="AZ2544" s="282"/>
      <c r="BA2544" s="283"/>
      <c r="BB2544" s="282"/>
      <c r="BC2544" s="282"/>
      <c r="BD2544" s="282"/>
      <c r="BE2544" s="283"/>
      <c r="BG2544" s="282"/>
      <c r="BH2544" s="282"/>
      <c r="BI2544" s="282"/>
      <c r="BL2544" s="421"/>
      <c r="BM2544" s="424"/>
      <c r="BN2544" s="424"/>
      <c r="BO2544" s="424"/>
      <c r="BP2544" s="424"/>
      <c r="BQ2544" s="421"/>
      <c r="BR2544" s="421"/>
      <c r="BV2544" s="282"/>
      <c r="BW2544" s="283"/>
      <c r="BY2544" s="283"/>
      <c r="BZ2544" s="283"/>
      <c r="CA2544" s="283"/>
      <c r="CB2544" s="282"/>
      <c r="CC2544" s="282"/>
      <c r="CD2544" s="282"/>
      <c r="CE2544" s="282"/>
      <c r="CG2544" s="427"/>
      <c r="CH2544" s="402"/>
      <c r="CI2544" s="424"/>
      <c r="CJ2544" s="282"/>
      <c r="CK2544" s="282"/>
      <c r="CL2544" s="283"/>
      <c r="CM2544" s="283"/>
      <c r="CP2544" s="282"/>
      <c r="DC2544" s="282"/>
      <c r="DD2544" s="282"/>
      <c r="DE2544" s="282"/>
      <c r="DF2544" s="282"/>
      <c r="DG2544" s="282"/>
      <c r="DH2544" s="282"/>
      <c r="DI2544" s="282"/>
      <c r="DJ2544" s="282"/>
      <c r="EF2544" s="495" t="str">
        <f>""&amp;(MID(数据表!AZ2544,1,MIN(FIND({"(";"（"},数据表!AZ2544&amp;"(（",1)-1)))&amp;""</f>
        <v/>
      </c>
      <c r="EG2544" s="495" t="str">
        <f>""&amp;(MID(数据表!AZ2544,1,MIN(FIND({0;1;2;3;4;5;6;7;8;9},数据表!AZ2544&amp;"1234567890",1)-1)))&amp;""</f>
        <v/>
      </c>
    </row>
    <row r="2545" spans="2:137" s="310" customFormat="1" ht="12" customHeight="1">
      <c r="B2545" s="286"/>
      <c r="C2545" s="286"/>
      <c r="D2545" s="286"/>
      <c r="E2545" s="479"/>
      <c r="F2545" s="282"/>
      <c r="G2545" s="283"/>
      <c r="H2545" s="421"/>
      <c r="I2545" s="421"/>
      <c r="J2545" s="283"/>
      <c r="K2545" s="421"/>
      <c r="L2545" s="282"/>
      <c r="N2545" s="282"/>
      <c r="S2545" s="282"/>
      <c r="T2545" s="283"/>
      <c r="U2545" s="283"/>
      <c r="V2545" s="283"/>
      <c r="W2545" s="283"/>
      <c r="X2545" s="283"/>
      <c r="Y2545" s="282"/>
      <c r="Z2545" s="282"/>
      <c r="AA2545" s="283"/>
      <c r="AB2545" s="282"/>
      <c r="AC2545" s="282"/>
      <c r="AD2545" s="282"/>
      <c r="AE2545" s="282"/>
      <c r="AF2545" s="283"/>
      <c r="AG2545" s="402"/>
      <c r="AH2545" s="283"/>
      <c r="AI2545" s="283"/>
      <c r="AJ2545" s="283"/>
      <c r="AK2545" s="283"/>
      <c r="AL2545" s="283"/>
      <c r="AM2545" s="282"/>
      <c r="AN2545" s="282"/>
      <c r="AO2545" s="282"/>
      <c r="AP2545" s="282"/>
      <c r="AQ2545" s="282"/>
      <c r="AR2545" s="282"/>
      <c r="AT2545" s="283"/>
      <c r="AU2545" s="283"/>
      <c r="AV2545" s="283"/>
      <c r="AW2545" s="283"/>
      <c r="AY2545" s="283"/>
      <c r="AZ2545" s="282"/>
      <c r="BA2545" s="283"/>
      <c r="BB2545" s="282"/>
      <c r="BC2545" s="282"/>
      <c r="BD2545" s="282"/>
      <c r="BE2545" s="283"/>
      <c r="BG2545" s="282"/>
      <c r="BH2545" s="282"/>
      <c r="BI2545" s="282"/>
      <c r="BL2545" s="421"/>
      <c r="BM2545" s="424"/>
      <c r="BN2545" s="424"/>
      <c r="BO2545" s="424"/>
      <c r="BP2545" s="424"/>
      <c r="BQ2545" s="421"/>
      <c r="BR2545" s="421"/>
      <c r="BV2545" s="282"/>
      <c r="BW2545" s="283"/>
      <c r="BY2545" s="283"/>
      <c r="BZ2545" s="283"/>
      <c r="CA2545" s="283"/>
      <c r="CB2545" s="282"/>
      <c r="CC2545" s="282"/>
      <c r="CD2545" s="282"/>
      <c r="CE2545" s="282"/>
      <c r="CG2545" s="427"/>
      <c r="CH2545" s="402"/>
      <c r="CI2545" s="424"/>
      <c r="CJ2545" s="282"/>
      <c r="CK2545" s="282"/>
      <c r="CL2545" s="283"/>
      <c r="CM2545" s="283"/>
      <c r="CP2545" s="282"/>
      <c r="DC2545" s="282"/>
      <c r="DD2545" s="282"/>
      <c r="DE2545" s="282"/>
      <c r="DF2545" s="282"/>
      <c r="DG2545" s="282"/>
      <c r="DH2545" s="282"/>
      <c r="DI2545" s="282"/>
      <c r="DJ2545" s="282"/>
      <c r="EF2545" s="495" t="str">
        <f>""&amp;(MID(数据表!AZ2545,1,MIN(FIND({"(";"（"},数据表!AZ2545&amp;"(（",1)-1)))&amp;""</f>
        <v/>
      </c>
      <c r="EG2545" s="495" t="str">
        <f>""&amp;(MID(数据表!AZ2545,1,MIN(FIND({0;1;2;3;4;5;6;7;8;9},数据表!AZ2545&amp;"1234567890",1)-1)))&amp;""</f>
        <v/>
      </c>
    </row>
    <row r="2546" spans="2:137" s="310" customFormat="1" ht="12" customHeight="1">
      <c r="B2546" s="286"/>
      <c r="C2546" s="286"/>
      <c r="D2546" s="286"/>
      <c r="E2546" s="479"/>
      <c r="F2546" s="282"/>
      <c r="G2546" s="283"/>
      <c r="H2546" s="421"/>
      <c r="I2546" s="421"/>
      <c r="J2546" s="283"/>
      <c r="K2546" s="421"/>
      <c r="L2546" s="282"/>
      <c r="N2546" s="282"/>
      <c r="S2546" s="282"/>
      <c r="T2546" s="283"/>
      <c r="U2546" s="283"/>
      <c r="V2546" s="283"/>
      <c r="W2546" s="283"/>
      <c r="X2546" s="283"/>
      <c r="Y2546" s="282"/>
      <c r="Z2546" s="282"/>
      <c r="AA2546" s="283"/>
      <c r="AB2546" s="282"/>
      <c r="AC2546" s="282"/>
      <c r="AD2546" s="282"/>
      <c r="AE2546" s="282"/>
      <c r="AF2546" s="283"/>
      <c r="AG2546" s="402"/>
      <c r="AH2546" s="283"/>
      <c r="AI2546" s="283"/>
      <c r="AJ2546" s="283"/>
      <c r="AK2546" s="283"/>
      <c r="AL2546" s="283"/>
      <c r="AM2546" s="282"/>
      <c r="AN2546" s="282"/>
      <c r="AO2546" s="282"/>
      <c r="AP2546" s="282"/>
      <c r="AQ2546" s="282"/>
      <c r="AR2546" s="282"/>
      <c r="AT2546" s="283"/>
      <c r="AU2546" s="283"/>
      <c r="AV2546" s="283"/>
      <c r="AW2546" s="283"/>
      <c r="AY2546" s="283"/>
      <c r="AZ2546" s="282"/>
      <c r="BA2546" s="283"/>
      <c r="BB2546" s="282"/>
      <c r="BC2546" s="282"/>
      <c r="BD2546" s="282"/>
      <c r="BE2546" s="283"/>
      <c r="BG2546" s="282"/>
      <c r="BH2546" s="282"/>
      <c r="BI2546" s="282"/>
      <c r="BL2546" s="421"/>
      <c r="BM2546" s="424"/>
      <c r="BN2546" s="424"/>
      <c r="BO2546" s="424"/>
      <c r="BP2546" s="424"/>
      <c r="BQ2546" s="421"/>
      <c r="BR2546" s="421"/>
      <c r="BV2546" s="282"/>
      <c r="BW2546" s="283"/>
      <c r="BY2546" s="283"/>
      <c r="BZ2546" s="283"/>
      <c r="CA2546" s="283"/>
      <c r="CB2546" s="282"/>
      <c r="CC2546" s="282"/>
      <c r="CD2546" s="282"/>
      <c r="CE2546" s="282"/>
      <c r="CG2546" s="427"/>
      <c r="CH2546" s="402"/>
      <c r="CI2546" s="424"/>
      <c r="CJ2546" s="282"/>
      <c r="CK2546" s="282"/>
      <c r="CL2546" s="283"/>
      <c r="CM2546" s="283"/>
      <c r="CP2546" s="282"/>
      <c r="DC2546" s="282"/>
      <c r="DD2546" s="282"/>
      <c r="DE2546" s="282"/>
      <c r="DF2546" s="282"/>
      <c r="DG2546" s="282"/>
      <c r="DH2546" s="282"/>
      <c r="DI2546" s="282"/>
      <c r="DJ2546" s="282"/>
      <c r="EF2546" s="495" t="str">
        <f>""&amp;(MID(数据表!AZ2546,1,MIN(FIND({"(";"（"},数据表!AZ2546&amp;"(（",1)-1)))&amp;""</f>
        <v/>
      </c>
      <c r="EG2546" s="495" t="str">
        <f>""&amp;(MID(数据表!AZ2546,1,MIN(FIND({0;1;2;3;4;5;6;7;8;9},数据表!AZ2546&amp;"1234567890",1)-1)))&amp;""</f>
        <v/>
      </c>
    </row>
    <row r="2547" spans="2:137" s="310" customFormat="1" ht="12" customHeight="1">
      <c r="B2547" s="286"/>
      <c r="C2547" s="286"/>
      <c r="D2547" s="286"/>
      <c r="E2547" s="479"/>
      <c r="F2547" s="282"/>
      <c r="G2547" s="283"/>
      <c r="H2547" s="421"/>
      <c r="I2547" s="421"/>
      <c r="J2547" s="283"/>
      <c r="K2547" s="421"/>
      <c r="L2547" s="282"/>
      <c r="N2547" s="282"/>
      <c r="S2547" s="282"/>
      <c r="T2547" s="283"/>
      <c r="U2547" s="283"/>
      <c r="V2547" s="283"/>
      <c r="W2547" s="283"/>
      <c r="X2547" s="283"/>
      <c r="Y2547" s="282"/>
      <c r="Z2547" s="282"/>
      <c r="AA2547" s="283"/>
      <c r="AB2547" s="282"/>
      <c r="AC2547" s="282"/>
      <c r="AD2547" s="282"/>
      <c r="AE2547" s="282"/>
      <c r="AF2547" s="283"/>
      <c r="AG2547" s="402"/>
      <c r="AH2547" s="283"/>
      <c r="AI2547" s="283"/>
      <c r="AJ2547" s="283"/>
      <c r="AK2547" s="283"/>
      <c r="AL2547" s="283"/>
      <c r="AM2547" s="282"/>
      <c r="AN2547" s="282"/>
      <c r="AO2547" s="282"/>
      <c r="AP2547" s="282"/>
      <c r="AQ2547" s="282"/>
      <c r="AR2547" s="282"/>
      <c r="AT2547" s="283"/>
      <c r="AU2547" s="283"/>
      <c r="AV2547" s="283"/>
      <c r="AW2547" s="283"/>
      <c r="AY2547" s="283"/>
      <c r="AZ2547" s="282"/>
      <c r="BA2547" s="283"/>
      <c r="BB2547" s="282"/>
      <c r="BC2547" s="282"/>
      <c r="BD2547" s="282"/>
      <c r="BE2547" s="283"/>
      <c r="BG2547" s="282"/>
      <c r="BH2547" s="282"/>
      <c r="BI2547" s="282"/>
      <c r="BL2547" s="421"/>
      <c r="BM2547" s="424"/>
      <c r="BN2547" s="424"/>
      <c r="BO2547" s="424"/>
      <c r="BP2547" s="424"/>
      <c r="BQ2547" s="421"/>
      <c r="BR2547" s="421"/>
      <c r="BV2547" s="282"/>
      <c r="BW2547" s="283"/>
      <c r="BY2547" s="283"/>
      <c r="BZ2547" s="283"/>
      <c r="CA2547" s="283"/>
      <c r="CB2547" s="282"/>
      <c r="CC2547" s="282"/>
      <c r="CD2547" s="282"/>
      <c r="CE2547" s="282"/>
      <c r="CG2547" s="427"/>
      <c r="CH2547" s="402"/>
      <c r="CI2547" s="424"/>
      <c r="CJ2547" s="282"/>
      <c r="CK2547" s="282"/>
      <c r="CL2547" s="283"/>
      <c r="CM2547" s="283"/>
      <c r="CP2547" s="282"/>
      <c r="DC2547" s="282"/>
      <c r="DD2547" s="282"/>
      <c r="DE2547" s="282"/>
      <c r="DF2547" s="282"/>
      <c r="DG2547" s="282"/>
      <c r="DH2547" s="282"/>
      <c r="DI2547" s="282"/>
      <c r="DJ2547" s="282"/>
      <c r="EF2547" s="495" t="str">
        <f>""&amp;(MID(数据表!AZ2547,1,MIN(FIND({"(";"（"},数据表!AZ2547&amp;"(（",1)-1)))&amp;""</f>
        <v/>
      </c>
      <c r="EG2547" s="495" t="str">
        <f>""&amp;(MID(数据表!AZ2547,1,MIN(FIND({0;1;2;3;4;5;6;7;8;9},数据表!AZ2547&amp;"1234567890",1)-1)))&amp;""</f>
        <v/>
      </c>
    </row>
    <row r="2548" spans="2:137" s="310" customFormat="1" ht="12" customHeight="1">
      <c r="B2548" s="286"/>
      <c r="C2548" s="286"/>
      <c r="D2548" s="286"/>
      <c r="E2548" s="479"/>
      <c r="F2548" s="282"/>
      <c r="G2548" s="283"/>
      <c r="H2548" s="421"/>
      <c r="I2548" s="421"/>
      <c r="J2548" s="283"/>
      <c r="K2548" s="421"/>
      <c r="L2548" s="282"/>
      <c r="N2548" s="282"/>
      <c r="S2548" s="282"/>
      <c r="T2548" s="283"/>
      <c r="U2548" s="283"/>
      <c r="V2548" s="283"/>
      <c r="W2548" s="283"/>
      <c r="X2548" s="283"/>
      <c r="Y2548" s="282"/>
      <c r="Z2548" s="282"/>
      <c r="AA2548" s="283"/>
      <c r="AB2548" s="282"/>
      <c r="AC2548" s="282"/>
      <c r="AD2548" s="282"/>
      <c r="AE2548" s="282"/>
      <c r="AF2548" s="283"/>
      <c r="AG2548" s="402"/>
      <c r="AH2548" s="283"/>
      <c r="AI2548" s="283"/>
      <c r="AJ2548" s="283"/>
      <c r="AK2548" s="283"/>
      <c r="AL2548" s="283"/>
      <c r="AM2548" s="282"/>
      <c r="AN2548" s="282"/>
      <c r="AO2548" s="282"/>
      <c r="AP2548" s="282"/>
      <c r="AQ2548" s="282"/>
      <c r="AR2548" s="282"/>
      <c r="AT2548" s="283"/>
      <c r="AU2548" s="283"/>
      <c r="AV2548" s="283"/>
      <c r="AW2548" s="283"/>
      <c r="AY2548" s="283"/>
      <c r="AZ2548" s="282"/>
      <c r="BA2548" s="283"/>
      <c r="BB2548" s="282"/>
      <c r="BC2548" s="282"/>
      <c r="BD2548" s="282"/>
      <c r="BE2548" s="283"/>
      <c r="BG2548" s="282"/>
      <c r="BH2548" s="282"/>
      <c r="BI2548" s="282"/>
      <c r="BL2548" s="421"/>
      <c r="BM2548" s="424"/>
      <c r="BN2548" s="424"/>
      <c r="BO2548" s="424"/>
      <c r="BP2548" s="424"/>
      <c r="BQ2548" s="421"/>
      <c r="BR2548" s="421"/>
      <c r="BV2548" s="282"/>
      <c r="BW2548" s="283"/>
      <c r="BY2548" s="283"/>
      <c r="BZ2548" s="283"/>
      <c r="CA2548" s="283"/>
      <c r="CB2548" s="282"/>
      <c r="CC2548" s="282"/>
      <c r="CD2548" s="282"/>
      <c r="CE2548" s="282"/>
      <c r="CG2548" s="427"/>
      <c r="CH2548" s="402"/>
      <c r="CI2548" s="424"/>
      <c r="CJ2548" s="282"/>
      <c r="CK2548" s="282"/>
      <c r="CL2548" s="283"/>
      <c r="CM2548" s="283"/>
      <c r="CP2548" s="282"/>
      <c r="DC2548" s="282"/>
      <c r="DD2548" s="282"/>
      <c r="DE2548" s="282"/>
      <c r="DF2548" s="282"/>
      <c r="DG2548" s="282"/>
      <c r="DH2548" s="282"/>
      <c r="DI2548" s="282"/>
      <c r="DJ2548" s="282"/>
      <c r="EF2548" s="495" t="str">
        <f>""&amp;(MID(数据表!AZ2548,1,MIN(FIND({"(";"（"},数据表!AZ2548&amp;"(（",1)-1)))&amp;""</f>
        <v/>
      </c>
      <c r="EG2548" s="495" t="str">
        <f>""&amp;(MID(数据表!AZ2548,1,MIN(FIND({0;1;2;3;4;5;6;7;8;9},数据表!AZ2548&amp;"1234567890",1)-1)))&amp;""</f>
        <v/>
      </c>
    </row>
    <row r="2549" spans="2:137" s="310" customFormat="1" ht="12" customHeight="1">
      <c r="B2549" s="286"/>
      <c r="C2549" s="286"/>
      <c r="D2549" s="286"/>
      <c r="E2549" s="479"/>
      <c r="F2549" s="282"/>
      <c r="G2549" s="283"/>
      <c r="H2549" s="421"/>
      <c r="I2549" s="421"/>
      <c r="J2549" s="283"/>
      <c r="K2549" s="421"/>
      <c r="L2549" s="282"/>
      <c r="N2549" s="282"/>
      <c r="S2549" s="282"/>
      <c r="T2549" s="283"/>
      <c r="U2549" s="283"/>
      <c r="V2549" s="283"/>
      <c r="W2549" s="283"/>
      <c r="X2549" s="283"/>
      <c r="Y2549" s="282"/>
      <c r="Z2549" s="282"/>
      <c r="AA2549" s="283"/>
      <c r="AB2549" s="282"/>
      <c r="AC2549" s="282"/>
      <c r="AD2549" s="282"/>
      <c r="AE2549" s="282"/>
      <c r="AF2549" s="283"/>
      <c r="AG2549" s="402"/>
      <c r="AH2549" s="283"/>
      <c r="AI2549" s="283"/>
      <c r="AJ2549" s="283"/>
      <c r="AK2549" s="283"/>
      <c r="AL2549" s="283"/>
      <c r="AM2549" s="282"/>
      <c r="AN2549" s="282"/>
      <c r="AO2549" s="282"/>
      <c r="AP2549" s="282"/>
      <c r="AQ2549" s="282"/>
      <c r="AR2549" s="282"/>
      <c r="AT2549" s="283"/>
      <c r="AU2549" s="283"/>
      <c r="AV2549" s="283"/>
      <c r="AW2549" s="283"/>
      <c r="AY2549" s="283"/>
      <c r="AZ2549" s="282"/>
      <c r="BA2549" s="283"/>
      <c r="BB2549" s="282"/>
      <c r="BC2549" s="282"/>
      <c r="BD2549" s="282"/>
      <c r="BE2549" s="283"/>
      <c r="BG2549" s="282"/>
      <c r="BH2549" s="282"/>
      <c r="BI2549" s="282"/>
      <c r="BL2549" s="421"/>
      <c r="BM2549" s="424"/>
      <c r="BN2549" s="424"/>
      <c r="BO2549" s="424"/>
      <c r="BP2549" s="424"/>
      <c r="BQ2549" s="421"/>
      <c r="BR2549" s="421"/>
      <c r="BV2549" s="282"/>
      <c r="BW2549" s="283"/>
      <c r="BY2549" s="283"/>
      <c r="BZ2549" s="283"/>
      <c r="CA2549" s="283"/>
      <c r="CB2549" s="282"/>
      <c r="CC2549" s="282"/>
      <c r="CD2549" s="282"/>
      <c r="CE2549" s="282"/>
      <c r="CG2549" s="427"/>
      <c r="CH2549" s="402"/>
      <c r="CI2549" s="424"/>
      <c r="CJ2549" s="282"/>
      <c r="CK2549" s="282"/>
      <c r="CL2549" s="283"/>
      <c r="CM2549" s="283"/>
      <c r="CP2549" s="282"/>
      <c r="DC2549" s="282"/>
      <c r="DD2549" s="282"/>
      <c r="DE2549" s="282"/>
      <c r="DF2549" s="282"/>
      <c r="DG2549" s="282"/>
      <c r="DH2549" s="282"/>
      <c r="DI2549" s="282"/>
      <c r="DJ2549" s="282"/>
      <c r="EF2549" s="495" t="str">
        <f>""&amp;(MID(数据表!AZ2549,1,MIN(FIND({"(";"（"},数据表!AZ2549&amp;"(（",1)-1)))&amp;""</f>
        <v/>
      </c>
      <c r="EG2549" s="495" t="str">
        <f>""&amp;(MID(数据表!AZ2549,1,MIN(FIND({0;1;2;3;4;5;6;7;8;9},数据表!AZ2549&amp;"1234567890",1)-1)))&amp;""</f>
        <v/>
      </c>
    </row>
    <row r="2550" spans="2:137" s="310" customFormat="1" ht="12" customHeight="1">
      <c r="B2550" s="286"/>
      <c r="C2550" s="286"/>
      <c r="D2550" s="286"/>
      <c r="E2550" s="479"/>
      <c r="F2550" s="282"/>
      <c r="G2550" s="283"/>
      <c r="H2550" s="421"/>
      <c r="I2550" s="421"/>
      <c r="J2550" s="283"/>
      <c r="K2550" s="421"/>
      <c r="L2550" s="282"/>
      <c r="N2550" s="282"/>
      <c r="S2550" s="282"/>
      <c r="T2550" s="283"/>
      <c r="U2550" s="283"/>
      <c r="V2550" s="283"/>
      <c r="W2550" s="283"/>
      <c r="X2550" s="283"/>
      <c r="Y2550" s="282"/>
      <c r="Z2550" s="282"/>
      <c r="AA2550" s="283"/>
      <c r="AB2550" s="282"/>
      <c r="AC2550" s="282"/>
      <c r="AD2550" s="282"/>
      <c r="AE2550" s="282"/>
      <c r="AF2550" s="283"/>
      <c r="AG2550" s="402"/>
      <c r="AH2550" s="283"/>
      <c r="AI2550" s="283"/>
      <c r="AJ2550" s="283"/>
      <c r="AK2550" s="283"/>
      <c r="AL2550" s="283"/>
      <c r="AM2550" s="282"/>
      <c r="AN2550" s="282"/>
      <c r="AO2550" s="282"/>
      <c r="AP2550" s="282"/>
      <c r="AQ2550" s="282"/>
      <c r="AR2550" s="282"/>
      <c r="AT2550" s="283"/>
      <c r="AU2550" s="283"/>
      <c r="AV2550" s="283"/>
      <c r="AW2550" s="283"/>
      <c r="AY2550" s="283"/>
      <c r="AZ2550" s="282"/>
      <c r="BA2550" s="283"/>
      <c r="BB2550" s="282"/>
      <c r="BC2550" s="282"/>
      <c r="BD2550" s="282"/>
      <c r="BE2550" s="283"/>
      <c r="BG2550" s="282"/>
      <c r="BH2550" s="282"/>
      <c r="BI2550" s="282"/>
      <c r="BL2550" s="421"/>
      <c r="BM2550" s="424"/>
      <c r="BN2550" s="424"/>
      <c r="BO2550" s="424"/>
      <c r="BP2550" s="424"/>
      <c r="BQ2550" s="421"/>
      <c r="BR2550" s="421"/>
      <c r="BV2550" s="282"/>
      <c r="BW2550" s="283"/>
      <c r="BY2550" s="283"/>
      <c r="BZ2550" s="283"/>
      <c r="CA2550" s="283"/>
      <c r="CB2550" s="282"/>
      <c r="CC2550" s="282"/>
      <c r="CD2550" s="282"/>
      <c r="CE2550" s="282"/>
      <c r="CG2550" s="427"/>
      <c r="CH2550" s="402"/>
      <c r="CI2550" s="424"/>
      <c r="CJ2550" s="282"/>
      <c r="CK2550" s="282"/>
      <c r="CL2550" s="283"/>
      <c r="CM2550" s="283"/>
      <c r="CP2550" s="282"/>
      <c r="DC2550" s="282"/>
      <c r="DD2550" s="282"/>
      <c r="DE2550" s="282"/>
      <c r="DF2550" s="282"/>
      <c r="DG2550" s="282"/>
      <c r="DH2550" s="282"/>
      <c r="DI2550" s="282"/>
      <c r="DJ2550" s="282"/>
      <c r="EF2550" s="495" t="str">
        <f>""&amp;(MID(数据表!AZ2550,1,MIN(FIND({"(";"（"},数据表!AZ2550&amp;"(（",1)-1)))&amp;""</f>
        <v/>
      </c>
      <c r="EG2550" s="495" t="str">
        <f>""&amp;(MID(数据表!AZ2550,1,MIN(FIND({0;1;2;3;4;5;6;7;8;9},数据表!AZ2550&amp;"1234567890",1)-1)))&amp;""</f>
        <v/>
      </c>
    </row>
    <row r="2551" spans="2:137" s="310" customFormat="1" ht="12" customHeight="1">
      <c r="B2551" s="286"/>
      <c r="C2551" s="286"/>
      <c r="D2551" s="286"/>
      <c r="E2551" s="479"/>
      <c r="F2551" s="282"/>
      <c r="G2551" s="283"/>
      <c r="H2551" s="421"/>
      <c r="I2551" s="421"/>
      <c r="J2551" s="283"/>
      <c r="K2551" s="421"/>
      <c r="L2551" s="282"/>
      <c r="N2551" s="282"/>
      <c r="S2551" s="282"/>
      <c r="T2551" s="283"/>
      <c r="U2551" s="283"/>
      <c r="V2551" s="283"/>
      <c r="W2551" s="283"/>
      <c r="X2551" s="283"/>
      <c r="Y2551" s="282"/>
      <c r="Z2551" s="282"/>
      <c r="AA2551" s="283"/>
      <c r="AB2551" s="282"/>
      <c r="AC2551" s="282"/>
      <c r="AD2551" s="282"/>
      <c r="AE2551" s="282"/>
      <c r="AF2551" s="283"/>
      <c r="AG2551" s="402"/>
      <c r="AH2551" s="283"/>
      <c r="AI2551" s="283"/>
      <c r="AJ2551" s="283"/>
      <c r="AK2551" s="283"/>
      <c r="AL2551" s="283"/>
      <c r="AM2551" s="282"/>
      <c r="AN2551" s="282"/>
      <c r="AO2551" s="282"/>
      <c r="AP2551" s="282"/>
      <c r="AQ2551" s="282"/>
      <c r="AR2551" s="282"/>
      <c r="AT2551" s="283"/>
      <c r="AU2551" s="283"/>
      <c r="AV2551" s="283"/>
      <c r="AW2551" s="283"/>
      <c r="AY2551" s="283"/>
      <c r="AZ2551" s="282"/>
      <c r="BA2551" s="283"/>
      <c r="BB2551" s="282"/>
      <c r="BC2551" s="282"/>
      <c r="BD2551" s="282"/>
      <c r="BE2551" s="283"/>
      <c r="BG2551" s="282"/>
      <c r="BH2551" s="282"/>
      <c r="BI2551" s="282"/>
      <c r="BL2551" s="421"/>
      <c r="BM2551" s="424"/>
      <c r="BN2551" s="424"/>
      <c r="BO2551" s="424"/>
      <c r="BP2551" s="424"/>
      <c r="BQ2551" s="421"/>
      <c r="BR2551" s="421"/>
      <c r="BV2551" s="282"/>
      <c r="BW2551" s="283"/>
      <c r="BY2551" s="283"/>
      <c r="BZ2551" s="283"/>
      <c r="CA2551" s="283"/>
      <c r="CB2551" s="282"/>
      <c r="CC2551" s="282"/>
      <c r="CD2551" s="282"/>
      <c r="CE2551" s="282"/>
      <c r="CG2551" s="427"/>
      <c r="CH2551" s="402"/>
      <c r="CI2551" s="424"/>
      <c r="CJ2551" s="282"/>
      <c r="CK2551" s="282"/>
      <c r="CL2551" s="283"/>
      <c r="CM2551" s="283"/>
      <c r="CP2551" s="282"/>
      <c r="DC2551" s="282"/>
      <c r="DD2551" s="282"/>
      <c r="DE2551" s="282"/>
      <c r="DF2551" s="282"/>
      <c r="DG2551" s="282"/>
      <c r="DH2551" s="282"/>
      <c r="DI2551" s="282"/>
      <c r="DJ2551" s="282"/>
      <c r="EF2551" s="495" t="str">
        <f>""&amp;(MID(数据表!AZ2551,1,MIN(FIND({"(";"（"},数据表!AZ2551&amp;"(（",1)-1)))&amp;""</f>
        <v/>
      </c>
      <c r="EG2551" s="495" t="str">
        <f>""&amp;(MID(数据表!AZ2551,1,MIN(FIND({0;1;2;3;4;5;6;7;8;9},数据表!AZ2551&amp;"1234567890",1)-1)))&amp;""</f>
        <v/>
      </c>
    </row>
    <row r="2552" spans="2:137" s="310" customFormat="1" ht="12" customHeight="1">
      <c r="B2552" s="286"/>
      <c r="C2552" s="286"/>
      <c r="D2552" s="286"/>
      <c r="E2552" s="479"/>
      <c r="F2552" s="282"/>
      <c r="G2552" s="283"/>
      <c r="H2552" s="421"/>
      <c r="I2552" s="421"/>
      <c r="J2552" s="283"/>
      <c r="K2552" s="421"/>
      <c r="L2552" s="282"/>
      <c r="N2552" s="282"/>
      <c r="S2552" s="282"/>
      <c r="T2552" s="283"/>
      <c r="U2552" s="283"/>
      <c r="V2552" s="283"/>
      <c r="W2552" s="283"/>
      <c r="X2552" s="283"/>
      <c r="Y2552" s="282"/>
      <c r="Z2552" s="282"/>
      <c r="AA2552" s="283"/>
      <c r="AB2552" s="282"/>
      <c r="AC2552" s="282"/>
      <c r="AD2552" s="282"/>
      <c r="AE2552" s="282"/>
      <c r="AF2552" s="283"/>
      <c r="AG2552" s="402"/>
      <c r="AH2552" s="283"/>
      <c r="AI2552" s="283"/>
      <c r="AJ2552" s="283"/>
      <c r="AK2552" s="283"/>
      <c r="AL2552" s="283"/>
      <c r="AM2552" s="282"/>
      <c r="AN2552" s="282"/>
      <c r="AO2552" s="282"/>
      <c r="AP2552" s="282"/>
      <c r="AQ2552" s="282"/>
      <c r="AR2552" s="282"/>
      <c r="AT2552" s="283"/>
      <c r="AU2552" s="283"/>
      <c r="AV2552" s="283"/>
      <c r="AW2552" s="283"/>
      <c r="AY2552" s="283"/>
      <c r="AZ2552" s="282"/>
      <c r="BA2552" s="283"/>
      <c r="BB2552" s="282"/>
      <c r="BC2552" s="282"/>
      <c r="BD2552" s="282"/>
      <c r="BE2552" s="283"/>
      <c r="BG2552" s="282"/>
      <c r="BH2552" s="282"/>
      <c r="BI2552" s="282"/>
      <c r="BL2552" s="421"/>
      <c r="BM2552" s="424"/>
      <c r="BN2552" s="424"/>
      <c r="BO2552" s="424"/>
      <c r="BP2552" s="424"/>
      <c r="BQ2552" s="421"/>
      <c r="BR2552" s="421"/>
      <c r="BV2552" s="282"/>
      <c r="BW2552" s="283"/>
      <c r="BY2552" s="283"/>
      <c r="BZ2552" s="283"/>
      <c r="CA2552" s="283"/>
      <c r="CB2552" s="282"/>
      <c r="CC2552" s="282"/>
      <c r="CD2552" s="282"/>
      <c r="CE2552" s="282"/>
      <c r="CG2552" s="427"/>
      <c r="CH2552" s="402"/>
      <c r="CI2552" s="424"/>
      <c r="CJ2552" s="282"/>
      <c r="CK2552" s="282"/>
      <c r="CL2552" s="283"/>
      <c r="CM2552" s="283"/>
      <c r="CP2552" s="282"/>
      <c r="DC2552" s="282"/>
      <c r="DD2552" s="282"/>
      <c r="DE2552" s="282"/>
      <c r="DF2552" s="282"/>
      <c r="DG2552" s="282"/>
      <c r="DH2552" s="282"/>
      <c r="DI2552" s="282"/>
      <c r="DJ2552" s="282"/>
      <c r="EF2552" s="495" t="str">
        <f>""&amp;(MID(数据表!AZ2552,1,MIN(FIND({"(";"（"},数据表!AZ2552&amp;"(（",1)-1)))&amp;""</f>
        <v/>
      </c>
      <c r="EG2552" s="495" t="str">
        <f>""&amp;(MID(数据表!AZ2552,1,MIN(FIND({0;1;2;3;4;5;6;7;8;9},数据表!AZ2552&amp;"1234567890",1)-1)))&amp;""</f>
        <v/>
      </c>
    </row>
    <row r="2553" spans="2:137" s="310" customFormat="1" ht="12" customHeight="1">
      <c r="B2553" s="286"/>
      <c r="C2553" s="286"/>
      <c r="D2553" s="286"/>
      <c r="E2553" s="479"/>
      <c r="F2553" s="282"/>
      <c r="G2553" s="283"/>
      <c r="H2553" s="421"/>
      <c r="I2553" s="421"/>
      <c r="J2553" s="283"/>
      <c r="K2553" s="421"/>
      <c r="L2553" s="282"/>
      <c r="N2553" s="282"/>
      <c r="S2553" s="282"/>
      <c r="T2553" s="283"/>
      <c r="U2553" s="283"/>
      <c r="V2553" s="283"/>
      <c r="W2553" s="283"/>
      <c r="X2553" s="283"/>
      <c r="Y2553" s="282"/>
      <c r="Z2553" s="282"/>
      <c r="AA2553" s="283"/>
      <c r="AB2553" s="282"/>
      <c r="AC2553" s="282"/>
      <c r="AD2553" s="282"/>
      <c r="AE2553" s="282"/>
      <c r="AF2553" s="283"/>
      <c r="AG2553" s="402"/>
      <c r="AH2553" s="283"/>
      <c r="AI2553" s="283"/>
      <c r="AJ2553" s="283"/>
      <c r="AK2553" s="283"/>
      <c r="AL2553" s="283"/>
      <c r="AM2553" s="282"/>
      <c r="AN2553" s="282"/>
      <c r="AO2553" s="282"/>
      <c r="AP2553" s="282"/>
      <c r="AQ2553" s="282"/>
      <c r="AR2553" s="282"/>
      <c r="AT2553" s="283"/>
      <c r="AU2553" s="283"/>
      <c r="AV2553" s="283"/>
      <c r="AW2553" s="283"/>
      <c r="AY2553" s="283"/>
      <c r="AZ2553" s="282"/>
      <c r="BA2553" s="283"/>
      <c r="BB2553" s="282"/>
      <c r="BC2553" s="282"/>
      <c r="BD2553" s="282"/>
      <c r="BE2553" s="283"/>
      <c r="BG2553" s="282"/>
      <c r="BH2553" s="282"/>
      <c r="BI2553" s="282"/>
      <c r="BL2553" s="421"/>
      <c r="BM2553" s="424"/>
      <c r="BN2553" s="424"/>
      <c r="BO2553" s="424"/>
      <c r="BP2553" s="424"/>
      <c r="BQ2553" s="421"/>
      <c r="BR2553" s="421"/>
      <c r="BV2553" s="282"/>
      <c r="BW2553" s="283"/>
      <c r="BY2553" s="283"/>
      <c r="BZ2553" s="283"/>
      <c r="CA2553" s="283"/>
      <c r="CB2553" s="282"/>
      <c r="CC2553" s="282"/>
      <c r="CD2553" s="282"/>
      <c r="CE2553" s="282"/>
      <c r="CG2553" s="427"/>
      <c r="CH2553" s="402"/>
      <c r="CI2553" s="424"/>
      <c r="CJ2553" s="282"/>
      <c r="CK2553" s="282"/>
      <c r="CL2553" s="283"/>
      <c r="CM2553" s="283"/>
      <c r="CP2553" s="282"/>
      <c r="DC2553" s="282"/>
      <c r="DD2553" s="282"/>
      <c r="DE2553" s="282"/>
      <c r="DF2553" s="282"/>
      <c r="DG2553" s="282"/>
      <c r="DH2553" s="282"/>
      <c r="DI2553" s="282"/>
      <c r="DJ2553" s="282"/>
      <c r="EF2553" s="495" t="str">
        <f>""&amp;(MID(数据表!AZ2553,1,MIN(FIND({"(";"（"},数据表!AZ2553&amp;"(（",1)-1)))&amp;""</f>
        <v/>
      </c>
      <c r="EG2553" s="495" t="str">
        <f>""&amp;(MID(数据表!AZ2553,1,MIN(FIND({0;1;2;3;4;5;6;7;8;9},数据表!AZ2553&amp;"1234567890",1)-1)))&amp;""</f>
        <v/>
      </c>
    </row>
    <row r="2554" spans="2:137" s="310" customFormat="1" ht="12" customHeight="1">
      <c r="B2554" s="286"/>
      <c r="C2554" s="286"/>
      <c r="D2554" s="286"/>
      <c r="E2554" s="479"/>
      <c r="F2554" s="282"/>
      <c r="G2554" s="283"/>
      <c r="H2554" s="421"/>
      <c r="I2554" s="421"/>
      <c r="J2554" s="283"/>
      <c r="K2554" s="421"/>
      <c r="L2554" s="282"/>
      <c r="N2554" s="282"/>
      <c r="S2554" s="282"/>
      <c r="T2554" s="283"/>
      <c r="U2554" s="283"/>
      <c r="V2554" s="283"/>
      <c r="W2554" s="283"/>
      <c r="X2554" s="283"/>
      <c r="Y2554" s="282"/>
      <c r="Z2554" s="282"/>
      <c r="AA2554" s="283"/>
      <c r="AB2554" s="282"/>
      <c r="AC2554" s="282"/>
      <c r="AD2554" s="282"/>
      <c r="AE2554" s="282"/>
      <c r="AF2554" s="283"/>
      <c r="AG2554" s="402"/>
      <c r="AH2554" s="283"/>
      <c r="AI2554" s="283"/>
      <c r="AJ2554" s="283"/>
      <c r="AK2554" s="283"/>
      <c r="AL2554" s="283"/>
      <c r="AM2554" s="282"/>
      <c r="AN2554" s="282"/>
      <c r="AO2554" s="282"/>
      <c r="AP2554" s="282"/>
      <c r="AQ2554" s="282"/>
      <c r="AR2554" s="282"/>
      <c r="AT2554" s="283"/>
      <c r="AU2554" s="283"/>
      <c r="AV2554" s="283"/>
      <c r="AW2554" s="283"/>
      <c r="AY2554" s="283"/>
      <c r="AZ2554" s="282"/>
      <c r="BA2554" s="283"/>
      <c r="BB2554" s="282"/>
      <c r="BC2554" s="282"/>
      <c r="BD2554" s="282"/>
      <c r="BE2554" s="283"/>
      <c r="BG2554" s="282"/>
      <c r="BH2554" s="282"/>
      <c r="BI2554" s="282"/>
      <c r="BL2554" s="421"/>
      <c r="BM2554" s="424"/>
      <c r="BN2554" s="424"/>
      <c r="BO2554" s="424"/>
      <c r="BP2554" s="424"/>
      <c r="BQ2554" s="421"/>
      <c r="BR2554" s="421"/>
      <c r="BV2554" s="282"/>
      <c r="BW2554" s="283"/>
      <c r="BY2554" s="283"/>
      <c r="BZ2554" s="283"/>
      <c r="CA2554" s="283"/>
      <c r="CB2554" s="282"/>
      <c r="CC2554" s="282"/>
      <c r="CD2554" s="282"/>
      <c r="CE2554" s="282"/>
      <c r="CG2554" s="427"/>
      <c r="CH2554" s="402"/>
      <c r="CI2554" s="424"/>
      <c r="CJ2554" s="282"/>
      <c r="CK2554" s="282"/>
      <c r="CL2554" s="283"/>
      <c r="CM2554" s="283"/>
      <c r="CP2554" s="282"/>
      <c r="DC2554" s="282"/>
      <c r="DD2554" s="282"/>
      <c r="DE2554" s="282"/>
      <c r="DF2554" s="282"/>
      <c r="DG2554" s="282"/>
      <c r="DH2554" s="282"/>
      <c r="DI2554" s="282"/>
      <c r="DJ2554" s="282"/>
      <c r="EF2554" s="495" t="str">
        <f>""&amp;(MID(数据表!AZ2554,1,MIN(FIND({"(";"（"},数据表!AZ2554&amp;"(（",1)-1)))&amp;""</f>
        <v/>
      </c>
      <c r="EG2554" s="495" t="str">
        <f>""&amp;(MID(数据表!AZ2554,1,MIN(FIND({0;1;2;3;4;5;6;7;8;9},数据表!AZ2554&amp;"1234567890",1)-1)))&amp;""</f>
        <v/>
      </c>
    </row>
    <row r="2555" spans="2:137" s="310" customFormat="1" ht="12" customHeight="1">
      <c r="B2555" s="286"/>
      <c r="C2555" s="286"/>
      <c r="D2555" s="286"/>
      <c r="E2555" s="479"/>
      <c r="F2555" s="282"/>
      <c r="G2555" s="283"/>
      <c r="H2555" s="421"/>
      <c r="I2555" s="421"/>
      <c r="J2555" s="283"/>
      <c r="K2555" s="421"/>
      <c r="L2555" s="282"/>
      <c r="N2555" s="282"/>
      <c r="S2555" s="282"/>
      <c r="T2555" s="283"/>
      <c r="U2555" s="283"/>
      <c r="V2555" s="283"/>
      <c r="W2555" s="283"/>
      <c r="X2555" s="283"/>
      <c r="Y2555" s="282"/>
      <c r="Z2555" s="282"/>
      <c r="AA2555" s="283"/>
      <c r="AB2555" s="282"/>
      <c r="AC2555" s="282"/>
      <c r="AD2555" s="282"/>
      <c r="AE2555" s="282"/>
      <c r="AF2555" s="283"/>
      <c r="AG2555" s="402"/>
      <c r="AH2555" s="283"/>
      <c r="AI2555" s="283"/>
      <c r="AJ2555" s="283"/>
      <c r="AK2555" s="283"/>
      <c r="AL2555" s="283"/>
      <c r="AM2555" s="282"/>
      <c r="AN2555" s="282"/>
      <c r="AO2555" s="282"/>
      <c r="AP2555" s="282"/>
      <c r="AQ2555" s="282"/>
      <c r="AR2555" s="282"/>
      <c r="AT2555" s="283"/>
      <c r="AU2555" s="283"/>
      <c r="AV2555" s="283"/>
      <c r="AW2555" s="283"/>
      <c r="AY2555" s="283"/>
      <c r="AZ2555" s="282"/>
      <c r="BA2555" s="283"/>
      <c r="BB2555" s="282"/>
      <c r="BC2555" s="282"/>
      <c r="BD2555" s="282"/>
      <c r="BE2555" s="283"/>
      <c r="BG2555" s="282"/>
      <c r="BH2555" s="282"/>
      <c r="BI2555" s="282"/>
      <c r="BL2555" s="421"/>
      <c r="BM2555" s="424"/>
      <c r="BN2555" s="424"/>
      <c r="BO2555" s="424"/>
      <c r="BP2555" s="424"/>
      <c r="BQ2555" s="421"/>
      <c r="BR2555" s="421"/>
      <c r="BV2555" s="282"/>
      <c r="BW2555" s="283"/>
      <c r="BY2555" s="283"/>
      <c r="BZ2555" s="283"/>
      <c r="CA2555" s="283"/>
      <c r="CB2555" s="282"/>
      <c r="CC2555" s="282"/>
      <c r="CD2555" s="282"/>
      <c r="CE2555" s="282"/>
      <c r="CG2555" s="427"/>
      <c r="CH2555" s="402"/>
      <c r="CI2555" s="424"/>
      <c r="CJ2555" s="282"/>
      <c r="CK2555" s="282"/>
      <c r="CL2555" s="283"/>
      <c r="CM2555" s="283"/>
      <c r="CP2555" s="282"/>
      <c r="DC2555" s="282"/>
      <c r="DD2555" s="282"/>
      <c r="DE2555" s="282"/>
      <c r="DF2555" s="282"/>
      <c r="DG2555" s="282"/>
      <c r="DH2555" s="282"/>
      <c r="DI2555" s="282"/>
      <c r="DJ2555" s="282"/>
      <c r="EF2555" s="495" t="str">
        <f>""&amp;(MID(数据表!AZ2555,1,MIN(FIND({"(";"（"},数据表!AZ2555&amp;"(（",1)-1)))&amp;""</f>
        <v/>
      </c>
      <c r="EG2555" s="495" t="str">
        <f>""&amp;(MID(数据表!AZ2555,1,MIN(FIND({0;1;2;3;4;5;6;7;8;9},数据表!AZ2555&amp;"1234567890",1)-1)))&amp;""</f>
        <v/>
      </c>
    </row>
    <row r="2556" spans="2:137" s="310" customFormat="1" ht="12" customHeight="1">
      <c r="B2556" s="286"/>
      <c r="C2556" s="286"/>
      <c r="D2556" s="286"/>
      <c r="E2556" s="479"/>
      <c r="F2556" s="282"/>
      <c r="G2556" s="283"/>
      <c r="H2556" s="421"/>
      <c r="I2556" s="421"/>
      <c r="J2556" s="283"/>
      <c r="K2556" s="421"/>
      <c r="L2556" s="282"/>
      <c r="N2556" s="282"/>
      <c r="S2556" s="282"/>
      <c r="T2556" s="283"/>
      <c r="U2556" s="283"/>
      <c r="V2556" s="283"/>
      <c r="W2556" s="283"/>
      <c r="X2556" s="283"/>
      <c r="Y2556" s="282"/>
      <c r="Z2556" s="282"/>
      <c r="AA2556" s="283"/>
      <c r="AB2556" s="282"/>
      <c r="AC2556" s="282"/>
      <c r="AD2556" s="282"/>
      <c r="AE2556" s="282"/>
      <c r="AF2556" s="283"/>
      <c r="AG2556" s="402"/>
      <c r="AH2556" s="283"/>
      <c r="AI2556" s="283"/>
      <c r="AJ2556" s="283"/>
      <c r="AK2556" s="283"/>
      <c r="AL2556" s="283"/>
      <c r="AM2556" s="282"/>
      <c r="AN2556" s="282"/>
      <c r="AO2556" s="282"/>
      <c r="AP2556" s="282"/>
      <c r="AQ2556" s="282"/>
      <c r="AR2556" s="282"/>
      <c r="AT2556" s="283"/>
      <c r="AU2556" s="283"/>
      <c r="AV2556" s="283"/>
      <c r="AW2556" s="283"/>
      <c r="AY2556" s="283"/>
      <c r="AZ2556" s="282"/>
      <c r="BA2556" s="283"/>
      <c r="BB2556" s="282"/>
      <c r="BC2556" s="282"/>
      <c r="BD2556" s="282"/>
      <c r="BE2556" s="283"/>
      <c r="BG2556" s="282"/>
      <c r="BH2556" s="282"/>
      <c r="BI2556" s="282"/>
      <c r="BL2556" s="421"/>
      <c r="BM2556" s="424"/>
      <c r="BN2556" s="424"/>
      <c r="BO2556" s="424"/>
      <c r="BP2556" s="424"/>
      <c r="BQ2556" s="421"/>
      <c r="BR2556" s="421"/>
      <c r="BV2556" s="282"/>
      <c r="BW2556" s="283"/>
      <c r="BY2556" s="283"/>
      <c r="BZ2556" s="283"/>
      <c r="CA2556" s="283"/>
      <c r="CB2556" s="282"/>
      <c r="CC2556" s="282"/>
      <c r="CD2556" s="282"/>
      <c r="CE2556" s="282"/>
      <c r="CG2556" s="427"/>
      <c r="CH2556" s="402"/>
      <c r="CI2556" s="424"/>
      <c r="CJ2556" s="282"/>
      <c r="CK2556" s="282"/>
      <c r="CL2556" s="283"/>
      <c r="CM2556" s="283"/>
      <c r="CP2556" s="282"/>
      <c r="DC2556" s="282"/>
      <c r="DD2556" s="282"/>
      <c r="DE2556" s="282"/>
      <c r="DF2556" s="282"/>
      <c r="DG2556" s="282"/>
      <c r="DH2556" s="282"/>
      <c r="DI2556" s="282"/>
      <c r="DJ2556" s="282"/>
      <c r="EF2556" s="495" t="str">
        <f>""&amp;(MID(数据表!AZ2556,1,MIN(FIND({"(";"（"},数据表!AZ2556&amp;"(（",1)-1)))&amp;""</f>
        <v/>
      </c>
      <c r="EG2556" s="495" t="str">
        <f>""&amp;(MID(数据表!AZ2556,1,MIN(FIND({0;1;2;3;4;5;6;7;8;9},数据表!AZ2556&amp;"1234567890",1)-1)))&amp;""</f>
        <v/>
      </c>
    </row>
    <row r="2557" spans="2:137" s="310" customFormat="1" ht="12" customHeight="1">
      <c r="B2557" s="286"/>
      <c r="C2557" s="286"/>
      <c r="D2557" s="286"/>
      <c r="E2557" s="479"/>
      <c r="F2557" s="282"/>
      <c r="G2557" s="283"/>
      <c r="H2557" s="421"/>
      <c r="I2557" s="421"/>
      <c r="J2557" s="283"/>
      <c r="K2557" s="421"/>
      <c r="L2557" s="282"/>
      <c r="N2557" s="282"/>
      <c r="S2557" s="282"/>
      <c r="T2557" s="283"/>
      <c r="U2557" s="283"/>
      <c r="V2557" s="283"/>
      <c r="W2557" s="283"/>
      <c r="X2557" s="283"/>
      <c r="Y2557" s="282"/>
      <c r="Z2557" s="282"/>
      <c r="AA2557" s="283"/>
      <c r="AB2557" s="282"/>
      <c r="AC2557" s="282"/>
      <c r="AD2557" s="282"/>
      <c r="AE2557" s="282"/>
      <c r="AF2557" s="283"/>
      <c r="AG2557" s="402"/>
      <c r="AH2557" s="283"/>
      <c r="AI2557" s="283"/>
      <c r="AJ2557" s="283"/>
      <c r="AK2557" s="283"/>
      <c r="AL2557" s="283"/>
      <c r="AM2557" s="282"/>
      <c r="AN2557" s="282"/>
      <c r="AO2557" s="282"/>
      <c r="AP2557" s="282"/>
      <c r="AQ2557" s="282"/>
      <c r="AR2557" s="282"/>
      <c r="AT2557" s="283"/>
      <c r="AU2557" s="283"/>
      <c r="AV2557" s="283"/>
      <c r="AW2557" s="283"/>
      <c r="AY2557" s="283"/>
      <c r="AZ2557" s="282"/>
      <c r="BA2557" s="283"/>
      <c r="BB2557" s="282"/>
      <c r="BC2557" s="282"/>
      <c r="BD2557" s="282"/>
      <c r="BE2557" s="283"/>
      <c r="BG2557" s="282"/>
      <c r="BH2557" s="282"/>
      <c r="BI2557" s="282"/>
      <c r="BL2557" s="421"/>
      <c r="BM2557" s="424"/>
      <c r="BN2557" s="424"/>
      <c r="BO2557" s="424"/>
      <c r="BP2557" s="424"/>
      <c r="BQ2557" s="421"/>
      <c r="BR2557" s="421"/>
      <c r="BV2557" s="282"/>
      <c r="BW2557" s="283"/>
      <c r="BY2557" s="283"/>
      <c r="BZ2557" s="283"/>
      <c r="CA2557" s="283"/>
      <c r="CB2557" s="282"/>
      <c r="CC2557" s="282"/>
      <c r="CD2557" s="282"/>
      <c r="CE2557" s="282"/>
      <c r="CG2557" s="427"/>
      <c r="CH2557" s="402"/>
      <c r="CI2557" s="424"/>
      <c r="CJ2557" s="282"/>
      <c r="CK2557" s="282"/>
      <c r="CL2557" s="283"/>
      <c r="CM2557" s="283"/>
      <c r="CP2557" s="282"/>
      <c r="DC2557" s="282"/>
      <c r="DD2557" s="282"/>
      <c r="DE2557" s="282"/>
      <c r="DF2557" s="282"/>
      <c r="DG2557" s="282"/>
      <c r="DH2557" s="282"/>
      <c r="DI2557" s="282"/>
      <c r="DJ2557" s="282"/>
      <c r="EF2557" s="495" t="str">
        <f>""&amp;(MID(数据表!AZ2557,1,MIN(FIND({"(";"（"},数据表!AZ2557&amp;"(（",1)-1)))&amp;""</f>
        <v/>
      </c>
      <c r="EG2557" s="495" t="str">
        <f>""&amp;(MID(数据表!AZ2557,1,MIN(FIND({0;1;2;3;4;5;6;7;8;9},数据表!AZ2557&amp;"1234567890",1)-1)))&amp;""</f>
        <v/>
      </c>
    </row>
    <row r="2558" spans="2:137" s="310" customFormat="1" ht="12" customHeight="1">
      <c r="B2558" s="286"/>
      <c r="C2558" s="286"/>
      <c r="D2558" s="286"/>
      <c r="E2558" s="479"/>
      <c r="F2558" s="282"/>
      <c r="G2558" s="283"/>
      <c r="H2558" s="421"/>
      <c r="I2558" s="421"/>
      <c r="J2558" s="283"/>
      <c r="K2558" s="421"/>
      <c r="L2558" s="282"/>
      <c r="N2558" s="282"/>
      <c r="S2558" s="282"/>
      <c r="T2558" s="283"/>
      <c r="U2558" s="283"/>
      <c r="V2558" s="283"/>
      <c r="W2558" s="283"/>
      <c r="X2558" s="283"/>
      <c r="Y2558" s="282"/>
      <c r="Z2558" s="282"/>
      <c r="AA2558" s="283"/>
      <c r="AB2558" s="282"/>
      <c r="AC2558" s="282"/>
      <c r="AD2558" s="282"/>
      <c r="AE2558" s="282"/>
      <c r="AF2558" s="283"/>
      <c r="AG2558" s="402"/>
      <c r="AH2558" s="283"/>
      <c r="AI2558" s="283"/>
      <c r="AJ2558" s="283"/>
      <c r="AK2558" s="283"/>
      <c r="AL2558" s="283"/>
      <c r="AM2558" s="282"/>
      <c r="AN2558" s="282"/>
      <c r="AO2558" s="282"/>
      <c r="AP2558" s="282"/>
      <c r="AQ2558" s="282"/>
      <c r="AR2558" s="282"/>
      <c r="AT2558" s="283"/>
      <c r="AU2558" s="283"/>
      <c r="AV2558" s="283"/>
      <c r="AW2558" s="283"/>
      <c r="AY2558" s="283"/>
      <c r="AZ2558" s="282"/>
      <c r="BA2558" s="283"/>
      <c r="BB2558" s="282"/>
      <c r="BC2558" s="282"/>
      <c r="BD2558" s="282"/>
      <c r="BE2558" s="283"/>
      <c r="BG2558" s="282"/>
      <c r="BH2558" s="282"/>
      <c r="BI2558" s="282"/>
      <c r="BL2558" s="421"/>
      <c r="BM2558" s="424"/>
      <c r="BN2558" s="424"/>
      <c r="BO2558" s="424"/>
      <c r="BP2558" s="424"/>
      <c r="BQ2558" s="421"/>
      <c r="BR2558" s="421"/>
      <c r="BV2558" s="282"/>
      <c r="BW2558" s="283"/>
      <c r="BY2558" s="283"/>
      <c r="BZ2558" s="283"/>
      <c r="CA2558" s="283"/>
      <c r="CB2558" s="282"/>
      <c r="CC2558" s="282"/>
      <c r="CD2558" s="282"/>
      <c r="CE2558" s="282"/>
      <c r="CG2558" s="427"/>
      <c r="CH2558" s="402"/>
      <c r="CI2558" s="424"/>
      <c r="CJ2558" s="282"/>
      <c r="CK2558" s="282"/>
      <c r="CL2558" s="283"/>
      <c r="CM2558" s="283"/>
      <c r="CP2558" s="282"/>
      <c r="DC2558" s="282"/>
      <c r="DD2558" s="282"/>
      <c r="DE2558" s="282"/>
      <c r="DF2558" s="282"/>
      <c r="DG2558" s="282"/>
      <c r="DH2558" s="282"/>
      <c r="DI2558" s="282"/>
      <c r="DJ2558" s="282"/>
      <c r="EF2558" s="495" t="str">
        <f>""&amp;(MID(数据表!AZ2558,1,MIN(FIND({"(";"（"},数据表!AZ2558&amp;"(（",1)-1)))&amp;""</f>
        <v/>
      </c>
      <c r="EG2558" s="495" t="str">
        <f>""&amp;(MID(数据表!AZ2558,1,MIN(FIND({0;1;2;3;4;5;6;7;8;9},数据表!AZ2558&amp;"1234567890",1)-1)))&amp;""</f>
        <v/>
      </c>
    </row>
    <row r="2559" spans="2:137" s="310" customFormat="1" ht="12" customHeight="1">
      <c r="B2559" s="286"/>
      <c r="C2559" s="286"/>
      <c r="D2559" s="286"/>
      <c r="E2559" s="479"/>
      <c r="F2559" s="282"/>
      <c r="G2559" s="283"/>
      <c r="H2559" s="421"/>
      <c r="I2559" s="421"/>
      <c r="J2559" s="283"/>
      <c r="K2559" s="421"/>
      <c r="L2559" s="282"/>
      <c r="N2559" s="282"/>
      <c r="S2559" s="282"/>
      <c r="T2559" s="283"/>
      <c r="U2559" s="283"/>
      <c r="V2559" s="283"/>
      <c r="W2559" s="283"/>
      <c r="X2559" s="283"/>
      <c r="Y2559" s="282"/>
      <c r="Z2559" s="282"/>
      <c r="AA2559" s="283"/>
      <c r="AB2559" s="282"/>
      <c r="AC2559" s="282"/>
      <c r="AD2559" s="282"/>
      <c r="AE2559" s="282"/>
      <c r="AF2559" s="283"/>
      <c r="AG2559" s="402"/>
      <c r="AH2559" s="283"/>
      <c r="AI2559" s="283"/>
      <c r="AJ2559" s="283"/>
      <c r="AK2559" s="283"/>
      <c r="AL2559" s="283"/>
      <c r="AM2559" s="282"/>
      <c r="AN2559" s="282"/>
      <c r="AO2559" s="282"/>
      <c r="AP2559" s="282"/>
      <c r="AQ2559" s="282"/>
      <c r="AR2559" s="282"/>
      <c r="AT2559" s="283"/>
      <c r="AU2559" s="283"/>
      <c r="AV2559" s="283"/>
      <c r="AW2559" s="283"/>
      <c r="AY2559" s="283"/>
      <c r="AZ2559" s="282"/>
      <c r="BA2559" s="283"/>
      <c r="BB2559" s="282"/>
      <c r="BC2559" s="282"/>
      <c r="BD2559" s="282"/>
      <c r="BE2559" s="283"/>
      <c r="BG2559" s="282"/>
      <c r="BH2559" s="282"/>
      <c r="BI2559" s="282"/>
      <c r="BL2559" s="421"/>
      <c r="BM2559" s="424"/>
      <c r="BN2559" s="424"/>
      <c r="BO2559" s="424"/>
      <c r="BP2559" s="424"/>
      <c r="BQ2559" s="421"/>
      <c r="BR2559" s="421"/>
      <c r="BV2559" s="282"/>
      <c r="BW2559" s="283"/>
      <c r="BY2559" s="283"/>
      <c r="BZ2559" s="283"/>
      <c r="CA2559" s="283"/>
      <c r="CB2559" s="282"/>
      <c r="CC2559" s="282"/>
      <c r="CD2559" s="282"/>
      <c r="CE2559" s="282"/>
      <c r="CG2559" s="427"/>
      <c r="CH2559" s="402"/>
      <c r="CI2559" s="424"/>
      <c r="CJ2559" s="282"/>
      <c r="CK2559" s="282"/>
      <c r="CL2559" s="283"/>
      <c r="CM2559" s="283"/>
      <c r="CP2559" s="282"/>
      <c r="DC2559" s="282"/>
      <c r="DD2559" s="282"/>
      <c r="DE2559" s="282"/>
      <c r="DF2559" s="282"/>
      <c r="DG2559" s="282"/>
      <c r="DH2559" s="282"/>
      <c r="DI2559" s="282"/>
      <c r="DJ2559" s="282"/>
      <c r="EF2559" s="495" t="str">
        <f>""&amp;(MID(数据表!AZ2559,1,MIN(FIND({"(";"（"},数据表!AZ2559&amp;"(（",1)-1)))&amp;""</f>
        <v/>
      </c>
      <c r="EG2559" s="495" t="str">
        <f>""&amp;(MID(数据表!AZ2559,1,MIN(FIND({0;1;2;3;4;5;6;7;8;9},数据表!AZ2559&amp;"1234567890",1)-1)))&amp;""</f>
        <v/>
      </c>
    </row>
    <row r="2560" spans="2:137" s="310" customFormat="1" ht="12" customHeight="1">
      <c r="B2560" s="286"/>
      <c r="C2560" s="286"/>
      <c r="D2560" s="286"/>
      <c r="E2560" s="479"/>
      <c r="F2560" s="282"/>
      <c r="G2560" s="283"/>
      <c r="H2560" s="421"/>
      <c r="I2560" s="421"/>
      <c r="J2560" s="283"/>
      <c r="K2560" s="421"/>
      <c r="L2560" s="282"/>
      <c r="N2560" s="282"/>
      <c r="S2560" s="282"/>
      <c r="T2560" s="283"/>
      <c r="U2560" s="283"/>
      <c r="V2560" s="283"/>
      <c r="W2560" s="283"/>
      <c r="X2560" s="283"/>
      <c r="Y2560" s="282"/>
      <c r="Z2560" s="282"/>
      <c r="AA2560" s="283"/>
      <c r="AB2560" s="282"/>
      <c r="AC2560" s="282"/>
      <c r="AD2560" s="282"/>
      <c r="AE2560" s="282"/>
      <c r="AF2560" s="283"/>
      <c r="AG2560" s="402"/>
      <c r="AH2560" s="283"/>
      <c r="AI2560" s="283"/>
      <c r="AJ2560" s="283"/>
      <c r="AK2560" s="283"/>
      <c r="AL2560" s="283"/>
      <c r="AM2560" s="282"/>
      <c r="AN2560" s="282"/>
      <c r="AO2560" s="282"/>
      <c r="AP2560" s="282"/>
      <c r="AQ2560" s="282"/>
      <c r="AR2560" s="282"/>
      <c r="AT2560" s="283"/>
      <c r="AU2560" s="283"/>
      <c r="AV2560" s="283"/>
      <c r="AW2560" s="283"/>
      <c r="AY2560" s="283"/>
      <c r="AZ2560" s="282"/>
      <c r="BA2560" s="283"/>
      <c r="BB2560" s="282"/>
      <c r="BC2560" s="282"/>
      <c r="BD2560" s="282"/>
      <c r="BE2560" s="283"/>
      <c r="BG2560" s="282"/>
      <c r="BH2560" s="282"/>
      <c r="BI2560" s="282"/>
      <c r="BL2560" s="421"/>
      <c r="BM2560" s="424"/>
      <c r="BN2560" s="424"/>
      <c r="BO2560" s="424"/>
      <c r="BP2560" s="424"/>
      <c r="BQ2560" s="421"/>
      <c r="BR2560" s="421"/>
      <c r="BV2560" s="282"/>
      <c r="BW2560" s="283"/>
      <c r="BY2560" s="283"/>
      <c r="BZ2560" s="283"/>
      <c r="CA2560" s="283"/>
      <c r="CB2560" s="282"/>
      <c r="CC2560" s="282"/>
      <c r="CD2560" s="282"/>
      <c r="CE2560" s="282"/>
      <c r="CG2560" s="427"/>
      <c r="CH2560" s="402"/>
      <c r="CI2560" s="424"/>
      <c r="CJ2560" s="282"/>
      <c r="CK2560" s="282"/>
      <c r="CL2560" s="283"/>
      <c r="CM2560" s="283"/>
      <c r="CP2560" s="282"/>
      <c r="DC2560" s="282"/>
      <c r="DD2560" s="282"/>
      <c r="DE2560" s="282"/>
      <c r="DF2560" s="282"/>
      <c r="DG2560" s="282"/>
      <c r="DH2560" s="282"/>
      <c r="DI2560" s="282"/>
      <c r="DJ2560" s="282"/>
      <c r="EF2560" s="495" t="str">
        <f>""&amp;(MID(数据表!AZ2560,1,MIN(FIND({"(";"（"},数据表!AZ2560&amp;"(（",1)-1)))&amp;""</f>
        <v/>
      </c>
      <c r="EG2560" s="495" t="str">
        <f>""&amp;(MID(数据表!AZ2560,1,MIN(FIND({0;1;2;3;4;5;6;7;8;9},数据表!AZ2560&amp;"1234567890",1)-1)))&amp;""</f>
        <v/>
      </c>
    </row>
    <row r="2561" spans="2:137" s="310" customFormat="1" ht="12" customHeight="1">
      <c r="B2561" s="286"/>
      <c r="C2561" s="286"/>
      <c r="D2561" s="286"/>
      <c r="E2561" s="479"/>
      <c r="F2561" s="282"/>
      <c r="G2561" s="283"/>
      <c r="H2561" s="421"/>
      <c r="I2561" s="421"/>
      <c r="J2561" s="283"/>
      <c r="K2561" s="421"/>
      <c r="L2561" s="282"/>
      <c r="N2561" s="282"/>
      <c r="S2561" s="282"/>
      <c r="T2561" s="283"/>
      <c r="U2561" s="283"/>
      <c r="V2561" s="283"/>
      <c r="W2561" s="283"/>
      <c r="X2561" s="283"/>
      <c r="Y2561" s="282"/>
      <c r="Z2561" s="282"/>
      <c r="AA2561" s="283"/>
      <c r="AB2561" s="282"/>
      <c r="AC2561" s="282"/>
      <c r="AD2561" s="282"/>
      <c r="AE2561" s="282"/>
      <c r="AF2561" s="283"/>
      <c r="AG2561" s="402"/>
      <c r="AH2561" s="283"/>
      <c r="AI2561" s="283"/>
      <c r="AJ2561" s="283"/>
      <c r="AK2561" s="283"/>
      <c r="AL2561" s="283"/>
      <c r="AM2561" s="282"/>
      <c r="AN2561" s="282"/>
      <c r="AO2561" s="282"/>
      <c r="AP2561" s="282"/>
      <c r="AQ2561" s="282"/>
      <c r="AR2561" s="282"/>
      <c r="AT2561" s="283"/>
      <c r="AU2561" s="283"/>
      <c r="AV2561" s="283"/>
      <c r="AW2561" s="283"/>
      <c r="AY2561" s="283"/>
      <c r="AZ2561" s="282"/>
      <c r="BA2561" s="283"/>
      <c r="BB2561" s="282"/>
      <c r="BC2561" s="282"/>
      <c r="BD2561" s="282"/>
      <c r="BE2561" s="283"/>
      <c r="BG2561" s="282"/>
      <c r="BH2561" s="282"/>
      <c r="BI2561" s="282"/>
      <c r="BL2561" s="421"/>
      <c r="BM2561" s="424"/>
      <c r="BN2561" s="424"/>
      <c r="BO2561" s="424"/>
      <c r="BP2561" s="424"/>
      <c r="BQ2561" s="421"/>
      <c r="BR2561" s="421"/>
      <c r="BV2561" s="282"/>
      <c r="BW2561" s="283"/>
      <c r="BY2561" s="283"/>
      <c r="BZ2561" s="283"/>
      <c r="CA2561" s="283"/>
      <c r="CB2561" s="282"/>
      <c r="CC2561" s="282"/>
      <c r="CD2561" s="282"/>
      <c r="CE2561" s="282"/>
      <c r="CG2561" s="427"/>
      <c r="CH2561" s="402"/>
      <c r="CI2561" s="424"/>
      <c r="CJ2561" s="282"/>
      <c r="CK2561" s="282"/>
      <c r="CL2561" s="283"/>
      <c r="CM2561" s="283"/>
      <c r="CP2561" s="282"/>
      <c r="DC2561" s="282"/>
      <c r="DD2561" s="282"/>
      <c r="DE2561" s="282"/>
      <c r="DF2561" s="282"/>
      <c r="DG2561" s="282"/>
      <c r="DH2561" s="282"/>
      <c r="DI2561" s="282"/>
      <c r="DJ2561" s="282"/>
      <c r="EF2561" s="495" t="str">
        <f>""&amp;(MID(数据表!AZ2561,1,MIN(FIND({"(";"（"},数据表!AZ2561&amp;"(（",1)-1)))&amp;""</f>
        <v/>
      </c>
      <c r="EG2561" s="495" t="str">
        <f>""&amp;(MID(数据表!AZ2561,1,MIN(FIND({0;1;2;3;4;5;6;7;8;9},数据表!AZ2561&amp;"1234567890",1)-1)))&amp;""</f>
        <v/>
      </c>
    </row>
    <row r="2562" spans="2:137" s="310" customFormat="1" ht="12" customHeight="1">
      <c r="B2562" s="286"/>
      <c r="C2562" s="286"/>
      <c r="D2562" s="286"/>
      <c r="E2562" s="479"/>
      <c r="F2562" s="282"/>
      <c r="G2562" s="283"/>
      <c r="H2562" s="421"/>
      <c r="I2562" s="421"/>
      <c r="J2562" s="283"/>
      <c r="K2562" s="421"/>
      <c r="L2562" s="282"/>
      <c r="N2562" s="282"/>
      <c r="S2562" s="282"/>
      <c r="T2562" s="283"/>
      <c r="U2562" s="283"/>
      <c r="V2562" s="283"/>
      <c r="W2562" s="283"/>
      <c r="X2562" s="283"/>
      <c r="Y2562" s="282"/>
      <c r="Z2562" s="282"/>
      <c r="AA2562" s="283"/>
      <c r="AB2562" s="282"/>
      <c r="AC2562" s="282"/>
      <c r="AD2562" s="282"/>
      <c r="AE2562" s="282"/>
      <c r="AF2562" s="283"/>
      <c r="AG2562" s="402"/>
      <c r="AH2562" s="283"/>
      <c r="AI2562" s="283"/>
      <c r="AJ2562" s="283"/>
      <c r="AK2562" s="283"/>
      <c r="AL2562" s="283"/>
      <c r="AM2562" s="282"/>
      <c r="AN2562" s="282"/>
      <c r="AO2562" s="282"/>
      <c r="AP2562" s="282"/>
      <c r="AQ2562" s="282"/>
      <c r="AR2562" s="282"/>
      <c r="AT2562" s="283"/>
      <c r="AU2562" s="283"/>
      <c r="AV2562" s="283"/>
      <c r="AW2562" s="283"/>
      <c r="AY2562" s="283"/>
      <c r="AZ2562" s="282"/>
      <c r="BA2562" s="283"/>
      <c r="BB2562" s="282"/>
      <c r="BC2562" s="282"/>
      <c r="BD2562" s="282"/>
      <c r="BE2562" s="283"/>
      <c r="BG2562" s="282"/>
      <c r="BH2562" s="282"/>
      <c r="BI2562" s="282"/>
      <c r="BL2562" s="421"/>
      <c r="BM2562" s="424"/>
      <c r="BN2562" s="424"/>
      <c r="BO2562" s="424"/>
      <c r="BP2562" s="424"/>
      <c r="BQ2562" s="421"/>
      <c r="BR2562" s="421"/>
      <c r="BV2562" s="282"/>
      <c r="BW2562" s="283"/>
      <c r="BY2562" s="283"/>
      <c r="BZ2562" s="283"/>
      <c r="CA2562" s="283"/>
      <c r="CB2562" s="282"/>
      <c r="CC2562" s="282"/>
      <c r="CD2562" s="282"/>
      <c r="CE2562" s="282"/>
      <c r="CG2562" s="427"/>
      <c r="CH2562" s="402"/>
      <c r="CI2562" s="424"/>
      <c r="CJ2562" s="282"/>
      <c r="CK2562" s="282"/>
      <c r="CL2562" s="283"/>
      <c r="CM2562" s="283"/>
      <c r="CP2562" s="282"/>
      <c r="DC2562" s="282"/>
      <c r="DD2562" s="282"/>
      <c r="DE2562" s="282"/>
      <c r="DF2562" s="282"/>
      <c r="DG2562" s="282"/>
      <c r="DH2562" s="282"/>
      <c r="DI2562" s="282"/>
      <c r="DJ2562" s="282"/>
      <c r="EF2562" s="495" t="str">
        <f>""&amp;(MID(数据表!AZ2562,1,MIN(FIND({"(";"（"},数据表!AZ2562&amp;"(（",1)-1)))&amp;""</f>
        <v/>
      </c>
      <c r="EG2562" s="495" t="str">
        <f>""&amp;(MID(数据表!AZ2562,1,MIN(FIND({0;1;2;3;4;5;6;7;8;9},数据表!AZ2562&amp;"1234567890",1)-1)))&amp;""</f>
        <v/>
      </c>
    </row>
    <row r="2563" spans="2:137" s="310" customFormat="1" ht="12" customHeight="1">
      <c r="B2563" s="286"/>
      <c r="C2563" s="286"/>
      <c r="D2563" s="286"/>
      <c r="E2563" s="479"/>
      <c r="F2563" s="282"/>
      <c r="G2563" s="283"/>
      <c r="H2563" s="421"/>
      <c r="I2563" s="421"/>
      <c r="J2563" s="283"/>
      <c r="K2563" s="421"/>
      <c r="L2563" s="282"/>
      <c r="N2563" s="282"/>
      <c r="S2563" s="282"/>
      <c r="T2563" s="283"/>
      <c r="U2563" s="283"/>
      <c r="V2563" s="283"/>
      <c r="W2563" s="283"/>
      <c r="X2563" s="283"/>
      <c r="Y2563" s="282"/>
      <c r="Z2563" s="282"/>
      <c r="AA2563" s="283"/>
      <c r="AB2563" s="282"/>
      <c r="AC2563" s="282"/>
      <c r="AD2563" s="282"/>
      <c r="AE2563" s="282"/>
      <c r="AF2563" s="283"/>
      <c r="AG2563" s="402"/>
      <c r="AH2563" s="283"/>
      <c r="AI2563" s="283"/>
      <c r="AJ2563" s="283"/>
      <c r="AK2563" s="283"/>
      <c r="AL2563" s="283"/>
      <c r="AM2563" s="282"/>
      <c r="AN2563" s="282"/>
      <c r="AO2563" s="282"/>
      <c r="AP2563" s="282"/>
      <c r="AQ2563" s="282"/>
      <c r="AR2563" s="282"/>
      <c r="AT2563" s="283"/>
      <c r="AU2563" s="283"/>
      <c r="AV2563" s="283"/>
      <c r="AW2563" s="283"/>
      <c r="AY2563" s="283"/>
      <c r="AZ2563" s="282"/>
      <c r="BA2563" s="283"/>
      <c r="BB2563" s="282"/>
      <c r="BC2563" s="282"/>
      <c r="BD2563" s="282"/>
      <c r="BE2563" s="283"/>
      <c r="BG2563" s="282"/>
      <c r="BH2563" s="282"/>
      <c r="BI2563" s="282"/>
      <c r="BL2563" s="421"/>
      <c r="BM2563" s="424"/>
      <c r="BN2563" s="424"/>
      <c r="BO2563" s="424"/>
      <c r="BP2563" s="424"/>
      <c r="BQ2563" s="421"/>
      <c r="BR2563" s="421"/>
      <c r="BV2563" s="282"/>
      <c r="BW2563" s="283"/>
      <c r="BY2563" s="283"/>
      <c r="BZ2563" s="283"/>
      <c r="CA2563" s="283"/>
      <c r="CB2563" s="282"/>
      <c r="CC2563" s="282"/>
      <c r="CD2563" s="282"/>
      <c r="CE2563" s="282"/>
      <c r="CG2563" s="427"/>
      <c r="CH2563" s="402"/>
      <c r="CI2563" s="424"/>
      <c r="CJ2563" s="282"/>
      <c r="CK2563" s="282"/>
      <c r="CL2563" s="283"/>
      <c r="CM2563" s="283"/>
      <c r="CP2563" s="282"/>
      <c r="DC2563" s="282"/>
      <c r="DD2563" s="282"/>
      <c r="DE2563" s="282"/>
      <c r="DF2563" s="282"/>
      <c r="DG2563" s="282"/>
      <c r="DH2563" s="282"/>
      <c r="DI2563" s="282"/>
      <c r="DJ2563" s="282"/>
      <c r="EF2563" s="495" t="str">
        <f>""&amp;(MID(数据表!AZ2563,1,MIN(FIND({"(";"（"},数据表!AZ2563&amp;"(（",1)-1)))&amp;""</f>
        <v/>
      </c>
      <c r="EG2563" s="495" t="str">
        <f>""&amp;(MID(数据表!AZ2563,1,MIN(FIND({0;1;2;3;4;5;6;7;8;9},数据表!AZ2563&amp;"1234567890",1)-1)))&amp;""</f>
        <v/>
      </c>
    </row>
    <row r="2564" spans="2:137" s="310" customFormat="1" ht="12" customHeight="1">
      <c r="B2564" s="286"/>
      <c r="C2564" s="286"/>
      <c r="D2564" s="286"/>
      <c r="E2564" s="479"/>
      <c r="F2564" s="282"/>
      <c r="G2564" s="283"/>
      <c r="H2564" s="421"/>
      <c r="I2564" s="421"/>
      <c r="J2564" s="283"/>
      <c r="K2564" s="421"/>
      <c r="L2564" s="282"/>
      <c r="N2564" s="282"/>
      <c r="S2564" s="282"/>
      <c r="T2564" s="283"/>
      <c r="U2564" s="283"/>
      <c r="V2564" s="283"/>
      <c r="W2564" s="283"/>
      <c r="X2564" s="283"/>
      <c r="Y2564" s="282"/>
      <c r="Z2564" s="282"/>
      <c r="AA2564" s="283"/>
      <c r="AB2564" s="282"/>
      <c r="AC2564" s="282"/>
      <c r="AD2564" s="282"/>
      <c r="AE2564" s="282"/>
      <c r="AF2564" s="283"/>
      <c r="AG2564" s="402"/>
      <c r="AH2564" s="283"/>
      <c r="AI2564" s="283"/>
      <c r="AJ2564" s="283"/>
      <c r="AK2564" s="283"/>
      <c r="AL2564" s="283"/>
      <c r="AM2564" s="282"/>
      <c r="AN2564" s="282"/>
      <c r="AO2564" s="282"/>
      <c r="AP2564" s="282"/>
      <c r="AQ2564" s="282"/>
      <c r="AR2564" s="282"/>
      <c r="AT2564" s="283"/>
      <c r="AU2564" s="283"/>
      <c r="AV2564" s="283"/>
      <c r="AW2564" s="283"/>
      <c r="AY2564" s="283"/>
      <c r="AZ2564" s="282"/>
      <c r="BA2564" s="283"/>
      <c r="BB2564" s="282"/>
      <c r="BC2564" s="282"/>
      <c r="BD2564" s="282"/>
      <c r="BE2564" s="283"/>
      <c r="BG2564" s="282"/>
      <c r="BH2564" s="282"/>
      <c r="BI2564" s="282"/>
      <c r="BL2564" s="421"/>
      <c r="BM2564" s="424"/>
      <c r="BN2564" s="424"/>
      <c r="BO2564" s="424"/>
      <c r="BP2564" s="424"/>
      <c r="BQ2564" s="421"/>
      <c r="BR2564" s="421"/>
      <c r="BV2564" s="282"/>
      <c r="BW2564" s="283"/>
      <c r="BY2564" s="283"/>
      <c r="BZ2564" s="283"/>
      <c r="CA2564" s="283"/>
      <c r="CB2564" s="282"/>
      <c r="CC2564" s="282"/>
      <c r="CD2564" s="282"/>
      <c r="CE2564" s="282"/>
      <c r="CG2564" s="427"/>
      <c r="CH2564" s="402"/>
      <c r="CI2564" s="424"/>
      <c r="CJ2564" s="282"/>
      <c r="CK2564" s="282"/>
      <c r="CL2564" s="283"/>
      <c r="CM2564" s="283"/>
      <c r="CP2564" s="282"/>
      <c r="DC2564" s="282"/>
      <c r="DD2564" s="282"/>
      <c r="DE2564" s="282"/>
      <c r="DF2564" s="282"/>
      <c r="DG2564" s="282"/>
      <c r="DH2564" s="282"/>
      <c r="DI2564" s="282"/>
      <c r="DJ2564" s="282"/>
      <c r="EF2564" s="495" t="str">
        <f>""&amp;(MID(数据表!AZ2564,1,MIN(FIND({"(";"（"},数据表!AZ2564&amp;"(（",1)-1)))&amp;""</f>
        <v/>
      </c>
      <c r="EG2564" s="495" t="str">
        <f>""&amp;(MID(数据表!AZ2564,1,MIN(FIND({0;1;2;3;4;5;6;7;8;9},数据表!AZ2564&amp;"1234567890",1)-1)))&amp;""</f>
        <v/>
      </c>
    </row>
    <row r="2565" spans="2:137" s="310" customFormat="1" ht="12" customHeight="1">
      <c r="B2565" s="286"/>
      <c r="C2565" s="286"/>
      <c r="D2565" s="286"/>
      <c r="E2565" s="479"/>
      <c r="F2565" s="282"/>
      <c r="G2565" s="283"/>
      <c r="H2565" s="421"/>
      <c r="I2565" s="421"/>
      <c r="J2565" s="283"/>
      <c r="K2565" s="421"/>
      <c r="L2565" s="282"/>
      <c r="N2565" s="282"/>
      <c r="S2565" s="282"/>
      <c r="T2565" s="283"/>
      <c r="U2565" s="283"/>
      <c r="V2565" s="283"/>
      <c r="W2565" s="283"/>
      <c r="X2565" s="283"/>
      <c r="Y2565" s="282"/>
      <c r="Z2565" s="282"/>
      <c r="AA2565" s="283"/>
      <c r="AB2565" s="282"/>
      <c r="AC2565" s="282"/>
      <c r="AD2565" s="282"/>
      <c r="AE2565" s="282"/>
      <c r="AF2565" s="283"/>
      <c r="AG2565" s="402"/>
      <c r="AH2565" s="283"/>
      <c r="AI2565" s="283"/>
      <c r="AJ2565" s="283"/>
      <c r="AK2565" s="283"/>
      <c r="AL2565" s="283"/>
      <c r="AM2565" s="282"/>
      <c r="AN2565" s="282"/>
      <c r="AO2565" s="282"/>
      <c r="AP2565" s="282"/>
      <c r="AQ2565" s="282"/>
      <c r="AR2565" s="282"/>
      <c r="AT2565" s="283"/>
      <c r="AU2565" s="283"/>
      <c r="AV2565" s="283"/>
      <c r="AW2565" s="283"/>
      <c r="AY2565" s="283"/>
      <c r="AZ2565" s="282"/>
      <c r="BA2565" s="283"/>
      <c r="BB2565" s="282"/>
      <c r="BC2565" s="282"/>
      <c r="BD2565" s="282"/>
      <c r="BE2565" s="283"/>
      <c r="BG2565" s="282"/>
      <c r="BH2565" s="282"/>
      <c r="BI2565" s="282"/>
      <c r="BL2565" s="421"/>
      <c r="BM2565" s="424"/>
      <c r="BN2565" s="424"/>
      <c r="BO2565" s="424"/>
      <c r="BP2565" s="424"/>
      <c r="BQ2565" s="421"/>
      <c r="BR2565" s="421"/>
      <c r="BV2565" s="282"/>
      <c r="BW2565" s="283"/>
      <c r="BY2565" s="283"/>
      <c r="BZ2565" s="283"/>
      <c r="CA2565" s="283"/>
      <c r="CB2565" s="282"/>
      <c r="CC2565" s="282"/>
      <c r="CD2565" s="282"/>
      <c r="CE2565" s="282"/>
      <c r="CG2565" s="427"/>
      <c r="CH2565" s="402"/>
      <c r="CI2565" s="424"/>
      <c r="CJ2565" s="282"/>
      <c r="CK2565" s="282"/>
      <c r="CL2565" s="283"/>
      <c r="CM2565" s="283"/>
      <c r="CP2565" s="282"/>
      <c r="DC2565" s="282"/>
      <c r="DD2565" s="282"/>
      <c r="DE2565" s="282"/>
      <c r="DF2565" s="282"/>
      <c r="DG2565" s="282"/>
      <c r="DH2565" s="282"/>
      <c r="DI2565" s="282"/>
      <c r="DJ2565" s="282"/>
      <c r="EF2565" s="495" t="str">
        <f>""&amp;(MID(数据表!AZ2565,1,MIN(FIND({"(";"（"},数据表!AZ2565&amp;"(（",1)-1)))&amp;""</f>
        <v/>
      </c>
      <c r="EG2565" s="495" t="str">
        <f>""&amp;(MID(数据表!AZ2565,1,MIN(FIND({0;1;2;3;4;5;6;7;8;9},数据表!AZ2565&amp;"1234567890",1)-1)))&amp;""</f>
        <v/>
      </c>
    </row>
    <row r="2566" spans="2:137" s="310" customFormat="1" ht="12" customHeight="1">
      <c r="B2566" s="286"/>
      <c r="C2566" s="286"/>
      <c r="D2566" s="286"/>
      <c r="E2566" s="479"/>
      <c r="F2566" s="282"/>
      <c r="G2566" s="283"/>
      <c r="H2566" s="421"/>
      <c r="I2566" s="421"/>
      <c r="J2566" s="283"/>
      <c r="K2566" s="421"/>
      <c r="L2566" s="282"/>
      <c r="N2566" s="282"/>
      <c r="S2566" s="282"/>
      <c r="T2566" s="283"/>
      <c r="U2566" s="283"/>
      <c r="V2566" s="283"/>
      <c r="W2566" s="283"/>
      <c r="X2566" s="283"/>
      <c r="Y2566" s="282"/>
      <c r="Z2566" s="282"/>
      <c r="AA2566" s="283"/>
      <c r="AB2566" s="282"/>
      <c r="AC2566" s="282"/>
      <c r="AD2566" s="282"/>
      <c r="AE2566" s="282"/>
      <c r="AF2566" s="283"/>
      <c r="AG2566" s="402"/>
      <c r="AH2566" s="283"/>
      <c r="AI2566" s="283"/>
      <c r="AJ2566" s="283"/>
      <c r="AK2566" s="283"/>
      <c r="AL2566" s="283"/>
      <c r="AM2566" s="282"/>
      <c r="AN2566" s="282"/>
      <c r="AO2566" s="282"/>
      <c r="AP2566" s="282"/>
      <c r="AQ2566" s="282"/>
      <c r="AR2566" s="282"/>
      <c r="AT2566" s="283"/>
      <c r="AU2566" s="283"/>
      <c r="AV2566" s="283"/>
      <c r="AW2566" s="283"/>
      <c r="AY2566" s="283"/>
      <c r="AZ2566" s="282"/>
      <c r="BA2566" s="283"/>
      <c r="BB2566" s="282"/>
      <c r="BC2566" s="282"/>
      <c r="BD2566" s="282"/>
      <c r="BE2566" s="283"/>
      <c r="BG2566" s="282"/>
      <c r="BH2566" s="282"/>
      <c r="BI2566" s="282"/>
      <c r="BL2566" s="421"/>
      <c r="BM2566" s="424"/>
      <c r="BN2566" s="424"/>
      <c r="BO2566" s="424"/>
      <c r="BP2566" s="424"/>
      <c r="BQ2566" s="421"/>
      <c r="BR2566" s="421"/>
      <c r="BV2566" s="282"/>
      <c r="BW2566" s="283"/>
      <c r="BY2566" s="283"/>
      <c r="BZ2566" s="283"/>
      <c r="CA2566" s="283"/>
      <c r="CB2566" s="282"/>
      <c r="CC2566" s="282"/>
      <c r="CD2566" s="282"/>
      <c r="CE2566" s="282"/>
      <c r="CG2566" s="427"/>
      <c r="CH2566" s="402"/>
      <c r="CI2566" s="424"/>
      <c r="CJ2566" s="282"/>
      <c r="CK2566" s="282"/>
      <c r="CL2566" s="283"/>
      <c r="CM2566" s="283"/>
      <c r="CP2566" s="282"/>
      <c r="DC2566" s="282"/>
      <c r="DD2566" s="282"/>
      <c r="DE2566" s="282"/>
      <c r="DF2566" s="282"/>
      <c r="DG2566" s="282"/>
      <c r="DH2566" s="282"/>
      <c r="DI2566" s="282"/>
      <c r="DJ2566" s="282"/>
      <c r="EF2566" s="495" t="str">
        <f>""&amp;(MID(数据表!AZ2566,1,MIN(FIND({"(";"（"},数据表!AZ2566&amp;"(（",1)-1)))&amp;""</f>
        <v/>
      </c>
      <c r="EG2566" s="495" t="str">
        <f>""&amp;(MID(数据表!AZ2566,1,MIN(FIND({0;1;2;3;4;5;6;7;8;9},数据表!AZ2566&amp;"1234567890",1)-1)))&amp;""</f>
        <v/>
      </c>
    </row>
    <row r="2567" spans="2:137" s="310" customFormat="1" ht="12" customHeight="1">
      <c r="B2567" s="286"/>
      <c r="C2567" s="286"/>
      <c r="D2567" s="286"/>
      <c r="E2567" s="479"/>
      <c r="F2567" s="282"/>
      <c r="G2567" s="283"/>
      <c r="H2567" s="421"/>
      <c r="I2567" s="421"/>
      <c r="J2567" s="283"/>
      <c r="K2567" s="421"/>
      <c r="L2567" s="282"/>
      <c r="N2567" s="282"/>
      <c r="S2567" s="282"/>
      <c r="T2567" s="283"/>
      <c r="U2567" s="283"/>
      <c r="V2567" s="283"/>
      <c r="W2567" s="283"/>
      <c r="X2567" s="283"/>
      <c r="Y2567" s="282"/>
      <c r="Z2567" s="282"/>
      <c r="AA2567" s="283"/>
      <c r="AB2567" s="282"/>
      <c r="AC2567" s="282"/>
      <c r="AD2567" s="282"/>
      <c r="AE2567" s="282"/>
      <c r="AF2567" s="283"/>
      <c r="AG2567" s="402"/>
      <c r="AH2567" s="283"/>
      <c r="AI2567" s="283"/>
      <c r="AJ2567" s="283"/>
      <c r="AK2567" s="283"/>
      <c r="AL2567" s="283"/>
      <c r="AM2567" s="282"/>
      <c r="AN2567" s="282"/>
      <c r="AO2567" s="282"/>
      <c r="AP2567" s="282"/>
      <c r="AQ2567" s="282"/>
      <c r="AR2567" s="282"/>
      <c r="AT2567" s="283"/>
      <c r="AU2567" s="283"/>
      <c r="AV2567" s="283"/>
      <c r="AW2567" s="283"/>
      <c r="AY2567" s="283"/>
      <c r="AZ2567" s="282"/>
      <c r="BA2567" s="283"/>
      <c r="BB2567" s="282"/>
      <c r="BC2567" s="282"/>
      <c r="BD2567" s="282"/>
      <c r="BE2567" s="283"/>
      <c r="BG2567" s="282"/>
      <c r="BH2567" s="282"/>
      <c r="BI2567" s="282"/>
      <c r="BL2567" s="421"/>
      <c r="BM2567" s="424"/>
      <c r="BN2567" s="424"/>
      <c r="BO2567" s="424"/>
      <c r="BP2567" s="424"/>
      <c r="BQ2567" s="421"/>
      <c r="BR2567" s="421"/>
      <c r="BV2567" s="282"/>
      <c r="BW2567" s="283"/>
      <c r="BY2567" s="283"/>
      <c r="BZ2567" s="283"/>
      <c r="CA2567" s="283"/>
      <c r="CB2567" s="282"/>
      <c r="CC2567" s="282"/>
      <c r="CD2567" s="282"/>
      <c r="CE2567" s="282"/>
      <c r="CG2567" s="427"/>
      <c r="CH2567" s="402"/>
      <c r="CI2567" s="424"/>
      <c r="CJ2567" s="282"/>
      <c r="CK2567" s="282"/>
      <c r="CL2567" s="283"/>
      <c r="CM2567" s="283"/>
      <c r="CP2567" s="282"/>
      <c r="DC2567" s="282"/>
      <c r="DD2567" s="282"/>
      <c r="DE2567" s="282"/>
      <c r="DF2567" s="282"/>
      <c r="DG2567" s="282"/>
      <c r="DH2567" s="282"/>
      <c r="DI2567" s="282"/>
      <c r="DJ2567" s="282"/>
      <c r="EF2567" s="495" t="str">
        <f>""&amp;(MID(数据表!AZ2567,1,MIN(FIND({"(";"（"},数据表!AZ2567&amp;"(（",1)-1)))&amp;""</f>
        <v/>
      </c>
      <c r="EG2567" s="495" t="str">
        <f>""&amp;(MID(数据表!AZ2567,1,MIN(FIND({0;1;2;3;4;5;6;7;8;9},数据表!AZ2567&amp;"1234567890",1)-1)))&amp;""</f>
        <v/>
      </c>
    </row>
    <row r="2568" spans="2:137" s="310" customFormat="1" ht="12" customHeight="1">
      <c r="B2568" s="286"/>
      <c r="C2568" s="286"/>
      <c r="D2568" s="286"/>
      <c r="E2568" s="479"/>
      <c r="F2568" s="282"/>
      <c r="G2568" s="283"/>
      <c r="H2568" s="421"/>
      <c r="I2568" s="421"/>
      <c r="J2568" s="283"/>
      <c r="K2568" s="421"/>
      <c r="L2568" s="282"/>
      <c r="N2568" s="282"/>
      <c r="S2568" s="282"/>
      <c r="T2568" s="283"/>
      <c r="U2568" s="283"/>
      <c r="V2568" s="283"/>
      <c r="W2568" s="283"/>
      <c r="X2568" s="283"/>
      <c r="Y2568" s="282"/>
      <c r="Z2568" s="282"/>
      <c r="AA2568" s="283"/>
      <c r="AB2568" s="282"/>
      <c r="AC2568" s="282"/>
      <c r="AD2568" s="282"/>
      <c r="AE2568" s="282"/>
      <c r="AF2568" s="283"/>
      <c r="AG2568" s="402"/>
      <c r="AH2568" s="283"/>
      <c r="AI2568" s="283"/>
      <c r="AJ2568" s="283"/>
      <c r="AK2568" s="283"/>
      <c r="AL2568" s="283"/>
      <c r="AM2568" s="282"/>
      <c r="AN2568" s="282"/>
      <c r="AO2568" s="282"/>
      <c r="AP2568" s="282"/>
      <c r="AQ2568" s="282"/>
      <c r="AR2568" s="282"/>
      <c r="AT2568" s="283"/>
      <c r="AU2568" s="283"/>
      <c r="AV2568" s="283"/>
      <c r="AW2568" s="283"/>
      <c r="AY2568" s="283"/>
      <c r="AZ2568" s="282"/>
      <c r="BA2568" s="283"/>
      <c r="BB2568" s="282"/>
      <c r="BC2568" s="282"/>
      <c r="BD2568" s="282"/>
      <c r="BE2568" s="283"/>
      <c r="BG2568" s="282"/>
      <c r="BH2568" s="282"/>
      <c r="BI2568" s="282"/>
      <c r="BL2568" s="421"/>
      <c r="BM2568" s="424"/>
      <c r="BN2568" s="424"/>
      <c r="BO2568" s="424"/>
      <c r="BP2568" s="424"/>
      <c r="BQ2568" s="421"/>
      <c r="BR2568" s="421"/>
      <c r="BV2568" s="282"/>
      <c r="BW2568" s="283"/>
      <c r="BY2568" s="283"/>
      <c r="BZ2568" s="283"/>
      <c r="CA2568" s="283"/>
      <c r="CB2568" s="282"/>
      <c r="CC2568" s="282"/>
      <c r="CD2568" s="282"/>
      <c r="CE2568" s="282"/>
      <c r="CG2568" s="427"/>
      <c r="CH2568" s="402"/>
      <c r="CI2568" s="424"/>
      <c r="CJ2568" s="282"/>
      <c r="CK2568" s="282"/>
      <c r="CL2568" s="283"/>
      <c r="CM2568" s="283"/>
      <c r="CP2568" s="282"/>
      <c r="DC2568" s="282"/>
      <c r="DD2568" s="282"/>
      <c r="DE2568" s="282"/>
      <c r="DF2568" s="282"/>
      <c r="DG2568" s="282"/>
      <c r="DH2568" s="282"/>
      <c r="DI2568" s="282"/>
      <c r="DJ2568" s="282"/>
      <c r="EF2568" s="495" t="str">
        <f>""&amp;(MID(数据表!AZ2568,1,MIN(FIND({"(";"（"},数据表!AZ2568&amp;"(（",1)-1)))&amp;""</f>
        <v/>
      </c>
      <c r="EG2568" s="495" t="str">
        <f>""&amp;(MID(数据表!AZ2568,1,MIN(FIND({0;1;2;3;4;5;6;7;8;9},数据表!AZ2568&amp;"1234567890",1)-1)))&amp;""</f>
        <v/>
      </c>
    </row>
    <row r="2569" spans="2:137" s="310" customFormat="1" ht="12" customHeight="1">
      <c r="B2569" s="286"/>
      <c r="C2569" s="286"/>
      <c r="D2569" s="286"/>
      <c r="E2569" s="479"/>
      <c r="F2569" s="282"/>
      <c r="G2569" s="283"/>
      <c r="H2569" s="421"/>
      <c r="I2569" s="421"/>
      <c r="J2569" s="283"/>
      <c r="K2569" s="421"/>
      <c r="L2569" s="282"/>
      <c r="N2569" s="282"/>
      <c r="S2569" s="282"/>
      <c r="T2569" s="283"/>
      <c r="U2569" s="283"/>
      <c r="V2569" s="283"/>
      <c r="W2569" s="283"/>
      <c r="X2569" s="283"/>
      <c r="Y2569" s="282"/>
      <c r="Z2569" s="282"/>
      <c r="AA2569" s="283"/>
      <c r="AB2569" s="282"/>
      <c r="AC2569" s="282"/>
      <c r="AD2569" s="282"/>
      <c r="AE2569" s="282"/>
      <c r="AF2569" s="283"/>
      <c r="AG2569" s="402"/>
      <c r="AH2569" s="283"/>
      <c r="AI2569" s="283"/>
      <c r="AJ2569" s="283"/>
      <c r="AK2569" s="283"/>
      <c r="AL2569" s="283"/>
      <c r="AM2569" s="282"/>
      <c r="AN2569" s="282"/>
      <c r="AO2569" s="282"/>
      <c r="AP2569" s="282"/>
      <c r="AQ2569" s="282"/>
      <c r="AR2569" s="282"/>
      <c r="AT2569" s="283"/>
      <c r="AU2569" s="283"/>
      <c r="AV2569" s="283"/>
      <c r="AW2569" s="283"/>
      <c r="AY2569" s="283"/>
      <c r="AZ2569" s="282"/>
      <c r="BA2569" s="283"/>
      <c r="BB2569" s="282"/>
      <c r="BC2569" s="282"/>
      <c r="BD2569" s="282"/>
      <c r="BE2569" s="283"/>
      <c r="BG2569" s="282"/>
      <c r="BH2569" s="282"/>
      <c r="BI2569" s="282"/>
      <c r="BL2569" s="421"/>
      <c r="BM2569" s="424"/>
      <c r="BN2569" s="424"/>
      <c r="BO2569" s="424"/>
      <c r="BP2569" s="424"/>
      <c r="BQ2569" s="421"/>
      <c r="BR2569" s="421"/>
      <c r="BV2569" s="282"/>
      <c r="BW2569" s="283"/>
      <c r="BY2569" s="283"/>
      <c r="BZ2569" s="283"/>
      <c r="CA2569" s="283"/>
      <c r="CB2569" s="282"/>
      <c r="CC2569" s="282"/>
      <c r="CD2569" s="282"/>
      <c r="CE2569" s="282"/>
      <c r="CG2569" s="427"/>
      <c r="CH2569" s="402"/>
      <c r="CI2569" s="424"/>
      <c r="CJ2569" s="282"/>
      <c r="CK2569" s="282"/>
      <c r="CL2569" s="283"/>
      <c r="CM2569" s="283"/>
      <c r="CP2569" s="282"/>
      <c r="DC2569" s="282"/>
      <c r="DD2569" s="282"/>
      <c r="DE2569" s="282"/>
      <c r="DF2569" s="282"/>
      <c r="DG2569" s="282"/>
      <c r="DH2569" s="282"/>
      <c r="DI2569" s="282"/>
      <c r="DJ2569" s="282"/>
      <c r="EF2569" s="495" t="str">
        <f>""&amp;(MID(数据表!AZ2569,1,MIN(FIND({"(";"（"},数据表!AZ2569&amp;"(（",1)-1)))&amp;""</f>
        <v/>
      </c>
      <c r="EG2569" s="495" t="str">
        <f>""&amp;(MID(数据表!AZ2569,1,MIN(FIND({0;1;2;3;4;5;6;7;8;9},数据表!AZ2569&amp;"1234567890",1)-1)))&amp;""</f>
        <v/>
      </c>
    </row>
    <row r="2570" spans="2:137" s="310" customFormat="1" ht="12" customHeight="1">
      <c r="B2570" s="286"/>
      <c r="C2570" s="286"/>
      <c r="D2570" s="286"/>
      <c r="E2570" s="479"/>
      <c r="F2570" s="282"/>
      <c r="G2570" s="283"/>
      <c r="H2570" s="421"/>
      <c r="I2570" s="421"/>
      <c r="J2570" s="283"/>
      <c r="K2570" s="421"/>
      <c r="L2570" s="282"/>
      <c r="N2570" s="282"/>
      <c r="S2570" s="282"/>
      <c r="T2570" s="283"/>
      <c r="U2570" s="283"/>
      <c r="V2570" s="283"/>
      <c r="W2570" s="283"/>
      <c r="X2570" s="283"/>
      <c r="Y2570" s="282"/>
      <c r="Z2570" s="282"/>
      <c r="AA2570" s="283"/>
      <c r="AB2570" s="282"/>
      <c r="AC2570" s="282"/>
      <c r="AD2570" s="282"/>
      <c r="AE2570" s="282"/>
      <c r="AF2570" s="283"/>
      <c r="AG2570" s="402"/>
      <c r="AH2570" s="283"/>
      <c r="AI2570" s="283"/>
      <c r="AJ2570" s="283"/>
      <c r="AK2570" s="283"/>
      <c r="AL2570" s="283"/>
      <c r="AM2570" s="282"/>
      <c r="AN2570" s="282"/>
      <c r="AO2570" s="282"/>
      <c r="AP2570" s="282"/>
      <c r="AQ2570" s="282"/>
      <c r="AR2570" s="282"/>
      <c r="AT2570" s="283"/>
      <c r="AU2570" s="283"/>
      <c r="AV2570" s="283"/>
      <c r="AW2570" s="283"/>
      <c r="AY2570" s="283"/>
      <c r="AZ2570" s="282"/>
      <c r="BA2570" s="283"/>
      <c r="BB2570" s="282"/>
      <c r="BC2570" s="282"/>
      <c r="BD2570" s="282"/>
      <c r="BE2570" s="283"/>
      <c r="BG2570" s="282"/>
      <c r="BH2570" s="282"/>
      <c r="BI2570" s="282"/>
      <c r="BL2570" s="421"/>
      <c r="BM2570" s="424"/>
      <c r="BN2570" s="424"/>
      <c r="BO2570" s="424"/>
      <c r="BP2570" s="424"/>
      <c r="BQ2570" s="421"/>
      <c r="BR2570" s="421"/>
      <c r="BV2570" s="282"/>
      <c r="BW2570" s="283"/>
      <c r="BY2570" s="283"/>
      <c r="BZ2570" s="283"/>
      <c r="CA2570" s="283"/>
      <c r="CB2570" s="282"/>
      <c r="CC2570" s="282"/>
      <c r="CD2570" s="282"/>
      <c r="CE2570" s="282"/>
      <c r="CG2570" s="427"/>
      <c r="CH2570" s="402"/>
      <c r="CI2570" s="424"/>
      <c r="CJ2570" s="282"/>
      <c r="CK2570" s="282"/>
      <c r="CL2570" s="283"/>
      <c r="CM2570" s="283"/>
      <c r="CP2570" s="282"/>
      <c r="DC2570" s="282"/>
      <c r="DD2570" s="282"/>
      <c r="DE2570" s="282"/>
      <c r="DF2570" s="282"/>
      <c r="DG2570" s="282"/>
      <c r="DH2570" s="282"/>
      <c r="DI2570" s="282"/>
      <c r="DJ2570" s="282"/>
      <c r="EF2570" s="495" t="str">
        <f>""&amp;(MID(数据表!AZ2570,1,MIN(FIND({"(";"（"},数据表!AZ2570&amp;"(（",1)-1)))&amp;""</f>
        <v/>
      </c>
      <c r="EG2570" s="495" t="str">
        <f>""&amp;(MID(数据表!AZ2570,1,MIN(FIND({0;1;2;3;4;5;6;7;8;9},数据表!AZ2570&amp;"1234567890",1)-1)))&amp;""</f>
        <v/>
      </c>
    </row>
    <row r="2571" spans="2:137" s="310" customFormat="1" ht="12" customHeight="1">
      <c r="B2571" s="286"/>
      <c r="C2571" s="286"/>
      <c r="D2571" s="286"/>
      <c r="E2571" s="479"/>
      <c r="F2571" s="282"/>
      <c r="G2571" s="283"/>
      <c r="H2571" s="421"/>
      <c r="I2571" s="421"/>
      <c r="J2571" s="283"/>
      <c r="K2571" s="421"/>
      <c r="L2571" s="282"/>
      <c r="N2571" s="282"/>
      <c r="S2571" s="282"/>
      <c r="T2571" s="283"/>
      <c r="U2571" s="283"/>
      <c r="V2571" s="283"/>
      <c r="W2571" s="283"/>
      <c r="X2571" s="283"/>
      <c r="Y2571" s="282"/>
      <c r="Z2571" s="282"/>
      <c r="AA2571" s="283"/>
      <c r="AB2571" s="282"/>
      <c r="AC2571" s="282"/>
      <c r="AD2571" s="282"/>
      <c r="AE2571" s="282"/>
      <c r="AF2571" s="283"/>
      <c r="AG2571" s="402"/>
      <c r="AH2571" s="283"/>
      <c r="AI2571" s="283"/>
      <c r="AJ2571" s="283"/>
      <c r="AK2571" s="283"/>
      <c r="AL2571" s="283"/>
      <c r="AM2571" s="282"/>
      <c r="AN2571" s="282"/>
      <c r="AO2571" s="282"/>
      <c r="AP2571" s="282"/>
      <c r="AQ2571" s="282"/>
      <c r="AR2571" s="282"/>
      <c r="AT2571" s="283"/>
      <c r="AU2571" s="283"/>
      <c r="AV2571" s="283"/>
      <c r="AW2571" s="283"/>
      <c r="AY2571" s="283"/>
      <c r="AZ2571" s="282"/>
      <c r="BA2571" s="283"/>
      <c r="BB2571" s="282"/>
      <c r="BC2571" s="282"/>
      <c r="BD2571" s="282"/>
      <c r="BE2571" s="283"/>
      <c r="BG2571" s="282"/>
      <c r="BH2571" s="282"/>
      <c r="BI2571" s="282"/>
      <c r="BL2571" s="421"/>
      <c r="BM2571" s="424"/>
      <c r="BN2571" s="424"/>
      <c r="BO2571" s="424"/>
      <c r="BP2571" s="424"/>
      <c r="BQ2571" s="421"/>
      <c r="BR2571" s="421"/>
      <c r="BV2571" s="282"/>
      <c r="BW2571" s="283"/>
      <c r="BY2571" s="283"/>
      <c r="BZ2571" s="283"/>
      <c r="CA2571" s="283"/>
      <c r="CB2571" s="282"/>
      <c r="CC2571" s="282"/>
      <c r="CD2571" s="282"/>
      <c r="CE2571" s="282"/>
      <c r="CG2571" s="427"/>
      <c r="CH2571" s="402"/>
      <c r="CI2571" s="424"/>
      <c r="CJ2571" s="282"/>
      <c r="CK2571" s="282"/>
      <c r="CL2571" s="283"/>
      <c r="CM2571" s="283"/>
      <c r="CP2571" s="282"/>
      <c r="DC2571" s="282"/>
      <c r="DD2571" s="282"/>
      <c r="DE2571" s="282"/>
      <c r="DF2571" s="282"/>
      <c r="DG2571" s="282"/>
      <c r="DH2571" s="282"/>
      <c r="DI2571" s="282"/>
      <c r="DJ2571" s="282"/>
      <c r="EF2571" s="495" t="str">
        <f>""&amp;(MID(数据表!AZ2571,1,MIN(FIND({"(";"（"},数据表!AZ2571&amp;"(（",1)-1)))&amp;""</f>
        <v/>
      </c>
      <c r="EG2571" s="495" t="str">
        <f>""&amp;(MID(数据表!AZ2571,1,MIN(FIND({0;1;2;3;4;5;6;7;8;9},数据表!AZ2571&amp;"1234567890",1)-1)))&amp;""</f>
        <v/>
      </c>
    </row>
    <row r="2572" spans="2:137" s="310" customFormat="1" ht="12" customHeight="1">
      <c r="B2572" s="286"/>
      <c r="C2572" s="286"/>
      <c r="D2572" s="286"/>
      <c r="E2572" s="479"/>
      <c r="F2572" s="282"/>
      <c r="G2572" s="283"/>
      <c r="H2572" s="421"/>
      <c r="I2572" s="421"/>
      <c r="J2572" s="283"/>
      <c r="K2572" s="421"/>
      <c r="L2572" s="282"/>
      <c r="N2572" s="282"/>
      <c r="S2572" s="282"/>
      <c r="T2572" s="283"/>
      <c r="U2572" s="283"/>
      <c r="V2572" s="283"/>
      <c r="W2572" s="283"/>
      <c r="X2572" s="283"/>
      <c r="Y2572" s="282"/>
      <c r="Z2572" s="282"/>
      <c r="AA2572" s="283"/>
      <c r="AB2572" s="282"/>
      <c r="AC2572" s="282"/>
      <c r="AD2572" s="282"/>
      <c r="AE2572" s="282"/>
      <c r="AF2572" s="283"/>
      <c r="AG2572" s="402"/>
      <c r="AH2572" s="283"/>
      <c r="AI2572" s="283"/>
      <c r="AJ2572" s="283"/>
      <c r="AK2572" s="283"/>
      <c r="AL2572" s="283"/>
      <c r="AM2572" s="282"/>
      <c r="AN2572" s="282"/>
      <c r="AO2572" s="282"/>
      <c r="AP2572" s="282"/>
      <c r="AQ2572" s="282"/>
      <c r="AR2572" s="282"/>
      <c r="AT2572" s="283"/>
      <c r="AU2572" s="283"/>
      <c r="AV2572" s="283"/>
      <c r="AW2572" s="283"/>
      <c r="AY2572" s="283"/>
      <c r="AZ2572" s="282"/>
      <c r="BA2572" s="283"/>
      <c r="BB2572" s="282"/>
      <c r="BC2572" s="282"/>
      <c r="BD2572" s="282"/>
      <c r="BE2572" s="283"/>
      <c r="BG2572" s="282"/>
      <c r="BH2572" s="282"/>
      <c r="BI2572" s="282"/>
      <c r="BL2572" s="421"/>
      <c r="BM2572" s="424"/>
      <c r="BN2572" s="424"/>
      <c r="BO2572" s="424"/>
      <c r="BP2572" s="424"/>
      <c r="BQ2572" s="421"/>
      <c r="BR2572" s="421"/>
      <c r="BV2572" s="282"/>
      <c r="BW2572" s="283"/>
      <c r="BY2572" s="283"/>
      <c r="BZ2572" s="283"/>
      <c r="CA2572" s="283"/>
      <c r="CB2572" s="282"/>
      <c r="CC2572" s="282"/>
      <c r="CD2572" s="282"/>
      <c r="CE2572" s="282"/>
      <c r="CG2572" s="427"/>
      <c r="CH2572" s="402"/>
      <c r="CI2572" s="424"/>
      <c r="CJ2572" s="282"/>
      <c r="CK2572" s="282"/>
      <c r="CL2572" s="283"/>
      <c r="CM2572" s="283"/>
      <c r="CP2572" s="282"/>
      <c r="DC2572" s="282"/>
      <c r="DD2572" s="282"/>
      <c r="DE2572" s="282"/>
      <c r="DF2572" s="282"/>
      <c r="DG2572" s="282"/>
      <c r="DH2572" s="282"/>
      <c r="DI2572" s="282"/>
      <c r="DJ2572" s="282"/>
      <c r="EF2572" s="495" t="str">
        <f>""&amp;(MID(数据表!AZ2572,1,MIN(FIND({"(";"（"},数据表!AZ2572&amp;"(（",1)-1)))&amp;""</f>
        <v/>
      </c>
      <c r="EG2572" s="495" t="str">
        <f>""&amp;(MID(数据表!AZ2572,1,MIN(FIND({0;1;2;3;4;5;6;7;8;9},数据表!AZ2572&amp;"1234567890",1)-1)))&amp;""</f>
        <v/>
      </c>
    </row>
    <row r="2573" spans="2:137" s="310" customFormat="1" ht="12" customHeight="1">
      <c r="B2573" s="286"/>
      <c r="C2573" s="286"/>
      <c r="D2573" s="286"/>
      <c r="E2573" s="479"/>
      <c r="F2573" s="282"/>
      <c r="G2573" s="283"/>
      <c r="H2573" s="421"/>
      <c r="I2573" s="421"/>
      <c r="J2573" s="283"/>
      <c r="K2573" s="421"/>
      <c r="L2573" s="282"/>
      <c r="N2573" s="282"/>
      <c r="S2573" s="282"/>
      <c r="T2573" s="283"/>
      <c r="U2573" s="283"/>
      <c r="V2573" s="283"/>
      <c r="W2573" s="283"/>
      <c r="X2573" s="283"/>
      <c r="Y2573" s="282"/>
      <c r="Z2573" s="282"/>
      <c r="AA2573" s="283"/>
      <c r="AB2573" s="282"/>
      <c r="AC2573" s="282"/>
      <c r="AD2573" s="282"/>
      <c r="AE2573" s="282"/>
      <c r="AF2573" s="283"/>
      <c r="AG2573" s="402"/>
      <c r="AH2573" s="283"/>
      <c r="AI2573" s="283"/>
      <c r="AJ2573" s="283"/>
      <c r="AK2573" s="283"/>
      <c r="AL2573" s="283"/>
      <c r="AM2573" s="282"/>
      <c r="AN2573" s="282"/>
      <c r="AO2573" s="282"/>
      <c r="AP2573" s="282"/>
      <c r="AQ2573" s="282"/>
      <c r="AR2573" s="282"/>
      <c r="AT2573" s="283"/>
      <c r="AU2573" s="283"/>
      <c r="AV2573" s="283"/>
      <c r="AW2573" s="283"/>
      <c r="AY2573" s="283"/>
      <c r="AZ2573" s="282"/>
      <c r="BA2573" s="283"/>
      <c r="BB2573" s="282"/>
      <c r="BC2573" s="282"/>
      <c r="BD2573" s="282"/>
      <c r="BE2573" s="283"/>
      <c r="BG2573" s="282"/>
      <c r="BH2573" s="282"/>
      <c r="BI2573" s="282"/>
      <c r="BL2573" s="421"/>
      <c r="BM2573" s="424"/>
      <c r="BN2573" s="424"/>
      <c r="BO2573" s="424"/>
      <c r="BP2573" s="424"/>
      <c r="BQ2573" s="421"/>
      <c r="BR2573" s="421"/>
      <c r="BV2573" s="282"/>
      <c r="BW2573" s="283"/>
      <c r="BY2573" s="283"/>
      <c r="BZ2573" s="283"/>
      <c r="CA2573" s="283"/>
      <c r="CB2573" s="282"/>
      <c r="CC2573" s="282"/>
      <c r="CD2573" s="282"/>
      <c r="CE2573" s="282"/>
      <c r="CG2573" s="427"/>
      <c r="CH2573" s="402"/>
      <c r="CI2573" s="424"/>
      <c r="CJ2573" s="282"/>
      <c r="CK2573" s="282"/>
      <c r="CL2573" s="283"/>
      <c r="CM2573" s="283"/>
      <c r="CP2573" s="282"/>
      <c r="DC2573" s="282"/>
      <c r="DD2573" s="282"/>
      <c r="DE2573" s="282"/>
      <c r="DF2573" s="282"/>
      <c r="DG2573" s="282"/>
      <c r="DH2573" s="282"/>
      <c r="DI2573" s="282"/>
      <c r="DJ2573" s="282"/>
      <c r="EF2573" s="495" t="str">
        <f>""&amp;(MID(数据表!AZ2573,1,MIN(FIND({"(";"（"},数据表!AZ2573&amp;"(（",1)-1)))&amp;""</f>
        <v/>
      </c>
      <c r="EG2573" s="495" t="str">
        <f>""&amp;(MID(数据表!AZ2573,1,MIN(FIND({0;1;2;3;4;5;6;7;8;9},数据表!AZ2573&amp;"1234567890",1)-1)))&amp;""</f>
        <v/>
      </c>
    </row>
    <row r="2574" spans="2:137" s="310" customFormat="1" ht="12" customHeight="1">
      <c r="B2574" s="286"/>
      <c r="C2574" s="286"/>
      <c r="D2574" s="286"/>
      <c r="E2574" s="479"/>
      <c r="F2574" s="282"/>
      <c r="G2574" s="283"/>
      <c r="H2574" s="421"/>
      <c r="I2574" s="421"/>
      <c r="J2574" s="283"/>
      <c r="K2574" s="421"/>
      <c r="L2574" s="282"/>
      <c r="N2574" s="282"/>
      <c r="S2574" s="282"/>
      <c r="T2574" s="283"/>
      <c r="U2574" s="283"/>
      <c r="V2574" s="283"/>
      <c r="W2574" s="283"/>
      <c r="X2574" s="283"/>
      <c r="Y2574" s="282"/>
      <c r="Z2574" s="282"/>
      <c r="AA2574" s="283"/>
      <c r="AB2574" s="282"/>
      <c r="AC2574" s="282"/>
      <c r="AD2574" s="282"/>
      <c r="AE2574" s="282"/>
      <c r="AF2574" s="283"/>
      <c r="AG2574" s="402"/>
      <c r="AH2574" s="283"/>
      <c r="AI2574" s="283"/>
      <c r="AJ2574" s="283"/>
      <c r="AK2574" s="283"/>
      <c r="AL2574" s="283"/>
      <c r="AM2574" s="282"/>
      <c r="AN2574" s="282"/>
      <c r="AO2574" s="282"/>
      <c r="AP2574" s="282"/>
      <c r="AQ2574" s="282"/>
      <c r="AR2574" s="282"/>
      <c r="AT2574" s="283"/>
      <c r="AU2574" s="283"/>
      <c r="AV2574" s="283"/>
      <c r="AW2574" s="283"/>
      <c r="AY2574" s="283"/>
      <c r="AZ2574" s="282"/>
      <c r="BA2574" s="283"/>
      <c r="BB2574" s="282"/>
      <c r="BC2574" s="282"/>
      <c r="BD2574" s="282"/>
      <c r="BE2574" s="283"/>
      <c r="BG2574" s="282"/>
      <c r="BH2574" s="282"/>
      <c r="BI2574" s="282"/>
      <c r="BL2574" s="421"/>
      <c r="BM2574" s="424"/>
      <c r="BN2574" s="424"/>
      <c r="BO2574" s="424"/>
      <c r="BP2574" s="424"/>
      <c r="BQ2574" s="421"/>
      <c r="BR2574" s="421"/>
      <c r="BV2574" s="282"/>
      <c r="BW2574" s="283"/>
      <c r="BY2574" s="283"/>
      <c r="BZ2574" s="283"/>
      <c r="CA2574" s="283"/>
      <c r="CB2574" s="282"/>
      <c r="CC2574" s="282"/>
      <c r="CD2574" s="282"/>
      <c r="CE2574" s="282"/>
      <c r="CG2574" s="427"/>
      <c r="CH2574" s="402"/>
      <c r="CI2574" s="424"/>
      <c r="CJ2574" s="282"/>
      <c r="CK2574" s="282"/>
      <c r="CL2574" s="283"/>
      <c r="CM2574" s="283"/>
      <c r="CP2574" s="282"/>
      <c r="DC2574" s="282"/>
      <c r="DD2574" s="282"/>
      <c r="DE2574" s="282"/>
      <c r="DF2574" s="282"/>
      <c r="DG2574" s="282"/>
      <c r="DH2574" s="282"/>
      <c r="DI2574" s="282"/>
      <c r="DJ2574" s="282"/>
      <c r="EF2574" s="495" t="str">
        <f>""&amp;(MID(数据表!AZ2574,1,MIN(FIND({"(";"（"},数据表!AZ2574&amp;"(（",1)-1)))&amp;""</f>
        <v/>
      </c>
      <c r="EG2574" s="495" t="str">
        <f>""&amp;(MID(数据表!AZ2574,1,MIN(FIND({0;1;2;3;4;5;6;7;8;9},数据表!AZ2574&amp;"1234567890",1)-1)))&amp;""</f>
        <v/>
      </c>
    </row>
    <row r="2575" spans="2:137" s="310" customFormat="1" ht="12" customHeight="1">
      <c r="B2575" s="286"/>
      <c r="C2575" s="286"/>
      <c r="D2575" s="286"/>
      <c r="E2575" s="479"/>
      <c r="F2575" s="282"/>
      <c r="G2575" s="283"/>
      <c r="H2575" s="421"/>
      <c r="I2575" s="421"/>
      <c r="J2575" s="283"/>
      <c r="K2575" s="421"/>
      <c r="L2575" s="282"/>
      <c r="N2575" s="282"/>
      <c r="S2575" s="282"/>
      <c r="T2575" s="283"/>
      <c r="U2575" s="283"/>
      <c r="V2575" s="283"/>
      <c r="W2575" s="283"/>
      <c r="X2575" s="283"/>
      <c r="Y2575" s="282"/>
      <c r="Z2575" s="282"/>
      <c r="AA2575" s="283"/>
      <c r="AB2575" s="282"/>
      <c r="AC2575" s="282"/>
      <c r="AD2575" s="282"/>
      <c r="AE2575" s="282"/>
      <c r="AF2575" s="283"/>
      <c r="AG2575" s="402"/>
      <c r="AH2575" s="283"/>
      <c r="AI2575" s="283"/>
      <c r="AJ2575" s="283"/>
      <c r="AK2575" s="283"/>
      <c r="AL2575" s="283"/>
      <c r="AM2575" s="282"/>
      <c r="AN2575" s="282"/>
      <c r="AO2575" s="282"/>
      <c r="AP2575" s="282"/>
      <c r="AQ2575" s="282"/>
      <c r="AR2575" s="282"/>
      <c r="AT2575" s="283"/>
      <c r="AU2575" s="283"/>
      <c r="AV2575" s="283"/>
      <c r="AW2575" s="283"/>
      <c r="AY2575" s="283"/>
      <c r="AZ2575" s="282"/>
      <c r="BA2575" s="283"/>
      <c r="BB2575" s="282"/>
      <c r="BC2575" s="282"/>
      <c r="BD2575" s="282"/>
      <c r="BE2575" s="283"/>
      <c r="BG2575" s="282"/>
      <c r="BH2575" s="282"/>
      <c r="BI2575" s="282"/>
      <c r="BL2575" s="421"/>
      <c r="BM2575" s="424"/>
      <c r="BN2575" s="424"/>
      <c r="BO2575" s="424"/>
      <c r="BP2575" s="424"/>
      <c r="BQ2575" s="421"/>
      <c r="BR2575" s="421"/>
      <c r="BV2575" s="282"/>
      <c r="BW2575" s="283"/>
      <c r="BY2575" s="283"/>
      <c r="BZ2575" s="283"/>
      <c r="CA2575" s="283"/>
      <c r="CB2575" s="282"/>
      <c r="CC2575" s="282"/>
      <c r="CD2575" s="282"/>
      <c r="CE2575" s="282"/>
      <c r="CG2575" s="427"/>
      <c r="CH2575" s="402"/>
      <c r="CI2575" s="424"/>
      <c r="CJ2575" s="282"/>
      <c r="CK2575" s="282"/>
      <c r="CL2575" s="283"/>
      <c r="CM2575" s="283"/>
      <c r="CP2575" s="282"/>
      <c r="DC2575" s="282"/>
      <c r="DD2575" s="282"/>
      <c r="DE2575" s="282"/>
      <c r="DF2575" s="282"/>
      <c r="DG2575" s="282"/>
      <c r="DH2575" s="282"/>
      <c r="DI2575" s="282"/>
      <c r="DJ2575" s="282"/>
      <c r="EF2575" s="495" t="str">
        <f>""&amp;(MID(数据表!AZ2575,1,MIN(FIND({"(";"（"},数据表!AZ2575&amp;"(（",1)-1)))&amp;""</f>
        <v/>
      </c>
      <c r="EG2575" s="495" t="str">
        <f>""&amp;(MID(数据表!AZ2575,1,MIN(FIND({0;1;2;3;4;5;6;7;8;9},数据表!AZ2575&amp;"1234567890",1)-1)))&amp;""</f>
        <v/>
      </c>
    </row>
    <row r="2576" spans="2:137" s="310" customFormat="1" ht="12" customHeight="1">
      <c r="B2576" s="286"/>
      <c r="C2576" s="286"/>
      <c r="D2576" s="286"/>
      <c r="E2576" s="479"/>
      <c r="F2576" s="282"/>
      <c r="G2576" s="283"/>
      <c r="H2576" s="421"/>
      <c r="I2576" s="421"/>
      <c r="J2576" s="283"/>
      <c r="K2576" s="421"/>
      <c r="L2576" s="282"/>
      <c r="N2576" s="282"/>
      <c r="S2576" s="282"/>
      <c r="T2576" s="283"/>
      <c r="U2576" s="283"/>
      <c r="V2576" s="283"/>
      <c r="W2576" s="283"/>
      <c r="X2576" s="283"/>
      <c r="Y2576" s="282"/>
      <c r="Z2576" s="282"/>
      <c r="AA2576" s="283"/>
      <c r="AB2576" s="282"/>
      <c r="AC2576" s="282"/>
      <c r="AD2576" s="282"/>
      <c r="AE2576" s="282"/>
      <c r="AF2576" s="283"/>
      <c r="AG2576" s="402"/>
      <c r="AH2576" s="283"/>
      <c r="AI2576" s="283"/>
      <c r="AJ2576" s="283"/>
      <c r="AK2576" s="283"/>
      <c r="AL2576" s="283"/>
      <c r="AM2576" s="282"/>
      <c r="AN2576" s="282"/>
      <c r="AO2576" s="282"/>
      <c r="AP2576" s="282"/>
      <c r="AQ2576" s="282"/>
      <c r="AR2576" s="282"/>
      <c r="AT2576" s="283"/>
      <c r="AU2576" s="283"/>
      <c r="AV2576" s="283"/>
      <c r="AW2576" s="283"/>
      <c r="AY2576" s="283"/>
      <c r="AZ2576" s="282"/>
      <c r="BA2576" s="283"/>
      <c r="BB2576" s="282"/>
      <c r="BC2576" s="282"/>
      <c r="BD2576" s="282"/>
      <c r="BE2576" s="283"/>
      <c r="BG2576" s="282"/>
      <c r="BH2576" s="282"/>
      <c r="BI2576" s="282"/>
      <c r="BL2576" s="421"/>
      <c r="BM2576" s="424"/>
      <c r="BN2576" s="424"/>
      <c r="BO2576" s="424"/>
      <c r="BP2576" s="424"/>
      <c r="BQ2576" s="421"/>
      <c r="BR2576" s="421"/>
      <c r="BV2576" s="282"/>
      <c r="BW2576" s="283"/>
      <c r="BY2576" s="283"/>
      <c r="BZ2576" s="283"/>
      <c r="CA2576" s="283"/>
      <c r="CB2576" s="282"/>
      <c r="CC2576" s="282"/>
      <c r="CD2576" s="282"/>
      <c r="CE2576" s="282"/>
      <c r="CG2576" s="427"/>
      <c r="CH2576" s="402"/>
      <c r="CI2576" s="424"/>
      <c r="CJ2576" s="282"/>
      <c r="CK2576" s="282"/>
      <c r="CL2576" s="283"/>
      <c r="CM2576" s="283"/>
      <c r="CP2576" s="282"/>
      <c r="DC2576" s="282"/>
      <c r="DD2576" s="282"/>
      <c r="DE2576" s="282"/>
      <c r="DF2576" s="282"/>
      <c r="DG2576" s="282"/>
      <c r="DH2576" s="282"/>
      <c r="DI2576" s="282"/>
      <c r="DJ2576" s="282"/>
      <c r="EF2576" s="495" t="str">
        <f>""&amp;(MID(数据表!AZ2576,1,MIN(FIND({"(";"（"},数据表!AZ2576&amp;"(（",1)-1)))&amp;""</f>
        <v/>
      </c>
      <c r="EG2576" s="495" t="str">
        <f>""&amp;(MID(数据表!AZ2576,1,MIN(FIND({0;1;2;3;4;5;6;7;8;9},数据表!AZ2576&amp;"1234567890",1)-1)))&amp;""</f>
        <v/>
      </c>
    </row>
    <row r="2577" spans="2:137" s="310" customFormat="1" ht="12" customHeight="1">
      <c r="B2577" s="286"/>
      <c r="C2577" s="286"/>
      <c r="D2577" s="286"/>
      <c r="E2577" s="479"/>
      <c r="F2577" s="282"/>
      <c r="G2577" s="283"/>
      <c r="H2577" s="421"/>
      <c r="I2577" s="421"/>
      <c r="J2577" s="283"/>
      <c r="K2577" s="421"/>
      <c r="L2577" s="282"/>
      <c r="N2577" s="282"/>
      <c r="S2577" s="282"/>
      <c r="T2577" s="283"/>
      <c r="U2577" s="283"/>
      <c r="V2577" s="283"/>
      <c r="W2577" s="283"/>
      <c r="X2577" s="283"/>
      <c r="Y2577" s="282"/>
      <c r="Z2577" s="282"/>
      <c r="AA2577" s="283"/>
      <c r="AB2577" s="282"/>
      <c r="AC2577" s="282"/>
      <c r="AD2577" s="282"/>
      <c r="AE2577" s="282"/>
      <c r="AF2577" s="283"/>
      <c r="AG2577" s="402"/>
      <c r="AH2577" s="283"/>
      <c r="AI2577" s="283"/>
      <c r="AJ2577" s="283"/>
      <c r="AK2577" s="283"/>
      <c r="AL2577" s="283"/>
      <c r="AM2577" s="282"/>
      <c r="AN2577" s="282"/>
      <c r="AO2577" s="282"/>
      <c r="AP2577" s="282"/>
      <c r="AQ2577" s="282"/>
      <c r="AR2577" s="282"/>
      <c r="AT2577" s="283"/>
      <c r="AU2577" s="283"/>
      <c r="AV2577" s="283"/>
      <c r="AW2577" s="283"/>
      <c r="AY2577" s="283"/>
      <c r="AZ2577" s="282"/>
      <c r="BA2577" s="283"/>
      <c r="BB2577" s="282"/>
      <c r="BC2577" s="282"/>
      <c r="BD2577" s="282"/>
      <c r="BE2577" s="283"/>
      <c r="BG2577" s="282"/>
      <c r="BH2577" s="282"/>
      <c r="BI2577" s="282"/>
      <c r="BL2577" s="421"/>
      <c r="BM2577" s="424"/>
      <c r="BN2577" s="424"/>
      <c r="BO2577" s="424"/>
      <c r="BP2577" s="424"/>
      <c r="BQ2577" s="421"/>
      <c r="BR2577" s="421"/>
      <c r="BV2577" s="282"/>
      <c r="BW2577" s="283"/>
      <c r="BY2577" s="283"/>
      <c r="BZ2577" s="283"/>
      <c r="CA2577" s="283"/>
      <c r="CB2577" s="282"/>
      <c r="CC2577" s="282"/>
      <c r="CD2577" s="282"/>
      <c r="CE2577" s="282"/>
      <c r="CG2577" s="427"/>
      <c r="CH2577" s="402"/>
      <c r="CI2577" s="424"/>
      <c r="CJ2577" s="282"/>
      <c r="CK2577" s="282"/>
      <c r="CL2577" s="283"/>
      <c r="CM2577" s="283"/>
      <c r="CP2577" s="282"/>
      <c r="DC2577" s="282"/>
      <c r="DD2577" s="282"/>
      <c r="DE2577" s="282"/>
      <c r="DF2577" s="282"/>
      <c r="DG2577" s="282"/>
      <c r="DH2577" s="282"/>
      <c r="DI2577" s="282"/>
      <c r="DJ2577" s="282"/>
      <c r="EF2577" s="495" t="str">
        <f>""&amp;(MID(数据表!AZ2577,1,MIN(FIND({"(";"（"},数据表!AZ2577&amp;"(（",1)-1)))&amp;""</f>
        <v/>
      </c>
      <c r="EG2577" s="495" t="str">
        <f>""&amp;(MID(数据表!AZ2577,1,MIN(FIND({0;1;2;3;4;5;6;7;8;9},数据表!AZ2577&amp;"1234567890",1)-1)))&amp;""</f>
        <v/>
      </c>
    </row>
    <row r="2578" spans="2:137" s="310" customFormat="1" ht="12" customHeight="1">
      <c r="B2578" s="286"/>
      <c r="C2578" s="286"/>
      <c r="D2578" s="286"/>
      <c r="E2578" s="479"/>
      <c r="F2578" s="282"/>
      <c r="G2578" s="283"/>
      <c r="H2578" s="421"/>
      <c r="I2578" s="421"/>
      <c r="J2578" s="283"/>
      <c r="K2578" s="421"/>
      <c r="L2578" s="282"/>
      <c r="N2578" s="282"/>
      <c r="S2578" s="282"/>
      <c r="T2578" s="283"/>
      <c r="U2578" s="283"/>
      <c r="V2578" s="283"/>
      <c r="W2578" s="283"/>
      <c r="X2578" s="283"/>
      <c r="Y2578" s="282"/>
      <c r="Z2578" s="282"/>
      <c r="AA2578" s="283"/>
      <c r="AB2578" s="282"/>
      <c r="AC2578" s="282"/>
      <c r="AD2578" s="282"/>
      <c r="AE2578" s="282"/>
      <c r="AF2578" s="283"/>
      <c r="AG2578" s="402"/>
      <c r="AH2578" s="283"/>
      <c r="AI2578" s="283"/>
      <c r="AJ2578" s="283"/>
      <c r="AK2578" s="283"/>
      <c r="AL2578" s="283"/>
      <c r="AM2578" s="282"/>
      <c r="AN2578" s="282"/>
      <c r="AO2578" s="282"/>
      <c r="AP2578" s="282"/>
      <c r="AQ2578" s="282"/>
      <c r="AR2578" s="282"/>
      <c r="AT2578" s="283"/>
      <c r="AU2578" s="283"/>
      <c r="AV2578" s="283"/>
      <c r="AW2578" s="283"/>
      <c r="AY2578" s="283"/>
      <c r="AZ2578" s="282"/>
      <c r="BA2578" s="283"/>
      <c r="BB2578" s="282"/>
      <c r="BC2578" s="282"/>
      <c r="BD2578" s="282"/>
      <c r="BE2578" s="283"/>
      <c r="BG2578" s="282"/>
      <c r="BH2578" s="282"/>
      <c r="BI2578" s="282"/>
      <c r="BL2578" s="421"/>
      <c r="BM2578" s="424"/>
      <c r="BN2578" s="424"/>
      <c r="BO2578" s="424"/>
      <c r="BP2578" s="424"/>
      <c r="BQ2578" s="421"/>
      <c r="BR2578" s="421"/>
      <c r="BV2578" s="282"/>
      <c r="BW2578" s="283"/>
      <c r="BY2578" s="283"/>
      <c r="BZ2578" s="283"/>
      <c r="CA2578" s="283"/>
      <c r="CB2578" s="282"/>
      <c r="CC2578" s="282"/>
      <c r="CD2578" s="282"/>
      <c r="CE2578" s="282"/>
      <c r="CG2578" s="427"/>
      <c r="CH2578" s="402"/>
      <c r="CI2578" s="424"/>
      <c r="CJ2578" s="282"/>
      <c r="CK2578" s="282"/>
      <c r="CL2578" s="283"/>
      <c r="CM2578" s="283"/>
      <c r="CP2578" s="282"/>
      <c r="DC2578" s="282"/>
      <c r="DD2578" s="282"/>
      <c r="DE2578" s="282"/>
      <c r="DF2578" s="282"/>
      <c r="DG2578" s="282"/>
      <c r="DH2578" s="282"/>
      <c r="DI2578" s="282"/>
      <c r="DJ2578" s="282"/>
      <c r="EF2578" s="495" t="str">
        <f>""&amp;(MID(数据表!AZ2578,1,MIN(FIND({"(";"（"},数据表!AZ2578&amp;"(（",1)-1)))&amp;""</f>
        <v/>
      </c>
      <c r="EG2578" s="495" t="str">
        <f>""&amp;(MID(数据表!AZ2578,1,MIN(FIND({0;1;2;3;4;5;6;7;8;9},数据表!AZ2578&amp;"1234567890",1)-1)))&amp;""</f>
        <v/>
      </c>
    </row>
    <row r="2579" spans="2:137" s="310" customFormat="1" ht="12" customHeight="1">
      <c r="B2579" s="286"/>
      <c r="C2579" s="286"/>
      <c r="D2579" s="286"/>
      <c r="E2579" s="479"/>
      <c r="F2579" s="282"/>
      <c r="G2579" s="283"/>
      <c r="H2579" s="421"/>
      <c r="I2579" s="421"/>
      <c r="J2579" s="283"/>
      <c r="K2579" s="421"/>
      <c r="L2579" s="282"/>
      <c r="N2579" s="282"/>
      <c r="S2579" s="282"/>
      <c r="T2579" s="283"/>
      <c r="U2579" s="283"/>
      <c r="V2579" s="283"/>
      <c r="W2579" s="283"/>
      <c r="X2579" s="283"/>
      <c r="Y2579" s="282"/>
      <c r="Z2579" s="282"/>
      <c r="AA2579" s="283"/>
      <c r="AB2579" s="282"/>
      <c r="AC2579" s="282"/>
      <c r="AD2579" s="282"/>
      <c r="AE2579" s="282"/>
      <c r="AF2579" s="283"/>
      <c r="AG2579" s="402"/>
      <c r="AH2579" s="283"/>
      <c r="AI2579" s="283"/>
      <c r="AJ2579" s="283"/>
      <c r="AK2579" s="283"/>
      <c r="AL2579" s="283"/>
      <c r="AM2579" s="282"/>
      <c r="AN2579" s="282"/>
      <c r="AO2579" s="282"/>
      <c r="AP2579" s="282"/>
      <c r="AQ2579" s="282"/>
      <c r="AR2579" s="282"/>
      <c r="AT2579" s="283"/>
      <c r="AU2579" s="283"/>
      <c r="AV2579" s="283"/>
      <c r="AW2579" s="283"/>
      <c r="AY2579" s="283"/>
      <c r="AZ2579" s="282"/>
      <c r="BA2579" s="283"/>
      <c r="BB2579" s="282"/>
      <c r="BC2579" s="282"/>
      <c r="BD2579" s="282"/>
      <c r="BE2579" s="283"/>
      <c r="BG2579" s="282"/>
      <c r="BH2579" s="282"/>
      <c r="BI2579" s="282"/>
      <c r="BL2579" s="421"/>
      <c r="BM2579" s="424"/>
      <c r="BN2579" s="424"/>
      <c r="BO2579" s="424"/>
      <c r="BP2579" s="424"/>
      <c r="BQ2579" s="421"/>
      <c r="BR2579" s="421"/>
      <c r="BV2579" s="282"/>
      <c r="BW2579" s="283"/>
      <c r="BY2579" s="283"/>
      <c r="BZ2579" s="283"/>
      <c r="CA2579" s="283"/>
      <c r="CB2579" s="282"/>
      <c r="CC2579" s="282"/>
      <c r="CD2579" s="282"/>
      <c r="CE2579" s="282"/>
      <c r="CG2579" s="427"/>
      <c r="CH2579" s="402"/>
      <c r="CI2579" s="424"/>
      <c r="CJ2579" s="282"/>
      <c r="CK2579" s="282"/>
      <c r="CL2579" s="283"/>
      <c r="CM2579" s="283"/>
      <c r="CP2579" s="282"/>
      <c r="DC2579" s="282"/>
      <c r="DD2579" s="282"/>
      <c r="DE2579" s="282"/>
      <c r="DF2579" s="282"/>
      <c r="DG2579" s="282"/>
      <c r="DH2579" s="282"/>
      <c r="DI2579" s="282"/>
      <c r="DJ2579" s="282"/>
      <c r="EF2579" s="495" t="str">
        <f>""&amp;(MID(数据表!AZ2579,1,MIN(FIND({"(";"（"},数据表!AZ2579&amp;"(（",1)-1)))&amp;""</f>
        <v/>
      </c>
      <c r="EG2579" s="495" t="str">
        <f>""&amp;(MID(数据表!AZ2579,1,MIN(FIND({0;1;2;3;4;5;6;7;8;9},数据表!AZ2579&amp;"1234567890",1)-1)))&amp;""</f>
        <v/>
      </c>
    </row>
    <row r="2580" spans="2:137" s="310" customFormat="1" ht="12" customHeight="1">
      <c r="B2580" s="286"/>
      <c r="C2580" s="286"/>
      <c r="D2580" s="286"/>
      <c r="E2580" s="479"/>
      <c r="F2580" s="282"/>
      <c r="G2580" s="283"/>
      <c r="H2580" s="421"/>
      <c r="I2580" s="421"/>
      <c r="J2580" s="283"/>
      <c r="K2580" s="421"/>
      <c r="L2580" s="282"/>
      <c r="N2580" s="282"/>
      <c r="S2580" s="282"/>
      <c r="T2580" s="283"/>
      <c r="U2580" s="283"/>
      <c r="V2580" s="283"/>
      <c r="W2580" s="283"/>
      <c r="X2580" s="283"/>
      <c r="Y2580" s="282"/>
      <c r="Z2580" s="282"/>
      <c r="AA2580" s="283"/>
      <c r="AB2580" s="282"/>
      <c r="AC2580" s="282"/>
      <c r="AD2580" s="282"/>
      <c r="AE2580" s="282"/>
      <c r="AF2580" s="283"/>
      <c r="AG2580" s="402"/>
      <c r="AH2580" s="283"/>
      <c r="AI2580" s="283"/>
      <c r="AJ2580" s="283"/>
      <c r="AK2580" s="283"/>
      <c r="AL2580" s="283"/>
      <c r="AM2580" s="282"/>
      <c r="AN2580" s="282"/>
      <c r="AO2580" s="282"/>
      <c r="AP2580" s="282"/>
      <c r="AQ2580" s="282"/>
      <c r="AR2580" s="282"/>
      <c r="AT2580" s="283"/>
      <c r="AU2580" s="283"/>
      <c r="AV2580" s="283"/>
      <c r="AW2580" s="283"/>
      <c r="AY2580" s="283"/>
      <c r="AZ2580" s="282"/>
      <c r="BA2580" s="283"/>
      <c r="BB2580" s="282"/>
      <c r="BC2580" s="282"/>
      <c r="BD2580" s="282"/>
      <c r="BE2580" s="283"/>
      <c r="BG2580" s="282"/>
      <c r="BH2580" s="282"/>
      <c r="BI2580" s="282"/>
      <c r="BL2580" s="421"/>
      <c r="BM2580" s="424"/>
      <c r="BN2580" s="424"/>
      <c r="BO2580" s="424"/>
      <c r="BP2580" s="424"/>
      <c r="BQ2580" s="421"/>
      <c r="BR2580" s="421"/>
      <c r="BV2580" s="282"/>
      <c r="BW2580" s="283"/>
      <c r="BY2580" s="283"/>
      <c r="BZ2580" s="283"/>
      <c r="CA2580" s="283"/>
      <c r="CB2580" s="282"/>
      <c r="CC2580" s="282"/>
      <c r="CD2580" s="282"/>
      <c r="CE2580" s="282"/>
      <c r="CG2580" s="427"/>
      <c r="CH2580" s="402"/>
      <c r="CI2580" s="424"/>
      <c r="CJ2580" s="282"/>
      <c r="CK2580" s="282"/>
      <c r="CL2580" s="283"/>
      <c r="CM2580" s="283"/>
      <c r="CP2580" s="282"/>
      <c r="DC2580" s="282"/>
      <c r="DD2580" s="282"/>
      <c r="DE2580" s="282"/>
      <c r="DF2580" s="282"/>
      <c r="DG2580" s="282"/>
      <c r="DH2580" s="282"/>
      <c r="DI2580" s="282"/>
      <c r="DJ2580" s="282"/>
      <c r="EF2580" s="495" t="str">
        <f>""&amp;(MID(数据表!AZ2580,1,MIN(FIND({"(";"（"},数据表!AZ2580&amp;"(（",1)-1)))&amp;""</f>
        <v/>
      </c>
      <c r="EG2580" s="495" t="str">
        <f>""&amp;(MID(数据表!AZ2580,1,MIN(FIND({0;1;2;3;4;5;6;7;8;9},数据表!AZ2580&amp;"1234567890",1)-1)))&amp;""</f>
        <v/>
      </c>
    </row>
    <row r="2581" spans="2:137" s="310" customFormat="1" ht="12" customHeight="1">
      <c r="B2581" s="286"/>
      <c r="C2581" s="286"/>
      <c r="D2581" s="286"/>
      <c r="E2581" s="479"/>
      <c r="F2581" s="282"/>
      <c r="G2581" s="283"/>
      <c r="H2581" s="421"/>
      <c r="I2581" s="421"/>
      <c r="J2581" s="283"/>
      <c r="K2581" s="421"/>
      <c r="L2581" s="282"/>
      <c r="N2581" s="282"/>
      <c r="S2581" s="282"/>
      <c r="T2581" s="283"/>
      <c r="U2581" s="283"/>
      <c r="V2581" s="283"/>
      <c r="W2581" s="283"/>
      <c r="X2581" s="283"/>
      <c r="Y2581" s="282"/>
      <c r="Z2581" s="282"/>
      <c r="AA2581" s="283"/>
      <c r="AB2581" s="282"/>
      <c r="AC2581" s="282"/>
      <c r="AD2581" s="282"/>
      <c r="AE2581" s="282"/>
      <c r="AF2581" s="283"/>
      <c r="AG2581" s="402"/>
      <c r="AH2581" s="283"/>
      <c r="AI2581" s="283"/>
      <c r="AJ2581" s="283"/>
      <c r="AK2581" s="283"/>
      <c r="AL2581" s="283"/>
      <c r="AM2581" s="282"/>
      <c r="AN2581" s="282"/>
      <c r="AO2581" s="282"/>
      <c r="AP2581" s="282"/>
      <c r="AQ2581" s="282"/>
      <c r="AR2581" s="282"/>
      <c r="AT2581" s="283"/>
      <c r="AU2581" s="283"/>
      <c r="AV2581" s="283"/>
      <c r="AW2581" s="283"/>
      <c r="AY2581" s="283"/>
      <c r="AZ2581" s="282"/>
      <c r="BA2581" s="283"/>
      <c r="BB2581" s="282"/>
      <c r="BC2581" s="282"/>
      <c r="BD2581" s="282"/>
      <c r="BE2581" s="283"/>
      <c r="BG2581" s="282"/>
      <c r="BH2581" s="282"/>
      <c r="BI2581" s="282"/>
      <c r="BL2581" s="421"/>
      <c r="BM2581" s="424"/>
      <c r="BN2581" s="424"/>
      <c r="BO2581" s="424"/>
      <c r="BP2581" s="424"/>
      <c r="BQ2581" s="421"/>
      <c r="BR2581" s="421"/>
      <c r="BV2581" s="282"/>
      <c r="BW2581" s="283"/>
      <c r="BY2581" s="283"/>
      <c r="BZ2581" s="283"/>
      <c r="CA2581" s="283"/>
      <c r="CB2581" s="282"/>
      <c r="CC2581" s="282"/>
      <c r="CD2581" s="282"/>
      <c r="CE2581" s="282"/>
      <c r="CG2581" s="427"/>
      <c r="CH2581" s="402"/>
      <c r="CI2581" s="424"/>
      <c r="CJ2581" s="282"/>
      <c r="CK2581" s="282"/>
      <c r="CL2581" s="283"/>
      <c r="CM2581" s="283"/>
      <c r="CP2581" s="282"/>
      <c r="DC2581" s="282"/>
      <c r="DD2581" s="282"/>
      <c r="DE2581" s="282"/>
      <c r="DF2581" s="282"/>
      <c r="DG2581" s="282"/>
      <c r="DH2581" s="282"/>
      <c r="DI2581" s="282"/>
      <c r="DJ2581" s="282"/>
      <c r="EF2581" s="495" t="str">
        <f>""&amp;(MID(数据表!AZ2581,1,MIN(FIND({"(";"（"},数据表!AZ2581&amp;"(（",1)-1)))&amp;""</f>
        <v/>
      </c>
      <c r="EG2581" s="495" t="str">
        <f>""&amp;(MID(数据表!AZ2581,1,MIN(FIND({0;1;2;3;4;5;6;7;8;9},数据表!AZ2581&amp;"1234567890",1)-1)))&amp;""</f>
        <v/>
      </c>
    </row>
    <row r="2582" spans="2:137" s="310" customFormat="1" ht="12" customHeight="1">
      <c r="B2582" s="286"/>
      <c r="C2582" s="286"/>
      <c r="D2582" s="286"/>
      <c r="E2582" s="479"/>
      <c r="F2582" s="282"/>
      <c r="G2582" s="283"/>
      <c r="H2582" s="421"/>
      <c r="I2582" s="421"/>
      <c r="J2582" s="283"/>
      <c r="K2582" s="421"/>
      <c r="L2582" s="282"/>
      <c r="N2582" s="282"/>
      <c r="S2582" s="282"/>
      <c r="T2582" s="283"/>
      <c r="U2582" s="283"/>
      <c r="V2582" s="283"/>
      <c r="W2582" s="283"/>
      <c r="X2582" s="283"/>
      <c r="Y2582" s="282"/>
      <c r="Z2582" s="282"/>
      <c r="AA2582" s="283"/>
      <c r="AB2582" s="282"/>
      <c r="AC2582" s="282"/>
      <c r="AD2582" s="282"/>
      <c r="AE2582" s="282"/>
      <c r="AF2582" s="283"/>
      <c r="AG2582" s="402"/>
      <c r="AH2582" s="283"/>
      <c r="AI2582" s="283"/>
      <c r="AJ2582" s="283"/>
      <c r="AK2582" s="283"/>
      <c r="AL2582" s="283"/>
      <c r="AM2582" s="282"/>
      <c r="AN2582" s="282"/>
      <c r="AO2582" s="282"/>
      <c r="AP2582" s="282"/>
      <c r="AQ2582" s="282"/>
      <c r="AR2582" s="282"/>
      <c r="AT2582" s="283"/>
      <c r="AU2582" s="283"/>
      <c r="AV2582" s="283"/>
      <c r="AW2582" s="283"/>
      <c r="AY2582" s="283"/>
      <c r="AZ2582" s="282"/>
      <c r="BA2582" s="283"/>
      <c r="BB2582" s="282"/>
      <c r="BC2582" s="282"/>
      <c r="BD2582" s="282"/>
      <c r="BE2582" s="283"/>
      <c r="BG2582" s="282"/>
      <c r="BH2582" s="282"/>
      <c r="BI2582" s="282"/>
      <c r="BL2582" s="421"/>
      <c r="BM2582" s="424"/>
      <c r="BN2582" s="424"/>
      <c r="BO2582" s="424"/>
      <c r="BP2582" s="424"/>
      <c r="BQ2582" s="421"/>
      <c r="BR2582" s="421"/>
      <c r="BV2582" s="282"/>
      <c r="BW2582" s="283"/>
      <c r="BY2582" s="283"/>
      <c r="BZ2582" s="283"/>
      <c r="CA2582" s="283"/>
      <c r="CB2582" s="282"/>
      <c r="CC2582" s="282"/>
      <c r="CD2582" s="282"/>
      <c r="CE2582" s="282"/>
      <c r="CG2582" s="427"/>
      <c r="CH2582" s="402"/>
      <c r="CI2582" s="424"/>
      <c r="CJ2582" s="282"/>
      <c r="CK2582" s="282"/>
      <c r="CL2582" s="283"/>
      <c r="CM2582" s="283"/>
      <c r="CP2582" s="282"/>
      <c r="DC2582" s="282"/>
      <c r="DD2582" s="282"/>
      <c r="DE2582" s="282"/>
      <c r="DF2582" s="282"/>
      <c r="DG2582" s="282"/>
      <c r="DH2582" s="282"/>
      <c r="DI2582" s="282"/>
      <c r="DJ2582" s="282"/>
      <c r="EF2582" s="495" t="str">
        <f>""&amp;(MID(数据表!AZ2582,1,MIN(FIND({"(";"（"},数据表!AZ2582&amp;"(（",1)-1)))&amp;""</f>
        <v/>
      </c>
      <c r="EG2582" s="495" t="str">
        <f>""&amp;(MID(数据表!AZ2582,1,MIN(FIND({0;1;2;3;4;5;6;7;8;9},数据表!AZ2582&amp;"1234567890",1)-1)))&amp;""</f>
        <v/>
      </c>
    </row>
    <row r="2583" spans="2:137" s="310" customFormat="1" ht="12" customHeight="1">
      <c r="B2583" s="286"/>
      <c r="C2583" s="286"/>
      <c r="D2583" s="286"/>
      <c r="E2583" s="479"/>
      <c r="F2583" s="282"/>
      <c r="G2583" s="283"/>
      <c r="H2583" s="421"/>
      <c r="I2583" s="421"/>
      <c r="J2583" s="283"/>
      <c r="K2583" s="421"/>
      <c r="L2583" s="282"/>
      <c r="N2583" s="282"/>
      <c r="S2583" s="282"/>
      <c r="T2583" s="283"/>
      <c r="U2583" s="283"/>
      <c r="V2583" s="283"/>
      <c r="W2583" s="283"/>
      <c r="X2583" s="283"/>
      <c r="Y2583" s="282"/>
      <c r="Z2583" s="282"/>
      <c r="AA2583" s="283"/>
      <c r="AB2583" s="282"/>
      <c r="AC2583" s="282"/>
      <c r="AD2583" s="282"/>
      <c r="AE2583" s="282"/>
      <c r="AF2583" s="283"/>
      <c r="AG2583" s="402"/>
      <c r="AH2583" s="283"/>
      <c r="AI2583" s="283"/>
      <c r="AJ2583" s="283"/>
      <c r="AK2583" s="283"/>
      <c r="AL2583" s="283"/>
      <c r="AM2583" s="282"/>
      <c r="AN2583" s="282"/>
      <c r="AO2583" s="282"/>
      <c r="AP2583" s="282"/>
      <c r="AQ2583" s="282"/>
      <c r="AR2583" s="282"/>
      <c r="AT2583" s="283"/>
      <c r="AU2583" s="283"/>
      <c r="AV2583" s="283"/>
      <c r="AW2583" s="283"/>
      <c r="AY2583" s="283"/>
      <c r="AZ2583" s="282"/>
      <c r="BA2583" s="283"/>
      <c r="BB2583" s="282"/>
      <c r="BC2583" s="282"/>
      <c r="BD2583" s="282"/>
      <c r="BE2583" s="283"/>
      <c r="BG2583" s="282"/>
      <c r="BH2583" s="282"/>
      <c r="BI2583" s="282"/>
      <c r="BL2583" s="421"/>
      <c r="BM2583" s="424"/>
      <c r="BN2583" s="424"/>
      <c r="BO2583" s="424"/>
      <c r="BP2583" s="424"/>
      <c r="BQ2583" s="421"/>
      <c r="BR2583" s="421"/>
      <c r="BV2583" s="282"/>
      <c r="BW2583" s="283"/>
      <c r="BY2583" s="283"/>
      <c r="BZ2583" s="283"/>
      <c r="CA2583" s="283"/>
      <c r="CB2583" s="282"/>
      <c r="CC2583" s="282"/>
      <c r="CD2583" s="282"/>
      <c r="CE2583" s="282"/>
      <c r="CG2583" s="427"/>
      <c r="CH2583" s="402"/>
      <c r="CI2583" s="424"/>
      <c r="CJ2583" s="282"/>
      <c r="CK2583" s="282"/>
      <c r="CL2583" s="283"/>
      <c r="CM2583" s="283"/>
      <c r="CP2583" s="282"/>
      <c r="DC2583" s="282"/>
      <c r="DD2583" s="282"/>
      <c r="DE2583" s="282"/>
      <c r="DF2583" s="282"/>
      <c r="DG2583" s="282"/>
      <c r="DH2583" s="282"/>
      <c r="DI2583" s="282"/>
      <c r="DJ2583" s="282"/>
      <c r="EF2583" s="495" t="str">
        <f>""&amp;(MID(数据表!AZ2583,1,MIN(FIND({"(";"（"},数据表!AZ2583&amp;"(（",1)-1)))&amp;""</f>
        <v/>
      </c>
      <c r="EG2583" s="495" t="str">
        <f>""&amp;(MID(数据表!AZ2583,1,MIN(FIND({0;1;2;3;4;5;6;7;8;9},数据表!AZ2583&amp;"1234567890",1)-1)))&amp;""</f>
        <v/>
      </c>
    </row>
    <row r="2584" spans="2:137" s="310" customFormat="1" ht="12" customHeight="1">
      <c r="B2584" s="286"/>
      <c r="C2584" s="286"/>
      <c r="D2584" s="286"/>
      <c r="E2584" s="479"/>
      <c r="F2584" s="282"/>
      <c r="G2584" s="283"/>
      <c r="H2584" s="421"/>
      <c r="I2584" s="421"/>
      <c r="J2584" s="283"/>
      <c r="K2584" s="421"/>
      <c r="L2584" s="282"/>
      <c r="N2584" s="282"/>
      <c r="S2584" s="282"/>
      <c r="T2584" s="283"/>
      <c r="U2584" s="283"/>
      <c r="V2584" s="283"/>
      <c r="W2584" s="283"/>
      <c r="X2584" s="283"/>
      <c r="Y2584" s="282"/>
      <c r="Z2584" s="282"/>
      <c r="AA2584" s="283"/>
      <c r="AB2584" s="282"/>
      <c r="AC2584" s="282"/>
      <c r="AD2584" s="282"/>
      <c r="AE2584" s="282"/>
      <c r="AF2584" s="283"/>
      <c r="AG2584" s="402"/>
      <c r="AH2584" s="283"/>
      <c r="AI2584" s="283"/>
      <c r="AJ2584" s="283"/>
      <c r="AK2584" s="283"/>
      <c r="AL2584" s="283"/>
      <c r="AM2584" s="282"/>
      <c r="AN2584" s="282"/>
      <c r="AO2584" s="282"/>
      <c r="AP2584" s="282"/>
      <c r="AQ2584" s="282"/>
      <c r="AR2584" s="282"/>
      <c r="AT2584" s="283"/>
      <c r="AU2584" s="283"/>
      <c r="AV2584" s="283"/>
      <c r="AW2584" s="283"/>
      <c r="AY2584" s="283"/>
      <c r="AZ2584" s="282"/>
      <c r="BA2584" s="283"/>
      <c r="BB2584" s="282"/>
      <c r="BC2584" s="282"/>
      <c r="BD2584" s="282"/>
      <c r="BE2584" s="283"/>
      <c r="BG2584" s="282"/>
      <c r="BH2584" s="282"/>
      <c r="BI2584" s="282"/>
      <c r="BL2584" s="421"/>
      <c r="BM2584" s="424"/>
      <c r="BN2584" s="424"/>
      <c r="BO2584" s="424"/>
      <c r="BP2584" s="424"/>
      <c r="BQ2584" s="421"/>
      <c r="BR2584" s="421"/>
      <c r="BV2584" s="282"/>
      <c r="BW2584" s="283"/>
      <c r="BY2584" s="283"/>
      <c r="BZ2584" s="283"/>
      <c r="CA2584" s="283"/>
      <c r="CB2584" s="282"/>
      <c r="CC2584" s="282"/>
      <c r="CD2584" s="282"/>
      <c r="CE2584" s="282"/>
      <c r="CG2584" s="427"/>
      <c r="CH2584" s="402"/>
      <c r="CI2584" s="424"/>
      <c r="CJ2584" s="282"/>
      <c r="CK2584" s="282"/>
      <c r="CL2584" s="283"/>
      <c r="CM2584" s="283"/>
      <c r="CP2584" s="282"/>
      <c r="DC2584" s="282"/>
      <c r="DD2584" s="282"/>
      <c r="DE2584" s="282"/>
      <c r="DF2584" s="282"/>
      <c r="DG2584" s="282"/>
      <c r="DH2584" s="282"/>
      <c r="DI2584" s="282"/>
      <c r="DJ2584" s="282"/>
      <c r="EF2584" s="495" t="str">
        <f>""&amp;(MID(数据表!AZ2584,1,MIN(FIND({"(";"（"},数据表!AZ2584&amp;"(（",1)-1)))&amp;""</f>
        <v/>
      </c>
      <c r="EG2584" s="495" t="str">
        <f>""&amp;(MID(数据表!AZ2584,1,MIN(FIND({0;1;2;3;4;5;6;7;8;9},数据表!AZ2584&amp;"1234567890",1)-1)))&amp;""</f>
        <v/>
      </c>
    </row>
    <row r="2585" spans="2:137" s="310" customFormat="1" ht="12" customHeight="1">
      <c r="B2585" s="286"/>
      <c r="C2585" s="286"/>
      <c r="D2585" s="286"/>
      <c r="E2585" s="479"/>
      <c r="F2585" s="282"/>
      <c r="G2585" s="283"/>
      <c r="H2585" s="421"/>
      <c r="I2585" s="421"/>
      <c r="J2585" s="283"/>
      <c r="K2585" s="421"/>
      <c r="L2585" s="282"/>
      <c r="N2585" s="282"/>
      <c r="S2585" s="282"/>
      <c r="T2585" s="283"/>
      <c r="U2585" s="283"/>
      <c r="V2585" s="283"/>
      <c r="W2585" s="283"/>
      <c r="X2585" s="283"/>
      <c r="Y2585" s="282"/>
      <c r="Z2585" s="282"/>
      <c r="AA2585" s="283"/>
      <c r="AB2585" s="282"/>
      <c r="AC2585" s="282"/>
      <c r="AD2585" s="282"/>
      <c r="AE2585" s="282"/>
      <c r="AF2585" s="283"/>
      <c r="AG2585" s="402"/>
      <c r="AH2585" s="283"/>
      <c r="AI2585" s="283"/>
      <c r="AJ2585" s="283"/>
      <c r="AK2585" s="283"/>
      <c r="AL2585" s="283"/>
      <c r="AM2585" s="282"/>
      <c r="AN2585" s="282"/>
      <c r="AO2585" s="282"/>
      <c r="AP2585" s="282"/>
      <c r="AQ2585" s="282"/>
      <c r="AR2585" s="282"/>
      <c r="AT2585" s="283"/>
      <c r="AU2585" s="283"/>
      <c r="AV2585" s="283"/>
      <c r="AW2585" s="283"/>
      <c r="AY2585" s="283"/>
      <c r="AZ2585" s="282"/>
      <c r="BA2585" s="283"/>
      <c r="BB2585" s="282"/>
      <c r="BC2585" s="282"/>
      <c r="BD2585" s="282"/>
      <c r="BE2585" s="283"/>
      <c r="BG2585" s="282"/>
      <c r="BH2585" s="282"/>
      <c r="BI2585" s="282"/>
      <c r="BL2585" s="421"/>
      <c r="BM2585" s="424"/>
      <c r="BN2585" s="424"/>
      <c r="BO2585" s="424"/>
      <c r="BP2585" s="424"/>
      <c r="BQ2585" s="421"/>
      <c r="BR2585" s="421"/>
      <c r="BV2585" s="282"/>
      <c r="BW2585" s="283"/>
      <c r="BY2585" s="283"/>
      <c r="BZ2585" s="283"/>
      <c r="CA2585" s="283"/>
      <c r="CB2585" s="282"/>
      <c r="CC2585" s="282"/>
      <c r="CD2585" s="282"/>
      <c r="CE2585" s="282"/>
      <c r="CG2585" s="427"/>
      <c r="CH2585" s="402"/>
      <c r="CI2585" s="424"/>
      <c r="CJ2585" s="282"/>
      <c r="CK2585" s="282"/>
      <c r="CL2585" s="283"/>
      <c r="CM2585" s="283"/>
      <c r="CP2585" s="282"/>
      <c r="DC2585" s="282"/>
      <c r="DD2585" s="282"/>
      <c r="DE2585" s="282"/>
      <c r="DF2585" s="282"/>
      <c r="DG2585" s="282"/>
      <c r="DH2585" s="282"/>
      <c r="DI2585" s="282"/>
      <c r="DJ2585" s="282"/>
      <c r="EF2585" s="495" t="str">
        <f>""&amp;(MID(数据表!AZ2585,1,MIN(FIND({"(";"（"},数据表!AZ2585&amp;"(（",1)-1)))&amp;""</f>
        <v/>
      </c>
      <c r="EG2585" s="495" t="str">
        <f>""&amp;(MID(数据表!AZ2585,1,MIN(FIND({0;1;2;3;4;5;6;7;8;9},数据表!AZ2585&amp;"1234567890",1)-1)))&amp;""</f>
        <v/>
      </c>
    </row>
    <row r="2586" spans="2:137" s="310" customFormat="1" ht="12" customHeight="1">
      <c r="B2586" s="286"/>
      <c r="C2586" s="286"/>
      <c r="D2586" s="286"/>
      <c r="E2586" s="479"/>
      <c r="F2586" s="282"/>
      <c r="G2586" s="283"/>
      <c r="H2586" s="421"/>
      <c r="I2586" s="421"/>
      <c r="J2586" s="283"/>
      <c r="K2586" s="421"/>
      <c r="L2586" s="282"/>
      <c r="N2586" s="282"/>
      <c r="S2586" s="282"/>
      <c r="T2586" s="283"/>
      <c r="U2586" s="283"/>
      <c r="V2586" s="283"/>
      <c r="W2586" s="283"/>
      <c r="X2586" s="283"/>
      <c r="Y2586" s="282"/>
      <c r="Z2586" s="282"/>
      <c r="AA2586" s="283"/>
      <c r="AB2586" s="282"/>
      <c r="AC2586" s="282"/>
      <c r="AD2586" s="282"/>
      <c r="AE2586" s="282"/>
      <c r="AF2586" s="283"/>
      <c r="AG2586" s="402"/>
      <c r="AH2586" s="283"/>
      <c r="AI2586" s="283"/>
      <c r="AJ2586" s="283"/>
      <c r="AK2586" s="283"/>
      <c r="AL2586" s="283"/>
      <c r="AM2586" s="282"/>
      <c r="AN2586" s="282"/>
      <c r="AO2586" s="282"/>
      <c r="AP2586" s="282"/>
      <c r="AQ2586" s="282"/>
      <c r="AR2586" s="282"/>
      <c r="AT2586" s="283"/>
      <c r="AU2586" s="283"/>
      <c r="AV2586" s="283"/>
      <c r="AW2586" s="283"/>
      <c r="AY2586" s="283"/>
      <c r="AZ2586" s="282"/>
      <c r="BA2586" s="283"/>
      <c r="BB2586" s="282"/>
      <c r="BC2586" s="282"/>
      <c r="BD2586" s="282"/>
      <c r="BE2586" s="283"/>
      <c r="BG2586" s="282"/>
      <c r="BH2586" s="282"/>
      <c r="BI2586" s="282"/>
      <c r="BL2586" s="421"/>
      <c r="BM2586" s="424"/>
      <c r="BN2586" s="424"/>
      <c r="BO2586" s="424"/>
      <c r="BP2586" s="424"/>
      <c r="BQ2586" s="421"/>
      <c r="BR2586" s="421"/>
      <c r="BV2586" s="282"/>
      <c r="BW2586" s="283"/>
      <c r="BY2586" s="283"/>
      <c r="BZ2586" s="283"/>
      <c r="CA2586" s="283"/>
      <c r="CB2586" s="282"/>
      <c r="CC2586" s="282"/>
      <c r="CD2586" s="282"/>
      <c r="CE2586" s="282"/>
      <c r="CG2586" s="427"/>
      <c r="CH2586" s="402"/>
      <c r="CI2586" s="424"/>
      <c r="CJ2586" s="282"/>
      <c r="CK2586" s="282"/>
      <c r="CL2586" s="283"/>
      <c r="CM2586" s="283"/>
      <c r="CP2586" s="282"/>
      <c r="DC2586" s="282"/>
      <c r="DD2586" s="282"/>
      <c r="DE2586" s="282"/>
      <c r="DF2586" s="282"/>
      <c r="DG2586" s="282"/>
      <c r="DH2586" s="282"/>
      <c r="DI2586" s="282"/>
      <c r="DJ2586" s="282"/>
      <c r="EF2586" s="495" t="str">
        <f>""&amp;(MID(数据表!AZ2586,1,MIN(FIND({"(";"（"},数据表!AZ2586&amp;"(（",1)-1)))&amp;""</f>
        <v/>
      </c>
      <c r="EG2586" s="495" t="str">
        <f>""&amp;(MID(数据表!AZ2586,1,MIN(FIND({0;1;2;3;4;5;6;7;8;9},数据表!AZ2586&amp;"1234567890",1)-1)))&amp;""</f>
        <v/>
      </c>
    </row>
    <row r="2587" spans="2:137" s="310" customFormat="1" ht="12" customHeight="1">
      <c r="B2587" s="286"/>
      <c r="C2587" s="286"/>
      <c r="D2587" s="286"/>
      <c r="E2587" s="479"/>
      <c r="F2587" s="282"/>
      <c r="G2587" s="283"/>
      <c r="H2587" s="421"/>
      <c r="I2587" s="421"/>
      <c r="J2587" s="283"/>
      <c r="K2587" s="421"/>
      <c r="L2587" s="282"/>
      <c r="N2587" s="282"/>
      <c r="S2587" s="282"/>
      <c r="T2587" s="283"/>
      <c r="U2587" s="283"/>
      <c r="V2587" s="283"/>
      <c r="W2587" s="283"/>
      <c r="X2587" s="283"/>
      <c r="Y2587" s="282"/>
      <c r="Z2587" s="282"/>
      <c r="AA2587" s="283"/>
      <c r="AB2587" s="282"/>
      <c r="AC2587" s="282"/>
      <c r="AD2587" s="282"/>
      <c r="AE2587" s="282"/>
      <c r="AF2587" s="283"/>
      <c r="AG2587" s="402"/>
      <c r="AH2587" s="283"/>
      <c r="AI2587" s="283"/>
      <c r="AJ2587" s="283"/>
      <c r="AK2587" s="283"/>
      <c r="AL2587" s="283"/>
      <c r="AM2587" s="282"/>
      <c r="AN2587" s="282"/>
      <c r="AO2587" s="282"/>
      <c r="AP2587" s="282"/>
      <c r="AQ2587" s="282"/>
      <c r="AR2587" s="282"/>
      <c r="AT2587" s="283"/>
      <c r="AU2587" s="283"/>
      <c r="AV2587" s="283"/>
      <c r="AW2587" s="283"/>
      <c r="AY2587" s="283"/>
      <c r="AZ2587" s="282"/>
      <c r="BA2587" s="283"/>
      <c r="BB2587" s="282"/>
      <c r="BC2587" s="282"/>
      <c r="BD2587" s="282"/>
      <c r="BE2587" s="283"/>
      <c r="BG2587" s="282"/>
      <c r="BH2587" s="282"/>
      <c r="BI2587" s="282"/>
      <c r="BL2587" s="421"/>
      <c r="BM2587" s="424"/>
      <c r="BN2587" s="424"/>
      <c r="BO2587" s="424"/>
      <c r="BP2587" s="424"/>
      <c r="BQ2587" s="421"/>
      <c r="BR2587" s="421"/>
      <c r="BV2587" s="282"/>
      <c r="BW2587" s="283"/>
      <c r="BY2587" s="283"/>
      <c r="BZ2587" s="283"/>
      <c r="CA2587" s="283"/>
      <c r="CB2587" s="282"/>
      <c r="CC2587" s="282"/>
      <c r="CD2587" s="282"/>
      <c r="CE2587" s="282"/>
      <c r="CG2587" s="427"/>
      <c r="CH2587" s="402"/>
      <c r="CI2587" s="424"/>
      <c r="CJ2587" s="282"/>
      <c r="CK2587" s="282"/>
      <c r="CL2587" s="283"/>
      <c r="CM2587" s="283"/>
      <c r="CP2587" s="282"/>
      <c r="DC2587" s="282"/>
      <c r="DD2587" s="282"/>
      <c r="DE2587" s="282"/>
      <c r="DF2587" s="282"/>
      <c r="DG2587" s="282"/>
      <c r="DH2587" s="282"/>
      <c r="DI2587" s="282"/>
      <c r="DJ2587" s="282"/>
      <c r="EF2587" s="495" t="str">
        <f>""&amp;(MID(数据表!AZ2587,1,MIN(FIND({"(";"（"},数据表!AZ2587&amp;"(（",1)-1)))&amp;""</f>
        <v/>
      </c>
      <c r="EG2587" s="495" t="str">
        <f>""&amp;(MID(数据表!AZ2587,1,MIN(FIND({0;1;2;3;4;5;6;7;8;9},数据表!AZ2587&amp;"1234567890",1)-1)))&amp;""</f>
        <v/>
      </c>
    </row>
    <row r="2588" spans="2:137" s="310" customFormat="1" ht="12" customHeight="1">
      <c r="B2588" s="286"/>
      <c r="C2588" s="286"/>
      <c r="D2588" s="286"/>
      <c r="E2588" s="479"/>
      <c r="F2588" s="282"/>
      <c r="G2588" s="283"/>
      <c r="H2588" s="421"/>
      <c r="I2588" s="421"/>
      <c r="J2588" s="283"/>
      <c r="K2588" s="421"/>
      <c r="L2588" s="282"/>
      <c r="N2588" s="282"/>
      <c r="S2588" s="282"/>
      <c r="T2588" s="283"/>
      <c r="U2588" s="283"/>
      <c r="V2588" s="283"/>
      <c r="W2588" s="283"/>
      <c r="X2588" s="283"/>
      <c r="Y2588" s="282"/>
      <c r="Z2588" s="282"/>
      <c r="AA2588" s="283"/>
      <c r="AB2588" s="282"/>
      <c r="AC2588" s="282"/>
      <c r="AD2588" s="282"/>
      <c r="AE2588" s="282"/>
      <c r="AF2588" s="283"/>
      <c r="AG2588" s="402"/>
      <c r="AH2588" s="283"/>
      <c r="AI2588" s="283"/>
      <c r="AJ2588" s="283"/>
      <c r="AK2588" s="283"/>
      <c r="AL2588" s="283"/>
      <c r="AM2588" s="282"/>
      <c r="AN2588" s="282"/>
      <c r="AO2588" s="282"/>
      <c r="AP2588" s="282"/>
      <c r="AQ2588" s="282"/>
      <c r="AR2588" s="282"/>
      <c r="AT2588" s="283"/>
      <c r="AU2588" s="283"/>
      <c r="AV2588" s="283"/>
      <c r="AW2588" s="283"/>
      <c r="AY2588" s="283"/>
      <c r="AZ2588" s="282"/>
      <c r="BA2588" s="283"/>
      <c r="BB2588" s="282"/>
      <c r="BC2588" s="282"/>
      <c r="BD2588" s="282"/>
      <c r="BE2588" s="283"/>
      <c r="BG2588" s="282"/>
      <c r="BH2588" s="282"/>
      <c r="BI2588" s="282"/>
      <c r="BL2588" s="421"/>
      <c r="BM2588" s="424"/>
      <c r="BN2588" s="424"/>
      <c r="BO2588" s="424"/>
      <c r="BP2588" s="424"/>
      <c r="BQ2588" s="421"/>
      <c r="BR2588" s="421"/>
      <c r="BV2588" s="282"/>
      <c r="BW2588" s="283"/>
      <c r="BY2588" s="283"/>
      <c r="BZ2588" s="283"/>
      <c r="CA2588" s="283"/>
      <c r="CB2588" s="282"/>
      <c r="CC2588" s="282"/>
      <c r="CD2588" s="282"/>
      <c r="CE2588" s="282"/>
      <c r="CG2588" s="427"/>
      <c r="CH2588" s="402"/>
      <c r="CI2588" s="424"/>
      <c r="CJ2588" s="282"/>
      <c r="CK2588" s="282"/>
      <c r="CL2588" s="283"/>
      <c r="CM2588" s="283"/>
      <c r="CP2588" s="282"/>
      <c r="DC2588" s="282"/>
      <c r="DD2588" s="282"/>
      <c r="DE2588" s="282"/>
      <c r="DF2588" s="282"/>
      <c r="DG2588" s="282"/>
      <c r="DH2588" s="282"/>
      <c r="DI2588" s="282"/>
      <c r="DJ2588" s="282"/>
      <c r="EF2588" s="495" t="str">
        <f>""&amp;(MID(数据表!AZ2588,1,MIN(FIND({"(";"（"},数据表!AZ2588&amp;"(（",1)-1)))&amp;""</f>
        <v/>
      </c>
      <c r="EG2588" s="495" t="str">
        <f>""&amp;(MID(数据表!AZ2588,1,MIN(FIND({0;1;2;3;4;5;6;7;8;9},数据表!AZ2588&amp;"1234567890",1)-1)))&amp;""</f>
        <v/>
      </c>
    </row>
    <row r="2589" spans="2:137" s="310" customFormat="1" ht="12" customHeight="1">
      <c r="B2589" s="286"/>
      <c r="C2589" s="286"/>
      <c r="D2589" s="286"/>
      <c r="E2589" s="479"/>
      <c r="F2589" s="282"/>
      <c r="G2589" s="283"/>
      <c r="H2589" s="421"/>
      <c r="I2589" s="421"/>
      <c r="J2589" s="283"/>
      <c r="K2589" s="421"/>
      <c r="L2589" s="282"/>
      <c r="N2589" s="282"/>
      <c r="S2589" s="282"/>
      <c r="T2589" s="283"/>
      <c r="U2589" s="283"/>
      <c r="V2589" s="283"/>
      <c r="W2589" s="283"/>
      <c r="X2589" s="283"/>
      <c r="Y2589" s="282"/>
      <c r="Z2589" s="282"/>
      <c r="AA2589" s="283"/>
      <c r="AB2589" s="282"/>
      <c r="AC2589" s="282"/>
      <c r="AD2589" s="282"/>
      <c r="AE2589" s="282"/>
      <c r="AF2589" s="283"/>
      <c r="AG2589" s="402"/>
      <c r="AH2589" s="283"/>
      <c r="AI2589" s="283"/>
      <c r="AJ2589" s="283"/>
      <c r="AK2589" s="283"/>
      <c r="AL2589" s="283"/>
      <c r="AM2589" s="282"/>
      <c r="AN2589" s="282"/>
      <c r="AO2589" s="282"/>
      <c r="AP2589" s="282"/>
      <c r="AQ2589" s="282"/>
      <c r="AR2589" s="282"/>
      <c r="AT2589" s="283"/>
      <c r="AU2589" s="283"/>
      <c r="AV2589" s="283"/>
      <c r="AW2589" s="283"/>
      <c r="AY2589" s="283"/>
      <c r="AZ2589" s="282"/>
      <c r="BA2589" s="283"/>
      <c r="BB2589" s="282"/>
      <c r="BC2589" s="282"/>
      <c r="BD2589" s="282"/>
      <c r="BE2589" s="283"/>
      <c r="BG2589" s="282"/>
      <c r="BH2589" s="282"/>
      <c r="BI2589" s="282"/>
      <c r="BL2589" s="421"/>
      <c r="BM2589" s="424"/>
      <c r="BN2589" s="424"/>
      <c r="BO2589" s="424"/>
      <c r="BP2589" s="424"/>
      <c r="BQ2589" s="421"/>
      <c r="BR2589" s="421"/>
      <c r="BV2589" s="282"/>
      <c r="BW2589" s="283"/>
      <c r="BY2589" s="283"/>
      <c r="BZ2589" s="283"/>
      <c r="CA2589" s="283"/>
      <c r="CB2589" s="282"/>
      <c r="CC2589" s="282"/>
      <c r="CD2589" s="282"/>
      <c r="CE2589" s="282"/>
      <c r="CG2589" s="427"/>
      <c r="CH2589" s="402"/>
      <c r="CI2589" s="424"/>
      <c r="CJ2589" s="282"/>
      <c r="CK2589" s="282"/>
      <c r="CL2589" s="283"/>
      <c r="CM2589" s="283"/>
      <c r="CP2589" s="282"/>
      <c r="DC2589" s="282"/>
      <c r="DD2589" s="282"/>
      <c r="DE2589" s="282"/>
      <c r="DF2589" s="282"/>
      <c r="DG2589" s="282"/>
      <c r="DH2589" s="282"/>
      <c r="DI2589" s="282"/>
      <c r="DJ2589" s="282"/>
      <c r="EF2589" s="495" t="str">
        <f>""&amp;(MID(数据表!AZ2589,1,MIN(FIND({"(";"（"},数据表!AZ2589&amp;"(（",1)-1)))&amp;""</f>
        <v/>
      </c>
      <c r="EG2589" s="495" t="str">
        <f>""&amp;(MID(数据表!AZ2589,1,MIN(FIND({0;1;2;3;4;5;6;7;8;9},数据表!AZ2589&amp;"1234567890",1)-1)))&amp;""</f>
        <v/>
      </c>
    </row>
    <row r="2590" spans="2:137" s="310" customFormat="1" ht="12" customHeight="1">
      <c r="B2590" s="286"/>
      <c r="C2590" s="286"/>
      <c r="D2590" s="286"/>
      <c r="E2590" s="479"/>
      <c r="F2590" s="282"/>
      <c r="G2590" s="283"/>
      <c r="H2590" s="421"/>
      <c r="I2590" s="421"/>
      <c r="J2590" s="283"/>
      <c r="K2590" s="421"/>
      <c r="L2590" s="282"/>
      <c r="N2590" s="282"/>
      <c r="S2590" s="282"/>
      <c r="T2590" s="283"/>
      <c r="U2590" s="283"/>
      <c r="V2590" s="283"/>
      <c r="W2590" s="283"/>
      <c r="X2590" s="283"/>
      <c r="Y2590" s="282"/>
      <c r="Z2590" s="282"/>
      <c r="AA2590" s="283"/>
      <c r="AB2590" s="282"/>
      <c r="AC2590" s="282"/>
      <c r="AD2590" s="282"/>
      <c r="AE2590" s="282"/>
      <c r="AF2590" s="283"/>
      <c r="AG2590" s="402"/>
      <c r="AH2590" s="283"/>
      <c r="AI2590" s="283"/>
      <c r="AJ2590" s="283"/>
      <c r="AK2590" s="283"/>
      <c r="AL2590" s="283"/>
      <c r="AM2590" s="282"/>
      <c r="AN2590" s="282"/>
      <c r="AO2590" s="282"/>
      <c r="AP2590" s="282"/>
      <c r="AQ2590" s="282"/>
      <c r="AR2590" s="282"/>
      <c r="AT2590" s="283"/>
      <c r="AU2590" s="283"/>
      <c r="AV2590" s="283"/>
      <c r="AW2590" s="283"/>
      <c r="AY2590" s="283"/>
      <c r="AZ2590" s="282"/>
      <c r="BA2590" s="283"/>
      <c r="BB2590" s="282"/>
      <c r="BC2590" s="282"/>
      <c r="BD2590" s="282"/>
      <c r="BE2590" s="283"/>
      <c r="BG2590" s="282"/>
      <c r="BH2590" s="282"/>
      <c r="BI2590" s="282"/>
      <c r="BL2590" s="421"/>
      <c r="BM2590" s="424"/>
      <c r="BN2590" s="424"/>
      <c r="BO2590" s="424"/>
      <c r="BP2590" s="424"/>
      <c r="BQ2590" s="421"/>
      <c r="BR2590" s="421"/>
      <c r="BV2590" s="282"/>
      <c r="BW2590" s="283"/>
      <c r="BY2590" s="283"/>
      <c r="BZ2590" s="283"/>
      <c r="CA2590" s="283"/>
      <c r="CB2590" s="282"/>
      <c r="CC2590" s="282"/>
      <c r="CD2590" s="282"/>
      <c r="CE2590" s="282"/>
      <c r="CG2590" s="427"/>
      <c r="CH2590" s="402"/>
      <c r="CI2590" s="424"/>
      <c r="CJ2590" s="282"/>
      <c r="CK2590" s="282"/>
      <c r="CL2590" s="283"/>
      <c r="CM2590" s="283"/>
      <c r="CP2590" s="282"/>
      <c r="DC2590" s="282"/>
      <c r="DD2590" s="282"/>
      <c r="DE2590" s="282"/>
      <c r="DF2590" s="282"/>
      <c r="DG2590" s="282"/>
      <c r="DH2590" s="282"/>
      <c r="DI2590" s="282"/>
      <c r="DJ2590" s="282"/>
      <c r="EF2590" s="495" t="str">
        <f>""&amp;(MID(数据表!AZ2590,1,MIN(FIND({"(";"（"},数据表!AZ2590&amp;"(（",1)-1)))&amp;""</f>
        <v/>
      </c>
      <c r="EG2590" s="495" t="str">
        <f>""&amp;(MID(数据表!AZ2590,1,MIN(FIND({0;1;2;3;4;5;6;7;8;9},数据表!AZ2590&amp;"1234567890",1)-1)))&amp;""</f>
        <v/>
      </c>
    </row>
    <row r="2591" spans="2:137" s="310" customFormat="1" ht="12" customHeight="1">
      <c r="B2591" s="286"/>
      <c r="C2591" s="286"/>
      <c r="D2591" s="286"/>
      <c r="E2591" s="479"/>
      <c r="F2591" s="282"/>
      <c r="G2591" s="283"/>
      <c r="H2591" s="421"/>
      <c r="I2591" s="421"/>
      <c r="J2591" s="283"/>
      <c r="K2591" s="421"/>
      <c r="L2591" s="282"/>
      <c r="N2591" s="282"/>
      <c r="S2591" s="282"/>
      <c r="T2591" s="283"/>
      <c r="U2591" s="283"/>
      <c r="V2591" s="283"/>
      <c r="W2591" s="283"/>
      <c r="X2591" s="283"/>
      <c r="Y2591" s="282"/>
      <c r="Z2591" s="282"/>
      <c r="AA2591" s="283"/>
      <c r="AB2591" s="282"/>
      <c r="AC2591" s="282"/>
      <c r="AD2591" s="282"/>
      <c r="AE2591" s="282"/>
      <c r="AF2591" s="283"/>
      <c r="AG2591" s="402"/>
      <c r="AH2591" s="283"/>
      <c r="AI2591" s="283"/>
      <c r="AJ2591" s="283"/>
      <c r="AK2591" s="283"/>
      <c r="AL2591" s="283"/>
      <c r="AM2591" s="282"/>
      <c r="AN2591" s="282"/>
      <c r="AO2591" s="282"/>
      <c r="AP2591" s="282"/>
      <c r="AQ2591" s="282"/>
      <c r="AR2591" s="282"/>
      <c r="AT2591" s="283"/>
      <c r="AU2591" s="283"/>
      <c r="AV2591" s="283"/>
      <c r="AW2591" s="283"/>
      <c r="AY2591" s="283"/>
      <c r="AZ2591" s="282"/>
      <c r="BA2591" s="283"/>
      <c r="BB2591" s="282"/>
      <c r="BC2591" s="282"/>
      <c r="BD2591" s="282"/>
      <c r="BE2591" s="283"/>
      <c r="BG2591" s="282"/>
      <c r="BH2591" s="282"/>
      <c r="BI2591" s="282"/>
      <c r="BL2591" s="421"/>
      <c r="BM2591" s="424"/>
      <c r="BN2591" s="424"/>
      <c r="BO2591" s="424"/>
      <c r="BP2591" s="424"/>
      <c r="BQ2591" s="421"/>
      <c r="BR2591" s="421"/>
      <c r="BV2591" s="282"/>
      <c r="BW2591" s="283"/>
      <c r="BY2591" s="283"/>
      <c r="BZ2591" s="283"/>
      <c r="CA2591" s="283"/>
      <c r="CB2591" s="282"/>
      <c r="CC2591" s="282"/>
      <c r="CD2591" s="282"/>
      <c r="CE2591" s="282"/>
      <c r="CG2591" s="427"/>
      <c r="CH2591" s="402"/>
      <c r="CI2591" s="424"/>
      <c r="CJ2591" s="282"/>
      <c r="CK2591" s="282"/>
      <c r="CL2591" s="283"/>
      <c r="CM2591" s="283"/>
      <c r="CP2591" s="282"/>
      <c r="DC2591" s="282"/>
      <c r="DD2591" s="282"/>
      <c r="DE2591" s="282"/>
      <c r="DF2591" s="282"/>
      <c r="DG2591" s="282"/>
      <c r="DH2591" s="282"/>
      <c r="DI2591" s="282"/>
      <c r="DJ2591" s="282"/>
      <c r="EF2591" s="495" t="str">
        <f>""&amp;(MID(数据表!AZ2591,1,MIN(FIND({"(";"（"},数据表!AZ2591&amp;"(（",1)-1)))&amp;""</f>
        <v/>
      </c>
      <c r="EG2591" s="495" t="str">
        <f>""&amp;(MID(数据表!AZ2591,1,MIN(FIND({0;1;2;3;4;5;6;7;8;9},数据表!AZ2591&amp;"1234567890",1)-1)))&amp;""</f>
        <v/>
      </c>
    </row>
    <row r="2592" spans="2:137" s="310" customFormat="1" ht="12" customHeight="1">
      <c r="B2592" s="286"/>
      <c r="C2592" s="286"/>
      <c r="D2592" s="286"/>
      <c r="E2592" s="479"/>
      <c r="F2592" s="282"/>
      <c r="G2592" s="283"/>
      <c r="H2592" s="421"/>
      <c r="I2592" s="421"/>
      <c r="J2592" s="283"/>
      <c r="K2592" s="421"/>
      <c r="L2592" s="282"/>
      <c r="N2592" s="282"/>
      <c r="S2592" s="282"/>
      <c r="T2592" s="283"/>
      <c r="U2592" s="283"/>
      <c r="V2592" s="283"/>
      <c r="W2592" s="283"/>
      <c r="X2592" s="283"/>
      <c r="Y2592" s="282"/>
      <c r="Z2592" s="282"/>
      <c r="AA2592" s="283"/>
      <c r="AB2592" s="282"/>
      <c r="AC2592" s="282"/>
      <c r="AD2592" s="282"/>
      <c r="AE2592" s="282"/>
      <c r="AF2592" s="283"/>
      <c r="AG2592" s="402"/>
      <c r="AH2592" s="283"/>
      <c r="AI2592" s="283"/>
      <c r="AJ2592" s="283"/>
      <c r="AK2592" s="283"/>
      <c r="AL2592" s="283"/>
      <c r="AM2592" s="282"/>
      <c r="AN2592" s="282"/>
      <c r="AO2592" s="282"/>
      <c r="AP2592" s="282"/>
      <c r="AQ2592" s="282"/>
      <c r="AR2592" s="282"/>
      <c r="AT2592" s="283"/>
      <c r="AU2592" s="283"/>
      <c r="AV2592" s="283"/>
      <c r="AW2592" s="283"/>
      <c r="AY2592" s="283"/>
      <c r="AZ2592" s="282"/>
      <c r="BA2592" s="283"/>
      <c r="BB2592" s="282"/>
      <c r="BC2592" s="282"/>
      <c r="BD2592" s="282"/>
      <c r="BE2592" s="283"/>
      <c r="BG2592" s="282"/>
      <c r="BH2592" s="282"/>
      <c r="BI2592" s="282"/>
      <c r="BL2592" s="421"/>
      <c r="BM2592" s="424"/>
      <c r="BN2592" s="424"/>
      <c r="BO2592" s="424"/>
      <c r="BP2592" s="424"/>
      <c r="BQ2592" s="421"/>
      <c r="BR2592" s="421"/>
      <c r="BV2592" s="282"/>
      <c r="BW2592" s="283"/>
      <c r="BY2592" s="283"/>
      <c r="BZ2592" s="283"/>
      <c r="CA2592" s="283"/>
      <c r="CB2592" s="282"/>
      <c r="CC2592" s="282"/>
      <c r="CD2592" s="282"/>
      <c r="CE2592" s="282"/>
      <c r="CG2592" s="427"/>
      <c r="CH2592" s="402"/>
      <c r="CI2592" s="424"/>
      <c r="CJ2592" s="282"/>
      <c r="CK2592" s="282"/>
      <c r="CL2592" s="283"/>
      <c r="CM2592" s="283"/>
      <c r="CP2592" s="282"/>
      <c r="DC2592" s="282"/>
      <c r="DD2592" s="282"/>
      <c r="DE2592" s="282"/>
      <c r="DF2592" s="282"/>
      <c r="DG2592" s="282"/>
      <c r="DH2592" s="282"/>
      <c r="DI2592" s="282"/>
      <c r="DJ2592" s="282"/>
      <c r="EF2592" s="495" t="str">
        <f>""&amp;(MID(数据表!AZ2592,1,MIN(FIND({"(";"（"},数据表!AZ2592&amp;"(（",1)-1)))&amp;""</f>
        <v/>
      </c>
      <c r="EG2592" s="495" t="str">
        <f>""&amp;(MID(数据表!AZ2592,1,MIN(FIND({0;1;2;3;4;5;6;7;8;9},数据表!AZ2592&amp;"1234567890",1)-1)))&amp;""</f>
        <v/>
      </c>
    </row>
    <row r="2593" spans="2:137" s="310" customFormat="1" ht="12" customHeight="1">
      <c r="B2593" s="286"/>
      <c r="C2593" s="286"/>
      <c r="D2593" s="286"/>
      <c r="E2593" s="479"/>
      <c r="F2593" s="282"/>
      <c r="G2593" s="283"/>
      <c r="H2593" s="421"/>
      <c r="I2593" s="421"/>
      <c r="J2593" s="283"/>
      <c r="K2593" s="421"/>
      <c r="L2593" s="282"/>
      <c r="N2593" s="282"/>
      <c r="S2593" s="282"/>
      <c r="T2593" s="283"/>
      <c r="U2593" s="283"/>
      <c r="V2593" s="283"/>
      <c r="W2593" s="283"/>
      <c r="X2593" s="283"/>
      <c r="Y2593" s="282"/>
      <c r="Z2593" s="282"/>
      <c r="AA2593" s="283"/>
      <c r="AB2593" s="282"/>
      <c r="AC2593" s="282"/>
      <c r="AD2593" s="282"/>
      <c r="AE2593" s="282"/>
      <c r="AF2593" s="283"/>
      <c r="AG2593" s="402"/>
      <c r="AH2593" s="283"/>
      <c r="AI2593" s="283"/>
      <c r="AJ2593" s="283"/>
      <c r="AK2593" s="283"/>
      <c r="AL2593" s="283"/>
      <c r="AM2593" s="282"/>
      <c r="AN2593" s="282"/>
      <c r="AO2593" s="282"/>
      <c r="AP2593" s="282"/>
      <c r="AQ2593" s="282"/>
      <c r="AR2593" s="282"/>
      <c r="AT2593" s="283"/>
      <c r="AU2593" s="283"/>
      <c r="AV2593" s="283"/>
      <c r="AW2593" s="283"/>
      <c r="AY2593" s="283"/>
      <c r="AZ2593" s="282"/>
      <c r="BA2593" s="283"/>
      <c r="BB2593" s="282"/>
      <c r="BC2593" s="282"/>
      <c r="BD2593" s="282"/>
      <c r="BE2593" s="283"/>
      <c r="BG2593" s="282"/>
      <c r="BH2593" s="282"/>
      <c r="BI2593" s="282"/>
      <c r="BL2593" s="421"/>
      <c r="BM2593" s="424"/>
      <c r="BN2593" s="424"/>
      <c r="BO2593" s="424"/>
      <c r="BP2593" s="424"/>
      <c r="BQ2593" s="421"/>
      <c r="BR2593" s="421"/>
      <c r="BV2593" s="282"/>
      <c r="BW2593" s="283"/>
      <c r="BY2593" s="283"/>
      <c r="BZ2593" s="283"/>
      <c r="CA2593" s="283"/>
      <c r="CB2593" s="282"/>
      <c r="CC2593" s="282"/>
      <c r="CD2593" s="282"/>
      <c r="CE2593" s="282"/>
      <c r="CG2593" s="427"/>
      <c r="CH2593" s="402"/>
      <c r="CI2593" s="424"/>
      <c r="CJ2593" s="282"/>
      <c r="CK2593" s="282"/>
      <c r="CL2593" s="283"/>
      <c r="CM2593" s="283"/>
      <c r="CP2593" s="282"/>
      <c r="DC2593" s="282"/>
      <c r="DD2593" s="282"/>
      <c r="DE2593" s="282"/>
      <c r="DF2593" s="282"/>
      <c r="DG2593" s="282"/>
      <c r="DH2593" s="282"/>
      <c r="DI2593" s="282"/>
      <c r="DJ2593" s="282"/>
      <c r="EF2593" s="495" t="str">
        <f>""&amp;(MID(数据表!AZ2593,1,MIN(FIND({"(";"（"},数据表!AZ2593&amp;"(（",1)-1)))&amp;""</f>
        <v/>
      </c>
      <c r="EG2593" s="495" t="str">
        <f>""&amp;(MID(数据表!AZ2593,1,MIN(FIND({0;1;2;3;4;5;6;7;8;9},数据表!AZ2593&amp;"1234567890",1)-1)))&amp;""</f>
        <v/>
      </c>
    </row>
    <row r="2594" spans="2:137" s="310" customFormat="1" ht="12" customHeight="1">
      <c r="B2594" s="286"/>
      <c r="C2594" s="286"/>
      <c r="D2594" s="286"/>
      <c r="E2594" s="479"/>
      <c r="F2594" s="282"/>
      <c r="G2594" s="283"/>
      <c r="H2594" s="421"/>
      <c r="I2594" s="421"/>
      <c r="J2594" s="283"/>
      <c r="K2594" s="421"/>
      <c r="L2594" s="282"/>
      <c r="N2594" s="282"/>
      <c r="S2594" s="282"/>
      <c r="T2594" s="283"/>
      <c r="U2594" s="283"/>
      <c r="V2594" s="283"/>
      <c r="W2594" s="283"/>
      <c r="X2594" s="283"/>
      <c r="Y2594" s="282"/>
      <c r="Z2594" s="282"/>
      <c r="AA2594" s="283"/>
      <c r="AB2594" s="282"/>
      <c r="AC2594" s="282"/>
      <c r="AD2594" s="282"/>
      <c r="AE2594" s="282"/>
      <c r="AF2594" s="283"/>
      <c r="AG2594" s="402"/>
      <c r="AH2594" s="283"/>
      <c r="AI2594" s="283"/>
      <c r="AJ2594" s="283"/>
      <c r="AK2594" s="283"/>
      <c r="AL2594" s="283"/>
      <c r="AM2594" s="282"/>
      <c r="AN2594" s="282"/>
      <c r="AO2594" s="282"/>
      <c r="AP2594" s="282"/>
      <c r="AQ2594" s="282"/>
      <c r="AR2594" s="282"/>
      <c r="AT2594" s="283"/>
      <c r="AU2594" s="283"/>
      <c r="AV2594" s="283"/>
      <c r="AW2594" s="283"/>
      <c r="AY2594" s="283"/>
      <c r="AZ2594" s="282"/>
      <c r="BA2594" s="283"/>
      <c r="BB2594" s="282"/>
      <c r="BC2594" s="282"/>
      <c r="BD2594" s="282"/>
      <c r="BE2594" s="283"/>
      <c r="BG2594" s="282"/>
      <c r="BH2594" s="282"/>
      <c r="BI2594" s="282"/>
      <c r="BL2594" s="421"/>
      <c r="BM2594" s="424"/>
      <c r="BN2594" s="424"/>
      <c r="BO2594" s="424"/>
      <c r="BP2594" s="424"/>
      <c r="BQ2594" s="421"/>
      <c r="BR2594" s="421"/>
      <c r="BV2594" s="282"/>
      <c r="BW2594" s="283"/>
      <c r="BY2594" s="283"/>
      <c r="BZ2594" s="283"/>
      <c r="CA2594" s="283"/>
      <c r="CB2594" s="282"/>
      <c r="CC2594" s="282"/>
      <c r="CD2594" s="282"/>
      <c r="CE2594" s="282"/>
      <c r="CG2594" s="427"/>
      <c r="CH2594" s="402"/>
      <c r="CI2594" s="424"/>
      <c r="CJ2594" s="282"/>
      <c r="CK2594" s="282"/>
      <c r="CL2594" s="283"/>
      <c r="CM2594" s="283"/>
      <c r="CP2594" s="282"/>
      <c r="DC2594" s="282"/>
      <c r="DD2594" s="282"/>
      <c r="DE2594" s="282"/>
      <c r="DF2594" s="282"/>
      <c r="DG2594" s="282"/>
      <c r="DH2594" s="282"/>
      <c r="DI2594" s="282"/>
      <c r="DJ2594" s="282"/>
      <c r="EF2594" s="495" t="str">
        <f>""&amp;(MID(数据表!AZ2594,1,MIN(FIND({"(";"（"},数据表!AZ2594&amp;"(（",1)-1)))&amp;""</f>
        <v/>
      </c>
      <c r="EG2594" s="495" t="str">
        <f>""&amp;(MID(数据表!AZ2594,1,MIN(FIND({0;1;2;3;4;5;6;7;8;9},数据表!AZ2594&amp;"1234567890",1)-1)))&amp;""</f>
        <v/>
      </c>
    </row>
    <row r="2595" spans="2:137" s="310" customFormat="1" ht="12" customHeight="1">
      <c r="B2595" s="286"/>
      <c r="C2595" s="286"/>
      <c r="D2595" s="286"/>
      <c r="E2595" s="479"/>
      <c r="F2595" s="282"/>
      <c r="G2595" s="283"/>
      <c r="H2595" s="421"/>
      <c r="I2595" s="421"/>
      <c r="J2595" s="283"/>
      <c r="K2595" s="421"/>
      <c r="L2595" s="282"/>
      <c r="N2595" s="282"/>
      <c r="S2595" s="282"/>
      <c r="T2595" s="283"/>
      <c r="U2595" s="283"/>
      <c r="V2595" s="283"/>
      <c r="W2595" s="283"/>
      <c r="X2595" s="283"/>
      <c r="Y2595" s="282"/>
      <c r="Z2595" s="282"/>
      <c r="AA2595" s="283"/>
      <c r="AB2595" s="282"/>
      <c r="AC2595" s="282"/>
      <c r="AD2595" s="282"/>
      <c r="AE2595" s="282"/>
      <c r="AF2595" s="283"/>
      <c r="AG2595" s="402"/>
      <c r="AH2595" s="283"/>
      <c r="AI2595" s="283"/>
      <c r="AJ2595" s="283"/>
      <c r="AK2595" s="283"/>
      <c r="AL2595" s="283"/>
      <c r="AM2595" s="282"/>
      <c r="AN2595" s="282"/>
      <c r="AO2595" s="282"/>
      <c r="AP2595" s="282"/>
      <c r="AQ2595" s="282"/>
      <c r="AR2595" s="282"/>
      <c r="AT2595" s="283"/>
      <c r="AU2595" s="283"/>
      <c r="AV2595" s="283"/>
      <c r="AW2595" s="283"/>
      <c r="AY2595" s="283"/>
      <c r="AZ2595" s="282"/>
      <c r="BA2595" s="283"/>
      <c r="BB2595" s="282"/>
      <c r="BC2595" s="282"/>
      <c r="BD2595" s="282"/>
      <c r="BE2595" s="283"/>
      <c r="BG2595" s="282"/>
      <c r="BH2595" s="282"/>
      <c r="BI2595" s="282"/>
      <c r="BL2595" s="421"/>
      <c r="BM2595" s="424"/>
      <c r="BN2595" s="424"/>
      <c r="BO2595" s="424"/>
      <c r="BP2595" s="424"/>
      <c r="BQ2595" s="421"/>
      <c r="BR2595" s="421"/>
      <c r="BV2595" s="282"/>
      <c r="BW2595" s="283"/>
      <c r="BY2595" s="283"/>
      <c r="BZ2595" s="283"/>
      <c r="CA2595" s="283"/>
      <c r="CB2595" s="282"/>
      <c r="CC2595" s="282"/>
      <c r="CD2595" s="282"/>
      <c r="CE2595" s="282"/>
      <c r="CG2595" s="427"/>
      <c r="CH2595" s="402"/>
      <c r="CI2595" s="424"/>
      <c r="CJ2595" s="282"/>
      <c r="CK2595" s="282"/>
      <c r="CL2595" s="283"/>
      <c r="CM2595" s="283"/>
      <c r="CP2595" s="282"/>
      <c r="DC2595" s="282"/>
      <c r="DD2595" s="282"/>
      <c r="DE2595" s="282"/>
      <c r="DF2595" s="282"/>
      <c r="DG2595" s="282"/>
      <c r="DH2595" s="282"/>
      <c r="DI2595" s="282"/>
      <c r="DJ2595" s="282"/>
      <c r="EF2595" s="495" t="str">
        <f>""&amp;(MID(数据表!AZ2595,1,MIN(FIND({"(";"（"},数据表!AZ2595&amp;"(（",1)-1)))&amp;""</f>
        <v/>
      </c>
      <c r="EG2595" s="495" t="str">
        <f>""&amp;(MID(数据表!AZ2595,1,MIN(FIND({0;1;2;3;4;5;6;7;8;9},数据表!AZ2595&amp;"1234567890",1)-1)))&amp;""</f>
        <v/>
      </c>
    </row>
    <row r="2596" spans="2:137" s="310" customFormat="1" ht="12" customHeight="1">
      <c r="B2596" s="286"/>
      <c r="C2596" s="286"/>
      <c r="D2596" s="286"/>
      <c r="E2596" s="479"/>
      <c r="F2596" s="282"/>
      <c r="G2596" s="283"/>
      <c r="H2596" s="421"/>
      <c r="I2596" s="421"/>
      <c r="J2596" s="283"/>
      <c r="K2596" s="421"/>
      <c r="L2596" s="282"/>
      <c r="N2596" s="282"/>
      <c r="S2596" s="282"/>
      <c r="T2596" s="283"/>
      <c r="U2596" s="283"/>
      <c r="V2596" s="283"/>
      <c r="W2596" s="283"/>
      <c r="X2596" s="283"/>
      <c r="Y2596" s="282"/>
      <c r="Z2596" s="282"/>
      <c r="AA2596" s="283"/>
      <c r="AB2596" s="282"/>
      <c r="AC2596" s="282"/>
      <c r="AD2596" s="282"/>
      <c r="AE2596" s="282"/>
      <c r="AF2596" s="283"/>
      <c r="AG2596" s="402"/>
      <c r="AH2596" s="283"/>
      <c r="AI2596" s="283"/>
      <c r="AJ2596" s="283"/>
      <c r="AK2596" s="283"/>
      <c r="AL2596" s="283"/>
      <c r="AM2596" s="282"/>
      <c r="AN2596" s="282"/>
      <c r="AO2596" s="282"/>
      <c r="AP2596" s="282"/>
      <c r="AQ2596" s="282"/>
      <c r="AR2596" s="282"/>
      <c r="AT2596" s="283"/>
      <c r="AU2596" s="283"/>
      <c r="AV2596" s="283"/>
      <c r="AW2596" s="283"/>
      <c r="AY2596" s="283"/>
      <c r="AZ2596" s="282"/>
      <c r="BA2596" s="283"/>
      <c r="BB2596" s="282"/>
      <c r="BC2596" s="282"/>
      <c r="BD2596" s="282"/>
      <c r="BE2596" s="283"/>
      <c r="BG2596" s="282"/>
      <c r="BH2596" s="282"/>
      <c r="BI2596" s="282"/>
      <c r="BL2596" s="421"/>
      <c r="BM2596" s="424"/>
      <c r="BN2596" s="424"/>
      <c r="BO2596" s="424"/>
      <c r="BP2596" s="424"/>
      <c r="BQ2596" s="421"/>
      <c r="BR2596" s="421"/>
      <c r="BV2596" s="282"/>
      <c r="BW2596" s="283"/>
      <c r="BY2596" s="283"/>
      <c r="BZ2596" s="283"/>
      <c r="CA2596" s="283"/>
      <c r="CB2596" s="282"/>
      <c r="CC2596" s="282"/>
      <c r="CD2596" s="282"/>
      <c r="CE2596" s="282"/>
      <c r="CG2596" s="427"/>
      <c r="CH2596" s="402"/>
      <c r="CI2596" s="424"/>
      <c r="CJ2596" s="282"/>
      <c r="CK2596" s="282"/>
      <c r="CL2596" s="283"/>
      <c r="CM2596" s="283"/>
      <c r="CP2596" s="282"/>
      <c r="DC2596" s="282"/>
      <c r="DD2596" s="282"/>
      <c r="DE2596" s="282"/>
      <c r="DF2596" s="282"/>
      <c r="DG2596" s="282"/>
      <c r="DH2596" s="282"/>
      <c r="DI2596" s="282"/>
      <c r="DJ2596" s="282"/>
      <c r="EF2596" s="495" t="str">
        <f>""&amp;(MID(数据表!AZ2596,1,MIN(FIND({"(";"（"},数据表!AZ2596&amp;"(（",1)-1)))&amp;""</f>
        <v/>
      </c>
      <c r="EG2596" s="495" t="str">
        <f>""&amp;(MID(数据表!AZ2596,1,MIN(FIND({0;1;2;3;4;5;6;7;8;9},数据表!AZ2596&amp;"1234567890",1)-1)))&amp;""</f>
        <v/>
      </c>
    </row>
    <row r="2597" spans="2:137" s="310" customFormat="1" ht="12" customHeight="1">
      <c r="B2597" s="286"/>
      <c r="C2597" s="286"/>
      <c r="D2597" s="286"/>
      <c r="E2597" s="479"/>
      <c r="F2597" s="282"/>
      <c r="G2597" s="283"/>
      <c r="H2597" s="421"/>
      <c r="I2597" s="421"/>
      <c r="J2597" s="283"/>
      <c r="K2597" s="421"/>
      <c r="L2597" s="282"/>
      <c r="N2597" s="282"/>
      <c r="S2597" s="282"/>
      <c r="T2597" s="283"/>
      <c r="U2597" s="283"/>
      <c r="V2597" s="283"/>
      <c r="W2597" s="283"/>
      <c r="X2597" s="283"/>
      <c r="Y2597" s="282"/>
      <c r="Z2597" s="282"/>
      <c r="AA2597" s="283"/>
      <c r="AB2597" s="282"/>
      <c r="AC2597" s="282"/>
      <c r="AD2597" s="282"/>
      <c r="AE2597" s="282"/>
      <c r="AF2597" s="283"/>
      <c r="AG2597" s="402"/>
      <c r="AH2597" s="283"/>
      <c r="AI2597" s="283"/>
      <c r="AJ2597" s="283"/>
      <c r="AK2597" s="283"/>
      <c r="AL2597" s="283"/>
      <c r="AM2597" s="282"/>
      <c r="AN2597" s="282"/>
      <c r="AO2597" s="282"/>
      <c r="AP2597" s="282"/>
      <c r="AQ2597" s="282"/>
      <c r="AR2597" s="282"/>
      <c r="AT2597" s="283"/>
      <c r="AU2597" s="283"/>
      <c r="AV2597" s="283"/>
      <c r="AW2597" s="283"/>
      <c r="AY2597" s="283"/>
      <c r="AZ2597" s="282"/>
      <c r="BA2597" s="283"/>
      <c r="BB2597" s="282"/>
      <c r="BC2597" s="282"/>
      <c r="BD2597" s="282"/>
      <c r="BE2597" s="283"/>
      <c r="BG2597" s="282"/>
      <c r="BH2597" s="282"/>
      <c r="BI2597" s="282"/>
      <c r="BL2597" s="421"/>
      <c r="BM2597" s="424"/>
      <c r="BN2597" s="424"/>
      <c r="BO2597" s="424"/>
      <c r="BP2597" s="424"/>
      <c r="BQ2597" s="421"/>
      <c r="BR2597" s="421"/>
      <c r="BV2597" s="282"/>
      <c r="BW2597" s="283"/>
      <c r="BY2597" s="283"/>
      <c r="BZ2597" s="283"/>
      <c r="CA2597" s="283"/>
      <c r="CB2597" s="282"/>
      <c r="CC2597" s="282"/>
      <c r="CD2597" s="282"/>
      <c r="CE2597" s="282"/>
      <c r="CG2597" s="427"/>
      <c r="CH2597" s="402"/>
      <c r="CI2597" s="424"/>
      <c r="CJ2597" s="282"/>
      <c r="CK2597" s="282"/>
      <c r="CL2597" s="283"/>
      <c r="CM2597" s="283"/>
      <c r="CP2597" s="282"/>
      <c r="DC2597" s="282"/>
      <c r="DD2597" s="282"/>
      <c r="DE2597" s="282"/>
      <c r="DF2597" s="282"/>
      <c r="DG2597" s="282"/>
      <c r="DH2597" s="282"/>
      <c r="DI2597" s="282"/>
      <c r="DJ2597" s="282"/>
      <c r="EF2597" s="495" t="str">
        <f>""&amp;(MID(数据表!AZ2597,1,MIN(FIND({"(";"（"},数据表!AZ2597&amp;"(（",1)-1)))&amp;""</f>
        <v/>
      </c>
      <c r="EG2597" s="495" t="str">
        <f>""&amp;(MID(数据表!AZ2597,1,MIN(FIND({0;1;2;3;4;5;6;7;8;9},数据表!AZ2597&amp;"1234567890",1)-1)))&amp;""</f>
        <v/>
      </c>
    </row>
    <row r="2598" spans="2:137" s="310" customFormat="1" ht="12" customHeight="1">
      <c r="B2598" s="286"/>
      <c r="C2598" s="286"/>
      <c r="D2598" s="286"/>
      <c r="E2598" s="479"/>
      <c r="F2598" s="282"/>
      <c r="G2598" s="283"/>
      <c r="H2598" s="421"/>
      <c r="I2598" s="421"/>
      <c r="J2598" s="283"/>
      <c r="K2598" s="421"/>
      <c r="L2598" s="282"/>
      <c r="N2598" s="282"/>
      <c r="S2598" s="282"/>
      <c r="T2598" s="283"/>
      <c r="U2598" s="283"/>
      <c r="V2598" s="283"/>
      <c r="W2598" s="283"/>
      <c r="X2598" s="283"/>
      <c r="Y2598" s="282"/>
      <c r="Z2598" s="282"/>
      <c r="AA2598" s="283"/>
      <c r="AB2598" s="282"/>
      <c r="AC2598" s="282"/>
      <c r="AD2598" s="282"/>
      <c r="AE2598" s="282"/>
      <c r="AF2598" s="283"/>
      <c r="AG2598" s="402"/>
      <c r="AH2598" s="283"/>
      <c r="AI2598" s="283"/>
      <c r="AJ2598" s="283"/>
      <c r="AK2598" s="283"/>
      <c r="AL2598" s="283"/>
      <c r="AM2598" s="282"/>
      <c r="AN2598" s="282"/>
      <c r="AO2598" s="282"/>
      <c r="AP2598" s="282"/>
      <c r="AQ2598" s="282"/>
      <c r="AR2598" s="282"/>
      <c r="AT2598" s="283"/>
      <c r="AU2598" s="283"/>
      <c r="AV2598" s="283"/>
      <c r="AW2598" s="283"/>
      <c r="AY2598" s="283"/>
      <c r="AZ2598" s="282"/>
      <c r="BA2598" s="283"/>
      <c r="BB2598" s="282"/>
      <c r="BC2598" s="282"/>
      <c r="BD2598" s="282"/>
      <c r="BE2598" s="283"/>
      <c r="BG2598" s="282"/>
      <c r="BH2598" s="282"/>
      <c r="BI2598" s="282"/>
      <c r="BL2598" s="421"/>
      <c r="BM2598" s="424"/>
      <c r="BN2598" s="424"/>
      <c r="BO2598" s="424"/>
      <c r="BP2598" s="424"/>
      <c r="BQ2598" s="421"/>
      <c r="BR2598" s="421"/>
      <c r="BV2598" s="282"/>
      <c r="BW2598" s="283"/>
      <c r="BY2598" s="283"/>
      <c r="BZ2598" s="283"/>
      <c r="CA2598" s="283"/>
      <c r="CB2598" s="282"/>
      <c r="CC2598" s="282"/>
      <c r="CD2598" s="282"/>
      <c r="CE2598" s="282"/>
      <c r="CG2598" s="427"/>
      <c r="CH2598" s="402"/>
      <c r="CI2598" s="424"/>
      <c r="CJ2598" s="282"/>
      <c r="CK2598" s="282"/>
      <c r="CL2598" s="283"/>
      <c r="CM2598" s="283"/>
      <c r="CP2598" s="282"/>
      <c r="DC2598" s="282"/>
      <c r="DD2598" s="282"/>
      <c r="DE2598" s="282"/>
      <c r="DF2598" s="282"/>
      <c r="DG2598" s="282"/>
      <c r="DH2598" s="282"/>
      <c r="DI2598" s="282"/>
      <c r="DJ2598" s="282"/>
      <c r="EF2598" s="495" t="str">
        <f>""&amp;(MID(数据表!AZ2598,1,MIN(FIND({"(";"（"},数据表!AZ2598&amp;"(（",1)-1)))&amp;""</f>
        <v/>
      </c>
      <c r="EG2598" s="495" t="str">
        <f>""&amp;(MID(数据表!AZ2598,1,MIN(FIND({0;1;2;3;4;5;6;7;8;9},数据表!AZ2598&amp;"1234567890",1)-1)))&amp;""</f>
        <v/>
      </c>
    </row>
    <row r="2599" spans="2:137" s="310" customFormat="1" ht="12" customHeight="1">
      <c r="B2599" s="286"/>
      <c r="C2599" s="286"/>
      <c r="D2599" s="286"/>
      <c r="E2599" s="479"/>
      <c r="F2599" s="282"/>
      <c r="G2599" s="283"/>
      <c r="H2599" s="421"/>
      <c r="I2599" s="421"/>
      <c r="J2599" s="283"/>
      <c r="K2599" s="421"/>
      <c r="L2599" s="282"/>
      <c r="N2599" s="282"/>
      <c r="S2599" s="282"/>
      <c r="T2599" s="283"/>
      <c r="U2599" s="283"/>
      <c r="V2599" s="283"/>
      <c r="W2599" s="283"/>
      <c r="X2599" s="283"/>
      <c r="Y2599" s="282"/>
      <c r="Z2599" s="282"/>
      <c r="AA2599" s="283"/>
      <c r="AB2599" s="282"/>
      <c r="AC2599" s="282"/>
      <c r="AD2599" s="282"/>
      <c r="AE2599" s="282"/>
      <c r="AF2599" s="283"/>
      <c r="AG2599" s="402"/>
      <c r="AH2599" s="283"/>
      <c r="AI2599" s="283"/>
      <c r="AJ2599" s="283"/>
      <c r="AK2599" s="283"/>
      <c r="AL2599" s="283"/>
      <c r="AM2599" s="282"/>
      <c r="AN2599" s="282"/>
      <c r="AO2599" s="282"/>
      <c r="AP2599" s="282"/>
      <c r="AQ2599" s="282"/>
      <c r="AR2599" s="282"/>
      <c r="AT2599" s="283"/>
      <c r="AU2599" s="283"/>
      <c r="AV2599" s="283"/>
      <c r="AW2599" s="283"/>
      <c r="AY2599" s="283"/>
      <c r="AZ2599" s="282"/>
      <c r="BA2599" s="283"/>
      <c r="BB2599" s="282"/>
      <c r="BC2599" s="282"/>
      <c r="BD2599" s="282"/>
      <c r="BE2599" s="283"/>
      <c r="BG2599" s="282"/>
      <c r="BH2599" s="282"/>
      <c r="BI2599" s="282"/>
      <c r="BL2599" s="421"/>
      <c r="BM2599" s="424"/>
      <c r="BN2599" s="424"/>
      <c r="BO2599" s="424"/>
      <c r="BP2599" s="424"/>
      <c r="BQ2599" s="421"/>
      <c r="BR2599" s="421"/>
      <c r="BV2599" s="282"/>
      <c r="BW2599" s="283"/>
      <c r="BY2599" s="283"/>
      <c r="BZ2599" s="283"/>
      <c r="CA2599" s="283"/>
      <c r="CB2599" s="282"/>
      <c r="CC2599" s="282"/>
      <c r="CD2599" s="282"/>
      <c r="CE2599" s="282"/>
      <c r="CG2599" s="427"/>
      <c r="CH2599" s="402"/>
      <c r="CI2599" s="424"/>
      <c r="CJ2599" s="282"/>
      <c r="CK2599" s="282"/>
      <c r="CL2599" s="283"/>
      <c r="CM2599" s="283"/>
      <c r="CP2599" s="282"/>
      <c r="DC2599" s="282"/>
      <c r="DD2599" s="282"/>
      <c r="DE2599" s="282"/>
      <c r="DF2599" s="282"/>
      <c r="DG2599" s="282"/>
      <c r="DH2599" s="282"/>
      <c r="DI2599" s="282"/>
      <c r="DJ2599" s="282"/>
      <c r="EF2599" s="495" t="str">
        <f>""&amp;(MID(数据表!AZ2599,1,MIN(FIND({"(";"（"},数据表!AZ2599&amp;"(（",1)-1)))&amp;""</f>
        <v/>
      </c>
      <c r="EG2599" s="495" t="str">
        <f>""&amp;(MID(数据表!AZ2599,1,MIN(FIND({0;1;2;3;4;5;6;7;8;9},数据表!AZ2599&amp;"1234567890",1)-1)))&amp;""</f>
        <v/>
      </c>
    </row>
    <row r="2600" spans="2:137" s="310" customFormat="1" ht="12" customHeight="1">
      <c r="B2600" s="286"/>
      <c r="C2600" s="286"/>
      <c r="D2600" s="286"/>
      <c r="E2600" s="479"/>
      <c r="F2600" s="282"/>
      <c r="G2600" s="283"/>
      <c r="H2600" s="421"/>
      <c r="I2600" s="421"/>
      <c r="J2600" s="283"/>
      <c r="K2600" s="421"/>
      <c r="L2600" s="282"/>
      <c r="N2600" s="282"/>
      <c r="S2600" s="282"/>
      <c r="T2600" s="283"/>
      <c r="U2600" s="283"/>
      <c r="V2600" s="283"/>
      <c r="W2600" s="283"/>
      <c r="X2600" s="283"/>
      <c r="Y2600" s="282"/>
      <c r="Z2600" s="282"/>
      <c r="AA2600" s="283"/>
      <c r="AB2600" s="282"/>
      <c r="AC2600" s="282"/>
      <c r="AD2600" s="282"/>
      <c r="AE2600" s="282"/>
      <c r="AF2600" s="283"/>
      <c r="AG2600" s="402"/>
      <c r="AH2600" s="283"/>
      <c r="AI2600" s="283"/>
      <c r="AJ2600" s="283"/>
      <c r="AK2600" s="283"/>
      <c r="AL2600" s="283"/>
      <c r="AM2600" s="282"/>
      <c r="AN2600" s="282"/>
      <c r="AO2600" s="282"/>
      <c r="AP2600" s="282"/>
      <c r="AQ2600" s="282"/>
      <c r="AR2600" s="282"/>
      <c r="AT2600" s="283"/>
      <c r="AU2600" s="283"/>
      <c r="AV2600" s="283"/>
      <c r="AW2600" s="283"/>
      <c r="AY2600" s="283"/>
      <c r="AZ2600" s="282"/>
      <c r="BA2600" s="283"/>
      <c r="BB2600" s="282"/>
      <c r="BC2600" s="282"/>
      <c r="BD2600" s="282"/>
      <c r="BE2600" s="283"/>
      <c r="BG2600" s="282"/>
      <c r="BH2600" s="282"/>
      <c r="BI2600" s="282"/>
      <c r="BL2600" s="421"/>
      <c r="BM2600" s="424"/>
      <c r="BN2600" s="424"/>
      <c r="BO2600" s="424"/>
      <c r="BP2600" s="424"/>
      <c r="BQ2600" s="421"/>
      <c r="BR2600" s="421"/>
      <c r="BV2600" s="282"/>
      <c r="BW2600" s="283"/>
      <c r="BY2600" s="283"/>
      <c r="BZ2600" s="283"/>
      <c r="CA2600" s="283"/>
      <c r="CB2600" s="282"/>
      <c r="CC2600" s="282"/>
      <c r="CD2600" s="282"/>
      <c r="CE2600" s="282"/>
      <c r="CG2600" s="427"/>
      <c r="CH2600" s="402"/>
      <c r="CI2600" s="424"/>
      <c r="CJ2600" s="282"/>
      <c r="CK2600" s="282"/>
      <c r="CL2600" s="283"/>
      <c r="CM2600" s="283"/>
      <c r="CP2600" s="282"/>
      <c r="DC2600" s="282"/>
      <c r="DD2600" s="282"/>
      <c r="DE2600" s="282"/>
      <c r="DF2600" s="282"/>
      <c r="DG2600" s="282"/>
      <c r="DH2600" s="282"/>
      <c r="DI2600" s="282"/>
      <c r="DJ2600" s="282"/>
      <c r="EF2600" s="495" t="str">
        <f>""&amp;(MID(数据表!AZ2600,1,MIN(FIND({"(";"（"},数据表!AZ2600&amp;"(（",1)-1)))&amp;""</f>
        <v/>
      </c>
      <c r="EG2600" s="495" t="str">
        <f>""&amp;(MID(数据表!AZ2600,1,MIN(FIND({0;1;2;3;4;5;6;7;8;9},数据表!AZ2600&amp;"1234567890",1)-1)))&amp;""</f>
        <v/>
      </c>
    </row>
    <row r="2601" spans="2:137" s="310" customFormat="1" ht="12" customHeight="1">
      <c r="B2601" s="286"/>
      <c r="C2601" s="286"/>
      <c r="D2601" s="286"/>
      <c r="E2601" s="479"/>
      <c r="F2601" s="282"/>
      <c r="G2601" s="283"/>
      <c r="H2601" s="421"/>
      <c r="I2601" s="421"/>
      <c r="J2601" s="283"/>
      <c r="K2601" s="421"/>
      <c r="L2601" s="282"/>
      <c r="N2601" s="282"/>
      <c r="S2601" s="282"/>
      <c r="T2601" s="283"/>
      <c r="U2601" s="283"/>
      <c r="V2601" s="283"/>
      <c r="W2601" s="283"/>
      <c r="X2601" s="283"/>
      <c r="Y2601" s="282"/>
      <c r="Z2601" s="282"/>
      <c r="AA2601" s="283"/>
      <c r="AB2601" s="282"/>
      <c r="AC2601" s="282"/>
      <c r="AD2601" s="282"/>
      <c r="AE2601" s="282"/>
      <c r="AF2601" s="283"/>
      <c r="AG2601" s="402"/>
      <c r="AH2601" s="283"/>
      <c r="AI2601" s="283"/>
      <c r="AJ2601" s="283"/>
      <c r="AK2601" s="283"/>
      <c r="AL2601" s="283"/>
      <c r="AM2601" s="282"/>
      <c r="AN2601" s="282"/>
      <c r="AO2601" s="282"/>
      <c r="AP2601" s="282"/>
      <c r="AQ2601" s="282"/>
      <c r="AR2601" s="282"/>
      <c r="AT2601" s="283"/>
      <c r="AU2601" s="283"/>
      <c r="AV2601" s="283"/>
      <c r="AW2601" s="283"/>
      <c r="AY2601" s="283"/>
      <c r="AZ2601" s="282"/>
      <c r="BA2601" s="283"/>
      <c r="BB2601" s="282"/>
      <c r="BC2601" s="282"/>
      <c r="BD2601" s="282"/>
      <c r="BE2601" s="283"/>
      <c r="BG2601" s="282"/>
      <c r="BH2601" s="282"/>
      <c r="BI2601" s="282"/>
      <c r="BL2601" s="421"/>
      <c r="BM2601" s="424"/>
      <c r="BN2601" s="424"/>
      <c r="BO2601" s="424"/>
      <c r="BP2601" s="424"/>
      <c r="BQ2601" s="421"/>
      <c r="BR2601" s="421"/>
      <c r="BV2601" s="282"/>
      <c r="BW2601" s="283"/>
      <c r="BY2601" s="283"/>
      <c r="BZ2601" s="283"/>
      <c r="CA2601" s="283"/>
      <c r="CB2601" s="282"/>
      <c r="CC2601" s="282"/>
      <c r="CD2601" s="282"/>
      <c r="CE2601" s="282"/>
      <c r="CG2601" s="427"/>
      <c r="CH2601" s="402"/>
      <c r="CI2601" s="424"/>
      <c r="CJ2601" s="282"/>
      <c r="CK2601" s="282"/>
      <c r="CL2601" s="283"/>
      <c r="CM2601" s="283"/>
      <c r="CP2601" s="282"/>
      <c r="DC2601" s="282"/>
      <c r="DD2601" s="282"/>
      <c r="DE2601" s="282"/>
      <c r="DF2601" s="282"/>
      <c r="DG2601" s="282"/>
      <c r="DH2601" s="282"/>
      <c r="DI2601" s="282"/>
      <c r="DJ2601" s="282"/>
      <c r="EF2601" s="495" t="str">
        <f>""&amp;(MID(数据表!AZ2601,1,MIN(FIND({"(";"（"},数据表!AZ2601&amp;"(（",1)-1)))&amp;""</f>
        <v/>
      </c>
      <c r="EG2601" s="495" t="str">
        <f>""&amp;(MID(数据表!AZ2601,1,MIN(FIND({0;1;2;3;4;5;6;7;8;9},数据表!AZ2601&amp;"1234567890",1)-1)))&amp;""</f>
        <v/>
      </c>
    </row>
    <row r="2602" spans="2:137" s="310" customFormat="1" ht="12" customHeight="1">
      <c r="B2602" s="286"/>
      <c r="C2602" s="286"/>
      <c r="D2602" s="286"/>
      <c r="E2602" s="479"/>
      <c r="F2602" s="282"/>
      <c r="G2602" s="283"/>
      <c r="H2602" s="421"/>
      <c r="I2602" s="421"/>
      <c r="J2602" s="283"/>
      <c r="K2602" s="421"/>
      <c r="L2602" s="282"/>
      <c r="N2602" s="282"/>
      <c r="S2602" s="282"/>
      <c r="T2602" s="283"/>
      <c r="U2602" s="283"/>
      <c r="V2602" s="283"/>
      <c r="W2602" s="283"/>
      <c r="X2602" s="283"/>
      <c r="Y2602" s="282"/>
      <c r="Z2602" s="282"/>
      <c r="AA2602" s="283"/>
      <c r="AB2602" s="282"/>
      <c r="AC2602" s="282"/>
      <c r="AD2602" s="282"/>
      <c r="AE2602" s="282"/>
      <c r="AF2602" s="283"/>
      <c r="AG2602" s="402"/>
      <c r="AH2602" s="283"/>
      <c r="AI2602" s="283"/>
      <c r="AJ2602" s="283"/>
      <c r="AK2602" s="283"/>
      <c r="AL2602" s="283"/>
      <c r="AM2602" s="282"/>
      <c r="AN2602" s="282"/>
      <c r="AO2602" s="282"/>
      <c r="AP2602" s="282"/>
      <c r="AQ2602" s="282"/>
      <c r="AR2602" s="282"/>
      <c r="AT2602" s="283"/>
      <c r="AU2602" s="283"/>
      <c r="AV2602" s="283"/>
      <c r="AW2602" s="283"/>
      <c r="AY2602" s="283"/>
      <c r="AZ2602" s="282"/>
      <c r="BA2602" s="283"/>
      <c r="BB2602" s="282"/>
      <c r="BC2602" s="282"/>
      <c r="BD2602" s="282"/>
      <c r="BE2602" s="283"/>
      <c r="BG2602" s="282"/>
      <c r="BH2602" s="282"/>
      <c r="BI2602" s="282"/>
      <c r="BL2602" s="421"/>
      <c r="BM2602" s="424"/>
      <c r="BN2602" s="424"/>
      <c r="BO2602" s="424"/>
      <c r="BP2602" s="424"/>
      <c r="BQ2602" s="421"/>
      <c r="BR2602" s="421"/>
      <c r="BV2602" s="282"/>
      <c r="BW2602" s="283"/>
      <c r="BY2602" s="283"/>
      <c r="BZ2602" s="283"/>
      <c r="CA2602" s="283"/>
      <c r="CB2602" s="282"/>
      <c r="CC2602" s="282"/>
      <c r="CD2602" s="282"/>
      <c r="CE2602" s="282"/>
      <c r="CG2602" s="427"/>
      <c r="CH2602" s="402"/>
      <c r="CI2602" s="424"/>
      <c r="CJ2602" s="282"/>
      <c r="CK2602" s="282"/>
      <c r="CL2602" s="283"/>
      <c r="CM2602" s="283"/>
      <c r="CP2602" s="282"/>
      <c r="DC2602" s="282"/>
      <c r="DD2602" s="282"/>
      <c r="DE2602" s="282"/>
      <c r="DF2602" s="282"/>
      <c r="DG2602" s="282"/>
      <c r="DH2602" s="282"/>
      <c r="DI2602" s="282"/>
      <c r="DJ2602" s="282"/>
      <c r="EF2602" s="495" t="str">
        <f>""&amp;(MID(数据表!AZ2602,1,MIN(FIND({"(";"（"},数据表!AZ2602&amp;"(（",1)-1)))&amp;""</f>
        <v/>
      </c>
      <c r="EG2602" s="495" t="str">
        <f>""&amp;(MID(数据表!AZ2602,1,MIN(FIND({0;1;2;3;4;5;6;7;8;9},数据表!AZ2602&amp;"1234567890",1)-1)))&amp;""</f>
        <v/>
      </c>
    </row>
    <row r="2603" spans="2:137" s="310" customFormat="1" ht="12" customHeight="1">
      <c r="B2603" s="286"/>
      <c r="C2603" s="286"/>
      <c r="D2603" s="286"/>
      <c r="E2603" s="479"/>
      <c r="F2603" s="282"/>
      <c r="G2603" s="283"/>
      <c r="H2603" s="421"/>
      <c r="I2603" s="421"/>
      <c r="J2603" s="283"/>
      <c r="K2603" s="421"/>
      <c r="L2603" s="282"/>
      <c r="N2603" s="282"/>
      <c r="S2603" s="282"/>
      <c r="T2603" s="283"/>
      <c r="U2603" s="283"/>
      <c r="V2603" s="283"/>
      <c r="W2603" s="283"/>
      <c r="X2603" s="283"/>
      <c r="Y2603" s="282"/>
      <c r="Z2603" s="282"/>
      <c r="AA2603" s="283"/>
      <c r="AB2603" s="282"/>
      <c r="AC2603" s="282"/>
      <c r="AD2603" s="282"/>
      <c r="AE2603" s="282"/>
      <c r="AF2603" s="283"/>
      <c r="AG2603" s="402"/>
      <c r="AH2603" s="283"/>
      <c r="AI2603" s="283"/>
      <c r="AJ2603" s="283"/>
      <c r="AK2603" s="283"/>
      <c r="AL2603" s="283"/>
      <c r="AM2603" s="282"/>
      <c r="AN2603" s="282"/>
      <c r="AO2603" s="282"/>
      <c r="AP2603" s="282"/>
      <c r="AQ2603" s="282"/>
      <c r="AR2603" s="282"/>
      <c r="AT2603" s="283"/>
      <c r="AU2603" s="283"/>
      <c r="AV2603" s="283"/>
      <c r="AW2603" s="283"/>
      <c r="AY2603" s="283"/>
      <c r="AZ2603" s="282"/>
      <c r="BA2603" s="283"/>
      <c r="BB2603" s="282"/>
      <c r="BC2603" s="282"/>
      <c r="BD2603" s="282"/>
      <c r="BE2603" s="283"/>
      <c r="BG2603" s="282"/>
      <c r="BH2603" s="282"/>
      <c r="BI2603" s="282"/>
      <c r="BL2603" s="421"/>
      <c r="BM2603" s="424"/>
      <c r="BN2603" s="424"/>
      <c r="BO2603" s="424"/>
      <c r="BP2603" s="424"/>
      <c r="BQ2603" s="421"/>
      <c r="BR2603" s="421"/>
      <c r="BV2603" s="282"/>
      <c r="BW2603" s="283"/>
      <c r="BY2603" s="283"/>
      <c r="BZ2603" s="283"/>
      <c r="CA2603" s="283"/>
      <c r="CB2603" s="282"/>
      <c r="CC2603" s="282"/>
      <c r="CD2603" s="282"/>
      <c r="CE2603" s="282"/>
      <c r="CG2603" s="427"/>
      <c r="CH2603" s="402"/>
      <c r="CI2603" s="424"/>
      <c r="CJ2603" s="282"/>
      <c r="CK2603" s="282"/>
      <c r="CL2603" s="283"/>
      <c r="CM2603" s="283"/>
      <c r="CP2603" s="282"/>
      <c r="DC2603" s="282"/>
      <c r="DD2603" s="282"/>
      <c r="DE2603" s="282"/>
      <c r="DF2603" s="282"/>
      <c r="DG2603" s="282"/>
      <c r="DH2603" s="282"/>
      <c r="DI2603" s="282"/>
      <c r="DJ2603" s="282"/>
      <c r="EF2603" s="495" t="str">
        <f>""&amp;(MID(数据表!AZ2603,1,MIN(FIND({"(";"（"},数据表!AZ2603&amp;"(（",1)-1)))&amp;""</f>
        <v/>
      </c>
      <c r="EG2603" s="495" t="str">
        <f>""&amp;(MID(数据表!AZ2603,1,MIN(FIND({0;1;2;3;4;5;6;7;8;9},数据表!AZ2603&amp;"1234567890",1)-1)))&amp;""</f>
        <v/>
      </c>
    </row>
    <row r="2604" spans="2:137" s="310" customFormat="1" ht="12" customHeight="1">
      <c r="B2604" s="286"/>
      <c r="C2604" s="286"/>
      <c r="D2604" s="286"/>
      <c r="E2604" s="479"/>
      <c r="F2604" s="282"/>
      <c r="G2604" s="283"/>
      <c r="H2604" s="421"/>
      <c r="I2604" s="421"/>
      <c r="J2604" s="283"/>
      <c r="K2604" s="421"/>
      <c r="L2604" s="282"/>
      <c r="N2604" s="282"/>
      <c r="S2604" s="282"/>
      <c r="T2604" s="283"/>
      <c r="U2604" s="283"/>
      <c r="V2604" s="283"/>
      <c r="W2604" s="283"/>
      <c r="X2604" s="283"/>
      <c r="Y2604" s="282"/>
      <c r="Z2604" s="282"/>
      <c r="AA2604" s="283"/>
      <c r="AB2604" s="282"/>
      <c r="AC2604" s="282"/>
      <c r="AD2604" s="282"/>
      <c r="AE2604" s="282"/>
      <c r="AF2604" s="283"/>
      <c r="AG2604" s="402"/>
      <c r="AH2604" s="283"/>
      <c r="AI2604" s="283"/>
      <c r="AJ2604" s="283"/>
      <c r="AK2604" s="283"/>
      <c r="AL2604" s="283"/>
      <c r="AM2604" s="282"/>
      <c r="AN2604" s="282"/>
      <c r="AO2604" s="282"/>
      <c r="AP2604" s="282"/>
      <c r="AQ2604" s="282"/>
      <c r="AR2604" s="282"/>
      <c r="AT2604" s="283"/>
      <c r="AU2604" s="283"/>
      <c r="AV2604" s="283"/>
      <c r="AW2604" s="283"/>
      <c r="AY2604" s="283"/>
      <c r="AZ2604" s="282"/>
      <c r="BA2604" s="283"/>
      <c r="BB2604" s="282"/>
      <c r="BC2604" s="282"/>
      <c r="BD2604" s="282"/>
      <c r="BE2604" s="283"/>
      <c r="BG2604" s="282"/>
      <c r="BH2604" s="282"/>
      <c r="BI2604" s="282"/>
      <c r="BL2604" s="421"/>
      <c r="BM2604" s="424"/>
      <c r="BN2604" s="424"/>
      <c r="BO2604" s="424"/>
      <c r="BP2604" s="424"/>
      <c r="BQ2604" s="421"/>
      <c r="BR2604" s="421"/>
      <c r="BV2604" s="282"/>
      <c r="BW2604" s="283"/>
      <c r="BY2604" s="283"/>
      <c r="BZ2604" s="283"/>
      <c r="CA2604" s="283"/>
      <c r="CB2604" s="282"/>
      <c r="CC2604" s="282"/>
      <c r="CD2604" s="282"/>
      <c r="CE2604" s="282"/>
      <c r="CG2604" s="427"/>
      <c r="CH2604" s="402"/>
      <c r="CI2604" s="424"/>
      <c r="CJ2604" s="282"/>
      <c r="CK2604" s="282"/>
      <c r="CL2604" s="283"/>
      <c r="CM2604" s="283"/>
      <c r="CP2604" s="282"/>
      <c r="DC2604" s="282"/>
      <c r="DD2604" s="282"/>
      <c r="DE2604" s="282"/>
      <c r="DF2604" s="282"/>
      <c r="DG2604" s="282"/>
      <c r="DH2604" s="282"/>
      <c r="DI2604" s="282"/>
      <c r="DJ2604" s="282"/>
      <c r="EF2604" s="495" t="str">
        <f>""&amp;(MID(数据表!AZ2604,1,MIN(FIND({"(";"（"},数据表!AZ2604&amp;"(（",1)-1)))&amp;""</f>
        <v/>
      </c>
      <c r="EG2604" s="495" t="str">
        <f>""&amp;(MID(数据表!AZ2604,1,MIN(FIND({0;1;2;3;4;5;6;7;8;9},数据表!AZ2604&amp;"1234567890",1)-1)))&amp;""</f>
        <v/>
      </c>
    </row>
    <row r="2605" spans="2:137" s="310" customFormat="1" ht="12" customHeight="1">
      <c r="B2605" s="286"/>
      <c r="C2605" s="286"/>
      <c r="D2605" s="286"/>
      <c r="E2605" s="479"/>
      <c r="F2605" s="282"/>
      <c r="G2605" s="283"/>
      <c r="H2605" s="421"/>
      <c r="I2605" s="421"/>
      <c r="J2605" s="283"/>
      <c r="K2605" s="421"/>
      <c r="L2605" s="282"/>
      <c r="N2605" s="282"/>
      <c r="S2605" s="282"/>
      <c r="T2605" s="283"/>
      <c r="U2605" s="283"/>
      <c r="V2605" s="283"/>
      <c r="W2605" s="283"/>
      <c r="X2605" s="283"/>
      <c r="Y2605" s="282"/>
      <c r="Z2605" s="282"/>
      <c r="AA2605" s="283"/>
      <c r="AB2605" s="282"/>
      <c r="AC2605" s="282"/>
      <c r="AD2605" s="282"/>
      <c r="AE2605" s="282"/>
      <c r="AF2605" s="283"/>
      <c r="AG2605" s="402"/>
      <c r="AH2605" s="283"/>
      <c r="AI2605" s="283"/>
      <c r="AJ2605" s="283"/>
      <c r="AK2605" s="283"/>
      <c r="AL2605" s="283"/>
      <c r="AM2605" s="282"/>
      <c r="AN2605" s="282"/>
      <c r="AO2605" s="282"/>
      <c r="AP2605" s="282"/>
      <c r="AQ2605" s="282"/>
      <c r="AR2605" s="282"/>
      <c r="AT2605" s="283"/>
      <c r="AU2605" s="283"/>
      <c r="AV2605" s="283"/>
      <c r="AW2605" s="283"/>
      <c r="AY2605" s="283"/>
      <c r="AZ2605" s="282"/>
      <c r="BA2605" s="283"/>
      <c r="BB2605" s="282"/>
      <c r="BC2605" s="282"/>
      <c r="BD2605" s="282"/>
      <c r="BE2605" s="283"/>
      <c r="BG2605" s="282"/>
      <c r="BH2605" s="282"/>
      <c r="BI2605" s="282"/>
      <c r="BL2605" s="421"/>
      <c r="BM2605" s="424"/>
      <c r="BN2605" s="424"/>
      <c r="BO2605" s="424"/>
      <c r="BP2605" s="424"/>
      <c r="BQ2605" s="421"/>
      <c r="BR2605" s="421"/>
      <c r="BV2605" s="282"/>
      <c r="BW2605" s="283"/>
      <c r="BY2605" s="283"/>
      <c r="BZ2605" s="283"/>
      <c r="CA2605" s="283"/>
      <c r="CB2605" s="282"/>
      <c r="CC2605" s="282"/>
      <c r="CD2605" s="282"/>
      <c r="CE2605" s="282"/>
      <c r="CG2605" s="427"/>
      <c r="CH2605" s="402"/>
      <c r="CI2605" s="424"/>
      <c r="CJ2605" s="282"/>
      <c r="CK2605" s="282"/>
      <c r="CL2605" s="283"/>
      <c r="CM2605" s="283"/>
      <c r="CP2605" s="282"/>
      <c r="DC2605" s="282"/>
      <c r="DD2605" s="282"/>
      <c r="DE2605" s="282"/>
      <c r="DF2605" s="282"/>
      <c r="DG2605" s="282"/>
      <c r="DH2605" s="282"/>
      <c r="DI2605" s="282"/>
      <c r="DJ2605" s="282"/>
      <c r="EF2605" s="495" t="str">
        <f>""&amp;(MID(数据表!AZ2605,1,MIN(FIND({"(";"（"},数据表!AZ2605&amp;"(（",1)-1)))&amp;""</f>
        <v/>
      </c>
      <c r="EG2605" s="495" t="str">
        <f>""&amp;(MID(数据表!AZ2605,1,MIN(FIND({0;1;2;3;4;5;6;7;8;9},数据表!AZ2605&amp;"1234567890",1)-1)))&amp;""</f>
        <v/>
      </c>
    </row>
    <row r="2606" spans="2:137" s="310" customFormat="1" ht="12" customHeight="1">
      <c r="B2606" s="286"/>
      <c r="C2606" s="286"/>
      <c r="D2606" s="286"/>
      <c r="E2606" s="479"/>
      <c r="F2606" s="282"/>
      <c r="G2606" s="283"/>
      <c r="H2606" s="421"/>
      <c r="I2606" s="421"/>
      <c r="J2606" s="283"/>
      <c r="K2606" s="421"/>
      <c r="L2606" s="282"/>
      <c r="N2606" s="282"/>
      <c r="S2606" s="282"/>
      <c r="T2606" s="283"/>
      <c r="U2606" s="283"/>
      <c r="V2606" s="283"/>
      <c r="W2606" s="283"/>
      <c r="X2606" s="283"/>
      <c r="Y2606" s="282"/>
      <c r="Z2606" s="282"/>
      <c r="AA2606" s="283"/>
      <c r="AB2606" s="282"/>
      <c r="AC2606" s="282"/>
      <c r="AD2606" s="282"/>
      <c r="AE2606" s="282"/>
      <c r="AF2606" s="283"/>
      <c r="AG2606" s="402"/>
      <c r="AH2606" s="283"/>
      <c r="AI2606" s="283"/>
      <c r="AJ2606" s="283"/>
      <c r="AK2606" s="283"/>
      <c r="AL2606" s="283"/>
      <c r="AM2606" s="282"/>
      <c r="AN2606" s="282"/>
      <c r="AO2606" s="282"/>
      <c r="AP2606" s="282"/>
      <c r="AQ2606" s="282"/>
      <c r="AR2606" s="282"/>
      <c r="AT2606" s="283"/>
      <c r="AU2606" s="283"/>
      <c r="AV2606" s="283"/>
      <c r="AW2606" s="283"/>
      <c r="AY2606" s="283"/>
      <c r="AZ2606" s="282"/>
      <c r="BA2606" s="283"/>
      <c r="BB2606" s="282"/>
      <c r="BC2606" s="282"/>
      <c r="BD2606" s="282"/>
      <c r="BE2606" s="283"/>
      <c r="BG2606" s="282"/>
      <c r="BH2606" s="282"/>
      <c r="BI2606" s="282"/>
      <c r="BL2606" s="421"/>
      <c r="BM2606" s="424"/>
      <c r="BN2606" s="424"/>
      <c r="BO2606" s="424"/>
      <c r="BP2606" s="424"/>
      <c r="BQ2606" s="421"/>
      <c r="BR2606" s="421"/>
      <c r="BV2606" s="282"/>
      <c r="BW2606" s="283"/>
      <c r="BY2606" s="283"/>
      <c r="BZ2606" s="283"/>
      <c r="CA2606" s="283"/>
      <c r="CB2606" s="282"/>
      <c r="CC2606" s="282"/>
      <c r="CD2606" s="282"/>
      <c r="CE2606" s="282"/>
      <c r="CG2606" s="427"/>
      <c r="CH2606" s="402"/>
      <c r="CI2606" s="424"/>
      <c r="CJ2606" s="282"/>
      <c r="CK2606" s="282"/>
      <c r="CL2606" s="283"/>
      <c r="CM2606" s="283"/>
      <c r="CP2606" s="282"/>
      <c r="DC2606" s="282"/>
      <c r="DD2606" s="282"/>
      <c r="DE2606" s="282"/>
      <c r="DF2606" s="282"/>
      <c r="DG2606" s="282"/>
      <c r="DH2606" s="282"/>
      <c r="DI2606" s="282"/>
      <c r="DJ2606" s="282"/>
      <c r="EF2606" s="495" t="str">
        <f>""&amp;(MID(数据表!AZ2606,1,MIN(FIND({"(";"（"},数据表!AZ2606&amp;"(（",1)-1)))&amp;""</f>
        <v/>
      </c>
      <c r="EG2606" s="495" t="str">
        <f>""&amp;(MID(数据表!AZ2606,1,MIN(FIND({0;1;2;3;4;5;6;7;8;9},数据表!AZ2606&amp;"1234567890",1)-1)))&amp;""</f>
        <v/>
      </c>
    </row>
    <row r="2607" spans="2:137" s="310" customFormat="1" ht="12" customHeight="1">
      <c r="B2607" s="286"/>
      <c r="C2607" s="286"/>
      <c r="D2607" s="286"/>
      <c r="E2607" s="479"/>
      <c r="F2607" s="282"/>
      <c r="G2607" s="283"/>
      <c r="H2607" s="421"/>
      <c r="I2607" s="421"/>
      <c r="J2607" s="283"/>
      <c r="K2607" s="421"/>
      <c r="L2607" s="282"/>
      <c r="N2607" s="282"/>
      <c r="S2607" s="282"/>
      <c r="T2607" s="283"/>
      <c r="U2607" s="283"/>
      <c r="V2607" s="283"/>
      <c r="W2607" s="283"/>
      <c r="X2607" s="283"/>
      <c r="Y2607" s="282"/>
      <c r="Z2607" s="282"/>
      <c r="AA2607" s="283"/>
      <c r="AB2607" s="282"/>
      <c r="AC2607" s="282"/>
      <c r="AD2607" s="282"/>
      <c r="AE2607" s="282"/>
      <c r="AF2607" s="283"/>
      <c r="AG2607" s="402"/>
      <c r="AH2607" s="283"/>
      <c r="AI2607" s="283"/>
      <c r="AJ2607" s="283"/>
      <c r="AK2607" s="283"/>
      <c r="AL2607" s="283"/>
      <c r="AM2607" s="282"/>
      <c r="AN2607" s="282"/>
      <c r="AO2607" s="282"/>
      <c r="AP2607" s="282"/>
      <c r="AQ2607" s="282"/>
      <c r="AR2607" s="282"/>
      <c r="AT2607" s="283"/>
      <c r="AU2607" s="283"/>
      <c r="AV2607" s="283"/>
      <c r="AW2607" s="283"/>
      <c r="AY2607" s="283"/>
      <c r="AZ2607" s="282"/>
      <c r="BA2607" s="283"/>
      <c r="BB2607" s="282"/>
      <c r="BC2607" s="282"/>
      <c r="BD2607" s="282"/>
      <c r="BE2607" s="283"/>
      <c r="BG2607" s="282"/>
      <c r="BH2607" s="282"/>
      <c r="BI2607" s="282"/>
      <c r="BL2607" s="421"/>
      <c r="BM2607" s="424"/>
      <c r="BN2607" s="424"/>
      <c r="BO2607" s="424"/>
      <c r="BP2607" s="424"/>
      <c r="BQ2607" s="421"/>
      <c r="BR2607" s="421"/>
      <c r="BV2607" s="282"/>
      <c r="BW2607" s="283"/>
      <c r="BY2607" s="283"/>
      <c r="BZ2607" s="283"/>
      <c r="CA2607" s="283"/>
      <c r="CB2607" s="282"/>
      <c r="CC2607" s="282"/>
      <c r="CD2607" s="282"/>
      <c r="CE2607" s="282"/>
      <c r="CG2607" s="427"/>
      <c r="CH2607" s="402"/>
      <c r="CI2607" s="424"/>
      <c r="CJ2607" s="282"/>
      <c r="CK2607" s="282"/>
      <c r="CL2607" s="283"/>
      <c r="CM2607" s="283"/>
      <c r="CP2607" s="282"/>
      <c r="DC2607" s="282"/>
      <c r="DD2607" s="282"/>
      <c r="DE2607" s="282"/>
      <c r="DF2607" s="282"/>
      <c r="DG2607" s="282"/>
      <c r="DH2607" s="282"/>
      <c r="DI2607" s="282"/>
      <c r="DJ2607" s="282"/>
      <c r="EF2607" s="495" t="str">
        <f>""&amp;(MID(数据表!AZ2607,1,MIN(FIND({"(";"（"},数据表!AZ2607&amp;"(（",1)-1)))&amp;""</f>
        <v/>
      </c>
      <c r="EG2607" s="495" t="str">
        <f>""&amp;(MID(数据表!AZ2607,1,MIN(FIND({0;1;2;3;4;5;6;7;8;9},数据表!AZ2607&amp;"1234567890",1)-1)))&amp;""</f>
        <v/>
      </c>
    </row>
    <row r="2608" spans="2:137" s="310" customFormat="1" ht="12" customHeight="1">
      <c r="B2608" s="286"/>
      <c r="C2608" s="286"/>
      <c r="D2608" s="286"/>
      <c r="E2608" s="479"/>
      <c r="F2608" s="282"/>
      <c r="G2608" s="283"/>
      <c r="H2608" s="421"/>
      <c r="I2608" s="421"/>
      <c r="J2608" s="283"/>
      <c r="K2608" s="421"/>
      <c r="L2608" s="282"/>
      <c r="N2608" s="282"/>
      <c r="S2608" s="282"/>
      <c r="T2608" s="283"/>
      <c r="U2608" s="283"/>
      <c r="V2608" s="283"/>
      <c r="W2608" s="283"/>
      <c r="X2608" s="283"/>
      <c r="Y2608" s="282"/>
      <c r="Z2608" s="282"/>
      <c r="AA2608" s="283"/>
      <c r="AB2608" s="282"/>
      <c r="AC2608" s="282"/>
      <c r="AD2608" s="282"/>
      <c r="AE2608" s="282"/>
      <c r="AF2608" s="283"/>
      <c r="AG2608" s="402"/>
      <c r="AH2608" s="283"/>
      <c r="AI2608" s="283"/>
      <c r="AJ2608" s="283"/>
      <c r="AK2608" s="283"/>
      <c r="AL2608" s="283"/>
      <c r="AM2608" s="282"/>
      <c r="AN2608" s="282"/>
      <c r="AO2608" s="282"/>
      <c r="AP2608" s="282"/>
      <c r="AQ2608" s="282"/>
      <c r="AR2608" s="282"/>
      <c r="AT2608" s="283"/>
      <c r="AU2608" s="283"/>
      <c r="AV2608" s="283"/>
      <c r="AW2608" s="283"/>
      <c r="AY2608" s="283"/>
      <c r="AZ2608" s="282"/>
      <c r="BA2608" s="283"/>
      <c r="BB2608" s="282"/>
      <c r="BC2608" s="282"/>
      <c r="BD2608" s="282"/>
      <c r="BE2608" s="283"/>
      <c r="BG2608" s="282"/>
      <c r="BH2608" s="282"/>
      <c r="BI2608" s="282"/>
      <c r="BL2608" s="421"/>
      <c r="BM2608" s="424"/>
      <c r="BN2608" s="424"/>
      <c r="BO2608" s="424"/>
      <c r="BP2608" s="424"/>
      <c r="BQ2608" s="421"/>
      <c r="BR2608" s="421"/>
      <c r="BV2608" s="282"/>
      <c r="BW2608" s="283"/>
      <c r="BY2608" s="283"/>
      <c r="BZ2608" s="283"/>
      <c r="CA2608" s="283"/>
      <c r="CB2608" s="282"/>
      <c r="CC2608" s="282"/>
      <c r="CD2608" s="282"/>
      <c r="CE2608" s="282"/>
      <c r="CG2608" s="427"/>
      <c r="CH2608" s="402"/>
      <c r="CI2608" s="424"/>
      <c r="CJ2608" s="282"/>
      <c r="CK2608" s="282"/>
      <c r="CL2608" s="283"/>
      <c r="CM2608" s="283"/>
      <c r="CP2608" s="282"/>
      <c r="DC2608" s="282"/>
      <c r="DD2608" s="282"/>
      <c r="DE2608" s="282"/>
      <c r="DF2608" s="282"/>
      <c r="DG2608" s="282"/>
      <c r="DH2608" s="282"/>
      <c r="DI2608" s="282"/>
      <c r="DJ2608" s="282"/>
      <c r="EF2608" s="495" t="str">
        <f>""&amp;(MID(数据表!AZ2608,1,MIN(FIND({"(";"（"},数据表!AZ2608&amp;"(（",1)-1)))&amp;""</f>
        <v/>
      </c>
      <c r="EG2608" s="495" t="str">
        <f>""&amp;(MID(数据表!AZ2608,1,MIN(FIND({0;1;2;3;4;5;6;7;8;9},数据表!AZ2608&amp;"1234567890",1)-1)))&amp;""</f>
        <v/>
      </c>
    </row>
    <row r="2609" spans="2:137" s="310" customFormat="1" ht="12" customHeight="1">
      <c r="B2609" s="286"/>
      <c r="C2609" s="286"/>
      <c r="D2609" s="286"/>
      <c r="E2609" s="479"/>
      <c r="F2609" s="282"/>
      <c r="G2609" s="283"/>
      <c r="H2609" s="421"/>
      <c r="I2609" s="421"/>
      <c r="J2609" s="283"/>
      <c r="K2609" s="421"/>
      <c r="L2609" s="282"/>
      <c r="N2609" s="282"/>
      <c r="S2609" s="282"/>
      <c r="T2609" s="283"/>
      <c r="U2609" s="283"/>
      <c r="V2609" s="283"/>
      <c r="W2609" s="283"/>
      <c r="X2609" s="283"/>
      <c r="Y2609" s="282"/>
      <c r="Z2609" s="282"/>
      <c r="AA2609" s="283"/>
      <c r="AB2609" s="282"/>
      <c r="AC2609" s="282"/>
      <c r="AD2609" s="282"/>
      <c r="AE2609" s="282"/>
      <c r="AF2609" s="283"/>
      <c r="AG2609" s="402"/>
      <c r="AH2609" s="283"/>
      <c r="AI2609" s="283"/>
      <c r="AJ2609" s="283"/>
      <c r="AK2609" s="283"/>
      <c r="AL2609" s="283"/>
      <c r="AM2609" s="282"/>
      <c r="AN2609" s="282"/>
      <c r="AO2609" s="282"/>
      <c r="AP2609" s="282"/>
      <c r="AQ2609" s="282"/>
      <c r="AR2609" s="282"/>
      <c r="AT2609" s="283"/>
      <c r="AU2609" s="283"/>
      <c r="AV2609" s="283"/>
      <c r="AW2609" s="283"/>
      <c r="AY2609" s="283"/>
      <c r="AZ2609" s="282"/>
      <c r="BA2609" s="283"/>
      <c r="BB2609" s="282"/>
      <c r="BC2609" s="282"/>
      <c r="BD2609" s="282"/>
      <c r="BE2609" s="283"/>
      <c r="BG2609" s="282"/>
      <c r="BH2609" s="282"/>
      <c r="BI2609" s="282"/>
      <c r="BL2609" s="421"/>
      <c r="BM2609" s="424"/>
      <c r="BN2609" s="424"/>
      <c r="BO2609" s="424"/>
      <c r="BP2609" s="424"/>
      <c r="BQ2609" s="421"/>
      <c r="BR2609" s="421"/>
      <c r="BV2609" s="282"/>
      <c r="BW2609" s="283"/>
      <c r="BY2609" s="283"/>
      <c r="BZ2609" s="283"/>
      <c r="CA2609" s="283"/>
      <c r="CB2609" s="282"/>
      <c r="CC2609" s="282"/>
      <c r="CD2609" s="282"/>
      <c r="CE2609" s="282"/>
      <c r="CG2609" s="427"/>
      <c r="CH2609" s="402"/>
      <c r="CI2609" s="424"/>
      <c r="CJ2609" s="282"/>
      <c r="CK2609" s="282"/>
      <c r="CL2609" s="283"/>
      <c r="CM2609" s="283"/>
      <c r="CP2609" s="282"/>
      <c r="DC2609" s="282"/>
      <c r="DD2609" s="282"/>
      <c r="DE2609" s="282"/>
      <c r="DF2609" s="282"/>
      <c r="DG2609" s="282"/>
      <c r="DH2609" s="282"/>
      <c r="DI2609" s="282"/>
      <c r="DJ2609" s="282"/>
      <c r="EF2609" s="495" t="str">
        <f>""&amp;(MID(数据表!AZ2609,1,MIN(FIND({"(";"（"},数据表!AZ2609&amp;"(（",1)-1)))&amp;""</f>
        <v/>
      </c>
      <c r="EG2609" s="495" t="str">
        <f>""&amp;(MID(数据表!AZ2609,1,MIN(FIND({0;1;2;3;4;5;6;7;8;9},数据表!AZ2609&amp;"1234567890",1)-1)))&amp;""</f>
        <v/>
      </c>
    </row>
    <row r="2610" spans="2:137" s="310" customFormat="1" ht="12" customHeight="1">
      <c r="B2610" s="286"/>
      <c r="C2610" s="286"/>
      <c r="D2610" s="286"/>
      <c r="E2610" s="479"/>
      <c r="F2610" s="282"/>
      <c r="G2610" s="283"/>
      <c r="H2610" s="421"/>
      <c r="I2610" s="421"/>
      <c r="J2610" s="283"/>
      <c r="K2610" s="421"/>
      <c r="L2610" s="282"/>
      <c r="N2610" s="282"/>
      <c r="S2610" s="282"/>
      <c r="T2610" s="283"/>
      <c r="U2610" s="283"/>
      <c r="V2610" s="283"/>
      <c r="W2610" s="283"/>
      <c r="X2610" s="283"/>
      <c r="Y2610" s="282"/>
      <c r="Z2610" s="282"/>
      <c r="AA2610" s="283"/>
      <c r="AB2610" s="282"/>
      <c r="AC2610" s="282"/>
      <c r="AD2610" s="282"/>
      <c r="AE2610" s="282"/>
      <c r="AF2610" s="283"/>
      <c r="AG2610" s="402"/>
      <c r="AH2610" s="283"/>
      <c r="AI2610" s="283"/>
      <c r="AJ2610" s="283"/>
      <c r="AK2610" s="283"/>
      <c r="AL2610" s="283"/>
      <c r="AM2610" s="282"/>
      <c r="AN2610" s="282"/>
      <c r="AO2610" s="282"/>
      <c r="AP2610" s="282"/>
      <c r="AQ2610" s="282"/>
      <c r="AR2610" s="282"/>
      <c r="AT2610" s="283"/>
      <c r="AU2610" s="283"/>
      <c r="AV2610" s="283"/>
      <c r="AW2610" s="283"/>
      <c r="AY2610" s="283"/>
      <c r="AZ2610" s="282"/>
      <c r="BA2610" s="283"/>
      <c r="BB2610" s="282"/>
      <c r="BC2610" s="282"/>
      <c r="BD2610" s="282"/>
      <c r="BE2610" s="283"/>
      <c r="BG2610" s="282"/>
      <c r="BH2610" s="282"/>
      <c r="BI2610" s="282"/>
      <c r="BL2610" s="421"/>
      <c r="BM2610" s="424"/>
      <c r="BN2610" s="424"/>
      <c r="BO2610" s="424"/>
      <c r="BP2610" s="424"/>
      <c r="BQ2610" s="421"/>
      <c r="BR2610" s="421"/>
      <c r="BV2610" s="282"/>
      <c r="BW2610" s="283"/>
      <c r="BY2610" s="283"/>
      <c r="BZ2610" s="283"/>
      <c r="CA2610" s="283"/>
      <c r="CB2610" s="282"/>
      <c r="CC2610" s="282"/>
      <c r="CD2610" s="282"/>
      <c r="CE2610" s="282"/>
      <c r="CG2610" s="427"/>
      <c r="CH2610" s="402"/>
      <c r="CI2610" s="424"/>
      <c r="CJ2610" s="282"/>
      <c r="CK2610" s="282"/>
      <c r="CL2610" s="283"/>
      <c r="CM2610" s="283"/>
      <c r="CP2610" s="282"/>
      <c r="DC2610" s="282"/>
      <c r="DD2610" s="282"/>
      <c r="DE2610" s="282"/>
      <c r="DF2610" s="282"/>
      <c r="DG2610" s="282"/>
      <c r="DH2610" s="282"/>
      <c r="DI2610" s="282"/>
      <c r="DJ2610" s="282"/>
      <c r="EF2610" s="495" t="str">
        <f>""&amp;(MID(数据表!AZ2610,1,MIN(FIND({"(";"（"},数据表!AZ2610&amp;"(（",1)-1)))&amp;""</f>
        <v/>
      </c>
      <c r="EG2610" s="495" t="str">
        <f>""&amp;(MID(数据表!AZ2610,1,MIN(FIND({0;1;2;3;4;5;6;7;8;9},数据表!AZ2610&amp;"1234567890",1)-1)))&amp;""</f>
        <v/>
      </c>
    </row>
    <row r="2611" spans="2:137" s="310" customFormat="1" ht="12" customHeight="1">
      <c r="B2611" s="286"/>
      <c r="C2611" s="286"/>
      <c r="D2611" s="286"/>
      <c r="E2611" s="479"/>
      <c r="F2611" s="282"/>
      <c r="G2611" s="283"/>
      <c r="H2611" s="421"/>
      <c r="I2611" s="421"/>
      <c r="J2611" s="283"/>
      <c r="K2611" s="421"/>
      <c r="L2611" s="282"/>
      <c r="N2611" s="282"/>
      <c r="S2611" s="282"/>
      <c r="T2611" s="283"/>
      <c r="U2611" s="283"/>
      <c r="V2611" s="283"/>
      <c r="W2611" s="283"/>
      <c r="X2611" s="283"/>
      <c r="Y2611" s="282"/>
      <c r="Z2611" s="282"/>
      <c r="AA2611" s="283"/>
      <c r="AB2611" s="282"/>
      <c r="AC2611" s="282"/>
      <c r="AD2611" s="282"/>
      <c r="AE2611" s="282"/>
      <c r="AF2611" s="283"/>
      <c r="AG2611" s="402"/>
      <c r="AH2611" s="283"/>
      <c r="AI2611" s="283"/>
      <c r="AJ2611" s="283"/>
      <c r="AK2611" s="283"/>
      <c r="AL2611" s="283"/>
      <c r="AM2611" s="282"/>
      <c r="AN2611" s="282"/>
      <c r="AO2611" s="282"/>
      <c r="AP2611" s="282"/>
      <c r="AQ2611" s="282"/>
      <c r="AR2611" s="282"/>
      <c r="AT2611" s="283"/>
      <c r="AU2611" s="283"/>
      <c r="AV2611" s="283"/>
      <c r="AW2611" s="283"/>
      <c r="AY2611" s="283"/>
      <c r="AZ2611" s="282"/>
      <c r="BA2611" s="283"/>
      <c r="BB2611" s="282"/>
      <c r="BC2611" s="282"/>
      <c r="BD2611" s="282"/>
      <c r="BE2611" s="283"/>
      <c r="BG2611" s="282"/>
      <c r="BH2611" s="282"/>
      <c r="BI2611" s="282"/>
      <c r="BL2611" s="421"/>
      <c r="BM2611" s="424"/>
      <c r="BN2611" s="424"/>
      <c r="BO2611" s="424"/>
      <c r="BP2611" s="424"/>
      <c r="BQ2611" s="421"/>
      <c r="BR2611" s="421"/>
      <c r="BV2611" s="282"/>
      <c r="BW2611" s="283"/>
      <c r="BY2611" s="283"/>
      <c r="BZ2611" s="283"/>
      <c r="CA2611" s="283"/>
      <c r="CB2611" s="282"/>
      <c r="CC2611" s="282"/>
      <c r="CD2611" s="282"/>
      <c r="CE2611" s="282"/>
      <c r="CG2611" s="427"/>
      <c r="CH2611" s="402"/>
      <c r="CI2611" s="424"/>
      <c r="CJ2611" s="282"/>
      <c r="CK2611" s="282"/>
      <c r="CL2611" s="283"/>
      <c r="CM2611" s="283"/>
      <c r="CP2611" s="282"/>
      <c r="DC2611" s="282"/>
      <c r="DD2611" s="282"/>
      <c r="DE2611" s="282"/>
      <c r="DF2611" s="282"/>
      <c r="DG2611" s="282"/>
      <c r="DH2611" s="282"/>
      <c r="DI2611" s="282"/>
      <c r="DJ2611" s="282"/>
      <c r="EF2611" s="495" t="str">
        <f>""&amp;(MID(数据表!AZ2611,1,MIN(FIND({"(";"（"},数据表!AZ2611&amp;"(（",1)-1)))&amp;""</f>
        <v/>
      </c>
      <c r="EG2611" s="495" t="str">
        <f>""&amp;(MID(数据表!AZ2611,1,MIN(FIND({0;1;2;3;4;5;6;7;8;9},数据表!AZ2611&amp;"1234567890",1)-1)))&amp;""</f>
        <v/>
      </c>
    </row>
    <row r="2612" spans="2:137" s="310" customFormat="1" ht="12" customHeight="1">
      <c r="B2612" s="286"/>
      <c r="C2612" s="286"/>
      <c r="D2612" s="286"/>
      <c r="E2612" s="479"/>
      <c r="F2612" s="282"/>
      <c r="G2612" s="283"/>
      <c r="H2612" s="421"/>
      <c r="I2612" s="421"/>
      <c r="J2612" s="283"/>
      <c r="K2612" s="421"/>
      <c r="L2612" s="282"/>
      <c r="N2612" s="282"/>
      <c r="S2612" s="282"/>
      <c r="T2612" s="283"/>
      <c r="U2612" s="283"/>
      <c r="V2612" s="283"/>
      <c r="W2612" s="283"/>
      <c r="X2612" s="283"/>
      <c r="Y2612" s="282"/>
      <c r="Z2612" s="282"/>
      <c r="AA2612" s="283"/>
      <c r="AB2612" s="282"/>
      <c r="AC2612" s="282"/>
      <c r="AD2612" s="282"/>
      <c r="AE2612" s="282"/>
      <c r="AF2612" s="283"/>
      <c r="AG2612" s="402"/>
      <c r="AH2612" s="283"/>
      <c r="AI2612" s="283"/>
      <c r="AJ2612" s="283"/>
      <c r="AK2612" s="283"/>
      <c r="AL2612" s="283"/>
      <c r="AM2612" s="282"/>
      <c r="AN2612" s="282"/>
      <c r="AO2612" s="282"/>
      <c r="AP2612" s="282"/>
      <c r="AQ2612" s="282"/>
      <c r="AR2612" s="282"/>
      <c r="AT2612" s="283"/>
      <c r="AU2612" s="283"/>
      <c r="AV2612" s="283"/>
      <c r="AW2612" s="283"/>
      <c r="AY2612" s="283"/>
      <c r="AZ2612" s="282"/>
      <c r="BA2612" s="283"/>
      <c r="BB2612" s="282"/>
      <c r="BC2612" s="282"/>
      <c r="BD2612" s="282"/>
      <c r="BE2612" s="283"/>
      <c r="BG2612" s="282"/>
      <c r="BH2612" s="282"/>
      <c r="BI2612" s="282"/>
      <c r="BL2612" s="421"/>
      <c r="BM2612" s="424"/>
      <c r="BN2612" s="424"/>
      <c r="BO2612" s="424"/>
      <c r="BP2612" s="424"/>
      <c r="BQ2612" s="421"/>
      <c r="BR2612" s="421"/>
      <c r="BV2612" s="282"/>
      <c r="BW2612" s="283"/>
      <c r="BY2612" s="283"/>
      <c r="BZ2612" s="283"/>
      <c r="CA2612" s="283"/>
      <c r="CB2612" s="282"/>
      <c r="CC2612" s="282"/>
      <c r="CD2612" s="282"/>
      <c r="CE2612" s="282"/>
      <c r="CG2612" s="427"/>
      <c r="CH2612" s="402"/>
      <c r="CI2612" s="424"/>
      <c r="CJ2612" s="282"/>
      <c r="CK2612" s="282"/>
      <c r="CL2612" s="283"/>
      <c r="CM2612" s="283"/>
      <c r="CP2612" s="282"/>
      <c r="DC2612" s="282"/>
      <c r="DD2612" s="282"/>
      <c r="DE2612" s="282"/>
      <c r="DF2612" s="282"/>
      <c r="DG2612" s="282"/>
      <c r="DH2612" s="282"/>
      <c r="DI2612" s="282"/>
      <c r="DJ2612" s="282"/>
      <c r="EF2612" s="495" t="str">
        <f>""&amp;(MID(数据表!AZ2612,1,MIN(FIND({"(";"（"},数据表!AZ2612&amp;"(（",1)-1)))&amp;""</f>
        <v/>
      </c>
      <c r="EG2612" s="495" t="str">
        <f>""&amp;(MID(数据表!AZ2612,1,MIN(FIND({0;1;2;3;4;5;6;7;8;9},数据表!AZ2612&amp;"1234567890",1)-1)))&amp;""</f>
        <v/>
      </c>
    </row>
    <row r="2613" spans="2:137" s="310" customFormat="1" ht="12" customHeight="1">
      <c r="B2613" s="286"/>
      <c r="C2613" s="286"/>
      <c r="D2613" s="286"/>
      <c r="E2613" s="479"/>
      <c r="F2613" s="282"/>
      <c r="G2613" s="283"/>
      <c r="H2613" s="421"/>
      <c r="I2613" s="421"/>
      <c r="J2613" s="283"/>
      <c r="K2613" s="421"/>
      <c r="L2613" s="282"/>
      <c r="N2613" s="282"/>
      <c r="S2613" s="282"/>
      <c r="T2613" s="283"/>
      <c r="U2613" s="283"/>
      <c r="V2613" s="283"/>
      <c r="W2613" s="283"/>
      <c r="X2613" s="283"/>
      <c r="Y2613" s="282"/>
      <c r="Z2613" s="282"/>
      <c r="AA2613" s="283"/>
      <c r="AB2613" s="282"/>
      <c r="AC2613" s="282"/>
      <c r="AD2613" s="282"/>
      <c r="AE2613" s="282"/>
      <c r="AF2613" s="283"/>
      <c r="AG2613" s="402"/>
      <c r="AH2613" s="283"/>
      <c r="AI2613" s="283"/>
      <c r="AJ2613" s="283"/>
      <c r="AK2613" s="283"/>
      <c r="AL2613" s="283"/>
      <c r="AM2613" s="282"/>
      <c r="AN2613" s="282"/>
      <c r="AO2613" s="282"/>
      <c r="AP2613" s="282"/>
      <c r="AQ2613" s="282"/>
      <c r="AR2613" s="282"/>
      <c r="AT2613" s="283"/>
      <c r="AU2613" s="283"/>
      <c r="AV2613" s="283"/>
      <c r="AW2613" s="283"/>
      <c r="AY2613" s="283"/>
      <c r="AZ2613" s="282"/>
      <c r="BA2613" s="283"/>
      <c r="BB2613" s="282"/>
      <c r="BC2613" s="282"/>
      <c r="BD2613" s="282"/>
      <c r="BE2613" s="283"/>
      <c r="BG2613" s="282"/>
      <c r="BH2613" s="282"/>
      <c r="BI2613" s="282"/>
      <c r="BL2613" s="421"/>
      <c r="BM2613" s="424"/>
      <c r="BN2613" s="424"/>
      <c r="BO2613" s="424"/>
      <c r="BP2613" s="424"/>
      <c r="BQ2613" s="421"/>
      <c r="BR2613" s="421"/>
      <c r="BV2613" s="282"/>
      <c r="BW2613" s="283"/>
      <c r="BY2613" s="283"/>
      <c r="BZ2613" s="283"/>
      <c r="CA2613" s="283"/>
      <c r="CB2613" s="282"/>
      <c r="CC2613" s="282"/>
      <c r="CD2613" s="282"/>
      <c r="CE2613" s="282"/>
      <c r="CG2613" s="427"/>
      <c r="CH2613" s="402"/>
      <c r="CI2613" s="424"/>
      <c r="CJ2613" s="282"/>
      <c r="CK2613" s="282"/>
      <c r="CL2613" s="283"/>
      <c r="CM2613" s="283"/>
      <c r="CP2613" s="282"/>
      <c r="DC2613" s="282"/>
      <c r="DD2613" s="282"/>
      <c r="DE2613" s="282"/>
      <c r="DF2613" s="282"/>
      <c r="DG2613" s="282"/>
      <c r="DH2613" s="282"/>
      <c r="DI2613" s="282"/>
      <c r="DJ2613" s="282"/>
      <c r="EF2613" s="495" t="str">
        <f>""&amp;(MID(数据表!AZ2613,1,MIN(FIND({"(";"（"},数据表!AZ2613&amp;"(（",1)-1)))&amp;""</f>
        <v/>
      </c>
      <c r="EG2613" s="495" t="str">
        <f>""&amp;(MID(数据表!AZ2613,1,MIN(FIND({0;1;2;3;4;5;6;7;8;9},数据表!AZ2613&amp;"1234567890",1)-1)))&amp;""</f>
        <v/>
      </c>
    </row>
    <row r="2614" spans="2:137" s="310" customFormat="1" ht="12" customHeight="1">
      <c r="B2614" s="286"/>
      <c r="C2614" s="286"/>
      <c r="D2614" s="286"/>
      <c r="E2614" s="479"/>
      <c r="F2614" s="282"/>
      <c r="G2614" s="283"/>
      <c r="H2614" s="421"/>
      <c r="I2614" s="421"/>
      <c r="J2614" s="283"/>
      <c r="K2614" s="421"/>
      <c r="L2614" s="282"/>
      <c r="N2614" s="282"/>
      <c r="S2614" s="282"/>
      <c r="T2614" s="283"/>
      <c r="U2614" s="283"/>
      <c r="V2614" s="283"/>
      <c r="W2614" s="283"/>
      <c r="X2614" s="283"/>
      <c r="Y2614" s="282"/>
      <c r="Z2614" s="282"/>
      <c r="AA2614" s="283"/>
      <c r="AB2614" s="282"/>
      <c r="AC2614" s="282"/>
      <c r="AD2614" s="282"/>
      <c r="AE2614" s="282"/>
      <c r="AF2614" s="283"/>
      <c r="AG2614" s="402"/>
      <c r="AH2614" s="283"/>
      <c r="AI2614" s="283"/>
      <c r="AJ2614" s="283"/>
      <c r="AK2614" s="283"/>
      <c r="AL2614" s="283"/>
      <c r="AM2614" s="282"/>
      <c r="AN2614" s="282"/>
      <c r="AO2614" s="282"/>
      <c r="AP2614" s="282"/>
      <c r="AQ2614" s="282"/>
      <c r="AR2614" s="282"/>
      <c r="AT2614" s="283"/>
      <c r="AU2614" s="283"/>
      <c r="AV2614" s="283"/>
      <c r="AW2614" s="283"/>
      <c r="AY2614" s="283"/>
      <c r="AZ2614" s="282"/>
      <c r="BA2614" s="283"/>
      <c r="BB2614" s="282"/>
      <c r="BC2614" s="282"/>
      <c r="BD2614" s="282"/>
      <c r="BE2614" s="283"/>
      <c r="BG2614" s="282"/>
      <c r="BH2614" s="282"/>
      <c r="BI2614" s="282"/>
      <c r="BL2614" s="421"/>
      <c r="BM2614" s="424"/>
      <c r="BN2614" s="424"/>
      <c r="BO2614" s="424"/>
      <c r="BP2614" s="424"/>
      <c r="BQ2614" s="421"/>
      <c r="BR2614" s="421"/>
      <c r="BV2614" s="282"/>
      <c r="BW2614" s="283"/>
      <c r="BY2614" s="283"/>
      <c r="BZ2614" s="283"/>
      <c r="CA2614" s="283"/>
      <c r="CB2614" s="282"/>
      <c r="CC2614" s="282"/>
      <c r="CD2614" s="282"/>
      <c r="CE2614" s="282"/>
      <c r="CG2614" s="427"/>
      <c r="CH2614" s="402"/>
      <c r="CI2614" s="424"/>
      <c r="CJ2614" s="282"/>
      <c r="CK2614" s="282"/>
      <c r="CL2614" s="283"/>
      <c r="CM2614" s="283"/>
      <c r="CP2614" s="282"/>
      <c r="DC2614" s="282"/>
      <c r="DD2614" s="282"/>
      <c r="DE2614" s="282"/>
      <c r="DF2614" s="282"/>
      <c r="DG2614" s="282"/>
      <c r="DH2614" s="282"/>
      <c r="DI2614" s="282"/>
      <c r="DJ2614" s="282"/>
      <c r="EF2614" s="495" t="str">
        <f>""&amp;(MID(数据表!AZ2614,1,MIN(FIND({"(";"（"},数据表!AZ2614&amp;"(（",1)-1)))&amp;""</f>
        <v/>
      </c>
      <c r="EG2614" s="495" t="str">
        <f>""&amp;(MID(数据表!AZ2614,1,MIN(FIND({0;1;2;3;4;5;6;7;8;9},数据表!AZ2614&amp;"1234567890",1)-1)))&amp;""</f>
        <v/>
      </c>
    </row>
    <row r="2615" spans="2:137" s="310" customFormat="1" ht="12" customHeight="1">
      <c r="B2615" s="286"/>
      <c r="C2615" s="286"/>
      <c r="D2615" s="286"/>
      <c r="E2615" s="479"/>
      <c r="F2615" s="282"/>
      <c r="G2615" s="283"/>
      <c r="H2615" s="421"/>
      <c r="I2615" s="421"/>
      <c r="J2615" s="283"/>
      <c r="K2615" s="421"/>
      <c r="L2615" s="282"/>
      <c r="N2615" s="282"/>
      <c r="S2615" s="282"/>
      <c r="T2615" s="283"/>
      <c r="U2615" s="283"/>
      <c r="V2615" s="283"/>
      <c r="W2615" s="283"/>
      <c r="X2615" s="283"/>
      <c r="Y2615" s="282"/>
      <c r="Z2615" s="282"/>
      <c r="AA2615" s="283"/>
      <c r="AB2615" s="282"/>
      <c r="AC2615" s="282"/>
      <c r="AD2615" s="282"/>
      <c r="AE2615" s="282"/>
      <c r="AF2615" s="283"/>
      <c r="AG2615" s="402"/>
      <c r="AH2615" s="283"/>
      <c r="AI2615" s="283"/>
      <c r="AJ2615" s="283"/>
      <c r="AK2615" s="283"/>
      <c r="AL2615" s="283"/>
      <c r="AM2615" s="282"/>
      <c r="AN2615" s="282"/>
      <c r="AO2615" s="282"/>
      <c r="AP2615" s="282"/>
      <c r="AQ2615" s="282"/>
      <c r="AR2615" s="282"/>
      <c r="AT2615" s="283"/>
      <c r="AU2615" s="283"/>
      <c r="AV2615" s="283"/>
      <c r="AW2615" s="283"/>
      <c r="AY2615" s="283"/>
      <c r="AZ2615" s="282"/>
      <c r="BA2615" s="283"/>
      <c r="BB2615" s="282"/>
      <c r="BC2615" s="282"/>
      <c r="BD2615" s="282"/>
      <c r="BE2615" s="283"/>
      <c r="BG2615" s="282"/>
      <c r="BH2615" s="282"/>
      <c r="BI2615" s="282"/>
      <c r="BL2615" s="421"/>
      <c r="BM2615" s="424"/>
      <c r="BN2615" s="424"/>
      <c r="BO2615" s="424"/>
      <c r="BP2615" s="424"/>
      <c r="BQ2615" s="421"/>
      <c r="BR2615" s="421"/>
      <c r="BV2615" s="282"/>
      <c r="BW2615" s="283"/>
      <c r="BY2615" s="283"/>
      <c r="BZ2615" s="283"/>
      <c r="CA2615" s="283"/>
      <c r="CB2615" s="282"/>
      <c r="CC2615" s="282"/>
      <c r="CD2615" s="282"/>
      <c r="CE2615" s="282"/>
      <c r="CG2615" s="427"/>
      <c r="CH2615" s="402"/>
      <c r="CI2615" s="424"/>
      <c r="CJ2615" s="282"/>
      <c r="CK2615" s="282"/>
      <c r="CL2615" s="283"/>
      <c r="CM2615" s="283"/>
      <c r="CP2615" s="282"/>
      <c r="DC2615" s="282"/>
      <c r="DD2615" s="282"/>
      <c r="DE2615" s="282"/>
      <c r="DF2615" s="282"/>
      <c r="DG2615" s="282"/>
      <c r="DH2615" s="282"/>
      <c r="DI2615" s="282"/>
      <c r="DJ2615" s="282"/>
      <c r="EF2615" s="495" t="str">
        <f>""&amp;(MID(数据表!AZ2615,1,MIN(FIND({"(";"（"},数据表!AZ2615&amp;"(（",1)-1)))&amp;""</f>
        <v/>
      </c>
      <c r="EG2615" s="495" t="str">
        <f>""&amp;(MID(数据表!AZ2615,1,MIN(FIND({0;1;2;3;4;5;6;7;8;9},数据表!AZ2615&amp;"1234567890",1)-1)))&amp;""</f>
        <v/>
      </c>
    </row>
    <row r="2616" spans="2:137" s="310" customFormat="1" ht="12" customHeight="1">
      <c r="B2616" s="286"/>
      <c r="C2616" s="286"/>
      <c r="D2616" s="286"/>
      <c r="E2616" s="479"/>
      <c r="F2616" s="282"/>
      <c r="G2616" s="283"/>
      <c r="H2616" s="421"/>
      <c r="I2616" s="421"/>
      <c r="J2616" s="283"/>
      <c r="K2616" s="421"/>
      <c r="L2616" s="282"/>
      <c r="N2616" s="282"/>
      <c r="S2616" s="282"/>
      <c r="T2616" s="283"/>
      <c r="U2616" s="283"/>
      <c r="V2616" s="283"/>
      <c r="W2616" s="283"/>
      <c r="X2616" s="283"/>
      <c r="Y2616" s="282"/>
      <c r="Z2616" s="282"/>
      <c r="AA2616" s="283"/>
      <c r="AB2616" s="282"/>
      <c r="AC2616" s="282"/>
      <c r="AD2616" s="282"/>
      <c r="AE2616" s="282"/>
      <c r="AF2616" s="283"/>
      <c r="AG2616" s="402"/>
      <c r="AH2616" s="283"/>
      <c r="AI2616" s="283"/>
      <c r="AJ2616" s="283"/>
      <c r="AK2616" s="283"/>
      <c r="AL2616" s="283"/>
      <c r="AM2616" s="282"/>
      <c r="AN2616" s="282"/>
      <c r="AO2616" s="282"/>
      <c r="AP2616" s="282"/>
      <c r="AQ2616" s="282"/>
      <c r="AR2616" s="282"/>
      <c r="AT2616" s="283"/>
      <c r="AU2616" s="283"/>
      <c r="AV2616" s="283"/>
      <c r="AW2616" s="283"/>
      <c r="AY2616" s="283"/>
      <c r="AZ2616" s="282"/>
      <c r="BA2616" s="283"/>
      <c r="BB2616" s="282"/>
      <c r="BC2616" s="282"/>
      <c r="BD2616" s="282"/>
      <c r="BE2616" s="283"/>
      <c r="BG2616" s="282"/>
      <c r="BH2616" s="282"/>
      <c r="BI2616" s="282"/>
      <c r="BL2616" s="421"/>
      <c r="BM2616" s="424"/>
      <c r="BN2616" s="424"/>
      <c r="BO2616" s="424"/>
      <c r="BP2616" s="424"/>
      <c r="BQ2616" s="421"/>
      <c r="BR2616" s="421"/>
      <c r="BV2616" s="282"/>
      <c r="BW2616" s="283"/>
      <c r="BY2616" s="283"/>
      <c r="BZ2616" s="283"/>
      <c r="CA2616" s="283"/>
      <c r="CB2616" s="282"/>
      <c r="CC2616" s="282"/>
      <c r="CD2616" s="282"/>
      <c r="CE2616" s="282"/>
      <c r="CG2616" s="427"/>
      <c r="CH2616" s="402"/>
      <c r="CI2616" s="424"/>
      <c r="CJ2616" s="282"/>
      <c r="CK2616" s="282"/>
      <c r="CL2616" s="283"/>
      <c r="CM2616" s="283"/>
      <c r="CP2616" s="282"/>
      <c r="DC2616" s="282"/>
      <c r="DD2616" s="282"/>
      <c r="DE2616" s="282"/>
      <c r="DF2616" s="282"/>
      <c r="DG2616" s="282"/>
      <c r="DH2616" s="282"/>
      <c r="DI2616" s="282"/>
      <c r="DJ2616" s="282"/>
      <c r="EF2616" s="495" t="str">
        <f>""&amp;(MID(数据表!AZ2616,1,MIN(FIND({"(";"（"},数据表!AZ2616&amp;"(（",1)-1)))&amp;""</f>
        <v/>
      </c>
      <c r="EG2616" s="495" t="str">
        <f>""&amp;(MID(数据表!AZ2616,1,MIN(FIND({0;1;2;3;4;5;6;7;8;9},数据表!AZ2616&amp;"1234567890",1)-1)))&amp;""</f>
        <v/>
      </c>
    </row>
    <row r="2617" spans="2:137" s="310" customFormat="1" ht="12" customHeight="1">
      <c r="B2617" s="286"/>
      <c r="C2617" s="286"/>
      <c r="D2617" s="286"/>
      <c r="E2617" s="479"/>
      <c r="F2617" s="282"/>
      <c r="G2617" s="283"/>
      <c r="H2617" s="421"/>
      <c r="I2617" s="421"/>
      <c r="J2617" s="283"/>
      <c r="K2617" s="421"/>
      <c r="L2617" s="282"/>
      <c r="N2617" s="282"/>
      <c r="S2617" s="282"/>
      <c r="T2617" s="283"/>
      <c r="U2617" s="283"/>
      <c r="V2617" s="283"/>
      <c r="W2617" s="283"/>
      <c r="X2617" s="283"/>
      <c r="Y2617" s="282"/>
      <c r="Z2617" s="282"/>
      <c r="AA2617" s="283"/>
      <c r="AB2617" s="282"/>
      <c r="AC2617" s="282"/>
      <c r="AD2617" s="282"/>
      <c r="AE2617" s="282"/>
      <c r="AF2617" s="283"/>
      <c r="AG2617" s="402"/>
      <c r="AH2617" s="283"/>
      <c r="AI2617" s="283"/>
      <c r="AJ2617" s="283"/>
      <c r="AK2617" s="283"/>
      <c r="AL2617" s="283"/>
      <c r="AM2617" s="282"/>
      <c r="AN2617" s="282"/>
      <c r="AO2617" s="282"/>
      <c r="AP2617" s="282"/>
      <c r="AQ2617" s="282"/>
      <c r="AR2617" s="282"/>
      <c r="AT2617" s="283"/>
      <c r="AU2617" s="283"/>
      <c r="AV2617" s="283"/>
      <c r="AW2617" s="283"/>
      <c r="AY2617" s="283"/>
      <c r="AZ2617" s="282"/>
      <c r="BA2617" s="283"/>
      <c r="BB2617" s="282"/>
      <c r="BC2617" s="282"/>
      <c r="BD2617" s="282"/>
      <c r="BE2617" s="283"/>
      <c r="BG2617" s="282"/>
      <c r="BH2617" s="282"/>
      <c r="BI2617" s="282"/>
      <c r="BL2617" s="421"/>
      <c r="BM2617" s="424"/>
      <c r="BN2617" s="424"/>
      <c r="BO2617" s="424"/>
      <c r="BP2617" s="424"/>
      <c r="BQ2617" s="421"/>
      <c r="BR2617" s="421"/>
      <c r="BV2617" s="282"/>
      <c r="BW2617" s="283"/>
      <c r="BY2617" s="283"/>
      <c r="BZ2617" s="283"/>
      <c r="CA2617" s="283"/>
      <c r="CB2617" s="282"/>
      <c r="CC2617" s="282"/>
      <c r="CD2617" s="282"/>
      <c r="CE2617" s="282"/>
      <c r="CG2617" s="427"/>
      <c r="CH2617" s="402"/>
      <c r="CI2617" s="424"/>
      <c r="CJ2617" s="282"/>
      <c r="CK2617" s="282"/>
      <c r="CL2617" s="283"/>
      <c r="CM2617" s="283"/>
      <c r="CP2617" s="282"/>
      <c r="DC2617" s="282"/>
      <c r="DD2617" s="282"/>
      <c r="DE2617" s="282"/>
      <c r="DF2617" s="282"/>
      <c r="DG2617" s="282"/>
      <c r="DH2617" s="282"/>
      <c r="DI2617" s="282"/>
      <c r="DJ2617" s="282"/>
      <c r="EF2617" s="495" t="str">
        <f>""&amp;(MID(数据表!AZ2617,1,MIN(FIND({"(";"（"},数据表!AZ2617&amp;"(（",1)-1)))&amp;""</f>
        <v/>
      </c>
      <c r="EG2617" s="495" t="str">
        <f>""&amp;(MID(数据表!AZ2617,1,MIN(FIND({0;1;2;3;4;5;6;7;8;9},数据表!AZ2617&amp;"1234567890",1)-1)))&amp;""</f>
        <v/>
      </c>
    </row>
    <row r="2618" spans="2:137" s="310" customFormat="1" ht="12" customHeight="1">
      <c r="B2618" s="286"/>
      <c r="C2618" s="286"/>
      <c r="D2618" s="286"/>
      <c r="E2618" s="479"/>
      <c r="F2618" s="282"/>
      <c r="G2618" s="283"/>
      <c r="H2618" s="421"/>
      <c r="I2618" s="421"/>
      <c r="J2618" s="283"/>
      <c r="K2618" s="421"/>
      <c r="L2618" s="282"/>
      <c r="N2618" s="282"/>
      <c r="S2618" s="282"/>
      <c r="T2618" s="283"/>
      <c r="U2618" s="283"/>
      <c r="V2618" s="283"/>
      <c r="W2618" s="283"/>
      <c r="X2618" s="283"/>
      <c r="Y2618" s="282"/>
      <c r="Z2618" s="282"/>
      <c r="AA2618" s="283"/>
      <c r="AB2618" s="282"/>
      <c r="AC2618" s="282"/>
      <c r="AD2618" s="282"/>
      <c r="AE2618" s="282"/>
      <c r="AF2618" s="283"/>
      <c r="AG2618" s="402"/>
      <c r="AH2618" s="283"/>
      <c r="AI2618" s="283"/>
      <c r="AJ2618" s="283"/>
      <c r="AK2618" s="283"/>
      <c r="AL2618" s="283"/>
      <c r="AM2618" s="282"/>
      <c r="AN2618" s="282"/>
      <c r="AO2618" s="282"/>
      <c r="AP2618" s="282"/>
      <c r="AQ2618" s="282"/>
      <c r="AR2618" s="282"/>
      <c r="AT2618" s="283"/>
      <c r="AU2618" s="283"/>
      <c r="AV2618" s="283"/>
      <c r="AW2618" s="283"/>
      <c r="AY2618" s="283"/>
      <c r="AZ2618" s="282"/>
      <c r="BA2618" s="283"/>
      <c r="BB2618" s="282"/>
      <c r="BC2618" s="282"/>
      <c r="BD2618" s="282"/>
      <c r="BE2618" s="283"/>
      <c r="BG2618" s="282"/>
      <c r="BH2618" s="282"/>
      <c r="BI2618" s="282"/>
      <c r="BL2618" s="421"/>
      <c r="BM2618" s="424"/>
      <c r="BN2618" s="424"/>
      <c r="BO2618" s="424"/>
      <c r="BP2618" s="424"/>
      <c r="BQ2618" s="421"/>
      <c r="BR2618" s="421"/>
      <c r="BV2618" s="282"/>
      <c r="BW2618" s="283"/>
      <c r="BY2618" s="283"/>
      <c r="BZ2618" s="283"/>
      <c r="CA2618" s="283"/>
      <c r="CB2618" s="282"/>
      <c r="CC2618" s="282"/>
      <c r="CD2618" s="282"/>
      <c r="CE2618" s="282"/>
      <c r="CG2618" s="427"/>
      <c r="CH2618" s="402"/>
      <c r="CI2618" s="424"/>
      <c r="CJ2618" s="282"/>
      <c r="CK2618" s="282"/>
      <c r="CL2618" s="283"/>
      <c r="CM2618" s="283"/>
      <c r="CP2618" s="282"/>
      <c r="DC2618" s="282"/>
      <c r="DD2618" s="282"/>
      <c r="DE2618" s="282"/>
      <c r="DF2618" s="282"/>
      <c r="DG2618" s="282"/>
      <c r="DH2618" s="282"/>
      <c r="DI2618" s="282"/>
      <c r="DJ2618" s="282"/>
      <c r="EF2618" s="495" t="str">
        <f>""&amp;(MID(数据表!AZ2618,1,MIN(FIND({"(";"（"},数据表!AZ2618&amp;"(（",1)-1)))&amp;""</f>
        <v/>
      </c>
      <c r="EG2618" s="495" t="str">
        <f>""&amp;(MID(数据表!AZ2618,1,MIN(FIND({0;1;2;3;4;5;6;7;8;9},数据表!AZ2618&amp;"1234567890",1)-1)))&amp;""</f>
        <v/>
      </c>
    </row>
    <row r="2619" spans="2:137" s="310" customFormat="1" ht="12" customHeight="1">
      <c r="B2619" s="286"/>
      <c r="C2619" s="286"/>
      <c r="D2619" s="286"/>
      <c r="E2619" s="479"/>
      <c r="F2619" s="282"/>
      <c r="G2619" s="283"/>
      <c r="H2619" s="421"/>
      <c r="I2619" s="421"/>
      <c r="J2619" s="283"/>
      <c r="K2619" s="421"/>
      <c r="L2619" s="282"/>
      <c r="N2619" s="282"/>
      <c r="S2619" s="282"/>
      <c r="T2619" s="283"/>
      <c r="U2619" s="283"/>
      <c r="V2619" s="283"/>
      <c r="W2619" s="283"/>
      <c r="X2619" s="283"/>
      <c r="Y2619" s="282"/>
      <c r="Z2619" s="282"/>
      <c r="AA2619" s="283"/>
      <c r="AB2619" s="282"/>
      <c r="AC2619" s="282"/>
      <c r="AD2619" s="282"/>
      <c r="AE2619" s="282"/>
      <c r="AF2619" s="283"/>
      <c r="AG2619" s="402"/>
      <c r="AH2619" s="283"/>
      <c r="AI2619" s="283"/>
      <c r="AJ2619" s="283"/>
      <c r="AK2619" s="283"/>
      <c r="AL2619" s="283"/>
      <c r="AM2619" s="282"/>
      <c r="AN2619" s="282"/>
      <c r="AO2619" s="282"/>
      <c r="AP2619" s="282"/>
      <c r="AQ2619" s="282"/>
      <c r="AR2619" s="282"/>
      <c r="AT2619" s="283"/>
      <c r="AU2619" s="283"/>
      <c r="AV2619" s="283"/>
      <c r="AW2619" s="283"/>
      <c r="AY2619" s="283"/>
      <c r="AZ2619" s="282"/>
      <c r="BA2619" s="283"/>
      <c r="BB2619" s="282"/>
      <c r="BC2619" s="282"/>
      <c r="BD2619" s="282"/>
      <c r="BE2619" s="283"/>
      <c r="BG2619" s="282"/>
      <c r="BH2619" s="282"/>
      <c r="BI2619" s="282"/>
      <c r="BL2619" s="421"/>
      <c r="BM2619" s="424"/>
      <c r="BN2619" s="424"/>
      <c r="BO2619" s="424"/>
      <c r="BP2619" s="424"/>
      <c r="BQ2619" s="421"/>
      <c r="BR2619" s="421"/>
      <c r="BV2619" s="282"/>
      <c r="BW2619" s="283"/>
      <c r="BY2619" s="283"/>
      <c r="BZ2619" s="283"/>
      <c r="CA2619" s="283"/>
      <c r="CB2619" s="282"/>
      <c r="CC2619" s="282"/>
      <c r="CD2619" s="282"/>
      <c r="CE2619" s="282"/>
      <c r="CG2619" s="427"/>
      <c r="CH2619" s="402"/>
      <c r="CI2619" s="424"/>
      <c r="CJ2619" s="282"/>
      <c r="CK2619" s="282"/>
      <c r="CL2619" s="283"/>
      <c r="CM2619" s="283"/>
      <c r="CP2619" s="282"/>
      <c r="DC2619" s="282"/>
      <c r="DD2619" s="282"/>
      <c r="DE2619" s="282"/>
      <c r="DF2619" s="282"/>
      <c r="DG2619" s="282"/>
      <c r="DH2619" s="282"/>
      <c r="DI2619" s="282"/>
      <c r="DJ2619" s="282"/>
      <c r="EF2619" s="495" t="str">
        <f>""&amp;(MID(数据表!AZ2619,1,MIN(FIND({"(";"（"},数据表!AZ2619&amp;"(（",1)-1)))&amp;""</f>
        <v/>
      </c>
      <c r="EG2619" s="495" t="str">
        <f>""&amp;(MID(数据表!AZ2619,1,MIN(FIND({0;1;2;3;4;5;6;7;8;9},数据表!AZ2619&amp;"1234567890",1)-1)))&amp;""</f>
        <v/>
      </c>
    </row>
    <row r="2620" spans="2:137" s="310" customFormat="1" ht="12" customHeight="1">
      <c r="B2620" s="286"/>
      <c r="C2620" s="286"/>
      <c r="D2620" s="286"/>
      <c r="E2620" s="479"/>
      <c r="F2620" s="282"/>
      <c r="G2620" s="283"/>
      <c r="H2620" s="421"/>
      <c r="I2620" s="421"/>
      <c r="J2620" s="283"/>
      <c r="K2620" s="421"/>
      <c r="L2620" s="282"/>
      <c r="N2620" s="282"/>
      <c r="S2620" s="282"/>
      <c r="T2620" s="283"/>
      <c r="U2620" s="283"/>
      <c r="V2620" s="283"/>
      <c r="W2620" s="283"/>
      <c r="X2620" s="283"/>
      <c r="Y2620" s="282"/>
      <c r="Z2620" s="282"/>
      <c r="AA2620" s="283"/>
      <c r="AB2620" s="282"/>
      <c r="AC2620" s="282"/>
      <c r="AD2620" s="282"/>
      <c r="AE2620" s="282"/>
      <c r="AF2620" s="283"/>
      <c r="AG2620" s="402"/>
      <c r="AH2620" s="283"/>
      <c r="AI2620" s="283"/>
      <c r="AJ2620" s="283"/>
      <c r="AK2620" s="283"/>
      <c r="AL2620" s="283"/>
      <c r="AM2620" s="282"/>
      <c r="AN2620" s="282"/>
      <c r="AO2620" s="282"/>
      <c r="AP2620" s="282"/>
      <c r="AQ2620" s="282"/>
      <c r="AR2620" s="282"/>
      <c r="AT2620" s="283"/>
      <c r="AU2620" s="283"/>
      <c r="AV2620" s="283"/>
      <c r="AW2620" s="283"/>
      <c r="AY2620" s="283"/>
      <c r="AZ2620" s="282"/>
      <c r="BA2620" s="283"/>
      <c r="BB2620" s="282"/>
      <c r="BC2620" s="282"/>
      <c r="BD2620" s="282"/>
      <c r="BE2620" s="283"/>
      <c r="BG2620" s="282"/>
      <c r="BH2620" s="282"/>
      <c r="BI2620" s="282"/>
      <c r="BL2620" s="421"/>
      <c r="BM2620" s="424"/>
      <c r="BN2620" s="424"/>
      <c r="BO2620" s="424"/>
      <c r="BP2620" s="424"/>
      <c r="BQ2620" s="421"/>
      <c r="BR2620" s="421"/>
      <c r="BV2620" s="282"/>
      <c r="BW2620" s="283"/>
      <c r="BY2620" s="283"/>
      <c r="BZ2620" s="283"/>
      <c r="CA2620" s="283"/>
      <c r="CB2620" s="282"/>
      <c r="CC2620" s="282"/>
      <c r="CD2620" s="282"/>
      <c r="CE2620" s="282"/>
      <c r="CG2620" s="427"/>
      <c r="CH2620" s="402"/>
      <c r="CI2620" s="424"/>
      <c r="CJ2620" s="282"/>
      <c r="CK2620" s="282"/>
      <c r="CL2620" s="283"/>
      <c r="CM2620" s="283"/>
      <c r="CP2620" s="282"/>
      <c r="DC2620" s="282"/>
      <c r="DD2620" s="282"/>
      <c r="DE2620" s="282"/>
      <c r="DF2620" s="282"/>
      <c r="DG2620" s="282"/>
      <c r="DH2620" s="282"/>
      <c r="DI2620" s="282"/>
      <c r="DJ2620" s="282"/>
      <c r="EF2620" s="495" t="str">
        <f>""&amp;(MID(数据表!AZ2620,1,MIN(FIND({"(";"（"},数据表!AZ2620&amp;"(（",1)-1)))&amp;""</f>
        <v/>
      </c>
      <c r="EG2620" s="495" t="str">
        <f>""&amp;(MID(数据表!AZ2620,1,MIN(FIND({0;1;2;3;4;5;6;7;8;9},数据表!AZ2620&amp;"1234567890",1)-1)))&amp;""</f>
        <v/>
      </c>
    </row>
    <row r="2621" spans="2:137" s="310" customFormat="1" ht="12" customHeight="1">
      <c r="B2621" s="286"/>
      <c r="C2621" s="286"/>
      <c r="D2621" s="286"/>
      <c r="E2621" s="479"/>
      <c r="F2621" s="282"/>
      <c r="G2621" s="283"/>
      <c r="H2621" s="421"/>
      <c r="I2621" s="421"/>
      <c r="J2621" s="283"/>
      <c r="K2621" s="421"/>
      <c r="L2621" s="282"/>
      <c r="N2621" s="282"/>
      <c r="S2621" s="282"/>
      <c r="T2621" s="283"/>
      <c r="U2621" s="283"/>
      <c r="V2621" s="283"/>
      <c r="W2621" s="283"/>
      <c r="X2621" s="283"/>
      <c r="Y2621" s="282"/>
      <c r="Z2621" s="282"/>
      <c r="AA2621" s="283"/>
      <c r="AB2621" s="282"/>
      <c r="AC2621" s="282"/>
      <c r="AD2621" s="282"/>
      <c r="AE2621" s="282"/>
      <c r="AF2621" s="283"/>
      <c r="AG2621" s="402"/>
      <c r="AH2621" s="283"/>
      <c r="AI2621" s="283"/>
      <c r="AJ2621" s="283"/>
      <c r="AK2621" s="283"/>
      <c r="AL2621" s="283"/>
      <c r="AM2621" s="282"/>
      <c r="AN2621" s="282"/>
      <c r="AO2621" s="282"/>
      <c r="AP2621" s="282"/>
      <c r="AQ2621" s="282"/>
      <c r="AR2621" s="282"/>
      <c r="AT2621" s="283"/>
      <c r="AU2621" s="283"/>
      <c r="AV2621" s="283"/>
      <c r="AW2621" s="283"/>
      <c r="AY2621" s="283"/>
      <c r="AZ2621" s="282"/>
      <c r="BA2621" s="283"/>
      <c r="BB2621" s="282"/>
      <c r="BC2621" s="282"/>
      <c r="BD2621" s="282"/>
      <c r="BE2621" s="283"/>
      <c r="BG2621" s="282"/>
      <c r="BH2621" s="282"/>
      <c r="BI2621" s="282"/>
      <c r="BL2621" s="421"/>
      <c r="BM2621" s="424"/>
      <c r="BN2621" s="424"/>
      <c r="BO2621" s="424"/>
      <c r="BP2621" s="424"/>
      <c r="BQ2621" s="421"/>
      <c r="BR2621" s="421"/>
      <c r="BV2621" s="282"/>
      <c r="BW2621" s="283"/>
      <c r="BY2621" s="283"/>
      <c r="BZ2621" s="283"/>
      <c r="CA2621" s="283"/>
      <c r="CB2621" s="282"/>
      <c r="CC2621" s="282"/>
      <c r="CD2621" s="282"/>
      <c r="CE2621" s="282"/>
      <c r="CG2621" s="427"/>
      <c r="CH2621" s="402"/>
      <c r="CI2621" s="424"/>
      <c r="CJ2621" s="282"/>
      <c r="CK2621" s="282"/>
      <c r="CL2621" s="283"/>
      <c r="CM2621" s="283"/>
      <c r="CP2621" s="282"/>
      <c r="DC2621" s="282"/>
      <c r="DD2621" s="282"/>
      <c r="DE2621" s="282"/>
      <c r="DF2621" s="282"/>
      <c r="DG2621" s="282"/>
      <c r="DH2621" s="282"/>
      <c r="DI2621" s="282"/>
      <c r="DJ2621" s="282"/>
      <c r="EF2621" s="495" t="str">
        <f>""&amp;(MID(数据表!AZ2621,1,MIN(FIND({"(";"（"},数据表!AZ2621&amp;"(（",1)-1)))&amp;""</f>
        <v/>
      </c>
      <c r="EG2621" s="495" t="str">
        <f>""&amp;(MID(数据表!AZ2621,1,MIN(FIND({0;1;2;3;4;5;6;7;8;9},数据表!AZ2621&amp;"1234567890",1)-1)))&amp;""</f>
        <v/>
      </c>
    </row>
    <row r="2622" spans="2:137" s="310" customFormat="1" ht="12" customHeight="1">
      <c r="B2622" s="286"/>
      <c r="C2622" s="286"/>
      <c r="D2622" s="286"/>
      <c r="E2622" s="479"/>
      <c r="F2622" s="282"/>
      <c r="G2622" s="283"/>
      <c r="H2622" s="421"/>
      <c r="I2622" s="421"/>
      <c r="J2622" s="283"/>
      <c r="K2622" s="421"/>
      <c r="L2622" s="282"/>
      <c r="N2622" s="282"/>
      <c r="S2622" s="282"/>
      <c r="T2622" s="283"/>
      <c r="U2622" s="283"/>
      <c r="V2622" s="283"/>
      <c r="W2622" s="283"/>
      <c r="X2622" s="283"/>
      <c r="Y2622" s="282"/>
      <c r="Z2622" s="282"/>
      <c r="AA2622" s="283"/>
      <c r="AB2622" s="282"/>
      <c r="AC2622" s="282"/>
      <c r="AD2622" s="282"/>
      <c r="AE2622" s="282"/>
      <c r="AF2622" s="283"/>
      <c r="AG2622" s="402"/>
      <c r="AH2622" s="283"/>
      <c r="AI2622" s="283"/>
      <c r="AJ2622" s="283"/>
      <c r="AK2622" s="283"/>
      <c r="AL2622" s="283"/>
      <c r="AM2622" s="282"/>
      <c r="AN2622" s="282"/>
      <c r="AO2622" s="282"/>
      <c r="AP2622" s="282"/>
      <c r="AQ2622" s="282"/>
      <c r="AR2622" s="282"/>
      <c r="AT2622" s="283"/>
      <c r="AU2622" s="283"/>
      <c r="AV2622" s="283"/>
      <c r="AW2622" s="283"/>
      <c r="AY2622" s="283"/>
      <c r="AZ2622" s="282"/>
      <c r="BA2622" s="283"/>
      <c r="BB2622" s="282"/>
      <c r="BC2622" s="282"/>
      <c r="BD2622" s="282"/>
      <c r="BE2622" s="283"/>
      <c r="BG2622" s="282"/>
      <c r="BH2622" s="282"/>
      <c r="BI2622" s="282"/>
      <c r="BL2622" s="421"/>
      <c r="BM2622" s="424"/>
      <c r="BN2622" s="424"/>
      <c r="BO2622" s="424"/>
      <c r="BP2622" s="424"/>
      <c r="BQ2622" s="421"/>
      <c r="BR2622" s="421"/>
      <c r="BV2622" s="282"/>
      <c r="BW2622" s="283"/>
      <c r="BY2622" s="283"/>
      <c r="BZ2622" s="283"/>
      <c r="CA2622" s="283"/>
      <c r="CB2622" s="282"/>
      <c r="CC2622" s="282"/>
      <c r="CD2622" s="282"/>
      <c r="CE2622" s="282"/>
      <c r="CG2622" s="427"/>
      <c r="CH2622" s="402"/>
      <c r="CI2622" s="424"/>
      <c r="CJ2622" s="282"/>
      <c r="CK2622" s="282"/>
      <c r="CL2622" s="283"/>
      <c r="CM2622" s="283"/>
      <c r="CP2622" s="282"/>
      <c r="DC2622" s="282"/>
      <c r="DD2622" s="282"/>
      <c r="DE2622" s="282"/>
      <c r="DF2622" s="282"/>
      <c r="DG2622" s="282"/>
      <c r="DH2622" s="282"/>
      <c r="DI2622" s="282"/>
      <c r="DJ2622" s="282"/>
      <c r="EF2622" s="495" t="str">
        <f>""&amp;(MID(数据表!AZ2622,1,MIN(FIND({"(";"（"},数据表!AZ2622&amp;"(（",1)-1)))&amp;""</f>
        <v/>
      </c>
      <c r="EG2622" s="495" t="str">
        <f>""&amp;(MID(数据表!AZ2622,1,MIN(FIND({0;1;2;3;4;5;6;7;8;9},数据表!AZ2622&amp;"1234567890",1)-1)))&amp;""</f>
        <v/>
      </c>
    </row>
    <row r="2623" spans="2:137" s="310" customFormat="1" ht="12" customHeight="1">
      <c r="B2623" s="286"/>
      <c r="C2623" s="286"/>
      <c r="D2623" s="286"/>
      <c r="E2623" s="479"/>
      <c r="F2623" s="282"/>
      <c r="G2623" s="283"/>
      <c r="H2623" s="421"/>
      <c r="I2623" s="421"/>
      <c r="J2623" s="283"/>
      <c r="K2623" s="421"/>
      <c r="L2623" s="282"/>
      <c r="N2623" s="282"/>
      <c r="S2623" s="282"/>
      <c r="T2623" s="283"/>
      <c r="U2623" s="283"/>
      <c r="V2623" s="283"/>
      <c r="W2623" s="283"/>
      <c r="X2623" s="283"/>
      <c r="Y2623" s="282"/>
      <c r="Z2623" s="282"/>
      <c r="AA2623" s="283"/>
      <c r="AB2623" s="282"/>
      <c r="AC2623" s="282"/>
      <c r="AD2623" s="282"/>
      <c r="AE2623" s="282"/>
      <c r="AF2623" s="283"/>
      <c r="AG2623" s="402"/>
      <c r="AH2623" s="283"/>
      <c r="AI2623" s="283"/>
      <c r="AJ2623" s="283"/>
      <c r="AK2623" s="283"/>
      <c r="AL2623" s="283"/>
      <c r="AM2623" s="282"/>
      <c r="AN2623" s="282"/>
      <c r="AO2623" s="282"/>
      <c r="AP2623" s="282"/>
      <c r="AQ2623" s="282"/>
      <c r="AR2623" s="282"/>
      <c r="AT2623" s="283"/>
      <c r="AU2623" s="283"/>
      <c r="AV2623" s="283"/>
      <c r="AW2623" s="283"/>
      <c r="AY2623" s="283"/>
      <c r="AZ2623" s="282"/>
      <c r="BA2623" s="283"/>
      <c r="BB2623" s="282"/>
      <c r="BC2623" s="282"/>
      <c r="BD2623" s="282"/>
      <c r="BE2623" s="283"/>
      <c r="BG2623" s="282"/>
      <c r="BH2623" s="282"/>
      <c r="BI2623" s="282"/>
      <c r="BL2623" s="421"/>
      <c r="BM2623" s="424"/>
      <c r="BN2623" s="424"/>
      <c r="BO2623" s="424"/>
      <c r="BP2623" s="424"/>
      <c r="BQ2623" s="421"/>
      <c r="BR2623" s="421"/>
      <c r="BV2623" s="282"/>
      <c r="BW2623" s="283"/>
      <c r="BY2623" s="283"/>
      <c r="BZ2623" s="283"/>
      <c r="CA2623" s="283"/>
      <c r="CB2623" s="282"/>
      <c r="CC2623" s="282"/>
      <c r="CD2623" s="282"/>
      <c r="CE2623" s="282"/>
      <c r="CG2623" s="427"/>
      <c r="CH2623" s="402"/>
      <c r="CI2623" s="424"/>
      <c r="CJ2623" s="282"/>
      <c r="CK2623" s="282"/>
      <c r="CL2623" s="283"/>
      <c r="CM2623" s="283"/>
      <c r="CP2623" s="282"/>
      <c r="DC2623" s="282"/>
      <c r="DD2623" s="282"/>
      <c r="DE2623" s="282"/>
      <c r="DF2623" s="282"/>
      <c r="DG2623" s="282"/>
      <c r="DH2623" s="282"/>
      <c r="DI2623" s="282"/>
      <c r="DJ2623" s="282"/>
      <c r="EF2623" s="495" t="str">
        <f>""&amp;(MID(数据表!AZ2623,1,MIN(FIND({"(";"（"},数据表!AZ2623&amp;"(（",1)-1)))&amp;""</f>
        <v/>
      </c>
      <c r="EG2623" s="495" t="str">
        <f>""&amp;(MID(数据表!AZ2623,1,MIN(FIND({0;1;2;3;4;5;6;7;8;9},数据表!AZ2623&amp;"1234567890",1)-1)))&amp;""</f>
        <v/>
      </c>
    </row>
    <row r="2624" spans="2:137" s="310" customFormat="1" ht="12" customHeight="1">
      <c r="B2624" s="286"/>
      <c r="C2624" s="286"/>
      <c r="D2624" s="286"/>
      <c r="E2624" s="479"/>
      <c r="F2624" s="282"/>
      <c r="G2624" s="283"/>
      <c r="H2624" s="421"/>
      <c r="I2624" s="421"/>
      <c r="J2624" s="283"/>
      <c r="K2624" s="421"/>
      <c r="L2624" s="282"/>
      <c r="N2624" s="282"/>
      <c r="S2624" s="282"/>
      <c r="T2624" s="283"/>
      <c r="U2624" s="283"/>
      <c r="V2624" s="283"/>
      <c r="W2624" s="283"/>
      <c r="X2624" s="283"/>
      <c r="Y2624" s="282"/>
      <c r="Z2624" s="282"/>
      <c r="AA2624" s="283"/>
      <c r="AB2624" s="282"/>
      <c r="AC2624" s="282"/>
      <c r="AD2624" s="282"/>
      <c r="AE2624" s="282"/>
      <c r="AF2624" s="283"/>
      <c r="AG2624" s="402"/>
      <c r="AH2624" s="283"/>
      <c r="AI2624" s="283"/>
      <c r="AJ2624" s="283"/>
      <c r="AK2624" s="283"/>
      <c r="AL2624" s="283"/>
      <c r="AM2624" s="282"/>
      <c r="AN2624" s="282"/>
      <c r="AO2624" s="282"/>
      <c r="AP2624" s="282"/>
      <c r="AQ2624" s="282"/>
      <c r="AR2624" s="282"/>
      <c r="AT2624" s="283"/>
      <c r="AU2624" s="283"/>
      <c r="AV2624" s="283"/>
      <c r="AW2624" s="283"/>
      <c r="AY2624" s="283"/>
      <c r="AZ2624" s="282"/>
      <c r="BA2624" s="283"/>
      <c r="BB2624" s="282"/>
      <c r="BC2624" s="282"/>
      <c r="BD2624" s="282"/>
      <c r="BE2624" s="283"/>
      <c r="BG2624" s="282"/>
      <c r="BH2624" s="282"/>
      <c r="BI2624" s="282"/>
      <c r="BL2624" s="421"/>
      <c r="BM2624" s="424"/>
      <c r="BN2624" s="424"/>
      <c r="BO2624" s="424"/>
      <c r="BP2624" s="424"/>
      <c r="BQ2624" s="421"/>
      <c r="BR2624" s="421"/>
      <c r="BV2624" s="282"/>
      <c r="BW2624" s="283"/>
      <c r="BY2624" s="283"/>
      <c r="BZ2624" s="283"/>
      <c r="CA2624" s="283"/>
      <c r="CB2624" s="282"/>
      <c r="CC2624" s="282"/>
      <c r="CD2624" s="282"/>
      <c r="CE2624" s="282"/>
      <c r="CG2624" s="427"/>
      <c r="CH2624" s="402"/>
      <c r="CI2624" s="424"/>
      <c r="CJ2624" s="282"/>
      <c r="CK2624" s="282"/>
      <c r="CL2624" s="283"/>
      <c r="CM2624" s="283"/>
      <c r="CP2624" s="282"/>
      <c r="DC2624" s="282"/>
      <c r="DD2624" s="282"/>
      <c r="DE2624" s="282"/>
      <c r="DF2624" s="282"/>
      <c r="DG2624" s="282"/>
      <c r="DH2624" s="282"/>
      <c r="DI2624" s="282"/>
      <c r="DJ2624" s="282"/>
      <c r="EF2624" s="495" t="str">
        <f>""&amp;(MID(数据表!AZ2624,1,MIN(FIND({"(";"（"},数据表!AZ2624&amp;"(（",1)-1)))&amp;""</f>
        <v/>
      </c>
      <c r="EG2624" s="495" t="str">
        <f>""&amp;(MID(数据表!AZ2624,1,MIN(FIND({0;1;2;3;4;5;6;7;8;9},数据表!AZ2624&amp;"1234567890",1)-1)))&amp;""</f>
        <v/>
      </c>
    </row>
    <row r="2625" spans="2:137" s="310" customFormat="1" ht="12" customHeight="1">
      <c r="B2625" s="286"/>
      <c r="C2625" s="286"/>
      <c r="D2625" s="286"/>
      <c r="E2625" s="479"/>
      <c r="F2625" s="282"/>
      <c r="G2625" s="283"/>
      <c r="H2625" s="421"/>
      <c r="I2625" s="421"/>
      <c r="J2625" s="283"/>
      <c r="K2625" s="421"/>
      <c r="L2625" s="282"/>
      <c r="N2625" s="282"/>
      <c r="S2625" s="282"/>
      <c r="T2625" s="283"/>
      <c r="U2625" s="283"/>
      <c r="V2625" s="283"/>
      <c r="W2625" s="283"/>
      <c r="X2625" s="283"/>
      <c r="Y2625" s="282"/>
      <c r="Z2625" s="282"/>
      <c r="AA2625" s="283"/>
      <c r="AB2625" s="282"/>
      <c r="AC2625" s="282"/>
      <c r="AD2625" s="282"/>
      <c r="AE2625" s="282"/>
      <c r="AF2625" s="283"/>
      <c r="AG2625" s="402"/>
      <c r="AH2625" s="283"/>
      <c r="AI2625" s="283"/>
      <c r="AJ2625" s="283"/>
      <c r="AK2625" s="283"/>
      <c r="AL2625" s="283"/>
      <c r="AM2625" s="282"/>
      <c r="AN2625" s="282"/>
      <c r="AO2625" s="282"/>
      <c r="AP2625" s="282"/>
      <c r="AQ2625" s="282"/>
      <c r="AR2625" s="282"/>
      <c r="AT2625" s="283"/>
      <c r="AU2625" s="283"/>
      <c r="AV2625" s="283"/>
      <c r="AW2625" s="283"/>
      <c r="AY2625" s="283"/>
      <c r="AZ2625" s="282"/>
      <c r="BA2625" s="283"/>
      <c r="BB2625" s="282"/>
      <c r="BC2625" s="282"/>
      <c r="BD2625" s="282"/>
      <c r="BE2625" s="283"/>
      <c r="BG2625" s="282"/>
      <c r="BH2625" s="282"/>
      <c r="BI2625" s="282"/>
      <c r="BL2625" s="421"/>
      <c r="BM2625" s="424"/>
      <c r="BN2625" s="424"/>
      <c r="BO2625" s="424"/>
      <c r="BP2625" s="424"/>
      <c r="BQ2625" s="421"/>
      <c r="BR2625" s="421"/>
      <c r="BV2625" s="282"/>
      <c r="BW2625" s="283"/>
      <c r="BY2625" s="283"/>
      <c r="BZ2625" s="283"/>
      <c r="CA2625" s="283"/>
      <c r="CB2625" s="282"/>
      <c r="CC2625" s="282"/>
      <c r="CD2625" s="282"/>
      <c r="CE2625" s="282"/>
      <c r="CG2625" s="427"/>
      <c r="CH2625" s="402"/>
      <c r="CI2625" s="424"/>
      <c r="CJ2625" s="282"/>
      <c r="CK2625" s="282"/>
      <c r="CL2625" s="283"/>
      <c r="CM2625" s="283"/>
      <c r="CP2625" s="282"/>
      <c r="DC2625" s="282"/>
      <c r="DD2625" s="282"/>
      <c r="DE2625" s="282"/>
      <c r="DF2625" s="282"/>
      <c r="DG2625" s="282"/>
      <c r="DH2625" s="282"/>
      <c r="DI2625" s="282"/>
      <c r="DJ2625" s="282"/>
      <c r="EF2625" s="495" t="str">
        <f>""&amp;(MID(数据表!AZ2625,1,MIN(FIND({"(";"（"},数据表!AZ2625&amp;"(（",1)-1)))&amp;""</f>
        <v/>
      </c>
      <c r="EG2625" s="495" t="str">
        <f>""&amp;(MID(数据表!AZ2625,1,MIN(FIND({0;1;2;3;4;5;6;7;8;9},数据表!AZ2625&amp;"1234567890",1)-1)))&amp;""</f>
        <v/>
      </c>
    </row>
    <row r="2626" spans="2:137" s="310" customFormat="1" ht="12" customHeight="1">
      <c r="B2626" s="286"/>
      <c r="C2626" s="286"/>
      <c r="D2626" s="286"/>
      <c r="E2626" s="479"/>
      <c r="F2626" s="282"/>
      <c r="G2626" s="283"/>
      <c r="H2626" s="421"/>
      <c r="I2626" s="421"/>
      <c r="J2626" s="283"/>
      <c r="K2626" s="421"/>
      <c r="L2626" s="282"/>
      <c r="N2626" s="282"/>
      <c r="S2626" s="282"/>
      <c r="T2626" s="283"/>
      <c r="U2626" s="283"/>
      <c r="V2626" s="283"/>
      <c r="W2626" s="283"/>
      <c r="X2626" s="283"/>
      <c r="Y2626" s="282"/>
      <c r="Z2626" s="282"/>
      <c r="AA2626" s="283"/>
      <c r="AB2626" s="282"/>
      <c r="AC2626" s="282"/>
      <c r="AD2626" s="282"/>
      <c r="AE2626" s="282"/>
      <c r="AF2626" s="283"/>
      <c r="AG2626" s="402"/>
      <c r="AH2626" s="283"/>
      <c r="AI2626" s="283"/>
      <c r="AJ2626" s="283"/>
      <c r="AK2626" s="283"/>
      <c r="AL2626" s="283"/>
      <c r="AM2626" s="282"/>
      <c r="AN2626" s="282"/>
      <c r="AO2626" s="282"/>
      <c r="AP2626" s="282"/>
      <c r="AQ2626" s="282"/>
      <c r="AR2626" s="282"/>
      <c r="AT2626" s="283"/>
      <c r="AU2626" s="283"/>
      <c r="AV2626" s="283"/>
      <c r="AW2626" s="283"/>
      <c r="AY2626" s="283"/>
      <c r="AZ2626" s="282"/>
      <c r="BA2626" s="283"/>
      <c r="BB2626" s="282"/>
      <c r="BC2626" s="282"/>
      <c r="BD2626" s="282"/>
      <c r="BE2626" s="283"/>
      <c r="BG2626" s="282"/>
      <c r="BH2626" s="282"/>
      <c r="BI2626" s="282"/>
      <c r="BL2626" s="421"/>
      <c r="BM2626" s="424"/>
      <c r="BN2626" s="424"/>
      <c r="BO2626" s="424"/>
      <c r="BP2626" s="424"/>
      <c r="BQ2626" s="421"/>
      <c r="BR2626" s="421"/>
      <c r="BV2626" s="282"/>
      <c r="BW2626" s="283"/>
      <c r="BY2626" s="283"/>
      <c r="BZ2626" s="283"/>
      <c r="CA2626" s="283"/>
      <c r="CB2626" s="282"/>
      <c r="CC2626" s="282"/>
      <c r="CD2626" s="282"/>
      <c r="CE2626" s="282"/>
      <c r="CG2626" s="427"/>
      <c r="CH2626" s="402"/>
      <c r="CI2626" s="424"/>
      <c r="CJ2626" s="282"/>
      <c r="CK2626" s="282"/>
      <c r="CL2626" s="283"/>
      <c r="CM2626" s="283"/>
      <c r="CP2626" s="282"/>
      <c r="DC2626" s="282"/>
      <c r="DD2626" s="282"/>
      <c r="DE2626" s="282"/>
      <c r="DF2626" s="282"/>
      <c r="DG2626" s="282"/>
      <c r="DH2626" s="282"/>
      <c r="DI2626" s="282"/>
      <c r="DJ2626" s="282"/>
      <c r="EF2626" s="495" t="str">
        <f>""&amp;(MID(数据表!AZ2626,1,MIN(FIND({"(";"（"},数据表!AZ2626&amp;"(（",1)-1)))&amp;""</f>
        <v/>
      </c>
      <c r="EG2626" s="495" t="str">
        <f>""&amp;(MID(数据表!AZ2626,1,MIN(FIND({0;1;2;3;4;5;6;7;8;9},数据表!AZ2626&amp;"1234567890",1)-1)))&amp;""</f>
        <v/>
      </c>
    </row>
    <row r="2627" spans="2:137" s="310" customFormat="1" ht="12" customHeight="1">
      <c r="B2627" s="286"/>
      <c r="C2627" s="286"/>
      <c r="D2627" s="286"/>
      <c r="E2627" s="479"/>
      <c r="F2627" s="282"/>
      <c r="G2627" s="283"/>
      <c r="H2627" s="421"/>
      <c r="I2627" s="421"/>
      <c r="J2627" s="283"/>
      <c r="K2627" s="421"/>
      <c r="L2627" s="282"/>
      <c r="N2627" s="282"/>
      <c r="S2627" s="282"/>
      <c r="T2627" s="283"/>
      <c r="U2627" s="283"/>
      <c r="V2627" s="283"/>
      <c r="W2627" s="283"/>
      <c r="X2627" s="283"/>
      <c r="Y2627" s="282"/>
      <c r="Z2627" s="282"/>
      <c r="AA2627" s="283"/>
      <c r="AB2627" s="282"/>
      <c r="AC2627" s="282"/>
      <c r="AD2627" s="282"/>
      <c r="AE2627" s="282"/>
      <c r="AF2627" s="283"/>
      <c r="AG2627" s="402"/>
      <c r="AH2627" s="283"/>
      <c r="AI2627" s="283"/>
      <c r="AJ2627" s="283"/>
      <c r="AK2627" s="283"/>
      <c r="AL2627" s="283"/>
      <c r="AM2627" s="282"/>
      <c r="AN2627" s="282"/>
      <c r="AO2627" s="282"/>
      <c r="AP2627" s="282"/>
      <c r="AQ2627" s="282"/>
      <c r="AR2627" s="282"/>
      <c r="AT2627" s="283"/>
      <c r="AU2627" s="283"/>
      <c r="AV2627" s="283"/>
      <c r="AW2627" s="283"/>
      <c r="AY2627" s="283"/>
      <c r="AZ2627" s="282"/>
      <c r="BA2627" s="283"/>
      <c r="BB2627" s="282"/>
      <c r="BC2627" s="282"/>
      <c r="BD2627" s="282"/>
      <c r="BE2627" s="283"/>
      <c r="BG2627" s="282"/>
      <c r="BH2627" s="282"/>
      <c r="BI2627" s="282"/>
      <c r="BL2627" s="421"/>
      <c r="BM2627" s="424"/>
      <c r="BN2627" s="424"/>
      <c r="BO2627" s="424"/>
      <c r="BP2627" s="424"/>
      <c r="BQ2627" s="421"/>
      <c r="BR2627" s="421"/>
      <c r="BV2627" s="282"/>
      <c r="BW2627" s="283"/>
      <c r="BY2627" s="283"/>
      <c r="BZ2627" s="283"/>
      <c r="CA2627" s="283"/>
      <c r="CB2627" s="282"/>
      <c r="CC2627" s="282"/>
      <c r="CD2627" s="282"/>
      <c r="CE2627" s="282"/>
      <c r="CG2627" s="427"/>
      <c r="CH2627" s="402"/>
      <c r="CI2627" s="424"/>
      <c r="CJ2627" s="282"/>
      <c r="CK2627" s="282"/>
      <c r="CL2627" s="283"/>
      <c r="CM2627" s="283"/>
      <c r="CP2627" s="282"/>
      <c r="DC2627" s="282"/>
      <c r="DD2627" s="282"/>
      <c r="DE2627" s="282"/>
      <c r="DF2627" s="282"/>
      <c r="DG2627" s="282"/>
      <c r="DH2627" s="282"/>
      <c r="DI2627" s="282"/>
      <c r="DJ2627" s="282"/>
      <c r="EF2627" s="495" t="str">
        <f>""&amp;(MID(数据表!AZ2627,1,MIN(FIND({"(";"（"},数据表!AZ2627&amp;"(（",1)-1)))&amp;""</f>
        <v/>
      </c>
      <c r="EG2627" s="495" t="str">
        <f>""&amp;(MID(数据表!AZ2627,1,MIN(FIND({0;1;2;3;4;5;6;7;8;9},数据表!AZ2627&amp;"1234567890",1)-1)))&amp;""</f>
        <v/>
      </c>
    </row>
    <row r="2628" spans="2:137" s="310" customFormat="1" ht="12" customHeight="1">
      <c r="B2628" s="286"/>
      <c r="C2628" s="286"/>
      <c r="D2628" s="286"/>
      <c r="E2628" s="479"/>
      <c r="F2628" s="282"/>
      <c r="G2628" s="283"/>
      <c r="H2628" s="421"/>
      <c r="I2628" s="421"/>
      <c r="J2628" s="283"/>
      <c r="K2628" s="421"/>
      <c r="L2628" s="282"/>
      <c r="N2628" s="282"/>
      <c r="S2628" s="282"/>
      <c r="T2628" s="283"/>
      <c r="U2628" s="283"/>
      <c r="V2628" s="283"/>
      <c r="W2628" s="283"/>
      <c r="X2628" s="283"/>
      <c r="Y2628" s="282"/>
      <c r="Z2628" s="282"/>
      <c r="AA2628" s="283"/>
      <c r="AB2628" s="282"/>
      <c r="AC2628" s="282"/>
      <c r="AD2628" s="282"/>
      <c r="AE2628" s="282"/>
      <c r="AF2628" s="283"/>
      <c r="AG2628" s="402"/>
      <c r="AH2628" s="283"/>
      <c r="AI2628" s="283"/>
      <c r="AJ2628" s="283"/>
      <c r="AK2628" s="283"/>
      <c r="AL2628" s="283"/>
      <c r="AM2628" s="282"/>
      <c r="AN2628" s="282"/>
      <c r="AO2628" s="282"/>
      <c r="AP2628" s="282"/>
      <c r="AQ2628" s="282"/>
      <c r="AR2628" s="282"/>
      <c r="AT2628" s="283"/>
      <c r="AU2628" s="283"/>
      <c r="AV2628" s="283"/>
      <c r="AW2628" s="283"/>
      <c r="AY2628" s="283"/>
      <c r="AZ2628" s="282"/>
      <c r="BA2628" s="283"/>
      <c r="BB2628" s="282"/>
      <c r="BC2628" s="282"/>
      <c r="BD2628" s="282"/>
      <c r="BE2628" s="283"/>
      <c r="BG2628" s="282"/>
      <c r="BH2628" s="282"/>
      <c r="BI2628" s="282"/>
      <c r="BL2628" s="421"/>
      <c r="BM2628" s="424"/>
      <c r="BN2628" s="424"/>
      <c r="BO2628" s="424"/>
      <c r="BP2628" s="424"/>
      <c r="BQ2628" s="421"/>
      <c r="BR2628" s="421"/>
      <c r="BV2628" s="282"/>
      <c r="BW2628" s="283"/>
      <c r="BY2628" s="283"/>
      <c r="BZ2628" s="283"/>
      <c r="CA2628" s="283"/>
      <c r="CB2628" s="282"/>
      <c r="CC2628" s="282"/>
      <c r="CD2628" s="282"/>
      <c r="CE2628" s="282"/>
      <c r="CG2628" s="427"/>
      <c r="CH2628" s="402"/>
      <c r="CI2628" s="424"/>
      <c r="CJ2628" s="282"/>
      <c r="CK2628" s="282"/>
      <c r="CL2628" s="283"/>
      <c r="CM2628" s="283"/>
      <c r="CP2628" s="282"/>
      <c r="DC2628" s="282"/>
      <c r="DD2628" s="282"/>
      <c r="DE2628" s="282"/>
      <c r="DF2628" s="282"/>
      <c r="DG2628" s="282"/>
      <c r="DH2628" s="282"/>
      <c r="DI2628" s="282"/>
      <c r="DJ2628" s="282"/>
      <c r="EF2628" s="495" t="str">
        <f>""&amp;(MID(数据表!AZ2628,1,MIN(FIND({"(";"（"},数据表!AZ2628&amp;"(（",1)-1)))&amp;""</f>
        <v/>
      </c>
      <c r="EG2628" s="495" t="str">
        <f>""&amp;(MID(数据表!AZ2628,1,MIN(FIND({0;1;2;3;4;5;6;7;8;9},数据表!AZ2628&amp;"1234567890",1)-1)))&amp;""</f>
        <v/>
      </c>
    </row>
    <row r="2629" spans="2:137" s="310" customFormat="1" ht="12" customHeight="1">
      <c r="B2629" s="286"/>
      <c r="C2629" s="286"/>
      <c r="D2629" s="286"/>
      <c r="E2629" s="479"/>
      <c r="F2629" s="282"/>
      <c r="G2629" s="283"/>
      <c r="H2629" s="421"/>
      <c r="I2629" s="421"/>
      <c r="J2629" s="283"/>
      <c r="K2629" s="421"/>
      <c r="L2629" s="282"/>
      <c r="N2629" s="282"/>
      <c r="S2629" s="282"/>
      <c r="T2629" s="283"/>
      <c r="U2629" s="283"/>
      <c r="V2629" s="283"/>
      <c r="W2629" s="283"/>
      <c r="X2629" s="283"/>
      <c r="Y2629" s="282"/>
      <c r="Z2629" s="282"/>
      <c r="AA2629" s="283"/>
      <c r="AB2629" s="282"/>
      <c r="AC2629" s="282"/>
      <c r="AD2629" s="282"/>
      <c r="AE2629" s="282"/>
      <c r="AF2629" s="283"/>
      <c r="AG2629" s="402"/>
      <c r="AH2629" s="283"/>
      <c r="AI2629" s="283"/>
      <c r="AJ2629" s="283"/>
      <c r="AK2629" s="283"/>
      <c r="AL2629" s="283"/>
      <c r="AM2629" s="282"/>
      <c r="AN2629" s="282"/>
      <c r="AO2629" s="282"/>
      <c r="AP2629" s="282"/>
      <c r="AQ2629" s="282"/>
      <c r="AR2629" s="282"/>
      <c r="AT2629" s="283"/>
      <c r="AU2629" s="283"/>
      <c r="AV2629" s="283"/>
      <c r="AW2629" s="283"/>
      <c r="AY2629" s="283"/>
      <c r="AZ2629" s="282"/>
      <c r="BA2629" s="283"/>
      <c r="BB2629" s="282"/>
      <c r="BC2629" s="282"/>
      <c r="BD2629" s="282"/>
      <c r="BE2629" s="283"/>
      <c r="BG2629" s="282"/>
      <c r="BH2629" s="282"/>
      <c r="BI2629" s="282"/>
      <c r="BL2629" s="421"/>
      <c r="BM2629" s="424"/>
      <c r="BN2629" s="424"/>
      <c r="BO2629" s="424"/>
      <c r="BP2629" s="424"/>
      <c r="BQ2629" s="421"/>
      <c r="BR2629" s="421"/>
      <c r="BV2629" s="282"/>
      <c r="BW2629" s="283"/>
      <c r="BY2629" s="283"/>
      <c r="BZ2629" s="283"/>
      <c r="CA2629" s="283"/>
      <c r="CB2629" s="282"/>
      <c r="CC2629" s="282"/>
      <c r="CD2629" s="282"/>
      <c r="CE2629" s="282"/>
      <c r="CG2629" s="427"/>
      <c r="CH2629" s="402"/>
      <c r="CI2629" s="424"/>
      <c r="CJ2629" s="282"/>
      <c r="CK2629" s="282"/>
      <c r="CL2629" s="283"/>
      <c r="CM2629" s="283"/>
      <c r="CP2629" s="282"/>
      <c r="DC2629" s="282"/>
      <c r="DD2629" s="282"/>
      <c r="DE2629" s="282"/>
      <c r="DF2629" s="282"/>
      <c r="DG2629" s="282"/>
      <c r="DH2629" s="282"/>
      <c r="DI2629" s="282"/>
      <c r="DJ2629" s="282"/>
      <c r="EF2629" s="495" t="str">
        <f>""&amp;(MID(数据表!AZ2629,1,MIN(FIND({"(";"（"},数据表!AZ2629&amp;"(（",1)-1)))&amp;""</f>
        <v/>
      </c>
      <c r="EG2629" s="495" t="str">
        <f>""&amp;(MID(数据表!AZ2629,1,MIN(FIND({0;1;2;3;4;5;6;7;8;9},数据表!AZ2629&amp;"1234567890",1)-1)))&amp;""</f>
        <v/>
      </c>
    </row>
    <row r="2630" spans="2:137" s="310" customFormat="1" ht="12" customHeight="1">
      <c r="B2630" s="286"/>
      <c r="C2630" s="286"/>
      <c r="D2630" s="286"/>
      <c r="E2630" s="479"/>
      <c r="F2630" s="282"/>
      <c r="G2630" s="283"/>
      <c r="H2630" s="421"/>
      <c r="I2630" s="421"/>
      <c r="J2630" s="283"/>
      <c r="K2630" s="421"/>
      <c r="L2630" s="282"/>
      <c r="N2630" s="282"/>
      <c r="S2630" s="282"/>
      <c r="T2630" s="283"/>
      <c r="U2630" s="283"/>
      <c r="V2630" s="283"/>
      <c r="W2630" s="283"/>
      <c r="X2630" s="283"/>
      <c r="Y2630" s="282"/>
      <c r="Z2630" s="282"/>
      <c r="AA2630" s="283"/>
      <c r="AB2630" s="282"/>
      <c r="AC2630" s="282"/>
      <c r="AD2630" s="282"/>
      <c r="AE2630" s="282"/>
      <c r="AF2630" s="283"/>
      <c r="AG2630" s="402"/>
      <c r="AH2630" s="283"/>
      <c r="AI2630" s="283"/>
      <c r="AJ2630" s="283"/>
      <c r="AK2630" s="283"/>
      <c r="AL2630" s="283"/>
      <c r="AM2630" s="282"/>
      <c r="AN2630" s="282"/>
      <c r="AO2630" s="282"/>
      <c r="AP2630" s="282"/>
      <c r="AQ2630" s="282"/>
      <c r="AR2630" s="282"/>
      <c r="AT2630" s="283"/>
      <c r="AU2630" s="283"/>
      <c r="AV2630" s="283"/>
      <c r="AW2630" s="283"/>
      <c r="AY2630" s="283"/>
      <c r="AZ2630" s="282"/>
      <c r="BA2630" s="283"/>
      <c r="BB2630" s="282"/>
      <c r="BC2630" s="282"/>
      <c r="BD2630" s="282"/>
      <c r="BE2630" s="283"/>
      <c r="BG2630" s="282"/>
      <c r="BH2630" s="282"/>
      <c r="BI2630" s="282"/>
      <c r="BL2630" s="421"/>
      <c r="BM2630" s="424"/>
      <c r="BN2630" s="424"/>
      <c r="BO2630" s="424"/>
      <c r="BP2630" s="424"/>
      <c r="BQ2630" s="421"/>
      <c r="BR2630" s="421"/>
      <c r="BV2630" s="282"/>
      <c r="BW2630" s="283"/>
      <c r="BY2630" s="283"/>
      <c r="BZ2630" s="283"/>
      <c r="CA2630" s="283"/>
      <c r="CB2630" s="282"/>
      <c r="CC2630" s="282"/>
      <c r="CD2630" s="282"/>
      <c r="CE2630" s="282"/>
      <c r="CG2630" s="427"/>
      <c r="CH2630" s="402"/>
      <c r="CI2630" s="424"/>
      <c r="CJ2630" s="282"/>
      <c r="CK2630" s="282"/>
      <c r="CL2630" s="283"/>
      <c r="CM2630" s="283"/>
      <c r="CP2630" s="282"/>
      <c r="DC2630" s="282"/>
      <c r="DD2630" s="282"/>
      <c r="DE2630" s="282"/>
      <c r="DF2630" s="282"/>
      <c r="DG2630" s="282"/>
      <c r="DH2630" s="282"/>
      <c r="DI2630" s="282"/>
      <c r="DJ2630" s="282"/>
      <c r="EF2630" s="495" t="str">
        <f>""&amp;(MID(数据表!AZ2630,1,MIN(FIND({"(";"（"},数据表!AZ2630&amp;"(（",1)-1)))&amp;""</f>
        <v/>
      </c>
      <c r="EG2630" s="495" t="str">
        <f>""&amp;(MID(数据表!AZ2630,1,MIN(FIND({0;1;2;3;4;5;6;7;8;9},数据表!AZ2630&amp;"1234567890",1)-1)))&amp;""</f>
        <v/>
      </c>
    </row>
    <row r="2631" spans="2:137" s="310" customFormat="1" ht="12" customHeight="1">
      <c r="B2631" s="286"/>
      <c r="C2631" s="286"/>
      <c r="D2631" s="286"/>
      <c r="E2631" s="479"/>
      <c r="F2631" s="282"/>
      <c r="G2631" s="283"/>
      <c r="H2631" s="421"/>
      <c r="I2631" s="421"/>
      <c r="J2631" s="283"/>
      <c r="K2631" s="421"/>
      <c r="L2631" s="282"/>
      <c r="N2631" s="282"/>
      <c r="S2631" s="282"/>
      <c r="T2631" s="283"/>
      <c r="U2631" s="283"/>
      <c r="V2631" s="283"/>
      <c r="W2631" s="283"/>
      <c r="X2631" s="283"/>
      <c r="Y2631" s="282"/>
      <c r="Z2631" s="282"/>
      <c r="AA2631" s="283"/>
      <c r="AB2631" s="282"/>
      <c r="AC2631" s="282"/>
      <c r="AD2631" s="282"/>
      <c r="AE2631" s="282"/>
      <c r="AF2631" s="283"/>
      <c r="AG2631" s="402"/>
      <c r="AH2631" s="283"/>
      <c r="AI2631" s="283"/>
      <c r="AJ2631" s="283"/>
      <c r="AK2631" s="283"/>
      <c r="AL2631" s="283"/>
      <c r="AM2631" s="282"/>
      <c r="AN2631" s="282"/>
      <c r="AO2631" s="282"/>
      <c r="AP2631" s="282"/>
      <c r="AQ2631" s="282"/>
      <c r="AR2631" s="282"/>
      <c r="AT2631" s="283"/>
      <c r="AU2631" s="283"/>
      <c r="AV2631" s="283"/>
      <c r="AW2631" s="283"/>
      <c r="AY2631" s="283"/>
      <c r="AZ2631" s="282"/>
      <c r="BA2631" s="283"/>
      <c r="BB2631" s="282"/>
      <c r="BC2631" s="282"/>
      <c r="BD2631" s="282"/>
      <c r="BE2631" s="283"/>
      <c r="BG2631" s="282"/>
      <c r="BH2631" s="282"/>
      <c r="BI2631" s="282"/>
      <c r="BL2631" s="421"/>
      <c r="BM2631" s="424"/>
      <c r="BN2631" s="424"/>
      <c r="BO2631" s="424"/>
      <c r="BP2631" s="424"/>
      <c r="BQ2631" s="421"/>
      <c r="BR2631" s="421"/>
      <c r="BV2631" s="282"/>
      <c r="BW2631" s="283"/>
      <c r="BY2631" s="283"/>
      <c r="BZ2631" s="283"/>
      <c r="CA2631" s="283"/>
      <c r="CB2631" s="282"/>
      <c r="CC2631" s="282"/>
      <c r="CD2631" s="282"/>
      <c r="CE2631" s="282"/>
      <c r="CG2631" s="427"/>
      <c r="CH2631" s="402"/>
      <c r="CI2631" s="424"/>
      <c r="CJ2631" s="282"/>
      <c r="CK2631" s="282"/>
      <c r="CL2631" s="283"/>
      <c r="CM2631" s="283"/>
      <c r="CP2631" s="282"/>
      <c r="DC2631" s="282"/>
      <c r="DD2631" s="282"/>
      <c r="DE2631" s="282"/>
      <c r="DF2631" s="282"/>
      <c r="DG2631" s="282"/>
      <c r="DH2631" s="282"/>
      <c r="DI2631" s="282"/>
      <c r="DJ2631" s="282"/>
      <c r="EF2631" s="495" t="str">
        <f>""&amp;(MID(数据表!AZ2631,1,MIN(FIND({"(";"（"},数据表!AZ2631&amp;"(（",1)-1)))&amp;""</f>
        <v/>
      </c>
      <c r="EG2631" s="495" t="str">
        <f>""&amp;(MID(数据表!AZ2631,1,MIN(FIND({0;1;2;3;4;5;6;7;8;9},数据表!AZ2631&amp;"1234567890",1)-1)))&amp;""</f>
        <v/>
      </c>
    </row>
    <row r="2632" spans="2:137" s="310" customFormat="1" ht="12" customHeight="1">
      <c r="B2632" s="286"/>
      <c r="C2632" s="286"/>
      <c r="D2632" s="286"/>
      <c r="E2632" s="479"/>
      <c r="F2632" s="282"/>
      <c r="G2632" s="283"/>
      <c r="H2632" s="421"/>
      <c r="I2632" s="421"/>
      <c r="J2632" s="283"/>
      <c r="K2632" s="421"/>
      <c r="L2632" s="282"/>
      <c r="N2632" s="282"/>
      <c r="S2632" s="282"/>
      <c r="T2632" s="283"/>
      <c r="U2632" s="283"/>
      <c r="V2632" s="283"/>
      <c r="W2632" s="283"/>
      <c r="X2632" s="283"/>
      <c r="Y2632" s="282"/>
      <c r="Z2632" s="282"/>
      <c r="AA2632" s="283"/>
      <c r="AB2632" s="282"/>
      <c r="AC2632" s="282"/>
      <c r="AD2632" s="282"/>
      <c r="AE2632" s="282"/>
      <c r="AF2632" s="283"/>
      <c r="AG2632" s="402"/>
      <c r="AH2632" s="283"/>
      <c r="AI2632" s="283"/>
      <c r="AJ2632" s="283"/>
      <c r="AK2632" s="283"/>
      <c r="AL2632" s="283"/>
      <c r="AM2632" s="282"/>
      <c r="AN2632" s="282"/>
      <c r="AO2632" s="282"/>
      <c r="AP2632" s="282"/>
      <c r="AQ2632" s="282"/>
      <c r="AR2632" s="282"/>
      <c r="AT2632" s="283"/>
      <c r="AU2632" s="283"/>
      <c r="AV2632" s="283"/>
      <c r="AW2632" s="283"/>
      <c r="AY2632" s="283"/>
      <c r="AZ2632" s="282"/>
      <c r="BA2632" s="283"/>
      <c r="BB2632" s="282"/>
      <c r="BC2632" s="282"/>
      <c r="BD2632" s="282"/>
      <c r="BE2632" s="283"/>
      <c r="BG2632" s="282"/>
      <c r="BH2632" s="282"/>
      <c r="BI2632" s="282"/>
      <c r="BL2632" s="421"/>
      <c r="BM2632" s="424"/>
      <c r="BN2632" s="424"/>
      <c r="BO2632" s="424"/>
      <c r="BP2632" s="424"/>
      <c r="BQ2632" s="421"/>
      <c r="BR2632" s="421"/>
      <c r="BV2632" s="282"/>
      <c r="BW2632" s="283"/>
      <c r="BY2632" s="283"/>
      <c r="BZ2632" s="283"/>
      <c r="CA2632" s="283"/>
      <c r="CB2632" s="282"/>
      <c r="CC2632" s="282"/>
      <c r="CD2632" s="282"/>
      <c r="CE2632" s="282"/>
      <c r="CG2632" s="427"/>
      <c r="CH2632" s="402"/>
      <c r="CI2632" s="424"/>
      <c r="CJ2632" s="282"/>
      <c r="CK2632" s="282"/>
      <c r="CL2632" s="283"/>
      <c r="CM2632" s="283"/>
      <c r="CP2632" s="282"/>
      <c r="DC2632" s="282"/>
      <c r="DD2632" s="282"/>
      <c r="DE2632" s="282"/>
      <c r="DF2632" s="282"/>
      <c r="DG2632" s="282"/>
      <c r="DH2632" s="282"/>
      <c r="DI2632" s="282"/>
      <c r="DJ2632" s="282"/>
      <c r="EF2632" s="495" t="str">
        <f>""&amp;(MID(数据表!AZ2632,1,MIN(FIND({"(";"（"},数据表!AZ2632&amp;"(（",1)-1)))&amp;""</f>
        <v/>
      </c>
      <c r="EG2632" s="495" t="str">
        <f>""&amp;(MID(数据表!AZ2632,1,MIN(FIND({0;1;2;3;4;5;6;7;8;9},数据表!AZ2632&amp;"1234567890",1)-1)))&amp;""</f>
        <v/>
      </c>
    </row>
    <row r="2633" spans="2:137" s="310" customFormat="1" ht="12" customHeight="1">
      <c r="B2633" s="286"/>
      <c r="C2633" s="286"/>
      <c r="D2633" s="286"/>
      <c r="E2633" s="479"/>
      <c r="F2633" s="282"/>
      <c r="G2633" s="283"/>
      <c r="H2633" s="421"/>
      <c r="I2633" s="421"/>
      <c r="J2633" s="283"/>
      <c r="K2633" s="421"/>
      <c r="L2633" s="282"/>
      <c r="N2633" s="282"/>
      <c r="S2633" s="282"/>
      <c r="T2633" s="283"/>
      <c r="U2633" s="283"/>
      <c r="V2633" s="283"/>
      <c r="W2633" s="283"/>
      <c r="X2633" s="283"/>
      <c r="Y2633" s="282"/>
      <c r="Z2633" s="282"/>
      <c r="AA2633" s="283"/>
      <c r="AB2633" s="282"/>
      <c r="AC2633" s="282"/>
      <c r="AD2633" s="282"/>
      <c r="AE2633" s="282"/>
      <c r="AF2633" s="283"/>
      <c r="AG2633" s="402"/>
      <c r="AH2633" s="283"/>
      <c r="AI2633" s="283"/>
      <c r="AJ2633" s="283"/>
      <c r="AK2633" s="283"/>
      <c r="AL2633" s="283"/>
      <c r="AM2633" s="282"/>
      <c r="AN2633" s="282"/>
      <c r="AO2633" s="282"/>
      <c r="AP2633" s="282"/>
      <c r="AQ2633" s="282"/>
      <c r="AR2633" s="282"/>
      <c r="AT2633" s="283"/>
      <c r="AU2633" s="283"/>
      <c r="AV2633" s="283"/>
      <c r="AW2633" s="283"/>
      <c r="AY2633" s="283"/>
      <c r="AZ2633" s="282"/>
      <c r="BA2633" s="283"/>
      <c r="BB2633" s="282"/>
      <c r="BC2633" s="282"/>
      <c r="BD2633" s="282"/>
      <c r="BE2633" s="283"/>
      <c r="BG2633" s="282"/>
      <c r="BH2633" s="282"/>
      <c r="BI2633" s="282"/>
      <c r="BL2633" s="421"/>
      <c r="BM2633" s="424"/>
      <c r="BN2633" s="424"/>
      <c r="BO2633" s="424"/>
      <c r="BP2633" s="424"/>
      <c r="BQ2633" s="421"/>
      <c r="BR2633" s="421"/>
      <c r="BV2633" s="282"/>
      <c r="BW2633" s="283"/>
      <c r="BY2633" s="283"/>
      <c r="BZ2633" s="283"/>
      <c r="CA2633" s="283"/>
      <c r="CB2633" s="282"/>
      <c r="CC2633" s="282"/>
      <c r="CD2633" s="282"/>
      <c r="CE2633" s="282"/>
      <c r="CG2633" s="427"/>
      <c r="CH2633" s="402"/>
      <c r="CI2633" s="424"/>
      <c r="CJ2633" s="282"/>
      <c r="CK2633" s="282"/>
      <c r="CL2633" s="283"/>
      <c r="CM2633" s="283"/>
      <c r="CP2633" s="282"/>
      <c r="DC2633" s="282"/>
      <c r="DD2633" s="282"/>
      <c r="DE2633" s="282"/>
      <c r="DF2633" s="282"/>
      <c r="DG2633" s="282"/>
      <c r="DH2633" s="282"/>
      <c r="DI2633" s="282"/>
      <c r="DJ2633" s="282"/>
      <c r="EF2633" s="495" t="str">
        <f>""&amp;(MID(数据表!AZ2633,1,MIN(FIND({"(";"（"},数据表!AZ2633&amp;"(（",1)-1)))&amp;""</f>
        <v/>
      </c>
      <c r="EG2633" s="495" t="str">
        <f>""&amp;(MID(数据表!AZ2633,1,MIN(FIND({0;1;2;3;4;5;6;7;8;9},数据表!AZ2633&amp;"1234567890",1)-1)))&amp;""</f>
        <v/>
      </c>
    </row>
    <row r="2634" spans="2:137" s="310" customFormat="1" ht="12" customHeight="1">
      <c r="B2634" s="286"/>
      <c r="C2634" s="286"/>
      <c r="D2634" s="286"/>
      <c r="E2634" s="479"/>
      <c r="F2634" s="282"/>
      <c r="G2634" s="283"/>
      <c r="H2634" s="421"/>
      <c r="I2634" s="421"/>
      <c r="J2634" s="283"/>
      <c r="K2634" s="421"/>
      <c r="L2634" s="282"/>
      <c r="N2634" s="282"/>
      <c r="S2634" s="282"/>
      <c r="T2634" s="283"/>
      <c r="U2634" s="283"/>
      <c r="V2634" s="283"/>
      <c r="W2634" s="283"/>
      <c r="X2634" s="283"/>
      <c r="Y2634" s="282"/>
      <c r="Z2634" s="282"/>
      <c r="AA2634" s="283"/>
      <c r="AB2634" s="282"/>
      <c r="AC2634" s="282"/>
      <c r="AD2634" s="282"/>
      <c r="AE2634" s="282"/>
      <c r="AF2634" s="283"/>
      <c r="AG2634" s="402"/>
      <c r="AH2634" s="283"/>
      <c r="AI2634" s="283"/>
      <c r="AJ2634" s="283"/>
      <c r="AK2634" s="283"/>
      <c r="AL2634" s="283"/>
      <c r="AM2634" s="282"/>
      <c r="AN2634" s="282"/>
      <c r="AO2634" s="282"/>
      <c r="AP2634" s="282"/>
      <c r="AQ2634" s="282"/>
      <c r="AR2634" s="282"/>
      <c r="AT2634" s="283"/>
      <c r="AU2634" s="283"/>
      <c r="AV2634" s="283"/>
      <c r="AW2634" s="283"/>
      <c r="AY2634" s="283"/>
      <c r="AZ2634" s="282"/>
      <c r="BA2634" s="283"/>
      <c r="BB2634" s="282"/>
      <c r="BC2634" s="282"/>
      <c r="BD2634" s="282"/>
      <c r="BE2634" s="283"/>
      <c r="BG2634" s="282"/>
      <c r="BH2634" s="282"/>
      <c r="BI2634" s="282"/>
      <c r="BL2634" s="421"/>
      <c r="BM2634" s="424"/>
      <c r="BN2634" s="424"/>
      <c r="BO2634" s="424"/>
      <c r="BP2634" s="424"/>
      <c r="BQ2634" s="421"/>
      <c r="BR2634" s="421"/>
      <c r="BV2634" s="282"/>
      <c r="BW2634" s="283"/>
      <c r="BY2634" s="283"/>
      <c r="BZ2634" s="283"/>
      <c r="CA2634" s="283"/>
      <c r="CB2634" s="282"/>
      <c r="CC2634" s="282"/>
      <c r="CD2634" s="282"/>
      <c r="CE2634" s="282"/>
      <c r="CG2634" s="427"/>
      <c r="CH2634" s="402"/>
      <c r="CI2634" s="424"/>
      <c r="CJ2634" s="282"/>
      <c r="CK2634" s="282"/>
      <c r="CL2634" s="283"/>
      <c r="CM2634" s="283"/>
      <c r="CP2634" s="282"/>
      <c r="DC2634" s="282"/>
      <c r="DD2634" s="282"/>
      <c r="DE2634" s="282"/>
      <c r="DF2634" s="282"/>
      <c r="DG2634" s="282"/>
      <c r="DH2634" s="282"/>
      <c r="DI2634" s="282"/>
      <c r="DJ2634" s="282"/>
      <c r="EF2634" s="495" t="str">
        <f>""&amp;(MID(数据表!AZ2634,1,MIN(FIND({"(";"（"},数据表!AZ2634&amp;"(（",1)-1)))&amp;""</f>
        <v/>
      </c>
      <c r="EG2634" s="495" t="str">
        <f>""&amp;(MID(数据表!AZ2634,1,MIN(FIND({0;1;2;3;4;5;6;7;8;9},数据表!AZ2634&amp;"1234567890",1)-1)))&amp;""</f>
        <v/>
      </c>
    </row>
    <row r="2635" spans="2:137" s="310" customFormat="1" ht="12" customHeight="1">
      <c r="B2635" s="286"/>
      <c r="C2635" s="286"/>
      <c r="D2635" s="286"/>
      <c r="E2635" s="479"/>
      <c r="F2635" s="282"/>
      <c r="G2635" s="283"/>
      <c r="H2635" s="421"/>
      <c r="I2635" s="421"/>
      <c r="J2635" s="283"/>
      <c r="K2635" s="421"/>
      <c r="L2635" s="282"/>
      <c r="N2635" s="282"/>
      <c r="S2635" s="282"/>
      <c r="T2635" s="283"/>
      <c r="U2635" s="283"/>
      <c r="V2635" s="283"/>
      <c r="W2635" s="283"/>
      <c r="X2635" s="283"/>
      <c r="Y2635" s="282"/>
      <c r="Z2635" s="282"/>
      <c r="AA2635" s="283"/>
      <c r="AB2635" s="282"/>
      <c r="AC2635" s="282"/>
      <c r="AD2635" s="282"/>
      <c r="AE2635" s="282"/>
      <c r="AF2635" s="283"/>
      <c r="AG2635" s="402"/>
      <c r="AH2635" s="283"/>
      <c r="AI2635" s="283"/>
      <c r="AJ2635" s="283"/>
      <c r="AK2635" s="283"/>
      <c r="AL2635" s="283"/>
      <c r="AM2635" s="282"/>
      <c r="AN2635" s="282"/>
      <c r="AO2635" s="282"/>
      <c r="AP2635" s="282"/>
      <c r="AQ2635" s="282"/>
      <c r="AR2635" s="282"/>
      <c r="AT2635" s="283"/>
      <c r="AU2635" s="283"/>
      <c r="AV2635" s="283"/>
      <c r="AW2635" s="283"/>
      <c r="AY2635" s="283"/>
      <c r="AZ2635" s="282"/>
      <c r="BA2635" s="283"/>
      <c r="BB2635" s="282"/>
      <c r="BC2635" s="282"/>
      <c r="BD2635" s="282"/>
      <c r="BE2635" s="283"/>
      <c r="BG2635" s="282"/>
      <c r="BH2635" s="282"/>
      <c r="BI2635" s="282"/>
      <c r="BL2635" s="421"/>
      <c r="BM2635" s="424"/>
      <c r="BN2635" s="424"/>
      <c r="BO2635" s="424"/>
      <c r="BP2635" s="424"/>
      <c r="BQ2635" s="421"/>
      <c r="BR2635" s="421"/>
      <c r="BV2635" s="282"/>
      <c r="BW2635" s="283"/>
      <c r="BY2635" s="283"/>
      <c r="BZ2635" s="283"/>
      <c r="CA2635" s="283"/>
      <c r="CB2635" s="282"/>
      <c r="CC2635" s="282"/>
      <c r="CD2635" s="282"/>
      <c r="CE2635" s="282"/>
      <c r="CG2635" s="427"/>
      <c r="CH2635" s="402"/>
      <c r="CI2635" s="424"/>
      <c r="CJ2635" s="282"/>
      <c r="CK2635" s="282"/>
      <c r="CL2635" s="283"/>
      <c r="CM2635" s="283"/>
      <c r="CP2635" s="282"/>
      <c r="DC2635" s="282"/>
      <c r="DD2635" s="282"/>
      <c r="DE2635" s="282"/>
      <c r="DF2635" s="282"/>
      <c r="DG2635" s="282"/>
      <c r="DH2635" s="282"/>
      <c r="DI2635" s="282"/>
      <c r="DJ2635" s="282"/>
      <c r="EF2635" s="495" t="str">
        <f>""&amp;(MID(数据表!AZ2635,1,MIN(FIND({"(";"（"},数据表!AZ2635&amp;"(（",1)-1)))&amp;""</f>
        <v/>
      </c>
      <c r="EG2635" s="495" t="str">
        <f>""&amp;(MID(数据表!AZ2635,1,MIN(FIND({0;1;2;3;4;5;6;7;8;9},数据表!AZ2635&amp;"1234567890",1)-1)))&amp;""</f>
        <v/>
      </c>
    </row>
    <row r="2636" spans="2:137" s="310" customFormat="1" ht="12" customHeight="1">
      <c r="B2636" s="286"/>
      <c r="C2636" s="286"/>
      <c r="D2636" s="286"/>
      <c r="E2636" s="479"/>
      <c r="F2636" s="282"/>
      <c r="G2636" s="283"/>
      <c r="H2636" s="421"/>
      <c r="I2636" s="421"/>
      <c r="J2636" s="283"/>
      <c r="K2636" s="421"/>
      <c r="L2636" s="282"/>
      <c r="N2636" s="282"/>
      <c r="S2636" s="282"/>
      <c r="T2636" s="283"/>
      <c r="U2636" s="283"/>
      <c r="V2636" s="283"/>
      <c r="W2636" s="283"/>
      <c r="X2636" s="283"/>
      <c r="Y2636" s="282"/>
      <c r="Z2636" s="282"/>
      <c r="AA2636" s="283"/>
      <c r="AB2636" s="282"/>
      <c r="AC2636" s="282"/>
      <c r="AD2636" s="282"/>
      <c r="AE2636" s="282"/>
      <c r="AF2636" s="283"/>
      <c r="AG2636" s="402"/>
      <c r="AH2636" s="283"/>
      <c r="AI2636" s="283"/>
      <c r="AJ2636" s="283"/>
      <c r="AK2636" s="283"/>
      <c r="AL2636" s="283"/>
      <c r="AM2636" s="282"/>
      <c r="AN2636" s="282"/>
      <c r="AO2636" s="282"/>
      <c r="AP2636" s="282"/>
      <c r="AQ2636" s="282"/>
      <c r="AR2636" s="282"/>
      <c r="AT2636" s="283"/>
      <c r="AU2636" s="283"/>
      <c r="AV2636" s="283"/>
      <c r="AW2636" s="283"/>
      <c r="AY2636" s="283"/>
      <c r="AZ2636" s="282"/>
      <c r="BA2636" s="283"/>
      <c r="BB2636" s="282"/>
      <c r="BC2636" s="282"/>
      <c r="BD2636" s="282"/>
      <c r="BE2636" s="283"/>
      <c r="BG2636" s="282"/>
      <c r="BH2636" s="282"/>
      <c r="BI2636" s="282"/>
      <c r="BL2636" s="421"/>
      <c r="BM2636" s="424"/>
      <c r="BN2636" s="424"/>
      <c r="BO2636" s="424"/>
      <c r="BP2636" s="424"/>
      <c r="BQ2636" s="421"/>
      <c r="BR2636" s="421"/>
      <c r="BV2636" s="282"/>
      <c r="BW2636" s="283"/>
      <c r="BY2636" s="283"/>
      <c r="BZ2636" s="283"/>
      <c r="CA2636" s="283"/>
      <c r="CB2636" s="282"/>
      <c r="CC2636" s="282"/>
      <c r="CD2636" s="282"/>
      <c r="CE2636" s="282"/>
      <c r="CG2636" s="427"/>
      <c r="CH2636" s="402"/>
      <c r="CI2636" s="424"/>
      <c r="CJ2636" s="282"/>
      <c r="CK2636" s="282"/>
      <c r="CL2636" s="283"/>
      <c r="CM2636" s="283"/>
      <c r="CP2636" s="282"/>
      <c r="DC2636" s="282"/>
      <c r="DD2636" s="282"/>
      <c r="DE2636" s="282"/>
      <c r="DF2636" s="282"/>
      <c r="DG2636" s="282"/>
      <c r="DH2636" s="282"/>
      <c r="DI2636" s="282"/>
      <c r="DJ2636" s="282"/>
      <c r="EF2636" s="495" t="str">
        <f>""&amp;(MID(数据表!AZ2636,1,MIN(FIND({"(";"（"},数据表!AZ2636&amp;"(（",1)-1)))&amp;""</f>
        <v/>
      </c>
      <c r="EG2636" s="495" t="str">
        <f>""&amp;(MID(数据表!AZ2636,1,MIN(FIND({0;1;2;3;4;5;6;7;8;9},数据表!AZ2636&amp;"1234567890",1)-1)))&amp;""</f>
        <v/>
      </c>
    </row>
    <row r="2637" spans="2:137" s="310" customFormat="1" ht="12" customHeight="1">
      <c r="B2637" s="286"/>
      <c r="C2637" s="286"/>
      <c r="D2637" s="286"/>
      <c r="E2637" s="479"/>
      <c r="F2637" s="282"/>
      <c r="G2637" s="283"/>
      <c r="H2637" s="421"/>
      <c r="I2637" s="421"/>
      <c r="J2637" s="283"/>
      <c r="K2637" s="421"/>
      <c r="L2637" s="282"/>
      <c r="N2637" s="282"/>
      <c r="S2637" s="282"/>
      <c r="T2637" s="283"/>
      <c r="U2637" s="283"/>
      <c r="V2637" s="283"/>
      <c r="W2637" s="283"/>
      <c r="X2637" s="283"/>
      <c r="Y2637" s="282"/>
      <c r="Z2637" s="282"/>
      <c r="AA2637" s="283"/>
      <c r="AB2637" s="282"/>
      <c r="AC2637" s="282"/>
      <c r="AD2637" s="282"/>
      <c r="AE2637" s="282"/>
      <c r="AF2637" s="283"/>
      <c r="AG2637" s="402"/>
      <c r="AH2637" s="283"/>
      <c r="AI2637" s="283"/>
      <c r="AJ2637" s="283"/>
      <c r="AK2637" s="283"/>
      <c r="AL2637" s="283"/>
      <c r="AM2637" s="282"/>
      <c r="AN2637" s="282"/>
      <c r="AO2637" s="282"/>
      <c r="AP2637" s="282"/>
      <c r="AQ2637" s="282"/>
      <c r="AR2637" s="282"/>
      <c r="AT2637" s="283"/>
      <c r="AU2637" s="283"/>
      <c r="AV2637" s="283"/>
      <c r="AW2637" s="283"/>
      <c r="AY2637" s="283"/>
      <c r="AZ2637" s="282"/>
      <c r="BA2637" s="283"/>
      <c r="BB2637" s="282"/>
      <c r="BC2637" s="282"/>
      <c r="BD2637" s="282"/>
      <c r="BE2637" s="283"/>
      <c r="BG2637" s="282"/>
      <c r="BH2637" s="282"/>
      <c r="BI2637" s="282"/>
      <c r="BL2637" s="421"/>
      <c r="BM2637" s="424"/>
      <c r="BN2637" s="424"/>
      <c r="BO2637" s="424"/>
      <c r="BP2637" s="424"/>
      <c r="BQ2637" s="421"/>
      <c r="BR2637" s="421"/>
      <c r="BV2637" s="282"/>
      <c r="BW2637" s="283"/>
      <c r="BY2637" s="283"/>
      <c r="BZ2637" s="283"/>
      <c r="CA2637" s="283"/>
      <c r="CB2637" s="282"/>
      <c r="CC2637" s="282"/>
      <c r="CD2637" s="282"/>
      <c r="CE2637" s="282"/>
      <c r="CG2637" s="427"/>
      <c r="CH2637" s="402"/>
      <c r="CI2637" s="424"/>
      <c r="CJ2637" s="282"/>
      <c r="CK2637" s="282"/>
      <c r="CL2637" s="283"/>
      <c r="CM2637" s="283"/>
      <c r="CP2637" s="282"/>
      <c r="DC2637" s="282"/>
      <c r="DD2637" s="282"/>
      <c r="DE2637" s="282"/>
      <c r="DF2637" s="282"/>
      <c r="DG2637" s="282"/>
      <c r="DH2637" s="282"/>
      <c r="DI2637" s="282"/>
      <c r="DJ2637" s="282"/>
      <c r="EF2637" s="495" t="str">
        <f>""&amp;(MID(数据表!AZ2637,1,MIN(FIND({"(";"（"},数据表!AZ2637&amp;"(（",1)-1)))&amp;""</f>
        <v/>
      </c>
      <c r="EG2637" s="495" t="str">
        <f>""&amp;(MID(数据表!AZ2637,1,MIN(FIND({0;1;2;3;4;5;6;7;8;9},数据表!AZ2637&amp;"1234567890",1)-1)))&amp;""</f>
        <v/>
      </c>
    </row>
    <row r="2638" spans="2:137" s="310" customFormat="1" ht="12" customHeight="1">
      <c r="B2638" s="286"/>
      <c r="C2638" s="286"/>
      <c r="D2638" s="286"/>
      <c r="E2638" s="479"/>
      <c r="F2638" s="282"/>
      <c r="G2638" s="283"/>
      <c r="H2638" s="421"/>
      <c r="I2638" s="421"/>
      <c r="J2638" s="283"/>
      <c r="K2638" s="421"/>
      <c r="L2638" s="282"/>
      <c r="N2638" s="282"/>
      <c r="S2638" s="282"/>
      <c r="T2638" s="283"/>
      <c r="U2638" s="283"/>
      <c r="V2638" s="283"/>
      <c r="W2638" s="283"/>
      <c r="X2638" s="283"/>
      <c r="Y2638" s="282"/>
      <c r="Z2638" s="282"/>
      <c r="AA2638" s="283"/>
      <c r="AB2638" s="282"/>
      <c r="AC2638" s="282"/>
      <c r="AD2638" s="282"/>
      <c r="AE2638" s="282"/>
      <c r="AF2638" s="283"/>
      <c r="AG2638" s="402"/>
      <c r="AH2638" s="283"/>
      <c r="AI2638" s="283"/>
      <c r="AJ2638" s="283"/>
      <c r="AK2638" s="283"/>
      <c r="AL2638" s="283"/>
      <c r="AM2638" s="282"/>
      <c r="AN2638" s="282"/>
      <c r="AO2638" s="282"/>
      <c r="AP2638" s="282"/>
      <c r="AQ2638" s="282"/>
      <c r="AR2638" s="282"/>
      <c r="AT2638" s="283"/>
      <c r="AU2638" s="283"/>
      <c r="AV2638" s="283"/>
      <c r="AW2638" s="283"/>
      <c r="AY2638" s="283"/>
      <c r="AZ2638" s="282"/>
      <c r="BA2638" s="283"/>
      <c r="BB2638" s="282"/>
      <c r="BC2638" s="282"/>
      <c r="BD2638" s="282"/>
      <c r="BE2638" s="283"/>
      <c r="BG2638" s="282"/>
      <c r="BH2638" s="282"/>
      <c r="BI2638" s="282"/>
      <c r="BL2638" s="421"/>
      <c r="BM2638" s="424"/>
      <c r="BN2638" s="424"/>
      <c r="BO2638" s="424"/>
      <c r="BP2638" s="424"/>
      <c r="BQ2638" s="421"/>
      <c r="BR2638" s="421"/>
      <c r="BV2638" s="282"/>
      <c r="BW2638" s="283"/>
      <c r="BY2638" s="283"/>
      <c r="BZ2638" s="283"/>
      <c r="CA2638" s="283"/>
      <c r="CB2638" s="282"/>
      <c r="CC2638" s="282"/>
      <c r="CD2638" s="282"/>
      <c r="CE2638" s="282"/>
      <c r="CG2638" s="427"/>
      <c r="CH2638" s="402"/>
      <c r="CI2638" s="424"/>
      <c r="CJ2638" s="282"/>
      <c r="CK2638" s="282"/>
      <c r="CL2638" s="283"/>
      <c r="CM2638" s="283"/>
      <c r="CP2638" s="282"/>
      <c r="DC2638" s="282"/>
      <c r="DD2638" s="282"/>
      <c r="DE2638" s="282"/>
      <c r="DF2638" s="282"/>
      <c r="DG2638" s="282"/>
      <c r="DH2638" s="282"/>
      <c r="DI2638" s="282"/>
      <c r="DJ2638" s="282"/>
      <c r="EF2638" s="495" t="str">
        <f>""&amp;(MID(数据表!AZ2638,1,MIN(FIND({"(";"（"},数据表!AZ2638&amp;"(（",1)-1)))&amp;""</f>
        <v/>
      </c>
      <c r="EG2638" s="495" t="str">
        <f>""&amp;(MID(数据表!AZ2638,1,MIN(FIND({0;1;2;3;4;5;6;7;8;9},数据表!AZ2638&amp;"1234567890",1)-1)))&amp;""</f>
        <v/>
      </c>
    </row>
    <row r="2639" spans="2:137" s="310" customFormat="1" ht="12" customHeight="1">
      <c r="B2639" s="286"/>
      <c r="C2639" s="286"/>
      <c r="D2639" s="286"/>
      <c r="E2639" s="479"/>
      <c r="F2639" s="282"/>
      <c r="G2639" s="283"/>
      <c r="H2639" s="421"/>
      <c r="I2639" s="421"/>
      <c r="J2639" s="283"/>
      <c r="K2639" s="421"/>
      <c r="L2639" s="282"/>
      <c r="N2639" s="282"/>
      <c r="S2639" s="282"/>
      <c r="T2639" s="283"/>
      <c r="U2639" s="283"/>
      <c r="V2639" s="283"/>
      <c r="W2639" s="283"/>
      <c r="X2639" s="283"/>
      <c r="Y2639" s="282"/>
      <c r="Z2639" s="282"/>
      <c r="AA2639" s="283"/>
      <c r="AB2639" s="282"/>
      <c r="AC2639" s="282"/>
      <c r="AD2639" s="282"/>
      <c r="AE2639" s="282"/>
      <c r="AF2639" s="283"/>
      <c r="AG2639" s="402"/>
      <c r="AH2639" s="283"/>
      <c r="AI2639" s="283"/>
      <c r="AJ2639" s="283"/>
      <c r="AK2639" s="283"/>
      <c r="AL2639" s="283"/>
      <c r="AM2639" s="282"/>
      <c r="AN2639" s="282"/>
      <c r="AO2639" s="282"/>
      <c r="AP2639" s="282"/>
      <c r="AQ2639" s="282"/>
      <c r="AR2639" s="282"/>
      <c r="AT2639" s="283"/>
      <c r="AU2639" s="283"/>
      <c r="AV2639" s="283"/>
      <c r="AW2639" s="283"/>
      <c r="AY2639" s="283"/>
      <c r="AZ2639" s="282"/>
      <c r="BA2639" s="283"/>
      <c r="BB2639" s="282"/>
      <c r="BC2639" s="282"/>
      <c r="BD2639" s="282"/>
      <c r="BE2639" s="283"/>
      <c r="BG2639" s="282"/>
      <c r="BH2639" s="282"/>
      <c r="BI2639" s="282"/>
      <c r="BL2639" s="421"/>
      <c r="BM2639" s="424"/>
      <c r="BN2639" s="424"/>
      <c r="BO2639" s="424"/>
      <c r="BP2639" s="424"/>
      <c r="BQ2639" s="421"/>
      <c r="BR2639" s="421"/>
      <c r="BV2639" s="282"/>
      <c r="BW2639" s="283"/>
      <c r="BY2639" s="283"/>
      <c r="BZ2639" s="283"/>
      <c r="CA2639" s="283"/>
      <c r="CB2639" s="282"/>
      <c r="CC2639" s="282"/>
      <c r="CD2639" s="282"/>
      <c r="CE2639" s="282"/>
      <c r="CG2639" s="427"/>
      <c r="CH2639" s="402"/>
      <c r="CI2639" s="424"/>
      <c r="CJ2639" s="282"/>
      <c r="CK2639" s="282"/>
      <c r="CL2639" s="283"/>
      <c r="CM2639" s="283"/>
      <c r="CP2639" s="282"/>
      <c r="DC2639" s="282"/>
      <c r="DD2639" s="282"/>
      <c r="DE2639" s="282"/>
      <c r="DF2639" s="282"/>
      <c r="DG2639" s="282"/>
      <c r="DH2639" s="282"/>
      <c r="DI2639" s="282"/>
      <c r="DJ2639" s="282"/>
      <c r="EF2639" s="495" t="str">
        <f>""&amp;(MID(数据表!AZ2639,1,MIN(FIND({"(";"（"},数据表!AZ2639&amp;"(（",1)-1)))&amp;""</f>
        <v/>
      </c>
      <c r="EG2639" s="495" t="str">
        <f>""&amp;(MID(数据表!AZ2639,1,MIN(FIND({0;1;2;3;4;5;6;7;8;9},数据表!AZ2639&amp;"1234567890",1)-1)))&amp;""</f>
        <v/>
      </c>
    </row>
    <row r="2640" spans="2:137" s="310" customFormat="1" ht="12" customHeight="1">
      <c r="B2640" s="286"/>
      <c r="C2640" s="286"/>
      <c r="D2640" s="286"/>
      <c r="E2640" s="479"/>
      <c r="F2640" s="282"/>
      <c r="G2640" s="283"/>
      <c r="H2640" s="421"/>
      <c r="I2640" s="421"/>
      <c r="J2640" s="283"/>
      <c r="K2640" s="421"/>
      <c r="L2640" s="282"/>
      <c r="N2640" s="282"/>
      <c r="S2640" s="282"/>
      <c r="T2640" s="283"/>
      <c r="U2640" s="283"/>
      <c r="V2640" s="283"/>
      <c r="W2640" s="283"/>
      <c r="X2640" s="283"/>
      <c r="Y2640" s="282"/>
      <c r="Z2640" s="282"/>
      <c r="AA2640" s="283"/>
      <c r="AB2640" s="282"/>
      <c r="AC2640" s="282"/>
      <c r="AD2640" s="282"/>
      <c r="AE2640" s="282"/>
      <c r="AF2640" s="283"/>
      <c r="AG2640" s="402"/>
      <c r="AH2640" s="283"/>
      <c r="AI2640" s="283"/>
      <c r="AJ2640" s="283"/>
      <c r="AK2640" s="283"/>
      <c r="AL2640" s="283"/>
      <c r="AM2640" s="282"/>
      <c r="AN2640" s="282"/>
      <c r="AO2640" s="282"/>
      <c r="AP2640" s="282"/>
      <c r="AQ2640" s="282"/>
      <c r="AR2640" s="282"/>
      <c r="AT2640" s="283"/>
      <c r="AU2640" s="283"/>
      <c r="AV2640" s="283"/>
      <c r="AW2640" s="283"/>
      <c r="AY2640" s="283"/>
      <c r="AZ2640" s="282"/>
      <c r="BA2640" s="283"/>
      <c r="BB2640" s="282"/>
      <c r="BC2640" s="282"/>
      <c r="BD2640" s="282"/>
      <c r="BE2640" s="283"/>
      <c r="BG2640" s="282"/>
      <c r="BH2640" s="282"/>
      <c r="BI2640" s="282"/>
      <c r="BL2640" s="421"/>
      <c r="BM2640" s="424"/>
      <c r="BN2640" s="424"/>
      <c r="BO2640" s="424"/>
      <c r="BP2640" s="424"/>
      <c r="BQ2640" s="421"/>
      <c r="BR2640" s="421"/>
      <c r="BV2640" s="282"/>
      <c r="BW2640" s="283"/>
      <c r="BY2640" s="283"/>
      <c r="BZ2640" s="283"/>
      <c r="CA2640" s="283"/>
      <c r="CB2640" s="282"/>
      <c r="CC2640" s="282"/>
      <c r="CD2640" s="282"/>
      <c r="CE2640" s="282"/>
      <c r="CG2640" s="427"/>
      <c r="CH2640" s="402"/>
      <c r="CI2640" s="424"/>
      <c r="CJ2640" s="282"/>
      <c r="CK2640" s="282"/>
      <c r="CL2640" s="283"/>
      <c r="CM2640" s="283"/>
      <c r="CP2640" s="282"/>
      <c r="DC2640" s="282"/>
      <c r="DD2640" s="282"/>
      <c r="DE2640" s="282"/>
      <c r="DF2640" s="282"/>
      <c r="DG2640" s="282"/>
      <c r="DH2640" s="282"/>
      <c r="DI2640" s="282"/>
      <c r="DJ2640" s="282"/>
      <c r="EF2640" s="495" t="str">
        <f>""&amp;(MID(数据表!AZ2640,1,MIN(FIND({"(";"（"},数据表!AZ2640&amp;"(（",1)-1)))&amp;""</f>
        <v/>
      </c>
      <c r="EG2640" s="495" t="str">
        <f>""&amp;(MID(数据表!AZ2640,1,MIN(FIND({0;1;2;3;4;5;6;7;8;9},数据表!AZ2640&amp;"1234567890",1)-1)))&amp;""</f>
        <v/>
      </c>
    </row>
    <row r="2641" spans="2:137" s="310" customFormat="1" ht="12" customHeight="1">
      <c r="B2641" s="286"/>
      <c r="C2641" s="286"/>
      <c r="D2641" s="286"/>
      <c r="E2641" s="479"/>
      <c r="F2641" s="282"/>
      <c r="G2641" s="283"/>
      <c r="H2641" s="421"/>
      <c r="I2641" s="421"/>
      <c r="J2641" s="283"/>
      <c r="K2641" s="421"/>
      <c r="L2641" s="282"/>
      <c r="N2641" s="282"/>
      <c r="S2641" s="282"/>
      <c r="T2641" s="283"/>
      <c r="U2641" s="283"/>
      <c r="V2641" s="283"/>
      <c r="W2641" s="283"/>
      <c r="X2641" s="283"/>
      <c r="Y2641" s="282"/>
      <c r="Z2641" s="282"/>
      <c r="AA2641" s="283"/>
      <c r="AB2641" s="282"/>
      <c r="AC2641" s="282"/>
      <c r="AD2641" s="282"/>
      <c r="AE2641" s="282"/>
      <c r="AF2641" s="283"/>
      <c r="AG2641" s="402"/>
      <c r="AH2641" s="283"/>
      <c r="AI2641" s="283"/>
      <c r="AJ2641" s="283"/>
      <c r="AK2641" s="283"/>
      <c r="AL2641" s="283"/>
      <c r="AM2641" s="282"/>
      <c r="AN2641" s="282"/>
      <c r="AO2641" s="282"/>
      <c r="AP2641" s="282"/>
      <c r="AQ2641" s="282"/>
      <c r="AR2641" s="282"/>
      <c r="AT2641" s="283"/>
      <c r="AU2641" s="283"/>
      <c r="AV2641" s="283"/>
      <c r="AW2641" s="283"/>
      <c r="AY2641" s="283"/>
      <c r="AZ2641" s="282"/>
      <c r="BA2641" s="283"/>
      <c r="BB2641" s="282"/>
      <c r="BC2641" s="282"/>
      <c r="BD2641" s="282"/>
      <c r="BE2641" s="283"/>
      <c r="BG2641" s="282"/>
      <c r="BH2641" s="282"/>
      <c r="BI2641" s="282"/>
      <c r="BL2641" s="421"/>
      <c r="BM2641" s="424"/>
      <c r="BN2641" s="424"/>
      <c r="BO2641" s="424"/>
      <c r="BP2641" s="424"/>
      <c r="BQ2641" s="421"/>
      <c r="BR2641" s="421"/>
      <c r="BV2641" s="282"/>
      <c r="BW2641" s="283"/>
      <c r="BY2641" s="283"/>
      <c r="BZ2641" s="283"/>
      <c r="CA2641" s="283"/>
      <c r="CB2641" s="282"/>
      <c r="CC2641" s="282"/>
      <c r="CD2641" s="282"/>
      <c r="CE2641" s="282"/>
      <c r="CG2641" s="427"/>
      <c r="CH2641" s="402"/>
      <c r="CI2641" s="424"/>
      <c r="CJ2641" s="282"/>
      <c r="CK2641" s="282"/>
      <c r="CL2641" s="283"/>
      <c r="CM2641" s="283"/>
      <c r="CP2641" s="282"/>
      <c r="DC2641" s="282"/>
      <c r="DD2641" s="282"/>
      <c r="DE2641" s="282"/>
      <c r="DF2641" s="282"/>
      <c r="DG2641" s="282"/>
      <c r="DH2641" s="282"/>
      <c r="DI2641" s="282"/>
      <c r="DJ2641" s="282"/>
      <c r="EF2641" s="495" t="str">
        <f>""&amp;(MID(数据表!AZ2641,1,MIN(FIND({"(";"（"},数据表!AZ2641&amp;"(（",1)-1)))&amp;""</f>
        <v/>
      </c>
      <c r="EG2641" s="495" t="str">
        <f>""&amp;(MID(数据表!AZ2641,1,MIN(FIND({0;1;2;3;4;5;6;7;8;9},数据表!AZ2641&amp;"1234567890",1)-1)))&amp;""</f>
        <v/>
      </c>
    </row>
    <row r="2642" spans="2:137" s="310" customFormat="1" ht="12" customHeight="1">
      <c r="B2642" s="286"/>
      <c r="C2642" s="286"/>
      <c r="D2642" s="286"/>
      <c r="E2642" s="479"/>
      <c r="F2642" s="282"/>
      <c r="G2642" s="283"/>
      <c r="H2642" s="421"/>
      <c r="I2642" s="421"/>
      <c r="J2642" s="283"/>
      <c r="K2642" s="421"/>
      <c r="L2642" s="282"/>
      <c r="N2642" s="282"/>
      <c r="S2642" s="282"/>
      <c r="T2642" s="283"/>
      <c r="U2642" s="283"/>
      <c r="V2642" s="283"/>
      <c r="W2642" s="283"/>
      <c r="X2642" s="283"/>
      <c r="Y2642" s="282"/>
      <c r="Z2642" s="282"/>
      <c r="AA2642" s="283"/>
      <c r="AB2642" s="282"/>
      <c r="AC2642" s="282"/>
      <c r="AD2642" s="282"/>
      <c r="AE2642" s="282"/>
      <c r="AF2642" s="283"/>
      <c r="AG2642" s="402"/>
      <c r="AH2642" s="283"/>
      <c r="AI2642" s="283"/>
      <c r="AJ2642" s="283"/>
      <c r="AK2642" s="283"/>
      <c r="AL2642" s="283"/>
      <c r="AM2642" s="282"/>
      <c r="AN2642" s="282"/>
      <c r="AO2642" s="282"/>
      <c r="AP2642" s="282"/>
      <c r="AQ2642" s="282"/>
      <c r="AR2642" s="282"/>
      <c r="AT2642" s="283"/>
      <c r="AU2642" s="283"/>
      <c r="AV2642" s="283"/>
      <c r="AW2642" s="283"/>
      <c r="AY2642" s="283"/>
      <c r="AZ2642" s="282"/>
      <c r="BA2642" s="283"/>
      <c r="BB2642" s="282"/>
      <c r="BC2642" s="282"/>
      <c r="BD2642" s="282"/>
      <c r="BE2642" s="283"/>
      <c r="BG2642" s="282"/>
      <c r="BH2642" s="282"/>
      <c r="BI2642" s="282"/>
      <c r="BL2642" s="421"/>
      <c r="BM2642" s="424"/>
      <c r="BN2642" s="424"/>
      <c r="BO2642" s="424"/>
      <c r="BP2642" s="424"/>
      <c r="BQ2642" s="421"/>
      <c r="BR2642" s="421"/>
      <c r="BV2642" s="282"/>
      <c r="BW2642" s="283"/>
      <c r="BY2642" s="283"/>
      <c r="BZ2642" s="283"/>
      <c r="CA2642" s="283"/>
      <c r="CB2642" s="282"/>
      <c r="CC2642" s="282"/>
      <c r="CD2642" s="282"/>
      <c r="CE2642" s="282"/>
      <c r="CG2642" s="427"/>
      <c r="CH2642" s="402"/>
      <c r="CI2642" s="424"/>
      <c r="CJ2642" s="282"/>
      <c r="CK2642" s="282"/>
      <c r="CL2642" s="283"/>
      <c r="CM2642" s="283"/>
      <c r="CP2642" s="282"/>
      <c r="DC2642" s="282"/>
      <c r="DD2642" s="282"/>
      <c r="DE2642" s="282"/>
      <c r="DF2642" s="282"/>
      <c r="DG2642" s="282"/>
      <c r="DH2642" s="282"/>
      <c r="DI2642" s="282"/>
      <c r="DJ2642" s="282"/>
      <c r="EF2642" s="495" t="str">
        <f>""&amp;(MID(数据表!AZ2642,1,MIN(FIND({"(";"（"},数据表!AZ2642&amp;"(（",1)-1)))&amp;""</f>
        <v/>
      </c>
      <c r="EG2642" s="495" t="str">
        <f>""&amp;(MID(数据表!AZ2642,1,MIN(FIND({0;1;2;3;4;5;6;7;8;9},数据表!AZ2642&amp;"1234567890",1)-1)))&amp;""</f>
        <v/>
      </c>
    </row>
    <row r="2643" spans="2:137" s="310" customFormat="1" ht="12" customHeight="1">
      <c r="B2643" s="286"/>
      <c r="C2643" s="286"/>
      <c r="D2643" s="286"/>
      <c r="E2643" s="479"/>
      <c r="F2643" s="282"/>
      <c r="G2643" s="283"/>
      <c r="H2643" s="421"/>
      <c r="I2643" s="421"/>
      <c r="J2643" s="283"/>
      <c r="K2643" s="421"/>
      <c r="L2643" s="282"/>
      <c r="N2643" s="282"/>
      <c r="S2643" s="282"/>
      <c r="T2643" s="283"/>
      <c r="U2643" s="283"/>
      <c r="V2643" s="283"/>
      <c r="W2643" s="283"/>
      <c r="X2643" s="283"/>
      <c r="Y2643" s="282"/>
      <c r="Z2643" s="282"/>
      <c r="AA2643" s="283"/>
      <c r="AB2643" s="282"/>
      <c r="AC2643" s="282"/>
      <c r="AD2643" s="282"/>
      <c r="AE2643" s="282"/>
      <c r="AF2643" s="283"/>
      <c r="AG2643" s="402"/>
      <c r="AH2643" s="283"/>
      <c r="AI2643" s="283"/>
      <c r="AJ2643" s="283"/>
      <c r="AK2643" s="283"/>
      <c r="AL2643" s="283"/>
      <c r="AM2643" s="282"/>
      <c r="AN2643" s="282"/>
      <c r="AO2643" s="282"/>
      <c r="AP2643" s="282"/>
      <c r="AQ2643" s="282"/>
      <c r="AR2643" s="282"/>
      <c r="AT2643" s="283"/>
      <c r="AU2643" s="283"/>
      <c r="AV2643" s="283"/>
      <c r="AW2643" s="283"/>
      <c r="AY2643" s="283"/>
      <c r="AZ2643" s="282"/>
      <c r="BA2643" s="283"/>
      <c r="BB2643" s="282"/>
      <c r="BC2643" s="282"/>
      <c r="BD2643" s="282"/>
      <c r="BE2643" s="283"/>
      <c r="BG2643" s="282"/>
      <c r="BH2643" s="282"/>
      <c r="BI2643" s="282"/>
      <c r="BL2643" s="421"/>
      <c r="BM2643" s="424"/>
      <c r="BN2643" s="424"/>
      <c r="BO2643" s="424"/>
      <c r="BP2643" s="424"/>
      <c r="BQ2643" s="421"/>
      <c r="BR2643" s="421"/>
      <c r="BV2643" s="282"/>
      <c r="BW2643" s="283"/>
      <c r="BY2643" s="283"/>
      <c r="BZ2643" s="283"/>
      <c r="CA2643" s="283"/>
      <c r="CB2643" s="282"/>
      <c r="CC2643" s="282"/>
      <c r="CD2643" s="282"/>
      <c r="CE2643" s="282"/>
      <c r="CG2643" s="427"/>
      <c r="CH2643" s="402"/>
      <c r="CI2643" s="424"/>
      <c r="CJ2643" s="282"/>
      <c r="CK2643" s="282"/>
      <c r="CL2643" s="283"/>
      <c r="CM2643" s="283"/>
      <c r="CP2643" s="282"/>
      <c r="DC2643" s="282"/>
      <c r="DD2643" s="282"/>
      <c r="DE2643" s="282"/>
      <c r="DF2643" s="282"/>
      <c r="DG2643" s="282"/>
      <c r="DH2643" s="282"/>
      <c r="DI2643" s="282"/>
      <c r="DJ2643" s="282"/>
      <c r="EF2643" s="495" t="str">
        <f>""&amp;(MID(数据表!AZ2643,1,MIN(FIND({"(";"（"},数据表!AZ2643&amp;"(（",1)-1)))&amp;""</f>
        <v/>
      </c>
      <c r="EG2643" s="495" t="str">
        <f>""&amp;(MID(数据表!AZ2643,1,MIN(FIND({0;1;2;3;4;5;6;7;8;9},数据表!AZ2643&amp;"1234567890",1)-1)))&amp;""</f>
        <v/>
      </c>
    </row>
    <row r="2644" spans="2:137" s="310" customFormat="1" ht="12" customHeight="1">
      <c r="B2644" s="286"/>
      <c r="C2644" s="286"/>
      <c r="D2644" s="286"/>
      <c r="E2644" s="479"/>
      <c r="F2644" s="282"/>
      <c r="G2644" s="283"/>
      <c r="H2644" s="421"/>
      <c r="I2644" s="421"/>
      <c r="J2644" s="283"/>
      <c r="K2644" s="421"/>
      <c r="L2644" s="282"/>
      <c r="N2644" s="282"/>
      <c r="S2644" s="282"/>
      <c r="T2644" s="283"/>
      <c r="U2644" s="283"/>
      <c r="V2644" s="283"/>
      <c r="W2644" s="283"/>
      <c r="X2644" s="283"/>
      <c r="Y2644" s="282"/>
      <c r="Z2644" s="282"/>
      <c r="AA2644" s="283"/>
      <c r="AB2644" s="282"/>
      <c r="AC2644" s="282"/>
      <c r="AD2644" s="282"/>
      <c r="AE2644" s="282"/>
      <c r="AF2644" s="283"/>
      <c r="AG2644" s="402"/>
      <c r="AH2644" s="283"/>
      <c r="AI2644" s="283"/>
      <c r="AJ2644" s="283"/>
      <c r="AK2644" s="283"/>
      <c r="AL2644" s="283"/>
      <c r="AM2644" s="282"/>
      <c r="AN2644" s="282"/>
      <c r="AO2644" s="282"/>
      <c r="AP2644" s="282"/>
      <c r="AQ2644" s="282"/>
      <c r="AR2644" s="282"/>
      <c r="AT2644" s="283"/>
      <c r="AU2644" s="283"/>
      <c r="AV2644" s="283"/>
      <c r="AW2644" s="283"/>
      <c r="AY2644" s="283"/>
      <c r="AZ2644" s="282"/>
      <c r="BA2644" s="283"/>
      <c r="BB2644" s="282"/>
      <c r="BC2644" s="282"/>
      <c r="BD2644" s="282"/>
      <c r="BE2644" s="283"/>
      <c r="BG2644" s="282"/>
      <c r="BH2644" s="282"/>
      <c r="BI2644" s="282"/>
      <c r="BL2644" s="421"/>
      <c r="BM2644" s="424"/>
      <c r="BN2644" s="424"/>
      <c r="BO2644" s="424"/>
      <c r="BP2644" s="424"/>
      <c r="BQ2644" s="421"/>
      <c r="BR2644" s="421"/>
      <c r="BV2644" s="282"/>
      <c r="BW2644" s="283"/>
      <c r="BY2644" s="283"/>
      <c r="BZ2644" s="283"/>
      <c r="CA2644" s="283"/>
      <c r="CB2644" s="282"/>
      <c r="CC2644" s="282"/>
      <c r="CD2644" s="282"/>
      <c r="CE2644" s="282"/>
      <c r="CG2644" s="427"/>
      <c r="CH2644" s="402"/>
      <c r="CI2644" s="424"/>
      <c r="CJ2644" s="282"/>
      <c r="CK2644" s="282"/>
      <c r="CL2644" s="283"/>
      <c r="CM2644" s="283"/>
      <c r="CP2644" s="282"/>
      <c r="DC2644" s="282"/>
      <c r="DD2644" s="282"/>
      <c r="DE2644" s="282"/>
      <c r="DF2644" s="282"/>
      <c r="DG2644" s="282"/>
      <c r="DH2644" s="282"/>
      <c r="DI2644" s="282"/>
      <c r="DJ2644" s="282"/>
      <c r="EF2644" s="495" t="str">
        <f>""&amp;(MID(数据表!AZ2644,1,MIN(FIND({"(";"（"},数据表!AZ2644&amp;"(（",1)-1)))&amp;""</f>
        <v/>
      </c>
      <c r="EG2644" s="495" t="str">
        <f>""&amp;(MID(数据表!AZ2644,1,MIN(FIND({0;1;2;3;4;5;6;7;8;9},数据表!AZ2644&amp;"1234567890",1)-1)))&amp;""</f>
        <v/>
      </c>
    </row>
    <row r="2645" spans="2:137" s="310" customFormat="1" ht="12" customHeight="1">
      <c r="B2645" s="286"/>
      <c r="C2645" s="286"/>
      <c r="D2645" s="286"/>
      <c r="E2645" s="479"/>
      <c r="F2645" s="282"/>
      <c r="G2645" s="283"/>
      <c r="H2645" s="421"/>
      <c r="I2645" s="421"/>
      <c r="J2645" s="283"/>
      <c r="K2645" s="421"/>
      <c r="L2645" s="282"/>
      <c r="N2645" s="282"/>
      <c r="S2645" s="282"/>
      <c r="T2645" s="283"/>
      <c r="U2645" s="283"/>
      <c r="V2645" s="283"/>
      <c r="W2645" s="283"/>
      <c r="X2645" s="283"/>
      <c r="Y2645" s="282"/>
      <c r="Z2645" s="282"/>
      <c r="AA2645" s="283"/>
      <c r="AB2645" s="282"/>
      <c r="AC2645" s="282"/>
      <c r="AD2645" s="282"/>
      <c r="AE2645" s="282"/>
      <c r="AF2645" s="283"/>
      <c r="AG2645" s="402"/>
      <c r="AH2645" s="283"/>
      <c r="AI2645" s="283"/>
      <c r="AJ2645" s="283"/>
      <c r="AK2645" s="283"/>
      <c r="AL2645" s="283"/>
      <c r="AM2645" s="282"/>
      <c r="AN2645" s="282"/>
      <c r="AO2645" s="282"/>
      <c r="AP2645" s="282"/>
      <c r="AQ2645" s="282"/>
      <c r="AR2645" s="282"/>
      <c r="AT2645" s="283"/>
      <c r="AU2645" s="283"/>
      <c r="AV2645" s="283"/>
      <c r="AW2645" s="283"/>
      <c r="AY2645" s="283"/>
      <c r="AZ2645" s="282"/>
      <c r="BA2645" s="283"/>
      <c r="BB2645" s="282"/>
      <c r="BC2645" s="282"/>
      <c r="BD2645" s="282"/>
      <c r="BE2645" s="283"/>
      <c r="BG2645" s="282"/>
      <c r="BH2645" s="282"/>
      <c r="BI2645" s="282"/>
      <c r="BL2645" s="421"/>
      <c r="BM2645" s="424"/>
      <c r="BN2645" s="424"/>
      <c r="BO2645" s="424"/>
      <c r="BP2645" s="424"/>
      <c r="BQ2645" s="421"/>
      <c r="BR2645" s="421"/>
      <c r="BV2645" s="282"/>
      <c r="BW2645" s="283"/>
      <c r="BY2645" s="283"/>
      <c r="BZ2645" s="283"/>
      <c r="CA2645" s="283"/>
      <c r="CB2645" s="282"/>
      <c r="CC2645" s="282"/>
      <c r="CD2645" s="282"/>
      <c r="CE2645" s="282"/>
      <c r="CG2645" s="427"/>
      <c r="CH2645" s="402"/>
      <c r="CI2645" s="424"/>
      <c r="CJ2645" s="282"/>
      <c r="CK2645" s="282"/>
      <c r="CL2645" s="283"/>
      <c r="CM2645" s="283"/>
      <c r="CP2645" s="282"/>
      <c r="DC2645" s="282"/>
      <c r="DD2645" s="282"/>
      <c r="DE2645" s="282"/>
      <c r="DF2645" s="282"/>
      <c r="DG2645" s="282"/>
      <c r="DH2645" s="282"/>
      <c r="DI2645" s="282"/>
      <c r="DJ2645" s="282"/>
      <c r="EF2645" s="495" t="str">
        <f>""&amp;(MID(数据表!AZ2645,1,MIN(FIND({"(";"（"},数据表!AZ2645&amp;"(（",1)-1)))&amp;""</f>
        <v/>
      </c>
      <c r="EG2645" s="495" t="str">
        <f>""&amp;(MID(数据表!AZ2645,1,MIN(FIND({0;1;2;3;4;5;6;7;8;9},数据表!AZ2645&amp;"1234567890",1)-1)))&amp;""</f>
        <v/>
      </c>
    </row>
    <row r="2646" spans="2:137" s="310" customFormat="1" ht="12" customHeight="1">
      <c r="B2646" s="286"/>
      <c r="C2646" s="286"/>
      <c r="D2646" s="286"/>
      <c r="E2646" s="479"/>
      <c r="F2646" s="282"/>
      <c r="G2646" s="283"/>
      <c r="H2646" s="421"/>
      <c r="I2646" s="421"/>
      <c r="J2646" s="283"/>
      <c r="K2646" s="421"/>
      <c r="L2646" s="282"/>
      <c r="N2646" s="282"/>
      <c r="S2646" s="282"/>
      <c r="T2646" s="283"/>
      <c r="U2646" s="283"/>
      <c r="V2646" s="283"/>
      <c r="W2646" s="283"/>
      <c r="X2646" s="283"/>
      <c r="Y2646" s="282"/>
      <c r="Z2646" s="282"/>
      <c r="AA2646" s="283"/>
      <c r="AB2646" s="282"/>
      <c r="AC2646" s="282"/>
      <c r="AD2646" s="282"/>
      <c r="AE2646" s="282"/>
      <c r="AF2646" s="283"/>
      <c r="AG2646" s="402"/>
      <c r="AH2646" s="283"/>
      <c r="AI2646" s="283"/>
      <c r="AJ2646" s="283"/>
      <c r="AK2646" s="283"/>
      <c r="AL2646" s="283"/>
      <c r="AM2646" s="282"/>
      <c r="AN2646" s="282"/>
      <c r="AO2646" s="282"/>
      <c r="AP2646" s="282"/>
      <c r="AQ2646" s="282"/>
      <c r="AR2646" s="282"/>
      <c r="AT2646" s="283"/>
      <c r="AU2646" s="283"/>
      <c r="AV2646" s="283"/>
      <c r="AW2646" s="283"/>
      <c r="AY2646" s="283"/>
      <c r="AZ2646" s="282"/>
      <c r="BA2646" s="283"/>
      <c r="BB2646" s="282"/>
      <c r="BC2646" s="282"/>
      <c r="BD2646" s="282"/>
      <c r="BE2646" s="283"/>
      <c r="BG2646" s="282"/>
      <c r="BH2646" s="282"/>
      <c r="BI2646" s="282"/>
      <c r="BL2646" s="421"/>
      <c r="BM2646" s="424"/>
      <c r="BN2646" s="424"/>
      <c r="BO2646" s="424"/>
      <c r="BP2646" s="424"/>
      <c r="BQ2646" s="421"/>
      <c r="BR2646" s="421"/>
      <c r="BV2646" s="282"/>
      <c r="BW2646" s="283"/>
      <c r="BY2646" s="283"/>
      <c r="BZ2646" s="283"/>
      <c r="CA2646" s="283"/>
      <c r="CB2646" s="282"/>
      <c r="CC2646" s="282"/>
      <c r="CD2646" s="282"/>
      <c r="CE2646" s="282"/>
      <c r="CG2646" s="427"/>
      <c r="CH2646" s="402"/>
      <c r="CI2646" s="424"/>
      <c r="CJ2646" s="282"/>
      <c r="CK2646" s="282"/>
      <c r="CL2646" s="283"/>
      <c r="CM2646" s="283"/>
      <c r="CP2646" s="282"/>
      <c r="DC2646" s="282"/>
      <c r="DD2646" s="282"/>
      <c r="DE2646" s="282"/>
      <c r="DF2646" s="282"/>
      <c r="DG2646" s="282"/>
      <c r="DH2646" s="282"/>
      <c r="DI2646" s="282"/>
      <c r="DJ2646" s="282"/>
      <c r="EF2646" s="495" t="str">
        <f>""&amp;(MID(数据表!AZ2646,1,MIN(FIND({"(";"（"},数据表!AZ2646&amp;"(（",1)-1)))&amp;""</f>
        <v/>
      </c>
      <c r="EG2646" s="495" t="str">
        <f>""&amp;(MID(数据表!AZ2646,1,MIN(FIND({0;1;2;3;4;5;6;7;8;9},数据表!AZ2646&amp;"1234567890",1)-1)))&amp;""</f>
        <v/>
      </c>
    </row>
    <row r="2647" spans="2:137" s="310" customFormat="1" ht="12" customHeight="1">
      <c r="B2647" s="286"/>
      <c r="C2647" s="286"/>
      <c r="D2647" s="286"/>
      <c r="E2647" s="479"/>
      <c r="F2647" s="282"/>
      <c r="G2647" s="283"/>
      <c r="H2647" s="421"/>
      <c r="I2647" s="421"/>
      <c r="J2647" s="283"/>
      <c r="K2647" s="421"/>
      <c r="L2647" s="282"/>
      <c r="N2647" s="282"/>
      <c r="S2647" s="282"/>
      <c r="T2647" s="283"/>
      <c r="U2647" s="283"/>
      <c r="V2647" s="283"/>
      <c r="W2647" s="283"/>
      <c r="X2647" s="283"/>
      <c r="Y2647" s="282"/>
      <c r="Z2647" s="282"/>
      <c r="AA2647" s="283"/>
      <c r="AB2647" s="282"/>
      <c r="AC2647" s="282"/>
      <c r="AD2647" s="282"/>
      <c r="AE2647" s="282"/>
      <c r="AF2647" s="283"/>
      <c r="AG2647" s="402"/>
      <c r="AH2647" s="283"/>
      <c r="AI2647" s="283"/>
      <c r="AJ2647" s="283"/>
      <c r="AK2647" s="283"/>
      <c r="AL2647" s="283"/>
      <c r="AM2647" s="282"/>
      <c r="AN2647" s="282"/>
      <c r="AO2647" s="282"/>
      <c r="AP2647" s="282"/>
      <c r="AQ2647" s="282"/>
      <c r="AR2647" s="282"/>
      <c r="AT2647" s="283"/>
      <c r="AU2647" s="283"/>
      <c r="AV2647" s="283"/>
      <c r="AW2647" s="283"/>
      <c r="AY2647" s="283"/>
      <c r="AZ2647" s="282"/>
      <c r="BA2647" s="283"/>
      <c r="BB2647" s="282"/>
      <c r="BC2647" s="282"/>
      <c r="BD2647" s="282"/>
      <c r="BE2647" s="283"/>
      <c r="BG2647" s="282"/>
      <c r="BH2647" s="282"/>
      <c r="BI2647" s="282"/>
      <c r="BL2647" s="421"/>
      <c r="BM2647" s="424"/>
      <c r="BN2647" s="424"/>
      <c r="BO2647" s="424"/>
      <c r="BP2647" s="424"/>
      <c r="BQ2647" s="421"/>
      <c r="BR2647" s="421"/>
      <c r="BV2647" s="282"/>
      <c r="BW2647" s="283"/>
      <c r="BY2647" s="283"/>
      <c r="BZ2647" s="283"/>
      <c r="CA2647" s="283"/>
      <c r="CB2647" s="282"/>
      <c r="CC2647" s="282"/>
      <c r="CD2647" s="282"/>
      <c r="CE2647" s="282"/>
      <c r="CG2647" s="427"/>
      <c r="CH2647" s="402"/>
      <c r="CI2647" s="424"/>
      <c r="CJ2647" s="282"/>
      <c r="CK2647" s="282"/>
      <c r="CL2647" s="283"/>
      <c r="CM2647" s="283"/>
      <c r="CP2647" s="282"/>
      <c r="DC2647" s="282"/>
      <c r="DD2647" s="282"/>
      <c r="DE2647" s="282"/>
      <c r="DF2647" s="282"/>
      <c r="DG2647" s="282"/>
      <c r="DH2647" s="282"/>
      <c r="DI2647" s="282"/>
      <c r="DJ2647" s="282"/>
      <c r="EF2647" s="495" t="str">
        <f>""&amp;(MID(数据表!AZ2647,1,MIN(FIND({"(";"（"},数据表!AZ2647&amp;"(（",1)-1)))&amp;""</f>
        <v/>
      </c>
      <c r="EG2647" s="495" t="str">
        <f>""&amp;(MID(数据表!AZ2647,1,MIN(FIND({0;1;2;3;4;5;6;7;8;9},数据表!AZ2647&amp;"1234567890",1)-1)))&amp;""</f>
        <v/>
      </c>
    </row>
    <row r="2648" spans="2:137" s="310" customFormat="1" ht="12" customHeight="1">
      <c r="B2648" s="286"/>
      <c r="C2648" s="286"/>
      <c r="D2648" s="286"/>
      <c r="E2648" s="479"/>
      <c r="F2648" s="282"/>
      <c r="G2648" s="283"/>
      <c r="H2648" s="421"/>
      <c r="I2648" s="421"/>
      <c r="J2648" s="283"/>
      <c r="K2648" s="421"/>
      <c r="L2648" s="282"/>
      <c r="N2648" s="282"/>
      <c r="S2648" s="282"/>
      <c r="T2648" s="283"/>
      <c r="U2648" s="283"/>
      <c r="V2648" s="283"/>
      <c r="W2648" s="283"/>
      <c r="X2648" s="283"/>
      <c r="Y2648" s="282"/>
      <c r="Z2648" s="282"/>
      <c r="AA2648" s="283"/>
      <c r="AB2648" s="282"/>
      <c r="AC2648" s="282"/>
      <c r="AD2648" s="282"/>
      <c r="AE2648" s="282"/>
      <c r="AF2648" s="283"/>
      <c r="AG2648" s="402"/>
      <c r="AH2648" s="283"/>
      <c r="AI2648" s="283"/>
      <c r="AJ2648" s="283"/>
      <c r="AK2648" s="283"/>
      <c r="AL2648" s="283"/>
      <c r="AM2648" s="282"/>
      <c r="AN2648" s="282"/>
      <c r="AO2648" s="282"/>
      <c r="AP2648" s="282"/>
      <c r="AQ2648" s="282"/>
      <c r="AR2648" s="282"/>
      <c r="AT2648" s="283"/>
      <c r="AU2648" s="283"/>
      <c r="AV2648" s="283"/>
      <c r="AW2648" s="283"/>
      <c r="AY2648" s="283"/>
      <c r="AZ2648" s="282"/>
      <c r="BA2648" s="283"/>
      <c r="BB2648" s="282"/>
      <c r="BC2648" s="282"/>
      <c r="BD2648" s="282"/>
      <c r="BE2648" s="283"/>
      <c r="BG2648" s="282"/>
      <c r="BH2648" s="282"/>
      <c r="BI2648" s="282"/>
      <c r="BL2648" s="421"/>
      <c r="BM2648" s="424"/>
      <c r="BN2648" s="424"/>
      <c r="BO2648" s="424"/>
      <c r="BP2648" s="424"/>
      <c r="BQ2648" s="421"/>
      <c r="BR2648" s="421"/>
      <c r="BV2648" s="282"/>
      <c r="BW2648" s="283"/>
      <c r="BY2648" s="283"/>
      <c r="BZ2648" s="283"/>
      <c r="CA2648" s="283"/>
      <c r="CB2648" s="282"/>
      <c r="CC2648" s="282"/>
      <c r="CD2648" s="282"/>
      <c r="CE2648" s="282"/>
      <c r="CG2648" s="427"/>
      <c r="CH2648" s="402"/>
      <c r="CI2648" s="424"/>
      <c r="CJ2648" s="282"/>
      <c r="CK2648" s="282"/>
      <c r="CL2648" s="283"/>
      <c r="CM2648" s="283"/>
      <c r="CP2648" s="282"/>
      <c r="DC2648" s="282"/>
      <c r="DD2648" s="282"/>
      <c r="DE2648" s="282"/>
      <c r="DF2648" s="282"/>
      <c r="DG2648" s="282"/>
      <c r="DH2648" s="282"/>
      <c r="DI2648" s="282"/>
      <c r="DJ2648" s="282"/>
      <c r="EF2648" s="495" t="str">
        <f>""&amp;(MID(数据表!AZ2648,1,MIN(FIND({"(";"（"},数据表!AZ2648&amp;"(（",1)-1)))&amp;""</f>
        <v/>
      </c>
      <c r="EG2648" s="495" t="str">
        <f>""&amp;(MID(数据表!AZ2648,1,MIN(FIND({0;1;2;3;4;5;6;7;8;9},数据表!AZ2648&amp;"1234567890",1)-1)))&amp;""</f>
        <v/>
      </c>
    </row>
    <row r="2649" spans="2:137" s="310" customFormat="1" ht="12" customHeight="1">
      <c r="B2649" s="286"/>
      <c r="C2649" s="286"/>
      <c r="D2649" s="286"/>
      <c r="E2649" s="479"/>
      <c r="F2649" s="282"/>
      <c r="G2649" s="283"/>
      <c r="H2649" s="421"/>
      <c r="I2649" s="421"/>
      <c r="J2649" s="283"/>
      <c r="K2649" s="421"/>
      <c r="L2649" s="282"/>
      <c r="N2649" s="282"/>
      <c r="S2649" s="282"/>
      <c r="T2649" s="283"/>
      <c r="U2649" s="283"/>
      <c r="V2649" s="283"/>
      <c r="W2649" s="283"/>
      <c r="X2649" s="283"/>
      <c r="Y2649" s="282"/>
      <c r="Z2649" s="282"/>
      <c r="AA2649" s="283"/>
      <c r="AB2649" s="282"/>
      <c r="AC2649" s="282"/>
      <c r="AD2649" s="282"/>
      <c r="AE2649" s="282"/>
      <c r="AF2649" s="283"/>
      <c r="AG2649" s="402"/>
      <c r="AH2649" s="283"/>
      <c r="AI2649" s="283"/>
      <c r="AJ2649" s="283"/>
      <c r="AK2649" s="283"/>
      <c r="AL2649" s="283"/>
      <c r="AM2649" s="282"/>
      <c r="AN2649" s="282"/>
      <c r="AO2649" s="282"/>
      <c r="AP2649" s="282"/>
      <c r="AQ2649" s="282"/>
      <c r="AR2649" s="282"/>
      <c r="AT2649" s="283"/>
      <c r="AU2649" s="283"/>
      <c r="AV2649" s="283"/>
      <c r="AW2649" s="283"/>
      <c r="AY2649" s="283"/>
      <c r="AZ2649" s="282"/>
      <c r="BA2649" s="283"/>
      <c r="BB2649" s="282"/>
      <c r="BC2649" s="282"/>
      <c r="BD2649" s="282"/>
      <c r="BE2649" s="283"/>
      <c r="BG2649" s="282"/>
      <c r="BH2649" s="282"/>
      <c r="BI2649" s="282"/>
      <c r="BL2649" s="421"/>
      <c r="BM2649" s="424"/>
      <c r="BN2649" s="424"/>
      <c r="BO2649" s="424"/>
      <c r="BP2649" s="424"/>
      <c r="BQ2649" s="421"/>
      <c r="BR2649" s="421"/>
      <c r="BV2649" s="282"/>
      <c r="BW2649" s="283"/>
      <c r="BY2649" s="283"/>
      <c r="BZ2649" s="283"/>
      <c r="CA2649" s="283"/>
      <c r="CB2649" s="282"/>
      <c r="CC2649" s="282"/>
      <c r="CD2649" s="282"/>
      <c r="CE2649" s="282"/>
      <c r="CG2649" s="427"/>
      <c r="CH2649" s="402"/>
      <c r="CI2649" s="424"/>
      <c r="CJ2649" s="282"/>
      <c r="CK2649" s="282"/>
      <c r="CL2649" s="283"/>
      <c r="CM2649" s="283"/>
      <c r="CP2649" s="282"/>
      <c r="DC2649" s="282"/>
      <c r="DD2649" s="282"/>
      <c r="DE2649" s="282"/>
      <c r="DF2649" s="282"/>
      <c r="DG2649" s="282"/>
      <c r="DH2649" s="282"/>
      <c r="DI2649" s="282"/>
      <c r="DJ2649" s="282"/>
      <c r="EF2649" s="495" t="str">
        <f>""&amp;(MID(数据表!AZ2649,1,MIN(FIND({"(";"（"},数据表!AZ2649&amp;"(（",1)-1)))&amp;""</f>
        <v/>
      </c>
      <c r="EG2649" s="495" t="str">
        <f>""&amp;(MID(数据表!AZ2649,1,MIN(FIND({0;1;2;3;4;5;6;7;8;9},数据表!AZ2649&amp;"1234567890",1)-1)))&amp;""</f>
        <v/>
      </c>
    </row>
    <row r="2650" spans="2:137" s="310" customFormat="1" ht="12" customHeight="1">
      <c r="B2650" s="286"/>
      <c r="C2650" s="286"/>
      <c r="D2650" s="286"/>
      <c r="E2650" s="479"/>
      <c r="F2650" s="282"/>
      <c r="G2650" s="283"/>
      <c r="H2650" s="421"/>
      <c r="I2650" s="421"/>
      <c r="J2650" s="283"/>
      <c r="K2650" s="421"/>
      <c r="L2650" s="282"/>
      <c r="N2650" s="282"/>
      <c r="S2650" s="282"/>
      <c r="T2650" s="283"/>
      <c r="U2650" s="283"/>
      <c r="V2650" s="283"/>
      <c r="W2650" s="283"/>
      <c r="X2650" s="283"/>
      <c r="Y2650" s="282"/>
      <c r="Z2650" s="282"/>
      <c r="AA2650" s="283"/>
      <c r="AB2650" s="282"/>
      <c r="AC2650" s="282"/>
      <c r="AD2650" s="282"/>
      <c r="AE2650" s="282"/>
      <c r="AF2650" s="283"/>
      <c r="AG2650" s="402"/>
      <c r="AH2650" s="283"/>
      <c r="AI2650" s="283"/>
      <c r="AJ2650" s="283"/>
      <c r="AK2650" s="283"/>
      <c r="AL2650" s="283"/>
      <c r="AM2650" s="282"/>
      <c r="AN2650" s="282"/>
      <c r="AO2650" s="282"/>
      <c r="AP2650" s="282"/>
      <c r="AQ2650" s="282"/>
      <c r="AR2650" s="282"/>
      <c r="AT2650" s="283"/>
      <c r="AU2650" s="283"/>
      <c r="AV2650" s="283"/>
      <c r="AW2650" s="283"/>
      <c r="AY2650" s="283"/>
      <c r="AZ2650" s="282"/>
      <c r="BA2650" s="283"/>
      <c r="BB2650" s="282"/>
      <c r="BC2650" s="282"/>
      <c r="BD2650" s="282"/>
      <c r="BE2650" s="283"/>
      <c r="BG2650" s="282"/>
      <c r="BH2650" s="282"/>
      <c r="BI2650" s="282"/>
      <c r="BL2650" s="421"/>
      <c r="BM2650" s="424"/>
      <c r="BN2650" s="424"/>
      <c r="BO2650" s="424"/>
      <c r="BP2650" s="424"/>
      <c r="BQ2650" s="421"/>
      <c r="BR2650" s="421"/>
      <c r="BV2650" s="282"/>
      <c r="BW2650" s="283"/>
      <c r="BY2650" s="283"/>
      <c r="BZ2650" s="283"/>
      <c r="CA2650" s="283"/>
      <c r="CB2650" s="282"/>
      <c r="CC2650" s="282"/>
      <c r="CD2650" s="282"/>
      <c r="CE2650" s="282"/>
      <c r="CG2650" s="427"/>
      <c r="CH2650" s="402"/>
      <c r="CI2650" s="424"/>
      <c r="CJ2650" s="282"/>
      <c r="CK2650" s="282"/>
      <c r="CL2650" s="283"/>
      <c r="CM2650" s="283"/>
      <c r="CP2650" s="282"/>
      <c r="DC2650" s="282"/>
      <c r="DD2650" s="282"/>
      <c r="DE2650" s="282"/>
      <c r="DF2650" s="282"/>
      <c r="DG2650" s="282"/>
      <c r="DH2650" s="282"/>
      <c r="DI2650" s="282"/>
      <c r="DJ2650" s="282"/>
      <c r="EF2650" s="495" t="str">
        <f>""&amp;(MID(数据表!AZ2650,1,MIN(FIND({"(";"（"},数据表!AZ2650&amp;"(（",1)-1)))&amp;""</f>
        <v/>
      </c>
      <c r="EG2650" s="495" t="str">
        <f>""&amp;(MID(数据表!AZ2650,1,MIN(FIND({0;1;2;3;4;5;6;7;8;9},数据表!AZ2650&amp;"1234567890",1)-1)))&amp;""</f>
        <v/>
      </c>
    </row>
    <row r="2651" spans="2:137" s="310" customFormat="1" ht="12" customHeight="1">
      <c r="B2651" s="286"/>
      <c r="C2651" s="286"/>
      <c r="D2651" s="286"/>
      <c r="E2651" s="479"/>
      <c r="F2651" s="282"/>
      <c r="G2651" s="283"/>
      <c r="H2651" s="421"/>
      <c r="I2651" s="421"/>
      <c r="J2651" s="283"/>
      <c r="K2651" s="421"/>
      <c r="L2651" s="282"/>
      <c r="N2651" s="282"/>
      <c r="S2651" s="282"/>
      <c r="T2651" s="283"/>
      <c r="U2651" s="283"/>
      <c r="V2651" s="283"/>
      <c r="W2651" s="283"/>
      <c r="X2651" s="283"/>
      <c r="Y2651" s="282"/>
      <c r="Z2651" s="282"/>
      <c r="AA2651" s="283"/>
      <c r="AB2651" s="282"/>
      <c r="AC2651" s="282"/>
      <c r="AD2651" s="282"/>
      <c r="AE2651" s="282"/>
      <c r="AF2651" s="283"/>
      <c r="AG2651" s="402"/>
      <c r="AH2651" s="283"/>
      <c r="AI2651" s="283"/>
      <c r="AJ2651" s="283"/>
      <c r="AK2651" s="283"/>
      <c r="AL2651" s="283"/>
      <c r="AM2651" s="282"/>
      <c r="AN2651" s="282"/>
      <c r="AO2651" s="282"/>
      <c r="AP2651" s="282"/>
      <c r="AQ2651" s="282"/>
      <c r="AR2651" s="282"/>
      <c r="AT2651" s="283"/>
      <c r="AU2651" s="283"/>
      <c r="AV2651" s="283"/>
      <c r="AW2651" s="283"/>
      <c r="AY2651" s="283"/>
      <c r="AZ2651" s="282"/>
      <c r="BA2651" s="283"/>
      <c r="BB2651" s="282"/>
      <c r="BC2651" s="282"/>
      <c r="BD2651" s="282"/>
      <c r="BE2651" s="283"/>
      <c r="BG2651" s="282"/>
      <c r="BH2651" s="282"/>
      <c r="BI2651" s="282"/>
      <c r="BL2651" s="421"/>
      <c r="BM2651" s="424"/>
      <c r="BN2651" s="424"/>
      <c r="BO2651" s="424"/>
      <c r="BP2651" s="424"/>
      <c r="BQ2651" s="421"/>
      <c r="BR2651" s="421"/>
      <c r="BV2651" s="282"/>
      <c r="BW2651" s="283"/>
      <c r="BY2651" s="283"/>
      <c r="BZ2651" s="283"/>
      <c r="CA2651" s="283"/>
      <c r="CB2651" s="282"/>
      <c r="CC2651" s="282"/>
      <c r="CD2651" s="282"/>
      <c r="CE2651" s="282"/>
      <c r="CG2651" s="427"/>
      <c r="CH2651" s="402"/>
      <c r="CI2651" s="424"/>
      <c r="CJ2651" s="282"/>
      <c r="CK2651" s="282"/>
      <c r="CL2651" s="283"/>
      <c r="CM2651" s="283"/>
      <c r="CP2651" s="282"/>
      <c r="DC2651" s="282"/>
      <c r="DD2651" s="282"/>
      <c r="DE2651" s="282"/>
      <c r="DF2651" s="282"/>
      <c r="DG2651" s="282"/>
      <c r="DH2651" s="282"/>
      <c r="DI2651" s="282"/>
      <c r="DJ2651" s="282"/>
      <c r="EF2651" s="495" t="str">
        <f>""&amp;(MID(数据表!AZ2651,1,MIN(FIND({"(";"（"},数据表!AZ2651&amp;"(（",1)-1)))&amp;""</f>
        <v/>
      </c>
      <c r="EG2651" s="495" t="str">
        <f>""&amp;(MID(数据表!AZ2651,1,MIN(FIND({0;1;2;3;4;5;6;7;8;9},数据表!AZ2651&amp;"1234567890",1)-1)))&amp;""</f>
        <v/>
      </c>
    </row>
    <row r="2652" spans="2:137" s="310" customFormat="1" ht="12" customHeight="1">
      <c r="B2652" s="286"/>
      <c r="C2652" s="286"/>
      <c r="D2652" s="286"/>
      <c r="E2652" s="479"/>
      <c r="F2652" s="282"/>
      <c r="G2652" s="283"/>
      <c r="H2652" s="421"/>
      <c r="I2652" s="421"/>
      <c r="J2652" s="283"/>
      <c r="K2652" s="421"/>
      <c r="L2652" s="282"/>
      <c r="N2652" s="282"/>
      <c r="S2652" s="282"/>
      <c r="T2652" s="283"/>
      <c r="U2652" s="283"/>
      <c r="V2652" s="283"/>
      <c r="W2652" s="283"/>
      <c r="X2652" s="283"/>
      <c r="Y2652" s="282"/>
      <c r="Z2652" s="282"/>
      <c r="AA2652" s="283"/>
      <c r="AB2652" s="282"/>
      <c r="AC2652" s="282"/>
      <c r="AD2652" s="282"/>
      <c r="AE2652" s="282"/>
      <c r="AF2652" s="283"/>
      <c r="AG2652" s="402"/>
      <c r="AH2652" s="283"/>
      <c r="AI2652" s="283"/>
      <c r="AJ2652" s="283"/>
      <c r="AK2652" s="283"/>
      <c r="AL2652" s="283"/>
      <c r="AM2652" s="282"/>
      <c r="AN2652" s="282"/>
      <c r="AO2652" s="282"/>
      <c r="AP2652" s="282"/>
      <c r="AQ2652" s="282"/>
      <c r="AR2652" s="282"/>
      <c r="AT2652" s="283"/>
      <c r="AU2652" s="283"/>
      <c r="AV2652" s="283"/>
      <c r="AW2652" s="283"/>
      <c r="AY2652" s="283"/>
      <c r="AZ2652" s="282"/>
      <c r="BA2652" s="283"/>
      <c r="BB2652" s="282"/>
      <c r="BC2652" s="282"/>
      <c r="BD2652" s="282"/>
      <c r="BE2652" s="283"/>
      <c r="BG2652" s="282"/>
      <c r="BH2652" s="282"/>
      <c r="BI2652" s="282"/>
      <c r="BL2652" s="421"/>
      <c r="BM2652" s="424"/>
      <c r="BN2652" s="424"/>
      <c r="BO2652" s="424"/>
      <c r="BP2652" s="424"/>
      <c r="BQ2652" s="421"/>
      <c r="BR2652" s="421"/>
      <c r="BV2652" s="282"/>
      <c r="BW2652" s="283"/>
      <c r="BY2652" s="283"/>
      <c r="BZ2652" s="283"/>
      <c r="CA2652" s="283"/>
      <c r="CB2652" s="282"/>
      <c r="CC2652" s="282"/>
      <c r="CD2652" s="282"/>
      <c r="CE2652" s="282"/>
      <c r="CG2652" s="427"/>
      <c r="CH2652" s="402"/>
      <c r="CI2652" s="424"/>
      <c r="CJ2652" s="282"/>
      <c r="CK2652" s="282"/>
      <c r="CL2652" s="283"/>
      <c r="CM2652" s="283"/>
      <c r="CP2652" s="282"/>
      <c r="DC2652" s="282"/>
      <c r="DD2652" s="282"/>
      <c r="DE2652" s="282"/>
      <c r="DF2652" s="282"/>
      <c r="DG2652" s="282"/>
      <c r="DH2652" s="282"/>
      <c r="DI2652" s="282"/>
      <c r="DJ2652" s="282"/>
      <c r="EF2652" s="495" t="str">
        <f>""&amp;(MID(数据表!AZ2652,1,MIN(FIND({"(";"（"},数据表!AZ2652&amp;"(（",1)-1)))&amp;""</f>
        <v/>
      </c>
      <c r="EG2652" s="495" t="str">
        <f>""&amp;(MID(数据表!AZ2652,1,MIN(FIND({0;1;2;3;4;5;6;7;8;9},数据表!AZ2652&amp;"1234567890",1)-1)))&amp;""</f>
        <v/>
      </c>
    </row>
    <row r="2653" spans="2:137" s="310" customFormat="1" ht="12" customHeight="1">
      <c r="B2653" s="286"/>
      <c r="C2653" s="286"/>
      <c r="D2653" s="286"/>
      <c r="E2653" s="479"/>
      <c r="F2653" s="282"/>
      <c r="G2653" s="283"/>
      <c r="H2653" s="421"/>
      <c r="I2653" s="421"/>
      <c r="J2653" s="283"/>
      <c r="K2653" s="421"/>
      <c r="L2653" s="282"/>
      <c r="N2653" s="282"/>
      <c r="S2653" s="282"/>
      <c r="T2653" s="283"/>
      <c r="U2653" s="283"/>
      <c r="V2653" s="283"/>
      <c r="W2653" s="283"/>
      <c r="X2653" s="283"/>
      <c r="Y2653" s="282"/>
      <c r="Z2653" s="282"/>
      <c r="AA2653" s="283"/>
      <c r="AB2653" s="282"/>
      <c r="AC2653" s="282"/>
      <c r="AD2653" s="282"/>
      <c r="AE2653" s="282"/>
      <c r="AF2653" s="283"/>
      <c r="AG2653" s="402"/>
      <c r="AH2653" s="283"/>
      <c r="AI2653" s="283"/>
      <c r="AJ2653" s="283"/>
      <c r="AK2653" s="283"/>
      <c r="AL2653" s="283"/>
      <c r="AM2653" s="282"/>
      <c r="AN2653" s="282"/>
      <c r="AO2653" s="282"/>
      <c r="AP2653" s="282"/>
      <c r="AQ2653" s="282"/>
      <c r="AR2653" s="282"/>
      <c r="AT2653" s="283"/>
      <c r="AU2653" s="283"/>
      <c r="AV2653" s="283"/>
      <c r="AW2653" s="283"/>
      <c r="AY2653" s="283"/>
      <c r="AZ2653" s="282"/>
      <c r="BA2653" s="283"/>
      <c r="BB2653" s="282"/>
      <c r="BC2653" s="282"/>
      <c r="BD2653" s="282"/>
      <c r="BE2653" s="283"/>
      <c r="BG2653" s="282"/>
      <c r="BH2653" s="282"/>
      <c r="BI2653" s="282"/>
      <c r="BL2653" s="421"/>
      <c r="BM2653" s="424"/>
      <c r="BN2653" s="424"/>
      <c r="BO2653" s="424"/>
      <c r="BP2653" s="424"/>
      <c r="BQ2653" s="421"/>
      <c r="BR2653" s="421"/>
      <c r="BV2653" s="282"/>
      <c r="BW2653" s="283"/>
      <c r="BY2653" s="283"/>
      <c r="BZ2653" s="283"/>
      <c r="CA2653" s="283"/>
      <c r="CB2653" s="282"/>
      <c r="CC2653" s="282"/>
      <c r="CD2653" s="282"/>
      <c r="CE2653" s="282"/>
      <c r="CG2653" s="427"/>
      <c r="CH2653" s="402"/>
      <c r="CI2653" s="424"/>
      <c r="CJ2653" s="282"/>
      <c r="CK2653" s="282"/>
      <c r="CL2653" s="283"/>
      <c r="CM2653" s="283"/>
      <c r="CP2653" s="282"/>
      <c r="DC2653" s="282"/>
      <c r="DD2653" s="282"/>
      <c r="DE2653" s="282"/>
      <c r="DF2653" s="282"/>
      <c r="DG2653" s="282"/>
      <c r="DH2653" s="282"/>
      <c r="DI2653" s="282"/>
      <c r="DJ2653" s="282"/>
      <c r="EF2653" s="495" t="str">
        <f>""&amp;(MID(数据表!AZ2653,1,MIN(FIND({"(";"（"},数据表!AZ2653&amp;"(（",1)-1)))&amp;""</f>
        <v/>
      </c>
      <c r="EG2653" s="495" t="str">
        <f>""&amp;(MID(数据表!AZ2653,1,MIN(FIND({0;1;2;3;4;5;6;7;8;9},数据表!AZ2653&amp;"1234567890",1)-1)))&amp;""</f>
        <v/>
      </c>
    </row>
    <row r="2654" spans="2:137" s="310" customFormat="1" ht="12" customHeight="1">
      <c r="B2654" s="286"/>
      <c r="C2654" s="286"/>
      <c r="D2654" s="286"/>
      <c r="E2654" s="479"/>
      <c r="F2654" s="282"/>
      <c r="G2654" s="283"/>
      <c r="H2654" s="421"/>
      <c r="I2654" s="421"/>
      <c r="J2654" s="283"/>
      <c r="K2654" s="421"/>
      <c r="L2654" s="282"/>
      <c r="N2654" s="282"/>
      <c r="S2654" s="282"/>
      <c r="T2654" s="283"/>
      <c r="U2654" s="283"/>
      <c r="V2654" s="283"/>
      <c r="W2654" s="283"/>
      <c r="X2654" s="283"/>
      <c r="Y2654" s="282"/>
      <c r="Z2654" s="282"/>
      <c r="AA2654" s="283"/>
      <c r="AB2654" s="282"/>
      <c r="AC2654" s="282"/>
      <c r="AD2654" s="282"/>
      <c r="AE2654" s="282"/>
      <c r="AF2654" s="283"/>
      <c r="AG2654" s="402"/>
      <c r="AH2654" s="283"/>
      <c r="AI2654" s="283"/>
      <c r="AJ2654" s="283"/>
      <c r="AK2654" s="283"/>
      <c r="AL2654" s="283"/>
      <c r="AM2654" s="282"/>
      <c r="AN2654" s="282"/>
      <c r="AO2654" s="282"/>
      <c r="AP2654" s="282"/>
      <c r="AQ2654" s="282"/>
      <c r="AR2654" s="282"/>
      <c r="AT2654" s="283"/>
      <c r="AU2654" s="283"/>
      <c r="AV2654" s="283"/>
      <c r="AW2654" s="283"/>
      <c r="AY2654" s="283"/>
      <c r="AZ2654" s="282"/>
      <c r="BA2654" s="283"/>
      <c r="BB2654" s="282"/>
      <c r="BC2654" s="282"/>
      <c r="BD2654" s="282"/>
      <c r="BE2654" s="283"/>
      <c r="BG2654" s="282"/>
      <c r="BH2654" s="282"/>
      <c r="BI2654" s="282"/>
      <c r="BL2654" s="421"/>
      <c r="BM2654" s="424"/>
      <c r="BN2654" s="424"/>
      <c r="BO2654" s="424"/>
      <c r="BP2654" s="424"/>
      <c r="BQ2654" s="421"/>
      <c r="BR2654" s="421"/>
      <c r="BV2654" s="282"/>
      <c r="BW2654" s="283"/>
      <c r="BY2654" s="283"/>
      <c r="BZ2654" s="283"/>
      <c r="CA2654" s="283"/>
      <c r="CB2654" s="282"/>
      <c r="CC2654" s="282"/>
      <c r="CD2654" s="282"/>
      <c r="CE2654" s="282"/>
      <c r="CG2654" s="427"/>
      <c r="CH2654" s="402"/>
      <c r="CI2654" s="424"/>
      <c r="CJ2654" s="282"/>
      <c r="CK2654" s="282"/>
      <c r="CL2654" s="283"/>
      <c r="CM2654" s="283"/>
      <c r="CP2654" s="282"/>
      <c r="DC2654" s="282"/>
      <c r="DD2654" s="282"/>
      <c r="DE2654" s="282"/>
      <c r="DF2654" s="282"/>
      <c r="DG2654" s="282"/>
      <c r="DH2654" s="282"/>
      <c r="DI2654" s="282"/>
      <c r="DJ2654" s="282"/>
      <c r="EF2654" s="495" t="str">
        <f>""&amp;(MID(数据表!AZ2654,1,MIN(FIND({"(";"（"},数据表!AZ2654&amp;"(（",1)-1)))&amp;""</f>
        <v/>
      </c>
      <c r="EG2654" s="495" t="str">
        <f>""&amp;(MID(数据表!AZ2654,1,MIN(FIND({0;1;2;3;4;5;6;7;8;9},数据表!AZ2654&amp;"1234567890",1)-1)))&amp;""</f>
        <v/>
      </c>
    </row>
    <row r="2655" spans="2:137" s="310" customFormat="1" ht="12" customHeight="1">
      <c r="B2655" s="286"/>
      <c r="C2655" s="286"/>
      <c r="D2655" s="286"/>
      <c r="E2655" s="479"/>
      <c r="F2655" s="282"/>
      <c r="G2655" s="283"/>
      <c r="H2655" s="421"/>
      <c r="I2655" s="421"/>
      <c r="J2655" s="283"/>
      <c r="K2655" s="421"/>
      <c r="L2655" s="282"/>
      <c r="N2655" s="282"/>
      <c r="S2655" s="282"/>
      <c r="T2655" s="283"/>
      <c r="U2655" s="283"/>
      <c r="V2655" s="283"/>
      <c r="W2655" s="283"/>
      <c r="X2655" s="283"/>
      <c r="Y2655" s="282"/>
      <c r="Z2655" s="282"/>
      <c r="AA2655" s="283"/>
      <c r="AB2655" s="282"/>
      <c r="AC2655" s="282"/>
      <c r="AD2655" s="282"/>
      <c r="AE2655" s="282"/>
      <c r="AF2655" s="283"/>
      <c r="AG2655" s="402"/>
      <c r="AH2655" s="283"/>
      <c r="AI2655" s="283"/>
      <c r="AJ2655" s="283"/>
      <c r="AK2655" s="283"/>
      <c r="AL2655" s="283"/>
      <c r="AM2655" s="282"/>
      <c r="AN2655" s="282"/>
      <c r="AO2655" s="282"/>
      <c r="AP2655" s="282"/>
      <c r="AQ2655" s="282"/>
      <c r="AR2655" s="282"/>
      <c r="AT2655" s="283"/>
      <c r="AU2655" s="283"/>
      <c r="AV2655" s="283"/>
      <c r="AW2655" s="283"/>
      <c r="AY2655" s="283"/>
      <c r="AZ2655" s="282"/>
      <c r="BA2655" s="283"/>
      <c r="BB2655" s="282"/>
      <c r="BC2655" s="282"/>
      <c r="BD2655" s="282"/>
      <c r="BE2655" s="283"/>
      <c r="BG2655" s="282"/>
      <c r="BH2655" s="282"/>
      <c r="BI2655" s="282"/>
      <c r="BL2655" s="421"/>
      <c r="BM2655" s="424"/>
      <c r="BN2655" s="424"/>
      <c r="BO2655" s="424"/>
      <c r="BP2655" s="424"/>
      <c r="BQ2655" s="421"/>
      <c r="BR2655" s="421"/>
      <c r="BV2655" s="282"/>
      <c r="BW2655" s="283"/>
      <c r="BY2655" s="283"/>
      <c r="BZ2655" s="283"/>
      <c r="CA2655" s="283"/>
      <c r="CB2655" s="282"/>
      <c r="CC2655" s="282"/>
      <c r="CD2655" s="282"/>
      <c r="CE2655" s="282"/>
      <c r="CG2655" s="427"/>
      <c r="CH2655" s="402"/>
      <c r="CI2655" s="424"/>
      <c r="CJ2655" s="282"/>
      <c r="CK2655" s="282"/>
      <c r="CL2655" s="283"/>
      <c r="CM2655" s="283"/>
      <c r="CP2655" s="282"/>
      <c r="DC2655" s="282"/>
      <c r="DD2655" s="282"/>
      <c r="DE2655" s="282"/>
      <c r="DF2655" s="282"/>
      <c r="DG2655" s="282"/>
      <c r="DH2655" s="282"/>
      <c r="DI2655" s="282"/>
      <c r="DJ2655" s="282"/>
      <c r="EF2655" s="495" t="str">
        <f>""&amp;(MID(数据表!AZ2655,1,MIN(FIND({"(";"（"},数据表!AZ2655&amp;"(（",1)-1)))&amp;""</f>
        <v/>
      </c>
      <c r="EG2655" s="495" t="str">
        <f>""&amp;(MID(数据表!AZ2655,1,MIN(FIND({0;1;2;3;4;5;6;7;8;9},数据表!AZ2655&amp;"1234567890",1)-1)))&amp;""</f>
        <v/>
      </c>
    </row>
    <row r="2656" spans="2:137" s="310" customFormat="1" ht="12" customHeight="1">
      <c r="B2656" s="286"/>
      <c r="C2656" s="286"/>
      <c r="D2656" s="286"/>
      <c r="E2656" s="479"/>
      <c r="F2656" s="282"/>
      <c r="G2656" s="283"/>
      <c r="H2656" s="421"/>
      <c r="I2656" s="421"/>
      <c r="J2656" s="283"/>
      <c r="K2656" s="421"/>
      <c r="L2656" s="282"/>
      <c r="N2656" s="282"/>
      <c r="S2656" s="282"/>
      <c r="T2656" s="283"/>
      <c r="U2656" s="283"/>
      <c r="V2656" s="283"/>
      <c r="W2656" s="283"/>
      <c r="X2656" s="283"/>
      <c r="Y2656" s="282"/>
      <c r="Z2656" s="282"/>
      <c r="AA2656" s="283"/>
      <c r="AB2656" s="282"/>
      <c r="AC2656" s="282"/>
      <c r="AD2656" s="282"/>
      <c r="AE2656" s="282"/>
      <c r="AF2656" s="283"/>
      <c r="AG2656" s="402"/>
      <c r="AH2656" s="283"/>
      <c r="AI2656" s="283"/>
      <c r="AJ2656" s="283"/>
      <c r="AK2656" s="283"/>
      <c r="AL2656" s="283"/>
      <c r="AM2656" s="282"/>
      <c r="AN2656" s="282"/>
      <c r="AO2656" s="282"/>
      <c r="AP2656" s="282"/>
      <c r="AQ2656" s="282"/>
      <c r="AR2656" s="282"/>
      <c r="AT2656" s="283"/>
      <c r="AU2656" s="283"/>
      <c r="AV2656" s="283"/>
      <c r="AW2656" s="283"/>
      <c r="AY2656" s="283"/>
      <c r="AZ2656" s="282"/>
      <c r="BA2656" s="283"/>
      <c r="BB2656" s="282"/>
      <c r="BC2656" s="282"/>
      <c r="BD2656" s="282"/>
      <c r="BE2656" s="283"/>
      <c r="BG2656" s="282"/>
      <c r="BH2656" s="282"/>
      <c r="BI2656" s="282"/>
      <c r="BL2656" s="421"/>
      <c r="BM2656" s="424"/>
      <c r="BN2656" s="424"/>
      <c r="BO2656" s="424"/>
      <c r="BP2656" s="424"/>
      <c r="BQ2656" s="421"/>
      <c r="BR2656" s="421"/>
      <c r="BV2656" s="282"/>
      <c r="BW2656" s="283"/>
      <c r="BY2656" s="283"/>
      <c r="BZ2656" s="283"/>
      <c r="CA2656" s="283"/>
      <c r="CB2656" s="282"/>
      <c r="CC2656" s="282"/>
      <c r="CD2656" s="282"/>
      <c r="CE2656" s="282"/>
      <c r="CG2656" s="427"/>
      <c r="CH2656" s="402"/>
      <c r="CI2656" s="424"/>
      <c r="CJ2656" s="282"/>
      <c r="CK2656" s="282"/>
      <c r="CL2656" s="283"/>
      <c r="CM2656" s="283"/>
      <c r="CP2656" s="282"/>
      <c r="DC2656" s="282"/>
      <c r="DD2656" s="282"/>
      <c r="DE2656" s="282"/>
      <c r="DF2656" s="282"/>
      <c r="DG2656" s="282"/>
      <c r="DH2656" s="282"/>
      <c r="DI2656" s="282"/>
      <c r="DJ2656" s="282"/>
      <c r="EF2656" s="495" t="str">
        <f>""&amp;(MID(数据表!AZ2656,1,MIN(FIND({"(";"（"},数据表!AZ2656&amp;"(（",1)-1)))&amp;""</f>
        <v/>
      </c>
      <c r="EG2656" s="495" t="str">
        <f>""&amp;(MID(数据表!AZ2656,1,MIN(FIND({0;1;2;3;4;5;6;7;8;9},数据表!AZ2656&amp;"1234567890",1)-1)))&amp;""</f>
        <v/>
      </c>
    </row>
    <row r="2657" spans="2:137" s="310" customFormat="1" ht="12" customHeight="1">
      <c r="B2657" s="286"/>
      <c r="C2657" s="286"/>
      <c r="D2657" s="286"/>
      <c r="E2657" s="479"/>
      <c r="F2657" s="282"/>
      <c r="G2657" s="283"/>
      <c r="H2657" s="421"/>
      <c r="I2657" s="421"/>
      <c r="J2657" s="283"/>
      <c r="K2657" s="421"/>
      <c r="L2657" s="282"/>
      <c r="N2657" s="282"/>
      <c r="S2657" s="282"/>
      <c r="T2657" s="283"/>
      <c r="U2657" s="283"/>
      <c r="V2657" s="283"/>
      <c r="W2657" s="283"/>
      <c r="X2657" s="283"/>
      <c r="Y2657" s="282"/>
      <c r="Z2657" s="282"/>
      <c r="AA2657" s="283"/>
      <c r="AB2657" s="282"/>
      <c r="AC2657" s="282"/>
      <c r="AD2657" s="282"/>
      <c r="AE2657" s="282"/>
      <c r="AF2657" s="283"/>
      <c r="AG2657" s="402"/>
      <c r="AH2657" s="283"/>
      <c r="AI2657" s="283"/>
      <c r="AJ2657" s="283"/>
      <c r="AK2657" s="283"/>
      <c r="AL2657" s="283"/>
      <c r="AM2657" s="282"/>
      <c r="AN2657" s="282"/>
      <c r="AO2657" s="282"/>
      <c r="AP2657" s="282"/>
      <c r="AQ2657" s="282"/>
      <c r="AR2657" s="282"/>
      <c r="AT2657" s="283"/>
      <c r="AU2657" s="283"/>
      <c r="AV2657" s="283"/>
      <c r="AW2657" s="283"/>
      <c r="AY2657" s="283"/>
      <c r="AZ2657" s="282"/>
      <c r="BA2657" s="283"/>
      <c r="BB2657" s="282"/>
      <c r="BC2657" s="282"/>
      <c r="BD2657" s="282"/>
      <c r="BE2657" s="283"/>
      <c r="BG2657" s="282"/>
      <c r="BH2657" s="282"/>
      <c r="BI2657" s="282"/>
      <c r="BL2657" s="421"/>
      <c r="BM2657" s="424"/>
      <c r="BN2657" s="424"/>
      <c r="BO2657" s="424"/>
      <c r="BP2657" s="424"/>
      <c r="BQ2657" s="421"/>
      <c r="BR2657" s="421"/>
      <c r="BV2657" s="282"/>
      <c r="BW2657" s="283"/>
      <c r="BY2657" s="283"/>
      <c r="BZ2657" s="283"/>
      <c r="CA2657" s="283"/>
      <c r="CB2657" s="282"/>
      <c r="CC2657" s="282"/>
      <c r="CD2657" s="282"/>
      <c r="CE2657" s="282"/>
      <c r="CG2657" s="427"/>
      <c r="CH2657" s="402"/>
      <c r="CI2657" s="424"/>
      <c r="CJ2657" s="282"/>
      <c r="CK2657" s="282"/>
      <c r="CL2657" s="283"/>
      <c r="CM2657" s="283"/>
      <c r="CP2657" s="282"/>
      <c r="DC2657" s="282"/>
      <c r="DD2657" s="282"/>
      <c r="DE2657" s="282"/>
      <c r="DF2657" s="282"/>
      <c r="DG2657" s="282"/>
      <c r="DH2657" s="282"/>
      <c r="DI2657" s="282"/>
      <c r="DJ2657" s="282"/>
      <c r="EF2657" s="495" t="str">
        <f>""&amp;(MID(数据表!AZ2657,1,MIN(FIND({"(";"（"},数据表!AZ2657&amp;"(（",1)-1)))&amp;""</f>
        <v/>
      </c>
      <c r="EG2657" s="495" t="str">
        <f>""&amp;(MID(数据表!AZ2657,1,MIN(FIND({0;1;2;3;4;5;6;7;8;9},数据表!AZ2657&amp;"1234567890",1)-1)))&amp;""</f>
        <v/>
      </c>
    </row>
    <row r="2658" spans="2:137" s="310" customFormat="1" ht="12" customHeight="1">
      <c r="B2658" s="286"/>
      <c r="C2658" s="286"/>
      <c r="D2658" s="286"/>
      <c r="E2658" s="479"/>
      <c r="F2658" s="282"/>
      <c r="G2658" s="283"/>
      <c r="H2658" s="421"/>
      <c r="I2658" s="421"/>
      <c r="J2658" s="283"/>
      <c r="K2658" s="421"/>
      <c r="L2658" s="282"/>
      <c r="N2658" s="282"/>
      <c r="S2658" s="282"/>
      <c r="T2658" s="283"/>
      <c r="U2658" s="283"/>
      <c r="V2658" s="283"/>
      <c r="W2658" s="283"/>
      <c r="X2658" s="283"/>
      <c r="Y2658" s="282"/>
      <c r="Z2658" s="282"/>
      <c r="AA2658" s="283"/>
      <c r="AB2658" s="282"/>
      <c r="AC2658" s="282"/>
      <c r="AD2658" s="282"/>
      <c r="AE2658" s="282"/>
      <c r="AF2658" s="283"/>
      <c r="AG2658" s="402"/>
      <c r="AH2658" s="283"/>
      <c r="AI2658" s="283"/>
      <c r="AJ2658" s="283"/>
      <c r="AK2658" s="283"/>
      <c r="AL2658" s="283"/>
      <c r="AM2658" s="282"/>
      <c r="AN2658" s="282"/>
      <c r="AO2658" s="282"/>
      <c r="AP2658" s="282"/>
      <c r="AQ2658" s="282"/>
      <c r="AR2658" s="282"/>
      <c r="AT2658" s="283"/>
      <c r="AU2658" s="283"/>
      <c r="AV2658" s="283"/>
      <c r="AW2658" s="283"/>
      <c r="AY2658" s="283"/>
      <c r="AZ2658" s="282"/>
      <c r="BA2658" s="283"/>
      <c r="BB2658" s="282"/>
      <c r="BC2658" s="282"/>
      <c r="BD2658" s="282"/>
      <c r="BE2658" s="283"/>
      <c r="BG2658" s="282"/>
      <c r="BH2658" s="282"/>
      <c r="BI2658" s="282"/>
      <c r="BL2658" s="421"/>
      <c r="BM2658" s="424"/>
      <c r="BN2658" s="424"/>
      <c r="BO2658" s="424"/>
      <c r="BP2658" s="424"/>
      <c r="BQ2658" s="421"/>
      <c r="BR2658" s="421"/>
      <c r="BV2658" s="282"/>
      <c r="BW2658" s="283"/>
      <c r="BY2658" s="283"/>
      <c r="BZ2658" s="283"/>
      <c r="CA2658" s="283"/>
      <c r="CB2658" s="282"/>
      <c r="CC2658" s="282"/>
      <c r="CD2658" s="282"/>
      <c r="CE2658" s="282"/>
      <c r="CG2658" s="427"/>
      <c r="CH2658" s="402"/>
      <c r="CI2658" s="424"/>
      <c r="CJ2658" s="282"/>
      <c r="CK2658" s="282"/>
      <c r="CL2658" s="283"/>
      <c r="CM2658" s="283"/>
      <c r="CP2658" s="282"/>
      <c r="DC2658" s="282"/>
      <c r="DD2658" s="282"/>
      <c r="DE2658" s="282"/>
      <c r="DF2658" s="282"/>
      <c r="DG2658" s="282"/>
      <c r="DH2658" s="282"/>
      <c r="DI2658" s="282"/>
      <c r="DJ2658" s="282"/>
      <c r="EF2658" s="495" t="str">
        <f>""&amp;(MID(数据表!AZ2658,1,MIN(FIND({"(";"（"},数据表!AZ2658&amp;"(（",1)-1)))&amp;""</f>
        <v/>
      </c>
      <c r="EG2658" s="495" t="str">
        <f>""&amp;(MID(数据表!AZ2658,1,MIN(FIND({0;1;2;3;4;5;6;7;8;9},数据表!AZ2658&amp;"1234567890",1)-1)))&amp;""</f>
        <v/>
      </c>
    </row>
    <row r="2659" spans="2:137" s="310" customFormat="1" ht="12" customHeight="1">
      <c r="B2659" s="286"/>
      <c r="C2659" s="286"/>
      <c r="D2659" s="286"/>
      <c r="E2659" s="479"/>
      <c r="F2659" s="282"/>
      <c r="G2659" s="283"/>
      <c r="H2659" s="421"/>
      <c r="I2659" s="421"/>
      <c r="J2659" s="283"/>
      <c r="K2659" s="421"/>
      <c r="L2659" s="282"/>
      <c r="N2659" s="282"/>
      <c r="S2659" s="282"/>
      <c r="T2659" s="283"/>
      <c r="U2659" s="283"/>
      <c r="V2659" s="283"/>
      <c r="W2659" s="283"/>
      <c r="X2659" s="283"/>
      <c r="Y2659" s="282"/>
      <c r="Z2659" s="282"/>
      <c r="AA2659" s="283"/>
      <c r="AB2659" s="282"/>
      <c r="AC2659" s="282"/>
      <c r="AD2659" s="282"/>
      <c r="AE2659" s="282"/>
      <c r="AF2659" s="283"/>
      <c r="AG2659" s="402"/>
      <c r="AH2659" s="283"/>
      <c r="AI2659" s="283"/>
      <c r="AJ2659" s="283"/>
      <c r="AK2659" s="283"/>
      <c r="AL2659" s="283"/>
      <c r="AM2659" s="282"/>
      <c r="AN2659" s="282"/>
      <c r="AO2659" s="282"/>
      <c r="AP2659" s="282"/>
      <c r="AQ2659" s="282"/>
      <c r="AR2659" s="282"/>
      <c r="AT2659" s="283"/>
      <c r="AU2659" s="283"/>
      <c r="AV2659" s="283"/>
      <c r="AW2659" s="283"/>
      <c r="AY2659" s="283"/>
      <c r="AZ2659" s="282"/>
      <c r="BA2659" s="283"/>
      <c r="BB2659" s="282"/>
      <c r="BC2659" s="282"/>
      <c r="BD2659" s="282"/>
      <c r="BE2659" s="283"/>
      <c r="BG2659" s="282"/>
      <c r="BH2659" s="282"/>
      <c r="BI2659" s="282"/>
      <c r="BL2659" s="421"/>
      <c r="BM2659" s="424"/>
      <c r="BN2659" s="424"/>
      <c r="BO2659" s="424"/>
      <c r="BP2659" s="424"/>
      <c r="BQ2659" s="421"/>
      <c r="BR2659" s="421"/>
      <c r="BV2659" s="282"/>
      <c r="BW2659" s="283"/>
      <c r="BY2659" s="283"/>
      <c r="BZ2659" s="283"/>
      <c r="CA2659" s="283"/>
      <c r="CB2659" s="282"/>
      <c r="CC2659" s="282"/>
      <c r="CD2659" s="282"/>
      <c r="CE2659" s="282"/>
      <c r="CG2659" s="427"/>
      <c r="CH2659" s="402"/>
      <c r="CI2659" s="424"/>
      <c r="CJ2659" s="282"/>
      <c r="CK2659" s="282"/>
      <c r="CL2659" s="283"/>
      <c r="CM2659" s="283"/>
      <c r="CP2659" s="282"/>
      <c r="DC2659" s="282"/>
      <c r="DD2659" s="282"/>
      <c r="DE2659" s="282"/>
      <c r="DF2659" s="282"/>
      <c r="DG2659" s="282"/>
      <c r="DH2659" s="282"/>
      <c r="DI2659" s="282"/>
      <c r="DJ2659" s="282"/>
      <c r="EF2659" s="495" t="str">
        <f>""&amp;(MID(数据表!AZ2659,1,MIN(FIND({"(";"（"},数据表!AZ2659&amp;"(（",1)-1)))&amp;""</f>
        <v/>
      </c>
      <c r="EG2659" s="495" t="str">
        <f>""&amp;(MID(数据表!AZ2659,1,MIN(FIND({0;1;2;3;4;5;6;7;8;9},数据表!AZ2659&amp;"1234567890",1)-1)))&amp;""</f>
        <v/>
      </c>
    </row>
    <row r="2660" spans="2:137" s="310" customFormat="1" ht="12" customHeight="1">
      <c r="B2660" s="286"/>
      <c r="C2660" s="286"/>
      <c r="D2660" s="286"/>
      <c r="E2660" s="479"/>
      <c r="F2660" s="282"/>
      <c r="G2660" s="283"/>
      <c r="H2660" s="421"/>
      <c r="I2660" s="421"/>
      <c r="J2660" s="283"/>
      <c r="K2660" s="421"/>
      <c r="L2660" s="282"/>
      <c r="N2660" s="282"/>
      <c r="S2660" s="282"/>
      <c r="T2660" s="283"/>
      <c r="U2660" s="283"/>
      <c r="V2660" s="283"/>
      <c r="W2660" s="283"/>
      <c r="X2660" s="283"/>
      <c r="Y2660" s="282"/>
      <c r="Z2660" s="282"/>
      <c r="AA2660" s="283"/>
      <c r="AB2660" s="282"/>
      <c r="AC2660" s="282"/>
      <c r="AD2660" s="282"/>
      <c r="AE2660" s="282"/>
      <c r="AF2660" s="283"/>
      <c r="AG2660" s="402"/>
      <c r="AH2660" s="283"/>
      <c r="AI2660" s="283"/>
      <c r="AJ2660" s="283"/>
      <c r="AK2660" s="283"/>
      <c r="AL2660" s="283"/>
      <c r="AM2660" s="282"/>
      <c r="AN2660" s="282"/>
      <c r="AO2660" s="282"/>
      <c r="AP2660" s="282"/>
      <c r="AQ2660" s="282"/>
      <c r="AR2660" s="282"/>
      <c r="AT2660" s="283"/>
      <c r="AU2660" s="283"/>
      <c r="AV2660" s="283"/>
      <c r="AW2660" s="283"/>
      <c r="AY2660" s="283"/>
      <c r="AZ2660" s="282"/>
      <c r="BA2660" s="283"/>
      <c r="BB2660" s="282"/>
      <c r="BC2660" s="282"/>
      <c r="BD2660" s="282"/>
      <c r="BE2660" s="283"/>
      <c r="BG2660" s="282"/>
      <c r="BH2660" s="282"/>
      <c r="BI2660" s="282"/>
      <c r="BL2660" s="421"/>
      <c r="BM2660" s="424"/>
      <c r="BN2660" s="424"/>
      <c r="BO2660" s="424"/>
      <c r="BP2660" s="424"/>
      <c r="BQ2660" s="421"/>
      <c r="BR2660" s="421"/>
      <c r="BV2660" s="282"/>
      <c r="BW2660" s="283"/>
      <c r="BY2660" s="283"/>
      <c r="BZ2660" s="283"/>
      <c r="CA2660" s="283"/>
      <c r="CB2660" s="282"/>
      <c r="CC2660" s="282"/>
      <c r="CD2660" s="282"/>
      <c r="CE2660" s="282"/>
      <c r="CG2660" s="427"/>
      <c r="CH2660" s="402"/>
      <c r="CI2660" s="424"/>
      <c r="CJ2660" s="282"/>
      <c r="CK2660" s="282"/>
      <c r="CL2660" s="283"/>
      <c r="CM2660" s="283"/>
      <c r="CP2660" s="282"/>
      <c r="DC2660" s="282"/>
      <c r="DD2660" s="282"/>
      <c r="DE2660" s="282"/>
      <c r="DF2660" s="282"/>
      <c r="DG2660" s="282"/>
      <c r="DH2660" s="282"/>
      <c r="DI2660" s="282"/>
      <c r="DJ2660" s="282"/>
      <c r="EF2660" s="495" t="str">
        <f>""&amp;(MID(数据表!AZ2660,1,MIN(FIND({"(";"（"},数据表!AZ2660&amp;"(（",1)-1)))&amp;""</f>
        <v/>
      </c>
      <c r="EG2660" s="495" t="str">
        <f>""&amp;(MID(数据表!AZ2660,1,MIN(FIND({0;1;2;3;4;5;6;7;8;9},数据表!AZ2660&amp;"1234567890",1)-1)))&amp;""</f>
        <v/>
      </c>
    </row>
    <row r="2661" spans="2:137" s="310" customFormat="1" ht="12" customHeight="1">
      <c r="B2661" s="286"/>
      <c r="C2661" s="286"/>
      <c r="D2661" s="286"/>
      <c r="E2661" s="479"/>
      <c r="F2661" s="282"/>
      <c r="G2661" s="283"/>
      <c r="H2661" s="421"/>
      <c r="I2661" s="421"/>
      <c r="J2661" s="283"/>
      <c r="K2661" s="421"/>
      <c r="L2661" s="282"/>
      <c r="N2661" s="282"/>
      <c r="S2661" s="282"/>
      <c r="T2661" s="283"/>
      <c r="U2661" s="283"/>
      <c r="V2661" s="283"/>
      <c r="W2661" s="283"/>
      <c r="X2661" s="283"/>
      <c r="Y2661" s="282"/>
      <c r="Z2661" s="282"/>
      <c r="AA2661" s="283"/>
      <c r="AB2661" s="282"/>
      <c r="AC2661" s="282"/>
      <c r="AD2661" s="282"/>
      <c r="AE2661" s="282"/>
      <c r="AF2661" s="283"/>
      <c r="AG2661" s="402"/>
      <c r="AH2661" s="283"/>
      <c r="AI2661" s="283"/>
      <c r="AJ2661" s="283"/>
      <c r="AK2661" s="283"/>
      <c r="AL2661" s="283"/>
      <c r="AM2661" s="282"/>
      <c r="AN2661" s="282"/>
      <c r="AO2661" s="282"/>
      <c r="AP2661" s="282"/>
      <c r="AQ2661" s="282"/>
      <c r="AR2661" s="282"/>
      <c r="AT2661" s="283"/>
      <c r="AU2661" s="283"/>
      <c r="AV2661" s="283"/>
      <c r="AW2661" s="283"/>
      <c r="AY2661" s="283"/>
      <c r="AZ2661" s="282"/>
      <c r="BA2661" s="283"/>
      <c r="BB2661" s="282"/>
      <c r="BC2661" s="282"/>
      <c r="BD2661" s="282"/>
      <c r="BE2661" s="283"/>
      <c r="BG2661" s="282"/>
      <c r="BH2661" s="282"/>
      <c r="BI2661" s="282"/>
      <c r="BL2661" s="421"/>
      <c r="BM2661" s="424"/>
      <c r="BN2661" s="424"/>
      <c r="BO2661" s="424"/>
      <c r="BP2661" s="424"/>
      <c r="BQ2661" s="421"/>
      <c r="BR2661" s="421"/>
      <c r="BV2661" s="282"/>
      <c r="BW2661" s="283"/>
      <c r="BY2661" s="283"/>
      <c r="BZ2661" s="283"/>
      <c r="CA2661" s="283"/>
      <c r="CB2661" s="282"/>
      <c r="CC2661" s="282"/>
      <c r="CD2661" s="282"/>
      <c r="CE2661" s="282"/>
      <c r="CG2661" s="427"/>
      <c r="CH2661" s="402"/>
      <c r="CI2661" s="424"/>
      <c r="CJ2661" s="282"/>
      <c r="CK2661" s="282"/>
      <c r="CL2661" s="283"/>
      <c r="CM2661" s="283"/>
      <c r="CP2661" s="282"/>
      <c r="DC2661" s="282"/>
      <c r="DD2661" s="282"/>
      <c r="DE2661" s="282"/>
      <c r="DF2661" s="282"/>
      <c r="DG2661" s="282"/>
      <c r="DH2661" s="282"/>
      <c r="DI2661" s="282"/>
      <c r="DJ2661" s="282"/>
      <c r="EF2661" s="495" t="str">
        <f>""&amp;(MID(数据表!AZ2661,1,MIN(FIND({"(";"（"},数据表!AZ2661&amp;"(（",1)-1)))&amp;""</f>
        <v/>
      </c>
      <c r="EG2661" s="495" t="str">
        <f>""&amp;(MID(数据表!AZ2661,1,MIN(FIND({0;1;2;3;4;5;6;7;8;9},数据表!AZ2661&amp;"1234567890",1)-1)))&amp;""</f>
        <v/>
      </c>
    </row>
    <row r="2662" spans="2:137" s="310" customFormat="1" ht="12" customHeight="1">
      <c r="B2662" s="286"/>
      <c r="C2662" s="286"/>
      <c r="D2662" s="286"/>
      <c r="E2662" s="479"/>
      <c r="F2662" s="282"/>
      <c r="G2662" s="283"/>
      <c r="H2662" s="421"/>
      <c r="I2662" s="421"/>
      <c r="J2662" s="283"/>
      <c r="K2662" s="421"/>
      <c r="L2662" s="282"/>
      <c r="N2662" s="282"/>
      <c r="S2662" s="282"/>
      <c r="T2662" s="283"/>
      <c r="U2662" s="283"/>
      <c r="V2662" s="283"/>
      <c r="W2662" s="283"/>
      <c r="X2662" s="283"/>
      <c r="Y2662" s="282"/>
      <c r="Z2662" s="282"/>
      <c r="AA2662" s="283"/>
      <c r="AB2662" s="282"/>
      <c r="AC2662" s="282"/>
      <c r="AD2662" s="282"/>
      <c r="AE2662" s="282"/>
      <c r="AF2662" s="283"/>
      <c r="AG2662" s="402"/>
      <c r="AH2662" s="283"/>
      <c r="AI2662" s="283"/>
      <c r="AJ2662" s="283"/>
      <c r="AK2662" s="283"/>
      <c r="AL2662" s="283"/>
      <c r="AM2662" s="282"/>
      <c r="AN2662" s="282"/>
      <c r="AO2662" s="282"/>
      <c r="AP2662" s="282"/>
      <c r="AQ2662" s="282"/>
      <c r="AR2662" s="282"/>
      <c r="AT2662" s="283"/>
      <c r="AU2662" s="283"/>
      <c r="AV2662" s="283"/>
      <c r="AW2662" s="283"/>
      <c r="AY2662" s="283"/>
      <c r="AZ2662" s="282"/>
      <c r="BA2662" s="283"/>
      <c r="BB2662" s="282"/>
      <c r="BC2662" s="282"/>
      <c r="BD2662" s="282"/>
      <c r="BE2662" s="283"/>
      <c r="BG2662" s="282"/>
      <c r="BH2662" s="282"/>
      <c r="BI2662" s="282"/>
      <c r="BL2662" s="421"/>
      <c r="BM2662" s="424"/>
      <c r="BN2662" s="424"/>
      <c r="BO2662" s="424"/>
      <c r="BP2662" s="424"/>
      <c r="BQ2662" s="421"/>
      <c r="BR2662" s="421"/>
      <c r="BV2662" s="282"/>
      <c r="BW2662" s="283"/>
      <c r="BY2662" s="283"/>
      <c r="BZ2662" s="283"/>
      <c r="CA2662" s="283"/>
      <c r="CB2662" s="282"/>
      <c r="CC2662" s="282"/>
      <c r="CD2662" s="282"/>
      <c r="CE2662" s="282"/>
      <c r="CG2662" s="427"/>
      <c r="CH2662" s="402"/>
      <c r="CI2662" s="424"/>
      <c r="CJ2662" s="282"/>
      <c r="CK2662" s="282"/>
      <c r="CL2662" s="283"/>
      <c r="CM2662" s="283"/>
      <c r="CP2662" s="282"/>
      <c r="DC2662" s="282"/>
      <c r="DD2662" s="282"/>
      <c r="DE2662" s="282"/>
      <c r="DF2662" s="282"/>
      <c r="DG2662" s="282"/>
      <c r="DH2662" s="282"/>
      <c r="DI2662" s="282"/>
      <c r="DJ2662" s="282"/>
      <c r="EF2662" s="495" t="str">
        <f>""&amp;(MID(数据表!AZ2662,1,MIN(FIND({"(";"（"},数据表!AZ2662&amp;"(（",1)-1)))&amp;""</f>
        <v/>
      </c>
      <c r="EG2662" s="495" t="str">
        <f>""&amp;(MID(数据表!AZ2662,1,MIN(FIND({0;1;2;3;4;5;6;7;8;9},数据表!AZ2662&amp;"1234567890",1)-1)))&amp;""</f>
        <v/>
      </c>
    </row>
    <row r="2663" spans="2:137" s="310" customFormat="1" ht="12" customHeight="1">
      <c r="B2663" s="286"/>
      <c r="C2663" s="286"/>
      <c r="D2663" s="286"/>
      <c r="E2663" s="479"/>
      <c r="F2663" s="282"/>
      <c r="G2663" s="283"/>
      <c r="H2663" s="421"/>
      <c r="I2663" s="421"/>
      <c r="J2663" s="283"/>
      <c r="K2663" s="421"/>
      <c r="L2663" s="282"/>
      <c r="N2663" s="282"/>
      <c r="S2663" s="282"/>
      <c r="T2663" s="283"/>
      <c r="U2663" s="283"/>
      <c r="V2663" s="283"/>
      <c r="W2663" s="283"/>
      <c r="X2663" s="283"/>
      <c r="Y2663" s="282"/>
      <c r="Z2663" s="282"/>
      <c r="AA2663" s="283"/>
      <c r="AB2663" s="282"/>
      <c r="AC2663" s="282"/>
      <c r="AD2663" s="282"/>
      <c r="AE2663" s="282"/>
      <c r="AF2663" s="283"/>
      <c r="AG2663" s="402"/>
      <c r="AH2663" s="283"/>
      <c r="AI2663" s="283"/>
      <c r="AJ2663" s="283"/>
      <c r="AK2663" s="283"/>
      <c r="AL2663" s="283"/>
      <c r="AM2663" s="282"/>
      <c r="AN2663" s="282"/>
      <c r="AO2663" s="282"/>
      <c r="AP2663" s="282"/>
      <c r="AQ2663" s="282"/>
      <c r="AR2663" s="282"/>
      <c r="AT2663" s="283"/>
      <c r="AU2663" s="283"/>
      <c r="AV2663" s="283"/>
      <c r="AW2663" s="283"/>
      <c r="AY2663" s="283"/>
      <c r="AZ2663" s="282"/>
      <c r="BA2663" s="283"/>
      <c r="BB2663" s="282"/>
      <c r="BC2663" s="282"/>
      <c r="BD2663" s="282"/>
      <c r="BE2663" s="283"/>
      <c r="BG2663" s="282"/>
      <c r="BH2663" s="282"/>
      <c r="BI2663" s="282"/>
      <c r="BL2663" s="421"/>
      <c r="BM2663" s="424"/>
      <c r="BN2663" s="424"/>
      <c r="BO2663" s="424"/>
      <c r="BP2663" s="424"/>
      <c r="BQ2663" s="421"/>
      <c r="BR2663" s="421"/>
      <c r="BV2663" s="282"/>
      <c r="BW2663" s="283"/>
      <c r="BY2663" s="283"/>
      <c r="BZ2663" s="283"/>
      <c r="CA2663" s="283"/>
      <c r="CB2663" s="282"/>
      <c r="CC2663" s="282"/>
      <c r="CD2663" s="282"/>
      <c r="CE2663" s="282"/>
      <c r="CG2663" s="427"/>
      <c r="CH2663" s="402"/>
      <c r="CI2663" s="424"/>
      <c r="CJ2663" s="282"/>
      <c r="CK2663" s="282"/>
      <c r="CL2663" s="283"/>
      <c r="CM2663" s="283"/>
      <c r="CP2663" s="282"/>
      <c r="DC2663" s="282"/>
      <c r="DD2663" s="282"/>
      <c r="DE2663" s="282"/>
      <c r="DF2663" s="282"/>
      <c r="DG2663" s="282"/>
      <c r="DH2663" s="282"/>
      <c r="DI2663" s="282"/>
      <c r="DJ2663" s="282"/>
      <c r="EF2663" s="495" t="str">
        <f>""&amp;(MID(数据表!AZ2663,1,MIN(FIND({"(";"（"},数据表!AZ2663&amp;"(（",1)-1)))&amp;""</f>
        <v/>
      </c>
      <c r="EG2663" s="495" t="str">
        <f>""&amp;(MID(数据表!AZ2663,1,MIN(FIND({0;1;2;3;4;5;6;7;8;9},数据表!AZ2663&amp;"1234567890",1)-1)))&amp;""</f>
        <v/>
      </c>
    </row>
    <row r="2664" spans="2:137" s="310" customFormat="1" ht="12" customHeight="1">
      <c r="B2664" s="286"/>
      <c r="C2664" s="286"/>
      <c r="D2664" s="286"/>
      <c r="E2664" s="479"/>
      <c r="F2664" s="282"/>
      <c r="G2664" s="283"/>
      <c r="H2664" s="421"/>
      <c r="I2664" s="421"/>
      <c r="J2664" s="283"/>
      <c r="K2664" s="421"/>
      <c r="L2664" s="282"/>
      <c r="N2664" s="282"/>
      <c r="S2664" s="282"/>
      <c r="T2664" s="283"/>
      <c r="U2664" s="283"/>
      <c r="V2664" s="283"/>
      <c r="W2664" s="283"/>
      <c r="X2664" s="283"/>
      <c r="Y2664" s="282"/>
      <c r="Z2664" s="282"/>
      <c r="AA2664" s="283"/>
      <c r="AB2664" s="282"/>
      <c r="AC2664" s="282"/>
      <c r="AD2664" s="282"/>
      <c r="AE2664" s="282"/>
      <c r="AF2664" s="283"/>
      <c r="AG2664" s="402"/>
      <c r="AH2664" s="283"/>
      <c r="AI2664" s="283"/>
      <c r="AJ2664" s="283"/>
      <c r="AK2664" s="283"/>
      <c r="AL2664" s="283"/>
      <c r="AM2664" s="282"/>
      <c r="AN2664" s="282"/>
      <c r="AO2664" s="282"/>
      <c r="AP2664" s="282"/>
      <c r="AQ2664" s="282"/>
      <c r="AR2664" s="282"/>
      <c r="AT2664" s="283"/>
      <c r="AU2664" s="283"/>
      <c r="AV2664" s="283"/>
      <c r="AW2664" s="283"/>
      <c r="AY2664" s="283"/>
      <c r="AZ2664" s="282"/>
      <c r="BA2664" s="283"/>
      <c r="BB2664" s="282"/>
      <c r="BC2664" s="282"/>
      <c r="BD2664" s="282"/>
      <c r="BE2664" s="283"/>
      <c r="BG2664" s="282"/>
      <c r="BH2664" s="282"/>
      <c r="BI2664" s="282"/>
      <c r="BL2664" s="421"/>
      <c r="BM2664" s="424"/>
      <c r="BN2664" s="424"/>
      <c r="BO2664" s="424"/>
      <c r="BP2664" s="424"/>
      <c r="BQ2664" s="421"/>
      <c r="BR2664" s="421"/>
      <c r="BV2664" s="282"/>
      <c r="BW2664" s="283"/>
      <c r="BY2664" s="283"/>
      <c r="BZ2664" s="283"/>
      <c r="CA2664" s="283"/>
      <c r="CB2664" s="282"/>
      <c r="CC2664" s="282"/>
      <c r="CD2664" s="282"/>
      <c r="CE2664" s="282"/>
      <c r="CG2664" s="427"/>
      <c r="CH2664" s="402"/>
      <c r="CI2664" s="424"/>
      <c r="CJ2664" s="282"/>
      <c r="CK2664" s="282"/>
      <c r="CL2664" s="283"/>
      <c r="CM2664" s="283"/>
      <c r="CP2664" s="282"/>
      <c r="DC2664" s="282"/>
      <c r="DD2664" s="282"/>
      <c r="DE2664" s="282"/>
      <c r="DF2664" s="282"/>
      <c r="DG2664" s="282"/>
      <c r="DH2664" s="282"/>
      <c r="DI2664" s="282"/>
      <c r="DJ2664" s="282"/>
      <c r="EF2664" s="495" t="str">
        <f>""&amp;(MID(数据表!AZ2664,1,MIN(FIND({"(";"（"},数据表!AZ2664&amp;"(（",1)-1)))&amp;""</f>
        <v/>
      </c>
      <c r="EG2664" s="495" t="str">
        <f>""&amp;(MID(数据表!AZ2664,1,MIN(FIND({0;1;2;3;4;5;6;7;8;9},数据表!AZ2664&amp;"1234567890",1)-1)))&amp;""</f>
        <v/>
      </c>
    </row>
    <row r="2665" spans="2:137" s="310" customFormat="1" ht="12" customHeight="1">
      <c r="B2665" s="286"/>
      <c r="C2665" s="286"/>
      <c r="D2665" s="286"/>
      <c r="E2665" s="479"/>
      <c r="F2665" s="282"/>
      <c r="G2665" s="283"/>
      <c r="H2665" s="421"/>
      <c r="I2665" s="421"/>
      <c r="J2665" s="283"/>
      <c r="K2665" s="421"/>
      <c r="L2665" s="282"/>
      <c r="N2665" s="282"/>
      <c r="S2665" s="282"/>
      <c r="T2665" s="283"/>
      <c r="U2665" s="283"/>
      <c r="V2665" s="283"/>
      <c r="W2665" s="283"/>
      <c r="X2665" s="283"/>
      <c r="Y2665" s="282"/>
      <c r="Z2665" s="282"/>
      <c r="AA2665" s="283"/>
      <c r="AB2665" s="282"/>
      <c r="AC2665" s="282"/>
      <c r="AD2665" s="282"/>
      <c r="AE2665" s="282"/>
      <c r="AF2665" s="283"/>
      <c r="AG2665" s="402"/>
      <c r="AH2665" s="283"/>
      <c r="AI2665" s="283"/>
      <c r="AJ2665" s="283"/>
      <c r="AK2665" s="283"/>
      <c r="AL2665" s="283"/>
      <c r="AM2665" s="282"/>
      <c r="AN2665" s="282"/>
      <c r="AO2665" s="282"/>
      <c r="AP2665" s="282"/>
      <c r="AQ2665" s="282"/>
      <c r="AR2665" s="282"/>
      <c r="AT2665" s="283"/>
      <c r="AU2665" s="283"/>
      <c r="AV2665" s="283"/>
      <c r="AW2665" s="283"/>
      <c r="AY2665" s="283"/>
      <c r="AZ2665" s="282"/>
      <c r="BA2665" s="283"/>
      <c r="BB2665" s="282"/>
      <c r="BC2665" s="282"/>
      <c r="BD2665" s="282"/>
      <c r="BE2665" s="283"/>
      <c r="BG2665" s="282"/>
      <c r="BH2665" s="282"/>
      <c r="BI2665" s="282"/>
      <c r="BL2665" s="421"/>
      <c r="BM2665" s="424"/>
      <c r="BN2665" s="424"/>
      <c r="BO2665" s="424"/>
      <c r="BP2665" s="424"/>
      <c r="BQ2665" s="421"/>
      <c r="BR2665" s="421"/>
      <c r="BV2665" s="282"/>
      <c r="BW2665" s="283"/>
      <c r="BY2665" s="283"/>
      <c r="BZ2665" s="283"/>
      <c r="CA2665" s="283"/>
      <c r="CB2665" s="282"/>
      <c r="CC2665" s="282"/>
      <c r="CD2665" s="282"/>
      <c r="CE2665" s="282"/>
      <c r="CG2665" s="427"/>
      <c r="CH2665" s="402"/>
      <c r="CI2665" s="424"/>
      <c r="CJ2665" s="282"/>
      <c r="CK2665" s="282"/>
      <c r="CL2665" s="283"/>
      <c r="CM2665" s="283"/>
      <c r="CP2665" s="282"/>
      <c r="DC2665" s="282"/>
      <c r="DD2665" s="282"/>
      <c r="DE2665" s="282"/>
      <c r="DF2665" s="282"/>
      <c r="DG2665" s="282"/>
      <c r="DH2665" s="282"/>
      <c r="DI2665" s="282"/>
      <c r="DJ2665" s="282"/>
      <c r="EF2665" s="495" t="str">
        <f>""&amp;(MID(数据表!AZ2665,1,MIN(FIND({"(";"（"},数据表!AZ2665&amp;"(（",1)-1)))&amp;""</f>
        <v/>
      </c>
      <c r="EG2665" s="495" t="str">
        <f>""&amp;(MID(数据表!AZ2665,1,MIN(FIND({0;1;2;3;4;5;6;7;8;9},数据表!AZ2665&amp;"1234567890",1)-1)))&amp;""</f>
        <v/>
      </c>
    </row>
    <row r="2666" spans="2:137" s="310" customFormat="1" ht="12" customHeight="1">
      <c r="B2666" s="286"/>
      <c r="C2666" s="286"/>
      <c r="D2666" s="286"/>
      <c r="E2666" s="479"/>
      <c r="F2666" s="282"/>
      <c r="G2666" s="283"/>
      <c r="H2666" s="421"/>
      <c r="I2666" s="421"/>
      <c r="J2666" s="283"/>
      <c r="K2666" s="421"/>
      <c r="L2666" s="282"/>
      <c r="N2666" s="282"/>
      <c r="S2666" s="282"/>
      <c r="T2666" s="283"/>
      <c r="U2666" s="283"/>
      <c r="V2666" s="283"/>
      <c r="W2666" s="283"/>
      <c r="X2666" s="283"/>
      <c r="Y2666" s="282"/>
      <c r="Z2666" s="282"/>
      <c r="AA2666" s="283"/>
      <c r="AB2666" s="282"/>
      <c r="AC2666" s="282"/>
      <c r="AD2666" s="282"/>
      <c r="AE2666" s="282"/>
      <c r="AF2666" s="283"/>
      <c r="AG2666" s="402"/>
      <c r="AH2666" s="283"/>
      <c r="AI2666" s="283"/>
      <c r="AJ2666" s="283"/>
      <c r="AK2666" s="283"/>
      <c r="AL2666" s="283"/>
      <c r="AM2666" s="282"/>
      <c r="AN2666" s="282"/>
      <c r="AO2666" s="282"/>
      <c r="AP2666" s="282"/>
      <c r="AQ2666" s="282"/>
      <c r="AR2666" s="282"/>
      <c r="AT2666" s="283"/>
      <c r="AU2666" s="283"/>
      <c r="AV2666" s="283"/>
      <c r="AW2666" s="283"/>
      <c r="AY2666" s="283"/>
      <c r="AZ2666" s="282"/>
      <c r="BA2666" s="283"/>
      <c r="BB2666" s="282"/>
      <c r="BC2666" s="282"/>
      <c r="BD2666" s="282"/>
      <c r="BE2666" s="283"/>
      <c r="BG2666" s="282"/>
      <c r="BH2666" s="282"/>
      <c r="BI2666" s="282"/>
      <c r="BL2666" s="421"/>
      <c r="BM2666" s="424"/>
      <c r="BN2666" s="424"/>
      <c r="BO2666" s="424"/>
      <c r="BP2666" s="424"/>
      <c r="BQ2666" s="421"/>
      <c r="BR2666" s="421"/>
      <c r="BV2666" s="282"/>
      <c r="BW2666" s="283"/>
      <c r="BY2666" s="283"/>
      <c r="BZ2666" s="283"/>
      <c r="CA2666" s="283"/>
      <c r="CB2666" s="282"/>
      <c r="CC2666" s="282"/>
      <c r="CD2666" s="282"/>
      <c r="CE2666" s="282"/>
      <c r="CG2666" s="427"/>
      <c r="CH2666" s="402"/>
      <c r="CI2666" s="424"/>
      <c r="CJ2666" s="282"/>
      <c r="CK2666" s="282"/>
      <c r="CL2666" s="283"/>
      <c r="CM2666" s="283"/>
      <c r="CP2666" s="282"/>
      <c r="DC2666" s="282"/>
      <c r="DD2666" s="282"/>
      <c r="DE2666" s="282"/>
      <c r="DF2666" s="282"/>
      <c r="DG2666" s="282"/>
      <c r="DH2666" s="282"/>
      <c r="DI2666" s="282"/>
      <c r="DJ2666" s="282"/>
      <c r="EF2666" s="495" t="str">
        <f>""&amp;(MID(数据表!AZ2666,1,MIN(FIND({"(";"（"},数据表!AZ2666&amp;"(（",1)-1)))&amp;""</f>
        <v/>
      </c>
      <c r="EG2666" s="495" t="str">
        <f>""&amp;(MID(数据表!AZ2666,1,MIN(FIND({0;1;2;3;4;5;6;7;8;9},数据表!AZ2666&amp;"1234567890",1)-1)))&amp;""</f>
        <v/>
      </c>
    </row>
    <row r="2667" spans="2:137" s="310" customFormat="1" ht="12" customHeight="1">
      <c r="B2667" s="286"/>
      <c r="C2667" s="286"/>
      <c r="D2667" s="286"/>
      <c r="E2667" s="479"/>
      <c r="F2667" s="282"/>
      <c r="G2667" s="283"/>
      <c r="H2667" s="421"/>
      <c r="I2667" s="421"/>
      <c r="J2667" s="283"/>
      <c r="K2667" s="421"/>
      <c r="L2667" s="282"/>
      <c r="N2667" s="282"/>
      <c r="S2667" s="282"/>
      <c r="T2667" s="283"/>
      <c r="U2667" s="283"/>
      <c r="V2667" s="283"/>
      <c r="W2667" s="283"/>
      <c r="X2667" s="283"/>
      <c r="Y2667" s="282"/>
      <c r="Z2667" s="282"/>
      <c r="AA2667" s="283"/>
      <c r="AB2667" s="282"/>
      <c r="AC2667" s="282"/>
      <c r="AD2667" s="282"/>
      <c r="AE2667" s="282"/>
      <c r="AF2667" s="283"/>
      <c r="AG2667" s="402"/>
      <c r="AH2667" s="283"/>
      <c r="AI2667" s="283"/>
      <c r="AJ2667" s="283"/>
      <c r="AK2667" s="283"/>
      <c r="AL2667" s="283"/>
      <c r="AM2667" s="282"/>
      <c r="AN2667" s="282"/>
      <c r="AO2667" s="282"/>
      <c r="AP2667" s="282"/>
      <c r="AQ2667" s="282"/>
      <c r="AR2667" s="282"/>
      <c r="AT2667" s="283"/>
      <c r="AU2667" s="283"/>
      <c r="AV2667" s="283"/>
      <c r="AW2667" s="283"/>
      <c r="AY2667" s="283"/>
      <c r="AZ2667" s="282"/>
      <c r="BA2667" s="283"/>
      <c r="BB2667" s="282"/>
      <c r="BC2667" s="282"/>
      <c r="BD2667" s="282"/>
      <c r="BE2667" s="283"/>
      <c r="BG2667" s="282"/>
      <c r="BH2667" s="282"/>
      <c r="BI2667" s="282"/>
      <c r="BL2667" s="421"/>
      <c r="BM2667" s="424"/>
      <c r="BN2667" s="424"/>
      <c r="BO2667" s="424"/>
      <c r="BP2667" s="424"/>
      <c r="BQ2667" s="421"/>
      <c r="BR2667" s="421"/>
      <c r="BV2667" s="282"/>
      <c r="BW2667" s="283"/>
      <c r="BY2667" s="283"/>
      <c r="BZ2667" s="283"/>
      <c r="CA2667" s="283"/>
      <c r="CB2667" s="282"/>
      <c r="CC2667" s="282"/>
      <c r="CD2667" s="282"/>
      <c r="CE2667" s="282"/>
      <c r="CG2667" s="427"/>
      <c r="CH2667" s="402"/>
      <c r="CI2667" s="424"/>
      <c r="CJ2667" s="282"/>
      <c r="CK2667" s="282"/>
      <c r="CL2667" s="283"/>
      <c r="CM2667" s="283"/>
      <c r="CP2667" s="282"/>
      <c r="DC2667" s="282"/>
      <c r="DD2667" s="282"/>
      <c r="DE2667" s="282"/>
      <c r="DF2667" s="282"/>
      <c r="DG2667" s="282"/>
      <c r="DH2667" s="282"/>
      <c r="DI2667" s="282"/>
      <c r="DJ2667" s="282"/>
      <c r="EF2667" s="495" t="str">
        <f>""&amp;(MID(数据表!AZ2667,1,MIN(FIND({"(";"（"},数据表!AZ2667&amp;"(（",1)-1)))&amp;""</f>
        <v/>
      </c>
      <c r="EG2667" s="495" t="str">
        <f>""&amp;(MID(数据表!AZ2667,1,MIN(FIND({0;1;2;3;4;5;6;7;8;9},数据表!AZ2667&amp;"1234567890",1)-1)))&amp;""</f>
        <v/>
      </c>
    </row>
    <row r="2668" spans="2:137" s="310" customFormat="1" ht="12" customHeight="1">
      <c r="B2668" s="286"/>
      <c r="C2668" s="286"/>
      <c r="D2668" s="286"/>
      <c r="E2668" s="479"/>
      <c r="F2668" s="282"/>
      <c r="G2668" s="283"/>
      <c r="H2668" s="421"/>
      <c r="I2668" s="421"/>
      <c r="J2668" s="283"/>
      <c r="K2668" s="421"/>
      <c r="L2668" s="282"/>
      <c r="N2668" s="282"/>
      <c r="S2668" s="282"/>
      <c r="T2668" s="283"/>
      <c r="U2668" s="283"/>
      <c r="V2668" s="283"/>
      <c r="W2668" s="283"/>
      <c r="X2668" s="283"/>
      <c r="Y2668" s="282"/>
      <c r="Z2668" s="282"/>
      <c r="AA2668" s="283"/>
      <c r="AB2668" s="282"/>
      <c r="AC2668" s="282"/>
      <c r="AD2668" s="282"/>
      <c r="AE2668" s="282"/>
      <c r="AF2668" s="283"/>
      <c r="AG2668" s="402"/>
      <c r="AH2668" s="283"/>
      <c r="AI2668" s="283"/>
      <c r="AJ2668" s="283"/>
      <c r="AK2668" s="283"/>
      <c r="AL2668" s="283"/>
      <c r="AM2668" s="282"/>
      <c r="AN2668" s="282"/>
      <c r="AO2668" s="282"/>
      <c r="AP2668" s="282"/>
      <c r="AQ2668" s="282"/>
      <c r="AR2668" s="282"/>
      <c r="AT2668" s="283"/>
      <c r="AU2668" s="283"/>
      <c r="AV2668" s="283"/>
      <c r="AW2668" s="283"/>
      <c r="AY2668" s="283"/>
      <c r="AZ2668" s="282"/>
      <c r="BA2668" s="283"/>
      <c r="BB2668" s="282"/>
      <c r="BC2668" s="282"/>
      <c r="BD2668" s="282"/>
      <c r="BE2668" s="283"/>
      <c r="BG2668" s="282"/>
      <c r="BH2668" s="282"/>
      <c r="BI2668" s="282"/>
      <c r="BL2668" s="421"/>
      <c r="BM2668" s="424"/>
      <c r="BN2668" s="424"/>
      <c r="BO2668" s="424"/>
      <c r="BP2668" s="424"/>
      <c r="BQ2668" s="421"/>
      <c r="BR2668" s="421"/>
      <c r="BV2668" s="282"/>
      <c r="BW2668" s="283"/>
      <c r="BY2668" s="283"/>
      <c r="BZ2668" s="283"/>
      <c r="CA2668" s="283"/>
      <c r="CB2668" s="282"/>
      <c r="CC2668" s="282"/>
      <c r="CD2668" s="282"/>
      <c r="CE2668" s="282"/>
      <c r="CG2668" s="427"/>
      <c r="CH2668" s="402"/>
      <c r="CI2668" s="424"/>
      <c r="CJ2668" s="282"/>
      <c r="CK2668" s="282"/>
      <c r="CL2668" s="283"/>
      <c r="CM2668" s="283"/>
      <c r="CP2668" s="282"/>
      <c r="DC2668" s="282"/>
      <c r="DD2668" s="282"/>
      <c r="DE2668" s="282"/>
      <c r="DF2668" s="282"/>
      <c r="DG2668" s="282"/>
      <c r="DH2668" s="282"/>
      <c r="DI2668" s="282"/>
      <c r="DJ2668" s="282"/>
      <c r="EF2668" s="495" t="str">
        <f>""&amp;(MID(数据表!AZ2668,1,MIN(FIND({"(";"（"},数据表!AZ2668&amp;"(（",1)-1)))&amp;""</f>
        <v/>
      </c>
      <c r="EG2668" s="495" t="str">
        <f>""&amp;(MID(数据表!AZ2668,1,MIN(FIND({0;1;2;3;4;5;6;7;8;9},数据表!AZ2668&amp;"1234567890",1)-1)))&amp;""</f>
        <v/>
      </c>
    </row>
    <row r="2669" spans="2:137" s="310" customFormat="1" ht="12" customHeight="1">
      <c r="B2669" s="286"/>
      <c r="C2669" s="286"/>
      <c r="D2669" s="286"/>
      <c r="E2669" s="479"/>
      <c r="F2669" s="282"/>
      <c r="G2669" s="283"/>
      <c r="H2669" s="421"/>
      <c r="I2669" s="421"/>
      <c r="J2669" s="283"/>
      <c r="K2669" s="421"/>
      <c r="L2669" s="282"/>
      <c r="N2669" s="282"/>
      <c r="S2669" s="282"/>
      <c r="T2669" s="283"/>
      <c r="U2669" s="283"/>
      <c r="V2669" s="283"/>
      <c r="W2669" s="283"/>
      <c r="X2669" s="283"/>
      <c r="Y2669" s="282"/>
      <c r="Z2669" s="282"/>
      <c r="AA2669" s="283"/>
      <c r="AB2669" s="282"/>
      <c r="AC2669" s="282"/>
      <c r="AD2669" s="282"/>
      <c r="AE2669" s="282"/>
      <c r="AF2669" s="283"/>
      <c r="AG2669" s="402"/>
      <c r="AH2669" s="283"/>
      <c r="AI2669" s="283"/>
      <c r="AJ2669" s="283"/>
      <c r="AK2669" s="283"/>
      <c r="AL2669" s="283"/>
      <c r="AM2669" s="282"/>
      <c r="AN2669" s="282"/>
      <c r="AO2669" s="282"/>
      <c r="AP2669" s="282"/>
      <c r="AQ2669" s="282"/>
      <c r="AR2669" s="282"/>
      <c r="AT2669" s="283"/>
      <c r="AU2669" s="283"/>
      <c r="AV2669" s="283"/>
      <c r="AW2669" s="283"/>
      <c r="AY2669" s="283"/>
      <c r="AZ2669" s="282"/>
      <c r="BA2669" s="283"/>
      <c r="BB2669" s="282"/>
      <c r="BC2669" s="282"/>
      <c r="BD2669" s="282"/>
      <c r="BE2669" s="283"/>
      <c r="BG2669" s="282"/>
      <c r="BH2669" s="282"/>
      <c r="BI2669" s="282"/>
      <c r="BL2669" s="421"/>
      <c r="BM2669" s="424"/>
      <c r="BN2669" s="424"/>
      <c r="BO2669" s="424"/>
      <c r="BP2669" s="424"/>
      <c r="BQ2669" s="421"/>
      <c r="BR2669" s="421"/>
      <c r="BV2669" s="282"/>
      <c r="BW2669" s="283"/>
      <c r="BY2669" s="283"/>
      <c r="BZ2669" s="283"/>
      <c r="CA2669" s="283"/>
      <c r="CB2669" s="282"/>
      <c r="CC2669" s="282"/>
      <c r="CD2669" s="282"/>
      <c r="CE2669" s="282"/>
      <c r="CG2669" s="427"/>
      <c r="CH2669" s="402"/>
      <c r="CI2669" s="424"/>
      <c r="CJ2669" s="282"/>
      <c r="CK2669" s="282"/>
      <c r="CL2669" s="283"/>
      <c r="CM2669" s="283"/>
      <c r="CP2669" s="282"/>
      <c r="DC2669" s="282"/>
      <c r="DD2669" s="282"/>
      <c r="DE2669" s="282"/>
      <c r="DF2669" s="282"/>
      <c r="DG2669" s="282"/>
      <c r="DH2669" s="282"/>
      <c r="DI2669" s="282"/>
      <c r="DJ2669" s="282"/>
      <c r="EF2669" s="495" t="str">
        <f>""&amp;(MID(数据表!AZ2669,1,MIN(FIND({"(";"（"},数据表!AZ2669&amp;"(（",1)-1)))&amp;""</f>
        <v/>
      </c>
      <c r="EG2669" s="495" t="str">
        <f>""&amp;(MID(数据表!AZ2669,1,MIN(FIND({0;1;2;3;4;5;6;7;8;9},数据表!AZ2669&amp;"1234567890",1)-1)))&amp;""</f>
        <v/>
      </c>
    </row>
    <row r="2670" spans="2:137" s="310" customFormat="1" ht="12" customHeight="1">
      <c r="B2670" s="286"/>
      <c r="C2670" s="286"/>
      <c r="D2670" s="286"/>
      <c r="E2670" s="479"/>
      <c r="F2670" s="282"/>
      <c r="G2670" s="283"/>
      <c r="H2670" s="421"/>
      <c r="I2670" s="421"/>
      <c r="J2670" s="283"/>
      <c r="K2670" s="421"/>
      <c r="L2670" s="282"/>
      <c r="N2670" s="282"/>
      <c r="S2670" s="282"/>
      <c r="T2670" s="283"/>
      <c r="U2670" s="283"/>
      <c r="V2670" s="283"/>
      <c r="W2670" s="283"/>
      <c r="X2670" s="283"/>
      <c r="Y2670" s="282"/>
      <c r="Z2670" s="282"/>
      <c r="AA2670" s="283"/>
      <c r="AB2670" s="282"/>
      <c r="AC2670" s="282"/>
      <c r="AD2670" s="282"/>
      <c r="AE2670" s="282"/>
      <c r="AF2670" s="283"/>
      <c r="AG2670" s="402"/>
      <c r="AH2670" s="283"/>
      <c r="AI2670" s="283"/>
      <c r="AJ2670" s="283"/>
      <c r="AK2670" s="283"/>
      <c r="AL2670" s="283"/>
      <c r="AM2670" s="282"/>
      <c r="AN2670" s="282"/>
      <c r="AO2670" s="282"/>
      <c r="AP2670" s="282"/>
      <c r="AQ2670" s="282"/>
      <c r="AR2670" s="282"/>
      <c r="AT2670" s="283"/>
      <c r="AU2670" s="283"/>
      <c r="AV2670" s="283"/>
      <c r="AW2670" s="283"/>
      <c r="AY2670" s="283"/>
      <c r="AZ2670" s="282"/>
      <c r="BA2670" s="283"/>
      <c r="BB2670" s="282"/>
      <c r="BC2670" s="282"/>
      <c r="BD2670" s="282"/>
      <c r="BE2670" s="283"/>
      <c r="BG2670" s="282"/>
      <c r="BH2670" s="282"/>
      <c r="BI2670" s="282"/>
      <c r="BL2670" s="421"/>
      <c r="BM2670" s="424"/>
      <c r="BN2670" s="424"/>
      <c r="BO2670" s="424"/>
      <c r="BP2670" s="424"/>
      <c r="BQ2670" s="421"/>
      <c r="BR2670" s="421"/>
      <c r="BV2670" s="282"/>
      <c r="BW2670" s="283"/>
      <c r="BY2670" s="283"/>
      <c r="BZ2670" s="283"/>
      <c r="CA2670" s="283"/>
      <c r="CB2670" s="282"/>
      <c r="CC2670" s="282"/>
      <c r="CD2670" s="282"/>
      <c r="CE2670" s="282"/>
      <c r="CG2670" s="427"/>
      <c r="CH2670" s="402"/>
      <c r="CI2670" s="424"/>
      <c r="CJ2670" s="282"/>
      <c r="CK2670" s="282"/>
      <c r="CL2670" s="283"/>
      <c r="CM2670" s="283"/>
      <c r="CP2670" s="282"/>
      <c r="DC2670" s="282"/>
      <c r="DD2670" s="282"/>
      <c r="DE2670" s="282"/>
      <c r="DF2670" s="282"/>
      <c r="DG2670" s="282"/>
      <c r="DH2670" s="282"/>
      <c r="DI2670" s="282"/>
      <c r="DJ2670" s="282"/>
      <c r="EF2670" s="495" t="str">
        <f>""&amp;(MID(数据表!AZ2670,1,MIN(FIND({"(";"（"},数据表!AZ2670&amp;"(（",1)-1)))&amp;""</f>
        <v/>
      </c>
      <c r="EG2670" s="495" t="str">
        <f>""&amp;(MID(数据表!AZ2670,1,MIN(FIND({0;1;2;3;4;5;6;7;8;9},数据表!AZ2670&amp;"1234567890",1)-1)))&amp;""</f>
        <v/>
      </c>
    </row>
    <row r="2671" spans="2:137" s="310" customFormat="1" ht="12" customHeight="1">
      <c r="B2671" s="286"/>
      <c r="C2671" s="286"/>
      <c r="D2671" s="286"/>
      <c r="E2671" s="479"/>
      <c r="F2671" s="282"/>
      <c r="G2671" s="283"/>
      <c r="H2671" s="421"/>
      <c r="I2671" s="421"/>
      <c r="J2671" s="283"/>
      <c r="K2671" s="421"/>
      <c r="L2671" s="282"/>
      <c r="N2671" s="282"/>
      <c r="S2671" s="282"/>
      <c r="T2671" s="283"/>
      <c r="U2671" s="283"/>
      <c r="V2671" s="283"/>
      <c r="W2671" s="283"/>
      <c r="X2671" s="283"/>
      <c r="Y2671" s="282"/>
      <c r="Z2671" s="282"/>
      <c r="AA2671" s="283"/>
      <c r="AB2671" s="282"/>
      <c r="AC2671" s="282"/>
      <c r="AD2671" s="282"/>
      <c r="AE2671" s="282"/>
      <c r="AF2671" s="283"/>
      <c r="AG2671" s="402"/>
      <c r="AH2671" s="283"/>
      <c r="AI2671" s="283"/>
      <c r="AJ2671" s="283"/>
      <c r="AK2671" s="283"/>
      <c r="AL2671" s="283"/>
      <c r="AM2671" s="282"/>
      <c r="AN2671" s="282"/>
      <c r="AO2671" s="282"/>
      <c r="AP2671" s="282"/>
      <c r="AQ2671" s="282"/>
      <c r="AR2671" s="282"/>
      <c r="AT2671" s="283"/>
      <c r="AU2671" s="283"/>
      <c r="AV2671" s="283"/>
      <c r="AW2671" s="283"/>
      <c r="AY2671" s="283"/>
      <c r="AZ2671" s="282"/>
      <c r="BA2671" s="283"/>
      <c r="BB2671" s="282"/>
      <c r="BC2671" s="282"/>
      <c r="BD2671" s="282"/>
      <c r="BE2671" s="283"/>
      <c r="BG2671" s="282"/>
      <c r="BH2671" s="282"/>
      <c r="BI2671" s="282"/>
      <c r="BL2671" s="421"/>
      <c r="BM2671" s="424"/>
      <c r="BN2671" s="424"/>
      <c r="BO2671" s="424"/>
      <c r="BP2671" s="424"/>
      <c r="BQ2671" s="421"/>
      <c r="BR2671" s="421"/>
      <c r="BV2671" s="282"/>
      <c r="BW2671" s="283"/>
      <c r="BY2671" s="283"/>
      <c r="BZ2671" s="283"/>
      <c r="CA2671" s="283"/>
      <c r="CB2671" s="282"/>
      <c r="CC2671" s="282"/>
      <c r="CD2671" s="282"/>
      <c r="CE2671" s="282"/>
      <c r="CG2671" s="427"/>
      <c r="CH2671" s="402"/>
      <c r="CI2671" s="424"/>
      <c r="CJ2671" s="282"/>
      <c r="CK2671" s="282"/>
      <c r="CL2671" s="283"/>
      <c r="CM2671" s="283"/>
      <c r="CP2671" s="282"/>
      <c r="DC2671" s="282"/>
      <c r="DD2671" s="282"/>
      <c r="DE2671" s="282"/>
      <c r="DF2671" s="282"/>
      <c r="DG2671" s="282"/>
      <c r="DH2671" s="282"/>
      <c r="DI2671" s="282"/>
      <c r="DJ2671" s="282"/>
      <c r="EF2671" s="495" t="str">
        <f>""&amp;(MID(数据表!AZ2671,1,MIN(FIND({"(";"（"},数据表!AZ2671&amp;"(（",1)-1)))&amp;""</f>
        <v/>
      </c>
      <c r="EG2671" s="495" t="str">
        <f>""&amp;(MID(数据表!AZ2671,1,MIN(FIND({0;1;2;3;4;5;6;7;8;9},数据表!AZ2671&amp;"1234567890",1)-1)))&amp;""</f>
        <v/>
      </c>
    </row>
    <row r="2672" spans="2:137" s="310" customFormat="1" ht="12" customHeight="1">
      <c r="B2672" s="286"/>
      <c r="C2672" s="286"/>
      <c r="D2672" s="286"/>
      <c r="E2672" s="479"/>
      <c r="F2672" s="282"/>
      <c r="G2672" s="283"/>
      <c r="H2672" s="421"/>
      <c r="I2672" s="421"/>
      <c r="J2672" s="283"/>
      <c r="K2672" s="421"/>
      <c r="L2672" s="282"/>
      <c r="N2672" s="282"/>
      <c r="S2672" s="282"/>
      <c r="T2672" s="283"/>
      <c r="U2672" s="283"/>
      <c r="V2672" s="283"/>
      <c r="W2672" s="283"/>
      <c r="X2672" s="283"/>
      <c r="Y2672" s="282"/>
      <c r="Z2672" s="282"/>
      <c r="AA2672" s="283"/>
      <c r="AB2672" s="282"/>
      <c r="AC2672" s="282"/>
      <c r="AD2672" s="282"/>
      <c r="AE2672" s="282"/>
      <c r="AF2672" s="283"/>
      <c r="AG2672" s="402"/>
      <c r="AH2672" s="283"/>
      <c r="AI2672" s="283"/>
      <c r="AJ2672" s="283"/>
      <c r="AK2672" s="283"/>
      <c r="AL2672" s="283"/>
      <c r="AM2672" s="282"/>
      <c r="AN2672" s="282"/>
      <c r="AO2672" s="282"/>
      <c r="AP2672" s="282"/>
      <c r="AQ2672" s="282"/>
      <c r="AR2672" s="282"/>
      <c r="AT2672" s="283"/>
      <c r="AU2672" s="283"/>
      <c r="AV2672" s="283"/>
      <c r="AW2672" s="283"/>
      <c r="AY2672" s="283"/>
      <c r="AZ2672" s="282"/>
      <c r="BA2672" s="283"/>
      <c r="BB2672" s="282"/>
      <c r="BC2672" s="282"/>
      <c r="BD2672" s="282"/>
      <c r="BE2672" s="283"/>
      <c r="BG2672" s="282"/>
      <c r="BH2672" s="282"/>
      <c r="BI2672" s="282"/>
      <c r="BL2672" s="421"/>
      <c r="BM2672" s="424"/>
      <c r="BN2672" s="424"/>
      <c r="BO2672" s="424"/>
      <c r="BP2672" s="424"/>
      <c r="BQ2672" s="421"/>
      <c r="BR2672" s="421"/>
      <c r="BV2672" s="282"/>
      <c r="BW2672" s="283"/>
      <c r="BY2672" s="283"/>
      <c r="BZ2672" s="283"/>
      <c r="CA2672" s="283"/>
      <c r="CB2672" s="282"/>
      <c r="CC2672" s="282"/>
      <c r="CD2672" s="282"/>
      <c r="CE2672" s="282"/>
      <c r="CG2672" s="427"/>
      <c r="CH2672" s="402"/>
      <c r="CI2672" s="424"/>
      <c r="CJ2672" s="282"/>
      <c r="CK2672" s="282"/>
      <c r="CL2672" s="283"/>
      <c r="CM2672" s="283"/>
      <c r="CP2672" s="282"/>
      <c r="DC2672" s="282"/>
      <c r="DD2672" s="282"/>
      <c r="DE2672" s="282"/>
      <c r="DF2672" s="282"/>
      <c r="DG2672" s="282"/>
      <c r="DH2672" s="282"/>
      <c r="DI2672" s="282"/>
      <c r="DJ2672" s="282"/>
      <c r="EF2672" s="495" t="str">
        <f>""&amp;(MID(数据表!AZ2672,1,MIN(FIND({"(";"（"},数据表!AZ2672&amp;"(（",1)-1)))&amp;""</f>
        <v/>
      </c>
      <c r="EG2672" s="495" t="str">
        <f>""&amp;(MID(数据表!AZ2672,1,MIN(FIND({0;1;2;3;4;5;6;7;8;9},数据表!AZ2672&amp;"1234567890",1)-1)))&amp;""</f>
        <v/>
      </c>
    </row>
    <row r="2673" spans="2:137" s="310" customFormat="1" ht="12" customHeight="1">
      <c r="B2673" s="286"/>
      <c r="C2673" s="286"/>
      <c r="D2673" s="286"/>
      <c r="E2673" s="479"/>
      <c r="F2673" s="282"/>
      <c r="G2673" s="283"/>
      <c r="H2673" s="421"/>
      <c r="I2673" s="421"/>
      <c r="J2673" s="283"/>
      <c r="K2673" s="421"/>
      <c r="L2673" s="282"/>
      <c r="N2673" s="282"/>
      <c r="S2673" s="282"/>
      <c r="T2673" s="283"/>
      <c r="U2673" s="283"/>
      <c r="V2673" s="283"/>
      <c r="W2673" s="283"/>
      <c r="X2673" s="283"/>
      <c r="Y2673" s="282"/>
      <c r="Z2673" s="282"/>
      <c r="AA2673" s="283"/>
      <c r="AB2673" s="282"/>
      <c r="AC2673" s="282"/>
      <c r="AD2673" s="282"/>
      <c r="AE2673" s="282"/>
      <c r="AF2673" s="283"/>
      <c r="AG2673" s="402"/>
      <c r="AH2673" s="283"/>
      <c r="AI2673" s="283"/>
      <c r="AJ2673" s="283"/>
      <c r="AK2673" s="283"/>
      <c r="AL2673" s="283"/>
      <c r="AM2673" s="282"/>
      <c r="AN2673" s="282"/>
      <c r="AO2673" s="282"/>
      <c r="AP2673" s="282"/>
      <c r="AQ2673" s="282"/>
      <c r="AR2673" s="282"/>
      <c r="AT2673" s="283"/>
      <c r="AU2673" s="283"/>
      <c r="AV2673" s="283"/>
      <c r="AW2673" s="283"/>
      <c r="AY2673" s="283"/>
      <c r="AZ2673" s="282"/>
      <c r="BA2673" s="283"/>
      <c r="BB2673" s="282"/>
      <c r="BC2673" s="282"/>
      <c r="BD2673" s="282"/>
      <c r="BE2673" s="283"/>
      <c r="BG2673" s="282"/>
      <c r="BH2673" s="282"/>
      <c r="BI2673" s="282"/>
      <c r="BL2673" s="421"/>
      <c r="BM2673" s="424"/>
      <c r="BN2673" s="424"/>
      <c r="BO2673" s="424"/>
      <c r="BP2673" s="424"/>
      <c r="BQ2673" s="421"/>
      <c r="BR2673" s="421"/>
      <c r="BV2673" s="282"/>
      <c r="BW2673" s="283"/>
      <c r="BY2673" s="283"/>
      <c r="BZ2673" s="283"/>
      <c r="CA2673" s="283"/>
      <c r="CB2673" s="282"/>
      <c r="CC2673" s="282"/>
      <c r="CD2673" s="282"/>
      <c r="CE2673" s="282"/>
      <c r="CG2673" s="427"/>
      <c r="CH2673" s="402"/>
      <c r="CI2673" s="424"/>
      <c r="CJ2673" s="282"/>
      <c r="CK2673" s="282"/>
      <c r="CL2673" s="283"/>
      <c r="CM2673" s="283"/>
      <c r="CP2673" s="282"/>
      <c r="DC2673" s="282"/>
      <c r="DD2673" s="282"/>
      <c r="DE2673" s="282"/>
      <c r="DF2673" s="282"/>
      <c r="DG2673" s="282"/>
      <c r="DH2673" s="282"/>
      <c r="DI2673" s="282"/>
      <c r="DJ2673" s="282"/>
      <c r="EF2673" s="495" t="str">
        <f>""&amp;(MID(数据表!AZ2673,1,MIN(FIND({"(";"（"},数据表!AZ2673&amp;"(（",1)-1)))&amp;""</f>
        <v/>
      </c>
      <c r="EG2673" s="495" t="str">
        <f>""&amp;(MID(数据表!AZ2673,1,MIN(FIND({0;1;2;3;4;5;6;7;8;9},数据表!AZ2673&amp;"1234567890",1)-1)))&amp;""</f>
        <v/>
      </c>
    </row>
    <row r="2674" spans="2:137" s="310" customFormat="1" ht="12" customHeight="1">
      <c r="B2674" s="286"/>
      <c r="C2674" s="286"/>
      <c r="D2674" s="286"/>
      <c r="E2674" s="479"/>
      <c r="F2674" s="282"/>
      <c r="G2674" s="283"/>
      <c r="H2674" s="421"/>
      <c r="I2674" s="421"/>
      <c r="J2674" s="283"/>
      <c r="K2674" s="421"/>
      <c r="L2674" s="282"/>
      <c r="N2674" s="282"/>
      <c r="S2674" s="282"/>
      <c r="T2674" s="283"/>
      <c r="U2674" s="283"/>
      <c r="V2674" s="283"/>
      <c r="W2674" s="283"/>
      <c r="X2674" s="283"/>
      <c r="Y2674" s="282"/>
      <c r="Z2674" s="282"/>
      <c r="AA2674" s="283"/>
      <c r="AB2674" s="282"/>
      <c r="AC2674" s="282"/>
      <c r="AD2674" s="282"/>
      <c r="AE2674" s="282"/>
      <c r="AF2674" s="283"/>
      <c r="AG2674" s="402"/>
      <c r="AH2674" s="283"/>
      <c r="AI2674" s="283"/>
      <c r="AJ2674" s="283"/>
      <c r="AK2674" s="283"/>
      <c r="AL2674" s="283"/>
      <c r="AM2674" s="282"/>
      <c r="AN2674" s="282"/>
      <c r="AO2674" s="282"/>
      <c r="AP2674" s="282"/>
      <c r="AQ2674" s="282"/>
      <c r="AR2674" s="282"/>
      <c r="AT2674" s="283"/>
      <c r="AU2674" s="283"/>
      <c r="AV2674" s="283"/>
      <c r="AW2674" s="283"/>
      <c r="AY2674" s="283"/>
      <c r="AZ2674" s="282"/>
      <c r="BA2674" s="283"/>
      <c r="BB2674" s="282"/>
      <c r="BC2674" s="282"/>
      <c r="BD2674" s="282"/>
      <c r="BE2674" s="283"/>
      <c r="BG2674" s="282"/>
      <c r="BH2674" s="282"/>
      <c r="BI2674" s="282"/>
      <c r="BL2674" s="421"/>
      <c r="BM2674" s="424"/>
      <c r="BN2674" s="424"/>
      <c r="BO2674" s="424"/>
      <c r="BP2674" s="424"/>
      <c r="BQ2674" s="421"/>
      <c r="BR2674" s="421"/>
      <c r="BV2674" s="282"/>
      <c r="BW2674" s="283"/>
      <c r="BY2674" s="283"/>
      <c r="BZ2674" s="283"/>
      <c r="CA2674" s="283"/>
      <c r="CB2674" s="282"/>
      <c r="CC2674" s="282"/>
      <c r="CD2674" s="282"/>
      <c r="CE2674" s="282"/>
      <c r="CG2674" s="427"/>
      <c r="CH2674" s="402"/>
      <c r="CI2674" s="424"/>
      <c r="CJ2674" s="282"/>
      <c r="CK2674" s="282"/>
      <c r="CL2674" s="283"/>
      <c r="CM2674" s="283"/>
      <c r="CP2674" s="282"/>
      <c r="DC2674" s="282"/>
      <c r="DD2674" s="282"/>
      <c r="DE2674" s="282"/>
      <c r="DF2674" s="282"/>
      <c r="DG2674" s="282"/>
      <c r="DH2674" s="282"/>
      <c r="DI2674" s="282"/>
      <c r="DJ2674" s="282"/>
      <c r="EF2674" s="495" t="str">
        <f>""&amp;(MID(数据表!AZ2674,1,MIN(FIND({"(";"（"},数据表!AZ2674&amp;"(（",1)-1)))&amp;""</f>
        <v/>
      </c>
      <c r="EG2674" s="495" t="str">
        <f>""&amp;(MID(数据表!AZ2674,1,MIN(FIND({0;1;2;3;4;5;6;7;8;9},数据表!AZ2674&amp;"1234567890",1)-1)))&amp;""</f>
        <v/>
      </c>
    </row>
    <row r="2675" spans="2:137" s="310" customFormat="1" ht="12" customHeight="1">
      <c r="B2675" s="286"/>
      <c r="C2675" s="286"/>
      <c r="D2675" s="286"/>
      <c r="E2675" s="479"/>
      <c r="F2675" s="282"/>
      <c r="G2675" s="283"/>
      <c r="H2675" s="421"/>
      <c r="I2675" s="421"/>
      <c r="J2675" s="283"/>
      <c r="K2675" s="421"/>
      <c r="L2675" s="282"/>
      <c r="N2675" s="282"/>
      <c r="S2675" s="282"/>
      <c r="T2675" s="283"/>
      <c r="U2675" s="283"/>
      <c r="V2675" s="283"/>
      <c r="W2675" s="283"/>
      <c r="X2675" s="283"/>
      <c r="Y2675" s="282"/>
      <c r="Z2675" s="282"/>
      <c r="AA2675" s="283"/>
      <c r="AB2675" s="282"/>
      <c r="AC2675" s="282"/>
      <c r="AD2675" s="282"/>
      <c r="AE2675" s="282"/>
      <c r="AF2675" s="283"/>
      <c r="AG2675" s="402"/>
      <c r="AH2675" s="283"/>
      <c r="AI2675" s="283"/>
      <c r="AJ2675" s="283"/>
      <c r="AK2675" s="283"/>
      <c r="AL2675" s="283"/>
      <c r="AM2675" s="282"/>
      <c r="AN2675" s="282"/>
      <c r="AO2675" s="282"/>
      <c r="AP2675" s="282"/>
      <c r="AQ2675" s="282"/>
      <c r="AR2675" s="282"/>
      <c r="AT2675" s="283"/>
      <c r="AU2675" s="283"/>
      <c r="AV2675" s="283"/>
      <c r="AW2675" s="283"/>
      <c r="AY2675" s="283"/>
      <c r="AZ2675" s="282"/>
      <c r="BA2675" s="283"/>
      <c r="BB2675" s="282"/>
      <c r="BC2675" s="282"/>
      <c r="BD2675" s="282"/>
      <c r="BE2675" s="283"/>
      <c r="BG2675" s="282"/>
      <c r="BH2675" s="282"/>
      <c r="BI2675" s="282"/>
      <c r="BL2675" s="421"/>
      <c r="BM2675" s="424"/>
      <c r="BN2675" s="424"/>
      <c r="BO2675" s="424"/>
      <c r="BP2675" s="424"/>
      <c r="BQ2675" s="421"/>
      <c r="BR2675" s="421"/>
      <c r="BV2675" s="282"/>
      <c r="BW2675" s="283"/>
      <c r="BY2675" s="283"/>
      <c r="BZ2675" s="283"/>
      <c r="CA2675" s="283"/>
      <c r="CB2675" s="282"/>
      <c r="CC2675" s="282"/>
      <c r="CD2675" s="282"/>
      <c r="CE2675" s="282"/>
      <c r="CG2675" s="427"/>
      <c r="CH2675" s="402"/>
      <c r="CI2675" s="424"/>
      <c r="CJ2675" s="282"/>
      <c r="CK2675" s="282"/>
      <c r="CL2675" s="283"/>
      <c r="CM2675" s="283"/>
      <c r="CP2675" s="282"/>
      <c r="DC2675" s="282"/>
      <c r="DD2675" s="282"/>
      <c r="DE2675" s="282"/>
      <c r="DF2675" s="282"/>
      <c r="DG2675" s="282"/>
      <c r="DH2675" s="282"/>
      <c r="DI2675" s="282"/>
      <c r="DJ2675" s="282"/>
      <c r="EF2675" s="495" t="str">
        <f>""&amp;(MID(数据表!AZ2675,1,MIN(FIND({"(";"（"},数据表!AZ2675&amp;"(（",1)-1)))&amp;""</f>
        <v/>
      </c>
      <c r="EG2675" s="495" t="str">
        <f>""&amp;(MID(数据表!AZ2675,1,MIN(FIND({0;1;2;3;4;5;6;7;8;9},数据表!AZ2675&amp;"1234567890",1)-1)))&amp;""</f>
        <v/>
      </c>
    </row>
    <row r="2676" spans="2:137" s="310" customFormat="1" ht="12" customHeight="1">
      <c r="B2676" s="286"/>
      <c r="C2676" s="286"/>
      <c r="D2676" s="286"/>
      <c r="E2676" s="479"/>
      <c r="F2676" s="282"/>
      <c r="G2676" s="283"/>
      <c r="H2676" s="421"/>
      <c r="I2676" s="421"/>
      <c r="J2676" s="283"/>
      <c r="K2676" s="421"/>
      <c r="L2676" s="282"/>
      <c r="N2676" s="282"/>
      <c r="S2676" s="282"/>
      <c r="T2676" s="283"/>
      <c r="U2676" s="283"/>
      <c r="V2676" s="283"/>
      <c r="W2676" s="283"/>
      <c r="X2676" s="283"/>
      <c r="Y2676" s="282"/>
      <c r="Z2676" s="282"/>
      <c r="AA2676" s="283"/>
      <c r="AB2676" s="282"/>
      <c r="AC2676" s="282"/>
      <c r="AD2676" s="282"/>
      <c r="AE2676" s="282"/>
      <c r="AF2676" s="283"/>
      <c r="AG2676" s="402"/>
      <c r="AH2676" s="283"/>
      <c r="AI2676" s="283"/>
      <c r="AJ2676" s="283"/>
      <c r="AK2676" s="283"/>
      <c r="AL2676" s="283"/>
      <c r="AM2676" s="282"/>
      <c r="AN2676" s="282"/>
      <c r="AO2676" s="282"/>
      <c r="AP2676" s="282"/>
      <c r="AQ2676" s="282"/>
      <c r="AR2676" s="282"/>
      <c r="AT2676" s="283"/>
      <c r="AU2676" s="283"/>
      <c r="AV2676" s="283"/>
      <c r="AW2676" s="283"/>
      <c r="AY2676" s="283"/>
      <c r="AZ2676" s="282"/>
      <c r="BA2676" s="283"/>
      <c r="BB2676" s="282"/>
      <c r="BC2676" s="282"/>
      <c r="BD2676" s="282"/>
      <c r="BE2676" s="283"/>
      <c r="BG2676" s="282"/>
      <c r="BH2676" s="282"/>
      <c r="BI2676" s="282"/>
      <c r="BL2676" s="421"/>
      <c r="BM2676" s="424"/>
      <c r="BN2676" s="424"/>
      <c r="BO2676" s="424"/>
      <c r="BP2676" s="424"/>
      <c r="BQ2676" s="421"/>
      <c r="BR2676" s="421"/>
      <c r="BV2676" s="282"/>
      <c r="BW2676" s="283"/>
      <c r="BY2676" s="283"/>
      <c r="BZ2676" s="283"/>
      <c r="CA2676" s="283"/>
      <c r="CB2676" s="282"/>
      <c r="CC2676" s="282"/>
      <c r="CD2676" s="282"/>
      <c r="CE2676" s="282"/>
      <c r="CG2676" s="427"/>
      <c r="CH2676" s="402"/>
      <c r="CI2676" s="424"/>
      <c r="CJ2676" s="282"/>
      <c r="CK2676" s="282"/>
      <c r="CL2676" s="283"/>
      <c r="CM2676" s="283"/>
      <c r="CP2676" s="282"/>
      <c r="DC2676" s="282"/>
      <c r="DD2676" s="282"/>
      <c r="DE2676" s="282"/>
      <c r="DF2676" s="282"/>
      <c r="DG2676" s="282"/>
      <c r="DH2676" s="282"/>
      <c r="DI2676" s="282"/>
      <c r="DJ2676" s="282"/>
      <c r="EF2676" s="495" t="str">
        <f>""&amp;(MID(数据表!AZ2676,1,MIN(FIND({"(";"（"},数据表!AZ2676&amp;"(（",1)-1)))&amp;""</f>
        <v/>
      </c>
      <c r="EG2676" s="495" t="str">
        <f>""&amp;(MID(数据表!AZ2676,1,MIN(FIND({0;1;2;3;4;5;6;7;8;9},数据表!AZ2676&amp;"1234567890",1)-1)))&amp;""</f>
        <v/>
      </c>
    </row>
    <row r="2677" spans="2:137" s="310" customFormat="1" ht="12" customHeight="1">
      <c r="B2677" s="286"/>
      <c r="C2677" s="286"/>
      <c r="D2677" s="286"/>
      <c r="E2677" s="479"/>
      <c r="F2677" s="282"/>
      <c r="G2677" s="283"/>
      <c r="H2677" s="421"/>
      <c r="I2677" s="421"/>
      <c r="J2677" s="283"/>
      <c r="K2677" s="421"/>
      <c r="L2677" s="282"/>
      <c r="N2677" s="282"/>
      <c r="S2677" s="282"/>
      <c r="T2677" s="283"/>
      <c r="U2677" s="283"/>
      <c r="V2677" s="283"/>
      <c r="W2677" s="283"/>
      <c r="X2677" s="283"/>
      <c r="Y2677" s="282"/>
      <c r="Z2677" s="282"/>
      <c r="AA2677" s="283"/>
      <c r="AB2677" s="282"/>
      <c r="AC2677" s="282"/>
      <c r="AD2677" s="282"/>
      <c r="AE2677" s="282"/>
      <c r="AF2677" s="283"/>
      <c r="AG2677" s="402"/>
      <c r="AH2677" s="283"/>
      <c r="AI2677" s="283"/>
      <c r="AJ2677" s="283"/>
      <c r="AK2677" s="283"/>
      <c r="AL2677" s="283"/>
      <c r="AM2677" s="282"/>
      <c r="AN2677" s="282"/>
      <c r="AO2677" s="282"/>
      <c r="AP2677" s="282"/>
      <c r="AQ2677" s="282"/>
      <c r="AR2677" s="282"/>
      <c r="AT2677" s="283"/>
      <c r="AU2677" s="283"/>
      <c r="AV2677" s="283"/>
      <c r="AW2677" s="283"/>
      <c r="AY2677" s="283"/>
      <c r="AZ2677" s="282"/>
      <c r="BA2677" s="283"/>
      <c r="BB2677" s="282"/>
      <c r="BC2677" s="282"/>
      <c r="BD2677" s="282"/>
      <c r="BE2677" s="283"/>
      <c r="BG2677" s="282"/>
      <c r="BH2677" s="282"/>
      <c r="BI2677" s="282"/>
      <c r="BL2677" s="421"/>
      <c r="BM2677" s="424"/>
      <c r="BN2677" s="424"/>
      <c r="BO2677" s="424"/>
      <c r="BP2677" s="424"/>
      <c r="BQ2677" s="421"/>
      <c r="BR2677" s="421"/>
      <c r="BV2677" s="282"/>
      <c r="BW2677" s="283"/>
      <c r="BY2677" s="283"/>
      <c r="BZ2677" s="283"/>
      <c r="CA2677" s="283"/>
      <c r="CB2677" s="282"/>
      <c r="CC2677" s="282"/>
      <c r="CD2677" s="282"/>
      <c r="CE2677" s="282"/>
      <c r="CG2677" s="427"/>
      <c r="CH2677" s="402"/>
      <c r="CI2677" s="424"/>
      <c r="CJ2677" s="282"/>
      <c r="CK2677" s="282"/>
      <c r="CL2677" s="283"/>
      <c r="CM2677" s="283"/>
      <c r="CP2677" s="282"/>
      <c r="DC2677" s="282"/>
      <c r="DD2677" s="282"/>
      <c r="DE2677" s="282"/>
      <c r="DF2677" s="282"/>
      <c r="DG2677" s="282"/>
      <c r="DH2677" s="282"/>
      <c r="DI2677" s="282"/>
      <c r="DJ2677" s="282"/>
      <c r="EF2677" s="495" t="str">
        <f>""&amp;(MID(数据表!AZ2677,1,MIN(FIND({"(";"（"},数据表!AZ2677&amp;"(（",1)-1)))&amp;""</f>
        <v/>
      </c>
      <c r="EG2677" s="495" t="str">
        <f>""&amp;(MID(数据表!AZ2677,1,MIN(FIND({0;1;2;3;4;5;6;7;8;9},数据表!AZ2677&amp;"1234567890",1)-1)))&amp;""</f>
        <v/>
      </c>
    </row>
    <row r="2678" spans="2:137" s="310" customFormat="1" ht="12" customHeight="1">
      <c r="B2678" s="286"/>
      <c r="C2678" s="286"/>
      <c r="D2678" s="286"/>
      <c r="E2678" s="479"/>
      <c r="F2678" s="282"/>
      <c r="G2678" s="283"/>
      <c r="H2678" s="421"/>
      <c r="I2678" s="421"/>
      <c r="J2678" s="283"/>
      <c r="K2678" s="421"/>
      <c r="L2678" s="282"/>
      <c r="N2678" s="282"/>
      <c r="S2678" s="282"/>
      <c r="T2678" s="283"/>
      <c r="U2678" s="283"/>
      <c r="V2678" s="283"/>
      <c r="W2678" s="283"/>
      <c r="X2678" s="283"/>
      <c r="Y2678" s="282"/>
      <c r="Z2678" s="282"/>
      <c r="AA2678" s="283"/>
      <c r="AB2678" s="282"/>
      <c r="AC2678" s="282"/>
      <c r="AD2678" s="282"/>
      <c r="AE2678" s="282"/>
      <c r="AF2678" s="283"/>
      <c r="AG2678" s="402"/>
      <c r="AH2678" s="283"/>
      <c r="AI2678" s="283"/>
      <c r="AJ2678" s="283"/>
      <c r="AK2678" s="283"/>
      <c r="AL2678" s="283"/>
      <c r="AM2678" s="282"/>
      <c r="AN2678" s="282"/>
      <c r="AO2678" s="282"/>
      <c r="AP2678" s="282"/>
      <c r="AQ2678" s="282"/>
      <c r="AR2678" s="282"/>
      <c r="AT2678" s="283"/>
      <c r="AU2678" s="283"/>
      <c r="AV2678" s="283"/>
      <c r="AW2678" s="283"/>
      <c r="AY2678" s="283"/>
      <c r="AZ2678" s="282"/>
      <c r="BA2678" s="283"/>
      <c r="BB2678" s="282"/>
      <c r="BC2678" s="282"/>
      <c r="BD2678" s="282"/>
      <c r="BE2678" s="283"/>
      <c r="BG2678" s="282"/>
      <c r="BH2678" s="282"/>
      <c r="BI2678" s="282"/>
      <c r="BL2678" s="421"/>
      <c r="BM2678" s="424"/>
      <c r="BN2678" s="424"/>
      <c r="BO2678" s="424"/>
      <c r="BP2678" s="424"/>
      <c r="BQ2678" s="421"/>
      <c r="BR2678" s="421"/>
      <c r="BV2678" s="282"/>
      <c r="BW2678" s="283"/>
      <c r="BY2678" s="283"/>
      <c r="BZ2678" s="283"/>
      <c r="CA2678" s="283"/>
      <c r="CB2678" s="282"/>
      <c r="CC2678" s="282"/>
      <c r="CD2678" s="282"/>
      <c r="CE2678" s="282"/>
      <c r="CG2678" s="427"/>
      <c r="CH2678" s="402"/>
      <c r="CI2678" s="424"/>
      <c r="CJ2678" s="282"/>
      <c r="CK2678" s="282"/>
      <c r="CL2678" s="283"/>
      <c r="CM2678" s="283"/>
      <c r="CP2678" s="282"/>
      <c r="DC2678" s="282"/>
      <c r="DD2678" s="282"/>
      <c r="DE2678" s="282"/>
      <c r="DF2678" s="282"/>
      <c r="DG2678" s="282"/>
      <c r="DH2678" s="282"/>
      <c r="DI2678" s="282"/>
      <c r="DJ2678" s="282"/>
      <c r="EF2678" s="495" t="str">
        <f>""&amp;(MID(数据表!AZ2678,1,MIN(FIND({"(";"（"},数据表!AZ2678&amp;"(（",1)-1)))&amp;""</f>
        <v/>
      </c>
      <c r="EG2678" s="495" t="str">
        <f>""&amp;(MID(数据表!AZ2678,1,MIN(FIND({0;1;2;3;4;5;6;7;8;9},数据表!AZ2678&amp;"1234567890",1)-1)))&amp;""</f>
        <v/>
      </c>
    </row>
    <row r="2679" spans="2:137" s="310" customFormat="1" ht="12" customHeight="1">
      <c r="B2679" s="286"/>
      <c r="C2679" s="286"/>
      <c r="D2679" s="286"/>
      <c r="E2679" s="479"/>
      <c r="F2679" s="282"/>
      <c r="G2679" s="283"/>
      <c r="H2679" s="421"/>
      <c r="I2679" s="421"/>
      <c r="J2679" s="283"/>
      <c r="K2679" s="421"/>
      <c r="L2679" s="282"/>
      <c r="N2679" s="282"/>
      <c r="S2679" s="282"/>
      <c r="T2679" s="283"/>
      <c r="U2679" s="283"/>
      <c r="V2679" s="283"/>
      <c r="W2679" s="283"/>
      <c r="X2679" s="283"/>
      <c r="Y2679" s="282"/>
      <c r="Z2679" s="282"/>
      <c r="AA2679" s="283"/>
      <c r="AB2679" s="282"/>
      <c r="AC2679" s="282"/>
      <c r="AD2679" s="282"/>
      <c r="AE2679" s="282"/>
      <c r="AF2679" s="283"/>
      <c r="AG2679" s="402"/>
      <c r="AH2679" s="283"/>
      <c r="AI2679" s="283"/>
      <c r="AJ2679" s="283"/>
      <c r="AK2679" s="283"/>
      <c r="AL2679" s="283"/>
      <c r="AM2679" s="282"/>
      <c r="AN2679" s="282"/>
      <c r="AO2679" s="282"/>
      <c r="AP2679" s="282"/>
      <c r="AQ2679" s="282"/>
      <c r="AR2679" s="282"/>
      <c r="AT2679" s="283"/>
      <c r="AU2679" s="283"/>
      <c r="AV2679" s="283"/>
      <c r="AW2679" s="283"/>
      <c r="AY2679" s="283"/>
      <c r="AZ2679" s="282"/>
      <c r="BA2679" s="283"/>
      <c r="BB2679" s="282"/>
      <c r="BC2679" s="282"/>
      <c r="BD2679" s="282"/>
      <c r="BE2679" s="283"/>
      <c r="BG2679" s="282"/>
      <c r="BH2679" s="282"/>
      <c r="BI2679" s="282"/>
      <c r="BL2679" s="421"/>
      <c r="BM2679" s="424"/>
      <c r="BN2679" s="424"/>
      <c r="BO2679" s="424"/>
      <c r="BP2679" s="424"/>
      <c r="BQ2679" s="421"/>
      <c r="BR2679" s="421"/>
      <c r="BV2679" s="282"/>
      <c r="BW2679" s="283"/>
      <c r="BY2679" s="283"/>
      <c r="BZ2679" s="283"/>
      <c r="CA2679" s="283"/>
      <c r="CB2679" s="282"/>
      <c r="CC2679" s="282"/>
      <c r="CD2679" s="282"/>
      <c r="CE2679" s="282"/>
      <c r="CG2679" s="427"/>
      <c r="CH2679" s="402"/>
      <c r="CI2679" s="424"/>
      <c r="CJ2679" s="282"/>
      <c r="CK2679" s="282"/>
      <c r="CL2679" s="283"/>
      <c r="CM2679" s="283"/>
      <c r="CP2679" s="282"/>
      <c r="DC2679" s="282"/>
      <c r="DD2679" s="282"/>
      <c r="DE2679" s="282"/>
      <c r="DF2679" s="282"/>
      <c r="DG2679" s="282"/>
      <c r="DH2679" s="282"/>
      <c r="DI2679" s="282"/>
      <c r="DJ2679" s="282"/>
      <c r="EF2679" s="495" t="str">
        <f>""&amp;(MID(数据表!AZ2679,1,MIN(FIND({"(";"（"},数据表!AZ2679&amp;"(（",1)-1)))&amp;""</f>
        <v/>
      </c>
      <c r="EG2679" s="495" t="str">
        <f>""&amp;(MID(数据表!AZ2679,1,MIN(FIND({0;1;2;3;4;5;6;7;8;9},数据表!AZ2679&amp;"1234567890",1)-1)))&amp;""</f>
        <v/>
      </c>
    </row>
    <row r="2680" spans="2:137" s="310" customFormat="1" ht="12" customHeight="1">
      <c r="B2680" s="286"/>
      <c r="C2680" s="286"/>
      <c r="D2680" s="286"/>
      <c r="E2680" s="479"/>
      <c r="F2680" s="282"/>
      <c r="G2680" s="283"/>
      <c r="H2680" s="421"/>
      <c r="I2680" s="421"/>
      <c r="J2680" s="283"/>
      <c r="K2680" s="421"/>
      <c r="L2680" s="282"/>
      <c r="N2680" s="282"/>
      <c r="S2680" s="282"/>
      <c r="T2680" s="283"/>
      <c r="U2680" s="283"/>
      <c r="V2680" s="283"/>
      <c r="W2680" s="283"/>
      <c r="X2680" s="283"/>
      <c r="Y2680" s="282"/>
      <c r="Z2680" s="282"/>
      <c r="AA2680" s="283"/>
      <c r="AB2680" s="282"/>
      <c r="AC2680" s="282"/>
      <c r="AD2680" s="282"/>
      <c r="AE2680" s="282"/>
      <c r="AF2680" s="283"/>
      <c r="AG2680" s="402"/>
      <c r="AH2680" s="283"/>
      <c r="AI2680" s="283"/>
      <c r="AJ2680" s="283"/>
      <c r="AK2680" s="283"/>
      <c r="AL2680" s="283"/>
      <c r="AM2680" s="282"/>
      <c r="AN2680" s="282"/>
      <c r="AO2680" s="282"/>
      <c r="AP2680" s="282"/>
      <c r="AQ2680" s="282"/>
      <c r="AR2680" s="282"/>
      <c r="AT2680" s="283"/>
      <c r="AU2680" s="283"/>
      <c r="AV2680" s="283"/>
      <c r="AW2680" s="283"/>
      <c r="AY2680" s="283"/>
      <c r="AZ2680" s="282"/>
      <c r="BA2680" s="283"/>
      <c r="BB2680" s="282"/>
      <c r="BC2680" s="282"/>
      <c r="BD2680" s="282"/>
      <c r="BE2680" s="283"/>
      <c r="BG2680" s="282"/>
      <c r="BH2680" s="282"/>
      <c r="BI2680" s="282"/>
      <c r="BL2680" s="421"/>
      <c r="BM2680" s="424"/>
      <c r="BN2680" s="424"/>
      <c r="BO2680" s="424"/>
      <c r="BP2680" s="424"/>
      <c r="BQ2680" s="421"/>
      <c r="BR2680" s="421"/>
      <c r="BV2680" s="282"/>
      <c r="BW2680" s="283"/>
      <c r="BY2680" s="283"/>
      <c r="BZ2680" s="283"/>
      <c r="CA2680" s="283"/>
      <c r="CB2680" s="282"/>
      <c r="CC2680" s="282"/>
      <c r="CD2680" s="282"/>
      <c r="CE2680" s="282"/>
      <c r="CG2680" s="427"/>
      <c r="CH2680" s="402"/>
      <c r="CI2680" s="424"/>
      <c r="CJ2680" s="282"/>
      <c r="CK2680" s="282"/>
      <c r="CL2680" s="283"/>
      <c r="CM2680" s="283"/>
      <c r="CP2680" s="282"/>
      <c r="DC2680" s="282"/>
      <c r="DD2680" s="282"/>
      <c r="DE2680" s="282"/>
      <c r="DF2680" s="282"/>
      <c r="DG2680" s="282"/>
      <c r="DH2680" s="282"/>
      <c r="DI2680" s="282"/>
      <c r="DJ2680" s="282"/>
      <c r="EF2680" s="495" t="str">
        <f>""&amp;(MID(数据表!AZ2680,1,MIN(FIND({"(";"（"},数据表!AZ2680&amp;"(（",1)-1)))&amp;""</f>
        <v/>
      </c>
      <c r="EG2680" s="495" t="str">
        <f>""&amp;(MID(数据表!AZ2680,1,MIN(FIND({0;1;2;3;4;5;6;7;8;9},数据表!AZ2680&amp;"1234567890",1)-1)))&amp;""</f>
        <v/>
      </c>
    </row>
    <row r="2681" spans="2:137" s="310" customFormat="1" ht="12" customHeight="1">
      <c r="B2681" s="286"/>
      <c r="C2681" s="286"/>
      <c r="D2681" s="286"/>
      <c r="E2681" s="479"/>
      <c r="F2681" s="282"/>
      <c r="G2681" s="283"/>
      <c r="H2681" s="421"/>
      <c r="I2681" s="421"/>
      <c r="J2681" s="283"/>
      <c r="K2681" s="421"/>
      <c r="L2681" s="282"/>
      <c r="N2681" s="282"/>
      <c r="S2681" s="282"/>
      <c r="T2681" s="283"/>
      <c r="U2681" s="283"/>
      <c r="V2681" s="283"/>
      <c r="W2681" s="283"/>
      <c r="X2681" s="283"/>
      <c r="Y2681" s="282"/>
      <c r="Z2681" s="282"/>
      <c r="AA2681" s="283"/>
      <c r="AB2681" s="282"/>
      <c r="AC2681" s="282"/>
      <c r="AD2681" s="282"/>
      <c r="AE2681" s="282"/>
      <c r="AF2681" s="283"/>
      <c r="AG2681" s="402"/>
      <c r="AH2681" s="283"/>
      <c r="AI2681" s="283"/>
      <c r="AJ2681" s="283"/>
      <c r="AK2681" s="283"/>
      <c r="AL2681" s="283"/>
      <c r="AM2681" s="282"/>
      <c r="AN2681" s="282"/>
      <c r="AO2681" s="282"/>
      <c r="AP2681" s="282"/>
      <c r="AQ2681" s="282"/>
      <c r="AR2681" s="282"/>
      <c r="AT2681" s="283"/>
      <c r="AU2681" s="283"/>
      <c r="AV2681" s="283"/>
      <c r="AW2681" s="283"/>
      <c r="AY2681" s="283"/>
      <c r="AZ2681" s="282"/>
      <c r="BA2681" s="283"/>
      <c r="BB2681" s="282"/>
      <c r="BC2681" s="282"/>
      <c r="BD2681" s="282"/>
      <c r="BE2681" s="283"/>
      <c r="BG2681" s="282"/>
      <c r="BH2681" s="282"/>
      <c r="BI2681" s="282"/>
      <c r="BL2681" s="421"/>
      <c r="BM2681" s="424"/>
      <c r="BN2681" s="424"/>
      <c r="BO2681" s="424"/>
      <c r="BP2681" s="424"/>
      <c r="BQ2681" s="421"/>
      <c r="BR2681" s="421"/>
      <c r="BV2681" s="282"/>
      <c r="BW2681" s="283"/>
      <c r="BY2681" s="283"/>
      <c r="BZ2681" s="283"/>
      <c r="CA2681" s="283"/>
      <c r="CB2681" s="282"/>
      <c r="CC2681" s="282"/>
      <c r="CD2681" s="282"/>
      <c r="CE2681" s="282"/>
      <c r="CG2681" s="427"/>
      <c r="CH2681" s="402"/>
      <c r="CI2681" s="424"/>
      <c r="CJ2681" s="282"/>
      <c r="CK2681" s="282"/>
      <c r="CL2681" s="283"/>
      <c r="CM2681" s="283"/>
      <c r="CP2681" s="282"/>
      <c r="DC2681" s="282"/>
      <c r="DD2681" s="282"/>
      <c r="DE2681" s="282"/>
      <c r="DF2681" s="282"/>
      <c r="DG2681" s="282"/>
      <c r="DH2681" s="282"/>
      <c r="DI2681" s="282"/>
      <c r="DJ2681" s="282"/>
      <c r="EF2681" s="495" t="str">
        <f>""&amp;(MID(数据表!AZ2681,1,MIN(FIND({"(";"（"},数据表!AZ2681&amp;"(（",1)-1)))&amp;""</f>
        <v/>
      </c>
      <c r="EG2681" s="495" t="str">
        <f>""&amp;(MID(数据表!AZ2681,1,MIN(FIND({0;1;2;3;4;5;6;7;8;9},数据表!AZ2681&amp;"1234567890",1)-1)))&amp;""</f>
        <v/>
      </c>
    </row>
    <row r="2682" spans="2:137" s="310" customFormat="1" ht="12" customHeight="1">
      <c r="B2682" s="286"/>
      <c r="C2682" s="286"/>
      <c r="D2682" s="286"/>
      <c r="E2682" s="479"/>
      <c r="F2682" s="282"/>
      <c r="G2682" s="283"/>
      <c r="H2682" s="421"/>
      <c r="I2682" s="421"/>
      <c r="J2682" s="283"/>
      <c r="K2682" s="421"/>
      <c r="L2682" s="282"/>
      <c r="N2682" s="282"/>
      <c r="S2682" s="282"/>
      <c r="T2682" s="283"/>
      <c r="U2682" s="283"/>
      <c r="V2682" s="283"/>
      <c r="W2682" s="283"/>
      <c r="X2682" s="283"/>
      <c r="Y2682" s="282"/>
      <c r="Z2682" s="282"/>
      <c r="AA2682" s="283"/>
      <c r="AB2682" s="282"/>
      <c r="AC2682" s="282"/>
      <c r="AD2682" s="282"/>
      <c r="AE2682" s="282"/>
      <c r="AF2682" s="283"/>
      <c r="AG2682" s="402"/>
      <c r="AH2682" s="283"/>
      <c r="AI2682" s="283"/>
      <c r="AJ2682" s="283"/>
      <c r="AK2682" s="283"/>
      <c r="AL2682" s="283"/>
      <c r="AM2682" s="282"/>
      <c r="AN2682" s="282"/>
      <c r="AO2682" s="282"/>
      <c r="AP2682" s="282"/>
      <c r="AQ2682" s="282"/>
      <c r="AR2682" s="282"/>
      <c r="AT2682" s="283"/>
      <c r="AU2682" s="283"/>
      <c r="AV2682" s="283"/>
      <c r="AW2682" s="283"/>
      <c r="AY2682" s="283"/>
      <c r="AZ2682" s="282"/>
      <c r="BA2682" s="283"/>
      <c r="BB2682" s="282"/>
      <c r="BC2682" s="282"/>
      <c r="BD2682" s="282"/>
      <c r="BE2682" s="283"/>
      <c r="BG2682" s="282"/>
      <c r="BH2682" s="282"/>
      <c r="BI2682" s="282"/>
      <c r="BL2682" s="421"/>
      <c r="BM2682" s="424"/>
      <c r="BN2682" s="424"/>
      <c r="BO2682" s="424"/>
      <c r="BP2682" s="424"/>
      <c r="BQ2682" s="421"/>
      <c r="BR2682" s="421"/>
      <c r="BV2682" s="282"/>
      <c r="BW2682" s="283"/>
      <c r="BY2682" s="283"/>
      <c r="BZ2682" s="283"/>
      <c r="CA2682" s="283"/>
      <c r="CB2682" s="282"/>
      <c r="CC2682" s="282"/>
      <c r="CD2682" s="282"/>
      <c r="CE2682" s="282"/>
      <c r="CG2682" s="427"/>
      <c r="CH2682" s="402"/>
      <c r="CI2682" s="424"/>
      <c r="CJ2682" s="282"/>
      <c r="CK2682" s="282"/>
      <c r="CL2682" s="283"/>
      <c r="CM2682" s="283"/>
      <c r="CP2682" s="282"/>
      <c r="DC2682" s="282"/>
      <c r="DD2682" s="282"/>
      <c r="DE2682" s="282"/>
      <c r="DF2682" s="282"/>
      <c r="DG2682" s="282"/>
      <c r="DH2682" s="282"/>
      <c r="DI2682" s="282"/>
      <c r="DJ2682" s="282"/>
      <c r="EF2682" s="495" t="str">
        <f>""&amp;(MID(数据表!AZ2682,1,MIN(FIND({"(";"（"},数据表!AZ2682&amp;"(（",1)-1)))&amp;""</f>
        <v/>
      </c>
      <c r="EG2682" s="495" t="str">
        <f>""&amp;(MID(数据表!AZ2682,1,MIN(FIND({0;1;2;3;4;5;6;7;8;9},数据表!AZ2682&amp;"1234567890",1)-1)))&amp;""</f>
        <v/>
      </c>
    </row>
    <row r="2683" spans="2:137" s="310" customFormat="1" ht="12" customHeight="1">
      <c r="B2683" s="286"/>
      <c r="C2683" s="286"/>
      <c r="D2683" s="286"/>
      <c r="E2683" s="479"/>
      <c r="F2683" s="282"/>
      <c r="G2683" s="283"/>
      <c r="H2683" s="421"/>
      <c r="I2683" s="421"/>
      <c r="J2683" s="283"/>
      <c r="K2683" s="421"/>
      <c r="L2683" s="282"/>
      <c r="N2683" s="282"/>
      <c r="S2683" s="282"/>
      <c r="T2683" s="283"/>
      <c r="U2683" s="283"/>
      <c r="V2683" s="283"/>
      <c r="W2683" s="283"/>
      <c r="X2683" s="283"/>
      <c r="Y2683" s="282"/>
      <c r="Z2683" s="282"/>
      <c r="AA2683" s="283"/>
      <c r="AB2683" s="282"/>
      <c r="AC2683" s="282"/>
      <c r="AD2683" s="282"/>
      <c r="AE2683" s="282"/>
      <c r="AF2683" s="283"/>
      <c r="AG2683" s="402"/>
      <c r="AH2683" s="283"/>
      <c r="AI2683" s="283"/>
      <c r="AJ2683" s="283"/>
      <c r="AK2683" s="283"/>
      <c r="AL2683" s="283"/>
      <c r="AM2683" s="282"/>
      <c r="AN2683" s="282"/>
      <c r="AO2683" s="282"/>
      <c r="AP2683" s="282"/>
      <c r="AQ2683" s="282"/>
      <c r="AR2683" s="282"/>
      <c r="AT2683" s="283"/>
      <c r="AU2683" s="283"/>
      <c r="AV2683" s="283"/>
      <c r="AW2683" s="283"/>
      <c r="AY2683" s="283"/>
      <c r="AZ2683" s="282"/>
      <c r="BA2683" s="283"/>
      <c r="BB2683" s="282"/>
      <c r="BC2683" s="282"/>
      <c r="BD2683" s="282"/>
      <c r="BE2683" s="283"/>
      <c r="BG2683" s="282"/>
      <c r="BH2683" s="282"/>
      <c r="BI2683" s="282"/>
      <c r="BL2683" s="421"/>
      <c r="BM2683" s="424"/>
      <c r="BN2683" s="424"/>
      <c r="BO2683" s="424"/>
      <c r="BP2683" s="424"/>
      <c r="BQ2683" s="421"/>
      <c r="BR2683" s="421"/>
      <c r="BV2683" s="282"/>
      <c r="BW2683" s="283"/>
      <c r="BY2683" s="283"/>
      <c r="BZ2683" s="283"/>
      <c r="CA2683" s="283"/>
      <c r="CB2683" s="282"/>
      <c r="CC2683" s="282"/>
      <c r="CD2683" s="282"/>
      <c r="CE2683" s="282"/>
      <c r="CG2683" s="427"/>
      <c r="CH2683" s="402"/>
      <c r="CI2683" s="424"/>
      <c r="CJ2683" s="282"/>
      <c r="CK2683" s="282"/>
      <c r="CL2683" s="283"/>
      <c r="CM2683" s="283"/>
      <c r="CP2683" s="282"/>
      <c r="DC2683" s="282"/>
      <c r="DD2683" s="282"/>
      <c r="DE2683" s="282"/>
      <c r="DF2683" s="282"/>
      <c r="DG2683" s="282"/>
      <c r="DH2683" s="282"/>
      <c r="DI2683" s="282"/>
      <c r="DJ2683" s="282"/>
      <c r="EF2683" s="495" t="str">
        <f>""&amp;(MID(数据表!AZ2683,1,MIN(FIND({"(";"（"},数据表!AZ2683&amp;"(（",1)-1)))&amp;""</f>
        <v/>
      </c>
      <c r="EG2683" s="495" t="str">
        <f>""&amp;(MID(数据表!AZ2683,1,MIN(FIND({0;1;2;3;4;5;6;7;8;9},数据表!AZ2683&amp;"1234567890",1)-1)))&amp;""</f>
        <v/>
      </c>
    </row>
    <row r="2684" spans="2:137" s="310" customFormat="1" ht="12" customHeight="1">
      <c r="B2684" s="286"/>
      <c r="C2684" s="286"/>
      <c r="D2684" s="286"/>
      <c r="E2684" s="479"/>
      <c r="F2684" s="282"/>
      <c r="G2684" s="283"/>
      <c r="H2684" s="421"/>
      <c r="I2684" s="421"/>
      <c r="J2684" s="283"/>
      <c r="K2684" s="421"/>
      <c r="L2684" s="282"/>
      <c r="N2684" s="282"/>
      <c r="S2684" s="282"/>
      <c r="T2684" s="283"/>
      <c r="U2684" s="283"/>
      <c r="V2684" s="283"/>
      <c r="W2684" s="283"/>
      <c r="X2684" s="283"/>
      <c r="Y2684" s="282"/>
      <c r="Z2684" s="282"/>
      <c r="AA2684" s="283"/>
      <c r="AB2684" s="282"/>
      <c r="AC2684" s="282"/>
      <c r="AD2684" s="282"/>
      <c r="AE2684" s="282"/>
      <c r="AF2684" s="283"/>
      <c r="AG2684" s="402"/>
      <c r="AH2684" s="283"/>
      <c r="AI2684" s="283"/>
      <c r="AJ2684" s="283"/>
      <c r="AK2684" s="283"/>
      <c r="AL2684" s="283"/>
      <c r="AM2684" s="282"/>
      <c r="AN2684" s="282"/>
      <c r="AO2684" s="282"/>
      <c r="AP2684" s="282"/>
      <c r="AQ2684" s="282"/>
      <c r="AR2684" s="282"/>
      <c r="AT2684" s="283"/>
      <c r="AU2684" s="283"/>
      <c r="AV2684" s="283"/>
      <c r="AW2684" s="283"/>
      <c r="AY2684" s="283"/>
      <c r="AZ2684" s="282"/>
      <c r="BA2684" s="283"/>
      <c r="BB2684" s="282"/>
      <c r="BC2684" s="282"/>
      <c r="BD2684" s="282"/>
      <c r="BE2684" s="283"/>
      <c r="BG2684" s="282"/>
      <c r="BH2684" s="282"/>
      <c r="BI2684" s="282"/>
      <c r="BL2684" s="421"/>
      <c r="BM2684" s="424"/>
      <c r="BN2684" s="424"/>
      <c r="BO2684" s="424"/>
      <c r="BP2684" s="424"/>
      <c r="BQ2684" s="421"/>
      <c r="BR2684" s="421"/>
      <c r="BV2684" s="282"/>
      <c r="BW2684" s="283"/>
      <c r="BY2684" s="283"/>
      <c r="BZ2684" s="283"/>
      <c r="CA2684" s="283"/>
      <c r="CB2684" s="282"/>
      <c r="CC2684" s="282"/>
      <c r="CD2684" s="282"/>
      <c r="CE2684" s="282"/>
      <c r="CG2684" s="427"/>
      <c r="CH2684" s="402"/>
      <c r="CI2684" s="424"/>
      <c r="CJ2684" s="282"/>
      <c r="CK2684" s="282"/>
      <c r="CL2684" s="283"/>
      <c r="CM2684" s="283"/>
      <c r="CP2684" s="282"/>
      <c r="DC2684" s="282"/>
      <c r="DD2684" s="282"/>
      <c r="DE2684" s="282"/>
      <c r="DF2684" s="282"/>
      <c r="DG2684" s="282"/>
      <c r="DH2684" s="282"/>
      <c r="DI2684" s="282"/>
      <c r="DJ2684" s="282"/>
      <c r="EF2684" s="495" t="str">
        <f>""&amp;(MID(数据表!AZ2684,1,MIN(FIND({"(";"（"},数据表!AZ2684&amp;"(（",1)-1)))&amp;""</f>
        <v/>
      </c>
      <c r="EG2684" s="495" t="str">
        <f>""&amp;(MID(数据表!AZ2684,1,MIN(FIND({0;1;2;3;4;5;6;7;8;9},数据表!AZ2684&amp;"1234567890",1)-1)))&amp;""</f>
        <v/>
      </c>
    </row>
    <row r="2685" spans="2:137" s="310" customFormat="1" ht="12" customHeight="1">
      <c r="B2685" s="286"/>
      <c r="C2685" s="286"/>
      <c r="D2685" s="286"/>
      <c r="E2685" s="479"/>
      <c r="F2685" s="282"/>
      <c r="G2685" s="283"/>
      <c r="H2685" s="421"/>
      <c r="I2685" s="421"/>
      <c r="J2685" s="283"/>
      <c r="K2685" s="421"/>
      <c r="L2685" s="282"/>
      <c r="N2685" s="282"/>
      <c r="S2685" s="282"/>
      <c r="T2685" s="283"/>
      <c r="U2685" s="283"/>
      <c r="V2685" s="283"/>
      <c r="W2685" s="283"/>
      <c r="X2685" s="283"/>
      <c r="Y2685" s="282"/>
      <c r="Z2685" s="282"/>
      <c r="AA2685" s="283"/>
      <c r="AB2685" s="282"/>
      <c r="AC2685" s="282"/>
      <c r="AD2685" s="282"/>
      <c r="AE2685" s="282"/>
      <c r="AF2685" s="283"/>
      <c r="AG2685" s="402"/>
      <c r="AH2685" s="283"/>
      <c r="AI2685" s="283"/>
      <c r="AJ2685" s="283"/>
      <c r="AK2685" s="283"/>
      <c r="AL2685" s="283"/>
      <c r="AM2685" s="282"/>
      <c r="AN2685" s="282"/>
      <c r="AO2685" s="282"/>
      <c r="AP2685" s="282"/>
      <c r="AQ2685" s="282"/>
      <c r="AR2685" s="282"/>
      <c r="AT2685" s="283"/>
      <c r="AU2685" s="283"/>
      <c r="AV2685" s="283"/>
      <c r="AW2685" s="283"/>
      <c r="AY2685" s="283"/>
      <c r="AZ2685" s="282"/>
      <c r="BA2685" s="283"/>
      <c r="BB2685" s="282"/>
      <c r="BC2685" s="282"/>
      <c r="BD2685" s="282"/>
      <c r="BE2685" s="283"/>
      <c r="BG2685" s="282"/>
      <c r="BH2685" s="282"/>
      <c r="BI2685" s="282"/>
      <c r="BL2685" s="421"/>
      <c r="BM2685" s="424"/>
      <c r="BN2685" s="424"/>
      <c r="BO2685" s="424"/>
      <c r="BP2685" s="424"/>
      <c r="BQ2685" s="421"/>
      <c r="BR2685" s="421"/>
      <c r="BV2685" s="282"/>
      <c r="BW2685" s="283"/>
      <c r="BY2685" s="283"/>
      <c r="BZ2685" s="283"/>
      <c r="CA2685" s="283"/>
      <c r="CB2685" s="282"/>
      <c r="CC2685" s="282"/>
      <c r="CD2685" s="282"/>
      <c r="CE2685" s="282"/>
      <c r="CG2685" s="427"/>
      <c r="CH2685" s="402"/>
      <c r="CI2685" s="424"/>
      <c r="CJ2685" s="282"/>
      <c r="CK2685" s="282"/>
      <c r="CL2685" s="283"/>
      <c r="CM2685" s="283"/>
      <c r="CP2685" s="282"/>
      <c r="DC2685" s="282"/>
      <c r="DD2685" s="282"/>
      <c r="DE2685" s="282"/>
      <c r="DF2685" s="282"/>
      <c r="DG2685" s="282"/>
      <c r="DH2685" s="282"/>
      <c r="DI2685" s="282"/>
      <c r="DJ2685" s="282"/>
      <c r="EF2685" s="495" t="str">
        <f>""&amp;(MID(数据表!AZ2685,1,MIN(FIND({"(";"（"},数据表!AZ2685&amp;"(（",1)-1)))&amp;""</f>
        <v/>
      </c>
      <c r="EG2685" s="495" t="str">
        <f>""&amp;(MID(数据表!AZ2685,1,MIN(FIND({0;1;2;3;4;5;6;7;8;9},数据表!AZ2685&amp;"1234567890",1)-1)))&amp;""</f>
        <v/>
      </c>
    </row>
    <row r="2686" spans="2:137" s="310" customFormat="1" ht="12" customHeight="1">
      <c r="B2686" s="286"/>
      <c r="C2686" s="286"/>
      <c r="D2686" s="286"/>
      <c r="E2686" s="479"/>
      <c r="F2686" s="282"/>
      <c r="G2686" s="283"/>
      <c r="H2686" s="421"/>
      <c r="I2686" s="421"/>
      <c r="J2686" s="283"/>
      <c r="K2686" s="421"/>
      <c r="L2686" s="282"/>
      <c r="N2686" s="282"/>
      <c r="S2686" s="282"/>
      <c r="T2686" s="283"/>
      <c r="U2686" s="283"/>
      <c r="V2686" s="283"/>
      <c r="W2686" s="283"/>
      <c r="X2686" s="283"/>
      <c r="Y2686" s="282"/>
      <c r="Z2686" s="282"/>
      <c r="AA2686" s="283"/>
      <c r="AB2686" s="282"/>
      <c r="AC2686" s="282"/>
      <c r="AD2686" s="282"/>
      <c r="AE2686" s="282"/>
      <c r="AF2686" s="283"/>
      <c r="AG2686" s="402"/>
      <c r="AH2686" s="283"/>
      <c r="AI2686" s="283"/>
      <c r="AJ2686" s="283"/>
      <c r="AK2686" s="283"/>
      <c r="AL2686" s="283"/>
      <c r="AM2686" s="282"/>
      <c r="AN2686" s="282"/>
      <c r="AO2686" s="282"/>
      <c r="AP2686" s="282"/>
      <c r="AQ2686" s="282"/>
      <c r="AR2686" s="282"/>
      <c r="AT2686" s="283"/>
      <c r="AU2686" s="283"/>
      <c r="AV2686" s="283"/>
      <c r="AW2686" s="283"/>
      <c r="AY2686" s="283"/>
      <c r="AZ2686" s="282"/>
      <c r="BA2686" s="283"/>
      <c r="BB2686" s="282"/>
      <c r="BC2686" s="282"/>
      <c r="BD2686" s="282"/>
      <c r="BE2686" s="283"/>
      <c r="BG2686" s="282"/>
      <c r="BH2686" s="282"/>
      <c r="BI2686" s="282"/>
      <c r="BL2686" s="421"/>
      <c r="BM2686" s="424"/>
      <c r="BN2686" s="424"/>
      <c r="BO2686" s="424"/>
      <c r="BP2686" s="424"/>
      <c r="BQ2686" s="421"/>
      <c r="BR2686" s="421"/>
      <c r="BV2686" s="282"/>
      <c r="BW2686" s="283"/>
      <c r="BY2686" s="283"/>
      <c r="BZ2686" s="283"/>
      <c r="CA2686" s="283"/>
      <c r="CB2686" s="282"/>
      <c r="CC2686" s="282"/>
      <c r="CD2686" s="282"/>
      <c r="CE2686" s="282"/>
      <c r="CG2686" s="427"/>
      <c r="CH2686" s="402"/>
      <c r="CI2686" s="424"/>
      <c r="CJ2686" s="282"/>
      <c r="CK2686" s="282"/>
      <c r="CL2686" s="283"/>
      <c r="CM2686" s="283"/>
      <c r="CP2686" s="282"/>
      <c r="DC2686" s="282"/>
      <c r="DD2686" s="282"/>
      <c r="DE2686" s="282"/>
      <c r="DF2686" s="282"/>
      <c r="DG2686" s="282"/>
      <c r="DH2686" s="282"/>
      <c r="DI2686" s="282"/>
      <c r="DJ2686" s="282"/>
      <c r="EF2686" s="495" t="str">
        <f>""&amp;(MID(数据表!AZ2686,1,MIN(FIND({"(";"（"},数据表!AZ2686&amp;"(（",1)-1)))&amp;""</f>
        <v/>
      </c>
      <c r="EG2686" s="495" t="str">
        <f>""&amp;(MID(数据表!AZ2686,1,MIN(FIND({0;1;2;3;4;5;6;7;8;9},数据表!AZ2686&amp;"1234567890",1)-1)))&amp;""</f>
        <v/>
      </c>
    </row>
    <row r="2687" spans="2:137" s="310" customFormat="1" ht="12" customHeight="1">
      <c r="B2687" s="286"/>
      <c r="C2687" s="286"/>
      <c r="D2687" s="286"/>
      <c r="E2687" s="479"/>
      <c r="F2687" s="282"/>
      <c r="G2687" s="283"/>
      <c r="H2687" s="421"/>
      <c r="I2687" s="421"/>
      <c r="J2687" s="283"/>
      <c r="K2687" s="421"/>
      <c r="L2687" s="282"/>
      <c r="N2687" s="282"/>
      <c r="S2687" s="282"/>
      <c r="T2687" s="283"/>
      <c r="U2687" s="283"/>
      <c r="V2687" s="283"/>
      <c r="W2687" s="283"/>
      <c r="X2687" s="283"/>
      <c r="Y2687" s="282"/>
      <c r="Z2687" s="282"/>
      <c r="AA2687" s="283"/>
      <c r="AB2687" s="282"/>
      <c r="AC2687" s="282"/>
      <c r="AD2687" s="282"/>
      <c r="AE2687" s="282"/>
      <c r="AF2687" s="283"/>
      <c r="AG2687" s="402"/>
      <c r="AH2687" s="283"/>
      <c r="AI2687" s="283"/>
      <c r="AJ2687" s="283"/>
      <c r="AK2687" s="283"/>
      <c r="AL2687" s="283"/>
      <c r="AM2687" s="282"/>
      <c r="AN2687" s="282"/>
      <c r="AO2687" s="282"/>
      <c r="AP2687" s="282"/>
      <c r="AQ2687" s="282"/>
      <c r="AR2687" s="282"/>
      <c r="AT2687" s="283"/>
      <c r="AU2687" s="283"/>
      <c r="AV2687" s="283"/>
      <c r="AW2687" s="283"/>
      <c r="AY2687" s="283"/>
      <c r="AZ2687" s="282"/>
      <c r="BA2687" s="283"/>
      <c r="BB2687" s="282"/>
      <c r="BC2687" s="282"/>
      <c r="BD2687" s="282"/>
      <c r="BE2687" s="283"/>
      <c r="BG2687" s="282"/>
      <c r="BH2687" s="282"/>
      <c r="BI2687" s="282"/>
      <c r="BL2687" s="421"/>
      <c r="BM2687" s="424"/>
      <c r="BN2687" s="424"/>
      <c r="BO2687" s="424"/>
      <c r="BP2687" s="424"/>
      <c r="BQ2687" s="421"/>
      <c r="BR2687" s="421"/>
      <c r="BV2687" s="282"/>
      <c r="BW2687" s="283"/>
      <c r="BY2687" s="283"/>
      <c r="BZ2687" s="283"/>
      <c r="CA2687" s="283"/>
      <c r="CB2687" s="282"/>
      <c r="CC2687" s="282"/>
      <c r="CD2687" s="282"/>
      <c r="CE2687" s="282"/>
      <c r="CG2687" s="427"/>
      <c r="CH2687" s="402"/>
      <c r="CI2687" s="424"/>
      <c r="CJ2687" s="282"/>
      <c r="CK2687" s="282"/>
      <c r="CL2687" s="283"/>
      <c r="CM2687" s="283"/>
      <c r="CP2687" s="282"/>
      <c r="DC2687" s="282"/>
      <c r="DD2687" s="282"/>
      <c r="DE2687" s="282"/>
      <c r="DF2687" s="282"/>
      <c r="DG2687" s="282"/>
      <c r="DH2687" s="282"/>
      <c r="DI2687" s="282"/>
      <c r="DJ2687" s="282"/>
      <c r="EF2687" s="495" t="str">
        <f>""&amp;(MID(数据表!AZ2687,1,MIN(FIND({"(";"（"},数据表!AZ2687&amp;"(（",1)-1)))&amp;""</f>
        <v/>
      </c>
      <c r="EG2687" s="495" t="str">
        <f>""&amp;(MID(数据表!AZ2687,1,MIN(FIND({0;1;2;3;4;5;6;7;8;9},数据表!AZ2687&amp;"1234567890",1)-1)))&amp;""</f>
        <v/>
      </c>
    </row>
    <row r="2688" spans="2:137" s="310" customFormat="1" ht="12" customHeight="1">
      <c r="B2688" s="286"/>
      <c r="C2688" s="286"/>
      <c r="D2688" s="286"/>
      <c r="E2688" s="479"/>
      <c r="F2688" s="282"/>
      <c r="G2688" s="283"/>
      <c r="H2688" s="421"/>
      <c r="I2688" s="421"/>
      <c r="J2688" s="283"/>
      <c r="K2688" s="421"/>
      <c r="L2688" s="282"/>
      <c r="N2688" s="282"/>
      <c r="S2688" s="282"/>
      <c r="T2688" s="283"/>
      <c r="U2688" s="283"/>
      <c r="V2688" s="283"/>
      <c r="W2688" s="283"/>
      <c r="X2688" s="283"/>
      <c r="Y2688" s="282"/>
      <c r="Z2688" s="282"/>
      <c r="AA2688" s="283"/>
      <c r="AB2688" s="282"/>
      <c r="AC2688" s="282"/>
      <c r="AD2688" s="282"/>
      <c r="AE2688" s="282"/>
      <c r="AF2688" s="283"/>
      <c r="AG2688" s="402"/>
      <c r="AH2688" s="283"/>
      <c r="AI2688" s="283"/>
      <c r="AJ2688" s="283"/>
      <c r="AK2688" s="283"/>
      <c r="AL2688" s="283"/>
      <c r="AM2688" s="282"/>
      <c r="AN2688" s="282"/>
      <c r="AO2688" s="282"/>
      <c r="AP2688" s="282"/>
      <c r="AQ2688" s="282"/>
      <c r="AR2688" s="282"/>
      <c r="AT2688" s="283"/>
      <c r="AU2688" s="283"/>
      <c r="AV2688" s="283"/>
      <c r="AW2688" s="283"/>
      <c r="AY2688" s="283"/>
      <c r="AZ2688" s="282"/>
      <c r="BA2688" s="283"/>
      <c r="BB2688" s="282"/>
      <c r="BC2688" s="282"/>
      <c r="BD2688" s="282"/>
      <c r="BE2688" s="283"/>
      <c r="BG2688" s="282"/>
      <c r="BH2688" s="282"/>
      <c r="BI2688" s="282"/>
      <c r="BL2688" s="421"/>
      <c r="BM2688" s="424"/>
      <c r="BN2688" s="424"/>
      <c r="BO2688" s="424"/>
      <c r="BP2688" s="424"/>
      <c r="BQ2688" s="421"/>
      <c r="BR2688" s="421"/>
      <c r="BV2688" s="282"/>
      <c r="BW2688" s="283"/>
      <c r="BY2688" s="283"/>
      <c r="BZ2688" s="283"/>
      <c r="CA2688" s="283"/>
      <c r="CB2688" s="282"/>
      <c r="CC2688" s="282"/>
      <c r="CD2688" s="282"/>
      <c r="CE2688" s="282"/>
      <c r="CG2688" s="427"/>
      <c r="CH2688" s="402"/>
      <c r="CI2688" s="424"/>
      <c r="CJ2688" s="282"/>
      <c r="CK2688" s="282"/>
      <c r="CL2688" s="283"/>
      <c r="CM2688" s="283"/>
      <c r="CP2688" s="282"/>
      <c r="DC2688" s="282"/>
      <c r="DD2688" s="282"/>
      <c r="DE2688" s="282"/>
      <c r="DF2688" s="282"/>
      <c r="DG2688" s="282"/>
      <c r="DH2688" s="282"/>
      <c r="DI2688" s="282"/>
      <c r="DJ2688" s="282"/>
      <c r="EF2688" s="495" t="str">
        <f>""&amp;(MID(数据表!AZ2688,1,MIN(FIND({"(";"（"},数据表!AZ2688&amp;"(（",1)-1)))&amp;""</f>
        <v/>
      </c>
      <c r="EG2688" s="495" t="str">
        <f>""&amp;(MID(数据表!AZ2688,1,MIN(FIND({0;1;2;3;4;5;6;7;8;9},数据表!AZ2688&amp;"1234567890",1)-1)))&amp;""</f>
        <v/>
      </c>
    </row>
    <row r="2689" spans="2:137" s="310" customFormat="1" ht="12" customHeight="1">
      <c r="B2689" s="286"/>
      <c r="C2689" s="286"/>
      <c r="D2689" s="286"/>
      <c r="E2689" s="479"/>
      <c r="F2689" s="282"/>
      <c r="G2689" s="283"/>
      <c r="H2689" s="421"/>
      <c r="I2689" s="421"/>
      <c r="J2689" s="283"/>
      <c r="K2689" s="421"/>
      <c r="L2689" s="282"/>
      <c r="N2689" s="282"/>
      <c r="S2689" s="282"/>
      <c r="T2689" s="283"/>
      <c r="U2689" s="283"/>
      <c r="V2689" s="283"/>
      <c r="W2689" s="283"/>
      <c r="X2689" s="283"/>
      <c r="Y2689" s="282"/>
      <c r="Z2689" s="282"/>
      <c r="AA2689" s="283"/>
      <c r="AB2689" s="282"/>
      <c r="AC2689" s="282"/>
      <c r="AD2689" s="282"/>
      <c r="AE2689" s="282"/>
      <c r="AF2689" s="283"/>
      <c r="AG2689" s="402"/>
      <c r="AH2689" s="283"/>
      <c r="AI2689" s="283"/>
      <c r="AJ2689" s="283"/>
      <c r="AK2689" s="283"/>
      <c r="AL2689" s="283"/>
      <c r="AM2689" s="282"/>
      <c r="AN2689" s="282"/>
      <c r="AO2689" s="282"/>
      <c r="AP2689" s="282"/>
      <c r="AQ2689" s="282"/>
      <c r="AR2689" s="282"/>
      <c r="AT2689" s="283"/>
      <c r="AU2689" s="283"/>
      <c r="AV2689" s="283"/>
      <c r="AW2689" s="283"/>
      <c r="AY2689" s="283"/>
      <c r="AZ2689" s="282"/>
      <c r="BA2689" s="283"/>
      <c r="BB2689" s="282"/>
      <c r="BC2689" s="282"/>
      <c r="BD2689" s="282"/>
      <c r="BE2689" s="283"/>
      <c r="BG2689" s="282"/>
      <c r="BH2689" s="282"/>
      <c r="BI2689" s="282"/>
      <c r="BL2689" s="421"/>
      <c r="BM2689" s="424"/>
      <c r="BN2689" s="424"/>
      <c r="BO2689" s="424"/>
      <c r="BP2689" s="424"/>
      <c r="BQ2689" s="421"/>
      <c r="BR2689" s="421"/>
      <c r="BV2689" s="282"/>
      <c r="BW2689" s="283"/>
      <c r="BY2689" s="283"/>
      <c r="BZ2689" s="283"/>
      <c r="CA2689" s="283"/>
      <c r="CB2689" s="282"/>
      <c r="CC2689" s="282"/>
      <c r="CD2689" s="282"/>
      <c r="CE2689" s="282"/>
      <c r="CG2689" s="427"/>
      <c r="CH2689" s="402"/>
      <c r="CI2689" s="424"/>
      <c r="CJ2689" s="282"/>
      <c r="CK2689" s="282"/>
      <c r="CL2689" s="283"/>
      <c r="CM2689" s="283"/>
      <c r="CP2689" s="282"/>
      <c r="DC2689" s="282"/>
      <c r="DD2689" s="282"/>
      <c r="DE2689" s="282"/>
      <c r="DF2689" s="282"/>
      <c r="DG2689" s="282"/>
      <c r="DH2689" s="282"/>
      <c r="DI2689" s="282"/>
      <c r="DJ2689" s="282"/>
      <c r="EF2689" s="495" t="str">
        <f>""&amp;(MID(数据表!AZ2689,1,MIN(FIND({"(";"（"},数据表!AZ2689&amp;"(（",1)-1)))&amp;""</f>
        <v/>
      </c>
      <c r="EG2689" s="495" t="str">
        <f>""&amp;(MID(数据表!AZ2689,1,MIN(FIND({0;1;2;3;4;5;6;7;8;9},数据表!AZ2689&amp;"1234567890",1)-1)))&amp;""</f>
        <v/>
      </c>
    </row>
    <row r="2690" spans="2:137" s="310" customFormat="1" ht="12" customHeight="1">
      <c r="B2690" s="286"/>
      <c r="C2690" s="286"/>
      <c r="D2690" s="286"/>
      <c r="E2690" s="479"/>
      <c r="F2690" s="282"/>
      <c r="G2690" s="283"/>
      <c r="H2690" s="421"/>
      <c r="I2690" s="421"/>
      <c r="J2690" s="283"/>
      <c r="K2690" s="421"/>
      <c r="L2690" s="282"/>
      <c r="N2690" s="282"/>
      <c r="S2690" s="282"/>
      <c r="T2690" s="283"/>
      <c r="U2690" s="283"/>
      <c r="V2690" s="283"/>
      <c r="W2690" s="283"/>
      <c r="X2690" s="283"/>
      <c r="Y2690" s="282"/>
      <c r="Z2690" s="282"/>
      <c r="AA2690" s="283"/>
      <c r="AB2690" s="282"/>
      <c r="AC2690" s="282"/>
      <c r="AD2690" s="282"/>
      <c r="AE2690" s="282"/>
      <c r="AF2690" s="283"/>
      <c r="AG2690" s="402"/>
      <c r="AH2690" s="283"/>
      <c r="AI2690" s="283"/>
      <c r="AJ2690" s="283"/>
      <c r="AK2690" s="283"/>
      <c r="AL2690" s="283"/>
      <c r="AM2690" s="282"/>
      <c r="AN2690" s="282"/>
      <c r="AO2690" s="282"/>
      <c r="AP2690" s="282"/>
      <c r="AQ2690" s="282"/>
      <c r="AR2690" s="282"/>
      <c r="AT2690" s="283"/>
      <c r="AU2690" s="283"/>
      <c r="AV2690" s="283"/>
      <c r="AW2690" s="283"/>
      <c r="AY2690" s="283"/>
      <c r="AZ2690" s="282"/>
      <c r="BA2690" s="283"/>
      <c r="BB2690" s="282"/>
      <c r="BC2690" s="282"/>
      <c r="BD2690" s="282"/>
      <c r="BE2690" s="283"/>
      <c r="BG2690" s="282"/>
      <c r="BH2690" s="282"/>
      <c r="BI2690" s="282"/>
      <c r="BL2690" s="421"/>
      <c r="BM2690" s="424"/>
      <c r="BN2690" s="424"/>
      <c r="BO2690" s="424"/>
      <c r="BP2690" s="424"/>
      <c r="BQ2690" s="421"/>
      <c r="BR2690" s="421"/>
      <c r="BV2690" s="282"/>
      <c r="BW2690" s="283"/>
      <c r="BY2690" s="283"/>
      <c r="BZ2690" s="283"/>
      <c r="CA2690" s="283"/>
      <c r="CB2690" s="282"/>
      <c r="CC2690" s="282"/>
      <c r="CD2690" s="282"/>
      <c r="CE2690" s="282"/>
      <c r="CG2690" s="427"/>
      <c r="CH2690" s="402"/>
      <c r="CI2690" s="424"/>
      <c r="CJ2690" s="282"/>
      <c r="CK2690" s="282"/>
      <c r="CL2690" s="283"/>
      <c r="CM2690" s="283"/>
      <c r="CP2690" s="282"/>
      <c r="DC2690" s="282"/>
      <c r="DD2690" s="282"/>
      <c r="DE2690" s="282"/>
      <c r="DF2690" s="282"/>
      <c r="DG2690" s="282"/>
      <c r="DH2690" s="282"/>
      <c r="DI2690" s="282"/>
      <c r="DJ2690" s="282"/>
      <c r="EF2690" s="495" t="str">
        <f>""&amp;(MID(数据表!AZ2690,1,MIN(FIND({"(";"（"},数据表!AZ2690&amp;"(（",1)-1)))&amp;""</f>
        <v/>
      </c>
      <c r="EG2690" s="495" t="str">
        <f>""&amp;(MID(数据表!AZ2690,1,MIN(FIND({0;1;2;3;4;5;6;7;8;9},数据表!AZ2690&amp;"1234567890",1)-1)))&amp;""</f>
        <v/>
      </c>
    </row>
    <row r="2691" spans="2:137" s="310" customFormat="1" ht="12" customHeight="1">
      <c r="B2691" s="286"/>
      <c r="C2691" s="286"/>
      <c r="D2691" s="286"/>
      <c r="E2691" s="479"/>
      <c r="F2691" s="282"/>
      <c r="G2691" s="283"/>
      <c r="H2691" s="421"/>
      <c r="I2691" s="421"/>
      <c r="J2691" s="283"/>
      <c r="K2691" s="421"/>
      <c r="L2691" s="282"/>
      <c r="N2691" s="282"/>
      <c r="S2691" s="282"/>
      <c r="T2691" s="283"/>
      <c r="U2691" s="283"/>
      <c r="V2691" s="283"/>
      <c r="W2691" s="283"/>
      <c r="X2691" s="283"/>
      <c r="Y2691" s="282"/>
      <c r="Z2691" s="282"/>
      <c r="AA2691" s="283"/>
      <c r="AB2691" s="282"/>
      <c r="AC2691" s="282"/>
      <c r="AD2691" s="282"/>
      <c r="AE2691" s="282"/>
      <c r="AF2691" s="283"/>
      <c r="AG2691" s="402"/>
      <c r="AH2691" s="283"/>
      <c r="AI2691" s="283"/>
      <c r="AJ2691" s="283"/>
      <c r="AK2691" s="283"/>
      <c r="AL2691" s="283"/>
      <c r="AM2691" s="282"/>
      <c r="AN2691" s="282"/>
      <c r="AO2691" s="282"/>
      <c r="AP2691" s="282"/>
      <c r="AQ2691" s="282"/>
      <c r="AR2691" s="282"/>
      <c r="AT2691" s="283"/>
      <c r="AU2691" s="283"/>
      <c r="AV2691" s="283"/>
      <c r="AW2691" s="283"/>
      <c r="AY2691" s="283"/>
      <c r="AZ2691" s="282"/>
      <c r="BA2691" s="283"/>
      <c r="BB2691" s="282"/>
      <c r="BC2691" s="282"/>
      <c r="BD2691" s="282"/>
      <c r="BE2691" s="283"/>
      <c r="BG2691" s="282"/>
      <c r="BH2691" s="282"/>
      <c r="BI2691" s="282"/>
      <c r="BL2691" s="421"/>
      <c r="BM2691" s="424"/>
      <c r="BN2691" s="424"/>
      <c r="BO2691" s="424"/>
      <c r="BP2691" s="424"/>
      <c r="BQ2691" s="421"/>
      <c r="BR2691" s="421"/>
      <c r="BV2691" s="282"/>
      <c r="BW2691" s="283"/>
      <c r="BY2691" s="283"/>
      <c r="BZ2691" s="283"/>
      <c r="CA2691" s="283"/>
      <c r="CB2691" s="282"/>
      <c r="CC2691" s="282"/>
      <c r="CD2691" s="282"/>
      <c r="CE2691" s="282"/>
      <c r="CG2691" s="427"/>
      <c r="CH2691" s="402"/>
      <c r="CI2691" s="424"/>
      <c r="CJ2691" s="282"/>
      <c r="CK2691" s="282"/>
      <c r="CL2691" s="283"/>
      <c r="CM2691" s="283"/>
      <c r="CP2691" s="282"/>
      <c r="DC2691" s="282"/>
      <c r="DD2691" s="282"/>
      <c r="DE2691" s="282"/>
      <c r="DF2691" s="282"/>
      <c r="DG2691" s="282"/>
      <c r="DH2691" s="282"/>
      <c r="DI2691" s="282"/>
      <c r="DJ2691" s="282"/>
      <c r="EF2691" s="495" t="str">
        <f>""&amp;(MID(数据表!AZ2691,1,MIN(FIND({"(";"（"},数据表!AZ2691&amp;"(（",1)-1)))&amp;""</f>
        <v/>
      </c>
      <c r="EG2691" s="495" t="str">
        <f>""&amp;(MID(数据表!AZ2691,1,MIN(FIND({0;1;2;3;4;5;6;7;8;9},数据表!AZ2691&amp;"1234567890",1)-1)))&amp;""</f>
        <v/>
      </c>
    </row>
    <row r="2692" spans="2:137" s="310" customFormat="1" ht="12" customHeight="1">
      <c r="B2692" s="286"/>
      <c r="C2692" s="286"/>
      <c r="D2692" s="286"/>
      <c r="E2692" s="479"/>
      <c r="F2692" s="282"/>
      <c r="G2692" s="283"/>
      <c r="H2692" s="421"/>
      <c r="I2692" s="421"/>
      <c r="J2692" s="283"/>
      <c r="K2692" s="421"/>
      <c r="L2692" s="282"/>
      <c r="N2692" s="282"/>
      <c r="S2692" s="282"/>
      <c r="T2692" s="283"/>
      <c r="U2692" s="283"/>
      <c r="V2692" s="283"/>
      <c r="W2692" s="283"/>
      <c r="X2692" s="283"/>
      <c r="Y2692" s="282"/>
      <c r="Z2692" s="282"/>
      <c r="AA2692" s="283"/>
      <c r="AB2692" s="282"/>
      <c r="AC2692" s="282"/>
      <c r="AD2692" s="282"/>
      <c r="AE2692" s="282"/>
      <c r="AF2692" s="283"/>
      <c r="AG2692" s="402"/>
      <c r="AH2692" s="283"/>
      <c r="AI2692" s="283"/>
      <c r="AJ2692" s="283"/>
      <c r="AK2692" s="283"/>
      <c r="AL2692" s="283"/>
      <c r="AM2692" s="282"/>
      <c r="AN2692" s="282"/>
      <c r="AO2692" s="282"/>
      <c r="AP2692" s="282"/>
      <c r="AQ2692" s="282"/>
      <c r="AR2692" s="282"/>
      <c r="AT2692" s="283"/>
      <c r="AU2692" s="283"/>
      <c r="AV2692" s="283"/>
      <c r="AW2692" s="283"/>
      <c r="AY2692" s="283"/>
      <c r="AZ2692" s="282"/>
      <c r="BA2692" s="283"/>
      <c r="BB2692" s="282"/>
      <c r="BC2692" s="282"/>
      <c r="BD2692" s="282"/>
      <c r="BE2692" s="283"/>
      <c r="BG2692" s="282"/>
      <c r="BH2692" s="282"/>
      <c r="BI2692" s="282"/>
      <c r="BL2692" s="421"/>
      <c r="BM2692" s="424"/>
      <c r="BN2692" s="424"/>
      <c r="BO2692" s="424"/>
      <c r="BP2692" s="424"/>
      <c r="BQ2692" s="421"/>
      <c r="BR2692" s="421"/>
      <c r="BV2692" s="282"/>
      <c r="BW2692" s="283"/>
      <c r="BY2692" s="283"/>
      <c r="BZ2692" s="283"/>
      <c r="CA2692" s="283"/>
      <c r="CB2692" s="282"/>
      <c r="CC2692" s="282"/>
      <c r="CD2692" s="282"/>
      <c r="CE2692" s="282"/>
      <c r="CG2692" s="427"/>
      <c r="CH2692" s="402"/>
      <c r="CI2692" s="424"/>
      <c r="CJ2692" s="282"/>
      <c r="CK2692" s="282"/>
      <c r="CL2692" s="283"/>
      <c r="CM2692" s="283"/>
      <c r="CP2692" s="282"/>
      <c r="DC2692" s="282"/>
      <c r="DD2692" s="282"/>
      <c r="DE2692" s="282"/>
      <c r="DF2692" s="282"/>
      <c r="DG2692" s="282"/>
      <c r="DH2692" s="282"/>
      <c r="DI2692" s="282"/>
      <c r="DJ2692" s="282"/>
      <c r="EF2692" s="495" t="str">
        <f>""&amp;(MID(数据表!AZ2692,1,MIN(FIND({"(";"（"},数据表!AZ2692&amp;"(（",1)-1)))&amp;""</f>
        <v/>
      </c>
      <c r="EG2692" s="495" t="str">
        <f>""&amp;(MID(数据表!AZ2692,1,MIN(FIND({0;1;2;3;4;5;6;7;8;9},数据表!AZ2692&amp;"1234567890",1)-1)))&amp;""</f>
        <v/>
      </c>
    </row>
    <row r="2693" spans="2:137" s="310" customFormat="1" ht="12" customHeight="1">
      <c r="B2693" s="286"/>
      <c r="C2693" s="286"/>
      <c r="D2693" s="286"/>
      <c r="E2693" s="479"/>
      <c r="F2693" s="282"/>
      <c r="G2693" s="283"/>
      <c r="H2693" s="421"/>
      <c r="I2693" s="421"/>
      <c r="J2693" s="283"/>
      <c r="K2693" s="421"/>
      <c r="L2693" s="282"/>
      <c r="N2693" s="282"/>
      <c r="S2693" s="282"/>
      <c r="T2693" s="283"/>
      <c r="U2693" s="283"/>
      <c r="V2693" s="283"/>
      <c r="W2693" s="283"/>
      <c r="X2693" s="283"/>
      <c r="Y2693" s="282"/>
      <c r="Z2693" s="282"/>
      <c r="AA2693" s="283"/>
      <c r="AB2693" s="282"/>
      <c r="AC2693" s="282"/>
      <c r="AD2693" s="282"/>
      <c r="AE2693" s="282"/>
      <c r="AF2693" s="283"/>
      <c r="AG2693" s="402"/>
      <c r="AH2693" s="283"/>
      <c r="AI2693" s="283"/>
      <c r="AJ2693" s="283"/>
      <c r="AK2693" s="283"/>
      <c r="AL2693" s="283"/>
      <c r="AM2693" s="282"/>
      <c r="AN2693" s="282"/>
      <c r="AO2693" s="282"/>
      <c r="AP2693" s="282"/>
      <c r="AQ2693" s="282"/>
      <c r="AR2693" s="282"/>
      <c r="AT2693" s="283"/>
      <c r="AU2693" s="283"/>
      <c r="AV2693" s="283"/>
      <c r="AW2693" s="283"/>
      <c r="AY2693" s="283"/>
      <c r="AZ2693" s="282"/>
      <c r="BA2693" s="283"/>
      <c r="BB2693" s="282"/>
      <c r="BC2693" s="282"/>
      <c r="BD2693" s="282"/>
      <c r="BE2693" s="283"/>
      <c r="BG2693" s="282"/>
      <c r="BH2693" s="282"/>
      <c r="BI2693" s="282"/>
      <c r="BL2693" s="421"/>
      <c r="BM2693" s="424"/>
      <c r="BN2693" s="424"/>
      <c r="BO2693" s="424"/>
      <c r="BP2693" s="424"/>
      <c r="BQ2693" s="421"/>
      <c r="BR2693" s="421"/>
      <c r="BV2693" s="282"/>
      <c r="BW2693" s="283"/>
      <c r="BY2693" s="283"/>
      <c r="BZ2693" s="283"/>
      <c r="CA2693" s="283"/>
      <c r="CB2693" s="282"/>
      <c r="CC2693" s="282"/>
      <c r="CD2693" s="282"/>
      <c r="CE2693" s="282"/>
      <c r="CG2693" s="427"/>
      <c r="CH2693" s="402"/>
      <c r="CI2693" s="424"/>
      <c r="CJ2693" s="282"/>
      <c r="CK2693" s="282"/>
      <c r="CL2693" s="283"/>
      <c r="CM2693" s="283"/>
      <c r="CP2693" s="282"/>
      <c r="DC2693" s="282"/>
      <c r="DD2693" s="282"/>
      <c r="DE2693" s="282"/>
      <c r="DF2693" s="282"/>
      <c r="DG2693" s="282"/>
      <c r="DH2693" s="282"/>
      <c r="DI2693" s="282"/>
      <c r="DJ2693" s="282"/>
      <c r="EF2693" s="495" t="str">
        <f>""&amp;(MID(数据表!AZ2693,1,MIN(FIND({"(";"（"},数据表!AZ2693&amp;"(（",1)-1)))&amp;""</f>
        <v/>
      </c>
      <c r="EG2693" s="495" t="str">
        <f>""&amp;(MID(数据表!AZ2693,1,MIN(FIND({0;1;2;3;4;5;6;7;8;9},数据表!AZ2693&amp;"1234567890",1)-1)))&amp;""</f>
        <v/>
      </c>
    </row>
    <row r="2694" spans="2:137" s="310" customFormat="1" ht="12" customHeight="1">
      <c r="B2694" s="286"/>
      <c r="C2694" s="286"/>
      <c r="D2694" s="286"/>
      <c r="E2694" s="479"/>
      <c r="F2694" s="282"/>
      <c r="G2694" s="283"/>
      <c r="H2694" s="421"/>
      <c r="I2694" s="421"/>
      <c r="J2694" s="283"/>
      <c r="K2694" s="421"/>
      <c r="L2694" s="282"/>
      <c r="N2694" s="282"/>
      <c r="S2694" s="282"/>
      <c r="T2694" s="283"/>
      <c r="U2694" s="283"/>
      <c r="V2694" s="283"/>
      <c r="W2694" s="283"/>
      <c r="X2694" s="283"/>
      <c r="Y2694" s="282"/>
      <c r="Z2694" s="282"/>
      <c r="AA2694" s="283"/>
      <c r="AB2694" s="282"/>
      <c r="AC2694" s="282"/>
      <c r="AD2694" s="282"/>
      <c r="AE2694" s="282"/>
      <c r="AF2694" s="283"/>
      <c r="AG2694" s="402"/>
      <c r="AH2694" s="283"/>
      <c r="AI2694" s="283"/>
      <c r="AJ2694" s="283"/>
      <c r="AK2694" s="283"/>
      <c r="AL2694" s="283"/>
      <c r="AM2694" s="282"/>
      <c r="AN2694" s="282"/>
      <c r="AO2694" s="282"/>
      <c r="AP2694" s="282"/>
      <c r="AQ2694" s="282"/>
      <c r="AR2694" s="282"/>
      <c r="AT2694" s="283"/>
      <c r="AU2694" s="283"/>
      <c r="AV2694" s="283"/>
      <c r="AW2694" s="283"/>
      <c r="AY2694" s="283"/>
      <c r="AZ2694" s="282"/>
      <c r="BA2694" s="283"/>
      <c r="BB2694" s="282"/>
      <c r="BC2694" s="282"/>
      <c r="BD2694" s="282"/>
      <c r="BE2694" s="283"/>
      <c r="BG2694" s="282"/>
      <c r="BH2694" s="282"/>
      <c r="BI2694" s="282"/>
      <c r="BL2694" s="421"/>
      <c r="BM2694" s="424"/>
      <c r="BN2694" s="424"/>
      <c r="BO2694" s="424"/>
      <c r="BP2694" s="424"/>
      <c r="BQ2694" s="421"/>
      <c r="BR2694" s="421"/>
      <c r="BV2694" s="282"/>
      <c r="BW2694" s="283"/>
      <c r="BY2694" s="283"/>
      <c r="BZ2694" s="283"/>
      <c r="CA2694" s="283"/>
      <c r="CB2694" s="282"/>
      <c r="CC2694" s="282"/>
      <c r="CD2694" s="282"/>
      <c r="CE2694" s="282"/>
      <c r="CG2694" s="427"/>
      <c r="CH2694" s="402"/>
      <c r="CI2694" s="424"/>
      <c r="CJ2694" s="282"/>
      <c r="CK2694" s="282"/>
      <c r="CL2694" s="283"/>
      <c r="CM2694" s="283"/>
      <c r="CP2694" s="282"/>
      <c r="DC2694" s="282"/>
      <c r="DD2694" s="282"/>
      <c r="DE2694" s="282"/>
      <c r="DF2694" s="282"/>
      <c r="DG2694" s="282"/>
      <c r="DH2694" s="282"/>
      <c r="DI2694" s="282"/>
      <c r="DJ2694" s="282"/>
      <c r="EF2694" s="495" t="str">
        <f>""&amp;(MID(数据表!AZ2694,1,MIN(FIND({"(";"（"},数据表!AZ2694&amp;"(（",1)-1)))&amp;""</f>
        <v/>
      </c>
      <c r="EG2694" s="495" t="str">
        <f>""&amp;(MID(数据表!AZ2694,1,MIN(FIND({0;1;2;3;4;5;6;7;8;9},数据表!AZ2694&amp;"1234567890",1)-1)))&amp;""</f>
        <v/>
      </c>
    </row>
    <row r="2695" spans="2:137" s="310" customFormat="1" ht="12" customHeight="1">
      <c r="B2695" s="286"/>
      <c r="C2695" s="286"/>
      <c r="D2695" s="286"/>
      <c r="E2695" s="479"/>
      <c r="F2695" s="282"/>
      <c r="G2695" s="283"/>
      <c r="H2695" s="421"/>
      <c r="I2695" s="421"/>
      <c r="J2695" s="283"/>
      <c r="K2695" s="421"/>
      <c r="L2695" s="282"/>
      <c r="N2695" s="282"/>
      <c r="S2695" s="282"/>
      <c r="T2695" s="283"/>
      <c r="U2695" s="283"/>
      <c r="V2695" s="283"/>
      <c r="W2695" s="283"/>
      <c r="X2695" s="283"/>
      <c r="Y2695" s="282"/>
      <c r="Z2695" s="282"/>
      <c r="AA2695" s="283"/>
      <c r="AB2695" s="282"/>
      <c r="AC2695" s="282"/>
      <c r="AD2695" s="282"/>
      <c r="AE2695" s="282"/>
      <c r="AF2695" s="283"/>
      <c r="AG2695" s="402"/>
      <c r="AH2695" s="283"/>
      <c r="AI2695" s="283"/>
      <c r="AJ2695" s="283"/>
      <c r="AK2695" s="283"/>
      <c r="AL2695" s="283"/>
      <c r="AM2695" s="282"/>
      <c r="AN2695" s="282"/>
      <c r="AO2695" s="282"/>
      <c r="AP2695" s="282"/>
      <c r="AQ2695" s="282"/>
      <c r="AR2695" s="282"/>
      <c r="AT2695" s="283"/>
      <c r="AU2695" s="283"/>
      <c r="AV2695" s="283"/>
      <c r="AW2695" s="283"/>
      <c r="AY2695" s="283"/>
      <c r="AZ2695" s="282"/>
      <c r="BA2695" s="283"/>
      <c r="BB2695" s="282"/>
      <c r="BC2695" s="282"/>
      <c r="BD2695" s="282"/>
      <c r="BE2695" s="283"/>
      <c r="BG2695" s="282"/>
      <c r="BH2695" s="282"/>
      <c r="BI2695" s="282"/>
      <c r="BL2695" s="421"/>
      <c r="BM2695" s="424"/>
      <c r="BN2695" s="424"/>
      <c r="BO2695" s="424"/>
      <c r="BP2695" s="424"/>
      <c r="BQ2695" s="421"/>
      <c r="BR2695" s="421"/>
      <c r="BV2695" s="282"/>
      <c r="BW2695" s="283"/>
      <c r="BY2695" s="283"/>
      <c r="BZ2695" s="283"/>
      <c r="CA2695" s="283"/>
      <c r="CB2695" s="282"/>
      <c r="CC2695" s="282"/>
      <c r="CD2695" s="282"/>
      <c r="CE2695" s="282"/>
      <c r="CG2695" s="427"/>
      <c r="CH2695" s="402"/>
      <c r="CI2695" s="424"/>
      <c r="CJ2695" s="282"/>
      <c r="CK2695" s="282"/>
      <c r="CL2695" s="283"/>
      <c r="CM2695" s="283"/>
      <c r="CP2695" s="282"/>
      <c r="DC2695" s="282"/>
      <c r="DD2695" s="282"/>
      <c r="DE2695" s="282"/>
      <c r="DF2695" s="282"/>
      <c r="DG2695" s="282"/>
      <c r="DH2695" s="282"/>
      <c r="DI2695" s="282"/>
      <c r="DJ2695" s="282"/>
      <c r="EF2695" s="495" t="str">
        <f>""&amp;(MID(数据表!AZ2695,1,MIN(FIND({"(";"（"},数据表!AZ2695&amp;"(（",1)-1)))&amp;""</f>
        <v/>
      </c>
      <c r="EG2695" s="495" t="str">
        <f>""&amp;(MID(数据表!AZ2695,1,MIN(FIND({0;1;2;3;4;5;6;7;8;9},数据表!AZ2695&amp;"1234567890",1)-1)))&amp;""</f>
        <v/>
      </c>
    </row>
    <row r="2696" spans="2:137" s="310" customFormat="1" ht="12" customHeight="1">
      <c r="B2696" s="286"/>
      <c r="C2696" s="286"/>
      <c r="D2696" s="286"/>
      <c r="E2696" s="479"/>
      <c r="F2696" s="282"/>
      <c r="G2696" s="283"/>
      <c r="H2696" s="421"/>
      <c r="I2696" s="421"/>
      <c r="J2696" s="283"/>
      <c r="K2696" s="421"/>
      <c r="L2696" s="282"/>
      <c r="N2696" s="282"/>
      <c r="S2696" s="282"/>
      <c r="T2696" s="283"/>
      <c r="U2696" s="283"/>
      <c r="V2696" s="283"/>
      <c r="W2696" s="283"/>
      <c r="X2696" s="283"/>
      <c r="Y2696" s="282"/>
      <c r="Z2696" s="282"/>
      <c r="AA2696" s="283"/>
      <c r="AB2696" s="282"/>
      <c r="AC2696" s="282"/>
      <c r="AD2696" s="282"/>
      <c r="AE2696" s="282"/>
      <c r="AF2696" s="283"/>
      <c r="AG2696" s="402"/>
      <c r="AH2696" s="283"/>
      <c r="AI2696" s="283"/>
      <c r="AJ2696" s="283"/>
      <c r="AK2696" s="283"/>
      <c r="AL2696" s="283"/>
      <c r="AM2696" s="282"/>
      <c r="AN2696" s="282"/>
      <c r="AO2696" s="282"/>
      <c r="AP2696" s="282"/>
      <c r="AQ2696" s="282"/>
      <c r="AR2696" s="282"/>
      <c r="AT2696" s="283"/>
      <c r="AU2696" s="283"/>
      <c r="AV2696" s="283"/>
      <c r="AW2696" s="283"/>
      <c r="AY2696" s="283"/>
      <c r="AZ2696" s="282"/>
      <c r="BA2696" s="283"/>
      <c r="BB2696" s="282"/>
      <c r="BC2696" s="282"/>
      <c r="BD2696" s="282"/>
      <c r="BE2696" s="283"/>
      <c r="BG2696" s="282"/>
      <c r="BH2696" s="282"/>
      <c r="BI2696" s="282"/>
      <c r="BL2696" s="421"/>
      <c r="BM2696" s="424"/>
      <c r="BN2696" s="424"/>
      <c r="BO2696" s="424"/>
      <c r="BP2696" s="424"/>
      <c r="BQ2696" s="421"/>
      <c r="BR2696" s="421"/>
      <c r="BV2696" s="282"/>
      <c r="BW2696" s="283"/>
      <c r="BY2696" s="283"/>
      <c r="BZ2696" s="283"/>
      <c r="CA2696" s="283"/>
      <c r="CB2696" s="282"/>
      <c r="CC2696" s="282"/>
      <c r="CD2696" s="282"/>
      <c r="CE2696" s="282"/>
      <c r="CG2696" s="427"/>
      <c r="CH2696" s="402"/>
      <c r="CI2696" s="424"/>
      <c r="CJ2696" s="282"/>
      <c r="CK2696" s="282"/>
      <c r="CL2696" s="283"/>
      <c r="CM2696" s="283"/>
      <c r="CP2696" s="282"/>
      <c r="DC2696" s="282"/>
      <c r="DD2696" s="282"/>
      <c r="DE2696" s="282"/>
      <c r="DF2696" s="282"/>
      <c r="DG2696" s="282"/>
      <c r="DH2696" s="282"/>
      <c r="DI2696" s="282"/>
      <c r="DJ2696" s="282"/>
      <c r="EF2696" s="495" t="str">
        <f>""&amp;(MID(数据表!AZ2696,1,MIN(FIND({"(";"（"},数据表!AZ2696&amp;"(（",1)-1)))&amp;""</f>
        <v/>
      </c>
      <c r="EG2696" s="495" t="str">
        <f>""&amp;(MID(数据表!AZ2696,1,MIN(FIND({0;1;2;3;4;5;6;7;8;9},数据表!AZ2696&amp;"1234567890",1)-1)))&amp;""</f>
        <v/>
      </c>
    </row>
    <row r="2697" spans="2:137" s="310" customFormat="1" ht="12" customHeight="1">
      <c r="B2697" s="286"/>
      <c r="C2697" s="286"/>
      <c r="D2697" s="286"/>
      <c r="E2697" s="479"/>
      <c r="F2697" s="282"/>
      <c r="G2697" s="283"/>
      <c r="H2697" s="421"/>
      <c r="I2697" s="421"/>
      <c r="J2697" s="283"/>
      <c r="K2697" s="421"/>
      <c r="L2697" s="282"/>
      <c r="N2697" s="282"/>
      <c r="S2697" s="282"/>
      <c r="T2697" s="283"/>
      <c r="U2697" s="283"/>
      <c r="V2697" s="283"/>
      <c r="W2697" s="283"/>
      <c r="X2697" s="283"/>
      <c r="Y2697" s="282"/>
      <c r="Z2697" s="282"/>
      <c r="AA2697" s="283"/>
      <c r="AB2697" s="282"/>
      <c r="AC2697" s="282"/>
      <c r="AD2697" s="282"/>
      <c r="AE2697" s="282"/>
      <c r="AF2697" s="283"/>
      <c r="AG2697" s="402"/>
      <c r="AH2697" s="283"/>
      <c r="AI2697" s="283"/>
      <c r="AJ2697" s="283"/>
      <c r="AK2697" s="283"/>
      <c r="AL2697" s="283"/>
      <c r="AM2697" s="282"/>
      <c r="AN2697" s="282"/>
      <c r="AO2697" s="282"/>
      <c r="AP2697" s="282"/>
      <c r="AQ2697" s="282"/>
      <c r="AR2697" s="282"/>
      <c r="AT2697" s="283"/>
      <c r="AU2697" s="283"/>
      <c r="AV2697" s="283"/>
      <c r="AW2697" s="283"/>
      <c r="AY2697" s="283"/>
      <c r="AZ2697" s="282"/>
      <c r="BA2697" s="283"/>
      <c r="BB2697" s="282"/>
      <c r="BC2697" s="282"/>
      <c r="BD2697" s="282"/>
      <c r="BE2697" s="283"/>
      <c r="BG2697" s="282"/>
      <c r="BH2697" s="282"/>
      <c r="BI2697" s="282"/>
      <c r="BL2697" s="421"/>
      <c r="BM2697" s="424"/>
      <c r="BN2697" s="424"/>
      <c r="BO2697" s="424"/>
      <c r="BP2697" s="424"/>
      <c r="BQ2697" s="421"/>
      <c r="BR2697" s="421"/>
      <c r="BV2697" s="282"/>
      <c r="BW2697" s="283"/>
      <c r="BY2697" s="283"/>
      <c r="BZ2697" s="283"/>
      <c r="CA2697" s="283"/>
      <c r="CB2697" s="282"/>
      <c r="CC2697" s="282"/>
      <c r="CD2697" s="282"/>
      <c r="CE2697" s="282"/>
      <c r="CG2697" s="427"/>
      <c r="CH2697" s="402"/>
      <c r="CI2697" s="424"/>
      <c r="CJ2697" s="282"/>
      <c r="CK2697" s="282"/>
      <c r="CL2697" s="283"/>
      <c r="CM2697" s="283"/>
      <c r="CP2697" s="282"/>
      <c r="DC2697" s="282"/>
      <c r="DD2697" s="282"/>
      <c r="DE2697" s="282"/>
      <c r="DF2697" s="282"/>
      <c r="DG2697" s="282"/>
      <c r="DH2697" s="282"/>
      <c r="DI2697" s="282"/>
      <c r="DJ2697" s="282"/>
      <c r="EF2697" s="495" t="str">
        <f>""&amp;(MID(数据表!AZ2697,1,MIN(FIND({"(";"（"},数据表!AZ2697&amp;"(（",1)-1)))&amp;""</f>
        <v/>
      </c>
      <c r="EG2697" s="495" t="str">
        <f>""&amp;(MID(数据表!AZ2697,1,MIN(FIND({0;1;2;3;4;5;6;7;8;9},数据表!AZ2697&amp;"1234567890",1)-1)))&amp;""</f>
        <v/>
      </c>
    </row>
    <row r="2698" spans="2:137" s="310" customFormat="1" ht="12" customHeight="1">
      <c r="B2698" s="286"/>
      <c r="C2698" s="286"/>
      <c r="D2698" s="286"/>
      <c r="E2698" s="479"/>
      <c r="F2698" s="282"/>
      <c r="G2698" s="283"/>
      <c r="H2698" s="421"/>
      <c r="I2698" s="421"/>
      <c r="J2698" s="283"/>
      <c r="K2698" s="421"/>
      <c r="L2698" s="282"/>
      <c r="N2698" s="282"/>
      <c r="S2698" s="282"/>
      <c r="T2698" s="283"/>
      <c r="U2698" s="283"/>
      <c r="V2698" s="283"/>
      <c r="W2698" s="283"/>
      <c r="X2698" s="283"/>
      <c r="Y2698" s="282"/>
      <c r="Z2698" s="282"/>
      <c r="AA2698" s="283"/>
      <c r="AB2698" s="282"/>
      <c r="AC2698" s="282"/>
      <c r="AD2698" s="282"/>
      <c r="AE2698" s="282"/>
      <c r="AF2698" s="283"/>
      <c r="AG2698" s="402"/>
      <c r="AH2698" s="283"/>
      <c r="AI2698" s="283"/>
      <c r="AJ2698" s="283"/>
      <c r="AK2698" s="283"/>
      <c r="AL2698" s="283"/>
      <c r="AM2698" s="282"/>
      <c r="AN2698" s="282"/>
      <c r="AO2698" s="282"/>
      <c r="AP2698" s="282"/>
      <c r="AQ2698" s="282"/>
      <c r="AR2698" s="282"/>
      <c r="AT2698" s="283"/>
      <c r="AU2698" s="283"/>
      <c r="AV2698" s="283"/>
      <c r="AW2698" s="283"/>
      <c r="AY2698" s="283"/>
      <c r="AZ2698" s="282"/>
      <c r="BA2698" s="283"/>
      <c r="BB2698" s="282"/>
      <c r="BC2698" s="282"/>
      <c r="BD2698" s="282"/>
      <c r="BE2698" s="283"/>
      <c r="BG2698" s="282"/>
      <c r="BH2698" s="282"/>
      <c r="BI2698" s="282"/>
      <c r="BL2698" s="421"/>
      <c r="BM2698" s="424"/>
      <c r="BN2698" s="424"/>
      <c r="BO2698" s="424"/>
      <c r="BP2698" s="424"/>
      <c r="BQ2698" s="421"/>
      <c r="BR2698" s="421"/>
      <c r="BV2698" s="282"/>
      <c r="BW2698" s="283"/>
      <c r="BY2698" s="283"/>
      <c r="BZ2698" s="283"/>
      <c r="CA2698" s="283"/>
      <c r="CB2698" s="282"/>
      <c r="CC2698" s="282"/>
      <c r="CD2698" s="282"/>
      <c r="CE2698" s="282"/>
      <c r="CG2698" s="427"/>
      <c r="CH2698" s="402"/>
      <c r="CI2698" s="424"/>
      <c r="CJ2698" s="282"/>
      <c r="CK2698" s="282"/>
      <c r="CL2698" s="283"/>
      <c r="CM2698" s="283"/>
      <c r="CP2698" s="282"/>
      <c r="DC2698" s="282"/>
      <c r="DD2698" s="282"/>
      <c r="DE2698" s="282"/>
      <c r="DF2698" s="282"/>
      <c r="DG2698" s="282"/>
      <c r="DH2698" s="282"/>
      <c r="DI2698" s="282"/>
      <c r="DJ2698" s="282"/>
      <c r="EF2698" s="495" t="str">
        <f>""&amp;(MID(数据表!AZ2698,1,MIN(FIND({"(";"（"},数据表!AZ2698&amp;"(（",1)-1)))&amp;""</f>
        <v/>
      </c>
      <c r="EG2698" s="495" t="str">
        <f>""&amp;(MID(数据表!AZ2698,1,MIN(FIND({0;1;2;3;4;5;6;7;8;9},数据表!AZ2698&amp;"1234567890",1)-1)))&amp;""</f>
        <v/>
      </c>
    </row>
    <row r="2699" spans="2:137" s="310" customFormat="1" ht="12" customHeight="1">
      <c r="B2699" s="286"/>
      <c r="C2699" s="286"/>
      <c r="D2699" s="286"/>
      <c r="E2699" s="479"/>
      <c r="F2699" s="282"/>
      <c r="G2699" s="283"/>
      <c r="H2699" s="421"/>
      <c r="I2699" s="421"/>
      <c r="J2699" s="283"/>
      <c r="K2699" s="421"/>
      <c r="L2699" s="282"/>
      <c r="N2699" s="282"/>
      <c r="S2699" s="282"/>
      <c r="T2699" s="283"/>
      <c r="U2699" s="283"/>
      <c r="V2699" s="283"/>
      <c r="W2699" s="283"/>
      <c r="X2699" s="283"/>
      <c r="Y2699" s="282"/>
      <c r="Z2699" s="282"/>
      <c r="AA2699" s="283"/>
      <c r="AB2699" s="282"/>
      <c r="AC2699" s="282"/>
      <c r="AD2699" s="282"/>
      <c r="AE2699" s="282"/>
      <c r="AF2699" s="283"/>
      <c r="AG2699" s="402"/>
      <c r="AH2699" s="283"/>
      <c r="AI2699" s="283"/>
      <c r="AJ2699" s="283"/>
      <c r="AK2699" s="283"/>
      <c r="AL2699" s="283"/>
      <c r="AM2699" s="282"/>
      <c r="AN2699" s="282"/>
      <c r="AO2699" s="282"/>
      <c r="AP2699" s="282"/>
      <c r="AQ2699" s="282"/>
      <c r="AR2699" s="282"/>
      <c r="AT2699" s="283"/>
      <c r="AU2699" s="283"/>
      <c r="AV2699" s="283"/>
      <c r="AW2699" s="283"/>
      <c r="AY2699" s="283"/>
      <c r="AZ2699" s="282"/>
      <c r="BA2699" s="283"/>
      <c r="BB2699" s="282"/>
      <c r="BC2699" s="282"/>
      <c r="BD2699" s="282"/>
      <c r="BE2699" s="283"/>
      <c r="BG2699" s="282"/>
      <c r="BH2699" s="282"/>
      <c r="BI2699" s="282"/>
      <c r="BL2699" s="421"/>
      <c r="BM2699" s="424"/>
      <c r="BN2699" s="424"/>
      <c r="BO2699" s="424"/>
      <c r="BP2699" s="424"/>
      <c r="BQ2699" s="421"/>
      <c r="BR2699" s="421"/>
      <c r="BV2699" s="282"/>
      <c r="BW2699" s="283"/>
      <c r="BY2699" s="283"/>
      <c r="BZ2699" s="283"/>
      <c r="CA2699" s="283"/>
      <c r="CB2699" s="282"/>
      <c r="CC2699" s="282"/>
      <c r="CD2699" s="282"/>
      <c r="CE2699" s="282"/>
      <c r="CG2699" s="427"/>
      <c r="CH2699" s="402"/>
      <c r="CI2699" s="424"/>
      <c r="CJ2699" s="282"/>
      <c r="CK2699" s="282"/>
      <c r="CL2699" s="283"/>
      <c r="CM2699" s="283"/>
      <c r="CP2699" s="282"/>
      <c r="DC2699" s="282"/>
      <c r="DD2699" s="282"/>
      <c r="DE2699" s="282"/>
      <c r="DF2699" s="282"/>
      <c r="DG2699" s="282"/>
      <c r="DH2699" s="282"/>
      <c r="DI2699" s="282"/>
      <c r="DJ2699" s="282"/>
      <c r="EF2699" s="495" t="str">
        <f>""&amp;(MID(数据表!AZ2699,1,MIN(FIND({"(";"（"},数据表!AZ2699&amp;"(（",1)-1)))&amp;""</f>
        <v/>
      </c>
      <c r="EG2699" s="495" t="str">
        <f>""&amp;(MID(数据表!AZ2699,1,MIN(FIND({0;1;2;3;4;5;6;7;8;9},数据表!AZ2699&amp;"1234567890",1)-1)))&amp;""</f>
        <v/>
      </c>
    </row>
    <row r="2700" spans="2:137" s="310" customFormat="1" ht="12" customHeight="1">
      <c r="B2700" s="286"/>
      <c r="C2700" s="286"/>
      <c r="D2700" s="286"/>
      <c r="E2700" s="479"/>
      <c r="F2700" s="282"/>
      <c r="G2700" s="283"/>
      <c r="H2700" s="421"/>
      <c r="I2700" s="421"/>
      <c r="J2700" s="283"/>
      <c r="K2700" s="421"/>
      <c r="L2700" s="282"/>
      <c r="N2700" s="282"/>
      <c r="S2700" s="282"/>
      <c r="T2700" s="283"/>
      <c r="U2700" s="283"/>
      <c r="V2700" s="283"/>
      <c r="W2700" s="283"/>
      <c r="X2700" s="283"/>
      <c r="Y2700" s="282"/>
      <c r="Z2700" s="282"/>
      <c r="AA2700" s="283"/>
      <c r="AB2700" s="282"/>
      <c r="AC2700" s="282"/>
      <c r="AD2700" s="282"/>
      <c r="AE2700" s="282"/>
      <c r="AF2700" s="283"/>
      <c r="AG2700" s="402"/>
      <c r="AH2700" s="283"/>
      <c r="AI2700" s="283"/>
      <c r="AJ2700" s="283"/>
      <c r="AK2700" s="283"/>
      <c r="AL2700" s="283"/>
      <c r="AM2700" s="282"/>
      <c r="AN2700" s="282"/>
      <c r="AO2700" s="282"/>
      <c r="AP2700" s="282"/>
      <c r="AQ2700" s="282"/>
      <c r="AR2700" s="282"/>
      <c r="AT2700" s="283"/>
      <c r="AU2700" s="283"/>
      <c r="AV2700" s="283"/>
      <c r="AW2700" s="283"/>
      <c r="AY2700" s="283"/>
      <c r="AZ2700" s="282"/>
      <c r="BA2700" s="283"/>
      <c r="BB2700" s="282"/>
      <c r="BC2700" s="282"/>
      <c r="BD2700" s="282"/>
      <c r="BE2700" s="283"/>
      <c r="BG2700" s="282"/>
      <c r="BH2700" s="282"/>
      <c r="BI2700" s="282"/>
      <c r="BL2700" s="421"/>
      <c r="BM2700" s="424"/>
      <c r="BN2700" s="424"/>
      <c r="BO2700" s="424"/>
      <c r="BP2700" s="424"/>
      <c r="BQ2700" s="421"/>
      <c r="BR2700" s="421"/>
      <c r="BV2700" s="282"/>
      <c r="BW2700" s="283"/>
      <c r="BY2700" s="283"/>
      <c r="BZ2700" s="283"/>
      <c r="CA2700" s="283"/>
      <c r="CB2700" s="282"/>
      <c r="CC2700" s="282"/>
      <c r="CD2700" s="282"/>
      <c r="CE2700" s="282"/>
      <c r="CG2700" s="427"/>
      <c r="CH2700" s="402"/>
      <c r="CI2700" s="424"/>
      <c r="CJ2700" s="282"/>
      <c r="CK2700" s="282"/>
      <c r="CL2700" s="283"/>
      <c r="CM2700" s="283"/>
      <c r="CP2700" s="282"/>
      <c r="DC2700" s="282"/>
      <c r="DD2700" s="282"/>
      <c r="DE2700" s="282"/>
      <c r="DF2700" s="282"/>
      <c r="DG2700" s="282"/>
      <c r="DH2700" s="282"/>
      <c r="DI2700" s="282"/>
      <c r="DJ2700" s="282"/>
      <c r="EF2700" s="495" t="str">
        <f>""&amp;(MID(数据表!AZ2700,1,MIN(FIND({"(";"（"},数据表!AZ2700&amp;"(（",1)-1)))&amp;""</f>
        <v/>
      </c>
      <c r="EG2700" s="495" t="str">
        <f>""&amp;(MID(数据表!AZ2700,1,MIN(FIND({0;1;2;3;4;5;6;7;8;9},数据表!AZ2700&amp;"1234567890",1)-1)))&amp;""</f>
        <v/>
      </c>
    </row>
    <row r="2701" spans="2:137" s="310" customFormat="1" ht="12" customHeight="1">
      <c r="B2701" s="286"/>
      <c r="C2701" s="286"/>
      <c r="D2701" s="286"/>
      <c r="E2701" s="479"/>
      <c r="F2701" s="282"/>
      <c r="G2701" s="283"/>
      <c r="H2701" s="421"/>
      <c r="I2701" s="421"/>
      <c r="J2701" s="283"/>
      <c r="K2701" s="421"/>
      <c r="L2701" s="282"/>
      <c r="N2701" s="282"/>
      <c r="S2701" s="282"/>
      <c r="T2701" s="283"/>
      <c r="U2701" s="283"/>
      <c r="V2701" s="283"/>
      <c r="W2701" s="283"/>
      <c r="X2701" s="283"/>
      <c r="Y2701" s="282"/>
      <c r="Z2701" s="282"/>
      <c r="AA2701" s="283"/>
      <c r="AB2701" s="282"/>
      <c r="AC2701" s="282"/>
      <c r="AD2701" s="282"/>
      <c r="AE2701" s="282"/>
      <c r="AF2701" s="283"/>
      <c r="AG2701" s="402"/>
      <c r="AH2701" s="283"/>
      <c r="AI2701" s="283"/>
      <c r="AJ2701" s="283"/>
      <c r="AK2701" s="283"/>
      <c r="AL2701" s="283"/>
      <c r="AM2701" s="282"/>
      <c r="AN2701" s="282"/>
      <c r="AO2701" s="282"/>
      <c r="AP2701" s="282"/>
      <c r="AQ2701" s="282"/>
      <c r="AR2701" s="282"/>
      <c r="AT2701" s="283"/>
      <c r="AU2701" s="283"/>
      <c r="AV2701" s="283"/>
      <c r="AW2701" s="283"/>
      <c r="AY2701" s="283"/>
      <c r="AZ2701" s="282"/>
      <c r="BA2701" s="283"/>
      <c r="BB2701" s="282"/>
      <c r="BC2701" s="282"/>
      <c r="BD2701" s="282"/>
      <c r="BE2701" s="283"/>
      <c r="BG2701" s="282"/>
      <c r="BH2701" s="282"/>
      <c r="BI2701" s="282"/>
      <c r="BL2701" s="421"/>
      <c r="BM2701" s="424"/>
      <c r="BN2701" s="424"/>
      <c r="BO2701" s="424"/>
      <c r="BP2701" s="424"/>
      <c r="BQ2701" s="421"/>
      <c r="BR2701" s="421"/>
      <c r="BV2701" s="282"/>
      <c r="BW2701" s="283"/>
      <c r="BY2701" s="283"/>
      <c r="BZ2701" s="283"/>
      <c r="CA2701" s="283"/>
      <c r="CB2701" s="282"/>
      <c r="CC2701" s="282"/>
      <c r="CD2701" s="282"/>
      <c r="CE2701" s="282"/>
      <c r="CG2701" s="427"/>
      <c r="CH2701" s="402"/>
      <c r="CI2701" s="424"/>
      <c r="CJ2701" s="282"/>
      <c r="CK2701" s="282"/>
      <c r="CL2701" s="283"/>
      <c r="CM2701" s="283"/>
      <c r="CP2701" s="282"/>
      <c r="DC2701" s="282"/>
      <c r="DD2701" s="282"/>
      <c r="DE2701" s="282"/>
      <c r="DF2701" s="282"/>
      <c r="DG2701" s="282"/>
      <c r="DH2701" s="282"/>
      <c r="DI2701" s="282"/>
      <c r="DJ2701" s="282"/>
      <c r="EF2701" s="495" t="str">
        <f>""&amp;(MID(数据表!AZ2701,1,MIN(FIND({"(";"（"},数据表!AZ2701&amp;"(（",1)-1)))&amp;""</f>
        <v/>
      </c>
      <c r="EG2701" s="495" t="str">
        <f>""&amp;(MID(数据表!AZ2701,1,MIN(FIND({0;1;2;3;4;5;6;7;8;9},数据表!AZ2701&amp;"1234567890",1)-1)))&amp;""</f>
        <v/>
      </c>
    </row>
    <row r="2702" spans="2:137" s="310" customFormat="1" ht="12" customHeight="1">
      <c r="B2702" s="286"/>
      <c r="C2702" s="286"/>
      <c r="D2702" s="286"/>
      <c r="E2702" s="479"/>
      <c r="F2702" s="282"/>
      <c r="G2702" s="283"/>
      <c r="H2702" s="421"/>
      <c r="I2702" s="421"/>
      <c r="J2702" s="283"/>
      <c r="K2702" s="421"/>
      <c r="L2702" s="282"/>
      <c r="N2702" s="282"/>
      <c r="S2702" s="282"/>
      <c r="T2702" s="283"/>
      <c r="U2702" s="283"/>
      <c r="V2702" s="283"/>
      <c r="W2702" s="283"/>
      <c r="X2702" s="283"/>
      <c r="Y2702" s="282"/>
      <c r="Z2702" s="282"/>
      <c r="AA2702" s="283"/>
      <c r="AB2702" s="282"/>
      <c r="AC2702" s="282"/>
      <c r="AD2702" s="282"/>
      <c r="AE2702" s="282"/>
      <c r="AF2702" s="283"/>
      <c r="AG2702" s="402"/>
      <c r="AH2702" s="283"/>
      <c r="AI2702" s="283"/>
      <c r="AJ2702" s="283"/>
      <c r="AK2702" s="283"/>
      <c r="AL2702" s="283"/>
      <c r="AM2702" s="282"/>
      <c r="AN2702" s="282"/>
      <c r="AO2702" s="282"/>
      <c r="AP2702" s="282"/>
      <c r="AQ2702" s="282"/>
      <c r="AR2702" s="282"/>
      <c r="AT2702" s="283"/>
      <c r="AU2702" s="283"/>
      <c r="AV2702" s="283"/>
      <c r="AW2702" s="283"/>
      <c r="AY2702" s="283"/>
      <c r="AZ2702" s="282"/>
      <c r="BA2702" s="283"/>
      <c r="BB2702" s="282"/>
      <c r="BC2702" s="282"/>
      <c r="BD2702" s="282"/>
      <c r="BE2702" s="283"/>
      <c r="BG2702" s="282"/>
      <c r="BH2702" s="282"/>
      <c r="BI2702" s="282"/>
      <c r="BL2702" s="421"/>
      <c r="BM2702" s="424"/>
      <c r="BN2702" s="424"/>
      <c r="BO2702" s="424"/>
      <c r="BP2702" s="424"/>
      <c r="BQ2702" s="421"/>
      <c r="BR2702" s="421"/>
      <c r="BV2702" s="282"/>
      <c r="BW2702" s="283"/>
      <c r="BY2702" s="283"/>
      <c r="BZ2702" s="283"/>
      <c r="CA2702" s="283"/>
      <c r="CB2702" s="282"/>
      <c r="CC2702" s="282"/>
      <c r="CD2702" s="282"/>
      <c r="CE2702" s="282"/>
      <c r="CG2702" s="427"/>
      <c r="CH2702" s="402"/>
      <c r="CI2702" s="424"/>
      <c r="CJ2702" s="282"/>
      <c r="CK2702" s="282"/>
      <c r="CL2702" s="283"/>
      <c r="CM2702" s="283"/>
      <c r="CP2702" s="282"/>
      <c r="DC2702" s="282"/>
      <c r="DD2702" s="282"/>
      <c r="DE2702" s="282"/>
      <c r="DF2702" s="282"/>
      <c r="DG2702" s="282"/>
      <c r="DH2702" s="282"/>
      <c r="DI2702" s="282"/>
      <c r="DJ2702" s="282"/>
      <c r="EF2702" s="495" t="str">
        <f>""&amp;(MID(数据表!AZ2702,1,MIN(FIND({"(";"（"},数据表!AZ2702&amp;"(（",1)-1)))&amp;""</f>
        <v/>
      </c>
      <c r="EG2702" s="495" t="str">
        <f>""&amp;(MID(数据表!AZ2702,1,MIN(FIND({0;1;2;3;4;5;6;7;8;9},数据表!AZ2702&amp;"1234567890",1)-1)))&amp;""</f>
        <v/>
      </c>
    </row>
    <row r="2703" spans="2:137" s="310" customFormat="1" ht="12" customHeight="1">
      <c r="B2703" s="286"/>
      <c r="C2703" s="286"/>
      <c r="D2703" s="286"/>
      <c r="E2703" s="479"/>
      <c r="F2703" s="282"/>
      <c r="G2703" s="283"/>
      <c r="H2703" s="421"/>
      <c r="I2703" s="421"/>
      <c r="J2703" s="283"/>
      <c r="K2703" s="421"/>
      <c r="L2703" s="282"/>
      <c r="N2703" s="282"/>
      <c r="S2703" s="282"/>
      <c r="T2703" s="283"/>
      <c r="U2703" s="283"/>
      <c r="V2703" s="283"/>
      <c r="W2703" s="283"/>
      <c r="X2703" s="283"/>
      <c r="Y2703" s="282"/>
      <c r="Z2703" s="282"/>
      <c r="AA2703" s="283"/>
      <c r="AB2703" s="282"/>
      <c r="AC2703" s="282"/>
      <c r="AD2703" s="282"/>
      <c r="AE2703" s="282"/>
      <c r="AF2703" s="283"/>
      <c r="AG2703" s="402"/>
      <c r="AH2703" s="283"/>
      <c r="AI2703" s="283"/>
      <c r="AJ2703" s="283"/>
      <c r="AK2703" s="283"/>
      <c r="AL2703" s="283"/>
      <c r="AM2703" s="282"/>
      <c r="AN2703" s="282"/>
      <c r="AO2703" s="282"/>
      <c r="AP2703" s="282"/>
      <c r="AQ2703" s="282"/>
      <c r="AR2703" s="282"/>
      <c r="AT2703" s="283"/>
      <c r="AU2703" s="283"/>
      <c r="AV2703" s="283"/>
      <c r="AW2703" s="283"/>
      <c r="AY2703" s="283"/>
      <c r="AZ2703" s="282"/>
      <c r="BA2703" s="283"/>
      <c r="BB2703" s="282"/>
      <c r="BC2703" s="282"/>
      <c r="BD2703" s="282"/>
      <c r="BE2703" s="283"/>
      <c r="BG2703" s="282"/>
      <c r="BH2703" s="282"/>
      <c r="BI2703" s="282"/>
      <c r="BL2703" s="421"/>
      <c r="BM2703" s="424"/>
      <c r="BN2703" s="424"/>
      <c r="BO2703" s="424"/>
      <c r="BP2703" s="424"/>
      <c r="BQ2703" s="421"/>
      <c r="BR2703" s="421"/>
      <c r="BV2703" s="282"/>
      <c r="BW2703" s="283"/>
      <c r="BY2703" s="283"/>
      <c r="BZ2703" s="283"/>
      <c r="CA2703" s="283"/>
      <c r="CB2703" s="282"/>
      <c r="CC2703" s="282"/>
      <c r="CD2703" s="282"/>
      <c r="CE2703" s="282"/>
      <c r="CG2703" s="427"/>
      <c r="CH2703" s="402"/>
      <c r="CI2703" s="424"/>
      <c r="CJ2703" s="282"/>
      <c r="CK2703" s="282"/>
      <c r="CL2703" s="283"/>
      <c r="CM2703" s="283"/>
      <c r="CP2703" s="282"/>
      <c r="DC2703" s="282"/>
      <c r="DD2703" s="282"/>
      <c r="DE2703" s="282"/>
      <c r="DF2703" s="282"/>
      <c r="DG2703" s="282"/>
      <c r="DH2703" s="282"/>
      <c r="DI2703" s="282"/>
      <c r="DJ2703" s="282"/>
      <c r="EF2703" s="495" t="str">
        <f>""&amp;(MID(数据表!AZ2703,1,MIN(FIND({"(";"（"},数据表!AZ2703&amp;"(（",1)-1)))&amp;""</f>
        <v/>
      </c>
      <c r="EG2703" s="495" t="str">
        <f>""&amp;(MID(数据表!AZ2703,1,MIN(FIND({0;1;2;3;4;5;6;7;8;9},数据表!AZ2703&amp;"1234567890",1)-1)))&amp;""</f>
        <v/>
      </c>
    </row>
    <row r="2704" spans="2:137" s="310" customFormat="1" ht="12" customHeight="1">
      <c r="B2704" s="286"/>
      <c r="C2704" s="286"/>
      <c r="D2704" s="286"/>
      <c r="E2704" s="479"/>
      <c r="F2704" s="282"/>
      <c r="G2704" s="283"/>
      <c r="H2704" s="421"/>
      <c r="I2704" s="421"/>
      <c r="J2704" s="283"/>
      <c r="K2704" s="421"/>
      <c r="L2704" s="282"/>
      <c r="N2704" s="282"/>
      <c r="S2704" s="282"/>
      <c r="T2704" s="283"/>
      <c r="U2704" s="283"/>
      <c r="V2704" s="283"/>
      <c r="W2704" s="283"/>
      <c r="X2704" s="283"/>
      <c r="Y2704" s="282"/>
      <c r="Z2704" s="282"/>
      <c r="AA2704" s="283"/>
      <c r="AB2704" s="282"/>
      <c r="AC2704" s="282"/>
      <c r="AD2704" s="282"/>
      <c r="AE2704" s="282"/>
      <c r="AF2704" s="283"/>
      <c r="AG2704" s="402"/>
      <c r="AH2704" s="283"/>
      <c r="AI2704" s="283"/>
      <c r="AJ2704" s="283"/>
      <c r="AK2704" s="283"/>
      <c r="AL2704" s="283"/>
      <c r="AM2704" s="282"/>
      <c r="AN2704" s="282"/>
      <c r="AO2704" s="282"/>
      <c r="AP2704" s="282"/>
      <c r="AQ2704" s="282"/>
      <c r="AR2704" s="282"/>
      <c r="AT2704" s="283"/>
      <c r="AU2704" s="283"/>
      <c r="AV2704" s="283"/>
      <c r="AW2704" s="283"/>
      <c r="AY2704" s="283"/>
      <c r="AZ2704" s="282"/>
      <c r="BA2704" s="283"/>
      <c r="BB2704" s="282"/>
      <c r="BC2704" s="282"/>
      <c r="BD2704" s="282"/>
      <c r="BE2704" s="283"/>
      <c r="BG2704" s="282"/>
      <c r="BH2704" s="282"/>
      <c r="BI2704" s="282"/>
      <c r="BL2704" s="421"/>
      <c r="BM2704" s="424"/>
      <c r="BN2704" s="424"/>
      <c r="BO2704" s="424"/>
      <c r="BP2704" s="424"/>
      <c r="BQ2704" s="421"/>
      <c r="BR2704" s="421"/>
      <c r="BV2704" s="282"/>
      <c r="BW2704" s="283"/>
      <c r="BY2704" s="283"/>
      <c r="BZ2704" s="283"/>
      <c r="CA2704" s="283"/>
      <c r="CB2704" s="282"/>
      <c r="CC2704" s="282"/>
      <c r="CD2704" s="282"/>
      <c r="CE2704" s="282"/>
      <c r="CG2704" s="427"/>
      <c r="CH2704" s="402"/>
      <c r="CI2704" s="424"/>
      <c r="CJ2704" s="282"/>
      <c r="CK2704" s="282"/>
      <c r="CL2704" s="283"/>
      <c r="CM2704" s="283"/>
      <c r="CP2704" s="282"/>
      <c r="DC2704" s="282"/>
      <c r="DD2704" s="282"/>
      <c r="DE2704" s="282"/>
      <c r="DF2704" s="282"/>
      <c r="DG2704" s="282"/>
      <c r="DH2704" s="282"/>
      <c r="DI2704" s="282"/>
      <c r="DJ2704" s="282"/>
      <c r="EF2704" s="495" t="str">
        <f>""&amp;(MID(数据表!AZ2704,1,MIN(FIND({"(";"（"},数据表!AZ2704&amp;"(（",1)-1)))&amp;""</f>
        <v/>
      </c>
      <c r="EG2704" s="495" t="str">
        <f>""&amp;(MID(数据表!AZ2704,1,MIN(FIND({0;1;2;3;4;5;6;7;8;9},数据表!AZ2704&amp;"1234567890",1)-1)))&amp;""</f>
        <v/>
      </c>
    </row>
    <row r="2705" spans="2:137" s="310" customFormat="1" ht="12" customHeight="1">
      <c r="B2705" s="286"/>
      <c r="C2705" s="286"/>
      <c r="D2705" s="286"/>
      <c r="E2705" s="479"/>
      <c r="F2705" s="282"/>
      <c r="G2705" s="283"/>
      <c r="H2705" s="421"/>
      <c r="I2705" s="421"/>
      <c r="J2705" s="283"/>
      <c r="K2705" s="421"/>
      <c r="L2705" s="282"/>
      <c r="N2705" s="282"/>
      <c r="S2705" s="282"/>
      <c r="T2705" s="283"/>
      <c r="U2705" s="283"/>
      <c r="V2705" s="283"/>
      <c r="W2705" s="283"/>
      <c r="X2705" s="283"/>
      <c r="Y2705" s="282"/>
      <c r="Z2705" s="282"/>
      <c r="AA2705" s="283"/>
      <c r="AB2705" s="282"/>
      <c r="AC2705" s="282"/>
      <c r="AD2705" s="282"/>
      <c r="AE2705" s="282"/>
      <c r="AF2705" s="283"/>
      <c r="AG2705" s="402"/>
      <c r="AH2705" s="283"/>
      <c r="AI2705" s="283"/>
      <c r="AJ2705" s="283"/>
      <c r="AK2705" s="283"/>
      <c r="AL2705" s="283"/>
      <c r="AM2705" s="282"/>
      <c r="AN2705" s="282"/>
      <c r="AO2705" s="282"/>
      <c r="AP2705" s="282"/>
      <c r="AQ2705" s="282"/>
      <c r="AR2705" s="282"/>
      <c r="AT2705" s="283"/>
      <c r="AU2705" s="283"/>
      <c r="AV2705" s="283"/>
      <c r="AW2705" s="283"/>
      <c r="AY2705" s="283"/>
      <c r="AZ2705" s="282"/>
      <c r="BA2705" s="283"/>
      <c r="BB2705" s="282"/>
      <c r="BC2705" s="282"/>
      <c r="BD2705" s="282"/>
      <c r="BE2705" s="283"/>
      <c r="BG2705" s="282"/>
      <c r="BH2705" s="282"/>
      <c r="BI2705" s="282"/>
      <c r="BL2705" s="421"/>
      <c r="BM2705" s="424"/>
      <c r="BN2705" s="424"/>
      <c r="BO2705" s="424"/>
      <c r="BP2705" s="424"/>
      <c r="BQ2705" s="421"/>
      <c r="BR2705" s="421"/>
      <c r="BV2705" s="282"/>
      <c r="BW2705" s="283"/>
      <c r="BY2705" s="283"/>
      <c r="BZ2705" s="283"/>
      <c r="CA2705" s="283"/>
      <c r="CB2705" s="282"/>
      <c r="CC2705" s="282"/>
      <c r="CD2705" s="282"/>
      <c r="CE2705" s="282"/>
      <c r="CG2705" s="427"/>
      <c r="CH2705" s="402"/>
      <c r="CI2705" s="424"/>
      <c r="CJ2705" s="282"/>
      <c r="CK2705" s="282"/>
      <c r="CL2705" s="283"/>
      <c r="CM2705" s="283"/>
      <c r="CP2705" s="282"/>
      <c r="DC2705" s="282"/>
      <c r="DD2705" s="282"/>
      <c r="DE2705" s="282"/>
      <c r="DF2705" s="282"/>
      <c r="DG2705" s="282"/>
      <c r="DH2705" s="282"/>
      <c r="DI2705" s="282"/>
      <c r="DJ2705" s="282"/>
      <c r="EF2705" s="495" t="str">
        <f>""&amp;(MID(数据表!AZ2705,1,MIN(FIND({"(";"（"},数据表!AZ2705&amp;"(（",1)-1)))&amp;""</f>
        <v/>
      </c>
      <c r="EG2705" s="495" t="str">
        <f>""&amp;(MID(数据表!AZ2705,1,MIN(FIND({0;1;2;3;4;5;6;7;8;9},数据表!AZ2705&amp;"1234567890",1)-1)))&amp;""</f>
        <v/>
      </c>
    </row>
    <row r="2706" spans="2:137" s="310" customFormat="1" ht="12" customHeight="1">
      <c r="B2706" s="286"/>
      <c r="C2706" s="286"/>
      <c r="D2706" s="286"/>
      <c r="E2706" s="479"/>
      <c r="F2706" s="282"/>
      <c r="G2706" s="283"/>
      <c r="H2706" s="421"/>
      <c r="I2706" s="421"/>
      <c r="J2706" s="283"/>
      <c r="K2706" s="421"/>
      <c r="L2706" s="282"/>
      <c r="N2706" s="282"/>
      <c r="S2706" s="282"/>
      <c r="T2706" s="283"/>
      <c r="U2706" s="283"/>
      <c r="V2706" s="283"/>
      <c r="W2706" s="283"/>
      <c r="X2706" s="283"/>
      <c r="Y2706" s="282"/>
      <c r="Z2706" s="282"/>
      <c r="AA2706" s="283"/>
      <c r="AB2706" s="282"/>
      <c r="AC2706" s="282"/>
      <c r="AD2706" s="282"/>
      <c r="AE2706" s="282"/>
      <c r="AF2706" s="283"/>
      <c r="AG2706" s="402"/>
      <c r="AH2706" s="283"/>
      <c r="AI2706" s="283"/>
      <c r="AJ2706" s="283"/>
      <c r="AK2706" s="283"/>
      <c r="AL2706" s="283"/>
      <c r="AM2706" s="282"/>
      <c r="AN2706" s="282"/>
      <c r="AO2706" s="282"/>
      <c r="AP2706" s="282"/>
      <c r="AQ2706" s="282"/>
      <c r="AR2706" s="282"/>
      <c r="AT2706" s="283"/>
      <c r="AU2706" s="283"/>
      <c r="AV2706" s="283"/>
      <c r="AW2706" s="283"/>
      <c r="AY2706" s="283"/>
      <c r="AZ2706" s="282"/>
      <c r="BA2706" s="283"/>
      <c r="BB2706" s="282"/>
      <c r="BC2706" s="282"/>
      <c r="BD2706" s="282"/>
      <c r="BE2706" s="283"/>
      <c r="BG2706" s="282"/>
      <c r="BH2706" s="282"/>
      <c r="BI2706" s="282"/>
      <c r="BL2706" s="421"/>
      <c r="BM2706" s="424"/>
      <c r="BN2706" s="424"/>
      <c r="BO2706" s="424"/>
      <c r="BP2706" s="424"/>
      <c r="BQ2706" s="421"/>
      <c r="BR2706" s="421"/>
      <c r="BV2706" s="282"/>
      <c r="BW2706" s="283"/>
      <c r="BY2706" s="283"/>
      <c r="BZ2706" s="283"/>
      <c r="CA2706" s="283"/>
      <c r="CB2706" s="282"/>
      <c r="CC2706" s="282"/>
      <c r="CD2706" s="282"/>
      <c r="CE2706" s="282"/>
      <c r="CG2706" s="427"/>
      <c r="CH2706" s="402"/>
      <c r="CI2706" s="424"/>
      <c r="CJ2706" s="282"/>
      <c r="CK2706" s="282"/>
      <c r="CL2706" s="283"/>
      <c r="CM2706" s="283"/>
      <c r="CP2706" s="282"/>
      <c r="DC2706" s="282"/>
      <c r="DD2706" s="282"/>
      <c r="DE2706" s="282"/>
      <c r="DF2706" s="282"/>
      <c r="DG2706" s="282"/>
      <c r="DH2706" s="282"/>
      <c r="DI2706" s="282"/>
      <c r="DJ2706" s="282"/>
      <c r="EF2706" s="495" t="str">
        <f>""&amp;(MID(数据表!AZ2706,1,MIN(FIND({"(";"（"},数据表!AZ2706&amp;"(（",1)-1)))&amp;""</f>
        <v/>
      </c>
      <c r="EG2706" s="495" t="str">
        <f>""&amp;(MID(数据表!AZ2706,1,MIN(FIND({0;1;2;3;4;5;6;7;8;9},数据表!AZ2706&amp;"1234567890",1)-1)))&amp;""</f>
        <v/>
      </c>
    </row>
    <row r="2707" spans="2:137" s="310" customFormat="1" ht="12" customHeight="1">
      <c r="B2707" s="286"/>
      <c r="C2707" s="286"/>
      <c r="D2707" s="286"/>
      <c r="E2707" s="479"/>
      <c r="F2707" s="282"/>
      <c r="G2707" s="283"/>
      <c r="H2707" s="421"/>
      <c r="I2707" s="421"/>
      <c r="J2707" s="283"/>
      <c r="K2707" s="421"/>
      <c r="L2707" s="282"/>
      <c r="N2707" s="282"/>
      <c r="S2707" s="282"/>
      <c r="T2707" s="283"/>
      <c r="U2707" s="283"/>
      <c r="V2707" s="283"/>
      <c r="W2707" s="283"/>
      <c r="X2707" s="283"/>
      <c r="Y2707" s="282"/>
      <c r="Z2707" s="282"/>
      <c r="AA2707" s="283"/>
      <c r="AB2707" s="282"/>
      <c r="AC2707" s="282"/>
      <c r="AD2707" s="282"/>
      <c r="AE2707" s="282"/>
      <c r="AF2707" s="283"/>
      <c r="AG2707" s="402"/>
      <c r="AH2707" s="283"/>
      <c r="AI2707" s="283"/>
      <c r="AJ2707" s="283"/>
      <c r="AK2707" s="283"/>
      <c r="AL2707" s="283"/>
      <c r="AM2707" s="282"/>
      <c r="AN2707" s="282"/>
      <c r="AO2707" s="282"/>
      <c r="AP2707" s="282"/>
      <c r="AQ2707" s="282"/>
      <c r="AR2707" s="282"/>
      <c r="AT2707" s="283"/>
      <c r="AU2707" s="283"/>
      <c r="AV2707" s="283"/>
      <c r="AW2707" s="283"/>
      <c r="AY2707" s="283"/>
      <c r="AZ2707" s="282"/>
      <c r="BA2707" s="283"/>
      <c r="BB2707" s="282"/>
      <c r="BC2707" s="282"/>
      <c r="BD2707" s="282"/>
      <c r="BE2707" s="283"/>
      <c r="BG2707" s="282"/>
      <c r="BH2707" s="282"/>
      <c r="BI2707" s="282"/>
      <c r="BL2707" s="421"/>
      <c r="BM2707" s="424"/>
      <c r="BN2707" s="424"/>
      <c r="BO2707" s="424"/>
      <c r="BP2707" s="424"/>
      <c r="BQ2707" s="421"/>
      <c r="BR2707" s="421"/>
      <c r="BV2707" s="282"/>
      <c r="BW2707" s="283"/>
      <c r="BY2707" s="283"/>
      <c r="BZ2707" s="283"/>
      <c r="CA2707" s="283"/>
      <c r="CB2707" s="282"/>
      <c r="CC2707" s="282"/>
      <c r="CD2707" s="282"/>
      <c r="CE2707" s="282"/>
      <c r="CG2707" s="427"/>
      <c r="CH2707" s="402"/>
      <c r="CI2707" s="424"/>
      <c r="CJ2707" s="282"/>
      <c r="CK2707" s="282"/>
      <c r="CL2707" s="283"/>
      <c r="CM2707" s="283"/>
      <c r="CP2707" s="282"/>
      <c r="DC2707" s="282"/>
      <c r="DD2707" s="282"/>
      <c r="DE2707" s="282"/>
      <c r="DF2707" s="282"/>
      <c r="DG2707" s="282"/>
      <c r="DH2707" s="282"/>
      <c r="DI2707" s="282"/>
      <c r="DJ2707" s="282"/>
      <c r="EF2707" s="495" t="str">
        <f>""&amp;(MID(数据表!AZ2707,1,MIN(FIND({"(";"（"},数据表!AZ2707&amp;"(（",1)-1)))&amp;""</f>
        <v/>
      </c>
      <c r="EG2707" s="495" t="str">
        <f>""&amp;(MID(数据表!AZ2707,1,MIN(FIND({0;1;2;3;4;5;6;7;8;9},数据表!AZ2707&amp;"1234567890",1)-1)))&amp;""</f>
        <v/>
      </c>
    </row>
    <row r="2708" spans="2:137" s="310" customFormat="1" ht="12" customHeight="1">
      <c r="B2708" s="286"/>
      <c r="C2708" s="286"/>
      <c r="D2708" s="286"/>
      <c r="E2708" s="479"/>
      <c r="F2708" s="282"/>
      <c r="G2708" s="283"/>
      <c r="H2708" s="421"/>
      <c r="I2708" s="421"/>
      <c r="J2708" s="283"/>
      <c r="K2708" s="421"/>
      <c r="L2708" s="282"/>
      <c r="N2708" s="282"/>
      <c r="S2708" s="282"/>
      <c r="T2708" s="283"/>
      <c r="U2708" s="283"/>
      <c r="V2708" s="283"/>
      <c r="W2708" s="283"/>
      <c r="X2708" s="283"/>
      <c r="Y2708" s="282"/>
      <c r="Z2708" s="282"/>
      <c r="AA2708" s="283"/>
      <c r="AB2708" s="282"/>
      <c r="AC2708" s="282"/>
      <c r="AD2708" s="282"/>
      <c r="AE2708" s="282"/>
      <c r="AF2708" s="283"/>
      <c r="AG2708" s="402"/>
      <c r="AH2708" s="283"/>
      <c r="AI2708" s="283"/>
      <c r="AJ2708" s="283"/>
      <c r="AK2708" s="283"/>
      <c r="AL2708" s="283"/>
      <c r="AM2708" s="282"/>
      <c r="AN2708" s="282"/>
      <c r="AO2708" s="282"/>
      <c r="AP2708" s="282"/>
      <c r="AQ2708" s="282"/>
      <c r="AR2708" s="282"/>
      <c r="AT2708" s="283"/>
      <c r="AU2708" s="283"/>
      <c r="AV2708" s="283"/>
      <c r="AW2708" s="283"/>
      <c r="AY2708" s="283"/>
      <c r="AZ2708" s="282"/>
      <c r="BA2708" s="283"/>
      <c r="BB2708" s="282"/>
      <c r="BC2708" s="282"/>
      <c r="BD2708" s="282"/>
      <c r="BE2708" s="283"/>
      <c r="BG2708" s="282"/>
      <c r="BH2708" s="282"/>
      <c r="BI2708" s="282"/>
      <c r="BL2708" s="421"/>
      <c r="BM2708" s="424"/>
      <c r="BN2708" s="424"/>
      <c r="BO2708" s="424"/>
      <c r="BP2708" s="424"/>
      <c r="BQ2708" s="421"/>
      <c r="BR2708" s="421"/>
      <c r="BV2708" s="282"/>
      <c r="BW2708" s="283"/>
      <c r="BY2708" s="283"/>
      <c r="BZ2708" s="283"/>
      <c r="CA2708" s="283"/>
      <c r="CB2708" s="282"/>
      <c r="CC2708" s="282"/>
      <c r="CD2708" s="282"/>
      <c r="CE2708" s="282"/>
      <c r="CG2708" s="427"/>
      <c r="CH2708" s="402"/>
      <c r="CI2708" s="424"/>
      <c r="CJ2708" s="282"/>
      <c r="CK2708" s="282"/>
      <c r="CL2708" s="283"/>
      <c r="CM2708" s="283"/>
      <c r="CP2708" s="282"/>
      <c r="DC2708" s="282"/>
      <c r="DD2708" s="282"/>
      <c r="DE2708" s="282"/>
      <c r="DF2708" s="282"/>
      <c r="DG2708" s="282"/>
      <c r="DH2708" s="282"/>
      <c r="DI2708" s="282"/>
      <c r="DJ2708" s="282"/>
      <c r="EF2708" s="495" t="str">
        <f>""&amp;(MID(数据表!AZ2708,1,MIN(FIND({"(";"（"},数据表!AZ2708&amp;"(（",1)-1)))&amp;""</f>
        <v/>
      </c>
      <c r="EG2708" s="495" t="str">
        <f>""&amp;(MID(数据表!AZ2708,1,MIN(FIND({0;1;2;3;4;5;6;7;8;9},数据表!AZ2708&amp;"1234567890",1)-1)))&amp;""</f>
        <v/>
      </c>
    </row>
    <row r="2709" spans="2:137" s="310" customFormat="1" ht="12" customHeight="1">
      <c r="B2709" s="286"/>
      <c r="C2709" s="286"/>
      <c r="D2709" s="286"/>
      <c r="E2709" s="479"/>
      <c r="F2709" s="282"/>
      <c r="G2709" s="283"/>
      <c r="H2709" s="421"/>
      <c r="I2709" s="421"/>
      <c r="J2709" s="283"/>
      <c r="K2709" s="421"/>
      <c r="L2709" s="282"/>
      <c r="N2709" s="282"/>
      <c r="S2709" s="282"/>
      <c r="T2709" s="283"/>
      <c r="U2709" s="283"/>
      <c r="V2709" s="283"/>
      <c r="W2709" s="283"/>
      <c r="X2709" s="283"/>
      <c r="Y2709" s="282"/>
      <c r="Z2709" s="282"/>
      <c r="AA2709" s="283"/>
      <c r="AB2709" s="282"/>
      <c r="AC2709" s="282"/>
      <c r="AD2709" s="282"/>
      <c r="AE2709" s="282"/>
      <c r="AF2709" s="283"/>
      <c r="AG2709" s="402"/>
      <c r="AH2709" s="283"/>
      <c r="AI2709" s="283"/>
      <c r="AJ2709" s="283"/>
      <c r="AK2709" s="283"/>
      <c r="AL2709" s="283"/>
      <c r="AM2709" s="282"/>
      <c r="AN2709" s="282"/>
      <c r="AO2709" s="282"/>
      <c r="AP2709" s="282"/>
      <c r="AQ2709" s="282"/>
      <c r="AR2709" s="282"/>
      <c r="AT2709" s="283"/>
      <c r="AU2709" s="283"/>
      <c r="AV2709" s="283"/>
      <c r="AW2709" s="283"/>
      <c r="AY2709" s="283"/>
      <c r="AZ2709" s="282"/>
      <c r="BA2709" s="283"/>
      <c r="BB2709" s="282"/>
      <c r="BC2709" s="282"/>
      <c r="BD2709" s="282"/>
      <c r="BE2709" s="283"/>
      <c r="BG2709" s="282"/>
      <c r="BH2709" s="282"/>
      <c r="BI2709" s="282"/>
      <c r="BL2709" s="421"/>
      <c r="BM2709" s="424"/>
      <c r="BN2709" s="424"/>
      <c r="BO2709" s="424"/>
      <c r="BP2709" s="424"/>
      <c r="BQ2709" s="421"/>
      <c r="BR2709" s="421"/>
      <c r="BV2709" s="282"/>
      <c r="BW2709" s="283"/>
      <c r="BY2709" s="283"/>
      <c r="BZ2709" s="283"/>
      <c r="CA2709" s="283"/>
      <c r="CB2709" s="282"/>
      <c r="CC2709" s="282"/>
      <c r="CD2709" s="282"/>
      <c r="CE2709" s="282"/>
      <c r="CG2709" s="427"/>
      <c r="CH2709" s="402"/>
      <c r="CI2709" s="424"/>
      <c r="CJ2709" s="282"/>
      <c r="CK2709" s="282"/>
      <c r="CL2709" s="283"/>
      <c r="CM2709" s="283"/>
      <c r="CP2709" s="282"/>
      <c r="DC2709" s="282"/>
      <c r="DD2709" s="282"/>
      <c r="DE2709" s="282"/>
      <c r="DF2709" s="282"/>
      <c r="DG2709" s="282"/>
      <c r="DH2709" s="282"/>
      <c r="DI2709" s="282"/>
      <c r="DJ2709" s="282"/>
      <c r="EF2709" s="495" t="str">
        <f>""&amp;(MID(数据表!AZ2709,1,MIN(FIND({"(";"（"},数据表!AZ2709&amp;"(（",1)-1)))&amp;""</f>
        <v/>
      </c>
      <c r="EG2709" s="495" t="str">
        <f>""&amp;(MID(数据表!AZ2709,1,MIN(FIND({0;1;2;3;4;5;6;7;8;9},数据表!AZ2709&amp;"1234567890",1)-1)))&amp;""</f>
        <v/>
      </c>
    </row>
    <row r="2710" spans="2:137" s="310" customFormat="1" ht="12" customHeight="1">
      <c r="B2710" s="286"/>
      <c r="C2710" s="286"/>
      <c r="D2710" s="286"/>
      <c r="E2710" s="479"/>
      <c r="F2710" s="282"/>
      <c r="G2710" s="283"/>
      <c r="H2710" s="421"/>
      <c r="I2710" s="421"/>
      <c r="J2710" s="283"/>
      <c r="K2710" s="421"/>
      <c r="L2710" s="282"/>
      <c r="N2710" s="282"/>
      <c r="S2710" s="282"/>
      <c r="T2710" s="283"/>
      <c r="U2710" s="283"/>
      <c r="V2710" s="283"/>
      <c r="W2710" s="283"/>
      <c r="X2710" s="283"/>
      <c r="Y2710" s="282"/>
      <c r="Z2710" s="282"/>
      <c r="AA2710" s="283"/>
      <c r="AB2710" s="282"/>
      <c r="AC2710" s="282"/>
      <c r="AD2710" s="282"/>
      <c r="AE2710" s="282"/>
      <c r="AF2710" s="283"/>
      <c r="AG2710" s="402"/>
      <c r="AH2710" s="283"/>
      <c r="AI2710" s="283"/>
      <c r="AJ2710" s="283"/>
      <c r="AK2710" s="283"/>
      <c r="AL2710" s="283"/>
      <c r="AM2710" s="282"/>
      <c r="AN2710" s="282"/>
      <c r="AO2710" s="282"/>
      <c r="AP2710" s="282"/>
      <c r="AQ2710" s="282"/>
      <c r="AR2710" s="282"/>
      <c r="AT2710" s="283"/>
      <c r="AU2710" s="283"/>
      <c r="AV2710" s="283"/>
      <c r="AW2710" s="283"/>
      <c r="AY2710" s="283"/>
      <c r="AZ2710" s="282"/>
      <c r="BA2710" s="283"/>
      <c r="BB2710" s="282"/>
      <c r="BC2710" s="282"/>
      <c r="BD2710" s="282"/>
      <c r="BE2710" s="283"/>
      <c r="BG2710" s="282"/>
      <c r="BH2710" s="282"/>
      <c r="BI2710" s="282"/>
      <c r="BL2710" s="421"/>
      <c r="BM2710" s="424"/>
      <c r="BN2710" s="424"/>
      <c r="BO2710" s="424"/>
      <c r="BP2710" s="424"/>
      <c r="BQ2710" s="421"/>
      <c r="BR2710" s="421"/>
      <c r="BV2710" s="282"/>
      <c r="BW2710" s="283"/>
      <c r="BY2710" s="283"/>
      <c r="BZ2710" s="283"/>
      <c r="CA2710" s="283"/>
      <c r="CB2710" s="282"/>
      <c r="CC2710" s="282"/>
      <c r="CD2710" s="282"/>
      <c r="CE2710" s="282"/>
      <c r="CG2710" s="427"/>
      <c r="CH2710" s="402"/>
      <c r="CI2710" s="424"/>
      <c r="CJ2710" s="282"/>
      <c r="CK2710" s="282"/>
      <c r="CL2710" s="283"/>
      <c r="CM2710" s="283"/>
      <c r="CP2710" s="282"/>
      <c r="DC2710" s="282"/>
      <c r="DD2710" s="282"/>
      <c r="DE2710" s="282"/>
      <c r="DF2710" s="282"/>
      <c r="DG2710" s="282"/>
      <c r="DH2710" s="282"/>
      <c r="DI2710" s="282"/>
      <c r="DJ2710" s="282"/>
      <c r="EF2710" s="495" t="str">
        <f>""&amp;(MID(数据表!AZ2710,1,MIN(FIND({"(";"（"},数据表!AZ2710&amp;"(（",1)-1)))&amp;""</f>
        <v/>
      </c>
      <c r="EG2710" s="495" t="str">
        <f>""&amp;(MID(数据表!AZ2710,1,MIN(FIND({0;1;2;3;4;5;6;7;8;9},数据表!AZ2710&amp;"1234567890",1)-1)))&amp;""</f>
        <v/>
      </c>
    </row>
    <row r="2711" spans="2:137" s="310" customFormat="1" ht="12" customHeight="1">
      <c r="B2711" s="286"/>
      <c r="C2711" s="286"/>
      <c r="D2711" s="286"/>
      <c r="E2711" s="479"/>
      <c r="F2711" s="282"/>
      <c r="G2711" s="283"/>
      <c r="H2711" s="421"/>
      <c r="I2711" s="421"/>
      <c r="J2711" s="283"/>
      <c r="K2711" s="421"/>
      <c r="L2711" s="282"/>
      <c r="N2711" s="282"/>
      <c r="S2711" s="282"/>
      <c r="T2711" s="283"/>
      <c r="U2711" s="283"/>
      <c r="V2711" s="283"/>
      <c r="W2711" s="283"/>
      <c r="X2711" s="283"/>
      <c r="Y2711" s="282"/>
      <c r="Z2711" s="282"/>
      <c r="AA2711" s="283"/>
      <c r="AB2711" s="282"/>
      <c r="AC2711" s="282"/>
      <c r="AD2711" s="282"/>
      <c r="AE2711" s="282"/>
      <c r="AF2711" s="283"/>
      <c r="AG2711" s="402"/>
      <c r="AH2711" s="283"/>
      <c r="AI2711" s="283"/>
      <c r="AJ2711" s="283"/>
      <c r="AK2711" s="283"/>
      <c r="AL2711" s="283"/>
      <c r="AM2711" s="282"/>
      <c r="AN2711" s="282"/>
      <c r="AO2711" s="282"/>
      <c r="AP2711" s="282"/>
      <c r="AQ2711" s="282"/>
      <c r="AR2711" s="282"/>
      <c r="AT2711" s="283"/>
      <c r="AU2711" s="283"/>
      <c r="AV2711" s="283"/>
      <c r="AW2711" s="283"/>
      <c r="AY2711" s="283"/>
      <c r="AZ2711" s="282"/>
      <c r="BA2711" s="283"/>
      <c r="BB2711" s="282"/>
      <c r="BC2711" s="282"/>
      <c r="BD2711" s="282"/>
      <c r="BE2711" s="283"/>
      <c r="BG2711" s="282"/>
      <c r="BH2711" s="282"/>
      <c r="BI2711" s="282"/>
      <c r="BL2711" s="421"/>
      <c r="BM2711" s="424"/>
      <c r="BN2711" s="424"/>
      <c r="BO2711" s="424"/>
      <c r="BP2711" s="424"/>
      <c r="BQ2711" s="421"/>
      <c r="BR2711" s="421"/>
      <c r="BV2711" s="282"/>
      <c r="BW2711" s="283"/>
      <c r="BY2711" s="283"/>
      <c r="BZ2711" s="283"/>
      <c r="CA2711" s="283"/>
      <c r="CB2711" s="282"/>
      <c r="CC2711" s="282"/>
      <c r="CD2711" s="282"/>
      <c r="CE2711" s="282"/>
      <c r="CG2711" s="427"/>
      <c r="CH2711" s="402"/>
      <c r="CI2711" s="424"/>
      <c r="CJ2711" s="282"/>
      <c r="CK2711" s="282"/>
      <c r="CL2711" s="283"/>
      <c r="CM2711" s="283"/>
      <c r="CP2711" s="282"/>
      <c r="DC2711" s="282"/>
      <c r="DD2711" s="282"/>
      <c r="DE2711" s="282"/>
      <c r="DF2711" s="282"/>
      <c r="DG2711" s="282"/>
      <c r="DH2711" s="282"/>
      <c r="DI2711" s="282"/>
      <c r="DJ2711" s="282"/>
      <c r="EF2711" s="495" t="str">
        <f>""&amp;(MID(数据表!AZ2711,1,MIN(FIND({"(";"（"},数据表!AZ2711&amp;"(（",1)-1)))&amp;""</f>
        <v/>
      </c>
      <c r="EG2711" s="495" t="str">
        <f>""&amp;(MID(数据表!AZ2711,1,MIN(FIND({0;1;2;3;4;5;6;7;8;9},数据表!AZ2711&amp;"1234567890",1)-1)))&amp;""</f>
        <v/>
      </c>
    </row>
    <row r="2712" spans="2:137" s="310" customFormat="1" ht="12" customHeight="1">
      <c r="B2712" s="286"/>
      <c r="C2712" s="286"/>
      <c r="D2712" s="286"/>
      <c r="E2712" s="479"/>
      <c r="F2712" s="282"/>
      <c r="G2712" s="283"/>
      <c r="H2712" s="421"/>
      <c r="I2712" s="421"/>
      <c r="J2712" s="283"/>
      <c r="K2712" s="421"/>
      <c r="L2712" s="282"/>
      <c r="N2712" s="282"/>
      <c r="S2712" s="282"/>
      <c r="T2712" s="283"/>
      <c r="U2712" s="283"/>
      <c r="V2712" s="283"/>
      <c r="W2712" s="283"/>
      <c r="X2712" s="283"/>
      <c r="Y2712" s="282"/>
      <c r="Z2712" s="282"/>
      <c r="AA2712" s="283"/>
      <c r="AB2712" s="282"/>
      <c r="AC2712" s="282"/>
      <c r="AD2712" s="282"/>
      <c r="AE2712" s="282"/>
      <c r="AF2712" s="283"/>
      <c r="AG2712" s="402"/>
      <c r="AH2712" s="283"/>
      <c r="AI2712" s="283"/>
      <c r="AJ2712" s="283"/>
      <c r="AK2712" s="283"/>
      <c r="AL2712" s="283"/>
      <c r="AM2712" s="282"/>
      <c r="AN2712" s="282"/>
      <c r="AO2712" s="282"/>
      <c r="AP2712" s="282"/>
      <c r="AQ2712" s="282"/>
      <c r="AR2712" s="282"/>
      <c r="AT2712" s="283"/>
      <c r="AU2712" s="283"/>
      <c r="AV2712" s="283"/>
      <c r="AW2712" s="283"/>
      <c r="AY2712" s="283"/>
      <c r="AZ2712" s="282"/>
      <c r="BA2712" s="283"/>
      <c r="BB2712" s="282"/>
      <c r="BC2712" s="282"/>
      <c r="BD2712" s="282"/>
      <c r="BE2712" s="283"/>
      <c r="BG2712" s="282"/>
      <c r="BH2712" s="282"/>
      <c r="BI2712" s="282"/>
      <c r="BL2712" s="421"/>
      <c r="BM2712" s="424"/>
      <c r="BN2712" s="424"/>
      <c r="BO2712" s="424"/>
      <c r="BP2712" s="424"/>
      <c r="BQ2712" s="421"/>
      <c r="BR2712" s="421"/>
      <c r="BV2712" s="282"/>
      <c r="BW2712" s="283"/>
      <c r="BY2712" s="283"/>
      <c r="BZ2712" s="283"/>
      <c r="CA2712" s="283"/>
      <c r="CB2712" s="282"/>
      <c r="CC2712" s="282"/>
      <c r="CD2712" s="282"/>
      <c r="CE2712" s="282"/>
      <c r="CG2712" s="427"/>
      <c r="CH2712" s="402"/>
      <c r="CI2712" s="424"/>
      <c r="CJ2712" s="282"/>
      <c r="CK2712" s="282"/>
      <c r="CL2712" s="283"/>
      <c r="CM2712" s="283"/>
      <c r="CP2712" s="282"/>
      <c r="DC2712" s="282"/>
      <c r="DD2712" s="282"/>
      <c r="DE2712" s="282"/>
      <c r="DF2712" s="282"/>
      <c r="DG2712" s="282"/>
      <c r="DH2712" s="282"/>
      <c r="DI2712" s="282"/>
      <c r="DJ2712" s="282"/>
      <c r="EF2712" s="495" t="str">
        <f>""&amp;(MID(数据表!AZ2712,1,MIN(FIND({"(";"（"},数据表!AZ2712&amp;"(（",1)-1)))&amp;""</f>
        <v/>
      </c>
      <c r="EG2712" s="495" t="str">
        <f>""&amp;(MID(数据表!AZ2712,1,MIN(FIND({0;1;2;3;4;5;6;7;8;9},数据表!AZ2712&amp;"1234567890",1)-1)))&amp;""</f>
        <v/>
      </c>
    </row>
    <row r="2713" spans="2:137" s="310" customFormat="1" ht="12" customHeight="1">
      <c r="B2713" s="286"/>
      <c r="C2713" s="286"/>
      <c r="D2713" s="286"/>
      <c r="E2713" s="479"/>
      <c r="F2713" s="282"/>
      <c r="G2713" s="283"/>
      <c r="H2713" s="421"/>
      <c r="I2713" s="421"/>
      <c r="J2713" s="283"/>
      <c r="K2713" s="421"/>
      <c r="L2713" s="282"/>
      <c r="N2713" s="282"/>
      <c r="S2713" s="282"/>
      <c r="T2713" s="283"/>
      <c r="U2713" s="283"/>
      <c r="V2713" s="283"/>
      <c r="W2713" s="283"/>
      <c r="X2713" s="283"/>
      <c r="Y2713" s="282"/>
      <c r="Z2713" s="282"/>
      <c r="AA2713" s="283"/>
      <c r="AB2713" s="282"/>
      <c r="AC2713" s="282"/>
      <c r="AD2713" s="282"/>
      <c r="AE2713" s="282"/>
      <c r="AF2713" s="283"/>
      <c r="AG2713" s="402"/>
      <c r="AH2713" s="283"/>
      <c r="AI2713" s="283"/>
      <c r="AJ2713" s="283"/>
      <c r="AK2713" s="283"/>
      <c r="AL2713" s="283"/>
      <c r="AM2713" s="282"/>
      <c r="AN2713" s="282"/>
      <c r="AO2713" s="282"/>
      <c r="AP2713" s="282"/>
      <c r="AQ2713" s="282"/>
      <c r="AR2713" s="282"/>
      <c r="AT2713" s="283"/>
      <c r="AU2713" s="283"/>
      <c r="AV2713" s="283"/>
      <c r="AW2713" s="283"/>
      <c r="AY2713" s="283"/>
      <c r="AZ2713" s="282"/>
      <c r="BA2713" s="283"/>
      <c r="BB2713" s="282"/>
      <c r="BC2713" s="282"/>
      <c r="BD2713" s="282"/>
      <c r="BE2713" s="283"/>
      <c r="BG2713" s="282"/>
      <c r="BH2713" s="282"/>
      <c r="BI2713" s="282"/>
      <c r="BL2713" s="421"/>
      <c r="BM2713" s="424"/>
      <c r="BN2713" s="424"/>
      <c r="BO2713" s="424"/>
      <c r="BP2713" s="424"/>
      <c r="BQ2713" s="421"/>
      <c r="BR2713" s="421"/>
      <c r="BV2713" s="282"/>
      <c r="BW2713" s="283"/>
      <c r="BY2713" s="283"/>
      <c r="BZ2713" s="283"/>
      <c r="CA2713" s="283"/>
      <c r="CB2713" s="282"/>
      <c r="CC2713" s="282"/>
      <c r="CD2713" s="282"/>
      <c r="CE2713" s="282"/>
      <c r="CG2713" s="427"/>
      <c r="CH2713" s="402"/>
      <c r="CI2713" s="424"/>
      <c r="CJ2713" s="282"/>
      <c r="CK2713" s="282"/>
      <c r="CL2713" s="283"/>
      <c r="CM2713" s="283"/>
      <c r="CP2713" s="282"/>
      <c r="DC2713" s="282"/>
      <c r="DD2713" s="282"/>
      <c r="DE2713" s="282"/>
      <c r="DF2713" s="282"/>
      <c r="DG2713" s="282"/>
      <c r="DH2713" s="282"/>
      <c r="DI2713" s="282"/>
      <c r="DJ2713" s="282"/>
      <c r="EF2713" s="495" t="str">
        <f>""&amp;(MID(数据表!AZ2713,1,MIN(FIND({"(";"（"},数据表!AZ2713&amp;"(（",1)-1)))&amp;""</f>
        <v/>
      </c>
      <c r="EG2713" s="495" t="str">
        <f>""&amp;(MID(数据表!AZ2713,1,MIN(FIND({0;1;2;3;4;5;6;7;8;9},数据表!AZ2713&amp;"1234567890",1)-1)))&amp;""</f>
        <v/>
      </c>
    </row>
    <row r="2714" spans="2:137" s="310" customFormat="1" ht="12" customHeight="1">
      <c r="B2714" s="286"/>
      <c r="C2714" s="286"/>
      <c r="D2714" s="286"/>
      <c r="E2714" s="479"/>
      <c r="F2714" s="282"/>
      <c r="G2714" s="283"/>
      <c r="H2714" s="421"/>
      <c r="I2714" s="421"/>
      <c r="J2714" s="283"/>
      <c r="K2714" s="421"/>
      <c r="L2714" s="282"/>
      <c r="N2714" s="282"/>
      <c r="S2714" s="282"/>
      <c r="T2714" s="283"/>
      <c r="U2714" s="283"/>
      <c r="V2714" s="283"/>
      <c r="W2714" s="283"/>
      <c r="X2714" s="283"/>
      <c r="Y2714" s="282"/>
      <c r="Z2714" s="282"/>
      <c r="AA2714" s="283"/>
      <c r="AB2714" s="282"/>
      <c r="AC2714" s="282"/>
      <c r="AD2714" s="282"/>
      <c r="AE2714" s="282"/>
      <c r="AF2714" s="283"/>
      <c r="AG2714" s="402"/>
      <c r="AH2714" s="283"/>
      <c r="AI2714" s="283"/>
      <c r="AJ2714" s="283"/>
      <c r="AK2714" s="283"/>
      <c r="AL2714" s="283"/>
      <c r="AM2714" s="282"/>
      <c r="AN2714" s="282"/>
      <c r="AO2714" s="282"/>
      <c r="AP2714" s="282"/>
      <c r="AQ2714" s="282"/>
      <c r="AR2714" s="282"/>
      <c r="AT2714" s="283"/>
      <c r="AU2714" s="283"/>
      <c r="AV2714" s="283"/>
      <c r="AW2714" s="283"/>
      <c r="AY2714" s="283"/>
      <c r="AZ2714" s="282"/>
      <c r="BA2714" s="283"/>
      <c r="BB2714" s="282"/>
      <c r="BC2714" s="282"/>
      <c r="BD2714" s="282"/>
      <c r="BE2714" s="283"/>
      <c r="BG2714" s="282"/>
      <c r="BH2714" s="282"/>
      <c r="BI2714" s="282"/>
      <c r="BL2714" s="421"/>
      <c r="BM2714" s="424"/>
      <c r="BN2714" s="424"/>
      <c r="BO2714" s="424"/>
      <c r="BP2714" s="424"/>
      <c r="BQ2714" s="421"/>
      <c r="BR2714" s="421"/>
      <c r="BV2714" s="282"/>
      <c r="BW2714" s="283"/>
      <c r="BY2714" s="283"/>
      <c r="BZ2714" s="283"/>
      <c r="CA2714" s="283"/>
      <c r="CB2714" s="282"/>
      <c r="CC2714" s="282"/>
      <c r="CD2714" s="282"/>
      <c r="CE2714" s="282"/>
      <c r="CG2714" s="427"/>
      <c r="CH2714" s="402"/>
      <c r="CI2714" s="424"/>
      <c r="CJ2714" s="282"/>
      <c r="CK2714" s="282"/>
      <c r="CL2714" s="283"/>
      <c r="CM2714" s="283"/>
      <c r="CP2714" s="282"/>
      <c r="DC2714" s="282"/>
      <c r="DD2714" s="282"/>
      <c r="DE2714" s="282"/>
      <c r="DF2714" s="282"/>
      <c r="DG2714" s="282"/>
      <c r="DH2714" s="282"/>
      <c r="DI2714" s="282"/>
      <c r="DJ2714" s="282"/>
      <c r="EF2714" s="495" t="str">
        <f>""&amp;(MID(数据表!AZ2714,1,MIN(FIND({"(";"（"},数据表!AZ2714&amp;"(（",1)-1)))&amp;""</f>
        <v/>
      </c>
      <c r="EG2714" s="495" t="str">
        <f>""&amp;(MID(数据表!AZ2714,1,MIN(FIND({0;1;2;3;4;5;6;7;8;9},数据表!AZ2714&amp;"1234567890",1)-1)))&amp;""</f>
        <v/>
      </c>
    </row>
    <row r="2715" spans="2:137" s="310" customFormat="1" ht="12" customHeight="1">
      <c r="B2715" s="286"/>
      <c r="C2715" s="286"/>
      <c r="D2715" s="286"/>
      <c r="E2715" s="479"/>
      <c r="F2715" s="282"/>
      <c r="G2715" s="283"/>
      <c r="H2715" s="421"/>
      <c r="I2715" s="421"/>
      <c r="J2715" s="283"/>
      <c r="K2715" s="421"/>
      <c r="L2715" s="282"/>
      <c r="N2715" s="282"/>
      <c r="S2715" s="282"/>
      <c r="T2715" s="283"/>
      <c r="U2715" s="283"/>
      <c r="V2715" s="283"/>
      <c r="W2715" s="283"/>
      <c r="X2715" s="283"/>
      <c r="Y2715" s="282"/>
      <c r="Z2715" s="282"/>
      <c r="AA2715" s="283"/>
      <c r="AB2715" s="282"/>
      <c r="AC2715" s="282"/>
      <c r="AD2715" s="282"/>
      <c r="AE2715" s="282"/>
      <c r="AF2715" s="283"/>
      <c r="AG2715" s="402"/>
      <c r="AH2715" s="283"/>
      <c r="AI2715" s="283"/>
      <c r="AJ2715" s="283"/>
      <c r="AK2715" s="283"/>
      <c r="AL2715" s="283"/>
      <c r="AM2715" s="282"/>
      <c r="AN2715" s="282"/>
      <c r="AO2715" s="282"/>
      <c r="AP2715" s="282"/>
      <c r="AQ2715" s="282"/>
      <c r="AR2715" s="282"/>
      <c r="AT2715" s="283"/>
      <c r="AU2715" s="283"/>
      <c r="AV2715" s="283"/>
      <c r="AW2715" s="283"/>
      <c r="AY2715" s="283"/>
      <c r="AZ2715" s="282"/>
      <c r="BA2715" s="283"/>
      <c r="BB2715" s="282"/>
      <c r="BC2715" s="282"/>
      <c r="BD2715" s="282"/>
      <c r="BE2715" s="283"/>
      <c r="BG2715" s="282"/>
      <c r="BH2715" s="282"/>
      <c r="BI2715" s="282"/>
      <c r="BL2715" s="421"/>
      <c r="BM2715" s="424"/>
      <c r="BN2715" s="424"/>
      <c r="BO2715" s="424"/>
      <c r="BP2715" s="424"/>
      <c r="BQ2715" s="421"/>
      <c r="BR2715" s="421"/>
      <c r="BV2715" s="282"/>
      <c r="BW2715" s="283"/>
      <c r="BY2715" s="283"/>
      <c r="BZ2715" s="283"/>
      <c r="CA2715" s="283"/>
      <c r="CB2715" s="282"/>
      <c r="CC2715" s="282"/>
      <c r="CD2715" s="282"/>
      <c r="CE2715" s="282"/>
      <c r="CG2715" s="427"/>
      <c r="CH2715" s="402"/>
      <c r="CI2715" s="424"/>
      <c r="CJ2715" s="282"/>
      <c r="CK2715" s="282"/>
      <c r="CL2715" s="283"/>
      <c r="CM2715" s="283"/>
      <c r="CP2715" s="282"/>
      <c r="DC2715" s="282"/>
      <c r="DD2715" s="282"/>
      <c r="DE2715" s="282"/>
      <c r="DF2715" s="282"/>
      <c r="DG2715" s="282"/>
      <c r="DH2715" s="282"/>
      <c r="DI2715" s="282"/>
      <c r="DJ2715" s="282"/>
      <c r="EF2715" s="495" t="str">
        <f>""&amp;(MID(数据表!AZ2715,1,MIN(FIND({"(";"（"},数据表!AZ2715&amp;"(（",1)-1)))&amp;""</f>
        <v/>
      </c>
      <c r="EG2715" s="495" t="str">
        <f>""&amp;(MID(数据表!AZ2715,1,MIN(FIND({0;1;2;3;4;5;6;7;8;9},数据表!AZ2715&amp;"1234567890",1)-1)))&amp;""</f>
        <v/>
      </c>
    </row>
    <row r="2716" spans="2:137" s="310" customFormat="1" ht="12" customHeight="1">
      <c r="B2716" s="286"/>
      <c r="C2716" s="286"/>
      <c r="D2716" s="286"/>
      <c r="E2716" s="479"/>
      <c r="F2716" s="282"/>
      <c r="G2716" s="283"/>
      <c r="H2716" s="421"/>
      <c r="I2716" s="421"/>
      <c r="J2716" s="283"/>
      <c r="K2716" s="421"/>
      <c r="L2716" s="282"/>
      <c r="N2716" s="282"/>
      <c r="S2716" s="282"/>
      <c r="T2716" s="283"/>
      <c r="U2716" s="283"/>
      <c r="V2716" s="283"/>
      <c r="W2716" s="283"/>
      <c r="X2716" s="283"/>
      <c r="Y2716" s="282"/>
      <c r="Z2716" s="282"/>
      <c r="AA2716" s="283"/>
      <c r="AB2716" s="282"/>
      <c r="AC2716" s="282"/>
      <c r="AD2716" s="282"/>
      <c r="AE2716" s="282"/>
      <c r="AF2716" s="283"/>
      <c r="AG2716" s="402"/>
      <c r="AH2716" s="283"/>
      <c r="AI2716" s="283"/>
      <c r="AJ2716" s="283"/>
      <c r="AK2716" s="283"/>
      <c r="AL2716" s="283"/>
      <c r="AM2716" s="282"/>
      <c r="AN2716" s="282"/>
      <c r="AO2716" s="282"/>
      <c r="AP2716" s="282"/>
      <c r="AQ2716" s="282"/>
      <c r="AR2716" s="282"/>
      <c r="AT2716" s="283"/>
      <c r="AU2716" s="283"/>
      <c r="AV2716" s="283"/>
      <c r="AW2716" s="283"/>
      <c r="AY2716" s="283"/>
      <c r="AZ2716" s="282"/>
      <c r="BA2716" s="283"/>
      <c r="BB2716" s="282"/>
      <c r="BC2716" s="282"/>
      <c r="BD2716" s="282"/>
      <c r="BE2716" s="283"/>
      <c r="BG2716" s="282"/>
      <c r="BH2716" s="282"/>
      <c r="BI2716" s="282"/>
      <c r="BL2716" s="421"/>
      <c r="BM2716" s="424"/>
      <c r="BN2716" s="424"/>
      <c r="BO2716" s="424"/>
      <c r="BP2716" s="424"/>
      <c r="BQ2716" s="421"/>
      <c r="BR2716" s="421"/>
      <c r="BV2716" s="282"/>
      <c r="BW2716" s="283"/>
      <c r="BY2716" s="283"/>
      <c r="BZ2716" s="283"/>
      <c r="CA2716" s="283"/>
      <c r="CB2716" s="282"/>
      <c r="CC2716" s="282"/>
      <c r="CD2716" s="282"/>
      <c r="CE2716" s="282"/>
      <c r="CG2716" s="427"/>
      <c r="CH2716" s="402"/>
      <c r="CI2716" s="424"/>
      <c r="CJ2716" s="282"/>
      <c r="CK2716" s="282"/>
      <c r="CL2716" s="283"/>
      <c r="CM2716" s="283"/>
      <c r="CP2716" s="282"/>
      <c r="DC2716" s="282"/>
      <c r="DD2716" s="282"/>
      <c r="DE2716" s="282"/>
      <c r="DF2716" s="282"/>
      <c r="DG2716" s="282"/>
      <c r="DH2716" s="282"/>
      <c r="DI2716" s="282"/>
      <c r="DJ2716" s="282"/>
      <c r="EF2716" s="495" t="str">
        <f>""&amp;(MID(数据表!AZ2716,1,MIN(FIND({"(";"（"},数据表!AZ2716&amp;"(（",1)-1)))&amp;""</f>
        <v/>
      </c>
      <c r="EG2716" s="495" t="str">
        <f>""&amp;(MID(数据表!AZ2716,1,MIN(FIND({0;1;2;3;4;5;6;7;8;9},数据表!AZ2716&amp;"1234567890",1)-1)))&amp;""</f>
        <v/>
      </c>
    </row>
    <row r="2717" spans="2:137" s="310" customFormat="1" ht="12" customHeight="1">
      <c r="B2717" s="286"/>
      <c r="C2717" s="286"/>
      <c r="D2717" s="286"/>
      <c r="E2717" s="479"/>
      <c r="F2717" s="282"/>
      <c r="G2717" s="283"/>
      <c r="H2717" s="421"/>
      <c r="I2717" s="421"/>
      <c r="J2717" s="283"/>
      <c r="K2717" s="421"/>
      <c r="L2717" s="282"/>
      <c r="N2717" s="282"/>
      <c r="S2717" s="282"/>
      <c r="T2717" s="283"/>
      <c r="U2717" s="283"/>
      <c r="V2717" s="283"/>
      <c r="W2717" s="283"/>
      <c r="X2717" s="283"/>
      <c r="Y2717" s="282"/>
      <c r="Z2717" s="282"/>
      <c r="AA2717" s="283"/>
      <c r="AB2717" s="282"/>
      <c r="AC2717" s="282"/>
      <c r="AD2717" s="282"/>
      <c r="AE2717" s="282"/>
      <c r="AF2717" s="283"/>
      <c r="AG2717" s="402"/>
      <c r="AH2717" s="283"/>
      <c r="AI2717" s="283"/>
      <c r="AJ2717" s="283"/>
      <c r="AK2717" s="283"/>
      <c r="AL2717" s="283"/>
      <c r="AM2717" s="282"/>
      <c r="AN2717" s="282"/>
      <c r="AO2717" s="282"/>
      <c r="AP2717" s="282"/>
      <c r="AQ2717" s="282"/>
      <c r="AR2717" s="282"/>
      <c r="AT2717" s="283"/>
      <c r="AU2717" s="283"/>
      <c r="AV2717" s="283"/>
      <c r="AW2717" s="283"/>
      <c r="AY2717" s="283"/>
      <c r="AZ2717" s="282"/>
      <c r="BA2717" s="283"/>
      <c r="BB2717" s="282"/>
      <c r="BC2717" s="282"/>
      <c r="BD2717" s="282"/>
      <c r="BE2717" s="283"/>
      <c r="BG2717" s="282"/>
      <c r="BH2717" s="282"/>
      <c r="BI2717" s="282"/>
      <c r="BL2717" s="421"/>
      <c r="BM2717" s="424"/>
      <c r="BN2717" s="424"/>
      <c r="BO2717" s="424"/>
      <c r="BP2717" s="424"/>
      <c r="BQ2717" s="421"/>
      <c r="BR2717" s="421"/>
      <c r="BV2717" s="282"/>
      <c r="BW2717" s="283"/>
      <c r="BY2717" s="283"/>
      <c r="BZ2717" s="283"/>
      <c r="CA2717" s="283"/>
      <c r="CB2717" s="282"/>
      <c r="CC2717" s="282"/>
      <c r="CD2717" s="282"/>
      <c r="CE2717" s="282"/>
      <c r="CG2717" s="427"/>
      <c r="CH2717" s="402"/>
      <c r="CI2717" s="424"/>
      <c r="CJ2717" s="282"/>
      <c r="CK2717" s="282"/>
      <c r="CL2717" s="283"/>
      <c r="CM2717" s="283"/>
      <c r="CP2717" s="282"/>
      <c r="DC2717" s="282"/>
      <c r="DD2717" s="282"/>
      <c r="DE2717" s="282"/>
      <c r="DF2717" s="282"/>
      <c r="DG2717" s="282"/>
      <c r="DH2717" s="282"/>
      <c r="DI2717" s="282"/>
      <c r="DJ2717" s="282"/>
      <c r="EF2717" s="495" t="str">
        <f>""&amp;(MID(数据表!AZ2717,1,MIN(FIND({"(";"（"},数据表!AZ2717&amp;"(（",1)-1)))&amp;""</f>
        <v/>
      </c>
      <c r="EG2717" s="495" t="str">
        <f>""&amp;(MID(数据表!AZ2717,1,MIN(FIND({0;1;2;3;4;5;6;7;8;9},数据表!AZ2717&amp;"1234567890",1)-1)))&amp;""</f>
        <v/>
      </c>
    </row>
    <row r="2718" spans="2:137" s="310" customFormat="1" ht="12" customHeight="1">
      <c r="B2718" s="286"/>
      <c r="C2718" s="286"/>
      <c r="D2718" s="286"/>
      <c r="E2718" s="479"/>
      <c r="F2718" s="282"/>
      <c r="G2718" s="283"/>
      <c r="H2718" s="421"/>
      <c r="I2718" s="421"/>
      <c r="J2718" s="283"/>
      <c r="K2718" s="421"/>
      <c r="L2718" s="282"/>
      <c r="N2718" s="282"/>
      <c r="S2718" s="282"/>
      <c r="T2718" s="283"/>
      <c r="U2718" s="283"/>
      <c r="V2718" s="283"/>
      <c r="W2718" s="283"/>
      <c r="X2718" s="283"/>
      <c r="Y2718" s="282"/>
      <c r="Z2718" s="282"/>
      <c r="AA2718" s="283"/>
      <c r="AB2718" s="282"/>
      <c r="AC2718" s="282"/>
      <c r="AD2718" s="282"/>
      <c r="AE2718" s="282"/>
      <c r="AF2718" s="283"/>
      <c r="AG2718" s="402"/>
      <c r="AH2718" s="283"/>
      <c r="AI2718" s="283"/>
      <c r="AJ2718" s="283"/>
      <c r="AK2718" s="283"/>
      <c r="AL2718" s="283"/>
      <c r="AM2718" s="282"/>
      <c r="AN2718" s="282"/>
      <c r="AO2718" s="282"/>
      <c r="AP2718" s="282"/>
      <c r="AQ2718" s="282"/>
      <c r="AR2718" s="282"/>
      <c r="AT2718" s="283"/>
      <c r="AU2718" s="283"/>
      <c r="AV2718" s="283"/>
      <c r="AW2718" s="283"/>
      <c r="AY2718" s="283"/>
      <c r="AZ2718" s="282"/>
      <c r="BA2718" s="283"/>
      <c r="BB2718" s="282"/>
      <c r="BC2718" s="282"/>
      <c r="BD2718" s="282"/>
      <c r="BE2718" s="283"/>
      <c r="BG2718" s="282"/>
      <c r="BH2718" s="282"/>
      <c r="BI2718" s="282"/>
      <c r="BL2718" s="421"/>
      <c r="BM2718" s="424"/>
      <c r="BN2718" s="424"/>
      <c r="BO2718" s="424"/>
      <c r="BP2718" s="424"/>
      <c r="BQ2718" s="421"/>
      <c r="BR2718" s="421"/>
      <c r="BV2718" s="282"/>
      <c r="BW2718" s="283"/>
      <c r="BY2718" s="283"/>
      <c r="BZ2718" s="283"/>
      <c r="CA2718" s="283"/>
      <c r="CB2718" s="282"/>
      <c r="CC2718" s="282"/>
      <c r="CD2718" s="282"/>
      <c r="CE2718" s="282"/>
      <c r="CG2718" s="427"/>
      <c r="CH2718" s="402"/>
      <c r="CI2718" s="424"/>
      <c r="CJ2718" s="282"/>
      <c r="CK2718" s="282"/>
      <c r="CL2718" s="283"/>
      <c r="CM2718" s="283"/>
      <c r="CP2718" s="282"/>
      <c r="DC2718" s="282"/>
      <c r="DD2718" s="282"/>
      <c r="DE2718" s="282"/>
      <c r="DF2718" s="282"/>
      <c r="DG2718" s="282"/>
      <c r="DH2718" s="282"/>
      <c r="DI2718" s="282"/>
      <c r="DJ2718" s="282"/>
      <c r="EF2718" s="495" t="str">
        <f>""&amp;(MID(数据表!AZ2718,1,MIN(FIND({"(";"（"},数据表!AZ2718&amp;"(（",1)-1)))&amp;""</f>
        <v/>
      </c>
      <c r="EG2718" s="495" t="str">
        <f>""&amp;(MID(数据表!AZ2718,1,MIN(FIND({0;1;2;3;4;5;6;7;8;9},数据表!AZ2718&amp;"1234567890",1)-1)))&amp;""</f>
        <v/>
      </c>
    </row>
    <row r="2719" spans="2:137" s="310" customFormat="1" ht="12" customHeight="1">
      <c r="B2719" s="286"/>
      <c r="C2719" s="286"/>
      <c r="D2719" s="286"/>
      <c r="E2719" s="479"/>
      <c r="F2719" s="282"/>
      <c r="G2719" s="283"/>
      <c r="H2719" s="421"/>
      <c r="I2719" s="421"/>
      <c r="J2719" s="283"/>
      <c r="K2719" s="421"/>
      <c r="L2719" s="282"/>
      <c r="N2719" s="282"/>
      <c r="S2719" s="282"/>
      <c r="T2719" s="283"/>
      <c r="U2719" s="283"/>
      <c r="V2719" s="283"/>
      <c r="W2719" s="283"/>
      <c r="X2719" s="283"/>
      <c r="Y2719" s="282"/>
      <c r="Z2719" s="282"/>
      <c r="AA2719" s="283"/>
      <c r="AB2719" s="282"/>
      <c r="AC2719" s="282"/>
      <c r="AD2719" s="282"/>
      <c r="AE2719" s="282"/>
      <c r="AF2719" s="283"/>
      <c r="AG2719" s="402"/>
      <c r="AH2719" s="283"/>
      <c r="AI2719" s="283"/>
      <c r="AJ2719" s="283"/>
      <c r="AK2719" s="283"/>
      <c r="AL2719" s="283"/>
      <c r="AM2719" s="282"/>
      <c r="AN2719" s="282"/>
      <c r="AO2719" s="282"/>
      <c r="AP2719" s="282"/>
      <c r="AQ2719" s="282"/>
      <c r="AR2719" s="282"/>
      <c r="AT2719" s="283"/>
      <c r="AU2719" s="283"/>
      <c r="AV2719" s="283"/>
      <c r="AW2719" s="283"/>
      <c r="AY2719" s="283"/>
      <c r="AZ2719" s="282"/>
      <c r="BA2719" s="283"/>
      <c r="BB2719" s="282"/>
      <c r="BC2719" s="282"/>
      <c r="BD2719" s="282"/>
      <c r="BE2719" s="283"/>
      <c r="BG2719" s="282"/>
      <c r="BH2719" s="282"/>
      <c r="BI2719" s="282"/>
      <c r="BL2719" s="421"/>
      <c r="BM2719" s="424"/>
      <c r="BN2719" s="424"/>
      <c r="BO2719" s="424"/>
      <c r="BP2719" s="424"/>
      <c r="BQ2719" s="421"/>
      <c r="BR2719" s="421"/>
      <c r="BV2719" s="282"/>
      <c r="BW2719" s="283"/>
      <c r="BY2719" s="283"/>
      <c r="BZ2719" s="283"/>
      <c r="CA2719" s="283"/>
      <c r="CB2719" s="282"/>
      <c r="CC2719" s="282"/>
      <c r="CD2719" s="282"/>
      <c r="CE2719" s="282"/>
      <c r="CG2719" s="427"/>
      <c r="CH2719" s="402"/>
      <c r="CI2719" s="424"/>
      <c r="CJ2719" s="282"/>
      <c r="CK2719" s="282"/>
      <c r="CL2719" s="283"/>
      <c r="CM2719" s="283"/>
      <c r="CP2719" s="282"/>
      <c r="DC2719" s="282"/>
      <c r="DD2719" s="282"/>
      <c r="DE2719" s="282"/>
      <c r="DF2719" s="282"/>
      <c r="DG2719" s="282"/>
      <c r="DH2719" s="282"/>
      <c r="DI2719" s="282"/>
      <c r="DJ2719" s="282"/>
      <c r="EF2719" s="495" t="str">
        <f>""&amp;(MID(数据表!AZ2719,1,MIN(FIND({"(";"（"},数据表!AZ2719&amp;"(（",1)-1)))&amp;""</f>
        <v/>
      </c>
      <c r="EG2719" s="495" t="str">
        <f>""&amp;(MID(数据表!AZ2719,1,MIN(FIND({0;1;2;3;4;5;6;7;8;9},数据表!AZ2719&amp;"1234567890",1)-1)))&amp;""</f>
        <v/>
      </c>
    </row>
    <row r="2720" spans="2:137" s="310" customFormat="1" ht="12" customHeight="1">
      <c r="B2720" s="286"/>
      <c r="C2720" s="286"/>
      <c r="D2720" s="286"/>
      <c r="E2720" s="479"/>
      <c r="F2720" s="282"/>
      <c r="G2720" s="283"/>
      <c r="H2720" s="421"/>
      <c r="I2720" s="421"/>
      <c r="J2720" s="283"/>
      <c r="K2720" s="421"/>
      <c r="L2720" s="282"/>
      <c r="N2720" s="282"/>
      <c r="S2720" s="282"/>
      <c r="T2720" s="283"/>
      <c r="U2720" s="283"/>
      <c r="V2720" s="283"/>
      <c r="W2720" s="283"/>
      <c r="X2720" s="283"/>
      <c r="Y2720" s="282"/>
      <c r="Z2720" s="282"/>
      <c r="AA2720" s="283"/>
      <c r="AB2720" s="282"/>
      <c r="AC2720" s="282"/>
      <c r="AD2720" s="282"/>
      <c r="AE2720" s="282"/>
      <c r="AF2720" s="283"/>
      <c r="AG2720" s="402"/>
      <c r="AH2720" s="283"/>
      <c r="AI2720" s="283"/>
      <c r="AJ2720" s="283"/>
      <c r="AK2720" s="283"/>
      <c r="AL2720" s="283"/>
      <c r="AM2720" s="282"/>
      <c r="AN2720" s="282"/>
      <c r="AO2720" s="282"/>
      <c r="AP2720" s="282"/>
      <c r="AQ2720" s="282"/>
      <c r="AR2720" s="282"/>
      <c r="AT2720" s="283"/>
      <c r="AU2720" s="283"/>
      <c r="AV2720" s="283"/>
      <c r="AW2720" s="283"/>
      <c r="AY2720" s="283"/>
      <c r="AZ2720" s="282"/>
      <c r="BA2720" s="283"/>
      <c r="BB2720" s="282"/>
      <c r="BC2720" s="282"/>
      <c r="BD2720" s="282"/>
      <c r="BE2720" s="283"/>
      <c r="BG2720" s="282"/>
      <c r="BH2720" s="282"/>
      <c r="BI2720" s="282"/>
      <c r="BL2720" s="421"/>
      <c r="BM2720" s="424"/>
      <c r="BN2720" s="424"/>
      <c r="BO2720" s="424"/>
      <c r="BP2720" s="424"/>
      <c r="BQ2720" s="421"/>
      <c r="BR2720" s="421"/>
      <c r="BV2720" s="282"/>
      <c r="BW2720" s="283"/>
      <c r="BY2720" s="283"/>
      <c r="BZ2720" s="283"/>
      <c r="CA2720" s="283"/>
      <c r="CB2720" s="282"/>
      <c r="CC2720" s="282"/>
      <c r="CD2720" s="282"/>
      <c r="CE2720" s="282"/>
      <c r="CG2720" s="427"/>
      <c r="CH2720" s="402"/>
      <c r="CI2720" s="424"/>
      <c r="CJ2720" s="282"/>
      <c r="CK2720" s="282"/>
      <c r="CL2720" s="283"/>
      <c r="CM2720" s="283"/>
      <c r="CP2720" s="282"/>
      <c r="DC2720" s="282"/>
      <c r="DD2720" s="282"/>
      <c r="DE2720" s="282"/>
      <c r="DF2720" s="282"/>
      <c r="DG2720" s="282"/>
      <c r="DH2720" s="282"/>
      <c r="DI2720" s="282"/>
      <c r="DJ2720" s="282"/>
      <c r="EF2720" s="495" t="str">
        <f>""&amp;(MID(数据表!AZ2720,1,MIN(FIND({"(";"（"},数据表!AZ2720&amp;"(（",1)-1)))&amp;""</f>
        <v/>
      </c>
      <c r="EG2720" s="495" t="str">
        <f>""&amp;(MID(数据表!AZ2720,1,MIN(FIND({0;1;2;3;4;5;6;7;8;9},数据表!AZ2720&amp;"1234567890",1)-1)))&amp;""</f>
        <v/>
      </c>
    </row>
    <row r="2721" spans="2:137" s="310" customFormat="1" ht="12" customHeight="1">
      <c r="B2721" s="286"/>
      <c r="C2721" s="286"/>
      <c r="D2721" s="286"/>
      <c r="E2721" s="479"/>
      <c r="F2721" s="282"/>
      <c r="G2721" s="283"/>
      <c r="H2721" s="421"/>
      <c r="I2721" s="421"/>
      <c r="J2721" s="283"/>
      <c r="K2721" s="421"/>
      <c r="L2721" s="282"/>
      <c r="N2721" s="282"/>
      <c r="S2721" s="282"/>
      <c r="T2721" s="283"/>
      <c r="U2721" s="283"/>
      <c r="V2721" s="283"/>
      <c r="W2721" s="283"/>
      <c r="X2721" s="283"/>
      <c r="Y2721" s="282"/>
      <c r="Z2721" s="282"/>
      <c r="AA2721" s="283"/>
      <c r="AB2721" s="282"/>
      <c r="AC2721" s="282"/>
      <c r="AD2721" s="282"/>
      <c r="AE2721" s="282"/>
      <c r="AF2721" s="283"/>
      <c r="AG2721" s="402"/>
      <c r="AH2721" s="283"/>
      <c r="AI2721" s="283"/>
      <c r="AJ2721" s="283"/>
      <c r="AK2721" s="283"/>
      <c r="AL2721" s="283"/>
      <c r="AM2721" s="282"/>
      <c r="AN2721" s="282"/>
      <c r="AO2721" s="282"/>
      <c r="AP2721" s="282"/>
      <c r="AQ2721" s="282"/>
      <c r="AR2721" s="282"/>
      <c r="AT2721" s="283"/>
      <c r="AU2721" s="283"/>
      <c r="AV2721" s="283"/>
      <c r="AW2721" s="283"/>
      <c r="AY2721" s="283"/>
      <c r="AZ2721" s="282"/>
      <c r="BA2721" s="283"/>
      <c r="BB2721" s="282"/>
      <c r="BC2721" s="282"/>
      <c r="BD2721" s="282"/>
      <c r="BE2721" s="283"/>
      <c r="BG2721" s="282"/>
      <c r="BH2721" s="282"/>
      <c r="BI2721" s="282"/>
      <c r="BL2721" s="421"/>
      <c r="BM2721" s="424"/>
      <c r="BN2721" s="424"/>
      <c r="BO2721" s="424"/>
      <c r="BP2721" s="424"/>
      <c r="BQ2721" s="421"/>
      <c r="BR2721" s="421"/>
      <c r="BV2721" s="282"/>
      <c r="BW2721" s="283"/>
      <c r="BY2721" s="283"/>
      <c r="BZ2721" s="283"/>
      <c r="CA2721" s="283"/>
      <c r="CB2721" s="282"/>
      <c r="CC2721" s="282"/>
      <c r="CD2721" s="282"/>
      <c r="CE2721" s="282"/>
      <c r="CG2721" s="427"/>
      <c r="CH2721" s="402"/>
      <c r="CI2721" s="424"/>
      <c r="CJ2721" s="282"/>
      <c r="CK2721" s="282"/>
      <c r="CL2721" s="283"/>
      <c r="CM2721" s="283"/>
      <c r="CP2721" s="282"/>
      <c r="DC2721" s="282"/>
      <c r="DD2721" s="282"/>
      <c r="DE2721" s="282"/>
      <c r="DF2721" s="282"/>
      <c r="DG2721" s="282"/>
      <c r="DH2721" s="282"/>
      <c r="DI2721" s="282"/>
      <c r="DJ2721" s="282"/>
      <c r="EF2721" s="495" t="str">
        <f>""&amp;(MID(数据表!AZ2721,1,MIN(FIND({"(";"（"},数据表!AZ2721&amp;"(（",1)-1)))&amp;""</f>
        <v/>
      </c>
      <c r="EG2721" s="495" t="str">
        <f>""&amp;(MID(数据表!AZ2721,1,MIN(FIND({0;1;2;3;4;5;6;7;8;9},数据表!AZ2721&amp;"1234567890",1)-1)))&amp;""</f>
        <v/>
      </c>
    </row>
    <row r="2722" spans="2:137" s="310" customFormat="1" ht="12" customHeight="1">
      <c r="B2722" s="286"/>
      <c r="C2722" s="286"/>
      <c r="D2722" s="286"/>
      <c r="E2722" s="479"/>
      <c r="F2722" s="282"/>
      <c r="G2722" s="283"/>
      <c r="H2722" s="421"/>
      <c r="I2722" s="421"/>
      <c r="J2722" s="283"/>
      <c r="K2722" s="421"/>
      <c r="L2722" s="282"/>
      <c r="N2722" s="282"/>
      <c r="S2722" s="282"/>
      <c r="T2722" s="283"/>
      <c r="U2722" s="283"/>
      <c r="V2722" s="283"/>
      <c r="W2722" s="283"/>
      <c r="X2722" s="283"/>
      <c r="Y2722" s="282"/>
      <c r="Z2722" s="282"/>
      <c r="AA2722" s="283"/>
      <c r="AB2722" s="282"/>
      <c r="AC2722" s="282"/>
      <c r="AD2722" s="282"/>
      <c r="AE2722" s="282"/>
      <c r="AF2722" s="283"/>
      <c r="AG2722" s="402"/>
      <c r="AH2722" s="283"/>
      <c r="AI2722" s="283"/>
      <c r="AJ2722" s="283"/>
      <c r="AK2722" s="283"/>
      <c r="AL2722" s="283"/>
      <c r="AM2722" s="282"/>
      <c r="AN2722" s="282"/>
      <c r="AO2722" s="282"/>
      <c r="AP2722" s="282"/>
      <c r="AQ2722" s="282"/>
      <c r="AR2722" s="282"/>
      <c r="AT2722" s="283"/>
      <c r="AU2722" s="283"/>
      <c r="AV2722" s="283"/>
      <c r="AW2722" s="283"/>
      <c r="AY2722" s="283"/>
      <c r="AZ2722" s="282"/>
      <c r="BA2722" s="283"/>
      <c r="BB2722" s="282"/>
      <c r="BC2722" s="282"/>
      <c r="BD2722" s="282"/>
      <c r="BE2722" s="283"/>
      <c r="BG2722" s="282"/>
      <c r="BH2722" s="282"/>
      <c r="BI2722" s="282"/>
      <c r="BL2722" s="421"/>
      <c r="BM2722" s="424"/>
      <c r="BN2722" s="424"/>
      <c r="BO2722" s="424"/>
      <c r="BP2722" s="424"/>
      <c r="BQ2722" s="421"/>
      <c r="BR2722" s="421"/>
      <c r="BV2722" s="282"/>
      <c r="BW2722" s="283"/>
      <c r="BY2722" s="283"/>
      <c r="BZ2722" s="283"/>
      <c r="CA2722" s="283"/>
      <c r="CB2722" s="282"/>
      <c r="CC2722" s="282"/>
      <c r="CD2722" s="282"/>
      <c r="CE2722" s="282"/>
      <c r="CG2722" s="427"/>
      <c r="CH2722" s="402"/>
      <c r="CI2722" s="424"/>
      <c r="CJ2722" s="282"/>
      <c r="CK2722" s="282"/>
      <c r="CL2722" s="283"/>
      <c r="CM2722" s="283"/>
      <c r="CP2722" s="282"/>
      <c r="DC2722" s="282"/>
      <c r="DD2722" s="282"/>
      <c r="DE2722" s="282"/>
      <c r="DF2722" s="282"/>
      <c r="DG2722" s="282"/>
      <c r="DH2722" s="282"/>
      <c r="DI2722" s="282"/>
      <c r="DJ2722" s="282"/>
      <c r="EF2722" s="495" t="str">
        <f>""&amp;(MID(数据表!AZ2722,1,MIN(FIND({"(";"（"},数据表!AZ2722&amp;"(（",1)-1)))&amp;""</f>
        <v/>
      </c>
      <c r="EG2722" s="495" t="str">
        <f>""&amp;(MID(数据表!AZ2722,1,MIN(FIND({0;1;2;3;4;5;6;7;8;9},数据表!AZ2722&amp;"1234567890",1)-1)))&amp;""</f>
        <v/>
      </c>
    </row>
    <row r="2723" spans="2:137" s="310" customFormat="1" ht="12" customHeight="1">
      <c r="B2723" s="286"/>
      <c r="C2723" s="286"/>
      <c r="D2723" s="286"/>
      <c r="E2723" s="479"/>
      <c r="F2723" s="282"/>
      <c r="G2723" s="283"/>
      <c r="H2723" s="421"/>
      <c r="I2723" s="421"/>
      <c r="J2723" s="283"/>
      <c r="K2723" s="421"/>
      <c r="L2723" s="282"/>
      <c r="N2723" s="282"/>
      <c r="S2723" s="282"/>
      <c r="T2723" s="283"/>
      <c r="U2723" s="283"/>
      <c r="V2723" s="283"/>
      <c r="W2723" s="283"/>
      <c r="X2723" s="283"/>
      <c r="Y2723" s="282"/>
      <c r="Z2723" s="282"/>
      <c r="AA2723" s="283"/>
      <c r="AB2723" s="282"/>
      <c r="AC2723" s="282"/>
      <c r="AD2723" s="282"/>
      <c r="AE2723" s="282"/>
      <c r="AF2723" s="283"/>
      <c r="AG2723" s="402"/>
      <c r="AH2723" s="283"/>
      <c r="AI2723" s="283"/>
      <c r="AJ2723" s="283"/>
      <c r="AK2723" s="283"/>
      <c r="AL2723" s="283"/>
      <c r="AM2723" s="282"/>
      <c r="AN2723" s="282"/>
      <c r="AO2723" s="282"/>
      <c r="AP2723" s="282"/>
      <c r="AQ2723" s="282"/>
      <c r="AR2723" s="282"/>
      <c r="AT2723" s="283"/>
      <c r="AU2723" s="283"/>
      <c r="AV2723" s="283"/>
      <c r="AW2723" s="283"/>
      <c r="AY2723" s="283"/>
      <c r="AZ2723" s="282"/>
      <c r="BA2723" s="283"/>
      <c r="BB2723" s="282"/>
      <c r="BC2723" s="282"/>
      <c r="BD2723" s="282"/>
      <c r="BE2723" s="283"/>
      <c r="BG2723" s="282"/>
      <c r="BH2723" s="282"/>
      <c r="BI2723" s="282"/>
      <c r="BL2723" s="421"/>
      <c r="BM2723" s="424"/>
      <c r="BN2723" s="424"/>
      <c r="BO2723" s="424"/>
      <c r="BP2723" s="424"/>
      <c r="BQ2723" s="421"/>
      <c r="BR2723" s="421"/>
      <c r="BV2723" s="282"/>
      <c r="BW2723" s="283"/>
      <c r="BY2723" s="283"/>
      <c r="BZ2723" s="283"/>
      <c r="CA2723" s="283"/>
      <c r="CB2723" s="282"/>
      <c r="CC2723" s="282"/>
      <c r="CD2723" s="282"/>
      <c r="CE2723" s="282"/>
      <c r="CG2723" s="427"/>
      <c r="CH2723" s="402"/>
      <c r="CI2723" s="424"/>
      <c r="CJ2723" s="282"/>
      <c r="CK2723" s="282"/>
      <c r="CL2723" s="283"/>
      <c r="CM2723" s="283"/>
      <c r="CP2723" s="282"/>
      <c r="DC2723" s="282"/>
      <c r="DD2723" s="282"/>
      <c r="DE2723" s="282"/>
      <c r="DF2723" s="282"/>
      <c r="DG2723" s="282"/>
      <c r="DH2723" s="282"/>
      <c r="DI2723" s="282"/>
      <c r="DJ2723" s="282"/>
      <c r="EF2723" s="495" t="str">
        <f>""&amp;(MID(数据表!AZ2723,1,MIN(FIND({"(";"（"},数据表!AZ2723&amp;"(（",1)-1)))&amp;""</f>
        <v/>
      </c>
      <c r="EG2723" s="495" t="str">
        <f>""&amp;(MID(数据表!AZ2723,1,MIN(FIND({0;1;2;3;4;5;6;7;8;9},数据表!AZ2723&amp;"1234567890",1)-1)))&amp;""</f>
        <v/>
      </c>
    </row>
    <row r="2724" spans="2:137" s="310" customFormat="1" ht="12" customHeight="1">
      <c r="B2724" s="286"/>
      <c r="C2724" s="286"/>
      <c r="D2724" s="286"/>
      <c r="E2724" s="479"/>
      <c r="F2724" s="282"/>
      <c r="G2724" s="283"/>
      <c r="H2724" s="421"/>
      <c r="I2724" s="421"/>
      <c r="J2724" s="283"/>
      <c r="K2724" s="421"/>
      <c r="L2724" s="282"/>
      <c r="N2724" s="282"/>
      <c r="S2724" s="282"/>
      <c r="T2724" s="283"/>
      <c r="U2724" s="283"/>
      <c r="V2724" s="283"/>
      <c r="W2724" s="283"/>
      <c r="X2724" s="283"/>
      <c r="Y2724" s="282"/>
      <c r="Z2724" s="282"/>
      <c r="AA2724" s="283"/>
      <c r="AB2724" s="282"/>
      <c r="AC2724" s="282"/>
      <c r="AD2724" s="282"/>
      <c r="AE2724" s="282"/>
      <c r="AF2724" s="283"/>
      <c r="AG2724" s="402"/>
      <c r="AH2724" s="283"/>
      <c r="AI2724" s="283"/>
      <c r="AJ2724" s="283"/>
      <c r="AK2724" s="283"/>
      <c r="AL2724" s="283"/>
      <c r="AM2724" s="282"/>
      <c r="AN2724" s="282"/>
      <c r="AO2724" s="282"/>
      <c r="AP2724" s="282"/>
      <c r="AQ2724" s="282"/>
      <c r="AR2724" s="282"/>
      <c r="AT2724" s="283"/>
      <c r="AU2724" s="283"/>
      <c r="AV2724" s="283"/>
      <c r="AW2724" s="283"/>
      <c r="AY2724" s="283"/>
      <c r="AZ2724" s="282"/>
      <c r="BA2724" s="283"/>
      <c r="BB2724" s="282"/>
      <c r="BC2724" s="282"/>
      <c r="BD2724" s="282"/>
      <c r="BE2724" s="283"/>
      <c r="BG2724" s="282"/>
      <c r="BH2724" s="282"/>
      <c r="BI2724" s="282"/>
      <c r="BL2724" s="421"/>
      <c r="BM2724" s="424"/>
      <c r="BN2724" s="424"/>
      <c r="BO2724" s="424"/>
      <c r="BP2724" s="424"/>
      <c r="BQ2724" s="421"/>
      <c r="BR2724" s="421"/>
      <c r="BV2724" s="282"/>
      <c r="BW2724" s="283"/>
      <c r="BY2724" s="283"/>
      <c r="BZ2724" s="283"/>
      <c r="CA2724" s="283"/>
      <c r="CB2724" s="282"/>
      <c r="CC2724" s="282"/>
      <c r="CD2724" s="282"/>
      <c r="CE2724" s="282"/>
      <c r="CG2724" s="427"/>
      <c r="CH2724" s="402"/>
      <c r="CI2724" s="424"/>
      <c r="CJ2724" s="282"/>
      <c r="CK2724" s="282"/>
      <c r="CL2724" s="283"/>
      <c r="CM2724" s="283"/>
      <c r="CP2724" s="282"/>
      <c r="DC2724" s="282"/>
      <c r="DD2724" s="282"/>
      <c r="DE2724" s="282"/>
      <c r="DF2724" s="282"/>
      <c r="DG2724" s="282"/>
      <c r="DH2724" s="282"/>
      <c r="DI2724" s="282"/>
      <c r="DJ2724" s="282"/>
      <c r="EF2724" s="495" t="str">
        <f>""&amp;(MID(数据表!AZ2724,1,MIN(FIND({"(";"（"},数据表!AZ2724&amp;"(（",1)-1)))&amp;""</f>
        <v/>
      </c>
      <c r="EG2724" s="495" t="str">
        <f>""&amp;(MID(数据表!AZ2724,1,MIN(FIND({0;1;2;3;4;5;6;7;8;9},数据表!AZ2724&amp;"1234567890",1)-1)))&amp;""</f>
        <v/>
      </c>
    </row>
    <row r="2725" spans="2:137" s="310" customFormat="1" ht="12" customHeight="1">
      <c r="B2725" s="286"/>
      <c r="C2725" s="286"/>
      <c r="D2725" s="286"/>
      <c r="E2725" s="479"/>
      <c r="F2725" s="282"/>
      <c r="G2725" s="283"/>
      <c r="H2725" s="421"/>
      <c r="I2725" s="421"/>
      <c r="J2725" s="283"/>
      <c r="K2725" s="421"/>
      <c r="L2725" s="282"/>
      <c r="N2725" s="282"/>
      <c r="S2725" s="282"/>
      <c r="T2725" s="283"/>
      <c r="U2725" s="283"/>
      <c r="V2725" s="283"/>
      <c r="W2725" s="283"/>
      <c r="X2725" s="283"/>
      <c r="Y2725" s="282"/>
      <c r="Z2725" s="282"/>
      <c r="AA2725" s="283"/>
      <c r="AB2725" s="282"/>
      <c r="AC2725" s="282"/>
      <c r="AD2725" s="282"/>
      <c r="AE2725" s="282"/>
      <c r="AF2725" s="283"/>
      <c r="AG2725" s="402"/>
      <c r="AH2725" s="283"/>
      <c r="AI2725" s="283"/>
      <c r="AJ2725" s="283"/>
      <c r="AK2725" s="283"/>
      <c r="AL2725" s="283"/>
      <c r="AM2725" s="282"/>
      <c r="AN2725" s="282"/>
      <c r="AO2725" s="282"/>
      <c r="AP2725" s="282"/>
      <c r="AQ2725" s="282"/>
      <c r="AR2725" s="282"/>
      <c r="AT2725" s="283"/>
      <c r="AU2725" s="283"/>
      <c r="AV2725" s="283"/>
      <c r="AW2725" s="283"/>
      <c r="AY2725" s="283"/>
      <c r="AZ2725" s="282"/>
      <c r="BA2725" s="283"/>
      <c r="BB2725" s="282"/>
      <c r="BC2725" s="282"/>
      <c r="BD2725" s="282"/>
      <c r="BE2725" s="283"/>
      <c r="BG2725" s="282"/>
      <c r="BH2725" s="282"/>
      <c r="BI2725" s="282"/>
      <c r="BL2725" s="421"/>
      <c r="BM2725" s="424"/>
      <c r="BN2725" s="424"/>
      <c r="BO2725" s="424"/>
      <c r="BP2725" s="424"/>
      <c r="BQ2725" s="421"/>
      <c r="BR2725" s="421"/>
      <c r="BV2725" s="282"/>
      <c r="BW2725" s="283"/>
      <c r="BY2725" s="283"/>
      <c r="BZ2725" s="283"/>
      <c r="CA2725" s="283"/>
      <c r="CB2725" s="282"/>
      <c r="CC2725" s="282"/>
      <c r="CD2725" s="282"/>
      <c r="CE2725" s="282"/>
      <c r="CG2725" s="427"/>
      <c r="CH2725" s="402"/>
      <c r="CI2725" s="424"/>
      <c r="CJ2725" s="282"/>
      <c r="CK2725" s="282"/>
      <c r="CL2725" s="283"/>
      <c r="CM2725" s="283"/>
      <c r="CP2725" s="282"/>
      <c r="DC2725" s="282"/>
      <c r="DD2725" s="282"/>
      <c r="DE2725" s="282"/>
      <c r="DF2725" s="282"/>
      <c r="DG2725" s="282"/>
      <c r="DH2725" s="282"/>
      <c r="DI2725" s="282"/>
      <c r="DJ2725" s="282"/>
      <c r="EF2725" s="495" t="str">
        <f>""&amp;(MID(数据表!AZ2725,1,MIN(FIND({"(";"（"},数据表!AZ2725&amp;"(（",1)-1)))&amp;""</f>
        <v/>
      </c>
      <c r="EG2725" s="495" t="str">
        <f>""&amp;(MID(数据表!AZ2725,1,MIN(FIND({0;1;2;3;4;5;6;7;8;9},数据表!AZ2725&amp;"1234567890",1)-1)))&amp;""</f>
        <v/>
      </c>
    </row>
    <row r="2726" spans="2:137" s="310" customFormat="1" ht="12" customHeight="1">
      <c r="B2726" s="286"/>
      <c r="C2726" s="286"/>
      <c r="D2726" s="286"/>
      <c r="E2726" s="479"/>
      <c r="F2726" s="282"/>
      <c r="G2726" s="283"/>
      <c r="H2726" s="421"/>
      <c r="I2726" s="421"/>
      <c r="J2726" s="283"/>
      <c r="K2726" s="421"/>
      <c r="L2726" s="282"/>
      <c r="N2726" s="282"/>
      <c r="S2726" s="282"/>
      <c r="T2726" s="283"/>
      <c r="U2726" s="283"/>
      <c r="V2726" s="283"/>
      <c r="W2726" s="283"/>
      <c r="X2726" s="283"/>
      <c r="Y2726" s="282"/>
      <c r="Z2726" s="282"/>
      <c r="AA2726" s="283"/>
      <c r="AB2726" s="282"/>
      <c r="AC2726" s="282"/>
      <c r="AD2726" s="282"/>
      <c r="AE2726" s="282"/>
      <c r="AF2726" s="283"/>
      <c r="AG2726" s="402"/>
      <c r="AH2726" s="283"/>
      <c r="AI2726" s="283"/>
      <c r="AJ2726" s="283"/>
      <c r="AK2726" s="283"/>
      <c r="AL2726" s="283"/>
      <c r="AM2726" s="282"/>
      <c r="AN2726" s="282"/>
      <c r="AO2726" s="282"/>
      <c r="AP2726" s="282"/>
      <c r="AQ2726" s="282"/>
      <c r="AR2726" s="282"/>
      <c r="AT2726" s="283"/>
      <c r="AU2726" s="283"/>
      <c r="AV2726" s="283"/>
      <c r="AW2726" s="283"/>
      <c r="AY2726" s="283"/>
      <c r="AZ2726" s="282"/>
      <c r="BA2726" s="283"/>
      <c r="BB2726" s="282"/>
      <c r="BC2726" s="282"/>
      <c r="BD2726" s="282"/>
      <c r="BE2726" s="283"/>
      <c r="BG2726" s="282"/>
      <c r="BH2726" s="282"/>
      <c r="BI2726" s="282"/>
      <c r="BL2726" s="421"/>
      <c r="BM2726" s="424"/>
      <c r="BN2726" s="424"/>
      <c r="BO2726" s="424"/>
      <c r="BP2726" s="424"/>
      <c r="BQ2726" s="421"/>
      <c r="BR2726" s="421"/>
      <c r="BV2726" s="282"/>
      <c r="BW2726" s="283"/>
      <c r="BY2726" s="283"/>
      <c r="BZ2726" s="283"/>
      <c r="CA2726" s="283"/>
      <c r="CB2726" s="282"/>
      <c r="CC2726" s="282"/>
      <c r="CD2726" s="282"/>
      <c r="CE2726" s="282"/>
      <c r="CG2726" s="427"/>
      <c r="CH2726" s="402"/>
      <c r="CI2726" s="424"/>
      <c r="CJ2726" s="282"/>
      <c r="CK2726" s="282"/>
      <c r="CL2726" s="283"/>
      <c r="CM2726" s="283"/>
      <c r="CP2726" s="282"/>
      <c r="DC2726" s="282"/>
      <c r="DD2726" s="282"/>
      <c r="DE2726" s="282"/>
      <c r="DF2726" s="282"/>
      <c r="DG2726" s="282"/>
      <c r="DH2726" s="282"/>
      <c r="DI2726" s="282"/>
      <c r="DJ2726" s="282"/>
      <c r="EF2726" s="495" t="str">
        <f>""&amp;(MID(数据表!AZ2726,1,MIN(FIND({"(";"（"},数据表!AZ2726&amp;"(（",1)-1)))&amp;""</f>
        <v/>
      </c>
      <c r="EG2726" s="495" t="str">
        <f>""&amp;(MID(数据表!AZ2726,1,MIN(FIND({0;1;2;3;4;5;6;7;8;9},数据表!AZ2726&amp;"1234567890",1)-1)))&amp;""</f>
        <v/>
      </c>
    </row>
    <row r="2727" spans="2:137" s="310" customFormat="1" ht="12" customHeight="1">
      <c r="B2727" s="286"/>
      <c r="C2727" s="286"/>
      <c r="D2727" s="286"/>
      <c r="E2727" s="479"/>
      <c r="F2727" s="282"/>
      <c r="G2727" s="283"/>
      <c r="H2727" s="421"/>
      <c r="I2727" s="421"/>
      <c r="J2727" s="283"/>
      <c r="K2727" s="421"/>
      <c r="L2727" s="282"/>
      <c r="N2727" s="282"/>
      <c r="S2727" s="282"/>
      <c r="T2727" s="283"/>
      <c r="U2727" s="283"/>
      <c r="V2727" s="283"/>
      <c r="W2727" s="283"/>
      <c r="X2727" s="283"/>
      <c r="Y2727" s="282"/>
      <c r="Z2727" s="282"/>
      <c r="AA2727" s="283"/>
      <c r="AB2727" s="282"/>
      <c r="AC2727" s="282"/>
      <c r="AD2727" s="282"/>
      <c r="AE2727" s="282"/>
      <c r="AF2727" s="283"/>
      <c r="AG2727" s="402"/>
      <c r="AH2727" s="283"/>
      <c r="AI2727" s="283"/>
      <c r="AJ2727" s="283"/>
      <c r="AK2727" s="283"/>
      <c r="AL2727" s="283"/>
      <c r="AM2727" s="282"/>
      <c r="AN2727" s="282"/>
      <c r="AO2727" s="282"/>
      <c r="AP2727" s="282"/>
      <c r="AQ2727" s="282"/>
      <c r="AR2727" s="282"/>
      <c r="AT2727" s="283"/>
      <c r="AU2727" s="283"/>
      <c r="AV2727" s="283"/>
      <c r="AW2727" s="283"/>
      <c r="AY2727" s="283"/>
      <c r="AZ2727" s="282"/>
      <c r="BA2727" s="283"/>
      <c r="BB2727" s="282"/>
      <c r="BC2727" s="282"/>
      <c r="BD2727" s="282"/>
      <c r="BE2727" s="283"/>
      <c r="BG2727" s="282"/>
      <c r="BH2727" s="282"/>
      <c r="BI2727" s="282"/>
      <c r="BL2727" s="421"/>
      <c r="BM2727" s="424"/>
      <c r="BN2727" s="424"/>
      <c r="BO2727" s="424"/>
      <c r="BP2727" s="424"/>
      <c r="BQ2727" s="421"/>
      <c r="BR2727" s="421"/>
      <c r="BV2727" s="282"/>
      <c r="BW2727" s="283"/>
      <c r="BY2727" s="283"/>
      <c r="BZ2727" s="283"/>
      <c r="CA2727" s="283"/>
      <c r="CB2727" s="282"/>
      <c r="CC2727" s="282"/>
      <c r="CD2727" s="282"/>
      <c r="CE2727" s="282"/>
      <c r="CG2727" s="427"/>
      <c r="CH2727" s="402"/>
      <c r="CI2727" s="424"/>
      <c r="CJ2727" s="282"/>
      <c r="CK2727" s="282"/>
      <c r="CL2727" s="283"/>
      <c r="CM2727" s="283"/>
      <c r="CP2727" s="282"/>
      <c r="DC2727" s="282"/>
      <c r="DD2727" s="282"/>
      <c r="DE2727" s="282"/>
      <c r="DF2727" s="282"/>
      <c r="DG2727" s="282"/>
      <c r="DH2727" s="282"/>
      <c r="DI2727" s="282"/>
      <c r="DJ2727" s="282"/>
      <c r="EF2727" s="495" t="str">
        <f>""&amp;(MID(数据表!AZ2727,1,MIN(FIND({"(";"（"},数据表!AZ2727&amp;"(（",1)-1)))&amp;""</f>
        <v/>
      </c>
      <c r="EG2727" s="495" t="str">
        <f>""&amp;(MID(数据表!AZ2727,1,MIN(FIND({0;1;2;3;4;5;6;7;8;9},数据表!AZ2727&amp;"1234567890",1)-1)))&amp;""</f>
        <v/>
      </c>
    </row>
    <row r="2728" spans="2:137" s="310" customFormat="1" ht="12" customHeight="1">
      <c r="B2728" s="286"/>
      <c r="C2728" s="286"/>
      <c r="D2728" s="286"/>
      <c r="E2728" s="479"/>
      <c r="F2728" s="282"/>
      <c r="G2728" s="283"/>
      <c r="H2728" s="421"/>
      <c r="I2728" s="421"/>
      <c r="J2728" s="283"/>
      <c r="K2728" s="421"/>
      <c r="L2728" s="282"/>
      <c r="N2728" s="282"/>
      <c r="S2728" s="282"/>
      <c r="T2728" s="283"/>
      <c r="U2728" s="283"/>
      <c r="V2728" s="283"/>
      <c r="W2728" s="283"/>
      <c r="X2728" s="283"/>
      <c r="Y2728" s="282"/>
      <c r="Z2728" s="282"/>
      <c r="AA2728" s="283"/>
      <c r="AB2728" s="282"/>
      <c r="AC2728" s="282"/>
      <c r="AD2728" s="282"/>
      <c r="AE2728" s="282"/>
      <c r="AF2728" s="283"/>
      <c r="AG2728" s="402"/>
      <c r="AH2728" s="283"/>
      <c r="AI2728" s="283"/>
      <c r="AJ2728" s="283"/>
      <c r="AK2728" s="283"/>
      <c r="AL2728" s="283"/>
      <c r="AM2728" s="282"/>
      <c r="AN2728" s="282"/>
      <c r="AO2728" s="282"/>
      <c r="AP2728" s="282"/>
      <c r="AQ2728" s="282"/>
      <c r="AR2728" s="282"/>
      <c r="AT2728" s="283"/>
      <c r="AU2728" s="283"/>
      <c r="AV2728" s="283"/>
      <c r="AW2728" s="283"/>
      <c r="AY2728" s="283"/>
      <c r="AZ2728" s="282"/>
      <c r="BA2728" s="283"/>
      <c r="BB2728" s="282"/>
      <c r="BC2728" s="282"/>
      <c r="BD2728" s="282"/>
      <c r="BE2728" s="283"/>
      <c r="BG2728" s="282"/>
      <c r="BH2728" s="282"/>
      <c r="BI2728" s="282"/>
      <c r="BL2728" s="421"/>
      <c r="BM2728" s="424"/>
      <c r="BN2728" s="424"/>
      <c r="BO2728" s="424"/>
      <c r="BP2728" s="424"/>
      <c r="BQ2728" s="421"/>
      <c r="BR2728" s="421"/>
      <c r="BV2728" s="282"/>
      <c r="BW2728" s="283"/>
      <c r="BY2728" s="283"/>
      <c r="BZ2728" s="283"/>
      <c r="CA2728" s="283"/>
      <c r="CB2728" s="282"/>
      <c r="CC2728" s="282"/>
      <c r="CD2728" s="282"/>
      <c r="CE2728" s="282"/>
      <c r="CG2728" s="427"/>
      <c r="CH2728" s="402"/>
      <c r="CI2728" s="424"/>
      <c r="CJ2728" s="282"/>
      <c r="CK2728" s="282"/>
      <c r="CL2728" s="283"/>
      <c r="CM2728" s="283"/>
      <c r="CP2728" s="282"/>
      <c r="DC2728" s="282"/>
      <c r="DD2728" s="282"/>
      <c r="DE2728" s="282"/>
      <c r="DF2728" s="282"/>
      <c r="DG2728" s="282"/>
      <c r="DH2728" s="282"/>
      <c r="DI2728" s="282"/>
      <c r="DJ2728" s="282"/>
      <c r="EF2728" s="495" t="str">
        <f>""&amp;(MID(数据表!AZ2728,1,MIN(FIND({"(";"（"},数据表!AZ2728&amp;"(（",1)-1)))&amp;""</f>
        <v/>
      </c>
      <c r="EG2728" s="495" t="str">
        <f>""&amp;(MID(数据表!AZ2728,1,MIN(FIND({0;1;2;3;4;5;6;7;8;9},数据表!AZ2728&amp;"1234567890",1)-1)))&amp;""</f>
        <v/>
      </c>
    </row>
    <row r="2729" spans="2:137" s="310" customFormat="1" ht="12" customHeight="1">
      <c r="B2729" s="286"/>
      <c r="C2729" s="286"/>
      <c r="D2729" s="286"/>
      <c r="E2729" s="479"/>
      <c r="F2729" s="282"/>
      <c r="G2729" s="283"/>
      <c r="H2729" s="421"/>
      <c r="I2729" s="421"/>
      <c r="J2729" s="283"/>
      <c r="K2729" s="421"/>
      <c r="L2729" s="282"/>
      <c r="N2729" s="282"/>
      <c r="S2729" s="282"/>
      <c r="T2729" s="283"/>
      <c r="U2729" s="283"/>
      <c r="V2729" s="283"/>
      <c r="W2729" s="283"/>
      <c r="X2729" s="283"/>
      <c r="Y2729" s="282"/>
      <c r="Z2729" s="282"/>
      <c r="AA2729" s="283"/>
      <c r="AB2729" s="282"/>
      <c r="AC2729" s="282"/>
      <c r="AD2729" s="282"/>
      <c r="AE2729" s="282"/>
      <c r="AF2729" s="283"/>
      <c r="AG2729" s="402"/>
      <c r="AH2729" s="283"/>
      <c r="AI2729" s="283"/>
      <c r="AJ2729" s="283"/>
      <c r="AK2729" s="283"/>
      <c r="AL2729" s="283"/>
      <c r="AM2729" s="282"/>
      <c r="AN2729" s="282"/>
      <c r="AO2729" s="282"/>
      <c r="AP2729" s="282"/>
      <c r="AQ2729" s="282"/>
      <c r="AR2729" s="282"/>
      <c r="AT2729" s="283"/>
      <c r="AU2729" s="283"/>
      <c r="AV2729" s="283"/>
      <c r="AW2729" s="283"/>
      <c r="AY2729" s="283"/>
      <c r="AZ2729" s="282"/>
      <c r="BA2729" s="283"/>
      <c r="BB2729" s="282"/>
      <c r="BC2729" s="282"/>
      <c r="BD2729" s="282"/>
      <c r="BE2729" s="283"/>
      <c r="BG2729" s="282"/>
      <c r="BH2729" s="282"/>
      <c r="BI2729" s="282"/>
      <c r="BL2729" s="421"/>
      <c r="BM2729" s="424"/>
      <c r="BN2729" s="424"/>
      <c r="BO2729" s="424"/>
      <c r="BP2729" s="424"/>
      <c r="BQ2729" s="421"/>
      <c r="BR2729" s="421"/>
      <c r="BV2729" s="282"/>
      <c r="BW2729" s="283"/>
      <c r="BY2729" s="283"/>
      <c r="BZ2729" s="283"/>
      <c r="CA2729" s="283"/>
      <c r="CB2729" s="282"/>
      <c r="CC2729" s="282"/>
      <c r="CD2729" s="282"/>
      <c r="CE2729" s="282"/>
      <c r="CG2729" s="427"/>
      <c r="CH2729" s="402"/>
      <c r="CI2729" s="424"/>
      <c r="CJ2729" s="282"/>
      <c r="CK2729" s="282"/>
      <c r="CL2729" s="283"/>
      <c r="CM2729" s="283"/>
      <c r="CP2729" s="282"/>
      <c r="DC2729" s="282"/>
      <c r="DD2729" s="282"/>
      <c r="DE2729" s="282"/>
      <c r="DF2729" s="282"/>
      <c r="DG2729" s="282"/>
      <c r="DH2729" s="282"/>
      <c r="DI2729" s="282"/>
      <c r="DJ2729" s="282"/>
      <c r="EF2729" s="495" t="str">
        <f>""&amp;(MID(数据表!AZ2729,1,MIN(FIND({"(";"（"},数据表!AZ2729&amp;"(（",1)-1)))&amp;""</f>
        <v/>
      </c>
      <c r="EG2729" s="495" t="str">
        <f>""&amp;(MID(数据表!AZ2729,1,MIN(FIND({0;1;2;3;4;5;6;7;8;9},数据表!AZ2729&amp;"1234567890",1)-1)))&amp;""</f>
        <v/>
      </c>
    </row>
    <row r="2730" spans="2:137" s="310" customFormat="1" ht="12" customHeight="1">
      <c r="B2730" s="286"/>
      <c r="C2730" s="286"/>
      <c r="D2730" s="286"/>
      <c r="E2730" s="479"/>
      <c r="F2730" s="282"/>
      <c r="G2730" s="283"/>
      <c r="H2730" s="421"/>
      <c r="I2730" s="421"/>
      <c r="J2730" s="283"/>
      <c r="K2730" s="421"/>
      <c r="L2730" s="282"/>
      <c r="N2730" s="282"/>
      <c r="S2730" s="282"/>
      <c r="T2730" s="283"/>
      <c r="U2730" s="283"/>
      <c r="V2730" s="283"/>
      <c r="W2730" s="283"/>
      <c r="X2730" s="283"/>
      <c r="Y2730" s="282"/>
      <c r="Z2730" s="282"/>
      <c r="AA2730" s="283"/>
      <c r="AB2730" s="282"/>
      <c r="AC2730" s="282"/>
      <c r="AD2730" s="282"/>
      <c r="AE2730" s="282"/>
      <c r="AF2730" s="283"/>
      <c r="AG2730" s="402"/>
      <c r="AH2730" s="283"/>
      <c r="AI2730" s="283"/>
      <c r="AJ2730" s="283"/>
      <c r="AK2730" s="283"/>
      <c r="AL2730" s="283"/>
      <c r="AM2730" s="282"/>
      <c r="AN2730" s="282"/>
      <c r="AO2730" s="282"/>
      <c r="AP2730" s="282"/>
      <c r="AQ2730" s="282"/>
      <c r="AR2730" s="282"/>
      <c r="AT2730" s="283"/>
      <c r="AU2730" s="283"/>
      <c r="AV2730" s="283"/>
      <c r="AW2730" s="283"/>
      <c r="AY2730" s="283"/>
      <c r="AZ2730" s="282"/>
      <c r="BA2730" s="283"/>
      <c r="BB2730" s="282"/>
      <c r="BC2730" s="282"/>
      <c r="BD2730" s="282"/>
      <c r="BE2730" s="283"/>
      <c r="BG2730" s="282"/>
      <c r="BH2730" s="282"/>
      <c r="BI2730" s="282"/>
      <c r="BL2730" s="421"/>
      <c r="BM2730" s="424"/>
      <c r="BN2730" s="424"/>
      <c r="BO2730" s="424"/>
      <c r="BP2730" s="424"/>
      <c r="BQ2730" s="421"/>
      <c r="BR2730" s="421"/>
      <c r="BV2730" s="282"/>
      <c r="BW2730" s="283"/>
      <c r="BY2730" s="283"/>
      <c r="BZ2730" s="283"/>
      <c r="CA2730" s="283"/>
      <c r="CB2730" s="282"/>
      <c r="CC2730" s="282"/>
      <c r="CD2730" s="282"/>
      <c r="CE2730" s="282"/>
      <c r="CG2730" s="427"/>
      <c r="CH2730" s="402"/>
      <c r="CI2730" s="424"/>
      <c r="CJ2730" s="282"/>
      <c r="CK2730" s="282"/>
      <c r="CL2730" s="283"/>
      <c r="CM2730" s="283"/>
      <c r="CP2730" s="282"/>
      <c r="DC2730" s="282"/>
      <c r="DD2730" s="282"/>
      <c r="DE2730" s="282"/>
      <c r="DF2730" s="282"/>
      <c r="DG2730" s="282"/>
      <c r="DH2730" s="282"/>
      <c r="DI2730" s="282"/>
      <c r="DJ2730" s="282"/>
      <c r="EF2730" s="495" t="str">
        <f>""&amp;(MID(数据表!AZ2730,1,MIN(FIND({"(";"（"},数据表!AZ2730&amp;"(（",1)-1)))&amp;""</f>
        <v/>
      </c>
      <c r="EG2730" s="495" t="str">
        <f>""&amp;(MID(数据表!AZ2730,1,MIN(FIND({0;1;2;3;4;5;6;7;8;9},数据表!AZ2730&amp;"1234567890",1)-1)))&amp;""</f>
        <v/>
      </c>
    </row>
    <row r="2731" spans="2:137" s="310" customFormat="1" ht="12" customHeight="1">
      <c r="B2731" s="286"/>
      <c r="C2731" s="286"/>
      <c r="D2731" s="286"/>
      <c r="E2731" s="479"/>
      <c r="F2731" s="282"/>
      <c r="G2731" s="283"/>
      <c r="H2731" s="421"/>
      <c r="I2731" s="421"/>
      <c r="J2731" s="283"/>
      <c r="K2731" s="421"/>
      <c r="L2731" s="282"/>
      <c r="N2731" s="282"/>
      <c r="S2731" s="282"/>
      <c r="T2731" s="283"/>
      <c r="U2731" s="283"/>
      <c r="V2731" s="283"/>
      <c r="W2731" s="283"/>
      <c r="X2731" s="283"/>
      <c r="Y2731" s="282"/>
      <c r="Z2731" s="282"/>
      <c r="AA2731" s="283"/>
      <c r="AB2731" s="282"/>
      <c r="AC2731" s="282"/>
      <c r="AD2731" s="282"/>
      <c r="AE2731" s="282"/>
      <c r="AF2731" s="283"/>
      <c r="AG2731" s="402"/>
      <c r="AH2731" s="283"/>
      <c r="AI2731" s="283"/>
      <c r="AJ2731" s="283"/>
      <c r="AK2731" s="283"/>
      <c r="AL2731" s="283"/>
      <c r="AM2731" s="282"/>
      <c r="AN2731" s="282"/>
      <c r="AO2731" s="282"/>
      <c r="AP2731" s="282"/>
      <c r="AQ2731" s="282"/>
      <c r="AR2731" s="282"/>
      <c r="AT2731" s="283"/>
      <c r="AU2731" s="283"/>
      <c r="AV2731" s="283"/>
      <c r="AW2731" s="283"/>
      <c r="AY2731" s="283"/>
      <c r="AZ2731" s="282"/>
      <c r="BA2731" s="283"/>
      <c r="BB2731" s="282"/>
      <c r="BC2731" s="282"/>
      <c r="BD2731" s="282"/>
      <c r="BE2731" s="283"/>
      <c r="BG2731" s="282"/>
      <c r="BH2731" s="282"/>
      <c r="BI2731" s="282"/>
      <c r="BL2731" s="421"/>
      <c r="BM2731" s="424"/>
      <c r="BN2731" s="424"/>
      <c r="BO2731" s="424"/>
      <c r="BP2731" s="424"/>
      <c r="BQ2731" s="421"/>
      <c r="BR2731" s="421"/>
      <c r="BV2731" s="282"/>
      <c r="BW2731" s="283"/>
      <c r="BY2731" s="283"/>
      <c r="BZ2731" s="283"/>
      <c r="CA2731" s="283"/>
      <c r="CB2731" s="282"/>
      <c r="CC2731" s="282"/>
      <c r="CD2731" s="282"/>
      <c r="CE2731" s="282"/>
      <c r="CG2731" s="427"/>
      <c r="CH2731" s="402"/>
      <c r="CI2731" s="424"/>
      <c r="CJ2731" s="282"/>
      <c r="CK2731" s="282"/>
      <c r="CL2731" s="283"/>
      <c r="CM2731" s="283"/>
      <c r="CP2731" s="282"/>
      <c r="DC2731" s="282"/>
      <c r="DD2731" s="282"/>
      <c r="DE2731" s="282"/>
      <c r="DF2731" s="282"/>
      <c r="DG2731" s="282"/>
      <c r="DH2731" s="282"/>
      <c r="DI2731" s="282"/>
      <c r="DJ2731" s="282"/>
      <c r="EF2731" s="495" t="str">
        <f>""&amp;(MID(数据表!AZ2731,1,MIN(FIND({"(";"（"},数据表!AZ2731&amp;"(（",1)-1)))&amp;""</f>
        <v/>
      </c>
      <c r="EG2731" s="495" t="str">
        <f>""&amp;(MID(数据表!AZ2731,1,MIN(FIND({0;1;2;3;4;5;6;7;8;9},数据表!AZ2731&amp;"1234567890",1)-1)))&amp;""</f>
        <v/>
      </c>
    </row>
    <row r="2732" spans="2:137" s="310" customFormat="1" ht="12" customHeight="1">
      <c r="B2732" s="286"/>
      <c r="C2732" s="286"/>
      <c r="D2732" s="286"/>
      <c r="E2732" s="479"/>
      <c r="F2732" s="282"/>
      <c r="G2732" s="283"/>
      <c r="H2732" s="421"/>
      <c r="I2732" s="421"/>
      <c r="J2732" s="283"/>
      <c r="K2732" s="421"/>
      <c r="L2732" s="282"/>
      <c r="N2732" s="282"/>
      <c r="S2732" s="282"/>
      <c r="T2732" s="283"/>
      <c r="U2732" s="283"/>
      <c r="V2732" s="283"/>
      <c r="W2732" s="283"/>
      <c r="X2732" s="283"/>
      <c r="Y2732" s="282"/>
      <c r="Z2732" s="282"/>
      <c r="AA2732" s="283"/>
      <c r="AB2732" s="282"/>
      <c r="AC2732" s="282"/>
      <c r="AD2732" s="282"/>
      <c r="AE2732" s="282"/>
      <c r="AF2732" s="283"/>
      <c r="AG2732" s="402"/>
      <c r="AH2732" s="283"/>
      <c r="AI2732" s="283"/>
      <c r="AJ2732" s="283"/>
      <c r="AK2732" s="283"/>
      <c r="AL2732" s="283"/>
      <c r="AM2732" s="282"/>
      <c r="AN2732" s="282"/>
      <c r="AO2732" s="282"/>
      <c r="AP2732" s="282"/>
      <c r="AQ2732" s="282"/>
      <c r="AR2732" s="282"/>
      <c r="AT2732" s="283"/>
      <c r="AU2732" s="283"/>
      <c r="AV2732" s="283"/>
      <c r="AW2732" s="283"/>
      <c r="AY2732" s="283"/>
      <c r="AZ2732" s="282"/>
      <c r="BA2732" s="283"/>
      <c r="BB2732" s="282"/>
      <c r="BC2732" s="282"/>
      <c r="BD2732" s="282"/>
      <c r="BE2732" s="283"/>
      <c r="BG2732" s="282"/>
      <c r="BH2732" s="282"/>
      <c r="BI2732" s="282"/>
      <c r="BL2732" s="421"/>
      <c r="BM2732" s="424"/>
      <c r="BN2732" s="424"/>
      <c r="BO2732" s="424"/>
      <c r="BP2732" s="424"/>
      <c r="BQ2732" s="421"/>
      <c r="BR2732" s="421"/>
      <c r="BV2732" s="282"/>
      <c r="BW2732" s="283"/>
      <c r="BY2732" s="283"/>
      <c r="BZ2732" s="283"/>
      <c r="CA2732" s="283"/>
      <c r="CB2732" s="282"/>
      <c r="CC2732" s="282"/>
      <c r="CD2732" s="282"/>
      <c r="CE2732" s="282"/>
      <c r="CG2732" s="427"/>
      <c r="CH2732" s="402"/>
      <c r="CI2732" s="424"/>
      <c r="CJ2732" s="282"/>
      <c r="CK2732" s="282"/>
      <c r="CL2732" s="283"/>
      <c r="CM2732" s="283"/>
      <c r="CP2732" s="282"/>
      <c r="DC2732" s="282"/>
      <c r="DD2732" s="282"/>
      <c r="DE2732" s="282"/>
      <c r="DF2732" s="282"/>
      <c r="DG2732" s="282"/>
      <c r="DH2732" s="282"/>
      <c r="DI2732" s="282"/>
      <c r="DJ2732" s="282"/>
      <c r="EF2732" s="495" t="str">
        <f>""&amp;(MID(数据表!AZ2732,1,MIN(FIND({"(";"（"},数据表!AZ2732&amp;"(（",1)-1)))&amp;""</f>
        <v/>
      </c>
      <c r="EG2732" s="495" t="str">
        <f>""&amp;(MID(数据表!AZ2732,1,MIN(FIND({0;1;2;3;4;5;6;7;8;9},数据表!AZ2732&amp;"1234567890",1)-1)))&amp;""</f>
        <v/>
      </c>
    </row>
    <row r="2733" spans="2:137" s="310" customFormat="1" ht="12" customHeight="1">
      <c r="B2733" s="286"/>
      <c r="C2733" s="286"/>
      <c r="D2733" s="286"/>
      <c r="E2733" s="479"/>
      <c r="F2733" s="282"/>
      <c r="G2733" s="283"/>
      <c r="H2733" s="421"/>
      <c r="I2733" s="421"/>
      <c r="J2733" s="283"/>
      <c r="K2733" s="421"/>
      <c r="L2733" s="282"/>
      <c r="N2733" s="282"/>
      <c r="S2733" s="282"/>
      <c r="T2733" s="283"/>
      <c r="U2733" s="283"/>
      <c r="V2733" s="283"/>
      <c r="W2733" s="283"/>
      <c r="X2733" s="283"/>
      <c r="Y2733" s="282"/>
      <c r="Z2733" s="282"/>
      <c r="AA2733" s="283"/>
      <c r="AB2733" s="282"/>
      <c r="AC2733" s="282"/>
      <c r="AD2733" s="282"/>
      <c r="AE2733" s="282"/>
      <c r="AF2733" s="283"/>
      <c r="AG2733" s="402"/>
      <c r="AH2733" s="283"/>
      <c r="AI2733" s="283"/>
      <c r="AJ2733" s="283"/>
      <c r="AK2733" s="283"/>
      <c r="AL2733" s="283"/>
      <c r="AM2733" s="282"/>
      <c r="AN2733" s="282"/>
      <c r="AO2733" s="282"/>
      <c r="AP2733" s="282"/>
      <c r="AQ2733" s="282"/>
      <c r="AR2733" s="282"/>
      <c r="AT2733" s="283"/>
      <c r="AU2733" s="283"/>
      <c r="AV2733" s="283"/>
      <c r="AW2733" s="283"/>
      <c r="AY2733" s="283"/>
      <c r="AZ2733" s="282"/>
      <c r="BA2733" s="283"/>
      <c r="BB2733" s="282"/>
      <c r="BC2733" s="282"/>
      <c r="BD2733" s="282"/>
      <c r="BE2733" s="283"/>
      <c r="BG2733" s="282"/>
      <c r="BH2733" s="282"/>
      <c r="BI2733" s="282"/>
      <c r="BL2733" s="421"/>
      <c r="BM2733" s="424"/>
      <c r="BN2733" s="424"/>
      <c r="BO2733" s="424"/>
      <c r="BP2733" s="424"/>
      <c r="BQ2733" s="421"/>
      <c r="BR2733" s="421"/>
      <c r="BV2733" s="282"/>
      <c r="BW2733" s="283"/>
      <c r="BY2733" s="283"/>
      <c r="BZ2733" s="283"/>
      <c r="CA2733" s="283"/>
      <c r="CB2733" s="282"/>
      <c r="CC2733" s="282"/>
      <c r="CD2733" s="282"/>
      <c r="CE2733" s="282"/>
      <c r="CG2733" s="427"/>
      <c r="CH2733" s="402"/>
      <c r="CI2733" s="424"/>
      <c r="CJ2733" s="282"/>
      <c r="CK2733" s="282"/>
      <c r="CL2733" s="283"/>
      <c r="CM2733" s="283"/>
      <c r="CP2733" s="282"/>
      <c r="DC2733" s="282"/>
      <c r="DD2733" s="282"/>
      <c r="DE2733" s="282"/>
      <c r="DF2733" s="282"/>
      <c r="DG2733" s="282"/>
      <c r="DH2733" s="282"/>
      <c r="DI2733" s="282"/>
      <c r="DJ2733" s="282"/>
      <c r="EF2733" s="495" t="str">
        <f>""&amp;(MID(数据表!AZ2733,1,MIN(FIND({"(";"（"},数据表!AZ2733&amp;"(（",1)-1)))&amp;""</f>
        <v/>
      </c>
      <c r="EG2733" s="495" t="str">
        <f>""&amp;(MID(数据表!AZ2733,1,MIN(FIND({0;1;2;3;4;5;6;7;8;9},数据表!AZ2733&amp;"1234567890",1)-1)))&amp;""</f>
        <v/>
      </c>
    </row>
    <row r="2734" spans="2:137" s="310" customFormat="1" ht="12" customHeight="1">
      <c r="B2734" s="286"/>
      <c r="C2734" s="286"/>
      <c r="D2734" s="286"/>
      <c r="E2734" s="479"/>
      <c r="F2734" s="282"/>
      <c r="G2734" s="283"/>
      <c r="H2734" s="421"/>
      <c r="I2734" s="421"/>
      <c r="J2734" s="283"/>
      <c r="K2734" s="421"/>
      <c r="L2734" s="282"/>
      <c r="N2734" s="282"/>
      <c r="S2734" s="282"/>
      <c r="T2734" s="283"/>
      <c r="U2734" s="283"/>
      <c r="V2734" s="283"/>
      <c r="W2734" s="283"/>
      <c r="X2734" s="283"/>
      <c r="Y2734" s="282"/>
      <c r="Z2734" s="282"/>
      <c r="AA2734" s="283"/>
      <c r="AB2734" s="282"/>
      <c r="AC2734" s="282"/>
      <c r="AD2734" s="282"/>
      <c r="AE2734" s="282"/>
      <c r="AF2734" s="283"/>
      <c r="AG2734" s="402"/>
      <c r="AH2734" s="283"/>
      <c r="AI2734" s="283"/>
      <c r="AJ2734" s="283"/>
      <c r="AK2734" s="283"/>
      <c r="AL2734" s="283"/>
      <c r="AM2734" s="282"/>
      <c r="AN2734" s="282"/>
      <c r="AO2734" s="282"/>
      <c r="AP2734" s="282"/>
      <c r="AQ2734" s="282"/>
      <c r="AR2734" s="282"/>
      <c r="AT2734" s="283"/>
      <c r="AU2734" s="283"/>
      <c r="AV2734" s="283"/>
      <c r="AW2734" s="283"/>
      <c r="AY2734" s="283"/>
      <c r="AZ2734" s="282"/>
      <c r="BA2734" s="283"/>
      <c r="BB2734" s="282"/>
      <c r="BC2734" s="282"/>
      <c r="BD2734" s="282"/>
      <c r="BE2734" s="283"/>
      <c r="BG2734" s="282"/>
      <c r="BH2734" s="282"/>
      <c r="BI2734" s="282"/>
      <c r="BL2734" s="421"/>
      <c r="BM2734" s="424"/>
      <c r="BN2734" s="424"/>
      <c r="BO2734" s="424"/>
      <c r="BP2734" s="424"/>
      <c r="BQ2734" s="421"/>
      <c r="BR2734" s="421"/>
      <c r="BV2734" s="282"/>
      <c r="BW2734" s="283"/>
      <c r="BY2734" s="283"/>
      <c r="BZ2734" s="283"/>
      <c r="CA2734" s="283"/>
      <c r="CB2734" s="282"/>
      <c r="CC2734" s="282"/>
      <c r="CD2734" s="282"/>
      <c r="CE2734" s="282"/>
      <c r="CG2734" s="427"/>
      <c r="CH2734" s="402"/>
      <c r="CI2734" s="424"/>
      <c r="CJ2734" s="282"/>
      <c r="CK2734" s="282"/>
      <c r="CL2734" s="283"/>
      <c r="CM2734" s="283"/>
      <c r="CP2734" s="282"/>
      <c r="DC2734" s="282"/>
      <c r="DD2734" s="282"/>
      <c r="DE2734" s="282"/>
      <c r="DF2734" s="282"/>
      <c r="DG2734" s="282"/>
      <c r="DH2734" s="282"/>
      <c r="DI2734" s="282"/>
      <c r="DJ2734" s="282"/>
      <c r="EF2734" s="495" t="str">
        <f>""&amp;(MID(数据表!AZ2734,1,MIN(FIND({"(";"（"},数据表!AZ2734&amp;"(（",1)-1)))&amp;""</f>
        <v/>
      </c>
      <c r="EG2734" s="495" t="str">
        <f>""&amp;(MID(数据表!AZ2734,1,MIN(FIND({0;1;2;3;4;5;6;7;8;9},数据表!AZ2734&amp;"1234567890",1)-1)))&amp;""</f>
        <v/>
      </c>
    </row>
    <row r="2735" spans="2:137" s="310" customFormat="1" ht="12" customHeight="1">
      <c r="B2735" s="286"/>
      <c r="C2735" s="286"/>
      <c r="D2735" s="286"/>
      <c r="E2735" s="479"/>
      <c r="F2735" s="282"/>
      <c r="G2735" s="283"/>
      <c r="H2735" s="421"/>
      <c r="I2735" s="421"/>
      <c r="J2735" s="283"/>
      <c r="K2735" s="421"/>
      <c r="L2735" s="282"/>
      <c r="N2735" s="282"/>
      <c r="S2735" s="282"/>
      <c r="T2735" s="283"/>
      <c r="U2735" s="283"/>
      <c r="V2735" s="283"/>
      <c r="W2735" s="283"/>
      <c r="X2735" s="283"/>
      <c r="Y2735" s="282"/>
      <c r="Z2735" s="282"/>
      <c r="AA2735" s="283"/>
      <c r="AB2735" s="282"/>
      <c r="AC2735" s="282"/>
      <c r="AD2735" s="282"/>
      <c r="AE2735" s="282"/>
      <c r="AF2735" s="283"/>
      <c r="AG2735" s="402"/>
      <c r="AH2735" s="283"/>
      <c r="AI2735" s="283"/>
      <c r="AJ2735" s="283"/>
      <c r="AK2735" s="283"/>
      <c r="AL2735" s="283"/>
      <c r="AM2735" s="282"/>
      <c r="AN2735" s="282"/>
      <c r="AO2735" s="282"/>
      <c r="AP2735" s="282"/>
      <c r="AQ2735" s="282"/>
      <c r="AR2735" s="282"/>
      <c r="AT2735" s="283"/>
      <c r="AU2735" s="283"/>
      <c r="AV2735" s="283"/>
      <c r="AW2735" s="283"/>
      <c r="AY2735" s="283"/>
      <c r="AZ2735" s="282"/>
      <c r="BA2735" s="283"/>
      <c r="BB2735" s="282"/>
      <c r="BC2735" s="282"/>
      <c r="BD2735" s="282"/>
      <c r="BE2735" s="283"/>
      <c r="BG2735" s="282"/>
      <c r="BH2735" s="282"/>
      <c r="BI2735" s="282"/>
      <c r="BL2735" s="421"/>
      <c r="BM2735" s="424"/>
      <c r="BN2735" s="424"/>
      <c r="BO2735" s="424"/>
      <c r="BP2735" s="424"/>
      <c r="BQ2735" s="421"/>
      <c r="BR2735" s="421"/>
      <c r="BV2735" s="282"/>
      <c r="BW2735" s="283"/>
      <c r="BY2735" s="283"/>
      <c r="BZ2735" s="283"/>
      <c r="CA2735" s="283"/>
      <c r="CB2735" s="282"/>
      <c r="CC2735" s="282"/>
      <c r="CD2735" s="282"/>
      <c r="CE2735" s="282"/>
      <c r="CG2735" s="427"/>
      <c r="CH2735" s="402"/>
      <c r="CI2735" s="424"/>
      <c r="CJ2735" s="282"/>
      <c r="CK2735" s="282"/>
      <c r="CL2735" s="283"/>
      <c r="CM2735" s="283"/>
      <c r="CP2735" s="282"/>
      <c r="DC2735" s="282"/>
      <c r="DD2735" s="282"/>
      <c r="DE2735" s="282"/>
      <c r="DF2735" s="282"/>
      <c r="DG2735" s="282"/>
      <c r="DH2735" s="282"/>
      <c r="DI2735" s="282"/>
      <c r="DJ2735" s="282"/>
      <c r="EF2735" s="495" t="str">
        <f>""&amp;(MID(数据表!AZ2735,1,MIN(FIND({"(";"（"},数据表!AZ2735&amp;"(（",1)-1)))&amp;""</f>
        <v/>
      </c>
      <c r="EG2735" s="495" t="str">
        <f>""&amp;(MID(数据表!AZ2735,1,MIN(FIND({0;1;2;3;4;5;6;7;8;9},数据表!AZ2735&amp;"1234567890",1)-1)))&amp;""</f>
        <v/>
      </c>
    </row>
    <row r="2736" spans="2:137" s="310" customFormat="1" ht="12" customHeight="1">
      <c r="B2736" s="286"/>
      <c r="C2736" s="286"/>
      <c r="D2736" s="286"/>
      <c r="E2736" s="479"/>
      <c r="F2736" s="282"/>
      <c r="G2736" s="283"/>
      <c r="H2736" s="421"/>
      <c r="I2736" s="421"/>
      <c r="J2736" s="283"/>
      <c r="K2736" s="421"/>
      <c r="L2736" s="282"/>
      <c r="N2736" s="282"/>
      <c r="S2736" s="282"/>
      <c r="T2736" s="283"/>
      <c r="U2736" s="283"/>
      <c r="V2736" s="283"/>
      <c r="W2736" s="283"/>
      <c r="X2736" s="283"/>
      <c r="Y2736" s="282"/>
      <c r="Z2736" s="282"/>
      <c r="AA2736" s="283"/>
      <c r="AB2736" s="282"/>
      <c r="AC2736" s="282"/>
      <c r="AD2736" s="282"/>
      <c r="AE2736" s="282"/>
      <c r="AF2736" s="283"/>
      <c r="AG2736" s="402"/>
      <c r="AH2736" s="283"/>
      <c r="AI2736" s="283"/>
      <c r="AJ2736" s="283"/>
      <c r="AK2736" s="283"/>
      <c r="AL2736" s="283"/>
      <c r="AM2736" s="282"/>
      <c r="AN2736" s="282"/>
      <c r="AO2736" s="282"/>
      <c r="AP2736" s="282"/>
      <c r="AQ2736" s="282"/>
      <c r="AR2736" s="282"/>
      <c r="AT2736" s="283"/>
      <c r="AU2736" s="283"/>
      <c r="AV2736" s="283"/>
      <c r="AW2736" s="283"/>
      <c r="AY2736" s="283"/>
      <c r="AZ2736" s="282"/>
      <c r="BA2736" s="283"/>
      <c r="BB2736" s="282"/>
      <c r="BC2736" s="282"/>
      <c r="BD2736" s="282"/>
      <c r="BE2736" s="283"/>
      <c r="BG2736" s="282"/>
      <c r="BH2736" s="282"/>
      <c r="BI2736" s="282"/>
      <c r="BL2736" s="421"/>
      <c r="BM2736" s="424"/>
      <c r="BN2736" s="424"/>
      <c r="BO2736" s="424"/>
      <c r="BP2736" s="424"/>
      <c r="BQ2736" s="421"/>
      <c r="BR2736" s="421"/>
      <c r="BV2736" s="282"/>
      <c r="BW2736" s="283"/>
      <c r="BY2736" s="283"/>
      <c r="BZ2736" s="283"/>
      <c r="CA2736" s="283"/>
      <c r="CB2736" s="282"/>
      <c r="CC2736" s="282"/>
      <c r="CD2736" s="282"/>
      <c r="CE2736" s="282"/>
      <c r="CG2736" s="427"/>
      <c r="CH2736" s="402"/>
      <c r="CI2736" s="424"/>
      <c r="CJ2736" s="282"/>
      <c r="CK2736" s="282"/>
      <c r="CL2736" s="283"/>
      <c r="CM2736" s="283"/>
      <c r="CP2736" s="282"/>
      <c r="DC2736" s="282"/>
      <c r="DD2736" s="282"/>
      <c r="DE2736" s="282"/>
      <c r="DF2736" s="282"/>
      <c r="DG2736" s="282"/>
      <c r="DH2736" s="282"/>
      <c r="DI2736" s="282"/>
      <c r="DJ2736" s="282"/>
      <c r="EF2736" s="495" t="str">
        <f>""&amp;(MID(数据表!AZ2736,1,MIN(FIND({"(";"（"},数据表!AZ2736&amp;"(（",1)-1)))&amp;""</f>
        <v/>
      </c>
      <c r="EG2736" s="495" t="str">
        <f>""&amp;(MID(数据表!AZ2736,1,MIN(FIND({0;1;2;3;4;5;6;7;8;9},数据表!AZ2736&amp;"1234567890",1)-1)))&amp;""</f>
        <v/>
      </c>
    </row>
    <row r="2737" spans="2:137" s="310" customFormat="1" ht="12" customHeight="1">
      <c r="B2737" s="286"/>
      <c r="C2737" s="286"/>
      <c r="D2737" s="286"/>
      <c r="E2737" s="479"/>
      <c r="F2737" s="282"/>
      <c r="G2737" s="283"/>
      <c r="H2737" s="421"/>
      <c r="I2737" s="421"/>
      <c r="J2737" s="283"/>
      <c r="K2737" s="421"/>
      <c r="L2737" s="282"/>
      <c r="N2737" s="282"/>
      <c r="S2737" s="282"/>
      <c r="T2737" s="283"/>
      <c r="U2737" s="283"/>
      <c r="V2737" s="283"/>
      <c r="W2737" s="283"/>
      <c r="X2737" s="283"/>
      <c r="Y2737" s="282"/>
      <c r="Z2737" s="282"/>
      <c r="AA2737" s="283"/>
      <c r="AB2737" s="282"/>
      <c r="AC2737" s="282"/>
      <c r="AD2737" s="282"/>
      <c r="AE2737" s="282"/>
      <c r="AF2737" s="283"/>
      <c r="AG2737" s="402"/>
      <c r="AH2737" s="283"/>
      <c r="AI2737" s="283"/>
      <c r="AJ2737" s="283"/>
      <c r="AK2737" s="283"/>
      <c r="AL2737" s="283"/>
      <c r="AM2737" s="282"/>
      <c r="AN2737" s="282"/>
      <c r="AO2737" s="282"/>
      <c r="AP2737" s="282"/>
      <c r="AQ2737" s="282"/>
      <c r="AR2737" s="282"/>
      <c r="AT2737" s="283"/>
      <c r="AU2737" s="283"/>
      <c r="AV2737" s="283"/>
      <c r="AW2737" s="283"/>
      <c r="AY2737" s="283"/>
      <c r="AZ2737" s="282"/>
      <c r="BA2737" s="283"/>
      <c r="BB2737" s="282"/>
      <c r="BC2737" s="282"/>
      <c r="BD2737" s="282"/>
      <c r="BE2737" s="283"/>
      <c r="BG2737" s="282"/>
      <c r="BH2737" s="282"/>
      <c r="BI2737" s="282"/>
      <c r="BL2737" s="421"/>
      <c r="BM2737" s="424"/>
      <c r="BN2737" s="424"/>
      <c r="BO2737" s="424"/>
      <c r="BP2737" s="424"/>
      <c r="BQ2737" s="421"/>
      <c r="BR2737" s="421"/>
      <c r="BV2737" s="282"/>
      <c r="BW2737" s="283"/>
      <c r="BY2737" s="283"/>
      <c r="BZ2737" s="283"/>
      <c r="CA2737" s="283"/>
      <c r="CB2737" s="282"/>
      <c r="CC2737" s="282"/>
      <c r="CD2737" s="282"/>
      <c r="CE2737" s="282"/>
      <c r="CG2737" s="427"/>
      <c r="CH2737" s="402"/>
      <c r="CI2737" s="424"/>
      <c r="CJ2737" s="282"/>
      <c r="CK2737" s="282"/>
      <c r="CL2737" s="283"/>
      <c r="CM2737" s="283"/>
      <c r="CP2737" s="282"/>
      <c r="DC2737" s="282"/>
      <c r="DD2737" s="282"/>
      <c r="DE2737" s="282"/>
      <c r="DF2737" s="282"/>
      <c r="DG2737" s="282"/>
      <c r="DH2737" s="282"/>
      <c r="DI2737" s="282"/>
      <c r="DJ2737" s="282"/>
      <c r="EF2737" s="495" t="str">
        <f>""&amp;(MID(数据表!AZ2737,1,MIN(FIND({"(";"（"},数据表!AZ2737&amp;"(（",1)-1)))&amp;""</f>
        <v/>
      </c>
      <c r="EG2737" s="495" t="str">
        <f>""&amp;(MID(数据表!AZ2737,1,MIN(FIND({0;1;2;3;4;5;6;7;8;9},数据表!AZ2737&amp;"1234567890",1)-1)))&amp;""</f>
        <v/>
      </c>
    </row>
    <row r="2738" spans="2:137" s="310" customFormat="1" ht="12" customHeight="1">
      <c r="B2738" s="286"/>
      <c r="C2738" s="286"/>
      <c r="D2738" s="286"/>
      <c r="E2738" s="479"/>
      <c r="F2738" s="282"/>
      <c r="G2738" s="283"/>
      <c r="H2738" s="421"/>
      <c r="I2738" s="421"/>
      <c r="J2738" s="283"/>
      <c r="K2738" s="421"/>
      <c r="L2738" s="282"/>
      <c r="N2738" s="282"/>
      <c r="S2738" s="282"/>
      <c r="T2738" s="283"/>
      <c r="U2738" s="283"/>
      <c r="V2738" s="283"/>
      <c r="W2738" s="283"/>
      <c r="X2738" s="283"/>
      <c r="Y2738" s="282"/>
      <c r="Z2738" s="282"/>
      <c r="AA2738" s="283"/>
      <c r="AB2738" s="282"/>
      <c r="AC2738" s="282"/>
      <c r="AD2738" s="282"/>
      <c r="AE2738" s="282"/>
      <c r="AF2738" s="283"/>
      <c r="AG2738" s="402"/>
      <c r="AH2738" s="283"/>
      <c r="AI2738" s="283"/>
      <c r="AJ2738" s="283"/>
      <c r="AK2738" s="283"/>
      <c r="AL2738" s="283"/>
      <c r="AM2738" s="282"/>
      <c r="AN2738" s="282"/>
      <c r="AO2738" s="282"/>
      <c r="AP2738" s="282"/>
      <c r="AQ2738" s="282"/>
      <c r="AR2738" s="282"/>
      <c r="AT2738" s="283"/>
      <c r="AU2738" s="283"/>
      <c r="AV2738" s="283"/>
      <c r="AW2738" s="283"/>
      <c r="AY2738" s="283"/>
      <c r="AZ2738" s="282"/>
      <c r="BA2738" s="283"/>
      <c r="BB2738" s="282"/>
      <c r="BC2738" s="282"/>
      <c r="BD2738" s="282"/>
      <c r="BE2738" s="283"/>
      <c r="BG2738" s="282"/>
      <c r="BH2738" s="282"/>
      <c r="BI2738" s="282"/>
      <c r="BL2738" s="421"/>
      <c r="BM2738" s="424"/>
      <c r="BN2738" s="424"/>
      <c r="BO2738" s="424"/>
      <c r="BP2738" s="424"/>
      <c r="BQ2738" s="421"/>
      <c r="BR2738" s="421"/>
      <c r="BV2738" s="282"/>
      <c r="BW2738" s="283"/>
      <c r="BY2738" s="283"/>
      <c r="BZ2738" s="283"/>
      <c r="CA2738" s="283"/>
      <c r="CB2738" s="282"/>
      <c r="CC2738" s="282"/>
      <c r="CD2738" s="282"/>
      <c r="CE2738" s="282"/>
      <c r="CG2738" s="427"/>
      <c r="CH2738" s="402"/>
      <c r="CI2738" s="424"/>
      <c r="CJ2738" s="282"/>
      <c r="CK2738" s="282"/>
      <c r="CL2738" s="283"/>
      <c r="CM2738" s="283"/>
      <c r="CP2738" s="282"/>
      <c r="DC2738" s="282"/>
      <c r="DD2738" s="282"/>
      <c r="DE2738" s="282"/>
      <c r="DF2738" s="282"/>
      <c r="DG2738" s="282"/>
      <c r="DH2738" s="282"/>
      <c r="DI2738" s="282"/>
      <c r="DJ2738" s="282"/>
      <c r="EF2738" s="495" t="str">
        <f>""&amp;(MID(数据表!AZ2738,1,MIN(FIND({"(";"（"},数据表!AZ2738&amp;"(（",1)-1)))&amp;""</f>
        <v/>
      </c>
      <c r="EG2738" s="495" t="str">
        <f>""&amp;(MID(数据表!AZ2738,1,MIN(FIND({0;1;2;3;4;5;6;7;8;9},数据表!AZ2738&amp;"1234567890",1)-1)))&amp;""</f>
        <v/>
      </c>
    </row>
    <row r="2739" spans="2:137" s="310" customFormat="1" ht="12" customHeight="1">
      <c r="B2739" s="286"/>
      <c r="C2739" s="286"/>
      <c r="D2739" s="286"/>
      <c r="E2739" s="479"/>
      <c r="F2739" s="282"/>
      <c r="G2739" s="283"/>
      <c r="H2739" s="421"/>
      <c r="I2739" s="421"/>
      <c r="J2739" s="283"/>
      <c r="K2739" s="421"/>
      <c r="L2739" s="282"/>
      <c r="N2739" s="282"/>
      <c r="S2739" s="282"/>
      <c r="T2739" s="283"/>
      <c r="U2739" s="283"/>
      <c r="V2739" s="283"/>
      <c r="W2739" s="283"/>
      <c r="X2739" s="283"/>
      <c r="Y2739" s="282"/>
      <c r="Z2739" s="282"/>
      <c r="AA2739" s="283"/>
      <c r="AB2739" s="282"/>
      <c r="AC2739" s="282"/>
      <c r="AD2739" s="282"/>
      <c r="AE2739" s="282"/>
      <c r="AF2739" s="283"/>
      <c r="AG2739" s="402"/>
      <c r="AH2739" s="283"/>
      <c r="AI2739" s="283"/>
      <c r="AJ2739" s="283"/>
      <c r="AK2739" s="283"/>
      <c r="AL2739" s="283"/>
      <c r="AM2739" s="282"/>
      <c r="AN2739" s="282"/>
      <c r="AO2739" s="282"/>
      <c r="AP2739" s="282"/>
      <c r="AQ2739" s="282"/>
      <c r="AR2739" s="282"/>
      <c r="AT2739" s="283"/>
      <c r="AU2739" s="283"/>
      <c r="AV2739" s="283"/>
      <c r="AW2739" s="283"/>
      <c r="AY2739" s="283"/>
      <c r="AZ2739" s="282"/>
      <c r="BA2739" s="283"/>
      <c r="BB2739" s="282"/>
      <c r="BC2739" s="282"/>
      <c r="BD2739" s="282"/>
      <c r="BE2739" s="283"/>
      <c r="BG2739" s="282"/>
      <c r="BH2739" s="282"/>
      <c r="BI2739" s="282"/>
      <c r="BL2739" s="421"/>
      <c r="BM2739" s="424"/>
      <c r="BN2739" s="424"/>
      <c r="BO2739" s="424"/>
      <c r="BP2739" s="424"/>
      <c r="BQ2739" s="421"/>
      <c r="BR2739" s="421"/>
      <c r="BV2739" s="282"/>
      <c r="BW2739" s="283"/>
      <c r="BY2739" s="283"/>
      <c r="BZ2739" s="283"/>
      <c r="CA2739" s="283"/>
      <c r="CB2739" s="282"/>
      <c r="CC2739" s="282"/>
      <c r="CD2739" s="282"/>
      <c r="CE2739" s="282"/>
      <c r="CG2739" s="427"/>
      <c r="CH2739" s="402"/>
      <c r="CI2739" s="424"/>
      <c r="CJ2739" s="282"/>
      <c r="CK2739" s="282"/>
      <c r="CL2739" s="283"/>
      <c r="CM2739" s="283"/>
      <c r="CP2739" s="282"/>
      <c r="DC2739" s="282"/>
      <c r="DD2739" s="282"/>
      <c r="DE2739" s="282"/>
      <c r="DF2739" s="282"/>
      <c r="DG2739" s="282"/>
      <c r="DH2739" s="282"/>
      <c r="DI2739" s="282"/>
      <c r="DJ2739" s="282"/>
      <c r="EF2739" s="495" t="str">
        <f>""&amp;(MID(数据表!AZ2739,1,MIN(FIND({"(";"（"},数据表!AZ2739&amp;"(（",1)-1)))&amp;""</f>
        <v/>
      </c>
      <c r="EG2739" s="495" t="str">
        <f>""&amp;(MID(数据表!AZ2739,1,MIN(FIND({0;1;2;3;4;5;6;7;8;9},数据表!AZ2739&amp;"1234567890",1)-1)))&amp;""</f>
        <v/>
      </c>
    </row>
    <row r="2740" spans="2:137" s="310" customFormat="1" ht="12" customHeight="1">
      <c r="B2740" s="286"/>
      <c r="C2740" s="286"/>
      <c r="D2740" s="286"/>
      <c r="E2740" s="479"/>
      <c r="F2740" s="282"/>
      <c r="G2740" s="283"/>
      <c r="H2740" s="421"/>
      <c r="I2740" s="421"/>
      <c r="J2740" s="283"/>
      <c r="K2740" s="421"/>
      <c r="L2740" s="282"/>
      <c r="N2740" s="282"/>
      <c r="S2740" s="282"/>
      <c r="T2740" s="283"/>
      <c r="U2740" s="283"/>
      <c r="V2740" s="283"/>
      <c r="W2740" s="283"/>
      <c r="X2740" s="283"/>
      <c r="Y2740" s="282"/>
      <c r="Z2740" s="282"/>
      <c r="AA2740" s="283"/>
      <c r="AB2740" s="282"/>
      <c r="AC2740" s="282"/>
      <c r="AD2740" s="282"/>
      <c r="AE2740" s="282"/>
      <c r="AF2740" s="283"/>
      <c r="AG2740" s="402"/>
      <c r="AH2740" s="283"/>
      <c r="AI2740" s="283"/>
      <c r="AJ2740" s="283"/>
      <c r="AK2740" s="283"/>
      <c r="AL2740" s="283"/>
      <c r="AM2740" s="282"/>
      <c r="AN2740" s="282"/>
      <c r="AO2740" s="282"/>
      <c r="AP2740" s="282"/>
      <c r="AQ2740" s="282"/>
      <c r="AR2740" s="282"/>
      <c r="AT2740" s="283"/>
      <c r="AU2740" s="283"/>
      <c r="AV2740" s="283"/>
      <c r="AW2740" s="283"/>
      <c r="AY2740" s="283"/>
      <c r="AZ2740" s="282"/>
      <c r="BA2740" s="283"/>
      <c r="BB2740" s="282"/>
      <c r="BC2740" s="282"/>
      <c r="BD2740" s="282"/>
      <c r="BE2740" s="283"/>
      <c r="BG2740" s="282"/>
      <c r="BH2740" s="282"/>
      <c r="BI2740" s="282"/>
      <c r="BL2740" s="421"/>
      <c r="BM2740" s="424"/>
      <c r="BN2740" s="424"/>
      <c r="BO2740" s="424"/>
      <c r="BP2740" s="424"/>
      <c r="BQ2740" s="421"/>
      <c r="BR2740" s="421"/>
      <c r="BV2740" s="282"/>
      <c r="BW2740" s="283"/>
      <c r="BY2740" s="283"/>
      <c r="BZ2740" s="283"/>
      <c r="CA2740" s="283"/>
      <c r="CB2740" s="282"/>
      <c r="CC2740" s="282"/>
      <c r="CD2740" s="282"/>
      <c r="CE2740" s="282"/>
      <c r="CG2740" s="427"/>
      <c r="CH2740" s="402"/>
      <c r="CI2740" s="424"/>
      <c r="CJ2740" s="282"/>
      <c r="CK2740" s="282"/>
      <c r="CL2740" s="283"/>
      <c r="CM2740" s="283"/>
      <c r="CP2740" s="282"/>
      <c r="DC2740" s="282"/>
      <c r="DD2740" s="282"/>
      <c r="DE2740" s="282"/>
      <c r="DF2740" s="282"/>
      <c r="DG2740" s="282"/>
      <c r="DH2740" s="282"/>
      <c r="DI2740" s="282"/>
      <c r="DJ2740" s="282"/>
      <c r="EF2740" s="495" t="str">
        <f>""&amp;(MID(数据表!AZ2740,1,MIN(FIND({"(";"（"},数据表!AZ2740&amp;"(（",1)-1)))&amp;""</f>
        <v/>
      </c>
      <c r="EG2740" s="495" t="str">
        <f>""&amp;(MID(数据表!AZ2740,1,MIN(FIND({0;1;2;3;4;5;6;7;8;9},数据表!AZ2740&amp;"1234567890",1)-1)))&amp;""</f>
        <v/>
      </c>
    </row>
    <row r="2741" spans="2:137" s="310" customFormat="1" ht="12" customHeight="1">
      <c r="B2741" s="286"/>
      <c r="C2741" s="286"/>
      <c r="D2741" s="286"/>
      <c r="E2741" s="479"/>
      <c r="F2741" s="282"/>
      <c r="G2741" s="283"/>
      <c r="H2741" s="421"/>
      <c r="I2741" s="421"/>
      <c r="J2741" s="283"/>
      <c r="K2741" s="421"/>
      <c r="L2741" s="282"/>
      <c r="N2741" s="282"/>
      <c r="S2741" s="282"/>
      <c r="T2741" s="283"/>
      <c r="U2741" s="283"/>
      <c r="V2741" s="283"/>
      <c r="W2741" s="283"/>
      <c r="X2741" s="283"/>
      <c r="Y2741" s="282"/>
      <c r="Z2741" s="282"/>
      <c r="AA2741" s="283"/>
      <c r="AB2741" s="282"/>
      <c r="AC2741" s="282"/>
      <c r="AD2741" s="282"/>
      <c r="AE2741" s="282"/>
      <c r="AF2741" s="283"/>
      <c r="AG2741" s="402"/>
      <c r="AH2741" s="283"/>
      <c r="AI2741" s="283"/>
      <c r="AJ2741" s="283"/>
      <c r="AK2741" s="283"/>
      <c r="AL2741" s="283"/>
      <c r="AM2741" s="282"/>
      <c r="AN2741" s="282"/>
      <c r="AO2741" s="282"/>
      <c r="AP2741" s="282"/>
      <c r="AQ2741" s="282"/>
      <c r="AR2741" s="282"/>
      <c r="AT2741" s="283"/>
      <c r="AU2741" s="283"/>
      <c r="AV2741" s="283"/>
      <c r="AW2741" s="283"/>
      <c r="AY2741" s="283"/>
      <c r="AZ2741" s="282"/>
      <c r="BA2741" s="283"/>
      <c r="BB2741" s="282"/>
      <c r="BC2741" s="282"/>
      <c r="BD2741" s="282"/>
      <c r="BE2741" s="283"/>
      <c r="BG2741" s="282"/>
      <c r="BH2741" s="282"/>
      <c r="BI2741" s="282"/>
      <c r="BL2741" s="421"/>
      <c r="BM2741" s="424"/>
      <c r="BN2741" s="424"/>
      <c r="BO2741" s="424"/>
      <c r="BP2741" s="424"/>
      <c r="BQ2741" s="421"/>
      <c r="BR2741" s="421"/>
      <c r="BV2741" s="282"/>
      <c r="BW2741" s="283"/>
      <c r="BY2741" s="283"/>
      <c r="BZ2741" s="283"/>
      <c r="CA2741" s="283"/>
      <c r="CB2741" s="282"/>
      <c r="CC2741" s="282"/>
      <c r="CD2741" s="282"/>
      <c r="CE2741" s="282"/>
      <c r="CG2741" s="427"/>
      <c r="CH2741" s="402"/>
      <c r="CI2741" s="424"/>
      <c r="CJ2741" s="282"/>
      <c r="CK2741" s="282"/>
      <c r="CL2741" s="283"/>
      <c r="CM2741" s="283"/>
      <c r="CP2741" s="282"/>
      <c r="DC2741" s="282"/>
      <c r="DD2741" s="282"/>
      <c r="DE2741" s="282"/>
      <c r="DF2741" s="282"/>
      <c r="DG2741" s="282"/>
      <c r="DH2741" s="282"/>
      <c r="DI2741" s="282"/>
      <c r="DJ2741" s="282"/>
      <c r="EF2741" s="495" t="str">
        <f>""&amp;(MID(数据表!AZ2741,1,MIN(FIND({"(";"（"},数据表!AZ2741&amp;"(（",1)-1)))&amp;""</f>
        <v/>
      </c>
      <c r="EG2741" s="495" t="str">
        <f>""&amp;(MID(数据表!AZ2741,1,MIN(FIND({0;1;2;3;4;5;6;7;8;9},数据表!AZ2741&amp;"1234567890",1)-1)))&amp;""</f>
        <v/>
      </c>
    </row>
    <row r="2742" spans="2:137" s="310" customFormat="1" ht="12" customHeight="1">
      <c r="B2742" s="286"/>
      <c r="C2742" s="286"/>
      <c r="D2742" s="286"/>
      <c r="E2742" s="479"/>
      <c r="F2742" s="282"/>
      <c r="G2742" s="283"/>
      <c r="H2742" s="421"/>
      <c r="I2742" s="421"/>
      <c r="J2742" s="283"/>
      <c r="K2742" s="421"/>
      <c r="L2742" s="282"/>
      <c r="N2742" s="282"/>
      <c r="S2742" s="282"/>
      <c r="T2742" s="283"/>
      <c r="U2742" s="283"/>
      <c r="V2742" s="283"/>
      <c r="W2742" s="283"/>
      <c r="X2742" s="283"/>
      <c r="Y2742" s="282"/>
      <c r="Z2742" s="282"/>
      <c r="AA2742" s="283"/>
      <c r="AB2742" s="282"/>
      <c r="AC2742" s="282"/>
      <c r="AD2742" s="282"/>
      <c r="AE2742" s="282"/>
      <c r="AF2742" s="283"/>
      <c r="AG2742" s="402"/>
      <c r="AH2742" s="283"/>
      <c r="AI2742" s="283"/>
      <c r="AJ2742" s="283"/>
      <c r="AK2742" s="283"/>
      <c r="AL2742" s="283"/>
      <c r="AM2742" s="282"/>
      <c r="AN2742" s="282"/>
      <c r="AO2742" s="282"/>
      <c r="AP2742" s="282"/>
      <c r="AQ2742" s="282"/>
      <c r="AR2742" s="282"/>
      <c r="AT2742" s="283"/>
      <c r="AU2742" s="283"/>
      <c r="AV2742" s="283"/>
      <c r="AW2742" s="283"/>
      <c r="AY2742" s="283"/>
      <c r="AZ2742" s="282"/>
      <c r="BA2742" s="283"/>
      <c r="BB2742" s="282"/>
      <c r="BC2742" s="282"/>
      <c r="BD2742" s="282"/>
      <c r="BE2742" s="283"/>
      <c r="BG2742" s="282"/>
      <c r="BH2742" s="282"/>
      <c r="BI2742" s="282"/>
      <c r="BL2742" s="421"/>
      <c r="BM2742" s="424"/>
      <c r="BN2742" s="424"/>
      <c r="BO2742" s="424"/>
      <c r="BP2742" s="424"/>
      <c r="BQ2742" s="421"/>
      <c r="BR2742" s="421"/>
      <c r="BV2742" s="282"/>
      <c r="BW2742" s="283"/>
      <c r="BY2742" s="283"/>
      <c r="BZ2742" s="283"/>
      <c r="CA2742" s="283"/>
      <c r="CB2742" s="282"/>
      <c r="CC2742" s="282"/>
      <c r="CD2742" s="282"/>
      <c r="CE2742" s="282"/>
      <c r="CG2742" s="427"/>
      <c r="CH2742" s="402"/>
      <c r="CI2742" s="424"/>
      <c r="CJ2742" s="282"/>
      <c r="CK2742" s="282"/>
      <c r="CL2742" s="283"/>
      <c r="CM2742" s="283"/>
      <c r="CP2742" s="282"/>
      <c r="DC2742" s="282"/>
      <c r="DD2742" s="282"/>
      <c r="DE2742" s="282"/>
      <c r="DF2742" s="282"/>
      <c r="DG2742" s="282"/>
      <c r="DH2742" s="282"/>
      <c r="DI2742" s="282"/>
      <c r="DJ2742" s="282"/>
      <c r="EF2742" s="495" t="str">
        <f>""&amp;(MID(数据表!AZ2742,1,MIN(FIND({"(";"（"},数据表!AZ2742&amp;"(（",1)-1)))&amp;""</f>
        <v/>
      </c>
      <c r="EG2742" s="495" t="str">
        <f>""&amp;(MID(数据表!AZ2742,1,MIN(FIND({0;1;2;3;4;5;6;7;8;9},数据表!AZ2742&amp;"1234567890",1)-1)))&amp;""</f>
        <v/>
      </c>
    </row>
    <row r="2743" spans="2:137" s="310" customFormat="1" ht="12" customHeight="1">
      <c r="B2743" s="286"/>
      <c r="C2743" s="286"/>
      <c r="D2743" s="286"/>
      <c r="E2743" s="479"/>
      <c r="F2743" s="282"/>
      <c r="G2743" s="283"/>
      <c r="H2743" s="421"/>
      <c r="I2743" s="421"/>
      <c r="J2743" s="283"/>
      <c r="K2743" s="421"/>
      <c r="L2743" s="282"/>
      <c r="N2743" s="282"/>
      <c r="S2743" s="282"/>
      <c r="T2743" s="283"/>
      <c r="U2743" s="283"/>
      <c r="V2743" s="283"/>
      <c r="W2743" s="283"/>
      <c r="X2743" s="283"/>
      <c r="Y2743" s="282"/>
      <c r="Z2743" s="282"/>
      <c r="AA2743" s="283"/>
      <c r="AB2743" s="282"/>
      <c r="AC2743" s="282"/>
      <c r="AD2743" s="282"/>
      <c r="AE2743" s="282"/>
      <c r="AF2743" s="283"/>
      <c r="AG2743" s="402"/>
      <c r="AH2743" s="283"/>
      <c r="AI2743" s="283"/>
      <c r="AJ2743" s="283"/>
      <c r="AK2743" s="283"/>
      <c r="AL2743" s="283"/>
      <c r="AM2743" s="282"/>
      <c r="AN2743" s="282"/>
      <c r="AO2743" s="282"/>
      <c r="AP2743" s="282"/>
      <c r="AQ2743" s="282"/>
      <c r="AR2743" s="282"/>
      <c r="AT2743" s="283"/>
      <c r="AU2743" s="283"/>
      <c r="AV2743" s="283"/>
      <c r="AW2743" s="283"/>
      <c r="AY2743" s="283"/>
      <c r="AZ2743" s="282"/>
      <c r="BA2743" s="283"/>
      <c r="BB2743" s="282"/>
      <c r="BC2743" s="282"/>
      <c r="BD2743" s="282"/>
      <c r="BE2743" s="283"/>
      <c r="BG2743" s="282"/>
      <c r="BH2743" s="282"/>
      <c r="BI2743" s="282"/>
      <c r="BL2743" s="421"/>
      <c r="BM2743" s="424"/>
      <c r="BN2743" s="424"/>
      <c r="BO2743" s="424"/>
      <c r="BP2743" s="424"/>
      <c r="BQ2743" s="421"/>
      <c r="BR2743" s="421"/>
      <c r="BV2743" s="282"/>
      <c r="BW2743" s="283"/>
      <c r="BY2743" s="283"/>
      <c r="BZ2743" s="283"/>
      <c r="CA2743" s="283"/>
      <c r="CB2743" s="282"/>
      <c r="CC2743" s="282"/>
      <c r="CD2743" s="282"/>
      <c r="CE2743" s="282"/>
      <c r="CG2743" s="427"/>
      <c r="CH2743" s="402"/>
      <c r="CI2743" s="424"/>
      <c r="CJ2743" s="282"/>
      <c r="CK2743" s="282"/>
      <c r="CL2743" s="283"/>
      <c r="CM2743" s="283"/>
      <c r="CP2743" s="282"/>
      <c r="DC2743" s="282"/>
      <c r="DD2743" s="282"/>
      <c r="DE2743" s="282"/>
      <c r="DF2743" s="282"/>
      <c r="DG2743" s="282"/>
      <c r="DH2743" s="282"/>
      <c r="DI2743" s="282"/>
      <c r="DJ2743" s="282"/>
      <c r="EF2743" s="495" t="str">
        <f>""&amp;(MID(数据表!AZ2743,1,MIN(FIND({"(";"（"},数据表!AZ2743&amp;"(（",1)-1)))&amp;""</f>
        <v/>
      </c>
      <c r="EG2743" s="495" t="str">
        <f>""&amp;(MID(数据表!AZ2743,1,MIN(FIND({0;1;2;3;4;5;6;7;8;9},数据表!AZ2743&amp;"1234567890",1)-1)))&amp;""</f>
        <v/>
      </c>
    </row>
    <row r="2744" spans="2:137" s="310" customFormat="1" ht="12" customHeight="1">
      <c r="B2744" s="286"/>
      <c r="C2744" s="286"/>
      <c r="D2744" s="286"/>
      <c r="E2744" s="479"/>
      <c r="F2744" s="282"/>
      <c r="G2744" s="283"/>
      <c r="H2744" s="421"/>
      <c r="I2744" s="421"/>
      <c r="J2744" s="283"/>
      <c r="K2744" s="421"/>
      <c r="L2744" s="282"/>
      <c r="N2744" s="282"/>
      <c r="S2744" s="282"/>
      <c r="T2744" s="283"/>
      <c r="U2744" s="283"/>
      <c r="V2744" s="283"/>
      <c r="W2744" s="283"/>
      <c r="X2744" s="283"/>
      <c r="Y2744" s="282"/>
      <c r="Z2744" s="282"/>
      <c r="AA2744" s="283"/>
      <c r="AB2744" s="282"/>
      <c r="AC2744" s="282"/>
      <c r="AD2744" s="282"/>
      <c r="AE2744" s="282"/>
      <c r="AF2744" s="283"/>
      <c r="AG2744" s="402"/>
      <c r="AH2744" s="283"/>
      <c r="AI2744" s="283"/>
      <c r="AJ2744" s="283"/>
      <c r="AK2744" s="283"/>
      <c r="AL2744" s="283"/>
      <c r="AM2744" s="282"/>
      <c r="AN2744" s="282"/>
      <c r="AO2744" s="282"/>
      <c r="AP2744" s="282"/>
      <c r="AQ2744" s="282"/>
      <c r="AR2744" s="282"/>
      <c r="AT2744" s="283"/>
      <c r="AU2744" s="283"/>
      <c r="AV2744" s="283"/>
      <c r="AW2744" s="283"/>
      <c r="AY2744" s="283"/>
      <c r="AZ2744" s="282"/>
      <c r="BA2744" s="283"/>
      <c r="BB2744" s="282"/>
      <c r="BC2744" s="282"/>
      <c r="BD2744" s="282"/>
      <c r="BE2744" s="283"/>
      <c r="BG2744" s="282"/>
      <c r="BH2744" s="282"/>
      <c r="BI2744" s="282"/>
      <c r="BL2744" s="421"/>
      <c r="BM2744" s="424"/>
      <c r="BN2744" s="424"/>
      <c r="BO2744" s="424"/>
      <c r="BP2744" s="424"/>
      <c r="BQ2744" s="421"/>
      <c r="BR2744" s="421"/>
      <c r="BV2744" s="282"/>
      <c r="BW2744" s="283"/>
      <c r="BY2744" s="283"/>
      <c r="BZ2744" s="283"/>
      <c r="CA2744" s="283"/>
      <c r="CB2744" s="282"/>
      <c r="CC2744" s="282"/>
      <c r="CD2744" s="282"/>
      <c r="CE2744" s="282"/>
      <c r="CG2744" s="427"/>
      <c r="CH2744" s="402"/>
      <c r="CI2744" s="424"/>
      <c r="CJ2744" s="282"/>
      <c r="CK2744" s="282"/>
      <c r="CL2744" s="283"/>
      <c r="CM2744" s="283"/>
      <c r="CP2744" s="282"/>
      <c r="DC2744" s="282"/>
      <c r="DD2744" s="282"/>
      <c r="DE2744" s="282"/>
      <c r="DF2744" s="282"/>
      <c r="DG2744" s="282"/>
      <c r="DH2744" s="282"/>
      <c r="DI2744" s="282"/>
      <c r="DJ2744" s="282"/>
      <c r="EF2744" s="495" t="str">
        <f>""&amp;(MID(数据表!AZ2744,1,MIN(FIND({"(";"（"},数据表!AZ2744&amp;"(（",1)-1)))&amp;""</f>
        <v/>
      </c>
      <c r="EG2744" s="495" t="str">
        <f>""&amp;(MID(数据表!AZ2744,1,MIN(FIND({0;1;2;3;4;5;6;7;8;9},数据表!AZ2744&amp;"1234567890",1)-1)))&amp;""</f>
        <v/>
      </c>
    </row>
    <row r="2745" spans="2:137" s="310" customFormat="1" ht="12" customHeight="1">
      <c r="B2745" s="286"/>
      <c r="C2745" s="286"/>
      <c r="D2745" s="286"/>
      <c r="E2745" s="479"/>
      <c r="F2745" s="282"/>
      <c r="G2745" s="283"/>
      <c r="H2745" s="421"/>
      <c r="I2745" s="421"/>
      <c r="J2745" s="283"/>
      <c r="K2745" s="421"/>
      <c r="L2745" s="282"/>
      <c r="N2745" s="282"/>
      <c r="S2745" s="282"/>
      <c r="T2745" s="283"/>
      <c r="U2745" s="283"/>
      <c r="V2745" s="283"/>
      <c r="W2745" s="283"/>
      <c r="X2745" s="283"/>
      <c r="Y2745" s="282"/>
      <c r="Z2745" s="282"/>
      <c r="AA2745" s="283"/>
      <c r="AB2745" s="282"/>
      <c r="AC2745" s="282"/>
      <c r="AD2745" s="282"/>
      <c r="AE2745" s="282"/>
      <c r="AF2745" s="283"/>
      <c r="AG2745" s="402"/>
      <c r="AH2745" s="283"/>
      <c r="AI2745" s="283"/>
      <c r="AJ2745" s="283"/>
      <c r="AK2745" s="283"/>
      <c r="AL2745" s="283"/>
      <c r="AM2745" s="282"/>
      <c r="AN2745" s="282"/>
      <c r="AO2745" s="282"/>
      <c r="AP2745" s="282"/>
      <c r="AQ2745" s="282"/>
      <c r="AR2745" s="282"/>
      <c r="AT2745" s="283"/>
      <c r="AU2745" s="283"/>
      <c r="AV2745" s="283"/>
      <c r="AW2745" s="283"/>
      <c r="AY2745" s="283"/>
      <c r="AZ2745" s="282"/>
      <c r="BA2745" s="283"/>
      <c r="BB2745" s="282"/>
      <c r="BC2745" s="282"/>
      <c r="BD2745" s="282"/>
      <c r="BE2745" s="283"/>
      <c r="BG2745" s="282"/>
      <c r="BH2745" s="282"/>
      <c r="BI2745" s="282"/>
      <c r="BL2745" s="421"/>
      <c r="BM2745" s="424"/>
      <c r="BN2745" s="424"/>
      <c r="BO2745" s="424"/>
      <c r="BP2745" s="424"/>
      <c r="BQ2745" s="421"/>
      <c r="BR2745" s="421"/>
      <c r="BV2745" s="282"/>
      <c r="BW2745" s="283"/>
      <c r="BY2745" s="283"/>
      <c r="BZ2745" s="283"/>
      <c r="CA2745" s="283"/>
      <c r="CB2745" s="282"/>
      <c r="CC2745" s="282"/>
      <c r="CD2745" s="282"/>
      <c r="CE2745" s="282"/>
      <c r="CG2745" s="427"/>
      <c r="CH2745" s="402"/>
      <c r="CI2745" s="424"/>
      <c r="CJ2745" s="282"/>
      <c r="CK2745" s="282"/>
      <c r="CL2745" s="283"/>
      <c r="CM2745" s="283"/>
      <c r="CP2745" s="282"/>
      <c r="DC2745" s="282"/>
      <c r="DD2745" s="282"/>
      <c r="DE2745" s="282"/>
      <c r="DF2745" s="282"/>
      <c r="DG2745" s="282"/>
      <c r="DH2745" s="282"/>
      <c r="DI2745" s="282"/>
      <c r="DJ2745" s="282"/>
      <c r="EF2745" s="495" t="str">
        <f>""&amp;(MID(数据表!AZ2745,1,MIN(FIND({"(";"（"},数据表!AZ2745&amp;"(（",1)-1)))&amp;""</f>
        <v/>
      </c>
      <c r="EG2745" s="495" t="str">
        <f>""&amp;(MID(数据表!AZ2745,1,MIN(FIND({0;1;2;3;4;5;6;7;8;9},数据表!AZ2745&amp;"1234567890",1)-1)))&amp;""</f>
        <v/>
      </c>
    </row>
    <row r="2746" spans="2:137" s="310" customFormat="1" ht="12" customHeight="1">
      <c r="B2746" s="286"/>
      <c r="C2746" s="286"/>
      <c r="D2746" s="286"/>
      <c r="E2746" s="479"/>
      <c r="F2746" s="282"/>
      <c r="G2746" s="283"/>
      <c r="H2746" s="421"/>
      <c r="I2746" s="421"/>
      <c r="J2746" s="283"/>
      <c r="K2746" s="421"/>
      <c r="L2746" s="282"/>
      <c r="N2746" s="282"/>
      <c r="S2746" s="282"/>
      <c r="T2746" s="283"/>
      <c r="U2746" s="283"/>
      <c r="V2746" s="283"/>
      <c r="W2746" s="283"/>
      <c r="X2746" s="283"/>
      <c r="Y2746" s="282"/>
      <c r="Z2746" s="282"/>
      <c r="AA2746" s="283"/>
      <c r="AB2746" s="282"/>
      <c r="AC2746" s="282"/>
      <c r="AD2746" s="282"/>
      <c r="AE2746" s="282"/>
      <c r="AF2746" s="283"/>
      <c r="AG2746" s="402"/>
      <c r="AH2746" s="283"/>
      <c r="AI2746" s="283"/>
      <c r="AJ2746" s="283"/>
      <c r="AK2746" s="283"/>
      <c r="AL2746" s="283"/>
      <c r="AM2746" s="282"/>
      <c r="AN2746" s="282"/>
      <c r="AO2746" s="282"/>
      <c r="AP2746" s="282"/>
      <c r="AQ2746" s="282"/>
      <c r="AR2746" s="282"/>
      <c r="AT2746" s="283"/>
      <c r="AU2746" s="283"/>
      <c r="AV2746" s="283"/>
      <c r="AW2746" s="283"/>
      <c r="AY2746" s="283"/>
      <c r="AZ2746" s="282"/>
      <c r="BA2746" s="283"/>
      <c r="BB2746" s="282"/>
      <c r="BC2746" s="282"/>
      <c r="BD2746" s="282"/>
      <c r="BE2746" s="283"/>
      <c r="BG2746" s="282"/>
      <c r="BH2746" s="282"/>
      <c r="BI2746" s="282"/>
      <c r="BL2746" s="421"/>
      <c r="BM2746" s="424"/>
      <c r="BN2746" s="424"/>
      <c r="BO2746" s="424"/>
      <c r="BP2746" s="424"/>
      <c r="BQ2746" s="421"/>
      <c r="BR2746" s="421"/>
      <c r="BV2746" s="282"/>
      <c r="BW2746" s="283"/>
      <c r="BY2746" s="283"/>
      <c r="BZ2746" s="283"/>
      <c r="CA2746" s="283"/>
      <c r="CB2746" s="282"/>
      <c r="CC2746" s="282"/>
      <c r="CD2746" s="282"/>
      <c r="CE2746" s="282"/>
      <c r="CG2746" s="427"/>
      <c r="CH2746" s="402"/>
      <c r="CI2746" s="424"/>
      <c r="CJ2746" s="282"/>
      <c r="CK2746" s="282"/>
      <c r="CL2746" s="283"/>
      <c r="CM2746" s="283"/>
      <c r="CP2746" s="282"/>
      <c r="DC2746" s="282"/>
      <c r="DD2746" s="282"/>
      <c r="DE2746" s="282"/>
      <c r="DF2746" s="282"/>
      <c r="DG2746" s="282"/>
      <c r="DH2746" s="282"/>
      <c r="DI2746" s="282"/>
      <c r="DJ2746" s="282"/>
      <c r="EF2746" s="495" t="str">
        <f>""&amp;(MID(数据表!AZ2746,1,MIN(FIND({"(";"（"},数据表!AZ2746&amp;"(（",1)-1)))&amp;""</f>
        <v/>
      </c>
      <c r="EG2746" s="495" t="str">
        <f>""&amp;(MID(数据表!AZ2746,1,MIN(FIND({0;1;2;3;4;5;6;7;8;9},数据表!AZ2746&amp;"1234567890",1)-1)))&amp;""</f>
        <v/>
      </c>
    </row>
    <row r="2747" spans="2:137" s="310" customFormat="1" ht="12" customHeight="1">
      <c r="B2747" s="286"/>
      <c r="C2747" s="286"/>
      <c r="D2747" s="286"/>
      <c r="E2747" s="479"/>
      <c r="F2747" s="282"/>
      <c r="G2747" s="283"/>
      <c r="H2747" s="421"/>
      <c r="I2747" s="421"/>
      <c r="J2747" s="283"/>
      <c r="K2747" s="421"/>
      <c r="L2747" s="282"/>
      <c r="N2747" s="282"/>
      <c r="S2747" s="282"/>
      <c r="T2747" s="283"/>
      <c r="U2747" s="283"/>
      <c r="V2747" s="283"/>
      <c r="W2747" s="283"/>
      <c r="X2747" s="283"/>
      <c r="Y2747" s="282"/>
      <c r="Z2747" s="282"/>
      <c r="AA2747" s="283"/>
      <c r="AB2747" s="282"/>
      <c r="AC2747" s="282"/>
      <c r="AD2747" s="282"/>
      <c r="AE2747" s="282"/>
      <c r="AF2747" s="283"/>
      <c r="AG2747" s="402"/>
      <c r="AH2747" s="283"/>
      <c r="AI2747" s="283"/>
      <c r="AJ2747" s="283"/>
      <c r="AK2747" s="283"/>
      <c r="AL2747" s="283"/>
      <c r="AM2747" s="282"/>
      <c r="AN2747" s="282"/>
      <c r="AO2747" s="282"/>
      <c r="AP2747" s="282"/>
      <c r="AQ2747" s="282"/>
      <c r="AR2747" s="282"/>
      <c r="AT2747" s="283"/>
      <c r="AU2747" s="283"/>
      <c r="AV2747" s="283"/>
      <c r="AW2747" s="283"/>
      <c r="AY2747" s="283"/>
      <c r="AZ2747" s="282"/>
      <c r="BA2747" s="283"/>
      <c r="BB2747" s="282"/>
      <c r="BC2747" s="282"/>
      <c r="BD2747" s="282"/>
      <c r="BE2747" s="283"/>
      <c r="BG2747" s="282"/>
      <c r="BH2747" s="282"/>
      <c r="BI2747" s="282"/>
      <c r="BL2747" s="421"/>
      <c r="BM2747" s="424"/>
      <c r="BN2747" s="424"/>
      <c r="BO2747" s="424"/>
      <c r="BP2747" s="424"/>
      <c r="BQ2747" s="421"/>
      <c r="BR2747" s="421"/>
      <c r="BV2747" s="282"/>
      <c r="BW2747" s="283"/>
      <c r="BY2747" s="283"/>
      <c r="BZ2747" s="283"/>
      <c r="CA2747" s="283"/>
      <c r="CB2747" s="282"/>
      <c r="CC2747" s="282"/>
      <c r="CD2747" s="282"/>
      <c r="CE2747" s="282"/>
      <c r="CG2747" s="427"/>
      <c r="CH2747" s="402"/>
      <c r="CI2747" s="424"/>
      <c r="CJ2747" s="282"/>
      <c r="CK2747" s="282"/>
      <c r="CL2747" s="283"/>
      <c r="CM2747" s="283"/>
      <c r="CP2747" s="282"/>
      <c r="DC2747" s="282"/>
      <c r="DD2747" s="282"/>
      <c r="DE2747" s="282"/>
      <c r="DF2747" s="282"/>
      <c r="DG2747" s="282"/>
      <c r="DH2747" s="282"/>
      <c r="DI2747" s="282"/>
      <c r="DJ2747" s="282"/>
      <c r="EF2747" s="495" t="str">
        <f>""&amp;(MID(数据表!AZ2747,1,MIN(FIND({"(";"（"},数据表!AZ2747&amp;"(（",1)-1)))&amp;""</f>
        <v/>
      </c>
      <c r="EG2747" s="495" t="str">
        <f>""&amp;(MID(数据表!AZ2747,1,MIN(FIND({0;1;2;3;4;5;6;7;8;9},数据表!AZ2747&amp;"1234567890",1)-1)))&amp;""</f>
        <v/>
      </c>
    </row>
    <row r="2748" spans="2:137" s="310" customFormat="1" ht="12" customHeight="1">
      <c r="B2748" s="286"/>
      <c r="C2748" s="286"/>
      <c r="D2748" s="286"/>
      <c r="E2748" s="479"/>
      <c r="F2748" s="282"/>
      <c r="G2748" s="283"/>
      <c r="H2748" s="421"/>
      <c r="I2748" s="421"/>
      <c r="J2748" s="283"/>
      <c r="K2748" s="421"/>
      <c r="L2748" s="282"/>
      <c r="N2748" s="282"/>
      <c r="S2748" s="282"/>
      <c r="T2748" s="283"/>
      <c r="U2748" s="283"/>
      <c r="V2748" s="283"/>
      <c r="W2748" s="283"/>
      <c r="X2748" s="283"/>
      <c r="Y2748" s="282"/>
      <c r="Z2748" s="282"/>
      <c r="AA2748" s="283"/>
      <c r="AB2748" s="282"/>
      <c r="AC2748" s="282"/>
      <c r="AD2748" s="282"/>
      <c r="AE2748" s="282"/>
      <c r="AF2748" s="283"/>
      <c r="AG2748" s="402"/>
      <c r="AH2748" s="283"/>
      <c r="AI2748" s="283"/>
      <c r="AJ2748" s="283"/>
      <c r="AK2748" s="283"/>
      <c r="AL2748" s="283"/>
      <c r="AM2748" s="282"/>
      <c r="AN2748" s="282"/>
      <c r="AO2748" s="282"/>
      <c r="AP2748" s="282"/>
      <c r="AQ2748" s="282"/>
      <c r="AR2748" s="282"/>
      <c r="AT2748" s="283"/>
      <c r="AU2748" s="283"/>
      <c r="AV2748" s="283"/>
      <c r="AW2748" s="283"/>
      <c r="AY2748" s="283"/>
      <c r="AZ2748" s="282"/>
      <c r="BA2748" s="283"/>
      <c r="BB2748" s="282"/>
      <c r="BC2748" s="282"/>
      <c r="BD2748" s="282"/>
      <c r="BE2748" s="283"/>
      <c r="BG2748" s="282"/>
      <c r="BH2748" s="282"/>
      <c r="BI2748" s="282"/>
      <c r="BL2748" s="421"/>
      <c r="BM2748" s="424"/>
      <c r="BN2748" s="424"/>
      <c r="BO2748" s="424"/>
      <c r="BP2748" s="424"/>
      <c r="BQ2748" s="421"/>
      <c r="BR2748" s="421"/>
      <c r="BV2748" s="282"/>
      <c r="BW2748" s="283"/>
      <c r="BY2748" s="283"/>
      <c r="BZ2748" s="283"/>
      <c r="CA2748" s="283"/>
      <c r="CB2748" s="282"/>
      <c r="CC2748" s="282"/>
      <c r="CD2748" s="282"/>
      <c r="CE2748" s="282"/>
      <c r="CG2748" s="427"/>
      <c r="CH2748" s="402"/>
      <c r="CI2748" s="424"/>
      <c r="CJ2748" s="282"/>
      <c r="CK2748" s="282"/>
      <c r="CL2748" s="283"/>
      <c r="CM2748" s="283"/>
      <c r="CP2748" s="282"/>
      <c r="DC2748" s="282"/>
      <c r="DD2748" s="282"/>
      <c r="DE2748" s="282"/>
      <c r="DF2748" s="282"/>
      <c r="DG2748" s="282"/>
      <c r="DH2748" s="282"/>
      <c r="DI2748" s="282"/>
      <c r="DJ2748" s="282"/>
      <c r="EF2748" s="495" t="str">
        <f>""&amp;(MID(数据表!AZ2748,1,MIN(FIND({"(";"（"},数据表!AZ2748&amp;"(（",1)-1)))&amp;""</f>
        <v/>
      </c>
      <c r="EG2748" s="495" t="str">
        <f>""&amp;(MID(数据表!AZ2748,1,MIN(FIND({0;1;2;3;4;5;6;7;8;9},数据表!AZ2748&amp;"1234567890",1)-1)))&amp;""</f>
        <v/>
      </c>
    </row>
    <row r="2749" spans="2:137" s="310" customFormat="1" ht="12" customHeight="1">
      <c r="B2749" s="286"/>
      <c r="C2749" s="286"/>
      <c r="D2749" s="286"/>
      <c r="E2749" s="479"/>
      <c r="F2749" s="282"/>
      <c r="G2749" s="283"/>
      <c r="H2749" s="421"/>
      <c r="I2749" s="421"/>
      <c r="J2749" s="283"/>
      <c r="K2749" s="421"/>
      <c r="L2749" s="282"/>
      <c r="N2749" s="282"/>
      <c r="S2749" s="282"/>
      <c r="T2749" s="283"/>
      <c r="U2749" s="283"/>
      <c r="V2749" s="283"/>
      <c r="W2749" s="283"/>
      <c r="X2749" s="283"/>
      <c r="Y2749" s="282"/>
      <c r="Z2749" s="282"/>
      <c r="AA2749" s="283"/>
      <c r="AB2749" s="282"/>
      <c r="AC2749" s="282"/>
      <c r="AD2749" s="282"/>
      <c r="AE2749" s="282"/>
      <c r="AF2749" s="283"/>
      <c r="AG2749" s="402"/>
      <c r="AH2749" s="283"/>
      <c r="AI2749" s="283"/>
      <c r="AJ2749" s="283"/>
      <c r="AK2749" s="283"/>
      <c r="AL2749" s="283"/>
      <c r="AM2749" s="282"/>
      <c r="AN2749" s="282"/>
      <c r="AO2749" s="282"/>
      <c r="AP2749" s="282"/>
      <c r="AQ2749" s="282"/>
      <c r="AR2749" s="282"/>
      <c r="AT2749" s="283"/>
      <c r="AU2749" s="283"/>
      <c r="AV2749" s="283"/>
      <c r="AW2749" s="283"/>
      <c r="AY2749" s="283"/>
      <c r="AZ2749" s="282"/>
      <c r="BA2749" s="283"/>
      <c r="BB2749" s="282"/>
      <c r="BC2749" s="282"/>
      <c r="BD2749" s="282"/>
      <c r="BE2749" s="283"/>
      <c r="BG2749" s="282"/>
      <c r="BH2749" s="282"/>
      <c r="BI2749" s="282"/>
      <c r="BL2749" s="421"/>
      <c r="BM2749" s="424"/>
      <c r="BN2749" s="424"/>
      <c r="BO2749" s="424"/>
      <c r="BP2749" s="424"/>
      <c r="BQ2749" s="421"/>
      <c r="BR2749" s="421"/>
      <c r="BV2749" s="282"/>
      <c r="BW2749" s="283"/>
      <c r="BY2749" s="283"/>
      <c r="BZ2749" s="283"/>
      <c r="CA2749" s="283"/>
      <c r="CB2749" s="282"/>
      <c r="CC2749" s="282"/>
      <c r="CD2749" s="282"/>
      <c r="CE2749" s="282"/>
      <c r="CG2749" s="427"/>
      <c r="CH2749" s="402"/>
      <c r="CI2749" s="424"/>
      <c r="CJ2749" s="282"/>
      <c r="CK2749" s="282"/>
      <c r="CL2749" s="283"/>
      <c r="CM2749" s="283"/>
      <c r="CP2749" s="282"/>
      <c r="DC2749" s="282"/>
      <c r="DD2749" s="282"/>
      <c r="DE2749" s="282"/>
      <c r="DF2749" s="282"/>
      <c r="DG2749" s="282"/>
      <c r="DH2749" s="282"/>
      <c r="DI2749" s="282"/>
      <c r="DJ2749" s="282"/>
      <c r="EF2749" s="495" t="str">
        <f>""&amp;(MID(数据表!AZ2749,1,MIN(FIND({"(";"（"},数据表!AZ2749&amp;"(（",1)-1)))&amp;""</f>
        <v/>
      </c>
      <c r="EG2749" s="495" t="str">
        <f>""&amp;(MID(数据表!AZ2749,1,MIN(FIND({0;1;2;3;4;5;6;7;8;9},数据表!AZ2749&amp;"1234567890",1)-1)))&amp;""</f>
        <v/>
      </c>
    </row>
    <row r="2750" spans="2:137" s="310" customFormat="1" ht="12" customHeight="1">
      <c r="B2750" s="286"/>
      <c r="C2750" s="286"/>
      <c r="D2750" s="286"/>
      <c r="E2750" s="479"/>
      <c r="F2750" s="282"/>
      <c r="G2750" s="283"/>
      <c r="H2750" s="421"/>
      <c r="I2750" s="421"/>
      <c r="J2750" s="283"/>
      <c r="K2750" s="421"/>
      <c r="L2750" s="282"/>
      <c r="N2750" s="282"/>
      <c r="S2750" s="282"/>
      <c r="T2750" s="283"/>
      <c r="U2750" s="283"/>
      <c r="V2750" s="283"/>
      <c r="W2750" s="283"/>
      <c r="X2750" s="283"/>
      <c r="Y2750" s="282"/>
      <c r="Z2750" s="282"/>
      <c r="AA2750" s="283"/>
      <c r="AB2750" s="282"/>
      <c r="AC2750" s="282"/>
      <c r="AD2750" s="282"/>
      <c r="AE2750" s="282"/>
      <c r="AF2750" s="283"/>
      <c r="AG2750" s="402"/>
      <c r="AH2750" s="283"/>
      <c r="AI2750" s="283"/>
      <c r="AJ2750" s="283"/>
      <c r="AK2750" s="283"/>
      <c r="AL2750" s="283"/>
      <c r="AM2750" s="282"/>
      <c r="AN2750" s="282"/>
      <c r="AO2750" s="282"/>
      <c r="AP2750" s="282"/>
      <c r="AQ2750" s="282"/>
      <c r="AR2750" s="282"/>
      <c r="AT2750" s="283"/>
      <c r="AU2750" s="283"/>
      <c r="AV2750" s="283"/>
      <c r="AW2750" s="283"/>
      <c r="AY2750" s="283"/>
      <c r="AZ2750" s="282"/>
      <c r="BA2750" s="283"/>
      <c r="BB2750" s="282"/>
      <c r="BC2750" s="282"/>
      <c r="BD2750" s="282"/>
      <c r="BE2750" s="283"/>
      <c r="BG2750" s="282"/>
      <c r="BH2750" s="282"/>
      <c r="BI2750" s="282"/>
      <c r="BL2750" s="421"/>
      <c r="BM2750" s="424"/>
      <c r="BN2750" s="424"/>
      <c r="BO2750" s="424"/>
      <c r="BP2750" s="424"/>
      <c r="BQ2750" s="421"/>
      <c r="BR2750" s="421"/>
      <c r="BV2750" s="282"/>
      <c r="BW2750" s="283"/>
      <c r="BY2750" s="283"/>
      <c r="BZ2750" s="283"/>
      <c r="CA2750" s="283"/>
      <c r="CB2750" s="282"/>
      <c r="CC2750" s="282"/>
      <c r="CD2750" s="282"/>
      <c r="CE2750" s="282"/>
      <c r="CG2750" s="427"/>
      <c r="CH2750" s="402"/>
      <c r="CI2750" s="424"/>
      <c r="CJ2750" s="282"/>
      <c r="CK2750" s="282"/>
      <c r="CL2750" s="283"/>
      <c r="CM2750" s="283"/>
      <c r="CP2750" s="282"/>
      <c r="DC2750" s="282"/>
      <c r="DD2750" s="282"/>
      <c r="DE2750" s="282"/>
      <c r="DF2750" s="282"/>
      <c r="DG2750" s="282"/>
      <c r="DH2750" s="282"/>
      <c r="DI2750" s="282"/>
      <c r="DJ2750" s="282"/>
      <c r="EF2750" s="495" t="str">
        <f>""&amp;(MID(数据表!AZ2750,1,MIN(FIND({"(";"（"},数据表!AZ2750&amp;"(（",1)-1)))&amp;""</f>
        <v/>
      </c>
      <c r="EG2750" s="495" t="str">
        <f>""&amp;(MID(数据表!AZ2750,1,MIN(FIND({0;1;2;3;4;5;6;7;8;9},数据表!AZ2750&amp;"1234567890",1)-1)))&amp;""</f>
        <v/>
      </c>
    </row>
    <row r="2751" spans="2:137" s="310" customFormat="1" ht="12" customHeight="1">
      <c r="B2751" s="286"/>
      <c r="C2751" s="286"/>
      <c r="D2751" s="286"/>
      <c r="E2751" s="479"/>
      <c r="F2751" s="282"/>
      <c r="G2751" s="283"/>
      <c r="H2751" s="421"/>
      <c r="I2751" s="421"/>
      <c r="J2751" s="283"/>
      <c r="K2751" s="421"/>
      <c r="L2751" s="282"/>
      <c r="N2751" s="282"/>
      <c r="S2751" s="282"/>
      <c r="T2751" s="283"/>
      <c r="U2751" s="283"/>
      <c r="V2751" s="283"/>
      <c r="W2751" s="283"/>
      <c r="X2751" s="283"/>
      <c r="Y2751" s="282"/>
      <c r="Z2751" s="282"/>
      <c r="AA2751" s="283"/>
      <c r="AB2751" s="282"/>
      <c r="AC2751" s="282"/>
      <c r="AD2751" s="282"/>
      <c r="AE2751" s="282"/>
      <c r="AF2751" s="283"/>
      <c r="AG2751" s="402"/>
      <c r="AH2751" s="283"/>
      <c r="AI2751" s="283"/>
      <c r="AJ2751" s="283"/>
      <c r="AK2751" s="283"/>
      <c r="AL2751" s="283"/>
      <c r="AM2751" s="282"/>
      <c r="AN2751" s="282"/>
      <c r="AO2751" s="282"/>
      <c r="AP2751" s="282"/>
      <c r="AQ2751" s="282"/>
      <c r="AR2751" s="282"/>
      <c r="AT2751" s="283"/>
      <c r="AU2751" s="283"/>
      <c r="AV2751" s="283"/>
      <c r="AW2751" s="283"/>
      <c r="AY2751" s="283"/>
      <c r="AZ2751" s="282"/>
      <c r="BA2751" s="283"/>
      <c r="BB2751" s="282"/>
      <c r="BC2751" s="282"/>
      <c r="BD2751" s="282"/>
      <c r="BE2751" s="283"/>
      <c r="BG2751" s="282"/>
      <c r="BH2751" s="282"/>
      <c r="BI2751" s="282"/>
      <c r="BL2751" s="421"/>
      <c r="BM2751" s="424"/>
      <c r="BN2751" s="424"/>
      <c r="BO2751" s="424"/>
      <c r="BP2751" s="424"/>
      <c r="BQ2751" s="421"/>
      <c r="BR2751" s="421"/>
      <c r="BV2751" s="282"/>
      <c r="BW2751" s="283"/>
      <c r="BY2751" s="283"/>
      <c r="BZ2751" s="283"/>
      <c r="CA2751" s="283"/>
      <c r="CB2751" s="282"/>
      <c r="CC2751" s="282"/>
      <c r="CD2751" s="282"/>
      <c r="CE2751" s="282"/>
      <c r="CG2751" s="427"/>
      <c r="CH2751" s="402"/>
      <c r="CI2751" s="424"/>
      <c r="CJ2751" s="282"/>
      <c r="CK2751" s="282"/>
      <c r="CL2751" s="283"/>
      <c r="CM2751" s="283"/>
      <c r="CP2751" s="282"/>
      <c r="DC2751" s="282"/>
      <c r="DD2751" s="282"/>
      <c r="DE2751" s="282"/>
      <c r="DF2751" s="282"/>
      <c r="DG2751" s="282"/>
      <c r="DH2751" s="282"/>
      <c r="DI2751" s="282"/>
      <c r="DJ2751" s="282"/>
      <c r="EF2751" s="495" t="str">
        <f>""&amp;(MID(数据表!AZ2751,1,MIN(FIND({"(";"（"},数据表!AZ2751&amp;"(（",1)-1)))&amp;""</f>
        <v/>
      </c>
      <c r="EG2751" s="495" t="str">
        <f>""&amp;(MID(数据表!AZ2751,1,MIN(FIND({0;1;2;3;4;5;6;7;8;9},数据表!AZ2751&amp;"1234567890",1)-1)))&amp;""</f>
        <v/>
      </c>
    </row>
    <row r="2752" spans="2:137" s="310" customFormat="1" ht="12" customHeight="1">
      <c r="B2752" s="286"/>
      <c r="C2752" s="286"/>
      <c r="D2752" s="286"/>
      <c r="E2752" s="479"/>
      <c r="F2752" s="282"/>
      <c r="G2752" s="283"/>
      <c r="H2752" s="421"/>
      <c r="I2752" s="421"/>
      <c r="J2752" s="283"/>
      <c r="K2752" s="421"/>
      <c r="L2752" s="282"/>
      <c r="N2752" s="282"/>
      <c r="S2752" s="282"/>
      <c r="T2752" s="283"/>
      <c r="U2752" s="283"/>
      <c r="V2752" s="283"/>
      <c r="W2752" s="283"/>
      <c r="X2752" s="283"/>
      <c r="Y2752" s="282"/>
      <c r="Z2752" s="282"/>
      <c r="AA2752" s="283"/>
      <c r="AB2752" s="282"/>
      <c r="AC2752" s="282"/>
      <c r="AD2752" s="282"/>
      <c r="AE2752" s="282"/>
      <c r="AF2752" s="283"/>
      <c r="AG2752" s="402"/>
      <c r="AH2752" s="283"/>
      <c r="AI2752" s="283"/>
      <c r="AJ2752" s="283"/>
      <c r="AK2752" s="283"/>
      <c r="AL2752" s="283"/>
      <c r="AM2752" s="282"/>
      <c r="AN2752" s="282"/>
      <c r="AO2752" s="282"/>
      <c r="AP2752" s="282"/>
      <c r="AQ2752" s="282"/>
      <c r="AR2752" s="282"/>
      <c r="AT2752" s="283"/>
      <c r="AU2752" s="283"/>
      <c r="AV2752" s="283"/>
      <c r="AW2752" s="283"/>
      <c r="AY2752" s="283"/>
      <c r="AZ2752" s="282"/>
      <c r="BA2752" s="283"/>
      <c r="BB2752" s="282"/>
      <c r="BC2752" s="282"/>
      <c r="BD2752" s="282"/>
      <c r="BE2752" s="283"/>
      <c r="BG2752" s="282"/>
      <c r="BH2752" s="282"/>
      <c r="BI2752" s="282"/>
      <c r="BL2752" s="421"/>
      <c r="BM2752" s="424"/>
      <c r="BN2752" s="424"/>
      <c r="BO2752" s="424"/>
      <c r="BP2752" s="424"/>
      <c r="BQ2752" s="421"/>
      <c r="BR2752" s="421"/>
      <c r="BV2752" s="282"/>
      <c r="BW2752" s="283"/>
      <c r="BY2752" s="283"/>
      <c r="BZ2752" s="283"/>
      <c r="CA2752" s="283"/>
      <c r="CB2752" s="282"/>
      <c r="CC2752" s="282"/>
      <c r="CD2752" s="282"/>
      <c r="CE2752" s="282"/>
      <c r="CG2752" s="427"/>
      <c r="CH2752" s="402"/>
      <c r="CI2752" s="424"/>
      <c r="CJ2752" s="282"/>
      <c r="CK2752" s="282"/>
      <c r="CL2752" s="283"/>
      <c r="CM2752" s="283"/>
      <c r="CP2752" s="282"/>
      <c r="DC2752" s="282"/>
      <c r="DD2752" s="282"/>
      <c r="DE2752" s="282"/>
      <c r="DF2752" s="282"/>
      <c r="DG2752" s="282"/>
      <c r="DH2752" s="282"/>
      <c r="DI2752" s="282"/>
      <c r="DJ2752" s="282"/>
      <c r="EF2752" s="495" t="str">
        <f>""&amp;(MID(数据表!AZ2752,1,MIN(FIND({"(";"（"},数据表!AZ2752&amp;"(（",1)-1)))&amp;""</f>
        <v/>
      </c>
      <c r="EG2752" s="495" t="str">
        <f>""&amp;(MID(数据表!AZ2752,1,MIN(FIND({0;1;2;3;4;5;6;7;8;9},数据表!AZ2752&amp;"1234567890",1)-1)))&amp;""</f>
        <v/>
      </c>
    </row>
    <row r="2753" spans="2:137" s="310" customFormat="1" ht="12" customHeight="1">
      <c r="B2753" s="286"/>
      <c r="C2753" s="286"/>
      <c r="D2753" s="286"/>
      <c r="E2753" s="479"/>
      <c r="F2753" s="282"/>
      <c r="G2753" s="283"/>
      <c r="H2753" s="421"/>
      <c r="I2753" s="421"/>
      <c r="J2753" s="283"/>
      <c r="K2753" s="421"/>
      <c r="L2753" s="282"/>
      <c r="N2753" s="282"/>
      <c r="S2753" s="282"/>
      <c r="T2753" s="283"/>
      <c r="U2753" s="283"/>
      <c r="V2753" s="283"/>
      <c r="W2753" s="283"/>
      <c r="X2753" s="283"/>
      <c r="Y2753" s="282"/>
      <c r="Z2753" s="282"/>
      <c r="AA2753" s="283"/>
      <c r="AB2753" s="282"/>
      <c r="AC2753" s="282"/>
      <c r="AD2753" s="282"/>
      <c r="AE2753" s="282"/>
      <c r="AF2753" s="283"/>
      <c r="AG2753" s="402"/>
      <c r="AH2753" s="283"/>
      <c r="AI2753" s="283"/>
      <c r="AJ2753" s="283"/>
      <c r="AK2753" s="283"/>
      <c r="AL2753" s="283"/>
      <c r="AM2753" s="282"/>
      <c r="AN2753" s="282"/>
      <c r="AO2753" s="282"/>
      <c r="AP2753" s="282"/>
      <c r="AQ2753" s="282"/>
      <c r="AR2753" s="282"/>
      <c r="AT2753" s="283"/>
      <c r="AU2753" s="283"/>
      <c r="AV2753" s="283"/>
      <c r="AW2753" s="283"/>
      <c r="AY2753" s="283"/>
      <c r="AZ2753" s="282"/>
      <c r="BA2753" s="283"/>
      <c r="BB2753" s="282"/>
      <c r="BC2753" s="282"/>
      <c r="BD2753" s="282"/>
      <c r="BE2753" s="283"/>
      <c r="BG2753" s="282"/>
      <c r="BH2753" s="282"/>
      <c r="BI2753" s="282"/>
      <c r="BL2753" s="421"/>
      <c r="BM2753" s="424"/>
      <c r="BN2753" s="424"/>
      <c r="BO2753" s="424"/>
      <c r="BP2753" s="424"/>
      <c r="BQ2753" s="421"/>
      <c r="BR2753" s="421"/>
      <c r="BV2753" s="282"/>
      <c r="BW2753" s="283"/>
      <c r="BY2753" s="283"/>
      <c r="BZ2753" s="283"/>
      <c r="CA2753" s="283"/>
      <c r="CB2753" s="282"/>
      <c r="CC2753" s="282"/>
      <c r="CD2753" s="282"/>
      <c r="CE2753" s="282"/>
      <c r="CG2753" s="427"/>
      <c r="CH2753" s="402"/>
      <c r="CI2753" s="424"/>
      <c r="CJ2753" s="282"/>
      <c r="CK2753" s="282"/>
      <c r="CL2753" s="283"/>
      <c r="CM2753" s="283"/>
      <c r="CP2753" s="282"/>
      <c r="DC2753" s="282"/>
      <c r="DD2753" s="282"/>
      <c r="DE2753" s="282"/>
      <c r="DF2753" s="282"/>
      <c r="DG2753" s="282"/>
      <c r="DH2753" s="282"/>
      <c r="DI2753" s="282"/>
      <c r="DJ2753" s="282"/>
      <c r="EF2753" s="495" t="str">
        <f>""&amp;(MID(数据表!AZ2753,1,MIN(FIND({"(";"（"},数据表!AZ2753&amp;"(（",1)-1)))&amp;""</f>
        <v/>
      </c>
      <c r="EG2753" s="495" t="str">
        <f>""&amp;(MID(数据表!AZ2753,1,MIN(FIND({0;1;2;3;4;5;6;7;8;9},数据表!AZ2753&amp;"1234567890",1)-1)))&amp;""</f>
        <v/>
      </c>
    </row>
    <row r="2754" spans="2:137" s="310" customFormat="1" ht="12" customHeight="1">
      <c r="B2754" s="286"/>
      <c r="C2754" s="286"/>
      <c r="D2754" s="286"/>
      <c r="E2754" s="479"/>
      <c r="F2754" s="282"/>
      <c r="G2754" s="283"/>
      <c r="H2754" s="421"/>
      <c r="I2754" s="421"/>
      <c r="J2754" s="283"/>
      <c r="K2754" s="421"/>
      <c r="L2754" s="282"/>
      <c r="N2754" s="282"/>
      <c r="S2754" s="282"/>
      <c r="T2754" s="283"/>
      <c r="U2754" s="283"/>
      <c r="V2754" s="283"/>
      <c r="W2754" s="283"/>
      <c r="X2754" s="283"/>
      <c r="Y2754" s="282"/>
      <c r="Z2754" s="282"/>
      <c r="AA2754" s="283"/>
      <c r="AB2754" s="282"/>
      <c r="AC2754" s="282"/>
      <c r="AD2754" s="282"/>
      <c r="AE2754" s="282"/>
      <c r="AF2754" s="283"/>
      <c r="AG2754" s="402"/>
      <c r="AH2754" s="283"/>
      <c r="AI2754" s="283"/>
      <c r="AJ2754" s="283"/>
      <c r="AK2754" s="283"/>
      <c r="AL2754" s="283"/>
      <c r="AM2754" s="282"/>
      <c r="AN2754" s="282"/>
      <c r="AO2754" s="282"/>
      <c r="AP2754" s="282"/>
      <c r="AQ2754" s="282"/>
      <c r="AR2754" s="282"/>
      <c r="AT2754" s="283"/>
      <c r="AU2754" s="283"/>
      <c r="AV2754" s="283"/>
      <c r="AW2754" s="283"/>
      <c r="AY2754" s="283"/>
      <c r="AZ2754" s="282"/>
      <c r="BA2754" s="283"/>
      <c r="BB2754" s="282"/>
      <c r="BC2754" s="282"/>
      <c r="BD2754" s="282"/>
      <c r="BE2754" s="283"/>
      <c r="BG2754" s="282"/>
      <c r="BH2754" s="282"/>
      <c r="BI2754" s="282"/>
      <c r="BL2754" s="421"/>
      <c r="BM2754" s="424"/>
      <c r="BN2754" s="424"/>
      <c r="BO2754" s="424"/>
      <c r="BP2754" s="424"/>
      <c r="BQ2754" s="421"/>
      <c r="BR2754" s="421"/>
      <c r="BV2754" s="282"/>
      <c r="BW2754" s="283"/>
      <c r="BY2754" s="283"/>
      <c r="BZ2754" s="283"/>
      <c r="CA2754" s="283"/>
      <c r="CB2754" s="282"/>
      <c r="CC2754" s="282"/>
      <c r="CD2754" s="282"/>
      <c r="CE2754" s="282"/>
      <c r="CG2754" s="427"/>
      <c r="CH2754" s="402"/>
      <c r="CI2754" s="424"/>
      <c r="CJ2754" s="282"/>
      <c r="CK2754" s="282"/>
      <c r="CL2754" s="283"/>
      <c r="CM2754" s="283"/>
      <c r="CP2754" s="282"/>
      <c r="DC2754" s="282"/>
      <c r="DD2754" s="282"/>
      <c r="DE2754" s="282"/>
      <c r="DF2754" s="282"/>
      <c r="DG2754" s="282"/>
      <c r="DH2754" s="282"/>
      <c r="DI2754" s="282"/>
      <c r="DJ2754" s="282"/>
      <c r="EF2754" s="495" t="str">
        <f>""&amp;(MID(数据表!AZ2754,1,MIN(FIND({"(";"（"},数据表!AZ2754&amp;"(（",1)-1)))&amp;""</f>
        <v/>
      </c>
      <c r="EG2754" s="495" t="str">
        <f>""&amp;(MID(数据表!AZ2754,1,MIN(FIND({0;1;2;3;4;5;6;7;8;9},数据表!AZ2754&amp;"1234567890",1)-1)))&amp;""</f>
        <v/>
      </c>
    </row>
    <row r="2755" spans="2:137" s="310" customFormat="1" ht="12" customHeight="1">
      <c r="B2755" s="286"/>
      <c r="C2755" s="286"/>
      <c r="D2755" s="286"/>
      <c r="E2755" s="479"/>
      <c r="F2755" s="282"/>
      <c r="G2755" s="283"/>
      <c r="H2755" s="421"/>
      <c r="I2755" s="421"/>
      <c r="J2755" s="283"/>
      <c r="K2755" s="421"/>
      <c r="L2755" s="282"/>
      <c r="N2755" s="282"/>
      <c r="S2755" s="282"/>
      <c r="T2755" s="283"/>
      <c r="U2755" s="283"/>
      <c r="V2755" s="283"/>
      <c r="W2755" s="283"/>
      <c r="X2755" s="283"/>
      <c r="Y2755" s="282"/>
      <c r="Z2755" s="282"/>
      <c r="AA2755" s="283"/>
      <c r="AB2755" s="282"/>
      <c r="AC2755" s="282"/>
      <c r="AD2755" s="282"/>
      <c r="AE2755" s="282"/>
      <c r="AF2755" s="283"/>
      <c r="AG2755" s="402"/>
      <c r="AH2755" s="283"/>
      <c r="AI2755" s="283"/>
      <c r="AJ2755" s="283"/>
      <c r="AK2755" s="283"/>
      <c r="AL2755" s="283"/>
      <c r="AM2755" s="282"/>
      <c r="AN2755" s="282"/>
      <c r="AO2755" s="282"/>
      <c r="AP2755" s="282"/>
      <c r="AQ2755" s="282"/>
      <c r="AR2755" s="282"/>
      <c r="AT2755" s="283"/>
      <c r="AU2755" s="283"/>
      <c r="AV2755" s="283"/>
      <c r="AW2755" s="283"/>
      <c r="AY2755" s="283"/>
      <c r="AZ2755" s="282"/>
      <c r="BA2755" s="283"/>
      <c r="BB2755" s="282"/>
      <c r="BC2755" s="282"/>
      <c r="BD2755" s="282"/>
      <c r="BE2755" s="283"/>
      <c r="BG2755" s="282"/>
      <c r="BH2755" s="282"/>
      <c r="BI2755" s="282"/>
      <c r="BL2755" s="421"/>
      <c r="BM2755" s="424"/>
      <c r="BN2755" s="424"/>
      <c r="BO2755" s="424"/>
      <c r="BP2755" s="424"/>
      <c r="BQ2755" s="421"/>
      <c r="BR2755" s="421"/>
      <c r="BV2755" s="282"/>
      <c r="BW2755" s="283"/>
      <c r="BY2755" s="283"/>
      <c r="BZ2755" s="283"/>
      <c r="CA2755" s="283"/>
      <c r="CB2755" s="282"/>
      <c r="CC2755" s="282"/>
      <c r="CD2755" s="282"/>
      <c r="CE2755" s="282"/>
      <c r="CG2755" s="427"/>
      <c r="CH2755" s="402"/>
      <c r="CI2755" s="424"/>
      <c r="CJ2755" s="282"/>
      <c r="CK2755" s="282"/>
      <c r="CL2755" s="283"/>
      <c r="CM2755" s="283"/>
      <c r="CP2755" s="282"/>
      <c r="DC2755" s="282"/>
      <c r="DD2755" s="282"/>
      <c r="DE2755" s="282"/>
      <c r="DF2755" s="282"/>
      <c r="DG2755" s="282"/>
      <c r="DH2755" s="282"/>
      <c r="DI2755" s="282"/>
      <c r="DJ2755" s="282"/>
      <c r="EF2755" s="495" t="str">
        <f>""&amp;(MID(数据表!AZ2755,1,MIN(FIND({"(";"（"},数据表!AZ2755&amp;"(（",1)-1)))&amp;""</f>
        <v/>
      </c>
      <c r="EG2755" s="495" t="str">
        <f>""&amp;(MID(数据表!AZ2755,1,MIN(FIND({0;1;2;3;4;5;6;7;8;9},数据表!AZ2755&amp;"1234567890",1)-1)))&amp;""</f>
        <v/>
      </c>
    </row>
    <row r="2756" spans="2:137" s="310" customFormat="1" ht="12" customHeight="1">
      <c r="B2756" s="286"/>
      <c r="C2756" s="286"/>
      <c r="D2756" s="286"/>
      <c r="E2756" s="479"/>
      <c r="F2756" s="282"/>
      <c r="G2756" s="283"/>
      <c r="H2756" s="421"/>
      <c r="I2756" s="421"/>
      <c r="J2756" s="283"/>
      <c r="K2756" s="421"/>
      <c r="L2756" s="282"/>
      <c r="N2756" s="282"/>
      <c r="S2756" s="282"/>
      <c r="T2756" s="283"/>
      <c r="U2756" s="283"/>
      <c r="V2756" s="283"/>
      <c r="W2756" s="283"/>
      <c r="X2756" s="283"/>
      <c r="Y2756" s="282"/>
      <c r="Z2756" s="282"/>
      <c r="AA2756" s="283"/>
      <c r="AB2756" s="282"/>
      <c r="AC2756" s="282"/>
      <c r="AD2756" s="282"/>
      <c r="AE2756" s="282"/>
      <c r="AF2756" s="283"/>
      <c r="AG2756" s="402"/>
      <c r="AH2756" s="283"/>
      <c r="AI2756" s="283"/>
      <c r="AJ2756" s="283"/>
      <c r="AK2756" s="283"/>
      <c r="AL2756" s="283"/>
      <c r="AM2756" s="282"/>
      <c r="AN2756" s="282"/>
      <c r="AO2756" s="282"/>
      <c r="AP2756" s="282"/>
      <c r="AQ2756" s="282"/>
      <c r="AR2756" s="282"/>
      <c r="AT2756" s="283"/>
      <c r="AU2756" s="283"/>
      <c r="AV2756" s="283"/>
      <c r="AW2756" s="283"/>
      <c r="AY2756" s="283"/>
      <c r="AZ2756" s="282"/>
      <c r="BA2756" s="283"/>
      <c r="BB2756" s="282"/>
      <c r="BC2756" s="282"/>
      <c r="BD2756" s="282"/>
      <c r="BE2756" s="283"/>
      <c r="BG2756" s="282"/>
      <c r="BH2756" s="282"/>
      <c r="BI2756" s="282"/>
      <c r="BL2756" s="421"/>
      <c r="BM2756" s="424"/>
      <c r="BN2756" s="424"/>
      <c r="BO2756" s="424"/>
      <c r="BP2756" s="424"/>
      <c r="BQ2756" s="421"/>
      <c r="BR2756" s="421"/>
      <c r="BV2756" s="282"/>
      <c r="BW2756" s="283"/>
      <c r="BY2756" s="283"/>
      <c r="BZ2756" s="283"/>
      <c r="CA2756" s="283"/>
      <c r="CB2756" s="282"/>
      <c r="CC2756" s="282"/>
      <c r="CD2756" s="282"/>
      <c r="CE2756" s="282"/>
      <c r="CG2756" s="427"/>
      <c r="CH2756" s="402"/>
      <c r="CI2756" s="424"/>
      <c r="CJ2756" s="282"/>
      <c r="CK2756" s="282"/>
      <c r="CL2756" s="283"/>
      <c r="CM2756" s="283"/>
      <c r="CP2756" s="282"/>
      <c r="DC2756" s="282"/>
      <c r="DD2756" s="282"/>
      <c r="DE2756" s="282"/>
      <c r="DF2756" s="282"/>
      <c r="DG2756" s="282"/>
      <c r="DH2756" s="282"/>
      <c r="DI2756" s="282"/>
      <c r="DJ2756" s="282"/>
      <c r="EF2756" s="495" t="str">
        <f>""&amp;(MID(数据表!AZ2756,1,MIN(FIND({"(";"（"},数据表!AZ2756&amp;"(（",1)-1)))&amp;""</f>
        <v/>
      </c>
      <c r="EG2756" s="495" t="str">
        <f>""&amp;(MID(数据表!AZ2756,1,MIN(FIND({0;1;2;3;4;5;6;7;8;9},数据表!AZ2756&amp;"1234567890",1)-1)))&amp;""</f>
        <v/>
      </c>
    </row>
    <row r="2757" spans="2:137" s="310" customFormat="1" ht="12" customHeight="1">
      <c r="B2757" s="286"/>
      <c r="C2757" s="286"/>
      <c r="D2757" s="286"/>
      <c r="E2757" s="479"/>
      <c r="F2757" s="282"/>
      <c r="G2757" s="283"/>
      <c r="H2757" s="421"/>
      <c r="I2757" s="421"/>
      <c r="J2757" s="283"/>
      <c r="K2757" s="421"/>
      <c r="L2757" s="282"/>
      <c r="N2757" s="282"/>
      <c r="S2757" s="282"/>
      <c r="T2757" s="283"/>
      <c r="U2757" s="283"/>
      <c r="V2757" s="283"/>
      <c r="W2757" s="283"/>
      <c r="X2757" s="283"/>
      <c r="Y2757" s="282"/>
      <c r="Z2757" s="282"/>
      <c r="AA2757" s="283"/>
      <c r="AB2757" s="282"/>
      <c r="AC2757" s="282"/>
      <c r="AD2757" s="282"/>
      <c r="AE2757" s="282"/>
      <c r="AF2757" s="283"/>
      <c r="AG2757" s="402"/>
      <c r="AH2757" s="283"/>
      <c r="AI2757" s="283"/>
      <c r="AJ2757" s="283"/>
      <c r="AK2757" s="283"/>
      <c r="AL2757" s="283"/>
      <c r="AM2757" s="282"/>
      <c r="AN2757" s="282"/>
      <c r="AO2757" s="282"/>
      <c r="AP2757" s="282"/>
      <c r="AQ2757" s="282"/>
      <c r="AR2757" s="282"/>
      <c r="AT2757" s="283"/>
      <c r="AU2757" s="283"/>
      <c r="AV2757" s="283"/>
      <c r="AW2757" s="283"/>
      <c r="AY2757" s="283"/>
      <c r="AZ2757" s="282"/>
      <c r="BA2757" s="283"/>
      <c r="BB2757" s="282"/>
      <c r="BC2757" s="282"/>
      <c r="BD2757" s="282"/>
      <c r="BE2757" s="283"/>
      <c r="BG2757" s="282"/>
      <c r="BH2757" s="282"/>
      <c r="BI2757" s="282"/>
      <c r="BL2757" s="421"/>
      <c r="BM2757" s="424"/>
      <c r="BN2757" s="424"/>
      <c r="BO2757" s="424"/>
      <c r="BP2757" s="424"/>
      <c r="BQ2757" s="421"/>
      <c r="BR2757" s="421"/>
      <c r="BV2757" s="282"/>
      <c r="BW2757" s="283"/>
      <c r="BY2757" s="283"/>
      <c r="BZ2757" s="283"/>
      <c r="CA2757" s="283"/>
      <c r="CB2757" s="282"/>
      <c r="CC2757" s="282"/>
      <c r="CD2757" s="282"/>
      <c r="CE2757" s="282"/>
      <c r="CG2757" s="427"/>
      <c r="CH2757" s="402"/>
      <c r="CI2757" s="424"/>
      <c r="CJ2757" s="282"/>
      <c r="CK2757" s="282"/>
      <c r="CL2757" s="283"/>
      <c r="CM2757" s="283"/>
      <c r="CP2757" s="282"/>
      <c r="DC2757" s="282"/>
      <c r="DD2757" s="282"/>
      <c r="DE2757" s="282"/>
      <c r="DF2757" s="282"/>
      <c r="DG2757" s="282"/>
      <c r="DH2757" s="282"/>
      <c r="DI2757" s="282"/>
      <c r="DJ2757" s="282"/>
      <c r="EF2757" s="495" t="str">
        <f>""&amp;(MID(数据表!AZ2757,1,MIN(FIND({"(";"（"},数据表!AZ2757&amp;"(（",1)-1)))&amp;""</f>
        <v/>
      </c>
      <c r="EG2757" s="495" t="str">
        <f>""&amp;(MID(数据表!AZ2757,1,MIN(FIND({0;1;2;3;4;5;6;7;8;9},数据表!AZ2757&amp;"1234567890",1)-1)))&amp;""</f>
        <v/>
      </c>
    </row>
    <row r="2758" spans="2:137" s="310" customFormat="1" ht="12" customHeight="1">
      <c r="B2758" s="286"/>
      <c r="C2758" s="286"/>
      <c r="D2758" s="286"/>
      <c r="E2758" s="479"/>
      <c r="F2758" s="282"/>
      <c r="G2758" s="283"/>
      <c r="H2758" s="421"/>
      <c r="I2758" s="421"/>
      <c r="J2758" s="283"/>
      <c r="K2758" s="421"/>
      <c r="L2758" s="282"/>
      <c r="N2758" s="282"/>
      <c r="S2758" s="282"/>
      <c r="T2758" s="283"/>
      <c r="U2758" s="283"/>
      <c r="V2758" s="283"/>
      <c r="W2758" s="283"/>
      <c r="X2758" s="283"/>
      <c r="Y2758" s="282"/>
      <c r="Z2758" s="282"/>
      <c r="AA2758" s="283"/>
      <c r="AB2758" s="282"/>
      <c r="AC2758" s="282"/>
      <c r="AD2758" s="282"/>
      <c r="AE2758" s="282"/>
      <c r="AF2758" s="283"/>
      <c r="AG2758" s="402"/>
      <c r="AH2758" s="283"/>
      <c r="AI2758" s="283"/>
      <c r="AJ2758" s="283"/>
      <c r="AK2758" s="283"/>
      <c r="AL2758" s="283"/>
      <c r="AM2758" s="282"/>
      <c r="AN2758" s="282"/>
      <c r="AO2758" s="282"/>
      <c r="AP2758" s="282"/>
      <c r="AQ2758" s="282"/>
      <c r="AR2758" s="282"/>
      <c r="AT2758" s="283"/>
      <c r="AU2758" s="283"/>
      <c r="AV2758" s="283"/>
      <c r="AW2758" s="283"/>
      <c r="AY2758" s="283"/>
      <c r="AZ2758" s="282"/>
      <c r="BA2758" s="283"/>
      <c r="BB2758" s="282"/>
      <c r="BC2758" s="282"/>
      <c r="BD2758" s="282"/>
      <c r="BE2758" s="283"/>
      <c r="BG2758" s="282"/>
      <c r="BH2758" s="282"/>
      <c r="BI2758" s="282"/>
      <c r="BL2758" s="421"/>
      <c r="BM2758" s="424"/>
      <c r="BN2758" s="424"/>
      <c r="BO2758" s="424"/>
      <c r="BP2758" s="424"/>
      <c r="BQ2758" s="421"/>
      <c r="BR2758" s="421"/>
      <c r="BV2758" s="282"/>
      <c r="BW2758" s="283"/>
      <c r="BY2758" s="283"/>
      <c r="BZ2758" s="283"/>
      <c r="CA2758" s="283"/>
      <c r="CB2758" s="282"/>
      <c r="CC2758" s="282"/>
      <c r="CD2758" s="282"/>
      <c r="CE2758" s="282"/>
      <c r="CG2758" s="427"/>
      <c r="CH2758" s="402"/>
      <c r="CI2758" s="424"/>
      <c r="CJ2758" s="282"/>
      <c r="CK2758" s="282"/>
      <c r="CL2758" s="283"/>
      <c r="CM2758" s="283"/>
      <c r="CP2758" s="282"/>
      <c r="DC2758" s="282"/>
      <c r="DD2758" s="282"/>
      <c r="DE2758" s="282"/>
      <c r="DF2758" s="282"/>
      <c r="DG2758" s="282"/>
      <c r="DH2758" s="282"/>
      <c r="DI2758" s="282"/>
      <c r="DJ2758" s="282"/>
      <c r="EF2758" s="495" t="str">
        <f>""&amp;(MID(数据表!AZ2758,1,MIN(FIND({"(";"（"},数据表!AZ2758&amp;"(（",1)-1)))&amp;""</f>
        <v/>
      </c>
      <c r="EG2758" s="495" t="str">
        <f>""&amp;(MID(数据表!AZ2758,1,MIN(FIND({0;1;2;3;4;5;6;7;8;9},数据表!AZ2758&amp;"1234567890",1)-1)))&amp;""</f>
        <v/>
      </c>
    </row>
    <row r="2759" spans="2:137" s="310" customFormat="1" ht="12" customHeight="1">
      <c r="B2759" s="286"/>
      <c r="C2759" s="286"/>
      <c r="D2759" s="286"/>
      <c r="E2759" s="479"/>
      <c r="F2759" s="282"/>
      <c r="G2759" s="283"/>
      <c r="H2759" s="421"/>
      <c r="I2759" s="421"/>
      <c r="J2759" s="283"/>
      <c r="K2759" s="421"/>
      <c r="L2759" s="282"/>
      <c r="N2759" s="282"/>
      <c r="S2759" s="282"/>
      <c r="T2759" s="283"/>
      <c r="U2759" s="283"/>
      <c r="V2759" s="283"/>
      <c r="W2759" s="283"/>
      <c r="X2759" s="283"/>
      <c r="Y2759" s="282"/>
      <c r="Z2759" s="282"/>
      <c r="AA2759" s="283"/>
      <c r="AB2759" s="282"/>
      <c r="AC2759" s="282"/>
      <c r="AD2759" s="282"/>
      <c r="AE2759" s="282"/>
      <c r="AF2759" s="283"/>
      <c r="AG2759" s="402"/>
      <c r="AH2759" s="283"/>
      <c r="AI2759" s="283"/>
      <c r="AJ2759" s="283"/>
      <c r="AK2759" s="283"/>
      <c r="AL2759" s="283"/>
      <c r="AM2759" s="282"/>
      <c r="AN2759" s="282"/>
      <c r="AO2759" s="282"/>
      <c r="AP2759" s="282"/>
      <c r="AQ2759" s="282"/>
      <c r="AR2759" s="282"/>
      <c r="AT2759" s="283"/>
      <c r="AU2759" s="283"/>
      <c r="AV2759" s="283"/>
      <c r="AW2759" s="283"/>
      <c r="AY2759" s="283"/>
      <c r="AZ2759" s="282"/>
      <c r="BA2759" s="283"/>
      <c r="BB2759" s="282"/>
      <c r="BC2759" s="282"/>
      <c r="BD2759" s="282"/>
      <c r="BE2759" s="283"/>
      <c r="BG2759" s="282"/>
      <c r="BH2759" s="282"/>
      <c r="BI2759" s="282"/>
      <c r="BL2759" s="421"/>
      <c r="BM2759" s="424"/>
      <c r="BN2759" s="424"/>
      <c r="BO2759" s="424"/>
      <c r="BP2759" s="424"/>
      <c r="BQ2759" s="421"/>
      <c r="BR2759" s="421"/>
      <c r="BV2759" s="282"/>
      <c r="BW2759" s="283"/>
      <c r="BY2759" s="283"/>
      <c r="BZ2759" s="283"/>
      <c r="CA2759" s="283"/>
      <c r="CB2759" s="282"/>
      <c r="CC2759" s="282"/>
      <c r="CD2759" s="282"/>
      <c r="CE2759" s="282"/>
      <c r="CG2759" s="427"/>
      <c r="CH2759" s="402"/>
      <c r="CI2759" s="424"/>
      <c r="CJ2759" s="282"/>
      <c r="CK2759" s="282"/>
      <c r="CL2759" s="283"/>
      <c r="CM2759" s="283"/>
      <c r="CP2759" s="282"/>
      <c r="DC2759" s="282"/>
      <c r="DD2759" s="282"/>
      <c r="DE2759" s="282"/>
      <c r="DF2759" s="282"/>
      <c r="DG2759" s="282"/>
      <c r="DH2759" s="282"/>
      <c r="DI2759" s="282"/>
      <c r="DJ2759" s="282"/>
      <c r="EF2759" s="495" t="str">
        <f>""&amp;(MID(数据表!AZ2759,1,MIN(FIND({"(";"（"},数据表!AZ2759&amp;"(（",1)-1)))&amp;""</f>
        <v/>
      </c>
      <c r="EG2759" s="495" t="str">
        <f>""&amp;(MID(数据表!AZ2759,1,MIN(FIND({0;1;2;3;4;5;6;7;8;9},数据表!AZ2759&amp;"1234567890",1)-1)))&amp;""</f>
        <v/>
      </c>
    </row>
    <row r="2760" spans="2:137" s="310" customFormat="1" ht="12" customHeight="1">
      <c r="B2760" s="286"/>
      <c r="C2760" s="286"/>
      <c r="D2760" s="286"/>
      <c r="E2760" s="479"/>
      <c r="F2760" s="282"/>
      <c r="G2760" s="283"/>
      <c r="H2760" s="421"/>
      <c r="I2760" s="421"/>
      <c r="J2760" s="283"/>
      <c r="K2760" s="421"/>
      <c r="L2760" s="282"/>
      <c r="N2760" s="282"/>
      <c r="S2760" s="282"/>
      <c r="T2760" s="283"/>
      <c r="U2760" s="283"/>
      <c r="V2760" s="283"/>
      <c r="W2760" s="283"/>
      <c r="X2760" s="283"/>
      <c r="Y2760" s="282"/>
      <c r="Z2760" s="282"/>
      <c r="AA2760" s="283"/>
      <c r="AB2760" s="282"/>
      <c r="AC2760" s="282"/>
      <c r="AD2760" s="282"/>
      <c r="AE2760" s="282"/>
      <c r="AF2760" s="283"/>
      <c r="AG2760" s="402"/>
      <c r="AH2760" s="283"/>
      <c r="AI2760" s="283"/>
      <c r="AJ2760" s="283"/>
      <c r="AK2760" s="283"/>
      <c r="AL2760" s="283"/>
      <c r="AM2760" s="282"/>
      <c r="AN2760" s="282"/>
      <c r="AO2760" s="282"/>
      <c r="AP2760" s="282"/>
      <c r="AQ2760" s="282"/>
      <c r="AR2760" s="282"/>
      <c r="AT2760" s="283"/>
      <c r="AU2760" s="283"/>
      <c r="AV2760" s="283"/>
      <c r="AW2760" s="283"/>
      <c r="AY2760" s="283"/>
      <c r="AZ2760" s="282"/>
      <c r="BA2760" s="283"/>
      <c r="BB2760" s="282"/>
      <c r="BC2760" s="282"/>
      <c r="BD2760" s="282"/>
      <c r="BE2760" s="283"/>
      <c r="BG2760" s="282"/>
      <c r="BH2760" s="282"/>
      <c r="BI2760" s="282"/>
      <c r="BL2760" s="421"/>
      <c r="BM2760" s="424"/>
      <c r="BN2760" s="424"/>
      <c r="BO2760" s="424"/>
      <c r="BP2760" s="424"/>
      <c r="BQ2760" s="421"/>
      <c r="BR2760" s="421"/>
      <c r="BV2760" s="282"/>
      <c r="BW2760" s="283"/>
      <c r="BY2760" s="283"/>
      <c r="BZ2760" s="283"/>
      <c r="CA2760" s="283"/>
      <c r="CB2760" s="282"/>
      <c r="CC2760" s="282"/>
      <c r="CD2760" s="282"/>
      <c r="CE2760" s="282"/>
      <c r="CG2760" s="427"/>
      <c r="CH2760" s="402"/>
      <c r="CI2760" s="424"/>
      <c r="CJ2760" s="282"/>
      <c r="CK2760" s="282"/>
      <c r="CL2760" s="283"/>
      <c r="CM2760" s="283"/>
      <c r="CP2760" s="282"/>
      <c r="DC2760" s="282"/>
      <c r="DD2760" s="282"/>
      <c r="DE2760" s="282"/>
      <c r="DF2760" s="282"/>
      <c r="DG2760" s="282"/>
      <c r="DH2760" s="282"/>
      <c r="DI2760" s="282"/>
      <c r="DJ2760" s="282"/>
      <c r="EF2760" s="495" t="str">
        <f>""&amp;(MID(数据表!AZ2760,1,MIN(FIND({"(";"（"},数据表!AZ2760&amp;"(（",1)-1)))&amp;""</f>
        <v/>
      </c>
      <c r="EG2760" s="495" t="str">
        <f>""&amp;(MID(数据表!AZ2760,1,MIN(FIND({0;1;2;3;4;5;6;7;8;9},数据表!AZ2760&amp;"1234567890",1)-1)))&amp;""</f>
        <v/>
      </c>
    </row>
    <row r="2761" spans="2:137" s="310" customFormat="1" ht="12" customHeight="1">
      <c r="B2761" s="286"/>
      <c r="C2761" s="286"/>
      <c r="D2761" s="286"/>
      <c r="E2761" s="479"/>
      <c r="F2761" s="282"/>
      <c r="G2761" s="283"/>
      <c r="H2761" s="421"/>
      <c r="I2761" s="421"/>
      <c r="J2761" s="283"/>
      <c r="K2761" s="421"/>
      <c r="L2761" s="282"/>
      <c r="N2761" s="282"/>
      <c r="S2761" s="282"/>
      <c r="T2761" s="283"/>
      <c r="U2761" s="283"/>
      <c r="V2761" s="283"/>
      <c r="W2761" s="283"/>
      <c r="X2761" s="283"/>
      <c r="Y2761" s="282"/>
      <c r="Z2761" s="282"/>
      <c r="AA2761" s="283"/>
      <c r="AB2761" s="282"/>
      <c r="AC2761" s="282"/>
      <c r="AD2761" s="282"/>
      <c r="AE2761" s="282"/>
      <c r="AF2761" s="283"/>
      <c r="AG2761" s="402"/>
      <c r="AH2761" s="283"/>
      <c r="AI2761" s="283"/>
      <c r="AJ2761" s="283"/>
      <c r="AK2761" s="283"/>
      <c r="AL2761" s="283"/>
      <c r="AM2761" s="282"/>
      <c r="AN2761" s="282"/>
      <c r="AO2761" s="282"/>
      <c r="AP2761" s="282"/>
      <c r="AQ2761" s="282"/>
      <c r="AR2761" s="282"/>
      <c r="AT2761" s="283"/>
      <c r="AU2761" s="283"/>
      <c r="AV2761" s="283"/>
      <c r="AW2761" s="283"/>
      <c r="AY2761" s="283"/>
      <c r="AZ2761" s="282"/>
      <c r="BA2761" s="283"/>
      <c r="BB2761" s="282"/>
      <c r="BC2761" s="282"/>
      <c r="BD2761" s="282"/>
      <c r="BE2761" s="283"/>
      <c r="BG2761" s="282"/>
      <c r="BH2761" s="282"/>
      <c r="BI2761" s="282"/>
      <c r="BL2761" s="421"/>
      <c r="BM2761" s="424"/>
      <c r="BN2761" s="424"/>
      <c r="BO2761" s="424"/>
      <c r="BP2761" s="424"/>
      <c r="BQ2761" s="421"/>
      <c r="BR2761" s="421"/>
      <c r="BV2761" s="282"/>
      <c r="BW2761" s="283"/>
      <c r="BY2761" s="283"/>
      <c r="BZ2761" s="283"/>
      <c r="CA2761" s="283"/>
      <c r="CB2761" s="282"/>
      <c r="CC2761" s="282"/>
      <c r="CD2761" s="282"/>
      <c r="CE2761" s="282"/>
      <c r="CG2761" s="427"/>
      <c r="CH2761" s="402"/>
      <c r="CI2761" s="424"/>
      <c r="CJ2761" s="282"/>
      <c r="CK2761" s="282"/>
      <c r="CL2761" s="283"/>
      <c r="CM2761" s="283"/>
      <c r="CP2761" s="282"/>
      <c r="DC2761" s="282"/>
      <c r="DD2761" s="282"/>
      <c r="DE2761" s="282"/>
      <c r="DF2761" s="282"/>
      <c r="DG2761" s="282"/>
      <c r="DH2761" s="282"/>
      <c r="DI2761" s="282"/>
      <c r="DJ2761" s="282"/>
      <c r="EF2761" s="495" t="str">
        <f>""&amp;(MID(数据表!AZ2761,1,MIN(FIND({"(";"（"},数据表!AZ2761&amp;"(（",1)-1)))&amp;""</f>
        <v/>
      </c>
      <c r="EG2761" s="495" t="str">
        <f>""&amp;(MID(数据表!AZ2761,1,MIN(FIND({0;1;2;3;4;5;6;7;8;9},数据表!AZ2761&amp;"1234567890",1)-1)))&amp;""</f>
        <v/>
      </c>
    </row>
    <row r="2762" spans="2:137" s="310" customFormat="1" ht="12" customHeight="1">
      <c r="B2762" s="286"/>
      <c r="C2762" s="286"/>
      <c r="D2762" s="286"/>
      <c r="E2762" s="479"/>
      <c r="F2762" s="282"/>
      <c r="G2762" s="283"/>
      <c r="H2762" s="421"/>
      <c r="I2762" s="421"/>
      <c r="J2762" s="283"/>
      <c r="K2762" s="421"/>
      <c r="L2762" s="282"/>
      <c r="N2762" s="282"/>
      <c r="S2762" s="282"/>
      <c r="T2762" s="283"/>
      <c r="U2762" s="283"/>
      <c r="V2762" s="283"/>
      <c r="W2762" s="283"/>
      <c r="X2762" s="283"/>
      <c r="Y2762" s="282"/>
      <c r="Z2762" s="282"/>
      <c r="AA2762" s="283"/>
      <c r="AB2762" s="282"/>
      <c r="AC2762" s="282"/>
      <c r="AD2762" s="282"/>
      <c r="AE2762" s="282"/>
      <c r="AF2762" s="283"/>
      <c r="AG2762" s="402"/>
      <c r="AH2762" s="283"/>
      <c r="AI2762" s="283"/>
      <c r="AJ2762" s="283"/>
      <c r="AK2762" s="283"/>
      <c r="AL2762" s="283"/>
      <c r="AM2762" s="282"/>
      <c r="AN2762" s="282"/>
      <c r="AO2762" s="282"/>
      <c r="AP2762" s="282"/>
      <c r="AQ2762" s="282"/>
      <c r="AR2762" s="282"/>
      <c r="AT2762" s="283"/>
      <c r="AU2762" s="283"/>
      <c r="AV2762" s="283"/>
      <c r="AW2762" s="283"/>
      <c r="AY2762" s="283"/>
      <c r="AZ2762" s="282"/>
      <c r="BA2762" s="283"/>
      <c r="BB2762" s="282"/>
      <c r="BC2762" s="282"/>
      <c r="BD2762" s="282"/>
      <c r="BE2762" s="283"/>
      <c r="BG2762" s="282"/>
      <c r="BH2762" s="282"/>
      <c r="BI2762" s="282"/>
      <c r="BL2762" s="421"/>
      <c r="BM2762" s="424"/>
      <c r="BN2762" s="424"/>
      <c r="BO2762" s="424"/>
      <c r="BP2762" s="424"/>
      <c r="BQ2762" s="421"/>
      <c r="BR2762" s="421"/>
      <c r="BV2762" s="282"/>
      <c r="BW2762" s="283"/>
      <c r="BY2762" s="283"/>
      <c r="BZ2762" s="283"/>
      <c r="CA2762" s="283"/>
      <c r="CB2762" s="282"/>
      <c r="CC2762" s="282"/>
      <c r="CD2762" s="282"/>
      <c r="CE2762" s="282"/>
      <c r="CG2762" s="427"/>
      <c r="CH2762" s="402"/>
      <c r="CI2762" s="424"/>
      <c r="CJ2762" s="282"/>
      <c r="CK2762" s="282"/>
      <c r="CL2762" s="283"/>
      <c r="CM2762" s="283"/>
      <c r="CP2762" s="282"/>
      <c r="DC2762" s="282"/>
      <c r="DD2762" s="282"/>
      <c r="DE2762" s="282"/>
      <c r="DF2762" s="282"/>
      <c r="DG2762" s="282"/>
      <c r="DH2762" s="282"/>
      <c r="DI2762" s="282"/>
      <c r="DJ2762" s="282"/>
      <c r="EF2762" s="495" t="str">
        <f>""&amp;(MID(数据表!AZ2762,1,MIN(FIND({"(";"（"},数据表!AZ2762&amp;"(（",1)-1)))&amp;""</f>
        <v/>
      </c>
      <c r="EG2762" s="495" t="str">
        <f>""&amp;(MID(数据表!AZ2762,1,MIN(FIND({0;1;2;3;4;5;6;7;8;9},数据表!AZ2762&amp;"1234567890",1)-1)))&amp;""</f>
        <v/>
      </c>
    </row>
    <row r="2763" spans="2:137" s="310" customFormat="1" ht="12" customHeight="1">
      <c r="B2763" s="286"/>
      <c r="C2763" s="286"/>
      <c r="D2763" s="286"/>
      <c r="E2763" s="479"/>
      <c r="F2763" s="282"/>
      <c r="G2763" s="283"/>
      <c r="H2763" s="421"/>
      <c r="I2763" s="421"/>
      <c r="J2763" s="283"/>
      <c r="K2763" s="421"/>
      <c r="L2763" s="282"/>
      <c r="N2763" s="282"/>
      <c r="S2763" s="282"/>
      <c r="T2763" s="283"/>
      <c r="U2763" s="283"/>
      <c r="V2763" s="283"/>
      <c r="W2763" s="283"/>
      <c r="X2763" s="283"/>
      <c r="Y2763" s="282"/>
      <c r="Z2763" s="282"/>
      <c r="AA2763" s="283"/>
      <c r="AB2763" s="282"/>
      <c r="AC2763" s="282"/>
      <c r="AD2763" s="282"/>
      <c r="AE2763" s="282"/>
      <c r="AF2763" s="283"/>
      <c r="AG2763" s="402"/>
      <c r="AH2763" s="283"/>
      <c r="AI2763" s="283"/>
      <c r="AJ2763" s="283"/>
      <c r="AK2763" s="283"/>
      <c r="AL2763" s="283"/>
      <c r="AM2763" s="282"/>
      <c r="AN2763" s="282"/>
      <c r="AO2763" s="282"/>
      <c r="AP2763" s="282"/>
      <c r="AQ2763" s="282"/>
      <c r="AR2763" s="282"/>
      <c r="AT2763" s="283"/>
      <c r="AU2763" s="283"/>
      <c r="AV2763" s="283"/>
      <c r="AW2763" s="283"/>
      <c r="AY2763" s="283"/>
      <c r="AZ2763" s="282"/>
      <c r="BA2763" s="283"/>
      <c r="BB2763" s="282"/>
      <c r="BC2763" s="282"/>
      <c r="BD2763" s="282"/>
      <c r="BE2763" s="283"/>
      <c r="BG2763" s="282"/>
      <c r="BH2763" s="282"/>
      <c r="BI2763" s="282"/>
      <c r="BL2763" s="421"/>
      <c r="BM2763" s="424"/>
      <c r="BN2763" s="424"/>
      <c r="BO2763" s="424"/>
      <c r="BP2763" s="424"/>
      <c r="BQ2763" s="421"/>
      <c r="BR2763" s="421"/>
      <c r="BV2763" s="282"/>
      <c r="BW2763" s="283"/>
      <c r="BY2763" s="283"/>
      <c r="BZ2763" s="283"/>
      <c r="CA2763" s="283"/>
      <c r="CB2763" s="282"/>
      <c r="CC2763" s="282"/>
      <c r="CD2763" s="282"/>
      <c r="CE2763" s="282"/>
      <c r="CG2763" s="427"/>
      <c r="CH2763" s="402"/>
      <c r="CI2763" s="424"/>
      <c r="CJ2763" s="282"/>
      <c r="CK2763" s="282"/>
      <c r="CL2763" s="283"/>
      <c r="CM2763" s="283"/>
      <c r="CP2763" s="282"/>
      <c r="DC2763" s="282"/>
      <c r="DD2763" s="282"/>
      <c r="DE2763" s="282"/>
      <c r="DF2763" s="282"/>
      <c r="DG2763" s="282"/>
      <c r="DH2763" s="282"/>
      <c r="DI2763" s="282"/>
      <c r="DJ2763" s="282"/>
      <c r="EF2763" s="495" t="str">
        <f>""&amp;(MID(数据表!AZ2763,1,MIN(FIND({"(";"（"},数据表!AZ2763&amp;"(（",1)-1)))&amp;""</f>
        <v/>
      </c>
      <c r="EG2763" s="495" t="str">
        <f>""&amp;(MID(数据表!AZ2763,1,MIN(FIND({0;1;2;3;4;5;6;7;8;9},数据表!AZ2763&amp;"1234567890",1)-1)))&amp;""</f>
        <v/>
      </c>
    </row>
    <row r="2764" spans="2:137" s="310" customFormat="1" ht="12" customHeight="1">
      <c r="B2764" s="286"/>
      <c r="C2764" s="286"/>
      <c r="D2764" s="286"/>
      <c r="E2764" s="479"/>
      <c r="F2764" s="282"/>
      <c r="G2764" s="283"/>
      <c r="H2764" s="421"/>
      <c r="I2764" s="421"/>
      <c r="J2764" s="283"/>
      <c r="K2764" s="421"/>
      <c r="L2764" s="282"/>
      <c r="N2764" s="282"/>
      <c r="S2764" s="282"/>
      <c r="T2764" s="283"/>
      <c r="U2764" s="283"/>
      <c r="V2764" s="283"/>
      <c r="W2764" s="283"/>
      <c r="X2764" s="283"/>
      <c r="Y2764" s="282"/>
      <c r="Z2764" s="282"/>
      <c r="AA2764" s="283"/>
      <c r="AB2764" s="282"/>
      <c r="AC2764" s="282"/>
      <c r="AD2764" s="282"/>
      <c r="AE2764" s="282"/>
      <c r="AF2764" s="283"/>
      <c r="AG2764" s="402"/>
      <c r="AH2764" s="283"/>
      <c r="AI2764" s="283"/>
      <c r="AJ2764" s="283"/>
      <c r="AK2764" s="283"/>
      <c r="AL2764" s="283"/>
      <c r="AM2764" s="282"/>
      <c r="AN2764" s="282"/>
      <c r="AO2764" s="282"/>
      <c r="AP2764" s="282"/>
      <c r="AQ2764" s="282"/>
      <c r="AR2764" s="282"/>
      <c r="AT2764" s="283"/>
      <c r="AU2764" s="283"/>
      <c r="AV2764" s="283"/>
      <c r="AW2764" s="283"/>
      <c r="AY2764" s="283"/>
      <c r="AZ2764" s="282"/>
      <c r="BA2764" s="283"/>
      <c r="BB2764" s="282"/>
      <c r="BC2764" s="282"/>
      <c r="BD2764" s="282"/>
      <c r="BE2764" s="283"/>
      <c r="BG2764" s="282"/>
      <c r="BH2764" s="282"/>
      <c r="BI2764" s="282"/>
      <c r="BL2764" s="421"/>
      <c r="BM2764" s="424"/>
      <c r="BN2764" s="424"/>
      <c r="BO2764" s="424"/>
      <c r="BP2764" s="424"/>
      <c r="BQ2764" s="421"/>
      <c r="BR2764" s="421"/>
      <c r="BV2764" s="282"/>
      <c r="BW2764" s="283"/>
      <c r="BY2764" s="283"/>
      <c r="BZ2764" s="283"/>
      <c r="CA2764" s="283"/>
      <c r="CB2764" s="282"/>
      <c r="CC2764" s="282"/>
      <c r="CD2764" s="282"/>
      <c r="CE2764" s="282"/>
      <c r="CG2764" s="427"/>
      <c r="CH2764" s="402"/>
      <c r="CI2764" s="424"/>
      <c r="CJ2764" s="282"/>
      <c r="CK2764" s="282"/>
      <c r="CL2764" s="283"/>
      <c r="CM2764" s="283"/>
      <c r="CP2764" s="282"/>
      <c r="DC2764" s="282"/>
      <c r="DD2764" s="282"/>
      <c r="DE2764" s="282"/>
      <c r="DF2764" s="282"/>
      <c r="DG2764" s="282"/>
      <c r="DH2764" s="282"/>
      <c r="DI2764" s="282"/>
      <c r="DJ2764" s="282"/>
      <c r="EF2764" s="495" t="str">
        <f>""&amp;(MID(数据表!AZ2764,1,MIN(FIND({"(";"（"},数据表!AZ2764&amp;"(（",1)-1)))&amp;""</f>
        <v/>
      </c>
      <c r="EG2764" s="495" t="str">
        <f>""&amp;(MID(数据表!AZ2764,1,MIN(FIND({0;1;2;3;4;5;6;7;8;9},数据表!AZ2764&amp;"1234567890",1)-1)))&amp;""</f>
        <v/>
      </c>
    </row>
    <row r="2765" spans="2:137" s="310" customFormat="1" ht="12" customHeight="1">
      <c r="B2765" s="286"/>
      <c r="C2765" s="286"/>
      <c r="D2765" s="286"/>
      <c r="E2765" s="479"/>
      <c r="F2765" s="282"/>
      <c r="G2765" s="283"/>
      <c r="H2765" s="421"/>
      <c r="I2765" s="421"/>
      <c r="J2765" s="283"/>
      <c r="K2765" s="421"/>
      <c r="L2765" s="282"/>
      <c r="N2765" s="282"/>
      <c r="S2765" s="282"/>
      <c r="T2765" s="283"/>
      <c r="U2765" s="283"/>
      <c r="V2765" s="283"/>
      <c r="W2765" s="283"/>
      <c r="X2765" s="283"/>
      <c r="Y2765" s="282"/>
      <c r="Z2765" s="282"/>
      <c r="AA2765" s="283"/>
      <c r="AB2765" s="282"/>
      <c r="AC2765" s="282"/>
      <c r="AD2765" s="282"/>
      <c r="AE2765" s="282"/>
      <c r="AF2765" s="283"/>
      <c r="AG2765" s="402"/>
      <c r="AH2765" s="283"/>
      <c r="AI2765" s="283"/>
      <c r="AJ2765" s="283"/>
      <c r="AK2765" s="283"/>
      <c r="AL2765" s="283"/>
      <c r="AM2765" s="282"/>
      <c r="AN2765" s="282"/>
      <c r="AO2765" s="282"/>
      <c r="AP2765" s="282"/>
      <c r="AQ2765" s="282"/>
      <c r="AR2765" s="282"/>
      <c r="AT2765" s="283"/>
      <c r="AU2765" s="283"/>
      <c r="AV2765" s="283"/>
      <c r="AW2765" s="283"/>
      <c r="AY2765" s="283"/>
      <c r="AZ2765" s="282"/>
      <c r="BA2765" s="283"/>
      <c r="BB2765" s="282"/>
      <c r="BC2765" s="282"/>
      <c r="BD2765" s="282"/>
      <c r="BE2765" s="283"/>
      <c r="BG2765" s="282"/>
      <c r="BH2765" s="282"/>
      <c r="BI2765" s="282"/>
      <c r="BL2765" s="421"/>
      <c r="BM2765" s="424"/>
      <c r="BN2765" s="424"/>
      <c r="BO2765" s="424"/>
      <c r="BP2765" s="424"/>
      <c r="BQ2765" s="421"/>
      <c r="BR2765" s="421"/>
      <c r="BV2765" s="282"/>
      <c r="BW2765" s="283"/>
      <c r="BY2765" s="283"/>
      <c r="BZ2765" s="283"/>
      <c r="CA2765" s="283"/>
      <c r="CB2765" s="282"/>
      <c r="CC2765" s="282"/>
      <c r="CD2765" s="282"/>
      <c r="CE2765" s="282"/>
      <c r="CG2765" s="427"/>
      <c r="CH2765" s="402"/>
      <c r="CI2765" s="424"/>
      <c r="CJ2765" s="282"/>
      <c r="CK2765" s="282"/>
      <c r="CL2765" s="283"/>
      <c r="CM2765" s="283"/>
      <c r="CP2765" s="282"/>
      <c r="DC2765" s="282"/>
      <c r="DD2765" s="282"/>
      <c r="DE2765" s="282"/>
      <c r="DF2765" s="282"/>
      <c r="DG2765" s="282"/>
      <c r="DH2765" s="282"/>
      <c r="DI2765" s="282"/>
      <c r="DJ2765" s="282"/>
      <c r="EF2765" s="495" t="str">
        <f>""&amp;(MID(数据表!AZ2765,1,MIN(FIND({"(";"（"},数据表!AZ2765&amp;"(（",1)-1)))&amp;""</f>
        <v/>
      </c>
      <c r="EG2765" s="495" t="str">
        <f>""&amp;(MID(数据表!AZ2765,1,MIN(FIND({0;1;2;3;4;5;6;7;8;9},数据表!AZ2765&amp;"1234567890",1)-1)))&amp;""</f>
        <v/>
      </c>
    </row>
    <row r="2766" spans="2:137" s="310" customFormat="1" ht="12" customHeight="1">
      <c r="B2766" s="286"/>
      <c r="C2766" s="286"/>
      <c r="D2766" s="286"/>
      <c r="E2766" s="479"/>
      <c r="F2766" s="282"/>
      <c r="G2766" s="283"/>
      <c r="H2766" s="421"/>
      <c r="I2766" s="421"/>
      <c r="J2766" s="283"/>
      <c r="K2766" s="421"/>
      <c r="L2766" s="282"/>
      <c r="N2766" s="282"/>
      <c r="S2766" s="282"/>
      <c r="T2766" s="283"/>
      <c r="U2766" s="283"/>
      <c r="V2766" s="283"/>
      <c r="W2766" s="283"/>
      <c r="X2766" s="283"/>
      <c r="Y2766" s="282"/>
      <c r="Z2766" s="282"/>
      <c r="AA2766" s="283"/>
      <c r="AB2766" s="282"/>
      <c r="AC2766" s="282"/>
      <c r="AD2766" s="282"/>
      <c r="AE2766" s="282"/>
      <c r="AF2766" s="283"/>
      <c r="AG2766" s="402"/>
      <c r="AH2766" s="283"/>
      <c r="AI2766" s="283"/>
      <c r="AJ2766" s="283"/>
      <c r="AK2766" s="283"/>
      <c r="AL2766" s="283"/>
      <c r="AM2766" s="282"/>
      <c r="AN2766" s="282"/>
      <c r="AO2766" s="282"/>
      <c r="AP2766" s="282"/>
      <c r="AQ2766" s="282"/>
      <c r="AR2766" s="282"/>
      <c r="AT2766" s="283"/>
      <c r="AU2766" s="283"/>
      <c r="AV2766" s="283"/>
      <c r="AW2766" s="283"/>
      <c r="AY2766" s="283"/>
      <c r="AZ2766" s="282"/>
      <c r="BA2766" s="283"/>
      <c r="BB2766" s="282"/>
      <c r="BC2766" s="282"/>
      <c r="BD2766" s="282"/>
      <c r="BE2766" s="283"/>
      <c r="BG2766" s="282"/>
      <c r="BH2766" s="282"/>
      <c r="BI2766" s="282"/>
      <c r="BL2766" s="421"/>
      <c r="BM2766" s="424"/>
      <c r="BN2766" s="424"/>
      <c r="BO2766" s="424"/>
      <c r="BP2766" s="424"/>
      <c r="BQ2766" s="421"/>
      <c r="BR2766" s="421"/>
      <c r="BV2766" s="282"/>
      <c r="BW2766" s="283"/>
      <c r="BY2766" s="283"/>
      <c r="BZ2766" s="283"/>
      <c r="CA2766" s="283"/>
      <c r="CB2766" s="282"/>
      <c r="CC2766" s="282"/>
      <c r="CD2766" s="282"/>
      <c r="CE2766" s="282"/>
      <c r="CG2766" s="427"/>
      <c r="CH2766" s="402"/>
      <c r="CI2766" s="424"/>
      <c r="CJ2766" s="282"/>
      <c r="CK2766" s="282"/>
      <c r="CL2766" s="283"/>
      <c r="CM2766" s="283"/>
      <c r="CP2766" s="282"/>
      <c r="DC2766" s="282"/>
      <c r="DD2766" s="282"/>
      <c r="DE2766" s="282"/>
      <c r="DF2766" s="282"/>
      <c r="DG2766" s="282"/>
      <c r="DH2766" s="282"/>
      <c r="DI2766" s="282"/>
      <c r="DJ2766" s="282"/>
      <c r="EF2766" s="495" t="str">
        <f>""&amp;(MID(数据表!AZ2766,1,MIN(FIND({"(";"（"},数据表!AZ2766&amp;"(（",1)-1)))&amp;""</f>
        <v/>
      </c>
      <c r="EG2766" s="495" t="str">
        <f>""&amp;(MID(数据表!AZ2766,1,MIN(FIND({0;1;2;3;4;5;6;7;8;9},数据表!AZ2766&amp;"1234567890",1)-1)))&amp;""</f>
        <v/>
      </c>
    </row>
    <row r="2767" spans="2:137" s="310" customFormat="1" ht="12" customHeight="1">
      <c r="B2767" s="286"/>
      <c r="C2767" s="286"/>
      <c r="D2767" s="286"/>
      <c r="E2767" s="479"/>
      <c r="F2767" s="282"/>
      <c r="G2767" s="283"/>
      <c r="H2767" s="421"/>
      <c r="I2767" s="421"/>
      <c r="J2767" s="283"/>
      <c r="K2767" s="421"/>
      <c r="L2767" s="282"/>
      <c r="N2767" s="282"/>
      <c r="S2767" s="282"/>
      <c r="T2767" s="283"/>
      <c r="U2767" s="283"/>
      <c r="V2767" s="283"/>
      <c r="W2767" s="283"/>
      <c r="X2767" s="283"/>
      <c r="Y2767" s="282"/>
      <c r="Z2767" s="282"/>
      <c r="AA2767" s="283"/>
      <c r="AB2767" s="282"/>
      <c r="AC2767" s="282"/>
      <c r="AD2767" s="282"/>
      <c r="AE2767" s="282"/>
      <c r="AF2767" s="283"/>
      <c r="AG2767" s="402"/>
      <c r="AH2767" s="283"/>
      <c r="AI2767" s="283"/>
      <c r="AJ2767" s="283"/>
      <c r="AK2767" s="283"/>
      <c r="AL2767" s="283"/>
      <c r="AM2767" s="282"/>
      <c r="AN2767" s="282"/>
      <c r="AO2767" s="282"/>
      <c r="AP2767" s="282"/>
      <c r="AQ2767" s="282"/>
      <c r="AR2767" s="282"/>
      <c r="AT2767" s="283"/>
      <c r="AU2767" s="283"/>
      <c r="AV2767" s="283"/>
      <c r="AW2767" s="283"/>
      <c r="AY2767" s="283"/>
      <c r="AZ2767" s="282"/>
      <c r="BA2767" s="283"/>
      <c r="BB2767" s="282"/>
      <c r="BC2767" s="282"/>
      <c r="BD2767" s="282"/>
      <c r="BE2767" s="283"/>
      <c r="BG2767" s="282"/>
      <c r="BH2767" s="282"/>
      <c r="BI2767" s="282"/>
      <c r="BL2767" s="421"/>
      <c r="BM2767" s="424"/>
      <c r="BN2767" s="424"/>
      <c r="BO2767" s="424"/>
      <c r="BP2767" s="424"/>
      <c r="BQ2767" s="421"/>
      <c r="BR2767" s="421"/>
      <c r="BV2767" s="282"/>
      <c r="BW2767" s="283"/>
      <c r="BY2767" s="283"/>
      <c r="BZ2767" s="283"/>
      <c r="CA2767" s="283"/>
      <c r="CB2767" s="282"/>
      <c r="CC2767" s="282"/>
      <c r="CD2767" s="282"/>
      <c r="CE2767" s="282"/>
      <c r="CG2767" s="427"/>
      <c r="CH2767" s="402"/>
      <c r="CI2767" s="424"/>
      <c r="CJ2767" s="282"/>
      <c r="CK2767" s="282"/>
      <c r="CL2767" s="283"/>
      <c r="CM2767" s="283"/>
      <c r="CP2767" s="282"/>
      <c r="DC2767" s="282"/>
      <c r="DD2767" s="282"/>
      <c r="DE2767" s="282"/>
      <c r="DF2767" s="282"/>
      <c r="DG2767" s="282"/>
      <c r="DH2767" s="282"/>
      <c r="DI2767" s="282"/>
      <c r="DJ2767" s="282"/>
      <c r="EF2767" s="495" t="str">
        <f>""&amp;(MID(数据表!AZ2767,1,MIN(FIND({"(";"（"},数据表!AZ2767&amp;"(（",1)-1)))&amp;""</f>
        <v/>
      </c>
      <c r="EG2767" s="495" t="str">
        <f>""&amp;(MID(数据表!AZ2767,1,MIN(FIND({0;1;2;3;4;5;6;7;8;9},数据表!AZ2767&amp;"1234567890",1)-1)))&amp;""</f>
        <v/>
      </c>
    </row>
    <row r="2768" spans="2:137" s="310" customFormat="1" ht="12" customHeight="1">
      <c r="B2768" s="286"/>
      <c r="C2768" s="286"/>
      <c r="D2768" s="286"/>
      <c r="E2768" s="479"/>
      <c r="F2768" s="282"/>
      <c r="G2768" s="283"/>
      <c r="H2768" s="421"/>
      <c r="I2768" s="421"/>
      <c r="J2768" s="283"/>
      <c r="K2768" s="421"/>
      <c r="L2768" s="282"/>
      <c r="N2768" s="282"/>
      <c r="S2768" s="282"/>
      <c r="T2768" s="283"/>
      <c r="U2768" s="283"/>
      <c r="V2768" s="283"/>
      <c r="W2768" s="283"/>
      <c r="X2768" s="283"/>
      <c r="Y2768" s="282"/>
      <c r="Z2768" s="282"/>
      <c r="AA2768" s="283"/>
      <c r="AB2768" s="282"/>
      <c r="AC2768" s="282"/>
      <c r="AD2768" s="282"/>
      <c r="AE2768" s="282"/>
      <c r="AF2768" s="283"/>
      <c r="AG2768" s="402"/>
      <c r="AH2768" s="283"/>
      <c r="AI2768" s="283"/>
      <c r="AJ2768" s="283"/>
      <c r="AK2768" s="283"/>
      <c r="AL2768" s="283"/>
      <c r="AM2768" s="282"/>
      <c r="AN2768" s="282"/>
      <c r="AO2768" s="282"/>
      <c r="AP2768" s="282"/>
      <c r="AQ2768" s="282"/>
      <c r="AR2768" s="282"/>
      <c r="AT2768" s="283"/>
      <c r="AU2768" s="283"/>
      <c r="AV2768" s="283"/>
      <c r="AW2768" s="283"/>
      <c r="AY2768" s="283"/>
      <c r="AZ2768" s="282"/>
      <c r="BA2768" s="283"/>
      <c r="BB2768" s="282"/>
      <c r="BC2768" s="282"/>
      <c r="BD2768" s="282"/>
      <c r="BE2768" s="283"/>
      <c r="BG2768" s="282"/>
      <c r="BH2768" s="282"/>
      <c r="BI2768" s="282"/>
      <c r="BL2768" s="421"/>
      <c r="BM2768" s="424"/>
      <c r="BN2768" s="424"/>
      <c r="BO2768" s="424"/>
      <c r="BP2768" s="424"/>
      <c r="BQ2768" s="421"/>
      <c r="BR2768" s="421"/>
      <c r="BV2768" s="282"/>
      <c r="BW2768" s="283"/>
      <c r="BY2768" s="283"/>
      <c r="BZ2768" s="283"/>
      <c r="CA2768" s="283"/>
      <c r="CB2768" s="282"/>
      <c r="CC2768" s="282"/>
      <c r="CD2768" s="282"/>
      <c r="CE2768" s="282"/>
      <c r="CG2768" s="427"/>
      <c r="CH2768" s="402"/>
      <c r="CI2768" s="424"/>
      <c r="CJ2768" s="282"/>
      <c r="CK2768" s="282"/>
      <c r="CL2768" s="283"/>
      <c r="CM2768" s="283"/>
      <c r="CP2768" s="282"/>
      <c r="DC2768" s="282"/>
      <c r="DD2768" s="282"/>
      <c r="DE2768" s="282"/>
      <c r="DF2768" s="282"/>
      <c r="DG2768" s="282"/>
      <c r="DH2768" s="282"/>
      <c r="DI2768" s="282"/>
      <c r="DJ2768" s="282"/>
      <c r="EF2768" s="495" t="str">
        <f>""&amp;(MID(数据表!AZ2768,1,MIN(FIND({"(";"（"},数据表!AZ2768&amp;"(（",1)-1)))&amp;""</f>
        <v/>
      </c>
      <c r="EG2768" s="495" t="str">
        <f>""&amp;(MID(数据表!AZ2768,1,MIN(FIND({0;1;2;3;4;5;6;7;8;9},数据表!AZ2768&amp;"1234567890",1)-1)))&amp;""</f>
        <v/>
      </c>
    </row>
    <row r="2769" spans="2:137" s="310" customFormat="1" ht="12" customHeight="1">
      <c r="B2769" s="286"/>
      <c r="C2769" s="286"/>
      <c r="D2769" s="286"/>
      <c r="E2769" s="479"/>
      <c r="F2769" s="282"/>
      <c r="G2769" s="283"/>
      <c r="H2769" s="421"/>
      <c r="I2769" s="421"/>
      <c r="J2769" s="283"/>
      <c r="K2769" s="421"/>
      <c r="L2769" s="282"/>
      <c r="N2769" s="282"/>
      <c r="S2769" s="282"/>
      <c r="T2769" s="283"/>
      <c r="U2769" s="283"/>
      <c r="V2769" s="283"/>
      <c r="W2769" s="283"/>
      <c r="X2769" s="283"/>
      <c r="Y2769" s="282"/>
      <c r="Z2769" s="282"/>
      <c r="AA2769" s="283"/>
      <c r="AB2769" s="282"/>
      <c r="AC2769" s="282"/>
      <c r="AD2769" s="282"/>
      <c r="AE2769" s="282"/>
      <c r="AF2769" s="283"/>
      <c r="AG2769" s="402"/>
      <c r="AH2769" s="283"/>
      <c r="AI2769" s="283"/>
      <c r="AJ2769" s="283"/>
      <c r="AK2769" s="283"/>
      <c r="AL2769" s="283"/>
      <c r="AM2769" s="282"/>
      <c r="AN2769" s="282"/>
      <c r="AO2769" s="282"/>
      <c r="AP2769" s="282"/>
      <c r="AQ2769" s="282"/>
      <c r="AR2769" s="282"/>
      <c r="AT2769" s="283"/>
      <c r="AU2769" s="283"/>
      <c r="AV2769" s="283"/>
      <c r="AW2769" s="283"/>
      <c r="AY2769" s="283"/>
      <c r="AZ2769" s="282"/>
      <c r="BA2769" s="283"/>
      <c r="BB2769" s="282"/>
      <c r="BC2769" s="282"/>
      <c r="BD2769" s="282"/>
      <c r="BE2769" s="283"/>
      <c r="BG2769" s="282"/>
      <c r="BH2769" s="282"/>
      <c r="BI2769" s="282"/>
      <c r="BL2769" s="421"/>
      <c r="BM2769" s="424"/>
      <c r="BN2769" s="424"/>
      <c r="BO2769" s="424"/>
      <c r="BP2769" s="424"/>
      <c r="BQ2769" s="421"/>
      <c r="BR2769" s="421"/>
      <c r="BV2769" s="282"/>
      <c r="BW2769" s="283"/>
      <c r="BY2769" s="283"/>
      <c r="BZ2769" s="283"/>
      <c r="CA2769" s="283"/>
      <c r="CB2769" s="282"/>
      <c r="CC2769" s="282"/>
      <c r="CD2769" s="282"/>
      <c r="CE2769" s="282"/>
      <c r="CG2769" s="427"/>
      <c r="CH2769" s="402"/>
      <c r="CI2769" s="424"/>
      <c r="CJ2769" s="282"/>
      <c r="CK2769" s="282"/>
      <c r="CL2769" s="283"/>
      <c r="CM2769" s="283"/>
      <c r="CP2769" s="282"/>
      <c r="DC2769" s="282"/>
      <c r="DD2769" s="282"/>
      <c r="DE2769" s="282"/>
      <c r="DF2769" s="282"/>
      <c r="DG2769" s="282"/>
      <c r="DH2769" s="282"/>
      <c r="DI2769" s="282"/>
      <c r="DJ2769" s="282"/>
      <c r="EF2769" s="495" t="str">
        <f>""&amp;(MID(数据表!AZ2769,1,MIN(FIND({"(";"（"},数据表!AZ2769&amp;"(（",1)-1)))&amp;""</f>
        <v/>
      </c>
      <c r="EG2769" s="495" t="str">
        <f>""&amp;(MID(数据表!AZ2769,1,MIN(FIND({0;1;2;3;4;5;6;7;8;9},数据表!AZ2769&amp;"1234567890",1)-1)))&amp;""</f>
        <v/>
      </c>
    </row>
    <row r="2770" spans="2:137" s="310" customFormat="1" ht="12" customHeight="1">
      <c r="B2770" s="286"/>
      <c r="C2770" s="286"/>
      <c r="D2770" s="286"/>
      <c r="E2770" s="479"/>
      <c r="F2770" s="282"/>
      <c r="G2770" s="283"/>
      <c r="H2770" s="421"/>
      <c r="I2770" s="421"/>
      <c r="J2770" s="283"/>
      <c r="K2770" s="421"/>
      <c r="L2770" s="282"/>
      <c r="N2770" s="282"/>
      <c r="S2770" s="282"/>
      <c r="T2770" s="283"/>
      <c r="U2770" s="283"/>
      <c r="V2770" s="283"/>
      <c r="W2770" s="283"/>
      <c r="X2770" s="283"/>
      <c r="Y2770" s="282"/>
      <c r="Z2770" s="282"/>
      <c r="AA2770" s="283"/>
      <c r="AB2770" s="282"/>
      <c r="AC2770" s="282"/>
      <c r="AD2770" s="282"/>
      <c r="AE2770" s="282"/>
      <c r="AF2770" s="283"/>
      <c r="AG2770" s="402"/>
      <c r="AH2770" s="283"/>
      <c r="AI2770" s="283"/>
      <c r="AJ2770" s="283"/>
      <c r="AK2770" s="283"/>
      <c r="AL2770" s="283"/>
      <c r="AM2770" s="282"/>
      <c r="AN2770" s="282"/>
      <c r="AO2770" s="282"/>
      <c r="AP2770" s="282"/>
      <c r="AQ2770" s="282"/>
      <c r="AR2770" s="282"/>
      <c r="AT2770" s="283"/>
      <c r="AU2770" s="283"/>
      <c r="AV2770" s="283"/>
      <c r="AW2770" s="283"/>
      <c r="AY2770" s="283"/>
      <c r="AZ2770" s="282"/>
      <c r="BA2770" s="283"/>
      <c r="BB2770" s="282"/>
      <c r="BC2770" s="282"/>
      <c r="BD2770" s="282"/>
      <c r="BE2770" s="283"/>
      <c r="BG2770" s="282"/>
      <c r="BH2770" s="282"/>
      <c r="BI2770" s="282"/>
      <c r="BL2770" s="421"/>
      <c r="BM2770" s="424"/>
      <c r="BN2770" s="424"/>
      <c r="BO2770" s="424"/>
      <c r="BP2770" s="424"/>
      <c r="BQ2770" s="421"/>
      <c r="BR2770" s="421"/>
      <c r="BV2770" s="282"/>
      <c r="BW2770" s="283"/>
      <c r="BY2770" s="283"/>
      <c r="BZ2770" s="283"/>
      <c r="CA2770" s="283"/>
      <c r="CB2770" s="282"/>
      <c r="CC2770" s="282"/>
      <c r="CD2770" s="282"/>
      <c r="CE2770" s="282"/>
      <c r="CG2770" s="427"/>
      <c r="CH2770" s="402"/>
      <c r="CI2770" s="424"/>
      <c r="CJ2770" s="282"/>
      <c r="CK2770" s="282"/>
      <c r="CL2770" s="283"/>
      <c r="CM2770" s="283"/>
      <c r="CP2770" s="282"/>
      <c r="DC2770" s="282"/>
      <c r="DD2770" s="282"/>
      <c r="DE2770" s="282"/>
      <c r="DF2770" s="282"/>
      <c r="DG2770" s="282"/>
      <c r="DH2770" s="282"/>
      <c r="DI2770" s="282"/>
      <c r="DJ2770" s="282"/>
      <c r="EF2770" s="495" t="str">
        <f>""&amp;(MID(数据表!AZ2770,1,MIN(FIND({"(";"（"},数据表!AZ2770&amp;"(（",1)-1)))&amp;""</f>
        <v/>
      </c>
      <c r="EG2770" s="495" t="str">
        <f>""&amp;(MID(数据表!AZ2770,1,MIN(FIND({0;1;2;3;4;5;6;7;8;9},数据表!AZ2770&amp;"1234567890",1)-1)))&amp;""</f>
        <v/>
      </c>
    </row>
    <row r="2771" spans="2:137" s="310" customFormat="1" ht="12" customHeight="1">
      <c r="B2771" s="286"/>
      <c r="C2771" s="286"/>
      <c r="D2771" s="286"/>
      <c r="E2771" s="479"/>
      <c r="F2771" s="282"/>
      <c r="G2771" s="283"/>
      <c r="H2771" s="421"/>
      <c r="I2771" s="421"/>
      <c r="J2771" s="283"/>
      <c r="K2771" s="421"/>
      <c r="L2771" s="282"/>
      <c r="N2771" s="282"/>
      <c r="S2771" s="282"/>
      <c r="T2771" s="283"/>
      <c r="U2771" s="283"/>
      <c r="V2771" s="283"/>
      <c r="W2771" s="283"/>
      <c r="X2771" s="283"/>
      <c r="Y2771" s="282"/>
      <c r="Z2771" s="282"/>
      <c r="AA2771" s="283"/>
      <c r="AB2771" s="282"/>
      <c r="AC2771" s="282"/>
      <c r="AD2771" s="282"/>
      <c r="AE2771" s="282"/>
      <c r="AF2771" s="283"/>
      <c r="AG2771" s="402"/>
      <c r="AH2771" s="283"/>
      <c r="AI2771" s="283"/>
      <c r="AJ2771" s="283"/>
      <c r="AK2771" s="283"/>
      <c r="AL2771" s="283"/>
      <c r="AM2771" s="282"/>
      <c r="AN2771" s="282"/>
      <c r="AO2771" s="282"/>
      <c r="AP2771" s="282"/>
      <c r="AQ2771" s="282"/>
      <c r="AR2771" s="282"/>
      <c r="AT2771" s="283"/>
      <c r="AU2771" s="283"/>
      <c r="AV2771" s="283"/>
      <c r="AW2771" s="283"/>
      <c r="AY2771" s="283"/>
      <c r="AZ2771" s="282"/>
      <c r="BA2771" s="283"/>
      <c r="BB2771" s="282"/>
      <c r="BC2771" s="282"/>
      <c r="BD2771" s="282"/>
      <c r="BE2771" s="283"/>
      <c r="BG2771" s="282"/>
      <c r="BH2771" s="282"/>
      <c r="BI2771" s="282"/>
      <c r="BL2771" s="421"/>
      <c r="BM2771" s="424"/>
      <c r="BN2771" s="424"/>
      <c r="BO2771" s="424"/>
      <c r="BP2771" s="424"/>
      <c r="BQ2771" s="421"/>
      <c r="BR2771" s="421"/>
      <c r="BV2771" s="282"/>
      <c r="BW2771" s="283"/>
      <c r="BY2771" s="283"/>
      <c r="BZ2771" s="283"/>
      <c r="CA2771" s="283"/>
      <c r="CB2771" s="282"/>
      <c r="CC2771" s="282"/>
      <c r="CD2771" s="282"/>
      <c r="CE2771" s="282"/>
      <c r="CG2771" s="427"/>
      <c r="CH2771" s="402"/>
      <c r="CI2771" s="424"/>
      <c r="CJ2771" s="282"/>
      <c r="CK2771" s="282"/>
      <c r="CL2771" s="283"/>
      <c r="CM2771" s="283"/>
      <c r="CP2771" s="282"/>
      <c r="DC2771" s="282"/>
      <c r="DD2771" s="282"/>
      <c r="DE2771" s="282"/>
      <c r="DF2771" s="282"/>
      <c r="DG2771" s="282"/>
      <c r="DH2771" s="282"/>
      <c r="DI2771" s="282"/>
      <c r="DJ2771" s="282"/>
      <c r="EF2771" s="495" t="str">
        <f>""&amp;(MID(数据表!AZ2771,1,MIN(FIND({"(";"（"},数据表!AZ2771&amp;"(（",1)-1)))&amp;""</f>
        <v/>
      </c>
      <c r="EG2771" s="495" t="str">
        <f>""&amp;(MID(数据表!AZ2771,1,MIN(FIND({0;1;2;3;4;5;6;7;8;9},数据表!AZ2771&amp;"1234567890",1)-1)))&amp;""</f>
        <v/>
      </c>
    </row>
    <row r="2772" spans="2:137" s="310" customFormat="1" ht="12" customHeight="1">
      <c r="B2772" s="286"/>
      <c r="C2772" s="286"/>
      <c r="D2772" s="286"/>
      <c r="E2772" s="479"/>
      <c r="F2772" s="282"/>
      <c r="G2772" s="283"/>
      <c r="H2772" s="421"/>
      <c r="I2772" s="421"/>
      <c r="J2772" s="283"/>
      <c r="K2772" s="421"/>
      <c r="L2772" s="282"/>
      <c r="N2772" s="282"/>
      <c r="S2772" s="282"/>
      <c r="T2772" s="283"/>
      <c r="U2772" s="283"/>
      <c r="V2772" s="283"/>
      <c r="W2772" s="283"/>
      <c r="X2772" s="283"/>
      <c r="Y2772" s="282"/>
      <c r="Z2772" s="282"/>
      <c r="AA2772" s="283"/>
      <c r="AB2772" s="282"/>
      <c r="AC2772" s="282"/>
      <c r="AD2772" s="282"/>
      <c r="AE2772" s="282"/>
      <c r="AF2772" s="283"/>
      <c r="AG2772" s="402"/>
      <c r="AH2772" s="283"/>
      <c r="AI2772" s="283"/>
      <c r="AJ2772" s="283"/>
      <c r="AK2772" s="283"/>
      <c r="AL2772" s="283"/>
      <c r="AM2772" s="282"/>
      <c r="AN2772" s="282"/>
      <c r="AO2772" s="282"/>
      <c r="AP2772" s="282"/>
      <c r="AQ2772" s="282"/>
      <c r="AR2772" s="282"/>
      <c r="AT2772" s="283"/>
      <c r="AU2772" s="283"/>
      <c r="AV2772" s="283"/>
      <c r="AW2772" s="283"/>
      <c r="AY2772" s="283"/>
      <c r="AZ2772" s="282"/>
      <c r="BA2772" s="283"/>
      <c r="BB2772" s="282"/>
      <c r="BC2772" s="282"/>
      <c r="BD2772" s="282"/>
      <c r="BE2772" s="283"/>
      <c r="BG2772" s="282"/>
      <c r="BH2772" s="282"/>
      <c r="BI2772" s="282"/>
      <c r="BL2772" s="421"/>
      <c r="BM2772" s="424"/>
      <c r="BN2772" s="424"/>
      <c r="BO2772" s="424"/>
      <c r="BP2772" s="424"/>
      <c r="BQ2772" s="421"/>
      <c r="BR2772" s="421"/>
      <c r="BV2772" s="282"/>
      <c r="BW2772" s="283"/>
      <c r="BY2772" s="283"/>
      <c r="BZ2772" s="283"/>
      <c r="CA2772" s="283"/>
      <c r="CB2772" s="282"/>
      <c r="CC2772" s="282"/>
      <c r="CD2772" s="282"/>
      <c r="CE2772" s="282"/>
      <c r="CG2772" s="427"/>
      <c r="CH2772" s="402"/>
      <c r="CI2772" s="424"/>
      <c r="CJ2772" s="282"/>
      <c r="CK2772" s="282"/>
      <c r="CL2772" s="283"/>
      <c r="CM2772" s="283"/>
      <c r="CP2772" s="282"/>
      <c r="DC2772" s="282"/>
      <c r="DD2772" s="282"/>
      <c r="DE2772" s="282"/>
      <c r="DF2772" s="282"/>
      <c r="DG2772" s="282"/>
      <c r="DH2772" s="282"/>
      <c r="DI2772" s="282"/>
      <c r="DJ2772" s="282"/>
      <c r="EF2772" s="495" t="str">
        <f>""&amp;(MID(数据表!AZ2772,1,MIN(FIND({"(";"（"},数据表!AZ2772&amp;"(（",1)-1)))&amp;""</f>
        <v/>
      </c>
      <c r="EG2772" s="495" t="str">
        <f>""&amp;(MID(数据表!AZ2772,1,MIN(FIND({0;1;2;3;4;5;6;7;8;9},数据表!AZ2772&amp;"1234567890",1)-1)))&amp;""</f>
        <v/>
      </c>
    </row>
    <row r="2773" spans="2:137" s="310" customFormat="1" ht="12" customHeight="1">
      <c r="B2773" s="286"/>
      <c r="C2773" s="286"/>
      <c r="D2773" s="286"/>
      <c r="E2773" s="479"/>
      <c r="F2773" s="282"/>
      <c r="G2773" s="283"/>
      <c r="H2773" s="421"/>
      <c r="I2773" s="421"/>
      <c r="J2773" s="283"/>
      <c r="K2773" s="421"/>
      <c r="L2773" s="282"/>
      <c r="N2773" s="282"/>
      <c r="S2773" s="282"/>
      <c r="T2773" s="283"/>
      <c r="U2773" s="283"/>
      <c r="V2773" s="283"/>
      <c r="W2773" s="283"/>
      <c r="X2773" s="283"/>
      <c r="Y2773" s="282"/>
      <c r="Z2773" s="282"/>
      <c r="AA2773" s="283"/>
      <c r="AB2773" s="282"/>
      <c r="AC2773" s="282"/>
      <c r="AD2773" s="282"/>
      <c r="AE2773" s="282"/>
      <c r="AF2773" s="283"/>
      <c r="AG2773" s="402"/>
      <c r="AH2773" s="283"/>
      <c r="AI2773" s="283"/>
      <c r="AJ2773" s="283"/>
      <c r="AK2773" s="283"/>
      <c r="AL2773" s="283"/>
      <c r="AM2773" s="282"/>
      <c r="AN2773" s="282"/>
      <c r="AO2773" s="282"/>
      <c r="AP2773" s="282"/>
      <c r="AQ2773" s="282"/>
      <c r="AR2773" s="282"/>
      <c r="AT2773" s="283"/>
      <c r="AU2773" s="283"/>
      <c r="AV2773" s="283"/>
      <c r="AW2773" s="283"/>
      <c r="AY2773" s="283"/>
      <c r="AZ2773" s="282"/>
      <c r="BA2773" s="283"/>
      <c r="BB2773" s="282"/>
      <c r="BC2773" s="282"/>
      <c r="BD2773" s="282"/>
      <c r="BE2773" s="283"/>
      <c r="BG2773" s="282"/>
      <c r="BH2773" s="282"/>
      <c r="BI2773" s="282"/>
      <c r="BL2773" s="421"/>
      <c r="BM2773" s="424"/>
      <c r="BN2773" s="424"/>
      <c r="BO2773" s="424"/>
      <c r="BP2773" s="424"/>
      <c r="BQ2773" s="421"/>
      <c r="BR2773" s="421"/>
      <c r="BV2773" s="282"/>
      <c r="BW2773" s="283"/>
      <c r="BY2773" s="283"/>
      <c r="BZ2773" s="283"/>
      <c r="CA2773" s="283"/>
      <c r="CB2773" s="282"/>
      <c r="CC2773" s="282"/>
      <c r="CD2773" s="282"/>
      <c r="CE2773" s="282"/>
      <c r="CG2773" s="427"/>
      <c r="CH2773" s="402"/>
      <c r="CI2773" s="424"/>
      <c r="CJ2773" s="282"/>
      <c r="CK2773" s="282"/>
      <c r="CL2773" s="283"/>
      <c r="CM2773" s="283"/>
      <c r="CP2773" s="282"/>
      <c r="DC2773" s="282"/>
      <c r="DD2773" s="282"/>
      <c r="DE2773" s="282"/>
      <c r="DF2773" s="282"/>
      <c r="DG2773" s="282"/>
      <c r="DH2773" s="282"/>
      <c r="DI2773" s="282"/>
      <c r="DJ2773" s="282"/>
      <c r="EF2773" s="495" t="str">
        <f>""&amp;(MID(数据表!AZ2773,1,MIN(FIND({"(";"（"},数据表!AZ2773&amp;"(（",1)-1)))&amp;""</f>
        <v/>
      </c>
      <c r="EG2773" s="495" t="str">
        <f>""&amp;(MID(数据表!AZ2773,1,MIN(FIND({0;1;2;3;4;5;6;7;8;9},数据表!AZ2773&amp;"1234567890",1)-1)))&amp;""</f>
        <v/>
      </c>
    </row>
    <row r="2774" spans="2:137" s="310" customFormat="1" ht="12" customHeight="1">
      <c r="B2774" s="286"/>
      <c r="C2774" s="286"/>
      <c r="D2774" s="286"/>
      <c r="E2774" s="479"/>
      <c r="F2774" s="282"/>
      <c r="G2774" s="283"/>
      <c r="H2774" s="421"/>
      <c r="I2774" s="421"/>
      <c r="J2774" s="283"/>
      <c r="K2774" s="421"/>
      <c r="L2774" s="282"/>
      <c r="N2774" s="282"/>
      <c r="S2774" s="282"/>
      <c r="T2774" s="283"/>
      <c r="U2774" s="283"/>
      <c r="V2774" s="283"/>
      <c r="W2774" s="283"/>
      <c r="X2774" s="283"/>
      <c r="Y2774" s="282"/>
      <c r="Z2774" s="282"/>
      <c r="AA2774" s="283"/>
      <c r="AB2774" s="282"/>
      <c r="AC2774" s="282"/>
      <c r="AD2774" s="282"/>
      <c r="AE2774" s="282"/>
      <c r="AF2774" s="283"/>
      <c r="AG2774" s="402"/>
      <c r="AH2774" s="283"/>
      <c r="AI2774" s="283"/>
      <c r="AJ2774" s="283"/>
      <c r="AK2774" s="283"/>
      <c r="AL2774" s="283"/>
      <c r="AM2774" s="282"/>
      <c r="AN2774" s="282"/>
      <c r="AO2774" s="282"/>
      <c r="AP2774" s="282"/>
      <c r="AQ2774" s="282"/>
      <c r="AR2774" s="282"/>
      <c r="AT2774" s="283"/>
      <c r="AU2774" s="283"/>
      <c r="AV2774" s="283"/>
      <c r="AW2774" s="283"/>
      <c r="AY2774" s="283"/>
      <c r="AZ2774" s="282"/>
      <c r="BA2774" s="283"/>
      <c r="BB2774" s="282"/>
      <c r="BC2774" s="282"/>
      <c r="BD2774" s="282"/>
      <c r="BE2774" s="283"/>
      <c r="BG2774" s="282"/>
      <c r="BH2774" s="282"/>
      <c r="BI2774" s="282"/>
      <c r="BL2774" s="421"/>
      <c r="BM2774" s="424"/>
      <c r="BN2774" s="424"/>
      <c r="BO2774" s="424"/>
      <c r="BP2774" s="424"/>
      <c r="BQ2774" s="421"/>
      <c r="BR2774" s="421"/>
      <c r="BV2774" s="282"/>
      <c r="BW2774" s="283"/>
      <c r="BY2774" s="283"/>
      <c r="BZ2774" s="283"/>
      <c r="CA2774" s="283"/>
      <c r="CB2774" s="282"/>
      <c r="CC2774" s="282"/>
      <c r="CD2774" s="282"/>
      <c r="CE2774" s="282"/>
      <c r="CG2774" s="427"/>
      <c r="CH2774" s="402"/>
      <c r="CI2774" s="424"/>
      <c r="CJ2774" s="282"/>
      <c r="CK2774" s="282"/>
      <c r="CL2774" s="283"/>
      <c r="CM2774" s="283"/>
      <c r="CP2774" s="282"/>
      <c r="DC2774" s="282"/>
      <c r="DD2774" s="282"/>
      <c r="DE2774" s="282"/>
      <c r="DF2774" s="282"/>
      <c r="DG2774" s="282"/>
      <c r="DH2774" s="282"/>
      <c r="DI2774" s="282"/>
      <c r="DJ2774" s="282"/>
      <c r="EF2774" s="495" t="str">
        <f>""&amp;(MID(数据表!AZ2774,1,MIN(FIND({"(";"（"},数据表!AZ2774&amp;"(（",1)-1)))&amp;""</f>
        <v/>
      </c>
      <c r="EG2774" s="495" t="str">
        <f>""&amp;(MID(数据表!AZ2774,1,MIN(FIND({0;1;2;3;4;5;6;7;8;9},数据表!AZ2774&amp;"1234567890",1)-1)))&amp;""</f>
        <v/>
      </c>
    </row>
    <row r="2775" spans="2:137" s="310" customFormat="1" ht="12" customHeight="1">
      <c r="B2775" s="286"/>
      <c r="C2775" s="286"/>
      <c r="D2775" s="286"/>
      <c r="E2775" s="479"/>
      <c r="F2775" s="282"/>
      <c r="G2775" s="283"/>
      <c r="H2775" s="421"/>
      <c r="I2775" s="421"/>
      <c r="J2775" s="283"/>
      <c r="K2775" s="421"/>
      <c r="L2775" s="282"/>
      <c r="N2775" s="282"/>
      <c r="S2775" s="282"/>
      <c r="T2775" s="283"/>
      <c r="U2775" s="283"/>
      <c r="V2775" s="283"/>
      <c r="W2775" s="283"/>
      <c r="X2775" s="283"/>
      <c r="Y2775" s="282"/>
      <c r="Z2775" s="282"/>
      <c r="AA2775" s="283"/>
      <c r="AB2775" s="282"/>
      <c r="AC2775" s="282"/>
      <c r="AD2775" s="282"/>
      <c r="AE2775" s="282"/>
      <c r="AF2775" s="283"/>
      <c r="AG2775" s="402"/>
      <c r="AH2775" s="283"/>
      <c r="AI2775" s="283"/>
      <c r="AJ2775" s="283"/>
      <c r="AK2775" s="283"/>
      <c r="AL2775" s="283"/>
      <c r="AM2775" s="282"/>
      <c r="AN2775" s="282"/>
      <c r="AO2775" s="282"/>
      <c r="AP2775" s="282"/>
      <c r="AQ2775" s="282"/>
      <c r="AR2775" s="282"/>
      <c r="AT2775" s="283"/>
      <c r="AU2775" s="283"/>
      <c r="AV2775" s="283"/>
      <c r="AW2775" s="283"/>
      <c r="AY2775" s="283"/>
      <c r="AZ2775" s="282"/>
      <c r="BA2775" s="283"/>
      <c r="BB2775" s="282"/>
      <c r="BC2775" s="282"/>
      <c r="BD2775" s="282"/>
      <c r="BE2775" s="283"/>
      <c r="BG2775" s="282"/>
      <c r="BH2775" s="282"/>
      <c r="BI2775" s="282"/>
      <c r="BL2775" s="421"/>
      <c r="BM2775" s="424"/>
      <c r="BN2775" s="424"/>
      <c r="BO2775" s="424"/>
      <c r="BP2775" s="424"/>
      <c r="BQ2775" s="421"/>
      <c r="BR2775" s="421"/>
      <c r="BV2775" s="282"/>
      <c r="BW2775" s="283"/>
      <c r="BY2775" s="283"/>
      <c r="BZ2775" s="283"/>
      <c r="CA2775" s="283"/>
      <c r="CB2775" s="282"/>
      <c r="CC2775" s="282"/>
      <c r="CD2775" s="282"/>
      <c r="CE2775" s="282"/>
      <c r="CG2775" s="427"/>
      <c r="CH2775" s="402"/>
      <c r="CI2775" s="424"/>
      <c r="CJ2775" s="282"/>
      <c r="CK2775" s="282"/>
      <c r="CL2775" s="283"/>
      <c r="CM2775" s="283"/>
      <c r="CP2775" s="282"/>
      <c r="DC2775" s="282"/>
      <c r="DD2775" s="282"/>
      <c r="DE2775" s="282"/>
      <c r="DF2775" s="282"/>
      <c r="DG2775" s="282"/>
      <c r="DH2775" s="282"/>
      <c r="DI2775" s="282"/>
      <c r="DJ2775" s="282"/>
      <c r="EF2775" s="495" t="str">
        <f>""&amp;(MID(数据表!AZ2775,1,MIN(FIND({"(";"（"},数据表!AZ2775&amp;"(（",1)-1)))&amp;""</f>
        <v/>
      </c>
      <c r="EG2775" s="495" t="str">
        <f>""&amp;(MID(数据表!AZ2775,1,MIN(FIND({0;1;2;3;4;5;6;7;8;9},数据表!AZ2775&amp;"1234567890",1)-1)))&amp;""</f>
        <v/>
      </c>
    </row>
    <row r="2776" spans="2:137" s="310" customFormat="1" ht="12" customHeight="1">
      <c r="B2776" s="286"/>
      <c r="C2776" s="286"/>
      <c r="D2776" s="286"/>
      <c r="E2776" s="479"/>
      <c r="F2776" s="282"/>
      <c r="G2776" s="283"/>
      <c r="H2776" s="421"/>
      <c r="I2776" s="421"/>
      <c r="J2776" s="283"/>
      <c r="K2776" s="421"/>
      <c r="L2776" s="282"/>
      <c r="N2776" s="282"/>
      <c r="S2776" s="282"/>
      <c r="T2776" s="283"/>
      <c r="U2776" s="283"/>
      <c r="V2776" s="283"/>
      <c r="W2776" s="283"/>
      <c r="X2776" s="283"/>
      <c r="Y2776" s="282"/>
      <c r="Z2776" s="282"/>
      <c r="AA2776" s="283"/>
      <c r="AB2776" s="282"/>
      <c r="AC2776" s="282"/>
      <c r="AD2776" s="282"/>
      <c r="AE2776" s="282"/>
      <c r="AF2776" s="283"/>
      <c r="AG2776" s="402"/>
      <c r="AH2776" s="283"/>
      <c r="AI2776" s="283"/>
      <c r="AJ2776" s="283"/>
      <c r="AK2776" s="283"/>
      <c r="AL2776" s="283"/>
      <c r="AM2776" s="282"/>
      <c r="AN2776" s="282"/>
      <c r="AO2776" s="282"/>
      <c r="AP2776" s="282"/>
      <c r="AQ2776" s="282"/>
      <c r="AR2776" s="282"/>
      <c r="AT2776" s="283"/>
      <c r="AU2776" s="283"/>
      <c r="AV2776" s="283"/>
      <c r="AW2776" s="283"/>
      <c r="AY2776" s="283"/>
      <c r="AZ2776" s="282"/>
      <c r="BA2776" s="283"/>
      <c r="BB2776" s="282"/>
      <c r="BC2776" s="282"/>
      <c r="BD2776" s="282"/>
      <c r="BE2776" s="283"/>
      <c r="BG2776" s="282"/>
      <c r="BH2776" s="282"/>
      <c r="BI2776" s="282"/>
      <c r="BL2776" s="421"/>
      <c r="BM2776" s="424"/>
      <c r="BN2776" s="424"/>
      <c r="BO2776" s="424"/>
      <c r="BP2776" s="424"/>
      <c r="BQ2776" s="421"/>
      <c r="BR2776" s="421"/>
      <c r="BV2776" s="282"/>
      <c r="BW2776" s="283"/>
      <c r="BY2776" s="283"/>
      <c r="BZ2776" s="283"/>
      <c r="CA2776" s="283"/>
      <c r="CB2776" s="282"/>
      <c r="CC2776" s="282"/>
      <c r="CD2776" s="282"/>
      <c r="CE2776" s="282"/>
      <c r="CG2776" s="427"/>
      <c r="CH2776" s="402"/>
      <c r="CI2776" s="424"/>
      <c r="CJ2776" s="282"/>
      <c r="CK2776" s="282"/>
      <c r="CL2776" s="283"/>
      <c r="CM2776" s="283"/>
      <c r="CP2776" s="282"/>
      <c r="DC2776" s="282"/>
      <c r="DD2776" s="282"/>
      <c r="DE2776" s="282"/>
      <c r="DF2776" s="282"/>
      <c r="DG2776" s="282"/>
      <c r="DH2776" s="282"/>
      <c r="DI2776" s="282"/>
      <c r="DJ2776" s="282"/>
      <c r="EF2776" s="495" t="str">
        <f>""&amp;(MID(数据表!AZ2776,1,MIN(FIND({"(";"（"},数据表!AZ2776&amp;"(（",1)-1)))&amp;""</f>
        <v/>
      </c>
      <c r="EG2776" s="495" t="str">
        <f>""&amp;(MID(数据表!AZ2776,1,MIN(FIND({0;1;2;3;4;5;6;7;8;9},数据表!AZ2776&amp;"1234567890",1)-1)))&amp;""</f>
        <v/>
      </c>
    </row>
    <row r="2777" spans="2:137" s="310" customFormat="1" ht="12" customHeight="1">
      <c r="B2777" s="286"/>
      <c r="C2777" s="286"/>
      <c r="D2777" s="286"/>
      <c r="E2777" s="479"/>
      <c r="F2777" s="282"/>
      <c r="G2777" s="283"/>
      <c r="H2777" s="421"/>
      <c r="I2777" s="421"/>
      <c r="J2777" s="283"/>
      <c r="K2777" s="421"/>
      <c r="L2777" s="282"/>
      <c r="N2777" s="282"/>
      <c r="S2777" s="282"/>
      <c r="T2777" s="283"/>
      <c r="U2777" s="283"/>
      <c r="V2777" s="283"/>
      <c r="W2777" s="283"/>
      <c r="X2777" s="283"/>
      <c r="Y2777" s="282"/>
      <c r="Z2777" s="282"/>
      <c r="AA2777" s="283"/>
      <c r="AB2777" s="282"/>
      <c r="AC2777" s="282"/>
      <c r="AD2777" s="282"/>
      <c r="AE2777" s="282"/>
      <c r="AF2777" s="283"/>
      <c r="AG2777" s="402"/>
      <c r="AH2777" s="283"/>
      <c r="AI2777" s="283"/>
      <c r="AJ2777" s="283"/>
      <c r="AK2777" s="283"/>
      <c r="AL2777" s="283"/>
      <c r="AM2777" s="282"/>
      <c r="AN2777" s="282"/>
      <c r="AO2777" s="282"/>
      <c r="AP2777" s="282"/>
      <c r="AQ2777" s="282"/>
      <c r="AR2777" s="282"/>
      <c r="AT2777" s="283"/>
      <c r="AU2777" s="283"/>
      <c r="AV2777" s="283"/>
      <c r="AW2777" s="283"/>
      <c r="AY2777" s="283"/>
      <c r="AZ2777" s="282"/>
      <c r="BA2777" s="283"/>
      <c r="BB2777" s="282"/>
      <c r="BC2777" s="282"/>
      <c r="BD2777" s="282"/>
      <c r="BE2777" s="283"/>
      <c r="BG2777" s="282"/>
      <c r="BH2777" s="282"/>
      <c r="BI2777" s="282"/>
      <c r="BL2777" s="421"/>
      <c r="BM2777" s="424"/>
      <c r="BN2777" s="424"/>
      <c r="BO2777" s="424"/>
      <c r="BP2777" s="424"/>
      <c r="BQ2777" s="421"/>
      <c r="BR2777" s="421"/>
      <c r="BV2777" s="282"/>
      <c r="BW2777" s="283"/>
      <c r="BY2777" s="283"/>
      <c r="BZ2777" s="283"/>
      <c r="CA2777" s="283"/>
      <c r="CB2777" s="282"/>
      <c r="CC2777" s="282"/>
      <c r="CD2777" s="282"/>
      <c r="CE2777" s="282"/>
      <c r="CG2777" s="427"/>
      <c r="CH2777" s="402"/>
      <c r="CI2777" s="424"/>
      <c r="CJ2777" s="282"/>
      <c r="CK2777" s="282"/>
      <c r="CL2777" s="283"/>
      <c r="CM2777" s="283"/>
      <c r="CP2777" s="282"/>
      <c r="DC2777" s="282"/>
      <c r="DD2777" s="282"/>
      <c r="DE2777" s="282"/>
      <c r="DF2777" s="282"/>
      <c r="DG2777" s="282"/>
      <c r="DH2777" s="282"/>
      <c r="DI2777" s="282"/>
      <c r="DJ2777" s="282"/>
      <c r="EF2777" s="495" t="str">
        <f>""&amp;(MID(数据表!AZ2777,1,MIN(FIND({"(";"（"},数据表!AZ2777&amp;"(（",1)-1)))&amp;""</f>
        <v/>
      </c>
      <c r="EG2777" s="495" t="str">
        <f>""&amp;(MID(数据表!AZ2777,1,MIN(FIND({0;1;2;3;4;5;6;7;8;9},数据表!AZ2777&amp;"1234567890",1)-1)))&amp;""</f>
        <v/>
      </c>
    </row>
    <row r="2778" spans="2:137" s="310" customFormat="1" ht="12" customHeight="1">
      <c r="B2778" s="286"/>
      <c r="C2778" s="286"/>
      <c r="D2778" s="286"/>
      <c r="E2778" s="479"/>
      <c r="F2778" s="282"/>
      <c r="G2778" s="283"/>
      <c r="H2778" s="421"/>
      <c r="I2778" s="421"/>
      <c r="J2778" s="283"/>
      <c r="K2778" s="421"/>
      <c r="L2778" s="282"/>
      <c r="N2778" s="282"/>
      <c r="S2778" s="282"/>
      <c r="T2778" s="283"/>
      <c r="U2778" s="283"/>
      <c r="V2778" s="283"/>
      <c r="W2778" s="283"/>
      <c r="X2778" s="283"/>
      <c r="Y2778" s="282"/>
      <c r="Z2778" s="282"/>
      <c r="AA2778" s="283"/>
      <c r="AB2778" s="282"/>
      <c r="AC2778" s="282"/>
      <c r="AD2778" s="282"/>
      <c r="AE2778" s="282"/>
      <c r="AF2778" s="283"/>
      <c r="AG2778" s="402"/>
      <c r="AH2778" s="283"/>
      <c r="AI2778" s="283"/>
      <c r="AJ2778" s="283"/>
      <c r="AK2778" s="283"/>
      <c r="AL2778" s="283"/>
      <c r="AM2778" s="282"/>
      <c r="AN2778" s="282"/>
      <c r="AO2778" s="282"/>
      <c r="AP2778" s="282"/>
      <c r="AQ2778" s="282"/>
      <c r="AR2778" s="282"/>
      <c r="AT2778" s="283"/>
      <c r="AU2778" s="283"/>
      <c r="AV2778" s="283"/>
      <c r="AW2778" s="283"/>
      <c r="AY2778" s="283"/>
      <c r="AZ2778" s="282"/>
      <c r="BA2778" s="283"/>
      <c r="BB2778" s="282"/>
      <c r="BC2778" s="282"/>
      <c r="BD2778" s="282"/>
      <c r="BE2778" s="283"/>
      <c r="BG2778" s="282"/>
      <c r="BH2778" s="282"/>
      <c r="BI2778" s="282"/>
      <c r="BL2778" s="421"/>
      <c r="BM2778" s="424"/>
      <c r="BN2778" s="424"/>
      <c r="BO2778" s="424"/>
      <c r="BP2778" s="424"/>
      <c r="BQ2778" s="421"/>
      <c r="BR2778" s="421"/>
      <c r="BV2778" s="282"/>
      <c r="BW2778" s="283"/>
      <c r="BY2778" s="283"/>
      <c r="BZ2778" s="283"/>
      <c r="CA2778" s="283"/>
      <c r="CB2778" s="282"/>
      <c r="CC2778" s="282"/>
      <c r="CD2778" s="282"/>
      <c r="CE2778" s="282"/>
      <c r="CG2778" s="427"/>
      <c r="CH2778" s="402"/>
      <c r="CI2778" s="424"/>
      <c r="CJ2778" s="282"/>
      <c r="CK2778" s="282"/>
      <c r="CL2778" s="283"/>
      <c r="CM2778" s="283"/>
      <c r="CP2778" s="282"/>
      <c r="DC2778" s="282"/>
      <c r="DD2778" s="282"/>
      <c r="DE2778" s="282"/>
      <c r="DF2778" s="282"/>
      <c r="DG2778" s="282"/>
      <c r="DH2778" s="282"/>
      <c r="DI2778" s="282"/>
      <c r="DJ2778" s="282"/>
      <c r="EF2778" s="495" t="str">
        <f>""&amp;(MID(数据表!AZ2778,1,MIN(FIND({"(";"（"},数据表!AZ2778&amp;"(（",1)-1)))&amp;""</f>
        <v/>
      </c>
      <c r="EG2778" s="495" t="str">
        <f>""&amp;(MID(数据表!AZ2778,1,MIN(FIND({0;1;2;3;4;5;6;7;8;9},数据表!AZ2778&amp;"1234567890",1)-1)))&amp;""</f>
        <v/>
      </c>
    </row>
    <row r="2779" spans="2:137" s="310" customFormat="1" ht="12" customHeight="1">
      <c r="B2779" s="286"/>
      <c r="C2779" s="286"/>
      <c r="D2779" s="286"/>
      <c r="E2779" s="479"/>
      <c r="F2779" s="282"/>
      <c r="G2779" s="283"/>
      <c r="H2779" s="421"/>
      <c r="I2779" s="421"/>
      <c r="J2779" s="283"/>
      <c r="K2779" s="421"/>
      <c r="L2779" s="282"/>
      <c r="N2779" s="282"/>
      <c r="S2779" s="282"/>
      <c r="T2779" s="283"/>
      <c r="U2779" s="283"/>
      <c r="V2779" s="283"/>
      <c r="W2779" s="283"/>
      <c r="X2779" s="283"/>
      <c r="Y2779" s="282"/>
      <c r="Z2779" s="282"/>
      <c r="AA2779" s="283"/>
      <c r="AB2779" s="282"/>
      <c r="AC2779" s="282"/>
      <c r="AD2779" s="282"/>
      <c r="AE2779" s="282"/>
      <c r="AF2779" s="283"/>
      <c r="AG2779" s="402"/>
      <c r="AH2779" s="283"/>
      <c r="AI2779" s="283"/>
      <c r="AJ2779" s="283"/>
      <c r="AK2779" s="283"/>
      <c r="AL2779" s="283"/>
      <c r="AM2779" s="282"/>
      <c r="AN2779" s="282"/>
      <c r="AO2779" s="282"/>
      <c r="AP2779" s="282"/>
      <c r="AQ2779" s="282"/>
      <c r="AR2779" s="282"/>
      <c r="AT2779" s="283"/>
      <c r="AU2779" s="283"/>
      <c r="AV2779" s="283"/>
      <c r="AW2779" s="283"/>
      <c r="AY2779" s="283"/>
      <c r="AZ2779" s="282"/>
      <c r="BA2779" s="283"/>
      <c r="BB2779" s="282"/>
      <c r="BC2779" s="282"/>
      <c r="BD2779" s="282"/>
      <c r="BE2779" s="283"/>
      <c r="BG2779" s="282"/>
      <c r="BH2779" s="282"/>
      <c r="BI2779" s="282"/>
      <c r="BL2779" s="421"/>
      <c r="BM2779" s="424"/>
      <c r="BN2779" s="424"/>
      <c r="BO2779" s="424"/>
      <c r="BP2779" s="424"/>
      <c r="BQ2779" s="421"/>
      <c r="BR2779" s="421"/>
      <c r="BV2779" s="282"/>
      <c r="BW2779" s="283"/>
      <c r="BY2779" s="283"/>
      <c r="BZ2779" s="283"/>
      <c r="CA2779" s="283"/>
      <c r="CB2779" s="282"/>
      <c r="CC2779" s="282"/>
      <c r="CD2779" s="282"/>
      <c r="CE2779" s="282"/>
      <c r="CG2779" s="427"/>
      <c r="CH2779" s="402"/>
      <c r="CI2779" s="424"/>
      <c r="CJ2779" s="282"/>
      <c r="CK2779" s="282"/>
      <c r="CL2779" s="283"/>
      <c r="CM2779" s="283"/>
      <c r="CP2779" s="282"/>
      <c r="DC2779" s="282"/>
      <c r="DD2779" s="282"/>
      <c r="DE2779" s="282"/>
      <c r="DF2779" s="282"/>
      <c r="DG2779" s="282"/>
      <c r="DH2779" s="282"/>
      <c r="DI2779" s="282"/>
      <c r="DJ2779" s="282"/>
      <c r="EF2779" s="495" t="str">
        <f>""&amp;(MID(数据表!AZ2779,1,MIN(FIND({"(";"（"},数据表!AZ2779&amp;"(（",1)-1)))&amp;""</f>
        <v/>
      </c>
      <c r="EG2779" s="495" t="str">
        <f>""&amp;(MID(数据表!AZ2779,1,MIN(FIND({0;1;2;3;4;5;6;7;8;9},数据表!AZ2779&amp;"1234567890",1)-1)))&amp;""</f>
        <v/>
      </c>
    </row>
    <row r="2780" spans="2:137" s="310" customFormat="1" ht="12" customHeight="1">
      <c r="B2780" s="286"/>
      <c r="C2780" s="286"/>
      <c r="D2780" s="286"/>
      <c r="E2780" s="479"/>
      <c r="F2780" s="282"/>
      <c r="G2780" s="283"/>
      <c r="H2780" s="421"/>
      <c r="I2780" s="421"/>
      <c r="J2780" s="283"/>
      <c r="K2780" s="421"/>
      <c r="L2780" s="282"/>
      <c r="N2780" s="282"/>
      <c r="S2780" s="282"/>
      <c r="T2780" s="283"/>
      <c r="U2780" s="283"/>
      <c r="V2780" s="283"/>
      <c r="W2780" s="283"/>
      <c r="X2780" s="283"/>
      <c r="Y2780" s="282"/>
      <c r="Z2780" s="282"/>
      <c r="AA2780" s="283"/>
      <c r="AB2780" s="282"/>
      <c r="AC2780" s="282"/>
      <c r="AD2780" s="282"/>
      <c r="AE2780" s="282"/>
      <c r="AF2780" s="283"/>
      <c r="AG2780" s="402"/>
      <c r="AH2780" s="283"/>
      <c r="AI2780" s="283"/>
      <c r="AJ2780" s="283"/>
      <c r="AK2780" s="283"/>
      <c r="AL2780" s="283"/>
      <c r="AM2780" s="282"/>
      <c r="AN2780" s="282"/>
      <c r="AO2780" s="282"/>
      <c r="AP2780" s="282"/>
      <c r="AQ2780" s="282"/>
      <c r="AR2780" s="282"/>
      <c r="AT2780" s="283"/>
      <c r="AU2780" s="283"/>
      <c r="AV2780" s="283"/>
      <c r="AW2780" s="283"/>
      <c r="AY2780" s="283"/>
      <c r="AZ2780" s="282"/>
      <c r="BA2780" s="283"/>
      <c r="BB2780" s="282"/>
      <c r="BC2780" s="282"/>
      <c r="BD2780" s="282"/>
      <c r="BE2780" s="283"/>
      <c r="BG2780" s="282"/>
      <c r="BH2780" s="282"/>
      <c r="BI2780" s="282"/>
      <c r="BL2780" s="421"/>
      <c r="BM2780" s="424"/>
      <c r="BN2780" s="424"/>
      <c r="BO2780" s="424"/>
      <c r="BP2780" s="424"/>
      <c r="BQ2780" s="421"/>
      <c r="BR2780" s="421"/>
      <c r="BV2780" s="282"/>
      <c r="BW2780" s="283"/>
      <c r="BY2780" s="283"/>
      <c r="BZ2780" s="283"/>
      <c r="CA2780" s="283"/>
      <c r="CB2780" s="282"/>
      <c r="CC2780" s="282"/>
      <c r="CD2780" s="282"/>
      <c r="CE2780" s="282"/>
      <c r="CG2780" s="427"/>
      <c r="CH2780" s="402"/>
      <c r="CI2780" s="424"/>
      <c r="CJ2780" s="282"/>
      <c r="CK2780" s="282"/>
      <c r="CL2780" s="283"/>
      <c r="CM2780" s="283"/>
      <c r="CP2780" s="282"/>
      <c r="DC2780" s="282"/>
      <c r="DD2780" s="282"/>
      <c r="DE2780" s="282"/>
      <c r="DF2780" s="282"/>
      <c r="DG2780" s="282"/>
      <c r="DH2780" s="282"/>
      <c r="DI2780" s="282"/>
      <c r="DJ2780" s="282"/>
      <c r="EF2780" s="495" t="str">
        <f>""&amp;(MID(数据表!AZ2780,1,MIN(FIND({"(";"（"},数据表!AZ2780&amp;"(（",1)-1)))&amp;""</f>
        <v/>
      </c>
      <c r="EG2780" s="495" t="str">
        <f>""&amp;(MID(数据表!AZ2780,1,MIN(FIND({0;1;2;3;4;5;6;7;8;9},数据表!AZ2780&amp;"1234567890",1)-1)))&amp;""</f>
        <v/>
      </c>
    </row>
    <row r="2781" spans="2:137" s="310" customFormat="1" ht="12" customHeight="1">
      <c r="B2781" s="286"/>
      <c r="C2781" s="286"/>
      <c r="D2781" s="286"/>
      <c r="E2781" s="479"/>
      <c r="F2781" s="282"/>
      <c r="G2781" s="283"/>
      <c r="H2781" s="421"/>
      <c r="I2781" s="421"/>
      <c r="J2781" s="283"/>
      <c r="K2781" s="421"/>
      <c r="L2781" s="282"/>
      <c r="N2781" s="282"/>
      <c r="S2781" s="282"/>
      <c r="T2781" s="283"/>
      <c r="U2781" s="283"/>
      <c r="V2781" s="283"/>
      <c r="W2781" s="283"/>
      <c r="X2781" s="283"/>
      <c r="Y2781" s="282"/>
      <c r="Z2781" s="282"/>
      <c r="AA2781" s="283"/>
      <c r="AB2781" s="282"/>
      <c r="AC2781" s="282"/>
      <c r="AD2781" s="282"/>
      <c r="AE2781" s="282"/>
      <c r="AF2781" s="283"/>
      <c r="AG2781" s="402"/>
      <c r="AH2781" s="283"/>
      <c r="AI2781" s="283"/>
      <c r="AJ2781" s="283"/>
      <c r="AK2781" s="283"/>
      <c r="AL2781" s="283"/>
      <c r="AM2781" s="282"/>
      <c r="AN2781" s="282"/>
      <c r="AO2781" s="282"/>
      <c r="AP2781" s="282"/>
      <c r="AQ2781" s="282"/>
      <c r="AR2781" s="282"/>
      <c r="AT2781" s="283"/>
      <c r="AU2781" s="283"/>
      <c r="AV2781" s="283"/>
      <c r="AW2781" s="283"/>
      <c r="AY2781" s="283"/>
      <c r="AZ2781" s="282"/>
      <c r="BA2781" s="283"/>
      <c r="BB2781" s="282"/>
      <c r="BC2781" s="282"/>
      <c r="BD2781" s="282"/>
      <c r="BE2781" s="283"/>
      <c r="BG2781" s="282"/>
      <c r="BH2781" s="282"/>
      <c r="BI2781" s="282"/>
      <c r="BL2781" s="421"/>
      <c r="BM2781" s="424"/>
      <c r="BN2781" s="424"/>
      <c r="BO2781" s="424"/>
      <c r="BP2781" s="424"/>
      <c r="BQ2781" s="421"/>
      <c r="BR2781" s="421"/>
      <c r="BV2781" s="282"/>
      <c r="BW2781" s="283"/>
      <c r="BY2781" s="283"/>
      <c r="BZ2781" s="283"/>
      <c r="CA2781" s="283"/>
      <c r="CB2781" s="282"/>
      <c r="CC2781" s="282"/>
      <c r="CD2781" s="282"/>
      <c r="CE2781" s="282"/>
      <c r="CG2781" s="427"/>
      <c r="CH2781" s="402"/>
      <c r="CI2781" s="424"/>
      <c r="CJ2781" s="282"/>
      <c r="CK2781" s="282"/>
      <c r="CL2781" s="283"/>
      <c r="CM2781" s="283"/>
      <c r="CP2781" s="282"/>
      <c r="DC2781" s="282"/>
      <c r="DD2781" s="282"/>
      <c r="DE2781" s="282"/>
      <c r="DF2781" s="282"/>
      <c r="DG2781" s="282"/>
      <c r="DH2781" s="282"/>
      <c r="DI2781" s="282"/>
      <c r="DJ2781" s="282"/>
      <c r="EF2781" s="495" t="str">
        <f>""&amp;(MID(数据表!AZ2781,1,MIN(FIND({"(";"（"},数据表!AZ2781&amp;"(（",1)-1)))&amp;""</f>
        <v/>
      </c>
      <c r="EG2781" s="495" t="str">
        <f>""&amp;(MID(数据表!AZ2781,1,MIN(FIND({0;1;2;3;4;5;6;7;8;9},数据表!AZ2781&amp;"1234567890",1)-1)))&amp;""</f>
        <v/>
      </c>
    </row>
    <row r="2782" spans="2:137" s="310" customFormat="1" ht="12" customHeight="1">
      <c r="B2782" s="286"/>
      <c r="C2782" s="286"/>
      <c r="D2782" s="286"/>
      <c r="E2782" s="479"/>
      <c r="F2782" s="282"/>
      <c r="G2782" s="283"/>
      <c r="H2782" s="421"/>
      <c r="I2782" s="421"/>
      <c r="J2782" s="283"/>
      <c r="K2782" s="421"/>
      <c r="L2782" s="282"/>
      <c r="N2782" s="282"/>
      <c r="S2782" s="282"/>
      <c r="T2782" s="283"/>
      <c r="U2782" s="283"/>
      <c r="V2782" s="283"/>
      <c r="W2782" s="283"/>
      <c r="X2782" s="283"/>
      <c r="Y2782" s="282"/>
      <c r="Z2782" s="282"/>
      <c r="AA2782" s="283"/>
      <c r="AB2782" s="282"/>
      <c r="AC2782" s="282"/>
      <c r="AD2782" s="282"/>
      <c r="AE2782" s="282"/>
      <c r="AF2782" s="283"/>
      <c r="AG2782" s="402"/>
      <c r="AH2782" s="283"/>
      <c r="AI2782" s="283"/>
      <c r="AJ2782" s="283"/>
      <c r="AK2782" s="283"/>
      <c r="AL2782" s="283"/>
      <c r="AM2782" s="282"/>
      <c r="AN2782" s="282"/>
      <c r="AO2782" s="282"/>
      <c r="AP2782" s="282"/>
      <c r="AQ2782" s="282"/>
      <c r="AR2782" s="282"/>
      <c r="AT2782" s="283"/>
      <c r="AU2782" s="283"/>
      <c r="AV2782" s="283"/>
      <c r="AW2782" s="283"/>
      <c r="AY2782" s="283"/>
      <c r="AZ2782" s="282"/>
      <c r="BA2782" s="283"/>
      <c r="BB2782" s="282"/>
      <c r="BC2782" s="282"/>
      <c r="BD2782" s="282"/>
      <c r="BE2782" s="283"/>
      <c r="BG2782" s="282"/>
      <c r="BH2782" s="282"/>
      <c r="BI2782" s="282"/>
      <c r="BL2782" s="421"/>
      <c r="BM2782" s="424"/>
      <c r="BN2782" s="424"/>
      <c r="BO2782" s="424"/>
      <c r="BP2782" s="424"/>
      <c r="BQ2782" s="421"/>
      <c r="BR2782" s="421"/>
      <c r="BV2782" s="282"/>
      <c r="BW2782" s="283"/>
      <c r="BY2782" s="283"/>
      <c r="BZ2782" s="283"/>
      <c r="CA2782" s="283"/>
      <c r="CB2782" s="282"/>
      <c r="CC2782" s="282"/>
      <c r="CD2782" s="282"/>
      <c r="CE2782" s="282"/>
      <c r="CG2782" s="427"/>
      <c r="CH2782" s="402"/>
      <c r="CI2782" s="424"/>
      <c r="CJ2782" s="282"/>
      <c r="CK2782" s="282"/>
      <c r="CL2782" s="283"/>
      <c r="CM2782" s="283"/>
      <c r="CP2782" s="282"/>
      <c r="DC2782" s="282"/>
      <c r="DD2782" s="282"/>
      <c r="DE2782" s="282"/>
      <c r="DF2782" s="282"/>
      <c r="DG2782" s="282"/>
      <c r="DH2782" s="282"/>
      <c r="DI2782" s="282"/>
      <c r="DJ2782" s="282"/>
      <c r="EF2782" s="495" t="str">
        <f>""&amp;(MID(数据表!AZ2782,1,MIN(FIND({"(";"（"},数据表!AZ2782&amp;"(（",1)-1)))&amp;""</f>
        <v/>
      </c>
      <c r="EG2782" s="495" t="str">
        <f>""&amp;(MID(数据表!AZ2782,1,MIN(FIND({0;1;2;3;4;5;6;7;8;9},数据表!AZ2782&amp;"1234567890",1)-1)))&amp;""</f>
        <v/>
      </c>
    </row>
    <row r="2783" spans="2:137" s="310" customFormat="1" ht="12" customHeight="1">
      <c r="B2783" s="286"/>
      <c r="C2783" s="286"/>
      <c r="D2783" s="286"/>
      <c r="E2783" s="479"/>
      <c r="F2783" s="282"/>
      <c r="G2783" s="283"/>
      <c r="H2783" s="421"/>
      <c r="I2783" s="421"/>
      <c r="J2783" s="283"/>
      <c r="K2783" s="421"/>
      <c r="L2783" s="282"/>
      <c r="N2783" s="282"/>
      <c r="S2783" s="282"/>
      <c r="T2783" s="283"/>
      <c r="U2783" s="283"/>
      <c r="V2783" s="283"/>
      <c r="W2783" s="283"/>
      <c r="X2783" s="283"/>
      <c r="Y2783" s="282"/>
      <c r="Z2783" s="282"/>
      <c r="AA2783" s="283"/>
      <c r="AB2783" s="282"/>
      <c r="AC2783" s="282"/>
      <c r="AD2783" s="282"/>
      <c r="AE2783" s="282"/>
      <c r="AF2783" s="283"/>
      <c r="AG2783" s="402"/>
      <c r="AH2783" s="283"/>
      <c r="AI2783" s="283"/>
      <c r="AJ2783" s="283"/>
      <c r="AK2783" s="283"/>
      <c r="AL2783" s="283"/>
      <c r="AM2783" s="282"/>
      <c r="AN2783" s="282"/>
      <c r="AO2783" s="282"/>
      <c r="AP2783" s="282"/>
      <c r="AQ2783" s="282"/>
      <c r="AR2783" s="282"/>
      <c r="AT2783" s="283"/>
      <c r="AU2783" s="283"/>
      <c r="AV2783" s="283"/>
      <c r="AW2783" s="283"/>
      <c r="AY2783" s="283"/>
      <c r="AZ2783" s="282"/>
      <c r="BA2783" s="283"/>
      <c r="BB2783" s="282"/>
      <c r="BC2783" s="282"/>
      <c r="BD2783" s="282"/>
      <c r="BE2783" s="283"/>
      <c r="BG2783" s="282"/>
      <c r="BH2783" s="282"/>
      <c r="BI2783" s="282"/>
      <c r="BL2783" s="421"/>
      <c r="BM2783" s="424"/>
      <c r="BN2783" s="424"/>
      <c r="BO2783" s="424"/>
      <c r="BP2783" s="424"/>
      <c r="BQ2783" s="421"/>
      <c r="BR2783" s="421"/>
      <c r="BV2783" s="282"/>
      <c r="BW2783" s="283"/>
      <c r="BY2783" s="283"/>
      <c r="BZ2783" s="283"/>
      <c r="CA2783" s="283"/>
      <c r="CB2783" s="282"/>
      <c r="CC2783" s="282"/>
      <c r="CD2783" s="282"/>
      <c r="CE2783" s="282"/>
      <c r="CG2783" s="427"/>
      <c r="CH2783" s="402"/>
      <c r="CI2783" s="424"/>
      <c r="CJ2783" s="282"/>
      <c r="CK2783" s="282"/>
      <c r="CL2783" s="283"/>
      <c r="CM2783" s="283"/>
      <c r="CP2783" s="282"/>
      <c r="DC2783" s="282"/>
      <c r="DD2783" s="282"/>
      <c r="DE2783" s="282"/>
      <c r="DF2783" s="282"/>
      <c r="DG2783" s="282"/>
      <c r="DH2783" s="282"/>
      <c r="DI2783" s="282"/>
      <c r="DJ2783" s="282"/>
      <c r="EF2783" s="495" t="str">
        <f>""&amp;(MID(数据表!AZ2783,1,MIN(FIND({"(";"（"},数据表!AZ2783&amp;"(（",1)-1)))&amp;""</f>
        <v/>
      </c>
      <c r="EG2783" s="495" t="str">
        <f>""&amp;(MID(数据表!AZ2783,1,MIN(FIND({0;1;2;3;4;5;6;7;8;9},数据表!AZ2783&amp;"1234567890",1)-1)))&amp;""</f>
        <v/>
      </c>
    </row>
    <row r="2784" spans="2:137" s="310" customFormat="1" ht="12" customHeight="1">
      <c r="B2784" s="286"/>
      <c r="C2784" s="286"/>
      <c r="D2784" s="286"/>
      <c r="E2784" s="479"/>
      <c r="F2784" s="282"/>
      <c r="G2784" s="283"/>
      <c r="H2784" s="421"/>
      <c r="I2784" s="421"/>
      <c r="J2784" s="283"/>
      <c r="K2784" s="421"/>
      <c r="L2784" s="282"/>
      <c r="N2784" s="282"/>
      <c r="S2784" s="282"/>
      <c r="T2784" s="283"/>
      <c r="U2784" s="283"/>
      <c r="V2784" s="283"/>
      <c r="W2784" s="283"/>
      <c r="X2784" s="283"/>
      <c r="Y2784" s="282"/>
      <c r="Z2784" s="282"/>
      <c r="AA2784" s="283"/>
      <c r="AB2784" s="282"/>
      <c r="AC2784" s="282"/>
      <c r="AD2784" s="282"/>
      <c r="AE2784" s="282"/>
      <c r="AF2784" s="283"/>
      <c r="AG2784" s="402"/>
      <c r="AH2784" s="283"/>
      <c r="AI2784" s="283"/>
      <c r="AJ2784" s="283"/>
      <c r="AK2784" s="283"/>
      <c r="AL2784" s="283"/>
      <c r="AM2784" s="282"/>
      <c r="AN2784" s="282"/>
      <c r="AO2784" s="282"/>
      <c r="AP2784" s="282"/>
      <c r="AQ2784" s="282"/>
      <c r="AR2784" s="282"/>
      <c r="AT2784" s="283"/>
      <c r="AU2784" s="283"/>
      <c r="AV2784" s="283"/>
      <c r="AW2784" s="283"/>
      <c r="AY2784" s="283"/>
      <c r="AZ2784" s="282"/>
      <c r="BA2784" s="283"/>
      <c r="BB2784" s="282"/>
      <c r="BC2784" s="282"/>
      <c r="BD2784" s="282"/>
      <c r="BE2784" s="283"/>
      <c r="BG2784" s="282"/>
      <c r="BH2784" s="282"/>
      <c r="BI2784" s="282"/>
      <c r="BL2784" s="421"/>
      <c r="BM2784" s="424"/>
      <c r="BN2784" s="424"/>
      <c r="BO2784" s="424"/>
      <c r="BP2784" s="424"/>
      <c r="BQ2784" s="421"/>
      <c r="BR2784" s="421"/>
      <c r="BV2784" s="282"/>
      <c r="BW2784" s="283"/>
      <c r="BY2784" s="283"/>
      <c r="BZ2784" s="283"/>
      <c r="CA2784" s="283"/>
      <c r="CB2784" s="282"/>
      <c r="CC2784" s="282"/>
      <c r="CD2784" s="282"/>
      <c r="CE2784" s="282"/>
      <c r="CG2784" s="427"/>
      <c r="CH2784" s="402"/>
      <c r="CI2784" s="424"/>
      <c r="CJ2784" s="282"/>
      <c r="CK2784" s="282"/>
      <c r="CL2784" s="283"/>
      <c r="CM2784" s="283"/>
      <c r="CP2784" s="282"/>
      <c r="DC2784" s="282"/>
      <c r="DD2784" s="282"/>
      <c r="DE2784" s="282"/>
      <c r="DF2784" s="282"/>
      <c r="DG2784" s="282"/>
      <c r="DH2784" s="282"/>
      <c r="DI2784" s="282"/>
      <c r="DJ2784" s="282"/>
      <c r="EF2784" s="495" t="str">
        <f>""&amp;(MID(数据表!AZ2784,1,MIN(FIND({"(";"（"},数据表!AZ2784&amp;"(（",1)-1)))&amp;""</f>
        <v/>
      </c>
      <c r="EG2784" s="495" t="str">
        <f>""&amp;(MID(数据表!AZ2784,1,MIN(FIND({0;1;2;3;4;5;6;7;8;9},数据表!AZ2784&amp;"1234567890",1)-1)))&amp;""</f>
        <v/>
      </c>
    </row>
    <row r="2785" spans="2:137" s="310" customFormat="1" ht="12" customHeight="1">
      <c r="B2785" s="286"/>
      <c r="C2785" s="286"/>
      <c r="D2785" s="286"/>
      <c r="E2785" s="479"/>
      <c r="F2785" s="282"/>
      <c r="G2785" s="283"/>
      <c r="H2785" s="421"/>
      <c r="I2785" s="421"/>
      <c r="J2785" s="283"/>
      <c r="K2785" s="421"/>
      <c r="L2785" s="282"/>
      <c r="N2785" s="282"/>
      <c r="S2785" s="282"/>
      <c r="T2785" s="283"/>
      <c r="U2785" s="283"/>
      <c r="V2785" s="283"/>
      <c r="W2785" s="283"/>
      <c r="X2785" s="283"/>
      <c r="Y2785" s="282"/>
      <c r="Z2785" s="282"/>
      <c r="AA2785" s="283"/>
      <c r="AB2785" s="282"/>
      <c r="AC2785" s="282"/>
      <c r="AD2785" s="282"/>
      <c r="AE2785" s="282"/>
      <c r="AF2785" s="283"/>
      <c r="AG2785" s="402"/>
      <c r="AH2785" s="283"/>
      <c r="AI2785" s="283"/>
      <c r="AJ2785" s="283"/>
      <c r="AK2785" s="283"/>
      <c r="AL2785" s="283"/>
      <c r="AM2785" s="282"/>
      <c r="AN2785" s="282"/>
      <c r="AO2785" s="282"/>
      <c r="AP2785" s="282"/>
      <c r="AQ2785" s="282"/>
      <c r="AR2785" s="282"/>
      <c r="AT2785" s="283"/>
      <c r="AU2785" s="283"/>
      <c r="AV2785" s="283"/>
      <c r="AW2785" s="283"/>
      <c r="AY2785" s="283"/>
      <c r="AZ2785" s="282"/>
      <c r="BA2785" s="283"/>
      <c r="BB2785" s="282"/>
      <c r="BC2785" s="282"/>
      <c r="BD2785" s="282"/>
      <c r="BE2785" s="283"/>
      <c r="BG2785" s="282"/>
      <c r="BH2785" s="282"/>
      <c r="BI2785" s="282"/>
      <c r="BL2785" s="421"/>
      <c r="BM2785" s="424"/>
      <c r="BN2785" s="424"/>
      <c r="BO2785" s="424"/>
      <c r="BP2785" s="424"/>
      <c r="BQ2785" s="421"/>
      <c r="BR2785" s="421"/>
      <c r="BV2785" s="282"/>
      <c r="BW2785" s="283"/>
      <c r="BY2785" s="283"/>
      <c r="BZ2785" s="283"/>
      <c r="CA2785" s="283"/>
      <c r="CB2785" s="282"/>
      <c r="CC2785" s="282"/>
      <c r="CD2785" s="282"/>
      <c r="CE2785" s="282"/>
      <c r="CG2785" s="427"/>
      <c r="CH2785" s="402"/>
      <c r="CI2785" s="424"/>
      <c r="CJ2785" s="282"/>
      <c r="CK2785" s="282"/>
      <c r="CL2785" s="283"/>
      <c r="CM2785" s="283"/>
      <c r="CP2785" s="282"/>
      <c r="DC2785" s="282"/>
      <c r="DD2785" s="282"/>
      <c r="DE2785" s="282"/>
      <c r="DF2785" s="282"/>
      <c r="DG2785" s="282"/>
      <c r="DH2785" s="282"/>
      <c r="DI2785" s="282"/>
      <c r="DJ2785" s="282"/>
      <c r="EF2785" s="495" t="str">
        <f>""&amp;(MID(数据表!AZ2785,1,MIN(FIND({"(";"（"},数据表!AZ2785&amp;"(（",1)-1)))&amp;""</f>
        <v/>
      </c>
      <c r="EG2785" s="495" t="str">
        <f>""&amp;(MID(数据表!AZ2785,1,MIN(FIND({0;1;2;3;4;5;6;7;8;9},数据表!AZ2785&amp;"1234567890",1)-1)))&amp;""</f>
        <v/>
      </c>
    </row>
    <row r="2786" spans="2:137" s="310" customFormat="1" ht="12" customHeight="1">
      <c r="B2786" s="286"/>
      <c r="C2786" s="286"/>
      <c r="D2786" s="286"/>
      <c r="E2786" s="479"/>
      <c r="F2786" s="282"/>
      <c r="G2786" s="283"/>
      <c r="H2786" s="421"/>
      <c r="I2786" s="421"/>
      <c r="J2786" s="283"/>
      <c r="K2786" s="421"/>
      <c r="L2786" s="282"/>
      <c r="N2786" s="282"/>
      <c r="S2786" s="282"/>
      <c r="T2786" s="283"/>
      <c r="U2786" s="283"/>
      <c r="V2786" s="283"/>
      <c r="W2786" s="283"/>
      <c r="X2786" s="283"/>
      <c r="Y2786" s="282"/>
      <c r="Z2786" s="282"/>
      <c r="AA2786" s="283"/>
      <c r="AB2786" s="282"/>
      <c r="AC2786" s="282"/>
      <c r="AD2786" s="282"/>
      <c r="AE2786" s="282"/>
      <c r="AF2786" s="283"/>
      <c r="AG2786" s="402"/>
      <c r="AH2786" s="283"/>
      <c r="AI2786" s="283"/>
      <c r="AJ2786" s="283"/>
      <c r="AK2786" s="283"/>
      <c r="AL2786" s="283"/>
      <c r="AM2786" s="282"/>
      <c r="AN2786" s="282"/>
      <c r="AO2786" s="282"/>
      <c r="AP2786" s="282"/>
      <c r="AQ2786" s="282"/>
      <c r="AR2786" s="282"/>
      <c r="AT2786" s="283"/>
      <c r="AU2786" s="283"/>
      <c r="AV2786" s="283"/>
      <c r="AW2786" s="283"/>
      <c r="AY2786" s="283"/>
      <c r="AZ2786" s="282"/>
      <c r="BA2786" s="283"/>
      <c r="BB2786" s="282"/>
      <c r="BC2786" s="282"/>
      <c r="BD2786" s="282"/>
      <c r="BE2786" s="283"/>
      <c r="BG2786" s="282"/>
      <c r="BH2786" s="282"/>
      <c r="BI2786" s="282"/>
      <c r="BL2786" s="421"/>
      <c r="BM2786" s="424"/>
      <c r="BN2786" s="424"/>
      <c r="BO2786" s="424"/>
      <c r="BP2786" s="424"/>
      <c r="BQ2786" s="421"/>
      <c r="BR2786" s="421"/>
      <c r="BV2786" s="282"/>
      <c r="BW2786" s="283"/>
      <c r="BY2786" s="283"/>
      <c r="BZ2786" s="283"/>
      <c r="CA2786" s="283"/>
      <c r="CB2786" s="282"/>
      <c r="CC2786" s="282"/>
      <c r="CD2786" s="282"/>
      <c r="CE2786" s="282"/>
      <c r="CG2786" s="427"/>
      <c r="CH2786" s="402"/>
      <c r="CI2786" s="424"/>
      <c r="CJ2786" s="282"/>
      <c r="CK2786" s="282"/>
      <c r="CL2786" s="283"/>
      <c r="CM2786" s="283"/>
      <c r="CP2786" s="282"/>
      <c r="DC2786" s="282"/>
      <c r="DD2786" s="282"/>
      <c r="DE2786" s="282"/>
      <c r="DF2786" s="282"/>
      <c r="DG2786" s="282"/>
      <c r="DH2786" s="282"/>
      <c r="DI2786" s="282"/>
      <c r="DJ2786" s="282"/>
      <c r="EF2786" s="495" t="str">
        <f>""&amp;(MID(数据表!AZ2786,1,MIN(FIND({"(";"（"},数据表!AZ2786&amp;"(（",1)-1)))&amp;""</f>
        <v/>
      </c>
      <c r="EG2786" s="495" t="str">
        <f>""&amp;(MID(数据表!AZ2786,1,MIN(FIND({0;1;2;3;4;5;6;7;8;9},数据表!AZ2786&amp;"1234567890",1)-1)))&amp;""</f>
        <v/>
      </c>
    </row>
    <row r="2787" spans="2:137" s="310" customFormat="1" ht="12" customHeight="1">
      <c r="B2787" s="286"/>
      <c r="C2787" s="286"/>
      <c r="D2787" s="286"/>
      <c r="E2787" s="479"/>
      <c r="F2787" s="282"/>
      <c r="G2787" s="283"/>
      <c r="H2787" s="421"/>
      <c r="I2787" s="421"/>
      <c r="J2787" s="283"/>
      <c r="K2787" s="421"/>
      <c r="L2787" s="282"/>
      <c r="N2787" s="282"/>
      <c r="S2787" s="282"/>
      <c r="T2787" s="283"/>
      <c r="U2787" s="283"/>
      <c r="V2787" s="283"/>
      <c r="W2787" s="283"/>
      <c r="X2787" s="283"/>
      <c r="Y2787" s="282"/>
      <c r="Z2787" s="282"/>
      <c r="AA2787" s="283"/>
      <c r="AB2787" s="282"/>
      <c r="AC2787" s="282"/>
      <c r="AD2787" s="282"/>
      <c r="AE2787" s="282"/>
      <c r="AF2787" s="283"/>
      <c r="AG2787" s="402"/>
      <c r="AH2787" s="283"/>
      <c r="AI2787" s="283"/>
      <c r="AJ2787" s="283"/>
      <c r="AK2787" s="283"/>
      <c r="AL2787" s="283"/>
      <c r="AM2787" s="282"/>
      <c r="AN2787" s="282"/>
      <c r="AO2787" s="282"/>
      <c r="AP2787" s="282"/>
      <c r="AQ2787" s="282"/>
      <c r="AR2787" s="282"/>
      <c r="AT2787" s="283"/>
      <c r="AU2787" s="283"/>
      <c r="AV2787" s="283"/>
      <c r="AW2787" s="283"/>
      <c r="AY2787" s="283"/>
      <c r="AZ2787" s="282"/>
      <c r="BA2787" s="283"/>
      <c r="BB2787" s="282"/>
      <c r="BC2787" s="282"/>
      <c r="BD2787" s="282"/>
      <c r="BE2787" s="283"/>
      <c r="BG2787" s="282"/>
      <c r="BH2787" s="282"/>
      <c r="BI2787" s="282"/>
      <c r="BL2787" s="421"/>
      <c r="BM2787" s="424"/>
      <c r="BN2787" s="424"/>
      <c r="BO2787" s="424"/>
      <c r="BP2787" s="424"/>
      <c r="BQ2787" s="421"/>
      <c r="BR2787" s="421"/>
      <c r="BV2787" s="282"/>
      <c r="BW2787" s="283"/>
      <c r="BY2787" s="283"/>
      <c r="BZ2787" s="283"/>
      <c r="CA2787" s="283"/>
      <c r="CB2787" s="282"/>
      <c r="CC2787" s="282"/>
      <c r="CD2787" s="282"/>
      <c r="CE2787" s="282"/>
      <c r="CG2787" s="427"/>
      <c r="CH2787" s="402"/>
      <c r="CI2787" s="424"/>
      <c r="CJ2787" s="282"/>
      <c r="CK2787" s="282"/>
      <c r="CL2787" s="283"/>
      <c r="CM2787" s="283"/>
      <c r="CP2787" s="282"/>
      <c r="DC2787" s="282"/>
      <c r="DD2787" s="282"/>
      <c r="DE2787" s="282"/>
      <c r="DF2787" s="282"/>
      <c r="DG2787" s="282"/>
      <c r="DH2787" s="282"/>
      <c r="DI2787" s="282"/>
      <c r="DJ2787" s="282"/>
      <c r="EF2787" s="495" t="str">
        <f>""&amp;(MID(数据表!AZ2787,1,MIN(FIND({"(";"（"},数据表!AZ2787&amp;"(（",1)-1)))&amp;""</f>
        <v/>
      </c>
      <c r="EG2787" s="495" t="str">
        <f>""&amp;(MID(数据表!AZ2787,1,MIN(FIND({0;1;2;3;4;5;6;7;8;9},数据表!AZ2787&amp;"1234567890",1)-1)))&amp;""</f>
        <v/>
      </c>
    </row>
    <row r="2788" spans="2:137" s="310" customFormat="1" ht="12" customHeight="1">
      <c r="B2788" s="286"/>
      <c r="C2788" s="286"/>
      <c r="D2788" s="286"/>
      <c r="E2788" s="479"/>
      <c r="F2788" s="282"/>
      <c r="G2788" s="283"/>
      <c r="H2788" s="421"/>
      <c r="I2788" s="421"/>
      <c r="J2788" s="283"/>
      <c r="K2788" s="421"/>
      <c r="L2788" s="282"/>
      <c r="N2788" s="282"/>
      <c r="S2788" s="282"/>
      <c r="T2788" s="283"/>
      <c r="U2788" s="283"/>
      <c r="V2788" s="283"/>
      <c r="W2788" s="283"/>
      <c r="X2788" s="283"/>
      <c r="Y2788" s="282"/>
      <c r="Z2788" s="282"/>
      <c r="AA2788" s="283"/>
      <c r="AB2788" s="282"/>
      <c r="AC2788" s="282"/>
      <c r="AD2788" s="282"/>
      <c r="AE2788" s="282"/>
      <c r="AF2788" s="283"/>
      <c r="AG2788" s="402"/>
      <c r="AH2788" s="283"/>
      <c r="AI2788" s="283"/>
      <c r="AJ2788" s="283"/>
      <c r="AK2788" s="283"/>
      <c r="AL2788" s="283"/>
      <c r="AM2788" s="282"/>
      <c r="AN2788" s="282"/>
      <c r="AO2788" s="282"/>
      <c r="AP2788" s="282"/>
      <c r="AQ2788" s="282"/>
      <c r="AR2788" s="282"/>
      <c r="AT2788" s="283"/>
      <c r="AU2788" s="283"/>
      <c r="AV2788" s="283"/>
      <c r="AW2788" s="283"/>
      <c r="AY2788" s="283"/>
      <c r="AZ2788" s="282"/>
      <c r="BA2788" s="283"/>
      <c r="BB2788" s="282"/>
      <c r="BC2788" s="282"/>
      <c r="BD2788" s="282"/>
      <c r="BE2788" s="283"/>
      <c r="BG2788" s="282"/>
      <c r="BH2788" s="282"/>
      <c r="BI2788" s="282"/>
      <c r="BL2788" s="421"/>
      <c r="BM2788" s="424"/>
      <c r="BN2788" s="424"/>
      <c r="BO2788" s="424"/>
      <c r="BP2788" s="424"/>
      <c r="BQ2788" s="421"/>
      <c r="BR2788" s="421"/>
      <c r="BV2788" s="282"/>
      <c r="BW2788" s="283"/>
      <c r="BY2788" s="283"/>
      <c r="BZ2788" s="283"/>
      <c r="CA2788" s="283"/>
      <c r="CB2788" s="282"/>
      <c r="CC2788" s="282"/>
      <c r="CD2788" s="282"/>
      <c r="CE2788" s="282"/>
      <c r="CG2788" s="427"/>
      <c r="CH2788" s="402"/>
      <c r="CI2788" s="424"/>
      <c r="CJ2788" s="282"/>
      <c r="CK2788" s="282"/>
      <c r="CL2788" s="283"/>
      <c r="CM2788" s="283"/>
      <c r="CP2788" s="282"/>
      <c r="DC2788" s="282"/>
      <c r="DD2788" s="282"/>
      <c r="DE2788" s="282"/>
      <c r="DF2788" s="282"/>
      <c r="DG2788" s="282"/>
      <c r="DH2788" s="282"/>
      <c r="DI2788" s="282"/>
      <c r="DJ2788" s="282"/>
      <c r="EF2788" s="495" t="str">
        <f>""&amp;(MID(数据表!AZ2788,1,MIN(FIND({"(";"（"},数据表!AZ2788&amp;"(（",1)-1)))&amp;""</f>
        <v/>
      </c>
      <c r="EG2788" s="495" t="str">
        <f>""&amp;(MID(数据表!AZ2788,1,MIN(FIND({0;1;2;3;4;5;6;7;8;9},数据表!AZ2788&amp;"1234567890",1)-1)))&amp;""</f>
        <v/>
      </c>
    </row>
    <row r="2789" spans="2:137" s="310" customFormat="1" ht="12" customHeight="1">
      <c r="B2789" s="286"/>
      <c r="C2789" s="286"/>
      <c r="D2789" s="286"/>
      <c r="E2789" s="479"/>
      <c r="F2789" s="282"/>
      <c r="G2789" s="283"/>
      <c r="H2789" s="421"/>
      <c r="I2789" s="421"/>
      <c r="J2789" s="283"/>
      <c r="K2789" s="421"/>
      <c r="L2789" s="282"/>
      <c r="N2789" s="282"/>
      <c r="S2789" s="282"/>
      <c r="T2789" s="283"/>
      <c r="U2789" s="283"/>
      <c r="V2789" s="283"/>
      <c r="W2789" s="283"/>
      <c r="X2789" s="283"/>
      <c r="Y2789" s="282"/>
      <c r="Z2789" s="282"/>
      <c r="AA2789" s="283"/>
      <c r="AB2789" s="282"/>
      <c r="AC2789" s="282"/>
      <c r="AD2789" s="282"/>
      <c r="AE2789" s="282"/>
      <c r="AF2789" s="283"/>
      <c r="AG2789" s="402"/>
      <c r="AH2789" s="283"/>
      <c r="AI2789" s="283"/>
      <c r="AJ2789" s="283"/>
      <c r="AK2789" s="283"/>
      <c r="AL2789" s="283"/>
      <c r="AM2789" s="282"/>
      <c r="AN2789" s="282"/>
      <c r="AO2789" s="282"/>
      <c r="AP2789" s="282"/>
      <c r="AQ2789" s="282"/>
      <c r="AR2789" s="282"/>
      <c r="AT2789" s="283"/>
      <c r="AU2789" s="283"/>
      <c r="AV2789" s="283"/>
      <c r="AW2789" s="283"/>
      <c r="AY2789" s="283"/>
      <c r="AZ2789" s="282"/>
      <c r="BA2789" s="283"/>
      <c r="BB2789" s="282"/>
      <c r="BC2789" s="282"/>
      <c r="BD2789" s="282"/>
      <c r="BE2789" s="283"/>
      <c r="BG2789" s="282"/>
      <c r="BH2789" s="282"/>
      <c r="BI2789" s="282"/>
      <c r="BL2789" s="421"/>
      <c r="BM2789" s="424"/>
      <c r="BN2789" s="424"/>
      <c r="BO2789" s="424"/>
      <c r="BP2789" s="424"/>
      <c r="BQ2789" s="421"/>
      <c r="BR2789" s="421"/>
      <c r="BV2789" s="282"/>
      <c r="BW2789" s="283"/>
      <c r="BY2789" s="283"/>
      <c r="BZ2789" s="283"/>
      <c r="CA2789" s="283"/>
      <c r="CB2789" s="282"/>
      <c r="CC2789" s="282"/>
      <c r="CD2789" s="282"/>
      <c r="CE2789" s="282"/>
      <c r="CG2789" s="427"/>
      <c r="CH2789" s="402"/>
      <c r="CI2789" s="424"/>
      <c r="CJ2789" s="282"/>
      <c r="CK2789" s="282"/>
      <c r="CL2789" s="283"/>
      <c r="CM2789" s="283"/>
      <c r="CP2789" s="282"/>
      <c r="DC2789" s="282"/>
      <c r="DD2789" s="282"/>
      <c r="DE2789" s="282"/>
      <c r="DF2789" s="282"/>
      <c r="DG2789" s="282"/>
      <c r="DH2789" s="282"/>
      <c r="DI2789" s="282"/>
      <c r="DJ2789" s="282"/>
      <c r="EF2789" s="495" t="str">
        <f>""&amp;(MID(数据表!AZ2789,1,MIN(FIND({"(";"（"},数据表!AZ2789&amp;"(（",1)-1)))&amp;""</f>
        <v/>
      </c>
      <c r="EG2789" s="495" t="str">
        <f>""&amp;(MID(数据表!AZ2789,1,MIN(FIND({0;1;2;3;4;5;6;7;8;9},数据表!AZ2789&amp;"1234567890",1)-1)))&amp;""</f>
        <v/>
      </c>
    </row>
    <row r="2790" spans="2:137" s="310" customFormat="1" ht="12" customHeight="1">
      <c r="B2790" s="286"/>
      <c r="C2790" s="286"/>
      <c r="D2790" s="286"/>
      <c r="E2790" s="479"/>
      <c r="F2790" s="282"/>
      <c r="G2790" s="283"/>
      <c r="H2790" s="421"/>
      <c r="I2790" s="421"/>
      <c r="J2790" s="283"/>
      <c r="K2790" s="421"/>
      <c r="L2790" s="282"/>
      <c r="N2790" s="282"/>
      <c r="S2790" s="282"/>
      <c r="T2790" s="283"/>
      <c r="U2790" s="283"/>
      <c r="V2790" s="283"/>
      <c r="W2790" s="283"/>
      <c r="X2790" s="283"/>
      <c r="Y2790" s="282"/>
      <c r="Z2790" s="282"/>
      <c r="AA2790" s="283"/>
      <c r="AB2790" s="282"/>
      <c r="AC2790" s="282"/>
      <c r="AD2790" s="282"/>
      <c r="AE2790" s="282"/>
      <c r="AF2790" s="283"/>
      <c r="AG2790" s="402"/>
      <c r="AH2790" s="283"/>
      <c r="AI2790" s="283"/>
      <c r="AJ2790" s="283"/>
      <c r="AK2790" s="283"/>
      <c r="AL2790" s="283"/>
      <c r="AM2790" s="282"/>
      <c r="AN2790" s="282"/>
      <c r="AO2790" s="282"/>
      <c r="AP2790" s="282"/>
      <c r="AQ2790" s="282"/>
      <c r="AR2790" s="282"/>
      <c r="AT2790" s="283"/>
      <c r="AU2790" s="283"/>
      <c r="AV2790" s="283"/>
      <c r="AW2790" s="283"/>
      <c r="AY2790" s="283"/>
      <c r="AZ2790" s="282"/>
      <c r="BA2790" s="283"/>
      <c r="BB2790" s="282"/>
      <c r="BC2790" s="282"/>
      <c r="BD2790" s="282"/>
      <c r="BE2790" s="283"/>
      <c r="BG2790" s="282"/>
      <c r="BH2790" s="282"/>
      <c r="BI2790" s="282"/>
      <c r="BL2790" s="421"/>
      <c r="BM2790" s="424"/>
      <c r="BN2790" s="424"/>
      <c r="BO2790" s="424"/>
      <c r="BP2790" s="424"/>
      <c r="BQ2790" s="421"/>
      <c r="BR2790" s="421"/>
      <c r="BV2790" s="282"/>
      <c r="BW2790" s="283"/>
      <c r="BY2790" s="283"/>
      <c r="BZ2790" s="283"/>
      <c r="CA2790" s="283"/>
      <c r="CB2790" s="282"/>
      <c r="CC2790" s="282"/>
      <c r="CD2790" s="282"/>
      <c r="CE2790" s="282"/>
      <c r="CG2790" s="427"/>
      <c r="CH2790" s="402"/>
      <c r="CI2790" s="424"/>
      <c r="CJ2790" s="282"/>
      <c r="CK2790" s="282"/>
      <c r="CL2790" s="283"/>
      <c r="CM2790" s="283"/>
      <c r="CP2790" s="282"/>
      <c r="DC2790" s="282"/>
      <c r="DD2790" s="282"/>
      <c r="DE2790" s="282"/>
      <c r="DF2790" s="282"/>
      <c r="DG2790" s="282"/>
      <c r="DH2790" s="282"/>
      <c r="DI2790" s="282"/>
      <c r="DJ2790" s="282"/>
      <c r="EF2790" s="495" t="str">
        <f>""&amp;(MID(数据表!AZ2790,1,MIN(FIND({"(";"（"},数据表!AZ2790&amp;"(（",1)-1)))&amp;""</f>
        <v/>
      </c>
      <c r="EG2790" s="495" t="str">
        <f>""&amp;(MID(数据表!AZ2790,1,MIN(FIND({0;1;2;3;4;5;6;7;8;9},数据表!AZ2790&amp;"1234567890",1)-1)))&amp;""</f>
        <v/>
      </c>
    </row>
    <row r="2791" spans="2:137" s="310" customFormat="1" ht="12" customHeight="1">
      <c r="B2791" s="286"/>
      <c r="C2791" s="286"/>
      <c r="D2791" s="286"/>
      <c r="E2791" s="479"/>
      <c r="F2791" s="282"/>
      <c r="G2791" s="283"/>
      <c r="H2791" s="421"/>
      <c r="I2791" s="421"/>
      <c r="J2791" s="283"/>
      <c r="K2791" s="421"/>
      <c r="L2791" s="282"/>
      <c r="N2791" s="282"/>
      <c r="S2791" s="282"/>
      <c r="T2791" s="283"/>
      <c r="U2791" s="283"/>
      <c r="V2791" s="283"/>
      <c r="W2791" s="283"/>
      <c r="X2791" s="283"/>
      <c r="Y2791" s="282"/>
      <c r="Z2791" s="282"/>
      <c r="AA2791" s="283"/>
      <c r="AB2791" s="282"/>
      <c r="AC2791" s="282"/>
      <c r="AD2791" s="282"/>
      <c r="AE2791" s="282"/>
      <c r="AF2791" s="283"/>
      <c r="AG2791" s="402"/>
      <c r="AH2791" s="283"/>
      <c r="AI2791" s="283"/>
      <c r="AJ2791" s="283"/>
      <c r="AK2791" s="283"/>
      <c r="AL2791" s="283"/>
      <c r="AM2791" s="282"/>
      <c r="AN2791" s="282"/>
      <c r="AO2791" s="282"/>
      <c r="AP2791" s="282"/>
      <c r="AQ2791" s="282"/>
      <c r="AR2791" s="282"/>
      <c r="AT2791" s="283"/>
      <c r="AU2791" s="283"/>
      <c r="AV2791" s="283"/>
      <c r="AW2791" s="283"/>
      <c r="AY2791" s="283"/>
      <c r="AZ2791" s="282"/>
      <c r="BA2791" s="283"/>
      <c r="BB2791" s="282"/>
      <c r="BC2791" s="282"/>
      <c r="BD2791" s="282"/>
      <c r="BE2791" s="283"/>
      <c r="BG2791" s="282"/>
      <c r="BH2791" s="282"/>
      <c r="BI2791" s="282"/>
      <c r="BL2791" s="421"/>
      <c r="BM2791" s="424"/>
      <c r="BN2791" s="424"/>
      <c r="BO2791" s="424"/>
      <c r="BP2791" s="424"/>
      <c r="BQ2791" s="421"/>
      <c r="BR2791" s="421"/>
      <c r="BV2791" s="282"/>
      <c r="BW2791" s="283"/>
      <c r="BY2791" s="283"/>
      <c r="BZ2791" s="283"/>
      <c r="CA2791" s="283"/>
      <c r="CB2791" s="282"/>
      <c r="CC2791" s="282"/>
      <c r="CD2791" s="282"/>
      <c r="CE2791" s="282"/>
      <c r="CG2791" s="427"/>
      <c r="CH2791" s="402"/>
      <c r="CI2791" s="424"/>
      <c r="CJ2791" s="282"/>
      <c r="CK2791" s="282"/>
      <c r="CL2791" s="283"/>
      <c r="CM2791" s="283"/>
      <c r="CP2791" s="282"/>
      <c r="DC2791" s="282"/>
      <c r="DD2791" s="282"/>
      <c r="DE2791" s="282"/>
      <c r="DF2791" s="282"/>
      <c r="DG2791" s="282"/>
      <c r="DH2791" s="282"/>
      <c r="DI2791" s="282"/>
      <c r="DJ2791" s="282"/>
      <c r="EF2791" s="495" t="str">
        <f>""&amp;(MID(数据表!AZ2791,1,MIN(FIND({"(";"（"},数据表!AZ2791&amp;"(（",1)-1)))&amp;""</f>
        <v/>
      </c>
      <c r="EG2791" s="495" t="str">
        <f>""&amp;(MID(数据表!AZ2791,1,MIN(FIND({0;1;2;3;4;5;6;7;8;9},数据表!AZ2791&amp;"1234567890",1)-1)))&amp;""</f>
        <v/>
      </c>
    </row>
    <row r="2792" spans="2:137" s="310" customFormat="1" ht="12" customHeight="1">
      <c r="B2792" s="286"/>
      <c r="C2792" s="286"/>
      <c r="D2792" s="286"/>
      <c r="E2792" s="479"/>
      <c r="F2792" s="282"/>
      <c r="G2792" s="283"/>
      <c r="H2792" s="421"/>
      <c r="I2792" s="421"/>
      <c r="J2792" s="283"/>
      <c r="K2792" s="421"/>
      <c r="L2792" s="282"/>
      <c r="N2792" s="282"/>
      <c r="S2792" s="282"/>
      <c r="T2792" s="283"/>
      <c r="U2792" s="283"/>
      <c r="V2792" s="283"/>
      <c r="W2792" s="283"/>
      <c r="X2792" s="283"/>
      <c r="Y2792" s="282"/>
      <c r="Z2792" s="282"/>
      <c r="AA2792" s="283"/>
      <c r="AB2792" s="282"/>
      <c r="AC2792" s="282"/>
      <c r="AD2792" s="282"/>
      <c r="AE2792" s="282"/>
      <c r="AF2792" s="283"/>
      <c r="AG2792" s="402"/>
      <c r="AH2792" s="283"/>
      <c r="AI2792" s="283"/>
      <c r="AJ2792" s="283"/>
      <c r="AK2792" s="283"/>
      <c r="AL2792" s="283"/>
      <c r="AM2792" s="282"/>
      <c r="AN2792" s="282"/>
      <c r="AO2792" s="282"/>
      <c r="AP2792" s="282"/>
      <c r="AQ2792" s="282"/>
      <c r="AR2792" s="282"/>
      <c r="AT2792" s="283"/>
      <c r="AU2792" s="283"/>
      <c r="AV2792" s="283"/>
      <c r="AW2792" s="283"/>
      <c r="AY2792" s="283"/>
      <c r="AZ2792" s="282"/>
      <c r="BA2792" s="283"/>
      <c r="BB2792" s="282"/>
      <c r="BC2792" s="282"/>
      <c r="BD2792" s="282"/>
      <c r="BE2792" s="283"/>
      <c r="BG2792" s="282"/>
      <c r="BH2792" s="282"/>
      <c r="BI2792" s="282"/>
      <c r="BL2792" s="421"/>
      <c r="BM2792" s="424"/>
      <c r="BN2792" s="424"/>
      <c r="BO2792" s="424"/>
      <c r="BP2792" s="424"/>
      <c r="BQ2792" s="421"/>
      <c r="BR2792" s="421"/>
      <c r="BV2792" s="282"/>
      <c r="BW2792" s="283"/>
      <c r="BY2792" s="283"/>
      <c r="BZ2792" s="283"/>
      <c r="CA2792" s="283"/>
      <c r="CB2792" s="282"/>
      <c r="CC2792" s="282"/>
      <c r="CD2792" s="282"/>
      <c r="CE2792" s="282"/>
      <c r="CG2792" s="427"/>
      <c r="CH2792" s="402"/>
      <c r="CI2792" s="424"/>
      <c r="CJ2792" s="282"/>
      <c r="CK2792" s="282"/>
      <c r="CL2792" s="283"/>
      <c r="CM2792" s="283"/>
      <c r="CP2792" s="282"/>
      <c r="DC2792" s="282"/>
      <c r="DD2792" s="282"/>
      <c r="DE2792" s="282"/>
      <c r="DF2792" s="282"/>
      <c r="DG2792" s="282"/>
      <c r="DH2792" s="282"/>
      <c r="DI2792" s="282"/>
      <c r="DJ2792" s="282"/>
      <c r="EF2792" s="495" t="str">
        <f>""&amp;(MID(数据表!AZ2792,1,MIN(FIND({"(";"（"},数据表!AZ2792&amp;"(（",1)-1)))&amp;""</f>
        <v/>
      </c>
      <c r="EG2792" s="495" t="str">
        <f>""&amp;(MID(数据表!AZ2792,1,MIN(FIND({0;1;2;3;4;5;6;7;8;9},数据表!AZ2792&amp;"1234567890",1)-1)))&amp;""</f>
        <v/>
      </c>
    </row>
    <row r="2793" spans="2:137" s="310" customFormat="1" ht="12" customHeight="1">
      <c r="B2793" s="286"/>
      <c r="C2793" s="286"/>
      <c r="D2793" s="286"/>
      <c r="E2793" s="479"/>
      <c r="F2793" s="282"/>
      <c r="G2793" s="283"/>
      <c r="H2793" s="421"/>
      <c r="I2793" s="421"/>
      <c r="J2793" s="283"/>
      <c r="K2793" s="421"/>
      <c r="L2793" s="282"/>
      <c r="N2793" s="282"/>
      <c r="S2793" s="282"/>
      <c r="T2793" s="283"/>
      <c r="U2793" s="283"/>
      <c r="V2793" s="283"/>
      <c r="W2793" s="283"/>
      <c r="X2793" s="283"/>
      <c r="Y2793" s="282"/>
      <c r="Z2793" s="282"/>
      <c r="AA2793" s="283"/>
      <c r="AB2793" s="282"/>
      <c r="AC2793" s="282"/>
      <c r="AD2793" s="282"/>
      <c r="AE2793" s="282"/>
      <c r="AF2793" s="283"/>
      <c r="AG2793" s="402"/>
      <c r="AH2793" s="283"/>
      <c r="AI2793" s="283"/>
      <c r="AJ2793" s="283"/>
      <c r="AK2793" s="283"/>
      <c r="AL2793" s="283"/>
      <c r="AM2793" s="282"/>
      <c r="AN2793" s="282"/>
      <c r="AO2793" s="282"/>
      <c r="AP2793" s="282"/>
      <c r="AQ2793" s="282"/>
      <c r="AR2793" s="282"/>
      <c r="AT2793" s="283"/>
      <c r="AU2793" s="283"/>
      <c r="AV2793" s="283"/>
      <c r="AW2793" s="283"/>
      <c r="AY2793" s="283"/>
      <c r="AZ2793" s="282"/>
      <c r="BA2793" s="283"/>
      <c r="BB2793" s="282"/>
      <c r="BC2793" s="282"/>
      <c r="BD2793" s="282"/>
      <c r="BE2793" s="283"/>
      <c r="BG2793" s="282"/>
      <c r="BH2793" s="282"/>
      <c r="BI2793" s="282"/>
      <c r="BL2793" s="421"/>
      <c r="BM2793" s="424"/>
      <c r="BN2793" s="424"/>
      <c r="BO2793" s="424"/>
      <c r="BP2793" s="424"/>
      <c r="BQ2793" s="421"/>
      <c r="BR2793" s="421"/>
      <c r="BV2793" s="282"/>
      <c r="BW2793" s="283"/>
      <c r="BY2793" s="283"/>
      <c r="BZ2793" s="283"/>
      <c r="CA2793" s="283"/>
      <c r="CB2793" s="282"/>
      <c r="CC2793" s="282"/>
      <c r="CD2793" s="282"/>
      <c r="CE2793" s="282"/>
      <c r="CG2793" s="427"/>
      <c r="CH2793" s="402"/>
      <c r="CI2793" s="424"/>
      <c r="CJ2793" s="282"/>
      <c r="CK2793" s="282"/>
      <c r="CL2793" s="283"/>
      <c r="CM2793" s="283"/>
      <c r="CP2793" s="282"/>
      <c r="DC2793" s="282"/>
      <c r="DD2793" s="282"/>
      <c r="DE2793" s="282"/>
      <c r="DF2793" s="282"/>
      <c r="DG2793" s="282"/>
      <c r="DH2793" s="282"/>
      <c r="DI2793" s="282"/>
      <c r="DJ2793" s="282"/>
      <c r="EF2793" s="495" t="str">
        <f>""&amp;(MID(数据表!AZ2793,1,MIN(FIND({"(";"（"},数据表!AZ2793&amp;"(（",1)-1)))&amp;""</f>
        <v/>
      </c>
      <c r="EG2793" s="495" t="str">
        <f>""&amp;(MID(数据表!AZ2793,1,MIN(FIND({0;1;2;3;4;5;6;7;8;9},数据表!AZ2793&amp;"1234567890",1)-1)))&amp;""</f>
        <v/>
      </c>
    </row>
    <row r="2794" spans="2:137" s="310" customFormat="1" ht="12" customHeight="1">
      <c r="B2794" s="286"/>
      <c r="C2794" s="286"/>
      <c r="D2794" s="286"/>
      <c r="E2794" s="479"/>
      <c r="F2794" s="282"/>
      <c r="G2794" s="283"/>
      <c r="H2794" s="421"/>
      <c r="I2794" s="421"/>
      <c r="J2794" s="283"/>
      <c r="K2794" s="421"/>
      <c r="L2794" s="282"/>
      <c r="N2794" s="282"/>
      <c r="S2794" s="282"/>
      <c r="T2794" s="283"/>
      <c r="U2794" s="283"/>
      <c r="V2794" s="283"/>
      <c r="W2794" s="283"/>
      <c r="X2794" s="283"/>
      <c r="Y2794" s="282"/>
      <c r="Z2794" s="282"/>
      <c r="AA2794" s="283"/>
      <c r="AB2794" s="282"/>
      <c r="AC2794" s="282"/>
      <c r="AD2794" s="282"/>
      <c r="AE2794" s="282"/>
      <c r="AF2794" s="283"/>
      <c r="AG2794" s="402"/>
      <c r="AH2794" s="283"/>
      <c r="AI2794" s="283"/>
      <c r="AJ2794" s="283"/>
      <c r="AK2794" s="283"/>
      <c r="AL2794" s="283"/>
      <c r="AM2794" s="282"/>
      <c r="AN2794" s="282"/>
      <c r="AO2794" s="282"/>
      <c r="AP2794" s="282"/>
      <c r="AQ2794" s="282"/>
      <c r="AR2794" s="282"/>
      <c r="AT2794" s="283"/>
      <c r="AU2794" s="283"/>
      <c r="AV2794" s="283"/>
      <c r="AW2794" s="283"/>
      <c r="AY2794" s="283"/>
      <c r="AZ2794" s="282"/>
      <c r="BA2794" s="283"/>
      <c r="BB2794" s="282"/>
      <c r="BC2794" s="282"/>
      <c r="BD2794" s="282"/>
      <c r="BE2794" s="283"/>
      <c r="BG2794" s="282"/>
      <c r="BH2794" s="282"/>
      <c r="BI2794" s="282"/>
      <c r="BL2794" s="421"/>
      <c r="BM2794" s="424"/>
      <c r="BN2794" s="424"/>
      <c r="BO2794" s="424"/>
      <c r="BP2794" s="424"/>
      <c r="BQ2794" s="421"/>
      <c r="BR2794" s="421"/>
      <c r="BV2794" s="282"/>
      <c r="BW2794" s="283"/>
      <c r="BY2794" s="283"/>
      <c r="BZ2794" s="283"/>
      <c r="CA2794" s="283"/>
      <c r="CB2794" s="282"/>
      <c r="CC2794" s="282"/>
      <c r="CD2794" s="282"/>
      <c r="CE2794" s="282"/>
      <c r="CG2794" s="427"/>
      <c r="CH2794" s="402"/>
      <c r="CI2794" s="424"/>
      <c r="CJ2794" s="282"/>
      <c r="CK2794" s="282"/>
      <c r="CL2794" s="283"/>
      <c r="CM2794" s="283"/>
      <c r="CP2794" s="282"/>
      <c r="DC2794" s="282"/>
      <c r="DD2794" s="282"/>
      <c r="DE2794" s="282"/>
      <c r="DF2794" s="282"/>
      <c r="DG2794" s="282"/>
      <c r="DH2794" s="282"/>
      <c r="DI2794" s="282"/>
      <c r="DJ2794" s="282"/>
      <c r="EF2794" s="495" t="str">
        <f>""&amp;(MID(数据表!AZ2794,1,MIN(FIND({"(";"（"},数据表!AZ2794&amp;"(（",1)-1)))&amp;""</f>
        <v/>
      </c>
      <c r="EG2794" s="495" t="str">
        <f>""&amp;(MID(数据表!AZ2794,1,MIN(FIND({0;1;2;3;4;5;6;7;8;9},数据表!AZ2794&amp;"1234567890",1)-1)))&amp;""</f>
        <v/>
      </c>
    </row>
    <row r="2795" spans="2:137" s="310" customFormat="1" ht="12" customHeight="1">
      <c r="B2795" s="286"/>
      <c r="C2795" s="286"/>
      <c r="D2795" s="286"/>
      <c r="E2795" s="479"/>
      <c r="F2795" s="282"/>
      <c r="G2795" s="283"/>
      <c r="H2795" s="421"/>
      <c r="I2795" s="421"/>
      <c r="J2795" s="283"/>
      <c r="K2795" s="421"/>
      <c r="L2795" s="282"/>
      <c r="N2795" s="282"/>
      <c r="S2795" s="282"/>
      <c r="T2795" s="283"/>
      <c r="U2795" s="283"/>
      <c r="V2795" s="283"/>
      <c r="W2795" s="283"/>
      <c r="X2795" s="283"/>
      <c r="Y2795" s="282"/>
      <c r="Z2795" s="282"/>
      <c r="AA2795" s="283"/>
      <c r="AB2795" s="282"/>
      <c r="AC2795" s="282"/>
      <c r="AD2795" s="282"/>
      <c r="AE2795" s="282"/>
      <c r="AF2795" s="283"/>
      <c r="AG2795" s="402"/>
      <c r="AH2795" s="283"/>
      <c r="AI2795" s="283"/>
      <c r="AJ2795" s="283"/>
      <c r="AK2795" s="283"/>
      <c r="AL2795" s="283"/>
      <c r="AM2795" s="282"/>
      <c r="AN2795" s="282"/>
      <c r="AO2795" s="282"/>
      <c r="AP2795" s="282"/>
      <c r="AQ2795" s="282"/>
      <c r="AR2795" s="282"/>
      <c r="AT2795" s="283"/>
      <c r="AU2795" s="283"/>
      <c r="AV2795" s="283"/>
      <c r="AW2795" s="283"/>
      <c r="AY2795" s="283"/>
      <c r="AZ2795" s="282"/>
      <c r="BA2795" s="283"/>
      <c r="BB2795" s="282"/>
      <c r="BC2795" s="282"/>
      <c r="BD2795" s="282"/>
      <c r="BE2795" s="283"/>
      <c r="BG2795" s="282"/>
      <c r="BH2795" s="282"/>
      <c r="BI2795" s="282"/>
      <c r="BL2795" s="421"/>
      <c r="BM2795" s="424"/>
      <c r="BN2795" s="424"/>
      <c r="BO2795" s="424"/>
      <c r="BP2795" s="424"/>
      <c r="BQ2795" s="421"/>
      <c r="BR2795" s="421"/>
      <c r="BV2795" s="282"/>
      <c r="BW2795" s="283"/>
      <c r="BY2795" s="283"/>
      <c r="BZ2795" s="283"/>
      <c r="CA2795" s="283"/>
      <c r="CB2795" s="282"/>
      <c r="CC2795" s="282"/>
      <c r="CD2795" s="282"/>
      <c r="CE2795" s="282"/>
      <c r="CG2795" s="427"/>
      <c r="CH2795" s="402"/>
      <c r="CI2795" s="424"/>
      <c r="CJ2795" s="282"/>
      <c r="CK2795" s="282"/>
      <c r="CL2795" s="283"/>
      <c r="CM2795" s="283"/>
      <c r="CP2795" s="282"/>
      <c r="DC2795" s="282"/>
      <c r="DD2795" s="282"/>
      <c r="DE2795" s="282"/>
      <c r="DF2795" s="282"/>
      <c r="DG2795" s="282"/>
      <c r="DH2795" s="282"/>
      <c r="DI2795" s="282"/>
      <c r="DJ2795" s="282"/>
      <c r="EF2795" s="495" t="str">
        <f>""&amp;(MID(数据表!AZ2795,1,MIN(FIND({"(";"（"},数据表!AZ2795&amp;"(（",1)-1)))&amp;""</f>
        <v/>
      </c>
      <c r="EG2795" s="495" t="str">
        <f>""&amp;(MID(数据表!AZ2795,1,MIN(FIND({0;1;2;3;4;5;6;7;8;9},数据表!AZ2795&amp;"1234567890",1)-1)))&amp;""</f>
        <v/>
      </c>
    </row>
    <row r="2796" spans="2:137" s="310" customFormat="1" ht="12" customHeight="1">
      <c r="B2796" s="286"/>
      <c r="C2796" s="286"/>
      <c r="D2796" s="286"/>
      <c r="E2796" s="479"/>
      <c r="F2796" s="282"/>
      <c r="G2796" s="283"/>
      <c r="H2796" s="421"/>
      <c r="I2796" s="421"/>
      <c r="J2796" s="283"/>
      <c r="K2796" s="421"/>
      <c r="L2796" s="282"/>
      <c r="N2796" s="282"/>
      <c r="S2796" s="282"/>
      <c r="T2796" s="283"/>
      <c r="U2796" s="283"/>
      <c r="V2796" s="283"/>
      <c r="W2796" s="283"/>
      <c r="X2796" s="283"/>
      <c r="Y2796" s="282"/>
      <c r="Z2796" s="282"/>
      <c r="AA2796" s="283"/>
      <c r="AB2796" s="282"/>
      <c r="AC2796" s="282"/>
      <c r="AD2796" s="282"/>
      <c r="AE2796" s="282"/>
      <c r="AF2796" s="283"/>
      <c r="AG2796" s="402"/>
      <c r="AH2796" s="283"/>
      <c r="AI2796" s="283"/>
      <c r="AJ2796" s="283"/>
      <c r="AK2796" s="283"/>
      <c r="AL2796" s="283"/>
      <c r="AM2796" s="282"/>
      <c r="AN2796" s="282"/>
      <c r="AO2796" s="282"/>
      <c r="AP2796" s="282"/>
      <c r="AQ2796" s="282"/>
      <c r="AR2796" s="282"/>
      <c r="AT2796" s="283"/>
      <c r="AU2796" s="283"/>
      <c r="AV2796" s="283"/>
      <c r="AW2796" s="283"/>
      <c r="AY2796" s="283"/>
      <c r="AZ2796" s="282"/>
      <c r="BA2796" s="283"/>
      <c r="BB2796" s="282"/>
      <c r="BC2796" s="282"/>
      <c r="BD2796" s="282"/>
      <c r="BE2796" s="283"/>
      <c r="BG2796" s="282"/>
      <c r="BH2796" s="282"/>
      <c r="BI2796" s="282"/>
      <c r="BL2796" s="421"/>
      <c r="BM2796" s="424"/>
      <c r="BN2796" s="424"/>
      <c r="BO2796" s="424"/>
      <c r="BP2796" s="424"/>
      <c r="BQ2796" s="421"/>
      <c r="BR2796" s="421"/>
      <c r="BV2796" s="282"/>
      <c r="BW2796" s="283"/>
      <c r="BY2796" s="283"/>
      <c r="BZ2796" s="283"/>
      <c r="CA2796" s="283"/>
      <c r="CB2796" s="282"/>
      <c r="CC2796" s="282"/>
      <c r="CD2796" s="282"/>
      <c r="CE2796" s="282"/>
      <c r="CG2796" s="427"/>
      <c r="CH2796" s="402"/>
      <c r="CI2796" s="424"/>
      <c r="CJ2796" s="282"/>
      <c r="CK2796" s="282"/>
      <c r="CL2796" s="283"/>
      <c r="CM2796" s="283"/>
      <c r="CP2796" s="282"/>
      <c r="DC2796" s="282"/>
      <c r="DD2796" s="282"/>
      <c r="DE2796" s="282"/>
      <c r="DF2796" s="282"/>
      <c r="DG2796" s="282"/>
      <c r="DH2796" s="282"/>
      <c r="DI2796" s="282"/>
      <c r="DJ2796" s="282"/>
      <c r="EF2796" s="495" t="str">
        <f>""&amp;(MID(数据表!AZ2796,1,MIN(FIND({"(";"（"},数据表!AZ2796&amp;"(（",1)-1)))&amp;""</f>
        <v/>
      </c>
      <c r="EG2796" s="495" t="str">
        <f>""&amp;(MID(数据表!AZ2796,1,MIN(FIND({0;1;2;3;4;5;6;7;8;9},数据表!AZ2796&amp;"1234567890",1)-1)))&amp;""</f>
        <v/>
      </c>
    </row>
    <row r="2797" spans="2:137" s="310" customFormat="1" ht="12" customHeight="1">
      <c r="B2797" s="286"/>
      <c r="C2797" s="286"/>
      <c r="D2797" s="286"/>
      <c r="E2797" s="479"/>
      <c r="F2797" s="282"/>
      <c r="G2797" s="283"/>
      <c r="H2797" s="421"/>
      <c r="I2797" s="421"/>
      <c r="J2797" s="283"/>
      <c r="K2797" s="421"/>
      <c r="L2797" s="282"/>
      <c r="N2797" s="282"/>
      <c r="S2797" s="282"/>
      <c r="T2797" s="283"/>
      <c r="U2797" s="283"/>
      <c r="V2797" s="283"/>
      <c r="W2797" s="283"/>
      <c r="X2797" s="283"/>
      <c r="Y2797" s="282"/>
      <c r="Z2797" s="282"/>
      <c r="AA2797" s="283"/>
      <c r="AB2797" s="282"/>
      <c r="AC2797" s="282"/>
      <c r="AD2797" s="282"/>
      <c r="AE2797" s="282"/>
      <c r="AF2797" s="283"/>
      <c r="AG2797" s="402"/>
      <c r="AH2797" s="283"/>
      <c r="AI2797" s="283"/>
      <c r="AJ2797" s="283"/>
      <c r="AK2797" s="283"/>
      <c r="AL2797" s="283"/>
      <c r="AM2797" s="282"/>
      <c r="AN2797" s="282"/>
      <c r="AO2797" s="282"/>
      <c r="AP2797" s="282"/>
      <c r="AQ2797" s="282"/>
      <c r="AR2797" s="282"/>
      <c r="AT2797" s="283"/>
      <c r="AU2797" s="283"/>
      <c r="AV2797" s="283"/>
      <c r="AW2797" s="283"/>
      <c r="AY2797" s="283"/>
      <c r="AZ2797" s="282"/>
      <c r="BA2797" s="283"/>
      <c r="BB2797" s="282"/>
      <c r="BC2797" s="282"/>
      <c r="BD2797" s="282"/>
      <c r="BE2797" s="283"/>
      <c r="BG2797" s="282"/>
      <c r="BH2797" s="282"/>
      <c r="BI2797" s="282"/>
      <c r="BL2797" s="421"/>
      <c r="BM2797" s="424"/>
      <c r="BN2797" s="424"/>
      <c r="BO2797" s="424"/>
      <c r="BP2797" s="424"/>
      <c r="BQ2797" s="421"/>
      <c r="BR2797" s="421"/>
      <c r="BV2797" s="282"/>
      <c r="BW2797" s="283"/>
      <c r="BY2797" s="283"/>
      <c r="BZ2797" s="283"/>
      <c r="CA2797" s="283"/>
      <c r="CB2797" s="282"/>
      <c r="CC2797" s="282"/>
      <c r="CD2797" s="282"/>
      <c r="CE2797" s="282"/>
      <c r="CG2797" s="427"/>
      <c r="CH2797" s="402"/>
      <c r="CI2797" s="424"/>
      <c r="CJ2797" s="282"/>
      <c r="CK2797" s="282"/>
      <c r="CL2797" s="283"/>
      <c r="CM2797" s="283"/>
      <c r="CP2797" s="282"/>
      <c r="DC2797" s="282"/>
      <c r="DD2797" s="282"/>
      <c r="DE2797" s="282"/>
      <c r="DF2797" s="282"/>
      <c r="DG2797" s="282"/>
      <c r="DH2797" s="282"/>
      <c r="DI2797" s="282"/>
      <c r="DJ2797" s="282"/>
      <c r="EF2797" s="495" t="str">
        <f>""&amp;(MID(数据表!AZ2797,1,MIN(FIND({"(";"（"},数据表!AZ2797&amp;"(（",1)-1)))&amp;""</f>
        <v/>
      </c>
      <c r="EG2797" s="495" t="str">
        <f>""&amp;(MID(数据表!AZ2797,1,MIN(FIND({0;1;2;3;4;5;6;7;8;9},数据表!AZ2797&amp;"1234567890",1)-1)))&amp;""</f>
        <v/>
      </c>
    </row>
    <row r="2798" spans="2:137" s="310" customFormat="1" ht="12" customHeight="1">
      <c r="B2798" s="286"/>
      <c r="C2798" s="286"/>
      <c r="D2798" s="286"/>
      <c r="E2798" s="479"/>
      <c r="F2798" s="282"/>
      <c r="G2798" s="283"/>
      <c r="H2798" s="421"/>
      <c r="I2798" s="421"/>
      <c r="J2798" s="283"/>
      <c r="K2798" s="421"/>
      <c r="L2798" s="282"/>
      <c r="N2798" s="282"/>
      <c r="S2798" s="282"/>
      <c r="T2798" s="283"/>
      <c r="U2798" s="283"/>
      <c r="V2798" s="283"/>
      <c r="W2798" s="283"/>
      <c r="X2798" s="283"/>
      <c r="Y2798" s="282"/>
      <c r="Z2798" s="282"/>
      <c r="AA2798" s="283"/>
      <c r="AB2798" s="282"/>
      <c r="AC2798" s="282"/>
      <c r="AD2798" s="282"/>
      <c r="AE2798" s="282"/>
      <c r="AF2798" s="283"/>
      <c r="AG2798" s="402"/>
      <c r="AH2798" s="283"/>
      <c r="AI2798" s="283"/>
      <c r="AJ2798" s="283"/>
      <c r="AK2798" s="283"/>
      <c r="AL2798" s="283"/>
      <c r="AM2798" s="282"/>
      <c r="AN2798" s="282"/>
      <c r="AO2798" s="282"/>
      <c r="AP2798" s="282"/>
      <c r="AQ2798" s="282"/>
      <c r="AR2798" s="282"/>
      <c r="AT2798" s="283"/>
      <c r="AU2798" s="283"/>
      <c r="AV2798" s="283"/>
      <c r="AW2798" s="283"/>
      <c r="AY2798" s="283"/>
      <c r="AZ2798" s="282"/>
      <c r="BA2798" s="283"/>
      <c r="BB2798" s="282"/>
      <c r="BC2798" s="282"/>
      <c r="BD2798" s="282"/>
      <c r="BE2798" s="283"/>
      <c r="BG2798" s="282"/>
      <c r="BH2798" s="282"/>
      <c r="BI2798" s="282"/>
      <c r="BL2798" s="421"/>
      <c r="BM2798" s="424"/>
      <c r="BN2798" s="424"/>
      <c r="BO2798" s="424"/>
      <c r="BP2798" s="424"/>
      <c r="BQ2798" s="421"/>
      <c r="BR2798" s="421"/>
      <c r="BV2798" s="282"/>
      <c r="BW2798" s="283"/>
      <c r="BY2798" s="283"/>
      <c r="BZ2798" s="283"/>
      <c r="CA2798" s="283"/>
      <c r="CB2798" s="282"/>
      <c r="CC2798" s="282"/>
      <c r="CD2798" s="282"/>
      <c r="CE2798" s="282"/>
      <c r="CG2798" s="427"/>
      <c r="CH2798" s="402"/>
      <c r="CI2798" s="424"/>
      <c r="CJ2798" s="282"/>
      <c r="CK2798" s="282"/>
      <c r="CL2798" s="283"/>
      <c r="CM2798" s="283"/>
      <c r="CP2798" s="282"/>
      <c r="DC2798" s="282"/>
      <c r="DD2798" s="282"/>
      <c r="DE2798" s="282"/>
      <c r="DF2798" s="282"/>
      <c r="DG2798" s="282"/>
      <c r="DH2798" s="282"/>
      <c r="DI2798" s="282"/>
      <c r="DJ2798" s="282"/>
      <c r="EF2798" s="495" t="str">
        <f>""&amp;(MID(数据表!AZ2798,1,MIN(FIND({"(";"（"},数据表!AZ2798&amp;"(（",1)-1)))&amp;""</f>
        <v/>
      </c>
      <c r="EG2798" s="495" t="str">
        <f>""&amp;(MID(数据表!AZ2798,1,MIN(FIND({0;1;2;3;4;5;6;7;8;9},数据表!AZ2798&amp;"1234567890",1)-1)))&amp;""</f>
        <v/>
      </c>
    </row>
    <row r="2799" spans="2:137" s="310" customFormat="1" ht="12" customHeight="1">
      <c r="B2799" s="286"/>
      <c r="C2799" s="286"/>
      <c r="D2799" s="286"/>
      <c r="E2799" s="479"/>
      <c r="F2799" s="282"/>
      <c r="G2799" s="283"/>
      <c r="H2799" s="421"/>
      <c r="I2799" s="421"/>
      <c r="J2799" s="283"/>
      <c r="K2799" s="421"/>
      <c r="L2799" s="282"/>
      <c r="N2799" s="282"/>
      <c r="S2799" s="282"/>
      <c r="T2799" s="283"/>
      <c r="U2799" s="283"/>
      <c r="V2799" s="283"/>
      <c r="W2799" s="283"/>
      <c r="X2799" s="283"/>
      <c r="Y2799" s="282"/>
      <c r="Z2799" s="282"/>
      <c r="AA2799" s="283"/>
      <c r="AB2799" s="282"/>
      <c r="AC2799" s="282"/>
      <c r="AD2799" s="282"/>
      <c r="AE2799" s="282"/>
      <c r="AF2799" s="283"/>
      <c r="AG2799" s="402"/>
      <c r="AH2799" s="283"/>
      <c r="AI2799" s="283"/>
      <c r="AJ2799" s="283"/>
      <c r="AK2799" s="283"/>
      <c r="AL2799" s="283"/>
      <c r="AM2799" s="282"/>
      <c r="AN2799" s="282"/>
      <c r="AO2799" s="282"/>
      <c r="AP2799" s="282"/>
      <c r="AQ2799" s="282"/>
      <c r="AR2799" s="282"/>
      <c r="AT2799" s="283"/>
      <c r="AU2799" s="283"/>
      <c r="AV2799" s="283"/>
      <c r="AW2799" s="283"/>
      <c r="AY2799" s="283"/>
      <c r="AZ2799" s="282"/>
      <c r="BA2799" s="283"/>
      <c r="BB2799" s="282"/>
      <c r="BC2799" s="282"/>
      <c r="BD2799" s="282"/>
      <c r="BE2799" s="283"/>
      <c r="BG2799" s="282"/>
      <c r="BH2799" s="282"/>
      <c r="BI2799" s="282"/>
      <c r="BL2799" s="421"/>
      <c r="BM2799" s="424"/>
      <c r="BN2799" s="424"/>
      <c r="BO2799" s="424"/>
      <c r="BP2799" s="424"/>
      <c r="BQ2799" s="421"/>
      <c r="BR2799" s="421"/>
      <c r="BV2799" s="282"/>
      <c r="BW2799" s="283"/>
      <c r="BY2799" s="283"/>
      <c r="BZ2799" s="283"/>
      <c r="CA2799" s="283"/>
      <c r="CB2799" s="282"/>
      <c r="CC2799" s="282"/>
      <c r="CD2799" s="282"/>
      <c r="CE2799" s="282"/>
      <c r="CG2799" s="427"/>
      <c r="CH2799" s="402"/>
      <c r="CI2799" s="424"/>
      <c r="CJ2799" s="282"/>
      <c r="CK2799" s="282"/>
      <c r="CL2799" s="283"/>
      <c r="CM2799" s="283"/>
      <c r="CP2799" s="282"/>
      <c r="DC2799" s="282"/>
      <c r="DD2799" s="282"/>
      <c r="DE2799" s="282"/>
      <c r="DF2799" s="282"/>
      <c r="DG2799" s="282"/>
      <c r="DH2799" s="282"/>
      <c r="DI2799" s="282"/>
      <c r="DJ2799" s="282"/>
      <c r="EF2799" s="495" t="str">
        <f>""&amp;(MID(数据表!AZ2799,1,MIN(FIND({"(";"（"},数据表!AZ2799&amp;"(（",1)-1)))&amp;""</f>
        <v/>
      </c>
      <c r="EG2799" s="495" t="str">
        <f>""&amp;(MID(数据表!AZ2799,1,MIN(FIND({0;1;2;3;4;5;6;7;8;9},数据表!AZ2799&amp;"1234567890",1)-1)))&amp;""</f>
        <v/>
      </c>
    </row>
    <row r="2800" spans="2:137" s="310" customFormat="1" ht="12" customHeight="1">
      <c r="B2800" s="286"/>
      <c r="C2800" s="286"/>
      <c r="D2800" s="286"/>
      <c r="E2800" s="479"/>
      <c r="F2800" s="282"/>
      <c r="G2800" s="283"/>
      <c r="H2800" s="421"/>
      <c r="I2800" s="421"/>
      <c r="J2800" s="283"/>
      <c r="K2800" s="421"/>
      <c r="L2800" s="282"/>
      <c r="N2800" s="282"/>
      <c r="S2800" s="282"/>
      <c r="T2800" s="283"/>
      <c r="U2800" s="283"/>
      <c r="V2800" s="283"/>
      <c r="W2800" s="283"/>
      <c r="X2800" s="283"/>
      <c r="Y2800" s="282"/>
      <c r="Z2800" s="282"/>
      <c r="AA2800" s="283"/>
      <c r="AB2800" s="282"/>
      <c r="AC2800" s="282"/>
      <c r="AD2800" s="282"/>
      <c r="AE2800" s="282"/>
      <c r="AF2800" s="283"/>
      <c r="AG2800" s="402"/>
      <c r="AH2800" s="283"/>
      <c r="AI2800" s="283"/>
      <c r="AJ2800" s="283"/>
      <c r="AK2800" s="283"/>
      <c r="AL2800" s="283"/>
      <c r="AM2800" s="282"/>
      <c r="AN2800" s="282"/>
      <c r="AO2800" s="282"/>
      <c r="AP2800" s="282"/>
      <c r="AQ2800" s="282"/>
      <c r="AR2800" s="282"/>
      <c r="AT2800" s="283"/>
      <c r="AU2800" s="283"/>
      <c r="AV2800" s="283"/>
      <c r="AW2800" s="283"/>
      <c r="AY2800" s="283"/>
      <c r="AZ2800" s="282"/>
      <c r="BA2800" s="283"/>
      <c r="BB2800" s="282"/>
      <c r="BC2800" s="282"/>
      <c r="BD2800" s="282"/>
      <c r="BE2800" s="283"/>
      <c r="BG2800" s="282"/>
      <c r="BH2800" s="282"/>
      <c r="BI2800" s="282"/>
      <c r="BL2800" s="421"/>
      <c r="BM2800" s="424"/>
      <c r="BN2800" s="424"/>
      <c r="BO2800" s="424"/>
      <c r="BP2800" s="424"/>
      <c r="BQ2800" s="421"/>
      <c r="BR2800" s="421"/>
      <c r="BV2800" s="282"/>
      <c r="BW2800" s="283"/>
      <c r="BY2800" s="283"/>
      <c r="BZ2800" s="283"/>
      <c r="CA2800" s="283"/>
      <c r="CB2800" s="282"/>
      <c r="CC2800" s="282"/>
      <c r="CD2800" s="282"/>
      <c r="CE2800" s="282"/>
      <c r="CG2800" s="427"/>
      <c r="CH2800" s="402"/>
      <c r="CI2800" s="424"/>
      <c r="CJ2800" s="282"/>
      <c r="CK2800" s="282"/>
      <c r="CL2800" s="283"/>
      <c r="CM2800" s="283"/>
      <c r="CP2800" s="282"/>
      <c r="DC2800" s="282"/>
      <c r="DD2800" s="282"/>
      <c r="DE2800" s="282"/>
      <c r="DF2800" s="282"/>
      <c r="DG2800" s="282"/>
      <c r="DH2800" s="282"/>
      <c r="DI2800" s="282"/>
      <c r="DJ2800" s="282"/>
      <c r="EF2800" s="495" t="str">
        <f>""&amp;(MID(数据表!AZ2800,1,MIN(FIND({"(";"（"},数据表!AZ2800&amp;"(（",1)-1)))&amp;""</f>
        <v/>
      </c>
      <c r="EG2800" s="495" t="str">
        <f>""&amp;(MID(数据表!AZ2800,1,MIN(FIND({0;1;2;3;4;5;6;7;8;9},数据表!AZ2800&amp;"1234567890",1)-1)))&amp;""</f>
        <v/>
      </c>
    </row>
    <row r="2801" spans="2:137" s="310" customFormat="1" ht="12" customHeight="1">
      <c r="B2801" s="286"/>
      <c r="C2801" s="286"/>
      <c r="D2801" s="286"/>
      <c r="E2801" s="479"/>
      <c r="F2801" s="282"/>
      <c r="G2801" s="283"/>
      <c r="H2801" s="421"/>
      <c r="I2801" s="421"/>
      <c r="J2801" s="283"/>
      <c r="K2801" s="421"/>
      <c r="L2801" s="282"/>
      <c r="N2801" s="282"/>
      <c r="S2801" s="282"/>
      <c r="T2801" s="283"/>
      <c r="U2801" s="283"/>
      <c r="V2801" s="283"/>
      <c r="W2801" s="283"/>
      <c r="X2801" s="283"/>
      <c r="Y2801" s="282"/>
      <c r="Z2801" s="282"/>
      <c r="AA2801" s="283"/>
      <c r="AB2801" s="282"/>
      <c r="AC2801" s="282"/>
      <c r="AD2801" s="282"/>
      <c r="AE2801" s="282"/>
      <c r="AF2801" s="283"/>
      <c r="AG2801" s="402"/>
      <c r="AH2801" s="283"/>
      <c r="AI2801" s="283"/>
      <c r="AJ2801" s="283"/>
      <c r="AK2801" s="283"/>
      <c r="AL2801" s="283"/>
      <c r="AM2801" s="282"/>
      <c r="AN2801" s="282"/>
      <c r="AO2801" s="282"/>
      <c r="AP2801" s="282"/>
      <c r="AQ2801" s="282"/>
      <c r="AR2801" s="282"/>
      <c r="AT2801" s="283"/>
      <c r="AU2801" s="283"/>
      <c r="AV2801" s="283"/>
      <c r="AW2801" s="283"/>
      <c r="AY2801" s="283"/>
      <c r="AZ2801" s="282"/>
      <c r="BA2801" s="283"/>
      <c r="BB2801" s="282"/>
      <c r="BC2801" s="282"/>
      <c r="BD2801" s="282"/>
      <c r="BE2801" s="283"/>
      <c r="BG2801" s="282"/>
      <c r="BH2801" s="282"/>
      <c r="BI2801" s="282"/>
      <c r="BL2801" s="421"/>
      <c r="BM2801" s="424"/>
      <c r="BN2801" s="424"/>
      <c r="BO2801" s="424"/>
      <c r="BP2801" s="424"/>
      <c r="BQ2801" s="421"/>
      <c r="BR2801" s="421"/>
      <c r="BV2801" s="282"/>
      <c r="BW2801" s="283"/>
      <c r="BY2801" s="283"/>
      <c r="BZ2801" s="283"/>
      <c r="CA2801" s="283"/>
      <c r="CB2801" s="282"/>
      <c r="CC2801" s="282"/>
      <c r="CD2801" s="282"/>
      <c r="CE2801" s="282"/>
      <c r="CG2801" s="427"/>
      <c r="CH2801" s="402"/>
      <c r="CI2801" s="424"/>
      <c r="CJ2801" s="282"/>
      <c r="CK2801" s="282"/>
      <c r="CL2801" s="283"/>
      <c r="CM2801" s="283"/>
      <c r="CP2801" s="282"/>
      <c r="DC2801" s="282"/>
      <c r="DD2801" s="282"/>
      <c r="DE2801" s="282"/>
      <c r="DF2801" s="282"/>
      <c r="DG2801" s="282"/>
      <c r="DH2801" s="282"/>
      <c r="DI2801" s="282"/>
      <c r="DJ2801" s="282"/>
      <c r="EF2801" s="495" t="str">
        <f>""&amp;(MID(数据表!AZ2801,1,MIN(FIND({"(";"（"},数据表!AZ2801&amp;"(（",1)-1)))&amp;""</f>
        <v/>
      </c>
      <c r="EG2801" s="495" t="str">
        <f>""&amp;(MID(数据表!AZ2801,1,MIN(FIND({0;1;2;3;4;5;6;7;8;9},数据表!AZ2801&amp;"1234567890",1)-1)))&amp;""</f>
        <v/>
      </c>
    </row>
    <row r="2802" spans="2:137" s="310" customFormat="1" ht="12" customHeight="1">
      <c r="B2802" s="286"/>
      <c r="C2802" s="286"/>
      <c r="D2802" s="286"/>
      <c r="E2802" s="479"/>
      <c r="F2802" s="282"/>
      <c r="G2802" s="283"/>
      <c r="H2802" s="421"/>
      <c r="I2802" s="421"/>
      <c r="J2802" s="283"/>
      <c r="K2802" s="421"/>
      <c r="L2802" s="282"/>
      <c r="N2802" s="282"/>
      <c r="S2802" s="282"/>
      <c r="T2802" s="283"/>
      <c r="U2802" s="283"/>
      <c r="V2802" s="283"/>
      <c r="W2802" s="283"/>
      <c r="X2802" s="283"/>
      <c r="Y2802" s="282"/>
      <c r="Z2802" s="282"/>
      <c r="AA2802" s="283"/>
      <c r="AB2802" s="282"/>
      <c r="AC2802" s="282"/>
      <c r="AD2802" s="282"/>
      <c r="AE2802" s="282"/>
      <c r="AF2802" s="283"/>
      <c r="AG2802" s="402"/>
      <c r="AH2802" s="283"/>
      <c r="AI2802" s="283"/>
      <c r="AJ2802" s="283"/>
      <c r="AK2802" s="283"/>
      <c r="AL2802" s="283"/>
      <c r="AM2802" s="282"/>
      <c r="AN2802" s="282"/>
      <c r="AO2802" s="282"/>
      <c r="AP2802" s="282"/>
      <c r="AQ2802" s="282"/>
      <c r="AR2802" s="282"/>
      <c r="AT2802" s="283"/>
      <c r="AU2802" s="283"/>
      <c r="AV2802" s="283"/>
      <c r="AW2802" s="283"/>
      <c r="AY2802" s="283"/>
      <c r="AZ2802" s="282"/>
      <c r="BA2802" s="283"/>
      <c r="BB2802" s="282"/>
      <c r="BC2802" s="282"/>
      <c r="BD2802" s="282"/>
      <c r="BE2802" s="283"/>
      <c r="BG2802" s="282"/>
      <c r="BH2802" s="282"/>
      <c r="BI2802" s="282"/>
      <c r="BL2802" s="421"/>
      <c r="BM2802" s="424"/>
      <c r="BN2802" s="424"/>
      <c r="BO2802" s="424"/>
      <c r="BP2802" s="424"/>
      <c r="BQ2802" s="421"/>
      <c r="BR2802" s="421"/>
      <c r="BV2802" s="282"/>
      <c r="BW2802" s="283"/>
      <c r="BY2802" s="283"/>
      <c r="BZ2802" s="283"/>
      <c r="CA2802" s="283"/>
      <c r="CB2802" s="282"/>
      <c r="CC2802" s="282"/>
      <c r="CD2802" s="282"/>
      <c r="CE2802" s="282"/>
      <c r="CG2802" s="427"/>
      <c r="CH2802" s="402"/>
      <c r="CI2802" s="424"/>
      <c r="CJ2802" s="282"/>
      <c r="CK2802" s="282"/>
      <c r="CL2802" s="283"/>
      <c r="CM2802" s="283"/>
      <c r="CP2802" s="282"/>
      <c r="DC2802" s="282"/>
      <c r="DD2802" s="282"/>
      <c r="DE2802" s="282"/>
      <c r="DF2802" s="282"/>
      <c r="DG2802" s="282"/>
      <c r="DH2802" s="282"/>
      <c r="DI2802" s="282"/>
      <c r="DJ2802" s="282"/>
      <c r="EF2802" s="495" t="str">
        <f>""&amp;(MID(数据表!AZ2802,1,MIN(FIND({"(";"（"},数据表!AZ2802&amp;"(（",1)-1)))&amp;""</f>
        <v/>
      </c>
      <c r="EG2802" s="495" t="str">
        <f>""&amp;(MID(数据表!AZ2802,1,MIN(FIND({0;1;2;3;4;5;6;7;8;9},数据表!AZ2802&amp;"1234567890",1)-1)))&amp;""</f>
        <v/>
      </c>
    </row>
    <row r="2803" spans="2:137" s="310" customFormat="1" ht="12" customHeight="1">
      <c r="B2803" s="286"/>
      <c r="C2803" s="286"/>
      <c r="D2803" s="286"/>
      <c r="E2803" s="479"/>
      <c r="F2803" s="282"/>
      <c r="G2803" s="283"/>
      <c r="H2803" s="421"/>
      <c r="I2803" s="421"/>
      <c r="J2803" s="283"/>
      <c r="K2803" s="421"/>
      <c r="L2803" s="282"/>
      <c r="N2803" s="282"/>
      <c r="S2803" s="282"/>
      <c r="T2803" s="283"/>
      <c r="U2803" s="283"/>
      <c r="V2803" s="283"/>
      <c r="W2803" s="283"/>
      <c r="X2803" s="283"/>
      <c r="Y2803" s="282"/>
      <c r="Z2803" s="282"/>
      <c r="AA2803" s="283"/>
      <c r="AB2803" s="282"/>
      <c r="AC2803" s="282"/>
      <c r="AD2803" s="282"/>
      <c r="AE2803" s="282"/>
      <c r="AF2803" s="283"/>
      <c r="AG2803" s="402"/>
      <c r="AH2803" s="283"/>
      <c r="AI2803" s="283"/>
      <c r="AJ2803" s="283"/>
      <c r="AK2803" s="283"/>
      <c r="AL2803" s="283"/>
      <c r="AM2803" s="282"/>
      <c r="AN2803" s="282"/>
      <c r="AO2803" s="282"/>
      <c r="AP2803" s="282"/>
      <c r="AQ2803" s="282"/>
      <c r="AR2803" s="282"/>
      <c r="AT2803" s="283"/>
      <c r="AU2803" s="283"/>
      <c r="AV2803" s="283"/>
      <c r="AW2803" s="283"/>
      <c r="AY2803" s="283"/>
      <c r="AZ2803" s="282"/>
      <c r="BA2803" s="283"/>
      <c r="BB2803" s="282"/>
      <c r="BC2803" s="282"/>
      <c r="BD2803" s="282"/>
      <c r="BE2803" s="283"/>
      <c r="BG2803" s="282"/>
      <c r="BH2803" s="282"/>
      <c r="BI2803" s="282"/>
      <c r="BL2803" s="421"/>
      <c r="BM2803" s="424"/>
      <c r="BN2803" s="424"/>
      <c r="BO2803" s="424"/>
      <c r="BP2803" s="424"/>
      <c r="BQ2803" s="421"/>
      <c r="BR2803" s="421"/>
      <c r="BV2803" s="282"/>
      <c r="BW2803" s="283"/>
      <c r="BY2803" s="283"/>
      <c r="BZ2803" s="283"/>
      <c r="CA2803" s="283"/>
      <c r="CB2803" s="282"/>
      <c r="CC2803" s="282"/>
      <c r="CD2803" s="282"/>
      <c r="CE2803" s="282"/>
      <c r="CG2803" s="427"/>
      <c r="CH2803" s="402"/>
      <c r="CI2803" s="424"/>
      <c r="CJ2803" s="282"/>
      <c r="CK2803" s="282"/>
      <c r="CL2803" s="283"/>
      <c r="CM2803" s="283"/>
      <c r="CP2803" s="282"/>
      <c r="DC2803" s="282"/>
      <c r="DD2803" s="282"/>
      <c r="DE2803" s="282"/>
      <c r="DF2803" s="282"/>
      <c r="DG2803" s="282"/>
      <c r="DH2803" s="282"/>
      <c r="DI2803" s="282"/>
      <c r="DJ2803" s="282"/>
      <c r="EF2803" s="495" t="str">
        <f>""&amp;(MID(数据表!AZ2803,1,MIN(FIND({"(";"（"},数据表!AZ2803&amp;"(（",1)-1)))&amp;""</f>
        <v/>
      </c>
      <c r="EG2803" s="495" t="str">
        <f>""&amp;(MID(数据表!AZ2803,1,MIN(FIND({0;1;2;3;4;5;6;7;8;9},数据表!AZ2803&amp;"1234567890",1)-1)))&amp;""</f>
        <v/>
      </c>
    </row>
    <row r="2804" spans="2:137" s="310" customFormat="1" ht="12" customHeight="1">
      <c r="B2804" s="286"/>
      <c r="C2804" s="286"/>
      <c r="D2804" s="286"/>
      <c r="E2804" s="479"/>
      <c r="F2804" s="282"/>
      <c r="G2804" s="283"/>
      <c r="H2804" s="421"/>
      <c r="I2804" s="421"/>
      <c r="J2804" s="283"/>
      <c r="K2804" s="421"/>
      <c r="L2804" s="282"/>
      <c r="N2804" s="282"/>
      <c r="S2804" s="282"/>
      <c r="T2804" s="283"/>
      <c r="U2804" s="283"/>
      <c r="V2804" s="283"/>
      <c r="W2804" s="283"/>
      <c r="X2804" s="283"/>
      <c r="Y2804" s="282"/>
      <c r="Z2804" s="282"/>
      <c r="AA2804" s="283"/>
      <c r="AB2804" s="282"/>
      <c r="AC2804" s="282"/>
      <c r="AD2804" s="282"/>
      <c r="AE2804" s="282"/>
      <c r="AF2804" s="283"/>
      <c r="AG2804" s="402"/>
      <c r="AH2804" s="283"/>
      <c r="AI2804" s="283"/>
      <c r="AJ2804" s="283"/>
      <c r="AK2804" s="283"/>
      <c r="AL2804" s="283"/>
      <c r="AM2804" s="282"/>
      <c r="AN2804" s="282"/>
      <c r="AO2804" s="282"/>
      <c r="AP2804" s="282"/>
      <c r="AQ2804" s="282"/>
      <c r="AR2804" s="282"/>
      <c r="AT2804" s="283"/>
      <c r="AU2804" s="283"/>
      <c r="AV2804" s="283"/>
      <c r="AW2804" s="283"/>
      <c r="AY2804" s="283"/>
      <c r="AZ2804" s="282"/>
      <c r="BA2804" s="283"/>
      <c r="BB2804" s="282"/>
      <c r="BC2804" s="282"/>
      <c r="BD2804" s="282"/>
      <c r="BE2804" s="283"/>
      <c r="BG2804" s="282"/>
      <c r="BH2804" s="282"/>
      <c r="BI2804" s="282"/>
      <c r="BL2804" s="421"/>
      <c r="BM2804" s="424"/>
      <c r="BN2804" s="424"/>
      <c r="BO2804" s="424"/>
      <c r="BP2804" s="424"/>
      <c r="BQ2804" s="421"/>
      <c r="BR2804" s="421"/>
      <c r="BV2804" s="282"/>
      <c r="BW2804" s="283"/>
      <c r="BY2804" s="283"/>
      <c r="BZ2804" s="283"/>
      <c r="CA2804" s="283"/>
      <c r="CB2804" s="282"/>
      <c r="CC2804" s="282"/>
      <c r="CD2804" s="282"/>
      <c r="CE2804" s="282"/>
      <c r="CG2804" s="427"/>
      <c r="CH2804" s="402"/>
      <c r="CI2804" s="424"/>
      <c r="CJ2804" s="282"/>
      <c r="CK2804" s="282"/>
      <c r="CL2804" s="283"/>
      <c r="CM2804" s="283"/>
      <c r="CP2804" s="282"/>
      <c r="DC2804" s="282"/>
      <c r="DD2804" s="282"/>
      <c r="DE2804" s="282"/>
      <c r="DF2804" s="282"/>
      <c r="DG2804" s="282"/>
      <c r="DH2804" s="282"/>
      <c r="DI2804" s="282"/>
      <c r="DJ2804" s="282"/>
      <c r="EF2804" s="495" t="str">
        <f>""&amp;(MID(数据表!AZ2804,1,MIN(FIND({"(";"（"},数据表!AZ2804&amp;"(（",1)-1)))&amp;""</f>
        <v/>
      </c>
      <c r="EG2804" s="495" t="str">
        <f>""&amp;(MID(数据表!AZ2804,1,MIN(FIND({0;1;2;3;4;5;6;7;8;9},数据表!AZ2804&amp;"1234567890",1)-1)))&amp;""</f>
        <v/>
      </c>
    </row>
    <row r="2805" spans="2:137" s="310" customFormat="1" ht="12" customHeight="1">
      <c r="B2805" s="286"/>
      <c r="C2805" s="286"/>
      <c r="D2805" s="286"/>
      <c r="E2805" s="479"/>
      <c r="F2805" s="282"/>
      <c r="G2805" s="283"/>
      <c r="H2805" s="421"/>
      <c r="I2805" s="421"/>
      <c r="J2805" s="283"/>
      <c r="K2805" s="421"/>
      <c r="L2805" s="282"/>
      <c r="N2805" s="282"/>
      <c r="S2805" s="282"/>
      <c r="T2805" s="283"/>
      <c r="U2805" s="283"/>
      <c r="V2805" s="283"/>
      <c r="W2805" s="283"/>
      <c r="X2805" s="283"/>
      <c r="Y2805" s="282"/>
      <c r="Z2805" s="282"/>
      <c r="AA2805" s="283"/>
      <c r="AB2805" s="282"/>
      <c r="AC2805" s="282"/>
      <c r="AD2805" s="282"/>
      <c r="AE2805" s="282"/>
      <c r="AF2805" s="283"/>
      <c r="AG2805" s="402"/>
      <c r="AH2805" s="283"/>
      <c r="AI2805" s="283"/>
      <c r="AJ2805" s="283"/>
      <c r="AK2805" s="283"/>
      <c r="AL2805" s="283"/>
      <c r="AM2805" s="282"/>
      <c r="AN2805" s="282"/>
      <c r="AO2805" s="282"/>
      <c r="AP2805" s="282"/>
      <c r="AQ2805" s="282"/>
      <c r="AR2805" s="282"/>
      <c r="AT2805" s="283"/>
      <c r="AU2805" s="283"/>
      <c r="AV2805" s="283"/>
      <c r="AW2805" s="283"/>
      <c r="AY2805" s="283"/>
      <c r="AZ2805" s="282"/>
      <c r="BA2805" s="283"/>
      <c r="BB2805" s="282"/>
      <c r="BC2805" s="282"/>
      <c r="BD2805" s="282"/>
      <c r="BE2805" s="283"/>
      <c r="BG2805" s="282"/>
      <c r="BH2805" s="282"/>
      <c r="BI2805" s="282"/>
      <c r="BL2805" s="421"/>
      <c r="BM2805" s="424"/>
      <c r="BN2805" s="424"/>
      <c r="BO2805" s="424"/>
      <c r="BP2805" s="424"/>
      <c r="BQ2805" s="421"/>
      <c r="BR2805" s="421"/>
      <c r="BV2805" s="282"/>
      <c r="BW2805" s="283"/>
      <c r="BY2805" s="283"/>
      <c r="BZ2805" s="283"/>
      <c r="CA2805" s="283"/>
      <c r="CB2805" s="282"/>
      <c r="CC2805" s="282"/>
      <c r="CD2805" s="282"/>
      <c r="CE2805" s="282"/>
      <c r="CG2805" s="427"/>
      <c r="CH2805" s="402"/>
      <c r="CI2805" s="424"/>
      <c r="CJ2805" s="282"/>
      <c r="CK2805" s="282"/>
      <c r="CL2805" s="283"/>
      <c r="CM2805" s="283"/>
      <c r="CP2805" s="282"/>
      <c r="DC2805" s="282"/>
      <c r="DD2805" s="282"/>
      <c r="DE2805" s="282"/>
      <c r="DF2805" s="282"/>
      <c r="DG2805" s="282"/>
      <c r="DH2805" s="282"/>
      <c r="DI2805" s="282"/>
      <c r="DJ2805" s="282"/>
      <c r="EF2805" s="495" t="str">
        <f>""&amp;(MID(数据表!AZ2805,1,MIN(FIND({"(";"（"},数据表!AZ2805&amp;"(（",1)-1)))&amp;""</f>
        <v/>
      </c>
      <c r="EG2805" s="495" t="str">
        <f>""&amp;(MID(数据表!AZ2805,1,MIN(FIND({0;1;2;3;4;5;6;7;8;9},数据表!AZ2805&amp;"1234567890",1)-1)))&amp;""</f>
        <v/>
      </c>
    </row>
    <row r="2806" spans="2:137" s="310" customFormat="1" ht="12" customHeight="1">
      <c r="B2806" s="286"/>
      <c r="C2806" s="286"/>
      <c r="D2806" s="286"/>
      <c r="E2806" s="479"/>
      <c r="F2806" s="282"/>
      <c r="G2806" s="283"/>
      <c r="H2806" s="421"/>
      <c r="I2806" s="421"/>
      <c r="J2806" s="283"/>
      <c r="K2806" s="421"/>
      <c r="L2806" s="282"/>
      <c r="N2806" s="282"/>
      <c r="S2806" s="282"/>
      <c r="T2806" s="283"/>
      <c r="U2806" s="283"/>
      <c r="V2806" s="283"/>
      <c r="W2806" s="283"/>
      <c r="X2806" s="283"/>
      <c r="Y2806" s="282"/>
      <c r="Z2806" s="282"/>
      <c r="AA2806" s="283"/>
      <c r="AB2806" s="282"/>
      <c r="AC2806" s="282"/>
      <c r="AD2806" s="282"/>
      <c r="AE2806" s="282"/>
      <c r="AF2806" s="283"/>
      <c r="AG2806" s="402"/>
      <c r="AH2806" s="283"/>
      <c r="AI2806" s="283"/>
      <c r="AJ2806" s="283"/>
      <c r="AK2806" s="283"/>
      <c r="AL2806" s="283"/>
      <c r="AM2806" s="282"/>
      <c r="AN2806" s="282"/>
      <c r="AO2806" s="282"/>
      <c r="AP2806" s="282"/>
      <c r="AQ2806" s="282"/>
      <c r="AR2806" s="282"/>
      <c r="AT2806" s="283"/>
      <c r="AU2806" s="283"/>
      <c r="AV2806" s="283"/>
      <c r="AW2806" s="283"/>
      <c r="AY2806" s="283"/>
      <c r="AZ2806" s="282"/>
      <c r="BA2806" s="283"/>
      <c r="BB2806" s="282"/>
      <c r="BC2806" s="282"/>
      <c r="BD2806" s="282"/>
      <c r="BE2806" s="283"/>
      <c r="BG2806" s="282"/>
      <c r="BH2806" s="282"/>
      <c r="BI2806" s="282"/>
      <c r="BL2806" s="421"/>
      <c r="BM2806" s="424"/>
      <c r="BN2806" s="424"/>
      <c r="BO2806" s="424"/>
      <c r="BP2806" s="424"/>
      <c r="BQ2806" s="421"/>
      <c r="BR2806" s="421"/>
      <c r="BV2806" s="282"/>
      <c r="BW2806" s="283"/>
      <c r="BY2806" s="283"/>
      <c r="BZ2806" s="283"/>
      <c r="CA2806" s="283"/>
      <c r="CB2806" s="282"/>
      <c r="CC2806" s="282"/>
      <c r="CD2806" s="282"/>
      <c r="CE2806" s="282"/>
      <c r="CG2806" s="427"/>
      <c r="CH2806" s="402"/>
      <c r="CI2806" s="424"/>
      <c r="CJ2806" s="282"/>
      <c r="CK2806" s="282"/>
      <c r="CL2806" s="283"/>
      <c r="CM2806" s="283"/>
      <c r="CP2806" s="282"/>
      <c r="DC2806" s="282"/>
      <c r="DD2806" s="282"/>
      <c r="DE2806" s="282"/>
      <c r="DF2806" s="282"/>
      <c r="DG2806" s="282"/>
      <c r="DH2806" s="282"/>
      <c r="DI2806" s="282"/>
      <c r="DJ2806" s="282"/>
      <c r="EF2806" s="495" t="str">
        <f>""&amp;(MID(数据表!AZ2806,1,MIN(FIND({"(";"（"},数据表!AZ2806&amp;"(（",1)-1)))&amp;""</f>
        <v/>
      </c>
      <c r="EG2806" s="495" t="str">
        <f>""&amp;(MID(数据表!AZ2806,1,MIN(FIND({0;1;2;3;4;5;6;7;8;9},数据表!AZ2806&amp;"1234567890",1)-1)))&amp;""</f>
        <v/>
      </c>
    </row>
    <row r="2807" spans="2:137" s="310" customFormat="1" ht="12" customHeight="1">
      <c r="B2807" s="286"/>
      <c r="C2807" s="286"/>
      <c r="D2807" s="286"/>
      <c r="E2807" s="479"/>
      <c r="F2807" s="282"/>
      <c r="G2807" s="283"/>
      <c r="H2807" s="421"/>
      <c r="I2807" s="421"/>
      <c r="J2807" s="283"/>
      <c r="K2807" s="421"/>
      <c r="L2807" s="282"/>
      <c r="N2807" s="282"/>
      <c r="S2807" s="282"/>
      <c r="T2807" s="283"/>
      <c r="U2807" s="283"/>
      <c r="V2807" s="283"/>
      <c r="W2807" s="283"/>
      <c r="X2807" s="283"/>
      <c r="Y2807" s="282"/>
      <c r="Z2807" s="282"/>
      <c r="AA2807" s="283"/>
      <c r="AB2807" s="282"/>
      <c r="AC2807" s="282"/>
      <c r="AD2807" s="282"/>
      <c r="AE2807" s="282"/>
      <c r="AF2807" s="283"/>
      <c r="AG2807" s="402"/>
      <c r="AH2807" s="283"/>
      <c r="AI2807" s="283"/>
      <c r="AJ2807" s="283"/>
      <c r="AK2807" s="283"/>
      <c r="AL2807" s="283"/>
      <c r="AM2807" s="282"/>
      <c r="AN2807" s="282"/>
      <c r="AO2807" s="282"/>
      <c r="AP2807" s="282"/>
      <c r="AQ2807" s="282"/>
      <c r="AR2807" s="282"/>
      <c r="AT2807" s="283"/>
      <c r="AU2807" s="283"/>
      <c r="AV2807" s="283"/>
      <c r="AW2807" s="283"/>
      <c r="AY2807" s="283"/>
      <c r="AZ2807" s="282"/>
      <c r="BA2807" s="283"/>
      <c r="BB2807" s="282"/>
      <c r="BC2807" s="282"/>
      <c r="BD2807" s="282"/>
      <c r="BE2807" s="283"/>
      <c r="BG2807" s="282"/>
      <c r="BH2807" s="282"/>
      <c r="BI2807" s="282"/>
      <c r="BL2807" s="421"/>
      <c r="BM2807" s="424"/>
      <c r="BN2807" s="424"/>
      <c r="BO2807" s="424"/>
      <c r="BP2807" s="424"/>
      <c r="BQ2807" s="421"/>
      <c r="BR2807" s="421"/>
      <c r="BV2807" s="282"/>
      <c r="BW2807" s="283"/>
      <c r="BY2807" s="283"/>
      <c r="BZ2807" s="283"/>
      <c r="CA2807" s="283"/>
      <c r="CB2807" s="282"/>
      <c r="CC2807" s="282"/>
      <c r="CD2807" s="282"/>
      <c r="CE2807" s="282"/>
      <c r="CG2807" s="427"/>
      <c r="CH2807" s="402"/>
      <c r="CI2807" s="424"/>
      <c r="CJ2807" s="282"/>
      <c r="CK2807" s="282"/>
      <c r="CL2807" s="283"/>
      <c r="CM2807" s="283"/>
      <c r="CP2807" s="282"/>
      <c r="DC2807" s="282"/>
      <c r="DD2807" s="282"/>
      <c r="DE2807" s="282"/>
      <c r="DF2807" s="282"/>
      <c r="DG2807" s="282"/>
      <c r="DH2807" s="282"/>
      <c r="DI2807" s="282"/>
      <c r="DJ2807" s="282"/>
      <c r="EF2807" s="495" t="str">
        <f>""&amp;(MID(数据表!AZ2807,1,MIN(FIND({"(";"（"},数据表!AZ2807&amp;"(（",1)-1)))&amp;""</f>
        <v/>
      </c>
      <c r="EG2807" s="495" t="str">
        <f>""&amp;(MID(数据表!AZ2807,1,MIN(FIND({0;1;2;3;4;5;6;7;8;9},数据表!AZ2807&amp;"1234567890",1)-1)))&amp;""</f>
        <v/>
      </c>
    </row>
    <row r="2808" spans="2:137" s="310" customFormat="1" ht="12" customHeight="1">
      <c r="B2808" s="286"/>
      <c r="C2808" s="286"/>
      <c r="D2808" s="286"/>
      <c r="E2808" s="479"/>
      <c r="F2808" s="282"/>
      <c r="G2808" s="283"/>
      <c r="H2808" s="421"/>
      <c r="I2808" s="421"/>
      <c r="J2808" s="283"/>
      <c r="K2808" s="421"/>
      <c r="L2808" s="282"/>
      <c r="N2808" s="282"/>
      <c r="S2808" s="282"/>
      <c r="T2808" s="283"/>
      <c r="U2808" s="283"/>
      <c r="V2808" s="283"/>
      <c r="W2808" s="283"/>
      <c r="X2808" s="283"/>
      <c r="Y2808" s="282"/>
      <c r="Z2808" s="282"/>
      <c r="AA2808" s="283"/>
      <c r="AB2808" s="282"/>
      <c r="AC2808" s="282"/>
      <c r="AD2808" s="282"/>
      <c r="AE2808" s="282"/>
      <c r="AF2808" s="283"/>
      <c r="AG2808" s="402"/>
      <c r="AH2808" s="283"/>
      <c r="AI2808" s="283"/>
      <c r="AJ2808" s="283"/>
      <c r="AK2808" s="283"/>
      <c r="AL2808" s="283"/>
      <c r="AM2808" s="282"/>
      <c r="AN2808" s="282"/>
      <c r="AO2808" s="282"/>
      <c r="AP2808" s="282"/>
      <c r="AQ2808" s="282"/>
      <c r="AR2808" s="282"/>
      <c r="AT2808" s="283"/>
      <c r="AU2808" s="283"/>
      <c r="AV2808" s="283"/>
      <c r="AW2808" s="283"/>
      <c r="AY2808" s="283"/>
      <c r="AZ2808" s="282"/>
      <c r="BA2808" s="283"/>
      <c r="BB2808" s="282"/>
      <c r="BC2808" s="282"/>
      <c r="BD2808" s="282"/>
      <c r="BE2808" s="283"/>
      <c r="BG2808" s="282"/>
      <c r="BH2808" s="282"/>
      <c r="BI2808" s="282"/>
      <c r="BL2808" s="421"/>
      <c r="BM2808" s="424"/>
      <c r="BN2808" s="424"/>
      <c r="BO2808" s="424"/>
      <c r="BP2808" s="424"/>
      <c r="BQ2808" s="421"/>
      <c r="BR2808" s="421"/>
      <c r="BV2808" s="282"/>
      <c r="BW2808" s="283"/>
      <c r="BY2808" s="283"/>
      <c r="BZ2808" s="283"/>
      <c r="CA2808" s="283"/>
      <c r="CB2808" s="282"/>
      <c r="CC2808" s="282"/>
      <c r="CD2808" s="282"/>
      <c r="CE2808" s="282"/>
      <c r="CG2808" s="427"/>
      <c r="CH2808" s="402"/>
      <c r="CI2808" s="424"/>
      <c r="CJ2808" s="282"/>
      <c r="CK2808" s="282"/>
      <c r="CL2808" s="283"/>
      <c r="CM2808" s="283"/>
      <c r="CP2808" s="282"/>
      <c r="DC2808" s="282"/>
      <c r="DD2808" s="282"/>
      <c r="DE2808" s="282"/>
      <c r="DF2808" s="282"/>
      <c r="DG2808" s="282"/>
      <c r="DH2808" s="282"/>
      <c r="DI2808" s="282"/>
      <c r="DJ2808" s="282"/>
      <c r="EF2808" s="495" t="str">
        <f>""&amp;(MID(数据表!AZ2808,1,MIN(FIND({"(";"（"},数据表!AZ2808&amp;"(（",1)-1)))&amp;""</f>
        <v/>
      </c>
      <c r="EG2808" s="495" t="str">
        <f>""&amp;(MID(数据表!AZ2808,1,MIN(FIND({0;1;2;3;4;5;6;7;8;9},数据表!AZ2808&amp;"1234567890",1)-1)))&amp;""</f>
        <v/>
      </c>
    </row>
    <row r="2809" spans="2:137" s="310" customFormat="1" ht="12" customHeight="1">
      <c r="B2809" s="286"/>
      <c r="C2809" s="286"/>
      <c r="D2809" s="286"/>
      <c r="E2809" s="479"/>
      <c r="F2809" s="282"/>
      <c r="G2809" s="283"/>
      <c r="H2809" s="421"/>
      <c r="I2809" s="421"/>
      <c r="J2809" s="283"/>
      <c r="K2809" s="421"/>
      <c r="L2809" s="282"/>
      <c r="N2809" s="282"/>
      <c r="S2809" s="282"/>
      <c r="T2809" s="283"/>
      <c r="U2809" s="283"/>
      <c r="V2809" s="283"/>
      <c r="W2809" s="283"/>
      <c r="X2809" s="283"/>
      <c r="Y2809" s="282"/>
      <c r="Z2809" s="282"/>
      <c r="AA2809" s="283"/>
      <c r="AB2809" s="282"/>
      <c r="AC2809" s="282"/>
      <c r="AD2809" s="282"/>
      <c r="AE2809" s="282"/>
      <c r="AF2809" s="283"/>
      <c r="AG2809" s="402"/>
      <c r="AH2809" s="283"/>
      <c r="AI2809" s="283"/>
      <c r="AJ2809" s="283"/>
      <c r="AK2809" s="283"/>
      <c r="AL2809" s="283"/>
      <c r="AM2809" s="282"/>
      <c r="AN2809" s="282"/>
      <c r="AO2809" s="282"/>
      <c r="AP2809" s="282"/>
      <c r="AQ2809" s="282"/>
      <c r="AR2809" s="282"/>
      <c r="AT2809" s="283"/>
      <c r="AU2809" s="283"/>
      <c r="AV2809" s="283"/>
      <c r="AW2809" s="283"/>
      <c r="AY2809" s="283"/>
      <c r="AZ2809" s="282"/>
      <c r="BA2809" s="283"/>
      <c r="BB2809" s="282"/>
      <c r="BC2809" s="282"/>
      <c r="BD2809" s="282"/>
      <c r="BE2809" s="283"/>
      <c r="BG2809" s="282"/>
      <c r="BH2809" s="282"/>
      <c r="BI2809" s="282"/>
      <c r="BL2809" s="421"/>
      <c r="BM2809" s="424"/>
      <c r="BN2809" s="424"/>
      <c r="BO2809" s="424"/>
      <c r="BP2809" s="424"/>
      <c r="BQ2809" s="421"/>
      <c r="BR2809" s="421"/>
      <c r="BV2809" s="282"/>
      <c r="BW2809" s="283"/>
      <c r="BY2809" s="283"/>
      <c r="BZ2809" s="283"/>
      <c r="CA2809" s="283"/>
      <c r="CB2809" s="282"/>
      <c r="CC2809" s="282"/>
      <c r="CD2809" s="282"/>
      <c r="CE2809" s="282"/>
      <c r="CG2809" s="427"/>
      <c r="CH2809" s="402"/>
      <c r="CI2809" s="424"/>
      <c r="CJ2809" s="282"/>
      <c r="CK2809" s="282"/>
      <c r="CL2809" s="283"/>
      <c r="CM2809" s="283"/>
      <c r="CP2809" s="282"/>
      <c r="DC2809" s="282"/>
      <c r="DD2809" s="282"/>
      <c r="DE2809" s="282"/>
      <c r="DF2809" s="282"/>
      <c r="DG2809" s="282"/>
      <c r="DH2809" s="282"/>
      <c r="DI2809" s="282"/>
      <c r="DJ2809" s="282"/>
      <c r="EF2809" s="495" t="str">
        <f>""&amp;(MID(数据表!AZ2809,1,MIN(FIND({"(";"（"},数据表!AZ2809&amp;"(（",1)-1)))&amp;""</f>
        <v/>
      </c>
      <c r="EG2809" s="495" t="str">
        <f>""&amp;(MID(数据表!AZ2809,1,MIN(FIND({0;1;2;3;4;5;6;7;8;9},数据表!AZ2809&amp;"1234567890",1)-1)))&amp;""</f>
        <v/>
      </c>
    </row>
    <row r="2810" spans="2:137" s="310" customFormat="1" ht="12" customHeight="1">
      <c r="B2810" s="286"/>
      <c r="C2810" s="286"/>
      <c r="D2810" s="286"/>
      <c r="E2810" s="479"/>
      <c r="F2810" s="282"/>
      <c r="G2810" s="283"/>
      <c r="H2810" s="421"/>
      <c r="I2810" s="421"/>
      <c r="J2810" s="283"/>
      <c r="K2810" s="421"/>
      <c r="L2810" s="282"/>
      <c r="N2810" s="282"/>
      <c r="S2810" s="282"/>
      <c r="T2810" s="283"/>
      <c r="U2810" s="283"/>
      <c r="V2810" s="283"/>
      <c r="W2810" s="283"/>
      <c r="X2810" s="283"/>
      <c r="Y2810" s="282"/>
      <c r="Z2810" s="282"/>
      <c r="AA2810" s="283"/>
      <c r="AB2810" s="282"/>
      <c r="AC2810" s="282"/>
      <c r="AD2810" s="282"/>
      <c r="AE2810" s="282"/>
      <c r="AF2810" s="283"/>
      <c r="AG2810" s="402"/>
      <c r="AH2810" s="283"/>
      <c r="AI2810" s="283"/>
      <c r="AJ2810" s="283"/>
      <c r="AK2810" s="283"/>
      <c r="AL2810" s="283"/>
      <c r="AM2810" s="282"/>
      <c r="AN2810" s="282"/>
      <c r="AO2810" s="282"/>
      <c r="AP2810" s="282"/>
      <c r="AQ2810" s="282"/>
      <c r="AR2810" s="282"/>
      <c r="AT2810" s="283"/>
      <c r="AU2810" s="283"/>
      <c r="AV2810" s="283"/>
      <c r="AW2810" s="283"/>
      <c r="AY2810" s="283"/>
      <c r="AZ2810" s="282"/>
      <c r="BA2810" s="283"/>
      <c r="BB2810" s="282"/>
      <c r="BC2810" s="282"/>
      <c r="BD2810" s="282"/>
      <c r="BE2810" s="283"/>
      <c r="BG2810" s="282"/>
      <c r="BH2810" s="282"/>
      <c r="BI2810" s="282"/>
      <c r="BL2810" s="421"/>
      <c r="BM2810" s="424"/>
      <c r="BN2810" s="424"/>
      <c r="BO2810" s="424"/>
      <c r="BP2810" s="424"/>
      <c r="BQ2810" s="421"/>
      <c r="BR2810" s="421"/>
      <c r="BV2810" s="282"/>
      <c r="BW2810" s="283"/>
      <c r="BY2810" s="283"/>
      <c r="BZ2810" s="283"/>
      <c r="CA2810" s="283"/>
      <c r="CB2810" s="282"/>
      <c r="CC2810" s="282"/>
      <c r="CD2810" s="282"/>
      <c r="CE2810" s="282"/>
      <c r="CG2810" s="427"/>
      <c r="CH2810" s="402"/>
      <c r="CI2810" s="424"/>
      <c r="CJ2810" s="282"/>
      <c r="CK2810" s="282"/>
      <c r="CL2810" s="283"/>
      <c r="CM2810" s="283"/>
      <c r="CP2810" s="282"/>
      <c r="DC2810" s="282"/>
      <c r="DD2810" s="282"/>
      <c r="DE2810" s="282"/>
      <c r="DF2810" s="282"/>
      <c r="DG2810" s="282"/>
      <c r="DH2810" s="282"/>
      <c r="DI2810" s="282"/>
      <c r="DJ2810" s="282"/>
      <c r="EF2810" s="495" t="str">
        <f>""&amp;(MID(数据表!AZ2810,1,MIN(FIND({"(";"（"},数据表!AZ2810&amp;"(（",1)-1)))&amp;""</f>
        <v/>
      </c>
      <c r="EG2810" s="495" t="str">
        <f>""&amp;(MID(数据表!AZ2810,1,MIN(FIND({0;1;2;3;4;5;6;7;8;9},数据表!AZ2810&amp;"1234567890",1)-1)))&amp;""</f>
        <v/>
      </c>
    </row>
    <row r="2811" spans="2:137" s="310" customFormat="1" ht="12" customHeight="1">
      <c r="B2811" s="286"/>
      <c r="C2811" s="286"/>
      <c r="D2811" s="286"/>
      <c r="E2811" s="479"/>
      <c r="F2811" s="282"/>
      <c r="G2811" s="283"/>
      <c r="H2811" s="421"/>
      <c r="I2811" s="421"/>
      <c r="J2811" s="283"/>
      <c r="K2811" s="421"/>
      <c r="L2811" s="282"/>
      <c r="N2811" s="282"/>
      <c r="S2811" s="282"/>
      <c r="T2811" s="283"/>
      <c r="U2811" s="283"/>
      <c r="V2811" s="283"/>
      <c r="W2811" s="283"/>
      <c r="X2811" s="283"/>
      <c r="Y2811" s="282"/>
      <c r="Z2811" s="282"/>
      <c r="AA2811" s="283"/>
      <c r="AB2811" s="282"/>
      <c r="AC2811" s="282"/>
      <c r="AD2811" s="282"/>
      <c r="AE2811" s="282"/>
      <c r="AF2811" s="283"/>
      <c r="AG2811" s="402"/>
      <c r="AH2811" s="283"/>
      <c r="AI2811" s="283"/>
      <c r="AJ2811" s="283"/>
      <c r="AK2811" s="283"/>
      <c r="AL2811" s="283"/>
      <c r="AM2811" s="282"/>
      <c r="AN2811" s="282"/>
      <c r="AO2811" s="282"/>
      <c r="AP2811" s="282"/>
      <c r="AQ2811" s="282"/>
      <c r="AR2811" s="282"/>
      <c r="AT2811" s="283"/>
      <c r="AU2811" s="283"/>
      <c r="AV2811" s="283"/>
      <c r="AW2811" s="283"/>
      <c r="AY2811" s="283"/>
      <c r="AZ2811" s="282"/>
      <c r="BA2811" s="283"/>
      <c r="BB2811" s="282"/>
      <c r="BC2811" s="282"/>
      <c r="BD2811" s="282"/>
      <c r="BE2811" s="283"/>
      <c r="BG2811" s="282"/>
      <c r="BH2811" s="282"/>
      <c r="BI2811" s="282"/>
      <c r="BL2811" s="421"/>
      <c r="BM2811" s="424"/>
      <c r="BN2811" s="424"/>
      <c r="BO2811" s="424"/>
      <c r="BP2811" s="424"/>
      <c r="BQ2811" s="421"/>
      <c r="BR2811" s="421"/>
      <c r="BV2811" s="282"/>
      <c r="BW2811" s="283"/>
      <c r="BY2811" s="283"/>
      <c r="BZ2811" s="283"/>
      <c r="CA2811" s="283"/>
      <c r="CB2811" s="282"/>
      <c r="CC2811" s="282"/>
      <c r="CD2811" s="282"/>
      <c r="CE2811" s="282"/>
      <c r="CG2811" s="427"/>
      <c r="CH2811" s="402"/>
      <c r="CI2811" s="424"/>
      <c r="CJ2811" s="282"/>
      <c r="CK2811" s="282"/>
      <c r="CL2811" s="283"/>
      <c r="CM2811" s="283"/>
      <c r="CP2811" s="282"/>
      <c r="DC2811" s="282"/>
      <c r="DD2811" s="282"/>
      <c r="DE2811" s="282"/>
      <c r="DF2811" s="282"/>
      <c r="DG2811" s="282"/>
      <c r="DH2811" s="282"/>
      <c r="DI2811" s="282"/>
      <c r="DJ2811" s="282"/>
      <c r="EF2811" s="495" t="str">
        <f>""&amp;(MID(数据表!AZ2811,1,MIN(FIND({"(";"（"},数据表!AZ2811&amp;"(（",1)-1)))&amp;""</f>
        <v/>
      </c>
      <c r="EG2811" s="495" t="str">
        <f>""&amp;(MID(数据表!AZ2811,1,MIN(FIND({0;1;2;3;4;5;6;7;8;9},数据表!AZ2811&amp;"1234567890",1)-1)))&amp;""</f>
        <v/>
      </c>
    </row>
    <row r="2812" spans="2:137" s="310" customFormat="1" ht="12" customHeight="1">
      <c r="B2812" s="286"/>
      <c r="C2812" s="286"/>
      <c r="D2812" s="286"/>
      <c r="E2812" s="479"/>
      <c r="F2812" s="282"/>
      <c r="G2812" s="283"/>
      <c r="H2812" s="421"/>
      <c r="I2812" s="421"/>
      <c r="J2812" s="283"/>
      <c r="K2812" s="421"/>
      <c r="L2812" s="282"/>
      <c r="N2812" s="282"/>
      <c r="S2812" s="282"/>
      <c r="T2812" s="283"/>
      <c r="U2812" s="283"/>
      <c r="V2812" s="283"/>
      <c r="W2812" s="283"/>
      <c r="X2812" s="283"/>
      <c r="Y2812" s="282"/>
      <c r="Z2812" s="282"/>
      <c r="AA2812" s="283"/>
      <c r="AB2812" s="282"/>
      <c r="AC2812" s="282"/>
      <c r="AD2812" s="282"/>
      <c r="AE2812" s="282"/>
      <c r="AF2812" s="283"/>
      <c r="AG2812" s="402"/>
      <c r="AH2812" s="283"/>
      <c r="AI2812" s="283"/>
      <c r="AJ2812" s="283"/>
      <c r="AK2812" s="283"/>
      <c r="AL2812" s="283"/>
      <c r="AM2812" s="282"/>
      <c r="AN2812" s="282"/>
      <c r="AO2812" s="282"/>
      <c r="AP2812" s="282"/>
      <c r="AQ2812" s="282"/>
      <c r="AR2812" s="282"/>
      <c r="AT2812" s="283"/>
      <c r="AU2812" s="283"/>
      <c r="AV2812" s="283"/>
      <c r="AW2812" s="283"/>
      <c r="AY2812" s="283"/>
      <c r="AZ2812" s="282"/>
      <c r="BA2812" s="283"/>
      <c r="BB2812" s="282"/>
      <c r="BC2812" s="282"/>
      <c r="BD2812" s="282"/>
      <c r="BE2812" s="283"/>
      <c r="BG2812" s="282"/>
      <c r="BH2812" s="282"/>
      <c r="BI2812" s="282"/>
      <c r="BL2812" s="421"/>
      <c r="BM2812" s="424"/>
      <c r="BN2812" s="424"/>
      <c r="BO2812" s="424"/>
      <c r="BP2812" s="424"/>
      <c r="BQ2812" s="421"/>
      <c r="BR2812" s="421"/>
      <c r="BV2812" s="282"/>
      <c r="BW2812" s="283"/>
      <c r="BY2812" s="283"/>
      <c r="BZ2812" s="283"/>
      <c r="CA2812" s="283"/>
      <c r="CB2812" s="282"/>
      <c r="CC2812" s="282"/>
      <c r="CD2812" s="282"/>
      <c r="CE2812" s="282"/>
      <c r="CG2812" s="427"/>
      <c r="CH2812" s="402"/>
      <c r="CI2812" s="424"/>
      <c r="CJ2812" s="282"/>
      <c r="CK2812" s="282"/>
      <c r="CL2812" s="283"/>
      <c r="CM2812" s="283"/>
      <c r="CP2812" s="282"/>
      <c r="DC2812" s="282"/>
      <c r="DD2812" s="282"/>
      <c r="DE2812" s="282"/>
      <c r="DF2812" s="282"/>
      <c r="DG2812" s="282"/>
      <c r="DH2812" s="282"/>
      <c r="DI2812" s="282"/>
      <c r="DJ2812" s="282"/>
      <c r="EF2812" s="495" t="str">
        <f>""&amp;(MID(数据表!AZ2812,1,MIN(FIND({"(";"（"},数据表!AZ2812&amp;"(（",1)-1)))&amp;""</f>
        <v/>
      </c>
      <c r="EG2812" s="495" t="str">
        <f>""&amp;(MID(数据表!AZ2812,1,MIN(FIND({0;1;2;3;4;5;6;7;8;9},数据表!AZ2812&amp;"1234567890",1)-1)))&amp;""</f>
        <v/>
      </c>
    </row>
    <row r="2813" spans="2:137" s="310" customFormat="1" ht="12" customHeight="1">
      <c r="B2813" s="286"/>
      <c r="C2813" s="286"/>
      <c r="D2813" s="286"/>
      <c r="E2813" s="479"/>
      <c r="F2813" s="282"/>
      <c r="G2813" s="283"/>
      <c r="H2813" s="421"/>
      <c r="I2813" s="421"/>
      <c r="J2813" s="283"/>
      <c r="K2813" s="421"/>
      <c r="L2813" s="282"/>
      <c r="N2813" s="282"/>
      <c r="S2813" s="282"/>
      <c r="T2813" s="283"/>
      <c r="U2813" s="283"/>
      <c r="V2813" s="283"/>
      <c r="W2813" s="283"/>
      <c r="X2813" s="283"/>
      <c r="Y2813" s="282"/>
      <c r="Z2813" s="282"/>
      <c r="AA2813" s="283"/>
      <c r="AB2813" s="282"/>
      <c r="AC2813" s="282"/>
      <c r="AD2813" s="282"/>
      <c r="AE2813" s="282"/>
      <c r="AF2813" s="283"/>
      <c r="AG2813" s="402"/>
      <c r="AH2813" s="283"/>
      <c r="AI2813" s="283"/>
      <c r="AJ2813" s="283"/>
      <c r="AK2813" s="283"/>
      <c r="AL2813" s="283"/>
      <c r="AM2813" s="282"/>
      <c r="AN2813" s="282"/>
      <c r="AO2813" s="282"/>
      <c r="AP2813" s="282"/>
      <c r="AQ2813" s="282"/>
      <c r="AR2813" s="282"/>
      <c r="AT2813" s="283"/>
      <c r="AU2813" s="283"/>
      <c r="AV2813" s="283"/>
      <c r="AW2813" s="283"/>
      <c r="AY2813" s="283"/>
      <c r="AZ2813" s="282"/>
      <c r="BA2813" s="283"/>
      <c r="BB2813" s="282"/>
      <c r="BC2813" s="282"/>
      <c r="BD2813" s="282"/>
      <c r="BE2813" s="283"/>
      <c r="BG2813" s="282"/>
      <c r="BH2813" s="282"/>
      <c r="BI2813" s="282"/>
      <c r="BL2813" s="421"/>
      <c r="BM2813" s="424"/>
      <c r="BN2813" s="424"/>
      <c r="BO2813" s="424"/>
      <c r="BP2813" s="424"/>
      <c r="BQ2813" s="421"/>
      <c r="BR2813" s="421"/>
      <c r="BV2813" s="282"/>
      <c r="BW2813" s="283"/>
      <c r="BY2813" s="283"/>
      <c r="BZ2813" s="283"/>
      <c r="CA2813" s="283"/>
      <c r="CB2813" s="282"/>
      <c r="CC2813" s="282"/>
      <c r="CD2813" s="282"/>
      <c r="CE2813" s="282"/>
      <c r="CG2813" s="427"/>
      <c r="CH2813" s="402"/>
      <c r="CI2813" s="424"/>
      <c r="CJ2813" s="282"/>
      <c r="CK2813" s="282"/>
      <c r="CL2813" s="283"/>
      <c r="CM2813" s="283"/>
      <c r="CP2813" s="282"/>
      <c r="DC2813" s="282"/>
      <c r="DD2813" s="282"/>
      <c r="DE2813" s="282"/>
      <c r="DF2813" s="282"/>
      <c r="DG2813" s="282"/>
      <c r="DH2813" s="282"/>
      <c r="DI2813" s="282"/>
      <c r="DJ2813" s="282"/>
      <c r="EF2813" s="495" t="str">
        <f>""&amp;(MID(数据表!AZ2813,1,MIN(FIND({"(";"（"},数据表!AZ2813&amp;"(（",1)-1)))&amp;""</f>
        <v/>
      </c>
      <c r="EG2813" s="495" t="str">
        <f>""&amp;(MID(数据表!AZ2813,1,MIN(FIND({0;1;2;3;4;5;6;7;8;9},数据表!AZ2813&amp;"1234567890",1)-1)))&amp;""</f>
        <v/>
      </c>
    </row>
    <row r="2814" spans="2:137" s="310" customFormat="1" ht="12" customHeight="1">
      <c r="B2814" s="286"/>
      <c r="C2814" s="286"/>
      <c r="D2814" s="286"/>
      <c r="E2814" s="479"/>
      <c r="F2814" s="282"/>
      <c r="G2814" s="283"/>
      <c r="H2814" s="421"/>
      <c r="I2814" s="421"/>
      <c r="J2814" s="283"/>
      <c r="K2814" s="421"/>
      <c r="L2814" s="282"/>
      <c r="N2814" s="282"/>
      <c r="S2814" s="282"/>
      <c r="T2814" s="283"/>
      <c r="U2814" s="283"/>
      <c r="V2814" s="283"/>
      <c r="W2814" s="283"/>
      <c r="X2814" s="283"/>
      <c r="Y2814" s="282"/>
      <c r="Z2814" s="282"/>
      <c r="AA2814" s="283"/>
      <c r="AB2814" s="282"/>
      <c r="AC2814" s="282"/>
      <c r="AD2814" s="282"/>
      <c r="AE2814" s="282"/>
      <c r="AF2814" s="283"/>
      <c r="AG2814" s="402"/>
      <c r="AH2814" s="283"/>
      <c r="AI2814" s="283"/>
      <c r="AJ2814" s="283"/>
      <c r="AK2814" s="283"/>
      <c r="AL2814" s="283"/>
      <c r="AM2814" s="282"/>
      <c r="AN2814" s="282"/>
      <c r="AO2814" s="282"/>
      <c r="AP2814" s="282"/>
      <c r="AQ2814" s="282"/>
      <c r="AR2814" s="282"/>
      <c r="AT2814" s="283"/>
      <c r="AU2814" s="283"/>
      <c r="AV2814" s="283"/>
      <c r="AW2814" s="283"/>
      <c r="AY2814" s="283"/>
      <c r="AZ2814" s="282"/>
      <c r="BA2814" s="283"/>
      <c r="BB2814" s="282"/>
      <c r="BC2814" s="282"/>
      <c r="BD2814" s="282"/>
      <c r="BE2814" s="283"/>
      <c r="BG2814" s="282"/>
      <c r="BH2814" s="282"/>
      <c r="BI2814" s="282"/>
      <c r="BL2814" s="421"/>
      <c r="BM2814" s="424"/>
      <c r="BN2814" s="424"/>
      <c r="BO2814" s="424"/>
      <c r="BP2814" s="424"/>
      <c r="BQ2814" s="421"/>
      <c r="BR2814" s="421"/>
      <c r="BV2814" s="282"/>
      <c r="BW2814" s="283"/>
      <c r="BY2814" s="283"/>
      <c r="BZ2814" s="283"/>
      <c r="CA2814" s="283"/>
      <c r="CB2814" s="282"/>
      <c r="CC2814" s="282"/>
      <c r="CD2814" s="282"/>
      <c r="CE2814" s="282"/>
      <c r="CG2814" s="427"/>
      <c r="CH2814" s="402"/>
      <c r="CI2814" s="424"/>
      <c r="CJ2814" s="282"/>
      <c r="CK2814" s="282"/>
      <c r="CL2814" s="283"/>
      <c r="CM2814" s="283"/>
      <c r="CP2814" s="282"/>
      <c r="DC2814" s="282"/>
      <c r="DD2814" s="282"/>
      <c r="DE2814" s="282"/>
      <c r="DF2814" s="282"/>
      <c r="DG2814" s="282"/>
      <c r="DH2814" s="282"/>
      <c r="DI2814" s="282"/>
      <c r="DJ2814" s="282"/>
      <c r="EF2814" s="495" t="str">
        <f>""&amp;(MID(数据表!AZ2814,1,MIN(FIND({"(";"（"},数据表!AZ2814&amp;"(（",1)-1)))&amp;""</f>
        <v/>
      </c>
      <c r="EG2814" s="495" t="str">
        <f>""&amp;(MID(数据表!AZ2814,1,MIN(FIND({0;1;2;3;4;5;6;7;8;9},数据表!AZ2814&amp;"1234567890",1)-1)))&amp;""</f>
        <v/>
      </c>
    </row>
    <row r="2815" spans="2:137" s="310" customFormat="1" ht="12" customHeight="1">
      <c r="B2815" s="286"/>
      <c r="C2815" s="286"/>
      <c r="D2815" s="286"/>
      <c r="E2815" s="479"/>
      <c r="F2815" s="282"/>
      <c r="G2815" s="283"/>
      <c r="H2815" s="421"/>
      <c r="I2815" s="421"/>
      <c r="J2815" s="283"/>
      <c r="K2815" s="421"/>
      <c r="L2815" s="282"/>
      <c r="N2815" s="282"/>
      <c r="S2815" s="282"/>
      <c r="T2815" s="283"/>
      <c r="U2815" s="283"/>
      <c r="V2815" s="283"/>
      <c r="W2815" s="283"/>
      <c r="X2815" s="283"/>
      <c r="Y2815" s="282"/>
      <c r="Z2815" s="282"/>
      <c r="AA2815" s="283"/>
      <c r="AB2815" s="282"/>
      <c r="AC2815" s="282"/>
      <c r="AD2815" s="282"/>
      <c r="AE2815" s="282"/>
      <c r="AF2815" s="283"/>
      <c r="AG2815" s="402"/>
      <c r="AH2815" s="283"/>
      <c r="AI2815" s="283"/>
      <c r="AJ2815" s="283"/>
      <c r="AK2815" s="283"/>
      <c r="AL2815" s="283"/>
      <c r="AM2815" s="282"/>
      <c r="AN2815" s="282"/>
      <c r="AO2815" s="282"/>
      <c r="AP2815" s="282"/>
      <c r="AQ2815" s="282"/>
      <c r="AR2815" s="282"/>
      <c r="AT2815" s="283"/>
      <c r="AU2815" s="283"/>
      <c r="AV2815" s="283"/>
      <c r="AW2815" s="283"/>
      <c r="AY2815" s="283"/>
      <c r="AZ2815" s="282"/>
      <c r="BA2815" s="283"/>
      <c r="BB2815" s="282"/>
      <c r="BC2815" s="282"/>
      <c r="BD2815" s="282"/>
      <c r="BE2815" s="283"/>
      <c r="BG2815" s="282"/>
      <c r="BH2815" s="282"/>
      <c r="BI2815" s="282"/>
      <c r="BL2815" s="421"/>
      <c r="BM2815" s="424"/>
      <c r="BN2815" s="424"/>
      <c r="BO2815" s="424"/>
      <c r="BP2815" s="424"/>
      <c r="BQ2815" s="421"/>
      <c r="BR2815" s="421"/>
      <c r="BV2815" s="282"/>
      <c r="BW2815" s="283"/>
      <c r="BY2815" s="283"/>
      <c r="BZ2815" s="283"/>
      <c r="CA2815" s="283"/>
      <c r="CB2815" s="282"/>
      <c r="CC2815" s="282"/>
      <c r="CD2815" s="282"/>
      <c r="CE2815" s="282"/>
      <c r="CG2815" s="427"/>
      <c r="CH2815" s="402"/>
      <c r="CI2815" s="424"/>
      <c r="CJ2815" s="282"/>
      <c r="CK2815" s="282"/>
      <c r="CL2815" s="283"/>
      <c r="CM2815" s="283"/>
      <c r="CP2815" s="282"/>
      <c r="DC2815" s="282"/>
      <c r="DD2815" s="282"/>
      <c r="DE2815" s="282"/>
      <c r="DF2815" s="282"/>
      <c r="DG2815" s="282"/>
      <c r="DH2815" s="282"/>
      <c r="DI2815" s="282"/>
      <c r="DJ2815" s="282"/>
      <c r="EF2815" s="495" t="str">
        <f>""&amp;(MID(数据表!AZ2815,1,MIN(FIND({"(";"（"},数据表!AZ2815&amp;"(（",1)-1)))&amp;""</f>
        <v/>
      </c>
      <c r="EG2815" s="495" t="str">
        <f>""&amp;(MID(数据表!AZ2815,1,MIN(FIND({0;1;2;3;4;5;6;7;8;9},数据表!AZ2815&amp;"1234567890",1)-1)))&amp;""</f>
        <v/>
      </c>
    </row>
    <row r="2816" spans="2:137" s="310" customFormat="1" ht="12" customHeight="1">
      <c r="B2816" s="286"/>
      <c r="C2816" s="286"/>
      <c r="D2816" s="286"/>
      <c r="E2816" s="479"/>
      <c r="F2816" s="282"/>
      <c r="G2816" s="283"/>
      <c r="H2816" s="421"/>
      <c r="I2816" s="421"/>
      <c r="J2816" s="283"/>
      <c r="K2816" s="421"/>
      <c r="L2816" s="282"/>
      <c r="N2816" s="282"/>
      <c r="S2816" s="282"/>
      <c r="T2816" s="283"/>
      <c r="U2816" s="283"/>
      <c r="V2816" s="283"/>
      <c r="W2816" s="283"/>
      <c r="X2816" s="283"/>
      <c r="Y2816" s="282"/>
      <c r="Z2816" s="282"/>
      <c r="AA2816" s="283"/>
      <c r="AB2816" s="282"/>
      <c r="AC2816" s="282"/>
      <c r="AD2816" s="282"/>
      <c r="AE2816" s="282"/>
      <c r="AF2816" s="283"/>
      <c r="AG2816" s="402"/>
      <c r="AH2816" s="283"/>
      <c r="AI2816" s="283"/>
      <c r="AJ2816" s="283"/>
      <c r="AK2816" s="283"/>
      <c r="AL2816" s="283"/>
      <c r="AM2816" s="282"/>
      <c r="AN2816" s="282"/>
      <c r="AO2816" s="282"/>
      <c r="AP2816" s="282"/>
      <c r="AQ2816" s="282"/>
      <c r="AR2816" s="282"/>
      <c r="AT2816" s="283"/>
      <c r="AU2816" s="283"/>
      <c r="AV2816" s="283"/>
      <c r="AW2816" s="283"/>
      <c r="AY2816" s="283"/>
      <c r="AZ2816" s="282"/>
      <c r="BA2816" s="283"/>
      <c r="BB2816" s="282"/>
      <c r="BC2816" s="282"/>
      <c r="BD2816" s="282"/>
      <c r="BE2816" s="283"/>
      <c r="BG2816" s="282"/>
      <c r="BH2816" s="282"/>
      <c r="BI2816" s="282"/>
      <c r="BL2816" s="421"/>
      <c r="BM2816" s="424"/>
      <c r="BN2816" s="424"/>
      <c r="BO2816" s="424"/>
      <c r="BP2816" s="424"/>
      <c r="BQ2816" s="421"/>
      <c r="BR2816" s="421"/>
      <c r="BV2816" s="282"/>
      <c r="BW2816" s="283"/>
      <c r="BY2816" s="283"/>
      <c r="BZ2816" s="283"/>
      <c r="CA2816" s="283"/>
      <c r="CB2816" s="282"/>
      <c r="CC2816" s="282"/>
      <c r="CD2816" s="282"/>
      <c r="CE2816" s="282"/>
      <c r="CG2816" s="427"/>
      <c r="CH2816" s="402"/>
      <c r="CI2816" s="424"/>
      <c r="CJ2816" s="282"/>
      <c r="CK2816" s="282"/>
      <c r="CL2816" s="283"/>
      <c r="CM2816" s="283"/>
      <c r="CP2816" s="282"/>
      <c r="DC2816" s="282"/>
      <c r="DD2816" s="282"/>
      <c r="DE2816" s="282"/>
      <c r="DF2816" s="282"/>
      <c r="DG2816" s="282"/>
      <c r="DH2816" s="282"/>
      <c r="DI2816" s="282"/>
      <c r="DJ2816" s="282"/>
      <c r="EF2816" s="495" t="str">
        <f>""&amp;(MID(数据表!AZ2816,1,MIN(FIND({"(";"（"},数据表!AZ2816&amp;"(（",1)-1)))&amp;""</f>
        <v/>
      </c>
      <c r="EG2816" s="495" t="str">
        <f>""&amp;(MID(数据表!AZ2816,1,MIN(FIND({0;1;2;3;4;5;6;7;8;9},数据表!AZ2816&amp;"1234567890",1)-1)))&amp;""</f>
        <v/>
      </c>
    </row>
    <row r="2817" spans="2:137" s="310" customFormat="1" ht="12" customHeight="1">
      <c r="B2817" s="286"/>
      <c r="C2817" s="286"/>
      <c r="D2817" s="286"/>
      <c r="E2817" s="479"/>
      <c r="F2817" s="282"/>
      <c r="G2817" s="283"/>
      <c r="H2817" s="421"/>
      <c r="I2817" s="421"/>
      <c r="J2817" s="283"/>
      <c r="K2817" s="421"/>
      <c r="L2817" s="282"/>
      <c r="N2817" s="282"/>
      <c r="S2817" s="282"/>
      <c r="T2817" s="283"/>
      <c r="U2817" s="283"/>
      <c r="V2817" s="283"/>
      <c r="W2817" s="283"/>
      <c r="X2817" s="283"/>
      <c r="Y2817" s="282"/>
      <c r="Z2817" s="282"/>
      <c r="AA2817" s="283"/>
      <c r="AB2817" s="282"/>
      <c r="AC2817" s="282"/>
      <c r="AD2817" s="282"/>
      <c r="AE2817" s="282"/>
      <c r="AF2817" s="283"/>
      <c r="AG2817" s="402"/>
      <c r="AH2817" s="283"/>
      <c r="AI2817" s="283"/>
      <c r="AJ2817" s="283"/>
      <c r="AK2817" s="283"/>
      <c r="AL2817" s="283"/>
      <c r="AM2817" s="282"/>
      <c r="AN2817" s="282"/>
      <c r="AO2817" s="282"/>
      <c r="AP2817" s="282"/>
      <c r="AQ2817" s="282"/>
      <c r="AR2817" s="282"/>
      <c r="AT2817" s="283"/>
      <c r="AU2817" s="283"/>
      <c r="AV2817" s="283"/>
      <c r="AW2817" s="283"/>
      <c r="AY2817" s="283"/>
      <c r="AZ2817" s="282"/>
      <c r="BA2817" s="283"/>
      <c r="BB2817" s="282"/>
      <c r="BC2817" s="282"/>
      <c r="BD2817" s="282"/>
      <c r="BE2817" s="283"/>
      <c r="BG2817" s="282"/>
      <c r="BH2817" s="282"/>
      <c r="BI2817" s="282"/>
      <c r="BL2817" s="421"/>
      <c r="BM2817" s="424"/>
      <c r="BN2817" s="424"/>
      <c r="BO2817" s="424"/>
      <c r="BP2817" s="424"/>
      <c r="BQ2817" s="421"/>
      <c r="BR2817" s="421"/>
      <c r="BV2817" s="282"/>
      <c r="BW2817" s="283"/>
      <c r="BY2817" s="283"/>
      <c r="BZ2817" s="283"/>
      <c r="CA2817" s="283"/>
      <c r="CB2817" s="282"/>
      <c r="CC2817" s="282"/>
      <c r="CD2817" s="282"/>
      <c r="CE2817" s="282"/>
      <c r="CG2817" s="427"/>
      <c r="CH2817" s="402"/>
      <c r="CI2817" s="424"/>
      <c r="CJ2817" s="282"/>
      <c r="CK2817" s="282"/>
      <c r="CL2817" s="283"/>
      <c r="CM2817" s="283"/>
      <c r="CP2817" s="282"/>
      <c r="DC2817" s="282"/>
      <c r="DD2817" s="282"/>
      <c r="DE2817" s="282"/>
      <c r="DF2817" s="282"/>
      <c r="DG2817" s="282"/>
      <c r="DH2817" s="282"/>
      <c r="DI2817" s="282"/>
      <c r="DJ2817" s="282"/>
      <c r="EF2817" s="495" t="str">
        <f>""&amp;(MID(数据表!AZ2817,1,MIN(FIND({"(";"（"},数据表!AZ2817&amp;"(（",1)-1)))&amp;""</f>
        <v/>
      </c>
      <c r="EG2817" s="495" t="str">
        <f>""&amp;(MID(数据表!AZ2817,1,MIN(FIND({0;1;2;3;4;5;6;7;8;9},数据表!AZ2817&amp;"1234567890",1)-1)))&amp;""</f>
        <v/>
      </c>
    </row>
    <row r="2818" spans="2:137" s="310" customFormat="1" ht="12" customHeight="1">
      <c r="B2818" s="286"/>
      <c r="C2818" s="286"/>
      <c r="D2818" s="286"/>
      <c r="E2818" s="479"/>
      <c r="F2818" s="282"/>
      <c r="G2818" s="283"/>
      <c r="H2818" s="421"/>
      <c r="I2818" s="421"/>
      <c r="J2818" s="283"/>
      <c r="K2818" s="421"/>
      <c r="L2818" s="282"/>
      <c r="N2818" s="282"/>
      <c r="S2818" s="282"/>
      <c r="T2818" s="283"/>
      <c r="U2818" s="283"/>
      <c r="V2818" s="283"/>
      <c r="W2818" s="283"/>
      <c r="X2818" s="283"/>
      <c r="Y2818" s="282"/>
      <c r="Z2818" s="282"/>
      <c r="AA2818" s="283"/>
      <c r="AB2818" s="282"/>
      <c r="AC2818" s="282"/>
      <c r="AD2818" s="282"/>
      <c r="AE2818" s="282"/>
      <c r="AF2818" s="283"/>
      <c r="AG2818" s="402"/>
      <c r="AH2818" s="283"/>
      <c r="AI2818" s="283"/>
      <c r="AJ2818" s="283"/>
      <c r="AK2818" s="283"/>
      <c r="AL2818" s="283"/>
      <c r="AM2818" s="282"/>
      <c r="AN2818" s="282"/>
      <c r="AO2818" s="282"/>
      <c r="AP2818" s="282"/>
      <c r="AQ2818" s="282"/>
      <c r="AR2818" s="282"/>
      <c r="AT2818" s="283"/>
      <c r="AU2818" s="283"/>
      <c r="AV2818" s="283"/>
      <c r="AW2818" s="283"/>
      <c r="AY2818" s="283"/>
      <c r="AZ2818" s="282"/>
      <c r="BA2818" s="283"/>
      <c r="BB2818" s="282"/>
      <c r="BC2818" s="282"/>
      <c r="BD2818" s="282"/>
      <c r="BE2818" s="283"/>
      <c r="BG2818" s="282"/>
      <c r="BH2818" s="282"/>
      <c r="BI2818" s="282"/>
      <c r="BL2818" s="421"/>
      <c r="BM2818" s="424"/>
      <c r="BN2818" s="424"/>
      <c r="BO2818" s="424"/>
      <c r="BP2818" s="424"/>
      <c r="BQ2818" s="421"/>
      <c r="BR2818" s="421"/>
      <c r="BV2818" s="282"/>
      <c r="BW2818" s="283"/>
      <c r="BY2818" s="283"/>
      <c r="BZ2818" s="283"/>
      <c r="CA2818" s="283"/>
      <c r="CB2818" s="282"/>
      <c r="CC2818" s="282"/>
      <c r="CD2818" s="282"/>
      <c r="CE2818" s="282"/>
      <c r="CG2818" s="427"/>
      <c r="CH2818" s="402"/>
      <c r="CI2818" s="424"/>
      <c r="CJ2818" s="282"/>
      <c r="CK2818" s="282"/>
      <c r="CL2818" s="283"/>
      <c r="CM2818" s="283"/>
      <c r="CP2818" s="282"/>
      <c r="DC2818" s="282"/>
      <c r="DD2818" s="282"/>
      <c r="DE2818" s="282"/>
      <c r="DF2818" s="282"/>
      <c r="DG2818" s="282"/>
      <c r="DH2818" s="282"/>
      <c r="DI2818" s="282"/>
      <c r="DJ2818" s="282"/>
      <c r="EF2818" s="495" t="str">
        <f>""&amp;(MID(数据表!AZ2818,1,MIN(FIND({"(";"（"},数据表!AZ2818&amp;"(（",1)-1)))&amp;""</f>
        <v/>
      </c>
      <c r="EG2818" s="495" t="str">
        <f>""&amp;(MID(数据表!AZ2818,1,MIN(FIND({0;1;2;3;4;5;6;7;8;9},数据表!AZ2818&amp;"1234567890",1)-1)))&amp;""</f>
        <v/>
      </c>
    </row>
    <row r="2819" spans="2:137" s="310" customFormat="1" ht="12" customHeight="1">
      <c r="B2819" s="286"/>
      <c r="C2819" s="286"/>
      <c r="D2819" s="286"/>
      <c r="E2819" s="479"/>
      <c r="F2819" s="282"/>
      <c r="G2819" s="283"/>
      <c r="H2819" s="421"/>
      <c r="I2819" s="421"/>
      <c r="J2819" s="283"/>
      <c r="K2819" s="421"/>
      <c r="L2819" s="282"/>
      <c r="N2819" s="282"/>
      <c r="S2819" s="282"/>
      <c r="T2819" s="283"/>
      <c r="U2819" s="283"/>
      <c r="V2819" s="283"/>
      <c r="W2819" s="283"/>
      <c r="X2819" s="283"/>
      <c r="Y2819" s="282"/>
      <c r="Z2819" s="282"/>
      <c r="AA2819" s="283"/>
      <c r="AB2819" s="282"/>
      <c r="AC2819" s="282"/>
      <c r="AD2819" s="282"/>
      <c r="AE2819" s="282"/>
      <c r="AF2819" s="283"/>
      <c r="AG2819" s="402"/>
      <c r="AH2819" s="283"/>
      <c r="AI2819" s="283"/>
      <c r="AJ2819" s="283"/>
      <c r="AK2819" s="283"/>
      <c r="AL2819" s="283"/>
      <c r="AM2819" s="282"/>
      <c r="AN2819" s="282"/>
      <c r="AO2819" s="282"/>
      <c r="AP2819" s="282"/>
      <c r="AQ2819" s="282"/>
      <c r="AR2819" s="282"/>
      <c r="AT2819" s="283"/>
      <c r="AU2819" s="283"/>
      <c r="AV2819" s="283"/>
      <c r="AW2819" s="283"/>
      <c r="AY2819" s="283"/>
      <c r="AZ2819" s="282"/>
      <c r="BA2819" s="283"/>
      <c r="BB2819" s="282"/>
      <c r="BC2819" s="282"/>
      <c r="BD2819" s="282"/>
      <c r="BE2819" s="283"/>
      <c r="BG2819" s="282"/>
      <c r="BH2819" s="282"/>
      <c r="BI2819" s="282"/>
      <c r="BL2819" s="421"/>
      <c r="BM2819" s="424"/>
      <c r="BN2819" s="424"/>
      <c r="BO2819" s="424"/>
      <c r="BP2819" s="424"/>
      <c r="BQ2819" s="421"/>
      <c r="BR2819" s="421"/>
      <c r="BV2819" s="282"/>
      <c r="BW2819" s="283"/>
      <c r="BY2819" s="283"/>
      <c r="BZ2819" s="283"/>
      <c r="CA2819" s="283"/>
      <c r="CB2819" s="282"/>
      <c r="CC2819" s="282"/>
      <c r="CD2819" s="282"/>
      <c r="CE2819" s="282"/>
      <c r="CG2819" s="427"/>
      <c r="CH2819" s="402"/>
      <c r="CI2819" s="424"/>
      <c r="CJ2819" s="282"/>
      <c r="CK2819" s="282"/>
      <c r="CL2819" s="283"/>
      <c r="CM2819" s="283"/>
      <c r="CP2819" s="282"/>
      <c r="DC2819" s="282"/>
      <c r="DD2819" s="282"/>
      <c r="DE2819" s="282"/>
      <c r="DF2819" s="282"/>
      <c r="DG2819" s="282"/>
      <c r="DH2819" s="282"/>
      <c r="DI2819" s="282"/>
      <c r="DJ2819" s="282"/>
      <c r="EF2819" s="495" t="str">
        <f>""&amp;(MID(数据表!AZ2819,1,MIN(FIND({"(";"（"},数据表!AZ2819&amp;"(（",1)-1)))&amp;""</f>
        <v/>
      </c>
      <c r="EG2819" s="495" t="str">
        <f>""&amp;(MID(数据表!AZ2819,1,MIN(FIND({0;1;2;3;4;5;6;7;8;9},数据表!AZ2819&amp;"1234567890",1)-1)))&amp;""</f>
        <v/>
      </c>
    </row>
    <row r="2820" spans="2:137" s="310" customFormat="1" ht="12" customHeight="1">
      <c r="B2820" s="286"/>
      <c r="C2820" s="286"/>
      <c r="D2820" s="286"/>
      <c r="E2820" s="479"/>
      <c r="F2820" s="282"/>
      <c r="G2820" s="283"/>
      <c r="H2820" s="421"/>
      <c r="I2820" s="421"/>
      <c r="J2820" s="283"/>
      <c r="K2820" s="421"/>
      <c r="L2820" s="282"/>
      <c r="N2820" s="282"/>
      <c r="S2820" s="282"/>
      <c r="T2820" s="283"/>
      <c r="U2820" s="283"/>
      <c r="V2820" s="283"/>
      <c r="W2820" s="283"/>
      <c r="X2820" s="283"/>
      <c r="Y2820" s="282"/>
      <c r="Z2820" s="282"/>
      <c r="AA2820" s="283"/>
      <c r="AB2820" s="282"/>
      <c r="AC2820" s="282"/>
      <c r="AD2820" s="282"/>
      <c r="AE2820" s="282"/>
      <c r="AF2820" s="283"/>
      <c r="AG2820" s="402"/>
      <c r="AH2820" s="283"/>
      <c r="AI2820" s="283"/>
      <c r="AJ2820" s="283"/>
      <c r="AK2820" s="283"/>
      <c r="AL2820" s="283"/>
      <c r="AM2820" s="282"/>
      <c r="AN2820" s="282"/>
      <c r="AO2820" s="282"/>
      <c r="AP2820" s="282"/>
      <c r="AQ2820" s="282"/>
      <c r="AR2820" s="282"/>
      <c r="AT2820" s="283"/>
      <c r="AU2820" s="283"/>
      <c r="AV2820" s="283"/>
      <c r="AW2820" s="283"/>
      <c r="AY2820" s="283"/>
      <c r="AZ2820" s="282"/>
      <c r="BA2820" s="283"/>
      <c r="BB2820" s="282"/>
      <c r="BC2820" s="282"/>
      <c r="BD2820" s="282"/>
      <c r="BE2820" s="283"/>
      <c r="BG2820" s="282"/>
      <c r="BH2820" s="282"/>
      <c r="BI2820" s="282"/>
      <c r="BL2820" s="421"/>
      <c r="BM2820" s="424"/>
      <c r="BN2820" s="424"/>
      <c r="BO2820" s="424"/>
      <c r="BP2820" s="424"/>
      <c r="BQ2820" s="421"/>
      <c r="BR2820" s="421"/>
      <c r="BV2820" s="282"/>
      <c r="BW2820" s="283"/>
      <c r="BY2820" s="283"/>
      <c r="BZ2820" s="283"/>
      <c r="CA2820" s="283"/>
      <c r="CB2820" s="282"/>
      <c r="CC2820" s="282"/>
      <c r="CD2820" s="282"/>
      <c r="CE2820" s="282"/>
      <c r="CG2820" s="427"/>
      <c r="CH2820" s="402"/>
      <c r="CI2820" s="424"/>
      <c r="CJ2820" s="282"/>
      <c r="CK2820" s="282"/>
      <c r="CL2820" s="283"/>
      <c r="CM2820" s="283"/>
      <c r="CP2820" s="282"/>
      <c r="DC2820" s="282"/>
      <c r="DD2820" s="282"/>
      <c r="DE2820" s="282"/>
      <c r="DF2820" s="282"/>
      <c r="DG2820" s="282"/>
      <c r="DH2820" s="282"/>
      <c r="DI2820" s="282"/>
      <c r="DJ2820" s="282"/>
      <c r="EF2820" s="495" t="str">
        <f>""&amp;(MID(数据表!AZ2820,1,MIN(FIND({"(";"（"},数据表!AZ2820&amp;"(（",1)-1)))&amp;""</f>
        <v/>
      </c>
      <c r="EG2820" s="495" t="str">
        <f>""&amp;(MID(数据表!AZ2820,1,MIN(FIND({0;1;2;3;4;5;6;7;8;9},数据表!AZ2820&amp;"1234567890",1)-1)))&amp;""</f>
        <v/>
      </c>
    </row>
    <row r="2821" spans="2:137" s="310" customFormat="1" ht="12" customHeight="1">
      <c r="B2821" s="286"/>
      <c r="C2821" s="286"/>
      <c r="D2821" s="286"/>
      <c r="E2821" s="479"/>
      <c r="F2821" s="282"/>
      <c r="G2821" s="283"/>
      <c r="H2821" s="421"/>
      <c r="I2821" s="421"/>
      <c r="J2821" s="283"/>
      <c r="K2821" s="421"/>
      <c r="L2821" s="282"/>
      <c r="N2821" s="282"/>
      <c r="S2821" s="282"/>
      <c r="T2821" s="283"/>
      <c r="U2821" s="283"/>
      <c r="V2821" s="283"/>
      <c r="W2821" s="283"/>
      <c r="X2821" s="283"/>
      <c r="Y2821" s="282"/>
      <c r="Z2821" s="282"/>
      <c r="AA2821" s="283"/>
      <c r="AB2821" s="282"/>
      <c r="AC2821" s="282"/>
      <c r="AD2821" s="282"/>
      <c r="AE2821" s="282"/>
      <c r="AF2821" s="283"/>
      <c r="AG2821" s="402"/>
      <c r="AH2821" s="283"/>
      <c r="AI2821" s="283"/>
      <c r="AJ2821" s="283"/>
      <c r="AK2821" s="283"/>
      <c r="AL2821" s="283"/>
      <c r="AM2821" s="282"/>
      <c r="AN2821" s="282"/>
      <c r="AO2821" s="282"/>
      <c r="AP2821" s="282"/>
      <c r="AQ2821" s="282"/>
      <c r="AR2821" s="282"/>
      <c r="AT2821" s="283"/>
      <c r="AU2821" s="283"/>
      <c r="AV2821" s="283"/>
      <c r="AW2821" s="283"/>
      <c r="AY2821" s="283"/>
      <c r="AZ2821" s="282"/>
      <c r="BA2821" s="283"/>
      <c r="BB2821" s="282"/>
      <c r="BC2821" s="282"/>
      <c r="BD2821" s="282"/>
      <c r="BE2821" s="283"/>
      <c r="BG2821" s="282"/>
      <c r="BH2821" s="282"/>
      <c r="BI2821" s="282"/>
      <c r="BL2821" s="421"/>
      <c r="BM2821" s="424"/>
      <c r="BN2821" s="424"/>
      <c r="BO2821" s="424"/>
      <c r="BP2821" s="424"/>
      <c r="BQ2821" s="421"/>
      <c r="BR2821" s="421"/>
      <c r="BV2821" s="282"/>
      <c r="BW2821" s="283"/>
      <c r="BY2821" s="283"/>
      <c r="BZ2821" s="283"/>
      <c r="CA2821" s="283"/>
      <c r="CB2821" s="282"/>
      <c r="CC2821" s="282"/>
      <c r="CD2821" s="282"/>
      <c r="CE2821" s="282"/>
      <c r="CG2821" s="427"/>
      <c r="CH2821" s="402"/>
      <c r="CI2821" s="424"/>
      <c r="CJ2821" s="282"/>
      <c r="CK2821" s="282"/>
      <c r="CL2821" s="283"/>
      <c r="CM2821" s="283"/>
      <c r="CP2821" s="282"/>
      <c r="DC2821" s="282"/>
      <c r="DD2821" s="282"/>
      <c r="DE2821" s="282"/>
      <c r="DF2821" s="282"/>
      <c r="DG2821" s="282"/>
      <c r="DH2821" s="282"/>
      <c r="DI2821" s="282"/>
      <c r="DJ2821" s="282"/>
      <c r="EF2821" s="495" t="str">
        <f>""&amp;(MID(数据表!AZ2821,1,MIN(FIND({"(";"（"},数据表!AZ2821&amp;"(（",1)-1)))&amp;""</f>
        <v/>
      </c>
      <c r="EG2821" s="495" t="str">
        <f>""&amp;(MID(数据表!AZ2821,1,MIN(FIND({0;1;2;3;4;5;6;7;8;9},数据表!AZ2821&amp;"1234567890",1)-1)))&amp;""</f>
        <v/>
      </c>
    </row>
    <row r="2822" spans="2:137" s="310" customFormat="1" ht="12" customHeight="1">
      <c r="B2822" s="286"/>
      <c r="C2822" s="286"/>
      <c r="D2822" s="286"/>
      <c r="E2822" s="479"/>
      <c r="F2822" s="282"/>
      <c r="G2822" s="283"/>
      <c r="H2822" s="421"/>
      <c r="I2822" s="421"/>
      <c r="J2822" s="283"/>
      <c r="K2822" s="421"/>
      <c r="L2822" s="282"/>
      <c r="N2822" s="282"/>
      <c r="S2822" s="282"/>
      <c r="T2822" s="283"/>
      <c r="U2822" s="283"/>
      <c r="V2822" s="283"/>
      <c r="W2822" s="283"/>
      <c r="X2822" s="283"/>
      <c r="Y2822" s="282"/>
      <c r="Z2822" s="282"/>
      <c r="AA2822" s="283"/>
      <c r="AB2822" s="282"/>
      <c r="AC2822" s="282"/>
      <c r="AD2822" s="282"/>
      <c r="AE2822" s="282"/>
      <c r="AF2822" s="283"/>
      <c r="AG2822" s="402"/>
      <c r="AH2822" s="283"/>
      <c r="AI2822" s="283"/>
      <c r="AJ2822" s="283"/>
      <c r="AK2822" s="283"/>
      <c r="AL2822" s="283"/>
      <c r="AM2822" s="282"/>
      <c r="AN2822" s="282"/>
      <c r="AO2822" s="282"/>
      <c r="AP2822" s="282"/>
      <c r="AQ2822" s="282"/>
      <c r="AR2822" s="282"/>
      <c r="AT2822" s="283"/>
      <c r="AU2822" s="283"/>
      <c r="AV2822" s="283"/>
      <c r="AW2822" s="283"/>
      <c r="AY2822" s="283"/>
      <c r="AZ2822" s="282"/>
      <c r="BA2822" s="283"/>
      <c r="BB2822" s="282"/>
      <c r="BC2822" s="282"/>
      <c r="BD2822" s="282"/>
      <c r="BE2822" s="283"/>
      <c r="BG2822" s="282"/>
      <c r="BH2822" s="282"/>
      <c r="BI2822" s="282"/>
      <c r="BL2822" s="421"/>
      <c r="BM2822" s="424"/>
      <c r="BN2822" s="424"/>
      <c r="BO2822" s="424"/>
      <c r="BP2822" s="424"/>
      <c r="BQ2822" s="421"/>
      <c r="BR2822" s="421"/>
      <c r="BV2822" s="282"/>
      <c r="BW2822" s="283"/>
      <c r="BY2822" s="283"/>
      <c r="BZ2822" s="283"/>
      <c r="CA2822" s="283"/>
      <c r="CB2822" s="282"/>
      <c r="CC2822" s="282"/>
      <c r="CD2822" s="282"/>
      <c r="CE2822" s="282"/>
      <c r="CG2822" s="427"/>
      <c r="CH2822" s="402"/>
      <c r="CI2822" s="424"/>
      <c r="CJ2822" s="282"/>
      <c r="CK2822" s="282"/>
      <c r="CL2822" s="283"/>
      <c r="CM2822" s="283"/>
      <c r="CP2822" s="282"/>
      <c r="DC2822" s="282"/>
      <c r="DD2822" s="282"/>
      <c r="DE2822" s="282"/>
      <c r="DF2822" s="282"/>
      <c r="DG2822" s="282"/>
      <c r="DH2822" s="282"/>
      <c r="DI2822" s="282"/>
      <c r="DJ2822" s="282"/>
      <c r="EF2822" s="495" t="str">
        <f>""&amp;(MID(数据表!AZ2822,1,MIN(FIND({"(";"（"},数据表!AZ2822&amp;"(（",1)-1)))&amp;""</f>
        <v/>
      </c>
      <c r="EG2822" s="495" t="str">
        <f>""&amp;(MID(数据表!AZ2822,1,MIN(FIND({0;1;2;3;4;5;6;7;8;9},数据表!AZ2822&amp;"1234567890",1)-1)))&amp;""</f>
        <v/>
      </c>
    </row>
    <row r="2823" spans="2:137" s="310" customFormat="1" ht="12" customHeight="1">
      <c r="B2823" s="286"/>
      <c r="C2823" s="286"/>
      <c r="D2823" s="286"/>
      <c r="E2823" s="479"/>
      <c r="F2823" s="282"/>
      <c r="G2823" s="283"/>
      <c r="H2823" s="421"/>
      <c r="I2823" s="421"/>
      <c r="J2823" s="283"/>
      <c r="K2823" s="421"/>
      <c r="L2823" s="282"/>
      <c r="N2823" s="282"/>
      <c r="S2823" s="282"/>
      <c r="T2823" s="283"/>
      <c r="U2823" s="283"/>
      <c r="V2823" s="283"/>
      <c r="W2823" s="283"/>
      <c r="X2823" s="283"/>
      <c r="Y2823" s="282"/>
      <c r="Z2823" s="282"/>
      <c r="AA2823" s="283"/>
      <c r="AB2823" s="282"/>
      <c r="AC2823" s="282"/>
      <c r="AD2823" s="282"/>
      <c r="AE2823" s="282"/>
      <c r="AF2823" s="283"/>
      <c r="AG2823" s="402"/>
      <c r="AH2823" s="283"/>
      <c r="AI2823" s="283"/>
      <c r="AJ2823" s="283"/>
      <c r="AK2823" s="283"/>
      <c r="AL2823" s="283"/>
      <c r="AM2823" s="282"/>
      <c r="AN2823" s="282"/>
      <c r="AO2823" s="282"/>
      <c r="AP2823" s="282"/>
      <c r="AQ2823" s="282"/>
      <c r="AR2823" s="282"/>
      <c r="AT2823" s="283"/>
      <c r="AU2823" s="283"/>
      <c r="AV2823" s="283"/>
      <c r="AW2823" s="283"/>
      <c r="AY2823" s="283"/>
      <c r="AZ2823" s="282"/>
      <c r="BA2823" s="283"/>
      <c r="BB2823" s="282"/>
      <c r="BC2823" s="282"/>
      <c r="BD2823" s="282"/>
      <c r="BE2823" s="283"/>
      <c r="BG2823" s="282"/>
      <c r="BH2823" s="282"/>
      <c r="BI2823" s="282"/>
      <c r="BL2823" s="421"/>
      <c r="BM2823" s="424"/>
      <c r="BN2823" s="424"/>
      <c r="BO2823" s="424"/>
      <c r="BP2823" s="424"/>
      <c r="BQ2823" s="421"/>
      <c r="BR2823" s="421"/>
      <c r="BV2823" s="282"/>
      <c r="BW2823" s="283"/>
      <c r="BY2823" s="283"/>
      <c r="BZ2823" s="283"/>
      <c r="CA2823" s="283"/>
      <c r="CB2823" s="282"/>
      <c r="CC2823" s="282"/>
      <c r="CD2823" s="282"/>
      <c r="CE2823" s="282"/>
      <c r="CG2823" s="427"/>
      <c r="CH2823" s="402"/>
      <c r="CI2823" s="424"/>
      <c r="CJ2823" s="282"/>
      <c r="CK2823" s="282"/>
      <c r="CL2823" s="283"/>
      <c r="CM2823" s="283"/>
      <c r="CP2823" s="282"/>
      <c r="DC2823" s="282"/>
      <c r="DD2823" s="282"/>
      <c r="DE2823" s="282"/>
      <c r="DF2823" s="282"/>
      <c r="DG2823" s="282"/>
      <c r="DH2823" s="282"/>
      <c r="DI2823" s="282"/>
      <c r="DJ2823" s="282"/>
      <c r="EF2823" s="495" t="str">
        <f>""&amp;(MID(数据表!AZ2823,1,MIN(FIND({"(";"（"},数据表!AZ2823&amp;"(（",1)-1)))&amp;""</f>
        <v/>
      </c>
      <c r="EG2823" s="495" t="str">
        <f>""&amp;(MID(数据表!AZ2823,1,MIN(FIND({0;1;2;3;4;5;6;7;8;9},数据表!AZ2823&amp;"1234567890",1)-1)))&amp;""</f>
        <v/>
      </c>
    </row>
    <row r="2824" spans="2:137" s="310" customFormat="1" ht="12" customHeight="1">
      <c r="B2824" s="286"/>
      <c r="C2824" s="286"/>
      <c r="D2824" s="286"/>
      <c r="E2824" s="479"/>
      <c r="F2824" s="282"/>
      <c r="G2824" s="283"/>
      <c r="H2824" s="421"/>
      <c r="I2824" s="421"/>
      <c r="J2824" s="283"/>
      <c r="K2824" s="421"/>
      <c r="L2824" s="282"/>
      <c r="N2824" s="282"/>
      <c r="S2824" s="282"/>
      <c r="T2824" s="283"/>
      <c r="U2824" s="283"/>
      <c r="V2824" s="283"/>
      <c r="W2824" s="283"/>
      <c r="X2824" s="283"/>
      <c r="Y2824" s="282"/>
      <c r="Z2824" s="282"/>
      <c r="AA2824" s="283"/>
      <c r="AB2824" s="282"/>
      <c r="AC2824" s="282"/>
      <c r="AD2824" s="282"/>
      <c r="AE2824" s="282"/>
      <c r="AF2824" s="283"/>
      <c r="AG2824" s="402"/>
      <c r="AH2824" s="283"/>
      <c r="AI2824" s="283"/>
      <c r="AJ2824" s="283"/>
      <c r="AK2824" s="283"/>
      <c r="AL2824" s="283"/>
      <c r="AM2824" s="282"/>
      <c r="AN2824" s="282"/>
      <c r="AO2824" s="282"/>
      <c r="AP2824" s="282"/>
      <c r="AQ2824" s="282"/>
      <c r="AR2824" s="282"/>
      <c r="AT2824" s="283"/>
      <c r="AU2824" s="283"/>
      <c r="AV2824" s="283"/>
      <c r="AW2824" s="283"/>
      <c r="AY2824" s="283"/>
      <c r="AZ2824" s="282"/>
      <c r="BA2824" s="283"/>
      <c r="BB2824" s="282"/>
      <c r="BC2824" s="282"/>
      <c r="BD2824" s="282"/>
      <c r="BE2824" s="283"/>
      <c r="BG2824" s="282"/>
      <c r="BH2824" s="282"/>
      <c r="BI2824" s="282"/>
      <c r="BL2824" s="421"/>
      <c r="BM2824" s="424"/>
      <c r="BN2824" s="424"/>
      <c r="BO2824" s="424"/>
      <c r="BP2824" s="424"/>
      <c r="BQ2824" s="421"/>
      <c r="BR2824" s="421"/>
      <c r="BV2824" s="282"/>
      <c r="BW2824" s="283"/>
      <c r="BY2824" s="283"/>
      <c r="BZ2824" s="283"/>
      <c r="CA2824" s="283"/>
      <c r="CB2824" s="282"/>
      <c r="CC2824" s="282"/>
      <c r="CD2824" s="282"/>
      <c r="CE2824" s="282"/>
      <c r="CG2824" s="427"/>
      <c r="CH2824" s="402"/>
      <c r="CI2824" s="424"/>
      <c r="CJ2824" s="282"/>
      <c r="CK2824" s="282"/>
      <c r="CL2824" s="283"/>
      <c r="CM2824" s="283"/>
      <c r="CP2824" s="282"/>
      <c r="DC2824" s="282"/>
      <c r="DD2824" s="282"/>
      <c r="DE2824" s="282"/>
      <c r="DF2824" s="282"/>
      <c r="DG2824" s="282"/>
      <c r="DH2824" s="282"/>
      <c r="DI2824" s="282"/>
      <c r="DJ2824" s="282"/>
      <c r="EF2824" s="495" t="str">
        <f>""&amp;(MID(数据表!AZ2824,1,MIN(FIND({"(";"（"},数据表!AZ2824&amp;"(（",1)-1)))&amp;""</f>
        <v/>
      </c>
      <c r="EG2824" s="495" t="str">
        <f>""&amp;(MID(数据表!AZ2824,1,MIN(FIND({0;1;2;3;4;5;6;7;8;9},数据表!AZ2824&amp;"1234567890",1)-1)))&amp;""</f>
        <v/>
      </c>
    </row>
    <row r="2825" spans="2:137" s="310" customFormat="1" ht="12" customHeight="1">
      <c r="B2825" s="286"/>
      <c r="C2825" s="286"/>
      <c r="D2825" s="286"/>
      <c r="E2825" s="479"/>
      <c r="F2825" s="282"/>
      <c r="G2825" s="283"/>
      <c r="H2825" s="421"/>
      <c r="I2825" s="421"/>
      <c r="J2825" s="283"/>
      <c r="K2825" s="421"/>
      <c r="L2825" s="282"/>
      <c r="N2825" s="282"/>
      <c r="S2825" s="282"/>
      <c r="T2825" s="283"/>
      <c r="U2825" s="283"/>
      <c r="V2825" s="283"/>
      <c r="W2825" s="283"/>
      <c r="X2825" s="283"/>
      <c r="Y2825" s="282"/>
      <c r="Z2825" s="282"/>
      <c r="AA2825" s="283"/>
      <c r="AB2825" s="282"/>
      <c r="AC2825" s="282"/>
      <c r="AD2825" s="282"/>
      <c r="AE2825" s="282"/>
      <c r="AF2825" s="283"/>
      <c r="AG2825" s="402"/>
      <c r="AH2825" s="283"/>
      <c r="AI2825" s="283"/>
      <c r="AJ2825" s="283"/>
      <c r="AK2825" s="283"/>
      <c r="AL2825" s="283"/>
      <c r="AM2825" s="282"/>
      <c r="AN2825" s="282"/>
      <c r="AO2825" s="282"/>
      <c r="AP2825" s="282"/>
      <c r="AQ2825" s="282"/>
      <c r="AR2825" s="282"/>
      <c r="AT2825" s="283"/>
      <c r="AU2825" s="283"/>
      <c r="AV2825" s="283"/>
      <c r="AW2825" s="283"/>
      <c r="AY2825" s="283"/>
      <c r="AZ2825" s="282"/>
      <c r="BA2825" s="283"/>
      <c r="BB2825" s="282"/>
      <c r="BC2825" s="282"/>
      <c r="BD2825" s="282"/>
      <c r="BE2825" s="283"/>
      <c r="BG2825" s="282"/>
      <c r="BH2825" s="282"/>
      <c r="BI2825" s="282"/>
      <c r="BL2825" s="421"/>
      <c r="BM2825" s="424"/>
      <c r="BN2825" s="424"/>
      <c r="BO2825" s="424"/>
      <c r="BP2825" s="424"/>
      <c r="BQ2825" s="421"/>
      <c r="BR2825" s="421"/>
      <c r="BV2825" s="282"/>
      <c r="BW2825" s="283"/>
      <c r="BY2825" s="283"/>
      <c r="BZ2825" s="283"/>
      <c r="CA2825" s="283"/>
      <c r="CB2825" s="282"/>
      <c r="CC2825" s="282"/>
      <c r="CD2825" s="282"/>
      <c r="CE2825" s="282"/>
      <c r="CG2825" s="427"/>
      <c r="CH2825" s="402"/>
      <c r="CI2825" s="424"/>
      <c r="CJ2825" s="282"/>
      <c r="CK2825" s="282"/>
      <c r="CL2825" s="283"/>
      <c r="CM2825" s="283"/>
      <c r="CP2825" s="282"/>
      <c r="DC2825" s="282"/>
      <c r="DD2825" s="282"/>
      <c r="DE2825" s="282"/>
      <c r="DF2825" s="282"/>
      <c r="DG2825" s="282"/>
      <c r="DH2825" s="282"/>
      <c r="DI2825" s="282"/>
      <c r="DJ2825" s="282"/>
      <c r="EF2825" s="495" t="str">
        <f>""&amp;(MID(数据表!AZ2825,1,MIN(FIND({"(";"（"},数据表!AZ2825&amp;"(（",1)-1)))&amp;""</f>
        <v/>
      </c>
      <c r="EG2825" s="495" t="str">
        <f>""&amp;(MID(数据表!AZ2825,1,MIN(FIND({0;1;2;3;4;5;6;7;8;9},数据表!AZ2825&amp;"1234567890",1)-1)))&amp;""</f>
        <v/>
      </c>
    </row>
    <row r="2826" spans="2:137" s="310" customFormat="1" ht="12" customHeight="1">
      <c r="B2826" s="286"/>
      <c r="C2826" s="286"/>
      <c r="D2826" s="286"/>
      <c r="E2826" s="479"/>
      <c r="F2826" s="282"/>
      <c r="G2826" s="283"/>
      <c r="H2826" s="421"/>
      <c r="I2826" s="421"/>
      <c r="J2826" s="283"/>
      <c r="K2826" s="421"/>
      <c r="L2826" s="282"/>
      <c r="N2826" s="282"/>
      <c r="S2826" s="282"/>
      <c r="T2826" s="283"/>
      <c r="U2826" s="283"/>
      <c r="V2826" s="283"/>
      <c r="W2826" s="283"/>
      <c r="X2826" s="283"/>
      <c r="Y2826" s="282"/>
      <c r="Z2826" s="282"/>
      <c r="AA2826" s="283"/>
      <c r="AB2826" s="282"/>
      <c r="AC2826" s="282"/>
      <c r="AD2826" s="282"/>
      <c r="AE2826" s="282"/>
      <c r="AF2826" s="283"/>
      <c r="AG2826" s="402"/>
      <c r="AH2826" s="283"/>
      <c r="AI2826" s="283"/>
      <c r="AJ2826" s="283"/>
      <c r="AK2826" s="283"/>
      <c r="AL2826" s="283"/>
      <c r="AM2826" s="282"/>
      <c r="AN2826" s="282"/>
      <c r="AO2826" s="282"/>
      <c r="AP2826" s="282"/>
      <c r="AQ2826" s="282"/>
      <c r="AR2826" s="282"/>
      <c r="AT2826" s="283"/>
      <c r="AU2826" s="283"/>
      <c r="AV2826" s="283"/>
      <c r="AW2826" s="283"/>
      <c r="AY2826" s="283"/>
      <c r="AZ2826" s="282"/>
      <c r="BA2826" s="283"/>
      <c r="BB2826" s="282"/>
      <c r="BC2826" s="282"/>
      <c r="BD2826" s="282"/>
      <c r="BE2826" s="283"/>
      <c r="BG2826" s="282"/>
      <c r="BH2826" s="282"/>
      <c r="BI2826" s="282"/>
      <c r="BL2826" s="421"/>
      <c r="BM2826" s="424"/>
      <c r="BN2826" s="424"/>
      <c r="BO2826" s="424"/>
      <c r="BP2826" s="424"/>
      <c r="BQ2826" s="421"/>
      <c r="BR2826" s="421"/>
      <c r="BV2826" s="282"/>
      <c r="BW2826" s="283"/>
      <c r="BY2826" s="283"/>
      <c r="BZ2826" s="283"/>
      <c r="CA2826" s="283"/>
      <c r="CB2826" s="282"/>
      <c r="CC2826" s="282"/>
      <c r="CD2826" s="282"/>
      <c r="CE2826" s="282"/>
      <c r="CG2826" s="427"/>
      <c r="CH2826" s="402"/>
      <c r="CI2826" s="424"/>
      <c r="CJ2826" s="282"/>
      <c r="CK2826" s="282"/>
      <c r="CL2826" s="283"/>
      <c r="CM2826" s="283"/>
      <c r="CP2826" s="282"/>
      <c r="DC2826" s="282"/>
      <c r="DD2826" s="282"/>
      <c r="DE2826" s="282"/>
      <c r="DF2826" s="282"/>
      <c r="DG2826" s="282"/>
      <c r="DH2826" s="282"/>
      <c r="DI2826" s="282"/>
      <c r="DJ2826" s="282"/>
      <c r="EF2826" s="495" t="str">
        <f>""&amp;(MID(数据表!AZ2826,1,MIN(FIND({"(";"（"},数据表!AZ2826&amp;"(（",1)-1)))&amp;""</f>
        <v/>
      </c>
      <c r="EG2826" s="495" t="str">
        <f>""&amp;(MID(数据表!AZ2826,1,MIN(FIND({0;1;2;3;4;5;6;7;8;9},数据表!AZ2826&amp;"1234567890",1)-1)))&amp;""</f>
        <v/>
      </c>
    </row>
    <row r="2827" spans="2:137" s="310" customFormat="1" ht="12" customHeight="1">
      <c r="B2827" s="286"/>
      <c r="C2827" s="286"/>
      <c r="D2827" s="286"/>
      <c r="E2827" s="479"/>
      <c r="F2827" s="282"/>
      <c r="G2827" s="283"/>
      <c r="H2827" s="421"/>
      <c r="I2827" s="421"/>
      <c r="J2827" s="283"/>
      <c r="K2827" s="421"/>
      <c r="L2827" s="282"/>
      <c r="N2827" s="282"/>
      <c r="S2827" s="282"/>
      <c r="T2827" s="283"/>
      <c r="U2827" s="283"/>
      <c r="V2827" s="283"/>
      <c r="W2827" s="283"/>
      <c r="X2827" s="283"/>
      <c r="Y2827" s="282"/>
      <c r="Z2827" s="282"/>
      <c r="AA2827" s="283"/>
      <c r="AB2827" s="282"/>
      <c r="AC2827" s="282"/>
      <c r="AD2827" s="282"/>
      <c r="AE2827" s="282"/>
      <c r="AF2827" s="283"/>
      <c r="AG2827" s="402"/>
      <c r="AH2827" s="283"/>
      <c r="AI2827" s="283"/>
      <c r="AJ2827" s="283"/>
      <c r="AK2827" s="283"/>
      <c r="AL2827" s="283"/>
      <c r="AM2827" s="282"/>
      <c r="AN2827" s="282"/>
      <c r="AO2827" s="282"/>
      <c r="AP2827" s="282"/>
      <c r="AQ2827" s="282"/>
      <c r="AR2827" s="282"/>
      <c r="AT2827" s="283"/>
      <c r="AU2827" s="283"/>
      <c r="AV2827" s="283"/>
      <c r="AW2827" s="283"/>
      <c r="AY2827" s="283"/>
      <c r="AZ2827" s="282"/>
      <c r="BA2827" s="283"/>
      <c r="BB2827" s="282"/>
      <c r="BC2827" s="282"/>
      <c r="BD2827" s="282"/>
      <c r="BE2827" s="283"/>
      <c r="BG2827" s="282"/>
      <c r="BH2827" s="282"/>
      <c r="BI2827" s="282"/>
      <c r="BL2827" s="421"/>
      <c r="BM2827" s="424"/>
      <c r="BN2827" s="424"/>
      <c r="BO2827" s="424"/>
      <c r="BP2827" s="424"/>
      <c r="BQ2827" s="421"/>
      <c r="BR2827" s="421"/>
      <c r="BV2827" s="282"/>
      <c r="BW2827" s="283"/>
      <c r="BY2827" s="283"/>
      <c r="BZ2827" s="283"/>
      <c r="CA2827" s="283"/>
      <c r="CB2827" s="282"/>
      <c r="CC2827" s="282"/>
      <c r="CD2827" s="282"/>
      <c r="CE2827" s="282"/>
      <c r="CG2827" s="427"/>
      <c r="CH2827" s="402"/>
      <c r="CI2827" s="424"/>
      <c r="CJ2827" s="282"/>
      <c r="CK2827" s="282"/>
      <c r="CL2827" s="283"/>
      <c r="CM2827" s="283"/>
      <c r="CP2827" s="282"/>
      <c r="DC2827" s="282"/>
      <c r="DD2827" s="282"/>
      <c r="DE2827" s="282"/>
      <c r="DF2827" s="282"/>
      <c r="DG2827" s="282"/>
      <c r="DH2827" s="282"/>
      <c r="DI2827" s="282"/>
      <c r="DJ2827" s="282"/>
      <c r="EF2827" s="495" t="str">
        <f>""&amp;(MID(数据表!AZ2827,1,MIN(FIND({"(";"（"},数据表!AZ2827&amp;"(（",1)-1)))&amp;""</f>
        <v/>
      </c>
      <c r="EG2827" s="495" t="str">
        <f>""&amp;(MID(数据表!AZ2827,1,MIN(FIND({0;1;2;3;4;5;6;7;8;9},数据表!AZ2827&amp;"1234567890",1)-1)))&amp;""</f>
        <v/>
      </c>
    </row>
    <row r="2828" spans="2:137" s="310" customFormat="1" ht="12" customHeight="1">
      <c r="B2828" s="286"/>
      <c r="C2828" s="286"/>
      <c r="D2828" s="286"/>
      <c r="E2828" s="479"/>
      <c r="F2828" s="282"/>
      <c r="G2828" s="283"/>
      <c r="H2828" s="421"/>
      <c r="I2828" s="421"/>
      <c r="J2828" s="283"/>
      <c r="K2828" s="421"/>
      <c r="L2828" s="282"/>
      <c r="N2828" s="282"/>
      <c r="S2828" s="282"/>
      <c r="T2828" s="283"/>
      <c r="U2828" s="283"/>
      <c r="V2828" s="283"/>
      <c r="W2828" s="283"/>
      <c r="X2828" s="283"/>
      <c r="Y2828" s="282"/>
      <c r="Z2828" s="282"/>
      <c r="AA2828" s="283"/>
      <c r="AB2828" s="282"/>
      <c r="AC2828" s="282"/>
      <c r="AD2828" s="282"/>
      <c r="AE2828" s="282"/>
      <c r="AF2828" s="283"/>
      <c r="AG2828" s="402"/>
      <c r="AH2828" s="283"/>
      <c r="AI2828" s="283"/>
      <c r="AJ2828" s="283"/>
      <c r="AK2828" s="283"/>
      <c r="AL2828" s="283"/>
      <c r="AM2828" s="282"/>
      <c r="AN2828" s="282"/>
      <c r="AO2828" s="282"/>
      <c r="AP2828" s="282"/>
      <c r="AQ2828" s="282"/>
      <c r="AR2828" s="282"/>
      <c r="AT2828" s="283"/>
      <c r="AU2828" s="283"/>
      <c r="AV2828" s="283"/>
      <c r="AW2828" s="283"/>
      <c r="AY2828" s="283"/>
      <c r="AZ2828" s="282"/>
      <c r="BA2828" s="283"/>
      <c r="BB2828" s="282"/>
      <c r="BC2828" s="282"/>
      <c r="BD2828" s="282"/>
      <c r="BE2828" s="283"/>
      <c r="BG2828" s="282"/>
      <c r="BH2828" s="282"/>
      <c r="BI2828" s="282"/>
      <c r="BL2828" s="421"/>
      <c r="BM2828" s="424"/>
      <c r="BN2828" s="424"/>
      <c r="BO2828" s="424"/>
      <c r="BP2828" s="424"/>
      <c r="BQ2828" s="421"/>
      <c r="BR2828" s="421"/>
      <c r="BV2828" s="282"/>
      <c r="BW2828" s="283"/>
      <c r="BY2828" s="283"/>
      <c r="BZ2828" s="283"/>
      <c r="CA2828" s="283"/>
      <c r="CB2828" s="282"/>
      <c r="CC2828" s="282"/>
      <c r="CD2828" s="282"/>
      <c r="CE2828" s="282"/>
      <c r="CG2828" s="427"/>
      <c r="CH2828" s="402"/>
      <c r="CI2828" s="424"/>
      <c r="CJ2828" s="282"/>
      <c r="CK2828" s="282"/>
      <c r="CL2828" s="283"/>
      <c r="CM2828" s="283"/>
      <c r="CP2828" s="282"/>
      <c r="DC2828" s="282"/>
      <c r="DD2828" s="282"/>
      <c r="DE2828" s="282"/>
      <c r="DF2828" s="282"/>
      <c r="DG2828" s="282"/>
      <c r="DH2828" s="282"/>
      <c r="DI2828" s="282"/>
      <c r="DJ2828" s="282"/>
      <c r="EF2828" s="495" t="str">
        <f>""&amp;(MID(数据表!AZ2828,1,MIN(FIND({"(";"（"},数据表!AZ2828&amp;"(（",1)-1)))&amp;""</f>
        <v/>
      </c>
      <c r="EG2828" s="495" t="str">
        <f>""&amp;(MID(数据表!AZ2828,1,MIN(FIND({0;1;2;3;4;5;6;7;8;9},数据表!AZ2828&amp;"1234567890",1)-1)))&amp;""</f>
        <v/>
      </c>
    </row>
    <row r="2829" spans="2:137" s="310" customFormat="1" ht="12" customHeight="1">
      <c r="B2829" s="286"/>
      <c r="C2829" s="286"/>
      <c r="D2829" s="286"/>
      <c r="E2829" s="479"/>
      <c r="F2829" s="282"/>
      <c r="G2829" s="283"/>
      <c r="H2829" s="421"/>
      <c r="I2829" s="421"/>
      <c r="J2829" s="283"/>
      <c r="K2829" s="421"/>
      <c r="L2829" s="282"/>
      <c r="N2829" s="282"/>
      <c r="S2829" s="282"/>
      <c r="T2829" s="283"/>
      <c r="U2829" s="283"/>
      <c r="V2829" s="283"/>
      <c r="W2829" s="283"/>
      <c r="X2829" s="283"/>
      <c r="Y2829" s="282"/>
      <c r="Z2829" s="282"/>
      <c r="AA2829" s="283"/>
      <c r="AB2829" s="282"/>
      <c r="AC2829" s="282"/>
      <c r="AD2829" s="282"/>
      <c r="AE2829" s="282"/>
      <c r="AF2829" s="283"/>
      <c r="AG2829" s="402"/>
      <c r="AH2829" s="283"/>
      <c r="AI2829" s="283"/>
      <c r="AJ2829" s="283"/>
      <c r="AK2829" s="283"/>
      <c r="AL2829" s="283"/>
      <c r="AM2829" s="282"/>
      <c r="AN2829" s="282"/>
      <c r="AO2829" s="282"/>
      <c r="AP2829" s="282"/>
      <c r="AQ2829" s="282"/>
      <c r="AR2829" s="282"/>
      <c r="AT2829" s="283"/>
      <c r="AU2829" s="283"/>
      <c r="AV2829" s="283"/>
      <c r="AW2829" s="283"/>
      <c r="AY2829" s="283"/>
      <c r="AZ2829" s="282"/>
      <c r="BA2829" s="283"/>
      <c r="BB2829" s="282"/>
      <c r="BC2829" s="282"/>
      <c r="BD2829" s="282"/>
      <c r="BE2829" s="283"/>
      <c r="BG2829" s="282"/>
      <c r="BH2829" s="282"/>
      <c r="BI2829" s="282"/>
      <c r="BL2829" s="421"/>
      <c r="BM2829" s="424"/>
      <c r="BN2829" s="424"/>
      <c r="BO2829" s="424"/>
      <c r="BP2829" s="424"/>
      <c r="BQ2829" s="421"/>
      <c r="BR2829" s="421"/>
      <c r="BV2829" s="282"/>
      <c r="BW2829" s="283"/>
      <c r="BY2829" s="283"/>
      <c r="BZ2829" s="283"/>
      <c r="CA2829" s="283"/>
      <c r="CB2829" s="282"/>
      <c r="CC2829" s="282"/>
      <c r="CD2829" s="282"/>
      <c r="CE2829" s="282"/>
      <c r="CG2829" s="427"/>
      <c r="CH2829" s="402"/>
      <c r="CI2829" s="424"/>
      <c r="CJ2829" s="282"/>
      <c r="CK2829" s="282"/>
      <c r="CL2829" s="283"/>
      <c r="CM2829" s="283"/>
      <c r="CP2829" s="282"/>
      <c r="DC2829" s="282"/>
      <c r="DD2829" s="282"/>
      <c r="DE2829" s="282"/>
      <c r="DF2829" s="282"/>
      <c r="DG2829" s="282"/>
      <c r="DH2829" s="282"/>
      <c r="DI2829" s="282"/>
      <c r="DJ2829" s="282"/>
      <c r="EF2829" s="495" t="str">
        <f>""&amp;(MID(数据表!AZ2829,1,MIN(FIND({"(";"（"},数据表!AZ2829&amp;"(（",1)-1)))&amp;""</f>
        <v/>
      </c>
      <c r="EG2829" s="495" t="str">
        <f>""&amp;(MID(数据表!AZ2829,1,MIN(FIND({0;1;2;3;4;5;6;7;8;9},数据表!AZ2829&amp;"1234567890",1)-1)))&amp;""</f>
        <v/>
      </c>
    </row>
    <row r="2830" spans="2:137" s="310" customFormat="1" ht="12" customHeight="1">
      <c r="B2830" s="286"/>
      <c r="C2830" s="286"/>
      <c r="D2830" s="286"/>
      <c r="E2830" s="479"/>
      <c r="F2830" s="282"/>
      <c r="G2830" s="283"/>
      <c r="H2830" s="421"/>
      <c r="I2830" s="421"/>
      <c r="J2830" s="283"/>
      <c r="K2830" s="421"/>
      <c r="L2830" s="282"/>
      <c r="N2830" s="282"/>
      <c r="S2830" s="282"/>
      <c r="T2830" s="283"/>
      <c r="U2830" s="283"/>
      <c r="V2830" s="283"/>
      <c r="W2830" s="283"/>
      <c r="X2830" s="283"/>
      <c r="Y2830" s="282"/>
      <c r="Z2830" s="282"/>
      <c r="AA2830" s="283"/>
      <c r="AB2830" s="282"/>
      <c r="AC2830" s="282"/>
      <c r="AD2830" s="282"/>
      <c r="AE2830" s="282"/>
      <c r="AF2830" s="283"/>
      <c r="AG2830" s="402"/>
      <c r="AH2830" s="283"/>
      <c r="AI2830" s="283"/>
      <c r="AJ2830" s="283"/>
      <c r="AK2830" s="283"/>
      <c r="AL2830" s="283"/>
      <c r="AM2830" s="282"/>
      <c r="AN2830" s="282"/>
      <c r="AO2830" s="282"/>
      <c r="AP2830" s="282"/>
      <c r="AQ2830" s="282"/>
      <c r="AR2830" s="282"/>
      <c r="AT2830" s="283"/>
      <c r="AU2830" s="283"/>
      <c r="AV2830" s="283"/>
      <c r="AW2830" s="283"/>
      <c r="AY2830" s="283"/>
      <c r="AZ2830" s="282"/>
      <c r="BA2830" s="283"/>
      <c r="BB2830" s="282"/>
      <c r="BC2830" s="282"/>
      <c r="BD2830" s="282"/>
      <c r="BE2830" s="283"/>
      <c r="BG2830" s="282"/>
      <c r="BH2830" s="282"/>
      <c r="BI2830" s="282"/>
      <c r="BL2830" s="421"/>
      <c r="BM2830" s="424"/>
      <c r="BN2830" s="424"/>
      <c r="BO2830" s="424"/>
      <c r="BP2830" s="424"/>
      <c r="BQ2830" s="421"/>
      <c r="BR2830" s="421"/>
      <c r="BV2830" s="282"/>
      <c r="BW2830" s="283"/>
      <c r="BY2830" s="283"/>
      <c r="BZ2830" s="283"/>
      <c r="CA2830" s="283"/>
      <c r="CB2830" s="282"/>
      <c r="CC2830" s="282"/>
      <c r="CD2830" s="282"/>
      <c r="CE2830" s="282"/>
      <c r="CG2830" s="427"/>
      <c r="CH2830" s="402"/>
      <c r="CI2830" s="424"/>
      <c r="CJ2830" s="282"/>
      <c r="CK2830" s="282"/>
      <c r="CL2830" s="283"/>
      <c r="CM2830" s="283"/>
      <c r="CP2830" s="282"/>
      <c r="DC2830" s="282"/>
      <c r="DD2830" s="282"/>
      <c r="DE2830" s="282"/>
      <c r="DF2830" s="282"/>
      <c r="DG2830" s="282"/>
      <c r="DH2830" s="282"/>
      <c r="DI2830" s="282"/>
      <c r="DJ2830" s="282"/>
      <c r="EF2830" s="495" t="str">
        <f>""&amp;(MID(数据表!AZ2830,1,MIN(FIND({"(";"（"},数据表!AZ2830&amp;"(（",1)-1)))&amp;""</f>
        <v/>
      </c>
      <c r="EG2830" s="495" t="str">
        <f>""&amp;(MID(数据表!AZ2830,1,MIN(FIND({0;1;2;3;4;5;6;7;8;9},数据表!AZ2830&amp;"1234567890",1)-1)))&amp;""</f>
        <v/>
      </c>
    </row>
    <row r="2831" spans="2:137" s="310" customFormat="1" ht="12" customHeight="1">
      <c r="B2831" s="286"/>
      <c r="C2831" s="286"/>
      <c r="D2831" s="286"/>
      <c r="E2831" s="479"/>
      <c r="F2831" s="282"/>
      <c r="G2831" s="283"/>
      <c r="H2831" s="421"/>
      <c r="I2831" s="421"/>
      <c r="J2831" s="283"/>
      <c r="K2831" s="421"/>
      <c r="L2831" s="282"/>
      <c r="N2831" s="282"/>
      <c r="S2831" s="282"/>
      <c r="T2831" s="283"/>
      <c r="U2831" s="283"/>
      <c r="V2831" s="283"/>
      <c r="W2831" s="283"/>
      <c r="X2831" s="283"/>
      <c r="Y2831" s="282"/>
      <c r="Z2831" s="282"/>
      <c r="AA2831" s="283"/>
      <c r="AB2831" s="282"/>
      <c r="AC2831" s="282"/>
      <c r="AD2831" s="282"/>
      <c r="AE2831" s="282"/>
      <c r="AF2831" s="283"/>
      <c r="AG2831" s="402"/>
      <c r="AH2831" s="283"/>
      <c r="AI2831" s="283"/>
      <c r="AJ2831" s="283"/>
      <c r="AK2831" s="283"/>
      <c r="AL2831" s="283"/>
      <c r="AM2831" s="282"/>
      <c r="AN2831" s="282"/>
      <c r="AO2831" s="282"/>
      <c r="AP2831" s="282"/>
      <c r="AQ2831" s="282"/>
      <c r="AR2831" s="282"/>
      <c r="AT2831" s="283"/>
      <c r="AU2831" s="283"/>
      <c r="AV2831" s="283"/>
      <c r="AW2831" s="283"/>
      <c r="AY2831" s="283"/>
      <c r="AZ2831" s="282"/>
      <c r="BA2831" s="283"/>
      <c r="BB2831" s="282"/>
      <c r="BC2831" s="282"/>
      <c r="BD2831" s="282"/>
      <c r="BE2831" s="283"/>
      <c r="BG2831" s="282"/>
      <c r="BH2831" s="282"/>
      <c r="BI2831" s="282"/>
      <c r="BL2831" s="421"/>
      <c r="BM2831" s="424"/>
      <c r="BN2831" s="424"/>
      <c r="BO2831" s="424"/>
      <c r="BP2831" s="424"/>
      <c r="BQ2831" s="421"/>
      <c r="BR2831" s="421"/>
      <c r="BV2831" s="282"/>
      <c r="BW2831" s="283"/>
      <c r="BY2831" s="283"/>
      <c r="BZ2831" s="283"/>
      <c r="CA2831" s="283"/>
      <c r="CB2831" s="282"/>
      <c r="CC2831" s="282"/>
      <c r="CD2831" s="282"/>
      <c r="CE2831" s="282"/>
      <c r="CG2831" s="427"/>
      <c r="CH2831" s="402"/>
      <c r="CI2831" s="424"/>
      <c r="CJ2831" s="282"/>
      <c r="CK2831" s="282"/>
      <c r="CL2831" s="283"/>
      <c r="CM2831" s="283"/>
      <c r="CP2831" s="282"/>
      <c r="DC2831" s="282"/>
      <c r="DD2831" s="282"/>
      <c r="DE2831" s="282"/>
      <c r="DF2831" s="282"/>
      <c r="DG2831" s="282"/>
      <c r="DH2831" s="282"/>
      <c r="DI2831" s="282"/>
      <c r="DJ2831" s="282"/>
      <c r="EF2831" s="495" t="str">
        <f>""&amp;(MID(数据表!AZ2831,1,MIN(FIND({"(";"（"},数据表!AZ2831&amp;"(（",1)-1)))&amp;""</f>
        <v/>
      </c>
      <c r="EG2831" s="495" t="str">
        <f>""&amp;(MID(数据表!AZ2831,1,MIN(FIND({0;1;2;3;4;5;6;7;8;9},数据表!AZ2831&amp;"1234567890",1)-1)))&amp;""</f>
        <v/>
      </c>
    </row>
    <row r="2832" spans="2:137" s="310" customFormat="1" ht="12" customHeight="1">
      <c r="B2832" s="286"/>
      <c r="C2832" s="286"/>
      <c r="D2832" s="286"/>
      <c r="E2832" s="479"/>
      <c r="F2832" s="282"/>
      <c r="G2832" s="283"/>
      <c r="H2832" s="421"/>
      <c r="I2832" s="421"/>
      <c r="J2832" s="283"/>
      <c r="K2832" s="421"/>
      <c r="L2832" s="282"/>
      <c r="N2832" s="282"/>
      <c r="S2832" s="282"/>
      <c r="T2832" s="283"/>
      <c r="U2832" s="283"/>
      <c r="V2832" s="283"/>
      <c r="W2832" s="283"/>
      <c r="X2832" s="283"/>
      <c r="Y2832" s="282"/>
      <c r="Z2832" s="282"/>
      <c r="AA2832" s="283"/>
      <c r="AB2832" s="282"/>
      <c r="AC2832" s="282"/>
      <c r="AD2832" s="282"/>
      <c r="AE2832" s="282"/>
      <c r="AF2832" s="283"/>
      <c r="AG2832" s="402"/>
      <c r="AH2832" s="283"/>
      <c r="AI2832" s="283"/>
      <c r="AJ2832" s="283"/>
      <c r="AK2832" s="283"/>
      <c r="AL2832" s="283"/>
      <c r="AM2832" s="282"/>
      <c r="AN2832" s="282"/>
      <c r="AO2832" s="282"/>
      <c r="AP2832" s="282"/>
      <c r="AQ2832" s="282"/>
      <c r="AR2832" s="282"/>
      <c r="AT2832" s="283"/>
      <c r="AU2832" s="283"/>
      <c r="AV2832" s="283"/>
      <c r="AW2832" s="283"/>
      <c r="AY2832" s="283"/>
      <c r="AZ2832" s="282"/>
      <c r="BA2832" s="283"/>
      <c r="BB2832" s="282"/>
      <c r="BC2832" s="282"/>
      <c r="BD2832" s="282"/>
      <c r="BE2832" s="283"/>
      <c r="BG2832" s="282"/>
      <c r="BH2832" s="282"/>
      <c r="BI2832" s="282"/>
      <c r="BL2832" s="421"/>
      <c r="BM2832" s="424"/>
      <c r="BN2832" s="424"/>
      <c r="BO2832" s="424"/>
      <c r="BP2832" s="424"/>
      <c r="BQ2832" s="421"/>
      <c r="BR2832" s="421"/>
      <c r="BV2832" s="282"/>
      <c r="BW2832" s="283"/>
      <c r="BY2832" s="283"/>
      <c r="BZ2832" s="283"/>
      <c r="CA2832" s="283"/>
      <c r="CB2832" s="282"/>
      <c r="CC2832" s="282"/>
      <c r="CD2832" s="282"/>
      <c r="CE2832" s="282"/>
      <c r="CG2832" s="427"/>
      <c r="CH2832" s="402"/>
      <c r="CI2832" s="424"/>
      <c r="CJ2832" s="282"/>
      <c r="CK2832" s="282"/>
      <c r="CL2832" s="283"/>
      <c r="CM2832" s="283"/>
      <c r="CP2832" s="282"/>
      <c r="DC2832" s="282"/>
      <c r="DD2832" s="282"/>
      <c r="DE2832" s="282"/>
      <c r="DF2832" s="282"/>
      <c r="DG2832" s="282"/>
      <c r="DH2832" s="282"/>
      <c r="DI2832" s="282"/>
      <c r="DJ2832" s="282"/>
      <c r="EF2832" s="495" t="str">
        <f>""&amp;(MID(数据表!AZ2832,1,MIN(FIND({"(";"（"},数据表!AZ2832&amp;"(（",1)-1)))&amp;""</f>
        <v/>
      </c>
      <c r="EG2832" s="495" t="str">
        <f>""&amp;(MID(数据表!AZ2832,1,MIN(FIND({0;1;2;3;4;5;6;7;8;9},数据表!AZ2832&amp;"1234567890",1)-1)))&amp;""</f>
        <v/>
      </c>
    </row>
    <row r="2833" spans="2:137" s="310" customFormat="1" ht="12" customHeight="1">
      <c r="B2833" s="286"/>
      <c r="C2833" s="286"/>
      <c r="D2833" s="286"/>
      <c r="E2833" s="479"/>
      <c r="F2833" s="282"/>
      <c r="G2833" s="283"/>
      <c r="H2833" s="421"/>
      <c r="I2833" s="421"/>
      <c r="J2833" s="283"/>
      <c r="K2833" s="421"/>
      <c r="L2833" s="282"/>
      <c r="N2833" s="282"/>
      <c r="S2833" s="282"/>
      <c r="T2833" s="283"/>
      <c r="U2833" s="283"/>
      <c r="V2833" s="283"/>
      <c r="W2833" s="283"/>
      <c r="X2833" s="283"/>
      <c r="Y2833" s="282"/>
      <c r="Z2833" s="282"/>
      <c r="AA2833" s="283"/>
      <c r="AB2833" s="282"/>
      <c r="AC2833" s="282"/>
      <c r="AD2833" s="282"/>
      <c r="AE2833" s="282"/>
      <c r="AF2833" s="283"/>
      <c r="AG2833" s="402"/>
      <c r="AH2833" s="283"/>
      <c r="AI2833" s="283"/>
      <c r="AJ2833" s="283"/>
      <c r="AK2833" s="283"/>
      <c r="AL2833" s="283"/>
      <c r="AM2833" s="282"/>
      <c r="AN2833" s="282"/>
      <c r="AO2833" s="282"/>
      <c r="AP2833" s="282"/>
      <c r="AQ2833" s="282"/>
      <c r="AR2833" s="282"/>
      <c r="AT2833" s="283"/>
      <c r="AU2833" s="283"/>
      <c r="AV2833" s="283"/>
      <c r="AW2833" s="283"/>
      <c r="AY2833" s="283"/>
      <c r="AZ2833" s="282"/>
      <c r="BA2833" s="283"/>
      <c r="BB2833" s="282"/>
      <c r="BC2833" s="282"/>
      <c r="BD2833" s="282"/>
      <c r="BE2833" s="283"/>
      <c r="BG2833" s="282"/>
      <c r="BH2833" s="282"/>
      <c r="BI2833" s="282"/>
      <c r="BL2833" s="421"/>
      <c r="BM2833" s="424"/>
      <c r="BN2833" s="424"/>
      <c r="BO2833" s="424"/>
      <c r="BP2833" s="424"/>
      <c r="BQ2833" s="421"/>
      <c r="BR2833" s="421"/>
      <c r="BV2833" s="282"/>
      <c r="BW2833" s="283"/>
      <c r="BY2833" s="283"/>
      <c r="BZ2833" s="283"/>
      <c r="CA2833" s="283"/>
      <c r="CB2833" s="282"/>
      <c r="CC2833" s="282"/>
      <c r="CD2833" s="282"/>
      <c r="CE2833" s="282"/>
      <c r="CG2833" s="427"/>
      <c r="CH2833" s="402"/>
      <c r="CI2833" s="424"/>
      <c r="CJ2833" s="282"/>
      <c r="CK2833" s="282"/>
      <c r="CL2833" s="283"/>
      <c r="CM2833" s="283"/>
      <c r="CP2833" s="282"/>
      <c r="DC2833" s="282"/>
      <c r="DD2833" s="282"/>
      <c r="DE2833" s="282"/>
      <c r="DF2833" s="282"/>
      <c r="DG2833" s="282"/>
      <c r="DH2833" s="282"/>
      <c r="DI2833" s="282"/>
      <c r="DJ2833" s="282"/>
      <c r="EF2833" s="495" t="str">
        <f>""&amp;(MID(数据表!AZ2833,1,MIN(FIND({"(";"（"},数据表!AZ2833&amp;"(（",1)-1)))&amp;""</f>
        <v/>
      </c>
      <c r="EG2833" s="495" t="str">
        <f>""&amp;(MID(数据表!AZ2833,1,MIN(FIND({0;1;2;3;4;5;6;7;8;9},数据表!AZ2833&amp;"1234567890",1)-1)))&amp;""</f>
        <v/>
      </c>
    </row>
    <row r="2834" spans="2:137" s="310" customFormat="1" ht="12" customHeight="1">
      <c r="B2834" s="286"/>
      <c r="C2834" s="286"/>
      <c r="D2834" s="286"/>
      <c r="E2834" s="479"/>
      <c r="F2834" s="282"/>
      <c r="G2834" s="283"/>
      <c r="H2834" s="421"/>
      <c r="I2834" s="421"/>
      <c r="J2834" s="283"/>
      <c r="K2834" s="421"/>
      <c r="L2834" s="282"/>
      <c r="N2834" s="282"/>
      <c r="S2834" s="282"/>
      <c r="T2834" s="283"/>
      <c r="U2834" s="283"/>
      <c r="V2834" s="283"/>
      <c r="W2834" s="283"/>
      <c r="X2834" s="283"/>
      <c r="Y2834" s="282"/>
      <c r="Z2834" s="282"/>
      <c r="AA2834" s="283"/>
      <c r="AB2834" s="282"/>
      <c r="AC2834" s="282"/>
      <c r="AD2834" s="282"/>
      <c r="AE2834" s="282"/>
      <c r="AF2834" s="283"/>
      <c r="AG2834" s="402"/>
      <c r="AH2834" s="283"/>
      <c r="AI2834" s="283"/>
      <c r="AJ2834" s="283"/>
      <c r="AK2834" s="283"/>
      <c r="AL2834" s="283"/>
      <c r="AM2834" s="282"/>
      <c r="AN2834" s="282"/>
      <c r="AO2834" s="282"/>
      <c r="AP2834" s="282"/>
      <c r="AQ2834" s="282"/>
      <c r="AR2834" s="282"/>
      <c r="AT2834" s="283"/>
      <c r="AU2834" s="283"/>
      <c r="AV2834" s="283"/>
      <c r="AW2834" s="283"/>
      <c r="AY2834" s="283"/>
      <c r="AZ2834" s="282"/>
      <c r="BA2834" s="283"/>
      <c r="BB2834" s="282"/>
      <c r="BC2834" s="282"/>
      <c r="BD2834" s="282"/>
      <c r="BE2834" s="283"/>
      <c r="BG2834" s="282"/>
      <c r="BH2834" s="282"/>
      <c r="BI2834" s="282"/>
      <c r="BL2834" s="421"/>
      <c r="BM2834" s="424"/>
      <c r="BN2834" s="424"/>
      <c r="BO2834" s="424"/>
      <c r="BP2834" s="424"/>
      <c r="BQ2834" s="421"/>
      <c r="BR2834" s="421"/>
      <c r="BV2834" s="282"/>
      <c r="BW2834" s="283"/>
      <c r="BY2834" s="283"/>
      <c r="BZ2834" s="283"/>
      <c r="CA2834" s="283"/>
      <c r="CB2834" s="282"/>
      <c r="CC2834" s="282"/>
      <c r="CD2834" s="282"/>
      <c r="CE2834" s="282"/>
      <c r="CG2834" s="427"/>
      <c r="CH2834" s="402"/>
      <c r="CI2834" s="424"/>
      <c r="CJ2834" s="282"/>
      <c r="CK2834" s="282"/>
      <c r="CL2834" s="283"/>
      <c r="CM2834" s="283"/>
      <c r="CP2834" s="282"/>
      <c r="DC2834" s="282"/>
      <c r="DD2834" s="282"/>
      <c r="DE2834" s="282"/>
      <c r="DF2834" s="282"/>
      <c r="DG2834" s="282"/>
      <c r="DH2834" s="282"/>
      <c r="DI2834" s="282"/>
      <c r="DJ2834" s="282"/>
      <c r="EF2834" s="495" t="str">
        <f>""&amp;(MID(数据表!AZ2834,1,MIN(FIND({"(";"（"},数据表!AZ2834&amp;"(（",1)-1)))&amp;""</f>
        <v/>
      </c>
      <c r="EG2834" s="495" t="str">
        <f>""&amp;(MID(数据表!AZ2834,1,MIN(FIND({0;1;2;3;4;5;6;7;8;9},数据表!AZ2834&amp;"1234567890",1)-1)))&amp;""</f>
        <v/>
      </c>
    </row>
    <row r="2835" spans="2:137" s="310" customFormat="1" ht="12" customHeight="1">
      <c r="B2835" s="286"/>
      <c r="C2835" s="286"/>
      <c r="D2835" s="286"/>
      <c r="E2835" s="479"/>
      <c r="F2835" s="282"/>
      <c r="G2835" s="283"/>
      <c r="H2835" s="421"/>
      <c r="I2835" s="421"/>
      <c r="J2835" s="283"/>
      <c r="K2835" s="421"/>
      <c r="L2835" s="282"/>
      <c r="N2835" s="282"/>
      <c r="S2835" s="282"/>
      <c r="T2835" s="283"/>
      <c r="U2835" s="283"/>
      <c r="V2835" s="283"/>
      <c r="W2835" s="283"/>
      <c r="X2835" s="283"/>
      <c r="Y2835" s="282"/>
      <c r="Z2835" s="282"/>
      <c r="AA2835" s="283"/>
      <c r="AB2835" s="282"/>
      <c r="AC2835" s="282"/>
      <c r="AD2835" s="282"/>
      <c r="AE2835" s="282"/>
      <c r="AF2835" s="283"/>
      <c r="AG2835" s="402"/>
      <c r="AH2835" s="283"/>
      <c r="AI2835" s="283"/>
      <c r="AJ2835" s="283"/>
      <c r="AK2835" s="283"/>
      <c r="AL2835" s="283"/>
      <c r="AM2835" s="282"/>
      <c r="AN2835" s="282"/>
      <c r="AO2835" s="282"/>
      <c r="AP2835" s="282"/>
      <c r="AQ2835" s="282"/>
      <c r="AR2835" s="282"/>
      <c r="AT2835" s="283"/>
      <c r="AU2835" s="283"/>
      <c r="AV2835" s="283"/>
      <c r="AW2835" s="283"/>
      <c r="AY2835" s="283"/>
      <c r="AZ2835" s="282"/>
      <c r="BA2835" s="283"/>
      <c r="BB2835" s="282"/>
      <c r="BC2835" s="282"/>
      <c r="BD2835" s="282"/>
      <c r="BE2835" s="283"/>
      <c r="BG2835" s="282"/>
      <c r="BH2835" s="282"/>
      <c r="BI2835" s="282"/>
      <c r="BL2835" s="421"/>
      <c r="BM2835" s="424"/>
      <c r="BN2835" s="424"/>
      <c r="BO2835" s="424"/>
      <c r="BP2835" s="424"/>
      <c r="BQ2835" s="421"/>
      <c r="BR2835" s="421"/>
      <c r="BV2835" s="282"/>
      <c r="BW2835" s="283"/>
      <c r="BY2835" s="283"/>
      <c r="BZ2835" s="283"/>
      <c r="CA2835" s="283"/>
      <c r="CB2835" s="282"/>
      <c r="CC2835" s="282"/>
      <c r="CD2835" s="282"/>
      <c r="CE2835" s="282"/>
      <c r="CG2835" s="427"/>
      <c r="CH2835" s="402"/>
      <c r="CI2835" s="424"/>
      <c r="CJ2835" s="282"/>
      <c r="CK2835" s="282"/>
      <c r="CL2835" s="283"/>
      <c r="CM2835" s="283"/>
      <c r="CP2835" s="282"/>
      <c r="DC2835" s="282"/>
      <c r="DD2835" s="282"/>
      <c r="DE2835" s="282"/>
      <c r="DF2835" s="282"/>
      <c r="DG2835" s="282"/>
      <c r="DH2835" s="282"/>
      <c r="DI2835" s="282"/>
      <c r="DJ2835" s="282"/>
      <c r="EF2835" s="495" t="str">
        <f>""&amp;(MID(数据表!AZ2835,1,MIN(FIND({"(";"（"},数据表!AZ2835&amp;"(（",1)-1)))&amp;""</f>
        <v/>
      </c>
      <c r="EG2835" s="495" t="str">
        <f>""&amp;(MID(数据表!AZ2835,1,MIN(FIND({0;1;2;3;4;5;6;7;8;9},数据表!AZ2835&amp;"1234567890",1)-1)))&amp;""</f>
        <v/>
      </c>
    </row>
    <row r="2836" spans="2:137" s="310" customFormat="1" ht="12" customHeight="1">
      <c r="B2836" s="286"/>
      <c r="C2836" s="286"/>
      <c r="D2836" s="286"/>
      <c r="E2836" s="479"/>
      <c r="F2836" s="282"/>
      <c r="G2836" s="283"/>
      <c r="H2836" s="421"/>
      <c r="I2836" s="421"/>
      <c r="J2836" s="283"/>
      <c r="K2836" s="421"/>
      <c r="L2836" s="282"/>
      <c r="N2836" s="282"/>
      <c r="S2836" s="282"/>
      <c r="T2836" s="283"/>
      <c r="U2836" s="283"/>
      <c r="V2836" s="283"/>
      <c r="W2836" s="283"/>
      <c r="X2836" s="283"/>
      <c r="Y2836" s="282"/>
      <c r="Z2836" s="282"/>
      <c r="AA2836" s="283"/>
      <c r="AB2836" s="282"/>
      <c r="AC2836" s="282"/>
      <c r="AD2836" s="282"/>
      <c r="AE2836" s="282"/>
      <c r="AF2836" s="283"/>
      <c r="AG2836" s="402"/>
      <c r="AH2836" s="283"/>
      <c r="AI2836" s="283"/>
      <c r="AJ2836" s="283"/>
      <c r="AK2836" s="283"/>
      <c r="AL2836" s="283"/>
      <c r="AM2836" s="282"/>
      <c r="AN2836" s="282"/>
      <c r="AO2836" s="282"/>
      <c r="AP2836" s="282"/>
      <c r="AQ2836" s="282"/>
      <c r="AR2836" s="282"/>
      <c r="AT2836" s="283"/>
      <c r="AU2836" s="283"/>
      <c r="AV2836" s="283"/>
      <c r="AW2836" s="283"/>
      <c r="AY2836" s="283"/>
      <c r="AZ2836" s="282"/>
      <c r="BA2836" s="283"/>
      <c r="BB2836" s="282"/>
      <c r="BC2836" s="282"/>
      <c r="BD2836" s="282"/>
      <c r="BE2836" s="283"/>
      <c r="BG2836" s="282"/>
      <c r="BH2836" s="282"/>
      <c r="BI2836" s="282"/>
      <c r="BL2836" s="421"/>
      <c r="BM2836" s="424"/>
      <c r="BN2836" s="424"/>
      <c r="BO2836" s="424"/>
      <c r="BP2836" s="424"/>
      <c r="BQ2836" s="421"/>
      <c r="BR2836" s="421"/>
      <c r="BV2836" s="282"/>
      <c r="BW2836" s="283"/>
      <c r="BY2836" s="283"/>
      <c r="BZ2836" s="283"/>
      <c r="CA2836" s="283"/>
      <c r="CB2836" s="282"/>
      <c r="CC2836" s="282"/>
      <c r="CD2836" s="282"/>
      <c r="CE2836" s="282"/>
      <c r="CG2836" s="427"/>
      <c r="CH2836" s="402"/>
      <c r="CI2836" s="424"/>
      <c r="CJ2836" s="282"/>
      <c r="CK2836" s="282"/>
      <c r="CL2836" s="283"/>
      <c r="CM2836" s="283"/>
      <c r="CP2836" s="282"/>
      <c r="DC2836" s="282"/>
      <c r="DD2836" s="282"/>
      <c r="DE2836" s="282"/>
      <c r="DF2836" s="282"/>
      <c r="DG2836" s="282"/>
      <c r="DH2836" s="282"/>
      <c r="DI2836" s="282"/>
      <c r="DJ2836" s="282"/>
      <c r="EF2836" s="495" t="str">
        <f>""&amp;(MID(数据表!AZ2836,1,MIN(FIND({"(";"（"},数据表!AZ2836&amp;"(（",1)-1)))&amp;""</f>
        <v/>
      </c>
      <c r="EG2836" s="495" t="str">
        <f>""&amp;(MID(数据表!AZ2836,1,MIN(FIND({0;1;2;3;4;5;6;7;8;9},数据表!AZ2836&amp;"1234567890",1)-1)))&amp;""</f>
        <v/>
      </c>
    </row>
    <row r="2837" spans="2:137" s="310" customFormat="1" ht="12" customHeight="1">
      <c r="B2837" s="286"/>
      <c r="C2837" s="286"/>
      <c r="D2837" s="286"/>
      <c r="E2837" s="479"/>
      <c r="F2837" s="282"/>
      <c r="G2837" s="283"/>
      <c r="H2837" s="421"/>
      <c r="I2837" s="421"/>
      <c r="J2837" s="283"/>
      <c r="K2837" s="421"/>
      <c r="L2837" s="282"/>
      <c r="N2837" s="282"/>
      <c r="S2837" s="282"/>
      <c r="T2837" s="283"/>
      <c r="U2837" s="283"/>
      <c r="V2837" s="283"/>
      <c r="W2837" s="283"/>
      <c r="X2837" s="283"/>
      <c r="Y2837" s="282"/>
      <c r="Z2837" s="282"/>
      <c r="AA2837" s="283"/>
      <c r="AB2837" s="282"/>
      <c r="AC2837" s="282"/>
      <c r="AD2837" s="282"/>
      <c r="AE2837" s="282"/>
      <c r="AF2837" s="283"/>
      <c r="AG2837" s="402"/>
      <c r="AH2837" s="283"/>
      <c r="AI2837" s="283"/>
      <c r="AJ2837" s="283"/>
      <c r="AK2837" s="283"/>
      <c r="AL2837" s="283"/>
      <c r="AM2837" s="282"/>
      <c r="AN2837" s="282"/>
      <c r="AO2837" s="282"/>
      <c r="AP2837" s="282"/>
      <c r="AQ2837" s="282"/>
      <c r="AR2837" s="282"/>
      <c r="AT2837" s="283"/>
      <c r="AU2837" s="283"/>
      <c r="AV2837" s="283"/>
      <c r="AW2837" s="283"/>
      <c r="AY2837" s="283"/>
      <c r="AZ2837" s="282"/>
      <c r="BA2837" s="283"/>
      <c r="BB2837" s="282"/>
      <c r="BC2837" s="282"/>
      <c r="BD2837" s="282"/>
      <c r="BE2837" s="283"/>
      <c r="BG2837" s="282"/>
      <c r="BH2837" s="282"/>
      <c r="BI2837" s="282"/>
      <c r="BL2837" s="421"/>
      <c r="BM2837" s="424"/>
      <c r="BN2837" s="424"/>
      <c r="BO2837" s="424"/>
      <c r="BP2837" s="424"/>
      <c r="BQ2837" s="421"/>
      <c r="BR2837" s="421"/>
      <c r="BV2837" s="282"/>
      <c r="BW2837" s="283"/>
      <c r="BY2837" s="283"/>
      <c r="BZ2837" s="283"/>
      <c r="CA2837" s="283"/>
      <c r="CB2837" s="282"/>
      <c r="CC2837" s="282"/>
      <c r="CD2837" s="282"/>
      <c r="CE2837" s="282"/>
      <c r="CG2837" s="427"/>
      <c r="CH2837" s="402"/>
      <c r="CI2837" s="424"/>
      <c r="CJ2837" s="282"/>
      <c r="CK2837" s="282"/>
      <c r="CL2837" s="283"/>
      <c r="CM2837" s="283"/>
      <c r="CP2837" s="282"/>
      <c r="DC2837" s="282"/>
      <c r="DD2837" s="282"/>
      <c r="DE2837" s="282"/>
      <c r="DF2837" s="282"/>
      <c r="DG2837" s="282"/>
      <c r="DH2837" s="282"/>
      <c r="DI2837" s="282"/>
      <c r="DJ2837" s="282"/>
      <c r="EF2837" s="495" t="str">
        <f>""&amp;(MID(数据表!AZ2837,1,MIN(FIND({"(";"（"},数据表!AZ2837&amp;"(（",1)-1)))&amp;""</f>
        <v/>
      </c>
      <c r="EG2837" s="495" t="str">
        <f>""&amp;(MID(数据表!AZ2837,1,MIN(FIND({0;1;2;3;4;5;6;7;8;9},数据表!AZ2837&amp;"1234567890",1)-1)))&amp;""</f>
        <v/>
      </c>
    </row>
    <row r="2838" spans="2:137" s="310" customFormat="1" ht="12" customHeight="1">
      <c r="B2838" s="286"/>
      <c r="C2838" s="286"/>
      <c r="D2838" s="286"/>
      <c r="E2838" s="479"/>
      <c r="F2838" s="282"/>
      <c r="G2838" s="283"/>
      <c r="H2838" s="421"/>
      <c r="I2838" s="421"/>
      <c r="J2838" s="283"/>
      <c r="K2838" s="421"/>
      <c r="L2838" s="282"/>
      <c r="N2838" s="282"/>
      <c r="S2838" s="282"/>
      <c r="T2838" s="283"/>
      <c r="U2838" s="283"/>
      <c r="V2838" s="283"/>
      <c r="W2838" s="283"/>
      <c r="X2838" s="283"/>
      <c r="Y2838" s="282"/>
      <c r="Z2838" s="282"/>
      <c r="AA2838" s="283"/>
      <c r="AB2838" s="282"/>
      <c r="AC2838" s="282"/>
      <c r="AD2838" s="282"/>
      <c r="AE2838" s="282"/>
      <c r="AF2838" s="283"/>
      <c r="AG2838" s="402"/>
      <c r="AH2838" s="283"/>
      <c r="AI2838" s="283"/>
      <c r="AJ2838" s="283"/>
      <c r="AK2838" s="283"/>
      <c r="AL2838" s="283"/>
      <c r="AM2838" s="282"/>
      <c r="AN2838" s="282"/>
      <c r="AO2838" s="282"/>
      <c r="AP2838" s="282"/>
      <c r="AQ2838" s="282"/>
      <c r="AR2838" s="282"/>
      <c r="AT2838" s="283"/>
      <c r="AU2838" s="283"/>
      <c r="AV2838" s="283"/>
      <c r="AW2838" s="283"/>
      <c r="AY2838" s="283"/>
      <c r="AZ2838" s="282"/>
      <c r="BA2838" s="283"/>
      <c r="BB2838" s="282"/>
      <c r="BC2838" s="282"/>
      <c r="BD2838" s="282"/>
      <c r="BE2838" s="283"/>
      <c r="BG2838" s="282"/>
      <c r="BH2838" s="282"/>
      <c r="BI2838" s="282"/>
      <c r="BL2838" s="421"/>
      <c r="BM2838" s="424"/>
      <c r="BN2838" s="424"/>
      <c r="BO2838" s="424"/>
      <c r="BP2838" s="424"/>
      <c r="BQ2838" s="421"/>
      <c r="BR2838" s="421"/>
      <c r="BV2838" s="282"/>
      <c r="BW2838" s="283"/>
      <c r="BY2838" s="283"/>
      <c r="BZ2838" s="283"/>
      <c r="CA2838" s="283"/>
      <c r="CB2838" s="282"/>
      <c r="CC2838" s="282"/>
      <c r="CD2838" s="282"/>
      <c r="CE2838" s="282"/>
      <c r="CG2838" s="427"/>
      <c r="CH2838" s="402"/>
      <c r="CI2838" s="424"/>
      <c r="CJ2838" s="282"/>
      <c r="CK2838" s="282"/>
      <c r="CL2838" s="283"/>
      <c r="CM2838" s="283"/>
      <c r="CP2838" s="282"/>
      <c r="DC2838" s="282"/>
      <c r="DD2838" s="282"/>
      <c r="DE2838" s="282"/>
      <c r="DF2838" s="282"/>
      <c r="DG2838" s="282"/>
      <c r="DH2838" s="282"/>
      <c r="DI2838" s="282"/>
      <c r="DJ2838" s="282"/>
      <c r="EF2838" s="495" t="str">
        <f>""&amp;(MID(数据表!AZ2838,1,MIN(FIND({"(";"（"},数据表!AZ2838&amp;"(（",1)-1)))&amp;""</f>
        <v/>
      </c>
      <c r="EG2838" s="495" t="str">
        <f>""&amp;(MID(数据表!AZ2838,1,MIN(FIND({0;1;2;3;4;5;6;7;8;9},数据表!AZ2838&amp;"1234567890",1)-1)))&amp;""</f>
        <v/>
      </c>
    </row>
    <row r="2839" spans="2:137" s="310" customFormat="1" ht="12" customHeight="1">
      <c r="B2839" s="286"/>
      <c r="C2839" s="286"/>
      <c r="D2839" s="286"/>
      <c r="E2839" s="479"/>
      <c r="F2839" s="282"/>
      <c r="G2839" s="283"/>
      <c r="H2839" s="421"/>
      <c r="I2839" s="421"/>
      <c r="J2839" s="283"/>
      <c r="K2839" s="421"/>
      <c r="L2839" s="282"/>
      <c r="N2839" s="282"/>
      <c r="S2839" s="282"/>
      <c r="T2839" s="283"/>
      <c r="U2839" s="283"/>
      <c r="V2839" s="283"/>
      <c r="W2839" s="283"/>
      <c r="X2839" s="283"/>
      <c r="Y2839" s="282"/>
      <c r="Z2839" s="282"/>
      <c r="AA2839" s="283"/>
      <c r="AB2839" s="282"/>
      <c r="AC2839" s="282"/>
      <c r="AD2839" s="282"/>
      <c r="AE2839" s="282"/>
      <c r="AF2839" s="283"/>
      <c r="AG2839" s="402"/>
      <c r="AH2839" s="283"/>
      <c r="AI2839" s="283"/>
      <c r="AJ2839" s="283"/>
      <c r="AK2839" s="283"/>
      <c r="AL2839" s="283"/>
      <c r="AM2839" s="282"/>
      <c r="AN2839" s="282"/>
      <c r="AO2839" s="282"/>
      <c r="AP2839" s="282"/>
      <c r="AQ2839" s="282"/>
      <c r="AR2839" s="282"/>
      <c r="AT2839" s="283"/>
      <c r="AU2839" s="283"/>
      <c r="AV2839" s="283"/>
      <c r="AW2839" s="283"/>
      <c r="AY2839" s="283"/>
      <c r="AZ2839" s="282"/>
      <c r="BA2839" s="283"/>
      <c r="BB2839" s="282"/>
      <c r="BC2839" s="282"/>
      <c r="BD2839" s="282"/>
      <c r="BE2839" s="283"/>
      <c r="BG2839" s="282"/>
      <c r="BH2839" s="282"/>
      <c r="BI2839" s="282"/>
      <c r="BL2839" s="421"/>
      <c r="BM2839" s="424"/>
      <c r="BN2839" s="424"/>
      <c r="BO2839" s="424"/>
      <c r="BP2839" s="424"/>
      <c r="BQ2839" s="421"/>
      <c r="BR2839" s="421"/>
      <c r="BV2839" s="282"/>
      <c r="BW2839" s="283"/>
      <c r="BY2839" s="283"/>
      <c r="BZ2839" s="283"/>
      <c r="CA2839" s="283"/>
      <c r="CB2839" s="282"/>
      <c r="CC2839" s="282"/>
      <c r="CD2839" s="282"/>
      <c r="CE2839" s="282"/>
      <c r="CG2839" s="427"/>
      <c r="CH2839" s="402"/>
      <c r="CI2839" s="424"/>
      <c r="CJ2839" s="282"/>
      <c r="CK2839" s="282"/>
      <c r="CL2839" s="283"/>
      <c r="CM2839" s="283"/>
      <c r="CP2839" s="282"/>
      <c r="DC2839" s="282"/>
      <c r="DD2839" s="282"/>
      <c r="DE2839" s="282"/>
      <c r="DF2839" s="282"/>
      <c r="DG2839" s="282"/>
      <c r="DH2839" s="282"/>
      <c r="DI2839" s="282"/>
      <c r="DJ2839" s="282"/>
      <c r="EF2839" s="495" t="str">
        <f>""&amp;(MID(数据表!AZ2839,1,MIN(FIND({"(";"（"},数据表!AZ2839&amp;"(（",1)-1)))&amp;""</f>
        <v/>
      </c>
      <c r="EG2839" s="495" t="str">
        <f>""&amp;(MID(数据表!AZ2839,1,MIN(FIND({0;1;2;3;4;5;6;7;8;9},数据表!AZ2839&amp;"1234567890",1)-1)))&amp;""</f>
        <v/>
      </c>
    </row>
    <row r="2840" spans="2:137" s="310" customFormat="1" ht="12" customHeight="1">
      <c r="B2840" s="286"/>
      <c r="C2840" s="286"/>
      <c r="D2840" s="286"/>
      <c r="E2840" s="479"/>
      <c r="F2840" s="282"/>
      <c r="G2840" s="283"/>
      <c r="H2840" s="421"/>
      <c r="I2840" s="421"/>
      <c r="J2840" s="283"/>
      <c r="K2840" s="421"/>
      <c r="L2840" s="282"/>
      <c r="N2840" s="282"/>
      <c r="S2840" s="282"/>
      <c r="T2840" s="283"/>
      <c r="U2840" s="283"/>
      <c r="V2840" s="283"/>
      <c r="W2840" s="283"/>
      <c r="X2840" s="283"/>
      <c r="Y2840" s="282"/>
      <c r="Z2840" s="282"/>
      <c r="AA2840" s="283"/>
      <c r="AB2840" s="282"/>
      <c r="AC2840" s="282"/>
      <c r="AD2840" s="282"/>
      <c r="AE2840" s="282"/>
      <c r="AF2840" s="283"/>
      <c r="AG2840" s="402"/>
      <c r="AH2840" s="283"/>
      <c r="AI2840" s="283"/>
      <c r="AJ2840" s="283"/>
      <c r="AK2840" s="283"/>
      <c r="AL2840" s="283"/>
      <c r="AM2840" s="282"/>
      <c r="AN2840" s="282"/>
      <c r="AO2840" s="282"/>
      <c r="AP2840" s="282"/>
      <c r="AQ2840" s="282"/>
      <c r="AR2840" s="282"/>
      <c r="AT2840" s="283"/>
      <c r="AU2840" s="283"/>
      <c r="AV2840" s="283"/>
      <c r="AW2840" s="283"/>
      <c r="AY2840" s="283"/>
      <c r="AZ2840" s="282"/>
      <c r="BA2840" s="283"/>
      <c r="BB2840" s="282"/>
      <c r="BC2840" s="282"/>
      <c r="BD2840" s="282"/>
      <c r="BE2840" s="283"/>
      <c r="BG2840" s="282"/>
      <c r="BH2840" s="282"/>
      <c r="BI2840" s="282"/>
      <c r="BL2840" s="421"/>
      <c r="BM2840" s="424"/>
      <c r="BN2840" s="424"/>
      <c r="BO2840" s="424"/>
      <c r="BP2840" s="424"/>
      <c r="BQ2840" s="421"/>
      <c r="BR2840" s="421"/>
      <c r="BV2840" s="282"/>
      <c r="BW2840" s="283"/>
      <c r="BY2840" s="283"/>
      <c r="BZ2840" s="283"/>
      <c r="CA2840" s="283"/>
      <c r="CB2840" s="282"/>
      <c r="CC2840" s="282"/>
      <c r="CD2840" s="282"/>
      <c r="CE2840" s="282"/>
      <c r="CG2840" s="427"/>
      <c r="CH2840" s="402"/>
      <c r="CI2840" s="424"/>
      <c r="CJ2840" s="282"/>
      <c r="CK2840" s="282"/>
      <c r="CL2840" s="283"/>
      <c r="CM2840" s="283"/>
      <c r="CP2840" s="282"/>
      <c r="DC2840" s="282"/>
      <c r="DD2840" s="282"/>
      <c r="DE2840" s="282"/>
      <c r="DF2840" s="282"/>
      <c r="DG2840" s="282"/>
      <c r="DH2840" s="282"/>
      <c r="DI2840" s="282"/>
      <c r="DJ2840" s="282"/>
      <c r="EF2840" s="495" t="str">
        <f>""&amp;(MID(数据表!AZ2840,1,MIN(FIND({"(";"（"},数据表!AZ2840&amp;"(（",1)-1)))&amp;""</f>
        <v/>
      </c>
      <c r="EG2840" s="495" t="str">
        <f>""&amp;(MID(数据表!AZ2840,1,MIN(FIND({0;1;2;3;4;5;6;7;8;9},数据表!AZ2840&amp;"1234567890",1)-1)))&amp;""</f>
        <v/>
      </c>
    </row>
    <row r="2841" spans="2:137" s="310" customFormat="1" ht="12" customHeight="1">
      <c r="B2841" s="286"/>
      <c r="C2841" s="286"/>
      <c r="D2841" s="286"/>
      <c r="E2841" s="479"/>
      <c r="F2841" s="282"/>
      <c r="G2841" s="283"/>
      <c r="H2841" s="421"/>
      <c r="I2841" s="421"/>
      <c r="J2841" s="283"/>
      <c r="K2841" s="421"/>
      <c r="L2841" s="282"/>
      <c r="N2841" s="282"/>
      <c r="S2841" s="282"/>
      <c r="T2841" s="283"/>
      <c r="U2841" s="283"/>
      <c r="V2841" s="283"/>
      <c r="W2841" s="283"/>
      <c r="X2841" s="283"/>
      <c r="Y2841" s="282"/>
      <c r="Z2841" s="282"/>
      <c r="AA2841" s="283"/>
      <c r="AB2841" s="282"/>
      <c r="AC2841" s="282"/>
      <c r="AD2841" s="282"/>
      <c r="AE2841" s="282"/>
      <c r="AF2841" s="283"/>
      <c r="AG2841" s="402"/>
      <c r="AH2841" s="283"/>
      <c r="AI2841" s="283"/>
      <c r="AJ2841" s="283"/>
      <c r="AK2841" s="283"/>
      <c r="AL2841" s="283"/>
      <c r="AM2841" s="282"/>
      <c r="AN2841" s="282"/>
      <c r="AO2841" s="282"/>
      <c r="AP2841" s="282"/>
      <c r="AQ2841" s="282"/>
      <c r="AR2841" s="282"/>
      <c r="AT2841" s="283"/>
      <c r="AU2841" s="283"/>
      <c r="AV2841" s="283"/>
      <c r="AW2841" s="283"/>
      <c r="AY2841" s="283"/>
      <c r="AZ2841" s="282"/>
      <c r="BA2841" s="283"/>
      <c r="BB2841" s="282"/>
      <c r="BC2841" s="282"/>
      <c r="BD2841" s="282"/>
      <c r="BE2841" s="283"/>
      <c r="BG2841" s="282"/>
      <c r="BH2841" s="282"/>
      <c r="BI2841" s="282"/>
      <c r="BL2841" s="421"/>
      <c r="BM2841" s="424"/>
      <c r="BN2841" s="424"/>
      <c r="BO2841" s="424"/>
      <c r="BP2841" s="424"/>
      <c r="BQ2841" s="421"/>
      <c r="BR2841" s="421"/>
      <c r="BV2841" s="282"/>
      <c r="BW2841" s="283"/>
      <c r="BY2841" s="283"/>
      <c r="BZ2841" s="283"/>
      <c r="CA2841" s="283"/>
      <c r="CB2841" s="282"/>
      <c r="CC2841" s="282"/>
      <c r="CD2841" s="282"/>
      <c r="CE2841" s="282"/>
      <c r="CG2841" s="427"/>
      <c r="CH2841" s="402"/>
      <c r="CI2841" s="424"/>
      <c r="CJ2841" s="282"/>
      <c r="CK2841" s="282"/>
      <c r="CL2841" s="283"/>
      <c r="CM2841" s="283"/>
      <c r="CP2841" s="282"/>
      <c r="DC2841" s="282"/>
      <c r="DD2841" s="282"/>
      <c r="DE2841" s="282"/>
      <c r="DF2841" s="282"/>
      <c r="DG2841" s="282"/>
      <c r="DH2841" s="282"/>
      <c r="DI2841" s="282"/>
      <c r="DJ2841" s="282"/>
      <c r="EF2841" s="495" t="str">
        <f>""&amp;(MID(数据表!AZ2841,1,MIN(FIND({"(";"（"},数据表!AZ2841&amp;"(（",1)-1)))&amp;""</f>
        <v/>
      </c>
      <c r="EG2841" s="495" t="str">
        <f>""&amp;(MID(数据表!AZ2841,1,MIN(FIND({0;1;2;3;4;5;6;7;8;9},数据表!AZ2841&amp;"1234567890",1)-1)))&amp;""</f>
        <v/>
      </c>
    </row>
    <row r="2842" spans="2:137" s="310" customFormat="1" ht="12" customHeight="1">
      <c r="B2842" s="286"/>
      <c r="C2842" s="286"/>
      <c r="D2842" s="286"/>
      <c r="E2842" s="479"/>
      <c r="F2842" s="282"/>
      <c r="G2842" s="283"/>
      <c r="H2842" s="421"/>
      <c r="I2842" s="421"/>
      <c r="J2842" s="283"/>
      <c r="K2842" s="421"/>
      <c r="L2842" s="282"/>
      <c r="N2842" s="282"/>
      <c r="S2842" s="282"/>
      <c r="T2842" s="283"/>
      <c r="U2842" s="283"/>
      <c r="V2842" s="283"/>
      <c r="W2842" s="283"/>
      <c r="X2842" s="283"/>
      <c r="Y2842" s="282"/>
      <c r="Z2842" s="282"/>
      <c r="AA2842" s="283"/>
      <c r="AB2842" s="282"/>
      <c r="AC2842" s="282"/>
      <c r="AD2842" s="282"/>
      <c r="AE2842" s="282"/>
      <c r="AF2842" s="283"/>
      <c r="AG2842" s="402"/>
      <c r="AH2842" s="283"/>
      <c r="AI2842" s="283"/>
      <c r="AJ2842" s="283"/>
      <c r="AK2842" s="283"/>
      <c r="AL2842" s="283"/>
      <c r="AM2842" s="282"/>
      <c r="AN2842" s="282"/>
      <c r="AO2842" s="282"/>
      <c r="AP2842" s="282"/>
      <c r="AQ2842" s="282"/>
      <c r="AR2842" s="282"/>
      <c r="AT2842" s="283"/>
      <c r="AU2842" s="283"/>
      <c r="AV2842" s="283"/>
      <c r="AW2842" s="283"/>
      <c r="AY2842" s="283"/>
      <c r="AZ2842" s="282"/>
      <c r="BA2842" s="283"/>
      <c r="BB2842" s="282"/>
      <c r="BC2842" s="282"/>
      <c r="BD2842" s="282"/>
      <c r="BE2842" s="283"/>
      <c r="BG2842" s="282"/>
      <c r="BH2842" s="282"/>
      <c r="BI2842" s="282"/>
      <c r="BL2842" s="421"/>
      <c r="BM2842" s="424"/>
      <c r="BN2842" s="424"/>
      <c r="BO2842" s="424"/>
      <c r="BP2842" s="424"/>
      <c r="BQ2842" s="421"/>
      <c r="BR2842" s="421"/>
      <c r="BV2842" s="282"/>
      <c r="BW2842" s="283"/>
      <c r="BY2842" s="283"/>
      <c r="BZ2842" s="283"/>
      <c r="CA2842" s="283"/>
      <c r="CB2842" s="282"/>
      <c r="CC2842" s="282"/>
      <c r="CD2842" s="282"/>
      <c r="CE2842" s="282"/>
      <c r="CG2842" s="427"/>
      <c r="CH2842" s="402"/>
      <c r="CI2842" s="424"/>
      <c r="CJ2842" s="282"/>
      <c r="CK2842" s="282"/>
      <c r="CL2842" s="283"/>
      <c r="CM2842" s="283"/>
      <c r="CP2842" s="282"/>
      <c r="DC2842" s="282"/>
      <c r="DD2842" s="282"/>
      <c r="DE2842" s="282"/>
      <c r="DF2842" s="282"/>
      <c r="DG2842" s="282"/>
      <c r="DH2842" s="282"/>
      <c r="DI2842" s="282"/>
      <c r="DJ2842" s="282"/>
      <c r="EF2842" s="495" t="str">
        <f>""&amp;(MID(数据表!AZ2842,1,MIN(FIND({"(";"（"},数据表!AZ2842&amp;"(（",1)-1)))&amp;""</f>
        <v/>
      </c>
      <c r="EG2842" s="495" t="str">
        <f>""&amp;(MID(数据表!AZ2842,1,MIN(FIND({0;1;2;3;4;5;6;7;8;9},数据表!AZ2842&amp;"1234567890",1)-1)))&amp;""</f>
        <v/>
      </c>
    </row>
    <row r="2843" spans="2:137" s="310" customFormat="1" ht="12" customHeight="1">
      <c r="B2843" s="286"/>
      <c r="C2843" s="286"/>
      <c r="D2843" s="286"/>
      <c r="E2843" s="479"/>
      <c r="F2843" s="282"/>
      <c r="G2843" s="283"/>
      <c r="H2843" s="421"/>
      <c r="I2843" s="421"/>
      <c r="J2843" s="283"/>
      <c r="K2843" s="421"/>
      <c r="L2843" s="282"/>
      <c r="N2843" s="282"/>
      <c r="S2843" s="282"/>
      <c r="T2843" s="283"/>
      <c r="U2843" s="283"/>
      <c r="V2843" s="283"/>
      <c r="W2843" s="283"/>
      <c r="X2843" s="283"/>
      <c r="Y2843" s="282"/>
      <c r="Z2843" s="282"/>
      <c r="AA2843" s="283"/>
      <c r="AB2843" s="282"/>
      <c r="AC2843" s="282"/>
      <c r="AD2843" s="282"/>
      <c r="AE2843" s="282"/>
      <c r="AF2843" s="283"/>
      <c r="AG2843" s="402"/>
      <c r="AH2843" s="283"/>
      <c r="AI2843" s="283"/>
      <c r="AJ2843" s="283"/>
      <c r="AK2843" s="283"/>
      <c r="AL2843" s="283"/>
      <c r="AM2843" s="282"/>
      <c r="AN2843" s="282"/>
      <c r="AO2843" s="282"/>
      <c r="AP2843" s="282"/>
      <c r="AQ2843" s="282"/>
      <c r="AR2843" s="282"/>
      <c r="AT2843" s="283"/>
      <c r="AU2843" s="283"/>
      <c r="AV2843" s="283"/>
      <c r="AW2843" s="283"/>
      <c r="AY2843" s="283"/>
      <c r="AZ2843" s="282"/>
      <c r="BA2843" s="283"/>
      <c r="BB2843" s="282"/>
      <c r="BC2843" s="282"/>
      <c r="BD2843" s="282"/>
      <c r="BE2843" s="283"/>
      <c r="BG2843" s="282"/>
      <c r="BH2843" s="282"/>
      <c r="BI2843" s="282"/>
      <c r="BL2843" s="421"/>
      <c r="BM2843" s="424"/>
      <c r="BN2843" s="424"/>
      <c r="BO2843" s="424"/>
      <c r="BP2843" s="424"/>
      <c r="BQ2843" s="421"/>
      <c r="BR2843" s="421"/>
      <c r="BV2843" s="282"/>
      <c r="BW2843" s="283"/>
      <c r="BY2843" s="283"/>
      <c r="BZ2843" s="283"/>
      <c r="CA2843" s="283"/>
      <c r="CB2843" s="282"/>
      <c r="CC2843" s="282"/>
      <c r="CD2843" s="282"/>
      <c r="CE2843" s="282"/>
      <c r="CG2843" s="427"/>
      <c r="CH2843" s="402"/>
      <c r="CI2843" s="424"/>
      <c r="CJ2843" s="282"/>
      <c r="CK2843" s="282"/>
      <c r="CL2843" s="283"/>
      <c r="CM2843" s="283"/>
      <c r="CP2843" s="282"/>
      <c r="DC2843" s="282"/>
      <c r="DD2843" s="282"/>
      <c r="DE2843" s="282"/>
      <c r="DF2843" s="282"/>
      <c r="DG2843" s="282"/>
      <c r="DH2843" s="282"/>
      <c r="DI2843" s="282"/>
      <c r="DJ2843" s="282"/>
      <c r="EF2843" s="495" t="str">
        <f>""&amp;(MID(数据表!AZ2843,1,MIN(FIND({"(";"（"},数据表!AZ2843&amp;"(（",1)-1)))&amp;""</f>
        <v/>
      </c>
      <c r="EG2843" s="495" t="str">
        <f>""&amp;(MID(数据表!AZ2843,1,MIN(FIND({0;1;2;3;4;5;6;7;8;9},数据表!AZ2843&amp;"1234567890",1)-1)))&amp;""</f>
        <v/>
      </c>
    </row>
    <row r="2844" spans="2:137" s="310" customFormat="1" ht="12" customHeight="1">
      <c r="B2844" s="286"/>
      <c r="C2844" s="286"/>
      <c r="D2844" s="286"/>
      <c r="E2844" s="479"/>
      <c r="F2844" s="282"/>
      <c r="G2844" s="283"/>
      <c r="H2844" s="421"/>
      <c r="I2844" s="421"/>
      <c r="J2844" s="283"/>
      <c r="K2844" s="421"/>
      <c r="L2844" s="282"/>
      <c r="N2844" s="282"/>
      <c r="S2844" s="282"/>
      <c r="T2844" s="283"/>
      <c r="U2844" s="283"/>
      <c r="V2844" s="283"/>
      <c r="W2844" s="283"/>
      <c r="X2844" s="283"/>
      <c r="Y2844" s="282"/>
      <c r="Z2844" s="282"/>
      <c r="AA2844" s="283"/>
      <c r="AB2844" s="282"/>
      <c r="AC2844" s="282"/>
      <c r="AD2844" s="282"/>
      <c r="AE2844" s="282"/>
      <c r="AF2844" s="283"/>
      <c r="AG2844" s="402"/>
      <c r="AH2844" s="283"/>
      <c r="AI2844" s="283"/>
      <c r="AJ2844" s="283"/>
      <c r="AK2844" s="283"/>
      <c r="AL2844" s="283"/>
      <c r="AM2844" s="282"/>
      <c r="AN2844" s="282"/>
      <c r="AO2844" s="282"/>
      <c r="AP2844" s="282"/>
      <c r="AQ2844" s="282"/>
      <c r="AR2844" s="282"/>
      <c r="AT2844" s="283"/>
      <c r="AU2844" s="283"/>
      <c r="AV2844" s="283"/>
      <c r="AW2844" s="283"/>
      <c r="AY2844" s="283"/>
      <c r="AZ2844" s="282"/>
      <c r="BA2844" s="283"/>
      <c r="BB2844" s="282"/>
      <c r="BC2844" s="282"/>
      <c r="BD2844" s="282"/>
      <c r="BE2844" s="283"/>
      <c r="BG2844" s="282"/>
      <c r="BH2844" s="282"/>
      <c r="BI2844" s="282"/>
      <c r="BL2844" s="421"/>
      <c r="BM2844" s="424"/>
      <c r="BN2844" s="424"/>
      <c r="BO2844" s="424"/>
      <c r="BP2844" s="424"/>
      <c r="BQ2844" s="421"/>
      <c r="BR2844" s="421"/>
      <c r="BV2844" s="282"/>
      <c r="BW2844" s="283"/>
      <c r="BY2844" s="283"/>
      <c r="BZ2844" s="283"/>
      <c r="CA2844" s="283"/>
      <c r="CB2844" s="282"/>
      <c r="CC2844" s="282"/>
      <c r="CD2844" s="282"/>
      <c r="CE2844" s="282"/>
      <c r="CG2844" s="427"/>
      <c r="CH2844" s="402"/>
      <c r="CI2844" s="424"/>
      <c r="CJ2844" s="282"/>
      <c r="CK2844" s="282"/>
      <c r="CL2844" s="283"/>
      <c r="CM2844" s="283"/>
      <c r="CP2844" s="282"/>
      <c r="DC2844" s="282"/>
      <c r="DD2844" s="282"/>
      <c r="DE2844" s="282"/>
      <c r="DF2844" s="282"/>
      <c r="DG2844" s="282"/>
      <c r="DH2844" s="282"/>
      <c r="DI2844" s="282"/>
      <c r="DJ2844" s="282"/>
      <c r="EF2844" s="495" t="str">
        <f>""&amp;(MID(数据表!AZ2844,1,MIN(FIND({"(";"（"},数据表!AZ2844&amp;"(（",1)-1)))&amp;""</f>
        <v/>
      </c>
      <c r="EG2844" s="495" t="str">
        <f>""&amp;(MID(数据表!AZ2844,1,MIN(FIND({0;1;2;3;4;5;6;7;8;9},数据表!AZ2844&amp;"1234567890",1)-1)))&amp;""</f>
        <v/>
      </c>
    </row>
    <row r="2845" spans="2:137" s="310" customFormat="1" ht="12" customHeight="1">
      <c r="B2845" s="286"/>
      <c r="C2845" s="286"/>
      <c r="D2845" s="286"/>
      <c r="E2845" s="479"/>
      <c r="F2845" s="282"/>
      <c r="G2845" s="283"/>
      <c r="H2845" s="421"/>
      <c r="I2845" s="421"/>
      <c r="J2845" s="283"/>
      <c r="K2845" s="421"/>
      <c r="L2845" s="282"/>
      <c r="N2845" s="282"/>
      <c r="S2845" s="282"/>
      <c r="T2845" s="283"/>
      <c r="U2845" s="283"/>
      <c r="V2845" s="283"/>
      <c r="W2845" s="283"/>
      <c r="X2845" s="283"/>
      <c r="Y2845" s="282"/>
      <c r="Z2845" s="282"/>
      <c r="AA2845" s="283"/>
      <c r="AB2845" s="282"/>
      <c r="AC2845" s="282"/>
      <c r="AD2845" s="282"/>
      <c r="AE2845" s="282"/>
      <c r="AF2845" s="283"/>
      <c r="AG2845" s="402"/>
      <c r="AH2845" s="283"/>
      <c r="AI2845" s="283"/>
      <c r="AJ2845" s="283"/>
      <c r="AK2845" s="283"/>
      <c r="AL2845" s="283"/>
      <c r="AM2845" s="282"/>
      <c r="AN2845" s="282"/>
      <c r="AO2845" s="282"/>
      <c r="AP2845" s="282"/>
      <c r="AQ2845" s="282"/>
      <c r="AR2845" s="282"/>
      <c r="AT2845" s="283"/>
      <c r="AU2845" s="283"/>
      <c r="AV2845" s="283"/>
      <c r="AW2845" s="283"/>
      <c r="AY2845" s="283"/>
      <c r="AZ2845" s="282"/>
      <c r="BA2845" s="283"/>
      <c r="BB2845" s="282"/>
      <c r="BC2845" s="282"/>
      <c r="BD2845" s="282"/>
      <c r="BE2845" s="283"/>
      <c r="BG2845" s="282"/>
      <c r="BH2845" s="282"/>
      <c r="BI2845" s="282"/>
      <c r="BL2845" s="421"/>
      <c r="BM2845" s="424"/>
      <c r="BN2845" s="424"/>
      <c r="BO2845" s="424"/>
      <c r="BP2845" s="424"/>
      <c r="BQ2845" s="421"/>
      <c r="BR2845" s="421"/>
      <c r="BV2845" s="282"/>
      <c r="BW2845" s="283"/>
      <c r="BY2845" s="283"/>
      <c r="BZ2845" s="283"/>
      <c r="CA2845" s="283"/>
      <c r="CB2845" s="282"/>
      <c r="CC2845" s="282"/>
      <c r="CD2845" s="282"/>
      <c r="CE2845" s="282"/>
      <c r="CG2845" s="427"/>
      <c r="CH2845" s="402"/>
      <c r="CI2845" s="424"/>
      <c r="CJ2845" s="282"/>
      <c r="CK2845" s="282"/>
      <c r="CL2845" s="283"/>
      <c r="CM2845" s="283"/>
      <c r="CP2845" s="282"/>
      <c r="DC2845" s="282"/>
      <c r="DD2845" s="282"/>
      <c r="DE2845" s="282"/>
      <c r="DF2845" s="282"/>
      <c r="DG2845" s="282"/>
      <c r="DH2845" s="282"/>
      <c r="DI2845" s="282"/>
      <c r="DJ2845" s="282"/>
      <c r="EF2845" s="495" t="str">
        <f>""&amp;(MID(数据表!AZ2845,1,MIN(FIND({"(";"（"},数据表!AZ2845&amp;"(（",1)-1)))&amp;""</f>
        <v/>
      </c>
      <c r="EG2845" s="495" t="str">
        <f>""&amp;(MID(数据表!AZ2845,1,MIN(FIND({0;1;2;3;4;5;6;7;8;9},数据表!AZ2845&amp;"1234567890",1)-1)))&amp;""</f>
        <v/>
      </c>
    </row>
    <row r="2846" spans="2:137" s="310" customFormat="1" ht="12" customHeight="1">
      <c r="B2846" s="286"/>
      <c r="C2846" s="286"/>
      <c r="D2846" s="286"/>
      <c r="E2846" s="479"/>
      <c r="F2846" s="282"/>
      <c r="G2846" s="283"/>
      <c r="H2846" s="421"/>
      <c r="I2846" s="421"/>
      <c r="J2846" s="283"/>
      <c r="K2846" s="421"/>
      <c r="L2846" s="282"/>
      <c r="N2846" s="282"/>
      <c r="S2846" s="282"/>
      <c r="T2846" s="283"/>
      <c r="U2846" s="283"/>
      <c r="V2846" s="283"/>
      <c r="W2846" s="283"/>
      <c r="X2846" s="283"/>
      <c r="Y2846" s="282"/>
      <c r="Z2846" s="282"/>
      <c r="AA2846" s="283"/>
      <c r="AB2846" s="282"/>
      <c r="AC2846" s="282"/>
      <c r="AD2846" s="282"/>
      <c r="AE2846" s="282"/>
      <c r="AF2846" s="283"/>
      <c r="AG2846" s="402"/>
      <c r="AH2846" s="283"/>
      <c r="AI2846" s="283"/>
      <c r="AJ2846" s="283"/>
      <c r="AK2846" s="283"/>
      <c r="AL2846" s="283"/>
      <c r="AM2846" s="282"/>
      <c r="AN2846" s="282"/>
      <c r="AO2846" s="282"/>
      <c r="AP2846" s="282"/>
      <c r="AQ2846" s="282"/>
      <c r="AR2846" s="282"/>
      <c r="AT2846" s="283"/>
      <c r="AU2846" s="283"/>
      <c r="AV2846" s="283"/>
      <c r="AW2846" s="283"/>
      <c r="AY2846" s="283"/>
      <c r="AZ2846" s="282"/>
      <c r="BA2846" s="283"/>
      <c r="BB2846" s="282"/>
      <c r="BC2846" s="282"/>
      <c r="BD2846" s="282"/>
      <c r="BE2846" s="283"/>
      <c r="BG2846" s="282"/>
      <c r="BH2846" s="282"/>
      <c r="BI2846" s="282"/>
      <c r="BL2846" s="421"/>
      <c r="BM2846" s="424"/>
      <c r="BN2846" s="424"/>
      <c r="BO2846" s="424"/>
      <c r="BP2846" s="424"/>
      <c r="BQ2846" s="421"/>
      <c r="BR2846" s="421"/>
      <c r="BV2846" s="282"/>
      <c r="BW2846" s="283"/>
      <c r="BY2846" s="283"/>
      <c r="BZ2846" s="283"/>
      <c r="CA2846" s="283"/>
      <c r="CB2846" s="282"/>
      <c r="CC2846" s="282"/>
      <c r="CD2846" s="282"/>
      <c r="CE2846" s="282"/>
      <c r="CG2846" s="427"/>
      <c r="CH2846" s="402"/>
      <c r="CI2846" s="424"/>
      <c r="CJ2846" s="282"/>
      <c r="CK2846" s="282"/>
      <c r="CL2846" s="283"/>
      <c r="CM2846" s="283"/>
      <c r="CP2846" s="282"/>
      <c r="DC2846" s="282"/>
      <c r="DD2846" s="282"/>
      <c r="DE2846" s="282"/>
      <c r="DF2846" s="282"/>
      <c r="DG2846" s="282"/>
      <c r="DH2846" s="282"/>
      <c r="DI2846" s="282"/>
      <c r="DJ2846" s="282"/>
      <c r="EF2846" s="495" t="str">
        <f>""&amp;(MID(数据表!AZ2846,1,MIN(FIND({"(";"（"},数据表!AZ2846&amp;"(（",1)-1)))&amp;""</f>
        <v/>
      </c>
      <c r="EG2846" s="495" t="str">
        <f>""&amp;(MID(数据表!AZ2846,1,MIN(FIND({0;1;2;3;4;5;6;7;8;9},数据表!AZ2846&amp;"1234567890",1)-1)))&amp;""</f>
        <v/>
      </c>
    </row>
    <row r="2847" spans="2:137" s="310" customFormat="1" ht="12" customHeight="1">
      <c r="B2847" s="286"/>
      <c r="C2847" s="286"/>
      <c r="D2847" s="286"/>
      <c r="E2847" s="479"/>
      <c r="F2847" s="282"/>
      <c r="G2847" s="283"/>
      <c r="H2847" s="421"/>
      <c r="I2847" s="421"/>
      <c r="J2847" s="283"/>
      <c r="K2847" s="421"/>
      <c r="L2847" s="282"/>
      <c r="N2847" s="282"/>
      <c r="S2847" s="282"/>
      <c r="T2847" s="283"/>
      <c r="U2847" s="283"/>
      <c r="V2847" s="283"/>
      <c r="W2847" s="283"/>
      <c r="X2847" s="283"/>
      <c r="Y2847" s="282"/>
      <c r="Z2847" s="282"/>
      <c r="AA2847" s="283"/>
      <c r="AB2847" s="282"/>
      <c r="AC2847" s="282"/>
      <c r="AD2847" s="282"/>
      <c r="AE2847" s="282"/>
      <c r="AF2847" s="283"/>
      <c r="AG2847" s="402"/>
      <c r="AH2847" s="283"/>
      <c r="AI2847" s="283"/>
      <c r="AJ2847" s="283"/>
      <c r="AK2847" s="283"/>
      <c r="AL2847" s="283"/>
      <c r="AM2847" s="282"/>
      <c r="AN2847" s="282"/>
      <c r="AO2847" s="282"/>
      <c r="AP2847" s="282"/>
      <c r="AQ2847" s="282"/>
      <c r="AR2847" s="282"/>
      <c r="AT2847" s="283"/>
      <c r="AU2847" s="283"/>
      <c r="AV2847" s="283"/>
      <c r="AW2847" s="283"/>
      <c r="AY2847" s="283"/>
      <c r="AZ2847" s="282"/>
      <c r="BA2847" s="283"/>
      <c r="BB2847" s="282"/>
      <c r="BC2847" s="282"/>
      <c r="BD2847" s="282"/>
      <c r="BE2847" s="283"/>
      <c r="BG2847" s="282"/>
      <c r="BH2847" s="282"/>
      <c r="BI2847" s="282"/>
      <c r="BL2847" s="421"/>
      <c r="BM2847" s="424"/>
      <c r="BN2847" s="424"/>
      <c r="BO2847" s="424"/>
      <c r="BP2847" s="424"/>
      <c r="BQ2847" s="421"/>
      <c r="BR2847" s="421"/>
      <c r="BV2847" s="282"/>
      <c r="BW2847" s="283"/>
      <c r="BY2847" s="283"/>
      <c r="BZ2847" s="283"/>
      <c r="CA2847" s="283"/>
      <c r="CB2847" s="282"/>
      <c r="CC2847" s="282"/>
      <c r="CD2847" s="282"/>
      <c r="CE2847" s="282"/>
      <c r="CG2847" s="427"/>
      <c r="CH2847" s="402"/>
      <c r="CI2847" s="424"/>
      <c r="CJ2847" s="282"/>
      <c r="CK2847" s="282"/>
      <c r="CL2847" s="283"/>
      <c r="CM2847" s="283"/>
      <c r="CP2847" s="282"/>
      <c r="DC2847" s="282"/>
      <c r="DD2847" s="282"/>
      <c r="DE2847" s="282"/>
      <c r="DF2847" s="282"/>
      <c r="DG2847" s="282"/>
      <c r="DH2847" s="282"/>
      <c r="DI2847" s="282"/>
      <c r="DJ2847" s="282"/>
      <c r="EF2847" s="495" t="str">
        <f>""&amp;(MID(数据表!AZ2847,1,MIN(FIND({"(";"（"},数据表!AZ2847&amp;"(（",1)-1)))&amp;""</f>
        <v/>
      </c>
      <c r="EG2847" s="495" t="str">
        <f>""&amp;(MID(数据表!AZ2847,1,MIN(FIND({0;1;2;3;4;5;6;7;8;9},数据表!AZ2847&amp;"1234567890",1)-1)))&amp;""</f>
        <v/>
      </c>
    </row>
    <row r="2848" spans="2:137" s="310" customFormat="1" ht="12" customHeight="1">
      <c r="B2848" s="286"/>
      <c r="C2848" s="286"/>
      <c r="D2848" s="286"/>
      <c r="E2848" s="479"/>
      <c r="F2848" s="282"/>
      <c r="G2848" s="283"/>
      <c r="H2848" s="421"/>
      <c r="I2848" s="421"/>
      <c r="J2848" s="283"/>
      <c r="K2848" s="421"/>
      <c r="L2848" s="282"/>
      <c r="N2848" s="282"/>
      <c r="S2848" s="282"/>
      <c r="T2848" s="283"/>
      <c r="U2848" s="283"/>
      <c r="V2848" s="283"/>
      <c r="W2848" s="283"/>
      <c r="X2848" s="283"/>
      <c r="Y2848" s="282"/>
      <c r="Z2848" s="282"/>
      <c r="AA2848" s="283"/>
      <c r="AB2848" s="282"/>
      <c r="AC2848" s="282"/>
      <c r="AD2848" s="282"/>
      <c r="AE2848" s="282"/>
      <c r="AF2848" s="283"/>
      <c r="AG2848" s="402"/>
      <c r="AH2848" s="283"/>
      <c r="AI2848" s="283"/>
      <c r="AJ2848" s="283"/>
      <c r="AK2848" s="283"/>
      <c r="AL2848" s="283"/>
      <c r="AM2848" s="282"/>
      <c r="AN2848" s="282"/>
      <c r="AO2848" s="282"/>
      <c r="AP2848" s="282"/>
      <c r="AQ2848" s="282"/>
      <c r="AR2848" s="282"/>
      <c r="AT2848" s="283"/>
      <c r="AU2848" s="283"/>
      <c r="AV2848" s="283"/>
      <c r="AW2848" s="283"/>
      <c r="AY2848" s="283"/>
      <c r="AZ2848" s="282"/>
      <c r="BA2848" s="283"/>
      <c r="BB2848" s="282"/>
      <c r="BC2848" s="282"/>
      <c r="BD2848" s="282"/>
      <c r="BE2848" s="283"/>
      <c r="BG2848" s="282"/>
      <c r="BH2848" s="282"/>
      <c r="BI2848" s="282"/>
      <c r="BL2848" s="421"/>
      <c r="BM2848" s="424"/>
      <c r="BN2848" s="424"/>
      <c r="BO2848" s="424"/>
      <c r="BP2848" s="424"/>
      <c r="BQ2848" s="421"/>
      <c r="BR2848" s="421"/>
      <c r="BV2848" s="282"/>
      <c r="BW2848" s="283"/>
      <c r="BY2848" s="283"/>
      <c r="BZ2848" s="283"/>
      <c r="CA2848" s="283"/>
      <c r="CB2848" s="282"/>
      <c r="CC2848" s="282"/>
      <c r="CD2848" s="282"/>
      <c r="CE2848" s="282"/>
      <c r="CG2848" s="427"/>
      <c r="CH2848" s="402"/>
      <c r="CI2848" s="424"/>
      <c r="CJ2848" s="282"/>
      <c r="CK2848" s="282"/>
      <c r="CL2848" s="283"/>
      <c r="CM2848" s="283"/>
      <c r="CP2848" s="282"/>
      <c r="DC2848" s="282"/>
      <c r="DD2848" s="282"/>
      <c r="DE2848" s="282"/>
      <c r="DF2848" s="282"/>
      <c r="DG2848" s="282"/>
      <c r="DH2848" s="282"/>
      <c r="DI2848" s="282"/>
      <c r="DJ2848" s="282"/>
      <c r="EF2848" s="495" t="str">
        <f>""&amp;(MID(数据表!AZ2848,1,MIN(FIND({"(";"（"},数据表!AZ2848&amp;"(（",1)-1)))&amp;""</f>
        <v/>
      </c>
      <c r="EG2848" s="495" t="str">
        <f>""&amp;(MID(数据表!AZ2848,1,MIN(FIND({0;1;2;3;4;5;6;7;8;9},数据表!AZ2848&amp;"1234567890",1)-1)))&amp;""</f>
        <v/>
      </c>
    </row>
    <row r="2849" spans="2:137" s="310" customFormat="1" ht="12" customHeight="1">
      <c r="B2849" s="286"/>
      <c r="C2849" s="286"/>
      <c r="D2849" s="286"/>
      <c r="E2849" s="479"/>
      <c r="F2849" s="282"/>
      <c r="G2849" s="283"/>
      <c r="H2849" s="421"/>
      <c r="I2849" s="421"/>
      <c r="J2849" s="283"/>
      <c r="K2849" s="421"/>
      <c r="L2849" s="282"/>
      <c r="N2849" s="282"/>
      <c r="S2849" s="282"/>
      <c r="T2849" s="283"/>
      <c r="U2849" s="283"/>
      <c r="V2849" s="283"/>
      <c r="W2849" s="283"/>
      <c r="X2849" s="283"/>
      <c r="Y2849" s="282"/>
      <c r="Z2849" s="282"/>
      <c r="AA2849" s="283"/>
      <c r="AB2849" s="282"/>
      <c r="AC2849" s="282"/>
      <c r="AD2849" s="282"/>
      <c r="AE2849" s="282"/>
      <c r="AF2849" s="283"/>
      <c r="AG2849" s="402"/>
      <c r="AH2849" s="283"/>
      <c r="AI2849" s="283"/>
      <c r="AJ2849" s="283"/>
      <c r="AK2849" s="283"/>
      <c r="AL2849" s="283"/>
      <c r="AM2849" s="282"/>
      <c r="AN2849" s="282"/>
      <c r="AO2849" s="282"/>
      <c r="AP2849" s="282"/>
      <c r="AQ2849" s="282"/>
      <c r="AR2849" s="282"/>
      <c r="AT2849" s="283"/>
      <c r="AU2849" s="283"/>
      <c r="AV2849" s="283"/>
      <c r="AW2849" s="283"/>
      <c r="AY2849" s="283"/>
      <c r="AZ2849" s="282"/>
      <c r="BA2849" s="283"/>
      <c r="BB2849" s="282"/>
      <c r="BC2849" s="282"/>
      <c r="BD2849" s="282"/>
      <c r="BE2849" s="283"/>
      <c r="BG2849" s="282"/>
      <c r="BH2849" s="282"/>
      <c r="BI2849" s="282"/>
      <c r="BL2849" s="421"/>
      <c r="BM2849" s="424"/>
      <c r="BN2849" s="424"/>
      <c r="BO2849" s="424"/>
      <c r="BP2849" s="424"/>
      <c r="BQ2849" s="421"/>
      <c r="BR2849" s="421"/>
      <c r="BV2849" s="282"/>
      <c r="BW2849" s="283"/>
      <c r="BY2849" s="283"/>
      <c r="BZ2849" s="283"/>
      <c r="CA2849" s="283"/>
      <c r="CB2849" s="282"/>
      <c r="CC2849" s="282"/>
      <c r="CD2849" s="282"/>
      <c r="CE2849" s="282"/>
      <c r="CG2849" s="427"/>
      <c r="CH2849" s="402"/>
      <c r="CI2849" s="424"/>
      <c r="CJ2849" s="282"/>
      <c r="CK2849" s="282"/>
      <c r="CL2849" s="283"/>
      <c r="CM2849" s="283"/>
      <c r="CP2849" s="282"/>
      <c r="DC2849" s="282"/>
      <c r="DD2849" s="282"/>
      <c r="DE2849" s="282"/>
      <c r="DF2849" s="282"/>
      <c r="DG2849" s="282"/>
      <c r="DH2849" s="282"/>
      <c r="DI2849" s="282"/>
      <c r="DJ2849" s="282"/>
      <c r="EF2849" s="495" t="str">
        <f>""&amp;(MID(数据表!AZ2849,1,MIN(FIND({"(";"（"},数据表!AZ2849&amp;"(（",1)-1)))&amp;""</f>
        <v/>
      </c>
      <c r="EG2849" s="495" t="str">
        <f>""&amp;(MID(数据表!AZ2849,1,MIN(FIND({0;1;2;3;4;5;6;7;8;9},数据表!AZ2849&amp;"1234567890",1)-1)))&amp;""</f>
        <v/>
      </c>
    </row>
    <row r="2850" spans="2:137" s="310" customFormat="1" ht="12" customHeight="1">
      <c r="B2850" s="286"/>
      <c r="C2850" s="286"/>
      <c r="D2850" s="286"/>
      <c r="E2850" s="479"/>
      <c r="F2850" s="282"/>
      <c r="G2850" s="283"/>
      <c r="H2850" s="421"/>
      <c r="I2850" s="421"/>
      <c r="J2850" s="283"/>
      <c r="K2850" s="421"/>
      <c r="L2850" s="282"/>
      <c r="N2850" s="282"/>
      <c r="S2850" s="282"/>
      <c r="T2850" s="283"/>
      <c r="U2850" s="283"/>
      <c r="V2850" s="283"/>
      <c r="W2850" s="283"/>
      <c r="X2850" s="283"/>
      <c r="Y2850" s="282"/>
      <c r="Z2850" s="282"/>
      <c r="AA2850" s="283"/>
      <c r="AB2850" s="282"/>
      <c r="AC2850" s="282"/>
      <c r="AD2850" s="282"/>
      <c r="AE2850" s="282"/>
      <c r="AF2850" s="283"/>
      <c r="AG2850" s="402"/>
      <c r="AH2850" s="283"/>
      <c r="AI2850" s="283"/>
      <c r="AJ2850" s="283"/>
      <c r="AK2850" s="283"/>
      <c r="AL2850" s="283"/>
      <c r="AM2850" s="282"/>
      <c r="AN2850" s="282"/>
      <c r="AO2850" s="282"/>
      <c r="AP2850" s="282"/>
      <c r="AQ2850" s="282"/>
      <c r="AR2850" s="282"/>
      <c r="AT2850" s="283"/>
      <c r="AU2850" s="283"/>
      <c r="AV2850" s="283"/>
      <c r="AW2850" s="283"/>
      <c r="AY2850" s="283"/>
      <c r="AZ2850" s="282"/>
      <c r="BA2850" s="283"/>
      <c r="BB2850" s="282"/>
      <c r="BC2850" s="282"/>
      <c r="BD2850" s="282"/>
      <c r="BE2850" s="283"/>
      <c r="BG2850" s="282"/>
      <c r="BH2850" s="282"/>
      <c r="BI2850" s="282"/>
      <c r="BL2850" s="421"/>
      <c r="BM2850" s="424"/>
      <c r="BN2850" s="424"/>
      <c r="BO2850" s="424"/>
      <c r="BP2850" s="424"/>
      <c r="BQ2850" s="421"/>
      <c r="BR2850" s="421"/>
      <c r="BV2850" s="282"/>
      <c r="BW2850" s="283"/>
      <c r="BY2850" s="283"/>
      <c r="BZ2850" s="283"/>
      <c r="CA2850" s="283"/>
      <c r="CB2850" s="282"/>
      <c r="CC2850" s="282"/>
      <c r="CD2850" s="282"/>
      <c r="CE2850" s="282"/>
      <c r="CG2850" s="427"/>
      <c r="CH2850" s="402"/>
      <c r="CI2850" s="424"/>
      <c r="CJ2850" s="282"/>
      <c r="CK2850" s="282"/>
      <c r="CL2850" s="283"/>
      <c r="CM2850" s="283"/>
      <c r="CP2850" s="282"/>
      <c r="DC2850" s="282"/>
      <c r="DD2850" s="282"/>
      <c r="DE2850" s="282"/>
      <c r="DF2850" s="282"/>
      <c r="DG2850" s="282"/>
      <c r="DH2850" s="282"/>
      <c r="DI2850" s="282"/>
      <c r="DJ2850" s="282"/>
      <c r="EF2850" s="495" t="str">
        <f>""&amp;(MID(数据表!AZ2850,1,MIN(FIND({"(";"（"},数据表!AZ2850&amp;"(（",1)-1)))&amp;""</f>
        <v/>
      </c>
      <c r="EG2850" s="495" t="str">
        <f>""&amp;(MID(数据表!AZ2850,1,MIN(FIND({0;1;2;3;4;5;6;7;8;9},数据表!AZ2850&amp;"1234567890",1)-1)))&amp;""</f>
        <v/>
      </c>
    </row>
    <row r="2851" spans="2:137" s="310" customFormat="1" ht="12" customHeight="1">
      <c r="B2851" s="286"/>
      <c r="C2851" s="286"/>
      <c r="D2851" s="286"/>
      <c r="E2851" s="479"/>
      <c r="F2851" s="282"/>
      <c r="G2851" s="283"/>
      <c r="H2851" s="421"/>
      <c r="I2851" s="421"/>
      <c r="J2851" s="283"/>
      <c r="K2851" s="421"/>
      <c r="L2851" s="282"/>
      <c r="N2851" s="282"/>
      <c r="S2851" s="282"/>
      <c r="T2851" s="283"/>
      <c r="U2851" s="283"/>
      <c r="V2851" s="283"/>
      <c r="W2851" s="283"/>
      <c r="X2851" s="283"/>
      <c r="Y2851" s="282"/>
      <c r="Z2851" s="282"/>
      <c r="AA2851" s="283"/>
      <c r="AB2851" s="282"/>
      <c r="AC2851" s="282"/>
      <c r="AD2851" s="282"/>
      <c r="AE2851" s="282"/>
      <c r="AF2851" s="283"/>
      <c r="AG2851" s="402"/>
      <c r="AH2851" s="283"/>
      <c r="AI2851" s="283"/>
      <c r="AJ2851" s="283"/>
      <c r="AK2851" s="283"/>
      <c r="AL2851" s="283"/>
      <c r="AM2851" s="282"/>
      <c r="AN2851" s="282"/>
      <c r="AO2851" s="282"/>
      <c r="AP2851" s="282"/>
      <c r="AQ2851" s="282"/>
      <c r="AR2851" s="282"/>
      <c r="AT2851" s="283"/>
      <c r="AU2851" s="283"/>
      <c r="AV2851" s="283"/>
      <c r="AW2851" s="283"/>
      <c r="AY2851" s="283"/>
      <c r="AZ2851" s="282"/>
      <c r="BA2851" s="283"/>
      <c r="BB2851" s="282"/>
      <c r="BC2851" s="282"/>
      <c r="BD2851" s="282"/>
      <c r="BE2851" s="283"/>
      <c r="BG2851" s="282"/>
      <c r="BH2851" s="282"/>
      <c r="BI2851" s="282"/>
      <c r="BL2851" s="421"/>
      <c r="BM2851" s="424"/>
      <c r="BN2851" s="424"/>
      <c r="BO2851" s="424"/>
      <c r="BP2851" s="424"/>
      <c r="BQ2851" s="421"/>
      <c r="BR2851" s="421"/>
      <c r="BV2851" s="282"/>
      <c r="BW2851" s="283"/>
      <c r="BY2851" s="283"/>
      <c r="BZ2851" s="283"/>
      <c r="CA2851" s="283"/>
      <c r="CB2851" s="282"/>
      <c r="CC2851" s="282"/>
      <c r="CD2851" s="282"/>
      <c r="CE2851" s="282"/>
      <c r="CG2851" s="427"/>
      <c r="CH2851" s="402"/>
      <c r="CI2851" s="424"/>
      <c r="CJ2851" s="282"/>
      <c r="CK2851" s="282"/>
      <c r="CL2851" s="283"/>
      <c r="CM2851" s="283"/>
      <c r="CP2851" s="282"/>
      <c r="DC2851" s="282"/>
      <c r="DD2851" s="282"/>
      <c r="DE2851" s="282"/>
      <c r="DF2851" s="282"/>
      <c r="DG2851" s="282"/>
      <c r="DH2851" s="282"/>
      <c r="DI2851" s="282"/>
      <c r="DJ2851" s="282"/>
      <c r="EF2851" s="495" t="str">
        <f>""&amp;(MID(数据表!AZ2851,1,MIN(FIND({"(";"（"},数据表!AZ2851&amp;"(（",1)-1)))&amp;""</f>
        <v/>
      </c>
      <c r="EG2851" s="495" t="str">
        <f>""&amp;(MID(数据表!AZ2851,1,MIN(FIND({0;1;2;3;4;5;6;7;8;9},数据表!AZ2851&amp;"1234567890",1)-1)))&amp;""</f>
        <v/>
      </c>
    </row>
    <row r="2852" spans="2:137" s="310" customFormat="1" ht="12" customHeight="1">
      <c r="B2852" s="286"/>
      <c r="C2852" s="286"/>
      <c r="D2852" s="286"/>
      <c r="E2852" s="479"/>
      <c r="F2852" s="282"/>
      <c r="G2852" s="283"/>
      <c r="H2852" s="421"/>
      <c r="I2852" s="421"/>
      <c r="J2852" s="283"/>
      <c r="K2852" s="421"/>
      <c r="L2852" s="282"/>
      <c r="N2852" s="282"/>
      <c r="S2852" s="282"/>
      <c r="T2852" s="283"/>
      <c r="U2852" s="283"/>
      <c r="V2852" s="283"/>
      <c r="W2852" s="283"/>
      <c r="X2852" s="283"/>
      <c r="Y2852" s="282"/>
      <c r="Z2852" s="282"/>
      <c r="AA2852" s="283"/>
      <c r="AB2852" s="282"/>
      <c r="AC2852" s="282"/>
      <c r="AD2852" s="282"/>
      <c r="AE2852" s="282"/>
      <c r="AF2852" s="283"/>
      <c r="AG2852" s="402"/>
      <c r="AH2852" s="283"/>
      <c r="AI2852" s="283"/>
      <c r="AJ2852" s="283"/>
      <c r="AK2852" s="283"/>
      <c r="AL2852" s="283"/>
      <c r="AM2852" s="282"/>
      <c r="AN2852" s="282"/>
      <c r="AO2852" s="282"/>
      <c r="AP2852" s="282"/>
      <c r="AQ2852" s="282"/>
      <c r="AR2852" s="282"/>
      <c r="AT2852" s="283"/>
      <c r="AU2852" s="283"/>
      <c r="AV2852" s="283"/>
      <c r="AW2852" s="283"/>
      <c r="AY2852" s="283"/>
      <c r="AZ2852" s="282"/>
      <c r="BA2852" s="283"/>
      <c r="BB2852" s="282"/>
      <c r="BC2852" s="282"/>
      <c r="BD2852" s="282"/>
      <c r="BE2852" s="283"/>
      <c r="BG2852" s="282"/>
      <c r="BH2852" s="282"/>
      <c r="BI2852" s="282"/>
      <c r="BL2852" s="421"/>
      <c r="BM2852" s="424"/>
      <c r="BN2852" s="424"/>
      <c r="BO2852" s="424"/>
      <c r="BP2852" s="424"/>
      <c r="BQ2852" s="421"/>
      <c r="BR2852" s="421"/>
      <c r="BV2852" s="282"/>
      <c r="BW2852" s="283"/>
      <c r="BY2852" s="283"/>
      <c r="BZ2852" s="283"/>
      <c r="CA2852" s="283"/>
      <c r="CB2852" s="282"/>
      <c r="CC2852" s="282"/>
      <c r="CD2852" s="282"/>
      <c r="CE2852" s="282"/>
      <c r="CG2852" s="427"/>
      <c r="CH2852" s="402"/>
      <c r="CI2852" s="424"/>
      <c r="CJ2852" s="282"/>
      <c r="CK2852" s="282"/>
      <c r="CL2852" s="283"/>
      <c r="CM2852" s="283"/>
      <c r="CP2852" s="282"/>
      <c r="DC2852" s="282"/>
      <c r="DD2852" s="282"/>
      <c r="DE2852" s="282"/>
      <c r="DF2852" s="282"/>
      <c r="DG2852" s="282"/>
      <c r="DH2852" s="282"/>
      <c r="DI2852" s="282"/>
      <c r="DJ2852" s="282"/>
      <c r="EF2852" s="495" t="str">
        <f>""&amp;(MID(数据表!AZ2852,1,MIN(FIND({"(";"（"},数据表!AZ2852&amp;"(（",1)-1)))&amp;""</f>
        <v/>
      </c>
      <c r="EG2852" s="495" t="str">
        <f>""&amp;(MID(数据表!AZ2852,1,MIN(FIND({0;1;2;3;4;5;6;7;8;9},数据表!AZ2852&amp;"1234567890",1)-1)))&amp;""</f>
        <v/>
      </c>
    </row>
    <row r="2853" spans="2:137" s="310" customFormat="1" ht="12" customHeight="1">
      <c r="B2853" s="286"/>
      <c r="C2853" s="286"/>
      <c r="D2853" s="286"/>
      <c r="E2853" s="479"/>
      <c r="F2853" s="282"/>
      <c r="G2853" s="283"/>
      <c r="H2853" s="421"/>
      <c r="I2853" s="421"/>
      <c r="J2853" s="283"/>
      <c r="K2853" s="421"/>
      <c r="L2853" s="282"/>
      <c r="N2853" s="282"/>
      <c r="S2853" s="282"/>
      <c r="T2853" s="283"/>
      <c r="U2853" s="283"/>
      <c r="V2853" s="283"/>
      <c r="W2853" s="283"/>
      <c r="X2853" s="283"/>
      <c r="Y2853" s="282"/>
      <c r="Z2853" s="282"/>
      <c r="AA2853" s="283"/>
      <c r="AB2853" s="282"/>
      <c r="AC2853" s="282"/>
      <c r="AD2853" s="282"/>
      <c r="AE2853" s="282"/>
      <c r="AF2853" s="283"/>
      <c r="AG2853" s="402"/>
      <c r="AH2853" s="283"/>
      <c r="AI2853" s="283"/>
      <c r="AJ2853" s="283"/>
      <c r="AK2853" s="283"/>
      <c r="AL2853" s="283"/>
      <c r="AM2853" s="282"/>
      <c r="AN2853" s="282"/>
      <c r="AO2853" s="282"/>
      <c r="AP2853" s="282"/>
      <c r="AQ2853" s="282"/>
      <c r="AR2853" s="282"/>
      <c r="AT2853" s="283"/>
      <c r="AU2853" s="283"/>
      <c r="AV2853" s="283"/>
      <c r="AW2853" s="283"/>
      <c r="AY2853" s="283"/>
      <c r="AZ2853" s="282"/>
      <c r="BA2853" s="283"/>
      <c r="BB2853" s="282"/>
      <c r="BC2853" s="282"/>
      <c r="BD2853" s="282"/>
      <c r="BE2853" s="283"/>
      <c r="BG2853" s="282"/>
      <c r="BH2853" s="282"/>
      <c r="BI2853" s="282"/>
      <c r="BL2853" s="421"/>
      <c r="BM2853" s="424"/>
      <c r="BN2853" s="424"/>
      <c r="BO2853" s="424"/>
      <c r="BP2853" s="424"/>
      <c r="BQ2853" s="421"/>
      <c r="BR2853" s="421"/>
      <c r="BV2853" s="282"/>
      <c r="BW2853" s="283"/>
      <c r="BY2853" s="283"/>
      <c r="BZ2853" s="283"/>
      <c r="CA2853" s="283"/>
      <c r="CB2853" s="282"/>
      <c r="CC2853" s="282"/>
      <c r="CD2853" s="282"/>
      <c r="CE2853" s="282"/>
      <c r="CG2853" s="427"/>
      <c r="CH2853" s="402"/>
      <c r="CI2853" s="424"/>
      <c r="CJ2853" s="282"/>
      <c r="CK2853" s="282"/>
      <c r="CL2853" s="283"/>
      <c r="CM2853" s="283"/>
      <c r="CP2853" s="282"/>
      <c r="DC2853" s="282"/>
      <c r="DD2853" s="282"/>
      <c r="DE2853" s="282"/>
      <c r="DF2853" s="282"/>
      <c r="DG2853" s="282"/>
      <c r="DH2853" s="282"/>
      <c r="DI2853" s="282"/>
      <c r="DJ2853" s="282"/>
      <c r="EF2853" s="495" t="str">
        <f>""&amp;(MID(数据表!AZ2853,1,MIN(FIND({"(";"（"},数据表!AZ2853&amp;"(（",1)-1)))&amp;""</f>
        <v/>
      </c>
      <c r="EG2853" s="495" t="str">
        <f>""&amp;(MID(数据表!AZ2853,1,MIN(FIND({0;1;2;3;4;5;6;7;8;9},数据表!AZ2853&amp;"1234567890",1)-1)))&amp;""</f>
        <v/>
      </c>
    </row>
    <row r="2854" spans="2:137" s="310" customFormat="1" ht="12" customHeight="1">
      <c r="B2854" s="286"/>
      <c r="C2854" s="286"/>
      <c r="D2854" s="286"/>
      <c r="E2854" s="479"/>
      <c r="F2854" s="282"/>
      <c r="G2854" s="283"/>
      <c r="H2854" s="421"/>
      <c r="I2854" s="421"/>
      <c r="J2854" s="283"/>
      <c r="K2854" s="421"/>
      <c r="L2854" s="282"/>
      <c r="N2854" s="282"/>
      <c r="S2854" s="282"/>
      <c r="T2854" s="283"/>
      <c r="U2854" s="283"/>
      <c r="V2854" s="283"/>
      <c r="W2854" s="283"/>
      <c r="X2854" s="283"/>
      <c r="Y2854" s="282"/>
      <c r="Z2854" s="282"/>
      <c r="AA2854" s="283"/>
      <c r="AB2854" s="282"/>
      <c r="AC2854" s="282"/>
      <c r="AD2854" s="282"/>
      <c r="AE2854" s="282"/>
      <c r="AF2854" s="283"/>
      <c r="AG2854" s="402"/>
      <c r="AH2854" s="283"/>
      <c r="AI2854" s="283"/>
      <c r="AJ2854" s="283"/>
      <c r="AK2854" s="283"/>
      <c r="AL2854" s="283"/>
      <c r="AM2854" s="282"/>
      <c r="AN2854" s="282"/>
      <c r="AO2854" s="282"/>
      <c r="AP2854" s="282"/>
      <c r="AQ2854" s="282"/>
      <c r="AR2854" s="282"/>
      <c r="AT2854" s="283"/>
      <c r="AU2854" s="283"/>
      <c r="AV2854" s="283"/>
      <c r="AW2854" s="283"/>
      <c r="AY2854" s="283"/>
      <c r="AZ2854" s="282"/>
      <c r="BA2854" s="283"/>
      <c r="BB2854" s="282"/>
      <c r="BC2854" s="282"/>
      <c r="BD2854" s="282"/>
      <c r="BE2854" s="283"/>
      <c r="BG2854" s="282"/>
      <c r="BH2854" s="282"/>
      <c r="BI2854" s="282"/>
      <c r="BL2854" s="421"/>
      <c r="BM2854" s="424"/>
      <c r="BN2854" s="424"/>
      <c r="BO2854" s="424"/>
      <c r="BP2854" s="424"/>
      <c r="BQ2854" s="421"/>
      <c r="BR2854" s="421"/>
      <c r="BV2854" s="282"/>
      <c r="BW2854" s="283"/>
      <c r="BY2854" s="283"/>
      <c r="BZ2854" s="283"/>
      <c r="CA2854" s="283"/>
      <c r="CB2854" s="282"/>
      <c r="CC2854" s="282"/>
      <c r="CD2854" s="282"/>
      <c r="CE2854" s="282"/>
      <c r="CG2854" s="427"/>
      <c r="CH2854" s="402"/>
      <c r="CI2854" s="424"/>
      <c r="CJ2854" s="282"/>
      <c r="CK2854" s="282"/>
      <c r="CL2854" s="283"/>
      <c r="CM2854" s="283"/>
      <c r="CP2854" s="282"/>
      <c r="DC2854" s="282"/>
      <c r="DD2854" s="282"/>
      <c r="DE2854" s="282"/>
      <c r="DF2854" s="282"/>
      <c r="DG2854" s="282"/>
      <c r="DH2854" s="282"/>
      <c r="DI2854" s="282"/>
      <c r="DJ2854" s="282"/>
      <c r="EF2854" s="495" t="str">
        <f>""&amp;(MID(数据表!AZ2854,1,MIN(FIND({"(";"（"},数据表!AZ2854&amp;"(（",1)-1)))&amp;""</f>
        <v/>
      </c>
      <c r="EG2854" s="495" t="str">
        <f>""&amp;(MID(数据表!AZ2854,1,MIN(FIND({0;1;2;3;4;5;6;7;8;9},数据表!AZ2854&amp;"1234567890",1)-1)))&amp;""</f>
        <v/>
      </c>
    </row>
    <row r="2855" spans="2:137" s="310" customFormat="1" ht="12" customHeight="1">
      <c r="B2855" s="286"/>
      <c r="C2855" s="286"/>
      <c r="D2855" s="286"/>
      <c r="E2855" s="479"/>
      <c r="F2855" s="282"/>
      <c r="G2855" s="283"/>
      <c r="H2855" s="421"/>
      <c r="I2855" s="421"/>
      <c r="J2855" s="283"/>
      <c r="K2855" s="421"/>
      <c r="L2855" s="282"/>
      <c r="N2855" s="282"/>
      <c r="S2855" s="282"/>
      <c r="T2855" s="283"/>
      <c r="U2855" s="283"/>
      <c r="V2855" s="283"/>
      <c r="W2855" s="283"/>
      <c r="X2855" s="283"/>
      <c r="Y2855" s="282"/>
      <c r="Z2855" s="282"/>
      <c r="AA2855" s="283"/>
      <c r="AB2855" s="282"/>
      <c r="AC2855" s="282"/>
      <c r="AD2855" s="282"/>
      <c r="AE2855" s="282"/>
      <c r="AF2855" s="283"/>
      <c r="AG2855" s="402"/>
      <c r="AH2855" s="283"/>
      <c r="AI2855" s="283"/>
      <c r="AJ2855" s="283"/>
      <c r="AK2855" s="283"/>
      <c r="AL2855" s="283"/>
      <c r="AM2855" s="282"/>
      <c r="AN2855" s="282"/>
      <c r="AO2855" s="282"/>
      <c r="AP2855" s="282"/>
      <c r="AQ2855" s="282"/>
      <c r="AR2855" s="282"/>
      <c r="AT2855" s="283"/>
      <c r="AU2855" s="283"/>
      <c r="AV2855" s="283"/>
      <c r="AW2855" s="283"/>
      <c r="AY2855" s="283"/>
      <c r="AZ2855" s="282"/>
      <c r="BA2855" s="283"/>
      <c r="BB2855" s="282"/>
      <c r="BC2855" s="282"/>
      <c r="BD2855" s="282"/>
      <c r="BE2855" s="283"/>
      <c r="BG2855" s="282"/>
      <c r="BH2855" s="282"/>
      <c r="BI2855" s="282"/>
      <c r="BL2855" s="421"/>
      <c r="BM2855" s="424"/>
      <c r="BN2855" s="424"/>
      <c r="BO2855" s="424"/>
      <c r="BP2855" s="424"/>
      <c r="BQ2855" s="421"/>
      <c r="BR2855" s="421"/>
      <c r="BV2855" s="282"/>
      <c r="BW2855" s="283"/>
      <c r="BY2855" s="283"/>
      <c r="BZ2855" s="283"/>
      <c r="CA2855" s="283"/>
      <c r="CB2855" s="282"/>
      <c r="CC2855" s="282"/>
      <c r="CD2855" s="282"/>
      <c r="CE2855" s="282"/>
      <c r="CG2855" s="427"/>
      <c r="CH2855" s="402"/>
      <c r="CI2855" s="424"/>
      <c r="CJ2855" s="282"/>
      <c r="CK2855" s="282"/>
      <c r="CL2855" s="283"/>
      <c r="CM2855" s="283"/>
      <c r="CP2855" s="282"/>
      <c r="DC2855" s="282"/>
      <c r="DD2855" s="282"/>
      <c r="DE2855" s="282"/>
      <c r="DF2855" s="282"/>
      <c r="DG2855" s="282"/>
      <c r="DH2855" s="282"/>
      <c r="DI2855" s="282"/>
      <c r="DJ2855" s="282"/>
      <c r="EF2855" s="495" t="str">
        <f>""&amp;(MID(数据表!AZ2855,1,MIN(FIND({"(";"（"},数据表!AZ2855&amp;"(（",1)-1)))&amp;""</f>
        <v/>
      </c>
      <c r="EG2855" s="495" t="str">
        <f>""&amp;(MID(数据表!AZ2855,1,MIN(FIND({0;1;2;3;4;5;6;7;8;9},数据表!AZ2855&amp;"1234567890",1)-1)))&amp;""</f>
        <v/>
      </c>
    </row>
    <row r="2856" spans="2:137" s="310" customFormat="1" ht="12" customHeight="1">
      <c r="B2856" s="286"/>
      <c r="C2856" s="286"/>
      <c r="D2856" s="286"/>
      <c r="E2856" s="479"/>
      <c r="F2856" s="282"/>
      <c r="G2856" s="283"/>
      <c r="H2856" s="421"/>
      <c r="I2856" s="421"/>
      <c r="J2856" s="283"/>
      <c r="K2856" s="421"/>
      <c r="L2856" s="282"/>
      <c r="N2856" s="282"/>
      <c r="S2856" s="282"/>
      <c r="T2856" s="283"/>
      <c r="U2856" s="283"/>
      <c r="V2856" s="283"/>
      <c r="W2856" s="283"/>
      <c r="X2856" s="283"/>
      <c r="Y2856" s="282"/>
      <c r="Z2856" s="282"/>
      <c r="AA2856" s="283"/>
      <c r="AB2856" s="282"/>
      <c r="AC2856" s="282"/>
      <c r="AD2856" s="282"/>
      <c r="AE2856" s="282"/>
      <c r="AF2856" s="283"/>
      <c r="AG2856" s="402"/>
      <c r="AH2856" s="283"/>
      <c r="AI2856" s="283"/>
      <c r="AJ2856" s="283"/>
      <c r="AK2856" s="283"/>
      <c r="AL2856" s="283"/>
      <c r="AM2856" s="282"/>
      <c r="AN2856" s="282"/>
      <c r="AO2856" s="282"/>
      <c r="AP2856" s="282"/>
      <c r="AQ2856" s="282"/>
      <c r="AR2856" s="282"/>
      <c r="AT2856" s="283"/>
      <c r="AU2856" s="283"/>
      <c r="AV2856" s="283"/>
      <c r="AW2856" s="283"/>
      <c r="AY2856" s="283"/>
      <c r="AZ2856" s="282"/>
      <c r="BA2856" s="283"/>
      <c r="BB2856" s="282"/>
      <c r="BC2856" s="282"/>
      <c r="BD2856" s="282"/>
      <c r="BE2856" s="283"/>
      <c r="BG2856" s="282"/>
      <c r="BH2856" s="282"/>
      <c r="BI2856" s="282"/>
      <c r="BL2856" s="421"/>
      <c r="BM2856" s="424"/>
      <c r="BN2856" s="424"/>
      <c r="BO2856" s="424"/>
      <c r="BP2856" s="424"/>
      <c r="BQ2856" s="421"/>
      <c r="BR2856" s="421"/>
      <c r="BV2856" s="282"/>
      <c r="BW2856" s="283"/>
      <c r="BY2856" s="283"/>
      <c r="BZ2856" s="283"/>
      <c r="CA2856" s="283"/>
      <c r="CB2856" s="282"/>
      <c r="CC2856" s="282"/>
      <c r="CD2856" s="282"/>
      <c r="CE2856" s="282"/>
      <c r="CG2856" s="427"/>
      <c r="CH2856" s="402"/>
      <c r="CI2856" s="424"/>
      <c r="CJ2856" s="282"/>
      <c r="CK2856" s="282"/>
      <c r="CL2856" s="283"/>
      <c r="CM2856" s="283"/>
      <c r="CP2856" s="282"/>
      <c r="DC2856" s="282"/>
      <c r="DD2856" s="282"/>
      <c r="DE2856" s="282"/>
      <c r="DF2856" s="282"/>
      <c r="DG2856" s="282"/>
      <c r="DH2856" s="282"/>
      <c r="DI2856" s="282"/>
      <c r="DJ2856" s="282"/>
      <c r="EF2856" s="495" t="str">
        <f>""&amp;(MID(数据表!AZ2856,1,MIN(FIND({"(";"（"},数据表!AZ2856&amp;"(（",1)-1)))&amp;""</f>
        <v/>
      </c>
      <c r="EG2856" s="495" t="str">
        <f>""&amp;(MID(数据表!AZ2856,1,MIN(FIND({0;1;2;3;4;5;6;7;8;9},数据表!AZ2856&amp;"1234567890",1)-1)))&amp;""</f>
        <v/>
      </c>
    </row>
    <row r="2857" spans="2:137" s="310" customFormat="1" ht="12" customHeight="1">
      <c r="B2857" s="286"/>
      <c r="C2857" s="286"/>
      <c r="D2857" s="286"/>
      <c r="E2857" s="479"/>
      <c r="F2857" s="282"/>
      <c r="G2857" s="283"/>
      <c r="H2857" s="421"/>
      <c r="I2857" s="421"/>
      <c r="J2857" s="283"/>
      <c r="K2857" s="421"/>
      <c r="L2857" s="282"/>
      <c r="N2857" s="282"/>
      <c r="S2857" s="282"/>
      <c r="T2857" s="283"/>
      <c r="U2857" s="283"/>
      <c r="V2857" s="283"/>
      <c r="W2857" s="283"/>
      <c r="X2857" s="283"/>
      <c r="Y2857" s="282"/>
      <c r="Z2857" s="282"/>
      <c r="AA2857" s="283"/>
      <c r="AB2857" s="282"/>
      <c r="AC2857" s="282"/>
      <c r="AD2857" s="282"/>
      <c r="AE2857" s="282"/>
      <c r="AF2857" s="283"/>
      <c r="AG2857" s="402"/>
      <c r="AH2857" s="283"/>
      <c r="AI2857" s="283"/>
      <c r="AJ2857" s="283"/>
      <c r="AK2857" s="283"/>
      <c r="AL2857" s="283"/>
      <c r="AM2857" s="282"/>
      <c r="AN2857" s="282"/>
      <c r="AO2857" s="282"/>
      <c r="AP2857" s="282"/>
      <c r="AQ2857" s="282"/>
      <c r="AR2857" s="282"/>
      <c r="AT2857" s="283"/>
      <c r="AU2857" s="283"/>
      <c r="AV2857" s="283"/>
      <c r="AW2857" s="283"/>
      <c r="AY2857" s="283"/>
      <c r="AZ2857" s="282"/>
      <c r="BA2857" s="283"/>
      <c r="BB2857" s="282"/>
      <c r="BC2857" s="282"/>
      <c r="BD2857" s="282"/>
      <c r="BE2857" s="283"/>
      <c r="BG2857" s="282"/>
      <c r="BH2857" s="282"/>
      <c r="BI2857" s="282"/>
      <c r="BL2857" s="421"/>
      <c r="BM2857" s="424"/>
      <c r="BN2857" s="424"/>
      <c r="BO2857" s="424"/>
      <c r="BP2857" s="424"/>
      <c r="BQ2857" s="421"/>
      <c r="BR2857" s="421"/>
      <c r="BV2857" s="282"/>
      <c r="BW2857" s="283"/>
      <c r="BY2857" s="283"/>
      <c r="BZ2857" s="283"/>
      <c r="CA2857" s="283"/>
      <c r="CB2857" s="282"/>
      <c r="CC2857" s="282"/>
      <c r="CD2857" s="282"/>
      <c r="CE2857" s="282"/>
      <c r="CG2857" s="427"/>
      <c r="CH2857" s="402"/>
      <c r="CI2857" s="424"/>
      <c r="CJ2857" s="282"/>
      <c r="CK2857" s="282"/>
      <c r="CL2857" s="283"/>
      <c r="CM2857" s="283"/>
      <c r="CP2857" s="282"/>
      <c r="DC2857" s="282"/>
      <c r="DD2857" s="282"/>
      <c r="DE2857" s="282"/>
      <c r="DF2857" s="282"/>
      <c r="DG2857" s="282"/>
      <c r="DH2857" s="282"/>
      <c r="DI2857" s="282"/>
      <c r="DJ2857" s="282"/>
      <c r="EF2857" s="495" t="str">
        <f>""&amp;(MID(数据表!AZ2857,1,MIN(FIND({"(";"（"},数据表!AZ2857&amp;"(（",1)-1)))&amp;""</f>
        <v/>
      </c>
      <c r="EG2857" s="495" t="str">
        <f>""&amp;(MID(数据表!AZ2857,1,MIN(FIND({0;1;2;3;4;5;6;7;8;9},数据表!AZ2857&amp;"1234567890",1)-1)))&amp;""</f>
        <v/>
      </c>
    </row>
    <row r="2858" spans="2:137" s="310" customFormat="1" ht="12" customHeight="1">
      <c r="B2858" s="286"/>
      <c r="C2858" s="286"/>
      <c r="D2858" s="286"/>
      <c r="E2858" s="479"/>
      <c r="F2858" s="282"/>
      <c r="G2858" s="283"/>
      <c r="H2858" s="421"/>
      <c r="I2858" s="421"/>
      <c r="J2858" s="283"/>
      <c r="K2858" s="421"/>
      <c r="L2858" s="282"/>
      <c r="N2858" s="282"/>
      <c r="S2858" s="282"/>
      <c r="T2858" s="283"/>
      <c r="U2858" s="283"/>
      <c r="V2858" s="283"/>
      <c r="W2858" s="283"/>
      <c r="X2858" s="283"/>
      <c r="Y2858" s="282"/>
      <c r="Z2858" s="282"/>
      <c r="AA2858" s="283"/>
      <c r="AB2858" s="282"/>
      <c r="AC2858" s="282"/>
      <c r="AD2858" s="282"/>
      <c r="AE2858" s="282"/>
      <c r="AF2858" s="283"/>
      <c r="AG2858" s="402"/>
      <c r="AH2858" s="283"/>
      <c r="AI2858" s="283"/>
      <c r="AJ2858" s="283"/>
      <c r="AK2858" s="283"/>
      <c r="AL2858" s="283"/>
      <c r="AM2858" s="282"/>
      <c r="AN2858" s="282"/>
      <c r="AO2858" s="282"/>
      <c r="AP2858" s="282"/>
      <c r="AQ2858" s="282"/>
      <c r="AR2858" s="282"/>
      <c r="AT2858" s="283"/>
      <c r="AU2858" s="283"/>
      <c r="AV2858" s="283"/>
      <c r="AW2858" s="283"/>
      <c r="AY2858" s="283"/>
      <c r="AZ2858" s="282"/>
      <c r="BA2858" s="283"/>
      <c r="BB2858" s="282"/>
      <c r="BC2858" s="282"/>
      <c r="BD2858" s="282"/>
      <c r="BE2858" s="283"/>
      <c r="BG2858" s="282"/>
      <c r="BH2858" s="282"/>
      <c r="BI2858" s="282"/>
      <c r="BL2858" s="421"/>
      <c r="BM2858" s="424"/>
      <c r="BN2858" s="424"/>
      <c r="BO2858" s="424"/>
      <c r="BP2858" s="424"/>
      <c r="BQ2858" s="421"/>
      <c r="BR2858" s="421"/>
      <c r="BV2858" s="282"/>
      <c r="BW2858" s="283"/>
      <c r="BY2858" s="283"/>
      <c r="BZ2858" s="283"/>
      <c r="CA2858" s="283"/>
      <c r="CB2858" s="282"/>
      <c r="CC2858" s="282"/>
      <c r="CD2858" s="282"/>
      <c r="CE2858" s="282"/>
      <c r="CG2858" s="427"/>
      <c r="CH2858" s="402"/>
      <c r="CI2858" s="424"/>
      <c r="CJ2858" s="282"/>
      <c r="CK2858" s="282"/>
      <c r="CL2858" s="283"/>
      <c r="CM2858" s="283"/>
      <c r="CP2858" s="282"/>
      <c r="DC2858" s="282"/>
      <c r="DD2858" s="282"/>
      <c r="DE2858" s="282"/>
      <c r="DF2858" s="282"/>
      <c r="DG2858" s="282"/>
      <c r="DH2858" s="282"/>
      <c r="DI2858" s="282"/>
      <c r="DJ2858" s="282"/>
      <c r="EF2858" s="495" t="str">
        <f>""&amp;(MID(数据表!AZ2858,1,MIN(FIND({"(";"（"},数据表!AZ2858&amp;"(（",1)-1)))&amp;""</f>
        <v/>
      </c>
      <c r="EG2858" s="495" t="str">
        <f>""&amp;(MID(数据表!AZ2858,1,MIN(FIND({0;1;2;3;4;5;6;7;8;9},数据表!AZ2858&amp;"1234567890",1)-1)))&amp;""</f>
        <v/>
      </c>
    </row>
    <row r="2859" spans="2:137" s="310" customFormat="1" ht="12" customHeight="1">
      <c r="B2859" s="286"/>
      <c r="C2859" s="286"/>
      <c r="D2859" s="286"/>
      <c r="E2859" s="479"/>
      <c r="F2859" s="282"/>
      <c r="G2859" s="283"/>
      <c r="H2859" s="421"/>
      <c r="I2859" s="421"/>
      <c r="J2859" s="283"/>
      <c r="K2859" s="421"/>
      <c r="L2859" s="282"/>
      <c r="N2859" s="282"/>
      <c r="S2859" s="282"/>
      <c r="T2859" s="283"/>
      <c r="U2859" s="283"/>
      <c r="V2859" s="283"/>
      <c r="W2859" s="283"/>
      <c r="X2859" s="283"/>
      <c r="Y2859" s="282"/>
      <c r="Z2859" s="282"/>
      <c r="AA2859" s="283"/>
      <c r="AB2859" s="282"/>
      <c r="AC2859" s="282"/>
      <c r="AD2859" s="282"/>
      <c r="AE2859" s="282"/>
      <c r="AF2859" s="283"/>
      <c r="AG2859" s="402"/>
      <c r="AH2859" s="283"/>
      <c r="AI2859" s="283"/>
      <c r="AJ2859" s="283"/>
      <c r="AK2859" s="283"/>
      <c r="AL2859" s="283"/>
      <c r="AM2859" s="282"/>
      <c r="AN2859" s="282"/>
      <c r="AO2859" s="282"/>
      <c r="AP2859" s="282"/>
      <c r="AQ2859" s="282"/>
      <c r="AR2859" s="282"/>
      <c r="AT2859" s="283"/>
      <c r="AU2859" s="283"/>
      <c r="AV2859" s="283"/>
      <c r="AW2859" s="283"/>
      <c r="AY2859" s="283"/>
      <c r="AZ2859" s="282"/>
      <c r="BA2859" s="283"/>
      <c r="BB2859" s="282"/>
      <c r="BC2859" s="282"/>
      <c r="BD2859" s="282"/>
      <c r="BE2859" s="283"/>
      <c r="BG2859" s="282"/>
      <c r="BH2859" s="282"/>
      <c r="BI2859" s="282"/>
      <c r="BL2859" s="421"/>
      <c r="BM2859" s="424"/>
      <c r="BN2859" s="424"/>
      <c r="BO2859" s="424"/>
      <c r="BP2859" s="424"/>
      <c r="BQ2859" s="421"/>
      <c r="BR2859" s="421"/>
      <c r="BV2859" s="282"/>
      <c r="BW2859" s="283"/>
      <c r="BY2859" s="283"/>
      <c r="BZ2859" s="283"/>
      <c r="CA2859" s="283"/>
      <c r="CB2859" s="282"/>
      <c r="CC2859" s="282"/>
      <c r="CD2859" s="282"/>
      <c r="CE2859" s="282"/>
      <c r="CG2859" s="427"/>
      <c r="CH2859" s="402"/>
      <c r="CI2859" s="424"/>
      <c r="CJ2859" s="282"/>
      <c r="CK2859" s="282"/>
      <c r="CL2859" s="283"/>
      <c r="CM2859" s="283"/>
      <c r="CP2859" s="282"/>
      <c r="DC2859" s="282"/>
      <c r="DD2859" s="282"/>
      <c r="DE2859" s="282"/>
      <c r="DF2859" s="282"/>
      <c r="DG2859" s="282"/>
      <c r="DH2859" s="282"/>
      <c r="DI2859" s="282"/>
      <c r="DJ2859" s="282"/>
      <c r="EF2859" s="495" t="str">
        <f>""&amp;(MID(数据表!AZ2859,1,MIN(FIND({"(";"（"},数据表!AZ2859&amp;"(（",1)-1)))&amp;""</f>
        <v/>
      </c>
      <c r="EG2859" s="495" t="str">
        <f>""&amp;(MID(数据表!AZ2859,1,MIN(FIND({0;1;2;3;4;5;6;7;8;9},数据表!AZ2859&amp;"1234567890",1)-1)))&amp;""</f>
        <v/>
      </c>
    </row>
    <row r="2860" spans="2:137" s="310" customFormat="1" ht="12" customHeight="1">
      <c r="B2860" s="286"/>
      <c r="C2860" s="286"/>
      <c r="D2860" s="286"/>
      <c r="E2860" s="479"/>
      <c r="F2860" s="282"/>
      <c r="G2860" s="283"/>
      <c r="H2860" s="421"/>
      <c r="I2860" s="421"/>
      <c r="J2860" s="283"/>
      <c r="K2860" s="421"/>
      <c r="L2860" s="282"/>
      <c r="N2860" s="282"/>
      <c r="S2860" s="282"/>
      <c r="T2860" s="283"/>
      <c r="U2860" s="283"/>
      <c r="V2860" s="283"/>
      <c r="W2860" s="283"/>
      <c r="X2860" s="283"/>
      <c r="Y2860" s="282"/>
      <c r="Z2860" s="282"/>
      <c r="AA2860" s="283"/>
      <c r="AB2860" s="282"/>
      <c r="AC2860" s="282"/>
      <c r="AD2860" s="282"/>
      <c r="AE2860" s="282"/>
      <c r="AF2860" s="283"/>
      <c r="AG2860" s="402"/>
      <c r="AH2860" s="283"/>
      <c r="AI2860" s="283"/>
      <c r="AJ2860" s="283"/>
      <c r="AK2860" s="283"/>
      <c r="AL2860" s="283"/>
      <c r="AM2860" s="282"/>
      <c r="AN2860" s="282"/>
      <c r="AO2860" s="282"/>
      <c r="AP2860" s="282"/>
      <c r="AQ2860" s="282"/>
      <c r="AR2860" s="282"/>
      <c r="AT2860" s="283"/>
      <c r="AU2860" s="283"/>
      <c r="AV2860" s="283"/>
      <c r="AW2860" s="283"/>
      <c r="AY2860" s="283"/>
      <c r="AZ2860" s="282"/>
      <c r="BA2860" s="283"/>
      <c r="BB2860" s="282"/>
      <c r="BC2860" s="282"/>
      <c r="BD2860" s="282"/>
      <c r="BE2860" s="283"/>
      <c r="BG2860" s="282"/>
      <c r="BH2860" s="282"/>
      <c r="BI2860" s="282"/>
      <c r="BL2860" s="421"/>
      <c r="BM2860" s="424"/>
      <c r="BN2860" s="424"/>
      <c r="BO2860" s="424"/>
      <c r="BP2860" s="424"/>
      <c r="BQ2860" s="421"/>
      <c r="BR2860" s="421"/>
      <c r="BV2860" s="282"/>
      <c r="BW2860" s="283"/>
      <c r="BY2860" s="283"/>
      <c r="BZ2860" s="283"/>
      <c r="CA2860" s="283"/>
      <c r="CB2860" s="282"/>
      <c r="CC2860" s="282"/>
      <c r="CD2860" s="282"/>
      <c r="CE2860" s="282"/>
      <c r="CG2860" s="427"/>
      <c r="CH2860" s="402"/>
      <c r="CI2860" s="424"/>
      <c r="CJ2860" s="282"/>
      <c r="CK2860" s="282"/>
      <c r="CL2860" s="283"/>
      <c r="CM2860" s="283"/>
      <c r="CP2860" s="282"/>
      <c r="DC2860" s="282"/>
      <c r="DD2860" s="282"/>
      <c r="DE2860" s="282"/>
      <c r="DF2860" s="282"/>
      <c r="DG2860" s="282"/>
      <c r="DH2860" s="282"/>
      <c r="DI2860" s="282"/>
      <c r="DJ2860" s="282"/>
      <c r="EF2860" s="495" t="str">
        <f>""&amp;(MID(数据表!AZ2860,1,MIN(FIND({"(";"（"},数据表!AZ2860&amp;"(（",1)-1)))&amp;""</f>
        <v/>
      </c>
      <c r="EG2860" s="495" t="str">
        <f>""&amp;(MID(数据表!AZ2860,1,MIN(FIND({0;1;2;3;4;5;6;7;8;9},数据表!AZ2860&amp;"1234567890",1)-1)))&amp;""</f>
        <v/>
      </c>
    </row>
    <row r="2861" spans="2:137" s="310" customFormat="1" ht="12" customHeight="1">
      <c r="B2861" s="286"/>
      <c r="C2861" s="286"/>
      <c r="D2861" s="286"/>
      <c r="E2861" s="479"/>
      <c r="F2861" s="282"/>
      <c r="G2861" s="283"/>
      <c r="H2861" s="421"/>
      <c r="I2861" s="421"/>
      <c r="J2861" s="283"/>
      <c r="K2861" s="421"/>
      <c r="L2861" s="282"/>
      <c r="N2861" s="282"/>
      <c r="S2861" s="282"/>
      <c r="T2861" s="283"/>
      <c r="U2861" s="283"/>
      <c r="V2861" s="283"/>
      <c r="W2861" s="283"/>
      <c r="X2861" s="283"/>
      <c r="Y2861" s="282"/>
      <c r="Z2861" s="282"/>
      <c r="AA2861" s="283"/>
      <c r="AB2861" s="282"/>
      <c r="AC2861" s="282"/>
      <c r="AD2861" s="282"/>
      <c r="AE2861" s="282"/>
      <c r="AF2861" s="283"/>
      <c r="AG2861" s="402"/>
      <c r="AH2861" s="283"/>
      <c r="AI2861" s="283"/>
      <c r="AJ2861" s="283"/>
      <c r="AK2861" s="283"/>
      <c r="AL2861" s="283"/>
      <c r="AM2861" s="282"/>
      <c r="AN2861" s="282"/>
      <c r="AO2861" s="282"/>
      <c r="AP2861" s="282"/>
      <c r="AQ2861" s="282"/>
      <c r="AR2861" s="282"/>
      <c r="AT2861" s="283"/>
      <c r="AU2861" s="283"/>
      <c r="AV2861" s="283"/>
      <c r="AW2861" s="283"/>
      <c r="AY2861" s="283"/>
      <c r="AZ2861" s="282"/>
      <c r="BA2861" s="283"/>
      <c r="BB2861" s="282"/>
      <c r="BC2861" s="282"/>
      <c r="BD2861" s="282"/>
      <c r="BE2861" s="283"/>
      <c r="BG2861" s="282"/>
      <c r="BH2861" s="282"/>
      <c r="BI2861" s="282"/>
      <c r="BL2861" s="421"/>
      <c r="BM2861" s="424"/>
      <c r="BN2861" s="424"/>
      <c r="BO2861" s="424"/>
      <c r="BP2861" s="424"/>
      <c r="BQ2861" s="421"/>
      <c r="BR2861" s="421"/>
      <c r="BV2861" s="282"/>
      <c r="BW2861" s="283"/>
      <c r="BY2861" s="283"/>
      <c r="BZ2861" s="283"/>
      <c r="CA2861" s="283"/>
      <c r="CB2861" s="282"/>
      <c r="CC2861" s="282"/>
      <c r="CD2861" s="282"/>
      <c r="CE2861" s="282"/>
      <c r="CG2861" s="427"/>
      <c r="CH2861" s="402"/>
      <c r="CI2861" s="424"/>
      <c r="CJ2861" s="282"/>
      <c r="CK2861" s="282"/>
      <c r="CL2861" s="283"/>
      <c r="CM2861" s="283"/>
      <c r="CP2861" s="282"/>
      <c r="DC2861" s="282"/>
      <c r="DD2861" s="282"/>
      <c r="DE2861" s="282"/>
      <c r="DF2861" s="282"/>
      <c r="DG2861" s="282"/>
      <c r="DH2861" s="282"/>
      <c r="DI2861" s="282"/>
      <c r="DJ2861" s="282"/>
      <c r="EF2861" s="495" t="str">
        <f>""&amp;(MID(数据表!AZ2861,1,MIN(FIND({"(";"（"},数据表!AZ2861&amp;"(（",1)-1)))&amp;""</f>
        <v/>
      </c>
      <c r="EG2861" s="495" t="str">
        <f>""&amp;(MID(数据表!AZ2861,1,MIN(FIND({0;1;2;3;4;5;6;7;8;9},数据表!AZ2861&amp;"1234567890",1)-1)))&amp;""</f>
        <v/>
      </c>
    </row>
    <row r="2862" spans="2:137" s="310" customFormat="1" ht="12" customHeight="1">
      <c r="B2862" s="286"/>
      <c r="C2862" s="286"/>
      <c r="D2862" s="286"/>
      <c r="E2862" s="479"/>
      <c r="F2862" s="282"/>
      <c r="G2862" s="283"/>
      <c r="H2862" s="421"/>
      <c r="I2862" s="421"/>
      <c r="J2862" s="283"/>
      <c r="K2862" s="421"/>
      <c r="L2862" s="282"/>
      <c r="N2862" s="282"/>
      <c r="S2862" s="282"/>
      <c r="T2862" s="283"/>
      <c r="U2862" s="283"/>
      <c r="V2862" s="283"/>
      <c r="W2862" s="283"/>
      <c r="X2862" s="283"/>
      <c r="Y2862" s="282"/>
      <c r="Z2862" s="282"/>
      <c r="AA2862" s="283"/>
      <c r="AB2862" s="282"/>
      <c r="AC2862" s="282"/>
      <c r="AD2862" s="282"/>
      <c r="AE2862" s="282"/>
      <c r="AF2862" s="283"/>
      <c r="AG2862" s="402"/>
      <c r="AH2862" s="283"/>
      <c r="AI2862" s="283"/>
      <c r="AJ2862" s="283"/>
      <c r="AK2862" s="283"/>
      <c r="AL2862" s="283"/>
      <c r="AM2862" s="282"/>
      <c r="AN2862" s="282"/>
      <c r="AO2862" s="282"/>
      <c r="AP2862" s="282"/>
      <c r="AQ2862" s="282"/>
      <c r="AR2862" s="282"/>
      <c r="AT2862" s="283"/>
      <c r="AU2862" s="283"/>
      <c r="AV2862" s="283"/>
      <c r="AW2862" s="283"/>
      <c r="AY2862" s="283"/>
      <c r="AZ2862" s="282"/>
      <c r="BA2862" s="283"/>
      <c r="BB2862" s="282"/>
      <c r="BC2862" s="282"/>
      <c r="BD2862" s="282"/>
      <c r="BE2862" s="283"/>
      <c r="BG2862" s="282"/>
      <c r="BH2862" s="282"/>
      <c r="BI2862" s="282"/>
      <c r="BL2862" s="421"/>
      <c r="BM2862" s="424"/>
      <c r="BN2862" s="424"/>
      <c r="BO2862" s="424"/>
      <c r="BP2862" s="424"/>
      <c r="BQ2862" s="421"/>
      <c r="BR2862" s="421"/>
      <c r="BV2862" s="282"/>
      <c r="BW2862" s="283"/>
      <c r="BY2862" s="283"/>
      <c r="BZ2862" s="283"/>
      <c r="CA2862" s="283"/>
      <c r="CB2862" s="282"/>
      <c r="CC2862" s="282"/>
      <c r="CD2862" s="282"/>
      <c r="CE2862" s="282"/>
      <c r="CG2862" s="427"/>
      <c r="CH2862" s="402"/>
      <c r="CI2862" s="424"/>
      <c r="CJ2862" s="282"/>
      <c r="CK2862" s="282"/>
      <c r="CL2862" s="283"/>
      <c r="CM2862" s="283"/>
      <c r="CP2862" s="282"/>
      <c r="DC2862" s="282"/>
      <c r="DD2862" s="282"/>
      <c r="DE2862" s="282"/>
      <c r="DF2862" s="282"/>
      <c r="DG2862" s="282"/>
      <c r="DH2862" s="282"/>
      <c r="DI2862" s="282"/>
      <c r="DJ2862" s="282"/>
      <c r="EF2862" s="495" t="str">
        <f>""&amp;(MID(数据表!AZ2862,1,MIN(FIND({"(";"（"},数据表!AZ2862&amp;"(（",1)-1)))&amp;""</f>
        <v/>
      </c>
      <c r="EG2862" s="495" t="str">
        <f>""&amp;(MID(数据表!AZ2862,1,MIN(FIND({0;1;2;3;4;5;6;7;8;9},数据表!AZ2862&amp;"1234567890",1)-1)))&amp;""</f>
        <v/>
      </c>
    </row>
    <row r="2863" spans="2:137" s="310" customFormat="1" ht="12" customHeight="1">
      <c r="B2863" s="286"/>
      <c r="C2863" s="286"/>
      <c r="D2863" s="286"/>
      <c r="E2863" s="479"/>
      <c r="F2863" s="282"/>
      <c r="G2863" s="283"/>
      <c r="H2863" s="421"/>
      <c r="I2863" s="421"/>
      <c r="J2863" s="283"/>
      <c r="K2863" s="421"/>
      <c r="L2863" s="282"/>
      <c r="N2863" s="282"/>
      <c r="S2863" s="282"/>
      <c r="T2863" s="283"/>
      <c r="U2863" s="283"/>
      <c r="V2863" s="283"/>
      <c r="W2863" s="283"/>
      <c r="X2863" s="283"/>
      <c r="Y2863" s="282"/>
      <c r="Z2863" s="282"/>
      <c r="AA2863" s="283"/>
      <c r="AB2863" s="282"/>
      <c r="AC2863" s="282"/>
      <c r="AD2863" s="282"/>
      <c r="AE2863" s="282"/>
      <c r="AF2863" s="283"/>
      <c r="AG2863" s="402"/>
      <c r="AH2863" s="283"/>
      <c r="AI2863" s="283"/>
      <c r="AJ2863" s="283"/>
      <c r="AK2863" s="283"/>
      <c r="AL2863" s="283"/>
      <c r="AM2863" s="282"/>
      <c r="AN2863" s="282"/>
      <c r="AO2863" s="282"/>
      <c r="AP2863" s="282"/>
      <c r="AQ2863" s="282"/>
      <c r="AR2863" s="282"/>
      <c r="AT2863" s="283"/>
      <c r="AU2863" s="283"/>
      <c r="AV2863" s="283"/>
      <c r="AW2863" s="283"/>
      <c r="AY2863" s="283"/>
      <c r="AZ2863" s="282"/>
      <c r="BA2863" s="283"/>
      <c r="BB2863" s="282"/>
      <c r="BC2863" s="282"/>
      <c r="BD2863" s="282"/>
      <c r="BE2863" s="283"/>
      <c r="BG2863" s="282"/>
      <c r="BH2863" s="282"/>
      <c r="BI2863" s="282"/>
      <c r="BL2863" s="421"/>
      <c r="BM2863" s="424"/>
      <c r="BN2863" s="424"/>
      <c r="BO2863" s="424"/>
      <c r="BP2863" s="424"/>
      <c r="BQ2863" s="421"/>
      <c r="BR2863" s="421"/>
      <c r="BV2863" s="282"/>
      <c r="BW2863" s="283"/>
      <c r="BY2863" s="283"/>
      <c r="BZ2863" s="283"/>
      <c r="CA2863" s="283"/>
      <c r="CB2863" s="282"/>
      <c r="CC2863" s="282"/>
      <c r="CD2863" s="282"/>
      <c r="CE2863" s="282"/>
      <c r="CG2863" s="427"/>
      <c r="CH2863" s="402"/>
      <c r="CI2863" s="424"/>
      <c r="CJ2863" s="282"/>
      <c r="CK2863" s="282"/>
      <c r="CL2863" s="283"/>
      <c r="CM2863" s="283"/>
      <c r="CP2863" s="282"/>
      <c r="DC2863" s="282"/>
      <c r="DD2863" s="282"/>
      <c r="DE2863" s="282"/>
      <c r="DF2863" s="282"/>
      <c r="DG2863" s="282"/>
      <c r="DH2863" s="282"/>
      <c r="DI2863" s="282"/>
      <c r="DJ2863" s="282"/>
      <c r="EF2863" s="495" t="str">
        <f>""&amp;(MID(数据表!AZ2863,1,MIN(FIND({"(";"（"},数据表!AZ2863&amp;"(（",1)-1)))&amp;""</f>
        <v/>
      </c>
      <c r="EG2863" s="495" t="str">
        <f>""&amp;(MID(数据表!AZ2863,1,MIN(FIND({0;1;2;3;4;5;6;7;8;9},数据表!AZ2863&amp;"1234567890",1)-1)))&amp;""</f>
        <v/>
      </c>
    </row>
    <row r="2864" spans="2:137" s="310" customFormat="1" ht="12" customHeight="1">
      <c r="B2864" s="286"/>
      <c r="C2864" s="286"/>
      <c r="D2864" s="286"/>
      <c r="E2864" s="479"/>
      <c r="F2864" s="282"/>
      <c r="G2864" s="283"/>
      <c r="H2864" s="421"/>
      <c r="I2864" s="421"/>
      <c r="J2864" s="283"/>
      <c r="K2864" s="421"/>
      <c r="L2864" s="282"/>
      <c r="N2864" s="282"/>
      <c r="S2864" s="282"/>
      <c r="T2864" s="283"/>
      <c r="U2864" s="283"/>
      <c r="V2864" s="283"/>
      <c r="W2864" s="283"/>
      <c r="X2864" s="283"/>
      <c r="Y2864" s="282"/>
      <c r="Z2864" s="282"/>
      <c r="AA2864" s="283"/>
      <c r="AB2864" s="282"/>
      <c r="AC2864" s="282"/>
      <c r="AD2864" s="282"/>
      <c r="AE2864" s="282"/>
      <c r="AF2864" s="283"/>
      <c r="AG2864" s="402"/>
      <c r="AH2864" s="283"/>
      <c r="AI2864" s="283"/>
      <c r="AJ2864" s="283"/>
      <c r="AK2864" s="283"/>
      <c r="AL2864" s="283"/>
      <c r="AM2864" s="282"/>
      <c r="AN2864" s="282"/>
      <c r="AO2864" s="282"/>
      <c r="AP2864" s="282"/>
      <c r="AQ2864" s="282"/>
      <c r="AR2864" s="282"/>
      <c r="AT2864" s="283"/>
      <c r="AU2864" s="283"/>
      <c r="AV2864" s="283"/>
      <c r="AW2864" s="283"/>
      <c r="AY2864" s="283"/>
      <c r="AZ2864" s="282"/>
      <c r="BA2864" s="283"/>
      <c r="BB2864" s="282"/>
      <c r="BC2864" s="282"/>
      <c r="BD2864" s="282"/>
      <c r="BE2864" s="283"/>
      <c r="BG2864" s="282"/>
      <c r="BH2864" s="282"/>
      <c r="BI2864" s="282"/>
      <c r="BL2864" s="421"/>
      <c r="BM2864" s="424"/>
      <c r="BN2864" s="424"/>
      <c r="BO2864" s="424"/>
      <c r="BP2864" s="424"/>
      <c r="BQ2864" s="421"/>
      <c r="BR2864" s="421"/>
      <c r="BV2864" s="282"/>
      <c r="BW2864" s="283"/>
      <c r="BY2864" s="283"/>
      <c r="BZ2864" s="283"/>
      <c r="CA2864" s="283"/>
      <c r="CB2864" s="282"/>
      <c r="CC2864" s="282"/>
      <c r="CD2864" s="282"/>
      <c r="CE2864" s="282"/>
      <c r="CG2864" s="427"/>
      <c r="CH2864" s="402"/>
      <c r="CI2864" s="424"/>
      <c r="CJ2864" s="282"/>
      <c r="CK2864" s="282"/>
      <c r="CL2864" s="283"/>
      <c r="CM2864" s="283"/>
      <c r="CP2864" s="282"/>
      <c r="DC2864" s="282"/>
      <c r="DD2864" s="282"/>
      <c r="DE2864" s="282"/>
      <c r="DF2864" s="282"/>
      <c r="DG2864" s="282"/>
      <c r="DH2864" s="282"/>
      <c r="DI2864" s="282"/>
      <c r="DJ2864" s="282"/>
      <c r="EF2864" s="495" t="str">
        <f>""&amp;(MID(数据表!AZ2864,1,MIN(FIND({"(";"（"},数据表!AZ2864&amp;"(（",1)-1)))&amp;""</f>
        <v/>
      </c>
      <c r="EG2864" s="495" t="str">
        <f>""&amp;(MID(数据表!AZ2864,1,MIN(FIND({0;1;2;3;4;5;6;7;8;9},数据表!AZ2864&amp;"1234567890",1)-1)))&amp;""</f>
        <v/>
      </c>
    </row>
    <row r="2865" spans="2:137" s="310" customFormat="1" ht="12" customHeight="1">
      <c r="B2865" s="286"/>
      <c r="C2865" s="286"/>
      <c r="D2865" s="286"/>
      <c r="E2865" s="479"/>
      <c r="F2865" s="282"/>
      <c r="G2865" s="283"/>
      <c r="H2865" s="421"/>
      <c r="I2865" s="421"/>
      <c r="J2865" s="283"/>
      <c r="K2865" s="421"/>
      <c r="L2865" s="282"/>
      <c r="N2865" s="282"/>
      <c r="S2865" s="282"/>
      <c r="T2865" s="283"/>
      <c r="U2865" s="283"/>
      <c r="V2865" s="283"/>
      <c r="W2865" s="283"/>
      <c r="X2865" s="283"/>
      <c r="Y2865" s="282"/>
      <c r="Z2865" s="282"/>
      <c r="AA2865" s="283"/>
      <c r="AB2865" s="282"/>
      <c r="AC2865" s="282"/>
      <c r="AD2865" s="282"/>
      <c r="AE2865" s="282"/>
      <c r="AF2865" s="283"/>
      <c r="AG2865" s="402"/>
      <c r="AH2865" s="283"/>
      <c r="AI2865" s="283"/>
      <c r="AJ2865" s="283"/>
      <c r="AK2865" s="283"/>
      <c r="AL2865" s="283"/>
      <c r="AM2865" s="282"/>
      <c r="AN2865" s="282"/>
      <c r="AO2865" s="282"/>
      <c r="AP2865" s="282"/>
      <c r="AQ2865" s="282"/>
      <c r="AR2865" s="282"/>
      <c r="AT2865" s="283"/>
      <c r="AU2865" s="283"/>
      <c r="AV2865" s="283"/>
      <c r="AW2865" s="283"/>
      <c r="AY2865" s="283"/>
      <c r="AZ2865" s="282"/>
      <c r="BA2865" s="283"/>
      <c r="BB2865" s="282"/>
      <c r="BC2865" s="282"/>
      <c r="BD2865" s="282"/>
      <c r="BE2865" s="283"/>
      <c r="BG2865" s="282"/>
      <c r="BH2865" s="282"/>
      <c r="BI2865" s="282"/>
      <c r="BL2865" s="421"/>
      <c r="BM2865" s="424"/>
      <c r="BN2865" s="424"/>
      <c r="BO2865" s="424"/>
      <c r="BP2865" s="424"/>
      <c r="BQ2865" s="421"/>
      <c r="BR2865" s="421"/>
      <c r="BV2865" s="282"/>
      <c r="BW2865" s="283"/>
      <c r="BY2865" s="283"/>
      <c r="BZ2865" s="283"/>
      <c r="CA2865" s="283"/>
      <c r="CB2865" s="282"/>
      <c r="CC2865" s="282"/>
      <c r="CD2865" s="282"/>
      <c r="CE2865" s="282"/>
      <c r="CG2865" s="427"/>
      <c r="CH2865" s="402"/>
      <c r="CI2865" s="424"/>
      <c r="CJ2865" s="282"/>
      <c r="CK2865" s="282"/>
      <c r="CL2865" s="283"/>
      <c r="CM2865" s="283"/>
      <c r="CP2865" s="282"/>
      <c r="DC2865" s="282"/>
      <c r="DD2865" s="282"/>
      <c r="DE2865" s="282"/>
      <c r="DF2865" s="282"/>
      <c r="DG2865" s="282"/>
      <c r="DH2865" s="282"/>
      <c r="DI2865" s="282"/>
      <c r="DJ2865" s="282"/>
      <c r="EF2865" s="495" t="str">
        <f>""&amp;(MID(数据表!AZ2865,1,MIN(FIND({"(";"（"},数据表!AZ2865&amp;"(（",1)-1)))&amp;""</f>
        <v/>
      </c>
      <c r="EG2865" s="495" t="str">
        <f>""&amp;(MID(数据表!AZ2865,1,MIN(FIND({0;1;2;3;4;5;6;7;8;9},数据表!AZ2865&amp;"1234567890",1)-1)))&amp;""</f>
        <v/>
      </c>
    </row>
    <row r="2866" spans="2:137" s="310" customFormat="1" ht="12" customHeight="1">
      <c r="B2866" s="286"/>
      <c r="C2866" s="286"/>
      <c r="D2866" s="286"/>
      <c r="E2866" s="479"/>
      <c r="F2866" s="282"/>
      <c r="G2866" s="283"/>
      <c r="H2866" s="421"/>
      <c r="I2866" s="421"/>
      <c r="J2866" s="283"/>
      <c r="K2866" s="421"/>
      <c r="L2866" s="282"/>
      <c r="N2866" s="282"/>
      <c r="S2866" s="282"/>
      <c r="T2866" s="283"/>
      <c r="U2866" s="283"/>
      <c r="V2866" s="283"/>
      <c r="W2866" s="283"/>
      <c r="X2866" s="283"/>
      <c r="Y2866" s="282"/>
      <c r="Z2866" s="282"/>
      <c r="AA2866" s="283"/>
      <c r="AB2866" s="282"/>
      <c r="AC2866" s="282"/>
      <c r="AD2866" s="282"/>
      <c r="AE2866" s="282"/>
      <c r="AF2866" s="283"/>
      <c r="AG2866" s="402"/>
      <c r="AH2866" s="283"/>
      <c r="AI2866" s="283"/>
      <c r="AJ2866" s="283"/>
      <c r="AK2866" s="283"/>
      <c r="AL2866" s="283"/>
      <c r="AM2866" s="282"/>
      <c r="AN2866" s="282"/>
      <c r="AO2866" s="282"/>
      <c r="AP2866" s="282"/>
      <c r="AQ2866" s="282"/>
      <c r="AR2866" s="282"/>
      <c r="AT2866" s="283"/>
      <c r="AU2866" s="283"/>
      <c r="AV2866" s="283"/>
      <c r="AW2866" s="283"/>
      <c r="AY2866" s="283"/>
      <c r="AZ2866" s="282"/>
      <c r="BA2866" s="283"/>
      <c r="BB2866" s="282"/>
      <c r="BC2866" s="282"/>
      <c r="BD2866" s="282"/>
      <c r="BE2866" s="283"/>
      <c r="BG2866" s="282"/>
      <c r="BH2866" s="282"/>
      <c r="BI2866" s="282"/>
      <c r="BL2866" s="421"/>
      <c r="BM2866" s="424"/>
      <c r="BN2866" s="424"/>
      <c r="BO2866" s="424"/>
      <c r="BP2866" s="424"/>
      <c r="BQ2866" s="421"/>
      <c r="BR2866" s="421"/>
      <c r="BV2866" s="282"/>
      <c r="BW2866" s="283"/>
      <c r="BY2866" s="283"/>
      <c r="BZ2866" s="283"/>
      <c r="CA2866" s="283"/>
      <c r="CB2866" s="282"/>
      <c r="CC2866" s="282"/>
      <c r="CD2866" s="282"/>
      <c r="CE2866" s="282"/>
      <c r="CG2866" s="427"/>
      <c r="CH2866" s="402"/>
      <c r="CI2866" s="424"/>
      <c r="CJ2866" s="282"/>
      <c r="CK2866" s="282"/>
      <c r="CL2866" s="283"/>
      <c r="CM2866" s="283"/>
      <c r="CP2866" s="282"/>
      <c r="DC2866" s="282"/>
      <c r="DD2866" s="282"/>
      <c r="DE2866" s="282"/>
      <c r="DF2866" s="282"/>
      <c r="DG2866" s="282"/>
      <c r="DH2866" s="282"/>
      <c r="DI2866" s="282"/>
      <c r="DJ2866" s="282"/>
      <c r="EF2866" s="495" t="str">
        <f>""&amp;(MID(数据表!AZ2866,1,MIN(FIND({"(";"（"},数据表!AZ2866&amp;"(（",1)-1)))&amp;""</f>
        <v/>
      </c>
      <c r="EG2866" s="495" t="str">
        <f>""&amp;(MID(数据表!AZ2866,1,MIN(FIND({0;1;2;3;4;5;6;7;8;9},数据表!AZ2866&amp;"1234567890",1)-1)))&amp;""</f>
        <v/>
      </c>
    </row>
    <row r="2867" spans="2:137" s="310" customFormat="1" ht="12" customHeight="1">
      <c r="B2867" s="286"/>
      <c r="C2867" s="286"/>
      <c r="D2867" s="286"/>
      <c r="E2867" s="479"/>
      <c r="F2867" s="282"/>
      <c r="G2867" s="283"/>
      <c r="H2867" s="421"/>
      <c r="I2867" s="421"/>
      <c r="J2867" s="283"/>
      <c r="K2867" s="421"/>
      <c r="L2867" s="282"/>
      <c r="N2867" s="282"/>
      <c r="S2867" s="282"/>
      <c r="T2867" s="283"/>
      <c r="U2867" s="283"/>
      <c r="V2867" s="283"/>
      <c r="W2867" s="283"/>
      <c r="X2867" s="283"/>
      <c r="Y2867" s="282"/>
      <c r="Z2867" s="282"/>
      <c r="AA2867" s="283"/>
      <c r="AB2867" s="282"/>
      <c r="AC2867" s="282"/>
      <c r="AD2867" s="282"/>
      <c r="AE2867" s="282"/>
      <c r="AF2867" s="283"/>
      <c r="AG2867" s="402"/>
      <c r="AH2867" s="283"/>
      <c r="AI2867" s="283"/>
      <c r="AJ2867" s="283"/>
      <c r="AK2867" s="283"/>
      <c r="AL2867" s="283"/>
      <c r="AM2867" s="282"/>
      <c r="AN2867" s="282"/>
      <c r="AO2867" s="282"/>
      <c r="AP2867" s="282"/>
      <c r="AQ2867" s="282"/>
      <c r="AR2867" s="282"/>
      <c r="AT2867" s="283"/>
      <c r="AU2867" s="283"/>
      <c r="AV2867" s="283"/>
      <c r="AW2867" s="283"/>
      <c r="AY2867" s="283"/>
      <c r="AZ2867" s="282"/>
      <c r="BA2867" s="283"/>
      <c r="BB2867" s="282"/>
      <c r="BC2867" s="282"/>
      <c r="BD2867" s="282"/>
      <c r="BE2867" s="283"/>
      <c r="BG2867" s="282"/>
      <c r="BH2867" s="282"/>
      <c r="BI2867" s="282"/>
      <c r="BL2867" s="421"/>
      <c r="BM2867" s="424"/>
      <c r="BN2867" s="424"/>
      <c r="BO2867" s="424"/>
      <c r="BP2867" s="424"/>
      <c r="BQ2867" s="421"/>
      <c r="BR2867" s="421"/>
      <c r="BV2867" s="282"/>
      <c r="BW2867" s="283"/>
      <c r="BY2867" s="283"/>
      <c r="BZ2867" s="283"/>
      <c r="CA2867" s="283"/>
      <c r="CB2867" s="282"/>
      <c r="CC2867" s="282"/>
      <c r="CD2867" s="282"/>
      <c r="CE2867" s="282"/>
      <c r="CG2867" s="427"/>
      <c r="CH2867" s="402"/>
      <c r="CI2867" s="424"/>
      <c r="CJ2867" s="282"/>
      <c r="CK2867" s="282"/>
      <c r="CL2867" s="283"/>
      <c r="CM2867" s="283"/>
      <c r="CP2867" s="282"/>
      <c r="DC2867" s="282"/>
      <c r="DD2867" s="282"/>
      <c r="DE2867" s="282"/>
      <c r="DF2867" s="282"/>
      <c r="DG2867" s="282"/>
      <c r="DH2867" s="282"/>
      <c r="DI2867" s="282"/>
      <c r="DJ2867" s="282"/>
      <c r="EF2867" s="495" t="str">
        <f>""&amp;(MID(数据表!AZ2867,1,MIN(FIND({"(";"（"},数据表!AZ2867&amp;"(（",1)-1)))&amp;""</f>
        <v/>
      </c>
      <c r="EG2867" s="495" t="str">
        <f>""&amp;(MID(数据表!AZ2867,1,MIN(FIND({0;1;2;3;4;5;6;7;8;9},数据表!AZ2867&amp;"1234567890",1)-1)))&amp;""</f>
        <v/>
      </c>
    </row>
    <row r="2868" spans="2:137" s="310" customFormat="1" ht="12" customHeight="1">
      <c r="B2868" s="286"/>
      <c r="C2868" s="286"/>
      <c r="D2868" s="286"/>
      <c r="E2868" s="479"/>
      <c r="F2868" s="282"/>
      <c r="G2868" s="283"/>
      <c r="H2868" s="421"/>
      <c r="I2868" s="421"/>
      <c r="J2868" s="283"/>
      <c r="K2868" s="421"/>
      <c r="L2868" s="282"/>
      <c r="N2868" s="282"/>
      <c r="S2868" s="282"/>
      <c r="T2868" s="283"/>
      <c r="U2868" s="283"/>
      <c r="V2868" s="283"/>
      <c r="W2868" s="283"/>
      <c r="X2868" s="283"/>
      <c r="Y2868" s="282"/>
      <c r="Z2868" s="282"/>
      <c r="AA2868" s="283"/>
      <c r="AB2868" s="282"/>
      <c r="AC2868" s="282"/>
      <c r="AD2868" s="282"/>
      <c r="AE2868" s="282"/>
      <c r="AF2868" s="283"/>
      <c r="AG2868" s="402"/>
      <c r="AH2868" s="283"/>
      <c r="AI2868" s="283"/>
      <c r="AJ2868" s="283"/>
      <c r="AK2868" s="283"/>
      <c r="AL2868" s="283"/>
      <c r="AM2868" s="282"/>
      <c r="AN2868" s="282"/>
      <c r="AO2868" s="282"/>
      <c r="AP2868" s="282"/>
      <c r="AQ2868" s="282"/>
      <c r="AR2868" s="282"/>
      <c r="AT2868" s="283"/>
      <c r="AU2868" s="283"/>
      <c r="AV2868" s="283"/>
      <c r="AW2868" s="283"/>
      <c r="AY2868" s="283"/>
      <c r="AZ2868" s="282"/>
      <c r="BA2868" s="283"/>
      <c r="BB2868" s="282"/>
      <c r="BC2868" s="282"/>
      <c r="BD2868" s="282"/>
      <c r="BE2868" s="283"/>
      <c r="BG2868" s="282"/>
      <c r="BH2868" s="282"/>
      <c r="BI2868" s="282"/>
      <c r="BL2868" s="421"/>
      <c r="BM2868" s="424"/>
      <c r="BN2868" s="424"/>
      <c r="BO2868" s="424"/>
      <c r="BP2868" s="424"/>
      <c r="BQ2868" s="421"/>
      <c r="BR2868" s="421"/>
      <c r="BV2868" s="282"/>
      <c r="BW2868" s="283"/>
      <c r="BY2868" s="283"/>
      <c r="BZ2868" s="283"/>
      <c r="CA2868" s="283"/>
      <c r="CB2868" s="282"/>
      <c r="CC2868" s="282"/>
      <c r="CD2868" s="282"/>
      <c r="CE2868" s="282"/>
      <c r="CG2868" s="427"/>
      <c r="CH2868" s="402"/>
      <c r="CI2868" s="424"/>
      <c r="CJ2868" s="282"/>
      <c r="CK2868" s="282"/>
      <c r="CL2868" s="283"/>
      <c r="CM2868" s="283"/>
      <c r="CP2868" s="282"/>
      <c r="DC2868" s="282"/>
      <c r="DD2868" s="282"/>
      <c r="DE2868" s="282"/>
      <c r="DF2868" s="282"/>
      <c r="DG2868" s="282"/>
      <c r="DH2868" s="282"/>
      <c r="DI2868" s="282"/>
      <c r="DJ2868" s="282"/>
      <c r="EF2868" s="495" t="str">
        <f>""&amp;(MID(数据表!AZ2868,1,MIN(FIND({"(";"（"},数据表!AZ2868&amp;"(（",1)-1)))&amp;""</f>
        <v/>
      </c>
      <c r="EG2868" s="495" t="str">
        <f>""&amp;(MID(数据表!AZ2868,1,MIN(FIND({0;1;2;3;4;5;6;7;8;9},数据表!AZ2868&amp;"1234567890",1)-1)))&amp;""</f>
        <v/>
      </c>
    </row>
    <row r="2869" spans="2:137" s="310" customFormat="1" ht="12" customHeight="1">
      <c r="B2869" s="286"/>
      <c r="C2869" s="286"/>
      <c r="D2869" s="286"/>
      <c r="E2869" s="479"/>
      <c r="F2869" s="282"/>
      <c r="G2869" s="283"/>
      <c r="H2869" s="421"/>
      <c r="I2869" s="421"/>
      <c r="J2869" s="283"/>
      <c r="K2869" s="421"/>
      <c r="L2869" s="282"/>
      <c r="N2869" s="282"/>
      <c r="S2869" s="282"/>
      <c r="T2869" s="283"/>
      <c r="U2869" s="283"/>
      <c r="V2869" s="283"/>
      <c r="W2869" s="283"/>
      <c r="X2869" s="283"/>
      <c r="Y2869" s="282"/>
      <c r="Z2869" s="282"/>
      <c r="AA2869" s="283"/>
      <c r="AB2869" s="282"/>
      <c r="AC2869" s="282"/>
      <c r="AD2869" s="282"/>
      <c r="AE2869" s="282"/>
      <c r="AF2869" s="283"/>
      <c r="AG2869" s="402"/>
      <c r="AH2869" s="283"/>
      <c r="AI2869" s="283"/>
      <c r="AJ2869" s="283"/>
      <c r="AK2869" s="283"/>
      <c r="AL2869" s="283"/>
      <c r="AM2869" s="282"/>
      <c r="AN2869" s="282"/>
      <c r="AO2869" s="282"/>
      <c r="AP2869" s="282"/>
      <c r="AQ2869" s="282"/>
      <c r="AR2869" s="282"/>
      <c r="AT2869" s="283"/>
      <c r="AU2869" s="283"/>
      <c r="AV2869" s="283"/>
      <c r="AW2869" s="283"/>
      <c r="AY2869" s="283"/>
      <c r="AZ2869" s="282"/>
      <c r="BA2869" s="283"/>
      <c r="BB2869" s="282"/>
      <c r="BC2869" s="282"/>
      <c r="BD2869" s="282"/>
      <c r="BE2869" s="283"/>
      <c r="BG2869" s="282"/>
      <c r="BH2869" s="282"/>
      <c r="BI2869" s="282"/>
      <c r="BL2869" s="421"/>
      <c r="BM2869" s="424"/>
      <c r="BN2869" s="424"/>
      <c r="BO2869" s="424"/>
      <c r="BP2869" s="424"/>
      <c r="BQ2869" s="421"/>
      <c r="BR2869" s="421"/>
      <c r="BV2869" s="282"/>
      <c r="BW2869" s="283"/>
      <c r="BY2869" s="283"/>
      <c r="BZ2869" s="283"/>
      <c r="CA2869" s="283"/>
      <c r="CB2869" s="282"/>
      <c r="CC2869" s="282"/>
      <c r="CD2869" s="282"/>
      <c r="CE2869" s="282"/>
      <c r="CG2869" s="427"/>
      <c r="CH2869" s="402"/>
      <c r="CI2869" s="424"/>
      <c r="CJ2869" s="282"/>
      <c r="CK2869" s="282"/>
      <c r="CL2869" s="283"/>
      <c r="CM2869" s="283"/>
      <c r="CP2869" s="282"/>
      <c r="DC2869" s="282"/>
      <c r="DD2869" s="282"/>
      <c r="DE2869" s="282"/>
      <c r="DF2869" s="282"/>
      <c r="DG2869" s="282"/>
      <c r="DH2869" s="282"/>
      <c r="DI2869" s="282"/>
      <c r="DJ2869" s="282"/>
      <c r="EF2869" s="495" t="str">
        <f>""&amp;(MID(数据表!AZ2869,1,MIN(FIND({"(";"（"},数据表!AZ2869&amp;"(（",1)-1)))&amp;""</f>
        <v/>
      </c>
      <c r="EG2869" s="495" t="str">
        <f>""&amp;(MID(数据表!AZ2869,1,MIN(FIND({0;1;2;3;4;5;6;7;8;9},数据表!AZ2869&amp;"1234567890",1)-1)))&amp;""</f>
        <v/>
      </c>
    </row>
    <row r="2870" spans="2:137" s="310" customFormat="1" ht="12" customHeight="1">
      <c r="B2870" s="286"/>
      <c r="C2870" s="286"/>
      <c r="D2870" s="286"/>
      <c r="E2870" s="479"/>
      <c r="F2870" s="282"/>
      <c r="G2870" s="283"/>
      <c r="H2870" s="421"/>
      <c r="I2870" s="421"/>
      <c r="J2870" s="283"/>
      <c r="K2870" s="421"/>
      <c r="L2870" s="282"/>
      <c r="N2870" s="282"/>
      <c r="S2870" s="282"/>
      <c r="T2870" s="283"/>
      <c r="U2870" s="283"/>
      <c r="V2870" s="283"/>
      <c r="W2870" s="283"/>
      <c r="X2870" s="283"/>
      <c r="Y2870" s="282"/>
      <c r="Z2870" s="282"/>
      <c r="AA2870" s="283"/>
      <c r="AB2870" s="282"/>
      <c r="AC2870" s="282"/>
      <c r="AD2870" s="282"/>
      <c r="AE2870" s="282"/>
      <c r="AF2870" s="283"/>
      <c r="AG2870" s="402"/>
      <c r="AH2870" s="283"/>
      <c r="AI2870" s="283"/>
      <c r="AJ2870" s="283"/>
      <c r="AK2870" s="283"/>
      <c r="AL2870" s="283"/>
      <c r="AM2870" s="282"/>
      <c r="AN2870" s="282"/>
      <c r="AO2870" s="282"/>
      <c r="AP2870" s="282"/>
      <c r="AQ2870" s="282"/>
      <c r="AR2870" s="282"/>
      <c r="AT2870" s="283"/>
      <c r="AU2870" s="283"/>
      <c r="AV2870" s="283"/>
      <c r="AW2870" s="283"/>
      <c r="AY2870" s="283"/>
      <c r="AZ2870" s="282"/>
      <c r="BA2870" s="283"/>
      <c r="BB2870" s="282"/>
      <c r="BC2870" s="282"/>
      <c r="BD2870" s="282"/>
      <c r="BE2870" s="283"/>
      <c r="BG2870" s="282"/>
      <c r="BH2870" s="282"/>
      <c r="BI2870" s="282"/>
      <c r="BL2870" s="421"/>
      <c r="BM2870" s="424"/>
      <c r="BN2870" s="424"/>
      <c r="BO2870" s="424"/>
      <c r="BP2870" s="424"/>
      <c r="BQ2870" s="421"/>
      <c r="BR2870" s="421"/>
      <c r="BV2870" s="282"/>
      <c r="BW2870" s="283"/>
      <c r="BY2870" s="283"/>
      <c r="BZ2870" s="283"/>
      <c r="CA2870" s="283"/>
      <c r="CB2870" s="282"/>
      <c r="CC2870" s="282"/>
      <c r="CD2870" s="282"/>
      <c r="CE2870" s="282"/>
      <c r="CG2870" s="427"/>
      <c r="CH2870" s="402"/>
      <c r="CI2870" s="424"/>
      <c r="CJ2870" s="282"/>
      <c r="CK2870" s="282"/>
      <c r="CL2870" s="283"/>
      <c r="CM2870" s="283"/>
      <c r="CP2870" s="282"/>
      <c r="DC2870" s="282"/>
      <c r="DD2870" s="282"/>
      <c r="DE2870" s="282"/>
      <c r="DF2870" s="282"/>
      <c r="DG2870" s="282"/>
      <c r="DH2870" s="282"/>
      <c r="DI2870" s="282"/>
      <c r="DJ2870" s="282"/>
      <c r="EF2870" s="495" t="str">
        <f>""&amp;(MID(数据表!AZ2870,1,MIN(FIND({"(";"（"},数据表!AZ2870&amp;"(（",1)-1)))&amp;""</f>
        <v/>
      </c>
      <c r="EG2870" s="495" t="str">
        <f>""&amp;(MID(数据表!AZ2870,1,MIN(FIND({0;1;2;3;4;5;6;7;8;9},数据表!AZ2870&amp;"1234567890",1)-1)))&amp;""</f>
        <v/>
      </c>
    </row>
    <row r="2871" spans="2:137" s="310" customFormat="1" ht="12" customHeight="1">
      <c r="B2871" s="286"/>
      <c r="C2871" s="286"/>
      <c r="D2871" s="286"/>
      <c r="E2871" s="479"/>
      <c r="F2871" s="282"/>
      <c r="G2871" s="283"/>
      <c r="H2871" s="421"/>
      <c r="I2871" s="421"/>
      <c r="J2871" s="283"/>
      <c r="K2871" s="421"/>
      <c r="L2871" s="282"/>
      <c r="N2871" s="282"/>
      <c r="S2871" s="282"/>
      <c r="T2871" s="283"/>
      <c r="U2871" s="283"/>
      <c r="V2871" s="283"/>
      <c r="W2871" s="283"/>
      <c r="X2871" s="283"/>
      <c r="Y2871" s="282"/>
      <c r="Z2871" s="282"/>
      <c r="AA2871" s="283"/>
      <c r="AB2871" s="282"/>
      <c r="AC2871" s="282"/>
      <c r="AD2871" s="282"/>
      <c r="AE2871" s="282"/>
      <c r="AF2871" s="283"/>
      <c r="AG2871" s="402"/>
      <c r="AH2871" s="283"/>
      <c r="AI2871" s="283"/>
      <c r="AJ2871" s="283"/>
      <c r="AK2871" s="283"/>
      <c r="AL2871" s="283"/>
      <c r="AM2871" s="282"/>
      <c r="AN2871" s="282"/>
      <c r="AO2871" s="282"/>
      <c r="AP2871" s="282"/>
      <c r="AQ2871" s="282"/>
      <c r="AR2871" s="282"/>
      <c r="AT2871" s="283"/>
      <c r="AU2871" s="283"/>
      <c r="AV2871" s="283"/>
      <c r="AW2871" s="283"/>
      <c r="AY2871" s="283"/>
      <c r="AZ2871" s="282"/>
      <c r="BA2871" s="283"/>
      <c r="BB2871" s="282"/>
      <c r="BC2871" s="282"/>
      <c r="BD2871" s="282"/>
      <c r="BE2871" s="283"/>
      <c r="BG2871" s="282"/>
      <c r="BH2871" s="282"/>
      <c r="BI2871" s="282"/>
      <c r="BL2871" s="421"/>
      <c r="BM2871" s="424"/>
      <c r="BN2871" s="424"/>
      <c r="BO2871" s="424"/>
      <c r="BP2871" s="424"/>
      <c r="BQ2871" s="421"/>
      <c r="BR2871" s="421"/>
      <c r="BV2871" s="282"/>
      <c r="BW2871" s="283"/>
      <c r="BY2871" s="283"/>
      <c r="BZ2871" s="283"/>
      <c r="CA2871" s="283"/>
      <c r="CB2871" s="282"/>
      <c r="CC2871" s="282"/>
      <c r="CD2871" s="282"/>
      <c r="CE2871" s="282"/>
      <c r="CG2871" s="427"/>
      <c r="CH2871" s="402"/>
      <c r="CI2871" s="424"/>
      <c r="CJ2871" s="282"/>
      <c r="CK2871" s="282"/>
      <c r="CL2871" s="283"/>
      <c r="CM2871" s="283"/>
      <c r="CP2871" s="282"/>
      <c r="DC2871" s="282"/>
      <c r="DD2871" s="282"/>
      <c r="DE2871" s="282"/>
      <c r="DF2871" s="282"/>
      <c r="DG2871" s="282"/>
      <c r="DH2871" s="282"/>
      <c r="DI2871" s="282"/>
      <c r="DJ2871" s="282"/>
      <c r="EF2871" s="495" t="str">
        <f>""&amp;(MID(数据表!AZ2871,1,MIN(FIND({"(";"（"},数据表!AZ2871&amp;"(（",1)-1)))&amp;""</f>
        <v/>
      </c>
      <c r="EG2871" s="495" t="str">
        <f>""&amp;(MID(数据表!AZ2871,1,MIN(FIND({0;1;2;3;4;5;6;7;8;9},数据表!AZ2871&amp;"1234567890",1)-1)))&amp;""</f>
        <v/>
      </c>
    </row>
    <row r="2872" spans="2:137" s="310" customFormat="1" ht="12" customHeight="1">
      <c r="B2872" s="286"/>
      <c r="C2872" s="286"/>
      <c r="D2872" s="286"/>
      <c r="E2872" s="479"/>
      <c r="F2872" s="282"/>
      <c r="G2872" s="283"/>
      <c r="H2872" s="421"/>
      <c r="I2872" s="421"/>
      <c r="J2872" s="283"/>
      <c r="K2872" s="421"/>
      <c r="L2872" s="282"/>
      <c r="N2872" s="282"/>
      <c r="S2872" s="282"/>
      <c r="T2872" s="283"/>
      <c r="U2872" s="283"/>
      <c r="V2872" s="283"/>
      <c r="W2872" s="283"/>
      <c r="X2872" s="283"/>
      <c r="Y2872" s="282"/>
      <c r="Z2872" s="282"/>
      <c r="AA2872" s="283"/>
      <c r="AB2872" s="282"/>
      <c r="AC2872" s="282"/>
      <c r="AD2872" s="282"/>
      <c r="AE2872" s="282"/>
      <c r="AF2872" s="283"/>
      <c r="AG2872" s="402"/>
      <c r="AH2872" s="283"/>
      <c r="AI2872" s="283"/>
      <c r="AJ2872" s="283"/>
      <c r="AK2872" s="283"/>
      <c r="AL2872" s="283"/>
      <c r="AM2872" s="282"/>
      <c r="AN2872" s="282"/>
      <c r="AO2872" s="282"/>
      <c r="AP2872" s="282"/>
      <c r="AQ2872" s="282"/>
      <c r="AR2872" s="282"/>
      <c r="AT2872" s="283"/>
      <c r="AU2872" s="283"/>
      <c r="AV2872" s="283"/>
      <c r="AW2872" s="283"/>
      <c r="AY2872" s="283"/>
      <c r="AZ2872" s="282"/>
      <c r="BA2872" s="283"/>
      <c r="BB2872" s="282"/>
      <c r="BC2872" s="282"/>
      <c r="BD2872" s="282"/>
      <c r="BE2872" s="283"/>
      <c r="BG2872" s="282"/>
      <c r="BH2872" s="282"/>
      <c r="BI2872" s="282"/>
      <c r="BL2872" s="421"/>
      <c r="BM2872" s="424"/>
      <c r="BN2872" s="424"/>
      <c r="BO2872" s="424"/>
      <c r="BP2872" s="424"/>
      <c r="BQ2872" s="421"/>
      <c r="BR2872" s="421"/>
      <c r="BV2872" s="282"/>
      <c r="BW2872" s="283"/>
      <c r="BY2872" s="283"/>
      <c r="BZ2872" s="283"/>
      <c r="CA2872" s="283"/>
      <c r="CB2872" s="282"/>
      <c r="CC2872" s="282"/>
      <c r="CD2872" s="282"/>
      <c r="CE2872" s="282"/>
      <c r="CG2872" s="427"/>
      <c r="CH2872" s="402"/>
      <c r="CI2872" s="424"/>
      <c r="CJ2872" s="282"/>
      <c r="CK2872" s="282"/>
      <c r="CL2872" s="283"/>
      <c r="CM2872" s="283"/>
      <c r="CP2872" s="282"/>
      <c r="DC2872" s="282"/>
      <c r="DD2872" s="282"/>
      <c r="DE2872" s="282"/>
      <c r="DF2872" s="282"/>
      <c r="DG2872" s="282"/>
      <c r="DH2872" s="282"/>
      <c r="DI2872" s="282"/>
      <c r="DJ2872" s="282"/>
      <c r="EF2872" s="495" t="str">
        <f>""&amp;(MID(数据表!AZ2872,1,MIN(FIND({"(";"（"},数据表!AZ2872&amp;"(（",1)-1)))&amp;""</f>
        <v/>
      </c>
      <c r="EG2872" s="495" t="str">
        <f>""&amp;(MID(数据表!AZ2872,1,MIN(FIND({0;1;2;3;4;5;6;7;8;9},数据表!AZ2872&amp;"1234567890",1)-1)))&amp;""</f>
        <v/>
      </c>
    </row>
    <row r="2873" spans="2:137" s="310" customFormat="1" ht="12" customHeight="1">
      <c r="B2873" s="286"/>
      <c r="C2873" s="286"/>
      <c r="D2873" s="286"/>
      <c r="E2873" s="479"/>
      <c r="F2873" s="282"/>
      <c r="G2873" s="283"/>
      <c r="H2873" s="421"/>
      <c r="I2873" s="421"/>
      <c r="J2873" s="283"/>
      <c r="K2873" s="421"/>
      <c r="L2873" s="282"/>
      <c r="N2873" s="282"/>
      <c r="S2873" s="282"/>
      <c r="T2873" s="283"/>
      <c r="U2873" s="283"/>
      <c r="V2873" s="283"/>
      <c r="W2873" s="283"/>
      <c r="X2873" s="283"/>
      <c r="Y2873" s="282"/>
      <c r="Z2873" s="282"/>
      <c r="AA2873" s="283"/>
      <c r="AB2873" s="282"/>
      <c r="AC2873" s="282"/>
      <c r="AD2873" s="282"/>
      <c r="AE2873" s="282"/>
      <c r="AF2873" s="283"/>
      <c r="AG2873" s="402"/>
      <c r="AH2873" s="283"/>
      <c r="AI2873" s="283"/>
      <c r="AJ2873" s="283"/>
      <c r="AK2873" s="283"/>
      <c r="AL2873" s="283"/>
      <c r="AM2873" s="282"/>
      <c r="AN2873" s="282"/>
      <c r="AO2873" s="282"/>
      <c r="AP2873" s="282"/>
      <c r="AQ2873" s="282"/>
      <c r="AR2873" s="282"/>
      <c r="AT2873" s="283"/>
      <c r="AU2873" s="283"/>
      <c r="AV2873" s="283"/>
      <c r="AW2873" s="283"/>
      <c r="AY2873" s="283"/>
      <c r="AZ2873" s="282"/>
      <c r="BA2873" s="283"/>
      <c r="BB2873" s="282"/>
      <c r="BC2873" s="282"/>
      <c r="BD2873" s="282"/>
      <c r="BE2873" s="283"/>
      <c r="BG2873" s="282"/>
      <c r="BH2873" s="282"/>
      <c r="BI2873" s="282"/>
      <c r="BL2873" s="421"/>
      <c r="BM2873" s="424"/>
      <c r="BN2873" s="424"/>
      <c r="BO2873" s="424"/>
      <c r="BP2873" s="424"/>
      <c r="BQ2873" s="421"/>
      <c r="BR2873" s="421"/>
      <c r="BV2873" s="282"/>
      <c r="BW2873" s="283"/>
      <c r="BY2873" s="283"/>
      <c r="BZ2873" s="283"/>
      <c r="CA2873" s="283"/>
      <c r="CB2873" s="282"/>
      <c r="CC2873" s="282"/>
      <c r="CD2873" s="282"/>
      <c r="CE2873" s="282"/>
      <c r="CG2873" s="427"/>
      <c r="CH2873" s="402"/>
      <c r="CI2873" s="424"/>
      <c r="CJ2873" s="282"/>
      <c r="CK2873" s="282"/>
      <c r="CL2873" s="283"/>
      <c r="CM2873" s="283"/>
      <c r="CP2873" s="282"/>
      <c r="DC2873" s="282"/>
      <c r="DD2873" s="282"/>
      <c r="DE2873" s="282"/>
      <c r="DF2873" s="282"/>
      <c r="DG2873" s="282"/>
      <c r="DH2873" s="282"/>
      <c r="DI2873" s="282"/>
      <c r="DJ2873" s="282"/>
      <c r="EF2873" s="495" t="str">
        <f>""&amp;(MID(数据表!AZ2873,1,MIN(FIND({"(";"（"},数据表!AZ2873&amp;"(（",1)-1)))&amp;""</f>
        <v/>
      </c>
      <c r="EG2873" s="495" t="str">
        <f>""&amp;(MID(数据表!AZ2873,1,MIN(FIND({0;1;2;3;4;5;6;7;8;9},数据表!AZ2873&amp;"1234567890",1)-1)))&amp;""</f>
        <v/>
      </c>
    </row>
    <row r="2874" spans="2:137" s="310" customFormat="1" ht="12" customHeight="1">
      <c r="B2874" s="286"/>
      <c r="C2874" s="286"/>
      <c r="D2874" s="286"/>
      <c r="E2874" s="479"/>
      <c r="F2874" s="282"/>
      <c r="G2874" s="283"/>
      <c r="H2874" s="421"/>
      <c r="I2874" s="421"/>
      <c r="J2874" s="283"/>
      <c r="K2874" s="421"/>
      <c r="L2874" s="282"/>
      <c r="N2874" s="282"/>
      <c r="S2874" s="282"/>
      <c r="T2874" s="283"/>
      <c r="U2874" s="283"/>
      <c r="V2874" s="283"/>
      <c r="W2874" s="283"/>
      <c r="X2874" s="283"/>
      <c r="Y2874" s="282"/>
      <c r="Z2874" s="282"/>
      <c r="AA2874" s="283"/>
      <c r="AB2874" s="282"/>
      <c r="AC2874" s="282"/>
      <c r="AD2874" s="282"/>
      <c r="AE2874" s="282"/>
      <c r="AF2874" s="283"/>
      <c r="AG2874" s="402"/>
      <c r="AH2874" s="283"/>
      <c r="AI2874" s="283"/>
      <c r="AJ2874" s="283"/>
      <c r="AK2874" s="283"/>
      <c r="AL2874" s="283"/>
      <c r="AM2874" s="282"/>
      <c r="AN2874" s="282"/>
      <c r="AO2874" s="282"/>
      <c r="AP2874" s="282"/>
      <c r="AQ2874" s="282"/>
      <c r="AR2874" s="282"/>
      <c r="AT2874" s="283"/>
      <c r="AU2874" s="283"/>
      <c r="AV2874" s="283"/>
      <c r="AW2874" s="283"/>
      <c r="AY2874" s="283"/>
      <c r="AZ2874" s="282"/>
      <c r="BA2874" s="283"/>
      <c r="BB2874" s="282"/>
      <c r="BC2874" s="282"/>
      <c r="BD2874" s="282"/>
      <c r="BE2874" s="283"/>
      <c r="BG2874" s="282"/>
      <c r="BH2874" s="282"/>
      <c r="BI2874" s="282"/>
      <c r="BL2874" s="421"/>
      <c r="BM2874" s="424"/>
      <c r="BN2874" s="424"/>
      <c r="BO2874" s="424"/>
      <c r="BP2874" s="424"/>
      <c r="BQ2874" s="421"/>
      <c r="BR2874" s="421"/>
      <c r="BV2874" s="282"/>
      <c r="BW2874" s="283"/>
      <c r="BY2874" s="283"/>
      <c r="BZ2874" s="283"/>
      <c r="CA2874" s="283"/>
      <c r="CB2874" s="282"/>
      <c r="CC2874" s="282"/>
      <c r="CD2874" s="282"/>
      <c r="CE2874" s="282"/>
      <c r="CG2874" s="427"/>
      <c r="CH2874" s="402"/>
      <c r="CI2874" s="424"/>
      <c r="CJ2874" s="282"/>
      <c r="CK2874" s="282"/>
      <c r="CL2874" s="283"/>
      <c r="CM2874" s="283"/>
      <c r="CP2874" s="282"/>
      <c r="DC2874" s="282"/>
      <c r="DD2874" s="282"/>
      <c r="DE2874" s="282"/>
      <c r="DF2874" s="282"/>
      <c r="DG2874" s="282"/>
      <c r="DH2874" s="282"/>
      <c r="DI2874" s="282"/>
      <c r="DJ2874" s="282"/>
      <c r="EF2874" s="495" t="str">
        <f>""&amp;(MID(数据表!AZ2874,1,MIN(FIND({"(";"（"},数据表!AZ2874&amp;"(（",1)-1)))&amp;""</f>
        <v/>
      </c>
      <c r="EG2874" s="495" t="str">
        <f>""&amp;(MID(数据表!AZ2874,1,MIN(FIND({0;1;2;3;4;5;6;7;8;9},数据表!AZ2874&amp;"1234567890",1)-1)))&amp;""</f>
        <v/>
      </c>
    </row>
    <row r="2875" spans="2:137" s="310" customFormat="1" ht="12" customHeight="1">
      <c r="B2875" s="286"/>
      <c r="C2875" s="286"/>
      <c r="D2875" s="286"/>
      <c r="E2875" s="479"/>
      <c r="F2875" s="282"/>
      <c r="G2875" s="283"/>
      <c r="H2875" s="421"/>
      <c r="I2875" s="421"/>
      <c r="J2875" s="283"/>
      <c r="K2875" s="421"/>
      <c r="L2875" s="282"/>
      <c r="N2875" s="282"/>
      <c r="S2875" s="282"/>
      <c r="T2875" s="283"/>
      <c r="U2875" s="283"/>
      <c r="V2875" s="283"/>
      <c r="W2875" s="283"/>
      <c r="X2875" s="283"/>
      <c r="Y2875" s="282"/>
      <c r="Z2875" s="282"/>
      <c r="AA2875" s="283"/>
      <c r="AB2875" s="282"/>
      <c r="AC2875" s="282"/>
      <c r="AD2875" s="282"/>
      <c r="AE2875" s="282"/>
      <c r="AF2875" s="283"/>
      <c r="AG2875" s="402"/>
      <c r="AH2875" s="283"/>
      <c r="AI2875" s="283"/>
      <c r="AJ2875" s="283"/>
      <c r="AK2875" s="283"/>
      <c r="AL2875" s="283"/>
      <c r="AM2875" s="282"/>
      <c r="AN2875" s="282"/>
      <c r="AO2875" s="282"/>
      <c r="AP2875" s="282"/>
      <c r="AQ2875" s="282"/>
      <c r="AR2875" s="282"/>
      <c r="AT2875" s="283"/>
      <c r="AU2875" s="283"/>
      <c r="AV2875" s="283"/>
      <c r="AW2875" s="283"/>
      <c r="AY2875" s="283"/>
      <c r="AZ2875" s="282"/>
      <c r="BA2875" s="283"/>
      <c r="BB2875" s="282"/>
      <c r="BC2875" s="282"/>
      <c r="BD2875" s="282"/>
      <c r="BE2875" s="283"/>
      <c r="BG2875" s="282"/>
      <c r="BH2875" s="282"/>
      <c r="BI2875" s="282"/>
      <c r="BL2875" s="421"/>
      <c r="BM2875" s="424"/>
      <c r="BN2875" s="424"/>
      <c r="BO2875" s="424"/>
      <c r="BP2875" s="424"/>
      <c r="BQ2875" s="421"/>
      <c r="BR2875" s="421"/>
      <c r="BV2875" s="282"/>
      <c r="BW2875" s="283"/>
      <c r="BY2875" s="283"/>
      <c r="BZ2875" s="283"/>
      <c r="CA2875" s="283"/>
      <c r="CB2875" s="282"/>
      <c r="CC2875" s="282"/>
      <c r="CD2875" s="282"/>
      <c r="CE2875" s="282"/>
      <c r="CG2875" s="427"/>
      <c r="CH2875" s="402"/>
      <c r="CI2875" s="424"/>
      <c r="CJ2875" s="282"/>
      <c r="CK2875" s="282"/>
      <c r="CL2875" s="283"/>
      <c r="CM2875" s="283"/>
      <c r="CP2875" s="282"/>
      <c r="DC2875" s="282"/>
      <c r="DD2875" s="282"/>
      <c r="DE2875" s="282"/>
      <c r="DF2875" s="282"/>
      <c r="DG2875" s="282"/>
      <c r="DH2875" s="282"/>
      <c r="DI2875" s="282"/>
      <c r="DJ2875" s="282"/>
      <c r="EF2875" s="495" t="str">
        <f>""&amp;(MID(数据表!AZ2875,1,MIN(FIND({"(";"（"},数据表!AZ2875&amp;"(（",1)-1)))&amp;""</f>
        <v/>
      </c>
      <c r="EG2875" s="495" t="str">
        <f>""&amp;(MID(数据表!AZ2875,1,MIN(FIND({0;1;2;3;4;5;6;7;8;9},数据表!AZ2875&amp;"1234567890",1)-1)))&amp;""</f>
        <v/>
      </c>
    </row>
    <row r="2876" spans="2:137" s="310" customFormat="1" ht="12" customHeight="1">
      <c r="B2876" s="286"/>
      <c r="C2876" s="286"/>
      <c r="D2876" s="286"/>
      <c r="E2876" s="479"/>
      <c r="F2876" s="282"/>
      <c r="G2876" s="283"/>
      <c r="H2876" s="421"/>
      <c r="I2876" s="421"/>
      <c r="J2876" s="283"/>
      <c r="K2876" s="421"/>
      <c r="L2876" s="282"/>
      <c r="N2876" s="282"/>
      <c r="S2876" s="282"/>
      <c r="T2876" s="283"/>
      <c r="U2876" s="283"/>
      <c r="V2876" s="283"/>
      <c r="W2876" s="283"/>
      <c r="X2876" s="283"/>
      <c r="Y2876" s="282"/>
      <c r="Z2876" s="282"/>
      <c r="AA2876" s="283"/>
      <c r="AB2876" s="282"/>
      <c r="AC2876" s="282"/>
      <c r="AD2876" s="282"/>
      <c r="AE2876" s="282"/>
      <c r="AF2876" s="283"/>
      <c r="AG2876" s="402"/>
      <c r="AH2876" s="283"/>
      <c r="AI2876" s="283"/>
      <c r="AJ2876" s="283"/>
      <c r="AK2876" s="283"/>
      <c r="AL2876" s="283"/>
      <c r="AM2876" s="282"/>
      <c r="AN2876" s="282"/>
      <c r="AO2876" s="282"/>
      <c r="AP2876" s="282"/>
      <c r="AQ2876" s="282"/>
      <c r="AR2876" s="282"/>
      <c r="AT2876" s="283"/>
      <c r="AU2876" s="283"/>
      <c r="AV2876" s="283"/>
      <c r="AW2876" s="283"/>
      <c r="AY2876" s="283"/>
      <c r="AZ2876" s="282"/>
      <c r="BA2876" s="283"/>
      <c r="BB2876" s="282"/>
      <c r="BC2876" s="282"/>
      <c r="BD2876" s="282"/>
      <c r="BE2876" s="283"/>
      <c r="BG2876" s="282"/>
      <c r="BH2876" s="282"/>
      <c r="BI2876" s="282"/>
      <c r="BL2876" s="421"/>
      <c r="BM2876" s="424"/>
      <c r="BN2876" s="424"/>
      <c r="BO2876" s="424"/>
      <c r="BP2876" s="424"/>
      <c r="BQ2876" s="421"/>
      <c r="BR2876" s="421"/>
      <c r="BV2876" s="282"/>
      <c r="BW2876" s="283"/>
      <c r="BY2876" s="283"/>
      <c r="BZ2876" s="283"/>
      <c r="CA2876" s="283"/>
      <c r="CB2876" s="282"/>
      <c r="CC2876" s="282"/>
      <c r="CD2876" s="282"/>
      <c r="CE2876" s="282"/>
      <c r="CG2876" s="427"/>
      <c r="CH2876" s="402"/>
      <c r="CI2876" s="424"/>
      <c r="CJ2876" s="282"/>
      <c r="CK2876" s="282"/>
      <c r="CL2876" s="283"/>
      <c r="CM2876" s="283"/>
      <c r="CP2876" s="282"/>
      <c r="DC2876" s="282"/>
      <c r="DD2876" s="282"/>
      <c r="DE2876" s="282"/>
      <c r="DF2876" s="282"/>
      <c r="DG2876" s="282"/>
      <c r="DH2876" s="282"/>
      <c r="DI2876" s="282"/>
      <c r="DJ2876" s="282"/>
      <c r="EF2876" s="495" t="str">
        <f>""&amp;(MID(数据表!AZ2876,1,MIN(FIND({"(";"（"},数据表!AZ2876&amp;"(（",1)-1)))&amp;""</f>
        <v/>
      </c>
      <c r="EG2876" s="495" t="str">
        <f>""&amp;(MID(数据表!AZ2876,1,MIN(FIND({0;1;2;3;4;5;6;7;8;9},数据表!AZ2876&amp;"1234567890",1)-1)))&amp;""</f>
        <v/>
      </c>
    </row>
    <row r="2877" spans="2:137" s="310" customFormat="1" ht="12" customHeight="1">
      <c r="B2877" s="286"/>
      <c r="C2877" s="286"/>
      <c r="D2877" s="286"/>
      <c r="E2877" s="479"/>
      <c r="F2877" s="282"/>
      <c r="G2877" s="283"/>
      <c r="H2877" s="421"/>
      <c r="I2877" s="421"/>
      <c r="J2877" s="283"/>
      <c r="K2877" s="421"/>
      <c r="L2877" s="282"/>
      <c r="N2877" s="282"/>
      <c r="S2877" s="282"/>
      <c r="T2877" s="283"/>
      <c r="U2877" s="283"/>
      <c r="V2877" s="283"/>
      <c r="W2877" s="283"/>
      <c r="X2877" s="283"/>
      <c r="Y2877" s="282"/>
      <c r="Z2877" s="282"/>
      <c r="AA2877" s="283"/>
      <c r="AB2877" s="282"/>
      <c r="AC2877" s="282"/>
      <c r="AD2877" s="282"/>
      <c r="AE2877" s="282"/>
      <c r="AF2877" s="283"/>
      <c r="AG2877" s="402"/>
      <c r="AH2877" s="283"/>
      <c r="AI2877" s="283"/>
      <c r="AJ2877" s="283"/>
      <c r="AK2877" s="283"/>
      <c r="AL2877" s="283"/>
      <c r="AM2877" s="282"/>
      <c r="AN2877" s="282"/>
      <c r="AO2877" s="282"/>
      <c r="AP2877" s="282"/>
      <c r="AQ2877" s="282"/>
      <c r="AR2877" s="282"/>
      <c r="AT2877" s="283"/>
      <c r="AU2877" s="283"/>
      <c r="AV2877" s="283"/>
      <c r="AW2877" s="283"/>
      <c r="AY2877" s="283"/>
      <c r="AZ2877" s="282"/>
      <c r="BA2877" s="283"/>
      <c r="BB2877" s="282"/>
      <c r="BC2877" s="282"/>
      <c r="BD2877" s="282"/>
      <c r="BE2877" s="283"/>
      <c r="BG2877" s="282"/>
      <c r="BH2877" s="282"/>
      <c r="BI2877" s="282"/>
      <c r="BL2877" s="421"/>
      <c r="BM2877" s="424"/>
      <c r="BN2877" s="424"/>
      <c r="BO2877" s="424"/>
      <c r="BP2877" s="424"/>
      <c r="BQ2877" s="421"/>
      <c r="BR2877" s="421"/>
      <c r="BV2877" s="282"/>
      <c r="BW2877" s="283"/>
      <c r="BY2877" s="283"/>
      <c r="BZ2877" s="283"/>
      <c r="CA2877" s="283"/>
      <c r="CB2877" s="282"/>
      <c r="CC2877" s="282"/>
      <c r="CD2877" s="282"/>
      <c r="CE2877" s="282"/>
      <c r="CG2877" s="427"/>
      <c r="CH2877" s="402"/>
      <c r="CI2877" s="424"/>
      <c r="CJ2877" s="282"/>
      <c r="CK2877" s="282"/>
      <c r="CL2877" s="283"/>
      <c r="CM2877" s="283"/>
      <c r="CP2877" s="282"/>
      <c r="DC2877" s="282"/>
      <c r="DD2877" s="282"/>
      <c r="DE2877" s="282"/>
      <c r="DF2877" s="282"/>
      <c r="DG2877" s="282"/>
      <c r="DH2877" s="282"/>
      <c r="DI2877" s="282"/>
      <c r="DJ2877" s="282"/>
      <c r="EF2877" s="495" t="str">
        <f>""&amp;(MID(数据表!AZ2877,1,MIN(FIND({"(";"（"},数据表!AZ2877&amp;"(（",1)-1)))&amp;""</f>
        <v/>
      </c>
      <c r="EG2877" s="495" t="str">
        <f>""&amp;(MID(数据表!AZ2877,1,MIN(FIND({0;1;2;3;4;5;6;7;8;9},数据表!AZ2877&amp;"1234567890",1)-1)))&amp;""</f>
        <v/>
      </c>
    </row>
    <row r="2878" spans="2:137" s="310" customFormat="1" ht="12" customHeight="1">
      <c r="B2878" s="286"/>
      <c r="C2878" s="286"/>
      <c r="D2878" s="286"/>
      <c r="E2878" s="479"/>
      <c r="F2878" s="282"/>
      <c r="G2878" s="283"/>
      <c r="H2878" s="421"/>
      <c r="I2878" s="421"/>
      <c r="J2878" s="283"/>
      <c r="K2878" s="421"/>
      <c r="L2878" s="282"/>
      <c r="N2878" s="282"/>
      <c r="S2878" s="282"/>
      <c r="T2878" s="283"/>
      <c r="U2878" s="283"/>
      <c r="V2878" s="283"/>
      <c r="W2878" s="283"/>
      <c r="X2878" s="283"/>
      <c r="Y2878" s="282"/>
      <c r="Z2878" s="282"/>
      <c r="AA2878" s="283"/>
      <c r="AB2878" s="282"/>
      <c r="AC2878" s="282"/>
      <c r="AD2878" s="282"/>
      <c r="AE2878" s="282"/>
      <c r="AF2878" s="283"/>
      <c r="AG2878" s="402"/>
      <c r="AH2878" s="283"/>
      <c r="AI2878" s="283"/>
      <c r="AJ2878" s="283"/>
      <c r="AK2878" s="283"/>
      <c r="AL2878" s="283"/>
      <c r="AM2878" s="282"/>
      <c r="AN2878" s="282"/>
      <c r="AO2878" s="282"/>
      <c r="AP2878" s="282"/>
      <c r="AQ2878" s="282"/>
      <c r="AR2878" s="282"/>
      <c r="AT2878" s="283"/>
      <c r="AU2878" s="283"/>
      <c r="AV2878" s="283"/>
      <c r="AW2878" s="283"/>
      <c r="AY2878" s="283"/>
      <c r="AZ2878" s="282"/>
      <c r="BA2878" s="283"/>
      <c r="BB2878" s="282"/>
      <c r="BC2878" s="282"/>
      <c r="BD2878" s="282"/>
      <c r="BE2878" s="283"/>
      <c r="BG2878" s="282"/>
      <c r="BH2878" s="282"/>
      <c r="BI2878" s="282"/>
      <c r="BL2878" s="421"/>
      <c r="BM2878" s="424"/>
      <c r="BN2878" s="424"/>
      <c r="BO2878" s="424"/>
      <c r="BP2878" s="424"/>
      <c r="BQ2878" s="421"/>
      <c r="BR2878" s="421"/>
      <c r="BV2878" s="282"/>
      <c r="BW2878" s="283"/>
      <c r="BY2878" s="283"/>
      <c r="BZ2878" s="283"/>
      <c r="CA2878" s="283"/>
      <c r="CB2878" s="282"/>
      <c r="CC2878" s="282"/>
      <c r="CD2878" s="282"/>
      <c r="CE2878" s="282"/>
      <c r="CG2878" s="427"/>
      <c r="CH2878" s="402"/>
      <c r="CI2878" s="424"/>
      <c r="CJ2878" s="282"/>
      <c r="CK2878" s="282"/>
      <c r="CL2878" s="283"/>
      <c r="CM2878" s="283"/>
      <c r="CP2878" s="282"/>
      <c r="DC2878" s="282"/>
      <c r="DD2878" s="282"/>
      <c r="DE2878" s="282"/>
      <c r="DF2878" s="282"/>
      <c r="DG2878" s="282"/>
      <c r="DH2878" s="282"/>
      <c r="DI2878" s="282"/>
      <c r="DJ2878" s="282"/>
      <c r="EF2878" s="495" t="str">
        <f>""&amp;(MID(数据表!AZ2878,1,MIN(FIND({"(";"（"},数据表!AZ2878&amp;"(（",1)-1)))&amp;""</f>
        <v/>
      </c>
      <c r="EG2878" s="495" t="str">
        <f>""&amp;(MID(数据表!AZ2878,1,MIN(FIND({0;1;2;3;4;5;6;7;8;9},数据表!AZ2878&amp;"1234567890",1)-1)))&amp;""</f>
        <v/>
      </c>
    </row>
    <row r="2879" spans="2:137" s="310" customFormat="1" ht="12" customHeight="1">
      <c r="B2879" s="286"/>
      <c r="C2879" s="286"/>
      <c r="D2879" s="286"/>
      <c r="E2879" s="479"/>
      <c r="F2879" s="282"/>
      <c r="G2879" s="283"/>
      <c r="H2879" s="421"/>
      <c r="I2879" s="421"/>
      <c r="J2879" s="283"/>
      <c r="K2879" s="421"/>
      <c r="L2879" s="282"/>
      <c r="N2879" s="282"/>
      <c r="S2879" s="282"/>
      <c r="T2879" s="283"/>
      <c r="U2879" s="283"/>
      <c r="V2879" s="283"/>
      <c r="W2879" s="283"/>
      <c r="X2879" s="283"/>
      <c r="Y2879" s="282"/>
      <c r="Z2879" s="282"/>
      <c r="AA2879" s="283"/>
      <c r="AB2879" s="282"/>
      <c r="AC2879" s="282"/>
      <c r="AD2879" s="282"/>
      <c r="AE2879" s="282"/>
      <c r="AF2879" s="283"/>
      <c r="AG2879" s="402"/>
      <c r="AH2879" s="283"/>
      <c r="AI2879" s="283"/>
      <c r="AJ2879" s="283"/>
      <c r="AK2879" s="283"/>
      <c r="AL2879" s="283"/>
      <c r="AM2879" s="282"/>
      <c r="AN2879" s="282"/>
      <c r="AO2879" s="282"/>
      <c r="AP2879" s="282"/>
      <c r="AQ2879" s="282"/>
      <c r="AR2879" s="282"/>
      <c r="AT2879" s="283"/>
      <c r="AU2879" s="283"/>
      <c r="AV2879" s="283"/>
      <c r="AW2879" s="283"/>
      <c r="AY2879" s="283"/>
      <c r="AZ2879" s="282"/>
      <c r="BA2879" s="283"/>
      <c r="BB2879" s="282"/>
      <c r="BC2879" s="282"/>
      <c r="BD2879" s="282"/>
      <c r="BE2879" s="283"/>
      <c r="BG2879" s="282"/>
      <c r="BH2879" s="282"/>
      <c r="BI2879" s="282"/>
      <c r="BL2879" s="421"/>
      <c r="BM2879" s="424"/>
      <c r="BN2879" s="424"/>
      <c r="BO2879" s="424"/>
      <c r="BP2879" s="424"/>
      <c r="BQ2879" s="421"/>
      <c r="BR2879" s="421"/>
      <c r="BV2879" s="282"/>
      <c r="BW2879" s="283"/>
      <c r="BY2879" s="283"/>
      <c r="BZ2879" s="283"/>
      <c r="CA2879" s="283"/>
      <c r="CB2879" s="282"/>
      <c r="CC2879" s="282"/>
      <c r="CD2879" s="282"/>
      <c r="CE2879" s="282"/>
      <c r="CG2879" s="427"/>
      <c r="CH2879" s="402"/>
      <c r="CI2879" s="424"/>
      <c r="CJ2879" s="282"/>
      <c r="CK2879" s="282"/>
      <c r="CL2879" s="283"/>
      <c r="CM2879" s="283"/>
      <c r="CP2879" s="282"/>
      <c r="DC2879" s="282"/>
      <c r="DD2879" s="282"/>
      <c r="DE2879" s="282"/>
      <c r="DF2879" s="282"/>
      <c r="DG2879" s="282"/>
      <c r="DH2879" s="282"/>
      <c r="DI2879" s="282"/>
      <c r="DJ2879" s="282"/>
      <c r="EF2879" s="495" t="str">
        <f>""&amp;(MID(数据表!AZ2879,1,MIN(FIND({"(";"（"},数据表!AZ2879&amp;"(（",1)-1)))&amp;""</f>
        <v/>
      </c>
      <c r="EG2879" s="495" t="str">
        <f>""&amp;(MID(数据表!AZ2879,1,MIN(FIND({0;1;2;3;4;5;6;7;8;9},数据表!AZ2879&amp;"1234567890",1)-1)))&amp;""</f>
        <v/>
      </c>
    </row>
    <row r="2880" spans="2:137" s="310" customFormat="1" ht="12" customHeight="1">
      <c r="B2880" s="286"/>
      <c r="C2880" s="286"/>
      <c r="D2880" s="286"/>
      <c r="E2880" s="479"/>
      <c r="F2880" s="282"/>
      <c r="G2880" s="283"/>
      <c r="H2880" s="421"/>
      <c r="I2880" s="421"/>
      <c r="J2880" s="283"/>
      <c r="K2880" s="421"/>
      <c r="L2880" s="282"/>
      <c r="N2880" s="282"/>
      <c r="S2880" s="282"/>
      <c r="T2880" s="283"/>
      <c r="U2880" s="283"/>
      <c r="V2880" s="283"/>
      <c r="W2880" s="283"/>
      <c r="X2880" s="283"/>
      <c r="Y2880" s="282"/>
      <c r="Z2880" s="282"/>
      <c r="AA2880" s="283"/>
      <c r="AB2880" s="282"/>
      <c r="AC2880" s="282"/>
      <c r="AD2880" s="282"/>
      <c r="AE2880" s="282"/>
      <c r="AF2880" s="283"/>
      <c r="AG2880" s="402"/>
      <c r="AH2880" s="283"/>
      <c r="AI2880" s="283"/>
      <c r="AJ2880" s="283"/>
      <c r="AK2880" s="283"/>
      <c r="AL2880" s="283"/>
      <c r="AM2880" s="282"/>
      <c r="AN2880" s="282"/>
      <c r="AO2880" s="282"/>
      <c r="AP2880" s="282"/>
      <c r="AQ2880" s="282"/>
      <c r="AR2880" s="282"/>
      <c r="AT2880" s="283"/>
      <c r="AU2880" s="283"/>
      <c r="AV2880" s="283"/>
      <c r="AW2880" s="283"/>
      <c r="AY2880" s="283"/>
      <c r="AZ2880" s="282"/>
      <c r="BA2880" s="283"/>
      <c r="BB2880" s="282"/>
      <c r="BC2880" s="282"/>
      <c r="BD2880" s="282"/>
      <c r="BE2880" s="283"/>
      <c r="BG2880" s="282"/>
      <c r="BH2880" s="282"/>
      <c r="BI2880" s="282"/>
      <c r="BL2880" s="421"/>
      <c r="BM2880" s="424"/>
      <c r="BN2880" s="424"/>
      <c r="BO2880" s="424"/>
      <c r="BP2880" s="424"/>
      <c r="BQ2880" s="421"/>
      <c r="BR2880" s="421"/>
      <c r="BV2880" s="282"/>
      <c r="BW2880" s="283"/>
      <c r="BY2880" s="283"/>
      <c r="BZ2880" s="283"/>
      <c r="CA2880" s="283"/>
      <c r="CB2880" s="282"/>
      <c r="CC2880" s="282"/>
      <c r="CD2880" s="282"/>
      <c r="CE2880" s="282"/>
      <c r="CG2880" s="427"/>
      <c r="CH2880" s="402"/>
      <c r="CI2880" s="424"/>
      <c r="CJ2880" s="282"/>
      <c r="CK2880" s="282"/>
      <c r="CL2880" s="283"/>
      <c r="CM2880" s="283"/>
      <c r="CP2880" s="282"/>
      <c r="DC2880" s="282"/>
      <c r="DD2880" s="282"/>
      <c r="DE2880" s="282"/>
      <c r="DF2880" s="282"/>
      <c r="DG2880" s="282"/>
      <c r="DH2880" s="282"/>
      <c r="DI2880" s="282"/>
      <c r="DJ2880" s="282"/>
      <c r="EF2880" s="495" t="str">
        <f>""&amp;(MID(数据表!AZ2880,1,MIN(FIND({"(";"（"},数据表!AZ2880&amp;"(（",1)-1)))&amp;""</f>
        <v/>
      </c>
      <c r="EG2880" s="495" t="str">
        <f>""&amp;(MID(数据表!AZ2880,1,MIN(FIND({0;1;2;3;4;5;6;7;8;9},数据表!AZ2880&amp;"1234567890",1)-1)))&amp;""</f>
        <v/>
      </c>
    </row>
    <row r="2881" spans="2:137" s="310" customFormat="1" ht="12" customHeight="1">
      <c r="B2881" s="286"/>
      <c r="C2881" s="286"/>
      <c r="D2881" s="286"/>
      <c r="E2881" s="479"/>
      <c r="F2881" s="282"/>
      <c r="G2881" s="283"/>
      <c r="H2881" s="421"/>
      <c r="I2881" s="421"/>
      <c r="J2881" s="283"/>
      <c r="K2881" s="421"/>
      <c r="L2881" s="282"/>
      <c r="N2881" s="282"/>
      <c r="S2881" s="282"/>
      <c r="T2881" s="283"/>
      <c r="U2881" s="283"/>
      <c r="V2881" s="283"/>
      <c r="W2881" s="283"/>
      <c r="X2881" s="283"/>
      <c r="Y2881" s="282"/>
      <c r="Z2881" s="282"/>
      <c r="AA2881" s="283"/>
      <c r="AB2881" s="282"/>
      <c r="AC2881" s="282"/>
      <c r="AD2881" s="282"/>
      <c r="AE2881" s="282"/>
      <c r="AF2881" s="283"/>
      <c r="AG2881" s="402"/>
      <c r="AH2881" s="283"/>
      <c r="AI2881" s="283"/>
      <c r="AJ2881" s="283"/>
      <c r="AK2881" s="283"/>
      <c r="AL2881" s="283"/>
      <c r="AM2881" s="282"/>
      <c r="AN2881" s="282"/>
      <c r="AO2881" s="282"/>
      <c r="AP2881" s="282"/>
      <c r="AQ2881" s="282"/>
      <c r="AR2881" s="282"/>
      <c r="AT2881" s="283"/>
      <c r="AU2881" s="283"/>
      <c r="AV2881" s="283"/>
      <c r="AW2881" s="283"/>
      <c r="AY2881" s="283"/>
      <c r="AZ2881" s="282"/>
      <c r="BA2881" s="283"/>
      <c r="BB2881" s="282"/>
      <c r="BC2881" s="282"/>
      <c r="BD2881" s="282"/>
      <c r="BE2881" s="283"/>
      <c r="BG2881" s="282"/>
      <c r="BH2881" s="282"/>
      <c r="BI2881" s="282"/>
      <c r="BL2881" s="421"/>
      <c r="BM2881" s="424"/>
      <c r="BN2881" s="424"/>
      <c r="BO2881" s="424"/>
      <c r="BP2881" s="424"/>
      <c r="BQ2881" s="421"/>
      <c r="BR2881" s="421"/>
      <c r="BV2881" s="282"/>
      <c r="BW2881" s="283"/>
      <c r="BY2881" s="283"/>
      <c r="BZ2881" s="283"/>
      <c r="CA2881" s="283"/>
      <c r="CB2881" s="282"/>
      <c r="CC2881" s="282"/>
      <c r="CD2881" s="282"/>
      <c r="CE2881" s="282"/>
      <c r="CG2881" s="427"/>
      <c r="CH2881" s="402"/>
      <c r="CI2881" s="424"/>
      <c r="CJ2881" s="282"/>
      <c r="CK2881" s="282"/>
      <c r="CL2881" s="283"/>
      <c r="CM2881" s="283"/>
      <c r="CP2881" s="282"/>
      <c r="DC2881" s="282"/>
      <c r="DD2881" s="282"/>
      <c r="DE2881" s="282"/>
      <c r="DF2881" s="282"/>
      <c r="DG2881" s="282"/>
      <c r="DH2881" s="282"/>
      <c r="DI2881" s="282"/>
      <c r="DJ2881" s="282"/>
      <c r="EF2881" s="495" t="str">
        <f>""&amp;(MID(数据表!AZ2881,1,MIN(FIND({"(";"（"},数据表!AZ2881&amp;"(（",1)-1)))&amp;""</f>
        <v/>
      </c>
      <c r="EG2881" s="495" t="str">
        <f>""&amp;(MID(数据表!AZ2881,1,MIN(FIND({0;1;2;3;4;5;6;7;8;9},数据表!AZ2881&amp;"1234567890",1)-1)))&amp;""</f>
        <v/>
      </c>
    </row>
    <row r="2882" spans="2:137" s="310" customFormat="1" ht="12" customHeight="1">
      <c r="B2882" s="286"/>
      <c r="C2882" s="286"/>
      <c r="D2882" s="286"/>
      <c r="E2882" s="479"/>
      <c r="F2882" s="282"/>
      <c r="G2882" s="283"/>
      <c r="H2882" s="421"/>
      <c r="I2882" s="421"/>
      <c r="J2882" s="283"/>
      <c r="K2882" s="421"/>
      <c r="L2882" s="282"/>
      <c r="N2882" s="282"/>
      <c r="S2882" s="282"/>
      <c r="T2882" s="283"/>
      <c r="U2882" s="283"/>
      <c r="V2882" s="283"/>
      <c r="W2882" s="283"/>
      <c r="X2882" s="283"/>
      <c r="Y2882" s="282"/>
      <c r="Z2882" s="282"/>
      <c r="AA2882" s="283"/>
      <c r="AB2882" s="282"/>
      <c r="AC2882" s="282"/>
      <c r="AD2882" s="282"/>
      <c r="AE2882" s="282"/>
      <c r="AF2882" s="283"/>
      <c r="AG2882" s="402"/>
      <c r="AH2882" s="283"/>
      <c r="AI2882" s="283"/>
      <c r="AJ2882" s="283"/>
      <c r="AK2882" s="283"/>
      <c r="AL2882" s="283"/>
      <c r="AM2882" s="282"/>
      <c r="AN2882" s="282"/>
      <c r="AO2882" s="282"/>
      <c r="AP2882" s="282"/>
      <c r="AQ2882" s="282"/>
      <c r="AR2882" s="282"/>
      <c r="AT2882" s="283"/>
      <c r="AU2882" s="283"/>
      <c r="AV2882" s="283"/>
      <c r="AW2882" s="283"/>
      <c r="AY2882" s="283"/>
      <c r="AZ2882" s="282"/>
      <c r="BA2882" s="283"/>
      <c r="BB2882" s="282"/>
      <c r="BC2882" s="282"/>
      <c r="BD2882" s="282"/>
      <c r="BE2882" s="283"/>
      <c r="BG2882" s="282"/>
      <c r="BH2882" s="282"/>
      <c r="BI2882" s="282"/>
      <c r="BL2882" s="421"/>
      <c r="BM2882" s="424"/>
      <c r="BN2882" s="424"/>
      <c r="BO2882" s="424"/>
      <c r="BP2882" s="424"/>
      <c r="BQ2882" s="421"/>
      <c r="BR2882" s="421"/>
      <c r="BV2882" s="282"/>
      <c r="BW2882" s="283"/>
      <c r="BY2882" s="283"/>
      <c r="BZ2882" s="283"/>
      <c r="CA2882" s="283"/>
      <c r="CB2882" s="282"/>
      <c r="CC2882" s="282"/>
      <c r="CD2882" s="282"/>
      <c r="CE2882" s="282"/>
      <c r="CG2882" s="427"/>
      <c r="CH2882" s="402"/>
      <c r="CI2882" s="424"/>
      <c r="CJ2882" s="282"/>
      <c r="CK2882" s="282"/>
      <c r="CL2882" s="283"/>
      <c r="CM2882" s="283"/>
      <c r="CP2882" s="282"/>
      <c r="DC2882" s="282"/>
      <c r="DD2882" s="282"/>
      <c r="DE2882" s="282"/>
      <c r="DF2882" s="282"/>
      <c r="DG2882" s="282"/>
      <c r="DH2882" s="282"/>
      <c r="DI2882" s="282"/>
      <c r="DJ2882" s="282"/>
      <c r="EF2882" s="495" t="str">
        <f>""&amp;(MID(数据表!AZ2882,1,MIN(FIND({"(";"（"},数据表!AZ2882&amp;"(（",1)-1)))&amp;""</f>
        <v/>
      </c>
      <c r="EG2882" s="495" t="str">
        <f>""&amp;(MID(数据表!AZ2882,1,MIN(FIND({0;1;2;3;4;5;6;7;8;9},数据表!AZ2882&amp;"1234567890",1)-1)))&amp;""</f>
        <v/>
      </c>
    </row>
    <row r="2883" spans="2:137" s="310" customFormat="1" ht="12" customHeight="1">
      <c r="B2883" s="286"/>
      <c r="C2883" s="286"/>
      <c r="D2883" s="286"/>
      <c r="E2883" s="479"/>
      <c r="F2883" s="282"/>
      <c r="G2883" s="283"/>
      <c r="H2883" s="421"/>
      <c r="I2883" s="421"/>
      <c r="J2883" s="283"/>
      <c r="K2883" s="421"/>
      <c r="L2883" s="282"/>
      <c r="N2883" s="282"/>
      <c r="S2883" s="282"/>
      <c r="T2883" s="283"/>
      <c r="U2883" s="283"/>
      <c r="V2883" s="283"/>
      <c r="W2883" s="283"/>
      <c r="X2883" s="283"/>
      <c r="Y2883" s="282"/>
      <c r="Z2883" s="282"/>
      <c r="AA2883" s="283"/>
      <c r="AB2883" s="282"/>
      <c r="AC2883" s="282"/>
      <c r="AD2883" s="282"/>
      <c r="AE2883" s="282"/>
      <c r="AF2883" s="283"/>
      <c r="AG2883" s="402"/>
      <c r="AH2883" s="283"/>
      <c r="AI2883" s="283"/>
      <c r="AJ2883" s="283"/>
      <c r="AK2883" s="283"/>
      <c r="AL2883" s="283"/>
      <c r="AM2883" s="282"/>
      <c r="AN2883" s="282"/>
      <c r="AO2883" s="282"/>
      <c r="AP2883" s="282"/>
      <c r="AQ2883" s="282"/>
      <c r="AR2883" s="282"/>
      <c r="AT2883" s="283"/>
      <c r="AU2883" s="283"/>
      <c r="AV2883" s="283"/>
      <c r="AW2883" s="283"/>
      <c r="AY2883" s="283"/>
      <c r="AZ2883" s="282"/>
      <c r="BA2883" s="283"/>
      <c r="BB2883" s="282"/>
      <c r="BC2883" s="282"/>
      <c r="BD2883" s="282"/>
      <c r="BE2883" s="283"/>
      <c r="BG2883" s="282"/>
      <c r="BH2883" s="282"/>
      <c r="BI2883" s="282"/>
      <c r="BL2883" s="421"/>
      <c r="BM2883" s="424"/>
      <c r="BN2883" s="424"/>
      <c r="BO2883" s="424"/>
      <c r="BP2883" s="424"/>
      <c r="BQ2883" s="421"/>
      <c r="BR2883" s="421"/>
      <c r="BV2883" s="282"/>
      <c r="BW2883" s="283"/>
      <c r="BY2883" s="283"/>
      <c r="BZ2883" s="283"/>
      <c r="CA2883" s="283"/>
      <c r="CB2883" s="282"/>
      <c r="CC2883" s="282"/>
      <c r="CD2883" s="282"/>
      <c r="CE2883" s="282"/>
      <c r="CG2883" s="427"/>
      <c r="CH2883" s="402"/>
      <c r="CI2883" s="424"/>
      <c r="CJ2883" s="282"/>
      <c r="CK2883" s="282"/>
      <c r="CL2883" s="283"/>
      <c r="CM2883" s="283"/>
      <c r="CP2883" s="282"/>
      <c r="DC2883" s="282"/>
      <c r="DD2883" s="282"/>
      <c r="DE2883" s="282"/>
      <c r="DF2883" s="282"/>
      <c r="DG2883" s="282"/>
      <c r="DH2883" s="282"/>
      <c r="DI2883" s="282"/>
      <c r="DJ2883" s="282"/>
      <c r="EF2883" s="495" t="str">
        <f>""&amp;(MID(数据表!AZ2883,1,MIN(FIND({"(";"（"},数据表!AZ2883&amp;"(（",1)-1)))&amp;""</f>
        <v/>
      </c>
      <c r="EG2883" s="495" t="str">
        <f>""&amp;(MID(数据表!AZ2883,1,MIN(FIND({0;1;2;3;4;5;6;7;8;9},数据表!AZ2883&amp;"1234567890",1)-1)))&amp;""</f>
        <v/>
      </c>
    </row>
    <row r="2884" spans="2:137" s="310" customFormat="1" ht="12" customHeight="1">
      <c r="B2884" s="286"/>
      <c r="C2884" s="286"/>
      <c r="D2884" s="286"/>
      <c r="E2884" s="479"/>
      <c r="F2884" s="282"/>
      <c r="G2884" s="283"/>
      <c r="H2884" s="421"/>
      <c r="I2884" s="421"/>
      <c r="J2884" s="283"/>
      <c r="K2884" s="421"/>
      <c r="L2884" s="282"/>
      <c r="N2884" s="282"/>
      <c r="S2884" s="282"/>
      <c r="T2884" s="283"/>
      <c r="U2884" s="283"/>
      <c r="V2884" s="283"/>
      <c r="W2884" s="283"/>
      <c r="X2884" s="283"/>
      <c r="Y2884" s="282"/>
      <c r="Z2884" s="282"/>
      <c r="AA2884" s="283"/>
      <c r="AB2884" s="282"/>
      <c r="AC2884" s="282"/>
      <c r="AD2884" s="282"/>
      <c r="AE2884" s="282"/>
      <c r="AF2884" s="283"/>
      <c r="AG2884" s="402"/>
      <c r="AH2884" s="283"/>
      <c r="AI2884" s="283"/>
      <c r="AJ2884" s="283"/>
      <c r="AK2884" s="283"/>
      <c r="AL2884" s="283"/>
      <c r="AM2884" s="282"/>
      <c r="AN2884" s="282"/>
      <c r="AO2884" s="282"/>
      <c r="AP2884" s="282"/>
      <c r="AQ2884" s="282"/>
      <c r="AR2884" s="282"/>
      <c r="AT2884" s="283"/>
      <c r="AU2884" s="283"/>
      <c r="AV2884" s="283"/>
      <c r="AW2884" s="283"/>
      <c r="AY2884" s="283"/>
      <c r="AZ2884" s="282"/>
      <c r="BA2884" s="283"/>
      <c r="BB2884" s="282"/>
      <c r="BC2884" s="282"/>
      <c r="BD2884" s="282"/>
      <c r="BE2884" s="283"/>
      <c r="BG2884" s="282"/>
      <c r="BH2884" s="282"/>
      <c r="BI2884" s="282"/>
      <c r="BL2884" s="421"/>
      <c r="BM2884" s="424"/>
      <c r="BN2884" s="424"/>
      <c r="BO2884" s="424"/>
      <c r="BP2884" s="424"/>
      <c r="BQ2884" s="421"/>
      <c r="BR2884" s="421"/>
      <c r="BV2884" s="282"/>
      <c r="BW2884" s="283"/>
      <c r="BY2884" s="283"/>
      <c r="BZ2884" s="283"/>
      <c r="CA2884" s="283"/>
      <c r="CB2884" s="282"/>
      <c r="CC2884" s="282"/>
      <c r="CD2884" s="282"/>
      <c r="CE2884" s="282"/>
      <c r="CG2884" s="427"/>
      <c r="CH2884" s="402"/>
      <c r="CI2884" s="424"/>
      <c r="CJ2884" s="282"/>
      <c r="CK2884" s="282"/>
      <c r="CL2884" s="283"/>
      <c r="CM2884" s="283"/>
      <c r="CP2884" s="282"/>
      <c r="DC2884" s="282"/>
      <c r="DD2884" s="282"/>
      <c r="DE2884" s="282"/>
      <c r="DF2884" s="282"/>
      <c r="DG2884" s="282"/>
      <c r="DH2884" s="282"/>
      <c r="DI2884" s="282"/>
      <c r="DJ2884" s="282"/>
      <c r="EF2884" s="495" t="str">
        <f>""&amp;(MID(数据表!AZ2884,1,MIN(FIND({"(";"（"},数据表!AZ2884&amp;"(（",1)-1)))&amp;""</f>
        <v/>
      </c>
      <c r="EG2884" s="495" t="str">
        <f>""&amp;(MID(数据表!AZ2884,1,MIN(FIND({0;1;2;3;4;5;6;7;8;9},数据表!AZ2884&amp;"1234567890",1)-1)))&amp;""</f>
        <v/>
      </c>
    </row>
    <row r="2885" spans="2:137" s="310" customFormat="1" ht="12" customHeight="1">
      <c r="B2885" s="286"/>
      <c r="C2885" s="286"/>
      <c r="D2885" s="286"/>
      <c r="E2885" s="479"/>
      <c r="F2885" s="282"/>
      <c r="G2885" s="283"/>
      <c r="H2885" s="421"/>
      <c r="I2885" s="421"/>
      <c r="J2885" s="283"/>
      <c r="K2885" s="421"/>
      <c r="L2885" s="282"/>
      <c r="N2885" s="282"/>
      <c r="S2885" s="282"/>
      <c r="T2885" s="283"/>
      <c r="U2885" s="283"/>
      <c r="V2885" s="283"/>
      <c r="W2885" s="283"/>
      <c r="X2885" s="283"/>
      <c r="Y2885" s="282"/>
      <c r="Z2885" s="282"/>
      <c r="AA2885" s="283"/>
      <c r="AB2885" s="282"/>
      <c r="AC2885" s="282"/>
      <c r="AD2885" s="282"/>
      <c r="AE2885" s="282"/>
      <c r="AF2885" s="283"/>
      <c r="AG2885" s="402"/>
      <c r="AH2885" s="283"/>
      <c r="AI2885" s="283"/>
      <c r="AJ2885" s="283"/>
      <c r="AK2885" s="283"/>
      <c r="AL2885" s="283"/>
      <c r="AM2885" s="282"/>
      <c r="AN2885" s="282"/>
      <c r="AO2885" s="282"/>
      <c r="AP2885" s="282"/>
      <c r="AQ2885" s="282"/>
      <c r="AR2885" s="282"/>
      <c r="AT2885" s="283"/>
      <c r="AU2885" s="283"/>
      <c r="AV2885" s="283"/>
      <c r="AW2885" s="283"/>
      <c r="AY2885" s="283"/>
      <c r="AZ2885" s="282"/>
      <c r="BA2885" s="283"/>
      <c r="BB2885" s="282"/>
      <c r="BC2885" s="282"/>
      <c r="BD2885" s="282"/>
      <c r="BE2885" s="283"/>
      <c r="BG2885" s="282"/>
      <c r="BH2885" s="282"/>
      <c r="BI2885" s="282"/>
      <c r="BL2885" s="421"/>
      <c r="BM2885" s="424"/>
      <c r="BN2885" s="424"/>
      <c r="BO2885" s="424"/>
      <c r="BP2885" s="424"/>
      <c r="BQ2885" s="421"/>
      <c r="BR2885" s="421"/>
      <c r="BV2885" s="282"/>
      <c r="BW2885" s="283"/>
      <c r="BY2885" s="283"/>
      <c r="BZ2885" s="283"/>
      <c r="CA2885" s="283"/>
      <c r="CB2885" s="282"/>
      <c r="CC2885" s="282"/>
      <c r="CD2885" s="282"/>
      <c r="CE2885" s="282"/>
      <c r="CG2885" s="427"/>
      <c r="CH2885" s="402"/>
      <c r="CI2885" s="424"/>
      <c r="CJ2885" s="282"/>
      <c r="CK2885" s="282"/>
      <c r="CL2885" s="283"/>
      <c r="CM2885" s="283"/>
      <c r="CP2885" s="282"/>
      <c r="DC2885" s="282"/>
      <c r="DD2885" s="282"/>
      <c r="DE2885" s="282"/>
      <c r="DF2885" s="282"/>
      <c r="DG2885" s="282"/>
      <c r="DH2885" s="282"/>
      <c r="DI2885" s="282"/>
      <c r="DJ2885" s="282"/>
      <c r="EF2885" s="495" t="str">
        <f>""&amp;(MID(数据表!AZ2885,1,MIN(FIND({"(";"（"},数据表!AZ2885&amp;"(（",1)-1)))&amp;""</f>
        <v/>
      </c>
      <c r="EG2885" s="495" t="str">
        <f>""&amp;(MID(数据表!AZ2885,1,MIN(FIND({0;1;2;3;4;5;6;7;8;9},数据表!AZ2885&amp;"1234567890",1)-1)))&amp;""</f>
        <v/>
      </c>
    </row>
    <row r="2886" spans="2:137" s="310" customFormat="1" ht="12" customHeight="1">
      <c r="B2886" s="286"/>
      <c r="C2886" s="286"/>
      <c r="D2886" s="286"/>
      <c r="E2886" s="479"/>
      <c r="F2886" s="282"/>
      <c r="G2886" s="283"/>
      <c r="H2886" s="421"/>
      <c r="I2886" s="421"/>
      <c r="J2886" s="283"/>
      <c r="K2886" s="421"/>
      <c r="L2886" s="282"/>
      <c r="N2886" s="282"/>
      <c r="S2886" s="282"/>
      <c r="T2886" s="283"/>
      <c r="U2886" s="283"/>
      <c r="V2886" s="283"/>
      <c r="W2886" s="283"/>
      <c r="X2886" s="283"/>
      <c r="Y2886" s="282"/>
      <c r="Z2886" s="282"/>
      <c r="AA2886" s="283"/>
      <c r="AB2886" s="282"/>
      <c r="AC2886" s="282"/>
      <c r="AD2886" s="282"/>
      <c r="AE2886" s="282"/>
      <c r="AF2886" s="283"/>
      <c r="AG2886" s="402"/>
      <c r="AH2886" s="283"/>
      <c r="AI2886" s="283"/>
      <c r="AJ2886" s="283"/>
      <c r="AK2886" s="283"/>
      <c r="AL2886" s="283"/>
      <c r="AM2886" s="282"/>
      <c r="AN2886" s="282"/>
      <c r="AO2886" s="282"/>
      <c r="AP2886" s="282"/>
      <c r="AQ2886" s="282"/>
      <c r="AR2886" s="282"/>
      <c r="AT2886" s="283"/>
      <c r="AU2886" s="283"/>
      <c r="AV2886" s="283"/>
      <c r="AW2886" s="283"/>
      <c r="AY2886" s="283"/>
      <c r="AZ2886" s="282"/>
      <c r="BA2886" s="283"/>
      <c r="BB2886" s="282"/>
      <c r="BC2886" s="282"/>
      <c r="BD2886" s="282"/>
      <c r="BE2886" s="283"/>
      <c r="BG2886" s="282"/>
      <c r="BH2886" s="282"/>
      <c r="BI2886" s="282"/>
      <c r="BL2886" s="421"/>
      <c r="BM2886" s="424"/>
      <c r="BN2886" s="424"/>
      <c r="BO2886" s="424"/>
      <c r="BP2886" s="424"/>
      <c r="BQ2886" s="421"/>
      <c r="BR2886" s="421"/>
      <c r="BV2886" s="282"/>
      <c r="BW2886" s="283"/>
      <c r="BY2886" s="283"/>
      <c r="BZ2886" s="283"/>
      <c r="CA2886" s="283"/>
      <c r="CB2886" s="282"/>
      <c r="CC2886" s="282"/>
      <c r="CD2886" s="282"/>
      <c r="CE2886" s="282"/>
      <c r="CG2886" s="427"/>
      <c r="CH2886" s="402"/>
      <c r="CI2886" s="424"/>
      <c r="CJ2886" s="282"/>
      <c r="CK2886" s="282"/>
      <c r="CL2886" s="283"/>
      <c r="CM2886" s="283"/>
      <c r="CP2886" s="282"/>
      <c r="DC2886" s="282"/>
      <c r="DD2886" s="282"/>
      <c r="DE2886" s="282"/>
      <c r="DF2886" s="282"/>
      <c r="DG2886" s="282"/>
      <c r="DH2886" s="282"/>
      <c r="DI2886" s="282"/>
      <c r="DJ2886" s="282"/>
      <c r="EF2886" s="495" t="str">
        <f>""&amp;(MID(数据表!AZ2886,1,MIN(FIND({"(";"（"},数据表!AZ2886&amp;"(（",1)-1)))&amp;""</f>
        <v/>
      </c>
      <c r="EG2886" s="495" t="str">
        <f>""&amp;(MID(数据表!AZ2886,1,MIN(FIND({0;1;2;3;4;5;6;7;8;9},数据表!AZ2886&amp;"1234567890",1)-1)))&amp;""</f>
        <v/>
      </c>
    </row>
    <row r="2887" spans="2:137" s="310" customFormat="1" ht="12" customHeight="1">
      <c r="B2887" s="286"/>
      <c r="C2887" s="286"/>
      <c r="D2887" s="286"/>
      <c r="E2887" s="479"/>
      <c r="F2887" s="282"/>
      <c r="G2887" s="283"/>
      <c r="H2887" s="421"/>
      <c r="I2887" s="421"/>
      <c r="J2887" s="283"/>
      <c r="K2887" s="421"/>
      <c r="L2887" s="282"/>
      <c r="N2887" s="282"/>
      <c r="S2887" s="282"/>
      <c r="T2887" s="283"/>
      <c r="U2887" s="283"/>
      <c r="V2887" s="283"/>
      <c r="W2887" s="283"/>
      <c r="X2887" s="283"/>
      <c r="Y2887" s="282"/>
      <c r="Z2887" s="282"/>
      <c r="AA2887" s="283"/>
      <c r="AB2887" s="282"/>
      <c r="AC2887" s="282"/>
      <c r="AD2887" s="282"/>
      <c r="AE2887" s="282"/>
      <c r="AF2887" s="283"/>
      <c r="AG2887" s="402"/>
      <c r="AH2887" s="283"/>
      <c r="AI2887" s="283"/>
      <c r="AJ2887" s="283"/>
      <c r="AK2887" s="283"/>
      <c r="AL2887" s="283"/>
      <c r="AM2887" s="282"/>
      <c r="AN2887" s="282"/>
      <c r="AO2887" s="282"/>
      <c r="AP2887" s="282"/>
      <c r="AQ2887" s="282"/>
      <c r="AR2887" s="282"/>
      <c r="AT2887" s="283"/>
      <c r="AU2887" s="283"/>
      <c r="AV2887" s="283"/>
      <c r="AW2887" s="283"/>
      <c r="AY2887" s="283"/>
      <c r="AZ2887" s="282"/>
      <c r="BA2887" s="283"/>
      <c r="BB2887" s="282"/>
      <c r="BC2887" s="282"/>
      <c r="BD2887" s="282"/>
      <c r="BE2887" s="283"/>
      <c r="BG2887" s="282"/>
      <c r="BH2887" s="282"/>
      <c r="BI2887" s="282"/>
      <c r="BL2887" s="421"/>
      <c r="BM2887" s="424"/>
      <c r="BN2887" s="424"/>
      <c r="BO2887" s="424"/>
      <c r="BP2887" s="424"/>
      <c r="BQ2887" s="421"/>
      <c r="BR2887" s="421"/>
      <c r="BV2887" s="282"/>
      <c r="BW2887" s="283"/>
      <c r="BY2887" s="283"/>
      <c r="BZ2887" s="283"/>
      <c r="CA2887" s="283"/>
      <c r="CB2887" s="282"/>
      <c r="CC2887" s="282"/>
      <c r="CD2887" s="282"/>
      <c r="CE2887" s="282"/>
      <c r="CG2887" s="427"/>
      <c r="CH2887" s="402"/>
      <c r="CI2887" s="424"/>
      <c r="CJ2887" s="282"/>
      <c r="CK2887" s="282"/>
      <c r="CL2887" s="283"/>
      <c r="CM2887" s="283"/>
      <c r="CP2887" s="282"/>
      <c r="DC2887" s="282"/>
      <c r="DD2887" s="282"/>
      <c r="DE2887" s="282"/>
      <c r="DF2887" s="282"/>
      <c r="DG2887" s="282"/>
      <c r="DH2887" s="282"/>
      <c r="DI2887" s="282"/>
      <c r="DJ2887" s="282"/>
      <c r="EF2887" s="495" t="str">
        <f>""&amp;(MID(数据表!AZ2887,1,MIN(FIND({"(";"（"},数据表!AZ2887&amp;"(（",1)-1)))&amp;""</f>
        <v/>
      </c>
      <c r="EG2887" s="495" t="str">
        <f>""&amp;(MID(数据表!AZ2887,1,MIN(FIND({0;1;2;3;4;5;6;7;8;9},数据表!AZ2887&amp;"1234567890",1)-1)))&amp;""</f>
        <v/>
      </c>
    </row>
    <row r="2888" spans="2:137" s="310" customFormat="1" ht="12" customHeight="1">
      <c r="B2888" s="286"/>
      <c r="C2888" s="286"/>
      <c r="D2888" s="286"/>
      <c r="E2888" s="479"/>
      <c r="F2888" s="282"/>
      <c r="G2888" s="283"/>
      <c r="H2888" s="421"/>
      <c r="I2888" s="421"/>
      <c r="J2888" s="283"/>
      <c r="K2888" s="421"/>
      <c r="L2888" s="282"/>
      <c r="N2888" s="282"/>
      <c r="S2888" s="282"/>
      <c r="T2888" s="283"/>
      <c r="U2888" s="283"/>
      <c r="V2888" s="283"/>
      <c r="W2888" s="283"/>
      <c r="X2888" s="283"/>
      <c r="Y2888" s="282"/>
      <c r="Z2888" s="282"/>
      <c r="AA2888" s="283"/>
      <c r="AB2888" s="282"/>
      <c r="AC2888" s="282"/>
      <c r="AD2888" s="282"/>
      <c r="AE2888" s="282"/>
      <c r="AF2888" s="283"/>
      <c r="AG2888" s="402"/>
      <c r="AH2888" s="283"/>
      <c r="AI2888" s="283"/>
      <c r="AJ2888" s="283"/>
      <c r="AK2888" s="283"/>
      <c r="AL2888" s="283"/>
      <c r="AM2888" s="282"/>
      <c r="AN2888" s="282"/>
      <c r="AO2888" s="282"/>
      <c r="AP2888" s="282"/>
      <c r="AQ2888" s="282"/>
      <c r="AR2888" s="282"/>
      <c r="AT2888" s="283"/>
      <c r="AU2888" s="283"/>
      <c r="AV2888" s="283"/>
      <c r="AW2888" s="283"/>
      <c r="AY2888" s="283"/>
      <c r="AZ2888" s="282"/>
      <c r="BA2888" s="283"/>
      <c r="BB2888" s="282"/>
      <c r="BC2888" s="282"/>
      <c r="BD2888" s="282"/>
      <c r="BE2888" s="283"/>
      <c r="BG2888" s="282"/>
      <c r="BH2888" s="282"/>
      <c r="BI2888" s="282"/>
      <c r="BL2888" s="421"/>
      <c r="BM2888" s="424"/>
      <c r="BN2888" s="424"/>
      <c r="BO2888" s="424"/>
      <c r="BP2888" s="424"/>
      <c r="BQ2888" s="421"/>
      <c r="BR2888" s="421"/>
      <c r="BV2888" s="282"/>
      <c r="BW2888" s="283"/>
      <c r="BY2888" s="283"/>
      <c r="BZ2888" s="283"/>
      <c r="CA2888" s="283"/>
      <c r="CB2888" s="282"/>
      <c r="CC2888" s="282"/>
      <c r="CD2888" s="282"/>
      <c r="CE2888" s="282"/>
      <c r="CG2888" s="427"/>
      <c r="CH2888" s="402"/>
      <c r="CI2888" s="424"/>
      <c r="CJ2888" s="282"/>
      <c r="CK2888" s="282"/>
      <c r="CL2888" s="283"/>
      <c r="CM2888" s="283"/>
      <c r="CP2888" s="282"/>
      <c r="DC2888" s="282"/>
      <c r="DD2888" s="282"/>
      <c r="DE2888" s="282"/>
      <c r="DF2888" s="282"/>
      <c r="DG2888" s="282"/>
      <c r="DH2888" s="282"/>
      <c r="DI2888" s="282"/>
      <c r="DJ2888" s="282"/>
      <c r="EF2888" s="495" t="str">
        <f>""&amp;(MID(数据表!AZ2888,1,MIN(FIND({"(";"（"},数据表!AZ2888&amp;"(（",1)-1)))&amp;""</f>
        <v/>
      </c>
      <c r="EG2888" s="495" t="str">
        <f>""&amp;(MID(数据表!AZ2888,1,MIN(FIND({0;1;2;3;4;5;6;7;8;9},数据表!AZ2888&amp;"1234567890",1)-1)))&amp;""</f>
        <v/>
      </c>
    </row>
    <row r="2889" spans="2:137" s="310" customFormat="1" ht="12" customHeight="1">
      <c r="B2889" s="286"/>
      <c r="C2889" s="286"/>
      <c r="D2889" s="286"/>
      <c r="E2889" s="479"/>
      <c r="F2889" s="282"/>
      <c r="G2889" s="283"/>
      <c r="H2889" s="421"/>
      <c r="I2889" s="421"/>
      <c r="J2889" s="283"/>
      <c r="K2889" s="421"/>
      <c r="L2889" s="282"/>
      <c r="N2889" s="282"/>
      <c r="S2889" s="282"/>
      <c r="T2889" s="283"/>
      <c r="U2889" s="283"/>
      <c r="V2889" s="283"/>
      <c r="W2889" s="283"/>
      <c r="X2889" s="283"/>
      <c r="Y2889" s="282"/>
      <c r="Z2889" s="282"/>
      <c r="AA2889" s="283"/>
      <c r="AB2889" s="282"/>
      <c r="AC2889" s="282"/>
      <c r="AD2889" s="282"/>
      <c r="AE2889" s="282"/>
      <c r="AF2889" s="283"/>
      <c r="AG2889" s="402"/>
      <c r="AH2889" s="283"/>
      <c r="AI2889" s="283"/>
      <c r="AJ2889" s="283"/>
      <c r="AK2889" s="283"/>
      <c r="AL2889" s="283"/>
      <c r="AM2889" s="282"/>
      <c r="AN2889" s="282"/>
      <c r="AO2889" s="282"/>
      <c r="AP2889" s="282"/>
      <c r="AQ2889" s="282"/>
      <c r="AR2889" s="282"/>
      <c r="AT2889" s="283"/>
      <c r="AU2889" s="283"/>
      <c r="AV2889" s="283"/>
      <c r="AW2889" s="283"/>
      <c r="AY2889" s="283"/>
      <c r="AZ2889" s="282"/>
      <c r="BA2889" s="283"/>
      <c r="BB2889" s="282"/>
      <c r="BC2889" s="282"/>
      <c r="BD2889" s="282"/>
      <c r="BE2889" s="283"/>
      <c r="BG2889" s="282"/>
      <c r="BH2889" s="282"/>
      <c r="BI2889" s="282"/>
      <c r="BL2889" s="421"/>
      <c r="BM2889" s="424"/>
      <c r="BN2889" s="424"/>
      <c r="BO2889" s="424"/>
      <c r="BP2889" s="424"/>
      <c r="BQ2889" s="421"/>
      <c r="BR2889" s="421"/>
      <c r="BV2889" s="282"/>
      <c r="BW2889" s="283"/>
      <c r="BY2889" s="283"/>
      <c r="BZ2889" s="283"/>
      <c r="CA2889" s="283"/>
      <c r="CB2889" s="282"/>
      <c r="CC2889" s="282"/>
      <c r="CD2889" s="282"/>
      <c r="CE2889" s="282"/>
      <c r="CG2889" s="427"/>
      <c r="CH2889" s="402"/>
      <c r="CI2889" s="424"/>
      <c r="CJ2889" s="282"/>
      <c r="CK2889" s="282"/>
      <c r="CL2889" s="283"/>
      <c r="CM2889" s="283"/>
      <c r="CP2889" s="282"/>
      <c r="DC2889" s="282"/>
      <c r="DD2889" s="282"/>
      <c r="DE2889" s="282"/>
      <c r="DF2889" s="282"/>
      <c r="DG2889" s="282"/>
      <c r="DH2889" s="282"/>
      <c r="DI2889" s="282"/>
      <c r="DJ2889" s="282"/>
      <c r="EF2889" s="495" t="str">
        <f>""&amp;(MID(数据表!AZ2889,1,MIN(FIND({"(";"（"},数据表!AZ2889&amp;"(（",1)-1)))&amp;""</f>
        <v/>
      </c>
      <c r="EG2889" s="495" t="str">
        <f>""&amp;(MID(数据表!AZ2889,1,MIN(FIND({0;1;2;3;4;5;6;7;8;9},数据表!AZ2889&amp;"1234567890",1)-1)))&amp;""</f>
        <v/>
      </c>
    </row>
    <row r="2890" spans="2:137" s="310" customFormat="1" ht="12" customHeight="1">
      <c r="B2890" s="286"/>
      <c r="C2890" s="286"/>
      <c r="D2890" s="286"/>
      <c r="E2890" s="479"/>
      <c r="F2890" s="282"/>
      <c r="G2890" s="283"/>
      <c r="H2890" s="421"/>
      <c r="I2890" s="421"/>
      <c r="J2890" s="283"/>
      <c r="K2890" s="421"/>
      <c r="L2890" s="282"/>
      <c r="N2890" s="282"/>
      <c r="S2890" s="282"/>
      <c r="T2890" s="283"/>
      <c r="U2890" s="283"/>
      <c r="V2890" s="283"/>
      <c r="W2890" s="283"/>
      <c r="X2890" s="283"/>
      <c r="Y2890" s="282"/>
      <c r="Z2890" s="282"/>
      <c r="AA2890" s="283"/>
      <c r="AB2890" s="282"/>
      <c r="AC2890" s="282"/>
      <c r="AD2890" s="282"/>
      <c r="AE2890" s="282"/>
      <c r="AF2890" s="283"/>
      <c r="AG2890" s="402"/>
      <c r="AH2890" s="283"/>
      <c r="AI2890" s="283"/>
      <c r="AJ2890" s="283"/>
      <c r="AK2890" s="283"/>
      <c r="AL2890" s="283"/>
      <c r="AM2890" s="282"/>
      <c r="AN2890" s="282"/>
      <c r="AO2890" s="282"/>
      <c r="AP2890" s="282"/>
      <c r="AQ2890" s="282"/>
      <c r="AR2890" s="282"/>
      <c r="AT2890" s="283"/>
      <c r="AU2890" s="283"/>
      <c r="AV2890" s="283"/>
      <c r="AW2890" s="283"/>
      <c r="AY2890" s="283"/>
      <c r="AZ2890" s="282"/>
      <c r="BA2890" s="283"/>
      <c r="BB2890" s="282"/>
      <c r="BC2890" s="282"/>
      <c r="BD2890" s="282"/>
      <c r="BE2890" s="283"/>
      <c r="BG2890" s="282"/>
      <c r="BH2890" s="282"/>
      <c r="BI2890" s="282"/>
      <c r="BL2890" s="421"/>
      <c r="BM2890" s="424"/>
      <c r="BN2890" s="424"/>
      <c r="BO2890" s="424"/>
      <c r="BP2890" s="424"/>
      <c r="BQ2890" s="421"/>
      <c r="BR2890" s="421"/>
      <c r="BV2890" s="282"/>
      <c r="BW2890" s="283"/>
      <c r="BY2890" s="283"/>
      <c r="BZ2890" s="283"/>
      <c r="CA2890" s="283"/>
      <c r="CB2890" s="282"/>
      <c r="CC2890" s="282"/>
      <c r="CD2890" s="282"/>
      <c r="CE2890" s="282"/>
      <c r="CG2890" s="427"/>
      <c r="CH2890" s="402"/>
      <c r="CI2890" s="424"/>
      <c r="CJ2890" s="282"/>
      <c r="CK2890" s="282"/>
      <c r="CL2890" s="283"/>
      <c r="CM2890" s="283"/>
      <c r="CP2890" s="282"/>
      <c r="DC2890" s="282"/>
      <c r="DD2890" s="282"/>
      <c r="DE2890" s="282"/>
      <c r="DF2890" s="282"/>
      <c r="DG2890" s="282"/>
      <c r="DH2890" s="282"/>
      <c r="DI2890" s="282"/>
      <c r="DJ2890" s="282"/>
      <c r="EF2890" s="495" t="str">
        <f>""&amp;(MID(数据表!AZ2890,1,MIN(FIND({"(";"（"},数据表!AZ2890&amp;"(（",1)-1)))&amp;""</f>
        <v/>
      </c>
      <c r="EG2890" s="495" t="str">
        <f>""&amp;(MID(数据表!AZ2890,1,MIN(FIND({0;1;2;3;4;5;6;7;8;9},数据表!AZ2890&amp;"1234567890",1)-1)))&amp;""</f>
        <v/>
      </c>
    </row>
    <row r="2891" spans="2:137" s="310" customFormat="1" ht="12" customHeight="1">
      <c r="B2891" s="286"/>
      <c r="C2891" s="286"/>
      <c r="D2891" s="286"/>
      <c r="E2891" s="479"/>
      <c r="F2891" s="282"/>
      <c r="G2891" s="283"/>
      <c r="H2891" s="421"/>
      <c r="I2891" s="421"/>
      <c r="J2891" s="283"/>
      <c r="K2891" s="421"/>
      <c r="L2891" s="282"/>
      <c r="N2891" s="282"/>
      <c r="S2891" s="282"/>
      <c r="T2891" s="283"/>
      <c r="U2891" s="283"/>
      <c r="V2891" s="283"/>
      <c r="W2891" s="283"/>
      <c r="X2891" s="283"/>
      <c r="Y2891" s="282"/>
      <c r="Z2891" s="282"/>
      <c r="AA2891" s="283"/>
      <c r="AB2891" s="282"/>
      <c r="AC2891" s="282"/>
      <c r="AD2891" s="282"/>
      <c r="AE2891" s="282"/>
      <c r="AF2891" s="283"/>
      <c r="AG2891" s="402"/>
      <c r="AH2891" s="283"/>
      <c r="AI2891" s="283"/>
      <c r="AJ2891" s="283"/>
      <c r="AK2891" s="283"/>
      <c r="AL2891" s="283"/>
      <c r="AM2891" s="282"/>
      <c r="AN2891" s="282"/>
      <c r="AO2891" s="282"/>
      <c r="AP2891" s="282"/>
      <c r="AQ2891" s="282"/>
      <c r="AR2891" s="282"/>
      <c r="AT2891" s="283"/>
      <c r="AU2891" s="283"/>
      <c r="AV2891" s="283"/>
      <c r="AW2891" s="283"/>
      <c r="AY2891" s="283"/>
      <c r="AZ2891" s="282"/>
      <c r="BA2891" s="283"/>
      <c r="BB2891" s="282"/>
      <c r="BC2891" s="282"/>
      <c r="BD2891" s="282"/>
      <c r="BE2891" s="283"/>
      <c r="BG2891" s="282"/>
      <c r="BH2891" s="282"/>
      <c r="BI2891" s="282"/>
      <c r="BL2891" s="421"/>
      <c r="BM2891" s="424"/>
      <c r="BN2891" s="424"/>
      <c r="BO2891" s="424"/>
      <c r="BP2891" s="424"/>
      <c r="BQ2891" s="421"/>
      <c r="BR2891" s="421"/>
      <c r="BV2891" s="282"/>
      <c r="BW2891" s="283"/>
      <c r="BY2891" s="283"/>
      <c r="BZ2891" s="283"/>
      <c r="CA2891" s="283"/>
      <c r="CB2891" s="282"/>
      <c r="CC2891" s="282"/>
      <c r="CD2891" s="282"/>
      <c r="CE2891" s="282"/>
      <c r="CG2891" s="427"/>
      <c r="CH2891" s="402"/>
      <c r="CI2891" s="424"/>
      <c r="CJ2891" s="282"/>
      <c r="CK2891" s="282"/>
      <c r="CL2891" s="283"/>
      <c r="CM2891" s="283"/>
      <c r="CP2891" s="282"/>
      <c r="DC2891" s="282"/>
      <c r="DD2891" s="282"/>
      <c r="DE2891" s="282"/>
      <c r="DF2891" s="282"/>
      <c r="DG2891" s="282"/>
      <c r="DH2891" s="282"/>
      <c r="DI2891" s="282"/>
      <c r="DJ2891" s="282"/>
      <c r="EF2891" s="495" t="str">
        <f>""&amp;(MID(数据表!AZ2891,1,MIN(FIND({"(";"（"},数据表!AZ2891&amp;"(（",1)-1)))&amp;""</f>
        <v/>
      </c>
      <c r="EG2891" s="495" t="str">
        <f>""&amp;(MID(数据表!AZ2891,1,MIN(FIND({0;1;2;3;4;5;6;7;8;9},数据表!AZ2891&amp;"1234567890",1)-1)))&amp;""</f>
        <v/>
      </c>
    </row>
    <row r="2892" spans="2:137" s="310" customFormat="1" ht="12" customHeight="1">
      <c r="B2892" s="286"/>
      <c r="C2892" s="286"/>
      <c r="D2892" s="286"/>
      <c r="E2892" s="479"/>
      <c r="F2892" s="282"/>
      <c r="G2892" s="283"/>
      <c r="H2892" s="421"/>
      <c r="I2892" s="421"/>
      <c r="J2892" s="283"/>
      <c r="K2892" s="421"/>
      <c r="L2892" s="282"/>
      <c r="N2892" s="282"/>
      <c r="S2892" s="282"/>
      <c r="T2892" s="283"/>
      <c r="U2892" s="283"/>
      <c r="V2892" s="283"/>
      <c r="W2892" s="283"/>
      <c r="X2892" s="283"/>
      <c r="Y2892" s="282"/>
      <c r="Z2892" s="282"/>
      <c r="AA2892" s="283"/>
      <c r="AB2892" s="282"/>
      <c r="AC2892" s="282"/>
      <c r="AD2892" s="282"/>
      <c r="AE2892" s="282"/>
      <c r="AF2892" s="283"/>
      <c r="AG2892" s="402"/>
      <c r="AH2892" s="283"/>
      <c r="AI2892" s="283"/>
      <c r="AJ2892" s="283"/>
      <c r="AK2892" s="283"/>
      <c r="AL2892" s="283"/>
      <c r="AM2892" s="282"/>
      <c r="AN2892" s="282"/>
      <c r="AO2892" s="282"/>
      <c r="AP2892" s="282"/>
      <c r="AQ2892" s="282"/>
      <c r="AR2892" s="282"/>
      <c r="AT2892" s="283"/>
      <c r="AU2892" s="283"/>
      <c r="AV2892" s="283"/>
      <c r="AW2892" s="283"/>
      <c r="AY2892" s="283"/>
      <c r="AZ2892" s="282"/>
      <c r="BA2892" s="283"/>
      <c r="BB2892" s="282"/>
      <c r="BC2892" s="282"/>
      <c r="BD2892" s="282"/>
      <c r="BE2892" s="283"/>
      <c r="BG2892" s="282"/>
      <c r="BH2892" s="282"/>
      <c r="BI2892" s="282"/>
      <c r="BL2892" s="421"/>
      <c r="BM2892" s="424"/>
      <c r="BN2892" s="424"/>
      <c r="BO2892" s="424"/>
      <c r="BP2892" s="424"/>
      <c r="BQ2892" s="421"/>
      <c r="BR2892" s="421"/>
      <c r="BV2892" s="282"/>
      <c r="BW2892" s="283"/>
      <c r="BY2892" s="283"/>
      <c r="BZ2892" s="283"/>
      <c r="CA2892" s="283"/>
      <c r="CB2892" s="282"/>
      <c r="CC2892" s="282"/>
      <c r="CD2892" s="282"/>
      <c r="CE2892" s="282"/>
      <c r="CG2892" s="427"/>
      <c r="CH2892" s="402"/>
      <c r="CI2892" s="424"/>
      <c r="CJ2892" s="282"/>
      <c r="CK2892" s="282"/>
      <c r="CL2892" s="283"/>
      <c r="CM2892" s="283"/>
      <c r="CP2892" s="282"/>
      <c r="DC2892" s="282"/>
      <c r="DD2892" s="282"/>
      <c r="DE2892" s="282"/>
      <c r="DF2892" s="282"/>
      <c r="DG2892" s="282"/>
      <c r="DH2892" s="282"/>
      <c r="DI2892" s="282"/>
      <c r="DJ2892" s="282"/>
      <c r="EF2892" s="495" t="str">
        <f>""&amp;(MID(数据表!AZ2892,1,MIN(FIND({"(";"（"},数据表!AZ2892&amp;"(（",1)-1)))&amp;""</f>
        <v/>
      </c>
      <c r="EG2892" s="495" t="str">
        <f>""&amp;(MID(数据表!AZ2892,1,MIN(FIND({0;1;2;3;4;5;6;7;8;9},数据表!AZ2892&amp;"1234567890",1)-1)))&amp;""</f>
        <v/>
      </c>
    </row>
    <row r="2893" spans="2:137" s="310" customFormat="1" ht="12" customHeight="1">
      <c r="B2893" s="286"/>
      <c r="C2893" s="286"/>
      <c r="D2893" s="286"/>
      <c r="E2893" s="479"/>
      <c r="F2893" s="282"/>
      <c r="G2893" s="283"/>
      <c r="H2893" s="421"/>
      <c r="I2893" s="421"/>
      <c r="J2893" s="283"/>
      <c r="K2893" s="421"/>
      <c r="L2893" s="282"/>
      <c r="N2893" s="282"/>
      <c r="S2893" s="282"/>
      <c r="T2893" s="283"/>
      <c r="U2893" s="283"/>
      <c r="V2893" s="283"/>
      <c r="W2893" s="283"/>
      <c r="X2893" s="283"/>
      <c r="Y2893" s="282"/>
      <c r="Z2893" s="282"/>
      <c r="AA2893" s="283"/>
      <c r="AB2893" s="282"/>
      <c r="AC2893" s="282"/>
      <c r="AD2893" s="282"/>
      <c r="AE2893" s="282"/>
      <c r="AF2893" s="283"/>
      <c r="AG2893" s="402"/>
      <c r="AH2893" s="283"/>
      <c r="AI2893" s="283"/>
      <c r="AJ2893" s="283"/>
      <c r="AK2893" s="283"/>
      <c r="AL2893" s="283"/>
      <c r="AM2893" s="282"/>
      <c r="AN2893" s="282"/>
      <c r="AO2893" s="282"/>
      <c r="AP2893" s="282"/>
      <c r="AQ2893" s="282"/>
      <c r="AR2893" s="282"/>
      <c r="AT2893" s="283"/>
      <c r="AU2893" s="283"/>
      <c r="AV2893" s="283"/>
      <c r="AW2893" s="283"/>
      <c r="AY2893" s="283"/>
      <c r="AZ2893" s="282"/>
      <c r="BA2893" s="283"/>
      <c r="BB2893" s="282"/>
      <c r="BC2893" s="282"/>
      <c r="BD2893" s="282"/>
      <c r="BE2893" s="283"/>
      <c r="BG2893" s="282"/>
      <c r="BH2893" s="282"/>
      <c r="BI2893" s="282"/>
      <c r="BL2893" s="421"/>
      <c r="BM2893" s="424"/>
      <c r="BN2893" s="424"/>
      <c r="BO2893" s="424"/>
      <c r="BP2893" s="424"/>
      <c r="BQ2893" s="421"/>
      <c r="BR2893" s="421"/>
      <c r="BV2893" s="282"/>
      <c r="BW2893" s="283"/>
      <c r="BY2893" s="283"/>
      <c r="BZ2893" s="283"/>
      <c r="CA2893" s="283"/>
      <c r="CB2893" s="282"/>
      <c r="CC2893" s="282"/>
      <c r="CD2893" s="282"/>
      <c r="CE2893" s="282"/>
      <c r="CG2893" s="427"/>
      <c r="CH2893" s="402"/>
      <c r="CI2893" s="424"/>
      <c r="CJ2893" s="282"/>
      <c r="CK2893" s="282"/>
      <c r="CL2893" s="283"/>
      <c r="CM2893" s="283"/>
      <c r="CP2893" s="282"/>
      <c r="DC2893" s="282"/>
      <c r="DD2893" s="282"/>
      <c r="DE2893" s="282"/>
      <c r="DF2893" s="282"/>
      <c r="DG2893" s="282"/>
      <c r="DH2893" s="282"/>
      <c r="DI2893" s="282"/>
      <c r="DJ2893" s="282"/>
      <c r="EF2893" s="495" t="str">
        <f>""&amp;(MID(数据表!AZ2893,1,MIN(FIND({"(";"（"},数据表!AZ2893&amp;"(（",1)-1)))&amp;""</f>
        <v/>
      </c>
      <c r="EG2893" s="495" t="str">
        <f>""&amp;(MID(数据表!AZ2893,1,MIN(FIND({0;1;2;3;4;5;6;7;8;9},数据表!AZ2893&amp;"1234567890",1)-1)))&amp;""</f>
        <v/>
      </c>
    </row>
    <row r="2894" spans="2:137" s="310" customFormat="1" ht="12" customHeight="1">
      <c r="B2894" s="286"/>
      <c r="C2894" s="286"/>
      <c r="D2894" s="286"/>
      <c r="E2894" s="479"/>
      <c r="F2894" s="282"/>
      <c r="G2894" s="283"/>
      <c r="H2894" s="421"/>
      <c r="I2894" s="421"/>
      <c r="J2894" s="283"/>
      <c r="K2894" s="421"/>
      <c r="L2894" s="282"/>
      <c r="N2894" s="282"/>
      <c r="S2894" s="282"/>
      <c r="T2894" s="283"/>
      <c r="U2894" s="283"/>
      <c r="V2894" s="283"/>
      <c r="W2894" s="283"/>
      <c r="X2894" s="283"/>
      <c r="Y2894" s="282"/>
      <c r="Z2894" s="282"/>
      <c r="AA2894" s="283"/>
      <c r="AB2894" s="282"/>
      <c r="AC2894" s="282"/>
      <c r="AD2894" s="282"/>
      <c r="AE2894" s="282"/>
      <c r="AF2894" s="283"/>
      <c r="AG2894" s="402"/>
      <c r="AH2894" s="283"/>
      <c r="AI2894" s="283"/>
      <c r="AJ2894" s="283"/>
      <c r="AK2894" s="283"/>
      <c r="AL2894" s="283"/>
      <c r="AM2894" s="282"/>
      <c r="AN2894" s="282"/>
      <c r="AO2894" s="282"/>
      <c r="AP2894" s="282"/>
      <c r="AQ2894" s="282"/>
      <c r="AR2894" s="282"/>
      <c r="AT2894" s="283"/>
      <c r="AU2894" s="283"/>
      <c r="AV2894" s="283"/>
      <c r="AW2894" s="283"/>
      <c r="AY2894" s="283"/>
      <c r="AZ2894" s="282"/>
      <c r="BA2894" s="283"/>
      <c r="BB2894" s="282"/>
      <c r="BC2894" s="282"/>
      <c r="BD2894" s="282"/>
      <c r="BE2894" s="283"/>
      <c r="BG2894" s="282"/>
      <c r="BH2894" s="282"/>
      <c r="BI2894" s="282"/>
      <c r="BL2894" s="421"/>
      <c r="BM2894" s="424"/>
      <c r="BN2894" s="424"/>
      <c r="BO2894" s="424"/>
      <c r="BP2894" s="424"/>
      <c r="BQ2894" s="421"/>
      <c r="BR2894" s="421"/>
      <c r="BV2894" s="282"/>
      <c r="BW2894" s="283"/>
      <c r="BY2894" s="283"/>
      <c r="BZ2894" s="283"/>
      <c r="CA2894" s="283"/>
      <c r="CB2894" s="282"/>
      <c r="CC2894" s="282"/>
      <c r="CD2894" s="282"/>
      <c r="CE2894" s="282"/>
      <c r="CG2894" s="427"/>
      <c r="CH2894" s="402"/>
      <c r="CI2894" s="424"/>
      <c r="CJ2894" s="282"/>
      <c r="CK2894" s="282"/>
      <c r="CL2894" s="283"/>
      <c r="CM2894" s="283"/>
      <c r="CP2894" s="282"/>
      <c r="DC2894" s="282"/>
      <c r="DD2894" s="282"/>
      <c r="DE2894" s="282"/>
      <c r="DF2894" s="282"/>
      <c r="DG2894" s="282"/>
      <c r="DH2894" s="282"/>
      <c r="DI2894" s="282"/>
      <c r="DJ2894" s="282"/>
      <c r="EF2894" s="495" t="str">
        <f>""&amp;(MID(数据表!AZ2894,1,MIN(FIND({"(";"（"},数据表!AZ2894&amp;"(（",1)-1)))&amp;""</f>
        <v/>
      </c>
      <c r="EG2894" s="495" t="str">
        <f>""&amp;(MID(数据表!AZ2894,1,MIN(FIND({0;1;2;3;4;5;6;7;8;9},数据表!AZ2894&amp;"1234567890",1)-1)))&amp;""</f>
        <v/>
      </c>
    </row>
    <row r="2895" spans="2:137" s="310" customFormat="1" ht="12" customHeight="1">
      <c r="B2895" s="286"/>
      <c r="C2895" s="286"/>
      <c r="D2895" s="286"/>
      <c r="E2895" s="479"/>
      <c r="F2895" s="282"/>
      <c r="G2895" s="283"/>
      <c r="H2895" s="421"/>
      <c r="I2895" s="421"/>
      <c r="J2895" s="283"/>
      <c r="K2895" s="421"/>
      <c r="L2895" s="282"/>
      <c r="N2895" s="282"/>
      <c r="S2895" s="282"/>
      <c r="T2895" s="283"/>
      <c r="U2895" s="283"/>
      <c r="V2895" s="283"/>
      <c r="W2895" s="283"/>
      <c r="X2895" s="283"/>
      <c r="Y2895" s="282"/>
      <c r="Z2895" s="282"/>
      <c r="AA2895" s="283"/>
      <c r="AB2895" s="282"/>
      <c r="AC2895" s="282"/>
      <c r="AD2895" s="282"/>
      <c r="AE2895" s="282"/>
      <c r="AF2895" s="283"/>
      <c r="AG2895" s="402"/>
      <c r="AH2895" s="283"/>
      <c r="AI2895" s="283"/>
      <c r="AJ2895" s="283"/>
      <c r="AK2895" s="283"/>
      <c r="AL2895" s="283"/>
      <c r="AM2895" s="282"/>
      <c r="AN2895" s="282"/>
      <c r="AO2895" s="282"/>
      <c r="AP2895" s="282"/>
      <c r="AQ2895" s="282"/>
      <c r="AR2895" s="282"/>
      <c r="AT2895" s="283"/>
      <c r="AU2895" s="283"/>
      <c r="AV2895" s="283"/>
      <c r="AW2895" s="283"/>
      <c r="AY2895" s="283"/>
      <c r="AZ2895" s="282"/>
      <c r="BA2895" s="283"/>
      <c r="BB2895" s="282"/>
      <c r="BC2895" s="282"/>
      <c r="BD2895" s="282"/>
      <c r="BE2895" s="283"/>
      <c r="BG2895" s="282"/>
      <c r="BH2895" s="282"/>
      <c r="BI2895" s="282"/>
      <c r="BL2895" s="421"/>
      <c r="BM2895" s="424"/>
      <c r="BN2895" s="424"/>
      <c r="BO2895" s="424"/>
      <c r="BP2895" s="424"/>
      <c r="BQ2895" s="421"/>
      <c r="BR2895" s="421"/>
      <c r="BV2895" s="282"/>
      <c r="BW2895" s="283"/>
      <c r="BY2895" s="283"/>
      <c r="BZ2895" s="283"/>
      <c r="CA2895" s="283"/>
      <c r="CB2895" s="282"/>
      <c r="CC2895" s="282"/>
      <c r="CD2895" s="282"/>
      <c r="CE2895" s="282"/>
      <c r="CG2895" s="427"/>
      <c r="CH2895" s="402"/>
      <c r="CI2895" s="424"/>
      <c r="CJ2895" s="282"/>
      <c r="CK2895" s="282"/>
      <c r="CL2895" s="283"/>
      <c r="CM2895" s="283"/>
      <c r="CP2895" s="282"/>
      <c r="DC2895" s="282"/>
      <c r="DD2895" s="282"/>
      <c r="DE2895" s="282"/>
      <c r="DF2895" s="282"/>
      <c r="DG2895" s="282"/>
      <c r="DH2895" s="282"/>
      <c r="DI2895" s="282"/>
      <c r="DJ2895" s="282"/>
      <c r="EF2895" s="495" t="str">
        <f>""&amp;(MID(数据表!AZ2895,1,MIN(FIND({"(";"（"},数据表!AZ2895&amp;"(（",1)-1)))&amp;""</f>
        <v/>
      </c>
      <c r="EG2895" s="495" t="str">
        <f>""&amp;(MID(数据表!AZ2895,1,MIN(FIND({0;1;2;3;4;5;6;7;8;9},数据表!AZ2895&amp;"1234567890",1)-1)))&amp;""</f>
        <v/>
      </c>
    </row>
    <row r="2896" spans="2:137" s="310" customFormat="1" ht="12" customHeight="1">
      <c r="B2896" s="286"/>
      <c r="C2896" s="286"/>
      <c r="D2896" s="286"/>
      <c r="E2896" s="479"/>
      <c r="F2896" s="282"/>
      <c r="G2896" s="283"/>
      <c r="H2896" s="421"/>
      <c r="I2896" s="421"/>
      <c r="J2896" s="283"/>
      <c r="K2896" s="421"/>
      <c r="L2896" s="282"/>
      <c r="N2896" s="282"/>
      <c r="S2896" s="282"/>
      <c r="T2896" s="283"/>
      <c r="U2896" s="283"/>
      <c r="V2896" s="283"/>
      <c r="W2896" s="283"/>
      <c r="X2896" s="283"/>
      <c r="Y2896" s="282"/>
      <c r="Z2896" s="282"/>
      <c r="AA2896" s="283"/>
      <c r="AB2896" s="282"/>
      <c r="AC2896" s="282"/>
      <c r="AD2896" s="282"/>
      <c r="AE2896" s="282"/>
      <c r="AF2896" s="283"/>
      <c r="AG2896" s="402"/>
      <c r="AH2896" s="283"/>
      <c r="AI2896" s="283"/>
      <c r="AJ2896" s="283"/>
      <c r="AK2896" s="283"/>
      <c r="AL2896" s="283"/>
      <c r="AM2896" s="282"/>
      <c r="AN2896" s="282"/>
      <c r="AO2896" s="282"/>
      <c r="AP2896" s="282"/>
      <c r="AQ2896" s="282"/>
      <c r="AR2896" s="282"/>
      <c r="AT2896" s="283"/>
      <c r="AU2896" s="283"/>
      <c r="AV2896" s="283"/>
      <c r="AW2896" s="283"/>
      <c r="AY2896" s="283"/>
      <c r="AZ2896" s="282"/>
      <c r="BA2896" s="283"/>
      <c r="BB2896" s="282"/>
      <c r="BC2896" s="282"/>
      <c r="BD2896" s="282"/>
      <c r="BE2896" s="283"/>
      <c r="BG2896" s="282"/>
      <c r="BH2896" s="282"/>
      <c r="BI2896" s="282"/>
      <c r="BL2896" s="421"/>
      <c r="BM2896" s="424"/>
      <c r="BN2896" s="424"/>
      <c r="BO2896" s="424"/>
      <c r="BP2896" s="424"/>
      <c r="BQ2896" s="421"/>
      <c r="BR2896" s="421"/>
      <c r="BV2896" s="282"/>
      <c r="BW2896" s="283"/>
      <c r="BY2896" s="283"/>
      <c r="BZ2896" s="283"/>
      <c r="CA2896" s="283"/>
      <c r="CB2896" s="282"/>
      <c r="CC2896" s="282"/>
      <c r="CD2896" s="282"/>
      <c r="CE2896" s="282"/>
      <c r="CG2896" s="427"/>
      <c r="CH2896" s="402"/>
      <c r="CI2896" s="424"/>
      <c r="CJ2896" s="282"/>
      <c r="CK2896" s="282"/>
      <c r="CL2896" s="283"/>
      <c r="CM2896" s="283"/>
      <c r="CP2896" s="282"/>
      <c r="DC2896" s="282"/>
      <c r="DD2896" s="282"/>
      <c r="DE2896" s="282"/>
      <c r="DF2896" s="282"/>
      <c r="DG2896" s="282"/>
      <c r="DH2896" s="282"/>
      <c r="DI2896" s="282"/>
      <c r="DJ2896" s="282"/>
      <c r="EF2896" s="495" t="str">
        <f>""&amp;(MID(数据表!AZ2896,1,MIN(FIND({"(";"（"},数据表!AZ2896&amp;"(（",1)-1)))&amp;""</f>
        <v/>
      </c>
      <c r="EG2896" s="495" t="str">
        <f>""&amp;(MID(数据表!AZ2896,1,MIN(FIND({0;1;2;3;4;5;6;7;8;9},数据表!AZ2896&amp;"1234567890",1)-1)))&amp;""</f>
        <v/>
      </c>
    </row>
    <row r="2897" spans="2:137" s="310" customFormat="1" ht="12" customHeight="1">
      <c r="B2897" s="286"/>
      <c r="C2897" s="286"/>
      <c r="D2897" s="286"/>
      <c r="E2897" s="479"/>
      <c r="F2897" s="282"/>
      <c r="G2897" s="283"/>
      <c r="H2897" s="421"/>
      <c r="I2897" s="421"/>
      <c r="J2897" s="283"/>
      <c r="K2897" s="421"/>
      <c r="L2897" s="282"/>
      <c r="N2897" s="282"/>
      <c r="S2897" s="282"/>
      <c r="T2897" s="283"/>
      <c r="U2897" s="283"/>
      <c r="V2897" s="283"/>
      <c r="W2897" s="283"/>
      <c r="X2897" s="283"/>
      <c r="Y2897" s="282"/>
      <c r="Z2897" s="282"/>
      <c r="AA2897" s="283"/>
      <c r="AB2897" s="282"/>
      <c r="AC2897" s="282"/>
      <c r="AD2897" s="282"/>
      <c r="AE2897" s="282"/>
      <c r="AF2897" s="283"/>
      <c r="AG2897" s="402"/>
      <c r="AH2897" s="283"/>
      <c r="AI2897" s="283"/>
      <c r="AJ2897" s="283"/>
      <c r="AK2897" s="283"/>
      <c r="AL2897" s="283"/>
      <c r="AM2897" s="282"/>
      <c r="AN2897" s="282"/>
      <c r="AO2897" s="282"/>
      <c r="AP2897" s="282"/>
      <c r="AQ2897" s="282"/>
      <c r="AR2897" s="282"/>
      <c r="AT2897" s="283"/>
      <c r="AU2897" s="283"/>
      <c r="AV2897" s="283"/>
      <c r="AW2897" s="283"/>
      <c r="AY2897" s="283"/>
      <c r="AZ2897" s="282"/>
      <c r="BA2897" s="283"/>
      <c r="BB2897" s="282"/>
      <c r="BC2897" s="282"/>
      <c r="BD2897" s="282"/>
      <c r="BE2897" s="283"/>
      <c r="BG2897" s="282"/>
      <c r="BH2897" s="282"/>
      <c r="BI2897" s="282"/>
      <c r="BL2897" s="421"/>
      <c r="BM2897" s="424"/>
      <c r="BN2897" s="424"/>
      <c r="BO2897" s="424"/>
      <c r="BP2897" s="424"/>
      <c r="BQ2897" s="421"/>
      <c r="BR2897" s="421"/>
      <c r="BV2897" s="282"/>
      <c r="BW2897" s="283"/>
      <c r="BY2897" s="283"/>
      <c r="BZ2897" s="283"/>
      <c r="CA2897" s="283"/>
      <c r="CB2897" s="282"/>
      <c r="CC2897" s="282"/>
      <c r="CD2897" s="282"/>
      <c r="CE2897" s="282"/>
      <c r="CG2897" s="427"/>
      <c r="CH2897" s="402"/>
      <c r="CI2897" s="424"/>
      <c r="CJ2897" s="282"/>
      <c r="CK2897" s="282"/>
      <c r="CL2897" s="283"/>
      <c r="CM2897" s="283"/>
      <c r="CP2897" s="282"/>
      <c r="DC2897" s="282"/>
      <c r="DD2897" s="282"/>
      <c r="DE2897" s="282"/>
      <c r="DF2897" s="282"/>
      <c r="DG2897" s="282"/>
      <c r="DH2897" s="282"/>
      <c r="DI2897" s="282"/>
      <c r="DJ2897" s="282"/>
      <c r="EF2897" s="495" t="str">
        <f>""&amp;(MID(数据表!AZ2897,1,MIN(FIND({"(";"（"},数据表!AZ2897&amp;"(（",1)-1)))&amp;""</f>
        <v/>
      </c>
      <c r="EG2897" s="495" t="str">
        <f>""&amp;(MID(数据表!AZ2897,1,MIN(FIND({0;1;2;3;4;5;6;7;8;9},数据表!AZ2897&amp;"1234567890",1)-1)))&amp;""</f>
        <v/>
      </c>
    </row>
    <row r="2898" spans="2:137" s="310" customFormat="1" ht="12" customHeight="1">
      <c r="B2898" s="286"/>
      <c r="C2898" s="286"/>
      <c r="D2898" s="286"/>
      <c r="E2898" s="479"/>
      <c r="F2898" s="282"/>
      <c r="G2898" s="283"/>
      <c r="H2898" s="421"/>
      <c r="I2898" s="421"/>
      <c r="J2898" s="283"/>
      <c r="K2898" s="421"/>
      <c r="L2898" s="282"/>
      <c r="N2898" s="282"/>
      <c r="S2898" s="282"/>
      <c r="T2898" s="283"/>
      <c r="U2898" s="283"/>
      <c r="V2898" s="283"/>
      <c r="W2898" s="283"/>
      <c r="X2898" s="283"/>
      <c r="Y2898" s="282"/>
      <c r="Z2898" s="282"/>
      <c r="AA2898" s="283"/>
      <c r="AB2898" s="282"/>
      <c r="AC2898" s="282"/>
      <c r="AD2898" s="282"/>
      <c r="AE2898" s="282"/>
      <c r="AF2898" s="283"/>
      <c r="AG2898" s="402"/>
      <c r="AH2898" s="283"/>
      <c r="AI2898" s="283"/>
      <c r="AJ2898" s="283"/>
      <c r="AK2898" s="283"/>
      <c r="AL2898" s="283"/>
      <c r="AM2898" s="282"/>
      <c r="AN2898" s="282"/>
      <c r="AO2898" s="282"/>
      <c r="AP2898" s="282"/>
      <c r="AQ2898" s="282"/>
      <c r="AR2898" s="282"/>
      <c r="AT2898" s="283"/>
      <c r="AU2898" s="283"/>
      <c r="AV2898" s="283"/>
      <c r="AW2898" s="283"/>
      <c r="AY2898" s="283"/>
      <c r="AZ2898" s="282"/>
      <c r="BA2898" s="283"/>
      <c r="BB2898" s="282"/>
      <c r="BC2898" s="282"/>
      <c r="BD2898" s="282"/>
      <c r="BE2898" s="283"/>
      <c r="BG2898" s="282"/>
      <c r="BH2898" s="282"/>
      <c r="BI2898" s="282"/>
      <c r="BL2898" s="421"/>
      <c r="BM2898" s="424"/>
      <c r="BN2898" s="424"/>
      <c r="BO2898" s="424"/>
      <c r="BP2898" s="424"/>
      <c r="BQ2898" s="421"/>
      <c r="BR2898" s="421"/>
      <c r="BV2898" s="282"/>
      <c r="BW2898" s="283"/>
      <c r="BY2898" s="283"/>
      <c r="BZ2898" s="283"/>
      <c r="CA2898" s="283"/>
      <c r="CB2898" s="282"/>
      <c r="CC2898" s="282"/>
      <c r="CD2898" s="282"/>
      <c r="CE2898" s="282"/>
      <c r="CG2898" s="427"/>
      <c r="CH2898" s="402"/>
      <c r="CI2898" s="424"/>
      <c r="CJ2898" s="282"/>
      <c r="CK2898" s="282"/>
      <c r="CL2898" s="283"/>
      <c r="CM2898" s="283"/>
      <c r="CP2898" s="282"/>
      <c r="DC2898" s="282"/>
      <c r="DD2898" s="282"/>
      <c r="DE2898" s="282"/>
      <c r="DF2898" s="282"/>
      <c r="DG2898" s="282"/>
      <c r="DH2898" s="282"/>
      <c r="DI2898" s="282"/>
      <c r="DJ2898" s="282"/>
      <c r="EF2898" s="495" t="str">
        <f>""&amp;(MID(数据表!AZ2898,1,MIN(FIND({"(";"（"},数据表!AZ2898&amp;"(（",1)-1)))&amp;""</f>
        <v/>
      </c>
      <c r="EG2898" s="495" t="str">
        <f>""&amp;(MID(数据表!AZ2898,1,MIN(FIND({0;1;2;3;4;5;6;7;8;9},数据表!AZ2898&amp;"1234567890",1)-1)))&amp;""</f>
        <v/>
      </c>
    </row>
    <row r="2899" spans="2:137" s="310" customFormat="1" ht="12" customHeight="1">
      <c r="B2899" s="286"/>
      <c r="C2899" s="286"/>
      <c r="D2899" s="286"/>
      <c r="E2899" s="479"/>
      <c r="F2899" s="282"/>
      <c r="G2899" s="283"/>
      <c r="H2899" s="421"/>
      <c r="I2899" s="421"/>
      <c r="J2899" s="283"/>
      <c r="K2899" s="421"/>
      <c r="L2899" s="282"/>
      <c r="N2899" s="282"/>
      <c r="S2899" s="282"/>
      <c r="T2899" s="283"/>
      <c r="U2899" s="283"/>
      <c r="V2899" s="283"/>
      <c r="W2899" s="283"/>
      <c r="X2899" s="283"/>
      <c r="Y2899" s="282"/>
      <c r="Z2899" s="282"/>
      <c r="AA2899" s="283"/>
      <c r="AB2899" s="282"/>
      <c r="AC2899" s="282"/>
      <c r="AD2899" s="282"/>
      <c r="AE2899" s="282"/>
      <c r="AF2899" s="283"/>
      <c r="AG2899" s="402"/>
      <c r="AH2899" s="283"/>
      <c r="AI2899" s="283"/>
      <c r="AJ2899" s="283"/>
      <c r="AK2899" s="283"/>
      <c r="AL2899" s="283"/>
      <c r="AM2899" s="282"/>
      <c r="AN2899" s="282"/>
      <c r="AO2899" s="282"/>
      <c r="AP2899" s="282"/>
      <c r="AQ2899" s="282"/>
      <c r="AR2899" s="282"/>
      <c r="AT2899" s="283"/>
      <c r="AU2899" s="283"/>
      <c r="AV2899" s="283"/>
      <c r="AW2899" s="283"/>
      <c r="AY2899" s="283"/>
      <c r="AZ2899" s="282"/>
      <c r="BA2899" s="283"/>
      <c r="BB2899" s="282"/>
      <c r="BC2899" s="282"/>
      <c r="BD2899" s="282"/>
      <c r="BE2899" s="283"/>
      <c r="BG2899" s="282"/>
      <c r="BH2899" s="282"/>
      <c r="BI2899" s="282"/>
      <c r="BL2899" s="421"/>
      <c r="BM2899" s="424"/>
      <c r="BN2899" s="424"/>
      <c r="BO2899" s="424"/>
      <c r="BP2899" s="424"/>
      <c r="BQ2899" s="421"/>
      <c r="BR2899" s="421"/>
      <c r="BV2899" s="282"/>
      <c r="BW2899" s="283"/>
      <c r="BY2899" s="283"/>
      <c r="BZ2899" s="283"/>
      <c r="CA2899" s="283"/>
      <c r="CB2899" s="282"/>
      <c r="CC2899" s="282"/>
      <c r="CD2899" s="282"/>
      <c r="CE2899" s="282"/>
      <c r="CG2899" s="427"/>
      <c r="CH2899" s="402"/>
      <c r="CI2899" s="424"/>
      <c r="CJ2899" s="282"/>
      <c r="CK2899" s="282"/>
      <c r="CL2899" s="283"/>
      <c r="CM2899" s="283"/>
      <c r="CP2899" s="282"/>
      <c r="DC2899" s="282"/>
      <c r="DD2899" s="282"/>
      <c r="DE2899" s="282"/>
      <c r="DF2899" s="282"/>
      <c r="DG2899" s="282"/>
      <c r="DH2899" s="282"/>
      <c r="DI2899" s="282"/>
      <c r="DJ2899" s="282"/>
      <c r="EF2899" s="495" t="str">
        <f>""&amp;(MID(数据表!AZ2899,1,MIN(FIND({"(";"（"},数据表!AZ2899&amp;"(（",1)-1)))&amp;""</f>
        <v/>
      </c>
      <c r="EG2899" s="495" t="str">
        <f>""&amp;(MID(数据表!AZ2899,1,MIN(FIND({0;1;2;3;4;5;6;7;8;9},数据表!AZ2899&amp;"1234567890",1)-1)))&amp;""</f>
        <v/>
      </c>
    </row>
    <row r="2900" spans="2:137" s="310" customFormat="1" ht="12" customHeight="1">
      <c r="B2900" s="286"/>
      <c r="C2900" s="286"/>
      <c r="D2900" s="286"/>
      <c r="E2900" s="479"/>
      <c r="F2900" s="282"/>
      <c r="G2900" s="283"/>
      <c r="H2900" s="421"/>
      <c r="I2900" s="421"/>
      <c r="J2900" s="283"/>
      <c r="K2900" s="421"/>
      <c r="L2900" s="282"/>
      <c r="N2900" s="282"/>
      <c r="S2900" s="282"/>
      <c r="T2900" s="283"/>
      <c r="U2900" s="283"/>
      <c r="V2900" s="283"/>
      <c r="W2900" s="283"/>
      <c r="X2900" s="283"/>
      <c r="Y2900" s="282"/>
      <c r="Z2900" s="282"/>
      <c r="AA2900" s="283"/>
      <c r="AB2900" s="282"/>
      <c r="AC2900" s="282"/>
      <c r="AD2900" s="282"/>
      <c r="AE2900" s="282"/>
      <c r="AF2900" s="283"/>
      <c r="AG2900" s="402"/>
      <c r="AH2900" s="283"/>
      <c r="AI2900" s="283"/>
      <c r="AJ2900" s="283"/>
      <c r="AK2900" s="283"/>
      <c r="AL2900" s="283"/>
      <c r="AM2900" s="282"/>
      <c r="AN2900" s="282"/>
      <c r="AO2900" s="282"/>
      <c r="AP2900" s="282"/>
      <c r="AQ2900" s="282"/>
      <c r="AR2900" s="282"/>
      <c r="AT2900" s="283"/>
      <c r="AU2900" s="283"/>
      <c r="AV2900" s="283"/>
      <c r="AW2900" s="283"/>
      <c r="AY2900" s="283"/>
      <c r="AZ2900" s="282"/>
      <c r="BA2900" s="283"/>
      <c r="BB2900" s="282"/>
      <c r="BC2900" s="282"/>
      <c r="BD2900" s="282"/>
      <c r="BE2900" s="283"/>
      <c r="BG2900" s="282"/>
      <c r="BH2900" s="282"/>
      <c r="BI2900" s="282"/>
      <c r="BL2900" s="421"/>
      <c r="BM2900" s="424"/>
      <c r="BN2900" s="424"/>
      <c r="BO2900" s="424"/>
      <c r="BP2900" s="424"/>
      <c r="BQ2900" s="421"/>
      <c r="BR2900" s="421"/>
      <c r="BV2900" s="282"/>
      <c r="BW2900" s="283"/>
      <c r="BY2900" s="283"/>
      <c r="BZ2900" s="283"/>
      <c r="CA2900" s="283"/>
      <c r="CB2900" s="282"/>
      <c r="CC2900" s="282"/>
      <c r="CD2900" s="282"/>
      <c r="CE2900" s="282"/>
      <c r="CG2900" s="427"/>
      <c r="CH2900" s="402"/>
      <c r="CI2900" s="424"/>
      <c r="CJ2900" s="282"/>
      <c r="CK2900" s="282"/>
      <c r="CL2900" s="283"/>
      <c r="CM2900" s="283"/>
      <c r="CP2900" s="282"/>
      <c r="DC2900" s="282"/>
      <c r="DD2900" s="282"/>
      <c r="DE2900" s="282"/>
      <c r="DF2900" s="282"/>
      <c r="DG2900" s="282"/>
      <c r="DH2900" s="282"/>
      <c r="DI2900" s="282"/>
      <c r="DJ2900" s="282"/>
      <c r="EF2900" s="495" t="str">
        <f>""&amp;(MID(数据表!AZ2900,1,MIN(FIND({"(";"（"},数据表!AZ2900&amp;"(（",1)-1)))&amp;""</f>
        <v/>
      </c>
      <c r="EG2900" s="495" t="str">
        <f>""&amp;(MID(数据表!AZ2900,1,MIN(FIND({0;1;2;3;4;5;6;7;8;9},数据表!AZ2900&amp;"1234567890",1)-1)))&amp;""</f>
        <v/>
      </c>
    </row>
    <row r="2901" spans="2:137" s="310" customFormat="1" ht="12" customHeight="1">
      <c r="B2901" s="286"/>
      <c r="C2901" s="286"/>
      <c r="D2901" s="286"/>
      <c r="E2901" s="479"/>
      <c r="F2901" s="282"/>
      <c r="G2901" s="283"/>
      <c r="H2901" s="421"/>
      <c r="I2901" s="421"/>
      <c r="J2901" s="283"/>
      <c r="K2901" s="421"/>
      <c r="L2901" s="282"/>
      <c r="N2901" s="282"/>
      <c r="S2901" s="282"/>
      <c r="T2901" s="283"/>
      <c r="U2901" s="283"/>
      <c r="V2901" s="283"/>
      <c r="W2901" s="283"/>
      <c r="X2901" s="283"/>
      <c r="Y2901" s="282"/>
      <c r="Z2901" s="282"/>
      <c r="AA2901" s="283"/>
      <c r="AB2901" s="282"/>
      <c r="AC2901" s="282"/>
      <c r="AD2901" s="282"/>
      <c r="AE2901" s="282"/>
      <c r="AF2901" s="283"/>
      <c r="AG2901" s="402"/>
      <c r="AH2901" s="283"/>
      <c r="AI2901" s="283"/>
      <c r="AJ2901" s="283"/>
      <c r="AK2901" s="283"/>
      <c r="AL2901" s="283"/>
      <c r="AM2901" s="282"/>
      <c r="AN2901" s="282"/>
      <c r="AO2901" s="282"/>
      <c r="AP2901" s="282"/>
      <c r="AQ2901" s="282"/>
      <c r="AR2901" s="282"/>
      <c r="AT2901" s="283"/>
      <c r="AU2901" s="283"/>
      <c r="AV2901" s="283"/>
      <c r="AW2901" s="283"/>
      <c r="AY2901" s="283"/>
      <c r="AZ2901" s="282"/>
      <c r="BA2901" s="283"/>
      <c r="BB2901" s="282"/>
      <c r="BC2901" s="282"/>
      <c r="BD2901" s="282"/>
      <c r="BE2901" s="283"/>
      <c r="BG2901" s="282"/>
      <c r="BH2901" s="282"/>
      <c r="BI2901" s="282"/>
      <c r="BL2901" s="421"/>
      <c r="BM2901" s="424"/>
      <c r="BN2901" s="424"/>
      <c r="BO2901" s="424"/>
      <c r="BP2901" s="424"/>
      <c r="BQ2901" s="421"/>
      <c r="BR2901" s="421"/>
      <c r="BV2901" s="282"/>
      <c r="BW2901" s="283"/>
      <c r="BY2901" s="283"/>
      <c r="BZ2901" s="283"/>
      <c r="CA2901" s="283"/>
      <c r="CB2901" s="282"/>
      <c r="CC2901" s="282"/>
      <c r="CD2901" s="282"/>
      <c r="CE2901" s="282"/>
      <c r="CG2901" s="427"/>
      <c r="CH2901" s="402"/>
      <c r="CI2901" s="424"/>
      <c r="CJ2901" s="282"/>
      <c r="CK2901" s="282"/>
      <c r="CL2901" s="283"/>
      <c r="CM2901" s="283"/>
      <c r="CP2901" s="282"/>
      <c r="DC2901" s="282"/>
      <c r="DD2901" s="282"/>
      <c r="DE2901" s="282"/>
      <c r="DF2901" s="282"/>
      <c r="DG2901" s="282"/>
      <c r="DH2901" s="282"/>
      <c r="DI2901" s="282"/>
      <c r="DJ2901" s="282"/>
      <c r="EF2901" s="495" t="str">
        <f>""&amp;(MID(数据表!AZ2901,1,MIN(FIND({"(";"（"},数据表!AZ2901&amp;"(（",1)-1)))&amp;""</f>
        <v/>
      </c>
      <c r="EG2901" s="495" t="str">
        <f>""&amp;(MID(数据表!AZ2901,1,MIN(FIND({0;1;2;3;4;5;6;7;8;9},数据表!AZ2901&amp;"1234567890",1)-1)))&amp;""</f>
        <v/>
      </c>
    </row>
    <row r="2902" spans="2:137" s="310" customFormat="1" ht="12" customHeight="1">
      <c r="B2902" s="286"/>
      <c r="C2902" s="286"/>
      <c r="D2902" s="286"/>
      <c r="E2902" s="479"/>
      <c r="F2902" s="282"/>
      <c r="G2902" s="283"/>
      <c r="H2902" s="421"/>
      <c r="I2902" s="421"/>
      <c r="J2902" s="283"/>
      <c r="K2902" s="421"/>
      <c r="L2902" s="282"/>
      <c r="N2902" s="282"/>
      <c r="S2902" s="282"/>
      <c r="T2902" s="283"/>
      <c r="U2902" s="283"/>
      <c r="V2902" s="283"/>
      <c r="W2902" s="283"/>
      <c r="X2902" s="283"/>
      <c r="Y2902" s="282"/>
      <c r="Z2902" s="282"/>
      <c r="AA2902" s="283"/>
      <c r="AB2902" s="282"/>
      <c r="AC2902" s="282"/>
      <c r="AD2902" s="282"/>
      <c r="AE2902" s="282"/>
      <c r="AF2902" s="283"/>
      <c r="AG2902" s="402"/>
      <c r="AH2902" s="283"/>
      <c r="AI2902" s="283"/>
      <c r="AJ2902" s="283"/>
      <c r="AK2902" s="283"/>
      <c r="AL2902" s="283"/>
      <c r="AM2902" s="282"/>
      <c r="AN2902" s="282"/>
      <c r="AO2902" s="282"/>
      <c r="AP2902" s="282"/>
      <c r="AQ2902" s="282"/>
      <c r="AR2902" s="282"/>
      <c r="AT2902" s="283"/>
      <c r="AU2902" s="283"/>
      <c r="AV2902" s="283"/>
      <c r="AW2902" s="283"/>
      <c r="AY2902" s="283"/>
      <c r="AZ2902" s="282"/>
      <c r="BA2902" s="283"/>
      <c r="BB2902" s="282"/>
      <c r="BC2902" s="282"/>
      <c r="BD2902" s="282"/>
      <c r="BE2902" s="283"/>
      <c r="BG2902" s="282"/>
      <c r="BH2902" s="282"/>
      <c r="BI2902" s="282"/>
      <c r="BL2902" s="421"/>
      <c r="BM2902" s="424"/>
      <c r="BN2902" s="424"/>
      <c r="BO2902" s="424"/>
      <c r="BP2902" s="424"/>
      <c r="BQ2902" s="421"/>
      <c r="BR2902" s="421"/>
      <c r="BV2902" s="282"/>
      <c r="BW2902" s="283"/>
      <c r="BY2902" s="283"/>
      <c r="BZ2902" s="283"/>
      <c r="CA2902" s="283"/>
      <c r="CB2902" s="282"/>
      <c r="CC2902" s="282"/>
      <c r="CD2902" s="282"/>
      <c r="CE2902" s="282"/>
      <c r="CG2902" s="427"/>
      <c r="CH2902" s="402"/>
      <c r="CI2902" s="424"/>
      <c r="CJ2902" s="282"/>
      <c r="CK2902" s="282"/>
      <c r="CL2902" s="283"/>
      <c r="CM2902" s="283"/>
      <c r="CP2902" s="282"/>
      <c r="DC2902" s="282"/>
      <c r="DD2902" s="282"/>
      <c r="DE2902" s="282"/>
      <c r="DF2902" s="282"/>
      <c r="DG2902" s="282"/>
      <c r="DH2902" s="282"/>
      <c r="DI2902" s="282"/>
      <c r="DJ2902" s="282"/>
      <c r="EF2902" s="495" t="str">
        <f>""&amp;(MID(数据表!AZ2902,1,MIN(FIND({"(";"（"},数据表!AZ2902&amp;"(（",1)-1)))&amp;""</f>
        <v/>
      </c>
      <c r="EG2902" s="495" t="str">
        <f>""&amp;(MID(数据表!AZ2902,1,MIN(FIND({0;1;2;3;4;5;6;7;8;9},数据表!AZ2902&amp;"1234567890",1)-1)))&amp;""</f>
        <v/>
      </c>
    </row>
    <row r="2903" spans="2:137" s="310" customFormat="1" ht="12" customHeight="1">
      <c r="B2903" s="286"/>
      <c r="C2903" s="286"/>
      <c r="D2903" s="286"/>
      <c r="E2903" s="479"/>
      <c r="F2903" s="282"/>
      <c r="G2903" s="283"/>
      <c r="H2903" s="421"/>
      <c r="I2903" s="421"/>
      <c r="J2903" s="283"/>
      <c r="K2903" s="421"/>
      <c r="L2903" s="282"/>
      <c r="N2903" s="282"/>
      <c r="S2903" s="282"/>
      <c r="T2903" s="283"/>
      <c r="U2903" s="283"/>
      <c r="V2903" s="283"/>
      <c r="W2903" s="283"/>
      <c r="X2903" s="283"/>
      <c r="Y2903" s="282"/>
      <c r="Z2903" s="282"/>
      <c r="AA2903" s="283"/>
      <c r="AB2903" s="282"/>
      <c r="AC2903" s="282"/>
      <c r="AD2903" s="282"/>
      <c r="AE2903" s="282"/>
      <c r="AF2903" s="283"/>
      <c r="AG2903" s="402"/>
      <c r="AH2903" s="283"/>
      <c r="AI2903" s="283"/>
      <c r="AJ2903" s="283"/>
      <c r="AK2903" s="283"/>
      <c r="AL2903" s="283"/>
      <c r="AM2903" s="282"/>
      <c r="AN2903" s="282"/>
      <c r="AO2903" s="282"/>
      <c r="AP2903" s="282"/>
      <c r="AQ2903" s="282"/>
      <c r="AR2903" s="282"/>
      <c r="AT2903" s="283"/>
      <c r="AU2903" s="283"/>
      <c r="AV2903" s="283"/>
      <c r="AW2903" s="283"/>
      <c r="AY2903" s="283"/>
      <c r="AZ2903" s="282"/>
      <c r="BA2903" s="283"/>
      <c r="BB2903" s="282"/>
      <c r="BC2903" s="282"/>
      <c r="BD2903" s="282"/>
      <c r="BE2903" s="283"/>
      <c r="BG2903" s="282"/>
      <c r="BH2903" s="282"/>
      <c r="BI2903" s="282"/>
      <c r="BL2903" s="421"/>
      <c r="BM2903" s="424"/>
      <c r="BN2903" s="424"/>
      <c r="BO2903" s="424"/>
      <c r="BP2903" s="424"/>
      <c r="BQ2903" s="421"/>
      <c r="BR2903" s="421"/>
      <c r="BV2903" s="282"/>
      <c r="BW2903" s="283"/>
      <c r="BY2903" s="283"/>
      <c r="BZ2903" s="283"/>
      <c r="CA2903" s="283"/>
      <c r="CB2903" s="282"/>
      <c r="CC2903" s="282"/>
      <c r="CD2903" s="282"/>
      <c r="CE2903" s="282"/>
      <c r="CG2903" s="427"/>
      <c r="CH2903" s="402"/>
      <c r="CI2903" s="424"/>
      <c r="CJ2903" s="282"/>
      <c r="CK2903" s="282"/>
      <c r="CL2903" s="283"/>
      <c r="CM2903" s="283"/>
      <c r="CP2903" s="282"/>
      <c r="DC2903" s="282"/>
      <c r="DD2903" s="282"/>
      <c r="DE2903" s="282"/>
      <c r="DF2903" s="282"/>
      <c r="DG2903" s="282"/>
      <c r="DH2903" s="282"/>
      <c r="DI2903" s="282"/>
      <c r="DJ2903" s="282"/>
      <c r="EF2903" s="495" t="str">
        <f>""&amp;(MID(数据表!AZ2903,1,MIN(FIND({"(";"（"},数据表!AZ2903&amp;"(（",1)-1)))&amp;""</f>
        <v/>
      </c>
      <c r="EG2903" s="495" t="str">
        <f>""&amp;(MID(数据表!AZ2903,1,MIN(FIND({0;1;2;3;4;5;6;7;8;9},数据表!AZ2903&amp;"1234567890",1)-1)))&amp;""</f>
        <v/>
      </c>
    </row>
    <row r="2904" spans="2:137" s="310" customFormat="1" ht="12" customHeight="1">
      <c r="B2904" s="286"/>
      <c r="C2904" s="286"/>
      <c r="D2904" s="286"/>
      <c r="E2904" s="479"/>
      <c r="F2904" s="282"/>
      <c r="G2904" s="283"/>
      <c r="H2904" s="421"/>
      <c r="I2904" s="421"/>
      <c r="J2904" s="283"/>
      <c r="K2904" s="421"/>
      <c r="L2904" s="282"/>
      <c r="N2904" s="282"/>
      <c r="S2904" s="282"/>
      <c r="T2904" s="283"/>
      <c r="U2904" s="283"/>
      <c r="V2904" s="283"/>
      <c r="W2904" s="283"/>
      <c r="X2904" s="283"/>
      <c r="Y2904" s="282"/>
      <c r="Z2904" s="282"/>
      <c r="AA2904" s="283"/>
      <c r="AB2904" s="282"/>
      <c r="AC2904" s="282"/>
      <c r="AD2904" s="282"/>
      <c r="AE2904" s="282"/>
      <c r="AF2904" s="283"/>
      <c r="AG2904" s="402"/>
      <c r="AH2904" s="283"/>
      <c r="AI2904" s="283"/>
      <c r="AJ2904" s="283"/>
      <c r="AK2904" s="283"/>
      <c r="AL2904" s="283"/>
      <c r="AM2904" s="282"/>
      <c r="AN2904" s="282"/>
      <c r="AO2904" s="282"/>
      <c r="AP2904" s="282"/>
      <c r="AQ2904" s="282"/>
      <c r="AR2904" s="282"/>
      <c r="AT2904" s="283"/>
      <c r="AU2904" s="283"/>
      <c r="AV2904" s="283"/>
      <c r="AW2904" s="283"/>
      <c r="AY2904" s="283"/>
      <c r="AZ2904" s="282"/>
      <c r="BA2904" s="283"/>
      <c r="BB2904" s="282"/>
      <c r="BC2904" s="282"/>
      <c r="BD2904" s="282"/>
      <c r="BE2904" s="283"/>
      <c r="BG2904" s="282"/>
      <c r="BH2904" s="282"/>
      <c r="BI2904" s="282"/>
      <c r="BL2904" s="421"/>
      <c r="BM2904" s="424"/>
      <c r="BN2904" s="424"/>
      <c r="BO2904" s="424"/>
      <c r="BP2904" s="424"/>
      <c r="BQ2904" s="421"/>
      <c r="BR2904" s="421"/>
      <c r="BV2904" s="282"/>
      <c r="BW2904" s="283"/>
      <c r="BY2904" s="283"/>
      <c r="BZ2904" s="283"/>
      <c r="CA2904" s="283"/>
      <c r="CB2904" s="282"/>
      <c r="CC2904" s="282"/>
      <c r="CD2904" s="282"/>
      <c r="CE2904" s="282"/>
      <c r="CG2904" s="427"/>
      <c r="CH2904" s="402"/>
      <c r="CI2904" s="424"/>
      <c r="CJ2904" s="282"/>
      <c r="CK2904" s="282"/>
      <c r="CL2904" s="283"/>
      <c r="CM2904" s="283"/>
      <c r="CP2904" s="282"/>
      <c r="DC2904" s="282"/>
      <c r="DD2904" s="282"/>
      <c r="DE2904" s="282"/>
      <c r="DF2904" s="282"/>
      <c r="DG2904" s="282"/>
      <c r="DH2904" s="282"/>
      <c r="DI2904" s="282"/>
      <c r="DJ2904" s="282"/>
      <c r="EF2904" s="495" t="str">
        <f>""&amp;(MID(数据表!AZ2904,1,MIN(FIND({"(";"（"},数据表!AZ2904&amp;"(（",1)-1)))&amp;""</f>
        <v/>
      </c>
      <c r="EG2904" s="495" t="str">
        <f>""&amp;(MID(数据表!AZ2904,1,MIN(FIND({0;1;2;3;4;5;6;7;8;9},数据表!AZ2904&amp;"1234567890",1)-1)))&amp;""</f>
        <v/>
      </c>
    </row>
    <row r="2905" spans="2:137" s="310" customFormat="1" ht="12" customHeight="1">
      <c r="B2905" s="286"/>
      <c r="C2905" s="286"/>
      <c r="D2905" s="286"/>
      <c r="E2905" s="479"/>
      <c r="F2905" s="282"/>
      <c r="G2905" s="283"/>
      <c r="H2905" s="421"/>
      <c r="I2905" s="421"/>
      <c r="J2905" s="283"/>
      <c r="K2905" s="421"/>
      <c r="L2905" s="282"/>
      <c r="N2905" s="282"/>
      <c r="S2905" s="282"/>
      <c r="T2905" s="283"/>
      <c r="U2905" s="283"/>
      <c r="V2905" s="283"/>
      <c r="W2905" s="283"/>
      <c r="X2905" s="283"/>
      <c r="Y2905" s="282"/>
      <c r="Z2905" s="282"/>
      <c r="AA2905" s="283"/>
      <c r="AB2905" s="282"/>
      <c r="AC2905" s="282"/>
      <c r="AD2905" s="282"/>
      <c r="AE2905" s="282"/>
      <c r="AF2905" s="283"/>
      <c r="AG2905" s="402"/>
      <c r="AH2905" s="283"/>
      <c r="AI2905" s="283"/>
      <c r="AJ2905" s="283"/>
      <c r="AK2905" s="283"/>
      <c r="AL2905" s="283"/>
      <c r="AM2905" s="282"/>
      <c r="AN2905" s="282"/>
      <c r="AO2905" s="282"/>
      <c r="AP2905" s="282"/>
      <c r="AQ2905" s="282"/>
      <c r="AR2905" s="282"/>
      <c r="AT2905" s="283"/>
      <c r="AU2905" s="283"/>
      <c r="AV2905" s="283"/>
      <c r="AW2905" s="283"/>
      <c r="AY2905" s="283"/>
      <c r="AZ2905" s="282"/>
      <c r="BA2905" s="283"/>
      <c r="BB2905" s="282"/>
      <c r="BC2905" s="282"/>
      <c r="BD2905" s="282"/>
      <c r="BE2905" s="283"/>
      <c r="BG2905" s="282"/>
      <c r="BH2905" s="282"/>
      <c r="BI2905" s="282"/>
      <c r="BL2905" s="421"/>
      <c r="BM2905" s="424"/>
      <c r="BN2905" s="424"/>
      <c r="BO2905" s="424"/>
      <c r="BP2905" s="424"/>
      <c r="BQ2905" s="421"/>
      <c r="BR2905" s="421"/>
      <c r="BV2905" s="282"/>
      <c r="BW2905" s="283"/>
      <c r="BY2905" s="283"/>
      <c r="BZ2905" s="283"/>
      <c r="CA2905" s="283"/>
      <c r="CB2905" s="282"/>
      <c r="CC2905" s="282"/>
      <c r="CD2905" s="282"/>
      <c r="CE2905" s="282"/>
      <c r="CG2905" s="427"/>
      <c r="CH2905" s="402"/>
      <c r="CI2905" s="424"/>
      <c r="CJ2905" s="282"/>
      <c r="CK2905" s="282"/>
      <c r="CL2905" s="283"/>
      <c r="CM2905" s="283"/>
      <c r="CP2905" s="282"/>
      <c r="DC2905" s="282"/>
      <c r="DD2905" s="282"/>
      <c r="DE2905" s="282"/>
      <c r="DF2905" s="282"/>
      <c r="DG2905" s="282"/>
      <c r="DH2905" s="282"/>
      <c r="DI2905" s="282"/>
      <c r="DJ2905" s="282"/>
      <c r="EF2905" s="495" t="str">
        <f>""&amp;(MID(数据表!AZ2905,1,MIN(FIND({"(";"（"},数据表!AZ2905&amp;"(（",1)-1)))&amp;""</f>
        <v/>
      </c>
      <c r="EG2905" s="495" t="str">
        <f>""&amp;(MID(数据表!AZ2905,1,MIN(FIND({0;1;2;3;4;5;6;7;8;9},数据表!AZ2905&amp;"1234567890",1)-1)))&amp;""</f>
        <v/>
      </c>
    </row>
    <row r="2906" spans="2:137" s="310" customFormat="1" ht="12" customHeight="1">
      <c r="B2906" s="286"/>
      <c r="C2906" s="286"/>
      <c r="D2906" s="286"/>
      <c r="E2906" s="479"/>
      <c r="F2906" s="282"/>
      <c r="G2906" s="283"/>
      <c r="H2906" s="421"/>
      <c r="I2906" s="421"/>
      <c r="J2906" s="283"/>
      <c r="K2906" s="421"/>
      <c r="L2906" s="282"/>
      <c r="N2906" s="282"/>
      <c r="S2906" s="282"/>
      <c r="T2906" s="283"/>
      <c r="U2906" s="283"/>
      <c r="V2906" s="283"/>
      <c r="W2906" s="283"/>
      <c r="X2906" s="283"/>
      <c r="Y2906" s="282"/>
      <c r="Z2906" s="282"/>
      <c r="AA2906" s="283"/>
      <c r="AB2906" s="282"/>
      <c r="AC2906" s="282"/>
      <c r="AD2906" s="282"/>
      <c r="AE2906" s="282"/>
      <c r="AF2906" s="283"/>
      <c r="AG2906" s="402"/>
      <c r="AH2906" s="283"/>
      <c r="AI2906" s="283"/>
      <c r="AJ2906" s="283"/>
      <c r="AK2906" s="283"/>
      <c r="AL2906" s="283"/>
      <c r="AM2906" s="282"/>
      <c r="AN2906" s="282"/>
      <c r="AO2906" s="282"/>
      <c r="AP2906" s="282"/>
      <c r="AQ2906" s="282"/>
      <c r="AR2906" s="282"/>
      <c r="AT2906" s="283"/>
      <c r="AU2906" s="283"/>
      <c r="AV2906" s="283"/>
      <c r="AW2906" s="283"/>
      <c r="AY2906" s="283"/>
      <c r="AZ2906" s="282"/>
      <c r="BA2906" s="283"/>
      <c r="BB2906" s="282"/>
      <c r="BC2906" s="282"/>
      <c r="BD2906" s="282"/>
      <c r="BE2906" s="283"/>
      <c r="BG2906" s="282"/>
      <c r="BH2906" s="282"/>
      <c r="BI2906" s="282"/>
      <c r="BL2906" s="421"/>
      <c r="BM2906" s="424"/>
      <c r="BN2906" s="424"/>
      <c r="BO2906" s="424"/>
      <c r="BP2906" s="424"/>
      <c r="BQ2906" s="421"/>
      <c r="BR2906" s="421"/>
      <c r="BV2906" s="282"/>
      <c r="BW2906" s="283"/>
      <c r="BY2906" s="283"/>
      <c r="BZ2906" s="283"/>
      <c r="CA2906" s="283"/>
      <c r="CB2906" s="282"/>
      <c r="CC2906" s="282"/>
      <c r="CD2906" s="282"/>
      <c r="CE2906" s="282"/>
      <c r="CG2906" s="427"/>
      <c r="CH2906" s="402"/>
      <c r="CI2906" s="424"/>
      <c r="CJ2906" s="282"/>
      <c r="CK2906" s="282"/>
      <c r="CL2906" s="283"/>
      <c r="CM2906" s="283"/>
      <c r="CP2906" s="282"/>
      <c r="DC2906" s="282"/>
      <c r="DD2906" s="282"/>
      <c r="DE2906" s="282"/>
      <c r="DF2906" s="282"/>
      <c r="DG2906" s="282"/>
      <c r="DH2906" s="282"/>
      <c r="DI2906" s="282"/>
      <c r="DJ2906" s="282"/>
      <c r="EF2906" s="495" t="str">
        <f>""&amp;(MID(数据表!AZ2906,1,MIN(FIND({"(";"（"},数据表!AZ2906&amp;"(（",1)-1)))&amp;""</f>
        <v/>
      </c>
      <c r="EG2906" s="495" t="str">
        <f>""&amp;(MID(数据表!AZ2906,1,MIN(FIND({0;1;2;3;4;5;6;7;8;9},数据表!AZ2906&amp;"1234567890",1)-1)))&amp;""</f>
        <v/>
      </c>
    </row>
    <row r="2907" spans="2:137" s="310" customFormat="1" ht="12" customHeight="1">
      <c r="B2907" s="286"/>
      <c r="C2907" s="286"/>
      <c r="D2907" s="286"/>
      <c r="E2907" s="479"/>
      <c r="F2907" s="282"/>
      <c r="G2907" s="283"/>
      <c r="H2907" s="421"/>
      <c r="I2907" s="421"/>
      <c r="J2907" s="283"/>
      <c r="K2907" s="421"/>
      <c r="L2907" s="282"/>
      <c r="N2907" s="282"/>
      <c r="S2907" s="282"/>
      <c r="T2907" s="283"/>
      <c r="U2907" s="283"/>
      <c r="V2907" s="283"/>
      <c r="W2907" s="283"/>
      <c r="X2907" s="283"/>
      <c r="Y2907" s="282"/>
      <c r="Z2907" s="282"/>
      <c r="AA2907" s="283"/>
      <c r="AB2907" s="282"/>
      <c r="AC2907" s="282"/>
      <c r="AD2907" s="282"/>
      <c r="AE2907" s="282"/>
      <c r="AF2907" s="283"/>
      <c r="AG2907" s="402"/>
      <c r="AH2907" s="283"/>
      <c r="AI2907" s="283"/>
      <c r="AJ2907" s="283"/>
      <c r="AK2907" s="283"/>
      <c r="AL2907" s="283"/>
      <c r="AM2907" s="282"/>
      <c r="AN2907" s="282"/>
      <c r="AO2907" s="282"/>
      <c r="AP2907" s="282"/>
      <c r="AQ2907" s="282"/>
      <c r="AR2907" s="282"/>
      <c r="AT2907" s="283"/>
      <c r="AU2907" s="283"/>
      <c r="AV2907" s="283"/>
      <c r="AW2907" s="283"/>
      <c r="AY2907" s="283"/>
      <c r="AZ2907" s="282"/>
      <c r="BA2907" s="283"/>
      <c r="BB2907" s="282"/>
      <c r="BC2907" s="282"/>
      <c r="BD2907" s="282"/>
      <c r="BE2907" s="283"/>
      <c r="BG2907" s="282"/>
      <c r="BH2907" s="282"/>
      <c r="BI2907" s="282"/>
      <c r="BL2907" s="421"/>
      <c r="BM2907" s="424"/>
      <c r="BN2907" s="424"/>
      <c r="BO2907" s="424"/>
      <c r="BP2907" s="424"/>
      <c r="BQ2907" s="421"/>
      <c r="BR2907" s="421"/>
      <c r="BV2907" s="282"/>
      <c r="BW2907" s="283"/>
      <c r="BY2907" s="283"/>
      <c r="BZ2907" s="283"/>
      <c r="CA2907" s="283"/>
      <c r="CB2907" s="282"/>
      <c r="CC2907" s="282"/>
      <c r="CD2907" s="282"/>
      <c r="CE2907" s="282"/>
      <c r="CG2907" s="427"/>
      <c r="CH2907" s="402"/>
      <c r="CI2907" s="424"/>
      <c r="CJ2907" s="282"/>
      <c r="CK2907" s="282"/>
      <c r="CL2907" s="283"/>
      <c r="CM2907" s="283"/>
      <c r="CP2907" s="282"/>
      <c r="DC2907" s="282"/>
      <c r="DD2907" s="282"/>
      <c r="DE2907" s="282"/>
      <c r="DF2907" s="282"/>
      <c r="DG2907" s="282"/>
      <c r="DH2907" s="282"/>
      <c r="DI2907" s="282"/>
      <c r="DJ2907" s="282"/>
      <c r="EF2907" s="495" t="str">
        <f>""&amp;(MID(数据表!AZ2907,1,MIN(FIND({"(";"（"},数据表!AZ2907&amp;"(（",1)-1)))&amp;""</f>
        <v/>
      </c>
      <c r="EG2907" s="495" t="str">
        <f>""&amp;(MID(数据表!AZ2907,1,MIN(FIND({0;1;2;3;4;5;6;7;8;9},数据表!AZ2907&amp;"1234567890",1)-1)))&amp;""</f>
        <v/>
      </c>
    </row>
    <row r="2908" spans="2:137" s="310" customFormat="1" ht="12" customHeight="1">
      <c r="B2908" s="286"/>
      <c r="C2908" s="286"/>
      <c r="D2908" s="286"/>
      <c r="E2908" s="479"/>
      <c r="F2908" s="282"/>
      <c r="G2908" s="283"/>
      <c r="H2908" s="421"/>
      <c r="I2908" s="421"/>
      <c r="J2908" s="283"/>
      <c r="K2908" s="421"/>
      <c r="L2908" s="282"/>
      <c r="N2908" s="282"/>
      <c r="S2908" s="282"/>
      <c r="T2908" s="283"/>
      <c r="U2908" s="283"/>
      <c r="V2908" s="283"/>
      <c r="W2908" s="283"/>
      <c r="X2908" s="283"/>
      <c r="Y2908" s="282"/>
      <c r="Z2908" s="282"/>
      <c r="AA2908" s="283"/>
      <c r="AB2908" s="282"/>
      <c r="AC2908" s="282"/>
      <c r="AD2908" s="282"/>
      <c r="AE2908" s="282"/>
      <c r="AF2908" s="283"/>
      <c r="AG2908" s="402"/>
      <c r="AH2908" s="283"/>
      <c r="AI2908" s="283"/>
      <c r="AJ2908" s="283"/>
      <c r="AK2908" s="283"/>
      <c r="AL2908" s="283"/>
      <c r="AM2908" s="282"/>
      <c r="AN2908" s="282"/>
      <c r="AO2908" s="282"/>
      <c r="AP2908" s="282"/>
      <c r="AQ2908" s="282"/>
      <c r="AR2908" s="282"/>
      <c r="AT2908" s="283"/>
      <c r="AU2908" s="283"/>
      <c r="AV2908" s="283"/>
      <c r="AW2908" s="283"/>
      <c r="AY2908" s="283"/>
      <c r="AZ2908" s="282"/>
      <c r="BA2908" s="283"/>
      <c r="BB2908" s="282"/>
      <c r="BC2908" s="282"/>
      <c r="BD2908" s="282"/>
      <c r="BE2908" s="283"/>
      <c r="BG2908" s="282"/>
      <c r="BH2908" s="282"/>
      <c r="BI2908" s="282"/>
      <c r="BL2908" s="421"/>
      <c r="BM2908" s="424"/>
      <c r="BN2908" s="424"/>
      <c r="BO2908" s="424"/>
      <c r="BP2908" s="424"/>
      <c r="BQ2908" s="421"/>
      <c r="BR2908" s="421"/>
      <c r="BV2908" s="282"/>
      <c r="BW2908" s="283"/>
      <c r="BY2908" s="283"/>
      <c r="BZ2908" s="283"/>
      <c r="CA2908" s="283"/>
      <c r="CB2908" s="282"/>
      <c r="CC2908" s="282"/>
      <c r="CD2908" s="282"/>
      <c r="CE2908" s="282"/>
      <c r="CG2908" s="427"/>
      <c r="CH2908" s="402"/>
      <c r="CI2908" s="424"/>
      <c r="CJ2908" s="282"/>
      <c r="CK2908" s="282"/>
      <c r="CL2908" s="283"/>
      <c r="CM2908" s="283"/>
      <c r="CP2908" s="282"/>
      <c r="DC2908" s="282"/>
      <c r="DD2908" s="282"/>
      <c r="DE2908" s="282"/>
      <c r="DF2908" s="282"/>
      <c r="DG2908" s="282"/>
      <c r="DH2908" s="282"/>
      <c r="DI2908" s="282"/>
      <c r="DJ2908" s="282"/>
      <c r="EF2908" s="495" t="str">
        <f>""&amp;(MID(数据表!AZ2908,1,MIN(FIND({"(";"（"},数据表!AZ2908&amp;"(（",1)-1)))&amp;""</f>
        <v/>
      </c>
      <c r="EG2908" s="495" t="str">
        <f>""&amp;(MID(数据表!AZ2908,1,MIN(FIND({0;1;2;3;4;5;6;7;8;9},数据表!AZ2908&amp;"1234567890",1)-1)))&amp;""</f>
        <v/>
      </c>
    </row>
    <row r="2909" spans="2:137" s="310" customFormat="1" ht="12" customHeight="1">
      <c r="B2909" s="286"/>
      <c r="C2909" s="286"/>
      <c r="D2909" s="286"/>
      <c r="E2909" s="479"/>
      <c r="F2909" s="282"/>
      <c r="G2909" s="283"/>
      <c r="H2909" s="421"/>
      <c r="I2909" s="421"/>
      <c r="J2909" s="283"/>
      <c r="K2909" s="421"/>
      <c r="L2909" s="282"/>
      <c r="N2909" s="282"/>
      <c r="S2909" s="282"/>
      <c r="T2909" s="283"/>
      <c r="U2909" s="283"/>
      <c r="V2909" s="283"/>
      <c r="W2909" s="283"/>
      <c r="X2909" s="283"/>
      <c r="Y2909" s="282"/>
      <c r="Z2909" s="282"/>
      <c r="AA2909" s="283"/>
      <c r="AB2909" s="282"/>
      <c r="AC2909" s="282"/>
      <c r="AD2909" s="282"/>
      <c r="AE2909" s="282"/>
      <c r="AF2909" s="283"/>
      <c r="AG2909" s="402"/>
      <c r="AH2909" s="283"/>
      <c r="AI2909" s="283"/>
      <c r="AJ2909" s="283"/>
      <c r="AK2909" s="283"/>
      <c r="AL2909" s="283"/>
      <c r="AM2909" s="282"/>
      <c r="AN2909" s="282"/>
      <c r="AO2909" s="282"/>
      <c r="AP2909" s="282"/>
      <c r="AQ2909" s="282"/>
      <c r="AR2909" s="282"/>
      <c r="AT2909" s="283"/>
      <c r="AU2909" s="283"/>
      <c r="AV2909" s="283"/>
      <c r="AW2909" s="283"/>
      <c r="AY2909" s="283"/>
      <c r="AZ2909" s="282"/>
      <c r="BA2909" s="283"/>
      <c r="BB2909" s="282"/>
      <c r="BC2909" s="282"/>
      <c r="BD2909" s="282"/>
      <c r="BE2909" s="283"/>
      <c r="BG2909" s="282"/>
      <c r="BH2909" s="282"/>
      <c r="BI2909" s="282"/>
      <c r="BL2909" s="421"/>
      <c r="BM2909" s="424"/>
      <c r="BN2909" s="424"/>
      <c r="BO2909" s="424"/>
      <c r="BP2909" s="424"/>
      <c r="BQ2909" s="421"/>
      <c r="BR2909" s="421"/>
      <c r="BV2909" s="282"/>
      <c r="BW2909" s="283"/>
      <c r="BY2909" s="283"/>
      <c r="BZ2909" s="283"/>
      <c r="CA2909" s="283"/>
      <c r="CB2909" s="282"/>
      <c r="CC2909" s="282"/>
      <c r="CD2909" s="282"/>
      <c r="CE2909" s="282"/>
      <c r="CG2909" s="427"/>
      <c r="CH2909" s="402"/>
      <c r="CI2909" s="424"/>
      <c r="CJ2909" s="282"/>
      <c r="CK2909" s="282"/>
      <c r="CL2909" s="283"/>
      <c r="CM2909" s="283"/>
      <c r="CP2909" s="282"/>
      <c r="DC2909" s="282"/>
      <c r="DD2909" s="282"/>
      <c r="DE2909" s="282"/>
      <c r="DF2909" s="282"/>
      <c r="DG2909" s="282"/>
      <c r="DH2909" s="282"/>
      <c r="DI2909" s="282"/>
      <c r="DJ2909" s="282"/>
      <c r="EF2909" s="495" t="str">
        <f>""&amp;(MID(数据表!AZ2909,1,MIN(FIND({"(";"（"},数据表!AZ2909&amp;"(（",1)-1)))&amp;""</f>
        <v/>
      </c>
      <c r="EG2909" s="495" t="str">
        <f>""&amp;(MID(数据表!AZ2909,1,MIN(FIND({0;1;2;3;4;5;6;7;8;9},数据表!AZ2909&amp;"1234567890",1)-1)))&amp;""</f>
        <v/>
      </c>
    </row>
    <row r="2910" spans="2:137" s="310" customFormat="1" ht="12" customHeight="1">
      <c r="B2910" s="286"/>
      <c r="C2910" s="286"/>
      <c r="D2910" s="286"/>
      <c r="E2910" s="479"/>
      <c r="F2910" s="282"/>
      <c r="G2910" s="283"/>
      <c r="H2910" s="421"/>
      <c r="I2910" s="421"/>
      <c r="J2910" s="283"/>
      <c r="K2910" s="421"/>
      <c r="L2910" s="282"/>
      <c r="N2910" s="282"/>
      <c r="S2910" s="282"/>
      <c r="T2910" s="283"/>
      <c r="U2910" s="283"/>
      <c r="V2910" s="283"/>
      <c r="W2910" s="283"/>
      <c r="X2910" s="283"/>
      <c r="Y2910" s="282"/>
      <c r="Z2910" s="282"/>
      <c r="AA2910" s="283"/>
      <c r="AB2910" s="282"/>
      <c r="AC2910" s="282"/>
      <c r="AD2910" s="282"/>
      <c r="AE2910" s="282"/>
      <c r="AF2910" s="283"/>
      <c r="AG2910" s="402"/>
      <c r="AH2910" s="283"/>
      <c r="AI2910" s="283"/>
      <c r="AJ2910" s="283"/>
      <c r="AK2910" s="283"/>
      <c r="AL2910" s="283"/>
      <c r="AM2910" s="282"/>
      <c r="AN2910" s="282"/>
      <c r="AO2910" s="282"/>
      <c r="AP2910" s="282"/>
      <c r="AQ2910" s="282"/>
      <c r="AR2910" s="282"/>
      <c r="AT2910" s="283"/>
      <c r="AU2910" s="283"/>
      <c r="AV2910" s="283"/>
      <c r="AW2910" s="283"/>
      <c r="AY2910" s="283"/>
      <c r="AZ2910" s="282"/>
      <c r="BA2910" s="283"/>
      <c r="BB2910" s="282"/>
      <c r="BC2910" s="282"/>
      <c r="BD2910" s="282"/>
      <c r="BE2910" s="283"/>
      <c r="BG2910" s="282"/>
      <c r="BH2910" s="282"/>
      <c r="BI2910" s="282"/>
      <c r="BL2910" s="421"/>
      <c r="BM2910" s="424"/>
      <c r="BN2910" s="424"/>
      <c r="BO2910" s="424"/>
      <c r="BP2910" s="424"/>
      <c r="BQ2910" s="421"/>
      <c r="BR2910" s="421"/>
      <c r="BV2910" s="282"/>
      <c r="BW2910" s="283"/>
      <c r="BY2910" s="283"/>
      <c r="BZ2910" s="283"/>
      <c r="CA2910" s="283"/>
      <c r="CB2910" s="282"/>
      <c r="CC2910" s="282"/>
      <c r="CD2910" s="282"/>
      <c r="CE2910" s="282"/>
      <c r="CG2910" s="427"/>
      <c r="CH2910" s="402"/>
      <c r="CI2910" s="424"/>
      <c r="CJ2910" s="282"/>
      <c r="CK2910" s="282"/>
      <c r="CL2910" s="283"/>
      <c r="CM2910" s="283"/>
      <c r="CP2910" s="282"/>
      <c r="DC2910" s="282"/>
      <c r="DD2910" s="282"/>
      <c r="DE2910" s="282"/>
      <c r="DF2910" s="282"/>
      <c r="DG2910" s="282"/>
      <c r="DH2910" s="282"/>
      <c r="DI2910" s="282"/>
      <c r="DJ2910" s="282"/>
      <c r="EF2910" s="495" t="str">
        <f>""&amp;(MID(数据表!AZ2910,1,MIN(FIND({"(";"（"},数据表!AZ2910&amp;"(（",1)-1)))&amp;""</f>
        <v/>
      </c>
      <c r="EG2910" s="495" t="str">
        <f>""&amp;(MID(数据表!AZ2910,1,MIN(FIND({0;1;2;3;4;5;6;7;8;9},数据表!AZ2910&amp;"1234567890",1)-1)))&amp;""</f>
        <v/>
      </c>
    </row>
    <row r="2911" spans="2:137" s="310" customFormat="1" ht="12" customHeight="1">
      <c r="B2911" s="286"/>
      <c r="C2911" s="286"/>
      <c r="D2911" s="286"/>
      <c r="E2911" s="479"/>
      <c r="F2911" s="282"/>
      <c r="G2911" s="283"/>
      <c r="H2911" s="421"/>
      <c r="I2911" s="421"/>
      <c r="J2911" s="283"/>
      <c r="K2911" s="421"/>
      <c r="L2911" s="282"/>
      <c r="N2911" s="282"/>
      <c r="S2911" s="282"/>
      <c r="T2911" s="283"/>
      <c r="U2911" s="283"/>
      <c r="V2911" s="283"/>
      <c r="W2911" s="283"/>
      <c r="X2911" s="283"/>
      <c r="Y2911" s="282"/>
      <c r="Z2911" s="282"/>
      <c r="AA2911" s="283"/>
      <c r="AB2911" s="282"/>
      <c r="AC2911" s="282"/>
      <c r="AD2911" s="282"/>
      <c r="AE2911" s="282"/>
      <c r="AF2911" s="283"/>
      <c r="AG2911" s="402"/>
      <c r="AH2911" s="283"/>
      <c r="AI2911" s="283"/>
      <c r="AJ2911" s="283"/>
      <c r="AK2911" s="283"/>
      <c r="AL2911" s="283"/>
      <c r="AM2911" s="282"/>
      <c r="AN2911" s="282"/>
      <c r="AO2911" s="282"/>
      <c r="AP2911" s="282"/>
      <c r="AQ2911" s="282"/>
      <c r="AR2911" s="282"/>
      <c r="AT2911" s="283"/>
      <c r="AU2911" s="283"/>
      <c r="AV2911" s="283"/>
      <c r="AW2911" s="283"/>
      <c r="AY2911" s="283"/>
      <c r="AZ2911" s="282"/>
      <c r="BA2911" s="283"/>
      <c r="BB2911" s="282"/>
      <c r="BC2911" s="282"/>
      <c r="BD2911" s="282"/>
      <c r="BE2911" s="283"/>
      <c r="BG2911" s="282"/>
      <c r="BH2911" s="282"/>
      <c r="BI2911" s="282"/>
      <c r="BL2911" s="421"/>
      <c r="BM2911" s="424"/>
      <c r="BN2911" s="424"/>
      <c r="BO2911" s="424"/>
      <c r="BP2911" s="424"/>
      <c r="BQ2911" s="421"/>
      <c r="BR2911" s="421"/>
      <c r="BV2911" s="282"/>
      <c r="BW2911" s="283"/>
      <c r="BY2911" s="283"/>
      <c r="BZ2911" s="283"/>
      <c r="CA2911" s="283"/>
      <c r="CB2911" s="282"/>
      <c r="CC2911" s="282"/>
      <c r="CD2911" s="282"/>
      <c r="CE2911" s="282"/>
      <c r="CG2911" s="427"/>
      <c r="CH2911" s="402"/>
      <c r="CI2911" s="424"/>
      <c r="CJ2911" s="282"/>
      <c r="CK2911" s="282"/>
      <c r="CL2911" s="283"/>
      <c r="CM2911" s="283"/>
      <c r="CP2911" s="282"/>
      <c r="DC2911" s="282"/>
      <c r="DD2911" s="282"/>
      <c r="DE2911" s="282"/>
      <c r="DF2911" s="282"/>
      <c r="DG2911" s="282"/>
      <c r="DH2911" s="282"/>
      <c r="DI2911" s="282"/>
      <c r="DJ2911" s="282"/>
      <c r="EF2911" s="495" t="str">
        <f>""&amp;(MID(数据表!AZ2911,1,MIN(FIND({"(";"（"},数据表!AZ2911&amp;"(（",1)-1)))&amp;""</f>
        <v/>
      </c>
      <c r="EG2911" s="495" t="str">
        <f>""&amp;(MID(数据表!AZ2911,1,MIN(FIND({0;1;2;3;4;5;6;7;8;9},数据表!AZ2911&amp;"1234567890",1)-1)))&amp;""</f>
        <v/>
      </c>
    </row>
    <row r="2912" spans="2:137" s="310" customFormat="1" ht="12" customHeight="1">
      <c r="B2912" s="286"/>
      <c r="C2912" s="286"/>
      <c r="D2912" s="286"/>
      <c r="E2912" s="479"/>
      <c r="F2912" s="282"/>
      <c r="G2912" s="283"/>
      <c r="H2912" s="421"/>
      <c r="I2912" s="421"/>
      <c r="J2912" s="283"/>
      <c r="K2912" s="421"/>
      <c r="L2912" s="282"/>
      <c r="N2912" s="282"/>
      <c r="S2912" s="282"/>
      <c r="T2912" s="283"/>
      <c r="U2912" s="283"/>
      <c r="V2912" s="283"/>
      <c r="W2912" s="283"/>
      <c r="X2912" s="283"/>
      <c r="Y2912" s="282"/>
      <c r="Z2912" s="282"/>
      <c r="AA2912" s="283"/>
      <c r="AB2912" s="282"/>
      <c r="AC2912" s="282"/>
      <c r="AD2912" s="282"/>
      <c r="AE2912" s="282"/>
      <c r="AF2912" s="283"/>
      <c r="AG2912" s="402"/>
      <c r="AH2912" s="283"/>
      <c r="AI2912" s="283"/>
      <c r="AJ2912" s="283"/>
      <c r="AK2912" s="283"/>
      <c r="AL2912" s="283"/>
      <c r="AM2912" s="282"/>
      <c r="AN2912" s="282"/>
      <c r="AO2912" s="282"/>
      <c r="AP2912" s="282"/>
      <c r="AQ2912" s="282"/>
      <c r="AR2912" s="282"/>
      <c r="AT2912" s="283"/>
      <c r="AU2912" s="283"/>
      <c r="AV2912" s="283"/>
      <c r="AW2912" s="283"/>
      <c r="AY2912" s="283"/>
      <c r="AZ2912" s="282"/>
      <c r="BA2912" s="283"/>
      <c r="BB2912" s="282"/>
      <c r="BC2912" s="282"/>
      <c r="BD2912" s="282"/>
      <c r="BE2912" s="283"/>
      <c r="BG2912" s="282"/>
      <c r="BH2912" s="282"/>
      <c r="BI2912" s="282"/>
      <c r="BL2912" s="421"/>
      <c r="BM2912" s="424"/>
      <c r="BN2912" s="424"/>
      <c r="BO2912" s="424"/>
      <c r="BP2912" s="424"/>
      <c r="BQ2912" s="421"/>
      <c r="BR2912" s="421"/>
      <c r="BV2912" s="282"/>
      <c r="BW2912" s="283"/>
      <c r="BY2912" s="283"/>
      <c r="BZ2912" s="283"/>
      <c r="CA2912" s="283"/>
      <c r="CB2912" s="282"/>
      <c r="CC2912" s="282"/>
      <c r="CD2912" s="282"/>
      <c r="CE2912" s="282"/>
      <c r="CG2912" s="427"/>
      <c r="CH2912" s="402"/>
      <c r="CI2912" s="424"/>
      <c r="CJ2912" s="282"/>
      <c r="CK2912" s="282"/>
      <c r="CL2912" s="283"/>
      <c r="CM2912" s="283"/>
      <c r="CP2912" s="282"/>
      <c r="DC2912" s="282"/>
      <c r="DD2912" s="282"/>
      <c r="DE2912" s="282"/>
      <c r="DF2912" s="282"/>
      <c r="DG2912" s="282"/>
      <c r="DH2912" s="282"/>
      <c r="DI2912" s="282"/>
      <c r="DJ2912" s="282"/>
      <c r="EF2912" s="495" t="str">
        <f>""&amp;(MID(数据表!AZ2912,1,MIN(FIND({"(";"（"},数据表!AZ2912&amp;"(（",1)-1)))&amp;""</f>
        <v/>
      </c>
      <c r="EG2912" s="495" t="str">
        <f>""&amp;(MID(数据表!AZ2912,1,MIN(FIND({0;1;2;3;4;5;6;7;8;9},数据表!AZ2912&amp;"1234567890",1)-1)))&amp;""</f>
        <v/>
      </c>
    </row>
    <row r="2913" spans="2:137" s="310" customFormat="1" ht="12" customHeight="1">
      <c r="B2913" s="286"/>
      <c r="C2913" s="286"/>
      <c r="D2913" s="286"/>
      <c r="E2913" s="479"/>
      <c r="F2913" s="282"/>
      <c r="G2913" s="283"/>
      <c r="H2913" s="421"/>
      <c r="I2913" s="421"/>
      <c r="J2913" s="283"/>
      <c r="K2913" s="421"/>
      <c r="L2913" s="282"/>
      <c r="N2913" s="282"/>
      <c r="S2913" s="282"/>
      <c r="T2913" s="283"/>
      <c r="U2913" s="283"/>
      <c r="V2913" s="283"/>
      <c r="W2913" s="283"/>
      <c r="X2913" s="283"/>
      <c r="Y2913" s="282"/>
      <c r="Z2913" s="282"/>
      <c r="AA2913" s="283"/>
      <c r="AB2913" s="282"/>
      <c r="AC2913" s="282"/>
      <c r="AD2913" s="282"/>
      <c r="AE2913" s="282"/>
      <c r="AF2913" s="283"/>
      <c r="AG2913" s="402"/>
      <c r="AH2913" s="283"/>
      <c r="AI2913" s="283"/>
      <c r="AJ2913" s="283"/>
      <c r="AK2913" s="283"/>
      <c r="AL2913" s="283"/>
      <c r="AM2913" s="282"/>
      <c r="AN2913" s="282"/>
      <c r="AO2913" s="282"/>
      <c r="AP2913" s="282"/>
      <c r="AQ2913" s="282"/>
      <c r="AR2913" s="282"/>
      <c r="AT2913" s="283"/>
      <c r="AU2913" s="283"/>
      <c r="AV2913" s="283"/>
      <c r="AW2913" s="283"/>
      <c r="AY2913" s="283"/>
      <c r="AZ2913" s="282"/>
      <c r="BA2913" s="283"/>
      <c r="BB2913" s="282"/>
      <c r="BC2913" s="282"/>
      <c r="BD2913" s="282"/>
      <c r="BE2913" s="283"/>
      <c r="BG2913" s="282"/>
      <c r="BH2913" s="282"/>
      <c r="BI2913" s="282"/>
      <c r="BL2913" s="421"/>
      <c r="BM2913" s="424"/>
      <c r="BN2913" s="424"/>
      <c r="BO2913" s="424"/>
      <c r="BP2913" s="424"/>
      <c r="BQ2913" s="421"/>
      <c r="BR2913" s="421"/>
      <c r="BV2913" s="282"/>
      <c r="BW2913" s="283"/>
      <c r="BY2913" s="283"/>
      <c r="BZ2913" s="283"/>
      <c r="CA2913" s="283"/>
      <c r="CB2913" s="282"/>
      <c r="CC2913" s="282"/>
      <c r="CD2913" s="282"/>
      <c r="CE2913" s="282"/>
      <c r="CG2913" s="427"/>
      <c r="CH2913" s="402"/>
      <c r="CI2913" s="424"/>
      <c r="CJ2913" s="282"/>
      <c r="CK2913" s="282"/>
      <c r="CL2913" s="283"/>
      <c r="CM2913" s="283"/>
      <c r="CP2913" s="282"/>
      <c r="DC2913" s="282"/>
      <c r="DD2913" s="282"/>
      <c r="DE2913" s="282"/>
      <c r="DF2913" s="282"/>
      <c r="DG2913" s="282"/>
      <c r="DH2913" s="282"/>
      <c r="DI2913" s="282"/>
      <c r="DJ2913" s="282"/>
      <c r="EF2913" s="495" t="str">
        <f>""&amp;(MID(数据表!AZ2913,1,MIN(FIND({"(";"（"},数据表!AZ2913&amp;"(（",1)-1)))&amp;""</f>
        <v/>
      </c>
      <c r="EG2913" s="495" t="str">
        <f>""&amp;(MID(数据表!AZ2913,1,MIN(FIND({0;1;2;3;4;5;6;7;8;9},数据表!AZ2913&amp;"1234567890",1)-1)))&amp;""</f>
        <v/>
      </c>
    </row>
    <row r="2914" spans="2:137" s="310" customFormat="1" ht="12" customHeight="1">
      <c r="B2914" s="286"/>
      <c r="C2914" s="286"/>
      <c r="D2914" s="286"/>
      <c r="E2914" s="479"/>
      <c r="F2914" s="282"/>
      <c r="G2914" s="283"/>
      <c r="H2914" s="421"/>
      <c r="I2914" s="421"/>
      <c r="J2914" s="283"/>
      <c r="K2914" s="421"/>
      <c r="L2914" s="282"/>
      <c r="N2914" s="282"/>
      <c r="S2914" s="282"/>
      <c r="T2914" s="283"/>
      <c r="U2914" s="283"/>
      <c r="V2914" s="283"/>
      <c r="W2914" s="283"/>
      <c r="X2914" s="283"/>
      <c r="Y2914" s="282"/>
      <c r="Z2914" s="282"/>
      <c r="AA2914" s="283"/>
      <c r="AB2914" s="282"/>
      <c r="AC2914" s="282"/>
      <c r="AD2914" s="282"/>
      <c r="AE2914" s="282"/>
      <c r="AF2914" s="283"/>
      <c r="AG2914" s="402"/>
      <c r="AH2914" s="283"/>
      <c r="AI2914" s="283"/>
      <c r="AJ2914" s="283"/>
      <c r="AK2914" s="283"/>
      <c r="AL2914" s="283"/>
      <c r="AM2914" s="282"/>
      <c r="AN2914" s="282"/>
      <c r="AO2914" s="282"/>
      <c r="AP2914" s="282"/>
      <c r="AQ2914" s="282"/>
      <c r="AR2914" s="282"/>
      <c r="AT2914" s="283"/>
      <c r="AU2914" s="283"/>
      <c r="AV2914" s="283"/>
      <c r="AW2914" s="283"/>
      <c r="AY2914" s="283"/>
      <c r="AZ2914" s="282"/>
      <c r="BA2914" s="283"/>
      <c r="BB2914" s="282"/>
      <c r="BC2914" s="282"/>
      <c r="BD2914" s="282"/>
      <c r="BE2914" s="283"/>
      <c r="BG2914" s="282"/>
      <c r="BH2914" s="282"/>
      <c r="BI2914" s="282"/>
      <c r="BL2914" s="421"/>
      <c r="BM2914" s="424"/>
      <c r="BN2914" s="424"/>
      <c r="BO2914" s="424"/>
      <c r="BP2914" s="424"/>
      <c r="BQ2914" s="421"/>
      <c r="BR2914" s="421"/>
      <c r="BV2914" s="282"/>
      <c r="BW2914" s="283"/>
      <c r="BY2914" s="283"/>
      <c r="BZ2914" s="283"/>
      <c r="CA2914" s="283"/>
      <c r="CB2914" s="282"/>
      <c r="CC2914" s="282"/>
      <c r="CD2914" s="282"/>
      <c r="CE2914" s="282"/>
      <c r="CG2914" s="427"/>
      <c r="CH2914" s="402"/>
      <c r="CI2914" s="424"/>
      <c r="CJ2914" s="282"/>
      <c r="CK2914" s="282"/>
      <c r="CL2914" s="283"/>
      <c r="CM2914" s="283"/>
      <c r="CP2914" s="282"/>
      <c r="DC2914" s="282"/>
      <c r="DD2914" s="282"/>
      <c r="DE2914" s="282"/>
      <c r="DF2914" s="282"/>
      <c r="DG2914" s="282"/>
      <c r="DH2914" s="282"/>
      <c r="DI2914" s="282"/>
      <c r="DJ2914" s="282"/>
      <c r="EF2914" s="495" t="str">
        <f>""&amp;(MID(数据表!AZ2914,1,MIN(FIND({"(";"（"},数据表!AZ2914&amp;"(（",1)-1)))&amp;""</f>
        <v/>
      </c>
      <c r="EG2914" s="495" t="str">
        <f>""&amp;(MID(数据表!AZ2914,1,MIN(FIND({0;1;2;3;4;5;6;7;8;9},数据表!AZ2914&amp;"1234567890",1)-1)))&amp;""</f>
        <v/>
      </c>
    </row>
    <row r="2915" spans="2:137" s="310" customFormat="1" ht="12" customHeight="1">
      <c r="B2915" s="286"/>
      <c r="C2915" s="286"/>
      <c r="D2915" s="286"/>
      <c r="E2915" s="479"/>
      <c r="F2915" s="282"/>
      <c r="G2915" s="283"/>
      <c r="H2915" s="421"/>
      <c r="I2915" s="421"/>
      <c r="J2915" s="283"/>
      <c r="K2915" s="421"/>
      <c r="L2915" s="282"/>
      <c r="N2915" s="282"/>
      <c r="S2915" s="282"/>
      <c r="T2915" s="283"/>
      <c r="U2915" s="283"/>
      <c r="V2915" s="283"/>
      <c r="W2915" s="283"/>
      <c r="X2915" s="283"/>
      <c r="Y2915" s="282"/>
      <c r="Z2915" s="282"/>
      <c r="AA2915" s="283"/>
      <c r="AB2915" s="282"/>
      <c r="AC2915" s="282"/>
      <c r="AD2915" s="282"/>
      <c r="AE2915" s="282"/>
      <c r="AF2915" s="283"/>
      <c r="AG2915" s="402"/>
      <c r="AH2915" s="283"/>
      <c r="AI2915" s="283"/>
      <c r="AJ2915" s="283"/>
      <c r="AK2915" s="283"/>
      <c r="AL2915" s="283"/>
      <c r="AM2915" s="282"/>
      <c r="AN2915" s="282"/>
      <c r="AO2915" s="282"/>
      <c r="AP2915" s="282"/>
      <c r="AQ2915" s="282"/>
      <c r="AR2915" s="282"/>
      <c r="AT2915" s="283"/>
      <c r="AU2915" s="283"/>
      <c r="AV2915" s="283"/>
      <c r="AW2915" s="283"/>
      <c r="AY2915" s="283"/>
      <c r="AZ2915" s="282"/>
      <c r="BA2915" s="283"/>
      <c r="BB2915" s="282"/>
      <c r="BC2915" s="282"/>
      <c r="BD2915" s="282"/>
      <c r="BE2915" s="283"/>
      <c r="BG2915" s="282"/>
      <c r="BH2915" s="282"/>
      <c r="BI2915" s="282"/>
      <c r="BL2915" s="421"/>
      <c r="BM2915" s="424"/>
      <c r="BN2915" s="424"/>
      <c r="BO2915" s="424"/>
      <c r="BP2915" s="424"/>
      <c r="BQ2915" s="421"/>
      <c r="BR2915" s="421"/>
      <c r="BV2915" s="282"/>
      <c r="BW2915" s="283"/>
      <c r="BY2915" s="283"/>
      <c r="BZ2915" s="283"/>
      <c r="CA2915" s="283"/>
      <c r="CB2915" s="282"/>
      <c r="CC2915" s="282"/>
      <c r="CD2915" s="282"/>
      <c r="CE2915" s="282"/>
      <c r="CG2915" s="427"/>
      <c r="CH2915" s="402"/>
      <c r="CI2915" s="424"/>
      <c r="CJ2915" s="282"/>
      <c r="CK2915" s="282"/>
      <c r="CL2915" s="283"/>
      <c r="CM2915" s="283"/>
      <c r="CP2915" s="282"/>
      <c r="DC2915" s="282"/>
      <c r="DD2915" s="282"/>
      <c r="DE2915" s="282"/>
      <c r="DF2915" s="282"/>
      <c r="DG2915" s="282"/>
      <c r="DH2915" s="282"/>
      <c r="DI2915" s="282"/>
      <c r="DJ2915" s="282"/>
      <c r="EF2915" s="495" t="str">
        <f>""&amp;(MID(数据表!AZ2915,1,MIN(FIND({"(";"（"},数据表!AZ2915&amp;"(（",1)-1)))&amp;""</f>
        <v/>
      </c>
      <c r="EG2915" s="495" t="str">
        <f>""&amp;(MID(数据表!AZ2915,1,MIN(FIND({0;1;2;3;4;5;6;7;8;9},数据表!AZ2915&amp;"1234567890",1)-1)))&amp;""</f>
        <v/>
      </c>
    </row>
    <row r="2916" spans="2:137" s="310" customFormat="1" ht="12" customHeight="1">
      <c r="B2916" s="286"/>
      <c r="C2916" s="286"/>
      <c r="D2916" s="286"/>
      <c r="E2916" s="479"/>
      <c r="F2916" s="282"/>
      <c r="G2916" s="283"/>
      <c r="H2916" s="421"/>
      <c r="I2916" s="421"/>
      <c r="J2916" s="283"/>
      <c r="K2916" s="421"/>
      <c r="L2916" s="282"/>
      <c r="N2916" s="282"/>
      <c r="S2916" s="282"/>
      <c r="T2916" s="283"/>
      <c r="U2916" s="283"/>
      <c r="V2916" s="283"/>
      <c r="W2916" s="283"/>
      <c r="X2916" s="283"/>
      <c r="Y2916" s="282"/>
      <c r="Z2916" s="282"/>
      <c r="AA2916" s="283"/>
      <c r="AB2916" s="282"/>
      <c r="AC2916" s="282"/>
      <c r="AD2916" s="282"/>
      <c r="AE2916" s="282"/>
      <c r="AF2916" s="283"/>
      <c r="AG2916" s="402"/>
      <c r="AH2916" s="283"/>
      <c r="AI2916" s="283"/>
      <c r="AJ2916" s="283"/>
      <c r="AK2916" s="283"/>
      <c r="AL2916" s="283"/>
      <c r="AM2916" s="282"/>
      <c r="AN2916" s="282"/>
      <c r="AO2916" s="282"/>
      <c r="AP2916" s="282"/>
      <c r="AQ2916" s="282"/>
      <c r="AR2916" s="282"/>
      <c r="AT2916" s="283"/>
      <c r="AU2916" s="283"/>
      <c r="AV2916" s="283"/>
      <c r="AW2916" s="283"/>
      <c r="AY2916" s="283"/>
      <c r="AZ2916" s="282"/>
      <c r="BA2916" s="283"/>
      <c r="BB2916" s="282"/>
      <c r="BC2916" s="282"/>
      <c r="BD2916" s="282"/>
      <c r="BE2916" s="283"/>
      <c r="BG2916" s="282"/>
      <c r="BH2916" s="282"/>
      <c r="BI2916" s="282"/>
      <c r="BL2916" s="421"/>
      <c r="BM2916" s="424"/>
      <c r="BN2916" s="424"/>
      <c r="BO2916" s="424"/>
      <c r="BP2916" s="424"/>
      <c r="BQ2916" s="421"/>
      <c r="BR2916" s="421"/>
      <c r="BV2916" s="282"/>
      <c r="BW2916" s="283"/>
      <c r="BY2916" s="283"/>
      <c r="BZ2916" s="283"/>
      <c r="CA2916" s="283"/>
      <c r="CB2916" s="282"/>
      <c r="CC2916" s="282"/>
      <c r="CD2916" s="282"/>
      <c r="CE2916" s="282"/>
      <c r="CG2916" s="427"/>
      <c r="CH2916" s="402"/>
      <c r="CI2916" s="424"/>
      <c r="CJ2916" s="282"/>
      <c r="CK2916" s="282"/>
      <c r="CL2916" s="283"/>
      <c r="CM2916" s="283"/>
      <c r="CP2916" s="282"/>
      <c r="DC2916" s="282"/>
      <c r="DD2916" s="282"/>
      <c r="DE2916" s="282"/>
      <c r="DF2916" s="282"/>
      <c r="DG2916" s="282"/>
      <c r="DH2916" s="282"/>
      <c r="DI2916" s="282"/>
      <c r="DJ2916" s="282"/>
      <c r="EF2916" s="495" t="str">
        <f>""&amp;(MID(数据表!AZ2916,1,MIN(FIND({"(";"（"},数据表!AZ2916&amp;"(（",1)-1)))&amp;""</f>
        <v/>
      </c>
      <c r="EG2916" s="495" t="str">
        <f>""&amp;(MID(数据表!AZ2916,1,MIN(FIND({0;1;2;3;4;5;6;7;8;9},数据表!AZ2916&amp;"1234567890",1)-1)))&amp;""</f>
        <v/>
      </c>
    </row>
    <row r="2917" spans="2:137" s="310" customFormat="1" ht="12" customHeight="1">
      <c r="B2917" s="286"/>
      <c r="C2917" s="286"/>
      <c r="D2917" s="286"/>
      <c r="E2917" s="479"/>
      <c r="F2917" s="282"/>
      <c r="G2917" s="283"/>
      <c r="H2917" s="421"/>
      <c r="I2917" s="421"/>
      <c r="J2917" s="283"/>
      <c r="K2917" s="421"/>
      <c r="L2917" s="282"/>
      <c r="N2917" s="282"/>
      <c r="S2917" s="282"/>
      <c r="T2917" s="283"/>
      <c r="U2917" s="283"/>
      <c r="V2917" s="283"/>
      <c r="W2917" s="283"/>
      <c r="X2917" s="283"/>
      <c r="Y2917" s="282"/>
      <c r="Z2917" s="282"/>
      <c r="AA2917" s="283"/>
      <c r="AB2917" s="282"/>
      <c r="AC2917" s="282"/>
      <c r="AD2917" s="282"/>
      <c r="AE2917" s="282"/>
      <c r="AF2917" s="283"/>
      <c r="AG2917" s="402"/>
      <c r="AH2917" s="283"/>
      <c r="AI2917" s="283"/>
      <c r="AJ2917" s="283"/>
      <c r="AK2917" s="283"/>
      <c r="AL2917" s="283"/>
      <c r="AM2917" s="282"/>
      <c r="AN2917" s="282"/>
      <c r="AO2917" s="282"/>
      <c r="AP2917" s="282"/>
      <c r="AQ2917" s="282"/>
      <c r="AR2917" s="282"/>
      <c r="AT2917" s="283"/>
      <c r="AU2917" s="283"/>
      <c r="AV2917" s="283"/>
      <c r="AW2917" s="283"/>
      <c r="AY2917" s="283"/>
      <c r="AZ2917" s="282"/>
      <c r="BA2917" s="283"/>
      <c r="BB2917" s="282"/>
      <c r="BC2917" s="282"/>
      <c r="BD2917" s="282"/>
      <c r="BE2917" s="283"/>
      <c r="BG2917" s="282"/>
      <c r="BH2917" s="282"/>
      <c r="BI2917" s="282"/>
      <c r="BL2917" s="421"/>
      <c r="BM2917" s="424"/>
      <c r="BN2917" s="424"/>
      <c r="BO2917" s="424"/>
      <c r="BP2917" s="424"/>
      <c r="BQ2917" s="421"/>
      <c r="BR2917" s="421"/>
      <c r="BV2917" s="282"/>
      <c r="BW2917" s="283"/>
      <c r="BY2917" s="283"/>
      <c r="BZ2917" s="283"/>
      <c r="CA2917" s="283"/>
      <c r="CB2917" s="282"/>
      <c r="CC2917" s="282"/>
      <c r="CD2917" s="282"/>
      <c r="CE2917" s="282"/>
      <c r="CG2917" s="427"/>
      <c r="CH2917" s="402"/>
      <c r="CI2917" s="424"/>
      <c r="CJ2917" s="282"/>
      <c r="CK2917" s="282"/>
      <c r="CL2917" s="283"/>
      <c r="CM2917" s="283"/>
      <c r="CP2917" s="282"/>
      <c r="DC2917" s="282"/>
      <c r="DD2917" s="282"/>
      <c r="DE2917" s="282"/>
      <c r="DF2917" s="282"/>
      <c r="DG2917" s="282"/>
      <c r="DH2917" s="282"/>
      <c r="DI2917" s="282"/>
      <c r="DJ2917" s="282"/>
      <c r="EF2917" s="495" t="str">
        <f>""&amp;(MID(数据表!AZ2917,1,MIN(FIND({"(";"（"},数据表!AZ2917&amp;"(（",1)-1)))&amp;""</f>
        <v/>
      </c>
      <c r="EG2917" s="495" t="str">
        <f>""&amp;(MID(数据表!AZ2917,1,MIN(FIND({0;1;2;3;4;5;6;7;8;9},数据表!AZ2917&amp;"1234567890",1)-1)))&amp;""</f>
        <v/>
      </c>
    </row>
    <row r="2918" spans="2:137" s="310" customFormat="1" ht="12" customHeight="1">
      <c r="B2918" s="286"/>
      <c r="C2918" s="286"/>
      <c r="D2918" s="286"/>
      <c r="E2918" s="479"/>
      <c r="F2918" s="282"/>
      <c r="G2918" s="283"/>
      <c r="H2918" s="421"/>
      <c r="I2918" s="421"/>
      <c r="J2918" s="283"/>
      <c r="K2918" s="421"/>
      <c r="L2918" s="282"/>
      <c r="N2918" s="282"/>
      <c r="S2918" s="282"/>
      <c r="T2918" s="283"/>
      <c r="U2918" s="283"/>
      <c r="V2918" s="283"/>
      <c r="W2918" s="283"/>
      <c r="X2918" s="283"/>
      <c r="Y2918" s="282"/>
      <c r="Z2918" s="282"/>
      <c r="AA2918" s="283"/>
      <c r="AB2918" s="282"/>
      <c r="AC2918" s="282"/>
      <c r="AD2918" s="282"/>
      <c r="AE2918" s="282"/>
      <c r="AF2918" s="283"/>
      <c r="AG2918" s="402"/>
      <c r="AH2918" s="283"/>
      <c r="AI2918" s="283"/>
      <c r="AJ2918" s="283"/>
      <c r="AK2918" s="283"/>
      <c r="AL2918" s="283"/>
      <c r="AM2918" s="282"/>
      <c r="AN2918" s="282"/>
      <c r="AO2918" s="282"/>
      <c r="AP2918" s="282"/>
      <c r="AQ2918" s="282"/>
      <c r="AR2918" s="282"/>
      <c r="AT2918" s="283"/>
      <c r="AU2918" s="283"/>
      <c r="AV2918" s="283"/>
      <c r="AW2918" s="283"/>
      <c r="AY2918" s="283"/>
      <c r="AZ2918" s="282"/>
      <c r="BA2918" s="283"/>
      <c r="BB2918" s="282"/>
      <c r="BC2918" s="282"/>
      <c r="BD2918" s="282"/>
      <c r="BE2918" s="283"/>
      <c r="BG2918" s="282"/>
      <c r="BH2918" s="282"/>
      <c r="BI2918" s="282"/>
      <c r="BL2918" s="421"/>
      <c r="BM2918" s="424"/>
      <c r="BN2918" s="424"/>
      <c r="BO2918" s="424"/>
      <c r="BP2918" s="424"/>
      <c r="BQ2918" s="421"/>
      <c r="BR2918" s="421"/>
      <c r="BV2918" s="282"/>
      <c r="BW2918" s="283"/>
      <c r="BY2918" s="283"/>
      <c r="BZ2918" s="283"/>
      <c r="CA2918" s="283"/>
      <c r="CB2918" s="282"/>
      <c r="CC2918" s="282"/>
      <c r="CD2918" s="282"/>
      <c r="CE2918" s="282"/>
      <c r="CG2918" s="427"/>
      <c r="CH2918" s="402"/>
      <c r="CI2918" s="424"/>
      <c r="CJ2918" s="282"/>
      <c r="CK2918" s="282"/>
      <c r="CL2918" s="283"/>
      <c r="CM2918" s="283"/>
      <c r="CP2918" s="282"/>
      <c r="DC2918" s="282"/>
      <c r="DD2918" s="282"/>
      <c r="DE2918" s="282"/>
      <c r="DF2918" s="282"/>
      <c r="DG2918" s="282"/>
      <c r="DH2918" s="282"/>
      <c r="DI2918" s="282"/>
      <c r="DJ2918" s="282"/>
      <c r="EF2918" s="495" t="str">
        <f>""&amp;(MID(数据表!AZ2918,1,MIN(FIND({"(";"（"},数据表!AZ2918&amp;"(（",1)-1)))&amp;""</f>
        <v/>
      </c>
      <c r="EG2918" s="495" t="str">
        <f>""&amp;(MID(数据表!AZ2918,1,MIN(FIND({0;1;2;3;4;5;6;7;8;9},数据表!AZ2918&amp;"1234567890",1)-1)))&amp;""</f>
        <v/>
      </c>
    </row>
    <row r="2919" spans="2:137" s="310" customFormat="1" ht="12" customHeight="1">
      <c r="B2919" s="286"/>
      <c r="C2919" s="286"/>
      <c r="D2919" s="286"/>
      <c r="E2919" s="479"/>
      <c r="F2919" s="282"/>
      <c r="G2919" s="283"/>
      <c r="H2919" s="421"/>
      <c r="I2919" s="421"/>
      <c r="J2919" s="283"/>
      <c r="K2919" s="421"/>
      <c r="L2919" s="282"/>
      <c r="N2919" s="282"/>
      <c r="S2919" s="282"/>
      <c r="T2919" s="283"/>
      <c r="U2919" s="283"/>
      <c r="V2919" s="283"/>
      <c r="W2919" s="283"/>
      <c r="X2919" s="283"/>
      <c r="Y2919" s="282"/>
      <c r="Z2919" s="282"/>
      <c r="AA2919" s="283"/>
      <c r="AB2919" s="282"/>
      <c r="AC2919" s="282"/>
      <c r="AD2919" s="282"/>
      <c r="AE2919" s="282"/>
      <c r="AF2919" s="283"/>
      <c r="AG2919" s="402"/>
      <c r="AH2919" s="283"/>
      <c r="AI2919" s="283"/>
      <c r="AJ2919" s="283"/>
      <c r="AK2919" s="283"/>
      <c r="AL2919" s="283"/>
      <c r="AM2919" s="282"/>
      <c r="AN2919" s="282"/>
      <c r="AO2919" s="282"/>
      <c r="AP2919" s="282"/>
      <c r="AQ2919" s="282"/>
      <c r="AR2919" s="282"/>
      <c r="AT2919" s="283"/>
      <c r="AU2919" s="283"/>
      <c r="AV2919" s="283"/>
      <c r="AW2919" s="283"/>
      <c r="AY2919" s="283"/>
      <c r="AZ2919" s="282"/>
      <c r="BA2919" s="283"/>
      <c r="BB2919" s="282"/>
      <c r="BC2919" s="282"/>
      <c r="BD2919" s="282"/>
      <c r="BE2919" s="283"/>
      <c r="BG2919" s="282"/>
      <c r="BH2919" s="282"/>
      <c r="BI2919" s="282"/>
      <c r="BL2919" s="421"/>
      <c r="BM2919" s="424"/>
      <c r="BN2919" s="424"/>
      <c r="BO2919" s="424"/>
      <c r="BP2919" s="424"/>
      <c r="BQ2919" s="421"/>
      <c r="BR2919" s="421"/>
      <c r="BV2919" s="282"/>
      <c r="BW2919" s="283"/>
      <c r="BY2919" s="283"/>
      <c r="BZ2919" s="283"/>
      <c r="CA2919" s="283"/>
      <c r="CB2919" s="282"/>
      <c r="CC2919" s="282"/>
      <c r="CD2919" s="282"/>
      <c r="CE2919" s="282"/>
      <c r="CG2919" s="427"/>
      <c r="CH2919" s="402"/>
      <c r="CI2919" s="424"/>
      <c r="CJ2919" s="282"/>
      <c r="CK2919" s="282"/>
      <c r="CL2919" s="283"/>
      <c r="CM2919" s="283"/>
      <c r="CP2919" s="282"/>
      <c r="DC2919" s="282"/>
      <c r="DD2919" s="282"/>
      <c r="DE2919" s="282"/>
      <c r="DF2919" s="282"/>
      <c r="DG2919" s="282"/>
      <c r="DH2919" s="282"/>
      <c r="DI2919" s="282"/>
      <c r="DJ2919" s="282"/>
      <c r="EF2919" s="495" t="str">
        <f>""&amp;(MID(数据表!AZ2919,1,MIN(FIND({"(";"（"},数据表!AZ2919&amp;"(（",1)-1)))&amp;""</f>
        <v/>
      </c>
      <c r="EG2919" s="495" t="str">
        <f>""&amp;(MID(数据表!AZ2919,1,MIN(FIND({0;1;2;3;4;5;6;7;8;9},数据表!AZ2919&amp;"1234567890",1)-1)))&amp;""</f>
        <v/>
      </c>
    </row>
    <row r="2920" spans="2:137" s="310" customFormat="1" ht="12" customHeight="1">
      <c r="B2920" s="286"/>
      <c r="C2920" s="286"/>
      <c r="D2920" s="286"/>
      <c r="E2920" s="479"/>
      <c r="F2920" s="282"/>
      <c r="G2920" s="283"/>
      <c r="H2920" s="421"/>
      <c r="I2920" s="421"/>
      <c r="J2920" s="283"/>
      <c r="K2920" s="421"/>
      <c r="L2920" s="282"/>
      <c r="N2920" s="282"/>
      <c r="S2920" s="282"/>
      <c r="T2920" s="283"/>
      <c r="U2920" s="283"/>
      <c r="V2920" s="283"/>
      <c r="W2920" s="283"/>
      <c r="X2920" s="283"/>
      <c r="Y2920" s="282"/>
      <c r="Z2920" s="282"/>
      <c r="AA2920" s="283"/>
      <c r="AB2920" s="282"/>
      <c r="AC2920" s="282"/>
      <c r="AD2920" s="282"/>
      <c r="AE2920" s="282"/>
      <c r="AF2920" s="283"/>
      <c r="AG2920" s="402"/>
      <c r="AH2920" s="283"/>
      <c r="AI2920" s="283"/>
      <c r="AJ2920" s="283"/>
      <c r="AK2920" s="283"/>
      <c r="AL2920" s="283"/>
      <c r="AM2920" s="282"/>
      <c r="AN2920" s="282"/>
      <c r="AO2920" s="282"/>
      <c r="AP2920" s="282"/>
      <c r="AQ2920" s="282"/>
      <c r="AR2920" s="282"/>
      <c r="AT2920" s="283"/>
      <c r="AU2920" s="283"/>
      <c r="AV2920" s="283"/>
      <c r="AW2920" s="283"/>
      <c r="AY2920" s="283"/>
      <c r="AZ2920" s="282"/>
      <c r="BA2920" s="283"/>
      <c r="BB2920" s="282"/>
      <c r="BC2920" s="282"/>
      <c r="BD2920" s="282"/>
      <c r="BE2920" s="283"/>
      <c r="BG2920" s="282"/>
      <c r="BH2920" s="282"/>
      <c r="BI2920" s="282"/>
      <c r="BL2920" s="421"/>
      <c r="BM2920" s="424"/>
      <c r="BN2920" s="424"/>
      <c r="BO2920" s="424"/>
      <c r="BP2920" s="424"/>
      <c r="BQ2920" s="421"/>
      <c r="BR2920" s="421"/>
      <c r="BV2920" s="282"/>
      <c r="BW2920" s="283"/>
      <c r="BY2920" s="283"/>
      <c r="BZ2920" s="283"/>
      <c r="CA2920" s="283"/>
      <c r="CB2920" s="282"/>
      <c r="CC2920" s="282"/>
      <c r="CD2920" s="282"/>
      <c r="CE2920" s="282"/>
      <c r="CG2920" s="427"/>
      <c r="CH2920" s="402"/>
      <c r="CI2920" s="424"/>
      <c r="CJ2920" s="282"/>
      <c r="CK2920" s="282"/>
      <c r="CL2920" s="283"/>
      <c r="CM2920" s="283"/>
      <c r="CP2920" s="282"/>
      <c r="DC2920" s="282"/>
      <c r="DD2920" s="282"/>
      <c r="DE2920" s="282"/>
      <c r="DF2920" s="282"/>
      <c r="DG2920" s="282"/>
      <c r="DH2920" s="282"/>
      <c r="DI2920" s="282"/>
      <c r="DJ2920" s="282"/>
      <c r="EF2920" s="495" t="str">
        <f>""&amp;(MID(数据表!AZ2920,1,MIN(FIND({"(";"（"},数据表!AZ2920&amp;"(（",1)-1)))&amp;""</f>
        <v/>
      </c>
      <c r="EG2920" s="495" t="str">
        <f>""&amp;(MID(数据表!AZ2920,1,MIN(FIND({0;1;2;3;4;5;6;7;8;9},数据表!AZ2920&amp;"1234567890",1)-1)))&amp;""</f>
        <v/>
      </c>
    </row>
    <row r="2921" spans="2:137" s="310" customFormat="1" ht="12" customHeight="1">
      <c r="B2921" s="286"/>
      <c r="C2921" s="286"/>
      <c r="D2921" s="286"/>
      <c r="E2921" s="479"/>
      <c r="F2921" s="282"/>
      <c r="G2921" s="283"/>
      <c r="H2921" s="421"/>
      <c r="I2921" s="421"/>
      <c r="J2921" s="283"/>
      <c r="K2921" s="421"/>
      <c r="L2921" s="282"/>
      <c r="N2921" s="282"/>
      <c r="S2921" s="282"/>
      <c r="T2921" s="283"/>
      <c r="U2921" s="283"/>
      <c r="V2921" s="283"/>
      <c r="W2921" s="283"/>
      <c r="X2921" s="283"/>
      <c r="Y2921" s="282"/>
      <c r="Z2921" s="282"/>
      <c r="AA2921" s="283"/>
      <c r="AB2921" s="282"/>
      <c r="AC2921" s="282"/>
      <c r="AD2921" s="282"/>
      <c r="AE2921" s="282"/>
      <c r="AF2921" s="283"/>
      <c r="AG2921" s="402"/>
      <c r="AH2921" s="283"/>
      <c r="AI2921" s="283"/>
      <c r="AJ2921" s="283"/>
      <c r="AK2921" s="283"/>
      <c r="AL2921" s="283"/>
      <c r="AM2921" s="282"/>
      <c r="AN2921" s="282"/>
      <c r="AO2921" s="282"/>
      <c r="AP2921" s="282"/>
      <c r="AQ2921" s="282"/>
      <c r="AR2921" s="282"/>
      <c r="AT2921" s="283"/>
      <c r="AU2921" s="283"/>
      <c r="AV2921" s="283"/>
      <c r="AW2921" s="283"/>
      <c r="AY2921" s="283"/>
      <c r="AZ2921" s="282"/>
      <c r="BA2921" s="283"/>
      <c r="BB2921" s="282"/>
      <c r="BC2921" s="282"/>
      <c r="BD2921" s="282"/>
      <c r="BE2921" s="283"/>
      <c r="BG2921" s="282"/>
      <c r="BH2921" s="282"/>
      <c r="BI2921" s="282"/>
      <c r="BL2921" s="421"/>
      <c r="BM2921" s="424"/>
      <c r="BN2921" s="424"/>
      <c r="BO2921" s="424"/>
      <c r="BP2921" s="424"/>
      <c r="BQ2921" s="421"/>
      <c r="BR2921" s="421"/>
      <c r="BV2921" s="282"/>
      <c r="BW2921" s="283"/>
      <c r="BY2921" s="283"/>
      <c r="BZ2921" s="283"/>
      <c r="CA2921" s="283"/>
      <c r="CB2921" s="282"/>
      <c r="CC2921" s="282"/>
      <c r="CD2921" s="282"/>
      <c r="CE2921" s="282"/>
      <c r="CG2921" s="427"/>
      <c r="CH2921" s="402"/>
      <c r="CI2921" s="424"/>
      <c r="CJ2921" s="282"/>
      <c r="CK2921" s="282"/>
      <c r="CL2921" s="283"/>
      <c r="CM2921" s="283"/>
      <c r="CP2921" s="282"/>
      <c r="DC2921" s="282"/>
      <c r="DD2921" s="282"/>
      <c r="DE2921" s="282"/>
      <c r="DF2921" s="282"/>
      <c r="DG2921" s="282"/>
      <c r="DH2921" s="282"/>
      <c r="DI2921" s="282"/>
      <c r="DJ2921" s="282"/>
      <c r="EF2921" s="495" t="str">
        <f>""&amp;(MID(数据表!AZ2921,1,MIN(FIND({"(";"（"},数据表!AZ2921&amp;"(（",1)-1)))&amp;""</f>
        <v/>
      </c>
      <c r="EG2921" s="495" t="str">
        <f>""&amp;(MID(数据表!AZ2921,1,MIN(FIND({0;1;2;3;4;5;6;7;8;9},数据表!AZ2921&amp;"1234567890",1)-1)))&amp;""</f>
        <v/>
      </c>
    </row>
    <row r="2922" spans="2:137" s="310" customFormat="1" ht="12" customHeight="1">
      <c r="B2922" s="286"/>
      <c r="C2922" s="286"/>
      <c r="D2922" s="286"/>
      <c r="E2922" s="479"/>
      <c r="F2922" s="282"/>
      <c r="G2922" s="283"/>
      <c r="H2922" s="421"/>
      <c r="I2922" s="421"/>
      <c r="J2922" s="283"/>
      <c r="K2922" s="421"/>
      <c r="L2922" s="282"/>
      <c r="N2922" s="282"/>
      <c r="S2922" s="282"/>
      <c r="T2922" s="283"/>
      <c r="U2922" s="283"/>
      <c r="V2922" s="283"/>
      <c r="W2922" s="283"/>
      <c r="X2922" s="283"/>
      <c r="Y2922" s="282"/>
      <c r="Z2922" s="282"/>
      <c r="AA2922" s="283"/>
      <c r="AB2922" s="282"/>
      <c r="AC2922" s="282"/>
      <c r="AD2922" s="282"/>
      <c r="AE2922" s="282"/>
      <c r="AF2922" s="283"/>
      <c r="AG2922" s="402"/>
      <c r="AH2922" s="283"/>
      <c r="AI2922" s="283"/>
      <c r="AJ2922" s="283"/>
      <c r="AK2922" s="283"/>
      <c r="AL2922" s="283"/>
      <c r="AM2922" s="282"/>
      <c r="AN2922" s="282"/>
      <c r="AO2922" s="282"/>
      <c r="AP2922" s="282"/>
      <c r="AQ2922" s="282"/>
      <c r="AR2922" s="282"/>
      <c r="AT2922" s="283"/>
      <c r="AU2922" s="283"/>
      <c r="AV2922" s="283"/>
      <c r="AW2922" s="283"/>
      <c r="AY2922" s="283"/>
      <c r="AZ2922" s="282"/>
      <c r="BA2922" s="283"/>
      <c r="BB2922" s="282"/>
      <c r="BC2922" s="282"/>
      <c r="BD2922" s="282"/>
      <c r="BE2922" s="283"/>
      <c r="BG2922" s="282"/>
      <c r="BH2922" s="282"/>
      <c r="BI2922" s="282"/>
      <c r="BL2922" s="421"/>
      <c r="BM2922" s="424"/>
      <c r="BN2922" s="424"/>
      <c r="BO2922" s="424"/>
      <c r="BP2922" s="424"/>
      <c r="BQ2922" s="421"/>
      <c r="BR2922" s="421"/>
      <c r="BV2922" s="282"/>
      <c r="BW2922" s="283"/>
      <c r="BY2922" s="283"/>
      <c r="BZ2922" s="283"/>
      <c r="CA2922" s="283"/>
      <c r="CB2922" s="282"/>
      <c r="CC2922" s="282"/>
      <c r="CD2922" s="282"/>
      <c r="CE2922" s="282"/>
      <c r="CG2922" s="427"/>
      <c r="CH2922" s="402"/>
      <c r="CI2922" s="424"/>
      <c r="CJ2922" s="282"/>
      <c r="CK2922" s="282"/>
      <c r="CL2922" s="283"/>
      <c r="CM2922" s="283"/>
      <c r="CP2922" s="282"/>
      <c r="DC2922" s="282"/>
      <c r="DD2922" s="282"/>
      <c r="DE2922" s="282"/>
      <c r="DF2922" s="282"/>
      <c r="DG2922" s="282"/>
      <c r="DH2922" s="282"/>
      <c r="DI2922" s="282"/>
      <c r="DJ2922" s="282"/>
      <c r="EF2922" s="495" t="str">
        <f>""&amp;(MID(数据表!AZ2922,1,MIN(FIND({"(";"（"},数据表!AZ2922&amp;"(（",1)-1)))&amp;""</f>
        <v/>
      </c>
      <c r="EG2922" s="495" t="str">
        <f>""&amp;(MID(数据表!AZ2922,1,MIN(FIND({0;1;2;3;4;5;6;7;8;9},数据表!AZ2922&amp;"1234567890",1)-1)))&amp;""</f>
        <v/>
      </c>
    </row>
    <row r="2923" spans="2:137" s="310" customFormat="1" ht="12" customHeight="1">
      <c r="B2923" s="286"/>
      <c r="C2923" s="286"/>
      <c r="D2923" s="286"/>
      <c r="E2923" s="479"/>
      <c r="F2923" s="282"/>
      <c r="G2923" s="283"/>
      <c r="H2923" s="421"/>
      <c r="I2923" s="421"/>
      <c r="J2923" s="283"/>
      <c r="K2923" s="421"/>
      <c r="L2923" s="282"/>
      <c r="N2923" s="282"/>
      <c r="S2923" s="282"/>
      <c r="T2923" s="283"/>
      <c r="U2923" s="283"/>
      <c r="V2923" s="283"/>
      <c r="W2923" s="283"/>
      <c r="X2923" s="283"/>
      <c r="Y2923" s="282"/>
      <c r="Z2923" s="282"/>
      <c r="AA2923" s="283"/>
      <c r="AB2923" s="282"/>
      <c r="AC2923" s="282"/>
      <c r="AD2923" s="282"/>
      <c r="AE2923" s="282"/>
      <c r="AF2923" s="283"/>
      <c r="AG2923" s="402"/>
      <c r="AH2923" s="283"/>
      <c r="AI2923" s="283"/>
      <c r="AJ2923" s="283"/>
      <c r="AK2923" s="283"/>
      <c r="AL2923" s="283"/>
      <c r="AM2923" s="282"/>
      <c r="AN2923" s="282"/>
      <c r="AO2923" s="282"/>
      <c r="AP2923" s="282"/>
      <c r="AQ2923" s="282"/>
      <c r="AR2923" s="282"/>
      <c r="AT2923" s="283"/>
      <c r="AU2923" s="283"/>
      <c r="AV2923" s="283"/>
      <c r="AW2923" s="283"/>
      <c r="AY2923" s="283"/>
      <c r="AZ2923" s="282"/>
      <c r="BA2923" s="283"/>
      <c r="BB2923" s="282"/>
      <c r="BC2923" s="282"/>
      <c r="BD2923" s="282"/>
      <c r="BE2923" s="283"/>
      <c r="BG2923" s="282"/>
      <c r="BH2923" s="282"/>
      <c r="BI2923" s="282"/>
      <c r="BL2923" s="421"/>
      <c r="BM2923" s="424"/>
      <c r="BN2923" s="424"/>
      <c r="BO2923" s="424"/>
      <c r="BP2923" s="424"/>
      <c r="BQ2923" s="421"/>
      <c r="BR2923" s="421"/>
      <c r="BV2923" s="282"/>
      <c r="BW2923" s="283"/>
      <c r="BY2923" s="283"/>
      <c r="BZ2923" s="283"/>
      <c r="CA2923" s="283"/>
      <c r="CB2923" s="282"/>
      <c r="CC2923" s="282"/>
      <c r="CD2923" s="282"/>
      <c r="CE2923" s="282"/>
      <c r="CG2923" s="427"/>
      <c r="CH2923" s="402"/>
      <c r="CI2923" s="424"/>
      <c r="CJ2923" s="282"/>
      <c r="CK2923" s="282"/>
      <c r="CL2923" s="283"/>
      <c r="CM2923" s="283"/>
      <c r="CP2923" s="282"/>
      <c r="DC2923" s="282"/>
      <c r="DD2923" s="282"/>
      <c r="DE2923" s="282"/>
      <c r="DF2923" s="282"/>
      <c r="DG2923" s="282"/>
      <c r="DH2923" s="282"/>
      <c r="DI2923" s="282"/>
      <c r="DJ2923" s="282"/>
      <c r="EF2923" s="495" t="str">
        <f>""&amp;(MID(数据表!AZ2923,1,MIN(FIND({"(";"（"},数据表!AZ2923&amp;"(（",1)-1)))&amp;""</f>
        <v/>
      </c>
      <c r="EG2923" s="495" t="str">
        <f>""&amp;(MID(数据表!AZ2923,1,MIN(FIND({0;1;2;3;4;5;6;7;8;9},数据表!AZ2923&amp;"1234567890",1)-1)))&amp;""</f>
        <v/>
      </c>
    </row>
    <row r="2924" spans="2:137" s="310" customFormat="1" ht="12" customHeight="1">
      <c r="B2924" s="286"/>
      <c r="C2924" s="286"/>
      <c r="D2924" s="286"/>
      <c r="E2924" s="479"/>
      <c r="F2924" s="282"/>
      <c r="G2924" s="283"/>
      <c r="H2924" s="421"/>
      <c r="I2924" s="421"/>
      <c r="J2924" s="283"/>
      <c r="K2924" s="421"/>
      <c r="L2924" s="282"/>
      <c r="N2924" s="282"/>
      <c r="S2924" s="282"/>
      <c r="T2924" s="283"/>
      <c r="U2924" s="283"/>
      <c r="V2924" s="283"/>
      <c r="W2924" s="283"/>
      <c r="X2924" s="283"/>
      <c r="Y2924" s="282"/>
      <c r="Z2924" s="282"/>
      <c r="AA2924" s="283"/>
      <c r="AB2924" s="282"/>
      <c r="AC2924" s="282"/>
      <c r="AD2924" s="282"/>
      <c r="AE2924" s="282"/>
      <c r="AF2924" s="283"/>
      <c r="AG2924" s="402"/>
      <c r="AH2924" s="283"/>
      <c r="AI2924" s="283"/>
      <c r="AJ2924" s="283"/>
      <c r="AK2924" s="283"/>
      <c r="AL2924" s="283"/>
      <c r="AM2924" s="282"/>
      <c r="AN2924" s="282"/>
      <c r="AO2924" s="282"/>
      <c r="AP2924" s="282"/>
      <c r="AQ2924" s="282"/>
      <c r="AR2924" s="282"/>
      <c r="AT2924" s="283"/>
      <c r="AU2924" s="283"/>
      <c r="AV2924" s="283"/>
      <c r="AW2924" s="283"/>
      <c r="AY2924" s="283"/>
      <c r="AZ2924" s="282"/>
      <c r="BA2924" s="283"/>
      <c r="BB2924" s="282"/>
      <c r="BC2924" s="282"/>
      <c r="BD2924" s="282"/>
      <c r="BE2924" s="283"/>
      <c r="BG2924" s="282"/>
      <c r="BH2924" s="282"/>
      <c r="BI2924" s="282"/>
      <c r="BL2924" s="421"/>
      <c r="BM2924" s="424"/>
      <c r="BN2924" s="424"/>
      <c r="BO2924" s="424"/>
      <c r="BP2924" s="424"/>
      <c r="BQ2924" s="421"/>
      <c r="BR2924" s="421"/>
      <c r="BV2924" s="282"/>
      <c r="BW2924" s="283"/>
      <c r="BY2924" s="283"/>
      <c r="BZ2924" s="283"/>
      <c r="CA2924" s="283"/>
      <c r="CB2924" s="282"/>
      <c r="CC2924" s="282"/>
      <c r="CD2924" s="282"/>
      <c r="CE2924" s="282"/>
      <c r="CG2924" s="427"/>
      <c r="CH2924" s="402"/>
      <c r="CI2924" s="424"/>
      <c r="CJ2924" s="282"/>
      <c r="CK2924" s="282"/>
      <c r="CL2924" s="283"/>
      <c r="CM2924" s="283"/>
      <c r="CP2924" s="282"/>
      <c r="DC2924" s="282"/>
      <c r="DD2924" s="282"/>
      <c r="DE2924" s="282"/>
      <c r="DF2924" s="282"/>
      <c r="DG2924" s="282"/>
      <c r="DH2924" s="282"/>
      <c r="DI2924" s="282"/>
      <c r="DJ2924" s="282"/>
      <c r="EF2924" s="495" t="str">
        <f>""&amp;(MID(数据表!AZ2924,1,MIN(FIND({"(";"（"},数据表!AZ2924&amp;"(（",1)-1)))&amp;""</f>
        <v/>
      </c>
      <c r="EG2924" s="495" t="str">
        <f>""&amp;(MID(数据表!AZ2924,1,MIN(FIND({0;1;2;3;4;5;6;7;8;9},数据表!AZ2924&amp;"1234567890",1)-1)))&amp;""</f>
        <v/>
      </c>
    </row>
    <row r="2925" spans="2:137" s="310" customFormat="1" ht="12" customHeight="1">
      <c r="B2925" s="286"/>
      <c r="C2925" s="286"/>
      <c r="D2925" s="286"/>
      <c r="E2925" s="479"/>
      <c r="F2925" s="282"/>
      <c r="G2925" s="283"/>
      <c r="H2925" s="421"/>
      <c r="I2925" s="421"/>
      <c r="J2925" s="283"/>
      <c r="K2925" s="421"/>
      <c r="L2925" s="282"/>
      <c r="N2925" s="282"/>
      <c r="S2925" s="282"/>
      <c r="T2925" s="283"/>
      <c r="U2925" s="283"/>
      <c r="V2925" s="283"/>
      <c r="W2925" s="283"/>
      <c r="X2925" s="283"/>
      <c r="Y2925" s="282"/>
      <c r="Z2925" s="282"/>
      <c r="AA2925" s="283"/>
      <c r="AB2925" s="282"/>
      <c r="AC2925" s="282"/>
      <c r="AD2925" s="282"/>
      <c r="AE2925" s="282"/>
      <c r="AF2925" s="283"/>
      <c r="AG2925" s="402"/>
      <c r="AH2925" s="283"/>
      <c r="AI2925" s="283"/>
      <c r="AJ2925" s="283"/>
      <c r="AK2925" s="283"/>
      <c r="AL2925" s="283"/>
      <c r="AM2925" s="282"/>
      <c r="AN2925" s="282"/>
      <c r="AO2925" s="282"/>
      <c r="AP2925" s="282"/>
      <c r="AQ2925" s="282"/>
      <c r="AR2925" s="282"/>
      <c r="AT2925" s="283"/>
      <c r="AU2925" s="283"/>
      <c r="AV2925" s="283"/>
      <c r="AW2925" s="283"/>
      <c r="AY2925" s="283"/>
      <c r="AZ2925" s="282"/>
      <c r="BA2925" s="283"/>
      <c r="BB2925" s="282"/>
      <c r="BC2925" s="282"/>
      <c r="BD2925" s="282"/>
      <c r="BE2925" s="283"/>
      <c r="BG2925" s="282"/>
      <c r="BH2925" s="282"/>
      <c r="BI2925" s="282"/>
      <c r="BL2925" s="421"/>
      <c r="BM2925" s="424"/>
      <c r="BN2925" s="424"/>
      <c r="BO2925" s="424"/>
      <c r="BP2925" s="424"/>
      <c r="BQ2925" s="421"/>
      <c r="BR2925" s="421"/>
      <c r="BV2925" s="282"/>
      <c r="BW2925" s="283"/>
      <c r="BY2925" s="283"/>
      <c r="BZ2925" s="283"/>
      <c r="CA2925" s="283"/>
      <c r="CB2925" s="282"/>
      <c r="CC2925" s="282"/>
      <c r="CD2925" s="282"/>
      <c r="CE2925" s="282"/>
      <c r="CG2925" s="427"/>
      <c r="CH2925" s="402"/>
      <c r="CI2925" s="424"/>
      <c r="CJ2925" s="282"/>
      <c r="CK2925" s="282"/>
      <c r="CL2925" s="283"/>
      <c r="CM2925" s="283"/>
      <c r="CP2925" s="282"/>
      <c r="DC2925" s="282"/>
      <c r="DD2925" s="282"/>
      <c r="DE2925" s="282"/>
      <c r="DF2925" s="282"/>
      <c r="DG2925" s="282"/>
      <c r="DH2925" s="282"/>
      <c r="DI2925" s="282"/>
      <c r="DJ2925" s="282"/>
      <c r="EF2925" s="495" t="str">
        <f>""&amp;(MID(数据表!AZ2925,1,MIN(FIND({"(";"（"},数据表!AZ2925&amp;"(（",1)-1)))&amp;""</f>
        <v/>
      </c>
      <c r="EG2925" s="495" t="str">
        <f>""&amp;(MID(数据表!AZ2925,1,MIN(FIND({0;1;2;3;4;5;6;7;8;9},数据表!AZ2925&amp;"1234567890",1)-1)))&amp;""</f>
        <v/>
      </c>
    </row>
    <row r="2926" spans="2:137" s="310" customFormat="1" ht="12" customHeight="1">
      <c r="B2926" s="286"/>
      <c r="C2926" s="286"/>
      <c r="D2926" s="286"/>
      <c r="E2926" s="479"/>
      <c r="F2926" s="282"/>
      <c r="G2926" s="283"/>
      <c r="H2926" s="421"/>
      <c r="I2926" s="421"/>
      <c r="J2926" s="283"/>
      <c r="K2926" s="421"/>
      <c r="L2926" s="282"/>
      <c r="N2926" s="282"/>
      <c r="S2926" s="282"/>
      <c r="T2926" s="283"/>
      <c r="U2926" s="283"/>
      <c r="V2926" s="283"/>
      <c r="W2926" s="283"/>
      <c r="X2926" s="283"/>
      <c r="Y2926" s="282"/>
      <c r="Z2926" s="282"/>
      <c r="AA2926" s="283"/>
      <c r="AB2926" s="282"/>
      <c r="AC2926" s="282"/>
      <c r="AD2926" s="282"/>
      <c r="AE2926" s="282"/>
      <c r="AF2926" s="283"/>
      <c r="AG2926" s="402"/>
      <c r="AH2926" s="283"/>
      <c r="AI2926" s="283"/>
      <c r="AJ2926" s="283"/>
      <c r="AK2926" s="283"/>
      <c r="AL2926" s="283"/>
      <c r="AM2926" s="282"/>
      <c r="AN2926" s="282"/>
      <c r="AO2926" s="282"/>
      <c r="AP2926" s="282"/>
      <c r="AQ2926" s="282"/>
      <c r="AR2926" s="282"/>
      <c r="AT2926" s="283"/>
      <c r="AU2926" s="283"/>
      <c r="AV2926" s="283"/>
      <c r="AW2926" s="283"/>
      <c r="AY2926" s="283"/>
      <c r="AZ2926" s="282"/>
      <c r="BA2926" s="283"/>
      <c r="BB2926" s="282"/>
      <c r="BC2926" s="282"/>
      <c r="BD2926" s="282"/>
      <c r="BE2926" s="283"/>
      <c r="BG2926" s="282"/>
      <c r="BH2926" s="282"/>
      <c r="BI2926" s="282"/>
      <c r="BL2926" s="421"/>
      <c r="BM2926" s="424"/>
      <c r="BN2926" s="424"/>
      <c r="BO2926" s="424"/>
      <c r="BP2926" s="424"/>
      <c r="BQ2926" s="421"/>
      <c r="BR2926" s="421"/>
      <c r="BV2926" s="282"/>
      <c r="BW2926" s="283"/>
      <c r="BY2926" s="283"/>
      <c r="BZ2926" s="283"/>
      <c r="CA2926" s="283"/>
      <c r="CB2926" s="282"/>
      <c r="CC2926" s="282"/>
      <c r="CD2926" s="282"/>
      <c r="CE2926" s="282"/>
      <c r="CG2926" s="427"/>
      <c r="CH2926" s="402"/>
      <c r="CI2926" s="424"/>
      <c r="CJ2926" s="282"/>
      <c r="CK2926" s="282"/>
      <c r="CL2926" s="283"/>
      <c r="CM2926" s="283"/>
      <c r="CP2926" s="282"/>
      <c r="DC2926" s="282"/>
      <c r="DD2926" s="282"/>
      <c r="DE2926" s="282"/>
      <c r="DF2926" s="282"/>
      <c r="DG2926" s="282"/>
      <c r="DH2926" s="282"/>
      <c r="DI2926" s="282"/>
      <c r="DJ2926" s="282"/>
      <c r="EF2926" s="495" t="str">
        <f>""&amp;(MID(数据表!AZ2926,1,MIN(FIND({"(";"（"},数据表!AZ2926&amp;"(（",1)-1)))&amp;""</f>
        <v/>
      </c>
      <c r="EG2926" s="495" t="str">
        <f>""&amp;(MID(数据表!AZ2926,1,MIN(FIND({0;1;2;3;4;5;6;7;8;9},数据表!AZ2926&amp;"1234567890",1)-1)))&amp;""</f>
        <v/>
      </c>
    </row>
    <row r="2927" spans="2:137" s="310" customFormat="1" ht="12" customHeight="1">
      <c r="B2927" s="286"/>
      <c r="C2927" s="286"/>
      <c r="D2927" s="286"/>
      <c r="E2927" s="479"/>
      <c r="F2927" s="282"/>
      <c r="G2927" s="283"/>
      <c r="H2927" s="421"/>
      <c r="I2927" s="421"/>
      <c r="J2927" s="283"/>
      <c r="K2927" s="421"/>
      <c r="L2927" s="282"/>
      <c r="N2927" s="282"/>
      <c r="S2927" s="282"/>
      <c r="T2927" s="283"/>
      <c r="U2927" s="283"/>
      <c r="V2927" s="283"/>
      <c r="W2927" s="283"/>
      <c r="X2927" s="283"/>
      <c r="Y2927" s="282"/>
      <c r="Z2927" s="282"/>
      <c r="AA2927" s="283"/>
      <c r="AB2927" s="282"/>
      <c r="AC2927" s="282"/>
      <c r="AD2927" s="282"/>
      <c r="AE2927" s="282"/>
      <c r="AF2927" s="283"/>
      <c r="AG2927" s="402"/>
      <c r="AH2927" s="283"/>
      <c r="AI2927" s="283"/>
      <c r="AJ2927" s="283"/>
      <c r="AK2927" s="283"/>
      <c r="AL2927" s="283"/>
      <c r="AM2927" s="282"/>
      <c r="AN2927" s="282"/>
      <c r="AO2927" s="282"/>
      <c r="AP2927" s="282"/>
      <c r="AQ2927" s="282"/>
      <c r="AR2927" s="282"/>
      <c r="AT2927" s="283"/>
      <c r="AU2927" s="283"/>
      <c r="AV2927" s="283"/>
      <c r="AW2927" s="283"/>
      <c r="AY2927" s="283"/>
      <c r="AZ2927" s="282"/>
      <c r="BA2927" s="283"/>
      <c r="BB2927" s="282"/>
      <c r="BC2927" s="282"/>
      <c r="BD2927" s="282"/>
      <c r="BE2927" s="283"/>
      <c r="BG2927" s="282"/>
      <c r="BH2927" s="282"/>
      <c r="BI2927" s="282"/>
      <c r="BL2927" s="421"/>
      <c r="BM2927" s="424"/>
      <c r="BN2927" s="424"/>
      <c r="BO2927" s="424"/>
      <c r="BP2927" s="424"/>
      <c r="BQ2927" s="421"/>
      <c r="BR2927" s="421"/>
      <c r="BV2927" s="282"/>
      <c r="BW2927" s="283"/>
      <c r="BY2927" s="283"/>
      <c r="BZ2927" s="283"/>
      <c r="CA2927" s="283"/>
      <c r="CB2927" s="282"/>
      <c r="CC2927" s="282"/>
      <c r="CD2927" s="282"/>
      <c r="CE2927" s="282"/>
      <c r="CG2927" s="427"/>
      <c r="CH2927" s="402"/>
      <c r="CI2927" s="424"/>
      <c r="CJ2927" s="282"/>
      <c r="CK2927" s="282"/>
      <c r="CL2927" s="283"/>
      <c r="CM2927" s="283"/>
      <c r="CP2927" s="282"/>
      <c r="DC2927" s="282"/>
      <c r="DD2927" s="282"/>
      <c r="DE2927" s="282"/>
      <c r="DF2927" s="282"/>
      <c r="DG2927" s="282"/>
      <c r="DH2927" s="282"/>
      <c r="DI2927" s="282"/>
      <c r="DJ2927" s="282"/>
      <c r="EF2927" s="495" t="str">
        <f>""&amp;(MID(数据表!AZ2927,1,MIN(FIND({"(";"（"},数据表!AZ2927&amp;"(（",1)-1)))&amp;""</f>
        <v/>
      </c>
      <c r="EG2927" s="495" t="str">
        <f>""&amp;(MID(数据表!AZ2927,1,MIN(FIND({0;1;2;3;4;5;6;7;8;9},数据表!AZ2927&amp;"1234567890",1)-1)))&amp;""</f>
        <v/>
      </c>
    </row>
    <row r="2928" spans="2:137" s="310" customFormat="1" ht="12" customHeight="1">
      <c r="B2928" s="286"/>
      <c r="C2928" s="286"/>
      <c r="D2928" s="286"/>
      <c r="E2928" s="479"/>
      <c r="F2928" s="282"/>
      <c r="G2928" s="283"/>
      <c r="H2928" s="421"/>
      <c r="I2928" s="421"/>
      <c r="J2928" s="283"/>
      <c r="K2928" s="421"/>
      <c r="L2928" s="282"/>
      <c r="N2928" s="282"/>
      <c r="S2928" s="282"/>
      <c r="T2928" s="283"/>
      <c r="U2928" s="283"/>
      <c r="V2928" s="283"/>
      <c r="W2928" s="283"/>
      <c r="X2928" s="283"/>
      <c r="Y2928" s="282"/>
      <c r="Z2928" s="282"/>
      <c r="AA2928" s="283"/>
      <c r="AB2928" s="282"/>
      <c r="AC2928" s="282"/>
      <c r="AD2928" s="282"/>
      <c r="AE2928" s="282"/>
      <c r="AF2928" s="283"/>
      <c r="AG2928" s="402"/>
      <c r="AH2928" s="283"/>
      <c r="AI2928" s="283"/>
      <c r="AJ2928" s="283"/>
      <c r="AK2928" s="283"/>
      <c r="AL2928" s="283"/>
      <c r="AM2928" s="282"/>
      <c r="AN2928" s="282"/>
      <c r="AO2928" s="282"/>
      <c r="AP2928" s="282"/>
      <c r="AQ2928" s="282"/>
      <c r="AR2928" s="282"/>
      <c r="AT2928" s="283"/>
      <c r="AU2928" s="283"/>
      <c r="AV2928" s="283"/>
      <c r="AW2928" s="283"/>
      <c r="AY2928" s="283"/>
      <c r="AZ2928" s="282"/>
      <c r="BA2928" s="283"/>
      <c r="BB2928" s="282"/>
      <c r="BC2928" s="282"/>
      <c r="BD2928" s="282"/>
      <c r="BE2928" s="283"/>
      <c r="BG2928" s="282"/>
      <c r="BH2928" s="282"/>
      <c r="BI2928" s="282"/>
      <c r="BL2928" s="421"/>
      <c r="BM2928" s="424"/>
      <c r="BN2928" s="424"/>
      <c r="BO2928" s="424"/>
      <c r="BP2928" s="424"/>
      <c r="BQ2928" s="421"/>
      <c r="BR2928" s="421"/>
      <c r="BV2928" s="282"/>
      <c r="BW2928" s="283"/>
      <c r="BY2928" s="283"/>
      <c r="BZ2928" s="283"/>
      <c r="CA2928" s="283"/>
      <c r="CB2928" s="282"/>
      <c r="CC2928" s="282"/>
      <c r="CD2928" s="282"/>
      <c r="CE2928" s="282"/>
      <c r="CG2928" s="427"/>
      <c r="CH2928" s="402"/>
      <c r="CI2928" s="424"/>
      <c r="CJ2928" s="282"/>
      <c r="CK2928" s="282"/>
      <c r="CL2928" s="283"/>
      <c r="CM2928" s="283"/>
      <c r="CP2928" s="282"/>
      <c r="DC2928" s="282"/>
      <c r="DD2928" s="282"/>
      <c r="DE2928" s="282"/>
      <c r="DF2928" s="282"/>
      <c r="DG2928" s="282"/>
      <c r="DH2928" s="282"/>
      <c r="DI2928" s="282"/>
      <c r="DJ2928" s="282"/>
      <c r="EF2928" s="495" t="str">
        <f>""&amp;(MID(数据表!AZ2928,1,MIN(FIND({"(";"（"},数据表!AZ2928&amp;"(（",1)-1)))&amp;""</f>
        <v/>
      </c>
      <c r="EG2928" s="495" t="str">
        <f>""&amp;(MID(数据表!AZ2928,1,MIN(FIND({0;1;2;3;4;5;6;7;8;9},数据表!AZ2928&amp;"1234567890",1)-1)))&amp;""</f>
        <v/>
      </c>
    </row>
    <row r="2929" spans="2:137" s="310" customFormat="1" ht="12" customHeight="1">
      <c r="B2929" s="286"/>
      <c r="C2929" s="286"/>
      <c r="D2929" s="286"/>
      <c r="E2929" s="479"/>
      <c r="F2929" s="282"/>
      <c r="G2929" s="283"/>
      <c r="H2929" s="421"/>
      <c r="I2929" s="421"/>
      <c r="J2929" s="283"/>
      <c r="K2929" s="421"/>
      <c r="L2929" s="282"/>
      <c r="N2929" s="282"/>
      <c r="S2929" s="282"/>
      <c r="T2929" s="283"/>
      <c r="U2929" s="283"/>
      <c r="V2929" s="283"/>
      <c r="W2929" s="283"/>
      <c r="X2929" s="283"/>
      <c r="Y2929" s="282"/>
      <c r="Z2929" s="282"/>
      <c r="AA2929" s="283"/>
      <c r="AB2929" s="282"/>
      <c r="AC2929" s="282"/>
      <c r="AD2929" s="282"/>
      <c r="AE2929" s="282"/>
      <c r="AF2929" s="283"/>
      <c r="AG2929" s="402"/>
      <c r="AH2929" s="283"/>
      <c r="AI2929" s="283"/>
      <c r="AJ2929" s="283"/>
      <c r="AK2929" s="283"/>
      <c r="AL2929" s="283"/>
      <c r="AM2929" s="282"/>
      <c r="AN2929" s="282"/>
      <c r="AO2929" s="282"/>
      <c r="AP2929" s="282"/>
      <c r="AQ2929" s="282"/>
      <c r="AR2929" s="282"/>
      <c r="AT2929" s="283"/>
      <c r="AU2929" s="283"/>
      <c r="AV2929" s="283"/>
      <c r="AW2929" s="283"/>
      <c r="AY2929" s="283"/>
      <c r="AZ2929" s="282"/>
      <c r="BA2929" s="283"/>
      <c r="BB2929" s="282"/>
      <c r="BC2929" s="282"/>
      <c r="BD2929" s="282"/>
      <c r="BE2929" s="283"/>
      <c r="BG2929" s="282"/>
      <c r="BH2929" s="282"/>
      <c r="BI2929" s="282"/>
      <c r="BL2929" s="421"/>
      <c r="BM2929" s="424"/>
      <c r="BN2929" s="424"/>
      <c r="BO2929" s="424"/>
      <c r="BP2929" s="424"/>
      <c r="BQ2929" s="421"/>
      <c r="BR2929" s="421"/>
      <c r="BV2929" s="282"/>
      <c r="BW2929" s="283"/>
      <c r="BY2929" s="283"/>
      <c r="BZ2929" s="283"/>
      <c r="CA2929" s="283"/>
      <c r="CB2929" s="282"/>
      <c r="CC2929" s="282"/>
      <c r="CD2929" s="282"/>
      <c r="CE2929" s="282"/>
      <c r="CG2929" s="427"/>
      <c r="CH2929" s="402"/>
      <c r="CI2929" s="424"/>
      <c r="CJ2929" s="282"/>
      <c r="CK2929" s="282"/>
      <c r="CL2929" s="283"/>
      <c r="CM2929" s="283"/>
      <c r="CP2929" s="282"/>
      <c r="DC2929" s="282"/>
      <c r="DD2929" s="282"/>
      <c r="DE2929" s="282"/>
      <c r="DF2929" s="282"/>
      <c r="DG2929" s="282"/>
      <c r="DH2929" s="282"/>
      <c r="DI2929" s="282"/>
      <c r="DJ2929" s="282"/>
      <c r="EF2929" s="495" t="str">
        <f>""&amp;(MID(数据表!AZ2929,1,MIN(FIND({"(";"（"},数据表!AZ2929&amp;"(（",1)-1)))&amp;""</f>
        <v/>
      </c>
      <c r="EG2929" s="495" t="str">
        <f>""&amp;(MID(数据表!AZ2929,1,MIN(FIND({0;1;2;3;4;5;6;7;8;9},数据表!AZ2929&amp;"1234567890",1)-1)))&amp;""</f>
        <v/>
      </c>
    </row>
    <row r="2930" spans="2:137" s="310" customFormat="1" ht="12" customHeight="1">
      <c r="B2930" s="286"/>
      <c r="C2930" s="286"/>
      <c r="D2930" s="286"/>
      <c r="E2930" s="479"/>
      <c r="F2930" s="282"/>
      <c r="G2930" s="283"/>
      <c r="H2930" s="421"/>
      <c r="I2930" s="421"/>
      <c r="J2930" s="283"/>
      <c r="K2930" s="421"/>
      <c r="L2930" s="282"/>
      <c r="N2930" s="282"/>
      <c r="S2930" s="282"/>
      <c r="T2930" s="283"/>
      <c r="U2930" s="283"/>
      <c r="V2930" s="283"/>
      <c r="W2930" s="283"/>
      <c r="X2930" s="283"/>
      <c r="Y2930" s="282"/>
      <c r="Z2930" s="282"/>
      <c r="AA2930" s="283"/>
      <c r="AB2930" s="282"/>
      <c r="AC2930" s="282"/>
      <c r="AD2930" s="282"/>
      <c r="AE2930" s="282"/>
      <c r="AF2930" s="283"/>
      <c r="AG2930" s="402"/>
      <c r="AH2930" s="283"/>
      <c r="AI2930" s="283"/>
      <c r="AJ2930" s="283"/>
      <c r="AK2930" s="283"/>
      <c r="AL2930" s="283"/>
      <c r="AM2930" s="282"/>
      <c r="AN2930" s="282"/>
      <c r="AO2930" s="282"/>
      <c r="AP2930" s="282"/>
      <c r="AQ2930" s="282"/>
      <c r="AR2930" s="282"/>
      <c r="AT2930" s="283"/>
      <c r="AU2930" s="283"/>
      <c r="AV2930" s="283"/>
      <c r="AW2930" s="283"/>
      <c r="AY2930" s="283"/>
      <c r="AZ2930" s="282"/>
      <c r="BA2930" s="283"/>
      <c r="BB2930" s="282"/>
      <c r="BC2930" s="282"/>
      <c r="BD2930" s="282"/>
      <c r="BE2930" s="283"/>
      <c r="BG2930" s="282"/>
      <c r="BH2930" s="282"/>
      <c r="BI2930" s="282"/>
      <c r="BL2930" s="421"/>
      <c r="BM2930" s="424"/>
      <c r="BN2930" s="424"/>
      <c r="BO2930" s="424"/>
      <c r="BP2930" s="424"/>
      <c r="BQ2930" s="421"/>
      <c r="BR2930" s="421"/>
      <c r="BV2930" s="282"/>
      <c r="BW2930" s="283"/>
      <c r="BY2930" s="283"/>
      <c r="BZ2930" s="283"/>
      <c r="CA2930" s="283"/>
      <c r="CB2930" s="282"/>
      <c r="CC2930" s="282"/>
      <c r="CD2930" s="282"/>
      <c r="CE2930" s="282"/>
      <c r="CG2930" s="427"/>
      <c r="CH2930" s="402"/>
      <c r="CI2930" s="424"/>
      <c r="CJ2930" s="282"/>
      <c r="CK2930" s="282"/>
      <c r="CL2930" s="283"/>
      <c r="CM2930" s="283"/>
      <c r="CP2930" s="282"/>
      <c r="DC2930" s="282"/>
      <c r="DD2930" s="282"/>
      <c r="DE2930" s="282"/>
      <c r="DF2930" s="282"/>
      <c r="DG2930" s="282"/>
      <c r="DH2930" s="282"/>
      <c r="DI2930" s="282"/>
      <c r="DJ2930" s="282"/>
      <c r="EF2930" s="495" t="str">
        <f>""&amp;(MID(数据表!AZ2930,1,MIN(FIND({"(";"（"},数据表!AZ2930&amp;"(（",1)-1)))&amp;""</f>
        <v/>
      </c>
      <c r="EG2930" s="495" t="str">
        <f>""&amp;(MID(数据表!AZ2930,1,MIN(FIND({0;1;2;3;4;5;6;7;8;9},数据表!AZ2930&amp;"1234567890",1)-1)))&amp;""</f>
        <v/>
      </c>
    </row>
    <row r="2931" spans="2:137" s="310" customFormat="1" ht="12" customHeight="1">
      <c r="B2931" s="286"/>
      <c r="C2931" s="286"/>
      <c r="D2931" s="286"/>
      <c r="E2931" s="479"/>
      <c r="F2931" s="282"/>
      <c r="G2931" s="283"/>
      <c r="H2931" s="421"/>
      <c r="I2931" s="421"/>
      <c r="J2931" s="283"/>
      <c r="K2931" s="421"/>
      <c r="L2931" s="282"/>
      <c r="N2931" s="282"/>
      <c r="S2931" s="282"/>
      <c r="T2931" s="283"/>
      <c r="U2931" s="283"/>
      <c r="V2931" s="283"/>
      <c r="W2931" s="283"/>
      <c r="X2931" s="283"/>
      <c r="Y2931" s="282"/>
      <c r="Z2931" s="282"/>
      <c r="AA2931" s="283"/>
      <c r="AB2931" s="282"/>
      <c r="AC2931" s="282"/>
      <c r="AD2931" s="282"/>
      <c r="AE2931" s="282"/>
      <c r="AF2931" s="283"/>
      <c r="AG2931" s="402"/>
      <c r="AH2931" s="283"/>
      <c r="AI2931" s="283"/>
      <c r="AJ2931" s="283"/>
      <c r="AK2931" s="283"/>
      <c r="AL2931" s="283"/>
      <c r="AM2931" s="282"/>
      <c r="AN2931" s="282"/>
      <c r="AO2931" s="282"/>
      <c r="AP2931" s="282"/>
      <c r="AQ2931" s="282"/>
      <c r="AR2931" s="282"/>
      <c r="AT2931" s="283"/>
      <c r="AU2931" s="283"/>
      <c r="AV2931" s="283"/>
      <c r="AW2931" s="283"/>
      <c r="AY2931" s="283"/>
      <c r="AZ2931" s="282"/>
      <c r="BA2931" s="283"/>
      <c r="BB2931" s="282"/>
      <c r="BC2931" s="282"/>
      <c r="BD2931" s="282"/>
      <c r="BE2931" s="283"/>
      <c r="BG2931" s="282"/>
      <c r="BH2931" s="282"/>
      <c r="BI2931" s="282"/>
      <c r="BL2931" s="421"/>
      <c r="BM2931" s="424"/>
      <c r="BN2931" s="424"/>
      <c r="BO2931" s="424"/>
      <c r="BP2931" s="424"/>
      <c r="BQ2931" s="421"/>
      <c r="BR2931" s="421"/>
      <c r="BV2931" s="282"/>
      <c r="BW2931" s="283"/>
      <c r="BY2931" s="283"/>
      <c r="BZ2931" s="283"/>
      <c r="CA2931" s="283"/>
      <c r="CB2931" s="282"/>
      <c r="CC2931" s="282"/>
      <c r="CD2931" s="282"/>
      <c r="CE2931" s="282"/>
      <c r="CG2931" s="427"/>
      <c r="CH2931" s="402"/>
      <c r="CI2931" s="424"/>
      <c r="CJ2931" s="282"/>
      <c r="CK2931" s="282"/>
      <c r="CL2931" s="283"/>
      <c r="CM2931" s="283"/>
      <c r="CP2931" s="282"/>
      <c r="DC2931" s="282"/>
      <c r="DD2931" s="282"/>
      <c r="DE2931" s="282"/>
      <c r="DF2931" s="282"/>
      <c r="DG2931" s="282"/>
      <c r="DH2931" s="282"/>
      <c r="DI2931" s="282"/>
      <c r="DJ2931" s="282"/>
      <c r="EF2931" s="495" t="str">
        <f>""&amp;(MID(数据表!AZ2931,1,MIN(FIND({"(";"（"},数据表!AZ2931&amp;"(（",1)-1)))&amp;""</f>
        <v/>
      </c>
      <c r="EG2931" s="495" t="str">
        <f>""&amp;(MID(数据表!AZ2931,1,MIN(FIND({0;1;2;3;4;5;6;7;8;9},数据表!AZ2931&amp;"1234567890",1)-1)))&amp;""</f>
        <v/>
      </c>
    </row>
    <row r="2932" spans="2:137" s="310" customFormat="1" ht="12" customHeight="1">
      <c r="B2932" s="286"/>
      <c r="C2932" s="286"/>
      <c r="D2932" s="286"/>
      <c r="E2932" s="479"/>
      <c r="F2932" s="282"/>
      <c r="G2932" s="283"/>
      <c r="H2932" s="421"/>
      <c r="I2932" s="421"/>
      <c r="J2932" s="283"/>
      <c r="K2932" s="421"/>
      <c r="L2932" s="282"/>
      <c r="N2932" s="282"/>
      <c r="S2932" s="282"/>
      <c r="T2932" s="283"/>
      <c r="U2932" s="283"/>
      <c r="V2932" s="283"/>
      <c r="W2932" s="283"/>
      <c r="X2932" s="283"/>
      <c r="Y2932" s="282"/>
      <c r="Z2932" s="282"/>
      <c r="AA2932" s="283"/>
      <c r="AB2932" s="282"/>
      <c r="AC2932" s="282"/>
      <c r="AD2932" s="282"/>
      <c r="AE2932" s="282"/>
      <c r="AF2932" s="283"/>
      <c r="AG2932" s="402"/>
      <c r="AH2932" s="283"/>
      <c r="AI2932" s="283"/>
      <c r="AJ2932" s="283"/>
      <c r="AK2932" s="283"/>
      <c r="AL2932" s="283"/>
      <c r="AM2932" s="282"/>
      <c r="AN2932" s="282"/>
      <c r="AO2932" s="282"/>
      <c r="AP2932" s="282"/>
      <c r="AQ2932" s="282"/>
      <c r="AR2932" s="282"/>
      <c r="AT2932" s="283"/>
      <c r="AU2932" s="283"/>
      <c r="AV2932" s="283"/>
      <c r="AW2932" s="283"/>
      <c r="AY2932" s="283"/>
      <c r="AZ2932" s="282"/>
      <c r="BA2932" s="283"/>
      <c r="BB2932" s="282"/>
      <c r="BC2932" s="282"/>
      <c r="BD2932" s="282"/>
      <c r="BE2932" s="283"/>
      <c r="BG2932" s="282"/>
      <c r="BH2932" s="282"/>
      <c r="BI2932" s="282"/>
      <c r="BL2932" s="421"/>
      <c r="BM2932" s="424"/>
      <c r="BN2932" s="424"/>
      <c r="BO2932" s="424"/>
      <c r="BP2932" s="424"/>
      <c r="BQ2932" s="421"/>
      <c r="BR2932" s="421"/>
      <c r="BV2932" s="282"/>
      <c r="BW2932" s="283"/>
      <c r="BY2932" s="283"/>
      <c r="BZ2932" s="283"/>
      <c r="CA2932" s="283"/>
      <c r="CB2932" s="282"/>
      <c r="CC2932" s="282"/>
      <c r="CD2932" s="282"/>
      <c r="CE2932" s="282"/>
      <c r="CG2932" s="427"/>
      <c r="CH2932" s="402"/>
      <c r="CI2932" s="424"/>
      <c r="CJ2932" s="282"/>
      <c r="CK2932" s="282"/>
      <c r="CL2932" s="283"/>
      <c r="CM2932" s="283"/>
      <c r="CP2932" s="282"/>
      <c r="DC2932" s="282"/>
      <c r="DD2932" s="282"/>
      <c r="DE2932" s="282"/>
      <c r="DF2932" s="282"/>
      <c r="DG2932" s="282"/>
      <c r="DH2932" s="282"/>
      <c r="DI2932" s="282"/>
      <c r="DJ2932" s="282"/>
      <c r="EF2932" s="495" t="str">
        <f>""&amp;(MID(数据表!AZ2932,1,MIN(FIND({"(";"（"},数据表!AZ2932&amp;"(（",1)-1)))&amp;""</f>
        <v/>
      </c>
      <c r="EG2932" s="495" t="str">
        <f>""&amp;(MID(数据表!AZ2932,1,MIN(FIND({0;1;2;3;4;5;6;7;8;9},数据表!AZ2932&amp;"1234567890",1)-1)))&amp;""</f>
        <v/>
      </c>
    </row>
    <row r="2933" spans="2:137" s="310" customFormat="1" ht="12" customHeight="1">
      <c r="B2933" s="286"/>
      <c r="C2933" s="286"/>
      <c r="D2933" s="286"/>
      <c r="E2933" s="479"/>
      <c r="F2933" s="282"/>
      <c r="G2933" s="283"/>
      <c r="H2933" s="421"/>
      <c r="I2933" s="421"/>
      <c r="J2933" s="283"/>
      <c r="K2933" s="421"/>
      <c r="L2933" s="282"/>
      <c r="N2933" s="282"/>
      <c r="S2933" s="282"/>
      <c r="T2933" s="283"/>
      <c r="U2933" s="283"/>
      <c r="V2933" s="283"/>
      <c r="W2933" s="283"/>
      <c r="X2933" s="283"/>
      <c r="Y2933" s="282"/>
      <c r="Z2933" s="282"/>
      <c r="AA2933" s="283"/>
      <c r="AB2933" s="282"/>
      <c r="AC2933" s="282"/>
      <c r="AD2933" s="282"/>
      <c r="AE2933" s="282"/>
      <c r="AF2933" s="283"/>
      <c r="AG2933" s="402"/>
      <c r="AH2933" s="283"/>
      <c r="AI2933" s="283"/>
      <c r="AJ2933" s="283"/>
      <c r="AK2933" s="283"/>
      <c r="AL2933" s="283"/>
      <c r="AM2933" s="282"/>
      <c r="AN2933" s="282"/>
      <c r="AO2933" s="282"/>
      <c r="AP2933" s="282"/>
      <c r="AQ2933" s="282"/>
      <c r="AR2933" s="282"/>
      <c r="AT2933" s="283"/>
      <c r="AU2933" s="283"/>
      <c r="AV2933" s="283"/>
      <c r="AW2933" s="283"/>
      <c r="AY2933" s="283"/>
      <c r="AZ2933" s="282"/>
      <c r="BA2933" s="283"/>
      <c r="BB2933" s="282"/>
      <c r="BC2933" s="282"/>
      <c r="BD2933" s="282"/>
      <c r="BE2933" s="283"/>
      <c r="BG2933" s="282"/>
      <c r="BH2933" s="282"/>
      <c r="BI2933" s="282"/>
      <c r="BL2933" s="421"/>
      <c r="BM2933" s="424"/>
      <c r="BN2933" s="424"/>
      <c r="BO2933" s="424"/>
      <c r="BP2933" s="424"/>
      <c r="BQ2933" s="421"/>
      <c r="BR2933" s="421"/>
      <c r="BV2933" s="282"/>
      <c r="BW2933" s="283"/>
      <c r="BY2933" s="283"/>
      <c r="BZ2933" s="283"/>
      <c r="CA2933" s="283"/>
      <c r="CB2933" s="282"/>
      <c r="CC2933" s="282"/>
      <c r="CD2933" s="282"/>
      <c r="CE2933" s="282"/>
      <c r="CG2933" s="427"/>
      <c r="CH2933" s="402"/>
      <c r="CI2933" s="424"/>
      <c r="CJ2933" s="282"/>
      <c r="CK2933" s="282"/>
      <c r="CL2933" s="283"/>
      <c r="CM2933" s="283"/>
      <c r="CP2933" s="282"/>
      <c r="DC2933" s="282"/>
      <c r="DD2933" s="282"/>
      <c r="DE2933" s="282"/>
      <c r="DF2933" s="282"/>
      <c r="DG2933" s="282"/>
      <c r="DH2933" s="282"/>
      <c r="DI2933" s="282"/>
      <c r="DJ2933" s="282"/>
      <c r="EF2933" s="495" t="str">
        <f>""&amp;(MID(数据表!AZ2933,1,MIN(FIND({"(";"（"},数据表!AZ2933&amp;"(（",1)-1)))&amp;""</f>
        <v/>
      </c>
      <c r="EG2933" s="495" t="str">
        <f>""&amp;(MID(数据表!AZ2933,1,MIN(FIND({0;1;2;3;4;5;6;7;8;9},数据表!AZ2933&amp;"1234567890",1)-1)))&amp;""</f>
        <v/>
      </c>
    </row>
    <row r="2934" spans="2:137" s="310" customFormat="1" ht="12" customHeight="1">
      <c r="B2934" s="286"/>
      <c r="C2934" s="286"/>
      <c r="D2934" s="286"/>
      <c r="E2934" s="479"/>
      <c r="F2934" s="282"/>
      <c r="G2934" s="283"/>
      <c r="H2934" s="421"/>
      <c r="I2934" s="421"/>
      <c r="J2934" s="283"/>
      <c r="K2934" s="421"/>
      <c r="L2934" s="282"/>
      <c r="N2934" s="282"/>
      <c r="S2934" s="282"/>
      <c r="T2934" s="283"/>
      <c r="U2934" s="283"/>
      <c r="V2934" s="283"/>
      <c r="W2934" s="283"/>
      <c r="X2934" s="283"/>
      <c r="Y2934" s="282"/>
      <c r="Z2934" s="282"/>
      <c r="AA2934" s="283"/>
      <c r="AB2934" s="282"/>
      <c r="AC2934" s="282"/>
      <c r="AD2934" s="282"/>
      <c r="AE2934" s="282"/>
      <c r="AF2934" s="283"/>
      <c r="AG2934" s="402"/>
      <c r="AH2934" s="283"/>
      <c r="AI2934" s="283"/>
      <c r="AJ2934" s="283"/>
      <c r="AK2934" s="283"/>
      <c r="AL2934" s="283"/>
      <c r="AM2934" s="282"/>
      <c r="AN2934" s="282"/>
      <c r="AO2934" s="282"/>
      <c r="AP2934" s="282"/>
      <c r="AQ2934" s="282"/>
      <c r="AR2934" s="282"/>
      <c r="AT2934" s="283"/>
      <c r="AU2934" s="283"/>
      <c r="AV2934" s="283"/>
      <c r="AW2934" s="283"/>
      <c r="AY2934" s="283"/>
      <c r="AZ2934" s="282"/>
      <c r="BA2934" s="283"/>
      <c r="BB2934" s="282"/>
      <c r="BC2934" s="282"/>
      <c r="BD2934" s="282"/>
      <c r="BE2934" s="283"/>
      <c r="BG2934" s="282"/>
      <c r="BH2934" s="282"/>
      <c r="BI2934" s="282"/>
      <c r="BL2934" s="421"/>
      <c r="BM2934" s="424"/>
      <c r="BN2934" s="424"/>
      <c r="BO2934" s="424"/>
      <c r="BP2934" s="424"/>
      <c r="BQ2934" s="421"/>
      <c r="BR2934" s="421"/>
      <c r="BV2934" s="282"/>
      <c r="BW2934" s="283"/>
      <c r="BY2934" s="283"/>
      <c r="BZ2934" s="283"/>
      <c r="CA2934" s="283"/>
      <c r="CB2934" s="282"/>
      <c r="CC2934" s="282"/>
      <c r="CD2934" s="282"/>
      <c r="CE2934" s="282"/>
      <c r="CG2934" s="427"/>
      <c r="CH2934" s="402"/>
      <c r="CI2934" s="424"/>
      <c r="CJ2934" s="282"/>
      <c r="CK2934" s="282"/>
      <c r="CL2934" s="283"/>
      <c r="CM2934" s="283"/>
      <c r="CP2934" s="282"/>
      <c r="DC2934" s="282"/>
      <c r="DD2934" s="282"/>
      <c r="DE2934" s="282"/>
      <c r="DF2934" s="282"/>
      <c r="DG2934" s="282"/>
      <c r="DH2934" s="282"/>
      <c r="DI2934" s="282"/>
      <c r="DJ2934" s="282"/>
      <c r="EF2934" s="495" t="str">
        <f>""&amp;(MID(数据表!AZ2934,1,MIN(FIND({"(";"（"},数据表!AZ2934&amp;"(（",1)-1)))&amp;""</f>
        <v/>
      </c>
      <c r="EG2934" s="495" t="str">
        <f>""&amp;(MID(数据表!AZ2934,1,MIN(FIND({0;1;2;3;4;5;6;7;8;9},数据表!AZ2934&amp;"1234567890",1)-1)))&amp;""</f>
        <v/>
      </c>
    </row>
    <row r="2935" spans="2:137" s="310" customFormat="1" ht="12" customHeight="1">
      <c r="B2935" s="286"/>
      <c r="C2935" s="286"/>
      <c r="D2935" s="286"/>
      <c r="E2935" s="479"/>
      <c r="F2935" s="282"/>
      <c r="G2935" s="283"/>
      <c r="H2935" s="421"/>
      <c r="I2935" s="421"/>
      <c r="J2935" s="283"/>
      <c r="K2935" s="421"/>
      <c r="L2935" s="282"/>
      <c r="N2935" s="282"/>
      <c r="S2935" s="282"/>
      <c r="T2935" s="283"/>
      <c r="U2935" s="283"/>
      <c r="V2935" s="283"/>
      <c r="W2935" s="283"/>
      <c r="X2935" s="283"/>
      <c r="Y2935" s="282"/>
      <c r="Z2935" s="282"/>
      <c r="AA2935" s="283"/>
      <c r="AB2935" s="282"/>
      <c r="AC2935" s="282"/>
      <c r="AD2935" s="282"/>
      <c r="AE2935" s="282"/>
      <c r="AF2935" s="283"/>
      <c r="AG2935" s="402"/>
      <c r="AH2935" s="283"/>
      <c r="AI2935" s="283"/>
      <c r="AJ2935" s="283"/>
      <c r="AK2935" s="283"/>
      <c r="AL2935" s="283"/>
      <c r="AM2935" s="282"/>
      <c r="AN2935" s="282"/>
      <c r="AO2935" s="282"/>
      <c r="AP2935" s="282"/>
      <c r="AQ2935" s="282"/>
      <c r="AR2935" s="282"/>
      <c r="AT2935" s="283"/>
      <c r="AU2935" s="283"/>
      <c r="AV2935" s="283"/>
      <c r="AW2935" s="283"/>
      <c r="AY2935" s="283"/>
      <c r="AZ2935" s="282"/>
      <c r="BA2935" s="283"/>
      <c r="BB2935" s="282"/>
      <c r="BC2935" s="282"/>
      <c r="BD2935" s="282"/>
      <c r="BE2935" s="283"/>
      <c r="BG2935" s="282"/>
      <c r="BH2935" s="282"/>
      <c r="BI2935" s="282"/>
      <c r="BL2935" s="421"/>
      <c r="BM2935" s="424"/>
      <c r="BN2935" s="424"/>
      <c r="BO2935" s="424"/>
      <c r="BP2935" s="424"/>
      <c r="BQ2935" s="421"/>
      <c r="BR2935" s="421"/>
      <c r="BV2935" s="282"/>
      <c r="BW2935" s="283"/>
      <c r="BY2935" s="283"/>
      <c r="BZ2935" s="283"/>
      <c r="CA2935" s="283"/>
      <c r="CB2935" s="282"/>
      <c r="CC2935" s="282"/>
      <c r="CD2935" s="282"/>
      <c r="CE2935" s="282"/>
      <c r="CG2935" s="427"/>
      <c r="CH2935" s="402"/>
      <c r="CI2935" s="424"/>
      <c r="CJ2935" s="282"/>
      <c r="CK2935" s="282"/>
      <c r="CL2935" s="283"/>
      <c r="CM2935" s="283"/>
      <c r="CP2935" s="282"/>
      <c r="DC2935" s="282"/>
      <c r="DD2935" s="282"/>
      <c r="DE2935" s="282"/>
      <c r="DF2935" s="282"/>
      <c r="DG2935" s="282"/>
      <c r="DH2935" s="282"/>
      <c r="DI2935" s="282"/>
      <c r="DJ2935" s="282"/>
      <c r="EF2935" s="495" t="str">
        <f>""&amp;(MID(数据表!AZ2935,1,MIN(FIND({"(";"（"},数据表!AZ2935&amp;"(（",1)-1)))&amp;""</f>
        <v/>
      </c>
      <c r="EG2935" s="495" t="str">
        <f>""&amp;(MID(数据表!AZ2935,1,MIN(FIND({0;1;2;3;4;5;6;7;8;9},数据表!AZ2935&amp;"1234567890",1)-1)))&amp;""</f>
        <v/>
      </c>
    </row>
    <row r="2936" spans="2:137" s="310" customFormat="1" ht="12" customHeight="1">
      <c r="B2936" s="286"/>
      <c r="C2936" s="286"/>
      <c r="D2936" s="286"/>
      <c r="E2936" s="479"/>
      <c r="F2936" s="282"/>
      <c r="G2936" s="283"/>
      <c r="H2936" s="421"/>
      <c r="I2936" s="421"/>
      <c r="J2936" s="283"/>
      <c r="K2936" s="421"/>
      <c r="L2936" s="282"/>
      <c r="N2936" s="282"/>
      <c r="S2936" s="282"/>
      <c r="T2936" s="283"/>
      <c r="U2936" s="283"/>
      <c r="V2936" s="283"/>
      <c r="W2936" s="283"/>
      <c r="X2936" s="283"/>
      <c r="Y2936" s="282"/>
      <c r="Z2936" s="282"/>
      <c r="AA2936" s="283"/>
      <c r="AB2936" s="282"/>
      <c r="AC2936" s="282"/>
      <c r="AD2936" s="282"/>
      <c r="AE2936" s="282"/>
      <c r="AF2936" s="283"/>
      <c r="AG2936" s="402"/>
      <c r="AH2936" s="283"/>
      <c r="AI2936" s="283"/>
      <c r="AJ2936" s="283"/>
      <c r="AK2936" s="283"/>
      <c r="AL2936" s="283"/>
      <c r="AM2936" s="282"/>
      <c r="AN2936" s="282"/>
      <c r="AO2936" s="282"/>
      <c r="AP2936" s="282"/>
      <c r="AQ2936" s="282"/>
      <c r="AR2936" s="282"/>
      <c r="AT2936" s="283"/>
      <c r="AU2936" s="283"/>
      <c r="AV2936" s="283"/>
      <c r="AW2936" s="283"/>
      <c r="AY2936" s="283"/>
      <c r="AZ2936" s="282"/>
      <c r="BA2936" s="283"/>
      <c r="BB2936" s="282"/>
      <c r="BC2936" s="282"/>
      <c r="BD2936" s="282"/>
      <c r="BE2936" s="283"/>
      <c r="BG2936" s="282"/>
      <c r="BH2936" s="282"/>
      <c r="BI2936" s="282"/>
      <c r="BL2936" s="421"/>
      <c r="BM2936" s="424"/>
      <c r="BN2936" s="424"/>
      <c r="BO2936" s="424"/>
      <c r="BP2936" s="424"/>
      <c r="BQ2936" s="421"/>
      <c r="BR2936" s="421"/>
      <c r="BV2936" s="282"/>
      <c r="BW2936" s="283"/>
      <c r="BY2936" s="283"/>
      <c r="BZ2936" s="283"/>
      <c r="CA2936" s="283"/>
      <c r="CB2936" s="282"/>
      <c r="CC2936" s="282"/>
      <c r="CD2936" s="282"/>
      <c r="CE2936" s="282"/>
      <c r="CG2936" s="427"/>
      <c r="CH2936" s="402"/>
      <c r="CI2936" s="424"/>
      <c r="CJ2936" s="282"/>
      <c r="CK2936" s="282"/>
      <c r="CL2936" s="283"/>
      <c r="CM2936" s="283"/>
      <c r="CP2936" s="282"/>
      <c r="DC2936" s="282"/>
      <c r="DD2936" s="282"/>
      <c r="DE2936" s="282"/>
      <c r="DF2936" s="282"/>
      <c r="DG2936" s="282"/>
      <c r="DH2936" s="282"/>
      <c r="DI2936" s="282"/>
      <c r="DJ2936" s="282"/>
      <c r="EF2936" s="495" t="str">
        <f>""&amp;(MID(数据表!AZ2936,1,MIN(FIND({"(";"（"},数据表!AZ2936&amp;"(（",1)-1)))&amp;""</f>
        <v/>
      </c>
      <c r="EG2936" s="495" t="str">
        <f>""&amp;(MID(数据表!AZ2936,1,MIN(FIND({0;1;2;3;4;5;6;7;8;9},数据表!AZ2936&amp;"1234567890",1)-1)))&amp;""</f>
        <v/>
      </c>
    </row>
    <row r="2937" spans="2:137" s="310" customFormat="1" ht="12" customHeight="1">
      <c r="B2937" s="286"/>
      <c r="C2937" s="286"/>
      <c r="D2937" s="286"/>
      <c r="E2937" s="479"/>
      <c r="F2937" s="282"/>
      <c r="G2937" s="283"/>
      <c r="H2937" s="421"/>
      <c r="I2937" s="421"/>
      <c r="J2937" s="283"/>
      <c r="K2937" s="421"/>
      <c r="L2937" s="282"/>
      <c r="N2937" s="282"/>
      <c r="S2937" s="282"/>
      <c r="T2937" s="283"/>
      <c r="U2937" s="283"/>
      <c r="V2937" s="283"/>
      <c r="W2937" s="283"/>
      <c r="X2937" s="283"/>
      <c r="Y2937" s="282"/>
      <c r="Z2937" s="282"/>
      <c r="AA2937" s="283"/>
      <c r="AB2937" s="282"/>
      <c r="AC2937" s="282"/>
      <c r="AD2937" s="282"/>
      <c r="AE2937" s="282"/>
      <c r="AF2937" s="283"/>
      <c r="AG2937" s="402"/>
      <c r="AH2937" s="283"/>
      <c r="AI2937" s="283"/>
      <c r="AJ2937" s="283"/>
      <c r="AK2937" s="283"/>
      <c r="AL2937" s="283"/>
      <c r="AM2937" s="282"/>
      <c r="AN2937" s="282"/>
      <c r="AO2937" s="282"/>
      <c r="AP2937" s="282"/>
      <c r="AQ2937" s="282"/>
      <c r="AR2937" s="282"/>
      <c r="AT2937" s="283"/>
      <c r="AU2937" s="283"/>
      <c r="AV2937" s="283"/>
      <c r="AW2937" s="283"/>
      <c r="AY2937" s="283"/>
      <c r="AZ2937" s="282"/>
      <c r="BA2937" s="283"/>
      <c r="BB2937" s="282"/>
      <c r="BC2937" s="282"/>
      <c r="BD2937" s="282"/>
      <c r="BE2937" s="283"/>
      <c r="BG2937" s="282"/>
      <c r="BH2937" s="282"/>
      <c r="BI2937" s="282"/>
      <c r="BL2937" s="421"/>
      <c r="BM2937" s="424"/>
      <c r="BN2937" s="424"/>
      <c r="BO2937" s="424"/>
      <c r="BP2937" s="424"/>
      <c r="BQ2937" s="421"/>
      <c r="BR2937" s="421"/>
      <c r="BV2937" s="282"/>
      <c r="BW2937" s="283"/>
      <c r="BY2937" s="283"/>
      <c r="BZ2937" s="283"/>
      <c r="CA2937" s="283"/>
      <c r="CB2937" s="282"/>
      <c r="CC2937" s="282"/>
      <c r="CD2937" s="282"/>
      <c r="CE2937" s="282"/>
      <c r="CG2937" s="427"/>
      <c r="CH2937" s="402"/>
      <c r="CI2937" s="424"/>
      <c r="CJ2937" s="282"/>
      <c r="CK2937" s="282"/>
      <c r="CL2937" s="283"/>
      <c r="CM2937" s="283"/>
      <c r="CP2937" s="282"/>
      <c r="DC2937" s="282"/>
      <c r="DD2937" s="282"/>
      <c r="DE2937" s="282"/>
      <c r="DF2937" s="282"/>
      <c r="DG2937" s="282"/>
      <c r="DH2937" s="282"/>
      <c r="DI2937" s="282"/>
      <c r="DJ2937" s="282"/>
      <c r="EF2937" s="495" t="str">
        <f>""&amp;(MID(数据表!AZ2937,1,MIN(FIND({"(";"（"},数据表!AZ2937&amp;"(（",1)-1)))&amp;""</f>
        <v/>
      </c>
      <c r="EG2937" s="495" t="str">
        <f>""&amp;(MID(数据表!AZ2937,1,MIN(FIND({0;1;2;3;4;5;6;7;8;9},数据表!AZ2937&amp;"1234567890",1)-1)))&amp;""</f>
        <v/>
      </c>
    </row>
    <row r="2938" spans="2:137" s="310" customFormat="1" ht="12" customHeight="1">
      <c r="B2938" s="286"/>
      <c r="C2938" s="286"/>
      <c r="D2938" s="286"/>
      <c r="E2938" s="479"/>
      <c r="F2938" s="282"/>
      <c r="G2938" s="283"/>
      <c r="H2938" s="421"/>
      <c r="I2938" s="421"/>
      <c r="J2938" s="283"/>
      <c r="K2938" s="421"/>
      <c r="L2938" s="282"/>
      <c r="N2938" s="282"/>
      <c r="S2938" s="282"/>
      <c r="T2938" s="283"/>
      <c r="U2938" s="283"/>
      <c r="V2938" s="283"/>
      <c r="W2938" s="283"/>
      <c r="X2938" s="283"/>
      <c r="Y2938" s="282"/>
      <c r="Z2938" s="282"/>
      <c r="AA2938" s="283"/>
      <c r="AB2938" s="282"/>
      <c r="AC2938" s="282"/>
      <c r="AD2938" s="282"/>
      <c r="AE2938" s="282"/>
      <c r="AF2938" s="283"/>
      <c r="AG2938" s="402"/>
      <c r="AH2938" s="283"/>
      <c r="AI2938" s="283"/>
      <c r="AJ2938" s="283"/>
      <c r="AK2938" s="283"/>
      <c r="AL2938" s="283"/>
      <c r="AM2938" s="282"/>
      <c r="AN2938" s="282"/>
      <c r="AO2938" s="282"/>
      <c r="AP2938" s="282"/>
      <c r="AQ2938" s="282"/>
      <c r="AR2938" s="282"/>
      <c r="AT2938" s="283"/>
      <c r="AU2938" s="283"/>
      <c r="AV2938" s="283"/>
      <c r="AW2938" s="283"/>
      <c r="AY2938" s="283"/>
      <c r="AZ2938" s="282"/>
      <c r="BA2938" s="283"/>
      <c r="BB2938" s="282"/>
      <c r="BC2938" s="282"/>
      <c r="BD2938" s="282"/>
      <c r="BE2938" s="283"/>
      <c r="BG2938" s="282"/>
      <c r="BH2938" s="282"/>
      <c r="BI2938" s="282"/>
      <c r="BL2938" s="421"/>
      <c r="BM2938" s="424"/>
      <c r="BN2938" s="424"/>
      <c r="BO2938" s="424"/>
      <c r="BP2938" s="424"/>
      <c r="BQ2938" s="421"/>
      <c r="BR2938" s="421"/>
      <c r="BV2938" s="282"/>
      <c r="BW2938" s="283"/>
      <c r="BY2938" s="283"/>
      <c r="BZ2938" s="283"/>
      <c r="CA2938" s="283"/>
      <c r="CB2938" s="282"/>
      <c r="CC2938" s="282"/>
      <c r="CD2938" s="282"/>
      <c r="CE2938" s="282"/>
      <c r="CG2938" s="427"/>
      <c r="CH2938" s="402"/>
      <c r="CI2938" s="424"/>
      <c r="CJ2938" s="282"/>
      <c r="CK2938" s="282"/>
      <c r="CL2938" s="283"/>
      <c r="CM2938" s="283"/>
      <c r="CP2938" s="282"/>
      <c r="DC2938" s="282"/>
      <c r="DD2938" s="282"/>
      <c r="DE2938" s="282"/>
      <c r="DF2938" s="282"/>
      <c r="DG2938" s="282"/>
      <c r="DH2938" s="282"/>
      <c r="DI2938" s="282"/>
      <c r="DJ2938" s="282"/>
      <c r="EF2938" s="495" t="str">
        <f>""&amp;(MID(数据表!AZ2938,1,MIN(FIND({"(";"（"},数据表!AZ2938&amp;"(（",1)-1)))&amp;""</f>
        <v/>
      </c>
      <c r="EG2938" s="495" t="str">
        <f>""&amp;(MID(数据表!AZ2938,1,MIN(FIND({0;1;2;3;4;5;6;7;8;9},数据表!AZ2938&amp;"1234567890",1)-1)))&amp;""</f>
        <v/>
      </c>
    </row>
    <row r="2939" spans="2:137" s="310" customFormat="1" ht="12" customHeight="1">
      <c r="B2939" s="286"/>
      <c r="C2939" s="286"/>
      <c r="D2939" s="286"/>
      <c r="E2939" s="479"/>
      <c r="F2939" s="282"/>
      <c r="G2939" s="283"/>
      <c r="H2939" s="421"/>
      <c r="I2939" s="421"/>
      <c r="J2939" s="283"/>
      <c r="K2939" s="421"/>
      <c r="L2939" s="282"/>
      <c r="N2939" s="282"/>
      <c r="S2939" s="282"/>
      <c r="T2939" s="283"/>
      <c r="U2939" s="283"/>
      <c r="V2939" s="283"/>
      <c r="W2939" s="283"/>
      <c r="X2939" s="283"/>
      <c r="Y2939" s="282"/>
      <c r="Z2939" s="282"/>
      <c r="AA2939" s="283"/>
      <c r="AB2939" s="282"/>
      <c r="AC2939" s="282"/>
      <c r="AD2939" s="282"/>
      <c r="AE2939" s="282"/>
      <c r="AF2939" s="283"/>
      <c r="AG2939" s="402"/>
      <c r="AH2939" s="283"/>
      <c r="AI2939" s="283"/>
      <c r="AJ2939" s="283"/>
      <c r="AK2939" s="283"/>
      <c r="AL2939" s="283"/>
      <c r="AM2939" s="282"/>
      <c r="AN2939" s="282"/>
      <c r="AO2939" s="282"/>
      <c r="AP2939" s="282"/>
      <c r="AQ2939" s="282"/>
      <c r="AR2939" s="282"/>
      <c r="AT2939" s="283"/>
      <c r="AU2939" s="283"/>
      <c r="AV2939" s="283"/>
      <c r="AW2939" s="283"/>
      <c r="AY2939" s="283"/>
      <c r="AZ2939" s="282"/>
      <c r="BA2939" s="283"/>
      <c r="BB2939" s="282"/>
      <c r="BC2939" s="282"/>
      <c r="BD2939" s="282"/>
      <c r="BE2939" s="283"/>
      <c r="BG2939" s="282"/>
      <c r="BH2939" s="282"/>
      <c r="BI2939" s="282"/>
      <c r="BL2939" s="421"/>
      <c r="BM2939" s="424"/>
      <c r="BN2939" s="424"/>
      <c r="BO2939" s="424"/>
      <c r="BP2939" s="424"/>
      <c r="BQ2939" s="421"/>
      <c r="BR2939" s="421"/>
      <c r="BV2939" s="282"/>
      <c r="BW2939" s="283"/>
      <c r="BY2939" s="283"/>
      <c r="BZ2939" s="283"/>
      <c r="CA2939" s="283"/>
      <c r="CB2939" s="282"/>
      <c r="CC2939" s="282"/>
      <c r="CD2939" s="282"/>
      <c r="CE2939" s="282"/>
      <c r="CG2939" s="427"/>
      <c r="CH2939" s="402"/>
      <c r="CI2939" s="424"/>
      <c r="CJ2939" s="282"/>
      <c r="CK2939" s="282"/>
      <c r="CL2939" s="283"/>
      <c r="CM2939" s="283"/>
      <c r="CP2939" s="282"/>
      <c r="DC2939" s="282"/>
      <c r="DD2939" s="282"/>
      <c r="DE2939" s="282"/>
      <c r="DF2939" s="282"/>
      <c r="DG2939" s="282"/>
      <c r="DH2939" s="282"/>
      <c r="DI2939" s="282"/>
      <c r="DJ2939" s="282"/>
      <c r="EF2939" s="495" t="str">
        <f>""&amp;(MID(数据表!AZ2939,1,MIN(FIND({"(";"（"},数据表!AZ2939&amp;"(（",1)-1)))&amp;""</f>
        <v/>
      </c>
      <c r="EG2939" s="495" t="str">
        <f>""&amp;(MID(数据表!AZ2939,1,MIN(FIND({0;1;2;3;4;5;6;7;8;9},数据表!AZ2939&amp;"1234567890",1)-1)))&amp;""</f>
        <v/>
      </c>
    </row>
    <row r="2940" spans="2:137" s="310" customFormat="1" ht="12" customHeight="1">
      <c r="B2940" s="286"/>
      <c r="C2940" s="286"/>
      <c r="D2940" s="286"/>
      <c r="E2940" s="479"/>
      <c r="F2940" s="282"/>
      <c r="G2940" s="283"/>
      <c r="H2940" s="421"/>
      <c r="I2940" s="421"/>
      <c r="J2940" s="283"/>
      <c r="K2940" s="421"/>
      <c r="L2940" s="282"/>
      <c r="N2940" s="282"/>
      <c r="S2940" s="282"/>
      <c r="T2940" s="283"/>
      <c r="U2940" s="283"/>
      <c r="V2940" s="283"/>
      <c r="W2940" s="283"/>
      <c r="X2940" s="283"/>
      <c r="Y2940" s="282"/>
      <c r="Z2940" s="282"/>
      <c r="AA2940" s="283"/>
      <c r="AB2940" s="282"/>
      <c r="AC2940" s="282"/>
      <c r="AD2940" s="282"/>
      <c r="AE2940" s="282"/>
      <c r="AF2940" s="283"/>
      <c r="AG2940" s="402"/>
      <c r="AH2940" s="283"/>
      <c r="AI2940" s="283"/>
      <c r="AJ2940" s="283"/>
      <c r="AK2940" s="283"/>
      <c r="AL2940" s="283"/>
      <c r="AM2940" s="282"/>
      <c r="AN2940" s="282"/>
      <c r="AO2940" s="282"/>
      <c r="AP2940" s="282"/>
      <c r="AQ2940" s="282"/>
      <c r="AR2940" s="282"/>
      <c r="AT2940" s="283"/>
      <c r="AU2940" s="283"/>
      <c r="AV2940" s="283"/>
      <c r="AW2940" s="283"/>
      <c r="AY2940" s="283"/>
      <c r="AZ2940" s="282"/>
      <c r="BA2940" s="283"/>
      <c r="BB2940" s="282"/>
      <c r="BC2940" s="282"/>
      <c r="BD2940" s="282"/>
      <c r="BE2940" s="283"/>
      <c r="BG2940" s="282"/>
      <c r="BH2940" s="282"/>
      <c r="BI2940" s="282"/>
      <c r="BL2940" s="421"/>
      <c r="BM2940" s="424"/>
      <c r="BN2940" s="424"/>
      <c r="BO2940" s="424"/>
      <c r="BP2940" s="424"/>
      <c r="BQ2940" s="421"/>
      <c r="BR2940" s="421"/>
      <c r="BV2940" s="282"/>
      <c r="BW2940" s="283"/>
      <c r="BY2940" s="283"/>
      <c r="BZ2940" s="283"/>
      <c r="CA2940" s="283"/>
      <c r="CB2940" s="282"/>
      <c r="CC2940" s="282"/>
      <c r="CD2940" s="282"/>
      <c r="CE2940" s="282"/>
      <c r="CG2940" s="427"/>
      <c r="CH2940" s="402"/>
      <c r="CI2940" s="424"/>
      <c r="CJ2940" s="282"/>
      <c r="CK2940" s="282"/>
      <c r="CL2940" s="283"/>
      <c r="CM2940" s="283"/>
      <c r="CP2940" s="282"/>
      <c r="DC2940" s="282"/>
      <c r="DD2940" s="282"/>
      <c r="DE2940" s="282"/>
      <c r="DF2940" s="282"/>
      <c r="DG2940" s="282"/>
      <c r="DH2940" s="282"/>
      <c r="DI2940" s="282"/>
      <c r="DJ2940" s="282"/>
      <c r="EF2940" s="495" t="str">
        <f>""&amp;(MID(数据表!AZ2940,1,MIN(FIND({"(";"（"},数据表!AZ2940&amp;"(（",1)-1)))&amp;""</f>
        <v/>
      </c>
      <c r="EG2940" s="495" t="str">
        <f>""&amp;(MID(数据表!AZ2940,1,MIN(FIND({0;1;2;3;4;5;6;7;8;9},数据表!AZ2940&amp;"1234567890",1)-1)))&amp;""</f>
        <v/>
      </c>
    </row>
    <row r="2941" spans="2:137" s="310" customFormat="1" ht="12" customHeight="1">
      <c r="B2941" s="286"/>
      <c r="C2941" s="286"/>
      <c r="D2941" s="286"/>
      <c r="E2941" s="479"/>
      <c r="F2941" s="282"/>
      <c r="G2941" s="283"/>
      <c r="H2941" s="421"/>
      <c r="I2941" s="421"/>
      <c r="J2941" s="283"/>
      <c r="K2941" s="421"/>
      <c r="L2941" s="282"/>
      <c r="N2941" s="282"/>
      <c r="S2941" s="282"/>
      <c r="T2941" s="283"/>
      <c r="U2941" s="283"/>
      <c r="V2941" s="283"/>
      <c r="W2941" s="283"/>
      <c r="X2941" s="283"/>
      <c r="Y2941" s="282"/>
      <c r="Z2941" s="282"/>
      <c r="AA2941" s="283"/>
      <c r="AB2941" s="282"/>
      <c r="AC2941" s="282"/>
      <c r="AD2941" s="282"/>
      <c r="AE2941" s="282"/>
      <c r="AF2941" s="283"/>
      <c r="AG2941" s="402"/>
      <c r="AH2941" s="283"/>
      <c r="AI2941" s="283"/>
      <c r="AJ2941" s="283"/>
      <c r="AK2941" s="283"/>
      <c r="AL2941" s="283"/>
      <c r="AM2941" s="282"/>
      <c r="AN2941" s="282"/>
      <c r="AO2941" s="282"/>
      <c r="AP2941" s="282"/>
      <c r="AQ2941" s="282"/>
      <c r="AR2941" s="282"/>
      <c r="AT2941" s="283"/>
      <c r="AU2941" s="283"/>
      <c r="AV2941" s="283"/>
      <c r="AW2941" s="283"/>
      <c r="AY2941" s="283"/>
      <c r="AZ2941" s="282"/>
      <c r="BA2941" s="283"/>
      <c r="BB2941" s="282"/>
      <c r="BC2941" s="282"/>
      <c r="BD2941" s="282"/>
      <c r="BE2941" s="283"/>
      <c r="BG2941" s="282"/>
      <c r="BH2941" s="282"/>
      <c r="BI2941" s="282"/>
      <c r="BL2941" s="421"/>
      <c r="BM2941" s="424"/>
      <c r="BN2941" s="424"/>
      <c r="BO2941" s="424"/>
      <c r="BP2941" s="424"/>
      <c r="BQ2941" s="421"/>
      <c r="BR2941" s="421"/>
      <c r="BV2941" s="282"/>
      <c r="BW2941" s="283"/>
      <c r="BY2941" s="283"/>
      <c r="BZ2941" s="283"/>
      <c r="CA2941" s="283"/>
      <c r="CB2941" s="282"/>
      <c r="CC2941" s="282"/>
      <c r="CD2941" s="282"/>
      <c r="CE2941" s="282"/>
      <c r="CG2941" s="427"/>
      <c r="CH2941" s="402"/>
      <c r="CI2941" s="424"/>
      <c r="CJ2941" s="282"/>
      <c r="CK2941" s="282"/>
      <c r="CL2941" s="283"/>
      <c r="CM2941" s="283"/>
      <c r="CP2941" s="282"/>
      <c r="DC2941" s="282"/>
      <c r="DD2941" s="282"/>
      <c r="DE2941" s="282"/>
      <c r="DF2941" s="282"/>
      <c r="DG2941" s="282"/>
      <c r="DH2941" s="282"/>
      <c r="DI2941" s="282"/>
      <c r="DJ2941" s="282"/>
      <c r="EF2941" s="495" t="str">
        <f>""&amp;(MID(数据表!AZ2941,1,MIN(FIND({"(";"（"},数据表!AZ2941&amp;"(（",1)-1)))&amp;""</f>
        <v/>
      </c>
      <c r="EG2941" s="495" t="str">
        <f>""&amp;(MID(数据表!AZ2941,1,MIN(FIND({0;1;2;3;4;5;6;7;8;9},数据表!AZ2941&amp;"1234567890",1)-1)))&amp;""</f>
        <v/>
      </c>
    </row>
    <row r="2942" spans="2:137" s="310" customFormat="1" ht="12" customHeight="1">
      <c r="B2942" s="286"/>
      <c r="C2942" s="286"/>
      <c r="D2942" s="286"/>
      <c r="E2942" s="479"/>
      <c r="F2942" s="282"/>
      <c r="G2942" s="283"/>
      <c r="H2942" s="421"/>
      <c r="I2942" s="421"/>
      <c r="J2942" s="283"/>
      <c r="K2942" s="421"/>
      <c r="L2942" s="282"/>
      <c r="N2942" s="282"/>
      <c r="S2942" s="282"/>
      <c r="T2942" s="283"/>
      <c r="U2942" s="283"/>
      <c r="V2942" s="283"/>
      <c r="W2942" s="283"/>
      <c r="X2942" s="283"/>
      <c r="Y2942" s="282"/>
      <c r="Z2942" s="282"/>
      <c r="AA2942" s="283"/>
      <c r="AB2942" s="282"/>
      <c r="AC2942" s="282"/>
      <c r="AD2942" s="282"/>
      <c r="AE2942" s="282"/>
      <c r="AF2942" s="283"/>
      <c r="AG2942" s="402"/>
      <c r="AH2942" s="283"/>
      <c r="AI2942" s="283"/>
      <c r="AJ2942" s="283"/>
      <c r="AK2942" s="283"/>
      <c r="AL2942" s="283"/>
      <c r="AM2942" s="282"/>
      <c r="AN2942" s="282"/>
      <c r="AO2942" s="282"/>
      <c r="AP2942" s="282"/>
      <c r="AQ2942" s="282"/>
      <c r="AR2942" s="282"/>
      <c r="AT2942" s="283"/>
      <c r="AU2942" s="283"/>
      <c r="AV2942" s="283"/>
      <c r="AW2942" s="283"/>
      <c r="AY2942" s="283"/>
      <c r="AZ2942" s="282"/>
      <c r="BA2942" s="283"/>
      <c r="BB2942" s="282"/>
      <c r="BC2942" s="282"/>
      <c r="BD2942" s="282"/>
      <c r="BE2942" s="283"/>
      <c r="BG2942" s="282"/>
      <c r="BH2942" s="282"/>
      <c r="BI2942" s="282"/>
      <c r="BL2942" s="421"/>
      <c r="BM2942" s="424"/>
      <c r="BN2942" s="424"/>
      <c r="BO2942" s="424"/>
      <c r="BP2942" s="424"/>
      <c r="BQ2942" s="421"/>
      <c r="BR2942" s="421"/>
      <c r="BV2942" s="282"/>
      <c r="BW2942" s="283"/>
      <c r="BY2942" s="283"/>
      <c r="BZ2942" s="283"/>
      <c r="CA2942" s="283"/>
      <c r="CB2942" s="282"/>
      <c r="CC2942" s="282"/>
      <c r="CD2942" s="282"/>
      <c r="CE2942" s="282"/>
      <c r="CG2942" s="427"/>
      <c r="CH2942" s="402"/>
      <c r="CI2942" s="424"/>
      <c r="CJ2942" s="282"/>
      <c r="CK2942" s="282"/>
      <c r="CL2942" s="283"/>
      <c r="CM2942" s="283"/>
      <c r="CP2942" s="282"/>
      <c r="DC2942" s="282"/>
      <c r="DD2942" s="282"/>
      <c r="DE2942" s="282"/>
      <c r="DF2942" s="282"/>
      <c r="DG2942" s="282"/>
      <c r="DH2942" s="282"/>
      <c r="DI2942" s="282"/>
      <c r="DJ2942" s="282"/>
      <c r="EF2942" s="495" t="str">
        <f>""&amp;(MID(数据表!AZ2942,1,MIN(FIND({"(";"（"},数据表!AZ2942&amp;"(（",1)-1)))&amp;""</f>
        <v/>
      </c>
      <c r="EG2942" s="495" t="str">
        <f>""&amp;(MID(数据表!AZ2942,1,MIN(FIND({0;1;2;3;4;5;6;7;8;9},数据表!AZ2942&amp;"1234567890",1)-1)))&amp;""</f>
        <v/>
      </c>
    </row>
    <row r="2943" spans="2:137" s="310" customFormat="1" ht="12" customHeight="1">
      <c r="B2943" s="286"/>
      <c r="C2943" s="286"/>
      <c r="D2943" s="286"/>
      <c r="E2943" s="479"/>
      <c r="F2943" s="282"/>
      <c r="G2943" s="283"/>
      <c r="H2943" s="421"/>
      <c r="I2943" s="421"/>
      <c r="J2943" s="283"/>
      <c r="K2943" s="421"/>
      <c r="L2943" s="282"/>
      <c r="N2943" s="282"/>
      <c r="S2943" s="282"/>
      <c r="T2943" s="283"/>
      <c r="U2943" s="283"/>
      <c r="V2943" s="283"/>
      <c r="W2943" s="283"/>
      <c r="X2943" s="283"/>
      <c r="Y2943" s="282"/>
      <c r="Z2943" s="282"/>
      <c r="AA2943" s="283"/>
      <c r="AB2943" s="282"/>
      <c r="AC2943" s="282"/>
      <c r="AD2943" s="282"/>
      <c r="AE2943" s="282"/>
      <c r="AF2943" s="283"/>
      <c r="AG2943" s="402"/>
      <c r="AH2943" s="283"/>
      <c r="AI2943" s="283"/>
      <c r="AJ2943" s="283"/>
      <c r="AK2943" s="283"/>
      <c r="AL2943" s="283"/>
      <c r="AM2943" s="282"/>
      <c r="AN2943" s="282"/>
      <c r="AO2943" s="282"/>
      <c r="AP2943" s="282"/>
      <c r="AQ2943" s="282"/>
      <c r="AR2943" s="282"/>
      <c r="AT2943" s="283"/>
      <c r="AU2943" s="283"/>
      <c r="AV2943" s="283"/>
      <c r="AW2943" s="283"/>
      <c r="AY2943" s="283"/>
      <c r="AZ2943" s="282"/>
      <c r="BA2943" s="283"/>
      <c r="BB2943" s="282"/>
      <c r="BC2943" s="282"/>
      <c r="BD2943" s="282"/>
      <c r="BE2943" s="283"/>
      <c r="BG2943" s="282"/>
      <c r="BH2943" s="282"/>
      <c r="BI2943" s="282"/>
      <c r="BL2943" s="421"/>
      <c r="BM2943" s="424"/>
      <c r="BN2943" s="424"/>
      <c r="BO2943" s="424"/>
      <c r="BP2943" s="424"/>
      <c r="BQ2943" s="421"/>
      <c r="BR2943" s="421"/>
      <c r="BV2943" s="282"/>
      <c r="BW2943" s="283"/>
      <c r="BY2943" s="283"/>
      <c r="BZ2943" s="283"/>
      <c r="CA2943" s="283"/>
      <c r="CB2943" s="282"/>
      <c r="CC2943" s="282"/>
      <c r="CD2943" s="282"/>
      <c r="CE2943" s="282"/>
      <c r="CG2943" s="427"/>
      <c r="CH2943" s="402"/>
      <c r="CI2943" s="424"/>
      <c r="CJ2943" s="282"/>
      <c r="CK2943" s="282"/>
      <c r="CL2943" s="283"/>
      <c r="CM2943" s="283"/>
      <c r="CP2943" s="282"/>
      <c r="DC2943" s="282"/>
      <c r="DD2943" s="282"/>
      <c r="DE2943" s="282"/>
      <c r="DF2943" s="282"/>
      <c r="DG2943" s="282"/>
      <c r="DH2943" s="282"/>
      <c r="DI2943" s="282"/>
      <c r="DJ2943" s="282"/>
      <c r="EF2943" s="495" t="str">
        <f>""&amp;(MID(数据表!AZ2943,1,MIN(FIND({"(";"（"},数据表!AZ2943&amp;"(（",1)-1)))&amp;""</f>
        <v/>
      </c>
      <c r="EG2943" s="495" t="str">
        <f>""&amp;(MID(数据表!AZ2943,1,MIN(FIND({0;1;2;3;4;5;6;7;8;9},数据表!AZ2943&amp;"1234567890",1)-1)))&amp;""</f>
        <v/>
      </c>
    </row>
    <row r="2944" spans="2:137" s="310" customFormat="1" ht="12" customHeight="1">
      <c r="B2944" s="286"/>
      <c r="C2944" s="286"/>
      <c r="D2944" s="286"/>
      <c r="E2944" s="479"/>
      <c r="F2944" s="282"/>
      <c r="G2944" s="283"/>
      <c r="H2944" s="421"/>
      <c r="I2944" s="421"/>
      <c r="J2944" s="283"/>
      <c r="K2944" s="421"/>
      <c r="L2944" s="282"/>
      <c r="N2944" s="282"/>
      <c r="S2944" s="282"/>
      <c r="T2944" s="283"/>
      <c r="U2944" s="283"/>
      <c r="V2944" s="283"/>
      <c r="W2944" s="283"/>
      <c r="X2944" s="283"/>
      <c r="Y2944" s="282"/>
      <c r="Z2944" s="282"/>
      <c r="AA2944" s="283"/>
      <c r="AB2944" s="282"/>
      <c r="AC2944" s="282"/>
      <c r="AD2944" s="282"/>
      <c r="AE2944" s="282"/>
      <c r="AF2944" s="283"/>
      <c r="AG2944" s="402"/>
      <c r="AH2944" s="283"/>
      <c r="AI2944" s="283"/>
      <c r="AJ2944" s="283"/>
      <c r="AK2944" s="283"/>
      <c r="AL2944" s="283"/>
      <c r="AM2944" s="282"/>
      <c r="AN2944" s="282"/>
      <c r="AO2944" s="282"/>
      <c r="AP2944" s="282"/>
      <c r="AQ2944" s="282"/>
      <c r="AR2944" s="282"/>
      <c r="AT2944" s="283"/>
      <c r="AU2944" s="283"/>
      <c r="AV2944" s="283"/>
      <c r="AW2944" s="283"/>
      <c r="AY2944" s="283"/>
      <c r="AZ2944" s="282"/>
      <c r="BA2944" s="283"/>
      <c r="BB2944" s="282"/>
      <c r="BC2944" s="282"/>
      <c r="BD2944" s="282"/>
      <c r="BE2944" s="283"/>
      <c r="BG2944" s="282"/>
      <c r="BH2944" s="282"/>
      <c r="BI2944" s="282"/>
      <c r="BL2944" s="421"/>
      <c r="BM2944" s="424"/>
      <c r="BN2944" s="424"/>
      <c r="BO2944" s="424"/>
      <c r="BP2944" s="424"/>
      <c r="BQ2944" s="421"/>
      <c r="BR2944" s="421"/>
      <c r="BV2944" s="282"/>
      <c r="BW2944" s="283"/>
      <c r="BY2944" s="283"/>
      <c r="BZ2944" s="283"/>
      <c r="CA2944" s="283"/>
      <c r="CB2944" s="282"/>
      <c r="CC2944" s="282"/>
      <c r="CD2944" s="282"/>
      <c r="CE2944" s="282"/>
      <c r="CG2944" s="427"/>
      <c r="CH2944" s="402"/>
      <c r="CI2944" s="424"/>
      <c r="CJ2944" s="282"/>
      <c r="CK2944" s="282"/>
      <c r="CL2944" s="283"/>
      <c r="CM2944" s="283"/>
      <c r="CP2944" s="282"/>
      <c r="DC2944" s="282"/>
      <c r="DD2944" s="282"/>
      <c r="DE2944" s="282"/>
      <c r="DF2944" s="282"/>
      <c r="DG2944" s="282"/>
      <c r="DH2944" s="282"/>
      <c r="DI2944" s="282"/>
      <c r="DJ2944" s="282"/>
      <c r="EF2944" s="495" t="str">
        <f>""&amp;(MID(数据表!AZ2944,1,MIN(FIND({"(";"（"},数据表!AZ2944&amp;"(（",1)-1)))&amp;""</f>
        <v/>
      </c>
      <c r="EG2944" s="495" t="str">
        <f>""&amp;(MID(数据表!AZ2944,1,MIN(FIND({0;1;2;3;4;5;6;7;8;9},数据表!AZ2944&amp;"1234567890",1)-1)))&amp;""</f>
        <v/>
      </c>
    </row>
    <row r="2945" spans="2:137" s="310" customFormat="1" ht="12" customHeight="1">
      <c r="B2945" s="286"/>
      <c r="C2945" s="286"/>
      <c r="D2945" s="286"/>
      <c r="E2945" s="479"/>
      <c r="F2945" s="282"/>
      <c r="G2945" s="283"/>
      <c r="H2945" s="421"/>
      <c r="I2945" s="421"/>
      <c r="J2945" s="283"/>
      <c r="K2945" s="421"/>
      <c r="L2945" s="282"/>
      <c r="N2945" s="282"/>
      <c r="S2945" s="282"/>
      <c r="T2945" s="283"/>
      <c r="U2945" s="283"/>
      <c r="V2945" s="283"/>
      <c r="W2945" s="283"/>
      <c r="X2945" s="283"/>
      <c r="Y2945" s="282"/>
      <c r="Z2945" s="282"/>
      <c r="AA2945" s="283"/>
      <c r="AB2945" s="282"/>
      <c r="AC2945" s="282"/>
      <c r="AD2945" s="282"/>
      <c r="AE2945" s="282"/>
      <c r="AF2945" s="283"/>
      <c r="AG2945" s="402"/>
      <c r="AH2945" s="283"/>
      <c r="AI2945" s="283"/>
      <c r="AJ2945" s="283"/>
      <c r="AK2945" s="283"/>
      <c r="AL2945" s="283"/>
      <c r="AM2945" s="282"/>
      <c r="AN2945" s="282"/>
      <c r="AO2945" s="282"/>
      <c r="AP2945" s="282"/>
      <c r="AQ2945" s="282"/>
      <c r="AR2945" s="282"/>
      <c r="AT2945" s="283"/>
      <c r="AU2945" s="283"/>
      <c r="AV2945" s="283"/>
      <c r="AW2945" s="283"/>
      <c r="AY2945" s="283"/>
      <c r="AZ2945" s="282"/>
      <c r="BA2945" s="283"/>
      <c r="BB2945" s="282"/>
      <c r="BC2945" s="282"/>
      <c r="BD2945" s="282"/>
      <c r="BE2945" s="283"/>
      <c r="BG2945" s="282"/>
      <c r="BH2945" s="282"/>
      <c r="BI2945" s="282"/>
      <c r="BL2945" s="421"/>
      <c r="BM2945" s="424"/>
      <c r="BN2945" s="424"/>
      <c r="BO2945" s="424"/>
      <c r="BP2945" s="424"/>
      <c r="BQ2945" s="421"/>
      <c r="BR2945" s="421"/>
      <c r="BV2945" s="282"/>
      <c r="BW2945" s="283"/>
      <c r="BY2945" s="283"/>
      <c r="BZ2945" s="283"/>
      <c r="CA2945" s="283"/>
      <c r="CB2945" s="282"/>
      <c r="CC2945" s="282"/>
      <c r="CD2945" s="282"/>
      <c r="CE2945" s="282"/>
      <c r="CG2945" s="427"/>
      <c r="CH2945" s="402"/>
      <c r="CI2945" s="424"/>
      <c r="CJ2945" s="282"/>
      <c r="CK2945" s="282"/>
      <c r="CL2945" s="283"/>
      <c r="CM2945" s="283"/>
      <c r="CP2945" s="282"/>
      <c r="DC2945" s="282"/>
      <c r="DD2945" s="282"/>
      <c r="DE2945" s="282"/>
      <c r="DF2945" s="282"/>
      <c r="DG2945" s="282"/>
      <c r="DH2945" s="282"/>
      <c r="DI2945" s="282"/>
      <c r="DJ2945" s="282"/>
      <c r="EF2945" s="495" t="str">
        <f>""&amp;(MID(数据表!AZ2945,1,MIN(FIND({"(";"（"},数据表!AZ2945&amp;"(（",1)-1)))&amp;""</f>
        <v/>
      </c>
      <c r="EG2945" s="495" t="str">
        <f>""&amp;(MID(数据表!AZ2945,1,MIN(FIND({0;1;2;3;4;5;6;7;8;9},数据表!AZ2945&amp;"1234567890",1)-1)))&amp;""</f>
        <v/>
      </c>
    </row>
    <row r="2946" spans="2:137" s="310" customFormat="1" ht="12" customHeight="1">
      <c r="B2946" s="286"/>
      <c r="C2946" s="286"/>
      <c r="D2946" s="286"/>
      <c r="E2946" s="479"/>
      <c r="F2946" s="282"/>
      <c r="G2946" s="283"/>
      <c r="H2946" s="421"/>
      <c r="I2946" s="421"/>
      <c r="J2946" s="283"/>
      <c r="K2946" s="421"/>
      <c r="L2946" s="282"/>
      <c r="N2946" s="282"/>
      <c r="S2946" s="282"/>
      <c r="T2946" s="283"/>
      <c r="U2946" s="283"/>
      <c r="V2946" s="283"/>
      <c r="W2946" s="283"/>
      <c r="X2946" s="283"/>
      <c r="Y2946" s="282"/>
      <c r="Z2946" s="282"/>
      <c r="AA2946" s="283"/>
      <c r="AB2946" s="282"/>
      <c r="AC2946" s="282"/>
      <c r="AD2946" s="282"/>
      <c r="AE2946" s="282"/>
      <c r="AF2946" s="283"/>
      <c r="AG2946" s="402"/>
      <c r="AH2946" s="283"/>
      <c r="AI2946" s="283"/>
      <c r="AJ2946" s="283"/>
      <c r="AK2946" s="283"/>
      <c r="AL2946" s="283"/>
      <c r="AM2946" s="282"/>
      <c r="AN2946" s="282"/>
      <c r="AO2946" s="282"/>
      <c r="AP2946" s="282"/>
      <c r="AQ2946" s="282"/>
      <c r="AR2946" s="282"/>
      <c r="AT2946" s="283"/>
      <c r="AU2946" s="283"/>
      <c r="AV2946" s="283"/>
      <c r="AW2946" s="283"/>
      <c r="AY2946" s="283"/>
      <c r="AZ2946" s="282"/>
      <c r="BA2946" s="283"/>
      <c r="BB2946" s="282"/>
      <c r="BC2946" s="282"/>
      <c r="BD2946" s="282"/>
      <c r="BE2946" s="283"/>
      <c r="BG2946" s="282"/>
      <c r="BH2946" s="282"/>
      <c r="BI2946" s="282"/>
      <c r="BL2946" s="421"/>
      <c r="BM2946" s="424"/>
      <c r="BN2946" s="424"/>
      <c r="BO2946" s="424"/>
      <c r="BP2946" s="424"/>
      <c r="BQ2946" s="421"/>
      <c r="BR2946" s="421"/>
      <c r="BV2946" s="282"/>
      <c r="BW2946" s="283"/>
      <c r="BY2946" s="283"/>
      <c r="BZ2946" s="283"/>
      <c r="CA2946" s="283"/>
      <c r="CB2946" s="282"/>
      <c r="CC2946" s="282"/>
      <c r="CD2946" s="282"/>
      <c r="CE2946" s="282"/>
      <c r="CG2946" s="427"/>
      <c r="CH2946" s="402"/>
      <c r="CI2946" s="424"/>
      <c r="CJ2946" s="282"/>
      <c r="CK2946" s="282"/>
      <c r="CL2946" s="283"/>
      <c r="CM2946" s="283"/>
      <c r="CP2946" s="282"/>
      <c r="DC2946" s="282"/>
      <c r="DD2946" s="282"/>
      <c r="DE2946" s="282"/>
      <c r="DF2946" s="282"/>
      <c r="DG2946" s="282"/>
      <c r="DH2946" s="282"/>
      <c r="DI2946" s="282"/>
      <c r="DJ2946" s="282"/>
      <c r="EF2946" s="495" t="str">
        <f>""&amp;(MID(数据表!AZ2946,1,MIN(FIND({"(";"（"},数据表!AZ2946&amp;"(（",1)-1)))&amp;""</f>
        <v/>
      </c>
      <c r="EG2946" s="495" t="str">
        <f>""&amp;(MID(数据表!AZ2946,1,MIN(FIND({0;1;2;3;4;5;6;7;8;9},数据表!AZ2946&amp;"1234567890",1)-1)))&amp;""</f>
        <v/>
      </c>
    </row>
    <row r="2947" spans="2:137" s="310" customFormat="1" ht="12" customHeight="1">
      <c r="B2947" s="286"/>
      <c r="C2947" s="286"/>
      <c r="D2947" s="286"/>
      <c r="E2947" s="479"/>
      <c r="F2947" s="282"/>
      <c r="G2947" s="283"/>
      <c r="H2947" s="421"/>
      <c r="I2947" s="421"/>
      <c r="J2947" s="283"/>
      <c r="K2947" s="421"/>
      <c r="L2947" s="282"/>
      <c r="N2947" s="282"/>
      <c r="S2947" s="282"/>
      <c r="T2947" s="283"/>
      <c r="U2947" s="283"/>
      <c r="V2947" s="283"/>
      <c r="W2947" s="283"/>
      <c r="X2947" s="283"/>
      <c r="Y2947" s="282"/>
      <c r="Z2947" s="282"/>
      <c r="AA2947" s="283"/>
      <c r="AB2947" s="282"/>
      <c r="AC2947" s="282"/>
      <c r="AD2947" s="282"/>
      <c r="AE2947" s="282"/>
      <c r="AF2947" s="283"/>
      <c r="AG2947" s="402"/>
      <c r="AH2947" s="283"/>
      <c r="AI2947" s="283"/>
      <c r="AJ2947" s="283"/>
      <c r="AK2947" s="283"/>
      <c r="AL2947" s="283"/>
      <c r="AM2947" s="282"/>
      <c r="AN2947" s="282"/>
      <c r="AO2947" s="282"/>
      <c r="AP2947" s="282"/>
      <c r="AQ2947" s="282"/>
      <c r="AR2947" s="282"/>
      <c r="AT2947" s="283"/>
      <c r="AU2947" s="283"/>
      <c r="AV2947" s="283"/>
      <c r="AW2947" s="283"/>
      <c r="AY2947" s="283"/>
      <c r="AZ2947" s="282"/>
      <c r="BA2947" s="283"/>
      <c r="BB2947" s="282"/>
      <c r="BC2947" s="282"/>
      <c r="BD2947" s="282"/>
      <c r="BE2947" s="283"/>
      <c r="BG2947" s="282"/>
      <c r="BH2947" s="282"/>
      <c r="BI2947" s="282"/>
      <c r="BL2947" s="421"/>
      <c r="BM2947" s="424"/>
      <c r="BN2947" s="424"/>
      <c r="BO2947" s="424"/>
      <c r="BP2947" s="424"/>
      <c r="BQ2947" s="421"/>
      <c r="BR2947" s="421"/>
      <c r="BV2947" s="282"/>
      <c r="BW2947" s="283"/>
      <c r="BY2947" s="283"/>
      <c r="BZ2947" s="283"/>
      <c r="CA2947" s="283"/>
      <c r="CB2947" s="282"/>
      <c r="CC2947" s="282"/>
      <c r="CD2947" s="282"/>
      <c r="CE2947" s="282"/>
      <c r="CG2947" s="427"/>
      <c r="CH2947" s="402"/>
      <c r="CI2947" s="424"/>
      <c r="CJ2947" s="282"/>
      <c r="CK2947" s="282"/>
      <c r="CL2947" s="283"/>
      <c r="CM2947" s="283"/>
      <c r="CP2947" s="282"/>
      <c r="DC2947" s="282"/>
      <c r="DD2947" s="282"/>
      <c r="DE2947" s="282"/>
      <c r="DF2947" s="282"/>
      <c r="DG2947" s="282"/>
      <c r="DH2947" s="282"/>
      <c r="DI2947" s="282"/>
      <c r="DJ2947" s="282"/>
      <c r="EF2947" s="495" t="str">
        <f>""&amp;(MID(数据表!AZ2947,1,MIN(FIND({"(";"（"},数据表!AZ2947&amp;"(（",1)-1)))&amp;""</f>
        <v/>
      </c>
      <c r="EG2947" s="495" t="str">
        <f>""&amp;(MID(数据表!AZ2947,1,MIN(FIND({0;1;2;3;4;5;6;7;8;9},数据表!AZ2947&amp;"1234567890",1)-1)))&amp;""</f>
        <v/>
      </c>
    </row>
    <row r="2948" spans="2:137" s="310" customFormat="1" ht="12" customHeight="1">
      <c r="B2948" s="286"/>
      <c r="C2948" s="286"/>
      <c r="D2948" s="286"/>
      <c r="E2948" s="479"/>
      <c r="F2948" s="282"/>
      <c r="G2948" s="283"/>
      <c r="H2948" s="421"/>
      <c r="I2948" s="421"/>
      <c r="J2948" s="283"/>
      <c r="K2948" s="421"/>
      <c r="L2948" s="282"/>
      <c r="N2948" s="282"/>
      <c r="S2948" s="282"/>
      <c r="T2948" s="283"/>
      <c r="U2948" s="283"/>
      <c r="V2948" s="283"/>
      <c r="W2948" s="283"/>
      <c r="X2948" s="283"/>
      <c r="Y2948" s="282"/>
      <c r="Z2948" s="282"/>
      <c r="AA2948" s="283"/>
      <c r="AB2948" s="282"/>
      <c r="AC2948" s="282"/>
      <c r="AD2948" s="282"/>
      <c r="AE2948" s="282"/>
      <c r="AF2948" s="283"/>
      <c r="AG2948" s="402"/>
      <c r="AH2948" s="283"/>
      <c r="AI2948" s="283"/>
      <c r="AJ2948" s="283"/>
      <c r="AK2948" s="283"/>
      <c r="AL2948" s="283"/>
      <c r="AM2948" s="282"/>
      <c r="AN2948" s="282"/>
      <c r="AO2948" s="282"/>
      <c r="AP2948" s="282"/>
      <c r="AQ2948" s="282"/>
      <c r="AR2948" s="282"/>
      <c r="AT2948" s="283"/>
      <c r="AU2948" s="283"/>
      <c r="AV2948" s="283"/>
      <c r="AW2948" s="283"/>
      <c r="AY2948" s="283"/>
      <c r="AZ2948" s="282"/>
      <c r="BA2948" s="283"/>
      <c r="BB2948" s="282"/>
      <c r="BC2948" s="282"/>
      <c r="BD2948" s="282"/>
      <c r="BE2948" s="283"/>
      <c r="BG2948" s="282"/>
      <c r="BH2948" s="282"/>
      <c r="BI2948" s="282"/>
      <c r="BL2948" s="421"/>
      <c r="BM2948" s="424"/>
      <c r="BN2948" s="424"/>
      <c r="BO2948" s="424"/>
      <c r="BP2948" s="424"/>
      <c r="BQ2948" s="421"/>
      <c r="BR2948" s="421"/>
      <c r="BV2948" s="282"/>
      <c r="BW2948" s="283"/>
      <c r="BY2948" s="283"/>
      <c r="BZ2948" s="283"/>
      <c r="CA2948" s="283"/>
      <c r="CB2948" s="282"/>
      <c r="CC2948" s="282"/>
      <c r="CD2948" s="282"/>
      <c r="CE2948" s="282"/>
      <c r="CG2948" s="427"/>
      <c r="CH2948" s="402"/>
      <c r="CI2948" s="424"/>
      <c r="CJ2948" s="282"/>
      <c r="CK2948" s="282"/>
      <c r="CL2948" s="283"/>
      <c r="CM2948" s="283"/>
      <c r="CP2948" s="282"/>
      <c r="DC2948" s="282"/>
      <c r="DD2948" s="282"/>
      <c r="DE2948" s="282"/>
      <c r="DF2948" s="282"/>
      <c r="DG2948" s="282"/>
      <c r="DH2948" s="282"/>
      <c r="DI2948" s="282"/>
      <c r="DJ2948" s="282"/>
      <c r="EF2948" s="495" t="str">
        <f>""&amp;(MID(数据表!AZ2948,1,MIN(FIND({"(";"（"},数据表!AZ2948&amp;"(（",1)-1)))&amp;""</f>
        <v/>
      </c>
      <c r="EG2948" s="495" t="str">
        <f>""&amp;(MID(数据表!AZ2948,1,MIN(FIND({0;1;2;3;4;5;6;7;8;9},数据表!AZ2948&amp;"1234567890",1)-1)))&amp;""</f>
        <v/>
      </c>
    </row>
    <row r="2949" spans="2:137" s="310" customFormat="1" ht="12" customHeight="1">
      <c r="B2949" s="286"/>
      <c r="C2949" s="286"/>
      <c r="D2949" s="286"/>
      <c r="E2949" s="479"/>
      <c r="F2949" s="282"/>
      <c r="G2949" s="283"/>
      <c r="H2949" s="421"/>
      <c r="I2949" s="421"/>
      <c r="J2949" s="283"/>
      <c r="K2949" s="421"/>
      <c r="L2949" s="282"/>
      <c r="N2949" s="282"/>
      <c r="S2949" s="282"/>
      <c r="T2949" s="283"/>
      <c r="U2949" s="283"/>
      <c r="V2949" s="283"/>
      <c r="W2949" s="283"/>
      <c r="X2949" s="283"/>
      <c r="Y2949" s="282"/>
      <c r="Z2949" s="282"/>
      <c r="AA2949" s="283"/>
      <c r="AB2949" s="282"/>
      <c r="AC2949" s="282"/>
      <c r="AD2949" s="282"/>
      <c r="AE2949" s="282"/>
      <c r="AF2949" s="283"/>
      <c r="AG2949" s="402"/>
      <c r="AH2949" s="283"/>
      <c r="AI2949" s="283"/>
      <c r="AJ2949" s="283"/>
      <c r="AK2949" s="283"/>
      <c r="AL2949" s="283"/>
      <c r="AM2949" s="282"/>
      <c r="AN2949" s="282"/>
      <c r="AO2949" s="282"/>
      <c r="AP2949" s="282"/>
      <c r="AQ2949" s="282"/>
      <c r="AR2949" s="282"/>
      <c r="AT2949" s="283"/>
      <c r="AU2949" s="283"/>
      <c r="AV2949" s="283"/>
      <c r="AW2949" s="283"/>
      <c r="AY2949" s="283"/>
      <c r="AZ2949" s="282"/>
      <c r="BA2949" s="283"/>
      <c r="BB2949" s="282"/>
      <c r="BC2949" s="282"/>
      <c r="BD2949" s="282"/>
      <c r="BE2949" s="283"/>
      <c r="BG2949" s="282"/>
      <c r="BH2949" s="282"/>
      <c r="BI2949" s="282"/>
      <c r="BL2949" s="421"/>
      <c r="BM2949" s="424"/>
      <c r="BN2949" s="424"/>
      <c r="BO2949" s="424"/>
      <c r="BP2949" s="424"/>
      <c r="BQ2949" s="421"/>
      <c r="BR2949" s="421"/>
      <c r="BV2949" s="282"/>
      <c r="BW2949" s="283"/>
      <c r="BY2949" s="283"/>
      <c r="BZ2949" s="283"/>
      <c r="CA2949" s="283"/>
      <c r="CB2949" s="282"/>
      <c r="CC2949" s="282"/>
      <c r="CD2949" s="282"/>
      <c r="CE2949" s="282"/>
      <c r="CG2949" s="427"/>
      <c r="CH2949" s="402"/>
      <c r="CI2949" s="424"/>
      <c r="CJ2949" s="282"/>
      <c r="CK2949" s="282"/>
      <c r="CL2949" s="283"/>
      <c r="CM2949" s="283"/>
      <c r="CP2949" s="282"/>
      <c r="DC2949" s="282"/>
      <c r="DD2949" s="282"/>
      <c r="DE2949" s="282"/>
      <c r="DF2949" s="282"/>
      <c r="DG2949" s="282"/>
      <c r="DH2949" s="282"/>
      <c r="DI2949" s="282"/>
      <c r="DJ2949" s="282"/>
      <c r="EF2949" s="495" t="str">
        <f>""&amp;(MID(数据表!AZ2949,1,MIN(FIND({"(";"（"},数据表!AZ2949&amp;"(（",1)-1)))&amp;""</f>
        <v/>
      </c>
      <c r="EG2949" s="495" t="str">
        <f>""&amp;(MID(数据表!AZ2949,1,MIN(FIND({0;1;2;3;4;5;6;7;8;9},数据表!AZ2949&amp;"1234567890",1)-1)))&amp;""</f>
        <v/>
      </c>
    </row>
    <row r="2950" spans="2:137" s="310" customFormat="1" ht="12" customHeight="1">
      <c r="B2950" s="286"/>
      <c r="C2950" s="286"/>
      <c r="D2950" s="286"/>
      <c r="E2950" s="479"/>
      <c r="F2950" s="282"/>
      <c r="G2950" s="283"/>
      <c r="H2950" s="421"/>
      <c r="I2950" s="421"/>
      <c r="J2950" s="283"/>
      <c r="K2950" s="421"/>
      <c r="L2950" s="282"/>
      <c r="N2950" s="282"/>
      <c r="S2950" s="282"/>
      <c r="T2950" s="283"/>
      <c r="U2950" s="283"/>
      <c r="V2950" s="283"/>
      <c r="W2950" s="283"/>
      <c r="X2950" s="283"/>
      <c r="Y2950" s="282"/>
      <c r="Z2950" s="282"/>
      <c r="AA2950" s="283"/>
      <c r="AB2950" s="282"/>
      <c r="AC2950" s="282"/>
      <c r="AD2950" s="282"/>
      <c r="AE2950" s="282"/>
      <c r="AF2950" s="283"/>
      <c r="AG2950" s="402"/>
      <c r="AH2950" s="283"/>
      <c r="AI2950" s="283"/>
      <c r="AJ2950" s="283"/>
      <c r="AK2950" s="283"/>
      <c r="AL2950" s="283"/>
      <c r="AM2950" s="282"/>
      <c r="AN2950" s="282"/>
      <c r="AO2950" s="282"/>
      <c r="AP2950" s="282"/>
      <c r="AQ2950" s="282"/>
      <c r="AR2950" s="282"/>
      <c r="AT2950" s="283"/>
      <c r="AU2950" s="283"/>
      <c r="AV2950" s="283"/>
      <c r="AW2950" s="283"/>
      <c r="AY2950" s="283"/>
      <c r="AZ2950" s="282"/>
      <c r="BA2950" s="283"/>
      <c r="BB2950" s="282"/>
      <c r="BC2950" s="282"/>
      <c r="BD2950" s="282"/>
      <c r="BE2950" s="283"/>
      <c r="BG2950" s="282"/>
      <c r="BH2950" s="282"/>
      <c r="BI2950" s="282"/>
      <c r="BL2950" s="421"/>
      <c r="BM2950" s="424"/>
      <c r="BN2950" s="424"/>
      <c r="BO2950" s="424"/>
      <c r="BP2950" s="424"/>
      <c r="BQ2950" s="421"/>
      <c r="BR2950" s="421"/>
      <c r="BV2950" s="282"/>
      <c r="BW2950" s="283"/>
      <c r="BY2950" s="283"/>
      <c r="BZ2950" s="283"/>
      <c r="CA2950" s="283"/>
      <c r="CB2950" s="282"/>
      <c r="CC2950" s="282"/>
      <c r="CD2950" s="282"/>
      <c r="CE2950" s="282"/>
      <c r="CG2950" s="427"/>
      <c r="CH2950" s="402"/>
      <c r="CI2950" s="424"/>
      <c r="CJ2950" s="282"/>
      <c r="CK2950" s="282"/>
      <c r="CL2950" s="283"/>
      <c r="CM2950" s="283"/>
      <c r="CP2950" s="282"/>
      <c r="DC2950" s="282"/>
      <c r="DD2950" s="282"/>
      <c r="DE2950" s="282"/>
      <c r="DF2950" s="282"/>
      <c r="DG2950" s="282"/>
      <c r="DH2950" s="282"/>
      <c r="DI2950" s="282"/>
      <c r="DJ2950" s="282"/>
      <c r="EF2950" s="495" t="str">
        <f>""&amp;(MID(数据表!AZ2950,1,MIN(FIND({"(";"（"},数据表!AZ2950&amp;"(（",1)-1)))&amp;""</f>
        <v/>
      </c>
      <c r="EG2950" s="495" t="str">
        <f>""&amp;(MID(数据表!AZ2950,1,MIN(FIND({0;1;2;3;4;5;6;7;8;9},数据表!AZ2950&amp;"1234567890",1)-1)))&amp;""</f>
        <v/>
      </c>
    </row>
    <row r="2951" spans="2:137" s="310" customFormat="1" ht="12" customHeight="1">
      <c r="B2951" s="286"/>
      <c r="C2951" s="286"/>
      <c r="D2951" s="286"/>
      <c r="E2951" s="479"/>
      <c r="F2951" s="282"/>
      <c r="G2951" s="283"/>
      <c r="H2951" s="421"/>
      <c r="I2951" s="421"/>
      <c r="J2951" s="283"/>
      <c r="K2951" s="421"/>
      <c r="L2951" s="282"/>
      <c r="N2951" s="282"/>
      <c r="S2951" s="282"/>
      <c r="T2951" s="283"/>
      <c r="U2951" s="283"/>
      <c r="V2951" s="283"/>
      <c r="W2951" s="283"/>
      <c r="X2951" s="283"/>
      <c r="Y2951" s="282"/>
      <c r="Z2951" s="282"/>
      <c r="AA2951" s="283"/>
      <c r="AB2951" s="282"/>
      <c r="AC2951" s="282"/>
      <c r="AD2951" s="282"/>
      <c r="AE2951" s="282"/>
      <c r="AF2951" s="283"/>
      <c r="AG2951" s="402"/>
      <c r="AH2951" s="283"/>
      <c r="AI2951" s="283"/>
      <c r="AJ2951" s="283"/>
      <c r="AK2951" s="283"/>
      <c r="AL2951" s="283"/>
      <c r="AM2951" s="282"/>
      <c r="AN2951" s="282"/>
      <c r="AO2951" s="282"/>
      <c r="AP2951" s="282"/>
      <c r="AQ2951" s="282"/>
      <c r="AR2951" s="282"/>
      <c r="AT2951" s="283"/>
      <c r="AU2951" s="283"/>
      <c r="AV2951" s="283"/>
      <c r="AW2951" s="283"/>
      <c r="AY2951" s="283"/>
      <c r="AZ2951" s="282"/>
      <c r="BA2951" s="283"/>
      <c r="BB2951" s="282"/>
      <c r="BC2951" s="282"/>
      <c r="BD2951" s="282"/>
      <c r="BE2951" s="283"/>
      <c r="BG2951" s="282"/>
      <c r="BH2951" s="282"/>
      <c r="BI2951" s="282"/>
      <c r="BL2951" s="421"/>
      <c r="BM2951" s="424"/>
      <c r="BN2951" s="424"/>
      <c r="BO2951" s="424"/>
      <c r="BP2951" s="424"/>
      <c r="BQ2951" s="421"/>
      <c r="BR2951" s="421"/>
      <c r="BV2951" s="282"/>
      <c r="BW2951" s="283"/>
      <c r="BY2951" s="283"/>
      <c r="BZ2951" s="283"/>
      <c r="CA2951" s="283"/>
      <c r="CB2951" s="282"/>
      <c r="CC2951" s="282"/>
      <c r="CD2951" s="282"/>
      <c r="CE2951" s="282"/>
      <c r="CG2951" s="427"/>
      <c r="CH2951" s="402"/>
      <c r="CI2951" s="424"/>
      <c r="CJ2951" s="282"/>
      <c r="CK2951" s="282"/>
      <c r="CL2951" s="283"/>
      <c r="CM2951" s="283"/>
      <c r="CP2951" s="282"/>
      <c r="DC2951" s="282"/>
      <c r="DD2951" s="282"/>
      <c r="DE2951" s="282"/>
      <c r="DF2951" s="282"/>
      <c r="DG2951" s="282"/>
      <c r="DH2951" s="282"/>
      <c r="DI2951" s="282"/>
      <c r="DJ2951" s="282"/>
      <c r="EF2951" s="495" t="str">
        <f>""&amp;(MID(数据表!AZ2951,1,MIN(FIND({"(";"（"},数据表!AZ2951&amp;"(（",1)-1)))&amp;""</f>
        <v/>
      </c>
      <c r="EG2951" s="495" t="str">
        <f>""&amp;(MID(数据表!AZ2951,1,MIN(FIND({0;1;2;3;4;5;6;7;8;9},数据表!AZ2951&amp;"1234567890",1)-1)))&amp;""</f>
        <v/>
      </c>
    </row>
    <row r="2952" spans="2:137" s="310" customFormat="1" ht="12" customHeight="1">
      <c r="B2952" s="286"/>
      <c r="C2952" s="286"/>
      <c r="D2952" s="286"/>
      <c r="E2952" s="479"/>
      <c r="F2952" s="282"/>
      <c r="G2952" s="283"/>
      <c r="H2952" s="421"/>
      <c r="I2952" s="421"/>
      <c r="J2952" s="283"/>
      <c r="K2952" s="421"/>
      <c r="L2952" s="282"/>
      <c r="N2952" s="282"/>
      <c r="S2952" s="282"/>
      <c r="T2952" s="283"/>
      <c r="U2952" s="283"/>
      <c r="V2952" s="283"/>
      <c r="W2952" s="283"/>
      <c r="X2952" s="283"/>
      <c r="Y2952" s="282"/>
      <c r="Z2952" s="282"/>
      <c r="AA2952" s="283"/>
      <c r="AB2952" s="282"/>
      <c r="AC2952" s="282"/>
      <c r="AD2952" s="282"/>
      <c r="AE2952" s="282"/>
      <c r="AF2952" s="283"/>
      <c r="AG2952" s="402"/>
      <c r="AH2952" s="283"/>
      <c r="AI2952" s="283"/>
      <c r="AJ2952" s="283"/>
      <c r="AK2952" s="283"/>
      <c r="AL2952" s="283"/>
      <c r="AM2952" s="282"/>
      <c r="AN2952" s="282"/>
      <c r="AO2952" s="282"/>
      <c r="AP2952" s="282"/>
      <c r="AQ2952" s="282"/>
      <c r="AR2952" s="282"/>
      <c r="AT2952" s="283"/>
      <c r="AU2952" s="283"/>
      <c r="AV2952" s="283"/>
      <c r="AW2952" s="283"/>
      <c r="AY2952" s="283"/>
      <c r="AZ2952" s="282"/>
      <c r="BA2952" s="283"/>
      <c r="BB2952" s="282"/>
      <c r="BC2952" s="282"/>
      <c r="BD2952" s="282"/>
      <c r="BE2952" s="283"/>
      <c r="BG2952" s="282"/>
      <c r="BH2952" s="282"/>
      <c r="BI2952" s="282"/>
      <c r="BL2952" s="421"/>
      <c r="BM2952" s="424"/>
      <c r="BN2952" s="424"/>
      <c r="BO2952" s="424"/>
      <c r="BP2952" s="424"/>
      <c r="BQ2952" s="421"/>
      <c r="BR2952" s="421"/>
      <c r="BV2952" s="282"/>
      <c r="BW2952" s="283"/>
      <c r="BY2952" s="283"/>
      <c r="BZ2952" s="283"/>
      <c r="CA2952" s="283"/>
      <c r="CB2952" s="282"/>
      <c r="CC2952" s="282"/>
      <c r="CD2952" s="282"/>
      <c r="CE2952" s="282"/>
      <c r="CG2952" s="427"/>
      <c r="CH2952" s="402"/>
      <c r="CI2952" s="424"/>
      <c r="CJ2952" s="282"/>
      <c r="CK2952" s="282"/>
      <c r="CL2952" s="283"/>
      <c r="CM2952" s="283"/>
      <c r="CP2952" s="282"/>
      <c r="DC2952" s="282"/>
      <c r="DD2952" s="282"/>
      <c r="DE2952" s="282"/>
      <c r="DF2952" s="282"/>
      <c r="DG2952" s="282"/>
      <c r="DH2952" s="282"/>
      <c r="DI2952" s="282"/>
      <c r="DJ2952" s="282"/>
      <c r="EF2952" s="495" t="str">
        <f>""&amp;(MID(数据表!AZ2952,1,MIN(FIND({"(";"（"},数据表!AZ2952&amp;"(（",1)-1)))&amp;""</f>
        <v/>
      </c>
      <c r="EG2952" s="495" t="str">
        <f>""&amp;(MID(数据表!AZ2952,1,MIN(FIND({0;1;2;3;4;5;6;7;8;9},数据表!AZ2952&amp;"1234567890",1)-1)))&amp;""</f>
        <v/>
      </c>
    </row>
    <row r="2953" spans="2:137" s="310" customFormat="1" ht="12" customHeight="1">
      <c r="B2953" s="286"/>
      <c r="C2953" s="286"/>
      <c r="D2953" s="286"/>
      <c r="E2953" s="479"/>
      <c r="F2953" s="282"/>
      <c r="G2953" s="283"/>
      <c r="H2953" s="421"/>
      <c r="I2953" s="421"/>
      <c r="J2953" s="283"/>
      <c r="K2953" s="421"/>
      <c r="L2953" s="282"/>
      <c r="N2953" s="282"/>
      <c r="S2953" s="282"/>
      <c r="T2953" s="283"/>
      <c r="U2953" s="283"/>
      <c r="V2953" s="283"/>
      <c r="W2953" s="283"/>
      <c r="X2953" s="283"/>
      <c r="Y2953" s="282"/>
      <c r="Z2953" s="282"/>
      <c r="AA2953" s="283"/>
      <c r="AB2953" s="282"/>
      <c r="AC2953" s="282"/>
      <c r="AD2953" s="282"/>
      <c r="AE2953" s="282"/>
      <c r="AF2953" s="283"/>
      <c r="AG2953" s="402"/>
      <c r="AH2953" s="283"/>
      <c r="AI2953" s="283"/>
      <c r="AJ2953" s="283"/>
      <c r="AK2953" s="283"/>
      <c r="AL2953" s="283"/>
      <c r="AM2953" s="282"/>
      <c r="AN2953" s="282"/>
      <c r="AO2953" s="282"/>
      <c r="AP2953" s="282"/>
      <c r="AQ2953" s="282"/>
      <c r="AR2953" s="282"/>
      <c r="AT2953" s="283"/>
      <c r="AU2953" s="283"/>
      <c r="AV2953" s="283"/>
      <c r="AW2953" s="283"/>
      <c r="AY2953" s="283"/>
      <c r="AZ2953" s="282"/>
      <c r="BA2953" s="283"/>
      <c r="BB2953" s="282"/>
      <c r="BC2953" s="282"/>
      <c r="BD2953" s="282"/>
      <c r="BE2953" s="283"/>
      <c r="BG2953" s="282"/>
      <c r="BH2953" s="282"/>
      <c r="BI2953" s="282"/>
      <c r="BL2953" s="421"/>
      <c r="BM2953" s="424"/>
      <c r="BN2953" s="424"/>
      <c r="BO2953" s="424"/>
      <c r="BP2953" s="424"/>
      <c r="BQ2953" s="421"/>
      <c r="BR2953" s="421"/>
      <c r="BV2953" s="282"/>
      <c r="BW2953" s="283"/>
      <c r="BY2953" s="283"/>
      <c r="BZ2953" s="283"/>
      <c r="CA2953" s="283"/>
      <c r="CB2953" s="282"/>
      <c r="CC2953" s="282"/>
      <c r="CD2953" s="282"/>
      <c r="CE2953" s="282"/>
      <c r="CG2953" s="427"/>
      <c r="CH2953" s="402"/>
      <c r="CI2953" s="424"/>
      <c r="CJ2953" s="282"/>
      <c r="CK2953" s="282"/>
      <c r="CL2953" s="283"/>
      <c r="CM2953" s="283"/>
      <c r="CP2953" s="282"/>
      <c r="DC2953" s="282"/>
      <c r="DD2953" s="282"/>
      <c r="DE2953" s="282"/>
      <c r="DF2953" s="282"/>
      <c r="DG2953" s="282"/>
      <c r="DH2953" s="282"/>
      <c r="DI2953" s="282"/>
      <c r="DJ2953" s="282"/>
      <c r="EF2953" s="495" t="str">
        <f>""&amp;(MID(数据表!AZ2953,1,MIN(FIND({"(";"（"},数据表!AZ2953&amp;"(（",1)-1)))&amp;""</f>
        <v/>
      </c>
      <c r="EG2953" s="495" t="str">
        <f>""&amp;(MID(数据表!AZ2953,1,MIN(FIND({0;1;2;3;4;5;6;7;8;9},数据表!AZ2953&amp;"1234567890",1)-1)))&amp;""</f>
        <v/>
      </c>
    </row>
    <row r="2954" spans="2:137" s="310" customFormat="1" ht="12" customHeight="1">
      <c r="B2954" s="286"/>
      <c r="C2954" s="286"/>
      <c r="D2954" s="286"/>
      <c r="E2954" s="479"/>
      <c r="F2954" s="282"/>
      <c r="G2954" s="283"/>
      <c r="H2954" s="421"/>
      <c r="I2954" s="421"/>
      <c r="J2954" s="283"/>
      <c r="K2954" s="421"/>
      <c r="L2954" s="282"/>
      <c r="N2954" s="282"/>
      <c r="S2954" s="282"/>
      <c r="T2954" s="283"/>
      <c r="U2954" s="283"/>
      <c r="V2954" s="283"/>
      <c r="W2954" s="283"/>
      <c r="X2954" s="283"/>
      <c r="Y2954" s="282"/>
      <c r="Z2954" s="282"/>
      <c r="AA2954" s="283"/>
      <c r="AB2954" s="282"/>
      <c r="AC2954" s="282"/>
      <c r="AD2954" s="282"/>
      <c r="AE2954" s="282"/>
      <c r="AF2954" s="283"/>
      <c r="AG2954" s="402"/>
      <c r="AH2954" s="283"/>
      <c r="AI2954" s="283"/>
      <c r="AJ2954" s="283"/>
      <c r="AK2954" s="283"/>
      <c r="AL2954" s="283"/>
      <c r="AM2954" s="282"/>
      <c r="AN2954" s="282"/>
      <c r="AO2954" s="282"/>
      <c r="AP2954" s="282"/>
      <c r="AQ2954" s="282"/>
      <c r="AR2954" s="282"/>
      <c r="AT2954" s="283"/>
      <c r="AU2954" s="283"/>
      <c r="AV2954" s="283"/>
      <c r="AW2954" s="283"/>
      <c r="AY2954" s="283"/>
      <c r="AZ2954" s="282"/>
      <c r="BA2954" s="283"/>
      <c r="BB2954" s="282"/>
      <c r="BC2954" s="282"/>
      <c r="BD2954" s="282"/>
      <c r="BE2954" s="283"/>
      <c r="BG2954" s="282"/>
      <c r="BH2954" s="282"/>
      <c r="BI2954" s="282"/>
      <c r="BL2954" s="421"/>
      <c r="BM2954" s="424"/>
      <c r="BN2954" s="424"/>
      <c r="BO2954" s="424"/>
      <c r="BP2954" s="424"/>
      <c r="BQ2954" s="421"/>
      <c r="BR2954" s="421"/>
      <c r="BV2954" s="282"/>
      <c r="BW2954" s="283"/>
      <c r="BY2954" s="283"/>
      <c r="BZ2954" s="283"/>
      <c r="CA2954" s="283"/>
      <c r="CB2954" s="282"/>
      <c r="CC2954" s="282"/>
      <c r="CD2954" s="282"/>
      <c r="CE2954" s="282"/>
      <c r="CG2954" s="427"/>
      <c r="CH2954" s="402"/>
      <c r="CI2954" s="424"/>
      <c r="CJ2954" s="282"/>
      <c r="CK2954" s="282"/>
      <c r="CL2954" s="283"/>
      <c r="CM2954" s="283"/>
      <c r="CP2954" s="282"/>
      <c r="DC2954" s="282"/>
      <c r="DD2954" s="282"/>
      <c r="DE2954" s="282"/>
      <c r="DF2954" s="282"/>
      <c r="DG2954" s="282"/>
      <c r="DH2954" s="282"/>
      <c r="DI2954" s="282"/>
      <c r="DJ2954" s="282"/>
      <c r="EF2954" s="495" t="str">
        <f>""&amp;(MID(数据表!AZ2954,1,MIN(FIND({"(";"（"},数据表!AZ2954&amp;"(（",1)-1)))&amp;""</f>
        <v/>
      </c>
      <c r="EG2954" s="495" t="str">
        <f>""&amp;(MID(数据表!AZ2954,1,MIN(FIND({0;1;2;3;4;5;6;7;8;9},数据表!AZ2954&amp;"1234567890",1)-1)))&amp;""</f>
        <v/>
      </c>
    </row>
    <row r="2955" spans="2:137" s="310" customFormat="1" ht="12" customHeight="1">
      <c r="B2955" s="286"/>
      <c r="C2955" s="286"/>
      <c r="D2955" s="286"/>
      <c r="E2955" s="479"/>
      <c r="F2955" s="282"/>
      <c r="G2955" s="283"/>
      <c r="H2955" s="421"/>
      <c r="I2955" s="421"/>
      <c r="J2955" s="283"/>
      <c r="K2955" s="421"/>
      <c r="L2955" s="282"/>
      <c r="N2955" s="282"/>
      <c r="S2955" s="282"/>
      <c r="T2955" s="283"/>
      <c r="U2955" s="283"/>
      <c r="V2955" s="283"/>
      <c r="W2955" s="283"/>
      <c r="X2955" s="283"/>
      <c r="Y2955" s="282"/>
      <c r="Z2955" s="282"/>
      <c r="AA2955" s="283"/>
      <c r="AB2955" s="282"/>
      <c r="AC2955" s="282"/>
      <c r="AD2955" s="282"/>
      <c r="AE2955" s="282"/>
      <c r="AF2955" s="283"/>
      <c r="AG2955" s="402"/>
      <c r="AH2955" s="283"/>
      <c r="AI2955" s="283"/>
      <c r="AJ2955" s="283"/>
      <c r="AK2955" s="283"/>
      <c r="AL2955" s="283"/>
      <c r="AM2955" s="282"/>
      <c r="AN2955" s="282"/>
      <c r="AO2955" s="282"/>
      <c r="AP2955" s="282"/>
      <c r="AQ2955" s="282"/>
      <c r="AR2955" s="282"/>
      <c r="AT2955" s="283"/>
      <c r="AU2955" s="283"/>
      <c r="AV2955" s="283"/>
      <c r="AW2955" s="283"/>
      <c r="AY2955" s="283"/>
      <c r="AZ2955" s="282"/>
      <c r="BA2955" s="283"/>
      <c r="BB2955" s="282"/>
      <c r="BC2955" s="282"/>
      <c r="BD2955" s="282"/>
      <c r="BE2955" s="283"/>
      <c r="BG2955" s="282"/>
      <c r="BH2955" s="282"/>
      <c r="BI2955" s="282"/>
      <c r="BL2955" s="421"/>
      <c r="BM2955" s="424"/>
      <c r="BN2955" s="424"/>
      <c r="BO2955" s="424"/>
      <c r="BP2955" s="424"/>
      <c r="BQ2955" s="421"/>
      <c r="BR2955" s="421"/>
      <c r="BV2955" s="282"/>
      <c r="BW2955" s="283"/>
      <c r="BY2955" s="283"/>
      <c r="BZ2955" s="283"/>
      <c r="CA2955" s="283"/>
      <c r="CB2955" s="282"/>
      <c r="CC2955" s="282"/>
      <c r="CD2955" s="282"/>
      <c r="CE2955" s="282"/>
      <c r="CG2955" s="427"/>
      <c r="CH2955" s="402"/>
      <c r="CI2955" s="424"/>
      <c r="CJ2955" s="282"/>
      <c r="CK2955" s="282"/>
      <c r="CL2955" s="283"/>
      <c r="CM2955" s="283"/>
      <c r="CP2955" s="282"/>
      <c r="DC2955" s="282"/>
      <c r="DD2955" s="282"/>
      <c r="DE2955" s="282"/>
      <c r="DF2955" s="282"/>
      <c r="DG2955" s="282"/>
      <c r="DH2955" s="282"/>
      <c r="DI2955" s="282"/>
      <c r="DJ2955" s="282"/>
      <c r="EF2955" s="495" t="str">
        <f>""&amp;(MID(数据表!AZ2955,1,MIN(FIND({"(";"（"},数据表!AZ2955&amp;"(（",1)-1)))&amp;""</f>
        <v/>
      </c>
      <c r="EG2955" s="495" t="str">
        <f>""&amp;(MID(数据表!AZ2955,1,MIN(FIND({0;1;2;3;4;5;6;7;8;9},数据表!AZ2955&amp;"1234567890",1)-1)))&amp;""</f>
        <v/>
      </c>
    </row>
    <row r="2956" spans="2:137" s="310" customFormat="1" ht="12" customHeight="1">
      <c r="B2956" s="286"/>
      <c r="C2956" s="286"/>
      <c r="D2956" s="286"/>
      <c r="E2956" s="479"/>
      <c r="F2956" s="282"/>
      <c r="G2956" s="283"/>
      <c r="H2956" s="421"/>
      <c r="I2956" s="421"/>
      <c r="J2956" s="283"/>
      <c r="K2956" s="421"/>
      <c r="L2956" s="282"/>
      <c r="N2956" s="282"/>
      <c r="S2956" s="282"/>
      <c r="T2956" s="283"/>
      <c r="U2956" s="283"/>
      <c r="V2956" s="283"/>
      <c r="W2956" s="283"/>
      <c r="X2956" s="283"/>
      <c r="Y2956" s="282"/>
      <c r="Z2956" s="282"/>
      <c r="AA2956" s="283"/>
      <c r="AB2956" s="282"/>
      <c r="AC2956" s="282"/>
      <c r="AD2956" s="282"/>
      <c r="AE2956" s="282"/>
      <c r="AF2956" s="283"/>
      <c r="AG2956" s="402"/>
      <c r="AH2956" s="283"/>
      <c r="AI2956" s="283"/>
      <c r="AJ2956" s="283"/>
      <c r="AK2956" s="283"/>
      <c r="AL2956" s="283"/>
      <c r="AM2956" s="282"/>
      <c r="AN2956" s="282"/>
      <c r="AO2956" s="282"/>
      <c r="AP2956" s="282"/>
      <c r="AQ2956" s="282"/>
      <c r="AR2956" s="282"/>
      <c r="AT2956" s="283"/>
      <c r="AU2956" s="283"/>
      <c r="AV2956" s="283"/>
      <c r="AW2956" s="283"/>
      <c r="AY2956" s="283"/>
      <c r="AZ2956" s="282"/>
      <c r="BA2956" s="283"/>
      <c r="BB2956" s="282"/>
      <c r="BC2956" s="282"/>
      <c r="BD2956" s="282"/>
      <c r="BE2956" s="283"/>
      <c r="BG2956" s="282"/>
      <c r="BH2956" s="282"/>
      <c r="BI2956" s="282"/>
      <c r="BL2956" s="421"/>
      <c r="BM2956" s="424"/>
      <c r="BN2956" s="424"/>
      <c r="BO2956" s="424"/>
      <c r="BP2956" s="424"/>
      <c r="BQ2956" s="421"/>
      <c r="BR2956" s="421"/>
      <c r="BV2956" s="282"/>
      <c r="BW2956" s="283"/>
      <c r="BY2956" s="283"/>
      <c r="BZ2956" s="283"/>
      <c r="CA2956" s="283"/>
      <c r="CB2956" s="282"/>
      <c r="CC2956" s="282"/>
      <c r="CD2956" s="282"/>
      <c r="CE2956" s="282"/>
      <c r="CG2956" s="427"/>
      <c r="CH2956" s="402"/>
      <c r="CI2956" s="424"/>
      <c r="CJ2956" s="282"/>
      <c r="CK2956" s="282"/>
      <c r="CL2956" s="283"/>
      <c r="CM2956" s="283"/>
      <c r="CP2956" s="282"/>
      <c r="DC2956" s="282"/>
      <c r="DD2956" s="282"/>
      <c r="DE2956" s="282"/>
      <c r="DF2956" s="282"/>
      <c r="DG2956" s="282"/>
      <c r="DH2956" s="282"/>
      <c r="DI2956" s="282"/>
      <c r="DJ2956" s="282"/>
      <c r="EF2956" s="495" t="str">
        <f>""&amp;(MID(数据表!AZ2956,1,MIN(FIND({"(";"（"},数据表!AZ2956&amp;"(（",1)-1)))&amp;""</f>
        <v/>
      </c>
      <c r="EG2956" s="495" t="str">
        <f>""&amp;(MID(数据表!AZ2956,1,MIN(FIND({0;1;2;3;4;5;6;7;8;9},数据表!AZ2956&amp;"1234567890",1)-1)))&amp;""</f>
        <v/>
      </c>
    </row>
    <row r="2957" spans="2:137" s="310" customFormat="1" ht="12" customHeight="1">
      <c r="B2957" s="286"/>
      <c r="C2957" s="286"/>
      <c r="D2957" s="286"/>
      <c r="E2957" s="479"/>
      <c r="F2957" s="282"/>
      <c r="G2957" s="283"/>
      <c r="H2957" s="421"/>
      <c r="I2957" s="421"/>
      <c r="J2957" s="283"/>
      <c r="K2957" s="421"/>
      <c r="L2957" s="282"/>
      <c r="N2957" s="282"/>
      <c r="S2957" s="282"/>
      <c r="T2957" s="283"/>
      <c r="U2957" s="283"/>
      <c r="V2957" s="283"/>
      <c r="W2957" s="283"/>
      <c r="X2957" s="283"/>
      <c r="Y2957" s="282"/>
      <c r="Z2957" s="282"/>
      <c r="AA2957" s="283"/>
      <c r="AB2957" s="282"/>
      <c r="AC2957" s="282"/>
      <c r="AD2957" s="282"/>
      <c r="AE2957" s="282"/>
      <c r="AF2957" s="283"/>
      <c r="AG2957" s="402"/>
      <c r="AH2957" s="283"/>
      <c r="AI2957" s="283"/>
      <c r="AJ2957" s="283"/>
      <c r="AK2957" s="283"/>
      <c r="AL2957" s="283"/>
      <c r="AM2957" s="282"/>
      <c r="AN2957" s="282"/>
      <c r="AO2957" s="282"/>
      <c r="AP2957" s="282"/>
      <c r="AQ2957" s="282"/>
      <c r="AR2957" s="282"/>
      <c r="AT2957" s="283"/>
      <c r="AU2957" s="283"/>
      <c r="AV2957" s="283"/>
      <c r="AW2957" s="283"/>
      <c r="AY2957" s="283"/>
      <c r="AZ2957" s="282"/>
      <c r="BA2957" s="283"/>
      <c r="BB2957" s="282"/>
      <c r="BC2957" s="282"/>
      <c r="BD2957" s="282"/>
      <c r="BE2957" s="283"/>
      <c r="BG2957" s="282"/>
      <c r="BH2957" s="282"/>
      <c r="BI2957" s="282"/>
      <c r="BL2957" s="421"/>
      <c r="BM2957" s="424"/>
      <c r="BN2957" s="424"/>
      <c r="BO2957" s="424"/>
      <c r="BP2957" s="424"/>
      <c r="BQ2957" s="421"/>
      <c r="BR2957" s="421"/>
      <c r="BV2957" s="282"/>
      <c r="BW2957" s="283"/>
      <c r="BY2957" s="283"/>
      <c r="BZ2957" s="283"/>
      <c r="CA2957" s="283"/>
      <c r="CB2957" s="282"/>
      <c r="CC2957" s="282"/>
      <c r="CD2957" s="282"/>
      <c r="CE2957" s="282"/>
      <c r="CG2957" s="427"/>
      <c r="CH2957" s="402"/>
      <c r="CI2957" s="424"/>
      <c r="CJ2957" s="282"/>
      <c r="CK2957" s="282"/>
      <c r="CL2957" s="283"/>
      <c r="CM2957" s="283"/>
      <c r="CP2957" s="282"/>
      <c r="DC2957" s="282"/>
      <c r="DD2957" s="282"/>
      <c r="DE2957" s="282"/>
      <c r="DF2957" s="282"/>
      <c r="DG2957" s="282"/>
      <c r="DH2957" s="282"/>
      <c r="DI2957" s="282"/>
      <c r="DJ2957" s="282"/>
      <c r="EF2957" s="495" t="str">
        <f>""&amp;(MID(数据表!AZ2957,1,MIN(FIND({"(";"（"},数据表!AZ2957&amp;"(（",1)-1)))&amp;""</f>
        <v/>
      </c>
      <c r="EG2957" s="495" t="str">
        <f>""&amp;(MID(数据表!AZ2957,1,MIN(FIND({0;1;2;3;4;5;6;7;8;9},数据表!AZ2957&amp;"1234567890",1)-1)))&amp;""</f>
        <v/>
      </c>
    </row>
    <row r="2958" spans="2:137" s="310" customFormat="1" ht="12" customHeight="1">
      <c r="B2958" s="286"/>
      <c r="C2958" s="286"/>
      <c r="D2958" s="286"/>
      <c r="E2958" s="479"/>
      <c r="F2958" s="282"/>
      <c r="G2958" s="283"/>
      <c r="H2958" s="421"/>
      <c r="I2958" s="421"/>
      <c r="J2958" s="283"/>
      <c r="K2958" s="421"/>
      <c r="L2958" s="282"/>
      <c r="N2958" s="282"/>
      <c r="S2958" s="282"/>
      <c r="T2958" s="283"/>
      <c r="U2958" s="283"/>
      <c r="V2958" s="283"/>
      <c r="W2958" s="283"/>
      <c r="X2958" s="283"/>
      <c r="Y2958" s="282"/>
      <c r="Z2958" s="282"/>
      <c r="AA2958" s="283"/>
      <c r="AB2958" s="282"/>
      <c r="AC2958" s="282"/>
      <c r="AD2958" s="282"/>
      <c r="AE2958" s="282"/>
      <c r="AF2958" s="283"/>
      <c r="AG2958" s="402"/>
      <c r="AH2958" s="283"/>
      <c r="AI2958" s="283"/>
      <c r="AJ2958" s="283"/>
      <c r="AK2958" s="283"/>
      <c r="AL2958" s="283"/>
      <c r="AM2958" s="282"/>
      <c r="AN2958" s="282"/>
      <c r="AO2958" s="282"/>
      <c r="AP2958" s="282"/>
      <c r="AQ2958" s="282"/>
      <c r="AR2958" s="282"/>
      <c r="AT2958" s="283"/>
      <c r="AU2958" s="283"/>
      <c r="AV2958" s="283"/>
      <c r="AW2958" s="283"/>
      <c r="AY2958" s="283"/>
      <c r="AZ2958" s="282"/>
      <c r="BA2958" s="283"/>
      <c r="BB2958" s="282"/>
      <c r="BC2958" s="282"/>
      <c r="BD2958" s="282"/>
      <c r="BE2958" s="283"/>
      <c r="BG2958" s="282"/>
      <c r="BH2958" s="282"/>
      <c r="BI2958" s="282"/>
      <c r="BL2958" s="421"/>
      <c r="BM2958" s="424"/>
      <c r="BN2958" s="424"/>
      <c r="BO2958" s="424"/>
      <c r="BP2958" s="424"/>
      <c r="BQ2958" s="421"/>
      <c r="BR2958" s="421"/>
      <c r="BV2958" s="282"/>
      <c r="BW2958" s="283"/>
      <c r="BY2958" s="283"/>
      <c r="BZ2958" s="283"/>
      <c r="CA2958" s="283"/>
      <c r="CB2958" s="282"/>
      <c r="CC2958" s="282"/>
      <c r="CD2958" s="282"/>
      <c r="CE2958" s="282"/>
      <c r="CG2958" s="427"/>
      <c r="CH2958" s="402"/>
      <c r="CI2958" s="424"/>
      <c r="CJ2958" s="282"/>
      <c r="CK2958" s="282"/>
      <c r="CL2958" s="283"/>
      <c r="CM2958" s="283"/>
      <c r="CP2958" s="282"/>
      <c r="DC2958" s="282"/>
      <c r="DD2958" s="282"/>
      <c r="DE2958" s="282"/>
      <c r="DF2958" s="282"/>
      <c r="DG2958" s="282"/>
      <c r="DH2958" s="282"/>
      <c r="DI2958" s="282"/>
      <c r="DJ2958" s="282"/>
      <c r="EF2958" s="495" t="str">
        <f>""&amp;(MID(数据表!AZ2958,1,MIN(FIND({"(";"（"},数据表!AZ2958&amp;"(（",1)-1)))&amp;""</f>
        <v/>
      </c>
      <c r="EG2958" s="495" t="str">
        <f>""&amp;(MID(数据表!AZ2958,1,MIN(FIND({0;1;2;3;4;5;6;7;8;9},数据表!AZ2958&amp;"1234567890",1)-1)))&amp;""</f>
        <v/>
      </c>
    </row>
    <row r="2959" spans="2:137" s="310" customFormat="1" ht="12" customHeight="1">
      <c r="B2959" s="286"/>
      <c r="C2959" s="286"/>
      <c r="D2959" s="286"/>
      <c r="E2959" s="479"/>
      <c r="F2959" s="282"/>
      <c r="G2959" s="283"/>
      <c r="H2959" s="421"/>
      <c r="I2959" s="421"/>
      <c r="J2959" s="283"/>
      <c r="K2959" s="421"/>
      <c r="L2959" s="282"/>
      <c r="N2959" s="282"/>
      <c r="S2959" s="282"/>
      <c r="T2959" s="283"/>
      <c r="U2959" s="283"/>
      <c r="V2959" s="283"/>
      <c r="W2959" s="283"/>
      <c r="X2959" s="283"/>
      <c r="Y2959" s="282"/>
      <c r="Z2959" s="282"/>
      <c r="AA2959" s="283"/>
      <c r="AB2959" s="282"/>
      <c r="AC2959" s="282"/>
      <c r="AD2959" s="282"/>
      <c r="AE2959" s="282"/>
      <c r="AF2959" s="283"/>
      <c r="AG2959" s="402"/>
      <c r="AH2959" s="283"/>
      <c r="AI2959" s="283"/>
      <c r="AJ2959" s="283"/>
      <c r="AK2959" s="283"/>
      <c r="AL2959" s="283"/>
      <c r="AM2959" s="282"/>
      <c r="AN2959" s="282"/>
      <c r="AO2959" s="282"/>
      <c r="AP2959" s="282"/>
      <c r="AQ2959" s="282"/>
      <c r="AR2959" s="282"/>
      <c r="AT2959" s="283"/>
      <c r="AU2959" s="283"/>
      <c r="AV2959" s="283"/>
      <c r="AW2959" s="283"/>
      <c r="AY2959" s="283"/>
      <c r="AZ2959" s="282"/>
      <c r="BA2959" s="283"/>
      <c r="BB2959" s="282"/>
      <c r="BC2959" s="282"/>
      <c r="BD2959" s="282"/>
      <c r="BE2959" s="283"/>
      <c r="BG2959" s="282"/>
      <c r="BH2959" s="282"/>
      <c r="BI2959" s="282"/>
      <c r="BL2959" s="421"/>
      <c r="BM2959" s="424"/>
      <c r="BN2959" s="424"/>
      <c r="BO2959" s="424"/>
      <c r="BP2959" s="424"/>
      <c r="BQ2959" s="421"/>
      <c r="BR2959" s="421"/>
      <c r="BV2959" s="282"/>
      <c r="BW2959" s="283"/>
      <c r="BY2959" s="283"/>
      <c r="BZ2959" s="283"/>
      <c r="CA2959" s="283"/>
      <c r="CB2959" s="282"/>
      <c r="CC2959" s="282"/>
      <c r="CD2959" s="282"/>
      <c r="CE2959" s="282"/>
      <c r="CG2959" s="427"/>
      <c r="CH2959" s="402"/>
      <c r="CI2959" s="424"/>
      <c r="CJ2959" s="282"/>
      <c r="CK2959" s="282"/>
      <c r="CL2959" s="283"/>
      <c r="CM2959" s="283"/>
      <c r="CP2959" s="282"/>
      <c r="DC2959" s="282"/>
      <c r="DD2959" s="282"/>
      <c r="DE2959" s="282"/>
      <c r="DF2959" s="282"/>
      <c r="DG2959" s="282"/>
      <c r="DH2959" s="282"/>
      <c r="DI2959" s="282"/>
      <c r="DJ2959" s="282"/>
      <c r="EF2959" s="495" t="str">
        <f>""&amp;(MID(数据表!AZ2959,1,MIN(FIND({"(";"（"},数据表!AZ2959&amp;"(（",1)-1)))&amp;""</f>
        <v/>
      </c>
      <c r="EG2959" s="495" t="str">
        <f>""&amp;(MID(数据表!AZ2959,1,MIN(FIND({0;1;2;3;4;5;6;7;8;9},数据表!AZ2959&amp;"1234567890",1)-1)))&amp;""</f>
        <v/>
      </c>
    </row>
    <row r="2960" spans="2:137" s="310" customFormat="1" ht="12" customHeight="1">
      <c r="B2960" s="286"/>
      <c r="C2960" s="286"/>
      <c r="D2960" s="286"/>
      <c r="E2960" s="479"/>
      <c r="F2960" s="282"/>
      <c r="G2960" s="283"/>
      <c r="H2960" s="421"/>
      <c r="I2960" s="421"/>
      <c r="J2960" s="283"/>
      <c r="K2960" s="421"/>
      <c r="L2960" s="282"/>
      <c r="N2960" s="282"/>
      <c r="S2960" s="282"/>
      <c r="T2960" s="283"/>
      <c r="U2960" s="283"/>
      <c r="V2960" s="283"/>
      <c r="W2960" s="283"/>
      <c r="X2960" s="283"/>
      <c r="Y2960" s="282"/>
      <c r="Z2960" s="282"/>
      <c r="AA2960" s="283"/>
      <c r="AB2960" s="282"/>
      <c r="AC2960" s="282"/>
      <c r="AD2960" s="282"/>
      <c r="AE2960" s="282"/>
      <c r="AF2960" s="283"/>
      <c r="AG2960" s="402"/>
      <c r="AH2960" s="283"/>
      <c r="AI2960" s="283"/>
      <c r="AJ2960" s="283"/>
      <c r="AK2960" s="283"/>
      <c r="AL2960" s="283"/>
      <c r="AM2960" s="282"/>
      <c r="AN2960" s="282"/>
      <c r="AO2960" s="282"/>
      <c r="AP2960" s="282"/>
      <c r="AQ2960" s="282"/>
      <c r="AR2960" s="282"/>
      <c r="AT2960" s="283"/>
      <c r="AU2960" s="283"/>
      <c r="AV2960" s="283"/>
      <c r="AW2960" s="283"/>
      <c r="AY2960" s="283"/>
      <c r="AZ2960" s="282"/>
      <c r="BA2960" s="283"/>
      <c r="BB2960" s="282"/>
      <c r="BC2960" s="282"/>
      <c r="BD2960" s="282"/>
      <c r="BE2960" s="283"/>
      <c r="BG2960" s="282"/>
      <c r="BH2960" s="282"/>
      <c r="BI2960" s="282"/>
      <c r="BL2960" s="421"/>
      <c r="BM2960" s="424"/>
      <c r="BN2960" s="424"/>
      <c r="BO2960" s="424"/>
      <c r="BP2960" s="424"/>
      <c r="BQ2960" s="421"/>
      <c r="BR2960" s="421"/>
      <c r="BV2960" s="282"/>
      <c r="BW2960" s="283"/>
      <c r="BY2960" s="283"/>
      <c r="BZ2960" s="283"/>
      <c r="CA2960" s="283"/>
      <c r="CB2960" s="282"/>
      <c r="CC2960" s="282"/>
      <c r="CD2960" s="282"/>
      <c r="CE2960" s="282"/>
      <c r="CG2960" s="427"/>
      <c r="CH2960" s="402"/>
      <c r="CI2960" s="424"/>
      <c r="CJ2960" s="282"/>
      <c r="CK2960" s="282"/>
      <c r="CL2960" s="283"/>
      <c r="CM2960" s="283"/>
      <c r="CP2960" s="282"/>
      <c r="DC2960" s="282"/>
      <c r="DD2960" s="282"/>
      <c r="DE2960" s="282"/>
      <c r="DF2960" s="282"/>
      <c r="DG2960" s="282"/>
      <c r="DH2960" s="282"/>
      <c r="DI2960" s="282"/>
      <c r="DJ2960" s="282"/>
      <c r="EF2960" s="495" t="str">
        <f>""&amp;(MID(数据表!AZ2960,1,MIN(FIND({"(";"（"},数据表!AZ2960&amp;"(（",1)-1)))&amp;""</f>
        <v/>
      </c>
      <c r="EG2960" s="495" t="str">
        <f>""&amp;(MID(数据表!AZ2960,1,MIN(FIND({0;1;2;3;4;5;6;7;8;9},数据表!AZ2960&amp;"1234567890",1)-1)))&amp;""</f>
        <v/>
      </c>
    </row>
    <row r="2961" spans="2:137" s="310" customFormat="1" ht="12" customHeight="1">
      <c r="B2961" s="286"/>
      <c r="C2961" s="286"/>
      <c r="D2961" s="286"/>
      <c r="E2961" s="479"/>
      <c r="F2961" s="282"/>
      <c r="G2961" s="283"/>
      <c r="H2961" s="421"/>
      <c r="I2961" s="421"/>
      <c r="J2961" s="283"/>
      <c r="K2961" s="421"/>
      <c r="L2961" s="282"/>
      <c r="N2961" s="282"/>
      <c r="S2961" s="282"/>
      <c r="T2961" s="283"/>
      <c r="U2961" s="283"/>
      <c r="V2961" s="283"/>
      <c r="W2961" s="283"/>
      <c r="X2961" s="283"/>
      <c r="Y2961" s="282"/>
      <c r="Z2961" s="282"/>
      <c r="AA2961" s="283"/>
      <c r="AB2961" s="282"/>
      <c r="AC2961" s="282"/>
      <c r="AD2961" s="282"/>
      <c r="AE2961" s="282"/>
      <c r="AF2961" s="283"/>
      <c r="AG2961" s="402"/>
      <c r="AH2961" s="283"/>
      <c r="AI2961" s="283"/>
      <c r="AJ2961" s="283"/>
      <c r="AK2961" s="283"/>
      <c r="AL2961" s="283"/>
      <c r="AM2961" s="282"/>
      <c r="AN2961" s="282"/>
      <c r="AO2961" s="282"/>
      <c r="AP2961" s="282"/>
      <c r="AQ2961" s="282"/>
      <c r="AR2961" s="282"/>
      <c r="AT2961" s="283"/>
      <c r="AU2961" s="283"/>
      <c r="AV2961" s="283"/>
      <c r="AW2961" s="283"/>
      <c r="AY2961" s="283"/>
      <c r="AZ2961" s="282"/>
      <c r="BA2961" s="283"/>
      <c r="BB2961" s="282"/>
      <c r="BC2961" s="282"/>
      <c r="BD2961" s="282"/>
      <c r="BE2961" s="283"/>
      <c r="BG2961" s="282"/>
      <c r="BH2961" s="282"/>
      <c r="BI2961" s="282"/>
      <c r="BL2961" s="421"/>
      <c r="BM2961" s="424"/>
      <c r="BN2961" s="424"/>
      <c r="BO2961" s="424"/>
      <c r="BP2961" s="424"/>
      <c r="BQ2961" s="421"/>
      <c r="BR2961" s="421"/>
      <c r="BV2961" s="282"/>
      <c r="BW2961" s="283"/>
      <c r="BY2961" s="283"/>
      <c r="BZ2961" s="283"/>
      <c r="CA2961" s="283"/>
      <c r="CB2961" s="282"/>
      <c r="CC2961" s="282"/>
      <c r="CD2961" s="282"/>
      <c r="CE2961" s="282"/>
      <c r="CG2961" s="427"/>
      <c r="CH2961" s="402"/>
      <c r="CI2961" s="424"/>
      <c r="CJ2961" s="282"/>
      <c r="CK2961" s="282"/>
      <c r="CL2961" s="283"/>
      <c r="CM2961" s="283"/>
      <c r="CP2961" s="282"/>
      <c r="DC2961" s="282"/>
      <c r="DD2961" s="282"/>
      <c r="DE2961" s="282"/>
      <c r="DF2961" s="282"/>
      <c r="DG2961" s="282"/>
      <c r="DH2961" s="282"/>
      <c r="DI2961" s="282"/>
      <c r="DJ2961" s="282"/>
      <c r="EF2961" s="495" t="str">
        <f>""&amp;(MID(数据表!AZ2961,1,MIN(FIND({"(";"（"},数据表!AZ2961&amp;"(（",1)-1)))&amp;""</f>
        <v/>
      </c>
      <c r="EG2961" s="495" t="str">
        <f>""&amp;(MID(数据表!AZ2961,1,MIN(FIND({0;1;2;3;4;5;6;7;8;9},数据表!AZ2961&amp;"1234567890",1)-1)))&amp;""</f>
        <v/>
      </c>
    </row>
    <row r="2962" spans="2:137" s="310" customFormat="1" ht="12" customHeight="1">
      <c r="B2962" s="286"/>
      <c r="C2962" s="286"/>
      <c r="D2962" s="286"/>
      <c r="E2962" s="479"/>
      <c r="F2962" s="282"/>
      <c r="G2962" s="283"/>
      <c r="H2962" s="421"/>
      <c r="I2962" s="421"/>
      <c r="J2962" s="283"/>
      <c r="K2962" s="421"/>
      <c r="L2962" s="282"/>
      <c r="N2962" s="282"/>
      <c r="S2962" s="282"/>
      <c r="T2962" s="283"/>
      <c r="U2962" s="283"/>
      <c r="V2962" s="283"/>
      <c r="W2962" s="283"/>
      <c r="X2962" s="283"/>
      <c r="Y2962" s="282"/>
      <c r="Z2962" s="282"/>
      <c r="AA2962" s="283"/>
      <c r="AB2962" s="282"/>
      <c r="AC2962" s="282"/>
      <c r="AD2962" s="282"/>
      <c r="AE2962" s="282"/>
      <c r="AF2962" s="283"/>
      <c r="AG2962" s="402"/>
      <c r="AH2962" s="283"/>
      <c r="AI2962" s="283"/>
      <c r="AJ2962" s="283"/>
      <c r="AK2962" s="283"/>
      <c r="AL2962" s="283"/>
      <c r="AM2962" s="282"/>
      <c r="AN2962" s="282"/>
      <c r="AO2962" s="282"/>
      <c r="AP2962" s="282"/>
      <c r="AQ2962" s="282"/>
      <c r="AR2962" s="282"/>
      <c r="AT2962" s="283"/>
      <c r="AU2962" s="283"/>
      <c r="AV2962" s="283"/>
      <c r="AW2962" s="283"/>
      <c r="AY2962" s="283"/>
      <c r="AZ2962" s="282"/>
      <c r="BA2962" s="283"/>
      <c r="BB2962" s="282"/>
      <c r="BC2962" s="282"/>
      <c r="BD2962" s="282"/>
      <c r="BE2962" s="283"/>
      <c r="BG2962" s="282"/>
      <c r="BH2962" s="282"/>
      <c r="BI2962" s="282"/>
      <c r="BL2962" s="421"/>
      <c r="BM2962" s="424"/>
      <c r="BN2962" s="424"/>
      <c r="BO2962" s="424"/>
      <c r="BP2962" s="424"/>
      <c r="BQ2962" s="421"/>
      <c r="BR2962" s="421"/>
      <c r="BV2962" s="282"/>
      <c r="BW2962" s="283"/>
      <c r="BY2962" s="283"/>
      <c r="BZ2962" s="283"/>
      <c r="CA2962" s="283"/>
      <c r="CB2962" s="282"/>
      <c r="CC2962" s="282"/>
      <c r="CD2962" s="282"/>
      <c r="CE2962" s="282"/>
      <c r="CG2962" s="427"/>
      <c r="CH2962" s="402"/>
      <c r="CI2962" s="424"/>
      <c r="CJ2962" s="282"/>
      <c r="CK2962" s="282"/>
      <c r="CL2962" s="283"/>
      <c r="CM2962" s="283"/>
      <c r="CP2962" s="282"/>
      <c r="DC2962" s="282"/>
      <c r="DD2962" s="282"/>
      <c r="DE2962" s="282"/>
      <c r="DF2962" s="282"/>
      <c r="DG2962" s="282"/>
      <c r="DH2962" s="282"/>
      <c r="DI2962" s="282"/>
      <c r="DJ2962" s="282"/>
      <c r="EF2962" s="495" t="str">
        <f>""&amp;(MID(数据表!AZ2962,1,MIN(FIND({"(";"（"},数据表!AZ2962&amp;"(（",1)-1)))&amp;""</f>
        <v/>
      </c>
      <c r="EG2962" s="495" t="str">
        <f>""&amp;(MID(数据表!AZ2962,1,MIN(FIND({0;1;2;3;4;5;6;7;8;9},数据表!AZ2962&amp;"1234567890",1)-1)))&amp;""</f>
        <v/>
      </c>
    </row>
    <row r="2963" spans="2:137" s="310" customFormat="1" ht="12" customHeight="1">
      <c r="B2963" s="286"/>
      <c r="C2963" s="286"/>
      <c r="D2963" s="286"/>
      <c r="E2963" s="479"/>
      <c r="F2963" s="282"/>
      <c r="G2963" s="283"/>
      <c r="H2963" s="421"/>
      <c r="I2963" s="421"/>
      <c r="J2963" s="283"/>
      <c r="K2963" s="421"/>
      <c r="L2963" s="282"/>
      <c r="N2963" s="282"/>
      <c r="S2963" s="282"/>
      <c r="T2963" s="283"/>
      <c r="U2963" s="283"/>
      <c r="V2963" s="283"/>
      <c r="W2963" s="283"/>
      <c r="X2963" s="283"/>
      <c r="Y2963" s="282"/>
      <c r="Z2963" s="282"/>
      <c r="AA2963" s="283"/>
      <c r="AB2963" s="282"/>
      <c r="AC2963" s="282"/>
      <c r="AD2963" s="282"/>
      <c r="AE2963" s="282"/>
      <c r="AF2963" s="283"/>
      <c r="AG2963" s="402"/>
      <c r="AH2963" s="283"/>
      <c r="AI2963" s="283"/>
      <c r="AJ2963" s="283"/>
      <c r="AK2963" s="283"/>
      <c r="AL2963" s="283"/>
      <c r="AM2963" s="282"/>
      <c r="AN2963" s="282"/>
      <c r="AO2963" s="282"/>
      <c r="AP2963" s="282"/>
      <c r="AQ2963" s="282"/>
      <c r="AR2963" s="282"/>
      <c r="AT2963" s="283"/>
      <c r="AU2963" s="283"/>
      <c r="AV2963" s="283"/>
      <c r="AW2963" s="283"/>
      <c r="AY2963" s="283"/>
      <c r="AZ2963" s="282"/>
      <c r="BA2963" s="283"/>
      <c r="BB2963" s="282"/>
      <c r="BC2963" s="282"/>
      <c r="BD2963" s="282"/>
      <c r="BE2963" s="283"/>
      <c r="BG2963" s="282"/>
      <c r="BH2963" s="282"/>
      <c r="BI2963" s="282"/>
      <c r="BL2963" s="421"/>
      <c r="BM2963" s="424"/>
      <c r="BN2963" s="424"/>
      <c r="BO2963" s="424"/>
      <c r="BP2963" s="424"/>
      <c r="BQ2963" s="421"/>
      <c r="BR2963" s="421"/>
      <c r="BV2963" s="282"/>
      <c r="BW2963" s="283"/>
      <c r="BY2963" s="283"/>
      <c r="BZ2963" s="283"/>
      <c r="CA2963" s="283"/>
      <c r="CB2963" s="282"/>
      <c r="CC2963" s="282"/>
      <c r="CD2963" s="282"/>
      <c r="CE2963" s="282"/>
      <c r="CG2963" s="427"/>
      <c r="CH2963" s="402"/>
      <c r="CI2963" s="424"/>
      <c r="CJ2963" s="282"/>
      <c r="CK2963" s="282"/>
      <c r="CL2963" s="283"/>
      <c r="CM2963" s="283"/>
      <c r="CP2963" s="282"/>
      <c r="DC2963" s="282"/>
      <c r="DD2963" s="282"/>
      <c r="DE2963" s="282"/>
      <c r="DF2963" s="282"/>
      <c r="DG2963" s="282"/>
      <c r="DH2963" s="282"/>
      <c r="DI2963" s="282"/>
      <c r="DJ2963" s="282"/>
      <c r="EF2963" s="495" t="str">
        <f>""&amp;(MID(数据表!AZ2963,1,MIN(FIND({"(";"（"},数据表!AZ2963&amp;"(（",1)-1)))&amp;""</f>
        <v/>
      </c>
      <c r="EG2963" s="495" t="str">
        <f>""&amp;(MID(数据表!AZ2963,1,MIN(FIND({0;1;2;3;4;5;6;7;8;9},数据表!AZ2963&amp;"1234567890",1)-1)))&amp;""</f>
        <v/>
      </c>
    </row>
    <row r="2964" spans="2:137" s="310" customFormat="1" ht="12" customHeight="1">
      <c r="B2964" s="286"/>
      <c r="C2964" s="286"/>
      <c r="D2964" s="286"/>
      <c r="E2964" s="479"/>
      <c r="F2964" s="282"/>
      <c r="G2964" s="283"/>
      <c r="H2964" s="421"/>
      <c r="I2964" s="421"/>
      <c r="J2964" s="283"/>
      <c r="K2964" s="421"/>
      <c r="L2964" s="282"/>
      <c r="N2964" s="282"/>
      <c r="S2964" s="282"/>
      <c r="T2964" s="283"/>
      <c r="U2964" s="283"/>
      <c r="V2964" s="283"/>
      <c r="W2964" s="283"/>
      <c r="X2964" s="283"/>
      <c r="Y2964" s="282"/>
      <c r="Z2964" s="282"/>
      <c r="AA2964" s="283"/>
      <c r="AB2964" s="282"/>
      <c r="AC2964" s="282"/>
      <c r="AD2964" s="282"/>
      <c r="AE2964" s="282"/>
      <c r="AF2964" s="283"/>
      <c r="AG2964" s="402"/>
      <c r="AH2964" s="283"/>
      <c r="AI2964" s="283"/>
      <c r="AJ2964" s="283"/>
      <c r="AK2964" s="283"/>
      <c r="AL2964" s="283"/>
      <c r="AM2964" s="282"/>
      <c r="AN2964" s="282"/>
      <c r="AO2964" s="282"/>
      <c r="AP2964" s="282"/>
      <c r="AQ2964" s="282"/>
      <c r="AR2964" s="282"/>
      <c r="AT2964" s="283"/>
      <c r="AU2964" s="283"/>
      <c r="AV2964" s="283"/>
      <c r="AW2964" s="283"/>
      <c r="AY2964" s="283"/>
      <c r="AZ2964" s="282"/>
      <c r="BA2964" s="283"/>
      <c r="BB2964" s="282"/>
      <c r="BC2964" s="282"/>
      <c r="BD2964" s="282"/>
      <c r="BE2964" s="283"/>
      <c r="BG2964" s="282"/>
      <c r="BH2964" s="282"/>
      <c r="BI2964" s="282"/>
      <c r="BL2964" s="421"/>
      <c r="BM2964" s="424"/>
      <c r="BN2964" s="424"/>
      <c r="BO2964" s="424"/>
      <c r="BP2964" s="424"/>
      <c r="BQ2964" s="421"/>
      <c r="BR2964" s="421"/>
      <c r="BV2964" s="282"/>
      <c r="BW2964" s="283"/>
      <c r="BY2964" s="283"/>
      <c r="BZ2964" s="283"/>
      <c r="CA2964" s="283"/>
      <c r="CB2964" s="282"/>
      <c r="CC2964" s="282"/>
      <c r="CD2964" s="282"/>
      <c r="CE2964" s="282"/>
      <c r="CG2964" s="427"/>
      <c r="CH2964" s="402"/>
      <c r="CI2964" s="424"/>
      <c r="CJ2964" s="282"/>
      <c r="CK2964" s="282"/>
      <c r="CL2964" s="283"/>
      <c r="CM2964" s="283"/>
      <c r="CP2964" s="282"/>
      <c r="DC2964" s="282"/>
      <c r="DD2964" s="282"/>
      <c r="DE2964" s="282"/>
      <c r="DF2964" s="282"/>
      <c r="DG2964" s="282"/>
      <c r="DH2964" s="282"/>
      <c r="DI2964" s="282"/>
      <c r="DJ2964" s="282"/>
      <c r="EF2964" s="495" t="str">
        <f>""&amp;(MID(数据表!AZ2964,1,MIN(FIND({"(";"（"},数据表!AZ2964&amp;"(（",1)-1)))&amp;""</f>
        <v/>
      </c>
      <c r="EG2964" s="495" t="str">
        <f>""&amp;(MID(数据表!AZ2964,1,MIN(FIND({0;1;2;3;4;5;6;7;8;9},数据表!AZ2964&amp;"1234567890",1)-1)))&amp;""</f>
        <v/>
      </c>
    </row>
    <row r="2965" spans="2:137" s="310" customFormat="1" ht="12" customHeight="1">
      <c r="B2965" s="286"/>
      <c r="C2965" s="286"/>
      <c r="D2965" s="286"/>
      <c r="E2965" s="479"/>
      <c r="F2965" s="282"/>
      <c r="G2965" s="283"/>
      <c r="H2965" s="421"/>
      <c r="I2965" s="421"/>
      <c r="J2965" s="283"/>
      <c r="K2965" s="421"/>
      <c r="L2965" s="282"/>
      <c r="N2965" s="282"/>
      <c r="S2965" s="282"/>
      <c r="T2965" s="283"/>
      <c r="U2965" s="283"/>
      <c r="V2965" s="283"/>
      <c r="W2965" s="283"/>
      <c r="X2965" s="283"/>
      <c r="Y2965" s="282"/>
      <c r="Z2965" s="282"/>
      <c r="AA2965" s="283"/>
      <c r="AB2965" s="282"/>
      <c r="AC2965" s="282"/>
      <c r="AD2965" s="282"/>
      <c r="AE2965" s="282"/>
      <c r="AF2965" s="283"/>
      <c r="AG2965" s="402"/>
      <c r="AH2965" s="283"/>
      <c r="AI2965" s="283"/>
      <c r="AJ2965" s="283"/>
      <c r="AK2965" s="283"/>
      <c r="AL2965" s="283"/>
      <c r="AM2965" s="282"/>
      <c r="AN2965" s="282"/>
      <c r="AO2965" s="282"/>
      <c r="AP2965" s="282"/>
      <c r="AQ2965" s="282"/>
      <c r="AR2965" s="282"/>
      <c r="AT2965" s="283"/>
      <c r="AU2965" s="283"/>
      <c r="AV2965" s="283"/>
      <c r="AW2965" s="283"/>
      <c r="AY2965" s="283"/>
      <c r="AZ2965" s="282"/>
      <c r="BA2965" s="283"/>
      <c r="BB2965" s="282"/>
      <c r="BC2965" s="282"/>
      <c r="BD2965" s="282"/>
      <c r="BE2965" s="283"/>
      <c r="BG2965" s="282"/>
      <c r="BH2965" s="282"/>
      <c r="BI2965" s="282"/>
      <c r="BL2965" s="421"/>
      <c r="BM2965" s="424"/>
      <c r="BN2965" s="424"/>
      <c r="BO2965" s="424"/>
      <c r="BP2965" s="424"/>
      <c r="BQ2965" s="421"/>
      <c r="BR2965" s="421"/>
      <c r="BV2965" s="282"/>
      <c r="BW2965" s="283"/>
      <c r="BY2965" s="283"/>
      <c r="BZ2965" s="283"/>
      <c r="CA2965" s="283"/>
      <c r="CB2965" s="282"/>
      <c r="CC2965" s="282"/>
      <c r="CD2965" s="282"/>
      <c r="CE2965" s="282"/>
      <c r="CG2965" s="427"/>
      <c r="CH2965" s="402"/>
      <c r="CI2965" s="424"/>
      <c r="CJ2965" s="282"/>
      <c r="CK2965" s="282"/>
      <c r="CL2965" s="283"/>
      <c r="CM2965" s="283"/>
      <c r="CP2965" s="282"/>
      <c r="DC2965" s="282"/>
      <c r="DD2965" s="282"/>
      <c r="DE2965" s="282"/>
      <c r="DF2965" s="282"/>
      <c r="DG2965" s="282"/>
      <c r="DH2965" s="282"/>
      <c r="DI2965" s="282"/>
      <c r="DJ2965" s="282"/>
      <c r="EF2965" s="495" t="str">
        <f>""&amp;(MID(数据表!AZ2965,1,MIN(FIND({"(";"（"},数据表!AZ2965&amp;"(（",1)-1)))&amp;""</f>
        <v/>
      </c>
      <c r="EG2965" s="495" t="str">
        <f>""&amp;(MID(数据表!AZ2965,1,MIN(FIND({0;1;2;3;4;5;6;7;8;9},数据表!AZ2965&amp;"1234567890",1)-1)))&amp;""</f>
        <v/>
      </c>
    </row>
    <row r="2966" spans="2:137" s="310" customFormat="1" ht="12" customHeight="1">
      <c r="B2966" s="286"/>
      <c r="C2966" s="286"/>
      <c r="D2966" s="286"/>
      <c r="E2966" s="479"/>
      <c r="F2966" s="282"/>
      <c r="G2966" s="283"/>
      <c r="H2966" s="421"/>
      <c r="I2966" s="421"/>
      <c r="J2966" s="283"/>
      <c r="K2966" s="421"/>
      <c r="L2966" s="282"/>
      <c r="N2966" s="282"/>
      <c r="S2966" s="282"/>
      <c r="T2966" s="283"/>
      <c r="U2966" s="283"/>
      <c r="V2966" s="283"/>
      <c r="W2966" s="283"/>
      <c r="X2966" s="283"/>
      <c r="Y2966" s="282"/>
      <c r="Z2966" s="282"/>
      <c r="AA2966" s="283"/>
      <c r="AB2966" s="282"/>
      <c r="AC2966" s="282"/>
      <c r="AD2966" s="282"/>
      <c r="AE2966" s="282"/>
      <c r="AF2966" s="283"/>
      <c r="AG2966" s="402"/>
      <c r="AH2966" s="283"/>
      <c r="AI2966" s="283"/>
      <c r="AJ2966" s="283"/>
      <c r="AK2966" s="283"/>
      <c r="AL2966" s="283"/>
      <c r="AM2966" s="282"/>
      <c r="AN2966" s="282"/>
      <c r="AO2966" s="282"/>
      <c r="AP2966" s="282"/>
      <c r="AQ2966" s="282"/>
      <c r="AR2966" s="282"/>
      <c r="AT2966" s="283"/>
      <c r="AU2966" s="283"/>
      <c r="AV2966" s="283"/>
      <c r="AW2966" s="283"/>
      <c r="AY2966" s="283"/>
      <c r="AZ2966" s="282"/>
      <c r="BA2966" s="283"/>
      <c r="BB2966" s="282"/>
      <c r="BC2966" s="282"/>
      <c r="BD2966" s="282"/>
      <c r="BE2966" s="283"/>
      <c r="BG2966" s="282"/>
      <c r="BH2966" s="282"/>
      <c r="BI2966" s="282"/>
      <c r="BL2966" s="421"/>
      <c r="BM2966" s="424"/>
      <c r="BN2966" s="424"/>
      <c r="BO2966" s="424"/>
      <c r="BP2966" s="424"/>
      <c r="BQ2966" s="421"/>
      <c r="BR2966" s="421"/>
      <c r="BV2966" s="282"/>
      <c r="BW2966" s="283"/>
      <c r="BY2966" s="283"/>
      <c r="BZ2966" s="283"/>
      <c r="CA2966" s="283"/>
      <c r="CB2966" s="282"/>
      <c r="CC2966" s="282"/>
      <c r="CD2966" s="282"/>
      <c r="CE2966" s="282"/>
      <c r="CG2966" s="427"/>
      <c r="CH2966" s="402"/>
      <c r="CI2966" s="424"/>
      <c r="CJ2966" s="282"/>
      <c r="CK2966" s="282"/>
      <c r="CL2966" s="283"/>
      <c r="CM2966" s="283"/>
      <c r="CP2966" s="282"/>
      <c r="DC2966" s="282"/>
      <c r="DD2966" s="282"/>
      <c r="DE2966" s="282"/>
      <c r="DF2966" s="282"/>
      <c r="DG2966" s="282"/>
      <c r="DH2966" s="282"/>
      <c r="DI2966" s="282"/>
      <c r="DJ2966" s="282"/>
      <c r="EF2966" s="495" t="str">
        <f>""&amp;(MID(数据表!AZ2966,1,MIN(FIND({"(";"（"},数据表!AZ2966&amp;"(（",1)-1)))&amp;""</f>
        <v/>
      </c>
      <c r="EG2966" s="495" t="str">
        <f>""&amp;(MID(数据表!AZ2966,1,MIN(FIND({0;1;2;3;4;5;6;7;8;9},数据表!AZ2966&amp;"1234567890",1)-1)))&amp;""</f>
        <v/>
      </c>
    </row>
    <row r="2967" spans="2:137" s="310" customFormat="1" ht="12" customHeight="1">
      <c r="B2967" s="286"/>
      <c r="C2967" s="286"/>
      <c r="D2967" s="286"/>
      <c r="E2967" s="479"/>
      <c r="F2967" s="282"/>
      <c r="G2967" s="283"/>
      <c r="H2967" s="421"/>
      <c r="I2967" s="421"/>
      <c r="J2967" s="283"/>
      <c r="K2967" s="421"/>
      <c r="L2967" s="282"/>
      <c r="N2967" s="282"/>
      <c r="S2967" s="282"/>
      <c r="T2967" s="283"/>
      <c r="U2967" s="283"/>
      <c r="V2967" s="283"/>
      <c r="W2967" s="283"/>
      <c r="X2967" s="283"/>
      <c r="Y2967" s="282"/>
      <c r="Z2967" s="282"/>
      <c r="AA2967" s="283"/>
      <c r="AB2967" s="282"/>
      <c r="AC2967" s="282"/>
      <c r="AD2967" s="282"/>
      <c r="AE2967" s="282"/>
      <c r="AF2967" s="283"/>
      <c r="AG2967" s="402"/>
      <c r="AH2967" s="283"/>
      <c r="AI2967" s="283"/>
      <c r="AJ2967" s="283"/>
      <c r="AK2967" s="283"/>
      <c r="AL2967" s="283"/>
      <c r="AM2967" s="282"/>
      <c r="AN2967" s="282"/>
      <c r="AO2967" s="282"/>
      <c r="AP2967" s="282"/>
      <c r="AQ2967" s="282"/>
      <c r="AR2967" s="282"/>
      <c r="AT2967" s="283"/>
      <c r="AU2967" s="283"/>
      <c r="AV2967" s="283"/>
      <c r="AW2967" s="283"/>
      <c r="AY2967" s="283"/>
      <c r="AZ2967" s="282"/>
      <c r="BA2967" s="283"/>
      <c r="BB2967" s="282"/>
      <c r="BC2967" s="282"/>
      <c r="BD2967" s="282"/>
      <c r="BE2967" s="283"/>
      <c r="BG2967" s="282"/>
      <c r="BH2967" s="282"/>
      <c r="BI2967" s="282"/>
      <c r="BL2967" s="421"/>
      <c r="BM2967" s="424"/>
      <c r="BN2967" s="424"/>
      <c r="BO2967" s="424"/>
      <c r="BP2967" s="424"/>
      <c r="BQ2967" s="421"/>
      <c r="BR2967" s="421"/>
      <c r="BV2967" s="282"/>
      <c r="BW2967" s="283"/>
      <c r="BY2967" s="283"/>
      <c r="BZ2967" s="283"/>
      <c r="CA2967" s="283"/>
      <c r="CB2967" s="282"/>
      <c r="CC2967" s="282"/>
      <c r="CD2967" s="282"/>
      <c r="CE2967" s="282"/>
      <c r="CG2967" s="427"/>
      <c r="CH2967" s="402"/>
      <c r="CI2967" s="424"/>
      <c r="CJ2967" s="282"/>
      <c r="CK2967" s="282"/>
      <c r="CL2967" s="283"/>
      <c r="CM2967" s="283"/>
      <c r="CP2967" s="282"/>
      <c r="DC2967" s="282"/>
      <c r="DD2967" s="282"/>
      <c r="DE2967" s="282"/>
      <c r="DF2967" s="282"/>
      <c r="DG2967" s="282"/>
      <c r="DH2967" s="282"/>
      <c r="DI2967" s="282"/>
      <c r="DJ2967" s="282"/>
      <c r="EF2967" s="495" t="str">
        <f>""&amp;(MID(数据表!AZ2967,1,MIN(FIND({"(";"（"},数据表!AZ2967&amp;"(（",1)-1)))&amp;""</f>
        <v/>
      </c>
      <c r="EG2967" s="495" t="str">
        <f>""&amp;(MID(数据表!AZ2967,1,MIN(FIND({0;1;2;3;4;5;6;7;8;9},数据表!AZ2967&amp;"1234567890",1)-1)))&amp;""</f>
        <v/>
      </c>
    </row>
    <row r="2968" spans="2:137" s="310" customFormat="1" ht="12" customHeight="1">
      <c r="B2968" s="286"/>
      <c r="C2968" s="286"/>
      <c r="D2968" s="286"/>
      <c r="E2968" s="479"/>
      <c r="F2968" s="282"/>
      <c r="G2968" s="283"/>
      <c r="H2968" s="421"/>
      <c r="I2968" s="421"/>
      <c r="J2968" s="283"/>
      <c r="K2968" s="421"/>
      <c r="L2968" s="282"/>
      <c r="N2968" s="282"/>
      <c r="S2968" s="282"/>
      <c r="T2968" s="283"/>
      <c r="U2968" s="283"/>
      <c r="V2968" s="283"/>
      <c r="W2968" s="283"/>
      <c r="X2968" s="283"/>
      <c r="Y2968" s="282"/>
      <c r="Z2968" s="282"/>
      <c r="AA2968" s="283"/>
      <c r="AB2968" s="282"/>
      <c r="AC2968" s="282"/>
      <c r="AD2968" s="282"/>
      <c r="AE2968" s="282"/>
      <c r="AF2968" s="283"/>
      <c r="AG2968" s="402"/>
      <c r="AH2968" s="283"/>
      <c r="AI2968" s="283"/>
      <c r="AJ2968" s="283"/>
      <c r="AK2968" s="283"/>
      <c r="AL2968" s="283"/>
      <c r="AM2968" s="282"/>
      <c r="AN2968" s="282"/>
      <c r="AO2968" s="282"/>
      <c r="AP2968" s="282"/>
      <c r="AQ2968" s="282"/>
      <c r="AR2968" s="282"/>
      <c r="AT2968" s="283"/>
      <c r="AU2968" s="283"/>
      <c r="AV2968" s="283"/>
      <c r="AW2968" s="283"/>
      <c r="AY2968" s="283"/>
      <c r="AZ2968" s="282"/>
      <c r="BA2968" s="283"/>
      <c r="BB2968" s="282"/>
      <c r="BC2968" s="282"/>
      <c r="BD2968" s="282"/>
      <c r="BE2968" s="283"/>
      <c r="BG2968" s="282"/>
      <c r="BH2968" s="282"/>
      <c r="BI2968" s="282"/>
      <c r="BL2968" s="421"/>
      <c r="BM2968" s="424"/>
      <c r="BN2968" s="424"/>
      <c r="BO2968" s="424"/>
      <c r="BP2968" s="424"/>
      <c r="BQ2968" s="421"/>
      <c r="BR2968" s="421"/>
      <c r="BV2968" s="282"/>
      <c r="BW2968" s="283"/>
      <c r="BY2968" s="283"/>
      <c r="BZ2968" s="283"/>
      <c r="CA2968" s="283"/>
      <c r="CB2968" s="282"/>
      <c r="CC2968" s="282"/>
      <c r="CD2968" s="282"/>
      <c r="CE2968" s="282"/>
      <c r="CG2968" s="427"/>
      <c r="CH2968" s="402"/>
      <c r="CI2968" s="424"/>
      <c r="CJ2968" s="282"/>
      <c r="CK2968" s="282"/>
      <c r="CL2968" s="283"/>
      <c r="CM2968" s="283"/>
      <c r="CP2968" s="282"/>
      <c r="DC2968" s="282"/>
      <c r="DD2968" s="282"/>
      <c r="DE2968" s="282"/>
      <c r="DF2968" s="282"/>
      <c r="DG2968" s="282"/>
      <c r="DH2968" s="282"/>
      <c r="DI2968" s="282"/>
      <c r="DJ2968" s="282"/>
      <c r="EF2968" s="495" t="str">
        <f>""&amp;(MID(数据表!AZ2968,1,MIN(FIND({"(";"（"},数据表!AZ2968&amp;"(（",1)-1)))&amp;""</f>
        <v/>
      </c>
      <c r="EG2968" s="495" t="str">
        <f>""&amp;(MID(数据表!AZ2968,1,MIN(FIND({0;1;2;3;4;5;6;7;8;9},数据表!AZ2968&amp;"1234567890",1)-1)))&amp;""</f>
        <v/>
      </c>
    </row>
    <row r="2969" spans="2:137" s="310" customFormat="1" ht="12" customHeight="1">
      <c r="B2969" s="286"/>
      <c r="C2969" s="286"/>
      <c r="D2969" s="286"/>
      <c r="E2969" s="479"/>
      <c r="F2969" s="282"/>
      <c r="G2969" s="283"/>
      <c r="H2969" s="421"/>
      <c r="I2969" s="421"/>
      <c r="J2969" s="283"/>
      <c r="K2969" s="421"/>
      <c r="L2969" s="282"/>
      <c r="N2969" s="282"/>
      <c r="S2969" s="282"/>
      <c r="T2969" s="283"/>
      <c r="U2969" s="283"/>
      <c r="V2969" s="283"/>
      <c r="W2969" s="283"/>
      <c r="X2969" s="283"/>
      <c r="Y2969" s="282"/>
      <c r="Z2969" s="282"/>
      <c r="AA2969" s="283"/>
      <c r="AB2969" s="282"/>
      <c r="AC2969" s="282"/>
      <c r="AD2969" s="282"/>
      <c r="AE2969" s="282"/>
      <c r="AF2969" s="283"/>
      <c r="AG2969" s="402"/>
      <c r="AH2969" s="283"/>
      <c r="AI2969" s="283"/>
      <c r="AJ2969" s="283"/>
      <c r="AK2969" s="283"/>
      <c r="AL2969" s="283"/>
      <c r="AM2969" s="282"/>
      <c r="AN2969" s="282"/>
      <c r="AO2969" s="282"/>
      <c r="AP2969" s="282"/>
      <c r="AQ2969" s="282"/>
      <c r="AR2969" s="282"/>
      <c r="AT2969" s="283"/>
      <c r="AU2969" s="283"/>
      <c r="AV2969" s="283"/>
      <c r="AW2969" s="283"/>
      <c r="AY2969" s="283"/>
      <c r="AZ2969" s="282"/>
      <c r="BA2969" s="283"/>
      <c r="BB2969" s="282"/>
      <c r="BC2969" s="282"/>
      <c r="BD2969" s="282"/>
      <c r="BE2969" s="283"/>
      <c r="BG2969" s="282"/>
      <c r="BH2969" s="282"/>
      <c r="BI2969" s="282"/>
      <c r="BL2969" s="421"/>
      <c r="BM2969" s="424"/>
      <c r="BN2969" s="424"/>
      <c r="BO2969" s="424"/>
      <c r="BP2969" s="424"/>
      <c r="BQ2969" s="421"/>
      <c r="BR2969" s="421"/>
      <c r="BV2969" s="282"/>
      <c r="BW2969" s="283"/>
      <c r="BY2969" s="283"/>
      <c r="BZ2969" s="283"/>
      <c r="CA2969" s="283"/>
      <c r="CB2969" s="282"/>
      <c r="CC2969" s="282"/>
      <c r="CD2969" s="282"/>
      <c r="CE2969" s="282"/>
      <c r="CG2969" s="427"/>
      <c r="CH2969" s="402"/>
      <c r="CI2969" s="424"/>
      <c r="CJ2969" s="282"/>
      <c r="CK2969" s="282"/>
      <c r="CL2969" s="283"/>
      <c r="CM2969" s="283"/>
      <c r="CP2969" s="282"/>
      <c r="DC2969" s="282"/>
      <c r="DD2969" s="282"/>
      <c r="DE2969" s="282"/>
      <c r="DF2969" s="282"/>
      <c r="DG2969" s="282"/>
      <c r="DH2969" s="282"/>
      <c r="DI2969" s="282"/>
      <c r="DJ2969" s="282"/>
      <c r="EF2969" s="495" t="str">
        <f>""&amp;(MID(数据表!AZ2969,1,MIN(FIND({"(";"（"},数据表!AZ2969&amp;"(（",1)-1)))&amp;""</f>
        <v/>
      </c>
      <c r="EG2969" s="495" t="str">
        <f>""&amp;(MID(数据表!AZ2969,1,MIN(FIND({0;1;2;3;4;5;6;7;8;9},数据表!AZ2969&amp;"1234567890",1)-1)))&amp;""</f>
        <v/>
      </c>
    </row>
    <row r="2970" spans="2:137" s="310" customFormat="1" ht="12" customHeight="1">
      <c r="B2970" s="286"/>
      <c r="C2970" s="286"/>
      <c r="D2970" s="286"/>
      <c r="E2970" s="479"/>
      <c r="F2970" s="282"/>
      <c r="G2970" s="283"/>
      <c r="H2970" s="421"/>
      <c r="I2970" s="421"/>
      <c r="J2970" s="283"/>
      <c r="K2970" s="421"/>
      <c r="L2970" s="282"/>
      <c r="N2970" s="282"/>
      <c r="S2970" s="282"/>
      <c r="T2970" s="283"/>
      <c r="U2970" s="283"/>
      <c r="V2970" s="283"/>
      <c r="W2970" s="283"/>
      <c r="X2970" s="283"/>
      <c r="Y2970" s="282"/>
      <c r="Z2970" s="282"/>
      <c r="AA2970" s="283"/>
      <c r="AB2970" s="282"/>
      <c r="AC2970" s="282"/>
      <c r="AD2970" s="282"/>
      <c r="AE2970" s="282"/>
      <c r="AF2970" s="283"/>
      <c r="AG2970" s="402"/>
      <c r="AH2970" s="283"/>
      <c r="AI2970" s="283"/>
      <c r="AJ2970" s="283"/>
      <c r="AK2970" s="283"/>
      <c r="AL2970" s="283"/>
      <c r="AM2970" s="282"/>
      <c r="AN2970" s="282"/>
      <c r="AO2970" s="282"/>
      <c r="AP2970" s="282"/>
      <c r="AQ2970" s="282"/>
      <c r="AR2970" s="282"/>
      <c r="AT2970" s="283"/>
      <c r="AU2970" s="283"/>
      <c r="AV2970" s="283"/>
      <c r="AW2970" s="283"/>
      <c r="AY2970" s="283"/>
      <c r="AZ2970" s="282"/>
      <c r="BA2970" s="283"/>
      <c r="BB2970" s="282"/>
      <c r="BC2970" s="282"/>
      <c r="BD2970" s="282"/>
      <c r="BE2970" s="283"/>
      <c r="BG2970" s="282"/>
      <c r="BH2970" s="282"/>
      <c r="BI2970" s="282"/>
      <c r="BL2970" s="421"/>
      <c r="BM2970" s="424"/>
      <c r="BN2970" s="424"/>
      <c r="BO2970" s="424"/>
      <c r="BP2970" s="424"/>
      <c r="BQ2970" s="421"/>
      <c r="BR2970" s="421"/>
      <c r="BV2970" s="282"/>
      <c r="BW2970" s="283"/>
      <c r="BY2970" s="283"/>
      <c r="BZ2970" s="283"/>
      <c r="CA2970" s="283"/>
      <c r="CB2970" s="282"/>
      <c r="CC2970" s="282"/>
      <c r="CD2970" s="282"/>
      <c r="CE2970" s="282"/>
      <c r="CG2970" s="427"/>
      <c r="CH2970" s="402"/>
      <c r="CI2970" s="424"/>
      <c r="CJ2970" s="282"/>
      <c r="CK2970" s="282"/>
      <c r="CL2970" s="283"/>
      <c r="CM2970" s="283"/>
      <c r="CP2970" s="282"/>
      <c r="DC2970" s="282"/>
      <c r="DD2970" s="282"/>
      <c r="DE2970" s="282"/>
      <c r="DF2970" s="282"/>
      <c r="DG2970" s="282"/>
      <c r="DH2970" s="282"/>
      <c r="DI2970" s="282"/>
      <c r="DJ2970" s="282"/>
      <c r="EF2970" s="495" t="str">
        <f>""&amp;(MID(数据表!AZ2970,1,MIN(FIND({"(";"（"},数据表!AZ2970&amp;"(（",1)-1)))&amp;""</f>
        <v/>
      </c>
      <c r="EG2970" s="495" t="str">
        <f>""&amp;(MID(数据表!AZ2970,1,MIN(FIND({0;1;2;3;4;5;6;7;8;9},数据表!AZ2970&amp;"1234567890",1)-1)))&amp;""</f>
        <v/>
      </c>
    </row>
    <row r="2971" spans="2:137" s="310" customFormat="1" ht="12" customHeight="1">
      <c r="B2971" s="286"/>
      <c r="C2971" s="286"/>
      <c r="D2971" s="286"/>
      <c r="E2971" s="479"/>
      <c r="F2971" s="282"/>
      <c r="G2971" s="283"/>
      <c r="H2971" s="421"/>
      <c r="I2971" s="421"/>
      <c r="J2971" s="283"/>
      <c r="K2971" s="421"/>
      <c r="L2971" s="282"/>
      <c r="N2971" s="282"/>
      <c r="S2971" s="282"/>
      <c r="T2971" s="283"/>
      <c r="U2971" s="283"/>
      <c r="V2971" s="283"/>
      <c r="W2971" s="283"/>
      <c r="X2971" s="283"/>
      <c r="Y2971" s="282"/>
      <c r="Z2971" s="282"/>
      <c r="AA2971" s="283"/>
      <c r="AB2971" s="282"/>
      <c r="AC2971" s="282"/>
      <c r="AD2971" s="282"/>
      <c r="AE2971" s="282"/>
      <c r="AF2971" s="283"/>
      <c r="AG2971" s="402"/>
      <c r="AH2971" s="283"/>
      <c r="AI2971" s="283"/>
      <c r="AJ2971" s="283"/>
      <c r="AK2971" s="283"/>
      <c r="AL2971" s="283"/>
      <c r="AM2971" s="282"/>
      <c r="AN2971" s="282"/>
      <c r="AO2971" s="282"/>
      <c r="AP2971" s="282"/>
      <c r="AQ2971" s="282"/>
      <c r="AR2971" s="282"/>
      <c r="AT2971" s="283"/>
      <c r="AU2971" s="283"/>
      <c r="AV2971" s="283"/>
      <c r="AW2971" s="283"/>
      <c r="AY2971" s="283"/>
      <c r="AZ2971" s="282"/>
      <c r="BA2971" s="283"/>
      <c r="BB2971" s="282"/>
      <c r="BC2971" s="282"/>
      <c r="BD2971" s="282"/>
      <c r="BE2971" s="283"/>
      <c r="BG2971" s="282"/>
      <c r="BH2971" s="282"/>
      <c r="BI2971" s="282"/>
      <c r="BL2971" s="421"/>
      <c r="BM2971" s="424"/>
      <c r="BN2971" s="424"/>
      <c r="BO2971" s="424"/>
      <c r="BP2971" s="424"/>
      <c r="BQ2971" s="421"/>
      <c r="BR2971" s="421"/>
      <c r="BV2971" s="282"/>
      <c r="BW2971" s="283"/>
      <c r="BY2971" s="283"/>
      <c r="BZ2971" s="283"/>
      <c r="CA2971" s="283"/>
      <c r="CB2971" s="282"/>
      <c r="CC2971" s="282"/>
      <c r="CD2971" s="282"/>
      <c r="CE2971" s="282"/>
      <c r="CG2971" s="427"/>
      <c r="CH2971" s="402"/>
      <c r="CI2971" s="424"/>
      <c r="CJ2971" s="282"/>
      <c r="CK2971" s="282"/>
      <c r="CL2971" s="283"/>
      <c r="CM2971" s="283"/>
      <c r="CP2971" s="282"/>
      <c r="DC2971" s="282"/>
      <c r="DD2971" s="282"/>
      <c r="DE2971" s="282"/>
      <c r="DF2971" s="282"/>
      <c r="DG2971" s="282"/>
      <c r="DH2971" s="282"/>
      <c r="DI2971" s="282"/>
      <c r="DJ2971" s="282"/>
      <c r="EF2971" s="495" t="str">
        <f>""&amp;(MID(数据表!AZ2971,1,MIN(FIND({"(";"（"},数据表!AZ2971&amp;"(（",1)-1)))&amp;""</f>
        <v/>
      </c>
      <c r="EG2971" s="495" t="str">
        <f>""&amp;(MID(数据表!AZ2971,1,MIN(FIND({0;1;2;3;4;5;6;7;8;9},数据表!AZ2971&amp;"1234567890",1)-1)))&amp;""</f>
        <v/>
      </c>
    </row>
    <row r="2972" spans="2:137" s="310" customFormat="1" ht="12" customHeight="1">
      <c r="B2972" s="286"/>
      <c r="C2972" s="286"/>
      <c r="D2972" s="286"/>
      <c r="E2972" s="479"/>
      <c r="F2972" s="282"/>
      <c r="G2972" s="283"/>
      <c r="H2972" s="421"/>
      <c r="I2972" s="421"/>
      <c r="J2972" s="283"/>
      <c r="K2972" s="421"/>
      <c r="L2972" s="282"/>
      <c r="N2972" s="282"/>
      <c r="S2972" s="282"/>
      <c r="T2972" s="283"/>
      <c r="U2972" s="283"/>
      <c r="V2972" s="283"/>
      <c r="W2972" s="283"/>
      <c r="X2972" s="283"/>
      <c r="Y2972" s="282"/>
      <c r="Z2972" s="282"/>
      <c r="AA2972" s="283"/>
      <c r="AB2972" s="282"/>
      <c r="AC2972" s="282"/>
      <c r="AD2972" s="282"/>
      <c r="AE2972" s="282"/>
      <c r="AF2972" s="283"/>
      <c r="AG2972" s="402"/>
      <c r="AH2972" s="283"/>
      <c r="AI2972" s="283"/>
      <c r="AJ2972" s="283"/>
      <c r="AK2972" s="283"/>
      <c r="AL2972" s="283"/>
      <c r="AM2972" s="282"/>
      <c r="AN2972" s="282"/>
      <c r="AO2972" s="282"/>
      <c r="AP2972" s="282"/>
      <c r="AQ2972" s="282"/>
      <c r="AR2972" s="282"/>
      <c r="AT2972" s="283"/>
      <c r="AU2972" s="283"/>
      <c r="AV2972" s="283"/>
      <c r="AW2972" s="283"/>
      <c r="AY2972" s="283"/>
      <c r="AZ2972" s="282"/>
      <c r="BA2972" s="283"/>
      <c r="BB2972" s="282"/>
      <c r="BC2972" s="282"/>
      <c r="BD2972" s="282"/>
      <c r="BE2972" s="283"/>
      <c r="BG2972" s="282"/>
      <c r="BH2972" s="282"/>
      <c r="BI2972" s="282"/>
      <c r="BL2972" s="421"/>
      <c r="BM2972" s="424"/>
      <c r="BN2972" s="424"/>
      <c r="BO2972" s="424"/>
      <c r="BP2972" s="424"/>
      <c r="BQ2972" s="421"/>
      <c r="BR2972" s="421"/>
      <c r="BV2972" s="282"/>
      <c r="BW2972" s="283"/>
      <c r="BY2972" s="283"/>
      <c r="BZ2972" s="283"/>
      <c r="CA2972" s="283"/>
      <c r="CB2972" s="282"/>
      <c r="CC2972" s="282"/>
      <c r="CD2972" s="282"/>
      <c r="CE2972" s="282"/>
      <c r="CG2972" s="427"/>
      <c r="CH2972" s="402"/>
      <c r="CI2972" s="424"/>
      <c r="CJ2972" s="282"/>
      <c r="CK2972" s="282"/>
      <c r="CL2972" s="283"/>
      <c r="CM2972" s="283"/>
      <c r="CP2972" s="282"/>
      <c r="DC2972" s="282"/>
      <c r="DD2972" s="282"/>
      <c r="DE2972" s="282"/>
      <c r="DF2972" s="282"/>
      <c r="DG2972" s="282"/>
      <c r="DH2972" s="282"/>
      <c r="DI2972" s="282"/>
      <c r="DJ2972" s="282"/>
      <c r="EF2972" s="495" t="str">
        <f>""&amp;(MID(数据表!AZ2972,1,MIN(FIND({"(";"（"},数据表!AZ2972&amp;"(（",1)-1)))&amp;""</f>
        <v/>
      </c>
      <c r="EG2972" s="495" t="str">
        <f>""&amp;(MID(数据表!AZ2972,1,MIN(FIND({0;1;2;3;4;5;6;7;8;9},数据表!AZ2972&amp;"1234567890",1)-1)))&amp;""</f>
        <v/>
      </c>
    </row>
    <row r="2973" spans="2:137" s="310" customFormat="1" ht="12" customHeight="1">
      <c r="B2973" s="286"/>
      <c r="C2973" s="286"/>
      <c r="D2973" s="286"/>
      <c r="E2973" s="479"/>
      <c r="F2973" s="282"/>
      <c r="G2973" s="283"/>
      <c r="H2973" s="421"/>
      <c r="I2973" s="421"/>
      <c r="J2973" s="283"/>
      <c r="K2973" s="421"/>
      <c r="L2973" s="282"/>
      <c r="N2973" s="282"/>
      <c r="S2973" s="282"/>
      <c r="T2973" s="283"/>
      <c r="U2973" s="283"/>
      <c r="V2973" s="283"/>
      <c r="W2973" s="283"/>
      <c r="X2973" s="283"/>
      <c r="Y2973" s="282"/>
      <c r="Z2973" s="282"/>
      <c r="AA2973" s="283"/>
      <c r="AB2973" s="282"/>
      <c r="AC2973" s="282"/>
      <c r="AD2973" s="282"/>
      <c r="AE2973" s="282"/>
      <c r="AF2973" s="283"/>
      <c r="AG2973" s="402"/>
      <c r="AH2973" s="283"/>
      <c r="AI2973" s="283"/>
      <c r="AJ2973" s="283"/>
      <c r="AK2973" s="283"/>
      <c r="AL2973" s="283"/>
      <c r="AM2973" s="282"/>
      <c r="AN2973" s="282"/>
      <c r="AO2973" s="282"/>
      <c r="AP2973" s="282"/>
      <c r="AQ2973" s="282"/>
      <c r="AR2973" s="282"/>
      <c r="AT2973" s="283"/>
      <c r="AU2973" s="283"/>
      <c r="AV2973" s="283"/>
      <c r="AW2973" s="283"/>
      <c r="AY2973" s="283"/>
      <c r="AZ2973" s="282"/>
      <c r="BA2973" s="283"/>
      <c r="BB2973" s="282"/>
      <c r="BC2973" s="282"/>
      <c r="BD2973" s="282"/>
      <c r="BE2973" s="283"/>
      <c r="BG2973" s="282"/>
      <c r="BH2973" s="282"/>
      <c r="BI2973" s="282"/>
      <c r="BL2973" s="421"/>
      <c r="BM2973" s="424"/>
      <c r="BN2973" s="424"/>
      <c r="BO2973" s="424"/>
      <c r="BP2973" s="424"/>
      <c r="BQ2973" s="421"/>
      <c r="BR2973" s="421"/>
      <c r="BV2973" s="282"/>
      <c r="BW2973" s="283"/>
      <c r="BY2973" s="283"/>
      <c r="BZ2973" s="283"/>
      <c r="CA2973" s="283"/>
      <c r="CB2973" s="282"/>
      <c r="CC2973" s="282"/>
      <c r="CD2973" s="282"/>
      <c r="CE2973" s="282"/>
      <c r="CG2973" s="427"/>
      <c r="CH2973" s="402"/>
      <c r="CI2973" s="424"/>
      <c r="CJ2973" s="282"/>
      <c r="CK2973" s="282"/>
      <c r="CL2973" s="283"/>
      <c r="CM2973" s="283"/>
      <c r="CP2973" s="282"/>
      <c r="DC2973" s="282"/>
      <c r="DD2973" s="282"/>
      <c r="DE2973" s="282"/>
      <c r="DF2973" s="282"/>
      <c r="DG2973" s="282"/>
      <c r="DH2973" s="282"/>
      <c r="DI2973" s="282"/>
      <c r="DJ2973" s="282"/>
      <c r="EF2973" s="495" t="str">
        <f>""&amp;(MID(数据表!AZ2973,1,MIN(FIND({"(";"（"},数据表!AZ2973&amp;"(（",1)-1)))&amp;""</f>
        <v/>
      </c>
      <c r="EG2973" s="495" t="str">
        <f>""&amp;(MID(数据表!AZ2973,1,MIN(FIND({0;1;2;3;4;5;6;7;8;9},数据表!AZ2973&amp;"1234567890",1)-1)))&amp;""</f>
        <v/>
      </c>
    </row>
    <row r="2974" spans="2:137" s="310" customFormat="1" ht="12" customHeight="1">
      <c r="B2974" s="286"/>
      <c r="C2974" s="286"/>
      <c r="D2974" s="286"/>
      <c r="E2974" s="479"/>
      <c r="F2974" s="282"/>
      <c r="G2974" s="283"/>
      <c r="H2974" s="421"/>
      <c r="I2974" s="421"/>
      <c r="J2974" s="283"/>
      <c r="K2974" s="421"/>
      <c r="L2974" s="282"/>
      <c r="N2974" s="282"/>
      <c r="S2974" s="282"/>
      <c r="T2974" s="283"/>
      <c r="U2974" s="283"/>
      <c r="V2974" s="283"/>
      <c r="W2974" s="283"/>
      <c r="X2974" s="283"/>
      <c r="Y2974" s="282"/>
      <c r="Z2974" s="282"/>
      <c r="AA2974" s="283"/>
      <c r="AB2974" s="282"/>
      <c r="AC2974" s="282"/>
      <c r="AD2974" s="282"/>
      <c r="AE2974" s="282"/>
      <c r="AF2974" s="283"/>
      <c r="AG2974" s="402"/>
      <c r="AH2974" s="283"/>
      <c r="AI2974" s="283"/>
      <c r="AJ2974" s="283"/>
      <c r="AK2974" s="283"/>
      <c r="AL2974" s="283"/>
      <c r="AM2974" s="282"/>
      <c r="AN2974" s="282"/>
      <c r="AO2974" s="282"/>
      <c r="AP2974" s="282"/>
      <c r="AQ2974" s="282"/>
      <c r="AR2974" s="282"/>
      <c r="AT2974" s="283"/>
      <c r="AU2974" s="283"/>
      <c r="AV2974" s="283"/>
      <c r="AW2974" s="283"/>
      <c r="AY2974" s="283"/>
      <c r="AZ2974" s="282"/>
      <c r="BA2974" s="283"/>
      <c r="BB2974" s="282"/>
      <c r="BC2974" s="282"/>
      <c r="BD2974" s="282"/>
      <c r="BE2974" s="283"/>
      <c r="BG2974" s="282"/>
      <c r="BH2974" s="282"/>
      <c r="BI2974" s="282"/>
      <c r="BL2974" s="421"/>
      <c r="BM2974" s="424"/>
      <c r="BN2974" s="424"/>
      <c r="BO2974" s="424"/>
      <c r="BP2974" s="424"/>
      <c r="BQ2974" s="421"/>
      <c r="BR2974" s="421"/>
      <c r="BV2974" s="282"/>
      <c r="BW2974" s="283"/>
      <c r="BY2974" s="283"/>
      <c r="BZ2974" s="283"/>
      <c r="CA2974" s="283"/>
      <c r="CB2974" s="282"/>
      <c r="CC2974" s="282"/>
      <c r="CD2974" s="282"/>
      <c r="CE2974" s="282"/>
      <c r="CG2974" s="427"/>
      <c r="CH2974" s="402"/>
      <c r="CI2974" s="424"/>
      <c r="CJ2974" s="282"/>
      <c r="CK2974" s="282"/>
      <c r="CL2974" s="283"/>
      <c r="CM2974" s="283"/>
      <c r="CP2974" s="282"/>
      <c r="DC2974" s="282"/>
      <c r="DD2974" s="282"/>
      <c r="DE2974" s="282"/>
      <c r="DF2974" s="282"/>
      <c r="DG2974" s="282"/>
      <c r="DH2974" s="282"/>
      <c r="DI2974" s="282"/>
      <c r="DJ2974" s="282"/>
      <c r="EF2974" s="495" t="str">
        <f>""&amp;(MID(数据表!AZ2974,1,MIN(FIND({"(";"（"},数据表!AZ2974&amp;"(（",1)-1)))&amp;""</f>
        <v/>
      </c>
      <c r="EG2974" s="495" t="str">
        <f>""&amp;(MID(数据表!AZ2974,1,MIN(FIND({0;1;2;3;4;5;6;7;8;9},数据表!AZ2974&amp;"1234567890",1)-1)))&amp;""</f>
        <v/>
      </c>
    </row>
    <row r="2975" spans="2:137" s="310" customFormat="1" ht="12" customHeight="1">
      <c r="B2975" s="286"/>
      <c r="C2975" s="286"/>
      <c r="D2975" s="286"/>
      <c r="E2975" s="479"/>
      <c r="F2975" s="282"/>
      <c r="G2975" s="283"/>
      <c r="H2975" s="421"/>
      <c r="I2975" s="421"/>
      <c r="J2975" s="283"/>
      <c r="K2975" s="421"/>
      <c r="L2975" s="282"/>
      <c r="N2975" s="282"/>
      <c r="S2975" s="282"/>
      <c r="T2975" s="283"/>
      <c r="U2975" s="283"/>
      <c r="V2975" s="283"/>
      <c r="W2975" s="283"/>
      <c r="X2975" s="283"/>
      <c r="Y2975" s="282"/>
      <c r="Z2975" s="282"/>
      <c r="AA2975" s="283"/>
      <c r="AB2975" s="282"/>
      <c r="AC2975" s="282"/>
      <c r="AD2975" s="282"/>
      <c r="AE2975" s="282"/>
      <c r="AF2975" s="283"/>
      <c r="AG2975" s="402"/>
      <c r="AH2975" s="283"/>
      <c r="AI2975" s="283"/>
      <c r="AJ2975" s="283"/>
      <c r="AK2975" s="283"/>
      <c r="AL2975" s="283"/>
      <c r="AM2975" s="282"/>
      <c r="AN2975" s="282"/>
      <c r="AO2975" s="282"/>
      <c r="AP2975" s="282"/>
      <c r="AQ2975" s="282"/>
      <c r="AR2975" s="282"/>
      <c r="AT2975" s="283"/>
      <c r="AU2975" s="283"/>
      <c r="AV2975" s="283"/>
      <c r="AW2975" s="283"/>
      <c r="AY2975" s="283"/>
      <c r="AZ2975" s="282"/>
      <c r="BA2975" s="283"/>
      <c r="BB2975" s="282"/>
      <c r="BC2975" s="282"/>
      <c r="BD2975" s="282"/>
      <c r="BE2975" s="283"/>
      <c r="BG2975" s="282"/>
      <c r="BH2975" s="282"/>
      <c r="BI2975" s="282"/>
      <c r="BL2975" s="421"/>
      <c r="BM2975" s="424"/>
      <c r="BN2975" s="424"/>
      <c r="BO2975" s="424"/>
      <c r="BP2975" s="424"/>
      <c r="BQ2975" s="421"/>
      <c r="BR2975" s="421"/>
      <c r="BV2975" s="282"/>
      <c r="BW2975" s="283"/>
      <c r="BY2975" s="283"/>
      <c r="BZ2975" s="283"/>
      <c r="CA2975" s="283"/>
      <c r="CB2975" s="282"/>
      <c r="CC2975" s="282"/>
      <c r="CD2975" s="282"/>
      <c r="CE2975" s="282"/>
      <c r="CG2975" s="427"/>
      <c r="CH2975" s="402"/>
      <c r="CI2975" s="424"/>
      <c r="CJ2975" s="282"/>
      <c r="CK2975" s="282"/>
      <c r="CL2975" s="283"/>
      <c r="CM2975" s="283"/>
      <c r="CP2975" s="282"/>
      <c r="DC2975" s="282"/>
      <c r="DD2975" s="282"/>
      <c r="DE2975" s="282"/>
      <c r="DF2975" s="282"/>
      <c r="DG2975" s="282"/>
      <c r="DH2975" s="282"/>
      <c r="DI2975" s="282"/>
      <c r="DJ2975" s="282"/>
      <c r="EF2975" s="495" t="str">
        <f>""&amp;(MID(数据表!AZ2975,1,MIN(FIND({"(";"（"},数据表!AZ2975&amp;"(（",1)-1)))&amp;""</f>
        <v/>
      </c>
      <c r="EG2975" s="495" t="str">
        <f>""&amp;(MID(数据表!AZ2975,1,MIN(FIND({0;1;2;3;4;5;6;7;8;9},数据表!AZ2975&amp;"1234567890",1)-1)))&amp;""</f>
        <v/>
      </c>
    </row>
    <row r="2976" spans="2:137" s="310" customFormat="1" ht="12" customHeight="1">
      <c r="B2976" s="286"/>
      <c r="C2976" s="286"/>
      <c r="D2976" s="286"/>
      <c r="E2976" s="479"/>
      <c r="F2976" s="282"/>
      <c r="G2976" s="283"/>
      <c r="H2976" s="421"/>
      <c r="I2976" s="421"/>
      <c r="J2976" s="283"/>
      <c r="K2976" s="421"/>
      <c r="L2976" s="282"/>
      <c r="N2976" s="282"/>
      <c r="S2976" s="282"/>
      <c r="T2976" s="283"/>
      <c r="U2976" s="283"/>
      <c r="V2976" s="283"/>
      <c r="W2976" s="283"/>
      <c r="X2976" s="283"/>
      <c r="Y2976" s="282"/>
      <c r="Z2976" s="282"/>
      <c r="AA2976" s="283"/>
      <c r="AB2976" s="282"/>
      <c r="AC2976" s="282"/>
      <c r="AD2976" s="282"/>
      <c r="AE2976" s="282"/>
      <c r="AF2976" s="283"/>
      <c r="AG2976" s="402"/>
      <c r="AH2976" s="283"/>
      <c r="AI2976" s="283"/>
      <c r="AJ2976" s="283"/>
      <c r="AK2976" s="283"/>
      <c r="AL2976" s="283"/>
      <c r="AM2976" s="282"/>
      <c r="AN2976" s="282"/>
      <c r="AO2976" s="282"/>
      <c r="AP2976" s="282"/>
      <c r="AQ2976" s="282"/>
      <c r="AR2976" s="282"/>
      <c r="AT2976" s="283"/>
      <c r="AU2976" s="283"/>
      <c r="AV2976" s="283"/>
      <c r="AW2976" s="283"/>
      <c r="AY2976" s="283"/>
      <c r="AZ2976" s="282"/>
      <c r="BA2976" s="283"/>
      <c r="BB2976" s="282"/>
      <c r="BC2976" s="282"/>
      <c r="BD2976" s="282"/>
      <c r="BE2976" s="283"/>
      <c r="BG2976" s="282"/>
      <c r="BH2976" s="282"/>
      <c r="BI2976" s="282"/>
      <c r="BL2976" s="421"/>
      <c r="BM2976" s="424"/>
      <c r="BN2976" s="424"/>
      <c r="BO2976" s="424"/>
      <c r="BP2976" s="424"/>
      <c r="BQ2976" s="421"/>
      <c r="BR2976" s="421"/>
      <c r="BV2976" s="282"/>
      <c r="BW2976" s="283"/>
      <c r="BY2976" s="283"/>
      <c r="BZ2976" s="283"/>
      <c r="CA2976" s="283"/>
      <c r="CB2976" s="282"/>
      <c r="CC2976" s="282"/>
      <c r="CD2976" s="282"/>
      <c r="CE2976" s="282"/>
      <c r="CG2976" s="427"/>
      <c r="CH2976" s="402"/>
      <c r="CI2976" s="424"/>
      <c r="CJ2976" s="282"/>
      <c r="CK2976" s="282"/>
      <c r="CL2976" s="283"/>
      <c r="CM2976" s="283"/>
      <c r="CP2976" s="282"/>
      <c r="DC2976" s="282"/>
      <c r="DD2976" s="282"/>
      <c r="DE2976" s="282"/>
      <c r="DF2976" s="282"/>
      <c r="DG2976" s="282"/>
      <c r="DH2976" s="282"/>
      <c r="DI2976" s="282"/>
      <c r="DJ2976" s="282"/>
      <c r="EF2976" s="495" t="str">
        <f>""&amp;(MID(数据表!AZ2976,1,MIN(FIND({"(";"（"},数据表!AZ2976&amp;"(（",1)-1)))&amp;""</f>
        <v/>
      </c>
      <c r="EG2976" s="495" t="str">
        <f>""&amp;(MID(数据表!AZ2976,1,MIN(FIND({0;1;2;3;4;5;6;7;8;9},数据表!AZ2976&amp;"1234567890",1)-1)))&amp;""</f>
        <v/>
      </c>
    </row>
    <row r="2977" spans="2:137" s="310" customFormat="1" ht="12" customHeight="1">
      <c r="B2977" s="286"/>
      <c r="C2977" s="286"/>
      <c r="D2977" s="286"/>
      <c r="E2977" s="479"/>
      <c r="F2977" s="282"/>
      <c r="G2977" s="283"/>
      <c r="H2977" s="421"/>
      <c r="I2977" s="421"/>
      <c r="J2977" s="283"/>
      <c r="K2977" s="421"/>
      <c r="L2977" s="282"/>
      <c r="N2977" s="282"/>
      <c r="S2977" s="282"/>
      <c r="T2977" s="283"/>
      <c r="U2977" s="283"/>
      <c r="V2977" s="283"/>
      <c r="W2977" s="283"/>
      <c r="X2977" s="283"/>
      <c r="Y2977" s="282"/>
      <c r="Z2977" s="282"/>
      <c r="AA2977" s="283"/>
      <c r="AB2977" s="282"/>
      <c r="AC2977" s="282"/>
      <c r="AD2977" s="282"/>
      <c r="AE2977" s="282"/>
      <c r="AF2977" s="283"/>
      <c r="AG2977" s="402"/>
      <c r="AH2977" s="283"/>
      <c r="AI2977" s="283"/>
      <c r="AJ2977" s="283"/>
      <c r="AK2977" s="283"/>
      <c r="AL2977" s="283"/>
      <c r="AM2977" s="282"/>
      <c r="AN2977" s="282"/>
      <c r="AO2977" s="282"/>
      <c r="AP2977" s="282"/>
      <c r="AQ2977" s="282"/>
      <c r="AR2977" s="282"/>
      <c r="AT2977" s="283"/>
      <c r="AU2977" s="283"/>
      <c r="AV2977" s="283"/>
      <c r="AW2977" s="283"/>
      <c r="AY2977" s="283"/>
      <c r="AZ2977" s="282"/>
      <c r="BA2977" s="283"/>
      <c r="BB2977" s="282"/>
      <c r="BC2977" s="282"/>
      <c r="BD2977" s="282"/>
      <c r="BE2977" s="283"/>
      <c r="BG2977" s="282"/>
      <c r="BH2977" s="282"/>
      <c r="BI2977" s="282"/>
      <c r="BL2977" s="421"/>
      <c r="BM2977" s="424"/>
      <c r="BN2977" s="424"/>
      <c r="BO2977" s="424"/>
      <c r="BP2977" s="424"/>
      <c r="BQ2977" s="421"/>
      <c r="BR2977" s="421"/>
      <c r="BV2977" s="282"/>
      <c r="BW2977" s="283"/>
      <c r="BY2977" s="283"/>
      <c r="BZ2977" s="283"/>
      <c r="CA2977" s="283"/>
      <c r="CB2977" s="282"/>
      <c r="CC2977" s="282"/>
      <c r="CD2977" s="282"/>
      <c r="CE2977" s="282"/>
      <c r="CG2977" s="427"/>
      <c r="CH2977" s="402"/>
      <c r="CI2977" s="424"/>
      <c r="CJ2977" s="282"/>
      <c r="CK2977" s="282"/>
      <c r="CL2977" s="283"/>
      <c r="CM2977" s="283"/>
      <c r="CP2977" s="282"/>
      <c r="DC2977" s="282"/>
      <c r="DD2977" s="282"/>
      <c r="DE2977" s="282"/>
      <c r="DF2977" s="282"/>
      <c r="DG2977" s="282"/>
      <c r="DH2977" s="282"/>
      <c r="DI2977" s="282"/>
      <c r="DJ2977" s="282"/>
      <c r="EF2977" s="495" t="str">
        <f>""&amp;(MID(数据表!AZ2977,1,MIN(FIND({"(";"（"},数据表!AZ2977&amp;"(（",1)-1)))&amp;""</f>
        <v/>
      </c>
      <c r="EG2977" s="495" t="str">
        <f>""&amp;(MID(数据表!AZ2977,1,MIN(FIND({0;1;2;3;4;5;6;7;8;9},数据表!AZ2977&amp;"1234567890",1)-1)))&amp;""</f>
        <v/>
      </c>
    </row>
    <row r="2978" spans="2:137" s="310" customFormat="1" ht="12" customHeight="1">
      <c r="B2978" s="286"/>
      <c r="C2978" s="286"/>
      <c r="D2978" s="286"/>
      <c r="E2978" s="479"/>
      <c r="F2978" s="282"/>
      <c r="G2978" s="283"/>
      <c r="H2978" s="421"/>
      <c r="I2978" s="421"/>
      <c r="J2978" s="283"/>
      <c r="K2978" s="421"/>
      <c r="L2978" s="282"/>
      <c r="N2978" s="282"/>
      <c r="S2978" s="282"/>
      <c r="T2978" s="283"/>
      <c r="U2978" s="283"/>
      <c r="V2978" s="283"/>
      <c r="W2978" s="283"/>
      <c r="X2978" s="283"/>
      <c r="Y2978" s="282"/>
      <c r="Z2978" s="282"/>
      <c r="AA2978" s="283"/>
      <c r="AB2978" s="282"/>
      <c r="AC2978" s="282"/>
      <c r="AD2978" s="282"/>
      <c r="AE2978" s="282"/>
      <c r="AF2978" s="283"/>
      <c r="AG2978" s="402"/>
      <c r="AH2978" s="283"/>
      <c r="AI2978" s="283"/>
      <c r="AJ2978" s="283"/>
      <c r="AK2978" s="283"/>
      <c r="AL2978" s="283"/>
      <c r="AM2978" s="282"/>
      <c r="AN2978" s="282"/>
      <c r="AO2978" s="282"/>
      <c r="AP2978" s="282"/>
      <c r="AQ2978" s="282"/>
      <c r="AR2978" s="282"/>
      <c r="AT2978" s="283"/>
      <c r="AU2978" s="283"/>
      <c r="AV2978" s="283"/>
      <c r="AW2978" s="283"/>
      <c r="AY2978" s="283"/>
      <c r="AZ2978" s="282"/>
      <c r="BA2978" s="283"/>
      <c r="BB2978" s="282"/>
      <c r="BC2978" s="282"/>
      <c r="BD2978" s="282"/>
      <c r="BE2978" s="283"/>
      <c r="BG2978" s="282"/>
      <c r="BH2978" s="282"/>
      <c r="BI2978" s="282"/>
      <c r="BL2978" s="421"/>
      <c r="BM2978" s="424"/>
      <c r="BN2978" s="424"/>
      <c r="BO2978" s="424"/>
      <c r="BP2978" s="424"/>
      <c r="BQ2978" s="421"/>
      <c r="BR2978" s="421"/>
      <c r="BV2978" s="282"/>
      <c r="BW2978" s="283"/>
      <c r="BY2978" s="283"/>
      <c r="BZ2978" s="283"/>
      <c r="CA2978" s="283"/>
      <c r="CB2978" s="282"/>
      <c r="CC2978" s="282"/>
      <c r="CD2978" s="282"/>
      <c r="CE2978" s="282"/>
      <c r="CG2978" s="427"/>
      <c r="CH2978" s="402"/>
      <c r="CI2978" s="424"/>
      <c r="CJ2978" s="282"/>
      <c r="CK2978" s="282"/>
      <c r="CL2978" s="283"/>
      <c r="CM2978" s="283"/>
      <c r="CP2978" s="282"/>
      <c r="DC2978" s="282"/>
      <c r="DD2978" s="282"/>
      <c r="DE2978" s="282"/>
      <c r="DF2978" s="282"/>
      <c r="DG2978" s="282"/>
      <c r="DH2978" s="282"/>
      <c r="DI2978" s="282"/>
      <c r="DJ2978" s="282"/>
      <c r="EF2978" s="495" t="str">
        <f>""&amp;(MID(数据表!AZ2978,1,MIN(FIND({"(";"（"},数据表!AZ2978&amp;"(（",1)-1)))&amp;""</f>
        <v/>
      </c>
      <c r="EG2978" s="495" t="str">
        <f>""&amp;(MID(数据表!AZ2978,1,MIN(FIND({0;1;2;3;4;5;6;7;8;9},数据表!AZ2978&amp;"1234567890",1)-1)))&amp;""</f>
        <v/>
      </c>
    </row>
    <row r="2979" spans="2:137" s="310" customFormat="1" ht="12" customHeight="1">
      <c r="B2979" s="286"/>
      <c r="C2979" s="286"/>
      <c r="D2979" s="286"/>
      <c r="E2979" s="479"/>
      <c r="F2979" s="282"/>
      <c r="G2979" s="283"/>
      <c r="H2979" s="421"/>
      <c r="I2979" s="421"/>
      <c r="J2979" s="283"/>
      <c r="K2979" s="421"/>
      <c r="L2979" s="282"/>
      <c r="N2979" s="282"/>
      <c r="S2979" s="282"/>
      <c r="T2979" s="283"/>
      <c r="U2979" s="283"/>
      <c r="V2979" s="283"/>
      <c r="W2979" s="283"/>
      <c r="X2979" s="283"/>
      <c r="Y2979" s="282"/>
      <c r="Z2979" s="282"/>
      <c r="AA2979" s="283"/>
      <c r="AB2979" s="282"/>
      <c r="AC2979" s="282"/>
      <c r="AD2979" s="282"/>
      <c r="AE2979" s="282"/>
      <c r="AF2979" s="283"/>
      <c r="AG2979" s="402"/>
      <c r="AH2979" s="283"/>
      <c r="AI2979" s="283"/>
      <c r="AJ2979" s="283"/>
      <c r="AK2979" s="283"/>
      <c r="AL2979" s="283"/>
      <c r="AM2979" s="282"/>
      <c r="AN2979" s="282"/>
      <c r="AO2979" s="282"/>
      <c r="AP2979" s="282"/>
      <c r="AQ2979" s="282"/>
      <c r="AR2979" s="282"/>
      <c r="AT2979" s="283"/>
      <c r="AU2979" s="283"/>
      <c r="AV2979" s="283"/>
      <c r="AW2979" s="283"/>
      <c r="AY2979" s="283"/>
      <c r="AZ2979" s="282"/>
      <c r="BA2979" s="283"/>
      <c r="BB2979" s="282"/>
      <c r="BC2979" s="282"/>
      <c r="BD2979" s="282"/>
      <c r="BE2979" s="283"/>
      <c r="BG2979" s="282"/>
      <c r="BH2979" s="282"/>
      <c r="BI2979" s="282"/>
      <c r="BL2979" s="421"/>
      <c r="BM2979" s="424"/>
      <c r="BN2979" s="424"/>
      <c r="BO2979" s="424"/>
      <c r="BP2979" s="424"/>
      <c r="BQ2979" s="421"/>
      <c r="BR2979" s="421"/>
      <c r="BV2979" s="282"/>
      <c r="BW2979" s="283"/>
      <c r="BY2979" s="283"/>
      <c r="BZ2979" s="283"/>
      <c r="CA2979" s="283"/>
      <c r="CB2979" s="282"/>
      <c r="CC2979" s="282"/>
      <c r="CD2979" s="282"/>
      <c r="CE2979" s="282"/>
      <c r="CG2979" s="427"/>
      <c r="CH2979" s="402"/>
      <c r="CI2979" s="424"/>
      <c r="CJ2979" s="282"/>
      <c r="CK2979" s="282"/>
      <c r="CL2979" s="283"/>
      <c r="CM2979" s="283"/>
      <c r="CP2979" s="282"/>
      <c r="DC2979" s="282"/>
      <c r="DD2979" s="282"/>
      <c r="DE2979" s="282"/>
      <c r="DF2979" s="282"/>
      <c r="DG2979" s="282"/>
      <c r="DH2979" s="282"/>
      <c r="DI2979" s="282"/>
      <c r="DJ2979" s="282"/>
      <c r="EF2979" s="495" t="str">
        <f>""&amp;(MID(数据表!AZ2979,1,MIN(FIND({"(";"（"},数据表!AZ2979&amp;"(（",1)-1)))&amp;""</f>
        <v/>
      </c>
      <c r="EG2979" s="495" t="str">
        <f>""&amp;(MID(数据表!AZ2979,1,MIN(FIND({0;1;2;3;4;5;6;7;8;9},数据表!AZ2979&amp;"1234567890",1)-1)))&amp;""</f>
        <v/>
      </c>
    </row>
    <row r="2980" spans="2:137" s="310" customFormat="1" ht="12" customHeight="1">
      <c r="B2980" s="286"/>
      <c r="C2980" s="286"/>
      <c r="D2980" s="286"/>
      <c r="E2980" s="479"/>
      <c r="F2980" s="282"/>
      <c r="G2980" s="283"/>
      <c r="H2980" s="421"/>
      <c r="I2980" s="421"/>
      <c r="J2980" s="283"/>
      <c r="K2980" s="421"/>
      <c r="L2980" s="282"/>
      <c r="N2980" s="282"/>
      <c r="S2980" s="282"/>
      <c r="T2980" s="283"/>
      <c r="U2980" s="283"/>
      <c r="V2980" s="283"/>
      <c r="W2980" s="283"/>
      <c r="X2980" s="283"/>
      <c r="Y2980" s="282"/>
      <c r="Z2980" s="282"/>
      <c r="AA2980" s="283"/>
      <c r="AB2980" s="282"/>
      <c r="AC2980" s="282"/>
      <c r="AD2980" s="282"/>
      <c r="AE2980" s="282"/>
      <c r="AF2980" s="283"/>
      <c r="AG2980" s="402"/>
      <c r="AH2980" s="283"/>
      <c r="AI2980" s="283"/>
      <c r="AJ2980" s="283"/>
      <c r="AK2980" s="283"/>
      <c r="AL2980" s="283"/>
      <c r="AM2980" s="282"/>
      <c r="AN2980" s="282"/>
      <c r="AO2980" s="282"/>
      <c r="AP2980" s="282"/>
      <c r="AQ2980" s="282"/>
      <c r="AR2980" s="282"/>
      <c r="AT2980" s="283"/>
      <c r="AU2980" s="283"/>
      <c r="AV2980" s="283"/>
      <c r="AW2980" s="283"/>
      <c r="AY2980" s="283"/>
      <c r="AZ2980" s="282"/>
      <c r="BA2980" s="283"/>
      <c r="BB2980" s="282"/>
      <c r="BC2980" s="282"/>
      <c r="BD2980" s="282"/>
      <c r="BE2980" s="283"/>
      <c r="BG2980" s="282"/>
      <c r="BH2980" s="282"/>
      <c r="BI2980" s="282"/>
      <c r="BL2980" s="421"/>
      <c r="BM2980" s="424"/>
      <c r="BN2980" s="424"/>
      <c r="BO2980" s="424"/>
      <c r="BP2980" s="424"/>
      <c r="BQ2980" s="421"/>
      <c r="BR2980" s="421"/>
      <c r="BV2980" s="282"/>
      <c r="BW2980" s="283"/>
      <c r="BY2980" s="283"/>
      <c r="BZ2980" s="283"/>
      <c r="CA2980" s="283"/>
      <c r="CB2980" s="282"/>
      <c r="CC2980" s="282"/>
      <c r="CD2980" s="282"/>
      <c r="CE2980" s="282"/>
      <c r="CG2980" s="427"/>
      <c r="CH2980" s="402"/>
      <c r="CI2980" s="424"/>
      <c r="CJ2980" s="282"/>
      <c r="CK2980" s="282"/>
      <c r="CL2980" s="283"/>
      <c r="CM2980" s="283"/>
      <c r="CP2980" s="282"/>
      <c r="DC2980" s="282"/>
      <c r="DD2980" s="282"/>
      <c r="DE2980" s="282"/>
      <c r="DF2980" s="282"/>
      <c r="DG2980" s="282"/>
      <c r="DH2980" s="282"/>
      <c r="DI2980" s="282"/>
      <c r="DJ2980" s="282"/>
      <c r="EF2980" s="495" t="str">
        <f>""&amp;(MID(数据表!AZ2980,1,MIN(FIND({"(";"（"},数据表!AZ2980&amp;"(（",1)-1)))&amp;""</f>
        <v/>
      </c>
      <c r="EG2980" s="495" t="str">
        <f>""&amp;(MID(数据表!AZ2980,1,MIN(FIND({0;1;2;3;4;5;6;7;8;9},数据表!AZ2980&amp;"1234567890",1)-1)))&amp;""</f>
        <v/>
      </c>
    </row>
    <row r="2981" spans="2:137" s="310" customFormat="1" ht="12" customHeight="1">
      <c r="B2981" s="286"/>
      <c r="C2981" s="286"/>
      <c r="D2981" s="286"/>
      <c r="E2981" s="479"/>
      <c r="F2981" s="282"/>
      <c r="G2981" s="283"/>
      <c r="H2981" s="421"/>
      <c r="I2981" s="421"/>
      <c r="J2981" s="283"/>
      <c r="K2981" s="421"/>
      <c r="L2981" s="282"/>
      <c r="N2981" s="282"/>
      <c r="S2981" s="282"/>
      <c r="T2981" s="283"/>
      <c r="U2981" s="283"/>
      <c r="V2981" s="283"/>
      <c r="W2981" s="283"/>
      <c r="X2981" s="283"/>
      <c r="Y2981" s="282"/>
      <c r="Z2981" s="282"/>
      <c r="AA2981" s="283"/>
      <c r="AB2981" s="282"/>
      <c r="AC2981" s="282"/>
      <c r="AD2981" s="282"/>
      <c r="AE2981" s="282"/>
      <c r="AF2981" s="283"/>
      <c r="AG2981" s="402"/>
      <c r="AH2981" s="283"/>
      <c r="AI2981" s="283"/>
      <c r="AJ2981" s="283"/>
      <c r="AK2981" s="283"/>
      <c r="AL2981" s="283"/>
      <c r="AM2981" s="282"/>
      <c r="AN2981" s="282"/>
      <c r="AO2981" s="282"/>
      <c r="AP2981" s="282"/>
      <c r="AQ2981" s="282"/>
      <c r="AR2981" s="282"/>
      <c r="AT2981" s="283"/>
      <c r="AU2981" s="283"/>
      <c r="AV2981" s="283"/>
      <c r="AW2981" s="283"/>
      <c r="AY2981" s="283"/>
      <c r="AZ2981" s="282"/>
      <c r="BA2981" s="283"/>
      <c r="BB2981" s="282"/>
      <c r="BC2981" s="282"/>
      <c r="BD2981" s="282"/>
      <c r="BE2981" s="283"/>
      <c r="BG2981" s="282"/>
      <c r="BH2981" s="282"/>
      <c r="BI2981" s="282"/>
      <c r="BL2981" s="421"/>
      <c r="BM2981" s="424"/>
      <c r="BN2981" s="424"/>
      <c r="BO2981" s="424"/>
      <c r="BP2981" s="424"/>
      <c r="BQ2981" s="421"/>
      <c r="BR2981" s="421"/>
      <c r="BV2981" s="282"/>
      <c r="BW2981" s="283"/>
      <c r="BY2981" s="283"/>
      <c r="BZ2981" s="283"/>
      <c r="CA2981" s="283"/>
      <c r="CB2981" s="282"/>
      <c r="CC2981" s="282"/>
      <c r="CD2981" s="282"/>
      <c r="CE2981" s="282"/>
      <c r="CG2981" s="427"/>
      <c r="CH2981" s="402"/>
      <c r="CI2981" s="424"/>
      <c r="CJ2981" s="282"/>
      <c r="CK2981" s="282"/>
      <c r="CL2981" s="283"/>
      <c r="CM2981" s="283"/>
      <c r="CP2981" s="282"/>
      <c r="DC2981" s="282"/>
      <c r="DD2981" s="282"/>
      <c r="DE2981" s="282"/>
      <c r="DF2981" s="282"/>
      <c r="DG2981" s="282"/>
      <c r="DH2981" s="282"/>
      <c r="DI2981" s="282"/>
      <c r="DJ2981" s="282"/>
      <c r="EF2981" s="495" t="str">
        <f>""&amp;(MID(数据表!AZ2981,1,MIN(FIND({"(";"（"},数据表!AZ2981&amp;"(（",1)-1)))&amp;""</f>
        <v/>
      </c>
      <c r="EG2981" s="495" t="str">
        <f>""&amp;(MID(数据表!AZ2981,1,MIN(FIND({0;1;2;3;4;5;6;7;8;9},数据表!AZ2981&amp;"1234567890",1)-1)))&amp;""</f>
        <v/>
      </c>
    </row>
    <row r="2982" spans="2:137" s="310" customFormat="1" ht="12" customHeight="1">
      <c r="B2982" s="286"/>
      <c r="C2982" s="286"/>
      <c r="D2982" s="286"/>
      <c r="E2982" s="479"/>
      <c r="F2982" s="282"/>
      <c r="G2982" s="283"/>
      <c r="H2982" s="421"/>
      <c r="I2982" s="421"/>
      <c r="J2982" s="283"/>
      <c r="K2982" s="421"/>
      <c r="L2982" s="282"/>
      <c r="N2982" s="282"/>
      <c r="S2982" s="282"/>
      <c r="T2982" s="283"/>
      <c r="U2982" s="283"/>
      <c r="V2982" s="283"/>
      <c r="W2982" s="283"/>
      <c r="X2982" s="283"/>
      <c r="Y2982" s="282"/>
      <c r="Z2982" s="282"/>
      <c r="AA2982" s="283"/>
      <c r="AB2982" s="282"/>
      <c r="AC2982" s="282"/>
      <c r="AD2982" s="282"/>
      <c r="AE2982" s="282"/>
      <c r="AF2982" s="283"/>
      <c r="AG2982" s="402"/>
      <c r="AH2982" s="283"/>
      <c r="AI2982" s="283"/>
      <c r="AJ2982" s="283"/>
      <c r="AK2982" s="283"/>
      <c r="AL2982" s="283"/>
      <c r="AM2982" s="282"/>
      <c r="AN2982" s="282"/>
      <c r="AO2982" s="282"/>
      <c r="AP2982" s="282"/>
      <c r="AQ2982" s="282"/>
      <c r="AR2982" s="282"/>
      <c r="AT2982" s="283"/>
      <c r="AU2982" s="283"/>
      <c r="AV2982" s="283"/>
      <c r="AW2982" s="283"/>
      <c r="AY2982" s="283"/>
      <c r="AZ2982" s="282"/>
      <c r="BA2982" s="283"/>
      <c r="BB2982" s="282"/>
      <c r="BC2982" s="282"/>
      <c r="BD2982" s="282"/>
      <c r="BE2982" s="283"/>
      <c r="BG2982" s="282"/>
      <c r="BH2982" s="282"/>
      <c r="BI2982" s="282"/>
      <c r="BL2982" s="421"/>
      <c r="BM2982" s="424"/>
      <c r="BN2982" s="424"/>
      <c r="BO2982" s="424"/>
      <c r="BP2982" s="424"/>
      <c r="BQ2982" s="421"/>
      <c r="BR2982" s="421"/>
      <c r="BV2982" s="282"/>
      <c r="BW2982" s="283"/>
      <c r="BY2982" s="283"/>
      <c r="BZ2982" s="283"/>
      <c r="CA2982" s="283"/>
      <c r="CB2982" s="282"/>
      <c r="CC2982" s="282"/>
      <c r="CD2982" s="282"/>
      <c r="CE2982" s="282"/>
      <c r="CG2982" s="427"/>
      <c r="CH2982" s="402"/>
      <c r="CI2982" s="424"/>
      <c r="CJ2982" s="282"/>
      <c r="CK2982" s="282"/>
      <c r="CL2982" s="283"/>
      <c r="CM2982" s="283"/>
      <c r="CP2982" s="282"/>
      <c r="DC2982" s="282"/>
      <c r="DD2982" s="282"/>
      <c r="DE2982" s="282"/>
      <c r="DF2982" s="282"/>
      <c r="DG2982" s="282"/>
      <c r="DH2982" s="282"/>
      <c r="DI2982" s="282"/>
      <c r="DJ2982" s="282"/>
      <c r="EF2982" s="495" t="str">
        <f>""&amp;(MID(数据表!AZ2982,1,MIN(FIND({"(";"（"},数据表!AZ2982&amp;"(（",1)-1)))&amp;""</f>
        <v/>
      </c>
      <c r="EG2982" s="495" t="str">
        <f>""&amp;(MID(数据表!AZ2982,1,MIN(FIND({0;1;2;3;4;5;6;7;8;9},数据表!AZ2982&amp;"1234567890",1)-1)))&amp;""</f>
        <v/>
      </c>
    </row>
    <row r="2983" spans="2:137" s="310" customFormat="1" ht="12" customHeight="1">
      <c r="B2983" s="286"/>
      <c r="C2983" s="286"/>
      <c r="D2983" s="286"/>
      <c r="E2983" s="479"/>
      <c r="F2983" s="282"/>
      <c r="G2983" s="283"/>
      <c r="H2983" s="421"/>
      <c r="I2983" s="421"/>
      <c r="J2983" s="283"/>
      <c r="K2983" s="421"/>
      <c r="L2983" s="282"/>
      <c r="N2983" s="282"/>
      <c r="S2983" s="282"/>
      <c r="T2983" s="283"/>
      <c r="U2983" s="283"/>
      <c r="V2983" s="283"/>
      <c r="W2983" s="283"/>
      <c r="X2983" s="283"/>
      <c r="Y2983" s="282"/>
      <c r="Z2983" s="282"/>
      <c r="AA2983" s="283"/>
      <c r="AB2983" s="282"/>
      <c r="AC2983" s="282"/>
      <c r="AD2983" s="282"/>
      <c r="AE2983" s="282"/>
      <c r="AF2983" s="283"/>
      <c r="AG2983" s="402"/>
      <c r="AH2983" s="283"/>
      <c r="AI2983" s="283"/>
      <c r="AJ2983" s="283"/>
      <c r="AK2983" s="283"/>
      <c r="AL2983" s="283"/>
      <c r="AM2983" s="282"/>
      <c r="AN2983" s="282"/>
      <c r="AO2983" s="282"/>
      <c r="AP2983" s="282"/>
      <c r="AQ2983" s="282"/>
      <c r="AR2983" s="282"/>
      <c r="AT2983" s="283"/>
      <c r="AU2983" s="283"/>
      <c r="AV2983" s="283"/>
      <c r="AW2983" s="283"/>
      <c r="AY2983" s="283"/>
      <c r="AZ2983" s="282"/>
      <c r="BA2983" s="283"/>
      <c r="BB2983" s="282"/>
      <c r="BC2983" s="282"/>
      <c r="BD2983" s="282"/>
      <c r="BE2983" s="283"/>
      <c r="BG2983" s="282"/>
      <c r="BH2983" s="282"/>
      <c r="BI2983" s="282"/>
      <c r="BL2983" s="421"/>
      <c r="BM2983" s="424"/>
      <c r="BN2983" s="424"/>
      <c r="BO2983" s="424"/>
      <c r="BP2983" s="424"/>
      <c r="BQ2983" s="421"/>
      <c r="BR2983" s="421"/>
      <c r="BV2983" s="282"/>
      <c r="BW2983" s="283"/>
      <c r="BY2983" s="283"/>
      <c r="BZ2983" s="283"/>
      <c r="CA2983" s="283"/>
      <c r="CB2983" s="282"/>
      <c r="CC2983" s="282"/>
      <c r="CD2983" s="282"/>
      <c r="CE2983" s="282"/>
      <c r="CG2983" s="427"/>
      <c r="CH2983" s="402"/>
      <c r="CI2983" s="424"/>
      <c r="CJ2983" s="282"/>
      <c r="CK2983" s="282"/>
      <c r="CL2983" s="283"/>
      <c r="CM2983" s="283"/>
      <c r="CP2983" s="282"/>
      <c r="DC2983" s="282"/>
      <c r="DD2983" s="282"/>
      <c r="DE2983" s="282"/>
      <c r="DF2983" s="282"/>
      <c r="DG2983" s="282"/>
      <c r="DH2983" s="282"/>
      <c r="DI2983" s="282"/>
      <c r="DJ2983" s="282"/>
      <c r="EF2983" s="495" t="str">
        <f>""&amp;(MID(数据表!AZ2983,1,MIN(FIND({"(";"（"},数据表!AZ2983&amp;"(（",1)-1)))&amp;""</f>
        <v/>
      </c>
      <c r="EG2983" s="495" t="str">
        <f>""&amp;(MID(数据表!AZ2983,1,MIN(FIND({0;1;2;3;4;5;6;7;8;9},数据表!AZ2983&amp;"1234567890",1)-1)))&amp;""</f>
        <v/>
      </c>
    </row>
    <row r="2984" spans="2:137" s="310" customFormat="1" ht="12" customHeight="1">
      <c r="B2984" s="286"/>
      <c r="C2984" s="286"/>
      <c r="D2984" s="286"/>
      <c r="E2984" s="479"/>
      <c r="F2984" s="282"/>
      <c r="G2984" s="283"/>
      <c r="H2984" s="421"/>
      <c r="I2984" s="421"/>
      <c r="J2984" s="283"/>
      <c r="K2984" s="421"/>
      <c r="L2984" s="282"/>
      <c r="N2984" s="282"/>
      <c r="S2984" s="282"/>
      <c r="T2984" s="283"/>
      <c r="U2984" s="283"/>
      <c r="V2984" s="283"/>
      <c r="W2984" s="283"/>
      <c r="X2984" s="283"/>
      <c r="Y2984" s="282"/>
      <c r="Z2984" s="282"/>
      <c r="AA2984" s="283"/>
      <c r="AB2984" s="282"/>
      <c r="AC2984" s="282"/>
      <c r="AD2984" s="282"/>
      <c r="AE2984" s="282"/>
      <c r="AF2984" s="283"/>
      <c r="AG2984" s="402"/>
      <c r="AH2984" s="283"/>
      <c r="AI2984" s="283"/>
      <c r="AJ2984" s="283"/>
      <c r="AK2984" s="283"/>
      <c r="AL2984" s="283"/>
      <c r="AM2984" s="282"/>
      <c r="AN2984" s="282"/>
      <c r="AO2984" s="282"/>
      <c r="AP2984" s="282"/>
      <c r="AQ2984" s="282"/>
      <c r="AR2984" s="282"/>
      <c r="AT2984" s="283"/>
      <c r="AU2984" s="283"/>
      <c r="AV2984" s="283"/>
      <c r="AW2984" s="283"/>
      <c r="AY2984" s="283"/>
      <c r="AZ2984" s="282"/>
      <c r="BA2984" s="283"/>
      <c r="BB2984" s="282"/>
      <c r="BC2984" s="282"/>
      <c r="BD2984" s="282"/>
      <c r="BE2984" s="283"/>
      <c r="BG2984" s="282"/>
      <c r="BH2984" s="282"/>
      <c r="BI2984" s="282"/>
      <c r="BL2984" s="421"/>
      <c r="BM2984" s="424"/>
      <c r="BN2984" s="424"/>
      <c r="BO2984" s="424"/>
      <c r="BP2984" s="424"/>
      <c r="BQ2984" s="421"/>
      <c r="BR2984" s="421"/>
      <c r="BV2984" s="282"/>
      <c r="BW2984" s="283"/>
      <c r="BY2984" s="283"/>
      <c r="BZ2984" s="283"/>
      <c r="CA2984" s="283"/>
      <c r="CB2984" s="282"/>
      <c r="CC2984" s="282"/>
      <c r="CD2984" s="282"/>
      <c r="CE2984" s="282"/>
      <c r="CG2984" s="427"/>
      <c r="CH2984" s="402"/>
      <c r="CI2984" s="424"/>
      <c r="CJ2984" s="282"/>
      <c r="CK2984" s="282"/>
      <c r="CL2984" s="283"/>
      <c r="CM2984" s="283"/>
      <c r="CP2984" s="282"/>
      <c r="DC2984" s="282"/>
      <c r="DD2984" s="282"/>
      <c r="DE2984" s="282"/>
      <c r="DF2984" s="282"/>
      <c r="DG2984" s="282"/>
      <c r="DH2984" s="282"/>
      <c r="DI2984" s="282"/>
      <c r="DJ2984" s="282"/>
      <c r="EF2984" s="495" t="str">
        <f>""&amp;(MID(数据表!AZ2984,1,MIN(FIND({"(";"（"},数据表!AZ2984&amp;"(（",1)-1)))&amp;""</f>
        <v/>
      </c>
      <c r="EG2984" s="495" t="str">
        <f>""&amp;(MID(数据表!AZ2984,1,MIN(FIND({0;1;2;3;4;5;6;7;8;9},数据表!AZ2984&amp;"1234567890",1)-1)))&amp;""</f>
        <v/>
      </c>
    </row>
    <row r="2985" spans="2:137" s="310" customFormat="1" ht="12" customHeight="1">
      <c r="B2985" s="286"/>
      <c r="C2985" s="286"/>
      <c r="D2985" s="286"/>
      <c r="E2985" s="479"/>
      <c r="F2985" s="282"/>
      <c r="G2985" s="283"/>
      <c r="H2985" s="421"/>
      <c r="I2985" s="421"/>
      <c r="J2985" s="283"/>
      <c r="K2985" s="421"/>
      <c r="L2985" s="282"/>
      <c r="N2985" s="282"/>
      <c r="S2985" s="282"/>
      <c r="T2985" s="283"/>
      <c r="U2985" s="283"/>
      <c r="V2985" s="283"/>
      <c r="W2985" s="283"/>
      <c r="X2985" s="283"/>
      <c r="Y2985" s="282"/>
      <c r="Z2985" s="282"/>
      <c r="AA2985" s="283"/>
      <c r="AB2985" s="282"/>
      <c r="AC2985" s="282"/>
      <c r="AD2985" s="282"/>
      <c r="AE2985" s="282"/>
      <c r="AF2985" s="283"/>
      <c r="AG2985" s="402"/>
      <c r="AH2985" s="283"/>
      <c r="AI2985" s="283"/>
      <c r="AJ2985" s="283"/>
      <c r="AK2985" s="283"/>
      <c r="AL2985" s="283"/>
      <c r="AM2985" s="282"/>
      <c r="AN2985" s="282"/>
      <c r="AO2985" s="282"/>
      <c r="AP2985" s="282"/>
      <c r="AQ2985" s="282"/>
      <c r="AR2985" s="282"/>
      <c r="AT2985" s="283"/>
      <c r="AU2985" s="283"/>
      <c r="AV2985" s="283"/>
      <c r="AW2985" s="283"/>
      <c r="AY2985" s="283"/>
      <c r="AZ2985" s="282"/>
      <c r="BA2985" s="283"/>
      <c r="BB2985" s="282"/>
      <c r="BC2985" s="282"/>
      <c r="BD2985" s="282"/>
      <c r="BE2985" s="283"/>
      <c r="BG2985" s="282"/>
      <c r="BH2985" s="282"/>
      <c r="BI2985" s="282"/>
      <c r="BL2985" s="421"/>
      <c r="BM2985" s="424"/>
      <c r="BN2985" s="424"/>
      <c r="BO2985" s="424"/>
      <c r="BP2985" s="424"/>
      <c r="BQ2985" s="421"/>
      <c r="BR2985" s="421"/>
      <c r="BV2985" s="282"/>
      <c r="BW2985" s="283"/>
      <c r="BY2985" s="283"/>
      <c r="BZ2985" s="283"/>
      <c r="CA2985" s="283"/>
      <c r="CB2985" s="282"/>
      <c r="CC2985" s="282"/>
      <c r="CD2985" s="282"/>
      <c r="CE2985" s="282"/>
      <c r="CG2985" s="427"/>
      <c r="CH2985" s="402"/>
      <c r="CI2985" s="424"/>
      <c r="CJ2985" s="282"/>
      <c r="CK2985" s="282"/>
      <c r="CL2985" s="283"/>
      <c r="CM2985" s="283"/>
      <c r="CP2985" s="282"/>
      <c r="DC2985" s="282"/>
      <c r="DD2985" s="282"/>
      <c r="DE2985" s="282"/>
      <c r="DF2985" s="282"/>
      <c r="DG2985" s="282"/>
      <c r="DH2985" s="282"/>
      <c r="DI2985" s="282"/>
      <c r="DJ2985" s="282"/>
      <c r="EF2985" s="495" t="str">
        <f>""&amp;(MID(数据表!AZ2985,1,MIN(FIND({"(";"（"},数据表!AZ2985&amp;"(（",1)-1)))&amp;""</f>
        <v/>
      </c>
      <c r="EG2985" s="495" t="str">
        <f>""&amp;(MID(数据表!AZ2985,1,MIN(FIND({0;1;2;3;4;5;6;7;8;9},数据表!AZ2985&amp;"1234567890",1)-1)))&amp;""</f>
        <v/>
      </c>
    </row>
    <row r="2986" spans="2:137" s="310" customFormat="1" ht="12" customHeight="1">
      <c r="B2986" s="286"/>
      <c r="C2986" s="286"/>
      <c r="D2986" s="286"/>
      <c r="E2986" s="479"/>
      <c r="F2986" s="282"/>
      <c r="G2986" s="283"/>
      <c r="H2986" s="421"/>
      <c r="I2986" s="421"/>
      <c r="J2986" s="283"/>
      <c r="K2986" s="421"/>
      <c r="L2986" s="282"/>
      <c r="N2986" s="282"/>
      <c r="S2986" s="282"/>
      <c r="T2986" s="283"/>
      <c r="U2986" s="283"/>
      <c r="V2986" s="283"/>
      <c r="W2986" s="283"/>
      <c r="X2986" s="283"/>
      <c r="Y2986" s="282"/>
      <c r="Z2986" s="282"/>
      <c r="AA2986" s="283"/>
      <c r="AB2986" s="282"/>
      <c r="AC2986" s="282"/>
      <c r="AD2986" s="282"/>
      <c r="AE2986" s="282"/>
      <c r="AF2986" s="283"/>
      <c r="AG2986" s="402"/>
      <c r="AH2986" s="283"/>
      <c r="AI2986" s="283"/>
      <c r="AJ2986" s="283"/>
      <c r="AK2986" s="283"/>
      <c r="AL2986" s="283"/>
      <c r="AM2986" s="282"/>
      <c r="AN2986" s="282"/>
      <c r="AO2986" s="282"/>
      <c r="AP2986" s="282"/>
      <c r="AQ2986" s="282"/>
      <c r="AR2986" s="282"/>
      <c r="AT2986" s="283"/>
      <c r="AU2986" s="283"/>
      <c r="AV2986" s="283"/>
      <c r="AW2986" s="283"/>
      <c r="AY2986" s="283"/>
      <c r="AZ2986" s="282"/>
      <c r="BA2986" s="283"/>
      <c r="BB2986" s="282"/>
      <c r="BC2986" s="282"/>
      <c r="BD2986" s="282"/>
      <c r="BE2986" s="283"/>
      <c r="BG2986" s="282"/>
      <c r="BH2986" s="282"/>
      <c r="BI2986" s="282"/>
      <c r="BL2986" s="421"/>
      <c r="BM2986" s="424"/>
      <c r="BN2986" s="424"/>
      <c r="BO2986" s="424"/>
      <c r="BP2986" s="424"/>
      <c r="BQ2986" s="421"/>
      <c r="BR2986" s="421"/>
      <c r="BV2986" s="282"/>
      <c r="BW2986" s="283"/>
      <c r="BY2986" s="283"/>
      <c r="BZ2986" s="283"/>
      <c r="CA2986" s="283"/>
      <c r="CB2986" s="282"/>
      <c r="CC2986" s="282"/>
      <c r="CD2986" s="282"/>
      <c r="CE2986" s="282"/>
      <c r="CG2986" s="427"/>
      <c r="CH2986" s="402"/>
      <c r="CI2986" s="424"/>
      <c r="CJ2986" s="282"/>
      <c r="CK2986" s="282"/>
      <c r="CL2986" s="283"/>
      <c r="CM2986" s="283"/>
      <c r="CP2986" s="282"/>
      <c r="DC2986" s="282"/>
      <c r="DD2986" s="282"/>
      <c r="DE2986" s="282"/>
      <c r="DF2986" s="282"/>
      <c r="DG2986" s="282"/>
      <c r="DH2986" s="282"/>
      <c r="DI2986" s="282"/>
      <c r="DJ2986" s="282"/>
      <c r="EF2986" s="495" t="str">
        <f>""&amp;(MID(数据表!AZ2986,1,MIN(FIND({"(";"（"},数据表!AZ2986&amp;"(（",1)-1)))&amp;""</f>
        <v/>
      </c>
      <c r="EG2986" s="495" t="str">
        <f>""&amp;(MID(数据表!AZ2986,1,MIN(FIND({0;1;2;3;4;5;6;7;8;9},数据表!AZ2986&amp;"1234567890",1)-1)))&amp;""</f>
        <v/>
      </c>
    </row>
    <row r="2987" spans="2:137" s="310" customFormat="1" ht="12" customHeight="1">
      <c r="B2987" s="286"/>
      <c r="C2987" s="286"/>
      <c r="D2987" s="286"/>
      <c r="E2987" s="479"/>
      <c r="F2987" s="282"/>
      <c r="G2987" s="283"/>
      <c r="H2987" s="421"/>
      <c r="I2987" s="421"/>
      <c r="J2987" s="283"/>
      <c r="K2987" s="421"/>
      <c r="L2987" s="282"/>
      <c r="N2987" s="282"/>
      <c r="S2987" s="282"/>
      <c r="T2987" s="283"/>
      <c r="U2987" s="283"/>
      <c r="V2987" s="283"/>
      <c r="W2987" s="283"/>
      <c r="X2987" s="283"/>
      <c r="Y2987" s="282"/>
      <c r="Z2987" s="282"/>
      <c r="AA2987" s="283"/>
      <c r="AB2987" s="282"/>
      <c r="AC2987" s="282"/>
      <c r="AD2987" s="282"/>
      <c r="AE2987" s="282"/>
      <c r="AF2987" s="283"/>
      <c r="AG2987" s="402"/>
      <c r="AH2987" s="283"/>
      <c r="AI2987" s="283"/>
      <c r="AJ2987" s="283"/>
      <c r="AK2987" s="283"/>
      <c r="AL2987" s="283"/>
      <c r="AM2987" s="282"/>
      <c r="AN2987" s="282"/>
      <c r="AO2987" s="282"/>
      <c r="AP2987" s="282"/>
      <c r="AQ2987" s="282"/>
      <c r="AR2987" s="282"/>
      <c r="AT2987" s="283"/>
      <c r="AU2987" s="283"/>
      <c r="AV2987" s="283"/>
      <c r="AW2987" s="283"/>
      <c r="AY2987" s="283"/>
      <c r="AZ2987" s="282"/>
      <c r="BA2987" s="283"/>
      <c r="BB2987" s="282"/>
      <c r="BC2987" s="282"/>
      <c r="BD2987" s="282"/>
      <c r="BE2987" s="283"/>
      <c r="BG2987" s="282"/>
      <c r="BH2987" s="282"/>
      <c r="BI2987" s="282"/>
      <c r="BL2987" s="421"/>
      <c r="BM2987" s="424"/>
      <c r="BN2987" s="424"/>
      <c r="BO2987" s="424"/>
      <c r="BP2987" s="424"/>
      <c r="BQ2987" s="421"/>
      <c r="BR2987" s="421"/>
      <c r="BV2987" s="282"/>
      <c r="BW2987" s="283"/>
      <c r="BY2987" s="283"/>
      <c r="BZ2987" s="283"/>
      <c r="CA2987" s="283"/>
      <c r="CB2987" s="282"/>
      <c r="CC2987" s="282"/>
      <c r="CD2987" s="282"/>
      <c r="CE2987" s="282"/>
      <c r="CG2987" s="427"/>
      <c r="CH2987" s="402"/>
      <c r="CI2987" s="424"/>
      <c r="CJ2987" s="282"/>
      <c r="CK2987" s="282"/>
      <c r="CL2987" s="283"/>
      <c r="CM2987" s="283"/>
      <c r="CP2987" s="282"/>
      <c r="DC2987" s="282"/>
      <c r="DD2987" s="282"/>
      <c r="DE2987" s="282"/>
      <c r="DF2987" s="282"/>
      <c r="DG2987" s="282"/>
      <c r="DH2987" s="282"/>
      <c r="DI2987" s="282"/>
      <c r="DJ2987" s="282"/>
      <c r="EF2987" s="495" t="str">
        <f>""&amp;(MID(数据表!AZ2987,1,MIN(FIND({"(";"（"},数据表!AZ2987&amp;"(（",1)-1)))&amp;""</f>
        <v/>
      </c>
      <c r="EG2987" s="495" t="str">
        <f>""&amp;(MID(数据表!AZ2987,1,MIN(FIND({0;1;2;3;4;5;6;7;8;9},数据表!AZ2987&amp;"1234567890",1)-1)))&amp;""</f>
        <v/>
      </c>
    </row>
    <row r="2988" spans="2:137" s="310" customFormat="1" ht="12" customHeight="1">
      <c r="B2988" s="286"/>
      <c r="C2988" s="286"/>
      <c r="D2988" s="286"/>
      <c r="E2988" s="479"/>
      <c r="F2988" s="282"/>
      <c r="G2988" s="283"/>
      <c r="H2988" s="421"/>
      <c r="I2988" s="421"/>
      <c r="J2988" s="283"/>
      <c r="K2988" s="421"/>
      <c r="L2988" s="282"/>
      <c r="N2988" s="282"/>
      <c r="S2988" s="282"/>
      <c r="T2988" s="283"/>
      <c r="U2988" s="283"/>
      <c r="V2988" s="283"/>
      <c r="W2988" s="283"/>
      <c r="X2988" s="283"/>
      <c r="Y2988" s="282"/>
      <c r="Z2988" s="282"/>
      <c r="AA2988" s="283"/>
      <c r="AB2988" s="282"/>
      <c r="AC2988" s="282"/>
      <c r="AD2988" s="282"/>
      <c r="AE2988" s="282"/>
      <c r="AF2988" s="283"/>
      <c r="AG2988" s="402"/>
      <c r="AH2988" s="283"/>
      <c r="AI2988" s="283"/>
      <c r="AJ2988" s="283"/>
      <c r="AK2988" s="283"/>
      <c r="AL2988" s="283"/>
      <c r="AM2988" s="282"/>
      <c r="AN2988" s="282"/>
      <c r="AO2988" s="282"/>
      <c r="AP2988" s="282"/>
      <c r="AQ2988" s="282"/>
      <c r="AR2988" s="282"/>
      <c r="AT2988" s="283"/>
      <c r="AU2988" s="283"/>
      <c r="AV2988" s="283"/>
      <c r="AW2988" s="283"/>
      <c r="AY2988" s="283"/>
      <c r="AZ2988" s="282"/>
      <c r="BA2988" s="283"/>
      <c r="BB2988" s="282"/>
      <c r="BC2988" s="282"/>
      <c r="BD2988" s="282"/>
      <c r="BE2988" s="283"/>
      <c r="BG2988" s="282"/>
      <c r="BH2988" s="282"/>
      <c r="BI2988" s="282"/>
      <c r="BL2988" s="421"/>
      <c r="BM2988" s="424"/>
      <c r="BN2988" s="424"/>
      <c r="BO2988" s="424"/>
      <c r="BP2988" s="424"/>
      <c r="BQ2988" s="421"/>
      <c r="BR2988" s="421"/>
      <c r="BV2988" s="282"/>
      <c r="BW2988" s="283"/>
      <c r="BY2988" s="283"/>
      <c r="BZ2988" s="283"/>
      <c r="CA2988" s="283"/>
      <c r="CB2988" s="282"/>
      <c r="CC2988" s="282"/>
      <c r="CD2988" s="282"/>
      <c r="CE2988" s="282"/>
      <c r="CG2988" s="427"/>
      <c r="CH2988" s="402"/>
      <c r="CI2988" s="424"/>
      <c r="CJ2988" s="282"/>
      <c r="CK2988" s="282"/>
      <c r="CL2988" s="283"/>
      <c r="CM2988" s="283"/>
      <c r="CP2988" s="282"/>
      <c r="DC2988" s="282"/>
      <c r="DD2988" s="282"/>
      <c r="DE2988" s="282"/>
      <c r="DF2988" s="282"/>
      <c r="DG2988" s="282"/>
      <c r="DH2988" s="282"/>
      <c r="DI2988" s="282"/>
      <c r="DJ2988" s="282"/>
      <c r="EF2988" s="495" t="str">
        <f>""&amp;(MID(数据表!AZ2988,1,MIN(FIND({"(";"（"},数据表!AZ2988&amp;"(（",1)-1)))&amp;""</f>
        <v/>
      </c>
      <c r="EG2988" s="495" t="str">
        <f>""&amp;(MID(数据表!AZ2988,1,MIN(FIND({0;1;2;3;4;5;6;7;8;9},数据表!AZ2988&amp;"1234567890",1)-1)))&amp;""</f>
        <v/>
      </c>
    </row>
    <row r="2989" spans="2:137" s="310" customFormat="1" ht="12" customHeight="1">
      <c r="B2989" s="286"/>
      <c r="C2989" s="286"/>
      <c r="D2989" s="286"/>
      <c r="E2989" s="479"/>
      <c r="F2989" s="282"/>
      <c r="G2989" s="283"/>
      <c r="H2989" s="421"/>
      <c r="I2989" s="421"/>
      <c r="J2989" s="283"/>
      <c r="K2989" s="421"/>
      <c r="L2989" s="282"/>
      <c r="N2989" s="282"/>
      <c r="S2989" s="282"/>
      <c r="T2989" s="283"/>
      <c r="U2989" s="283"/>
      <c r="V2989" s="283"/>
      <c r="W2989" s="283"/>
      <c r="X2989" s="283"/>
      <c r="Y2989" s="282"/>
      <c r="Z2989" s="282"/>
      <c r="AA2989" s="283"/>
      <c r="AB2989" s="282"/>
      <c r="AC2989" s="282"/>
      <c r="AD2989" s="282"/>
      <c r="AE2989" s="282"/>
      <c r="AF2989" s="283"/>
      <c r="AG2989" s="402"/>
      <c r="AH2989" s="283"/>
      <c r="AI2989" s="283"/>
      <c r="AJ2989" s="283"/>
      <c r="AK2989" s="283"/>
      <c r="AL2989" s="283"/>
      <c r="AM2989" s="282"/>
      <c r="AN2989" s="282"/>
      <c r="AO2989" s="282"/>
      <c r="AP2989" s="282"/>
      <c r="AQ2989" s="282"/>
      <c r="AR2989" s="282"/>
      <c r="AT2989" s="283"/>
      <c r="AU2989" s="283"/>
      <c r="AV2989" s="283"/>
      <c r="AW2989" s="283"/>
      <c r="AY2989" s="283"/>
      <c r="AZ2989" s="282"/>
      <c r="BA2989" s="283"/>
      <c r="BB2989" s="282"/>
      <c r="BC2989" s="282"/>
      <c r="BD2989" s="282"/>
      <c r="BE2989" s="283"/>
      <c r="BG2989" s="282"/>
      <c r="BH2989" s="282"/>
      <c r="BI2989" s="282"/>
      <c r="BL2989" s="421"/>
      <c r="BM2989" s="424"/>
      <c r="BN2989" s="424"/>
      <c r="BO2989" s="424"/>
      <c r="BP2989" s="424"/>
      <c r="BQ2989" s="421"/>
      <c r="BR2989" s="421"/>
      <c r="BV2989" s="282"/>
      <c r="BW2989" s="283"/>
      <c r="BY2989" s="283"/>
      <c r="BZ2989" s="283"/>
      <c r="CA2989" s="283"/>
      <c r="CB2989" s="282"/>
      <c r="CC2989" s="282"/>
      <c r="CD2989" s="282"/>
      <c r="CE2989" s="282"/>
      <c r="CG2989" s="427"/>
      <c r="CH2989" s="402"/>
      <c r="CI2989" s="424"/>
      <c r="CJ2989" s="282"/>
      <c r="CK2989" s="282"/>
      <c r="CL2989" s="283"/>
      <c r="CM2989" s="283"/>
      <c r="CP2989" s="282"/>
      <c r="DC2989" s="282"/>
      <c r="DD2989" s="282"/>
      <c r="DE2989" s="282"/>
      <c r="DF2989" s="282"/>
      <c r="DG2989" s="282"/>
      <c r="DH2989" s="282"/>
      <c r="DI2989" s="282"/>
      <c r="DJ2989" s="282"/>
      <c r="EF2989" s="495" t="str">
        <f>""&amp;(MID(数据表!AZ2989,1,MIN(FIND({"(";"（"},数据表!AZ2989&amp;"(（",1)-1)))&amp;""</f>
        <v/>
      </c>
      <c r="EG2989" s="495" t="str">
        <f>""&amp;(MID(数据表!AZ2989,1,MIN(FIND({0;1;2;3;4;5;6;7;8;9},数据表!AZ2989&amp;"1234567890",1)-1)))&amp;""</f>
        <v/>
      </c>
    </row>
    <row r="2990" spans="2:137" s="310" customFormat="1" ht="12" customHeight="1">
      <c r="B2990" s="286"/>
      <c r="C2990" s="286"/>
      <c r="D2990" s="286"/>
      <c r="E2990" s="479"/>
      <c r="F2990" s="282"/>
      <c r="G2990" s="283"/>
      <c r="H2990" s="421"/>
      <c r="I2990" s="421"/>
      <c r="J2990" s="283"/>
      <c r="K2990" s="421"/>
      <c r="L2990" s="282"/>
      <c r="N2990" s="282"/>
      <c r="S2990" s="282"/>
      <c r="T2990" s="283"/>
      <c r="U2990" s="283"/>
      <c r="V2990" s="283"/>
      <c r="W2990" s="283"/>
      <c r="X2990" s="283"/>
      <c r="Y2990" s="282"/>
      <c r="Z2990" s="282"/>
      <c r="AA2990" s="283"/>
      <c r="AB2990" s="282"/>
      <c r="AC2990" s="282"/>
      <c r="AD2990" s="282"/>
      <c r="AE2990" s="282"/>
      <c r="AF2990" s="283"/>
      <c r="AG2990" s="402"/>
      <c r="AH2990" s="283"/>
      <c r="AI2990" s="283"/>
      <c r="AJ2990" s="283"/>
      <c r="AK2990" s="283"/>
      <c r="AL2990" s="283"/>
      <c r="AM2990" s="282"/>
      <c r="AN2990" s="282"/>
      <c r="AO2990" s="282"/>
      <c r="AP2990" s="282"/>
      <c r="AQ2990" s="282"/>
      <c r="AR2990" s="282"/>
      <c r="AT2990" s="283"/>
      <c r="AU2990" s="283"/>
      <c r="AV2990" s="283"/>
      <c r="AW2990" s="283"/>
      <c r="AY2990" s="283"/>
      <c r="AZ2990" s="282"/>
      <c r="BA2990" s="283"/>
      <c r="BB2990" s="282"/>
      <c r="BC2990" s="282"/>
      <c r="BD2990" s="282"/>
      <c r="BE2990" s="283"/>
      <c r="BG2990" s="282"/>
      <c r="BH2990" s="282"/>
      <c r="BI2990" s="282"/>
      <c r="BL2990" s="421"/>
      <c r="BM2990" s="424"/>
      <c r="BN2990" s="424"/>
      <c r="BO2990" s="424"/>
      <c r="BP2990" s="424"/>
      <c r="BQ2990" s="421"/>
      <c r="BR2990" s="421"/>
      <c r="BV2990" s="282"/>
      <c r="BW2990" s="283"/>
      <c r="BY2990" s="283"/>
      <c r="BZ2990" s="283"/>
      <c r="CA2990" s="283"/>
      <c r="CB2990" s="282"/>
      <c r="CC2990" s="282"/>
      <c r="CD2990" s="282"/>
      <c r="CE2990" s="282"/>
      <c r="CG2990" s="427"/>
      <c r="CH2990" s="402"/>
      <c r="CI2990" s="424"/>
      <c r="CJ2990" s="282"/>
      <c r="CK2990" s="282"/>
      <c r="CL2990" s="283"/>
      <c r="CM2990" s="283"/>
      <c r="CP2990" s="282"/>
      <c r="DC2990" s="282"/>
      <c r="DD2990" s="282"/>
      <c r="DE2990" s="282"/>
      <c r="DF2990" s="282"/>
      <c r="DG2990" s="282"/>
      <c r="DH2990" s="282"/>
      <c r="DI2990" s="282"/>
      <c r="DJ2990" s="282"/>
      <c r="EF2990" s="495" t="str">
        <f>""&amp;(MID(数据表!AZ2990,1,MIN(FIND({"(";"（"},数据表!AZ2990&amp;"(（",1)-1)))&amp;""</f>
        <v/>
      </c>
      <c r="EG2990" s="495" t="str">
        <f>""&amp;(MID(数据表!AZ2990,1,MIN(FIND({0;1;2;3;4;5;6;7;8;9},数据表!AZ2990&amp;"1234567890",1)-1)))&amp;""</f>
        <v/>
      </c>
    </row>
    <row r="2991" spans="2:137" s="310" customFormat="1" ht="12" customHeight="1">
      <c r="B2991" s="286"/>
      <c r="C2991" s="286"/>
      <c r="D2991" s="286"/>
      <c r="E2991" s="479"/>
      <c r="F2991" s="282"/>
      <c r="G2991" s="283"/>
      <c r="H2991" s="421"/>
      <c r="I2991" s="421"/>
      <c r="J2991" s="283"/>
      <c r="K2991" s="421"/>
      <c r="L2991" s="282"/>
      <c r="N2991" s="282"/>
      <c r="S2991" s="282"/>
      <c r="T2991" s="283"/>
      <c r="U2991" s="283"/>
      <c r="V2991" s="283"/>
      <c r="W2991" s="283"/>
      <c r="X2991" s="283"/>
      <c r="Y2991" s="282"/>
      <c r="Z2991" s="282"/>
      <c r="AA2991" s="283"/>
      <c r="AB2991" s="282"/>
      <c r="AC2991" s="282"/>
      <c r="AD2991" s="282"/>
      <c r="AE2991" s="282"/>
      <c r="AF2991" s="283"/>
      <c r="AG2991" s="402"/>
      <c r="AH2991" s="283"/>
      <c r="AI2991" s="283"/>
      <c r="AJ2991" s="283"/>
      <c r="AK2991" s="283"/>
      <c r="AL2991" s="283"/>
      <c r="AM2991" s="282"/>
      <c r="AN2991" s="282"/>
      <c r="AO2991" s="282"/>
      <c r="AP2991" s="282"/>
      <c r="AQ2991" s="282"/>
      <c r="AR2991" s="282"/>
      <c r="AT2991" s="283"/>
      <c r="AU2991" s="283"/>
      <c r="AV2991" s="283"/>
      <c r="AW2991" s="283"/>
      <c r="AY2991" s="283"/>
      <c r="AZ2991" s="282"/>
      <c r="BA2991" s="283"/>
      <c r="BB2991" s="282"/>
      <c r="BC2991" s="282"/>
      <c r="BD2991" s="282"/>
      <c r="BE2991" s="283"/>
      <c r="BG2991" s="282"/>
      <c r="BH2991" s="282"/>
      <c r="BI2991" s="282"/>
      <c r="BL2991" s="421"/>
      <c r="BM2991" s="424"/>
      <c r="BN2991" s="424"/>
      <c r="BO2991" s="424"/>
      <c r="BP2991" s="424"/>
      <c r="BQ2991" s="421"/>
      <c r="BR2991" s="421"/>
      <c r="BV2991" s="282"/>
      <c r="BW2991" s="283"/>
      <c r="BY2991" s="283"/>
      <c r="BZ2991" s="283"/>
      <c r="CA2991" s="283"/>
      <c r="CB2991" s="282"/>
      <c r="CC2991" s="282"/>
      <c r="CD2991" s="282"/>
      <c r="CE2991" s="282"/>
      <c r="CG2991" s="427"/>
      <c r="CH2991" s="402"/>
      <c r="CI2991" s="424"/>
      <c r="CJ2991" s="282"/>
      <c r="CK2991" s="282"/>
      <c r="CL2991" s="283"/>
      <c r="CM2991" s="283"/>
      <c r="CP2991" s="282"/>
      <c r="DC2991" s="282"/>
      <c r="DD2991" s="282"/>
      <c r="DE2991" s="282"/>
      <c r="DF2991" s="282"/>
      <c r="DG2991" s="282"/>
      <c r="DH2991" s="282"/>
      <c r="DI2991" s="282"/>
      <c r="DJ2991" s="282"/>
      <c r="EF2991" s="495" t="str">
        <f>""&amp;(MID(数据表!AZ2991,1,MIN(FIND({"(";"（"},数据表!AZ2991&amp;"(（",1)-1)))&amp;""</f>
        <v/>
      </c>
      <c r="EG2991" s="495" t="str">
        <f>""&amp;(MID(数据表!AZ2991,1,MIN(FIND({0;1;2;3;4;5;6;7;8;9},数据表!AZ2991&amp;"1234567890",1)-1)))&amp;""</f>
        <v/>
      </c>
    </row>
    <row r="2992" spans="2:137" s="310" customFormat="1" ht="12" customHeight="1">
      <c r="B2992" s="286"/>
      <c r="C2992" s="286"/>
      <c r="D2992" s="286"/>
      <c r="E2992" s="479"/>
      <c r="F2992" s="282"/>
      <c r="G2992" s="283"/>
      <c r="H2992" s="421"/>
      <c r="I2992" s="421"/>
      <c r="J2992" s="283"/>
      <c r="K2992" s="421"/>
      <c r="L2992" s="282"/>
      <c r="N2992" s="282"/>
      <c r="S2992" s="282"/>
      <c r="T2992" s="283"/>
      <c r="U2992" s="283"/>
      <c r="V2992" s="283"/>
      <c r="W2992" s="283"/>
      <c r="X2992" s="283"/>
      <c r="Y2992" s="282"/>
      <c r="Z2992" s="282"/>
      <c r="AA2992" s="283"/>
      <c r="AB2992" s="282"/>
      <c r="AC2992" s="282"/>
      <c r="AD2992" s="282"/>
      <c r="AE2992" s="282"/>
      <c r="AF2992" s="283"/>
      <c r="AG2992" s="402"/>
      <c r="AH2992" s="283"/>
      <c r="AI2992" s="283"/>
      <c r="AJ2992" s="283"/>
      <c r="AK2992" s="283"/>
      <c r="AL2992" s="283"/>
      <c r="AM2992" s="282"/>
      <c r="AN2992" s="282"/>
      <c r="AO2992" s="282"/>
      <c r="AP2992" s="282"/>
      <c r="AQ2992" s="282"/>
      <c r="AR2992" s="282"/>
      <c r="AT2992" s="283"/>
      <c r="AU2992" s="283"/>
      <c r="AV2992" s="283"/>
      <c r="AW2992" s="283"/>
      <c r="AY2992" s="283"/>
      <c r="AZ2992" s="282"/>
      <c r="BA2992" s="283"/>
      <c r="BB2992" s="282"/>
      <c r="BC2992" s="282"/>
      <c r="BD2992" s="282"/>
      <c r="BE2992" s="283"/>
      <c r="BG2992" s="282"/>
      <c r="BH2992" s="282"/>
      <c r="BI2992" s="282"/>
      <c r="BL2992" s="421"/>
      <c r="BM2992" s="424"/>
      <c r="BN2992" s="424"/>
      <c r="BO2992" s="424"/>
      <c r="BP2992" s="424"/>
      <c r="BQ2992" s="421"/>
      <c r="BR2992" s="421"/>
      <c r="BV2992" s="282"/>
      <c r="BW2992" s="283"/>
      <c r="BY2992" s="283"/>
      <c r="BZ2992" s="283"/>
      <c r="CA2992" s="283"/>
      <c r="CB2992" s="282"/>
      <c r="CC2992" s="282"/>
      <c r="CD2992" s="282"/>
      <c r="CE2992" s="282"/>
      <c r="CG2992" s="427"/>
      <c r="CH2992" s="402"/>
      <c r="CI2992" s="424"/>
      <c r="CJ2992" s="282"/>
      <c r="CK2992" s="282"/>
      <c r="CL2992" s="283"/>
      <c r="CM2992" s="283"/>
      <c r="CP2992" s="282"/>
      <c r="DC2992" s="282"/>
      <c r="DD2992" s="282"/>
      <c r="DE2992" s="282"/>
      <c r="DF2992" s="282"/>
      <c r="DG2992" s="282"/>
      <c r="DH2992" s="282"/>
      <c r="DI2992" s="282"/>
      <c r="DJ2992" s="282"/>
      <c r="EF2992" s="495" t="str">
        <f>""&amp;(MID(数据表!AZ2992,1,MIN(FIND({"(";"（"},数据表!AZ2992&amp;"(（",1)-1)))&amp;""</f>
        <v/>
      </c>
      <c r="EG2992" s="495" t="str">
        <f>""&amp;(MID(数据表!AZ2992,1,MIN(FIND({0;1;2;3;4;5;6;7;8;9},数据表!AZ2992&amp;"1234567890",1)-1)))&amp;""</f>
        <v/>
      </c>
    </row>
    <row r="2993" spans="2:137" s="310" customFormat="1" ht="12" customHeight="1">
      <c r="B2993" s="286"/>
      <c r="C2993" s="286"/>
      <c r="D2993" s="286"/>
      <c r="E2993" s="479"/>
      <c r="F2993" s="282"/>
      <c r="G2993" s="283"/>
      <c r="H2993" s="421"/>
      <c r="I2993" s="421"/>
      <c r="J2993" s="283"/>
      <c r="K2993" s="421"/>
      <c r="L2993" s="282"/>
      <c r="N2993" s="282"/>
      <c r="S2993" s="282"/>
      <c r="T2993" s="283"/>
      <c r="U2993" s="283"/>
      <c r="V2993" s="283"/>
      <c r="W2993" s="283"/>
      <c r="X2993" s="283"/>
      <c r="Y2993" s="282"/>
      <c r="Z2993" s="282"/>
      <c r="AA2993" s="283"/>
      <c r="AB2993" s="282"/>
      <c r="AC2993" s="282"/>
      <c r="AD2993" s="282"/>
      <c r="AE2993" s="282"/>
      <c r="AF2993" s="283"/>
      <c r="AG2993" s="402"/>
      <c r="AH2993" s="283"/>
      <c r="AI2993" s="283"/>
      <c r="AJ2993" s="283"/>
      <c r="AK2993" s="283"/>
      <c r="AL2993" s="283"/>
      <c r="AM2993" s="282"/>
      <c r="AN2993" s="282"/>
      <c r="AO2993" s="282"/>
      <c r="AP2993" s="282"/>
      <c r="AQ2993" s="282"/>
      <c r="AR2993" s="282"/>
      <c r="AT2993" s="283"/>
      <c r="AU2993" s="283"/>
      <c r="AV2993" s="283"/>
      <c r="AW2993" s="283"/>
      <c r="AY2993" s="283"/>
      <c r="AZ2993" s="282"/>
      <c r="BA2993" s="283"/>
      <c r="BB2993" s="282"/>
      <c r="BC2993" s="282"/>
      <c r="BD2993" s="282"/>
      <c r="BE2993" s="283"/>
      <c r="BG2993" s="282"/>
      <c r="BH2993" s="282"/>
      <c r="BI2993" s="282"/>
      <c r="BL2993" s="421"/>
      <c r="BM2993" s="424"/>
      <c r="BN2993" s="424"/>
      <c r="BO2993" s="424"/>
      <c r="BP2993" s="424"/>
      <c r="BQ2993" s="421"/>
      <c r="BR2993" s="421"/>
      <c r="BV2993" s="282"/>
      <c r="BW2993" s="283"/>
      <c r="BY2993" s="283"/>
      <c r="BZ2993" s="283"/>
      <c r="CA2993" s="283"/>
      <c r="CB2993" s="282"/>
      <c r="CC2993" s="282"/>
      <c r="CD2993" s="282"/>
      <c r="CE2993" s="282"/>
      <c r="CG2993" s="427"/>
      <c r="CH2993" s="402"/>
      <c r="CI2993" s="424"/>
      <c r="CJ2993" s="282"/>
      <c r="CK2993" s="282"/>
      <c r="CL2993" s="283"/>
      <c r="CM2993" s="283"/>
      <c r="CP2993" s="282"/>
      <c r="DC2993" s="282"/>
      <c r="DD2993" s="282"/>
      <c r="DE2993" s="282"/>
      <c r="DF2993" s="282"/>
      <c r="DG2993" s="282"/>
      <c r="DH2993" s="282"/>
      <c r="DI2993" s="282"/>
      <c r="DJ2993" s="282"/>
      <c r="EF2993" s="495" t="str">
        <f>""&amp;(MID(数据表!AZ2993,1,MIN(FIND({"(";"（"},数据表!AZ2993&amp;"(（",1)-1)))&amp;""</f>
        <v/>
      </c>
      <c r="EG2993" s="495" t="str">
        <f>""&amp;(MID(数据表!AZ2993,1,MIN(FIND({0;1;2;3;4;5;6;7;8;9},数据表!AZ2993&amp;"1234567890",1)-1)))&amp;""</f>
        <v/>
      </c>
    </row>
    <row r="2994" spans="2:137" s="310" customFormat="1" ht="12" customHeight="1">
      <c r="B2994" s="286"/>
      <c r="C2994" s="286"/>
      <c r="D2994" s="286"/>
      <c r="E2994" s="479"/>
      <c r="F2994" s="282"/>
      <c r="G2994" s="283"/>
      <c r="H2994" s="421"/>
      <c r="I2994" s="421"/>
      <c r="J2994" s="283"/>
      <c r="K2994" s="421"/>
      <c r="L2994" s="282"/>
      <c r="N2994" s="282"/>
      <c r="S2994" s="282"/>
      <c r="T2994" s="283"/>
      <c r="U2994" s="283"/>
      <c r="V2994" s="283"/>
      <c r="W2994" s="283"/>
      <c r="X2994" s="283"/>
      <c r="Y2994" s="282"/>
      <c r="Z2994" s="282"/>
      <c r="AA2994" s="283"/>
      <c r="AB2994" s="282"/>
      <c r="AC2994" s="282"/>
      <c r="AD2994" s="282"/>
      <c r="AE2994" s="282"/>
      <c r="AF2994" s="283"/>
      <c r="AG2994" s="402"/>
      <c r="AH2994" s="283"/>
      <c r="AI2994" s="283"/>
      <c r="AJ2994" s="283"/>
      <c r="AK2994" s="283"/>
      <c r="AL2994" s="283"/>
      <c r="AM2994" s="282"/>
      <c r="AN2994" s="282"/>
      <c r="AO2994" s="282"/>
      <c r="AP2994" s="282"/>
      <c r="AQ2994" s="282"/>
      <c r="AR2994" s="282"/>
      <c r="AT2994" s="283"/>
      <c r="AU2994" s="283"/>
      <c r="AV2994" s="283"/>
      <c r="AW2994" s="283"/>
      <c r="AY2994" s="283"/>
      <c r="AZ2994" s="282"/>
      <c r="BA2994" s="283"/>
      <c r="BB2994" s="282"/>
      <c r="BC2994" s="282"/>
      <c r="BD2994" s="282"/>
      <c r="BE2994" s="283"/>
      <c r="BG2994" s="282"/>
      <c r="BH2994" s="282"/>
      <c r="BI2994" s="282"/>
      <c r="BL2994" s="421"/>
      <c r="BM2994" s="424"/>
      <c r="BN2994" s="424"/>
      <c r="BO2994" s="424"/>
      <c r="BP2994" s="424"/>
      <c r="BQ2994" s="421"/>
      <c r="BR2994" s="421"/>
      <c r="BV2994" s="282"/>
      <c r="BW2994" s="283"/>
      <c r="BY2994" s="283"/>
      <c r="BZ2994" s="283"/>
      <c r="CA2994" s="283"/>
      <c r="CB2994" s="282"/>
      <c r="CC2994" s="282"/>
      <c r="CD2994" s="282"/>
      <c r="CE2994" s="282"/>
      <c r="CG2994" s="427"/>
      <c r="CH2994" s="402"/>
      <c r="CI2994" s="424"/>
      <c r="CJ2994" s="282"/>
      <c r="CK2994" s="282"/>
      <c r="CL2994" s="283"/>
      <c r="CM2994" s="283"/>
      <c r="CP2994" s="282"/>
      <c r="DC2994" s="282"/>
      <c r="DD2994" s="282"/>
      <c r="DE2994" s="282"/>
      <c r="DF2994" s="282"/>
      <c r="DG2994" s="282"/>
      <c r="DH2994" s="282"/>
      <c r="DI2994" s="282"/>
      <c r="DJ2994" s="282"/>
      <c r="EF2994" s="495" t="str">
        <f>""&amp;(MID(数据表!AZ2994,1,MIN(FIND({"(";"（"},数据表!AZ2994&amp;"(（",1)-1)))&amp;""</f>
        <v/>
      </c>
      <c r="EG2994" s="495" t="str">
        <f>""&amp;(MID(数据表!AZ2994,1,MIN(FIND({0;1;2;3;4;5;6;7;8;9},数据表!AZ2994&amp;"1234567890",1)-1)))&amp;""</f>
        <v/>
      </c>
    </row>
    <row r="2995" spans="2:137" s="310" customFormat="1" ht="12" customHeight="1">
      <c r="B2995" s="286"/>
      <c r="C2995" s="286"/>
      <c r="D2995" s="286"/>
      <c r="E2995" s="479"/>
      <c r="F2995" s="282"/>
      <c r="G2995" s="283"/>
      <c r="H2995" s="421"/>
      <c r="I2995" s="421"/>
      <c r="J2995" s="283"/>
      <c r="K2995" s="421"/>
      <c r="L2995" s="282"/>
      <c r="N2995" s="282"/>
      <c r="S2995" s="282"/>
      <c r="T2995" s="283"/>
      <c r="U2995" s="283"/>
      <c r="V2995" s="283"/>
      <c r="W2995" s="283"/>
      <c r="X2995" s="283"/>
      <c r="Y2995" s="282"/>
      <c r="Z2995" s="282"/>
      <c r="AA2995" s="283"/>
      <c r="AB2995" s="282"/>
      <c r="AC2995" s="282"/>
      <c r="AD2995" s="282"/>
      <c r="AE2995" s="282"/>
      <c r="AF2995" s="283"/>
      <c r="AG2995" s="402"/>
      <c r="AH2995" s="283"/>
      <c r="AI2995" s="283"/>
      <c r="AJ2995" s="283"/>
      <c r="AK2995" s="283"/>
      <c r="AL2995" s="283"/>
      <c r="AM2995" s="282"/>
      <c r="AN2995" s="282"/>
      <c r="AO2995" s="282"/>
      <c r="AP2995" s="282"/>
      <c r="AQ2995" s="282"/>
      <c r="AR2995" s="282"/>
      <c r="AT2995" s="283"/>
      <c r="AU2995" s="283"/>
      <c r="AV2995" s="283"/>
      <c r="AW2995" s="283"/>
      <c r="AY2995" s="283"/>
      <c r="AZ2995" s="282"/>
      <c r="BA2995" s="283"/>
      <c r="BB2995" s="282"/>
      <c r="BC2995" s="282"/>
      <c r="BD2995" s="282"/>
      <c r="BE2995" s="283"/>
      <c r="BG2995" s="282"/>
      <c r="BH2995" s="282"/>
      <c r="BI2995" s="282"/>
      <c r="BL2995" s="421"/>
      <c r="BM2995" s="424"/>
      <c r="BN2995" s="424"/>
      <c r="BO2995" s="424"/>
      <c r="BP2995" s="424"/>
      <c r="BQ2995" s="421"/>
      <c r="BR2995" s="421"/>
      <c r="BV2995" s="282"/>
      <c r="BW2995" s="283"/>
      <c r="BY2995" s="283"/>
      <c r="BZ2995" s="283"/>
      <c r="CA2995" s="283"/>
      <c r="CB2995" s="282"/>
      <c r="CC2995" s="282"/>
      <c r="CD2995" s="282"/>
      <c r="CE2995" s="282"/>
      <c r="CG2995" s="427"/>
      <c r="CH2995" s="402"/>
      <c r="CI2995" s="424"/>
      <c r="CJ2995" s="282"/>
      <c r="CK2995" s="282"/>
      <c r="CL2995" s="283"/>
      <c r="CM2995" s="283"/>
      <c r="CP2995" s="282"/>
      <c r="DC2995" s="282"/>
      <c r="DD2995" s="282"/>
      <c r="DE2995" s="282"/>
      <c r="DF2995" s="282"/>
      <c r="DG2995" s="282"/>
      <c r="DH2995" s="282"/>
      <c r="DI2995" s="282"/>
      <c r="DJ2995" s="282"/>
      <c r="EF2995" s="495" t="str">
        <f>""&amp;(MID(数据表!AZ2995,1,MIN(FIND({"(";"（"},数据表!AZ2995&amp;"(（",1)-1)))&amp;""</f>
        <v/>
      </c>
      <c r="EG2995" s="495" t="str">
        <f>""&amp;(MID(数据表!AZ2995,1,MIN(FIND({0;1;2;3;4;5;6;7;8;9},数据表!AZ2995&amp;"1234567890",1)-1)))&amp;""</f>
        <v/>
      </c>
    </row>
    <row r="2996" spans="2:137" s="310" customFormat="1" ht="12" customHeight="1">
      <c r="B2996" s="286"/>
      <c r="C2996" s="286"/>
      <c r="D2996" s="286"/>
      <c r="E2996" s="479"/>
      <c r="F2996" s="282"/>
      <c r="G2996" s="283"/>
      <c r="H2996" s="421"/>
      <c r="I2996" s="421"/>
      <c r="J2996" s="283"/>
      <c r="K2996" s="421"/>
      <c r="L2996" s="282"/>
      <c r="N2996" s="282"/>
      <c r="S2996" s="282"/>
      <c r="T2996" s="283"/>
      <c r="U2996" s="283"/>
      <c r="V2996" s="283"/>
      <c r="W2996" s="283"/>
      <c r="X2996" s="283"/>
      <c r="Y2996" s="282"/>
      <c r="Z2996" s="282"/>
      <c r="AA2996" s="283"/>
      <c r="AB2996" s="282"/>
      <c r="AC2996" s="282"/>
      <c r="AD2996" s="282"/>
      <c r="AE2996" s="282"/>
      <c r="AF2996" s="283"/>
      <c r="AG2996" s="402"/>
      <c r="AH2996" s="283"/>
      <c r="AI2996" s="283"/>
      <c r="AJ2996" s="283"/>
      <c r="AK2996" s="283"/>
      <c r="AL2996" s="283"/>
      <c r="AM2996" s="282"/>
      <c r="AN2996" s="282"/>
      <c r="AO2996" s="282"/>
      <c r="AP2996" s="282"/>
      <c r="AQ2996" s="282"/>
      <c r="AR2996" s="282"/>
      <c r="AT2996" s="283"/>
      <c r="AU2996" s="283"/>
      <c r="AV2996" s="283"/>
      <c r="AW2996" s="283"/>
      <c r="AY2996" s="283"/>
      <c r="AZ2996" s="282"/>
      <c r="BA2996" s="283"/>
      <c r="BB2996" s="282"/>
      <c r="BC2996" s="282"/>
      <c r="BD2996" s="282"/>
      <c r="BE2996" s="283"/>
      <c r="BG2996" s="282"/>
      <c r="BH2996" s="282"/>
      <c r="BI2996" s="282"/>
      <c r="BL2996" s="421"/>
      <c r="BM2996" s="424"/>
      <c r="BN2996" s="424"/>
      <c r="BO2996" s="424"/>
      <c r="BP2996" s="424"/>
      <c r="BQ2996" s="421"/>
      <c r="BR2996" s="421"/>
      <c r="BV2996" s="282"/>
      <c r="BW2996" s="283"/>
      <c r="BY2996" s="283"/>
      <c r="BZ2996" s="283"/>
      <c r="CA2996" s="283"/>
      <c r="CB2996" s="282"/>
      <c r="CC2996" s="282"/>
      <c r="CD2996" s="282"/>
      <c r="CE2996" s="282"/>
      <c r="CG2996" s="427"/>
      <c r="CH2996" s="402"/>
      <c r="CI2996" s="424"/>
      <c r="CJ2996" s="282"/>
      <c r="CK2996" s="282"/>
      <c r="CL2996" s="283"/>
      <c r="CM2996" s="283"/>
      <c r="CP2996" s="282"/>
      <c r="DC2996" s="282"/>
      <c r="DD2996" s="282"/>
      <c r="DE2996" s="282"/>
      <c r="DF2996" s="282"/>
      <c r="DG2996" s="282"/>
      <c r="DH2996" s="282"/>
      <c r="DI2996" s="282"/>
      <c r="DJ2996" s="282"/>
      <c r="EF2996" s="495" t="str">
        <f>""&amp;(MID(数据表!AZ2996,1,MIN(FIND({"(";"（"},数据表!AZ2996&amp;"(（",1)-1)))&amp;""</f>
        <v/>
      </c>
      <c r="EG2996" s="495" t="str">
        <f>""&amp;(MID(数据表!AZ2996,1,MIN(FIND({0;1;2;3;4;5;6;7;8;9},数据表!AZ2996&amp;"1234567890",1)-1)))&amp;""</f>
        <v/>
      </c>
    </row>
    <row r="2997" spans="2:137" s="310" customFormat="1" ht="12" customHeight="1">
      <c r="B2997" s="286"/>
      <c r="C2997" s="286"/>
      <c r="D2997" s="286"/>
      <c r="E2997" s="479"/>
      <c r="F2997" s="282"/>
      <c r="G2997" s="283"/>
      <c r="H2997" s="421"/>
      <c r="I2997" s="421"/>
      <c r="J2997" s="283"/>
      <c r="K2997" s="421"/>
      <c r="L2997" s="282"/>
      <c r="N2997" s="282"/>
      <c r="S2997" s="282"/>
      <c r="T2997" s="283"/>
      <c r="U2997" s="283"/>
      <c r="V2997" s="283"/>
      <c r="W2997" s="283"/>
      <c r="X2997" s="283"/>
      <c r="Y2997" s="282"/>
      <c r="Z2997" s="282"/>
      <c r="AA2997" s="283"/>
      <c r="AB2997" s="282"/>
      <c r="AC2997" s="282"/>
      <c r="AD2997" s="282"/>
      <c r="AE2997" s="282"/>
      <c r="AF2997" s="283"/>
      <c r="AG2997" s="402"/>
      <c r="AH2997" s="283"/>
      <c r="AI2997" s="283"/>
      <c r="AJ2997" s="283"/>
      <c r="AK2997" s="283"/>
      <c r="AL2997" s="283"/>
      <c r="AM2997" s="282"/>
      <c r="AN2997" s="282"/>
      <c r="AO2997" s="282"/>
      <c r="AP2997" s="282"/>
      <c r="AQ2997" s="282"/>
      <c r="AR2997" s="282"/>
      <c r="AT2997" s="283"/>
      <c r="AU2997" s="283"/>
      <c r="AV2997" s="283"/>
      <c r="AW2997" s="283"/>
      <c r="AY2997" s="283"/>
      <c r="AZ2997" s="282"/>
      <c r="BA2997" s="283"/>
      <c r="BB2997" s="282"/>
      <c r="BC2997" s="282"/>
      <c r="BD2997" s="282"/>
      <c r="BE2997" s="283"/>
      <c r="BG2997" s="282"/>
      <c r="BH2997" s="282"/>
      <c r="BI2997" s="282"/>
      <c r="BL2997" s="421"/>
      <c r="BM2997" s="424"/>
      <c r="BN2997" s="424"/>
      <c r="BO2997" s="424"/>
      <c r="BP2997" s="424"/>
      <c r="BQ2997" s="421"/>
      <c r="BR2997" s="421"/>
      <c r="BV2997" s="282"/>
      <c r="BW2997" s="283"/>
      <c r="BY2997" s="283"/>
      <c r="BZ2997" s="283"/>
      <c r="CA2997" s="283"/>
      <c r="CB2997" s="282"/>
      <c r="CC2997" s="282"/>
      <c r="CD2997" s="282"/>
      <c r="CE2997" s="282"/>
      <c r="CG2997" s="427"/>
      <c r="CH2997" s="402"/>
      <c r="CI2997" s="424"/>
      <c r="CJ2997" s="282"/>
      <c r="CK2997" s="282"/>
      <c r="CL2997" s="283"/>
      <c r="CM2997" s="283"/>
      <c r="CP2997" s="282"/>
      <c r="DC2997" s="282"/>
      <c r="DD2997" s="282"/>
      <c r="DE2997" s="282"/>
      <c r="DF2997" s="282"/>
      <c r="DG2997" s="282"/>
      <c r="DH2997" s="282"/>
      <c r="DI2997" s="282"/>
      <c r="DJ2997" s="282"/>
      <c r="EF2997" s="495" t="str">
        <f>""&amp;(MID(数据表!AZ2997,1,MIN(FIND({"(";"（"},数据表!AZ2997&amp;"(（",1)-1)))&amp;""</f>
        <v/>
      </c>
      <c r="EG2997" s="495" t="str">
        <f>""&amp;(MID(数据表!AZ2997,1,MIN(FIND({0;1;2;3;4;5;6;7;8;9},数据表!AZ2997&amp;"1234567890",1)-1)))&amp;""</f>
        <v/>
      </c>
    </row>
    <row r="2998" spans="2:137" s="310" customFormat="1" ht="12" customHeight="1">
      <c r="B2998" s="286"/>
      <c r="C2998" s="286"/>
      <c r="D2998" s="286"/>
      <c r="E2998" s="479"/>
      <c r="F2998" s="282"/>
      <c r="G2998" s="283"/>
      <c r="H2998" s="421"/>
      <c r="I2998" s="421"/>
      <c r="J2998" s="283"/>
      <c r="K2998" s="421"/>
      <c r="L2998" s="282"/>
      <c r="N2998" s="282"/>
      <c r="S2998" s="282"/>
      <c r="T2998" s="283"/>
      <c r="U2998" s="283"/>
      <c r="V2998" s="283"/>
      <c r="W2998" s="283"/>
      <c r="X2998" s="283"/>
      <c r="Y2998" s="282"/>
      <c r="Z2998" s="282"/>
      <c r="AA2998" s="283"/>
      <c r="AB2998" s="282"/>
      <c r="AC2998" s="282"/>
      <c r="AD2998" s="282"/>
      <c r="AE2998" s="282"/>
      <c r="AF2998" s="283"/>
      <c r="AG2998" s="402"/>
      <c r="AH2998" s="283"/>
      <c r="AI2998" s="283"/>
      <c r="AJ2998" s="283"/>
      <c r="AK2998" s="283"/>
      <c r="AL2998" s="283"/>
      <c r="AM2998" s="282"/>
      <c r="AN2998" s="282"/>
      <c r="AO2998" s="282"/>
      <c r="AP2998" s="282"/>
      <c r="AQ2998" s="282"/>
      <c r="AR2998" s="282"/>
      <c r="AT2998" s="283"/>
      <c r="AU2998" s="283"/>
      <c r="AV2998" s="283"/>
      <c r="AW2998" s="283"/>
      <c r="AY2998" s="283"/>
      <c r="AZ2998" s="282"/>
      <c r="BA2998" s="283"/>
      <c r="BB2998" s="282"/>
      <c r="BC2998" s="282"/>
      <c r="BD2998" s="282"/>
      <c r="BE2998" s="283"/>
      <c r="BG2998" s="282"/>
      <c r="BH2998" s="282"/>
      <c r="BI2998" s="282"/>
      <c r="BL2998" s="421"/>
      <c r="BM2998" s="424"/>
      <c r="BN2998" s="424"/>
      <c r="BO2998" s="424"/>
      <c r="BP2998" s="424"/>
      <c r="BQ2998" s="421"/>
      <c r="BR2998" s="421"/>
      <c r="BV2998" s="282"/>
      <c r="BW2998" s="283"/>
      <c r="BY2998" s="283"/>
      <c r="BZ2998" s="283"/>
      <c r="CA2998" s="283"/>
      <c r="CB2998" s="282"/>
      <c r="CC2998" s="282"/>
      <c r="CD2998" s="282"/>
      <c r="CE2998" s="282"/>
      <c r="CG2998" s="427"/>
      <c r="CH2998" s="402"/>
      <c r="CI2998" s="424"/>
      <c r="CJ2998" s="282"/>
      <c r="CK2998" s="282"/>
      <c r="CL2998" s="283"/>
      <c r="CM2998" s="283"/>
      <c r="CP2998" s="282"/>
      <c r="DC2998" s="282"/>
      <c r="DD2998" s="282"/>
      <c r="DE2998" s="282"/>
      <c r="DF2998" s="282"/>
      <c r="DG2998" s="282"/>
      <c r="DH2998" s="282"/>
      <c r="DI2998" s="282"/>
      <c r="DJ2998" s="282"/>
      <c r="EF2998" s="495" t="str">
        <f>""&amp;(MID(数据表!AZ2998,1,MIN(FIND({"(";"（"},数据表!AZ2998&amp;"(（",1)-1)))&amp;""</f>
        <v/>
      </c>
      <c r="EG2998" s="495" t="str">
        <f>""&amp;(MID(数据表!AZ2998,1,MIN(FIND({0;1;2;3;4;5;6;7;8;9},数据表!AZ2998&amp;"1234567890",1)-1)))&amp;""</f>
        <v/>
      </c>
    </row>
    <row r="2999" spans="2:137" s="310" customFormat="1" ht="12" customHeight="1">
      <c r="B2999" s="286"/>
      <c r="C2999" s="286"/>
      <c r="D2999" s="286"/>
      <c r="E2999" s="479"/>
      <c r="F2999" s="282"/>
      <c r="G2999" s="283"/>
      <c r="H2999" s="421"/>
      <c r="I2999" s="421"/>
      <c r="J2999" s="283"/>
      <c r="K2999" s="421"/>
      <c r="L2999" s="282"/>
      <c r="N2999" s="282"/>
      <c r="S2999" s="282"/>
      <c r="T2999" s="283"/>
      <c r="U2999" s="283"/>
      <c r="V2999" s="283"/>
      <c r="W2999" s="283"/>
      <c r="X2999" s="283"/>
      <c r="Y2999" s="282"/>
      <c r="Z2999" s="282"/>
      <c r="AA2999" s="283"/>
      <c r="AB2999" s="282"/>
      <c r="AC2999" s="282"/>
      <c r="AD2999" s="282"/>
      <c r="AE2999" s="282"/>
      <c r="AF2999" s="283"/>
      <c r="AG2999" s="402"/>
      <c r="AH2999" s="283"/>
      <c r="AI2999" s="283"/>
      <c r="AJ2999" s="283"/>
      <c r="AK2999" s="283"/>
      <c r="AL2999" s="283"/>
      <c r="AM2999" s="282"/>
      <c r="AN2999" s="282"/>
      <c r="AO2999" s="282"/>
      <c r="AP2999" s="282"/>
      <c r="AQ2999" s="282"/>
      <c r="AR2999" s="282"/>
      <c r="AT2999" s="283"/>
      <c r="AU2999" s="283"/>
      <c r="AV2999" s="283"/>
      <c r="AW2999" s="283"/>
      <c r="AY2999" s="283"/>
      <c r="AZ2999" s="282"/>
      <c r="BA2999" s="283"/>
      <c r="BB2999" s="282"/>
      <c r="BC2999" s="282"/>
      <c r="BD2999" s="282"/>
      <c r="BE2999" s="283"/>
      <c r="BG2999" s="282"/>
      <c r="BH2999" s="282"/>
      <c r="BI2999" s="282"/>
      <c r="BL2999" s="421"/>
      <c r="BM2999" s="424"/>
      <c r="BN2999" s="424"/>
      <c r="BO2999" s="424"/>
      <c r="BP2999" s="424"/>
      <c r="BQ2999" s="421"/>
      <c r="BR2999" s="421"/>
      <c r="BV2999" s="282"/>
      <c r="BW2999" s="283"/>
      <c r="BY2999" s="283"/>
      <c r="BZ2999" s="283"/>
      <c r="CA2999" s="283"/>
      <c r="CB2999" s="282"/>
      <c r="CC2999" s="282"/>
      <c r="CD2999" s="282"/>
      <c r="CE2999" s="282"/>
      <c r="CG2999" s="427"/>
      <c r="CH2999" s="402"/>
      <c r="CI2999" s="424"/>
      <c r="CJ2999" s="282"/>
      <c r="CK2999" s="282"/>
      <c r="CL2999" s="283"/>
      <c r="CM2999" s="283"/>
      <c r="CP2999" s="282"/>
      <c r="DC2999" s="282"/>
      <c r="DD2999" s="282"/>
      <c r="DE2999" s="282"/>
      <c r="DF2999" s="282"/>
      <c r="DG2999" s="282"/>
      <c r="DH2999" s="282"/>
      <c r="DI2999" s="282"/>
      <c r="DJ2999" s="282"/>
      <c r="EF2999" s="495" t="str">
        <f>""&amp;(MID(数据表!AZ2999,1,MIN(FIND({"(";"（"},数据表!AZ2999&amp;"(（",1)-1)))&amp;""</f>
        <v/>
      </c>
      <c r="EG2999" s="495" t="str">
        <f>""&amp;(MID(数据表!AZ2999,1,MIN(FIND({0;1;2;3;4;5;6;7;8;9},数据表!AZ2999&amp;"1234567890",1)-1)))&amp;""</f>
        <v/>
      </c>
    </row>
    <row r="3000" spans="2:137" s="310" customFormat="1" ht="12" customHeight="1">
      <c r="B3000" s="286"/>
      <c r="C3000" s="286"/>
      <c r="D3000" s="286"/>
      <c r="E3000" s="479"/>
      <c r="F3000" s="282"/>
      <c r="G3000" s="283"/>
      <c r="H3000" s="421"/>
      <c r="I3000" s="421"/>
      <c r="J3000" s="283"/>
      <c r="K3000" s="421"/>
      <c r="L3000" s="282"/>
      <c r="N3000" s="282"/>
      <c r="S3000" s="282"/>
      <c r="T3000" s="283"/>
      <c r="U3000" s="283"/>
      <c r="V3000" s="283"/>
      <c r="W3000" s="283"/>
      <c r="X3000" s="283"/>
      <c r="Y3000" s="282"/>
      <c r="Z3000" s="282"/>
      <c r="AA3000" s="283"/>
      <c r="AB3000" s="282"/>
      <c r="AC3000" s="282"/>
      <c r="AD3000" s="282"/>
      <c r="AE3000" s="282"/>
      <c r="AF3000" s="283"/>
      <c r="AG3000" s="402"/>
      <c r="AH3000" s="283"/>
      <c r="AI3000" s="283"/>
      <c r="AJ3000" s="283"/>
      <c r="AK3000" s="283"/>
      <c r="AL3000" s="283"/>
      <c r="AM3000" s="282"/>
      <c r="AN3000" s="282"/>
      <c r="AO3000" s="282"/>
      <c r="AP3000" s="282"/>
      <c r="AQ3000" s="282"/>
      <c r="AR3000" s="282"/>
      <c r="AT3000" s="283"/>
      <c r="AU3000" s="283"/>
      <c r="AV3000" s="283"/>
      <c r="AW3000" s="283"/>
      <c r="AY3000" s="283"/>
      <c r="AZ3000" s="282"/>
      <c r="BA3000" s="283"/>
      <c r="BB3000" s="282"/>
      <c r="BC3000" s="282"/>
      <c r="BD3000" s="282"/>
      <c r="BE3000" s="283"/>
      <c r="BG3000" s="282"/>
      <c r="BH3000" s="282"/>
      <c r="BI3000" s="282"/>
      <c r="BL3000" s="421"/>
      <c r="BM3000" s="424"/>
      <c r="BN3000" s="424"/>
      <c r="BO3000" s="424"/>
      <c r="BP3000" s="424"/>
      <c r="BQ3000" s="421"/>
      <c r="BR3000" s="421"/>
      <c r="BV3000" s="282"/>
      <c r="BW3000" s="283"/>
      <c r="BY3000" s="283"/>
      <c r="BZ3000" s="283"/>
      <c r="CA3000" s="283"/>
      <c r="CB3000" s="282"/>
      <c r="CC3000" s="282"/>
      <c r="CD3000" s="282"/>
      <c r="CE3000" s="282"/>
      <c r="CG3000" s="427"/>
      <c r="CH3000" s="402"/>
      <c r="CI3000" s="424"/>
      <c r="CJ3000" s="282"/>
      <c r="CK3000" s="282"/>
      <c r="CL3000" s="283"/>
      <c r="CM3000" s="283"/>
      <c r="CP3000" s="282"/>
      <c r="DC3000" s="282"/>
      <c r="DD3000" s="282"/>
      <c r="DE3000" s="282"/>
      <c r="DF3000" s="282"/>
      <c r="DG3000" s="282"/>
      <c r="DH3000" s="282"/>
      <c r="DI3000" s="282"/>
      <c r="DJ3000" s="282"/>
      <c r="EF3000" s="495" t="str">
        <f>""&amp;(MID(数据表!AZ3000,1,MIN(FIND({"(";"（"},数据表!AZ3000&amp;"(（",1)-1)))&amp;""</f>
        <v/>
      </c>
      <c r="EG3000" s="495" t="str">
        <f>""&amp;(MID(数据表!AZ3000,1,MIN(FIND({0;1;2;3;4;5;6;7;8;9},数据表!AZ3000&amp;"1234567890",1)-1)))&amp;""</f>
        <v/>
      </c>
    </row>
    <row r="3001" spans="2:137" s="310" customFormat="1" ht="12" customHeight="1">
      <c r="B3001" s="286"/>
      <c r="C3001" s="286"/>
      <c r="D3001" s="286"/>
      <c r="E3001" s="479"/>
      <c r="F3001" s="282"/>
      <c r="G3001" s="283"/>
      <c r="H3001" s="421"/>
      <c r="I3001" s="421"/>
      <c r="J3001" s="283"/>
      <c r="K3001" s="421"/>
      <c r="L3001" s="282"/>
      <c r="N3001" s="282"/>
      <c r="S3001" s="282"/>
      <c r="T3001" s="283"/>
      <c r="U3001" s="283"/>
      <c r="V3001" s="283"/>
      <c r="W3001" s="283"/>
      <c r="X3001" s="283"/>
      <c r="Y3001" s="282"/>
      <c r="Z3001" s="282"/>
      <c r="AA3001" s="283"/>
      <c r="AB3001" s="282"/>
      <c r="AC3001" s="282"/>
      <c r="AD3001" s="282"/>
      <c r="AE3001" s="282"/>
      <c r="AF3001" s="283"/>
      <c r="AG3001" s="402"/>
      <c r="AH3001" s="283"/>
      <c r="AI3001" s="283"/>
      <c r="AJ3001" s="283"/>
      <c r="AK3001" s="283"/>
      <c r="AL3001" s="283"/>
      <c r="AM3001" s="282"/>
      <c r="AN3001" s="282"/>
      <c r="AO3001" s="282"/>
      <c r="AP3001" s="282"/>
      <c r="AQ3001" s="282"/>
      <c r="AR3001" s="282"/>
      <c r="AT3001" s="283"/>
      <c r="AU3001" s="283"/>
      <c r="AV3001" s="283"/>
      <c r="AW3001" s="283"/>
      <c r="AY3001" s="283"/>
      <c r="AZ3001" s="282"/>
      <c r="BA3001" s="283"/>
      <c r="BB3001" s="282"/>
      <c r="BC3001" s="282"/>
      <c r="BD3001" s="282"/>
      <c r="BE3001" s="283"/>
      <c r="BG3001" s="282"/>
      <c r="BH3001" s="282"/>
      <c r="BI3001" s="282"/>
      <c r="BL3001" s="421"/>
      <c r="BM3001" s="424"/>
      <c r="BN3001" s="424"/>
      <c r="BO3001" s="424"/>
      <c r="BP3001" s="424"/>
      <c r="BQ3001" s="421"/>
      <c r="BR3001" s="421"/>
      <c r="BV3001" s="282"/>
      <c r="BW3001" s="283"/>
      <c r="BY3001" s="283"/>
      <c r="BZ3001" s="283"/>
      <c r="CA3001" s="283"/>
      <c r="CB3001" s="282"/>
      <c r="CC3001" s="282"/>
      <c r="CD3001" s="282"/>
      <c r="CE3001" s="282"/>
      <c r="CG3001" s="427"/>
      <c r="CH3001" s="402"/>
      <c r="CI3001" s="424"/>
      <c r="CJ3001" s="282"/>
      <c r="CK3001" s="282"/>
      <c r="CL3001" s="283"/>
      <c r="CM3001" s="283"/>
      <c r="CP3001" s="282"/>
      <c r="DC3001" s="282"/>
      <c r="DD3001" s="282"/>
      <c r="DE3001" s="282"/>
      <c r="DF3001" s="282"/>
      <c r="DG3001" s="282"/>
      <c r="DH3001" s="282"/>
      <c r="DI3001" s="282"/>
      <c r="DJ3001" s="282"/>
      <c r="EF3001" s="495" t="str">
        <f>""&amp;(MID(数据表!AZ3001,1,MIN(FIND({"(";"（"},数据表!AZ3001&amp;"(（",1)-1)))&amp;""</f>
        <v/>
      </c>
      <c r="EG3001" s="495" t="str">
        <f>""&amp;(MID(数据表!AZ3001,1,MIN(FIND({0;1;2;3;4;5;6;7;8;9},数据表!AZ3001&amp;"1234567890",1)-1)))&amp;""</f>
        <v/>
      </c>
    </row>
    <row r="3002" spans="2:137" s="310" customFormat="1" ht="12" customHeight="1">
      <c r="B3002" s="286"/>
      <c r="C3002" s="286"/>
      <c r="D3002" s="286"/>
      <c r="E3002" s="479"/>
      <c r="F3002" s="282"/>
      <c r="G3002" s="283"/>
      <c r="H3002" s="421"/>
      <c r="I3002" s="421"/>
      <c r="J3002" s="283"/>
      <c r="K3002" s="421"/>
      <c r="L3002" s="282"/>
      <c r="N3002" s="282"/>
      <c r="S3002" s="282"/>
      <c r="T3002" s="283"/>
      <c r="U3002" s="283"/>
      <c r="V3002" s="283"/>
      <c r="W3002" s="283"/>
      <c r="X3002" s="283"/>
      <c r="Y3002" s="282"/>
      <c r="Z3002" s="282"/>
      <c r="AA3002" s="283"/>
      <c r="AB3002" s="282"/>
      <c r="AC3002" s="282"/>
      <c r="AD3002" s="282"/>
      <c r="AE3002" s="282"/>
      <c r="AF3002" s="283"/>
      <c r="AG3002" s="402"/>
      <c r="AH3002" s="283"/>
      <c r="AI3002" s="283"/>
      <c r="AJ3002" s="283"/>
      <c r="AK3002" s="283"/>
      <c r="AL3002" s="283"/>
      <c r="AM3002" s="282"/>
      <c r="AN3002" s="282"/>
      <c r="AO3002" s="282"/>
      <c r="AP3002" s="282"/>
      <c r="AQ3002" s="282"/>
      <c r="AR3002" s="282"/>
      <c r="AT3002" s="283"/>
      <c r="AU3002" s="283"/>
      <c r="AV3002" s="283"/>
      <c r="AW3002" s="283"/>
      <c r="AY3002" s="283"/>
      <c r="AZ3002" s="282"/>
      <c r="BA3002" s="283"/>
      <c r="BB3002" s="282"/>
      <c r="BC3002" s="282"/>
      <c r="BD3002" s="282"/>
      <c r="BE3002" s="283"/>
      <c r="BG3002" s="282"/>
      <c r="BH3002" s="282"/>
      <c r="BI3002" s="282"/>
      <c r="BL3002" s="421"/>
      <c r="BM3002" s="424"/>
      <c r="BN3002" s="424"/>
      <c r="BO3002" s="424"/>
      <c r="BP3002" s="424"/>
      <c r="BQ3002" s="421"/>
      <c r="BR3002" s="421"/>
      <c r="BV3002" s="282"/>
      <c r="BW3002" s="283"/>
      <c r="BY3002" s="283"/>
      <c r="BZ3002" s="283"/>
      <c r="CA3002" s="283"/>
      <c r="CB3002" s="282"/>
      <c r="CC3002" s="282"/>
      <c r="CD3002" s="282"/>
      <c r="CE3002" s="282"/>
      <c r="CG3002" s="427"/>
      <c r="CH3002" s="402"/>
      <c r="CI3002" s="424"/>
      <c r="CJ3002" s="282"/>
      <c r="CK3002" s="282"/>
      <c r="CL3002" s="283"/>
      <c r="CM3002" s="283"/>
      <c r="CP3002" s="282"/>
      <c r="DC3002" s="282"/>
      <c r="DD3002" s="282"/>
      <c r="DE3002" s="282"/>
      <c r="DF3002" s="282"/>
      <c r="DG3002" s="282"/>
      <c r="DH3002" s="282"/>
      <c r="DI3002" s="282"/>
      <c r="DJ3002" s="282"/>
      <c r="EF3002" s="495" t="str">
        <f>""&amp;(MID(数据表!AZ3002,1,MIN(FIND({"(";"（"},数据表!AZ3002&amp;"(（",1)-1)))&amp;""</f>
        <v/>
      </c>
      <c r="EG3002" s="495" t="str">
        <f>""&amp;(MID(数据表!AZ3002,1,MIN(FIND({0;1;2;3;4;5;6;7;8;9},数据表!AZ3002&amp;"1234567890",1)-1)))&amp;""</f>
        <v/>
      </c>
    </row>
    <row r="3003" spans="2:137" s="310" customFormat="1" ht="12" customHeight="1">
      <c r="B3003" s="286"/>
      <c r="C3003" s="286"/>
      <c r="D3003" s="286"/>
      <c r="E3003" s="479"/>
      <c r="F3003" s="282"/>
      <c r="G3003" s="283"/>
      <c r="H3003" s="421"/>
      <c r="I3003" s="421"/>
      <c r="J3003" s="283"/>
      <c r="K3003" s="421"/>
      <c r="L3003" s="282"/>
      <c r="N3003" s="282"/>
      <c r="S3003" s="282"/>
      <c r="T3003" s="283"/>
      <c r="U3003" s="283"/>
      <c r="V3003" s="283"/>
      <c r="W3003" s="283"/>
      <c r="X3003" s="283"/>
      <c r="Y3003" s="282"/>
      <c r="Z3003" s="282"/>
      <c r="AA3003" s="283"/>
      <c r="AB3003" s="282"/>
      <c r="AC3003" s="282"/>
      <c r="AD3003" s="282"/>
      <c r="AE3003" s="282"/>
      <c r="AF3003" s="283"/>
      <c r="AG3003" s="402"/>
      <c r="AH3003" s="283"/>
      <c r="AI3003" s="283"/>
      <c r="AJ3003" s="283"/>
      <c r="AK3003" s="283"/>
      <c r="AL3003" s="283"/>
      <c r="AM3003" s="282"/>
      <c r="AN3003" s="282"/>
      <c r="AO3003" s="282"/>
      <c r="AP3003" s="282"/>
      <c r="AQ3003" s="282"/>
      <c r="AR3003" s="282"/>
      <c r="AT3003" s="283"/>
      <c r="AU3003" s="283"/>
      <c r="AV3003" s="283"/>
      <c r="AW3003" s="283"/>
      <c r="AY3003" s="283"/>
      <c r="AZ3003" s="282"/>
      <c r="BA3003" s="283"/>
      <c r="BB3003" s="282"/>
      <c r="BC3003" s="282"/>
      <c r="BD3003" s="282"/>
      <c r="BE3003" s="283"/>
      <c r="BG3003" s="282"/>
      <c r="BH3003" s="282"/>
      <c r="BI3003" s="282"/>
      <c r="BL3003" s="421"/>
      <c r="BM3003" s="424"/>
      <c r="BN3003" s="424"/>
      <c r="BO3003" s="424"/>
      <c r="BP3003" s="424"/>
      <c r="BQ3003" s="421"/>
      <c r="BR3003" s="421"/>
      <c r="BV3003" s="282"/>
      <c r="BW3003" s="283"/>
      <c r="BY3003" s="283"/>
      <c r="BZ3003" s="283"/>
      <c r="CA3003" s="283"/>
      <c r="CB3003" s="282"/>
      <c r="CC3003" s="282"/>
      <c r="CD3003" s="282"/>
      <c r="CE3003" s="282"/>
      <c r="CG3003" s="427"/>
      <c r="CH3003" s="402"/>
      <c r="CI3003" s="424"/>
      <c r="CJ3003" s="282"/>
      <c r="CK3003" s="282"/>
      <c r="CL3003" s="283"/>
      <c r="CM3003" s="283"/>
      <c r="CP3003" s="282"/>
      <c r="DC3003" s="282"/>
      <c r="DD3003" s="282"/>
      <c r="DE3003" s="282"/>
      <c r="DF3003" s="282"/>
      <c r="DG3003" s="282"/>
      <c r="DH3003" s="282"/>
      <c r="DI3003" s="282"/>
      <c r="DJ3003" s="282"/>
      <c r="EF3003" s="495" t="str">
        <f>""&amp;(MID(数据表!AZ3003,1,MIN(FIND({"(";"（"},数据表!AZ3003&amp;"(（",1)-1)))&amp;""</f>
        <v/>
      </c>
      <c r="EG3003" s="495" t="str">
        <f>""&amp;(MID(数据表!AZ3003,1,MIN(FIND({0;1;2;3;4;5;6;7;8;9},数据表!AZ3003&amp;"1234567890",1)-1)))&amp;""</f>
        <v/>
      </c>
    </row>
    <row r="3004" spans="2:137" s="310" customFormat="1" ht="12" customHeight="1">
      <c r="B3004" s="286"/>
      <c r="C3004" s="286"/>
      <c r="D3004" s="286"/>
      <c r="E3004" s="479"/>
      <c r="F3004" s="282"/>
      <c r="G3004" s="283"/>
      <c r="H3004" s="421"/>
      <c r="I3004" s="421"/>
      <c r="J3004" s="283"/>
      <c r="K3004" s="421"/>
      <c r="L3004" s="282"/>
      <c r="N3004" s="282"/>
      <c r="S3004" s="282"/>
      <c r="T3004" s="283"/>
      <c r="U3004" s="283"/>
      <c r="V3004" s="283"/>
      <c r="W3004" s="283"/>
      <c r="X3004" s="283"/>
      <c r="Y3004" s="282"/>
      <c r="Z3004" s="282"/>
      <c r="AA3004" s="283"/>
      <c r="AB3004" s="282"/>
      <c r="AC3004" s="282"/>
      <c r="AD3004" s="282"/>
      <c r="AE3004" s="282"/>
      <c r="AF3004" s="283"/>
      <c r="AG3004" s="402"/>
      <c r="AH3004" s="283"/>
      <c r="AI3004" s="283"/>
      <c r="AJ3004" s="283"/>
      <c r="AK3004" s="283"/>
      <c r="AL3004" s="283"/>
      <c r="AM3004" s="282"/>
      <c r="AN3004" s="282"/>
      <c r="AO3004" s="282"/>
      <c r="AP3004" s="282"/>
      <c r="AQ3004" s="282"/>
      <c r="AR3004" s="282"/>
      <c r="AT3004" s="283"/>
      <c r="AU3004" s="283"/>
      <c r="AV3004" s="283"/>
      <c r="AW3004" s="283"/>
      <c r="AY3004" s="283"/>
      <c r="AZ3004" s="282"/>
      <c r="BA3004" s="283"/>
      <c r="BB3004" s="282"/>
      <c r="BC3004" s="282"/>
      <c r="BD3004" s="282"/>
      <c r="BE3004" s="283"/>
      <c r="BG3004" s="282"/>
      <c r="BH3004" s="282"/>
      <c r="BI3004" s="282"/>
      <c r="BL3004" s="421"/>
      <c r="BM3004" s="424"/>
      <c r="BN3004" s="424"/>
      <c r="BO3004" s="424"/>
      <c r="BP3004" s="424"/>
      <c r="BQ3004" s="421"/>
      <c r="BR3004" s="421"/>
      <c r="BV3004" s="282"/>
      <c r="BW3004" s="283"/>
      <c r="BY3004" s="283"/>
      <c r="BZ3004" s="283"/>
      <c r="CA3004" s="283"/>
      <c r="CB3004" s="282"/>
      <c r="CC3004" s="282"/>
      <c r="CD3004" s="282"/>
      <c r="CE3004" s="282"/>
      <c r="CG3004" s="427"/>
      <c r="CH3004" s="402"/>
      <c r="CI3004" s="424"/>
      <c r="CJ3004" s="282"/>
      <c r="CK3004" s="282"/>
      <c r="CL3004" s="283"/>
      <c r="CM3004" s="283"/>
      <c r="CP3004" s="282"/>
      <c r="DC3004" s="282"/>
      <c r="DD3004" s="282"/>
      <c r="DE3004" s="282"/>
      <c r="DF3004" s="282"/>
      <c r="DG3004" s="282"/>
      <c r="DH3004" s="282"/>
      <c r="DI3004" s="282"/>
      <c r="DJ3004" s="282"/>
      <c r="EF3004" s="495" t="str">
        <f>""&amp;(MID(数据表!AZ3004,1,MIN(FIND({"(";"（"},数据表!AZ3004&amp;"(（",1)-1)))&amp;""</f>
        <v/>
      </c>
      <c r="EG3004" s="495" t="str">
        <f>""&amp;(MID(数据表!AZ3004,1,MIN(FIND({0;1;2;3;4;5;6;7;8;9},数据表!AZ3004&amp;"1234567890",1)-1)))&amp;""</f>
        <v/>
      </c>
    </row>
    <row r="3005" spans="2:137" s="310" customFormat="1" ht="12" customHeight="1">
      <c r="B3005" s="286"/>
      <c r="C3005" s="286"/>
      <c r="D3005" s="286"/>
      <c r="E3005" s="479"/>
      <c r="F3005" s="282"/>
      <c r="G3005" s="283"/>
      <c r="H3005" s="421"/>
      <c r="I3005" s="421"/>
      <c r="J3005" s="283"/>
      <c r="K3005" s="421"/>
      <c r="L3005" s="282"/>
      <c r="N3005" s="282"/>
      <c r="S3005" s="282"/>
      <c r="T3005" s="283"/>
      <c r="U3005" s="283"/>
      <c r="V3005" s="283"/>
      <c r="W3005" s="283"/>
      <c r="X3005" s="283"/>
      <c r="Y3005" s="282"/>
      <c r="Z3005" s="282"/>
      <c r="AA3005" s="283"/>
      <c r="AB3005" s="282"/>
      <c r="AC3005" s="282"/>
      <c r="AD3005" s="282"/>
      <c r="AE3005" s="282"/>
      <c r="AF3005" s="283"/>
      <c r="AG3005" s="402"/>
      <c r="AH3005" s="283"/>
      <c r="AI3005" s="283"/>
      <c r="AJ3005" s="283"/>
      <c r="AK3005" s="283"/>
      <c r="AL3005" s="283"/>
      <c r="AM3005" s="282"/>
      <c r="AN3005" s="282"/>
      <c r="AO3005" s="282"/>
      <c r="AP3005" s="282"/>
      <c r="AQ3005" s="282"/>
      <c r="AR3005" s="282"/>
      <c r="AT3005" s="283"/>
      <c r="AU3005" s="283"/>
      <c r="AV3005" s="283"/>
      <c r="AW3005" s="283"/>
      <c r="AY3005" s="283"/>
      <c r="AZ3005" s="282"/>
      <c r="BA3005" s="283"/>
      <c r="BB3005" s="282"/>
      <c r="BC3005" s="282"/>
      <c r="BD3005" s="282"/>
      <c r="BE3005" s="283"/>
      <c r="BG3005" s="282"/>
      <c r="BH3005" s="282"/>
      <c r="BI3005" s="282"/>
      <c r="BL3005" s="421"/>
      <c r="BM3005" s="424"/>
      <c r="BN3005" s="424"/>
      <c r="BO3005" s="424"/>
      <c r="BP3005" s="424"/>
      <c r="BQ3005" s="421"/>
      <c r="BR3005" s="421"/>
      <c r="BV3005" s="282"/>
      <c r="BW3005" s="283"/>
      <c r="BY3005" s="283"/>
      <c r="BZ3005" s="283"/>
      <c r="CA3005" s="283"/>
      <c r="CB3005" s="282"/>
      <c r="CC3005" s="282"/>
      <c r="CD3005" s="282"/>
      <c r="CE3005" s="282"/>
      <c r="CG3005" s="427"/>
      <c r="CH3005" s="402"/>
      <c r="CI3005" s="424"/>
      <c r="CJ3005" s="282"/>
      <c r="CK3005" s="282"/>
      <c r="CL3005" s="283"/>
      <c r="CM3005" s="283"/>
      <c r="CP3005" s="282"/>
      <c r="DC3005" s="282"/>
      <c r="DD3005" s="282"/>
      <c r="DE3005" s="282"/>
      <c r="DF3005" s="282"/>
      <c r="DG3005" s="282"/>
      <c r="DH3005" s="282"/>
      <c r="DI3005" s="282"/>
      <c r="DJ3005" s="282"/>
      <c r="EF3005" s="495" t="str">
        <f>""&amp;(MID(数据表!AZ3005,1,MIN(FIND({"(";"（"},数据表!AZ3005&amp;"(（",1)-1)))&amp;""</f>
        <v/>
      </c>
      <c r="EG3005" s="495" t="str">
        <f>""&amp;(MID(数据表!AZ3005,1,MIN(FIND({0;1;2;3;4;5;6;7;8;9},数据表!AZ3005&amp;"1234567890",1)-1)))&amp;""</f>
        <v/>
      </c>
    </row>
    <row r="3006" spans="2:137" s="310" customFormat="1" ht="12" customHeight="1">
      <c r="B3006" s="286"/>
      <c r="C3006" s="286"/>
      <c r="D3006" s="286"/>
      <c r="E3006" s="479"/>
      <c r="F3006" s="282"/>
      <c r="G3006" s="283"/>
      <c r="H3006" s="421"/>
      <c r="I3006" s="421"/>
      <c r="J3006" s="283"/>
      <c r="K3006" s="421"/>
      <c r="L3006" s="282"/>
      <c r="N3006" s="282"/>
      <c r="S3006" s="282"/>
      <c r="T3006" s="283"/>
      <c r="U3006" s="283"/>
      <c r="V3006" s="283"/>
      <c r="W3006" s="283"/>
      <c r="X3006" s="283"/>
      <c r="Y3006" s="282"/>
      <c r="Z3006" s="282"/>
      <c r="AA3006" s="283"/>
      <c r="AB3006" s="282"/>
      <c r="AC3006" s="282"/>
      <c r="AD3006" s="282"/>
      <c r="AE3006" s="282"/>
      <c r="AF3006" s="283"/>
      <c r="AG3006" s="402"/>
      <c r="AH3006" s="283"/>
      <c r="AI3006" s="283"/>
      <c r="AJ3006" s="283"/>
      <c r="AK3006" s="283"/>
      <c r="AL3006" s="283"/>
      <c r="AM3006" s="282"/>
      <c r="AN3006" s="282"/>
      <c r="AO3006" s="282"/>
      <c r="AP3006" s="282"/>
      <c r="AQ3006" s="282"/>
      <c r="AR3006" s="282"/>
      <c r="AT3006" s="283"/>
      <c r="AU3006" s="283"/>
      <c r="AV3006" s="283"/>
      <c r="AW3006" s="283"/>
      <c r="AY3006" s="283"/>
      <c r="AZ3006" s="282"/>
      <c r="BA3006" s="283"/>
      <c r="BB3006" s="282"/>
      <c r="BC3006" s="282"/>
      <c r="BD3006" s="282"/>
      <c r="BE3006" s="283"/>
      <c r="BG3006" s="282"/>
      <c r="BH3006" s="282"/>
      <c r="BI3006" s="282"/>
      <c r="BL3006" s="421"/>
      <c r="BM3006" s="424"/>
      <c r="BN3006" s="424"/>
      <c r="BO3006" s="424"/>
      <c r="BP3006" s="424"/>
      <c r="BQ3006" s="421"/>
      <c r="BR3006" s="421"/>
      <c r="BV3006" s="282"/>
      <c r="BW3006" s="283"/>
      <c r="BY3006" s="283"/>
      <c r="BZ3006" s="283"/>
      <c r="CA3006" s="283"/>
      <c r="CB3006" s="282"/>
      <c r="CC3006" s="282"/>
      <c r="CD3006" s="282"/>
      <c r="CE3006" s="282"/>
      <c r="CG3006" s="427"/>
      <c r="CH3006" s="402"/>
      <c r="CI3006" s="424"/>
      <c r="CJ3006" s="282"/>
      <c r="CK3006" s="282"/>
      <c r="CL3006" s="283"/>
      <c r="CM3006" s="283"/>
      <c r="CP3006" s="282"/>
      <c r="DC3006" s="282"/>
      <c r="DD3006" s="282"/>
      <c r="DE3006" s="282"/>
      <c r="DF3006" s="282"/>
      <c r="DG3006" s="282"/>
      <c r="DH3006" s="282"/>
      <c r="DI3006" s="282"/>
      <c r="DJ3006" s="282"/>
      <c r="EF3006" s="495" t="str">
        <f>""&amp;(MID(数据表!AZ3006,1,MIN(FIND({"(";"（"},数据表!AZ3006&amp;"(（",1)-1)))&amp;""</f>
        <v/>
      </c>
      <c r="EG3006" s="495" t="str">
        <f>""&amp;(MID(数据表!AZ3006,1,MIN(FIND({0;1;2;3;4;5;6;7;8;9},数据表!AZ3006&amp;"1234567890",1)-1)))&amp;""</f>
        <v/>
      </c>
    </row>
    <row r="3007" spans="2:137" s="310" customFormat="1" ht="12" customHeight="1">
      <c r="B3007" s="286"/>
      <c r="C3007" s="286"/>
      <c r="D3007" s="286"/>
      <c r="E3007" s="479"/>
      <c r="F3007" s="282"/>
      <c r="G3007" s="283"/>
      <c r="H3007" s="421"/>
      <c r="I3007" s="421"/>
      <c r="J3007" s="283"/>
      <c r="K3007" s="421"/>
      <c r="L3007" s="282"/>
      <c r="N3007" s="282"/>
      <c r="S3007" s="282"/>
      <c r="T3007" s="283"/>
      <c r="U3007" s="283"/>
      <c r="V3007" s="283"/>
      <c r="W3007" s="283"/>
      <c r="X3007" s="283"/>
      <c r="Y3007" s="282"/>
      <c r="Z3007" s="282"/>
      <c r="AA3007" s="283"/>
      <c r="AB3007" s="282"/>
      <c r="AC3007" s="282"/>
      <c r="AD3007" s="282"/>
      <c r="AE3007" s="282"/>
      <c r="AF3007" s="283"/>
      <c r="AG3007" s="402"/>
      <c r="AH3007" s="283"/>
      <c r="AI3007" s="283"/>
      <c r="AJ3007" s="283"/>
      <c r="AK3007" s="283"/>
      <c r="AL3007" s="283"/>
      <c r="AM3007" s="282"/>
      <c r="AN3007" s="282"/>
      <c r="AO3007" s="282"/>
      <c r="AP3007" s="282"/>
      <c r="AQ3007" s="282"/>
      <c r="AR3007" s="282"/>
      <c r="AT3007" s="283"/>
      <c r="AU3007" s="283"/>
      <c r="AV3007" s="283"/>
      <c r="AW3007" s="283"/>
      <c r="AY3007" s="283"/>
      <c r="AZ3007" s="282"/>
      <c r="BA3007" s="283"/>
      <c r="BB3007" s="282"/>
      <c r="BC3007" s="282"/>
      <c r="BD3007" s="282"/>
      <c r="BE3007" s="283"/>
      <c r="BG3007" s="282"/>
      <c r="BH3007" s="282"/>
      <c r="BI3007" s="282"/>
      <c r="BL3007" s="421"/>
      <c r="BM3007" s="424"/>
      <c r="BN3007" s="424"/>
      <c r="BO3007" s="424"/>
      <c r="BP3007" s="424"/>
      <c r="BQ3007" s="421"/>
      <c r="BR3007" s="421"/>
      <c r="BV3007" s="282"/>
      <c r="BW3007" s="283"/>
      <c r="BY3007" s="283"/>
      <c r="BZ3007" s="283"/>
      <c r="CA3007" s="283"/>
      <c r="CB3007" s="282"/>
      <c r="CC3007" s="282"/>
      <c r="CD3007" s="282"/>
      <c r="CE3007" s="282"/>
      <c r="CG3007" s="427"/>
      <c r="CH3007" s="402"/>
      <c r="CI3007" s="424"/>
      <c r="CJ3007" s="282"/>
      <c r="CK3007" s="282"/>
      <c r="CL3007" s="283"/>
      <c r="CM3007" s="283"/>
      <c r="CP3007" s="282"/>
      <c r="DC3007" s="282"/>
      <c r="DD3007" s="282"/>
      <c r="DE3007" s="282"/>
      <c r="DF3007" s="282"/>
      <c r="DG3007" s="282"/>
      <c r="DH3007" s="282"/>
      <c r="DI3007" s="282"/>
      <c r="DJ3007" s="282"/>
      <c r="EF3007" s="495" t="str">
        <f>""&amp;(MID(数据表!AZ3007,1,MIN(FIND({"(";"（"},数据表!AZ3007&amp;"(（",1)-1)))&amp;""</f>
        <v/>
      </c>
      <c r="EG3007" s="495" t="str">
        <f>""&amp;(MID(数据表!AZ3007,1,MIN(FIND({0;1;2;3;4;5;6;7;8;9},数据表!AZ3007&amp;"1234567890",1)-1)))&amp;""</f>
        <v/>
      </c>
    </row>
    <row r="3008" spans="2:137" s="310" customFormat="1" ht="12" customHeight="1">
      <c r="B3008" s="286"/>
      <c r="C3008" s="286"/>
      <c r="D3008" s="286"/>
      <c r="E3008" s="479"/>
      <c r="F3008" s="282"/>
      <c r="G3008" s="283"/>
      <c r="H3008" s="421"/>
      <c r="I3008" s="421"/>
      <c r="J3008" s="283"/>
      <c r="K3008" s="421"/>
      <c r="L3008" s="282"/>
      <c r="N3008" s="282"/>
      <c r="S3008" s="282"/>
      <c r="T3008" s="283"/>
      <c r="U3008" s="283"/>
      <c r="V3008" s="283"/>
      <c r="W3008" s="283"/>
      <c r="X3008" s="283"/>
      <c r="Y3008" s="282"/>
      <c r="Z3008" s="282"/>
      <c r="AA3008" s="283"/>
      <c r="AB3008" s="282"/>
      <c r="AC3008" s="282"/>
      <c r="AD3008" s="282"/>
      <c r="AE3008" s="282"/>
      <c r="AF3008" s="283"/>
      <c r="AG3008" s="402"/>
      <c r="AH3008" s="283"/>
      <c r="AI3008" s="283"/>
      <c r="AJ3008" s="283"/>
      <c r="AK3008" s="283"/>
      <c r="AL3008" s="283"/>
      <c r="AM3008" s="282"/>
      <c r="AN3008" s="282"/>
      <c r="AO3008" s="282"/>
      <c r="AP3008" s="282"/>
      <c r="AQ3008" s="282"/>
      <c r="AR3008" s="282"/>
      <c r="AT3008" s="283"/>
      <c r="AU3008" s="283"/>
      <c r="AV3008" s="283"/>
      <c r="AW3008" s="283"/>
      <c r="AY3008" s="283"/>
      <c r="AZ3008" s="282"/>
      <c r="BA3008" s="283"/>
      <c r="BB3008" s="282"/>
      <c r="BC3008" s="282"/>
      <c r="BD3008" s="282"/>
      <c r="BE3008" s="283"/>
      <c r="BG3008" s="282"/>
      <c r="BH3008" s="282"/>
      <c r="BI3008" s="282"/>
      <c r="BL3008" s="421"/>
      <c r="BM3008" s="424"/>
      <c r="BN3008" s="424"/>
      <c r="BO3008" s="424"/>
      <c r="BP3008" s="424"/>
      <c r="BQ3008" s="421"/>
      <c r="BR3008" s="421"/>
      <c r="BV3008" s="282"/>
      <c r="BW3008" s="283"/>
      <c r="BY3008" s="283"/>
      <c r="BZ3008" s="283"/>
      <c r="CA3008" s="283"/>
      <c r="CB3008" s="282"/>
      <c r="CC3008" s="282"/>
      <c r="CD3008" s="282"/>
      <c r="CE3008" s="282"/>
      <c r="CG3008" s="427"/>
      <c r="CH3008" s="402"/>
      <c r="CI3008" s="424"/>
      <c r="CJ3008" s="282"/>
      <c r="CK3008" s="282"/>
      <c r="CL3008" s="283"/>
      <c r="CM3008" s="283"/>
      <c r="CP3008" s="282"/>
      <c r="DC3008" s="282"/>
      <c r="DD3008" s="282"/>
      <c r="DE3008" s="282"/>
      <c r="DF3008" s="282"/>
      <c r="DG3008" s="282"/>
      <c r="DH3008" s="282"/>
      <c r="DI3008" s="282"/>
      <c r="DJ3008" s="282"/>
      <c r="EF3008" s="495" t="str">
        <f>""&amp;(MID(数据表!AZ3008,1,MIN(FIND({"(";"（"},数据表!AZ3008&amp;"(（",1)-1)))&amp;""</f>
        <v/>
      </c>
      <c r="EG3008" s="495" t="str">
        <f>""&amp;(MID(数据表!AZ3008,1,MIN(FIND({0;1;2;3;4;5;6;7;8;9},数据表!AZ3008&amp;"1234567890",1)-1)))&amp;""</f>
        <v/>
      </c>
    </row>
    <row r="3009" spans="2:137" s="310" customFormat="1" ht="12" customHeight="1">
      <c r="B3009" s="286"/>
      <c r="C3009" s="286"/>
      <c r="D3009" s="286"/>
      <c r="E3009" s="479"/>
      <c r="F3009" s="282"/>
      <c r="G3009" s="283"/>
      <c r="H3009" s="421"/>
      <c r="I3009" s="421"/>
      <c r="J3009" s="283"/>
      <c r="K3009" s="421"/>
      <c r="L3009" s="282"/>
      <c r="N3009" s="282"/>
      <c r="S3009" s="282"/>
      <c r="T3009" s="283"/>
      <c r="U3009" s="283"/>
      <c r="V3009" s="283"/>
      <c r="W3009" s="283"/>
      <c r="X3009" s="283"/>
      <c r="Y3009" s="282"/>
      <c r="Z3009" s="282"/>
      <c r="AA3009" s="283"/>
      <c r="AB3009" s="282"/>
      <c r="AC3009" s="282"/>
      <c r="AD3009" s="282"/>
      <c r="AE3009" s="282"/>
      <c r="AF3009" s="283"/>
      <c r="AG3009" s="402"/>
      <c r="AH3009" s="283"/>
      <c r="AI3009" s="283"/>
      <c r="AJ3009" s="283"/>
      <c r="AK3009" s="283"/>
      <c r="AL3009" s="283"/>
      <c r="AM3009" s="282"/>
      <c r="AN3009" s="282"/>
      <c r="AO3009" s="282"/>
      <c r="AP3009" s="282"/>
      <c r="AQ3009" s="282"/>
      <c r="AR3009" s="282"/>
      <c r="AT3009" s="283"/>
      <c r="AU3009" s="283"/>
      <c r="AV3009" s="283"/>
      <c r="AW3009" s="283"/>
      <c r="AY3009" s="283"/>
      <c r="AZ3009" s="282"/>
      <c r="BA3009" s="283"/>
      <c r="BB3009" s="282"/>
      <c r="BC3009" s="282"/>
      <c r="BD3009" s="282"/>
      <c r="BE3009" s="283"/>
      <c r="BG3009" s="282"/>
      <c r="BH3009" s="282"/>
      <c r="BI3009" s="282"/>
      <c r="BL3009" s="421"/>
      <c r="BM3009" s="424"/>
      <c r="BN3009" s="424"/>
      <c r="BO3009" s="424"/>
      <c r="BP3009" s="424"/>
      <c r="BQ3009" s="421"/>
      <c r="BR3009" s="421"/>
      <c r="BV3009" s="282"/>
      <c r="BW3009" s="283"/>
      <c r="BY3009" s="283"/>
      <c r="BZ3009" s="283"/>
      <c r="CA3009" s="283"/>
      <c r="CB3009" s="282"/>
      <c r="CC3009" s="282"/>
      <c r="CD3009" s="282"/>
      <c r="CE3009" s="282"/>
      <c r="CG3009" s="427"/>
      <c r="CH3009" s="402"/>
      <c r="CI3009" s="424"/>
      <c r="CJ3009" s="282"/>
      <c r="CK3009" s="282"/>
      <c r="CL3009" s="283"/>
      <c r="CM3009" s="283"/>
      <c r="CP3009" s="282"/>
      <c r="DC3009" s="282"/>
      <c r="DD3009" s="282"/>
      <c r="DE3009" s="282"/>
      <c r="DF3009" s="282"/>
      <c r="DG3009" s="282"/>
      <c r="DH3009" s="282"/>
      <c r="DI3009" s="282"/>
      <c r="DJ3009" s="282"/>
      <c r="EF3009" s="495" t="str">
        <f>""&amp;(MID(数据表!AZ3009,1,MIN(FIND({"(";"（"},数据表!AZ3009&amp;"(（",1)-1)))&amp;""</f>
        <v/>
      </c>
      <c r="EG3009" s="495" t="str">
        <f>""&amp;(MID(数据表!AZ3009,1,MIN(FIND({0;1;2;3;4;5;6;7;8;9},数据表!AZ3009&amp;"1234567890",1)-1)))&amp;""</f>
        <v/>
      </c>
    </row>
    <row r="3010" spans="2:137" s="310" customFormat="1" ht="12" customHeight="1">
      <c r="B3010" s="286"/>
      <c r="C3010" s="286"/>
      <c r="D3010" s="286"/>
      <c r="E3010" s="479"/>
      <c r="F3010" s="282"/>
      <c r="G3010" s="283"/>
      <c r="H3010" s="421"/>
      <c r="I3010" s="421"/>
      <c r="J3010" s="283"/>
      <c r="K3010" s="421"/>
      <c r="L3010" s="282"/>
      <c r="N3010" s="282"/>
      <c r="S3010" s="282"/>
      <c r="T3010" s="283"/>
      <c r="U3010" s="283"/>
      <c r="V3010" s="283"/>
      <c r="W3010" s="283"/>
      <c r="X3010" s="283"/>
      <c r="Y3010" s="282"/>
      <c r="Z3010" s="282"/>
      <c r="AA3010" s="283"/>
      <c r="AB3010" s="282"/>
      <c r="AC3010" s="282"/>
      <c r="AD3010" s="282"/>
      <c r="AE3010" s="282"/>
      <c r="AF3010" s="283"/>
      <c r="AG3010" s="402"/>
      <c r="AH3010" s="283"/>
      <c r="AI3010" s="283"/>
      <c r="AJ3010" s="283"/>
      <c r="AK3010" s="283"/>
      <c r="AL3010" s="283"/>
      <c r="AM3010" s="282"/>
      <c r="AN3010" s="282"/>
      <c r="AO3010" s="282"/>
      <c r="AP3010" s="282"/>
      <c r="AQ3010" s="282"/>
      <c r="AR3010" s="282"/>
      <c r="AT3010" s="283"/>
      <c r="AU3010" s="283"/>
      <c r="AV3010" s="283"/>
      <c r="AW3010" s="283"/>
      <c r="AY3010" s="283"/>
      <c r="AZ3010" s="282"/>
      <c r="BA3010" s="283"/>
      <c r="BB3010" s="282"/>
      <c r="BC3010" s="282"/>
      <c r="BD3010" s="282"/>
      <c r="BE3010" s="283"/>
      <c r="BG3010" s="282"/>
      <c r="BH3010" s="282"/>
      <c r="BI3010" s="282"/>
      <c r="BL3010" s="421"/>
      <c r="BM3010" s="424"/>
      <c r="BN3010" s="424"/>
      <c r="BO3010" s="424"/>
      <c r="BP3010" s="424"/>
      <c r="BQ3010" s="421"/>
      <c r="BR3010" s="421"/>
      <c r="BV3010" s="282"/>
      <c r="BW3010" s="283"/>
      <c r="BY3010" s="283"/>
      <c r="BZ3010" s="283"/>
      <c r="CA3010" s="283"/>
      <c r="CB3010" s="282"/>
      <c r="CC3010" s="282"/>
      <c r="CD3010" s="282"/>
      <c r="CE3010" s="282"/>
      <c r="CG3010" s="427"/>
      <c r="CH3010" s="402"/>
      <c r="CI3010" s="424"/>
      <c r="CJ3010" s="282"/>
      <c r="CK3010" s="282"/>
      <c r="CL3010" s="283"/>
      <c r="CM3010" s="283"/>
      <c r="CP3010" s="282"/>
      <c r="DC3010" s="282"/>
      <c r="DD3010" s="282"/>
      <c r="DE3010" s="282"/>
      <c r="DF3010" s="282"/>
      <c r="DG3010" s="282"/>
      <c r="DH3010" s="282"/>
      <c r="DI3010" s="282"/>
      <c r="DJ3010" s="282"/>
      <c r="EF3010" s="495" t="str">
        <f>""&amp;(MID(数据表!AZ3010,1,MIN(FIND({"(";"（"},数据表!AZ3010&amp;"(（",1)-1)))&amp;""</f>
        <v/>
      </c>
      <c r="EG3010" s="495" t="str">
        <f>""&amp;(MID(数据表!AZ3010,1,MIN(FIND({0;1;2;3;4;5;6;7;8;9},数据表!AZ3010&amp;"1234567890",1)-1)))&amp;""</f>
        <v/>
      </c>
    </row>
    <row r="3011" spans="2:137" s="310" customFormat="1" ht="12" customHeight="1">
      <c r="B3011" s="286"/>
      <c r="C3011" s="286"/>
      <c r="D3011" s="286"/>
      <c r="E3011" s="479"/>
      <c r="F3011" s="282"/>
      <c r="G3011" s="283"/>
      <c r="H3011" s="421"/>
      <c r="I3011" s="421"/>
      <c r="J3011" s="283"/>
      <c r="K3011" s="421"/>
      <c r="L3011" s="282"/>
      <c r="N3011" s="282"/>
      <c r="S3011" s="282"/>
      <c r="T3011" s="283"/>
      <c r="U3011" s="283"/>
      <c r="V3011" s="283"/>
      <c r="W3011" s="283"/>
      <c r="X3011" s="283"/>
      <c r="Y3011" s="282"/>
      <c r="Z3011" s="282"/>
      <c r="AA3011" s="283"/>
      <c r="AB3011" s="282"/>
      <c r="AC3011" s="282"/>
      <c r="AD3011" s="282"/>
      <c r="AE3011" s="282"/>
      <c r="AF3011" s="283"/>
      <c r="AG3011" s="402"/>
      <c r="AH3011" s="283"/>
      <c r="AI3011" s="283"/>
      <c r="AJ3011" s="283"/>
      <c r="AK3011" s="283"/>
      <c r="AL3011" s="283"/>
      <c r="AM3011" s="282"/>
      <c r="AN3011" s="282"/>
      <c r="AO3011" s="282"/>
      <c r="AP3011" s="282"/>
      <c r="AQ3011" s="282"/>
      <c r="AR3011" s="282"/>
      <c r="AT3011" s="283"/>
      <c r="AU3011" s="283"/>
      <c r="AV3011" s="283"/>
      <c r="AW3011" s="283"/>
      <c r="AY3011" s="283"/>
      <c r="AZ3011" s="282"/>
      <c r="BA3011" s="283"/>
      <c r="BB3011" s="282"/>
      <c r="BC3011" s="282"/>
      <c r="BD3011" s="282"/>
      <c r="BE3011" s="283"/>
      <c r="BG3011" s="282"/>
      <c r="BH3011" s="282"/>
      <c r="BI3011" s="282"/>
      <c r="BL3011" s="421"/>
      <c r="BM3011" s="424"/>
      <c r="BN3011" s="424"/>
      <c r="BO3011" s="424"/>
      <c r="BP3011" s="424"/>
      <c r="BQ3011" s="421"/>
      <c r="BR3011" s="421"/>
      <c r="BV3011" s="282"/>
      <c r="BW3011" s="283"/>
      <c r="BY3011" s="283"/>
      <c r="BZ3011" s="283"/>
      <c r="CA3011" s="283"/>
      <c r="CB3011" s="282"/>
      <c r="CC3011" s="282"/>
      <c r="CD3011" s="282"/>
      <c r="CE3011" s="282"/>
      <c r="CG3011" s="427"/>
      <c r="CH3011" s="402"/>
      <c r="CI3011" s="424"/>
      <c r="CJ3011" s="282"/>
      <c r="CK3011" s="282"/>
      <c r="CL3011" s="283"/>
      <c r="CM3011" s="283"/>
      <c r="CP3011" s="282"/>
      <c r="DC3011" s="282"/>
      <c r="DD3011" s="282"/>
      <c r="DE3011" s="282"/>
      <c r="DF3011" s="282"/>
      <c r="DG3011" s="282"/>
      <c r="DH3011" s="282"/>
      <c r="DI3011" s="282"/>
      <c r="DJ3011" s="282"/>
      <c r="EF3011" s="495" t="str">
        <f>""&amp;(MID(数据表!AZ3011,1,MIN(FIND({"(";"（"},数据表!AZ3011&amp;"(（",1)-1)))&amp;""</f>
        <v/>
      </c>
      <c r="EG3011" s="495" t="str">
        <f>""&amp;(MID(数据表!AZ3011,1,MIN(FIND({0;1;2;3;4;5;6;7;8;9},数据表!AZ3011&amp;"1234567890",1)-1)))&amp;""</f>
        <v/>
      </c>
    </row>
    <row r="3012" spans="2:137" s="310" customFormat="1" ht="12" customHeight="1">
      <c r="B3012" s="286"/>
      <c r="C3012" s="286"/>
      <c r="D3012" s="286"/>
      <c r="E3012" s="479"/>
      <c r="F3012" s="282"/>
      <c r="G3012" s="283"/>
      <c r="H3012" s="421"/>
      <c r="I3012" s="421"/>
      <c r="J3012" s="283"/>
      <c r="K3012" s="421"/>
      <c r="L3012" s="282"/>
      <c r="N3012" s="282"/>
      <c r="S3012" s="282"/>
      <c r="T3012" s="283"/>
      <c r="U3012" s="283"/>
      <c r="V3012" s="283"/>
      <c r="W3012" s="283"/>
      <c r="X3012" s="283"/>
      <c r="Y3012" s="282"/>
      <c r="Z3012" s="282"/>
      <c r="AA3012" s="283"/>
      <c r="AB3012" s="282"/>
      <c r="AC3012" s="282"/>
      <c r="AD3012" s="282"/>
      <c r="AE3012" s="282"/>
      <c r="AF3012" s="283"/>
      <c r="AG3012" s="402"/>
      <c r="AH3012" s="283"/>
      <c r="AI3012" s="283"/>
      <c r="AJ3012" s="283"/>
      <c r="AK3012" s="283"/>
      <c r="AL3012" s="283"/>
      <c r="AM3012" s="282"/>
      <c r="AN3012" s="282"/>
      <c r="AO3012" s="282"/>
      <c r="AP3012" s="282"/>
      <c r="AQ3012" s="282"/>
      <c r="AR3012" s="282"/>
      <c r="AT3012" s="283"/>
      <c r="AU3012" s="283"/>
      <c r="AV3012" s="283"/>
      <c r="AW3012" s="283"/>
      <c r="AY3012" s="283"/>
      <c r="AZ3012" s="282"/>
      <c r="BA3012" s="283"/>
      <c r="BB3012" s="282"/>
      <c r="BC3012" s="282"/>
      <c r="BD3012" s="282"/>
      <c r="BE3012" s="283"/>
      <c r="BG3012" s="282"/>
      <c r="BH3012" s="282"/>
      <c r="BI3012" s="282"/>
      <c r="BL3012" s="421"/>
      <c r="BM3012" s="424"/>
      <c r="BN3012" s="424"/>
      <c r="BO3012" s="424"/>
      <c r="BP3012" s="424"/>
      <c r="BQ3012" s="421"/>
      <c r="BR3012" s="421"/>
      <c r="BV3012" s="282"/>
      <c r="BW3012" s="283"/>
      <c r="BY3012" s="283"/>
      <c r="BZ3012" s="283"/>
      <c r="CA3012" s="283"/>
      <c r="CB3012" s="282"/>
      <c r="CC3012" s="282"/>
      <c r="CD3012" s="282"/>
      <c r="CE3012" s="282"/>
      <c r="CG3012" s="427"/>
      <c r="CH3012" s="402"/>
      <c r="CI3012" s="424"/>
      <c r="CJ3012" s="282"/>
      <c r="CK3012" s="282"/>
      <c r="CL3012" s="283"/>
      <c r="CM3012" s="283"/>
      <c r="CP3012" s="282"/>
      <c r="DC3012" s="282"/>
      <c r="DD3012" s="282"/>
      <c r="DE3012" s="282"/>
      <c r="DF3012" s="282"/>
      <c r="DG3012" s="282"/>
      <c r="DH3012" s="282"/>
      <c r="DI3012" s="282"/>
      <c r="DJ3012" s="282"/>
      <c r="EF3012" s="495" t="str">
        <f>""&amp;(MID(数据表!AZ3012,1,MIN(FIND({"(";"（"},数据表!AZ3012&amp;"(（",1)-1)))&amp;""</f>
        <v/>
      </c>
      <c r="EG3012" s="495" t="str">
        <f>""&amp;(MID(数据表!AZ3012,1,MIN(FIND({0;1;2;3;4;5;6;7;8;9},数据表!AZ3012&amp;"1234567890",1)-1)))&amp;""</f>
        <v/>
      </c>
    </row>
    <row r="3013" spans="2:137" s="310" customFormat="1" ht="12" customHeight="1">
      <c r="B3013" s="286"/>
      <c r="C3013" s="286"/>
      <c r="D3013" s="286"/>
      <c r="E3013" s="479"/>
      <c r="F3013" s="282"/>
      <c r="G3013" s="283"/>
      <c r="H3013" s="421"/>
      <c r="I3013" s="421"/>
      <c r="J3013" s="283"/>
      <c r="K3013" s="421"/>
      <c r="L3013" s="282"/>
      <c r="N3013" s="282"/>
      <c r="S3013" s="282"/>
      <c r="T3013" s="283"/>
      <c r="U3013" s="283"/>
      <c r="V3013" s="283"/>
      <c r="W3013" s="283"/>
      <c r="X3013" s="283"/>
      <c r="Y3013" s="282"/>
      <c r="Z3013" s="282"/>
      <c r="AA3013" s="283"/>
      <c r="AB3013" s="282"/>
      <c r="AC3013" s="282"/>
      <c r="AD3013" s="282"/>
      <c r="AE3013" s="282"/>
      <c r="AF3013" s="283"/>
      <c r="AG3013" s="402"/>
      <c r="AH3013" s="283"/>
      <c r="AI3013" s="283"/>
      <c r="AJ3013" s="283"/>
      <c r="AK3013" s="283"/>
      <c r="AL3013" s="283"/>
      <c r="AM3013" s="282"/>
      <c r="AN3013" s="282"/>
      <c r="AO3013" s="282"/>
      <c r="AP3013" s="282"/>
      <c r="AQ3013" s="282"/>
      <c r="AR3013" s="282"/>
      <c r="AT3013" s="283"/>
      <c r="AU3013" s="283"/>
      <c r="AV3013" s="283"/>
      <c r="AW3013" s="283"/>
      <c r="AY3013" s="283"/>
      <c r="AZ3013" s="282"/>
      <c r="BA3013" s="283"/>
      <c r="BB3013" s="282"/>
      <c r="BC3013" s="282"/>
      <c r="BD3013" s="282"/>
      <c r="BE3013" s="283"/>
      <c r="BG3013" s="282"/>
      <c r="BH3013" s="282"/>
      <c r="BI3013" s="282"/>
      <c r="BL3013" s="421"/>
      <c r="BM3013" s="424"/>
      <c r="BN3013" s="424"/>
      <c r="BO3013" s="424"/>
      <c r="BP3013" s="424"/>
      <c r="BQ3013" s="421"/>
      <c r="BR3013" s="421"/>
      <c r="BV3013" s="282"/>
      <c r="BW3013" s="283"/>
      <c r="BY3013" s="283"/>
      <c r="BZ3013" s="283"/>
      <c r="CA3013" s="283"/>
      <c r="CB3013" s="282"/>
      <c r="CC3013" s="282"/>
      <c r="CD3013" s="282"/>
      <c r="CE3013" s="282"/>
      <c r="CG3013" s="427"/>
      <c r="CH3013" s="402"/>
      <c r="CI3013" s="424"/>
      <c r="CJ3013" s="282"/>
      <c r="CK3013" s="282"/>
      <c r="CL3013" s="283"/>
      <c r="CM3013" s="283"/>
      <c r="CP3013" s="282"/>
      <c r="DC3013" s="282"/>
      <c r="DD3013" s="282"/>
      <c r="DE3013" s="282"/>
      <c r="DF3013" s="282"/>
      <c r="DG3013" s="282"/>
      <c r="DH3013" s="282"/>
      <c r="DI3013" s="282"/>
      <c r="DJ3013" s="282"/>
      <c r="EF3013" s="495" t="str">
        <f>""&amp;(MID(数据表!AZ3013,1,MIN(FIND({"(";"（"},数据表!AZ3013&amp;"(（",1)-1)))&amp;""</f>
        <v/>
      </c>
      <c r="EG3013" s="495" t="str">
        <f>""&amp;(MID(数据表!AZ3013,1,MIN(FIND({0;1;2;3;4;5;6;7;8;9},数据表!AZ3013&amp;"1234567890",1)-1)))&amp;""</f>
        <v/>
      </c>
    </row>
    <row r="3014" spans="2:137" s="310" customFormat="1" ht="12" customHeight="1">
      <c r="B3014" s="286"/>
      <c r="C3014" s="286"/>
      <c r="D3014" s="286"/>
      <c r="E3014" s="479"/>
      <c r="F3014" s="282"/>
      <c r="G3014" s="283"/>
      <c r="H3014" s="421"/>
      <c r="I3014" s="421"/>
      <c r="J3014" s="283"/>
      <c r="K3014" s="421"/>
      <c r="L3014" s="282"/>
      <c r="N3014" s="282"/>
      <c r="S3014" s="282"/>
      <c r="T3014" s="283"/>
      <c r="U3014" s="283"/>
      <c r="V3014" s="283"/>
      <c r="W3014" s="283"/>
      <c r="X3014" s="283"/>
      <c r="Y3014" s="282"/>
      <c r="Z3014" s="282"/>
      <c r="AA3014" s="283"/>
      <c r="AB3014" s="282"/>
      <c r="AC3014" s="282"/>
      <c r="AD3014" s="282"/>
      <c r="AE3014" s="282"/>
      <c r="AF3014" s="283"/>
      <c r="AG3014" s="402"/>
      <c r="AH3014" s="283"/>
      <c r="AI3014" s="283"/>
      <c r="AJ3014" s="283"/>
      <c r="AK3014" s="283"/>
      <c r="AL3014" s="283"/>
      <c r="AM3014" s="282"/>
      <c r="AN3014" s="282"/>
      <c r="AO3014" s="282"/>
      <c r="AP3014" s="282"/>
      <c r="AQ3014" s="282"/>
      <c r="AR3014" s="282"/>
      <c r="AT3014" s="283"/>
      <c r="AU3014" s="283"/>
      <c r="AV3014" s="283"/>
      <c r="AW3014" s="283"/>
      <c r="AY3014" s="283"/>
      <c r="AZ3014" s="282"/>
      <c r="BA3014" s="283"/>
      <c r="BB3014" s="282"/>
      <c r="BC3014" s="282"/>
      <c r="BD3014" s="282"/>
      <c r="BE3014" s="283"/>
      <c r="BG3014" s="282"/>
      <c r="BH3014" s="282"/>
      <c r="BI3014" s="282"/>
      <c r="BL3014" s="421"/>
      <c r="BM3014" s="424"/>
      <c r="BN3014" s="424"/>
      <c r="BO3014" s="424"/>
      <c r="BP3014" s="424"/>
      <c r="BQ3014" s="421"/>
      <c r="BR3014" s="421"/>
      <c r="BV3014" s="282"/>
      <c r="BW3014" s="283"/>
      <c r="BY3014" s="283"/>
      <c r="BZ3014" s="283"/>
      <c r="CA3014" s="283"/>
      <c r="CB3014" s="282"/>
      <c r="CC3014" s="282"/>
      <c r="CD3014" s="282"/>
      <c r="CE3014" s="282"/>
      <c r="CG3014" s="427"/>
      <c r="CH3014" s="402"/>
      <c r="CI3014" s="424"/>
      <c r="CJ3014" s="282"/>
      <c r="CK3014" s="282"/>
      <c r="CL3014" s="283"/>
      <c r="CM3014" s="283"/>
      <c r="CP3014" s="282"/>
      <c r="DC3014" s="282"/>
      <c r="DD3014" s="282"/>
      <c r="DE3014" s="282"/>
      <c r="DF3014" s="282"/>
      <c r="DG3014" s="282"/>
      <c r="DH3014" s="282"/>
      <c r="DI3014" s="282"/>
      <c r="DJ3014" s="282"/>
      <c r="EF3014" s="495" t="str">
        <f>""&amp;(MID(数据表!AZ3014,1,MIN(FIND({"(";"（"},数据表!AZ3014&amp;"(（",1)-1)))&amp;""</f>
        <v/>
      </c>
      <c r="EG3014" s="495" t="str">
        <f>""&amp;(MID(数据表!AZ3014,1,MIN(FIND({0;1;2;3;4;5;6;7;8;9},数据表!AZ3014&amp;"1234567890",1)-1)))&amp;""</f>
        <v/>
      </c>
    </row>
    <row r="3015" spans="2:137" s="310" customFormat="1" ht="12" customHeight="1">
      <c r="B3015" s="286"/>
      <c r="C3015" s="286"/>
      <c r="D3015" s="286"/>
      <c r="E3015" s="479"/>
      <c r="F3015" s="282"/>
      <c r="G3015" s="283"/>
      <c r="H3015" s="421"/>
      <c r="I3015" s="421"/>
      <c r="J3015" s="283"/>
      <c r="K3015" s="421"/>
      <c r="L3015" s="282"/>
      <c r="N3015" s="282"/>
      <c r="S3015" s="282"/>
      <c r="T3015" s="283"/>
      <c r="U3015" s="283"/>
      <c r="V3015" s="283"/>
      <c r="W3015" s="283"/>
      <c r="X3015" s="283"/>
      <c r="Y3015" s="282"/>
      <c r="Z3015" s="282"/>
      <c r="AA3015" s="283"/>
      <c r="AB3015" s="282"/>
      <c r="AC3015" s="282"/>
      <c r="AD3015" s="282"/>
      <c r="AE3015" s="282"/>
      <c r="AF3015" s="283"/>
      <c r="AG3015" s="402"/>
      <c r="AH3015" s="283"/>
      <c r="AI3015" s="283"/>
      <c r="AJ3015" s="283"/>
      <c r="AK3015" s="283"/>
      <c r="AL3015" s="283"/>
      <c r="AM3015" s="282"/>
      <c r="AN3015" s="282"/>
      <c r="AO3015" s="282"/>
      <c r="AP3015" s="282"/>
      <c r="AQ3015" s="282"/>
      <c r="AR3015" s="282"/>
      <c r="AT3015" s="283"/>
      <c r="AU3015" s="283"/>
      <c r="AV3015" s="283"/>
      <c r="AW3015" s="283"/>
      <c r="AY3015" s="283"/>
      <c r="AZ3015" s="282"/>
      <c r="BA3015" s="283"/>
      <c r="BB3015" s="282"/>
      <c r="BC3015" s="282"/>
      <c r="BD3015" s="282"/>
      <c r="BE3015" s="283"/>
      <c r="BG3015" s="282"/>
      <c r="BH3015" s="282"/>
      <c r="BI3015" s="282"/>
      <c r="BL3015" s="421"/>
      <c r="BM3015" s="424"/>
      <c r="BN3015" s="424"/>
      <c r="BO3015" s="424"/>
      <c r="BP3015" s="424"/>
      <c r="BQ3015" s="421"/>
      <c r="BR3015" s="421"/>
      <c r="BV3015" s="282"/>
      <c r="BW3015" s="283"/>
      <c r="BY3015" s="283"/>
      <c r="BZ3015" s="283"/>
      <c r="CA3015" s="283"/>
      <c r="CB3015" s="282"/>
      <c r="CC3015" s="282"/>
      <c r="CD3015" s="282"/>
      <c r="CE3015" s="282"/>
      <c r="CG3015" s="427"/>
      <c r="CH3015" s="402"/>
      <c r="CI3015" s="424"/>
      <c r="CJ3015" s="282"/>
      <c r="CK3015" s="282"/>
      <c r="CL3015" s="283"/>
      <c r="CM3015" s="283"/>
      <c r="CP3015" s="282"/>
      <c r="DC3015" s="282"/>
      <c r="DD3015" s="282"/>
      <c r="DE3015" s="282"/>
      <c r="DF3015" s="282"/>
      <c r="DG3015" s="282"/>
      <c r="DH3015" s="282"/>
      <c r="DI3015" s="282"/>
      <c r="DJ3015" s="282"/>
      <c r="EF3015" s="495" t="str">
        <f>""&amp;(MID(数据表!AZ3015,1,MIN(FIND({"(";"（"},数据表!AZ3015&amp;"(（",1)-1)))&amp;""</f>
        <v/>
      </c>
      <c r="EG3015" s="495" t="str">
        <f>""&amp;(MID(数据表!AZ3015,1,MIN(FIND({0;1;2;3;4;5;6;7;8;9},数据表!AZ3015&amp;"1234567890",1)-1)))&amp;""</f>
        <v/>
      </c>
    </row>
    <row r="3016" spans="2:137" s="310" customFormat="1" ht="12" customHeight="1">
      <c r="B3016" s="286"/>
      <c r="C3016" s="286"/>
      <c r="D3016" s="286"/>
      <c r="E3016" s="479"/>
      <c r="F3016" s="282"/>
      <c r="G3016" s="283"/>
      <c r="H3016" s="421"/>
      <c r="I3016" s="421"/>
      <c r="J3016" s="283"/>
      <c r="K3016" s="421"/>
      <c r="L3016" s="282"/>
      <c r="N3016" s="282"/>
      <c r="S3016" s="282"/>
      <c r="T3016" s="283"/>
      <c r="U3016" s="283"/>
      <c r="V3016" s="283"/>
      <c r="W3016" s="283"/>
      <c r="X3016" s="283"/>
      <c r="Y3016" s="282"/>
      <c r="Z3016" s="282"/>
      <c r="AA3016" s="283"/>
      <c r="AB3016" s="282"/>
      <c r="AC3016" s="282"/>
      <c r="AD3016" s="282"/>
      <c r="AE3016" s="282"/>
      <c r="AF3016" s="283"/>
      <c r="AG3016" s="402"/>
      <c r="AH3016" s="283"/>
      <c r="AI3016" s="283"/>
      <c r="AJ3016" s="283"/>
      <c r="AK3016" s="283"/>
      <c r="AL3016" s="283"/>
      <c r="AM3016" s="282"/>
      <c r="AN3016" s="282"/>
      <c r="AO3016" s="282"/>
      <c r="AP3016" s="282"/>
      <c r="AQ3016" s="282"/>
      <c r="AR3016" s="282"/>
      <c r="AT3016" s="283"/>
      <c r="AU3016" s="283"/>
      <c r="AV3016" s="283"/>
      <c r="AW3016" s="283"/>
      <c r="AY3016" s="283"/>
      <c r="AZ3016" s="282"/>
      <c r="BA3016" s="283"/>
      <c r="BB3016" s="282"/>
      <c r="BC3016" s="282"/>
      <c r="BD3016" s="282"/>
      <c r="BE3016" s="283"/>
      <c r="BG3016" s="282"/>
      <c r="BH3016" s="282"/>
      <c r="BI3016" s="282"/>
      <c r="BL3016" s="421"/>
      <c r="BM3016" s="424"/>
      <c r="BN3016" s="424"/>
      <c r="BO3016" s="424"/>
      <c r="BP3016" s="424"/>
      <c r="BQ3016" s="421"/>
      <c r="BR3016" s="421"/>
      <c r="BV3016" s="282"/>
      <c r="BW3016" s="283"/>
      <c r="BY3016" s="283"/>
      <c r="BZ3016" s="283"/>
      <c r="CA3016" s="283"/>
      <c r="CB3016" s="282"/>
      <c r="CC3016" s="282"/>
      <c r="CD3016" s="282"/>
      <c r="CE3016" s="282"/>
      <c r="CG3016" s="427"/>
      <c r="CH3016" s="402"/>
      <c r="CI3016" s="424"/>
      <c r="CJ3016" s="282"/>
      <c r="CK3016" s="282"/>
      <c r="CL3016" s="283"/>
      <c r="CM3016" s="283"/>
      <c r="CP3016" s="282"/>
      <c r="DC3016" s="282"/>
      <c r="DD3016" s="282"/>
      <c r="DE3016" s="282"/>
      <c r="DF3016" s="282"/>
      <c r="DG3016" s="282"/>
      <c r="DH3016" s="282"/>
      <c r="DI3016" s="282"/>
      <c r="DJ3016" s="282"/>
      <c r="EF3016" s="495" t="str">
        <f>""&amp;(MID(数据表!AZ3016,1,MIN(FIND({"(";"（"},数据表!AZ3016&amp;"(（",1)-1)))&amp;""</f>
        <v/>
      </c>
      <c r="EG3016" s="495" t="str">
        <f>""&amp;(MID(数据表!AZ3016,1,MIN(FIND({0;1;2;3;4;5;6;7;8;9},数据表!AZ3016&amp;"1234567890",1)-1)))&amp;""</f>
        <v/>
      </c>
    </row>
    <row r="3017" spans="2:137" s="310" customFormat="1" ht="12" customHeight="1">
      <c r="B3017" s="286"/>
      <c r="C3017" s="286"/>
      <c r="D3017" s="286"/>
      <c r="E3017" s="479"/>
      <c r="F3017" s="282"/>
      <c r="G3017" s="283"/>
      <c r="H3017" s="421"/>
      <c r="I3017" s="421"/>
      <c r="J3017" s="283"/>
      <c r="K3017" s="421"/>
      <c r="L3017" s="282"/>
      <c r="N3017" s="282"/>
      <c r="S3017" s="282"/>
      <c r="T3017" s="283"/>
      <c r="U3017" s="283"/>
      <c r="V3017" s="283"/>
      <c r="W3017" s="283"/>
      <c r="X3017" s="283"/>
      <c r="Y3017" s="282"/>
      <c r="Z3017" s="282"/>
      <c r="AA3017" s="283"/>
      <c r="AB3017" s="282"/>
      <c r="AC3017" s="282"/>
      <c r="AD3017" s="282"/>
      <c r="AE3017" s="282"/>
      <c r="AF3017" s="283"/>
      <c r="AG3017" s="402"/>
      <c r="AH3017" s="283"/>
      <c r="AI3017" s="283"/>
      <c r="AJ3017" s="283"/>
      <c r="AK3017" s="283"/>
      <c r="AL3017" s="283"/>
      <c r="AM3017" s="282"/>
      <c r="AN3017" s="282"/>
      <c r="AO3017" s="282"/>
      <c r="AP3017" s="282"/>
      <c r="AQ3017" s="282"/>
      <c r="AR3017" s="282"/>
      <c r="AT3017" s="283"/>
      <c r="AU3017" s="283"/>
      <c r="AV3017" s="283"/>
      <c r="AW3017" s="283"/>
      <c r="AY3017" s="283"/>
      <c r="AZ3017" s="282"/>
      <c r="BA3017" s="283"/>
      <c r="BB3017" s="282"/>
      <c r="BC3017" s="282"/>
      <c r="BD3017" s="282"/>
      <c r="BE3017" s="283"/>
      <c r="BG3017" s="282"/>
      <c r="BH3017" s="282"/>
      <c r="BI3017" s="282"/>
      <c r="BL3017" s="421"/>
      <c r="BM3017" s="424"/>
      <c r="BN3017" s="424"/>
      <c r="BO3017" s="424"/>
      <c r="BP3017" s="424"/>
      <c r="BQ3017" s="421"/>
      <c r="BR3017" s="421"/>
      <c r="BV3017" s="282"/>
      <c r="BW3017" s="283"/>
      <c r="BY3017" s="283"/>
      <c r="BZ3017" s="283"/>
      <c r="CA3017" s="283"/>
      <c r="CB3017" s="282"/>
      <c r="CC3017" s="282"/>
      <c r="CD3017" s="282"/>
      <c r="CE3017" s="282"/>
      <c r="CG3017" s="427"/>
      <c r="CH3017" s="402"/>
      <c r="CI3017" s="424"/>
      <c r="CJ3017" s="282"/>
      <c r="CK3017" s="282"/>
      <c r="CL3017" s="283"/>
      <c r="CM3017" s="283"/>
      <c r="CP3017" s="282"/>
      <c r="DC3017" s="282"/>
      <c r="DD3017" s="282"/>
      <c r="DE3017" s="282"/>
      <c r="DF3017" s="282"/>
      <c r="DG3017" s="282"/>
      <c r="DH3017" s="282"/>
      <c r="DI3017" s="282"/>
      <c r="DJ3017" s="282"/>
      <c r="EF3017" s="495" t="str">
        <f>""&amp;(MID(数据表!AZ3017,1,MIN(FIND({"(";"（"},数据表!AZ3017&amp;"(（",1)-1)))&amp;""</f>
        <v/>
      </c>
      <c r="EG3017" s="495" t="str">
        <f>""&amp;(MID(数据表!AZ3017,1,MIN(FIND({0;1;2;3;4;5;6;7;8;9},数据表!AZ3017&amp;"1234567890",1)-1)))&amp;""</f>
        <v/>
      </c>
    </row>
    <row r="3018" spans="2:137" s="310" customFormat="1" ht="12" customHeight="1">
      <c r="B3018" s="286"/>
      <c r="C3018" s="286"/>
      <c r="D3018" s="286"/>
      <c r="E3018" s="479"/>
      <c r="F3018" s="282"/>
      <c r="G3018" s="283"/>
      <c r="H3018" s="421"/>
      <c r="I3018" s="421"/>
      <c r="J3018" s="283"/>
      <c r="K3018" s="421"/>
      <c r="L3018" s="282"/>
      <c r="N3018" s="282"/>
      <c r="S3018" s="282"/>
      <c r="T3018" s="283"/>
      <c r="U3018" s="283"/>
      <c r="V3018" s="283"/>
      <c r="W3018" s="283"/>
      <c r="X3018" s="283"/>
      <c r="Y3018" s="282"/>
      <c r="Z3018" s="282"/>
      <c r="AA3018" s="283"/>
      <c r="AB3018" s="282"/>
      <c r="AC3018" s="282"/>
      <c r="AD3018" s="282"/>
      <c r="AE3018" s="282"/>
      <c r="AF3018" s="283"/>
      <c r="AG3018" s="402"/>
      <c r="AH3018" s="283"/>
      <c r="AI3018" s="283"/>
      <c r="AJ3018" s="283"/>
      <c r="AK3018" s="283"/>
      <c r="AL3018" s="283"/>
      <c r="AM3018" s="282"/>
      <c r="AN3018" s="282"/>
      <c r="AO3018" s="282"/>
      <c r="AP3018" s="282"/>
      <c r="AQ3018" s="282"/>
      <c r="AR3018" s="282"/>
      <c r="AT3018" s="283"/>
      <c r="AU3018" s="283"/>
      <c r="AV3018" s="283"/>
      <c r="AW3018" s="283"/>
      <c r="AY3018" s="283"/>
      <c r="AZ3018" s="282"/>
      <c r="BA3018" s="283"/>
      <c r="BB3018" s="282"/>
      <c r="BC3018" s="282"/>
      <c r="BD3018" s="282"/>
      <c r="BE3018" s="283"/>
      <c r="BG3018" s="282"/>
      <c r="BH3018" s="282"/>
      <c r="BI3018" s="282"/>
      <c r="BL3018" s="421"/>
      <c r="BM3018" s="424"/>
      <c r="BN3018" s="424"/>
      <c r="BO3018" s="424"/>
      <c r="BP3018" s="424"/>
      <c r="BQ3018" s="421"/>
      <c r="BR3018" s="421"/>
      <c r="BV3018" s="282"/>
      <c r="BW3018" s="283"/>
      <c r="BY3018" s="283"/>
      <c r="BZ3018" s="283"/>
      <c r="CA3018" s="283"/>
      <c r="CB3018" s="282"/>
      <c r="CC3018" s="282"/>
      <c r="CD3018" s="282"/>
      <c r="CE3018" s="282"/>
      <c r="CG3018" s="427"/>
      <c r="CH3018" s="402"/>
      <c r="CI3018" s="424"/>
      <c r="CJ3018" s="282"/>
      <c r="CK3018" s="282"/>
      <c r="CL3018" s="283"/>
      <c r="CM3018" s="283"/>
      <c r="CP3018" s="282"/>
      <c r="DC3018" s="282"/>
      <c r="DD3018" s="282"/>
      <c r="DE3018" s="282"/>
      <c r="DF3018" s="282"/>
      <c r="DG3018" s="282"/>
      <c r="DH3018" s="282"/>
      <c r="DI3018" s="282"/>
      <c r="DJ3018" s="282"/>
      <c r="EF3018" s="495" t="str">
        <f>""&amp;(MID(数据表!AZ3018,1,MIN(FIND({"(";"（"},数据表!AZ3018&amp;"(（",1)-1)))&amp;""</f>
        <v/>
      </c>
      <c r="EG3018" s="495" t="str">
        <f>""&amp;(MID(数据表!AZ3018,1,MIN(FIND({0;1;2;3;4;5;6;7;8;9},数据表!AZ3018&amp;"1234567890",1)-1)))&amp;""</f>
        <v/>
      </c>
    </row>
    <row r="3019" spans="2:137" s="310" customFormat="1" ht="12" customHeight="1">
      <c r="B3019" s="286"/>
      <c r="C3019" s="286"/>
      <c r="D3019" s="286"/>
      <c r="E3019" s="479"/>
      <c r="F3019" s="282"/>
      <c r="G3019" s="283"/>
      <c r="H3019" s="421"/>
      <c r="I3019" s="421"/>
      <c r="J3019" s="283"/>
      <c r="K3019" s="421"/>
      <c r="L3019" s="282"/>
      <c r="N3019" s="282"/>
      <c r="S3019" s="282"/>
      <c r="T3019" s="283"/>
      <c r="U3019" s="283"/>
      <c r="V3019" s="283"/>
      <c r="W3019" s="283"/>
      <c r="X3019" s="283"/>
      <c r="Y3019" s="282"/>
      <c r="Z3019" s="282"/>
      <c r="AA3019" s="283"/>
      <c r="AB3019" s="282"/>
      <c r="AC3019" s="282"/>
      <c r="AD3019" s="282"/>
      <c r="AE3019" s="282"/>
      <c r="AF3019" s="283"/>
      <c r="AG3019" s="402"/>
      <c r="AH3019" s="283"/>
      <c r="AI3019" s="283"/>
      <c r="AJ3019" s="283"/>
      <c r="AK3019" s="283"/>
      <c r="AL3019" s="283"/>
      <c r="AM3019" s="282"/>
      <c r="AN3019" s="282"/>
      <c r="AO3019" s="282"/>
      <c r="AP3019" s="282"/>
      <c r="AQ3019" s="282"/>
      <c r="AR3019" s="282"/>
      <c r="AT3019" s="283"/>
      <c r="AU3019" s="283"/>
      <c r="AV3019" s="283"/>
      <c r="AW3019" s="283"/>
      <c r="AY3019" s="283"/>
      <c r="AZ3019" s="282"/>
      <c r="BA3019" s="283"/>
      <c r="BB3019" s="282"/>
      <c r="BC3019" s="282"/>
      <c r="BD3019" s="282"/>
      <c r="BE3019" s="283"/>
      <c r="BG3019" s="282"/>
      <c r="BH3019" s="282"/>
      <c r="BI3019" s="282"/>
      <c r="BL3019" s="421"/>
      <c r="BM3019" s="424"/>
      <c r="BN3019" s="424"/>
      <c r="BO3019" s="424"/>
      <c r="BP3019" s="424"/>
      <c r="BQ3019" s="421"/>
      <c r="BR3019" s="421"/>
      <c r="BV3019" s="282"/>
      <c r="BW3019" s="283"/>
      <c r="BY3019" s="283"/>
      <c r="BZ3019" s="283"/>
      <c r="CA3019" s="283"/>
      <c r="CB3019" s="282"/>
      <c r="CC3019" s="282"/>
      <c r="CD3019" s="282"/>
      <c r="CE3019" s="282"/>
      <c r="CG3019" s="427"/>
      <c r="CH3019" s="402"/>
      <c r="CI3019" s="424"/>
      <c r="CJ3019" s="282"/>
      <c r="CK3019" s="282"/>
      <c r="CL3019" s="283"/>
      <c r="CM3019" s="283"/>
      <c r="CP3019" s="282"/>
      <c r="DC3019" s="282"/>
      <c r="DD3019" s="282"/>
      <c r="DE3019" s="282"/>
      <c r="DF3019" s="282"/>
      <c r="DG3019" s="282"/>
      <c r="DH3019" s="282"/>
      <c r="DI3019" s="282"/>
      <c r="DJ3019" s="282"/>
      <c r="EF3019" s="495" t="str">
        <f>""&amp;(MID(数据表!AZ3019,1,MIN(FIND({"(";"（"},数据表!AZ3019&amp;"(（",1)-1)))&amp;""</f>
        <v/>
      </c>
      <c r="EG3019" s="495" t="str">
        <f>""&amp;(MID(数据表!AZ3019,1,MIN(FIND({0;1;2;3;4;5;6;7;8;9},数据表!AZ3019&amp;"1234567890",1)-1)))&amp;""</f>
        <v/>
      </c>
    </row>
    <row r="3020" spans="2:137" s="310" customFormat="1" ht="12" customHeight="1">
      <c r="B3020" s="286"/>
      <c r="C3020" s="286"/>
      <c r="D3020" s="286"/>
      <c r="E3020" s="479"/>
      <c r="F3020" s="282"/>
      <c r="G3020" s="283"/>
      <c r="H3020" s="421"/>
      <c r="I3020" s="421"/>
      <c r="J3020" s="283"/>
      <c r="K3020" s="421"/>
      <c r="L3020" s="282"/>
      <c r="N3020" s="282"/>
      <c r="S3020" s="282"/>
      <c r="T3020" s="283"/>
      <c r="U3020" s="283"/>
      <c r="V3020" s="283"/>
      <c r="W3020" s="283"/>
      <c r="X3020" s="283"/>
      <c r="Y3020" s="282"/>
      <c r="Z3020" s="282"/>
      <c r="AA3020" s="283"/>
      <c r="AB3020" s="282"/>
      <c r="AC3020" s="282"/>
      <c r="AD3020" s="282"/>
      <c r="AE3020" s="282"/>
      <c r="AF3020" s="283"/>
      <c r="AG3020" s="402"/>
      <c r="AH3020" s="283"/>
      <c r="AI3020" s="283"/>
      <c r="AJ3020" s="283"/>
      <c r="AK3020" s="283"/>
      <c r="AL3020" s="283"/>
      <c r="AM3020" s="282"/>
      <c r="AN3020" s="282"/>
      <c r="AO3020" s="282"/>
      <c r="AP3020" s="282"/>
      <c r="AQ3020" s="282"/>
      <c r="AR3020" s="282"/>
      <c r="AT3020" s="283"/>
      <c r="AU3020" s="283"/>
      <c r="AV3020" s="283"/>
      <c r="AW3020" s="283"/>
      <c r="AY3020" s="283"/>
      <c r="AZ3020" s="282"/>
      <c r="BA3020" s="283"/>
      <c r="BB3020" s="282"/>
      <c r="BC3020" s="282"/>
      <c r="BD3020" s="282"/>
      <c r="BE3020" s="283"/>
      <c r="BG3020" s="282"/>
      <c r="BH3020" s="282"/>
      <c r="BI3020" s="282"/>
      <c r="BL3020" s="421"/>
      <c r="BM3020" s="424"/>
      <c r="BN3020" s="424"/>
      <c r="BO3020" s="424"/>
      <c r="BP3020" s="424"/>
      <c r="BQ3020" s="421"/>
      <c r="BR3020" s="421"/>
      <c r="BV3020" s="282"/>
      <c r="BW3020" s="283"/>
      <c r="BY3020" s="283"/>
      <c r="BZ3020" s="283"/>
      <c r="CA3020" s="283"/>
      <c r="CB3020" s="282"/>
      <c r="CC3020" s="282"/>
      <c r="CD3020" s="282"/>
      <c r="CE3020" s="282"/>
      <c r="CG3020" s="427"/>
      <c r="CH3020" s="402"/>
      <c r="CI3020" s="424"/>
      <c r="CJ3020" s="282"/>
      <c r="CK3020" s="282"/>
      <c r="CL3020" s="283"/>
      <c r="CM3020" s="283"/>
      <c r="CP3020" s="282"/>
      <c r="DC3020" s="282"/>
      <c r="DD3020" s="282"/>
      <c r="DE3020" s="282"/>
      <c r="DF3020" s="282"/>
      <c r="DG3020" s="282"/>
      <c r="DH3020" s="282"/>
      <c r="DI3020" s="282"/>
      <c r="DJ3020" s="282"/>
      <c r="EF3020" s="495" t="str">
        <f>""&amp;(MID(数据表!AZ3020,1,MIN(FIND({"(";"（"},数据表!AZ3020&amp;"(（",1)-1)))&amp;""</f>
        <v/>
      </c>
      <c r="EG3020" s="495" t="str">
        <f>""&amp;(MID(数据表!AZ3020,1,MIN(FIND({0;1;2;3;4;5;6;7;8;9},数据表!AZ3020&amp;"1234567890",1)-1)))&amp;""</f>
        <v/>
      </c>
    </row>
    <row r="3021" spans="2:137" s="310" customFormat="1" ht="12" customHeight="1">
      <c r="B3021" s="286"/>
      <c r="C3021" s="286"/>
      <c r="D3021" s="286"/>
      <c r="E3021" s="479"/>
      <c r="F3021" s="282"/>
      <c r="G3021" s="283"/>
      <c r="H3021" s="421"/>
      <c r="I3021" s="421"/>
      <c r="J3021" s="283"/>
      <c r="K3021" s="421"/>
      <c r="L3021" s="282"/>
      <c r="N3021" s="282"/>
      <c r="S3021" s="282"/>
      <c r="T3021" s="283"/>
      <c r="U3021" s="283"/>
      <c r="V3021" s="283"/>
      <c r="W3021" s="283"/>
      <c r="X3021" s="283"/>
      <c r="Y3021" s="282"/>
      <c r="Z3021" s="282"/>
      <c r="AA3021" s="283"/>
      <c r="AB3021" s="282"/>
      <c r="AC3021" s="282"/>
      <c r="AD3021" s="282"/>
      <c r="AE3021" s="282"/>
      <c r="AF3021" s="283"/>
      <c r="AG3021" s="402"/>
      <c r="AH3021" s="283"/>
      <c r="AI3021" s="283"/>
      <c r="AJ3021" s="283"/>
      <c r="AK3021" s="283"/>
      <c r="AL3021" s="283"/>
      <c r="AM3021" s="282"/>
      <c r="AN3021" s="282"/>
      <c r="AO3021" s="282"/>
      <c r="AP3021" s="282"/>
      <c r="AQ3021" s="282"/>
      <c r="AR3021" s="282"/>
      <c r="AT3021" s="283"/>
      <c r="AU3021" s="283"/>
      <c r="AV3021" s="283"/>
      <c r="AW3021" s="283"/>
      <c r="AY3021" s="283"/>
      <c r="AZ3021" s="282"/>
      <c r="BA3021" s="283"/>
      <c r="BB3021" s="282"/>
      <c r="BC3021" s="282"/>
      <c r="BD3021" s="282"/>
      <c r="BE3021" s="283"/>
      <c r="BG3021" s="282"/>
      <c r="BH3021" s="282"/>
      <c r="BI3021" s="282"/>
      <c r="BL3021" s="421"/>
      <c r="BM3021" s="424"/>
      <c r="BN3021" s="424"/>
      <c r="BO3021" s="424"/>
      <c r="BP3021" s="424"/>
      <c r="BQ3021" s="421"/>
      <c r="BR3021" s="421"/>
      <c r="BV3021" s="282"/>
      <c r="BW3021" s="283"/>
      <c r="BY3021" s="283"/>
      <c r="BZ3021" s="283"/>
      <c r="CA3021" s="283"/>
      <c r="CB3021" s="282"/>
      <c r="CC3021" s="282"/>
      <c r="CD3021" s="282"/>
      <c r="CE3021" s="282"/>
      <c r="CG3021" s="427"/>
      <c r="CH3021" s="402"/>
      <c r="CI3021" s="424"/>
      <c r="CJ3021" s="282"/>
      <c r="CK3021" s="282"/>
      <c r="CL3021" s="283"/>
      <c r="CM3021" s="283"/>
      <c r="CP3021" s="282"/>
      <c r="DC3021" s="282"/>
      <c r="DD3021" s="282"/>
      <c r="DE3021" s="282"/>
      <c r="DF3021" s="282"/>
      <c r="DG3021" s="282"/>
      <c r="DH3021" s="282"/>
      <c r="DI3021" s="282"/>
      <c r="DJ3021" s="282"/>
      <c r="EF3021" s="495" t="str">
        <f>""&amp;(MID(数据表!AZ3021,1,MIN(FIND({"(";"（"},数据表!AZ3021&amp;"(（",1)-1)))&amp;""</f>
        <v/>
      </c>
      <c r="EG3021" s="495" t="str">
        <f>""&amp;(MID(数据表!AZ3021,1,MIN(FIND({0;1;2;3;4;5;6;7;8;9},数据表!AZ3021&amp;"1234567890",1)-1)))&amp;""</f>
        <v/>
      </c>
    </row>
    <row r="3022" spans="2:137" s="310" customFormat="1" ht="12" customHeight="1">
      <c r="B3022" s="286"/>
      <c r="C3022" s="286"/>
      <c r="D3022" s="286"/>
      <c r="E3022" s="479"/>
      <c r="F3022" s="282"/>
      <c r="G3022" s="283"/>
      <c r="H3022" s="421"/>
      <c r="I3022" s="421"/>
      <c r="J3022" s="283"/>
      <c r="K3022" s="421"/>
      <c r="L3022" s="282"/>
      <c r="N3022" s="282"/>
      <c r="S3022" s="282"/>
      <c r="T3022" s="283"/>
      <c r="U3022" s="283"/>
      <c r="V3022" s="283"/>
      <c r="W3022" s="283"/>
      <c r="X3022" s="283"/>
      <c r="Y3022" s="282"/>
      <c r="Z3022" s="282"/>
      <c r="AA3022" s="283"/>
      <c r="AB3022" s="282"/>
      <c r="AC3022" s="282"/>
      <c r="AD3022" s="282"/>
      <c r="AE3022" s="282"/>
      <c r="AF3022" s="283"/>
      <c r="AG3022" s="402"/>
      <c r="AH3022" s="283"/>
      <c r="AI3022" s="283"/>
      <c r="AJ3022" s="283"/>
      <c r="AK3022" s="283"/>
      <c r="AL3022" s="283"/>
      <c r="AM3022" s="282"/>
      <c r="AN3022" s="282"/>
      <c r="AO3022" s="282"/>
      <c r="AP3022" s="282"/>
      <c r="AQ3022" s="282"/>
      <c r="AR3022" s="282"/>
      <c r="AT3022" s="283"/>
      <c r="AU3022" s="283"/>
      <c r="AV3022" s="283"/>
      <c r="AW3022" s="283"/>
      <c r="AY3022" s="283"/>
      <c r="AZ3022" s="282"/>
      <c r="BA3022" s="283"/>
      <c r="BB3022" s="282"/>
      <c r="BC3022" s="282"/>
      <c r="BD3022" s="282"/>
      <c r="BE3022" s="283"/>
      <c r="BG3022" s="282"/>
      <c r="BH3022" s="282"/>
      <c r="BI3022" s="282"/>
      <c r="BL3022" s="421"/>
      <c r="BM3022" s="424"/>
      <c r="BN3022" s="424"/>
      <c r="BO3022" s="424"/>
      <c r="BP3022" s="424"/>
      <c r="BQ3022" s="421"/>
      <c r="BR3022" s="421"/>
      <c r="BV3022" s="282"/>
      <c r="BW3022" s="283"/>
      <c r="BY3022" s="283"/>
      <c r="BZ3022" s="283"/>
      <c r="CA3022" s="283"/>
      <c r="CB3022" s="282"/>
      <c r="CC3022" s="282"/>
      <c r="CD3022" s="282"/>
      <c r="CE3022" s="282"/>
      <c r="CG3022" s="427"/>
      <c r="CH3022" s="402"/>
      <c r="CI3022" s="424"/>
      <c r="CJ3022" s="282"/>
      <c r="CK3022" s="282"/>
      <c r="CL3022" s="283"/>
      <c r="CM3022" s="283"/>
      <c r="CP3022" s="282"/>
      <c r="DC3022" s="282"/>
      <c r="DD3022" s="282"/>
      <c r="DE3022" s="282"/>
      <c r="DF3022" s="282"/>
      <c r="DG3022" s="282"/>
      <c r="DH3022" s="282"/>
      <c r="DI3022" s="282"/>
      <c r="DJ3022" s="282"/>
      <c r="EF3022" s="495" t="str">
        <f>""&amp;(MID(数据表!AZ3022,1,MIN(FIND({"(";"（"},数据表!AZ3022&amp;"(（",1)-1)))&amp;""</f>
        <v/>
      </c>
      <c r="EG3022" s="495" t="str">
        <f>""&amp;(MID(数据表!AZ3022,1,MIN(FIND({0;1;2;3;4;5;6;7;8;9},数据表!AZ3022&amp;"1234567890",1)-1)))&amp;""</f>
        <v/>
      </c>
    </row>
    <row r="3023" spans="2:137" s="310" customFormat="1" ht="12" customHeight="1">
      <c r="B3023" s="286"/>
      <c r="C3023" s="286"/>
      <c r="D3023" s="286"/>
      <c r="E3023" s="479"/>
      <c r="F3023" s="282"/>
      <c r="G3023" s="283"/>
      <c r="H3023" s="421"/>
      <c r="I3023" s="421"/>
      <c r="J3023" s="283"/>
      <c r="K3023" s="421"/>
      <c r="L3023" s="282"/>
      <c r="N3023" s="282"/>
      <c r="S3023" s="282"/>
      <c r="T3023" s="283"/>
      <c r="U3023" s="283"/>
      <c r="V3023" s="283"/>
      <c r="W3023" s="283"/>
      <c r="X3023" s="283"/>
      <c r="Y3023" s="282"/>
      <c r="Z3023" s="282"/>
      <c r="AA3023" s="283"/>
      <c r="AB3023" s="282"/>
      <c r="AC3023" s="282"/>
      <c r="AD3023" s="282"/>
      <c r="AE3023" s="282"/>
      <c r="AF3023" s="283"/>
      <c r="AG3023" s="402"/>
      <c r="AH3023" s="283"/>
      <c r="AI3023" s="283"/>
      <c r="AJ3023" s="283"/>
      <c r="AK3023" s="283"/>
      <c r="AL3023" s="283"/>
      <c r="AM3023" s="282"/>
      <c r="AN3023" s="282"/>
      <c r="AO3023" s="282"/>
      <c r="AP3023" s="282"/>
      <c r="AQ3023" s="282"/>
      <c r="AR3023" s="282"/>
      <c r="AT3023" s="283"/>
      <c r="AU3023" s="283"/>
      <c r="AV3023" s="283"/>
      <c r="AW3023" s="283"/>
      <c r="AY3023" s="283"/>
      <c r="AZ3023" s="282"/>
      <c r="BA3023" s="283"/>
      <c r="BB3023" s="282"/>
      <c r="BC3023" s="282"/>
      <c r="BD3023" s="282"/>
      <c r="BE3023" s="283"/>
      <c r="BG3023" s="282"/>
      <c r="BH3023" s="282"/>
      <c r="BI3023" s="282"/>
      <c r="BL3023" s="421"/>
      <c r="BM3023" s="424"/>
      <c r="BN3023" s="424"/>
      <c r="BO3023" s="424"/>
      <c r="BP3023" s="424"/>
      <c r="BQ3023" s="421"/>
      <c r="BR3023" s="421"/>
      <c r="BV3023" s="282"/>
      <c r="BW3023" s="283"/>
      <c r="BY3023" s="283"/>
      <c r="BZ3023" s="283"/>
      <c r="CA3023" s="283"/>
      <c r="CB3023" s="282"/>
      <c r="CC3023" s="282"/>
      <c r="CD3023" s="282"/>
      <c r="CE3023" s="282"/>
      <c r="CG3023" s="427"/>
      <c r="CH3023" s="402"/>
      <c r="CI3023" s="424"/>
      <c r="CJ3023" s="282"/>
      <c r="CK3023" s="282"/>
      <c r="CL3023" s="283"/>
      <c r="CM3023" s="283"/>
      <c r="CP3023" s="282"/>
      <c r="DC3023" s="282"/>
      <c r="DD3023" s="282"/>
      <c r="DE3023" s="282"/>
      <c r="DF3023" s="282"/>
      <c r="DG3023" s="282"/>
      <c r="DH3023" s="282"/>
      <c r="DI3023" s="282"/>
      <c r="DJ3023" s="282"/>
      <c r="EF3023" s="495" t="str">
        <f>""&amp;(MID(数据表!AZ3023,1,MIN(FIND({"(";"（"},数据表!AZ3023&amp;"(（",1)-1)))&amp;""</f>
        <v/>
      </c>
      <c r="EG3023" s="495" t="str">
        <f>""&amp;(MID(数据表!AZ3023,1,MIN(FIND({0;1;2;3;4;5;6;7;8;9},数据表!AZ3023&amp;"1234567890",1)-1)))&amp;""</f>
        <v/>
      </c>
    </row>
    <row r="3024" spans="2:137" s="310" customFormat="1" ht="12" customHeight="1">
      <c r="B3024" s="286"/>
      <c r="C3024" s="286"/>
      <c r="D3024" s="286"/>
      <c r="E3024" s="479"/>
      <c r="F3024" s="282"/>
      <c r="G3024" s="283"/>
      <c r="H3024" s="421"/>
      <c r="I3024" s="421"/>
      <c r="J3024" s="283"/>
      <c r="K3024" s="421"/>
      <c r="L3024" s="282"/>
      <c r="N3024" s="282"/>
      <c r="S3024" s="282"/>
      <c r="T3024" s="283"/>
      <c r="U3024" s="283"/>
      <c r="V3024" s="283"/>
      <c r="W3024" s="283"/>
      <c r="X3024" s="283"/>
      <c r="Y3024" s="282"/>
      <c r="Z3024" s="282"/>
      <c r="AA3024" s="283"/>
      <c r="AB3024" s="282"/>
      <c r="AC3024" s="282"/>
      <c r="AD3024" s="282"/>
      <c r="AE3024" s="282"/>
      <c r="AF3024" s="283"/>
      <c r="AG3024" s="402"/>
      <c r="AH3024" s="283"/>
      <c r="AI3024" s="283"/>
      <c r="AJ3024" s="283"/>
      <c r="AK3024" s="283"/>
      <c r="AL3024" s="283"/>
      <c r="AM3024" s="282"/>
      <c r="AN3024" s="282"/>
      <c r="AO3024" s="282"/>
      <c r="AP3024" s="282"/>
      <c r="AQ3024" s="282"/>
      <c r="AR3024" s="282"/>
      <c r="AT3024" s="283"/>
      <c r="AU3024" s="283"/>
      <c r="AV3024" s="283"/>
      <c r="AW3024" s="283"/>
      <c r="AY3024" s="283"/>
      <c r="AZ3024" s="282"/>
      <c r="BA3024" s="283"/>
      <c r="BB3024" s="282"/>
      <c r="BC3024" s="282"/>
      <c r="BD3024" s="282"/>
      <c r="BE3024" s="283"/>
      <c r="BG3024" s="282"/>
      <c r="BH3024" s="282"/>
      <c r="BI3024" s="282"/>
      <c r="BL3024" s="421"/>
      <c r="BM3024" s="424"/>
      <c r="BN3024" s="424"/>
      <c r="BO3024" s="424"/>
      <c r="BP3024" s="424"/>
      <c r="BQ3024" s="421"/>
      <c r="BR3024" s="421"/>
      <c r="BV3024" s="282"/>
      <c r="BW3024" s="283"/>
      <c r="BY3024" s="283"/>
      <c r="BZ3024" s="283"/>
      <c r="CA3024" s="283"/>
      <c r="CB3024" s="282"/>
      <c r="CC3024" s="282"/>
      <c r="CD3024" s="282"/>
      <c r="CE3024" s="282"/>
      <c r="CG3024" s="427"/>
      <c r="CH3024" s="402"/>
      <c r="CI3024" s="424"/>
      <c r="CJ3024" s="282"/>
      <c r="CK3024" s="282"/>
      <c r="CL3024" s="283"/>
      <c r="CM3024" s="283"/>
      <c r="CP3024" s="282"/>
      <c r="DC3024" s="282"/>
      <c r="DD3024" s="282"/>
      <c r="DE3024" s="282"/>
      <c r="DF3024" s="282"/>
      <c r="DG3024" s="282"/>
      <c r="DH3024" s="282"/>
      <c r="DI3024" s="282"/>
      <c r="DJ3024" s="282"/>
      <c r="EF3024" s="495" t="str">
        <f>""&amp;(MID(数据表!AZ3024,1,MIN(FIND({"(";"（"},数据表!AZ3024&amp;"(（",1)-1)))&amp;""</f>
        <v/>
      </c>
      <c r="EG3024" s="495" t="str">
        <f>""&amp;(MID(数据表!AZ3024,1,MIN(FIND({0;1;2;3;4;5;6;7;8;9},数据表!AZ3024&amp;"1234567890",1)-1)))&amp;""</f>
        <v/>
      </c>
    </row>
    <row r="3025" spans="2:137" s="310" customFormat="1" ht="12" customHeight="1">
      <c r="B3025" s="286"/>
      <c r="C3025" s="286"/>
      <c r="D3025" s="286"/>
      <c r="E3025" s="479"/>
      <c r="F3025" s="282"/>
      <c r="G3025" s="283"/>
      <c r="H3025" s="421"/>
      <c r="I3025" s="421"/>
      <c r="J3025" s="283"/>
      <c r="K3025" s="421"/>
      <c r="L3025" s="282"/>
      <c r="N3025" s="282"/>
      <c r="S3025" s="282"/>
      <c r="T3025" s="283"/>
      <c r="U3025" s="283"/>
      <c r="V3025" s="283"/>
      <c r="W3025" s="283"/>
      <c r="X3025" s="283"/>
      <c r="Y3025" s="282"/>
      <c r="Z3025" s="282"/>
      <c r="AA3025" s="283"/>
      <c r="AB3025" s="282"/>
      <c r="AC3025" s="282"/>
      <c r="AD3025" s="282"/>
      <c r="AE3025" s="282"/>
      <c r="AF3025" s="283"/>
      <c r="AG3025" s="402"/>
      <c r="AH3025" s="283"/>
      <c r="AI3025" s="283"/>
      <c r="AJ3025" s="283"/>
      <c r="AK3025" s="283"/>
      <c r="AL3025" s="283"/>
      <c r="AM3025" s="282"/>
      <c r="AN3025" s="282"/>
      <c r="AO3025" s="282"/>
      <c r="AP3025" s="282"/>
      <c r="AQ3025" s="282"/>
      <c r="AR3025" s="282"/>
      <c r="AT3025" s="283"/>
      <c r="AU3025" s="283"/>
      <c r="AV3025" s="283"/>
      <c r="AW3025" s="283"/>
      <c r="AY3025" s="283"/>
      <c r="AZ3025" s="282"/>
      <c r="BA3025" s="283"/>
      <c r="BB3025" s="282"/>
      <c r="BC3025" s="282"/>
      <c r="BD3025" s="282"/>
      <c r="BE3025" s="283"/>
      <c r="BG3025" s="282"/>
      <c r="BH3025" s="282"/>
      <c r="BI3025" s="282"/>
      <c r="BL3025" s="421"/>
      <c r="BM3025" s="424"/>
      <c r="BN3025" s="424"/>
      <c r="BO3025" s="424"/>
      <c r="BP3025" s="424"/>
      <c r="BQ3025" s="421"/>
      <c r="BR3025" s="421"/>
      <c r="BV3025" s="282"/>
      <c r="BW3025" s="283"/>
      <c r="BY3025" s="283"/>
      <c r="BZ3025" s="283"/>
      <c r="CA3025" s="283"/>
      <c r="CB3025" s="282"/>
      <c r="CC3025" s="282"/>
      <c r="CD3025" s="282"/>
      <c r="CE3025" s="282"/>
      <c r="CG3025" s="427"/>
      <c r="CH3025" s="402"/>
      <c r="CI3025" s="424"/>
      <c r="CJ3025" s="282"/>
      <c r="CK3025" s="282"/>
      <c r="CL3025" s="283"/>
      <c r="CM3025" s="283"/>
      <c r="CP3025" s="282"/>
      <c r="DC3025" s="282"/>
      <c r="DD3025" s="282"/>
      <c r="DE3025" s="282"/>
      <c r="DF3025" s="282"/>
      <c r="DG3025" s="282"/>
      <c r="DH3025" s="282"/>
      <c r="DI3025" s="282"/>
      <c r="DJ3025" s="282"/>
      <c r="EF3025" s="495" t="str">
        <f>""&amp;(MID(数据表!AZ3025,1,MIN(FIND({"(";"（"},数据表!AZ3025&amp;"(（",1)-1)))&amp;""</f>
        <v/>
      </c>
      <c r="EG3025" s="495" t="str">
        <f>""&amp;(MID(数据表!AZ3025,1,MIN(FIND({0;1;2;3;4;5;6;7;8;9},数据表!AZ3025&amp;"1234567890",1)-1)))&amp;""</f>
        <v/>
      </c>
    </row>
    <row r="3026" spans="2:137" s="310" customFormat="1" ht="12" customHeight="1">
      <c r="B3026" s="286"/>
      <c r="C3026" s="286"/>
      <c r="D3026" s="286"/>
      <c r="E3026" s="479"/>
      <c r="F3026" s="282"/>
      <c r="G3026" s="283"/>
      <c r="H3026" s="421"/>
      <c r="I3026" s="421"/>
      <c r="J3026" s="283"/>
      <c r="K3026" s="421"/>
      <c r="L3026" s="282"/>
      <c r="N3026" s="282"/>
      <c r="S3026" s="282"/>
      <c r="T3026" s="283"/>
      <c r="U3026" s="283"/>
      <c r="V3026" s="283"/>
      <c r="W3026" s="283"/>
      <c r="X3026" s="283"/>
      <c r="Y3026" s="282"/>
      <c r="Z3026" s="282"/>
      <c r="AA3026" s="283"/>
      <c r="AB3026" s="282"/>
      <c r="AC3026" s="282"/>
      <c r="AD3026" s="282"/>
      <c r="AE3026" s="282"/>
      <c r="AF3026" s="283"/>
      <c r="AG3026" s="402"/>
      <c r="AH3026" s="283"/>
      <c r="AI3026" s="283"/>
      <c r="AJ3026" s="283"/>
      <c r="AK3026" s="283"/>
      <c r="AL3026" s="283"/>
      <c r="AM3026" s="282"/>
      <c r="AN3026" s="282"/>
      <c r="AO3026" s="282"/>
      <c r="AP3026" s="282"/>
      <c r="AQ3026" s="282"/>
      <c r="AR3026" s="282"/>
      <c r="AT3026" s="283"/>
      <c r="AU3026" s="283"/>
      <c r="AV3026" s="283"/>
      <c r="AW3026" s="283"/>
      <c r="AY3026" s="283"/>
      <c r="AZ3026" s="282"/>
      <c r="BA3026" s="283"/>
      <c r="BB3026" s="282"/>
      <c r="BC3026" s="282"/>
      <c r="BD3026" s="282"/>
      <c r="BE3026" s="283"/>
      <c r="BG3026" s="282"/>
      <c r="BH3026" s="282"/>
      <c r="BI3026" s="282"/>
      <c r="BL3026" s="421"/>
      <c r="BM3026" s="424"/>
      <c r="BN3026" s="424"/>
      <c r="BO3026" s="424"/>
      <c r="BP3026" s="424"/>
      <c r="BQ3026" s="421"/>
      <c r="BR3026" s="421"/>
      <c r="BV3026" s="282"/>
      <c r="BW3026" s="283"/>
      <c r="BY3026" s="283"/>
      <c r="BZ3026" s="283"/>
      <c r="CA3026" s="283"/>
      <c r="CB3026" s="282"/>
      <c r="CC3026" s="282"/>
      <c r="CD3026" s="282"/>
      <c r="CE3026" s="282"/>
      <c r="CG3026" s="427"/>
      <c r="CH3026" s="402"/>
      <c r="CI3026" s="424"/>
      <c r="CJ3026" s="282"/>
      <c r="CK3026" s="282"/>
      <c r="CL3026" s="283"/>
      <c r="CM3026" s="283"/>
      <c r="CP3026" s="282"/>
      <c r="DC3026" s="282"/>
      <c r="DD3026" s="282"/>
      <c r="DE3026" s="282"/>
      <c r="DF3026" s="282"/>
      <c r="DG3026" s="282"/>
      <c r="DH3026" s="282"/>
      <c r="DI3026" s="282"/>
      <c r="DJ3026" s="282"/>
      <c r="EF3026" s="495" t="str">
        <f>""&amp;(MID(数据表!AZ3026,1,MIN(FIND({"(";"（"},数据表!AZ3026&amp;"(（",1)-1)))&amp;""</f>
        <v/>
      </c>
      <c r="EG3026" s="495" t="str">
        <f>""&amp;(MID(数据表!AZ3026,1,MIN(FIND({0;1;2;3;4;5;6;7;8;9},数据表!AZ3026&amp;"1234567890",1)-1)))&amp;""</f>
        <v/>
      </c>
    </row>
    <row r="3027" spans="2:137" s="310" customFormat="1" ht="12" customHeight="1">
      <c r="B3027" s="286"/>
      <c r="C3027" s="286"/>
      <c r="D3027" s="286"/>
      <c r="E3027" s="479"/>
      <c r="F3027" s="282"/>
      <c r="G3027" s="283"/>
      <c r="H3027" s="421"/>
      <c r="I3027" s="421"/>
      <c r="J3027" s="283"/>
      <c r="K3027" s="421"/>
      <c r="L3027" s="282"/>
      <c r="N3027" s="282"/>
      <c r="S3027" s="282"/>
      <c r="T3027" s="283"/>
      <c r="U3027" s="283"/>
      <c r="V3027" s="283"/>
      <c r="W3027" s="283"/>
      <c r="X3027" s="283"/>
      <c r="Y3027" s="282"/>
      <c r="Z3027" s="282"/>
      <c r="AA3027" s="283"/>
      <c r="AB3027" s="282"/>
      <c r="AC3027" s="282"/>
      <c r="AD3027" s="282"/>
      <c r="AE3027" s="282"/>
      <c r="AF3027" s="283"/>
      <c r="AG3027" s="402"/>
      <c r="AH3027" s="283"/>
      <c r="AI3027" s="283"/>
      <c r="AJ3027" s="283"/>
      <c r="AK3027" s="283"/>
      <c r="AL3027" s="283"/>
      <c r="AM3027" s="282"/>
      <c r="AN3027" s="282"/>
      <c r="AO3027" s="282"/>
      <c r="AP3027" s="282"/>
      <c r="AQ3027" s="282"/>
      <c r="AR3027" s="282"/>
      <c r="AT3027" s="283"/>
      <c r="AU3027" s="283"/>
      <c r="AV3027" s="283"/>
      <c r="AW3027" s="283"/>
      <c r="AY3027" s="283"/>
      <c r="AZ3027" s="282"/>
      <c r="BA3027" s="283"/>
      <c r="BB3027" s="282"/>
      <c r="BC3027" s="282"/>
      <c r="BD3027" s="282"/>
      <c r="BE3027" s="283"/>
      <c r="BG3027" s="282"/>
      <c r="BH3027" s="282"/>
      <c r="BI3027" s="282"/>
      <c r="BL3027" s="421"/>
      <c r="BM3027" s="424"/>
      <c r="BN3027" s="424"/>
      <c r="BO3027" s="424"/>
      <c r="BP3027" s="424"/>
      <c r="BQ3027" s="421"/>
      <c r="BR3027" s="421"/>
      <c r="BV3027" s="282"/>
      <c r="BW3027" s="283"/>
      <c r="BY3027" s="283"/>
      <c r="BZ3027" s="283"/>
      <c r="CA3027" s="283"/>
      <c r="CB3027" s="282"/>
      <c r="CC3027" s="282"/>
      <c r="CD3027" s="282"/>
      <c r="CE3027" s="282"/>
      <c r="CG3027" s="427"/>
      <c r="CH3027" s="402"/>
      <c r="CI3027" s="424"/>
      <c r="CJ3027" s="282"/>
      <c r="CK3027" s="282"/>
      <c r="CL3027" s="283"/>
      <c r="CM3027" s="283"/>
      <c r="CP3027" s="282"/>
      <c r="DC3027" s="282"/>
      <c r="DD3027" s="282"/>
      <c r="DE3027" s="282"/>
      <c r="DF3027" s="282"/>
      <c r="DG3027" s="282"/>
      <c r="DH3027" s="282"/>
      <c r="DI3027" s="282"/>
      <c r="DJ3027" s="282"/>
      <c r="EF3027" s="495" t="str">
        <f>""&amp;(MID(数据表!AZ3027,1,MIN(FIND({"(";"（"},数据表!AZ3027&amp;"(（",1)-1)))&amp;""</f>
        <v/>
      </c>
      <c r="EG3027" s="495" t="str">
        <f>""&amp;(MID(数据表!AZ3027,1,MIN(FIND({0;1;2;3;4;5;6;7;8;9},数据表!AZ3027&amp;"1234567890",1)-1)))&amp;""</f>
        <v/>
      </c>
    </row>
    <row r="3028" spans="2:137" s="310" customFormat="1" ht="12" customHeight="1">
      <c r="B3028" s="286"/>
      <c r="C3028" s="286"/>
      <c r="D3028" s="286"/>
      <c r="E3028" s="479"/>
      <c r="F3028" s="282"/>
      <c r="G3028" s="283"/>
      <c r="H3028" s="421"/>
      <c r="I3028" s="421"/>
      <c r="J3028" s="283"/>
      <c r="K3028" s="421"/>
      <c r="L3028" s="282"/>
      <c r="N3028" s="282"/>
      <c r="S3028" s="282"/>
      <c r="T3028" s="283"/>
      <c r="U3028" s="283"/>
      <c r="V3028" s="283"/>
      <c r="W3028" s="283"/>
      <c r="X3028" s="283"/>
      <c r="Y3028" s="282"/>
      <c r="Z3028" s="282"/>
      <c r="AA3028" s="283"/>
      <c r="AB3028" s="282"/>
      <c r="AC3028" s="282"/>
      <c r="AD3028" s="282"/>
      <c r="AE3028" s="282"/>
      <c r="AF3028" s="283"/>
      <c r="AG3028" s="402"/>
      <c r="AH3028" s="283"/>
      <c r="AI3028" s="283"/>
      <c r="AJ3028" s="283"/>
      <c r="AK3028" s="283"/>
      <c r="AL3028" s="283"/>
      <c r="AM3028" s="282"/>
      <c r="AN3028" s="282"/>
      <c r="AO3028" s="282"/>
      <c r="AP3028" s="282"/>
      <c r="AQ3028" s="282"/>
      <c r="AR3028" s="282"/>
      <c r="AT3028" s="283"/>
      <c r="AU3028" s="283"/>
      <c r="AV3028" s="283"/>
      <c r="AW3028" s="283"/>
      <c r="AY3028" s="283"/>
      <c r="AZ3028" s="282"/>
      <c r="BA3028" s="283"/>
      <c r="BB3028" s="282"/>
      <c r="BC3028" s="282"/>
      <c r="BD3028" s="282"/>
      <c r="BE3028" s="283"/>
      <c r="BG3028" s="282"/>
      <c r="BH3028" s="282"/>
      <c r="BI3028" s="282"/>
      <c r="BL3028" s="421"/>
      <c r="BM3028" s="424"/>
      <c r="BN3028" s="424"/>
      <c r="BO3028" s="424"/>
      <c r="BP3028" s="424"/>
      <c r="BQ3028" s="421"/>
      <c r="BR3028" s="421"/>
      <c r="BV3028" s="282"/>
      <c r="BW3028" s="283"/>
      <c r="BY3028" s="283"/>
      <c r="BZ3028" s="283"/>
      <c r="CA3028" s="283"/>
      <c r="CB3028" s="282"/>
      <c r="CC3028" s="282"/>
      <c r="CD3028" s="282"/>
      <c r="CE3028" s="282"/>
      <c r="CG3028" s="427"/>
      <c r="CH3028" s="402"/>
      <c r="CI3028" s="424"/>
      <c r="CJ3028" s="282"/>
      <c r="CK3028" s="282"/>
      <c r="CL3028" s="283"/>
      <c r="CM3028" s="283"/>
      <c r="CP3028" s="282"/>
      <c r="DC3028" s="282"/>
      <c r="DD3028" s="282"/>
      <c r="DE3028" s="282"/>
      <c r="DF3028" s="282"/>
      <c r="DG3028" s="282"/>
      <c r="DH3028" s="282"/>
      <c r="DI3028" s="282"/>
      <c r="DJ3028" s="282"/>
      <c r="EF3028" s="495" t="str">
        <f>""&amp;(MID(数据表!AZ3028,1,MIN(FIND({"(";"（"},数据表!AZ3028&amp;"(（",1)-1)))&amp;""</f>
        <v/>
      </c>
      <c r="EG3028" s="495" t="str">
        <f>""&amp;(MID(数据表!AZ3028,1,MIN(FIND({0;1;2;3;4;5;6;7;8;9},数据表!AZ3028&amp;"1234567890",1)-1)))&amp;""</f>
        <v/>
      </c>
    </row>
    <row r="3029" spans="2:137" s="310" customFormat="1" ht="12" customHeight="1">
      <c r="B3029" s="286"/>
      <c r="C3029" s="286"/>
      <c r="D3029" s="286"/>
      <c r="E3029" s="479"/>
      <c r="F3029" s="282"/>
      <c r="G3029" s="283"/>
      <c r="H3029" s="421"/>
      <c r="I3029" s="421"/>
      <c r="J3029" s="283"/>
      <c r="K3029" s="421"/>
      <c r="L3029" s="282"/>
      <c r="N3029" s="282"/>
      <c r="S3029" s="282"/>
      <c r="T3029" s="283"/>
      <c r="U3029" s="283"/>
      <c r="V3029" s="283"/>
      <c r="W3029" s="283"/>
      <c r="X3029" s="283"/>
      <c r="Y3029" s="282"/>
      <c r="Z3029" s="282"/>
      <c r="AA3029" s="283"/>
      <c r="AB3029" s="282"/>
      <c r="AC3029" s="282"/>
      <c r="AD3029" s="282"/>
      <c r="AE3029" s="282"/>
      <c r="AF3029" s="283"/>
      <c r="AG3029" s="402"/>
      <c r="AH3029" s="283"/>
      <c r="AI3029" s="283"/>
      <c r="AJ3029" s="283"/>
      <c r="AK3029" s="283"/>
      <c r="AL3029" s="283"/>
      <c r="AM3029" s="282"/>
      <c r="AN3029" s="282"/>
      <c r="AO3029" s="282"/>
      <c r="AP3029" s="282"/>
      <c r="AQ3029" s="282"/>
      <c r="AR3029" s="282"/>
      <c r="AT3029" s="283"/>
      <c r="AU3029" s="283"/>
      <c r="AV3029" s="283"/>
      <c r="AW3029" s="283"/>
      <c r="AY3029" s="283"/>
      <c r="AZ3029" s="282"/>
      <c r="BA3029" s="283"/>
      <c r="BB3029" s="282"/>
      <c r="BC3029" s="282"/>
      <c r="BD3029" s="282"/>
      <c r="BE3029" s="283"/>
      <c r="BG3029" s="282"/>
      <c r="BH3029" s="282"/>
      <c r="BI3029" s="282"/>
      <c r="BL3029" s="421"/>
      <c r="BM3029" s="424"/>
      <c r="BN3029" s="424"/>
      <c r="BO3029" s="424"/>
      <c r="BP3029" s="424"/>
      <c r="BQ3029" s="421"/>
      <c r="BR3029" s="421"/>
      <c r="BV3029" s="282"/>
      <c r="BW3029" s="283"/>
      <c r="BY3029" s="283"/>
      <c r="BZ3029" s="283"/>
      <c r="CA3029" s="283"/>
      <c r="CB3029" s="282"/>
      <c r="CC3029" s="282"/>
      <c r="CD3029" s="282"/>
      <c r="CE3029" s="282"/>
      <c r="CG3029" s="427"/>
      <c r="CH3029" s="402"/>
      <c r="CI3029" s="424"/>
      <c r="CJ3029" s="282"/>
      <c r="CK3029" s="282"/>
      <c r="CL3029" s="283"/>
      <c r="CM3029" s="283"/>
      <c r="CP3029" s="282"/>
      <c r="DC3029" s="282"/>
      <c r="DD3029" s="282"/>
      <c r="DE3029" s="282"/>
      <c r="DF3029" s="282"/>
      <c r="DG3029" s="282"/>
      <c r="DH3029" s="282"/>
      <c r="DI3029" s="282"/>
      <c r="DJ3029" s="282"/>
      <c r="EF3029" s="495" t="str">
        <f>""&amp;(MID(数据表!AZ3029,1,MIN(FIND({"(";"（"},数据表!AZ3029&amp;"(（",1)-1)))&amp;""</f>
        <v/>
      </c>
      <c r="EG3029" s="495" t="str">
        <f>""&amp;(MID(数据表!AZ3029,1,MIN(FIND({0;1;2;3;4;5;6;7;8;9},数据表!AZ3029&amp;"1234567890",1)-1)))&amp;""</f>
        <v/>
      </c>
    </row>
    <row r="3030" spans="2:137" s="310" customFormat="1" ht="12" customHeight="1">
      <c r="B3030" s="286"/>
      <c r="C3030" s="286"/>
      <c r="D3030" s="286"/>
      <c r="E3030" s="479"/>
      <c r="F3030" s="282"/>
      <c r="G3030" s="283"/>
      <c r="H3030" s="421"/>
      <c r="I3030" s="421"/>
      <c r="J3030" s="283"/>
      <c r="K3030" s="421"/>
      <c r="L3030" s="282"/>
      <c r="N3030" s="282"/>
      <c r="S3030" s="282"/>
      <c r="T3030" s="283"/>
      <c r="U3030" s="283"/>
      <c r="V3030" s="283"/>
      <c r="W3030" s="283"/>
      <c r="X3030" s="283"/>
      <c r="Y3030" s="282"/>
      <c r="Z3030" s="282"/>
      <c r="AA3030" s="283"/>
      <c r="AB3030" s="282"/>
      <c r="AC3030" s="282"/>
      <c r="AD3030" s="282"/>
      <c r="AE3030" s="282"/>
      <c r="AF3030" s="283"/>
      <c r="AG3030" s="402"/>
      <c r="AH3030" s="283"/>
      <c r="AI3030" s="283"/>
      <c r="AJ3030" s="283"/>
      <c r="AK3030" s="283"/>
      <c r="AL3030" s="283"/>
      <c r="AM3030" s="282"/>
      <c r="AN3030" s="282"/>
      <c r="AO3030" s="282"/>
      <c r="AP3030" s="282"/>
      <c r="AQ3030" s="282"/>
      <c r="AR3030" s="282"/>
      <c r="AT3030" s="283"/>
      <c r="AU3030" s="283"/>
      <c r="AV3030" s="283"/>
      <c r="AW3030" s="283"/>
      <c r="AY3030" s="283"/>
      <c r="AZ3030" s="282"/>
      <c r="BA3030" s="283"/>
      <c r="BB3030" s="282"/>
      <c r="BC3030" s="282"/>
      <c r="BD3030" s="282"/>
      <c r="BE3030" s="283"/>
      <c r="BG3030" s="282"/>
      <c r="BH3030" s="282"/>
      <c r="BI3030" s="282"/>
      <c r="BL3030" s="421"/>
      <c r="BM3030" s="424"/>
      <c r="BN3030" s="424"/>
      <c r="BO3030" s="424"/>
      <c r="BP3030" s="424"/>
      <c r="BQ3030" s="421"/>
      <c r="BR3030" s="421"/>
      <c r="BV3030" s="282"/>
      <c r="BW3030" s="283"/>
      <c r="BY3030" s="283"/>
      <c r="BZ3030" s="283"/>
      <c r="CA3030" s="283"/>
      <c r="CB3030" s="282"/>
      <c r="CC3030" s="282"/>
      <c r="CD3030" s="282"/>
      <c r="CE3030" s="282"/>
      <c r="CG3030" s="427"/>
      <c r="CH3030" s="402"/>
      <c r="CI3030" s="424"/>
      <c r="CJ3030" s="282"/>
      <c r="CK3030" s="282"/>
      <c r="CL3030" s="283"/>
      <c r="CM3030" s="283"/>
      <c r="CP3030" s="282"/>
      <c r="DC3030" s="282"/>
      <c r="DD3030" s="282"/>
      <c r="DE3030" s="282"/>
      <c r="DF3030" s="282"/>
      <c r="DG3030" s="282"/>
      <c r="DH3030" s="282"/>
      <c r="DI3030" s="282"/>
      <c r="DJ3030" s="282"/>
      <c r="EF3030" s="495" t="str">
        <f>""&amp;(MID(数据表!AZ3030,1,MIN(FIND({"(";"（"},数据表!AZ3030&amp;"(（",1)-1)))&amp;""</f>
        <v/>
      </c>
      <c r="EG3030" s="495" t="str">
        <f>""&amp;(MID(数据表!AZ3030,1,MIN(FIND({0;1;2;3;4;5;6;7;8;9},数据表!AZ3030&amp;"1234567890",1)-1)))&amp;""</f>
        <v/>
      </c>
    </row>
    <row r="3031" spans="2:137" s="310" customFormat="1" ht="12" customHeight="1">
      <c r="B3031" s="286"/>
      <c r="C3031" s="286"/>
      <c r="D3031" s="286"/>
      <c r="E3031" s="479"/>
      <c r="F3031" s="282"/>
      <c r="G3031" s="283"/>
      <c r="H3031" s="421"/>
      <c r="I3031" s="421"/>
      <c r="J3031" s="283"/>
      <c r="K3031" s="421"/>
      <c r="L3031" s="282"/>
      <c r="N3031" s="282"/>
      <c r="S3031" s="282"/>
      <c r="T3031" s="283"/>
      <c r="U3031" s="283"/>
      <c r="V3031" s="283"/>
      <c r="W3031" s="283"/>
      <c r="X3031" s="283"/>
      <c r="Y3031" s="282"/>
      <c r="Z3031" s="282"/>
      <c r="AA3031" s="283"/>
      <c r="AB3031" s="282"/>
      <c r="AC3031" s="282"/>
      <c r="AD3031" s="282"/>
      <c r="AE3031" s="282"/>
      <c r="AF3031" s="283"/>
      <c r="AG3031" s="402"/>
      <c r="AH3031" s="283"/>
      <c r="AI3031" s="283"/>
      <c r="AJ3031" s="283"/>
      <c r="AK3031" s="283"/>
      <c r="AL3031" s="283"/>
      <c r="AM3031" s="282"/>
      <c r="AN3031" s="282"/>
      <c r="AO3031" s="282"/>
      <c r="AP3031" s="282"/>
      <c r="AQ3031" s="282"/>
      <c r="AR3031" s="282"/>
      <c r="AT3031" s="283"/>
      <c r="AU3031" s="283"/>
      <c r="AV3031" s="283"/>
      <c r="AW3031" s="283"/>
      <c r="AY3031" s="283"/>
      <c r="AZ3031" s="282"/>
      <c r="BA3031" s="283"/>
      <c r="BB3031" s="282"/>
      <c r="BC3031" s="282"/>
      <c r="BD3031" s="282"/>
      <c r="BE3031" s="283"/>
      <c r="BG3031" s="282"/>
      <c r="BH3031" s="282"/>
      <c r="BI3031" s="282"/>
      <c r="BL3031" s="421"/>
      <c r="BM3031" s="424"/>
      <c r="BN3031" s="424"/>
      <c r="BO3031" s="424"/>
      <c r="BP3031" s="424"/>
      <c r="BQ3031" s="421"/>
      <c r="BR3031" s="421"/>
      <c r="BV3031" s="282"/>
      <c r="BW3031" s="283"/>
      <c r="BY3031" s="283"/>
      <c r="BZ3031" s="283"/>
      <c r="CA3031" s="283"/>
      <c r="CB3031" s="282"/>
      <c r="CC3031" s="282"/>
      <c r="CD3031" s="282"/>
      <c r="CE3031" s="282"/>
      <c r="CG3031" s="427"/>
      <c r="CH3031" s="402"/>
      <c r="CI3031" s="424"/>
      <c r="CJ3031" s="282"/>
      <c r="CK3031" s="282"/>
      <c r="CL3031" s="283"/>
      <c r="CM3031" s="283"/>
      <c r="CP3031" s="282"/>
      <c r="DC3031" s="282"/>
      <c r="DD3031" s="282"/>
      <c r="DE3031" s="282"/>
      <c r="DF3031" s="282"/>
      <c r="DG3031" s="282"/>
      <c r="DH3031" s="282"/>
      <c r="DI3031" s="282"/>
      <c r="DJ3031" s="282"/>
      <c r="EF3031" s="495" t="str">
        <f>""&amp;(MID(数据表!AZ3031,1,MIN(FIND({"(";"（"},数据表!AZ3031&amp;"(（",1)-1)))&amp;""</f>
        <v/>
      </c>
      <c r="EG3031" s="495" t="str">
        <f>""&amp;(MID(数据表!AZ3031,1,MIN(FIND({0;1;2;3;4;5;6;7;8;9},数据表!AZ3031&amp;"1234567890",1)-1)))&amp;""</f>
        <v/>
      </c>
    </row>
    <row r="3032" spans="2:137" s="310" customFormat="1" ht="12" customHeight="1">
      <c r="B3032" s="286"/>
      <c r="C3032" s="286"/>
      <c r="D3032" s="286"/>
      <c r="E3032" s="479"/>
      <c r="F3032" s="282"/>
      <c r="G3032" s="283"/>
      <c r="H3032" s="421"/>
      <c r="I3032" s="421"/>
      <c r="J3032" s="283"/>
      <c r="K3032" s="421"/>
      <c r="L3032" s="282"/>
      <c r="N3032" s="282"/>
      <c r="S3032" s="282"/>
      <c r="T3032" s="283"/>
      <c r="U3032" s="283"/>
      <c r="V3032" s="283"/>
      <c r="W3032" s="283"/>
      <c r="X3032" s="283"/>
      <c r="Y3032" s="282"/>
      <c r="Z3032" s="282"/>
      <c r="AA3032" s="283"/>
      <c r="AB3032" s="282"/>
      <c r="AC3032" s="282"/>
      <c r="AD3032" s="282"/>
      <c r="AE3032" s="282"/>
      <c r="AF3032" s="283"/>
      <c r="AG3032" s="402"/>
      <c r="AH3032" s="283"/>
      <c r="AI3032" s="283"/>
      <c r="AJ3032" s="283"/>
      <c r="AK3032" s="283"/>
      <c r="AL3032" s="283"/>
      <c r="AM3032" s="282"/>
      <c r="AN3032" s="282"/>
      <c r="AO3032" s="282"/>
      <c r="AP3032" s="282"/>
      <c r="AQ3032" s="282"/>
      <c r="AR3032" s="282"/>
      <c r="AT3032" s="283"/>
      <c r="AU3032" s="283"/>
      <c r="AV3032" s="283"/>
      <c r="AW3032" s="283"/>
      <c r="AY3032" s="283"/>
      <c r="AZ3032" s="282"/>
      <c r="BA3032" s="283"/>
      <c r="BB3032" s="282"/>
      <c r="BC3032" s="282"/>
      <c r="BD3032" s="282"/>
      <c r="BE3032" s="283"/>
      <c r="BG3032" s="282"/>
      <c r="BH3032" s="282"/>
      <c r="BI3032" s="282"/>
      <c r="BL3032" s="421"/>
      <c r="BM3032" s="424"/>
      <c r="BN3032" s="424"/>
      <c r="BO3032" s="424"/>
      <c r="BP3032" s="424"/>
      <c r="BQ3032" s="421"/>
      <c r="BR3032" s="421"/>
      <c r="BV3032" s="282"/>
      <c r="BW3032" s="283"/>
      <c r="BY3032" s="283"/>
      <c r="BZ3032" s="283"/>
      <c r="CA3032" s="283"/>
      <c r="CB3032" s="282"/>
      <c r="CC3032" s="282"/>
      <c r="CD3032" s="282"/>
      <c r="CE3032" s="282"/>
      <c r="CG3032" s="427"/>
      <c r="CH3032" s="402"/>
      <c r="CI3032" s="424"/>
      <c r="CJ3032" s="282"/>
      <c r="CK3032" s="282"/>
      <c r="CL3032" s="283"/>
      <c r="CM3032" s="283"/>
      <c r="CP3032" s="282"/>
      <c r="DC3032" s="282"/>
      <c r="DD3032" s="282"/>
      <c r="DE3032" s="282"/>
      <c r="DF3032" s="282"/>
      <c r="DG3032" s="282"/>
      <c r="DH3032" s="282"/>
      <c r="DI3032" s="282"/>
      <c r="DJ3032" s="282"/>
      <c r="EF3032" s="495" t="str">
        <f>""&amp;(MID(数据表!AZ3032,1,MIN(FIND({"(";"（"},数据表!AZ3032&amp;"(（",1)-1)))&amp;""</f>
        <v/>
      </c>
      <c r="EG3032" s="495" t="str">
        <f>""&amp;(MID(数据表!AZ3032,1,MIN(FIND({0;1;2;3;4;5;6;7;8;9},数据表!AZ3032&amp;"1234567890",1)-1)))&amp;""</f>
        <v/>
      </c>
    </row>
    <row r="3033" spans="2:137" s="310" customFormat="1" ht="12" customHeight="1">
      <c r="B3033" s="286"/>
      <c r="C3033" s="286"/>
      <c r="D3033" s="286"/>
      <c r="E3033" s="479"/>
      <c r="F3033" s="282"/>
      <c r="G3033" s="283"/>
      <c r="H3033" s="421"/>
      <c r="I3033" s="421"/>
      <c r="J3033" s="283"/>
      <c r="K3033" s="421"/>
      <c r="L3033" s="282"/>
      <c r="N3033" s="282"/>
      <c r="S3033" s="282"/>
      <c r="T3033" s="283"/>
      <c r="U3033" s="283"/>
      <c r="V3033" s="283"/>
      <c r="W3033" s="283"/>
      <c r="X3033" s="283"/>
      <c r="Y3033" s="282"/>
      <c r="Z3033" s="282"/>
      <c r="AA3033" s="283"/>
      <c r="AB3033" s="282"/>
      <c r="AC3033" s="282"/>
      <c r="AD3033" s="282"/>
      <c r="AE3033" s="282"/>
      <c r="AF3033" s="283"/>
      <c r="AG3033" s="402"/>
      <c r="AH3033" s="283"/>
      <c r="AI3033" s="283"/>
      <c r="AJ3033" s="283"/>
      <c r="AK3033" s="283"/>
      <c r="AL3033" s="283"/>
      <c r="AM3033" s="282"/>
      <c r="AN3033" s="282"/>
      <c r="AO3033" s="282"/>
      <c r="AP3033" s="282"/>
      <c r="AQ3033" s="282"/>
      <c r="AR3033" s="282"/>
      <c r="AT3033" s="283"/>
      <c r="AU3033" s="283"/>
      <c r="AV3033" s="283"/>
      <c r="AW3033" s="283"/>
      <c r="AY3033" s="283"/>
      <c r="AZ3033" s="282"/>
      <c r="BA3033" s="283"/>
      <c r="BB3033" s="282"/>
      <c r="BC3033" s="282"/>
      <c r="BD3033" s="282"/>
      <c r="BE3033" s="283"/>
      <c r="BG3033" s="282"/>
      <c r="BH3033" s="282"/>
      <c r="BI3033" s="282"/>
      <c r="BL3033" s="421"/>
      <c r="BM3033" s="424"/>
      <c r="BN3033" s="424"/>
      <c r="BO3033" s="424"/>
      <c r="BP3033" s="424"/>
      <c r="BQ3033" s="421"/>
      <c r="BR3033" s="421"/>
      <c r="BV3033" s="282"/>
      <c r="BW3033" s="283"/>
      <c r="BY3033" s="283"/>
      <c r="BZ3033" s="283"/>
      <c r="CA3033" s="283"/>
      <c r="CB3033" s="282"/>
      <c r="CC3033" s="282"/>
      <c r="CD3033" s="282"/>
      <c r="CE3033" s="282"/>
      <c r="CG3033" s="427"/>
      <c r="CH3033" s="402"/>
      <c r="CI3033" s="424"/>
      <c r="CJ3033" s="282"/>
      <c r="CK3033" s="282"/>
      <c r="CL3033" s="283"/>
      <c r="CM3033" s="283"/>
      <c r="CP3033" s="282"/>
      <c r="DC3033" s="282"/>
      <c r="DD3033" s="282"/>
      <c r="DE3033" s="282"/>
      <c r="DF3033" s="282"/>
      <c r="DG3033" s="282"/>
      <c r="DH3033" s="282"/>
      <c r="DI3033" s="282"/>
      <c r="DJ3033" s="282"/>
      <c r="EF3033" s="495" t="str">
        <f>""&amp;(MID(数据表!AZ3033,1,MIN(FIND({"(";"（"},数据表!AZ3033&amp;"(（",1)-1)))&amp;""</f>
        <v/>
      </c>
      <c r="EG3033" s="495" t="str">
        <f>""&amp;(MID(数据表!AZ3033,1,MIN(FIND({0;1;2;3;4;5;6;7;8;9},数据表!AZ3033&amp;"1234567890",1)-1)))&amp;""</f>
        <v/>
      </c>
    </row>
    <row r="3034" spans="2:137" s="310" customFormat="1" ht="12" customHeight="1">
      <c r="B3034" s="286"/>
      <c r="C3034" s="286"/>
      <c r="D3034" s="286"/>
      <c r="E3034" s="479"/>
      <c r="F3034" s="282"/>
      <c r="G3034" s="283"/>
      <c r="H3034" s="421"/>
      <c r="I3034" s="421"/>
      <c r="J3034" s="283"/>
      <c r="K3034" s="421"/>
      <c r="L3034" s="282"/>
      <c r="N3034" s="282"/>
      <c r="S3034" s="282"/>
      <c r="T3034" s="283"/>
      <c r="U3034" s="283"/>
      <c r="V3034" s="283"/>
      <c r="W3034" s="283"/>
      <c r="X3034" s="283"/>
      <c r="Y3034" s="282"/>
      <c r="Z3034" s="282"/>
      <c r="AA3034" s="283"/>
      <c r="AB3034" s="282"/>
      <c r="AC3034" s="282"/>
      <c r="AD3034" s="282"/>
      <c r="AE3034" s="282"/>
      <c r="AF3034" s="283"/>
      <c r="AG3034" s="402"/>
      <c r="AH3034" s="283"/>
      <c r="AI3034" s="283"/>
      <c r="AJ3034" s="283"/>
      <c r="AK3034" s="283"/>
      <c r="AL3034" s="283"/>
      <c r="AM3034" s="282"/>
      <c r="AN3034" s="282"/>
      <c r="AO3034" s="282"/>
      <c r="AP3034" s="282"/>
      <c r="AQ3034" s="282"/>
      <c r="AR3034" s="282"/>
      <c r="AT3034" s="283"/>
      <c r="AU3034" s="283"/>
      <c r="AV3034" s="283"/>
      <c r="AW3034" s="283"/>
      <c r="AY3034" s="283"/>
      <c r="AZ3034" s="282"/>
      <c r="BA3034" s="283"/>
      <c r="BB3034" s="282"/>
      <c r="BC3034" s="282"/>
      <c r="BD3034" s="282"/>
      <c r="BE3034" s="283"/>
      <c r="BG3034" s="282"/>
      <c r="BH3034" s="282"/>
      <c r="BI3034" s="282"/>
      <c r="BL3034" s="421"/>
      <c r="BM3034" s="424"/>
      <c r="BN3034" s="424"/>
      <c r="BO3034" s="424"/>
      <c r="BP3034" s="424"/>
      <c r="BQ3034" s="421"/>
      <c r="BR3034" s="421"/>
      <c r="BV3034" s="282"/>
      <c r="BW3034" s="283"/>
      <c r="BY3034" s="283"/>
      <c r="BZ3034" s="283"/>
      <c r="CA3034" s="283"/>
      <c r="CB3034" s="282"/>
      <c r="CC3034" s="282"/>
      <c r="CD3034" s="282"/>
      <c r="CE3034" s="282"/>
      <c r="CG3034" s="427"/>
      <c r="CH3034" s="402"/>
      <c r="CI3034" s="424"/>
      <c r="CJ3034" s="282"/>
      <c r="CK3034" s="282"/>
      <c r="CL3034" s="283"/>
      <c r="CM3034" s="283"/>
      <c r="CP3034" s="282"/>
      <c r="DC3034" s="282"/>
      <c r="DD3034" s="282"/>
      <c r="DE3034" s="282"/>
      <c r="DF3034" s="282"/>
      <c r="DG3034" s="282"/>
      <c r="DH3034" s="282"/>
      <c r="DI3034" s="282"/>
      <c r="DJ3034" s="282"/>
      <c r="EF3034" s="495" t="str">
        <f>""&amp;(MID(数据表!AZ3034,1,MIN(FIND({"(";"（"},数据表!AZ3034&amp;"(（",1)-1)))&amp;""</f>
        <v/>
      </c>
      <c r="EG3034" s="495" t="str">
        <f>""&amp;(MID(数据表!AZ3034,1,MIN(FIND({0;1;2;3;4;5;6;7;8;9},数据表!AZ3034&amp;"1234567890",1)-1)))&amp;""</f>
        <v/>
      </c>
    </row>
    <row r="3035" spans="2:137" s="310" customFormat="1" ht="12" customHeight="1">
      <c r="B3035" s="286"/>
      <c r="C3035" s="286"/>
      <c r="D3035" s="286"/>
      <c r="E3035" s="479"/>
      <c r="F3035" s="282"/>
      <c r="G3035" s="283"/>
      <c r="H3035" s="421"/>
      <c r="I3035" s="421"/>
      <c r="J3035" s="283"/>
      <c r="K3035" s="421"/>
      <c r="L3035" s="282"/>
      <c r="N3035" s="282"/>
      <c r="S3035" s="282"/>
      <c r="T3035" s="283"/>
      <c r="U3035" s="283"/>
      <c r="V3035" s="283"/>
      <c r="W3035" s="283"/>
      <c r="X3035" s="283"/>
      <c r="Y3035" s="282"/>
      <c r="Z3035" s="282"/>
      <c r="AA3035" s="283"/>
      <c r="AB3035" s="282"/>
      <c r="AC3035" s="282"/>
      <c r="AD3035" s="282"/>
      <c r="AE3035" s="282"/>
      <c r="AF3035" s="283"/>
      <c r="AG3035" s="402"/>
      <c r="AH3035" s="283"/>
      <c r="AI3035" s="283"/>
      <c r="AJ3035" s="283"/>
      <c r="AK3035" s="283"/>
      <c r="AL3035" s="283"/>
      <c r="AM3035" s="282"/>
      <c r="AN3035" s="282"/>
      <c r="AO3035" s="282"/>
      <c r="AP3035" s="282"/>
      <c r="AQ3035" s="282"/>
      <c r="AR3035" s="282"/>
      <c r="AT3035" s="283"/>
      <c r="AU3035" s="283"/>
      <c r="AV3035" s="283"/>
      <c r="AW3035" s="283"/>
      <c r="AY3035" s="283"/>
      <c r="AZ3035" s="282"/>
      <c r="BA3035" s="283"/>
      <c r="BB3035" s="282"/>
      <c r="BC3035" s="282"/>
      <c r="BD3035" s="282"/>
      <c r="BE3035" s="283"/>
      <c r="BG3035" s="282"/>
      <c r="BH3035" s="282"/>
      <c r="BI3035" s="282"/>
      <c r="BL3035" s="421"/>
      <c r="BM3035" s="424"/>
      <c r="BN3035" s="424"/>
      <c r="BO3035" s="424"/>
      <c r="BP3035" s="424"/>
      <c r="BQ3035" s="421"/>
      <c r="BR3035" s="421"/>
      <c r="BV3035" s="282"/>
      <c r="BW3035" s="283"/>
      <c r="BY3035" s="283"/>
      <c r="BZ3035" s="283"/>
      <c r="CA3035" s="283"/>
      <c r="CB3035" s="282"/>
      <c r="CC3035" s="282"/>
      <c r="CD3035" s="282"/>
      <c r="CE3035" s="282"/>
      <c r="CG3035" s="427"/>
      <c r="CH3035" s="402"/>
      <c r="CI3035" s="424"/>
      <c r="CJ3035" s="282"/>
      <c r="CK3035" s="282"/>
      <c r="CL3035" s="283"/>
      <c r="CM3035" s="283"/>
      <c r="CP3035" s="282"/>
      <c r="DC3035" s="282"/>
      <c r="DD3035" s="282"/>
      <c r="DE3035" s="282"/>
      <c r="DF3035" s="282"/>
      <c r="DG3035" s="282"/>
      <c r="DH3035" s="282"/>
      <c r="DI3035" s="282"/>
      <c r="DJ3035" s="282"/>
      <c r="EF3035" s="495" t="str">
        <f>""&amp;(MID(数据表!AZ3035,1,MIN(FIND({"(";"（"},数据表!AZ3035&amp;"(（",1)-1)))&amp;""</f>
        <v/>
      </c>
      <c r="EG3035" s="495" t="str">
        <f>""&amp;(MID(数据表!AZ3035,1,MIN(FIND({0;1;2;3;4;5;6;7;8;9},数据表!AZ3035&amp;"1234567890",1)-1)))&amp;""</f>
        <v/>
      </c>
    </row>
    <row r="3036" spans="2:137" s="310" customFormat="1" ht="12" customHeight="1">
      <c r="B3036" s="286"/>
      <c r="C3036" s="286"/>
      <c r="D3036" s="286"/>
      <c r="E3036" s="479"/>
      <c r="F3036" s="282"/>
      <c r="G3036" s="283"/>
      <c r="H3036" s="421"/>
      <c r="I3036" s="421"/>
      <c r="J3036" s="283"/>
      <c r="K3036" s="421"/>
      <c r="L3036" s="282"/>
      <c r="N3036" s="282"/>
      <c r="S3036" s="282"/>
      <c r="T3036" s="283"/>
      <c r="U3036" s="283"/>
      <c r="V3036" s="283"/>
      <c r="W3036" s="283"/>
      <c r="X3036" s="283"/>
      <c r="Y3036" s="282"/>
      <c r="Z3036" s="282"/>
      <c r="AA3036" s="283"/>
      <c r="AB3036" s="282"/>
      <c r="AC3036" s="282"/>
      <c r="AD3036" s="282"/>
      <c r="AE3036" s="282"/>
      <c r="AF3036" s="283"/>
      <c r="AG3036" s="402"/>
      <c r="AH3036" s="283"/>
      <c r="AI3036" s="283"/>
      <c r="AJ3036" s="283"/>
      <c r="AK3036" s="283"/>
      <c r="AL3036" s="283"/>
      <c r="AM3036" s="282"/>
      <c r="AN3036" s="282"/>
      <c r="AO3036" s="282"/>
      <c r="AP3036" s="282"/>
      <c r="AQ3036" s="282"/>
      <c r="AR3036" s="282"/>
      <c r="AT3036" s="283"/>
      <c r="AU3036" s="283"/>
      <c r="AV3036" s="283"/>
      <c r="AW3036" s="283"/>
      <c r="AY3036" s="283"/>
      <c r="AZ3036" s="282"/>
      <c r="BA3036" s="283"/>
      <c r="BB3036" s="282"/>
      <c r="BC3036" s="282"/>
      <c r="BD3036" s="282"/>
      <c r="BE3036" s="283"/>
      <c r="BG3036" s="282"/>
      <c r="BH3036" s="282"/>
      <c r="BI3036" s="282"/>
      <c r="BL3036" s="421"/>
      <c r="BM3036" s="424"/>
      <c r="BN3036" s="424"/>
      <c r="BO3036" s="424"/>
      <c r="BP3036" s="424"/>
      <c r="BQ3036" s="421"/>
      <c r="BR3036" s="421"/>
      <c r="BV3036" s="282"/>
      <c r="BW3036" s="283"/>
      <c r="BY3036" s="283"/>
      <c r="BZ3036" s="283"/>
      <c r="CA3036" s="283"/>
      <c r="CB3036" s="282"/>
      <c r="CC3036" s="282"/>
      <c r="CD3036" s="282"/>
      <c r="CE3036" s="282"/>
      <c r="CG3036" s="427"/>
      <c r="CH3036" s="402"/>
      <c r="CI3036" s="424"/>
      <c r="CJ3036" s="282"/>
      <c r="CK3036" s="282"/>
      <c r="CL3036" s="283"/>
      <c r="CM3036" s="283"/>
      <c r="CP3036" s="282"/>
      <c r="DC3036" s="282"/>
      <c r="DD3036" s="282"/>
      <c r="DE3036" s="282"/>
      <c r="DF3036" s="282"/>
      <c r="DG3036" s="282"/>
      <c r="DH3036" s="282"/>
      <c r="DI3036" s="282"/>
      <c r="DJ3036" s="282"/>
      <c r="EF3036" s="495" t="str">
        <f>""&amp;(MID(数据表!AZ3036,1,MIN(FIND({"(";"（"},数据表!AZ3036&amp;"(（",1)-1)))&amp;""</f>
        <v/>
      </c>
      <c r="EG3036" s="495" t="str">
        <f>""&amp;(MID(数据表!AZ3036,1,MIN(FIND({0;1;2;3;4;5;6;7;8;9},数据表!AZ3036&amp;"1234567890",1)-1)))&amp;""</f>
        <v/>
      </c>
    </row>
    <row r="3037" spans="2:137" s="310" customFormat="1" ht="12" customHeight="1">
      <c r="B3037" s="286"/>
      <c r="C3037" s="286"/>
      <c r="D3037" s="286"/>
      <c r="E3037" s="479"/>
      <c r="F3037" s="282"/>
      <c r="G3037" s="283"/>
      <c r="H3037" s="421"/>
      <c r="I3037" s="421"/>
      <c r="J3037" s="283"/>
      <c r="K3037" s="421"/>
      <c r="L3037" s="282"/>
      <c r="N3037" s="282"/>
      <c r="S3037" s="282"/>
      <c r="T3037" s="283"/>
      <c r="U3037" s="283"/>
      <c r="V3037" s="283"/>
      <c r="W3037" s="283"/>
      <c r="X3037" s="283"/>
      <c r="Y3037" s="282"/>
      <c r="Z3037" s="282"/>
      <c r="AA3037" s="283"/>
      <c r="AB3037" s="282"/>
      <c r="AC3037" s="282"/>
      <c r="AD3037" s="282"/>
      <c r="AE3037" s="282"/>
      <c r="AF3037" s="283"/>
      <c r="AG3037" s="402"/>
      <c r="AH3037" s="283"/>
      <c r="AI3037" s="283"/>
      <c r="AJ3037" s="283"/>
      <c r="AK3037" s="283"/>
      <c r="AL3037" s="283"/>
      <c r="AM3037" s="282"/>
      <c r="AN3037" s="282"/>
      <c r="AO3037" s="282"/>
      <c r="AP3037" s="282"/>
      <c r="AQ3037" s="282"/>
      <c r="AR3037" s="282"/>
      <c r="AT3037" s="283"/>
      <c r="AU3037" s="283"/>
      <c r="AV3037" s="283"/>
      <c r="AW3037" s="283"/>
      <c r="AY3037" s="283"/>
      <c r="AZ3037" s="282"/>
      <c r="BA3037" s="283"/>
      <c r="BB3037" s="282"/>
      <c r="BC3037" s="282"/>
      <c r="BD3037" s="282"/>
      <c r="BE3037" s="283"/>
      <c r="BG3037" s="282"/>
      <c r="BH3037" s="282"/>
      <c r="BI3037" s="282"/>
      <c r="BL3037" s="421"/>
      <c r="BM3037" s="424"/>
      <c r="BN3037" s="424"/>
      <c r="BO3037" s="424"/>
      <c r="BP3037" s="424"/>
      <c r="BQ3037" s="421"/>
      <c r="BR3037" s="421"/>
      <c r="BV3037" s="282"/>
      <c r="BW3037" s="283"/>
      <c r="BY3037" s="283"/>
      <c r="BZ3037" s="283"/>
      <c r="CA3037" s="283"/>
      <c r="CB3037" s="282"/>
      <c r="CC3037" s="282"/>
      <c r="CD3037" s="282"/>
      <c r="CE3037" s="282"/>
      <c r="CG3037" s="427"/>
      <c r="CH3037" s="402"/>
      <c r="CI3037" s="424"/>
      <c r="CJ3037" s="282"/>
      <c r="CK3037" s="282"/>
      <c r="CL3037" s="283"/>
      <c r="CM3037" s="283"/>
      <c r="CP3037" s="282"/>
      <c r="DC3037" s="282"/>
      <c r="DD3037" s="282"/>
      <c r="DE3037" s="282"/>
      <c r="DF3037" s="282"/>
      <c r="DG3037" s="282"/>
      <c r="DH3037" s="282"/>
      <c r="DI3037" s="282"/>
      <c r="DJ3037" s="282"/>
      <c r="EF3037" s="495" t="str">
        <f>""&amp;(MID(数据表!AZ3037,1,MIN(FIND({"(";"（"},数据表!AZ3037&amp;"(（",1)-1)))&amp;""</f>
        <v/>
      </c>
      <c r="EG3037" s="495" t="str">
        <f>""&amp;(MID(数据表!AZ3037,1,MIN(FIND({0;1;2;3;4;5;6;7;8;9},数据表!AZ3037&amp;"1234567890",1)-1)))&amp;""</f>
        <v/>
      </c>
    </row>
    <row r="3038" spans="2:137" s="310" customFormat="1" ht="12" customHeight="1">
      <c r="B3038" s="286"/>
      <c r="C3038" s="286"/>
      <c r="D3038" s="286"/>
      <c r="E3038" s="479"/>
      <c r="F3038" s="282"/>
      <c r="G3038" s="283"/>
      <c r="H3038" s="421"/>
      <c r="I3038" s="421"/>
      <c r="J3038" s="283"/>
      <c r="K3038" s="421"/>
      <c r="L3038" s="282"/>
      <c r="N3038" s="282"/>
      <c r="S3038" s="282"/>
      <c r="T3038" s="283"/>
      <c r="U3038" s="283"/>
      <c r="V3038" s="283"/>
      <c r="W3038" s="283"/>
      <c r="X3038" s="283"/>
      <c r="Y3038" s="282"/>
      <c r="Z3038" s="282"/>
      <c r="AA3038" s="283"/>
      <c r="AB3038" s="282"/>
      <c r="AC3038" s="282"/>
      <c r="AD3038" s="282"/>
      <c r="AE3038" s="282"/>
      <c r="AF3038" s="283"/>
      <c r="AG3038" s="402"/>
      <c r="AH3038" s="283"/>
      <c r="AI3038" s="283"/>
      <c r="AJ3038" s="283"/>
      <c r="AK3038" s="283"/>
      <c r="AL3038" s="283"/>
      <c r="AM3038" s="282"/>
      <c r="AN3038" s="282"/>
      <c r="AO3038" s="282"/>
      <c r="AP3038" s="282"/>
      <c r="AQ3038" s="282"/>
      <c r="AR3038" s="282"/>
      <c r="AT3038" s="283"/>
      <c r="AU3038" s="283"/>
      <c r="AV3038" s="283"/>
      <c r="AW3038" s="283"/>
      <c r="AY3038" s="283"/>
      <c r="AZ3038" s="282"/>
      <c r="BA3038" s="283"/>
      <c r="BB3038" s="282"/>
      <c r="BC3038" s="282"/>
      <c r="BD3038" s="282"/>
      <c r="BE3038" s="283"/>
      <c r="BG3038" s="282"/>
      <c r="BH3038" s="282"/>
      <c r="BI3038" s="282"/>
      <c r="BL3038" s="421"/>
      <c r="BM3038" s="424"/>
      <c r="BN3038" s="424"/>
      <c r="BO3038" s="424"/>
      <c r="BP3038" s="424"/>
      <c r="BQ3038" s="421"/>
      <c r="BR3038" s="421"/>
      <c r="BV3038" s="282"/>
      <c r="BW3038" s="283"/>
      <c r="BY3038" s="283"/>
      <c r="BZ3038" s="283"/>
      <c r="CA3038" s="283"/>
      <c r="CB3038" s="282"/>
      <c r="CC3038" s="282"/>
      <c r="CD3038" s="282"/>
      <c r="CE3038" s="282"/>
      <c r="CG3038" s="427"/>
      <c r="CH3038" s="402"/>
      <c r="CI3038" s="424"/>
      <c r="CJ3038" s="282"/>
      <c r="CK3038" s="282"/>
      <c r="CL3038" s="283"/>
      <c r="CM3038" s="283"/>
      <c r="CP3038" s="282"/>
      <c r="DC3038" s="282"/>
      <c r="DD3038" s="282"/>
      <c r="DE3038" s="282"/>
      <c r="DF3038" s="282"/>
      <c r="DG3038" s="282"/>
      <c r="DH3038" s="282"/>
      <c r="DI3038" s="282"/>
      <c r="DJ3038" s="282"/>
      <c r="EF3038" s="495" t="str">
        <f>""&amp;(MID(数据表!AZ3038,1,MIN(FIND({"(";"（"},数据表!AZ3038&amp;"(（",1)-1)))&amp;""</f>
        <v/>
      </c>
      <c r="EG3038" s="495" t="str">
        <f>""&amp;(MID(数据表!AZ3038,1,MIN(FIND({0;1;2;3;4;5;6;7;8;9},数据表!AZ3038&amp;"1234567890",1)-1)))&amp;""</f>
        <v/>
      </c>
    </row>
    <row r="3039" spans="2:137" s="310" customFormat="1" ht="12" customHeight="1">
      <c r="B3039" s="286"/>
      <c r="C3039" s="286"/>
      <c r="D3039" s="286"/>
      <c r="E3039" s="479"/>
      <c r="F3039" s="282"/>
      <c r="G3039" s="283"/>
      <c r="H3039" s="421"/>
      <c r="I3039" s="421"/>
      <c r="J3039" s="283"/>
      <c r="K3039" s="421"/>
      <c r="L3039" s="282"/>
      <c r="N3039" s="282"/>
      <c r="S3039" s="282"/>
      <c r="T3039" s="283"/>
      <c r="U3039" s="283"/>
      <c r="V3039" s="283"/>
      <c r="W3039" s="283"/>
      <c r="X3039" s="283"/>
      <c r="Y3039" s="282"/>
      <c r="Z3039" s="282"/>
      <c r="AA3039" s="283"/>
      <c r="AB3039" s="282"/>
      <c r="AC3039" s="282"/>
      <c r="AD3039" s="282"/>
      <c r="AE3039" s="282"/>
      <c r="AF3039" s="283"/>
      <c r="AG3039" s="402"/>
      <c r="AH3039" s="283"/>
      <c r="AI3039" s="283"/>
      <c r="AJ3039" s="283"/>
      <c r="AK3039" s="283"/>
      <c r="AL3039" s="283"/>
      <c r="AM3039" s="282"/>
      <c r="AN3039" s="282"/>
      <c r="AO3039" s="282"/>
      <c r="AP3039" s="282"/>
      <c r="AQ3039" s="282"/>
      <c r="AR3039" s="282"/>
      <c r="AT3039" s="283"/>
      <c r="AU3039" s="283"/>
      <c r="AV3039" s="283"/>
      <c r="AW3039" s="283"/>
      <c r="AY3039" s="283"/>
      <c r="AZ3039" s="282"/>
      <c r="BA3039" s="283"/>
      <c r="BB3039" s="282"/>
      <c r="BC3039" s="282"/>
      <c r="BD3039" s="282"/>
      <c r="BE3039" s="283"/>
      <c r="BG3039" s="282"/>
      <c r="BH3039" s="282"/>
      <c r="BI3039" s="282"/>
      <c r="BL3039" s="421"/>
      <c r="BM3039" s="424"/>
      <c r="BN3039" s="424"/>
      <c r="BO3039" s="424"/>
      <c r="BP3039" s="424"/>
      <c r="BQ3039" s="421"/>
      <c r="BR3039" s="421"/>
      <c r="BV3039" s="282"/>
      <c r="BW3039" s="283"/>
      <c r="BY3039" s="283"/>
      <c r="BZ3039" s="283"/>
      <c r="CA3039" s="283"/>
      <c r="CB3039" s="282"/>
      <c r="CC3039" s="282"/>
      <c r="CD3039" s="282"/>
      <c r="CE3039" s="282"/>
      <c r="CG3039" s="427"/>
      <c r="CH3039" s="402"/>
      <c r="CI3039" s="424"/>
      <c r="CJ3039" s="282"/>
      <c r="CK3039" s="282"/>
      <c r="CL3039" s="283"/>
      <c r="CM3039" s="283"/>
      <c r="CP3039" s="282"/>
      <c r="DC3039" s="282"/>
      <c r="DD3039" s="282"/>
      <c r="DE3039" s="282"/>
      <c r="DF3039" s="282"/>
      <c r="DG3039" s="282"/>
      <c r="DH3039" s="282"/>
      <c r="DI3039" s="282"/>
      <c r="DJ3039" s="282"/>
      <c r="EF3039" s="495" t="str">
        <f>""&amp;(MID(数据表!AZ3039,1,MIN(FIND({"(";"（"},数据表!AZ3039&amp;"(（",1)-1)))&amp;""</f>
        <v/>
      </c>
      <c r="EG3039" s="495" t="str">
        <f>""&amp;(MID(数据表!AZ3039,1,MIN(FIND({0;1;2;3;4;5;6;7;8;9},数据表!AZ3039&amp;"1234567890",1)-1)))&amp;""</f>
        <v/>
      </c>
    </row>
    <row r="3040" spans="2:137" s="310" customFormat="1" ht="12" customHeight="1">
      <c r="B3040" s="286"/>
      <c r="C3040" s="286"/>
      <c r="D3040" s="286"/>
      <c r="E3040" s="479"/>
      <c r="F3040" s="282"/>
      <c r="G3040" s="283"/>
      <c r="H3040" s="421"/>
      <c r="I3040" s="421"/>
      <c r="J3040" s="283"/>
      <c r="K3040" s="421"/>
      <c r="L3040" s="282"/>
      <c r="N3040" s="282"/>
      <c r="S3040" s="282"/>
      <c r="T3040" s="283"/>
      <c r="U3040" s="283"/>
      <c r="V3040" s="283"/>
      <c r="W3040" s="283"/>
      <c r="X3040" s="283"/>
      <c r="Y3040" s="282"/>
      <c r="Z3040" s="282"/>
      <c r="AA3040" s="283"/>
      <c r="AB3040" s="282"/>
      <c r="AC3040" s="282"/>
      <c r="AD3040" s="282"/>
      <c r="AE3040" s="282"/>
      <c r="AF3040" s="283"/>
      <c r="AG3040" s="402"/>
      <c r="AH3040" s="283"/>
      <c r="AI3040" s="283"/>
      <c r="AJ3040" s="283"/>
      <c r="AK3040" s="283"/>
      <c r="AL3040" s="283"/>
      <c r="AM3040" s="282"/>
      <c r="AN3040" s="282"/>
      <c r="AO3040" s="282"/>
      <c r="AP3040" s="282"/>
      <c r="AQ3040" s="282"/>
      <c r="AR3040" s="282"/>
      <c r="AT3040" s="283"/>
      <c r="AU3040" s="283"/>
      <c r="AV3040" s="283"/>
      <c r="AW3040" s="283"/>
      <c r="AY3040" s="283"/>
      <c r="AZ3040" s="282"/>
      <c r="BA3040" s="283"/>
      <c r="BB3040" s="282"/>
      <c r="BC3040" s="282"/>
      <c r="BD3040" s="282"/>
      <c r="BE3040" s="283"/>
      <c r="BG3040" s="282"/>
      <c r="BH3040" s="282"/>
      <c r="BI3040" s="282"/>
      <c r="BL3040" s="421"/>
      <c r="BM3040" s="424"/>
      <c r="BN3040" s="424"/>
      <c r="BO3040" s="424"/>
      <c r="BP3040" s="424"/>
      <c r="BQ3040" s="421"/>
      <c r="BR3040" s="421"/>
      <c r="BV3040" s="282"/>
      <c r="BW3040" s="283"/>
      <c r="BY3040" s="283"/>
      <c r="BZ3040" s="283"/>
      <c r="CA3040" s="283"/>
      <c r="CB3040" s="282"/>
      <c r="CC3040" s="282"/>
      <c r="CD3040" s="282"/>
      <c r="CE3040" s="282"/>
      <c r="CG3040" s="427"/>
      <c r="CH3040" s="402"/>
      <c r="CI3040" s="424"/>
      <c r="CJ3040" s="282"/>
      <c r="CK3040" s="282"/>
      <c r="CL3040" s="283"/>
      <c r="CM3040" s="283"/>
      <c r="CP3040" s="282"/>
      <c r="DC3040" s="282"/>
      <c r="DD3040" s="282"/>
      <c r="DE3040" s="282"/>
      <c r="DF3040" s="282"/>
      <c r="DG3040" s="282"/>
      <c r="DH3040" s="282"/>
      <c r="DI3040" s="282"/>
      <c r="DJ3040" s="282"/>
      <c r="EF3040" s="495" t="str">
        <f>""&amp;(MID(数据表!AZ3040,1,MIN(FIND({"(";"（"},数据表!AZ3040&amp;"(（",1)-1)))&amp;""</f>
        <v/>
      </c>
      <c r="EG3040" s="495" t="str">
        <f>""&amp;(MID(数据表!AZ3040,1,MIN(FIND({0;1;2;3;4;5;6;7;8;9},数据表!AZ3040&amp;"1234567890",1)-1)))&amp;""</f>
        <v/>
      </c>
    </row>
    <row r="3041" spans="2:137" s="310" customFormat="1" ht="12" customHeight="1">
      <c r="B3041" s="286"/>
      <c r="C3041" s="286"/>
      <c r="D3041" s="286"/>
      <c r="E3041" s="479"/>
      <c r="F3041" s="282"/>
      <c r="G3041" s="283"/>
      <c r="H3041" s="421"/>
      <c r="I3041" s="421"/>
      <c r="J3041" s="283"/>
      <c r="K3041" s="421"/>
      <c r="L3041" s="282"/>
      <c r="N3041" s="282"/>
      <c r="S3041" s="282"/>
      <c r="T3041" s="283"/>
      <c r="U3041" s="283"/>
      <c r="V3041" s="283"/>
      <c r="W3041" s="283"/>
      <c r="X3041" s="283"/>
      <c r="Y3041" s="282"/>
      <c r="Z3041" s="282"/>
      <c r="AA3041" s="283"/>
      <c r="AB3041" s="282"/>
      <c r="AC3041" s="282"/>
      <c r="AD3041" s="282"/>
      <c r="AE3041" s="282"/>
      <c r="AF3041" s="283"/>
      <c r="AG3041" s="402"/>
      <c r="AH3041" s="283"/>
      <c r="AI3041" s="283"/>
      <c r="AJ3041" s="283"/>
      <c r="AK3041" s="283"/>
      <c r="AL3041" s="283"/>
      <c r="AM3041" s="282"/>
      <c r="AN3041" s="282"/>
      <c r="AO3041" s="282"/>
      <c r="AP3041" s="282"/>
      <c r="AQ3041" s="282"/>
      <c r="AR3041" s="282"/>
      <c r="AT3041" s="283"/>
      <c r="AU3041" s="283"/>
      <c r="AV3041" s="283"/>
      <c r="AW3041" s="283"/>
      <c r="AY3041" s="283"/>
      <c r="AZ3041" s="282"/>
      <c r="BA3041" s="283"/>
      <c r="BB3041" s="282"/>
      <c r="BC3041" s="282"/>
      <c r="BD3041" s="282"/>
      <c r="BE3041" s="283"/>
      <c r="BG3041" s="282"/>
      <c r="BH3041" s="282"/>
      <c r="BI3041" s="282"/>
      <c r="BL3041" s="421"/>
      <c r="BM3041" s="424"/>
      <c r="BN3041" s="424"/>
      <c r="BO3041" s="424"/>
      <c r="BP3041" s="424"/>
      <c r="BQ3041" s="421"/>
      <c r="BR3041" s="421"/>
      <c r="BV3041" s="282"/>
      <c r="BW3041" s="283"/>
      <c r="BY3041" s="283"/>
      <c r="BZ3041" s="283"/>
      <c r="CA3041" s="283"/>
      <c r="CB3041" s="282"/>
      <c r="CC3041" s="282"/>
      <c r="CD3041" s="282"/>
      <c r="CE3041" s="282"/>
      <c r="CG3041" s="427"/>
      <c r="CH3041" s="402"/>
      <c r="CI3041" s="424"/>
      <c r="CJ3041" s="282"/>
      <c r="CK3041" s="282"/>
      <c r="CL3041" s="283"/>
      <c r="CM3041" s="283"/>
      <c r="CP3041" s="282"/>
      <c r="DC3041" s="282"/>
      <c r="DD3041" s="282"/>
      <c r="DE3041" s="282"/>
      <c r="DF3041" s="282"/>
      <c r="DG3041" s="282"/>
      <c r="DH3041" s="282"/>
      <c r="DI3041" s="282"/>
      <c r="DJ3041" s="282"/>
      <c r="EF3041" s="495" t="str">
        <f>""&amp;(MID(数据表!AZ3041,1,MIN(FIND({"(";"（"},数据表!AZ3041&amp;"(（",1)-1)))&amp;""</f>
        <v/>
      </c>
      <c r="EG3041" s="495" t="str">
        <f>""&amp;(MID(数据表!AZ3041,1,MIN(FIND({0;1;2;3;4;5;6;7;8;9},数据表!AZ3041&amp;"1234567890",1)-1)))&amp;""</f>
        <v/>
      </c>
    </row>
    <row r="3042" spans="2:137" s="310" customFormat="1" ht="12" customHeight="1">
      <c r="B3042" s="286"/>
      <c r="C3042" s="286"/>
      <c r="D3042" s="286"/>
      <c r="E3042" s="479"/>
      <c r="F3042" s="282"/>
      <c r="G3042" s="283"/>
      <c r="H3042" s="421"/>
      <c r="I3042" s="421"/>
      <c r="J3042" s="283"/>
      <c r="K3042" s="421"/>
      <c r="L3042" s="282"/>
      <c r="N3042" s="282"/>
      <c r="S3042" s="282"/>
      <c r="T3042" s="283"/>
      <c r="U3042" s="283"/>
      <c r="V3042" s="283"/>
      <c r="W3042" s="283"/>
      <c r="X3042" s="283"/>
      <c r="Y3042" s="282"/>
      <c r="Z3042" s="282"/>
      <c r="AA3042" s="283"/>
      <c r="AB3042" s="282"/>
      <c r="AC3042" s="282"/>
      <c r="AD3042" s="282"/>
      <c r="AE3042" s="282"/>
      <c r="AF3042" s="283"/>
      <c r="AG3042" s="402"/>
      <c r="AH3042" s="283"/>
      <c r="AI3042" s="283"/>
      <c r="AJ3042" s="283"/>
      <c r="AK3042" s="283"/>
      <c r="AL3042" s="283"/>
      <c r="AM3042" s="282"/>
      <c r="AN3042" s="282"/>
      <c r="AO3042" s="282"/>
      <c r="AP3042" s="282"/>
      <c r="AQ3042" s="282"/>
      <c r="AR3042" s="282"/>
      <c r="AT3042" s="283"/>
      <c r="AU3042" s="283"/>
      <c r="AV3042" s="283"/>
      <c r="AW3042" s="283"/>
      <c r="AY3042" s="283"/>
      <c r="AZ3042" s="282"/>
      <c r="BA3042" s="283"/>
      <c r="BB3042" s="282"/>
      <c r="BC3042" s="282"/>
      <c r="BD3042" s="282"/>
      <c r="BE3042" s="283"/>
      <c r="BG3042" s="282"/>
      <c r="BH3042" s="282"/>
      <c r="BI3042" s="282"/>
      <c r="BL3042" s="421"/>
      <c r="BM3042" s="424"/>
      <c r="BN3042" s="424"/>
      <c r="BO3042" s="424"/>
      <c r="BP3042" s="424"/>
      <c r="BQ3042" s="421"/>
      <c r="BR3042" s="421"/>
      <c r="BV3042" s="282"/>
      <c r="BW3042" s="283"/>
      <c r="BY3042" s="283"/>
      <c r="BZ3042" s="283"/>
      <c r="CA3042" s="283"/>
      <c r="CB3042" s="282"/>
      <c r="CC3042" s="282"/>
      <c r="CD3042" s="282"/>
      <c r="CE3042" s="282"/>
      <c r="CG3042" s="427"/>
      <c r="CH3042" s="402"/>
      <c r="CI3042" s="424"/>
      <c r="CJ3042" s="282"/>
      <c r="CK3042" s="282"/>
      <c r="CL3042" s="283"/>
      <c r="CM3042" s="283"/>
      <c r="CP3042" s="282"/>
      <c r="DC3042" s="282"/>
      <c r="DD3042" s="282"/>
      <c r="DE3042" s="282"/>
      <c r="DF3042" s="282"/>
      <c r="DG3042" s="282"/>
      <c r="DH3042" s="282"/>
      <c r="DI3042" s="282"/>
      <c r="DJ3042" s="282"/>
      <c r="EF3042" s="495" t="str">
        <f>""&amp;(MID(数据表!AZ3042,1,MIN(FIND({"(";"（"},数据表!AZ3042&amp;"(（",1)-1)))&amp;""</f>
        <v/>
      </c>
      <c r="EG3042" s="495" t="str">
        <f>""&amp;(MID(数据表!AZ3042,1,MIN(FIND({0;1;2;3;4;5;6;7;8;9},数据表!AZ3042&amp;"1234567890",1)-1)))&amp;""</f>
        <v/>
      </c>
    </row>
    <row r="3043" spans="2:137" s="310" customFormat="1" ht="12" customHeight="1">
      <c r="B3043" s="286"/>
      <c r="C3043" s="286"/>
      <c r="D3043" s="286"/>
      <c r="E3043" s="479"/>
      <c r="F3043" s="282"/>
      <c r="G3043" s="283"/>
      <c r="H3043" s="421"/>
      <c r="I3043" s="421"/>
      <c r="J3043" s="283"/>
      <c r="K3043" s="421"/>
      <c r="L3043" s="282"/>
      <c r="N3043" s="282"/>
      <c r="S3043" s="282"/>
      <c r="T3043" s="283"/>
      <c r="U3043" s="283"/>
      <c r="V3043" s="283"/>
      <c r="W3043" s="283"/>
      <c r="X3043" s="283"/>
      <c r="Y3043" s="282"/>
      <c r="Z3043" s="282"/>
      <c r="AA3043" s="283"/>
      <c r="AB3043" s="282"/>
      <c r="AC3043" s="282"/>
      <c r="AD3043" s="282"/>
      <c r="AE3043" s="282"/>
      <c r="AF3043" s="283"/>
      <c r="AG3043" s="402"/>
      <c r="AH3043" s="283"/>
      <c r="AI3043" s="283"/>
      <c r="AJ3043" s="283"/>
      <c r="AK3043" s="283"/>
      <c r="AL3043" s="283"/>
      <c r="AM3043" s="282"/>
      <c r="AN3043" s="282"/>
      <c r="AO3043" s="282"/>
      <c r="AP3043" s="282"/>
      <c r="AQ3043" s="282"/>
      <c r="AR3043" s="282"/>
      <c r="AT3043" s="283"/>
      <c r="AU3043" s="283"/>
      <c r="AV3043" s="283"/>
      <c r="AW3043" s="283"/>
      <c r="AY3043" s="283"/>
      <c r="AZ3043" s="282"/>
      <c r="BA3043" s="283"/>
      <c r="BB3043" s="282"/>
      <c r="BC3043" s="282"/>
      <c r="BD3043" s="282"/>
      <c r="BE3043" s="283"/>
      <c r="BG3043" s="282"/>
      <c r="BH3043" s="282"/>
      <c r="BI3043" s="282"/>
      <c r="BL3043" s="421"/>
      <c r="BM3043" s="424"/>
      <c r="BN3043" s="424"/>
      <c r="BO3043" s="424"/>
      <c r="BP3043" s="424"/>
      <c r="BQ3043" s="421"/>
      <c r="BR3043" s="421"/>
      <c r="BV3043" s="282"/>
      <c r="BW3043" s="283"/>
      <c r="BY3043" s="283"/>
      <c r="BZ3043" s="283"/>
      <c r="CA3043" s="283"/>
      <c r="CB3043" s="282"/>
      <c r="CC3043" s="282"/>
      <c r="CD3043" s="282"/>
      <c r="CE3043" s="282"/>
      <c r="CG3043" s="427"/>
      <c r="CH3043" s="402"/>
      <c r="CI3043" s="424"/>
      <c r="CJ3043" s="282"/>
      <c r="CK3043" s="282"/>
      <c r="CL3043" s="283"/>
      <c r="CM3043" s="283"/>
      <c r="CP3043" s="282"/>
      <c r="DC3043" s="282"/>
      <c r="DD3043" s="282"/>
      <c r="DE3043" s="282"/>
      <c r="DF3043" s="282"/>
      <c r="DG3043" s="282"/>
      <c r="DH3043" s="282"/>
      <c r="DI3043" s="282"/>
      <c r="DJ3043" s="282"/>
      <c r="EF3043" s="495" t="str">
        <f>""&amp;(MID(数据表!AZ3043,1,MIN(FIND({"(";"（"},数据表!AZ3043&amp;"(（",1)-1)))&amp;""</f>
        <v/>
      </c>
      <c r="EG3043" s="495" t="str">
        <f>""&amp;(MID(数据表!AZ3043,1,MIN(FIND({0;1;2;3;4;5;6;7;8;9},数据表!AZ3043&amp;"1234567890",1)-1)))&amp;""</f>
        <v/>
      </c>
    </row>
    <row r="3044" spans="2:137" s="310" customFormat="1" ht="12" customHeight="1">
      <c r="B3044" s="286"/>
      <c r="C3044" s="286"/>
      <c r="D3044" s="286"/>
      <c r="E3044" s="479"/>
      <c r="F3044" s="282"/>
      <c r="G3044" s="283"/>
      <c r="H3044" s="421"/>
      <c r="I3044" s="421"/>
      <c r="J3044" s="283"/>
      <c r="K3044" s="421"/>
      <c r="L3044" s="282"/>
      <c r="N3044" s="282"/>
      <c r="S3044" s="282"/>
      <c r="T3044" s="283"/>
      <c r="U3044" s="283"/>
      <c r="V3044" s="283"/>
      <c r="W3044" s="283"/>
      <c r="X3044" s="283"/>
      <c r="Y3044" s="282"/>
      <c r="Z3044" s="282"/>
      <c r="AA3044" s="283"/>
      <c r="AB3044" s="282"/>
      <c r="AC3044" s="282"/>
      <c r="AD3044" s="282"/>
      <c r="AE3044" s="282"/>
      <c r="AF3044" s="283"/>
      <c r="AG3044" s="402"/>
      <c r="AH3044" s="283"/>
      <c r="AI3044" s="283"/>
      <c r="AJ3044" s="283"/>
      <c r="AK3044" s="283"/>
      <c r="AL3044" s="283"/>
      <c r="AM3044" s="282"/>
      <c r="AN3044" s="282"/>
      <c r="AO3044" s="282"/>
      <c r="AP3044" s="282"/>
      <c r="AQ3044" s="282"/>
      <c r="AR3044" s="282"/>
      <c r="AT3044" s="283"/>
      <c r="AU3044" s="283"/>
      <c r="AV3044" s="283"/>
      <c r="AW3044" s="283"/>
      <c r="AY3044" s="283"/>
      <c r="AZ3044" s="282"/>
      <c r="BA3044" s="283"/>
      <c r="BB3044" s="282"/>
      <c r="BC3044" s="282"/>
      <c r="BD3044" s="282"/>
      <c r="BE3044" s="283"/>
      <c r="BG3044" s="282"/>
      <c r="BH3044" s="282"/>
      <c r="BI3044" s="282"/>
      <c r="BL3044" s="421"/>
      <c r="BM3044" s="424"/>
      <c r="BN3044" s="424"/>
      <c r="BO3044" s="424"/>
      <c r="BP3044" s="424"/>
      <c r="BQ3044" s="421"/>
      <c r="BR3044" s="421"/>
      <c r="BV3044" s="282"/>
      <c r="BW3044" s="283"/>
      <c r="BY3044" s="283"/>
      <c r="BZ3044" s="283"/>
      <c r="CA3044" s="283"/>
      <c r="CB3044" s="282"/>
      <c r="CC3044" s="282"/>
      <c r="CD3044" s="282"/>
      <c r="CE3044" s="282"/>
      <c r="CG3044" s="427"/>
      <c r="CH3044" s="402"/>
      <c r="CI3044" s="424"/>
      <c r="CJ3044" s="282"/>
      <c r="CK3044" s="282"/>
      <c r="CL3044" s="283"/>
      <c r="CM3044" s="283"/>
      <c r="CP3044" s="282"/>
      <c r="DC3044" s="282"/>
      <c r="DD3044" s="282"/>
      <c r="DE3044" s="282"/>
      <c r="DF3044" s="282"/>
      <c r="DG3044" s="282"/>
      <c r="DH3044" s="282"/>
      <c r="DI3044" s="282"/>
      <c r="DJ3044" s="282"/>
      <c r="EF3044" s="495" t="str">
        <f>""&amp;(MID(数据表!AZ3044,1,MIN(FIND({"(";"（"},数据表!AZ3044&amp;"(（",1)-1)))&amp;""</f>
        <v/>
      </c>
      <c r="EG3044" s="495" t="str">
        <f>""&amp;(MID(数据表!AZ3044,1,MIN(FIND({0;1;2;3;4;5;6;7;8;9},数据表!AZ3044&amp;"1234567890",1)-1)))&amp;""</f>
        <v/>
      </c>
    </row>
    <row r="3045" spans="2:137" s="310" customFormat="1" ht="12" customHeight="1">
      <c r="B3045" s="286"/>
      <c r="C3045" s="286"/>
      <c r="D3045" s="286"/>
      <c r="E3045" s="479"/>
      <c r="F3045" s="282"/>
      <c r="G3045" s="283"/>
      <c r="H3045" s="421"/>
      <c r="I3045" s="421"/>
      <c r="J3045" s="283"/>
      <c r="K3045" s="421"/>
      <c r="L3045" s="282"/>
      <c r="N3045" s="282"/>
      <c r="S3045" s="282"/>
      <c r="T3045" s="283"/>
      <c r="U3045" s="283"/>
      <c r="V3045" s="283"/>
      <c r="W3045" s="283"/>
      <c r="X3045" s="283"/>
      <c r="Y3045" s="282"/>
      <c r="Z3045" s="282"/>
      <c r="AA3045" s="283"/>
      <c r="AB3045" s="282"/>
      <c r="AC3045" s="282"/>
      <c r="AD3045" s="282"/>
      <c r="AE3045" s="282"/>
      <c r="AF3045" s="283"/>
      <c r="AG3045" s="402"/>
      <c r="AH3045" s="283"/>
      <c r="AI3045" s="283"/>
      <c r="AJ3045" s="283"/>
      <c r="AK3045" s="283"/>
      <c r="AL3045" s="283"/>
      <c r="AM3045" s="282"/>
      <c r="AN3045" s="282"/>
      <c r="AO3045" s="282"/>
      <c r="AP3045" s="282"/>
      <c r="AQ3045" s="282"/>
      <c r="AR3045" s="282"/>
      <c r="AT3045" s="283"/>
      <c r="AU3045" s="283"/>
      <c r="AV3045" s="283"/>
      <c r="AW3045" s="283"/>
      <c r="AY3045" s="283"/>
      <c r="AZ3045" s="282"/>
      <c r="BA3045" s="283"/>
      <c r="BB3045" s="282"/>
      <c r="BC3045" s="282"/>
      <c r="BD3045" s="282"/>
      <c r="BE3045" s="283"/>
      <c r="BG3045" s="282"/>
      <c r="BH3045" s="282"/>
      <c r="BI3045" s="282"/>
      <c r="BL3045" s="421"/>
      <c r="BM3045" s="424"/>
      <c r="BN3045" s="424"/>
      <c r="BO3045" s="424"/>
      <c r="BP3045" s="424"/>
      <c r="BQ3045" s="421"/>
      <c r="BR3045" s="421"/>
      <c r="BV3045" s="282"/>
      <c r="BW3045" s="283"/>
      <c r="BY3045" s="283"/>
      <c r="BZ3045" s="283"/>
      <c r="CA3045" s="283"/>
      <c r="CB3045" s="282"/>
      <c r="CC3045" s="282"/>
      <c r="CD3045" s="282"/>
      <c r="CE3045" s="282"/>
      <c r="CG3045" s="427"/>
      <c r="CH3045" s="402"/>
      <c r="CI3045" s="424"/>
      <c r="CJ3045" s="282"/>
      <c r="CK3045" s="282"/>
      <c r="CL3045" s="283"/>
      <c r="CM3045" s="283"/>
      <c r="CP3045" s="282"/>
      <c r="DC3045" s="282"/>
      <c r="DD3045" s="282"/>
      <c r="DE3045" s="282"/>
      <c r="DF3045" s="282"/>
      <c r="DG3045" s="282"/>
      <c r="DH3045" s="282"/>
      <c r="DI3045" s="282"/>
      <c r="DJ3045" s="282"/>
      <c r="EF3045" s="495" t="str">
        <f>""&amp;(MID(数据表!AZ3045,1,MIN(FIND({"(";"（"},数据表!AZ3045&amp;"(（",1)-1)))&amp;""</f>
        <v/>
      </c>
      <c r="EG3045" s="495" t="str">
        <f>""&amp;(MID(数据表!AZ3045,1,MIN(FIND({0;1;2;3;4;5;6;7;8;9},数据表!AZ3045&amp;"1234567890",1)-1)))&amp;""</f>
        <v/>
      </c>
    </row>
    <row r="3046" spans="2:137" s="310" customFormat="1" ht="12" customHeight="1">
      <c r="B3046" s="286"/>
      <c r="C3046" s="286"/>
      <c r="D3046" s="286"/>
      <c r="E3046" s="479"/>
      <c r="F3046" s="282"/>
      <c r="G3046" s="283"/>
      <c r="H3046" s="421"/>
      <c r="I3046" s="421"/>
      <c r="J3046" s="283"/>
      <c r="K3046" s="421"/>
      <c r="L3046" s="282"/>
      <c r="N3046" s="282"/>
      <c r="S3046" s="282"/>
      <c r="T3046" s="283"/>
      <c r="U3046" s="283"/>
      <c r="V3046" s="283"/>
      <c r="W3046" s="283"/>
      <c r="X3046" s="283"/>
      <c r="Y3046" s="282"/>
      <c r="Z3046" s="282"/>
      <c r="AA3046" s="283"/>
      <c r="AB3046" s="282"/>
      <c r="AC3046" s="282"/>
      <c r="AD3046" s="282"/>
      <c r="AE3046" s="282"/>
      <c r="AF3046" s="283"/>
      <c r="AG3046" s="402"/>
      <c r="AH3046" s="283"/>
      <c r="AI3046" s="283"/>
      <c r="AJ3046" s="283"/>
      <c r="AK3046" s="283"/>
      <c r="AL3046" s="283"/>
      <c r="AM3046" s="282"/>
      <c r="AN3046" s="282"/>
      <c r="AO3046" s="282"/>
      <c r="AP3046" s="282"/>
      <c r="AQ3046" s="282"/>
      <c r="AR3046" s="282"/>
      <c r="AT3046" s="283"/>
      <c r="AU3046" s="283"/>
      <c r="AV3046" s="283"/>
      <c r="AW3046" s="283"/>
      <c r="AY3046" s="283"/>
      <c r="AZ3046" s="282"/>
      <c r="BA3046" s="283"/>
      <c r="BB3046" s="282"/>
      <c r="BC3046" s="282"/>
      <c r="BD3046" s="282"/>
      <c r="BE3046" s="283"/>
      <c r="BG3046" s="282"/>
      <c r="BH3046" s="282"/>
      <c r="BI3046" s="282"/>
      <c r="BL3046" s="421"/>
      <c r="BM3046" s="424"/>
      <c r="BN3046" s="424"/>
      <c r="BO3046" s="424"/>
      <c r="BP3046" s="424"/>
      <c r="BQ3046" s="421"/>
      <c r="BR3046" s="421"/>
      <c r="BV3046" s="282"/>
      <c r="BW3046" s="283"/>
      <c r="BY3046" s="283"/>
      <c r="BZ3046" s="283"/>
      <c r="CA3046" s="283"/>
      <c r="CB3046" s="282"/>
      <c r="CC3046" s="282"/>
      <c r="CD3046" s="282"/>
      <c r="CE3046" s="282"/>
      <c r="CG3046" s="427"/>
      <c r="CH3046" s="402"/>
      <c r="CI3046" s="424"/>
      <c r="CJ3046" s="282"/>
      <c r="CK3046" s="282"/>
      <c r="CL3046" s="283"/>
      <c r="CM3046" s="283"/>
      <c r="CP3046" s="282"/>
      <c r="DC3046" s="282"/>
      <c r="DD3046" s="282"/>
      <c r="DE3046" s="282"/>
      <c r="DF3046" s="282"/>
      <c r="DG3046" s="282"/>
      <c r="DH3046" s="282"/>
      <c r="DI3046" s="282"/>
      <c r="DJ3046" s="282"/>
      <c r="EF3046" s="495" t="str">
        <f>""&amp;(MID(数据表!AZ3046,1,MIN(FIND({"(";"（"},数据表!AZ3046&amp;"(（",1)-1)))&amp;""</f>
        <v/>
      </c>
      <c r="EG3046" s="495" t="str">
        <f>""&amp;(MID(数据表!AZ3046,1,MIN(FIND({0;1;2;3;4;5;6;7;8;9},数据表!AZ3046&amp;"1234567890",1)-1)))&amp;""</f>
        <v/>
      </c>
    </row>
    <row r="3047" spans="2:137" s="310" customFormat="1" ht="12" customHeight="1">
      <c r="B3047" s="286"/>
      <c r="C3047" s="286"/>
      <c r="D3047" s="286"/>
      <c r="E3047" s="479"/>
      <c r="F3047" s="282"/>
      <c r="G3047" s="283"/>
      <c r="H3047" s="421"/>
      <c r="I3047" s="421"/>
      <c r="J3047" s="283"/>
      <c r="K3047" s="421"/>
      <c r="L3047" s="282"/>
      <c r="N3047" s="282"/>
      <c r="S3047" s="282"/>
      <c r="T3047" s="283"/>
      <c r="U3047" s="283"/>
      <c r="V3047" s="283"/>
      <c r="W3047" s="283"/>
      <c r="X3047" s="283"/>
      <c r="Y3047" s="282"/>
      <c r="Z3047" s="282"/>
      <c r="AA3047" s="283"/>
      <c r="AB3047" s="282"/>
      <c r="AC3047" s="282"/>
      <c r="AD3047" s="282"/>
      <c r="AE3047" s="282"/>
      <c r="AF3047" s="283"/>
      <c r="AG3047" s="402"/>
      <c r="AH3047" s="283"/>
      <c r="AI3047" s="283"/>
      <c r="AJ3047" s="283"/>
      <c r="AK3047" s="283"/>
      <c r="AL3047" s="283"/>
      <c r="AM3047" s="282"/>
      <c r="AN3047" s="282"/>
      <c r="AO3047" s="282"/>
      <c r="AP3047" s="282"/>
      <c r="AQ3047" s="282"/>
      <c r="AR3047" s="282"/>
      <c r="AT3047" s="283"/>
      <c r="AU3047" s="283"/>
      <c r="AV3047" s="283"/>
      <c r="AW3047" s="283"/>
      <c r="AY3047" s="283"/>
      <c r="AZ3047" s="282"/>
      <c r="BA3047" s="283"/>
      <c r="BB3047" s="282"/>
      <c r="BC3047" s="282"/>
      <c r="BD3047" s="282"/>
      <c r="BE3047" s="283"/>
      <c r="BG3047" s="282"/>
      <c r="BH3047" s="282"/>
      <c r="BI3047" s="282"/>
      <c r="BL3047" s="421"/>
      <c r="BM3047" s="424"/>
      <c r="BN3047" s="424"/>
      <c r="BO3047" s="424"/>
      <c r="BP3047" s="424"/>
      <c r="BQ3047" s="421"/>
      <c r="BR3047" s="421"/>
      <c r="BV3047" s="282"/>
      <c r="BW3047" s="283"/>
      <c r="BY3047" s="283"/>
      <c r="BZ3047" s="283"/>
      <c r="CA3047" s="283"/>
      <c r="CB3047" s="282"/>
      <c r="CC3047" s="282"/>
      <c r="CD3047" s="282"/>
      <c r="CE3047" s="282"/>
      <c r="CG3047" s="427"/>
      <c r="CH3047" s="402"/>
      <c r="CI3047" s="424"/>
      <c r="CJ3047" s="282"/>
      <c r="CK3047" s="282"/>
      <c r="CL3047" s="283"/>
      <c r="CM3047" s="283"/>
      <c r="CP3047" s="282"/>
      <c r="DC3047" s="282"/>
      <c r="DD3047" s="282"/>
      <c r="DE3047" s="282"/>
      <c r="DF3047" s="282"/>
      <c r="DG3047" s="282"/>
      <c r="DH3047" s="282"/>
      <c r="DI3047" s="282"/>
      <c r="DJ3047" s="282"/>
      <c r="EF3047" s="495" t="str">
        <f>""&amp;(MID(数据表!AZ3047,1,MIN(FIND({"(";"（"},数据表!AZ3047&amp;"(（",1)-1)))&amp;""</f>
        <v/>
      </c>
      <c r="EG3047" s="495" t="str">
        <f>""&amp;(MID(数据表!AZ3047,1,MIN(FIND({0;1;2;3;4;5;6;7;8;9},数据表!AZ3047&amp;"1234567890",1)-1)))&amp;""</f>
        <v/>
      </c>
    </row>
    <row r="3048" spans="2:137" s="310" customFormat="1" ht="12" customHeight="1">
      <c r="B3048" s="286"/>
      <c r="C3048" s="286"/>
      <c r="D3048" s="286"/>
      <c r="E3048" s="479"/>
      <c r="F3048" s="282"/>
      <c r="G3048" s="283"/>
      <c r="H3048" s="421"/>
      <c r="I3048" s="421"/>
      <c r="J3048" s="283"/>
      <c r="K3048" s="421"/>
      <c r="L3048" s="282"/>
      <c r="N3048" s="282"/>
      <c r="S3048" s="282"/>
      <c r="T3048" s="283"/>
      <c r="U3048" s="283"/>
      <c r="V3048" s="283"/>
      <c r="W3048" s="283"/>
      <c r="X3048" s="283"/>
      <c r="Y3048" s="282"/>
      <c r="Z3048" s="282"/>
      <c r="AA3048" s="283"/>
      <c r="AB3048" s="282"/>
      <c r="AC3048" s="282"/>
      <c r="AD3048" s="282"/>
      <c r="AE3048" s="282"/>
      <c r="AF3048" s="283"/>
      <c r="AG3048" s="402"/>
      <c r="AH3048" s="283"/>
      <c r="AI3048" s="283"/>
      <c r="AJ3048" s="283"/>
      <c r="AK3048" s="283"/>
      <c r="AL3048" s="283"/>
      <c r="AM3048" s="282"/>
      <c r="AN3048" s="282"/>
      <c r="AO3048" s="282"/>
      <c r="AP3048" s="282"/>
      <c r="AQ3048" s="282"/>
      <c r="AR3048" s="282"/>
      <c r="AT3048" s="283"/>
      <c r="AU3048" s="283"/>
      <c r="AV3048" s="283"/>
      <c r="AW3048" s="283"/>
      <c r="AY3048" s="283"/>
      <c r="AZ3048" s="282"/>
      <c r="BA3048" s="283"/>
      <c r="BB3048" s="282"/>
      <c r="BC3048" s="282"/>
      <c r="BD3048" s="282"/>
      <c r="BE3048" s="283"/>
      <c r="BG3048" s="282"/>
      <c r="BH3048" s="282"/>
      <c r="BI3048" s="282"/>
      <c r="BL3048" s="421"/>
      <c r="BM3048" s="424"/>
      <c r="BN3048" s="424"/>
      <c r="BO3048" s="424"/>
      <c r="BP3048" s="424"/>
      <c r="BQ3048" s="421"/>
      <c r="BR3048" s="421"/>
      <c r="BV3048" s="282"/>
      <c r="BW3048" s="283"/>
      <c r="BY3048" s="283"/>
      <c r="BZ3048" s="283"/>
      <c r="CA3048" s="283"/>
      <c r="CB3048" s="282"/>
      <c r="CC3048" s="282"/>
      <c r="CD3048" s="282"/>
      <c r="CE3048" s="282"/>
      <c r="CG3048" s="427"/>
      <c r="CH3048" s="402"/>
      <c r="CI3048" s="424"/>
      <c r="CJ3048" s="282"/>
      <c r="CK3048" s="282"/>
      <c r="CL3048" s="283"/>
      <c r="CM3048" s="283"/>
      <c r="CP3048" s="282"/>
      <c r="DC3048" s="282"/>
      <c r="DD3048" s="282"/>
      <c r="DE3048" s="282"/>
      <c r="DF3048" s="282"/>
      <c r="DG3048" s="282"/>
      <c r="DH3048" s="282"/>
      <c r="DI3048" s="282"/>
      <c r="DJ3048" s="282"/>
      <c r="EF3048" s="495" t="str">
        <f>""&amp;(MID(数据表!AZ3048,1,MIN(FIND({"(";"（"},数据表!AZ3048&amp;"(（",1)-1)))&amp;""</f>
        <v/>
      </c>
      <c r="EG3048" s="495" t="str">
        <f>""&amp;(MID(数据表!AZ3048,1,MIN(FIND({0;1;2;3;4;5;6;7;8;9},数据表!AZ3048&amp;"1234567890",1)-1)))&amp;""</f>
        <v/>
      </c>
    </row>
    <row r="3049" spans="2:137" s="310" customFormat="1" ht="12" customHeight="1">
      <c r="B3049" s="286"/>
      <c r="C3049" s="286"/>
      <c r="D3049" s="286"/>
      <c r="E3049" s="479"/>
      <c r="F3049" s="282"/>
      <c r="G3049" s="283"/>
      <c r="H3049" s="421"/>
      <c r="I3049" s="421"/>
      <c r="J3049" s="283"/>
      <c r="K3049" s="421"/>
      <c r="L3049" s="282"/>
      <c r="N3049" s="282"/>
      <c r="S3049" s="282"/>
      <c r="T3049" s="283"/>
      <c r="U3049" s="283"/>
      <c r="V3049" s="283"/>
      <c r="W3049" s="283"/>
      <c r="X3049" s="283"/>
      <c r="Y3049" s="282"/>
      <c r="Z3049" s="282"/>
      <c r="AA3049" s="283"/>
      <c r="AB3049" s="282"/>
      <c r="AC3049" s="282"/>
      <c r="AD3049" s="282"/>
      <c r="AE3049" s="282"/>
      <c r="AF3049" s="283"/>
      <c r="AG3049" s="402"/>
      <c r="AH3049" s="283"/>
      <c r="AI3049" s="283"/>
      <c r="AJ3049" s="283"/>
      <c r="AK3049" s="283"/>
      <c r="AL3049" s="283"/>
      <c r="AM3049" s="282"/>
      <c r="AN3049" s="282"/>
      <c r="AO3049" s="282"/>
      <c r="AP3049" s="282"/>
      <c r="AQ3049" s="282"/>
      <c r="AR3049" s="282"/>
      <c r="AT3049" s="283"/>
      <c r="AU3049" s="283"/>
      <c r="AV3049" s="283"/>
      <c r="AW3049" s="283"/>
      <c r="AY3049" s="283"/>
      <c r="AZ3049" s="282"/>
      <c r="BA3049" s="283"/>
      <c r="BB3049" s="282"/>
      <c r="BC3049" s="282"/>
      <c r="BD3049" s="282"/>
      <c r="BE3049" s="283"/>
      <c r="BG3049" s="282"/>
      <c r="BH3049" s="282"/>
      <c r="BI3049" s="282"/>
      <c r="BL3049" s="421"/>
      <c r="BM3049" s="424"/>
      <c r="BN3049" s="424"/>
      <c r="BO3049" s="424"/>
      <c r="BP3049" s="424"/>
      <c r="BQ3049" s="421"/>
      <c r="BR3049" s="421"/>
      <c r="BV3049" s="282"/>
      <c r="BW3049" s="283"/>
      <c r="BY3049" s="283"/>
      <c r="BZ3049" s="283"/>
      <c r="CA3049" s="283"/>
      <c r="CB3049" s="282"/>
      <c r="CC3049" s="282"/>
      <c r="CD3049" s="282"/>
      <c r="CE3049" s="282"/>
      <c r="CG3049" s="427"/>
      <c r="CH3049" s="402"/>
      <c r="CI3049" s="424"/>
      <c r="CJ3049" s="282"/>
      <c r="CK3049" s="282"/>
      <c r="CL3049" s="283"/>
      <c r="CM3049" s="283"/>
      <c r="CP3049" s="282"/>
      <c r="DC3049" s="282"/>
      <c r="DD3049" s="282"/>
      <c r="DE3049" s="282"/>
      <c r="DF3049" s="282"/>
      <c r="DG3049" s="282"/>
      <c r="DH3049" s="282"/>
      <c r="DI3049" s="282"/>
      <c r="DJ3049" s="282"/>
      <c r="EF3049" s="495" t="str">
        <f>""&amp;(MID(数据表!AZ3049,1,MIN(FIND({"(";"（"},数据表!AZ3049&amp;"(（",1)-1)))&amp;""</f>
        <v/>
      </c>
      <c r="EG3049" s="495" t="str">
        <f>""&amp;(MID(数据表!AZ3049,1,MIN(FIND({0;1;2;3;4;5;6;7;8;9},数据表!AZ3049&amp;"1234567890",1)-1)))&amp;""</f>
        <v/>
      </c>
    </row>
    <row r="3050" spans="2:137" s="310" customFormat="1" ht="12" customHeight="1">
      <c r="B3050" s="286"/>
      <c r="C3050" s="286"/>
      <c r="D3050" s="286"/>
      <c r="E3050" s="479"/>
      <c r="F3050" s="282"/>
      <c r="G3050" s="283"/>
      <c r="H3050" s="421"/>
      <c r="I3050" s="421"/>
      <c r="J3050" s="283"/>
      <c r="K3050" s="421"/>
      <c r="L3050" s="282"/>
      <c r="N3050" s="282"/>
      <c r="S3050" s="282"/>
      <c r="T3050" s="283"/>
      <c r="U3050" s="283"/>
      <c r="V3050" s="283"/>
      <c r="W3050" s="283"/>
      <c r="X3050" s="283"/>
      <c r="Y3050" s="282"/>
      <c r="Z3050" s="282"/>
      <c r="AA3050" s="283"/>
      <c r="AB3050" s="282"/>
      <c r="AC3050" s="282"/>
      <c r="AD3050" s="282"/>
      <c r="AE3050" s="282"/>
      <c r="AF3050" s="283"/>
      <c r="AG3050" s="402"/>
      <c r="AH3050" s="283"/>
      <c r="AI3050" s="283"/>
      <c r="AJ3050" s="283"/>
      <c r="AK3050" s="283"/>
      <c r="AL3050" s="283"/>
      <c r="AM3050" s="282"/>
      <c r="AN3050" s="282"/>
      <c r="AO3050" s="282"/>
      <c r="AP3050" s="282"/>
      <c r="AQ3050" s="282"/>
      <c r="AR3050" s="282"/>
      <c r="AT3050" s="283"/>
      <c r="AU3050" s="283"/>
      <c r="AV3050" s="283"/>
      <c r="AW3050" s="283"/>
      <c r="AY3050" s="283"/>
      <c r="AZ3050" s="282"/>
      <c r="BA3050" s="283"/>
      <c r="BB3050" s="282"/>
      <c r="BC3050" s="282"/>
      <c r="BD3050" s="282"/>
      <c r="BE3050" s="283"/>
      <c r="BG3050" s="282"/>
      <c r="BH3050" s="282"/>
      <c r="BI3050" s="282"/>
      <c r="BL3050" s="421"/>
      <c r="BM3050" s="424"/>
      <c r="BN3050" s="424"/>
      <c r="BO3050" s="424"/>
      <c r="BP3050" s="424"/>
      <c r="BQ3050" s="421"/>
      <c r="BR3050" s="421"/>
      <c r="BV3050" s="282"/>
      <c r="BW3050" s="283"/>
      <c r="BY3050" s="283"/>
      <c r="BZ3050" s="283"/>
      <c r="CA3050" s="283"/>
      <c r="CB3050" s="282"/>
      <c r="CC3050" s="282"/>
      <c r="CD3050" s="282"/>
      <c r="CE3050" s="282"/>
      <c r="CG3050" s="427"/>
      <c r="CH3050" s="402"/>
      <c r="CI3050" s="424"/>
      <c r="CJ3050" s="282"/>
      <c r="CK3050" s="282"/>
      <c r="CL3050" s="283"/>
      <c r="CM3050" s="283"/>
      <c r="CP3050" s="282"/>
      <c r="DC3050" s="282"/>
      <c r="DD3050" s="282"/>
      <c r="DE3050" s="282"/>
      <c r="DF3050" s="282"/>
      <c r="DG3050" s="282"/>
      <c r="DH3050" s="282"/>
      <c r="DI3050" s="282"/>
      <c r="DJ3050" s="282"/>
      <c r="EF3050" s="495" t="str">
        <f>""&amp;(MID(数据表!AZ3050,1,MIN(FIND({"(";"（"},数据表!AZ3050&amp;"(（",1)-1)))&amp;""</f>
        <v/>
      </c>
      <c r="EG3050" s="495" t="str">
        <f>""&amp;(MID(数据表!AZ3050,1,MIN(FIND({0;1;2;3;4;5;6;7;8;9},数据表!AZ3050&amp;"1234567890",1)-1)))&amp;""</f>
        <v/>
      </c>
    </row>
    <row r="3051" spans="2:137" s="310" customFormat="1" ht="12" customHeight="1">
      <c r="B3051" s="286"/>
      <c r="C3051" s="286"/>
      <c r="D3051" s="286"/>
      <c r="E3051" s="479"/>
      <c r="F3051" s="282"/>
      <c r="G3051" s="283"/>
      <c r="H3051" s="421"/>
      <c r="I3051" s="421"/>
      <c r="J3051" s="283"/>
      <c r="K3051" s="421"/>
      <c r="L3051" s="282"/>
      <c r="N3051" s="282"/>
      <c r="S3051" s="282"/>
      <c r="T3051" s="283"/>
      <c r="U3051" s="283"/>
      <c r="V3051" s="283"/>
      <c r="W3051" s="283"/>
      <c r="X3051" s="283"/>
      <c r="Y3051" s="282"/>
      <c r="Z3051" s="282"/>
      <c r="AA3051" s="283"/>
      <c r="AB3051" s="282"/>
      <c r="AC3051" s="282"/>
      <c r="AD3051" s="282"/>
      <c r="AE3051" s="282"/>
      <c r="AF3051" s="283"/>
      <c r="AG3051" s="402"/>
      <c r="AH3051" s="283"/>
      <c r="AI3051" s="283"/>
      <c r="AJ3051" s="283"/>
      <c r="AK3051" s="283"/>
      <c r="AL3051" s="283"/>
      <c r="AM3051" s="282"/>
      <c r="AN3051" s="282"/>
      <c r="AO3051" s="282"/>
      <c r="AP3051" s="282"/>
      <c r="AQ3051" s="282"/>
      <c r="AR3051" s="282"/>
      <c r="AT3051" s="283"/>
      <c r="AU3051" s="283"/>
      <c r="AV3051" s="283"/>
      <c r="AW3051" s="283"/>
      <c r="AY3051" s="283"/>
      <c r="AZ3051" s="282"/>
      <c r="BA3051" s="283"/>
      <c r="BB3051" s="282"/>
      <c r="BC3051" s="282"/>
      <c r="BD3051" s="282"/>
      <c r="BE3051" s="283"/>
      <c r="BG3051" s="282"/>
      <c r="BH3051" s="282"/>
      <c r="BI3051" s="282"/>
      <c r="BL3051" s="421"/>
      <c r="BM3051" s="424"/>
      <c r="BN3051" s="424"/>
      <c r="BO3051" s="424"/>
      <c r="BP3051" s="424"/>
      <c r="BQ3051" s="421"/>
      <c r="BR3051" s="421"/>
      <c r="BV3051" s="282"/>
      <c r="BW3051" s="283"/>
      <c r="BY3051" s="283"/>
      <c r="BZ3051" s="283"/>
      <c r="CA3051" s="283"/>
      <c r="CB3051" s="282"/>
      <c r="CC3051" s="282"/>
      <c r="CD3051" s="282"/>
      <c r="CE3051" s="282"/>
      <c r="CG3051" s="427"/>
      <c r="CH3051" s="402"/>
      <c r="CI3051" s="424"/>
      <c r="CJ3051" s="282"/>
      <c r="CK3051" s="282"/>
      <c r="CL3051" s="283"/>
      <c r="CM3051" s="283"/>
      <c r="CP3051" s="282"/>
      <c r="DC3051" s="282"/>
      <c r="DD3051" s="282"/>
      <c r="DE3051" s="282"/>
      <c r="DF3051" s="282"/>
      <c r="DG3051" s="282"/>
      <c r="DH3051" s="282"/>
      <c r="DI3051" s="282"/>
      <c r="DJ3051" s="282"/>
      <c r="EF3051" s="495" t="str">
        <f>""&amp;(MID(数据表!AZ3051,1,MIN(FIND({"(";"（"},数据表!AZ3051&amp;"(（",1)-1)))&amp;""</f>
        <v/>
      </c>
      <c r="EG3051" s="495" t="str">
        <f>""&amp;(MID(数据表!AZ3051,1,MIN(FIND({0;1;2;3;4;5;6;7;8;9},数据表!AZ3051&amp;"1234567890",1)-1)))&amp;""</f>
        <v/>
      </c>
    </row>
    <row r="3052" spans="2:137" s="310" customFormat="1" ht="12" customHeight="1">
      <c r="B3052" s="286"/>
      <c r="C3052" s="286"/>
      <c r="D3052" s="286"/>
      <c r="E3052" s="479"/>
      <c r="F3052" s="282"/>
      <c r="G3052" s="283"/>
      <c r="H3052" s="421"/>
      <c r="I3052" s="421"/>
      <c r="J3052" s="283"/>
      <c r="K3052" s="421"/>
      <c r="L3052" s="282"/>
      <c r="N3052" s="282"/>
      <c r="S3052" s="282"/>
      <c r="T3052" s="283"/>
      <c r="U3052" s="283"/>
      <c r="V3052" s="283"/>
      <c r="W3052" s="283"/>
      <c r="X3052" s="283"/>
      <c r="Y3052" s="282"/>
      <c r="Z3052" s="282"/>
      <c r="AA3052" s="283"/>
      <c r="AB3052" s="282"/>
      <c r="AC3052" s="282"/>
      <c r="AD3052" s="282"/>
      <c r="AE3052" s="282"/>
      <c r="AF3052" s="283"/>
      <c r="AG3052" s="402"/>
      <c r="AH3052" s="283"/>
      <c r="AI3052" s="283"/>
      <c r="AJ3052" s="283"/>
      <c r="AK3052" s="283"/>
      <c r="AL3052" s="283"/>
      <c r="AM3052" s="282"/>
      <c r="AN3052" s="282"/>
      <c r="AO3052" s="282"/>
      <c r="AP3052" s="282"/>
      <c r="AQ3052" s="282"/>
      <c r="AR3052" s="282"/>
      <c r="AT3052" s="283"/>
      <c r="AU3052" s="283"/>
      <c r="AV3052" s="283"/>
      <c r="AW3052" s="283"/>
      <c r="AY3052" s="283"/>
      <c r="AZ3052" s="282"/>
      <c r="BA3052" s="283"/>
      <c r="BB3052" s="282"/>
      <c r="BC3052" s="282"/>
      <c r="BD3052" s="282"/>
      <c r="BE3052" s="283"/>
      <c r="BG3052" s="282"/>
      <c r="BH3052" s="282"/>
      <c r="BI3052" s="282"/>
      <c r="BL3052" s="421"/>
      <c r="BM3052" s="424"/>
      <c r="BN3052" s="424"/>
      <c r="BO3052" s="424"/>
      <c r="BP3052" s="424"/>
      <c r="BQ3052" s="421"/>
      <c r="BR3052" s="421"/>
      <c r="BV3052" s="282"/>
      <c r="BW3052" s="283"/>
      <c r="BY3052" s="283"/>
      <c r="BZ3052" s="283"/>
      <c r="CA3052" s="283"/>
      <c r="CB3052" s="282"/>
      <c r="CC3052" s="282"/>
      <c r="CD3052" s="282"/>
      <c r="CE3052" s="282"/>
      <c r="CG3052" s="427"/>
      <c r="CH3052" s="402"/>
      <c r="CI3052" s="424"/>
      <c r="CJ3052" s="282"/>
      <c r="CK3052" s="282"/>
      <c r="CL3052" s="283"/>
      <c r="CM3052" s="283"/>
      <c r="CP3052" s="282"/>
      <c r="DC3052" s="282"/>
      <c r="DD3052" s="282"/>
      <c r="DE3052" s="282"/>
      <c r="DF3052" s="282"/>
      <c r="DG3052" s="282"/>
      <c r="DH3052" s="282"/>
      <c r="DI3052" s="282"/>
      <c r="DJ3052" s="282"/>
      <c r="EF3052" s="495" t="str">
        <f>""&amp;(MID(数据表!AZ3052,1,MIN(FIND({"(";"（"},数据表!AZ3052&amp;"(（",1)-1)))&amp;""</f>
        <v/>
      </c>
      <c r="EG3052" s="495" t="str">
        <f>""&amp;(MID(数据表!AZ3052,1,MIN(FIND({0;1;2;3;4;5;6;7;8;9},数据表!AZ3052&amp;"1234567890",1)-1)))&amp;""</f>
        <v/>
      </c>
    </row>
    <row r="3053" spans="2:137" s="310" customFormat="1" ht="12" customHeight="1">
      <c r="B3053" s="286"/>
      <c r="C3053" s="286"/>
      <c r="D3053" s="286"/>
      <c r="E3053" s="479"/>
      <c r="F3053" s="282"/>
      <c r="G3053" s="283"/>
      <c r="H3053" s="421"/>
      <c r="I3053" s="421"/>
      <c r="J3053" s="283"/>
      <c r="K3053" s="421"/>
      <c r="L3053" s="282"/>
      <c r="N3053" s="282"/>
      <c r="S3053" s="282"/>
      <c r="T3053" s="283"/>
      <c r="U3053" s="283"/>
      <c r="V3053" s="283"/>
      <c r="W3053" s="283"/>
      <c r="X3053" s="283"/>
      <c r="Y3053" s="282"/>
      <c r="Z3053" s="282"/>
      <c r="AA3053" s="283"/>
      <c r="AB3053" s="282"/>
      <c r="AC3053" s="282"/>
      <c r="AD3053" s="282"/>
      <c r="AE3053" s="282"/>
      <c r="AF3053" s="283"/>
      <c r="AG3053" s="402"/>
      <c r="AH3053" s="283"/>
      <c r="AI3053" s="283"/>
      <c r="AJ3053" s="283"/>
      <c r="AK3053" s="283"/>
      <c r="AL3053" s="283"/>
      <c r="AM3053" s="282"/>
      <c r="AN3053" s="282"/>
      <c r="AO3053" s="282"/>
      <c r="AP3053" s="282"/>
      <c r="AQ3053" s="282"/>
      <c r="AR3053" s="282"/>
      <c r="AT3053" s="283"/>
      <c r="AU3053" s="283"/>
      <c r="AV3053" s="283"/>
      <c r="AW3053" s="283"/>
      <c r="AY3053" s="283"/>
      <c r="AZ3053" s="282"/>
      <c r="BA3053" s="283"/>
      <c r="BB3053" s="282"/>
      <c r="BC3053" s="282"/>
      <c r="BD3053" s="282"/>
      <c r="BE3053" s="283"/>
      <c r="BG3053" s="282"/>
      <c r="BH3053" s="282"/>
      <c r="BI3053" s="282"/>
      <c r="BL3053" s="421"/>
      <c r="BM3053" s="424"/>
      <c r="BN3053" s="424"/>
      <c r="BO3053" s="424"/>
      <c r="BP3053" s="424"/>
      <c r="BQ3053" s="421"/>
      <c r="BR3053" s="421"/>
      <c r="BV3053" s="282"/>
      <c r="BW3053" s="283"/>
      <c r="BY3053" s="283"/>
      <c r="BZ3053" s="283"/>
      <c r="CA3053" s="283"/>
      <c r="CB3053" s="282"/>
      <c r="CC3053" s="282"/>
      <c r="CD3053" s="282"/>
      <c r="CE3053" s="282"/>
      <c r="CG3053" s="427"/>
      <c r="CH3053" s="402"/>
      <c r="CI3053" s="424"/>
      <c r="CJ3053" s="282"/>
      <c r="CK3053" s="282"/>
      <c r="CL3053" s="283"/>
      <c r="CM3053" s="283"/>
      <c r="CP3053" s="282"/>
      <c r="DC3053" s="282"/>
      <c r="DD3053" s="282"/>
      <c r="DE3053" s="282"/>
      <c r="DF3053" s="282"/>
      <c r="DG3053" s="282"/>
      <c r="DH3053" s="282"/>
      <c r="DI3053" s="282"/>
      <c r="DJ3053" s="282"/>
      <c r="EF3053" s="495" t="str">
        <f>""&amp;(MID(数据表!AZ3053,1,MIN(FIND({"(";"（"},数据表!AZ3053&amp;"(（",1)-1)))&amp;""</f>
        <v/>
      </c>
      <c r="EG3053" s="495" t="str">
        <f>""&amp;(MID(数据表!AZ3053,1,MIN(FIND({0;1;2;3;4;5;6;7;8;9},数据表!AZ3053&amp;"1234567890",1)-1)))&amp;""</f>
        <v/>
      </c>
    </row>
    <row r="3054" spans="2:137" s="310" customFormat="1" ht="12" customHeight="1">
      <c r="B3054" s="286"/>
      <c r="C3054" s="286"/>
      <c r="D3054" s="286"/>
      <c r="E3054" s="479"/>
      <c r="F3054" s="282"/>
      <c r="G3054" s="283"/>
      <c r="H3054" s="421"/>
      <c r="I3054" s="421"/>
      <c r="J3054" s="283"/>
      <c r="K3054" s="421"/>
      <c r="L3054" s="282"/>
      <c r="N3054" s="282"/>
      <c r="S3054" s="282"/>
      <c r="T3054" s="283"/>
      <c r="U3054" s="283"/>
      <c r="V3054" s="283"/>
      <c r="W3054" s="283"/>
      <c r="X3054" s="283"/>
      <c r="Y3054" s="282"/>
      <c r="Z3054" s="282"/>
      <c r="AA3054" s="283"/>
      <c r="AB3054" s="282"/>
      <c r="AC3054" s="282"/>
      <c r="AD3054" s="282"/>
      <c r="AE3054" s="282"/>
      <c r="AF3054" s="283"/>
      <c r="AG3054" s="402"/>
      <c r="AH3054" s="283"/>
      <c r="AI3054" s="283"/>
      <c r="AJ3054" s="283"/>
      <c r="AK3054" s="283"/>
      <c r="AL3054" s="283"/>
      <c r="AM3054" s="282"/>
      <c r="AN3054" s="282"/>
      <c r="AO3054" s="282"/>
      <c r="AP3054" s="282"/>
      <c r="AQ3054" s="282"/>
      <c r="AR3054" s="282"/>
      <c r="AT3054" s="283"/>
      <c r="AU3054" s="283"/>
      <c r="AV3054" s="283"/>
      <c r="AW3054" s="283"/>
      <c r="AY3054" s="283"/>
      <c r="AZ3054" s="282"/>
      <c r="BA3054" s="283"/>
      <c r="BB3054" s="282"/>
      <c r="BC3054" s="282"/>
      <c r="BD3054" s="282"/>
      <c r="BE3054" s="283"/>
      <c r="BG3054" s="282"/>
      <c r="BH3054" s="282"/>
      <c r="BI3054" s="282"/>
      <c r="BL3054" s="421"/>
      <c r="BM3054" s="424"/>
      <c r="BN3054" s="424"/>
      <c r="BO3054" s="424"/>
      <c r="BP3054" s="424"/>
      <c r="BQ3054" s="421"/>
      <c r="BR3054" s="421"/>
      <c r="BV3054" s="282"/>
      <c r="BW3054" s="283"/>
      <c r="BY3054" s="283"/>
      <c r="BZ3054" s="283"/>
      <c r="CA3054" s="283"/>
      <c r="CB3054" s="282"/>
      <c r="CC3054" s="282"/>
      <c r="CD3054" s="282"/>
      <c r="CE3054" s="282"/>
      <c r="CG3054" s="427"/>
      <c r="CH3054" s="402"/>
      <c r="CI3054" s="424"/>
      <c r="CJ3054" s="282"/>
      <c r="CK3054" s="282"/>
      <c r="CL3054" s="283"/>
      <c r="CM3054" s="283"/>
      <c r="CP3054" s="282"/>
      <c r="DC3054" s="282"/>
      <c r="DD3054" s="282"/>
      <c r="DE3054" s="282"/>
      <c r="DF3054" s="282"/>
      <c r="DG3054" s="282"/>
      <c r="DH3054" s="282"/>
      <c r="DI3054" s="282"/>
      <c r="DJ3054" s="282"/>
      <c r="EF3054" s="495" t="str">
        <f>""&amp;(MID(数据表!AZ3054,1,MIN(FIND({"(";"（"},数据表!AZ3054&amp;"(（",1)-1)))&amp;""</f>
        <v/>
      </c>
      <c r="EG3054" s="495" t="str">
        <f>""&amp;(MID(数据表!AZ3054,1,MIN(FIND({0;1;2;3;4;5;6;7;8;9},数据表!AZ3054&amp;"1234567890",1)-1)))&amp;""</f>
        <v/>
      </c>
    </row>
    <row r="3055" spans="2:137" s="310" customFormat="1" ht="12" customHeight="1">
      <c r="B3055" s="286"/>
      <c r="C3055" s="286"/>
      <c r="D3055" s="286"/>
      <c r="E3055" s="479"/>
      <c r="F3055" s="282"/>
      <c r="G3055" s="283"/>
      <c r="H3055" s="421"/>
      <c r="I3055" s="421"/>
      <c r="J3055" s="283"/>
      <c r="K3055" s="421"/>
      <c r="L3055" s="282"/>
      <c r="N3055" s="282"/>
      <c r="S3055" s="282"/>
      <c r="T3055" s="283"/>
      <c r="U3055" s="283"/>
      <c r="V3055" s="283"/>
      <c r="W3055" s="283"/>
      <c r="X3055" s="283"/>
      <c r="Y3055" s="282"/>
      <c r="Z3055" s="282"/>
      <c r="AA3055" s="283"/>
      <c r="AB3055" s="282"/>
      <c r="AC3055" s="282"/>
      <c r="AD3055" s="282"/>
      <c r="AE3055" s="282"/>
      <c r="AF3055" s="283"/>
      <c r="AG3055" s="402"/>
      <c r="AH3055" s="283"/>
      <c r="AI3055" s="283"/>
      <c r="AJ3055" s="283"/>
      <c r="AK3055" s="283"/>
      <c r="AL3055" s="283"/>
      <c r="AM3055" s="282"/>
      <c r="AN3055" s="282"/>
      <c r="AO3055" s="282"/>
      <c r="AP3055" s="282"/>
      <c r="AQ3055" s="282"/>
      <c r="AR3055" s="282"/>
      <c r="AT3055" s="283"/>
      <c r="AU3055" s="283"/>
      <c r="AV3055" s="283"/>
      <c r="AW3055" s="283"/>
      <c r="AY3055" s="283"/>
      <c r="AZ3055" s="282"/>
      <c r="BA3055" s="283"/>
      <c r="BB3055" s="282"/>
      <c r="BC3055" s="282"/>
      <c r="BD3055" s="282"/>
      <c r="BE3055" s="283"/>
      <c r="BG3055" s="282"/>
      <c r="BH3055" s="282"/>
      <c r="BI3055" s="282"/>
      <c r="BL3055" s="421"/>
      <c r="BM3055" s="424"/>
      <c r="BN3055" s="424"/>
      <c r="BO3055" s="424"/>
      <c r="BP3055" s="424"/>
      <c r="BQ3055" s="421"/>
      <c r="BR3055" s="421"/>
      <c r="BV3055" s="282"/>
      <c r="BW3055" s="283"/>
      <c r="BY3055" s="283"/>
      <c r="BZ3055" s="283"/>
      <c r="CA3055" s="283"/>
      <c r="CB3055" s="282"/>
      <c r="CC3055" s="282"/>
      <c r="CD3055" s="282"/>
      <c r="CE3055" s="282"/>
      <c r="CG3055" s="427"/>
      <c r="CH3055" s="402"/>
      <c r="CI3055" s="424"/>
      <c r="CJ3055" s="282"/>
      <c r="CK3055" s="282"/>
      <c r="CL3055" s="283"/>
      <c r="CM3055" s="283"/>
      <c r="CP3055" s="282"/>
      <c r="DC3055" s="282"/>
      <c r="DD3055" s="282"/>
      <c r="DE3055" s="282"/>
      <c r="DF3055" s="282"/>
      <c r="DG3055" s="282"/>
      <c r="DH3055" s="282"/>
      <c r="DI3055" s="282"/>
      <c r="DJ3055" s="282"/>
      <c r="EF3055" s="495" t="str">
        <f>""&amp;(MID(数据表!AZ3055,1,MIN(FIND({"(";"（"},数据表!AZ3055&amp;"(（",1)-1)))&amp;""</f>
        <v/>
      </c>
      <c r="EG3055" s="495" t="str">
        <f>""&amp;(MID(数据表!AZ3055,1,MIN(FIND({0;1;2;3;4;5;6;7;8;9},数据表!AZ3055&amp;"1234567890",1)-1)))&amp;""</f>
        <v/>
      </c>
    </row>
    <row r="3056" spans="2:137" s="310" customFormat="1" ht="12" customHeight="1">
      <c r="B3056" s="286"/>
      <c r="C3056" s="286"/>
      <c r="D3056" s="286"/>
      <c r="E3056" s="479"/>
      <c r="F3056" s="282"/>
      <c r="G3056" s="283"/>
      <c r="H3056" s="421"/>
      <c r="I3056" s="421"/>
      <c r="J3056" s="283"/>
      <c r="K3056" s="421"/>
      <c r="L3056" s="282"/>
      <c r="N3056" s="282"/>
      <c r="S3056" s="282"/>
      <c r="T3056" s="283"/>
      <c r="U3056" s="283"/>
      <c r="V3056" s="283"/>
      <c r="W3056" s="283"/>
      <c r="X3056" s="283"/>
      <c r="Y3056" s="282"/>
      <c r="Z3056" s="282"/>
      <c r="AA3056" s="283"/>
      <c r="AB3056" s="282"/>
      <c r="AC3056" s="282"/>
      <c r="AD3056" s="282"/>
      <c r="AE3056" s="282"/>
      <c r="AF3056" s="283"/>
      <c r="AG3056" s="402"/>
      <c r="AH3056" s="283"/>
      <c r="AI3056" s="283"/>
      <c r="AJ3056" s="283"/>
      <c r="AK3056" s="283"/>
      <c r="AL3056" s="283"/>
      <c r="AM3056" s="282"/>
      <c r="AN3056" s="282"/>
      <c r="AO3056" s="282"/>
      <c r="AP3056" s="282"/>
      <c r="AQ3056" s="282"/>
      <c r="AR3056" s="282"/>
      <c r="AT3056" s="283"/>
      <c r="AU3056" s="283"/>
      <c r="AV3056" s="283"/>
      <c r="AW3056" s="283"/>
      <c r="AY3056" s="283"/>
      <c r="AZ3056" s="282"/>
      <c r="BA3056" s="283"/>
      <c r="BB3056" s="282"/>
      <c r="BC3056" s="282"/>
      <c r="BD3056" s="282"/>
      <c r="BE3056" s="283"/>
      <c r="BG3056" s="282"/>
      <c r="BH3056" s="282"/>
      <c r="BI3056" s="282"/>
      <c r="BL3056" s="421"/>
      <c r="BM3056" s="424"/>
      <c r="BN3056" s="424"/>
      <c r="BO3056" s="424"/>
      <c r="BP3056" s="424"/>
      <c r="BQ3056" s="421"/>
      <c r="BR3056" s="421"/>
      <c r="BV3056" s="282"/>
      <c r="BW3056" s="283"/>
      <c r="BY3056" s="283"/>
      <c r="BZ3056" s="283"/>
      <c r="CA3056" s="283"/>
      <c r="CB3056" s="282"/>
      <c r="CC3056" s="282"/>
      <c r="CD3056" s="282"/>
      <c r="CE3056" s="282"/>
      <c r="CG3056" s="427"/>
      <c r="CH3056" s="402"/>
      <c r="CI3056" s="424"/>
      <c r="CJ3056" s="282"/>
      <c r="CK3056" s="282"/>
      <c r="CL3056" s="283"/>
      <c r="CM3056" s="283"/>
      <c r="CP3056" s="282"/>
      <c r="DC3056" s="282"/>
      <c r="DD3056" s="282"/>
      <c r="DE3056" s="282"/>
      <c r="DF3056" s="282"/>
      <c r="DG3056" s="282"/>
      <c r="DH3056" s="282"/>
      <c r="DI3056" s="282"/>
      <c r="DJ3056" s="282"/>
      <c r="EF3056" s="495" t="str">
        <f>""&amp;(MID(数据表!AZ3056,1,MIN(FIND({"(";"（"},数据表!AZ3056&amp;"(（",1)-1)))&amp;""</f>
        <v/>
      </c>
      <c r="EG3056" s="495" t="str">
        <f>""&amp;(MID(数据表!AZ3056,1,MIN(FIND({0;1;2;3;4;5;6;7;8;9},数据表!AZ3056&amp;"1234567890",1)-1)))&amp;""</f>
        <v/>
      </c>
    </row>
    <row r="3057" spans="2:137" s="310" customFormat="1" ht="12" customHeight="1">
      <c r="B3057" s="286"/>
      <c r="C3057" s="286"/>
      <c r="D3057" s="286"/>
      <c r="E3057" s="479"/>
      <c r="F3057" s="282"/>
      <c r="G3057" s="283"/>
      <c r="H3057" s="421"/>
      <c r="I3057" s="421"/>
      <c r="J3057" s="283"/>
      <c r="K3057" s="421"/>
      <c r="L3057" s="282"/>
      <c r="N3057" s="282"/>
      <c r="S3057" s="282"/>
      <c r="T3057" s="283"/>
      <c r="U3057" s="283"/>
      <c r="V3057" s="283"/>
      <c r="W3057" s="283"/>
      <c r="X3057" s="283"/>
      <c r="Y3057" s="282"/>
      <c r="Z3057" s="282"/>
      <c r="AA3057" s="283"/>
      <c r="AB3057" s="282"/>
      <c r="AC3057" s="282"/>
      <c r="AD3057" s="282"/>
      <c r="AE3057" s="282"/>
      <c r="AF3057" s="283"/>
      <c r="AG3057" s="402"/>
      <c r="AH3057" s="283"/>
      <c r="AI3057" s="283"/>
      <c r="AJ3057" s="283"/>
      <c r="AK3057" s="283"/>
      <c r="AL3057" s="283"/>
      <c r="AM3057" s="282"/>
      <c r="AN3057" s="282"/>
      <c r="AO3057" s="282"/>
      <c r="AP3057" s="282"/>
      <c r="AQ3057" s="282"/>
      <c r="AR3057" s="282"/>
      <c r="AT3057" s="283"/>
      <c r="AU3057" s="283"/>
      <c r="AV3057" s="283"/>
      <c r="AW3057" s="283"/>
      <c r="AY3057" s="283"/>
      <c r="AZ3057" s="282"/>
      <c r="BA3057" s="283"/>
      <c r="BB3057" s="282"/>
      <c r="BC3057" s="282"/>
      <c r="BD3057" s="282"/>
      <c r="BE3057" s="283"/>
      <c r="BG3057" s="282"/>
      <c r="BH3057" s="282"/>
      <c r="BI3057" s="282"/>
      <c r="BL3057" s="421"/>
      <c r="BM3057" s="424"/>
      <c r="BN3057" s="424"/>
      <c r="BO3057" s="424"/>
      <c r="BP3057" s="424"/>
      <c r="BQ3057" s="421"/>
      <c r="BR3057" s="421"/>
      <c r="BV3057" s="282"/>
      <c r="BW3057" s="283"/>
      <c r="BY3057" s="283"/>
      <c r="BZ3057" s="283"/>
      <c r="CA3057" s="283"/>
      <c r="CB3057" s="282"/>
      <c r="CC3057" s="282"/>
      <c r="CD3057" s="282"/>
      <c r="CE3057" s="282"/>
      <c r="CG3057" s="427"/>
      <c r="CH3057" s="402"/>
      <c r="CI3057" s="424"/>
      <c r="CJ3057" s="282"/>
      <c r="CK3057" s="282"/>
      <c r="CL3057" s="283"/>
      <c r="CM3057" s="283"/>
      <c r="CP3057" s="282"/>
      <c r="DC3057" s="282"/>
      <c r="DD3057" s="282"/>
      <c r="DE3057" s="282"/>
      <c r="DF3057" s="282"/>
      <c r="DG3057" s="282"/>
      <c r="DH3057" s="282"/>
      <c r="DI3057" s="282"/>
      <c r="DJ3057" s="282"/>
      <c r="EF3057" s="495" t="str">
        <f>""&amp;(MID(数据表!AZ3057,1,MIN(FIND({"(";"（"},数据表!AZ3057&amp;"(（",1)-1)))&amp;""</f>
        <v/>
      </c>
      <c r="EG3057" s="495" t="str">
        <f>""&amp;(MID(数据表!AZ3057,1,MIN(FIND({0;1;2;3;4;5;6;7;8;9},数据表!AZ3057&amp;"1234567890",1)-1)))&amp;""</f>
        <v/>
      </c>
    </row>
    <row r="3058" spans="2:137" s="310" customFormat="1" ht="12" customHeight="1">
      <c r="B3058" s="286"/>
      <c r="C3058" s="286"/>
      <c r="D3058" s="286"/>
      <c r="E3058" s="479"/>
      <c r="F3058" s="282"/>
      <c r="G3058" s="283"/>
      <c r="H3058" s="421"/>
      <c r="I3058" s="421"/>
      <c r="J3058" s="283"/>
      <c r="K3058" s="421"/>
      <c r="L3058" s="282"/>
      <c r="N3058" s="282"/>
      <c r="S3058" s="282"/>
      <c r="T3058" s="283"/>
      <c r="U3058" s="283"/>
      <c r="V3058" s="283"/>
      <c r="W3058" s="283"/>
      <c r="X3058" s="283"/>
      <c r="Y3058" s="282"/>
      <c r="Z3058" s="282"/>
      <c r="AA3058" s="283"/>
      <c r="AB3058" s="282"/>
      <c r="AC3058" s="282"/>
      <c r="AD3058" s="282"/>
      <c r="AE3058" s="282"/>
      <c r="AF3058" s="283"/>
      <c r="AG3058" s="402"/>
      <c r="AH3058" s="283"/>
      <c r="AI3058" s="283"/>
      <c r="AJ3058" s="283"/>
      <c r="AK3058" s="283"/>
      <c r="AL3058" s="283"/>
      <c r="AM3058" s="282"/>
      <c r="AN3058" s="282"/>
      <c r="AO3058" s="282"/>
      <c r="AP3058" s="282"/>
      <c r="AQ3058" s="282"/>
      <c r="AR3058" s="282"/>
      <c r="AT3058" s="283"/>
      <c r="AU3058" s="283"/>
      <c r="AV3058" s="283"/>
      <c r="AW3058" s="283"/>
      <c r="AY3058" s="283"/>
      <c r="AZ3058" s="282"/>
      <c r="BA3058" s="283"/>
      <c r="BB3058" s="282"/>
      <c r="BC3058" s="282"/>
      <c r="BD3058" s="282"/>
      <c r="BE3058" s="283"/>
      <c r="BG3058" s="282"/>
      <c r="BH3058" s="282"/>
      <c r="BI3058" s="282"/>
      <c r="BL3058" s="421"/>
      <c r="BM3058" s="424"/>
      <c r="BN3058" s="424"/>
      <c r="BO3058" s="424"/>
      <c r="BP3058" s="424"/>
      <c r="BQ3058" s="421"/>
      <c r="BR3058" s="421"/>
      <c r="BV3058" s="282"/>
      <c r="BW3058" s="283"/>
      <c r="BY3058" s="283"/>
      <c r="BZ3058" s="283"/>
      <c r="CA3058" s="283"/>
      <c r="CB3058" s="282"/>
      <c r="CC3058" s="282"/>
      <c r="CD3058" s="282"/>
      <c r="CE3058" s="282"/>
      <c r="CG3058" s="427"/>
      <c r="CH3058" s="402"/>
      <c r="CI3058" s="424"/>
      <c r="CJ3058" s="282"/>
      <c r="CK3058" s="282"/>
      <c r="CL3058" s="283"/>
      <c r="CM3058" s="283"/>
      <c r="CP3058" s="282"/>
      <c r="DC3058" s="282"/>
      <c r="DD3058" s="282"/>
      <c r="DE3058" s="282"/>
      <c r="DF3058" s="282"/>
      <c r="DG3058" s="282"/>
      <c r="DH3058" s="282"/>
      <c r="DI3058" s="282"/>
      <c r="DJ3058" s="282"/>
      <c r="EF3058" s="495" t="str">
        <f>""&amp;(MID(数据表!AZ3058,1,MIN(FIND({"(";"（"},数据表!AZ3058&amp;"(（",1)-1)))&amp;""</f>
        <v/>
      </c>
      <c r="EG3058" s="495" t="str">
        <f>""&amp;(MID(数据表!AZ3058,1,MIN(FIND({0;1;2;3;4;5;6;7;8;9},数据表!AZ3058&amp;"1234567890",1)-1)))&amp;""</f>
        <v/>
      </c>
    </row>
    <row r="3059" spans="2:137" s="310" customFormat="1" ht="12" customHeight="1">
      <c r="B3059" s="286"/>
      <c r="C3059" s="286"/>
      <c r="D3059" s="286"/>
      <c r="E3059" s="479"/>
      <c r="F3059" s="282"/>
      <c r="G3059" s="283"/>
      <c r="H3059" s="421"/>
      <c r="I3059" s="421"/>
      <c r="J3059" s="283"/>
      <c r="K3059" s="421"/>
      <c r="L3059" s="282"/>
      <c r="N3059" s="282"/>
      <c r="S3059" s="282"/>
      <c r="T3059" s="283"/>
      <c r="U3059" s="283"/>
      <c r="V3059" s="283"/>
      <c r="W3059" s="283"/>
      <c r="X3059" s="283"/>
      <c r="Y3059" s="282"/>
      <c r="Z3059" s="282"/>
      <c r="AA3059" s="283"/>
      <c r="AB3059" s="282"/>
      <c r="AC3059" s="282"/>
      <c r="AD3059" s="282"/>
      <c r="AE3059" s="282"/>
      <c r="AF3059" s="283"/>
      <c r="AG3059" s="402"/>
      <c r="AH3059" s="283"/>
      <c r="AI3059" s="283"/>
      <c r="AJ3059" s="283"/>
      <c r="AK3059" s="283"/>
      <c r="AL3059" s="283"/>
      <c r="AM3059" s="282"/>
      <c r="AN3059" s="282"/>
      <c r="AO3059" s="282"/>
      <c r="AP3059" s="282"/>
      <c r="AQ3059" s="282"/>
      <c r="AR3059" s="282"/>
      <c r="AT3059" s="283"/>
      <c r="AU3059" s="283"/>
      <c r="AV3059" s="283"/>
      <c r="AW3059" s="283"/>
      <c r="AY3059" s="283"/>
      <c r="AZ3059" s="282"/>
      <c r="BA3059" s="283"/>
      <c r="BB3059" s="282"/>
      <c r="BC3059" s="282"/>
      <c r="BD3059" s="282"/>
      <c r="BE3059" s="283"/>
      <c r="BG3059" s="282"/>
      <c r="BH3059" s="282"/>
      <c r="BI3059" s="282"/>
      <c r="BL3059" s="421"/>
      <c r="BM3059" s="424"/>
      <c r="BN3059" s="424"/>
      <c r="BO3059" s="424"/>
      <c r="BP3059" s="424"/>
      <c r="BQ3059" s="421"/>
      <c r="BR3059" s="421"/>
      <c r="BV3059" s="282"/>
      <c r="BW3059" s="283"/>
      <c r="BY3059" s="283"/>
      <c r="BZ3059" s="283"/>
      <c r="CA3059" s="283"/>
      <c r="CB3059" s="282"/>
      <c r="CC3059" s="282"/>
      <c r="CD3059" s="282"/>
      <c r="CE3059" s="282"/>
      <c r="CG3059" s="427"/>
      <c r="CH3059" s="402"/>
      <c r="CI3059" s="424"/>
      <c r="CJ3059" s="282"/>
      <c r="CK3059" s="282"/>
      <c r="CL3059" s="283"/>
      <c r="CM3059" s="283"/>
      <c r="CP3059" s="282"/>
      <c r="DC3059" s="282"/>
      <c r="DD3059" s="282"/>
      <c r="DE3059" s="282"/>
      <c r="DF3059" s="282"/>
      <c r="DG3059" s="282"/>
      <c r="DH3059" s="282"/>
      <c r="DI3059" s="282"/>
      <c r="DJ3059" s="282"/>
      <c r="EF3059" s="495" t="str">
        <f>""&amp;(MID(数据表!AZ3059,1,MIN(FIND({"(";"（"},数据表!AZ3059&amp;"(（",1)-1)))&amp;""</f>
        <v/>
      </c>
      <c r="EG3059" s="495" t="str">
        <f>""&amp;(MID(数据表!AZ3059,1,MIN(FIND({0;1;2;3;4;5;6;7;8;9},数据表!AZ3059&amp;"1234567890",1)-1)))&amp;""</f>
        <v/>
      </c>
    </row>
    <row r="3060" spans="2:137" s="310" customFormat="1" ht="12" customHeight="1">
      <c r="B3060" s="286"/>
      <c r="C3060" s="286"/>
      <c r="D3060" s="286"/>
      <c r="E3060" s="479"/>
      <c r="F3060" s="282"/>
      <c r="G3060" s="283"/>
      <c r="H3060" s="421"/>
      <c r="I3060" s="421"/>
      <c r="J3060" s="283"/>
      <c r="K3060" s="421"/>
      <c r="L3060" s="282"/>
      <c r="N3060" s="282"/>
      <c r="S3060" s="282"/>
      <c r="T3060" s="283"/>
      <c r="U3060" s="283"/>
      <c r="V3060" s="283"/>
      <c r="W3060" s="283"/>
      <c r="X3060" s="283"/>
      <c r="Y3060" s="282"/>
      <c r="Z3060" s="282"/>
      <c r="AA3060" s="283"/>
      <c r="AB3060" s="282"/>
      <c r="AC3060" s="282"/>
      <c r="AD3060" s="282"/>
      <c r="AE3060" s="282"/>
      <c r="AF3060" s="283"/>
      <c r="AG3060" s="402"/>
      <c r="AH3060" s="283"/>
      <c r="AI3060" s="283"/>
      <c r="AJ3060" s="283"/>
      <c r="AK3060" s="283"/>
      <c r="AL3060" s="283"/>
      <c r="AM3060" s="282"/>
      <c r="AN3060" s="282"/>
      <c r="AO3060" s="282"/>
      <c r="AP3060" s="282"/>
      <c r="AQ3060" s="282"/>
      <c r="AR3060" s="282"/>
      <c r="AT3060" s="283"/>
      <c r="AU3060" s="283"/>
      <c r="AV3060" s="283"/>
      <c r="AW3060" s="283"/>
      <c r="AY3060" s="283"/>
      <c r="AZ3060" s="282"/>
      <c r="BA3060" s="283"/>
      <c r="BB3060" s="282"/>
      <c r="BC3060" s="282"/>
      <c r="BD3060" s="282"/>
      <c r="BE3060" s="283"/>
      <c r="BG3060" s="282"/>
      <c r="BH3060" s="282"/>
      <c r="BI3060" s="282"/>
      <c r="BL3060" s="421"/>
      <c r="BM3060" s="424"/>
      <c r="BN3060" s="424"/>
      <c r="BO3060" s="424"/>
      <c r="BP3060" s="424"/>
      <c r="BQ3060" s="421"/>
      <c r="BR3060" s="421"/>
      <c r="BV3060" s="282"/>
      <c r="BW3060" s="283"/>
      <c r="BY3060" s="283"/>
      <c r="BZ3060" s="283"/>
      <c r="CA3060" s="283"/>
      <c r="CB3060" s="282"/>
      <c r="CC3060" s="282"/>
      <c r="CD3060" s="282"/>
      <c r="CE3060" s="282"/>
      <c r="CG3060" s="427"/>
      <c r="CH3060" s="402"/>
      <c r="CI3060" s="424"/>
      <c r="CJ3060" s="282"/>
      <c r="CK3060" s="282"/>
      <c r="CL3060" s="283"/>
      <c r="CM3060" s="283"/>
      <c r="CP3060" s="282"/>
      <c r="DC3060" s="282"/>
      <c r="DD3060" s="282"/>
      <c r="DE3060" s="282"/>
      <c r="DF3060" s="282"/>
      <c r="DG3060" s="282"/>
      <c r="DH3060" s="282"/>
      <c r="DI3060" s="282"/>
      <c r="DJ3060" s="282"/>
      <c r="EF3060" s="495" t="str">
        <f>""&amp;(MID(数据表!AZ3060,1,MIN(FIND({"(";"（"},数据表!AZ3060&amp;"(（",1)-1)))&amp;""</f>
        <v/>
      </c>
      <c r="EG3060" s="495" t="str">
        <f>""&amp;(MID(数据表!AZ3060,1,MIN(FIND({0;1;2;3;4;5;6;7;8;9},数据表!AZ3060&amp;"1234567890",1)-1)))&amp;""</f>
        <v/>
      </c>
    </row>
    <row r="3061" spans="2:137" s="310" customFormat="1" ht="12" customHeight="1">
      <c r="B3061" s="286"/>
      <c r="C3061" s="286"/>
      <c r="D3061" s="286"/>
      <c r="E3061" s="479"/>
      <c r="F3061" s="282"/>
      <c r="G3061" s="283"/>
      <c r="H3061" s="421"/>
      <c r="I3061" s="421"/>
      <c r="J3061" s="283"/>
      <c r="K3061" s="421"/>
      <c r="L3061" s="282"/>
      <c r="N3061" s="282"/>
      <c r="S3061" s="282"/>
      <c r="T3061" s="283"/>
      <c r="U3061" s="283"/>
      <c r="V3061" s="283"/>
      <c r="W3061" s="283"/>
      <c r="X3061" s="283"/>
      <c r="Y3061" s="282"/>
      <c r="Z3061" s="282"/>
      <c r="AA3061" s="283"/>
      <c r="AB3061" s="282"/>
      <c r="AC3061" s="282"/>
      <c r="AD3061" s="282"/>
      <c r="AE3061" s="282"/>
      <c r="AF3061" s="283"/>
      <c r="AG3061" s="402"/>
      <c r="AH3061" s="283"/>
      <c r="AI3061" s="283"/>
      <c r="AJ3061" s="283"/>
      <c r="AK3061" s="283"/>
      <c r="AL3061" s="283"/>
      <c r="AM3061" s="282"/>
      <c r="AN3061" s="282"/>
      <c r="AO3061" s="282"/>
      <c r="AP3061" s="282"/>
      <c r="AQ3061" s="282"/>
      <c r="AR3061" s="282"/>
      <c r="AT3061" s="283"/>
      <c r="AU3061" s="283"/>
      <c r="AV3061" s="283"/>
      <c r="AW3061" s="283"/>
      <c r="AY3061" s="283"/>
      <c r="AZ3061" s="282"/>
      <c r="BA3061" s="283"/>
      <c r="BB3061" s="282"/>
      <c r="BC3061" s="282"/>
      <c r="BD3061" s="282"/>
      <c r="BE3061" s="283"/>
      <c r="BG3061" s="282"/>
      <c r="BH3061" s="282"/>
      <c r="BI3061" s="282"/>
      <c r="BL3061" s="421"/>
      <c r="BM3061" s="424"/>
      <c r="BN3061" s="424"/>
      <c r="BO3061" s="424"/>
      <c r="BP3061" s="424"/>
      <c r="BQ3061" s="421"/>
      <c r="BR3061" s="421"/>
      <c r="BV3061" s="282"/>
      <c r="BW3061" s="283"/>
      <c r="BY3061" s="283"/>
      <c r="BZ3061" s="283"/>
      <c r="CA3061" s="283"/>
      <c r="CB3061" s="282"/>
      <c r="CC3061" s="282"/>
      <c r="CD3061" s="282"/>
      <c r="CE3061" s="282"/>
      <c r="CG3061" s="427"/>
      <c r="CH3061" s="402"/>
      <c r="CI3061" s="424"/>
      <c r="CJ3061" s="282"/>
      <c r="CK3061" s="282"/>
      <c r="CL3061" s="283"/>
      <c r="CM3061" s="283"/>
      <c r="CP3061" s="282"/>
      <c r="DC3061" s="282"/>
      <c r="DD3061" s="282"/>
      <c r="DE3061" s="282"/>
      <c r="DF3061" s="282"/>
      <c r="DG3061" s="282"/>
      <c r="DH3061" s="282"/>
      <c r="DI3061" s="282"/>
      <c r="DJ3061" s="282"/>
      <c r="EF3061" s="495" t="str">
        <f>""&amp;(MID(数据表!AZ3061,1,MIN(FIND({"(";"（"},数据表!AZ3061&amp;"(（",1)-1)))&amp;""</f>
        <v/>
      </c>
      <c r="EG3061" s="495" t="str">
        <f>""&amp;(MID(数据表!AZ3061,1,MIN(FIND({0;1;2;3;4;5;6;7;8;9},数据表!AZ3061&amp;"1234567890",1)-1)))&amp;""</f>
        <v/>
      </c>
    </row>
    <row r="3062" spans="2:137" s="310" customFormat="1" ht="12" customHeight="1">
      <c r="B3062" s="286"/>
      <c r="C3062" s="286"/>
      <c r="D3062" s="286"/>
      <c r="E3062" s="479"/>
      <c r="F3062" s="282"/>
      <c r="G3062" s="283"/>
      <c r="H3062" s="421"/>
      <c r="I3062" s="421"/>
      <c r="J3062" s="283"/>
      <c r="K3062" s="421"/>
      <c r="L3062" s="282"/>
      <c r="N3062" s="282"/>
      <c r="S3062" s="282"/>
      <c r="T3062" s="283"/>
      <c r="U3062" s="283"/>
      <c r="V3062" s="283"/>
      <c r="W3062" s="283"/>
      <c r="X3062" s="283"/>
      <c r="Y3062" s="282"/>
      <c r="Z3062" s="282"/>
      <c r="AA3062" s="283"/>
      <c r="AB3062" s="282"/>
      <c r="AC3062" s="282"/>
      <c r="AD3062" s="282"/>
      <c r="AE3062" s="282"/>
      <c r="AF3062" s="283"/>
      <c r="AG3062" s="402"/>
      <c r="AH3062" s="283"/>
      <c r="AI3062" s="283"/>
      <c r="AJ3062" s="283"/>
      <c r="AK3062" s="283"/>
      <c r="AL3062" s="283"/>
      <c r="AM3062" s="282"/>
      <c r="AN3062" s="282"/>
      <c r="AO3062" s="282"/>
      <c r="AP3062" s="282"/>
      <c r="AQ3062" s="282"/>
      <c r="AR3062" s="282"/>
      <c r="AT3062" s="283"/>
      <c r="AU3062" s="283"/>
      <c r="AV3062" s="283"/>
      <c r="AW3062" s="283"/>
      <c r="AY3062" s="283"/>
      <c r="AZ3062" s="282"/>
      <c r="BA3062" s="283"/>
      <c r="BB3062" s="282"/>
      <c r="BC3062" s="282"/>
      <c r="BD3062" s="282"/>
      <c r="BE3062" s="283"/>
      <c r="BG3062" s="282"/>
      <c r="BH3062" s="282"/>
      <c r="BI3062" s="282"/>
      <c r="BL3062" s="421"/>
      <c r="BM3062" s="424"/>
      <c r="BN3062" s="424"/>
      <c r="BO3062" s="424"/>
      <c r="BP3062" s="424"/>
      <c r="BQ3062" s="421"/>
      <c r="BR3062" s="421"/>
      <c r="BV3062" s="282"/>
      <c r="BW3062" s="283"/>
      <c r="BY3062" s="283"/>
      <c r="BZ3062" s="283"/>
      <c r="CA3062" s="283"/>
      <c r="CB3062" s="282"/>
      <c r="CC3062" s="282"/>
      <c r="CD3062" s="282"/>
      <c r="CE3062" s="282"/>
      <c r="CG3062" s="427"/>
      <c r="CH3062" s="402"/>
      <c r="CI3062" s="424"/>
      <c r="CJ3062" s="282"/>
      <c r="CK3062" s="282"/>
      <c r="CL3062" s="283"/>
      <c r="CM3062" s="283"/>
      <c r="CP3062" s="282"/>
      <c r="DC3062" s="282"/>
      <c r="DD3062" s="282"/>
      <c r="DE3062" s="282"/>
      <c r="DF3062" s="282"/>
      <c r="DG3062" s="282"/>
      <c r="DH3062" s="282"/>
      <c r="DI3062" s="282"/>
      <c r="DJ3062" s="282"/>
      <c r="EF3062" s="495" t="str">
        <f>""&amp;(MID(数据表!AZ3062,1,MIN(FIND({"(";"（"},数据表!AZ3062&amp;"(（",1)-1)))&amp;""</f>
        <v/>
      </c>
      <c r="EG3062" s="495" t="str">
        <f>""&amp;(MID(数据表!AZ3062,1,MIN(FIND({0;1;2;3;4;5;6;7;8;9},数据表!AZ3062&amp;"1234567890",1)-1)))&amp;""</f>
        <v/>
      </c>
    </row>
    <row r="3063" spans="2:137" s="310" customFormat="1" ht="12" customHeight="1">
      <c r="B3063" s="286"/>
      <c r="C3063" s="286"/>
      <c r="D3063" s="286"/>
      <c r="E3063" s="479"/>
      <c r="F3063" s="282"/>
      <c r="G3063" s="283"/>
      <c r="H3063" s="421"/>
      <c r="I3063" s="421"/>
      <c r="J3063" s="283"/>
      <c r="K3063" s="421"/>
      <c r="L3063" s="282"/>
      <c r="N3063" s="282"/>
      <c r="S3063" s="282"/>
      <c r="T3063" s="283"/>
      <c r="U3063" s="283"/>
      <c r="V3063" s="283"/>
      <c r="W3063" s="283"/>
      <c r="X3063" s="283"/>
      <c r="Y3063" s="282"/>
      <c r="Z3063" s="282"/>
      <c r="AA3063" s="283"/>
      <c r="AB3063" s="282"/>
      <c r="AC3063" s="282"/>
      <c r="AD3063" s="282"/>
      <c r="AE3063" s="282"/>
      <c r="AF3063" s="283"/>
      <c r="AG3063" s="402"/>
      <c r="AH3063" s="283"/>
      <c r="AI3063" s="283"/>
      <c r="AJ3063" s="283"/>
      <c r="AK3063" s="283"/>
      <c r="AL3063" s="283"/>
      <c r="AM3063" s="282"/>
      <c r="AN3063" s="282"/>
      <c r="AO3063" s="282"/>
      <c r="AP3063" s="282"/>
      <c r="AQ3063" s="282"/>
      <c r="AR3063" s="282"/>
      <c r="AT3063" s="283"/>
      <c r="AU3063" s="283"/>
      <c r="AV3063" s="283"/>
      <c r="AW3063" s="283"/>
      <c r="AY3063" s="283"/>
      <c r="AZ3063" s="282"/>
      <c r="BA3063" s="283"/>
      <c r="BB3063" s="282"/>
      <c r="BC3063" s="282"/>
      <c r="BD3063" s="282"/>
      <c r="BE3063" s="283"/>
      <c r="BG3063" s="282"/>
      <c r="BH3063" s="282"/>
      <c r="BI3063" s="282"/>
      <c r="BL3063" s="421"/>
      <c r="BM3063" s="424"/>
      <c r="BN3063" s="424"/>
      <c r="BO3063" s="424"/>
      <c r="BP3063" s="424"/>
      <c r="BQ3063" s="421"/>
      <c r="BR3063" s="421"/>
      <c r="BV3063" s="282"/>
      <c r="BW3063" s="283"/>
      <c r="BY3063" s="283"/>
      <c r="BZ3063" s="283"/>
      <c r="CA3063" s="283"/>
      <c r="CB3063" s="282"/>
      <c r="CC3063" s="282"/>
      <c r="CD3063" s="282"/>
      <c r="CE3063" s="282"/>
      <c r="CG3063" s="427"/>
      <c r="CH3063" s="402"/>
      <c r="CI3063" s="424"/>
      <c r="CJ3063" s="282"/>
      <c r="CK3063" s="282"/>
      <c r="CL3063" s="283"/>
      <c r="CM3063" s="283"/>
      <c r="CP3063" s="282"/>
      <c r="DC3063" s="282"/>
      <c r="DD3063" s="282"/>
      <c r="DE3063" s="282"/>
      <c r="DF3063" s="282"/>
      <c r="DG3063" s="282"/>
      <c r="DH3063" s="282"/>
      <c r="DI3063" s="282"/>
      <c r="DJ3063" s="282"/>
      <c r="EF3063" s="495" t="str">
        <f>""&amp;(MID(数据表!AZ3063,1,MIN(FIND({"(";"（"},数据表!AZ3063&amp;"(（",1)-1)))&amp;""</f>
        <v/>
      </c>
      <c r="EG3063" s="495" t="str">
        <f>""&amp;(MID(数据表!AZ3063,1,MIN(FIND({0;1;2;3;4;5;6;7;8;9},数据表!AZ3063&amp;"1234567890",1)-1)))&amp;""</f>
        <v/>
      </c>
    </row>
    <row r="3064" spans="2:137" s="310" customFormat="1" ht="12" customHeight="1">
      <c r="B3064" s="286"/>
      <c r="C3064" s="286"/>
      <c r="D3064" s="286"/>
      <c r="E3064" s="479"/>
      <c r="F3064" s="282"/>
      <c r="G3064" s="283"/>
      <c r="H3064" s="421"/>
      <c r="I3064" s="421"/>
      <c r="J3064" s="283"/>
      <c r="K3064" s="421"/>
      <c r="L3064" s="282"/>
      <c r="N3064" s="282"/>
      <c r="S3064" s="282"/>
      <c r="T3064" s="283"/>
      <c r="U3064" s="283"/>
      <c r="V3064" s="283"/>
      <c r="W3064" s="283"/>
      <c r="X3064" s="283"/>
      <c r="Y3064" s="282"/>
      <c r="Z3064" s="282"/>
      <c r="AA3064" s="283"/>
      <c r="AB3064" s="282"/>
      <c r="AC3064" s="282"/>
      <c r="AD3064" s="282"/>
      <c r="AE3064" s="282"/>
      <c r="AF3064" s="283"/>
      <c r="AG3064" s="402"/>
      <c r="AH3064" s="283"/>
      <c r="AI3064" s="283"/>
      <c r="AJ3064" s="283"/>
      <c r="AK3064" s="283"/>
      <c r="AL3064" s="283"/>
      <c r="AM3064" s="282"/>
      <c r="AN3064" s="282"/>
      <c r="AO3064" s="282"/>
      <c r="AP3064" s="282"/>
      <c r="AQ3064" s="282"/>
      <c r="AR3064" s="282"/>
      <c r="AT3064" s="283"/>
      <c r="AU3064" s="283"/>
      <c r="AV3064" s="283"/>
      <c r="AW3064" s="283"/>
      <c r="AY3064" s="283"/>
      <c r="AZ3064" s="282"/>
      <c r="BA3064" s="283"/>
      <c r="BB3064" s="282"/>
      <c r="BC3064" s="282"/>
      <c r="BD3064" s="282"/>
      <c r="BE3064" s="283"/>
      <c r="BG3064" s="282"/>
      <c r="BH3064" s="282"/>
      <c r="BI3064" s="282"/>
      <c r="BL3064" s="421"/>
      <c r="BM3064" s="424"/>
      <c r="BN3064" s="424"/>
      <c r="BO3064" s="424"/>
      <c r="BP3064" s="424"/>
      <c r="BQ3064" s="421"/>
      <c r="BR3064" s="421"/>
      <c r="BV3064" s="282"/>
      <c r="BW3064" s="283"/>
      <c r="BY3064" s="283"/>
      <c r="BZ3064" s="283"/>
      <c r="CA3064" s="283"/>
      <c r="CB3064" s="282"/>
      <c r="CC3064" s="282"/>
      <c r="CD3064" s="282"/>
      <c r="CE3064" s="282"/>
      <c r="CG3064" s="427"/>
      <c r="CH3064" s="402"/>
      <c r="CI3064" s="424"/>
      <c r="CJ3064" s="282"/>
      <c r="CK3064" s="282"/>
      <c r="CL3064" s="283"/>
      <c r="CM3064" s="283"/>
      <c r="CP3064" s="282"/>
      <c r="DC3064" s="282"/>
      <c r="DD3064" s="282"/>
      <c r="DE3064" s="282"/>
      <c r="DF3064" s="282"/>
      <c r="DG3064" s="282"/>
      <c r="DH3064" s="282"/>
      <c r="DI3064" s="282"/>
      <c r="DJ3064" s="282"/>
      <c r="EF3064" s="495" t="str">
        <f>""&amp;(MID(数据表!AZ3064,1,MIN(FIND({"(";"（"},数据表!AZ3064&amp;"(（",1)-1)))&amp;""</f>
        <v/>
      </c>
      <c r="EG3064" s="495" t="str">
        <f>""&amp;(MID(数据表!AZ3064,1,MIN(FIND({0;1;2;3;4;5;6;7;8;9},数据表!AZ3064&amp;"1234567890",1)-1)))&amp;""</f>
        <v/>
      </c>
    </row>
    <row r="3065" spans="2:137" s="310" customFormat="1" ht="12" customHeight="1">
      <c r="B3065" s="286"/>
      <c r="C3065" s="286"/>
      <c r="D3065" s="286"/>
      <c r="E3065" s="479"/>
      <c r="F3065" s="282"/>
      <c r="G3065" s="283"/>
      <c r="H3065" s="421"/>
      <c r="I3065" s="421"/>
      <c r="J3065" s="283"/>
      <c r="K3065" s="421"/>
      <c r="L3065" s="282"/>
      <c r="N3065" s="282"/>
      <c r="S3065" s="282"/>
      <c r="T3065" s="283"/>
      <c r="U3065" s="283"/>
      <c r="V3065" s="283"/>
      <c r="W3065" s="283"/>
      <c r="X3065" s="283"/>
      <c r="Y3065" s="282"/>
      <c r="Z3065" s="282"/>
      <c r="AA3065" s="283"/>
      <c r="AB3065" s="282"/>
      <c r="AC3065" s="282"/>
      <c r="AD3065" s="282"/>
      <c r="AE3065" s="282"/>
      <c r="AF3065" s="283"/>
      <c r="AG3065" s="402"/>
      <c r="AH3065" s="283"/>
      <c r="AI3065" s="283"/>
      <c r="AJ3065" s="283"/>
      <c r="AK3065" s="283"/>
      <c r="AL3065" s="283"/>
      <c r="AM3065" s="282"/>
      <c r="AN3065" s="282"/>
      <c r="AO3065" s="282"/>
      <c r="AP3065" s="282"/>
      <c r="AQ3065" s="282"/>
      <c r="AR3065" s="282"/>
      <c r="AT3065" s="283"/>
      <c r="AU3065" s="283"/>
      <c r="AV3065" s="283"/>
      <c r="AW3065" s="283"/>
      <c r="AY3065" s="283"/>
      <c r="AZ3065" s="282"/>
      <c r="BA3065" s="283"/>
      <c r="BB3065" s="282"/>
      <c r="BC3065" s="282"/>
      <c r="BD3065" s="282"/>
      <c r="BE3065" s="283"/>
      <c r="BG3065" s="282"/>
      <c r="BH3065" s="282"/>
      <c r="BI3065" s="282"/>
      <c r="BL3065" s="421"/>
      <c r="BM3065" s="424"/>
      <c r="BN3065" s="424"/>
      <c r="BO3065" s="424"/>
      <c r="BP3065" s="424"/>
      <c r="BQ3065" s="421"/>
      <c r="BR3065" s="421"/>
      <c r="BV3065" s="282"/>
      <c r="BW3065" s="283"/>
      <c r="BY3065" s="283"/>
      <c r="BZ3065" s="283"/>
      <c r="CA3065" s="283"/>
      <c r="CB3065" s="282"/>
      <c r="CC3065" s="282"/>
      <c r="CD3065" s="282"/>
      <c r="CE3065" s="282"/>
      <c r="CG3065" s="427"/>
      <c r="CH3065" s="402"/>
      <c r="CI3065" s="424"/>
      <c r="CJ3065" s="282"/>
      <c r="CK3065" s="282"/>
      <c r="CL3065" s="283"/>
      <c r="CM3065" s="283"/>
      <c r="CP3065" s="282"/>
      <c r="DC3065" s="282"/>
      <c r="DD3065" s="282"/>
      <c r="DE3065" s="282"/>
      <c r="DF3065" s="282"/>
      <c r="DG3065" s="282"/>
      <c r="DH3065" s="282"/>
      <c r="DI3065" s="282"/>
      <c r="DJ3065" s="282"/>
      <c r="EF3065" s="495" t="str">
        <f>""&amp;(MID(数据表!AZ3065,1,MIN(FIND({"(";"（"},数据表!AZ3065&amp;"(（",1)-1)))&amp;""</f>
        <v/>
      </c>
      <c r="EG3065" s="495" t="str">
        <f>""&amp;(MID(数据表!AZ3065,1,MIN(FIND({0;1;2;3;4;5;6;7;8;9},数据表!AZ3065&amp;"1234567890",1)-1)))&amp;""</f>
        <v/>
      </c>
    </row>
    <row r="3066" spans="2:137" s="310" customFormat="1" ht="12" customHeight="1">
      <c r="B3066" s="286"/>
      <c r="C3066" s="286"/>
      <c r="D3066" s="286"/>
      <c r="E3066" s="479"/>
      <c r="F3066" s="282"/>
      <c r="G3066" s="283"/>
      <c r="H3066" s="421"/>
      <c r="I3066" s="421"/>
      <c r="J3066" s="283"/>
      <c r="K3066" s="421"/>
      <c r="L3066" s="282"/>
      <c r="N3066" s="282"/>
      <c r="S3066" s="282"/>
      <c r="T3066" s="283"/>
      <c r="U3066" s="283"/>
      <c r="V3066" s="283"/>
      <c r="W3066" s="283"/>
      <c r="X3066" s="283"/>
      <c r="Y3066" s="282"/>
      <c r="Z3066" s="282"/>
      <c r="AA3066" s="283"/>
      <c r="AB3066" s="282"/>
      <c r="AC3066" s="282"/>
      <c r="AD3066" s="282"/>
      <c r="AE3066" s="282"/>
      <c r="AF3066" s="283"/>
      <c r="AG3066" s="402"/>
      <c r="AH3066" s="283"/>
      <c r="AI3066" s="283"/>
      <c r="AJ3066" s="283"/>
      <c r="AK3066" s="283"/>
      <c r="AL3066" s="283"/>
      <c r="AM3066" s="282"/>
      <c r="AN3066" s="282"/>
      <c r="AO3066" s="282"/>
      <c r="AP3066" s="282"/>
      <c r="AQ3066" s="282"/>
      <c r="AR3066" s="282"/>
      <c r="AT3066" s="283"/>
      <c r="AU3066" s="283"/>
      <c r="AV3066" s="283"/>
      <c r="AW3066" s="283"/>
      <c r="AY3066" s="283"/>
      <c r="AZ3066" s="282"/>
      <c r="BA3066" s="283"/>
      <c r="BB3066" s="282"/>
      <c r="BC3066" s="282"/>
      <c r="BD3066" s="282"/>
      <c r="BE3066" s="283"/>
      <c r="BG3066" s="282"/>
      <c r="BH3066" s="282"/>
      <c r="BI3066" s="282"/>
      <c r="BL3066" s="421"/>
      <c r="BM3066" s="424"/>
      <c r="BN3066" s="424"/>
      <c r="BO3066" s="424"/>
      <c r="BP3066" s="424"/>
      <c r="BQ3066" s="421"/>
      <c r="BR3066" s="421"/>
      <c r="BV3066" s="282"/>
      <c r="BW3066" s="283"/>
      <c r="BY3066" s="283"/>
      <c r="BZ3066" s="283"/>
      <c r="CA3066" s="283"/>
      <c r="CB3066" s="282"/>
      <c r="CC3066" s="282"/>
      <c r="CD3066" s="282"/>
      <c r="CE3066" s="282"/>
      <c r="CG3066" s="427"/>
      <c r="CH3066" s="402"/>
      <c r="CI3066" s="424"/>
      <c r="CJ3066" s="282"/>
      <c r="CK3066" s="282"/>
      <c r="CL3066" s="283"/>
      <c r="CM3066" s="283"/>
      <c r="CP3066" s="282"/>
      <c r="DC3066" s="282"/>
      <c r="DD3066" s="282"/>
      <c r="DE3066" s="282"/>
      <c r="DF3066" s="282"/>
      <c r="DG3066" s="282"/>
      <c r="DH3066" s="282"/>
      <c r="DI3066" s="282"/>
      <c r="DJ3066" s="282"/>
      <c r="EF3066" s="495" t="str">
        <f>""&amp;(MID(数据表!AZ3066,1,MIN(FIND({"(";"（"},数据表!AZ3066&amp;"(（",1)-1)))&amp;""</f>
        <v/>
      </c>
      <c r="EG3066" s="495" t="str">
        <f>""&amp;(MID(数据表!AZ3066,1,MIN(FIND({0;1;2;3;4;5;6;7;8;9},数据表!AZ3066&amp;"1234567890",1)-1)))&amp;""</f>
        <v/>
      </c>
    </row>
    <row r="3067" spans="2:137" s="310" customFormat="1" ht="12" customHeight="1">
      <c r="B3067" s="286"/>
      <c r="C3067" s="286"/>
      <c r="D3067" s="286"/>
      <c r="E3067" s="479"/>
      <c r="F3067" s="282"/>
      <c r="G3067" s="283"/>
      <c r="H3067" s="421"/>
      <c r="I3067" s="421"/>
      <c r="J3067" s="283"/>
      <c r="K3067" s="421"/>
      <c r="L3067" s="282"/>
      <c r="N3067" s="282"/>
      <c r="S3067" s="282"/>
      <c r="T3067" s="283"/>
      <c r="U3067" s="283"/>
      <c r="V3067" s="283"/>
      <c r="W3067" s="283"/>
      <c r="X3067" s="283"/>
      <c r="Y3067" s="282"/>
      <c r="Z3067" s="282"/>
      <c r="AA3067" s="283"/>
      <c r="AB3067" s="282"/>
      <c r="AC3067" s="282"/>
      <c r="AD3067" s="282"/>
      <c r="AE3067" s="282"/>
      <c r="AF3067" s="283"/>
      <c r="AG3067" s="402"/>
      <c r="AH3067" s="283"/>
      <c r="AI3067" s="283"/>
      <c r="AJ3067" s="283"/>
      <c r="AK3067" s="283"/>
      <c r="AL3067" s="283"/>
      <c r="AM3067" s="282"/>
      <c r="AN3067" s="282"/>
      <c r="AO3067" s="282"/>
      <c r="AP3067" s="282"/>
      <c r="AQ3067" s="282"/>
      <c r="AR3067" s="282"/>
      <c r="AT3067" s="283"/>
      <c r="AU3067" s="283"/>
      <c r="AV3067" s="283"/>
      <c r="AW3067" s="283"/>
      <c r="AY3067" s="283"/>
      <c r="AZ3067" s="282"/>
      <c r="BA3067" s="283"/>
      <c r="BB3067" s="282"/>
      <c r="BC3067" s="282"/>
      <c r="BD3067" s="282"/>
      <c r="BE3067" s="283"/>
      <c r="BG3067" s="282"/>
      <c r="BH3067" s="282"/>
      <c r="BI3067" s="282"/>
      <c r="BL3067" s="421"/>
      <c r="BM3067" s="424"/>
      <c r="BN3067" s="424"/>
      <c r="BO3067" s="424"/>
      <c r="BP3067" s="424"/>
      <c r="BQ3067" s="421"/>
      <c r="BR3067" s="421"/>
      <c r="BV3067" s="282"/>
      <c r="BW3067" s="283"/>
      <c r="BY3067" s="283"/>
      <c r="BZ3067" s="283"/>
      <c r="CA3067" s="283"/>
      <c r="CB3067" s="282"/>
      <c r="CC3067" s="282"/>
      <c r="CD3067" s="282"/>
      <c r="CE3067" s="282"/>
      <c r="CG3067" s="427"/>
      <c r="CH3067" s="402"/>
      <c r="CI3067" s="424"/>
      <c r="CJ3067" s="282"/>
      <c r="CK3067" s="282"/>
      <c r="CL3067" s="283"/>
      <c r="CM3067" s="283"/>
      <c r="CP3067" s="282"/>
      <c r="DC3067" s="282"/>
      <c r="DD3067" s="282"/>
      <c r="DE3067" s="282"/>
      <c r="DF3067" s="282"/>
      <c r="DG3067" s="282"/>
      <c r="DH3067" s="282"/>
      <c r="DI3067" s="282"/>
      <c r="DJ3067" s="282"/>
      <c r="EF3067" s="495" t="str">
        <f>""&amp;(MID(数据表!AZ3067,1,MIN(FIND({"(";"（"},数据表!AZ3067&amp;"(（",1)-1)))&amp;""</f>
        <v/>
      </c>
      <c r="EG3067" s="495" t="str">
        <f>""&amp;(MID(数据表!AZ3067,1,MIN(FIND({0;1;2;3;4;5;6;7;8;9},数据表!AZ3067&amp;"1234567890",1)-1)))&amp;""</f>
        <v/>
      </c>
    </row>
    <row r="3068" spans="2:137" s="310" customFormat="1" ht="12" customHeight="1">
      <c r="B3068" s="286"/>
      <c r="C3068" s="286"/>
      <c r="D3068" s="286"/>
      <c r="E3068" s="479"/>
      <c r="F3068" s="282"/>
      <c r="G3068" s="283"/>
      <c r="H3068" s="421"/>
      <c r="I3068" s="421"/>
      <c r="J3068" s="283"/>
      <c r="K3068" s="421"/>
      <c r="L3068" s="282"/>
      <c r="N3068" s="282"/>
      <c r="S3068" s="282"/>
      <c r="T3068" s="283"/>
      <c r="U3068" s="283"/>
      <c r="V3068" s="283"/>
      <c r="W3068" s="283"/>
      <c r="X3068" s="283"/>
      <c r="Y3068" s="282"/>
      <c r="Z3068" s="282"/>
      <c r="AA3068" s="283"/>
      <c r="AB3068" s="282"/>
      <c r="AC3068" s="282"/>
      <c r="AD3068" s="282"/>
      <c r="AE3068" s="282"/>
      <c r="AF3068" s="283"/>
      <c r="AG3068" s="402"/>
      <c r="AH3068" s="283"/>
      <c r="AI3068" s="283"/>
      <c r="AJ3068" s="283"/>
      <c r="AK3068" s="283"/>
      <c r="AL3068" s="283"/>
      <c r="AM3068" s="282"/>
      <c r="AN3068" s="282"/>
      <c r="AO3068" s="282"/>
      <c r="AP3068" s="282"/>
      <c r="AQ3068" s="282"/>
      <c r="AR3068" s="282"/>
      <c r="AT3068" s="283"/>
      <c r="AU3068" s="283"/>
      <c r="AV3068" s="283"/>
      <c r="AW3068" s="283"/>
      <c r="AY3068" s="283"/>
      <c r="AZ3068" s="282"/>
      <c r="BA3068" s="283"/>
      <c r="BB3068" s="282"/>
      <c r="BC3068" s="282"/>
      <c r="BD3068" s="282"/>
      <c r="BE3068" s="283"/>
      <c r="BG3068" s="282"/>
      <c r="BH3068" s="282"/>
      <c r="BI3068" s="282"/>
      <c r="BL3068" s="421"/>
      <c r="BM3068" s="424"/>
      <c r="BN3068" s="424"/>
      <c r="BO3068" s="424"/>
      <c r="BP3068" s="424"/>
      <c r="BQ3068" s="421"/>
      <c r="BR3068" s="421"/>
      <c r="BV3068" s="282"/>
      <c r="BW3068" s="283"/>
      <c r="BY3068" s="283"/>
      <c r="BZ3068" s="283"/>
      <c r="CA3068" s="283"/>
      <c r="CB3068" s="282"/>
      <c r="CC3068" s="282"/>
      <c r="CD3068" s="282"/>
      <c r="CE3068" s="282"/>
      <c r="CG3068" s="427"/>
      <c r="CH3068" s="402"/>
      <c r="CI3068" s="424"/>
      <c r="CJ3068" s="282"/>
      <c r="CK3068" s="282"/>
      <c r="CL3068" s="283"/>
      <c r="CM3068" s="283"/>
      <c r="CP3068" s="282"/>
      <c r="DC3068" s="282"/>
      <c r="DD3068" s="282"/>
      <c r="DE3068" s="282"/>
      <c r="DF3068" s="282"/>
      <c r="DG3068" s="282"/>
      <c r="DH3068" s="282"/>
      <c r="DI3068" s="282"/>
      <c r="DJ3068" s="282"/>
      <c r="EF3068" s="495" t="str">
        <f>""&amp;(MID(数据表!AZ3068,1,MIN(FIND({"(";"（"},数据表!AZ3068&amp;"(（",1)-1)))&amp;""</f>
        <v/>
      </c>
      <c r="EG3068" s="495" t="str">
        <f>""&amp;(MID(数据表!AZ3068,1,MIN(FIND({0;1;2;3;4;5;6;7;8;9},数据表!AZ3068&amp;"1234567890",1)-1)))&amp;""</f>
        <v/>
      </c>
    </row>
    <row r="3069" spans="2:137" s="310" customFormat="1" ht="12" customHeight="1">
      <c r="B3069" s="286"/>
      <c r="C3069" s="286"/>
      <c r="D3069" s="286"/>
      <c r="E3069" s="479"/>
      <c r="F3069" s="282"/>
      <c r="G3069" s="283"/>
      <c r="H3069" s="421"/>
      <c r="I3069" s="421"/>
      <c r="J3069" s="283"/>
      <c r="K3069" s="421"/>
      <c r="L3069" s="282"/>
      <c r="N3069" s="282"/>
      <c r="S3069" s="282"/>
      <c r="T3069" s="283"/>
      <c r="U3069" s="283"/>
      <c r="V3069" s="283"/>
      <c r="W3069" s="283"/>
      <c r="X3069" s="283"/>
      <c r="Y3069" s="282"/>
      <c r="Z3069" s="282"/>
      <c r="AA3069" s="283"/>
      <c r="AB3069" s="282"/>
      <c r="AC3069" s="282"/>
      <c r="AD3069" s="282"/>
      <c r="AE3069" s="282"/>
      <c r="AF3069" s="283"/>
      <c r="AG3069" s="402"/>
      <c r="AH3069" s="283"/>
      <c r="AI3069" s="283"/>
      <c r="AJ3069" s="283"/>
      <c r="AK3069" s="283"/>
      <c r="AL3069" s="283"/>
      <c r="AM3069" s="282"/>
      <c r="AN3069" s="282"/>
      <c r="AO3069" s="282"/>
      <c r="AP3069" s="282"/>
      <c r="AQ3069" s="282"/>
      <c r="AR3069" s="282"/>
      <c r="AT3069" s="283"/>
      <c r="AU3069" s="283"/>
      <c r="AV3069" s="283"/>
      <c r="AW3069" s="283"/>
      <c r="AY3069" s="283"/>
      <c r="AZ3069" s="282"/>
      <c r="BA3069" s="283"/>
      <c r="BB3069" s="282"/>
      <c r="BC3069" s="282"/>
      <c r="BD3069" s="282"/>
      <c r="BE3069" s="283"/>
      <c r="BG3069" s="282"/>
      <c r="BH3069" s="282"/>
      <c r="BI3069" s="282"/>
      <c r="BL3069" s="421"/>
      <c r="BM3069" s="424"/>
      <c r="BN3069" s="424"/>
      <c r="BO3069" s="424"/>
      <c r="BP3069" s="424"/>
      <c r="BQ3069" s="421"/>
      <c r="BR3069" s="421"/>
      <c r="BV3069" s="282"/>
      <c r="BW3069" s="283"/>
      <c r="BY3069" s="283"/>
      <c r="BZ3069" s="283"/>
      <c r="CA3069" s="283"/>
      <c r="CB3069" s="282"/>
      <c r="CC3069" s="282"/>
      <c r="CD3069" s="282"/>
      <c r="CE3069" s="282"/>
      <c r="CG3069" s="427"/>
      <c r="CH3069" s="402"/>
      <c r="CI3069" s="424"/>
      <c r="CJ3069" s="282"/>
      <c r="CK3069" s="282"/>
      <c r="CL3069" s="283"/>
      <c r="CM3069" s="283"/>
      <c r="CP3069" s="282"/>
      <c r="DC3069" s="282"/>
      <c r="DD3069" s="282"/>
      <c r="DE3069" s="282"/>
      <c r="DF3069" s="282"/>
      <c r="DG3069" s="282"/>
      <c r="DH3069" s="282"/>
      <c r="DI3069" s="282"/>
      <c r="DJ3069" s="282"/>
      <c r="EF3069" s="495" t="str">
        <f>""&amp;(MID(数据表!AZ3069,1,MIN(FIND({"(";"（"},数据表!AZ3069&amp;"(（",1)-1)))&amp;""</f>
        <v/>
      </c>
      <c r="EG3069" s="495" t="str">
        <f>""&amp;(MID(数据表!AZ3069,1,MIN(FIND({0;1;2;3;4;5;6;7;8;9},数据表!AZ3069&amp;"1234567890",1)-1)))&amp;""</f>
        <v/>
      </c>
    </row>
    <row r="3070" spans="2:137" s="310" customFormat="1" ht="12" customHeight="1">
      <c r="B3070" s="286"/>
      <c r="C3070" s="286"/>
      <c r="D3070" s="286"/>
      <c r="E3070" s="479"/>
      <c r="F3070" s="282"/>
      <c r="G3070" s="283"/>
      <c r="H3070" s="421"/>
      <c r="I3070" s="421"/>
      <c r="J3070" s="283"/>
      <c r="K3070" s="421"/>
      <c r="L3070" s="282"/>
      <c r="N3070" s="282"/>
      <c r="S3070" s="282"/>
      <c r="T3070" s="283"/>
      <c r="U3070" s="283"/>
      <c r="V3070" s="283"/>
      <c r="W3070" s="283"/>
      <c r="X3070" s="283"/>
      <c r="Y3070" s="282"/>
      <c r="Z3070" s="282"/>
      <c r="AA3070" s="283"/>
      <c r="AB3070" s="282"/>
      <c r="AC3070" s="282"/>
      <c r="AD3070" s="282"/>
      <c r="AE3070" s="282"/>
      <c r="AF3070" s="283"/>
      <c r="AG3070" s="402"/>
      <c r="AH3070" s="283"/>
      <c r="AI3070" s="283"/>
      <c r="AJ3070" s="283"/>
      <c r="AK3070" s="283"/>
      <c r="AL3070" s="283"/>
      <c r="AM3070" s="282"/>
      <c r="AN3070" s="282"/>
      <c r="AO3070" s="282"/>
      <c r="AP3070" s="282"/>
      <c r="AQ3070" s="282"/>
      <c r="AR3070" s="282"/>
      <c r="AT3070" s="283"/>
      <c r="AU3070" s="283"/>
      <c r="AV3070" s="283"/>
      <c r="AW3070" s="283"/>
      <c r="AY3070" s="283"/>
      <c r="AZ3070" s="282"/>
      <c r="BA3070" s="283"/>
      <c r="BB3070" s="282"/>
      <c r="BC3070" s="282"/>
      <c r="BD3070" s="282"/>
      <c r="BE3070" s="283"/>
      <c r="BG3070" s="282"/>
      <c r="BH3070" s="282"/>
      <c r="BI3070" s="282"/>
      <c r="BL3070" s="421"/>
      <c r="BM3070" s="424"/>
      <c r="BN3070" s="424"/>
      <c r="BO3070" s="424"/>
      <c r="BP3070" s="424"/>
      <c r="BQ3070" s="421"/>
      <c r="BR3070" s="421"/>
      <c r="BV3070" s="282"/>
      <c r="BW3070" s="283"/>
      <c r="BY3070" s="283"/>
      <c r="BZ3070" s="283"/>
      <c r="CA3070" s="283"/>
      <c r="CB3070" s="282"/>
      <c r="CC3070" s="282"/>
      <c r="CD3070" s="282"/>
      <c r="CE3070" s="282"/>
      <c r="CG3070" s="427"/>
      <c r="CH3070" s="402"/>
      <c r="CI3070" s="424"/>
      <c r="CJ3070" s="282"/>
      <c r="CK3070" s="282"/>
      <c r="CL3070" s="283"/>
      <c r="CM3070" s="283"/>
      <c r="CP3070" s="282"/>
      <c r="DC3070" s="282"/>
      <c r="DD3070" s="282"/>
      <c r="DE3070" s="282"/>
      <c r="DF3070" s="282"/>
      <c r="DG3070" s="282"/>
      <c r="DH3070" s="282"/>
      <c r="DI3070" s="282"/>
      <c r="DJ3070" s="282"/>
      <c r="EF3070" s="495" t="str">
        <f>""&amp;(MID(数据表!AZ3070,1,MIN(FIND({"(";"（"},数据表!AZ3070&amp;"(（",1)-1)))&amp;""</f>
        <v/>
      </c>
      <c r="EG3070" s="495" t="str">
        <f>""&amp;(MID(数据表!AZ3070,1,MIN(FIND({0;1;2;3;4;5;6;7;8;9},数据表!AZ3070&amp;"1234567890",1)-1)))&amp;""</f>
        <v/>
      </c>
    </row>
    <row r="3071" spans="2:137" s="310" customFormat="1" ht="12" customHeight="1">
      <c r="B3071" s="286"/>
      <c r="C3071" s="286"/>
      <c r="D3071" s="286"/>
      <c r="E3071" s="479"/>
      <c r="F3071" s="282"/>
      <c r="G3071" s="283"/>
      <c r="H3071" s="421"/>
      <c r="I3071" s="421"/>
      <c r="J3071" s="283"/>
      <c r="K3071" s="421"/>
      <c r="L3071" s="282"/>
      <c r="N3071" s="282"/>
      <c r="S3071" s="282"/>
      <c r="T3071" s="283"/>
      <c r="U3071" s="283"/>
      <c r="V3071" s="283"/>
      <c r="W3071" s="283"/>
      <c r="X3071" s="283"/>
      <c r="Y3071" s="282"/>
      <c r="Z3071" s="282"/>
      <c r="AA3071" s="283"/>
      <c r="AB3071" s="282"/>
      <c r="AC3071" s="282"/>
      <c r="AD3071" s="282"/>
      <c r="AE3071" s="282"/>
      <c r="AF3071" s="283"/>
      <c r="AG3071" s="402"/>
      <c r="AH3071" s="283"/>
      <c r="AI3071" s="283"/>
      <c r="AJ3071" s="283"/>
      <c r="AK3071" s="283"/>
      <c r="AL3071" s="283"/>
      <c r="AM3071" s="282"/>
      <c r="AN3071" s="282"/>
      <c r="AO3071" s="282"/>
      <c r="AP3071" s="282"/>
      <c r="AQ3071" s="282"/>
      <c r="AR3071" s="282"/>
      <c r="AT3071" s="283"/>
      <c r="AU3071" s="283"/>
      <c r="AV3071" s="283"/>
      <c r="AW3071" s="283"/>
      <c r="AY3071" s="283"/>
      <c r="AZ3071" s="282"/>
      <c r="BA3071" s="283"/>
      <c r="BB3071" s="282"/>
      <c r="BC3071" s="282"/>
      <c r="BD3071" s="282"/>
      <c r="BE3071" s="283"/>
      <c r="BG3071" s="282"/>
      <c r="BH3071" s="282"/>
      <c r="BI3071" s="282"/>
      <c r="BL3071" s="421"/>
      <c r="BM3071" s="424"/>
      <c r="BN3071" s="424"/>
      <c r="BO3071" s="424"/>
      <c r="BP3071" s="424"/>
      <c r="BQ3071" s="421"/>
      <c r="BR3071" s="421"/>
      <c r="BV3071" s="282"/>
      <c r="BW3071" s="283"/>
      <c r="BY3071" s="283"/>
      <c r="BZ3071" s="283"/>
      <c r="CA3071" s="283"/>
      <c r="CB3071" s="282"/>
      <c r="CC3071" s="282"/>
      <c r="CD3071" s="282"/>
      <c r="CE3071" s="282"/>
      <c r="CG3071" s="427"/>
      <c r="CH3071" s="402"/>
      <c r="CI3071" s="424"/>
      <c r="CJ3071" s="282"/>
      <c r="CK3071" s="282"/>
      <c r="CL3071" s="283"/>
      <c r="CM3071" s="283"/>
      <c r="CP3071" s="282"/>
      <c r="DC3071" s="282"/>
      <c r="DD3071" s="282"/>
      <c r="DE3071" s="282"/>
      <c r="DF3071" s="282"/>
      <c r="DG3071" s="282"/>
      <c r="DH3071" s="282"/>
      <c r="DI3071" s="282"/>
      <c r="DJ3071" s="282"/>
      <c r="EF3071" s="495" t="str">
        <f>""&amp;(MID(数据表!AZ3071,1,MIN(FIND({"(";"（"},数据表!AZ3071&amp;"(（",1)-1)))&amp;""</f>
        <v/>
      </c>
      <c r="EG3071" s="495" t="str">
        <f>""&amp;(MID(数据表!AZ3071,1,MIN(FIND({0;1;2;3;4;5;6;7;8;9},数据表!AZ3071&amp;"1234567890",1)-1)))&amp;""</f>
        <v/>
      </c>
    </row>
    <row r="3072" spans="2:137" s="310" customFormat="1" ht="12" customHeight="1">
      <c r="B3072" s="286"/>
      <c r="C3072" s="286"/>
      <c r="D3072" s="286"/>
      <c r="E3072" s="479"/>
      <c r="F3072" s="282"/>
      <c r="G3072" s="283"/>
      <c r="H3072" s="421"/>
      <c r="I3072" s="421"/>
      <c r="J3072" s="283"/>
      <c r="K3072" s="421"/>
      <c r="L3072" s="282"/>
      <c r="N3072" s="282"/>
      <c r="S3072" s="282"/>
      <c r="T3072" s="283"/>
      <c r="U3072" s="283"/>
      <c r="V3072" s="283"/>
      <c r="W3072" s="283"/>
      <c r="X3072" s="283"/>
      <c r="Y3072" s="282"/>
      <c r="Z3072" s="282"/>
      <c r="AA3072" s="283"/>
      <c r="AB3072" s="282"/>
      <c r="AC3072" s="282"/>
      <c r="AD3072" s="282"/>
      <c r="AE3072" s="282"/>
      <c r="AF3072" s="283"/>
      <c r="AG3072" s="402"/>
      <c r="AH3072" s="283"/>
      <c r="AI3072" s="283"/>
      <c r="AJ3072" s="283"/>
      <c r="AK3072" s="283"/>
      <c r="AL3072" s="283"/>
      <c r="AM3072" s="282"/>
      <c r="AN3072" s="282"/>
      <c r="AO3072" s="282"/>
      <c r="AP3072" s="282"/>
      <c r="AQ3072" s="282"/>
      <c r="AR3072" s="282"/>
      <c r="AT3072" s="283"/>
      <c r="AU3072" s="283"/>
      <c r="AV3072" s="283"/>
      <c r="AW3072" s="283"/>
      <c r="AY3072" s="283"/>
      <c r="AZ3072" s="282"/>
      <c r="BA3072" s="283"/>
      <c r="BB3072" s="282"/>
      <c r="BC3072" s="282"/>
      <c r="BD3072" s="282"/>
      <c r="BE3072" s="283"/>
      <c r="BG3072" s="282"/>
      <c r="BH3072" s="282"/>
      <c r="BI3072" s="282"/>
      <c r="BL3072" s="421"/>
      <c r="BM3072" s="424"/>
      <c r="BN3072" s="424"/>
      <c r="BO3072" s="424"/>
      <c r="BP3072" s="424"/>
      <c r="BQ3072" s="421"/>
      <c r="BR3072" s="421"/>
      <c r="BV3072" s="282"/>
      <c r="BW3072" s="283"/>
      <c r="BY3072" s="283"/>
      <c r="BZ3072" s="283"/>
      <c r="CA3072" s="283"/>
      <c r="CB3072" s="282"/>
      <c r="CC3072" s="282"/>
      <c r="CD3072" s="282"/>
      <c r="CE3072" s="282"/>
      <c r="CG3072" s="427"/>
      <c r="CH3072" s="402"/>
      <c r="CI3072" s="424"/>
      <c r="CJ3072" s="282"/>
      <c r="CK3072" s="282"/>
      <c r="CL3072" s="283"/>
      <c r="CM3072" s="283"/>
      <c r="CP3072" s="282"/>
      <c r="DC3072" s="282"/>
      <c r="DD3072" s="282"/>
      <c r="DE3072" s="282"/>
      <c r="DF3072" s="282"/>
      <c r="DG3072" s="282"/>
      <c r="DH3072" s="282"/>
      <c r="DI3072" s="282"/>
      <c r="DJ3072" s="282"/>
      <c r="EF3072" s="495" t="str">
        <f>""&amp;(MID(数据表!AZ3072,1,MIN(FIND({"(";"（"},数据表!AZ3072&amp;"(（",1)-1)))&amp;""</f>
        <v/>
      </c>
      <c r="EG3072" s="495" t="str">
        <f>""&amp;(MID(数据表!AZ3072,1,MIN(FIND({0;1;2;3;4;5;6;7;8;9},数据表!AZ3072&amp;"1234567890",1)-1)))&amp;""</f>
        <v/>
      </c>
    </row>
    <row r="3073" spans="2:137" s="310" customFormat="1" ht="12" customHeight="1">
      <c r="B3073" s="286"/>
      <c r="C3073" s="286"/>
      <c r="D3073" s="286"/>
      <c r="E3073" s="479"/>
      <c r="F3073" s="282"/>
      <c r="G3073" s="283"/>
      <c r="H3073" s="421"/>
      <c r="I3073" s="421"/>
      <c r="J3073" s="283"/>
      <c r="K3073" s="421"/>
      <c r="L3073" s="282"/>
      <c r="N3073" s="282"/>
      <c r="S3073" s="282"/>
      <c r="T3073" s="283"/>
      <c r="U3073" s="283"/>
      <c r="V3073" s="283"/>
      <c r="W3073" s="283"/>
      <c r="X3073" s="283"/>
      <c r="Y3073" s="282"/>
      <c r="Z3073" s="282"/>
      <c r="AA3073" s="283"/>
      <c r="AB3073" s="282"/>
      <c r="AC3073" s="282"/>
      <c r="AD3073" s="282"/>
      <c r="AE3073" s="282"/>
      <c r="AF3073" s="283"/>
      <c r="AG3073" s="402"/>
      <c r="AH3073" s="283"/>
      <c r="AI3073" s="283"/>
      <c r="AJ3073" s="283"/>
      <c r="AK3073" s="283"/>
      <c r="AL3073" s="283"/>
      <c r="AM3073" s="282"/>
      <c r="AN3073" s="282"/>
      <c r="AO3073" s="282"/>
      <c r="AP3073" s="282"/>
      <c r="AQ3073" s="282"/>
      <c r="AR3073" s="282"/>
      <c r="AT3073" s="283"/>
      <c r="AU3073" s="283"/>
      <c r="AV3073" s="283"/>
      <c r="AW3073" s="283"/>
      <c r="AY3073" s="283"/>
      <c r="AZ3073" s="282"/>
      <c r="BA3073" s="283"/>
      <c r="BB3073" s="282"/>
      <c r="BC3073" s="282"/>
      <c r="BD3073" s="282"/>
      <c r="BE3073" s="283"/>
      <c r="BG3073" s="282"/>
      <c r="BH3073" s="282"/>
      <c r="BI3073" s="282"/>
      <c r="BL3073" s="421"/>
      <c r="BM3073" s="424"/>
      <c r="BN3073" s="424"/>
      <c r="BO3073" s="424"/>
      <c r="BP3073" s="424"/>
      <c r="BQ3073" s="421"/>
      <c r="BR3073" s="421"/>
      <c r="BV3073" s="282"/>
      <c r="BW3073" s="283"/>
      <c r="BY3073" s="283"/>
      <c r="BZ3073" s="283"/>
      <c r="CA3073" s="283"/>
      <c r="CB3073" s="282"/>
      <c r="CC3073" s="282"/>
      <c r="CD3073" s="282"/>
      <c r="CE3073" s="282"/>
      <c r="CG3073" s="427"/>
      <c r="CH3073" s="402"/>
      <c r="CI3073" s="424"/>
      <c r="CJ3073" s="282"/>
      <c r="CK3073" s="282"/>
      <c r="CL3073" s="283"/>
      <c r="CM3073" s="283"/>
      <c r="CP3073" s="282"/>
      <c r="DC3073" s="282"/>
      <c r="DD3073" s="282"/>
      <c r="DE3073" s="282"/>
      <c r="DF3073" s="282"/>
      <c r="DG3073" s="282"/>
      <c r="DH3073" s="282"/>
      <c r="DI3073" s="282"/>
      <c r="DJ3073" s="282"/>
      <c r="EF3073" s="495" t="str">
        <f>""&amp;(MID(数据表!AZ3073,1,MIN(FIND({"(";"（"},数据表!AZ3073&amp;"(（",1)-1)))&amp;""</f>
        <v/>
      </c>
      <c r="EG3073" s="495" t="str">
        <f>""&amp;(MID(数据表!AZ3073,1,MIN(FIND({0;1;2;3;4;5;6;7;8;9},数据表!AZ3073&amp;"1234567890",1)-1)))&amp;""</f>
        <v/>
      </c>
    </row>
    <row r="3074" spans="2:137" s="310" customFormat="1" ht="12" customHeight="1">
      <c r="B3074" s="286"/>
      <c r="C3074" s="286"/>
      <c r="D3074" s="286"/>
      <c r="E3074" s="479"/>
      <c r="F3074" s="282"/>
      <c r="G3074" s="283"/>
      <c r="H3074" s="421"/>
      <c r="I3074" s="421"/>
      <c r="J3074" s="283"/>
      <c r="K3074" s="421"/>
      <c r="L3074" s="282"/>
      <c r="N3074" s="282"/>
      <c r="S3074" s="282"/>
      <c r="T3074" s="283"/>
      <c r="U3074" s="283"/>
      <c r="V3074" s="283"/>
      <c r="W3074" s="283"/>
      <c r="X3074" s="283"/>
      <c r="Y3074" s="282"/>
      <c r="Z3074" s="282"/>
      <c r="AA3074" s="283"/>
      <c r="AB3074" s="282"/>
      <c r="AC3074" s="282"/>
      <c r="AD3074" s="282"/>
      <c r="AE3074" s="282"/>
      <c r="AF3074" s="283"/>
      <c r="AG3074" s="402"/>
      <c r="AH3074" s="283"/>
      <c r="AI3074" s="283"/>
      <c r="AJ3074" s="283"/>
      <c r="AK3074" s="283"/>
      <c r="AL3074" s="283"/>
      <c r="AM3074" s="282"/>
      <c r="AN3074" s="282"/>
      <c r="AO3074" s="282"/>
      <c r="AP3074" s="282"/>
      <c r="AQ3074" s="282"/>
      <c r="AR3074" s="282"/>
      <c r="AT3074" s="283"/>
      <c r="AU3074" s="283"/>
      <c r="AV3074" s="283"/>
      <c r="AW3074" s="283"/>
      <c r="AY3074" s="283"/>
      <c r="AZ3074" s="282"/>
      <c r="BA3074" s="283"/>
      <c r="BB3074" s="282"/>
      <c r="BC3074" s="282"/>
      <c r="BD3074" s="282"/>
      <c r="BE3074" s="283"/>
      <c r="BG3074" s="282"/>
      <c r="BH3074" s="282"/>
      <c r="BI3074" s="282"/>
      <c r="BL3074" s="421"/>
      <c r="BM3074" s="424"/>
      <c r="BN3074" s="424"/>
      <c r="BO3074" s="424"/>
      <c r="BP3074" s="424"/>
      <c r="BQ3074" s="421"/>
      <c r="BR3074" s="421"/>
      <c r="BV3074" s="282"/>
      <c r="BW3074" s="283"/>
      <c r="BY3074" s="283"/>
      <c r="BZ3074" s="283"/>
      <c r="CA3074" s="283"/>
      <c r="CB3074" s="282"/>
      <c r="CC3074" s="282"/>
      <c r="CD3074" s="282"/>
      <c r="CE3074" s="282"/>
      <c r="CG3074" s="427"/>
      <c r="CH3074" s="402"/>
      <c r="CI3074" s="424"/>
      <c r="CJ3074" s="282"/>
      <c r="CK3074" s="282"/>
      <c r="CL3074" s="283"/>
      <c r="CM3074" s="283"/>
      <c r="CP3074" s="282"/>
      <c r="DC3074" s="282"/>
      <c r="DD3074" s="282"/>
      <c r="DE3074" s="282"/>
      <c r="DF3074" s="282"/>
      <c r="DG3074" s="282"/>
      <c r="DH3074" s="282"/>
      <c r="DI3074" s="282"/>
      <c r="DJ3074" s="282"/>
      <c r="EF3074" s="495" t="str">
        <f>""&amp;(MID(数据表!AZ3074,1,MIN(FIND({"(";"（"},数据表!AZ3074&amp;"(（",1)-1)))&amp;""</f>
        <v/>
      </c>
      <c r="EG3074" s="495" t="str">
        <f>""&amp;(MID(数据表!AZ3074,1,MIN(FIND({0;1;2;3;4;5;6;7;8;9},数据表!AZ3074&amp;"1234567890",1)-1)))&amp;""</f>
        <v/>
      </c>
    </row>
    <row r="3075" spans="2:137" s="310" customFormat="1" ht="12" customHeight="1">
      <c r="B3075" s="286"/>
      <c r="C3075" s="286"/>
      <c r="D3075" s="286"/>
      <c r="E3075" s="479"/>
      <c r="F3075" s="282"/>
      <c r="G3075" s="283"/>
      <c r="H3075" s="421"/>
      <c r="I3075" s="421"/>
      <c r="J3075" s="283"/>
      <c r="K3075" s="421"/>
      <c r="L3075" s="282"/>
      <c r="N3075" s="282"/>
      <c r="S3075" s="282"/>
      <c r="T3075" s="283"/>
      <c r="U3075" s="283"/>
      <c r="V3075" s="283"/>
      <c r="W3075" s="283"/>
      <c r="X3075" s="283"/>
      <c r="Y3075" s="282"/>
      <c r="Z3075" s="282"/>
      <c r="AA3075" s="283"/>
      <c r="AB3075" s="282"/>
      <c r="AC3075" s="282"/>
      <c r="AD3075" s="282"/>
      <c r="AE3075" s="282"/>
      <c r="AF3075" s="283"/>
      <c r="AG3075" s="402"/>
      <c r="AH3075" s="283"/>
      <c r="AI3075" s="283"/>
      <c r="AJ3075" s="283"/>
      <c r="AK3075" s="283"/>
      <c r="AL3075" s="283"/>
      <c r="AM3075" s="282"/>
      <c r="AN3075" s="282"/>
      <c r="AO3075" s="282"/>
      <c r="AP3075" s="282"/>
      <c r="AQ3075" s="282"/>
      <c r="AR3075" s="282"/>
      <c r="AT3075" s="283"/>
      <c r="AU3075" s="283"/>
      <c r="AV3075" s="283"/>
      <c r="AW3075" s="283"/>
      <c r="AY3075" s="283"/>
      <c r="AZ3075" s="282"/>
      <c r="BA3075" s="283"/>
      <c r="BB3075" s="282"/>
      <c r="BC3075" s="282"/>
      <c r="BD3075" s="282"/>
      <c r="BE3075" s="283"/>
      <c r="BG3075" s="282"/>
      <c r="BH3075" s="282"/>
      <c r="BI3075" s="282"/>
      <c r="BL3075" s="421"/>
      <c r="BM3075" s="424"/>
      <c r="BN3075" s="424"/>
      <c r="BO3075" s="424"/>
      <c r="BP3075" s="424"/>
      <c r="BQ3075" s="421"/>
      <c r="BR3075" s="421"/>
      <c r="BV3075" s="282"/>
      <c r="BW3075" s="283"/>
      <c r="BY3075" s="283"/>
      <c r="BZ3075" s="283"/>
      <c r="CA3075" s="283"/>
      <c r="CB3075" s="282"/>
      <c r="CC3075" s="282"/>
      <c r="CD3075" s="282"/>
      <c r="CE3075" s="282"/>
      <c r="CG3075" s="427"/>
      <c r="CH3075" s="402"/>
      <c r="CI3075" s="424"/>
      <c r="CJ3075" s="282"/>
      <c r="CK3075" s="282"/>
      <c r="CL3075" s="283"/>
      <c r="CM3075" s="283"/>
      <c r="CP3075" s="282"/>
      <c r="DC3075" s="282"/>
      <c r="DD3075" s="282"/>
      <c r="DE3075" s="282"/>
      <c r="DF3075" s="282"/>
      <c r="DG3075" s="282"/>
      <c r="DH3075" s="282"/>
      <c r="DI3075" s="282"/>
      <c r="DJ3075" s="282"/>
      <c r="EF3075" s="495" t="str">
        <f>""&amp;(MID(数据表!AZ3075,1,MIN(FIND({"(";"（"},数据表!AZ3075&amp;"(（",1)-1)))&amp;""</f>
        <v/>
      </c>
      <c r="EG3075" s="495" t="str">
        <f>""&amp;(MID(数据表!AZ3075,1,MIN(FIND({0;1;2;3;4;5;6;7;8;9},数据表!AZ3075&amp;"1234567890",1)-1)))&amp;""</f>
        <v/>
      </c>
    </row>
    <row r="3076" spans="2:137" s="310" customFormat="1" ht="12" customHeight="1">
      <c r="B3076" s="286"/>
      <c r="C3076" s="286"/>
      <c r="D3076" s="286"/>
      <c r="E3076" s="479"/>
      <c r="F3076" s="282"/>
      <c r="G3076" s="283"/>
      <c r="H3076" s="421"/>
      <c r="I3076" s="421"/>
      <c r="J3076" s="283"/>
      <c r="K3076" s="421"/>
      <c r="L3076" s="282"/>
      <c r="N3076" s="282"/>
      <c r="S3076" s="282"/>
      <c r="T3076" s="283"/>
      <c r="U3076" s="283"/>
      <c r="V3076" s="283"/>
      <c r="W3076" s="283"/>
      <c r="X3076" s="283"/>
      <c r="Y3076" s="282"/>
      <c r="Z3076" s="282"/>
      <c r="AA3076" s="283"/>
      <c r="AB3076" s="282"/>
      <c r="AC3076" s="282"/>
      <c r="AD3076" s="282"/>
      <c r="AE3076" s="282"/>
      <c r="AF3076" s="283"/>
      <c r="AG3076" s="402"/>
      <c r="AH3076" s="283"/>
      <c r="AI3076" s="283"/>
      <c r="AJ3076" s="283"/>
      <c r="AK3076" s="283"/>
      <c r="AL3076" s="283"/>
      <c r="AM3076" s="282"/>
      <c r="AN3076" s="282"/>
      <c r="AO3076" s="282"/>
      <c r="AP3076" s="282"/>
      <c r="AQ3076" s="282"/>
      <c r="AR3076" s="282"/>
      <c r="AT3076" s="283"/>
      <c r="AU3076" s="283"/>
      <c r="AV3076" s="283"/>
      <c r="AW3076" s="283"/>
      <c r="AY3076" s="283"/>
      <c r="AZ3076" s="282"/>
      <c r="BA3076" s="283"/>
      <c r="BB3076" s="282"/>
      <c r="BC3076" s="282"/>
      <c r="BD3076" s="282"/>
      <c r="BE3076" s="283"/>
      <c r="BG3076" s="282"/>
      <c r="BH3076" s="282"/>
      <c r="BI3076" s="282"/>
      <c r="BL3076" s="421"/>
      <c r="BM3076" s="424"/>
      <c r="BN3076" s="424"/>
      <c r="BO3076" s="424"/>
      <c r="BP3076" s="424"/>
      <c r="BQ3076" s="421"/>
      <c r="BR3076" s="421"/>
      <c r="BV3076" s="282"/>
      <c r="BW3076" s="283"/>
      <c r="BY3076" s="283"/>
      <c r="BZ3076" s="283"/>
      <c r="CA3076" s="283"/>
      <c r="CB3076" s="282"/>
      <c r="CC3076" s="282"/>
      <c r="CD3076" s="282"/>
      <c r="CE3076" s="282"/>
      <c r="CG3076" s="427"/>
      <c r="CH3076" s="402"/>
      <c r="CI3076" s="424"/>
      <c r="CJ3076" s="282"/>
      <c r="CK3076" s="282"/>
      <c r="CL3076" s="283"/>
      <c r="CM3076" s="283"/>
      <c r="CP3076" s="282"/>
      <c r="DC3076" s="282"/>
      <c r="DD3076" s="282"/>
      <c r="DE3076" s="282"/>
      <c r="DF3076" s="282"/>
      <c r="DG3076" s="282"/>
      <c r="DH3076" s="282"/>
      <c r="DI3076" s="282"/>
      <c r="DJ3076" s="282"/>
      <c r="EF3076" s="495" t="str">
        <f>""&amp;(MID(数据表!AZ3076,1,MIN(FIND({"(";"（"},数据表!AZ3076&amp;"(（",1)-1)))&amp;""</f>
        <v/>
      </c>
      <c r="EG3076" s="495" t="str">
        <f>""&amp;(MID(数据表!AZ3076,1,MIN(FIND({0;1;2;3;4;5;6;7;8;9},数据表!AZ3076&amp;"1234567890",1)-1)))&amp;""</f>
        <v/>
      </c>
    </row>
    <row r="3077" spans="2:137" s="310" customFormat="1" ht="12" customHeight="1">
      <c r="B3077" s="286"/>
      <c r="C3077" s="286"/>
      <c r="D3077" s="286"/>
      <c r="E3077" s="479"/>
      <c r="F3077" s="282"/>
      <c r="G3077" s="283"/>
      <c r="H3077" s="421"/>
      <c r="I3077" s="421"/>
      <c r="J3077" s="283"/>
      <c r="K3077" s="421"/>
      <c r="L3077" s="282"/>
      <c r="N3077" s="282"/>
      <c r="S3077" s="282"/>
      <c r="T3077" s="283"/>
      <c r="U3077" s="283"/>
      <c r="V3077" s="283"/>
      <c r="W3077" s="283"/>
      <c r="X3077" s="283"/>
      <c r="Y3077" s="282"/>
      <c r="Z3077" s="282"/>
      <c r="AA3077" s="283"/>
      <c r="AB3077" s="282"/>
      <c r="AC3077" s="282"/>
      <c r="AD3077" s="282"/>
      <c r="AE3077" s="282"/>
      <c r="AF3077" s="283"/>
      <c r="AG3077" s="402"/>
      <c r="AH3077" s="283"/>
      <c r="AI3077" s="283"/>
      <c r="AJ3077" s="283"/>
      <c r="AK3077" s="283"/>
      <c r="AL3077" s="283"/>
      <c r="AM3077" s="282"/>
      <c r="AN3077" s="282"/>
      <c r="AO3077" s="282"/>
      <c r="AP3077" s="282"/>
      <c r="AQ3077" s="282"/>
      <c r="AR3077" s="282"/>
      <c r="AT3077" s="283"/>
      <c r="AU3077" s="283"/>
      <c r="AV3077" s="283"/>
      <c r="AW3077" s="283"/>
      <c r="AY3077" s="283"/>
      <c r="AZ3077" s="282"/>
      <c r="BA3077" s="283"/>
      <c r="BB3077" s="282"/>
      <c r="BC3077" s="282"/>
      <c r="BD3077" s="282"/>
      <c r="BE3077" s="283"/>
      <c r="BG3077" s="282"/>
      <c r="BH3077" s="282"/>
      <c r="BI3077" s="282"/>
      <c r="BL3077" s="421"/>
      <c r="BM3077" s="424"/>
      <c r="BN3077" s="424"/>
      <c r="BO3077" s="424"/>
      <c r="BP3077" s="424"/>
      <c r="BQ3077" s="421"/>
      <c r="BR3077" s="421"/>
      <c r="BV3077" s="282"/>
      <c r="BW3077" s="283"/>
      <c r="BY3077" s="283"/>
      <c r="BZ3077" s="283"/>
      <c r="CA3077" s="283"/>
      <c r="CB3077" s="282"/>
      <c r="CC3077" s="282"/>
      <c r="CD3077" s="282"/>
      <c r="CE3077" s="282"/>
      <c r="CG3077" s="427"/>
      <c r="CH3077" s="402"/>
      <c r="CI3077" s="424"/>
      <c r="CJ3077" s="282"/>
      <c r="CK3077" s="282"/>
      <c r="CL3077" s="283"/>
      <c r="CM3077" s="283"/>
      <c r="CP3077" s="282"/>
      <c r="DC3077" s="282"/>
      <c r="DD3077" s="282"/>
      <c r="DE3077" s="282"/>
      <c r="DF3077" s="282"/>
      <c r="DG3077" s="282"/>
      <c r="DH3077" s="282"/>
      <c r="DI3077" s="282"/>
      <c r="DJ3077" s="282"/>
      <c r="EF3077" s="495" t="str">
        <f>""&amp;(MID(数据表!AZ3077,1,MIN(FIND({"(";"（"},数据表!AZ3077&amp;"(（",1)-1)))&amp;""</f>
        <v/>
      </c>
      <c r="EG3077" s="495" t="str">
        <f>""&amp;(MID(数据表!AZ3077,1,MIN(FIND({0;1;2;3;4;5;6;7;8;9},数据表!AZ3077&amp;"1234567890",1)-1)))&amp;""</f>
        <v/>
      </c>
    </row>
    <row r="3078" spans="2:137" s="310" customFormat="1" ht="12" customHeight="1">
      <c r="B3078" s="286"/>
      <c r="C3078" s="286"/>
      <c r="D3078" s="286"/>
      <c r="E3078" s="479"/>
      <c r="F3078" s="282"/>
      <c r="G3078" s="283"/>
      <c r="H3078" s="421"/>
      <c r="I3078" s="421"/>
      <c r="J3078" s="283"/>
      <c r="K3078" s="421"/>
      <c r="L3078" s="282"/>
      <c r="N3078" s="282"/>
      <c r="S3078" s="282"/>
      <c r="T3078" s="283"/>
      <c r="U3078" s="283"/>
      <c r="V3078" s="283"/>
      <c r="W3078" s="283"/>
      <c r="X3078" s="283"/>
      <c r="Y3078" s="282"/>
      <c r="Z3078" s="282"/>
      <c r="AA3078" s="283"/>
      <c r="AB3078" s="282"/>
      <c r="AC3078" s="282"/>
      <c r="AD3078" s="282"/>
      <c r="AE3078" s="282"/>
      <c r="AF3078" s="283"/>
      <c r="AG3078" s="402"/>
      <c r="AH3078" s="283"/>
      <c r="AI3078" s="283"/>
      <c r="AJ3078" s="283"/>
      <c r="AK3078" s="283"/>
      <c r="AL3078" s="283"/>
      <c r="AM3078" s="282"/>
      <c r="AN3078" s="282"/>
      <c r="AO3078" s="282"/>
      <c r="AP3078" s="282"/>
      <c r="AQ3078" s="282"/>
      <c r="AR3078" s="282"/>
      <c r="AT3078" s="283"/>
      <c r="AU3078" s="283"/>
      <c r="AV3078" s="283"/>
      <c r="AW3078" s="283"/>
      <c r="AY3078" s="283"/>
      <c r="AZ3078" s="282"/>
      <c r="BA3078" s="283"/>
      <c r="BB3078" s="282"/>
      <c r="BC3078" s="282"/>
      <c r="BD3078" s="282"/>
      <c r="BE3078" s="283"/>
      <c r="BG3078" s="282"/>
      <c r="BH3078" s="282"/>
      <c r="BI3078" s="282"/>
      <c r="BL3078" s="421"/>
      <c r="BM3078" s="424"/>
      <c r="BN3078" s="424"/>
      <c r="BO3078" s="424"/>
      <c r="BP3078" s="424"/>
      <c r="BQ3078" s="421"/>
      <c r="BR3078" s="421"/>
      <c r="BV3078" s="282"/>
      <c r="BW3078" s="283"/>
      <c r="BY3078" s="283"/>
      <c r="BZ3078" s="283"/>
      <c r="CA3078" s="283"/>
      <c r="CB3078" s="282"/>
      <c r="CC3078" s="282"/>
      <c r="CD3078" s="282"/>
      <c r="CE3078" s="282"/>
      <c r="CG3078" s="427"/>
      <c r="CH3078" s="402"/>
      <c r="CI3078" s="424"/>
      <c r="CJ3078" s="282"/>
      <c r="CK3078" s="282"/>
      <c r="CL3078" s="283"/>
      <c r="CM3078" s="283"/>
      <c r="CP3078" s="282"/>
      <c r="DC3078" s="282"/>
      <c r="DD3078" s="282"/>
      <c r="DE3078" s="282"/>
      <c r="DF3078" s="282"/>
      <c r="DG3078" s="282"/>
      <c r="DH3078" s="282"/>
      <c r="DI3078" s="282"/>
      <c r="DJ3078" s="282"/>
      <c r="EF3078" s="495" t="str">
        <f>""&amp;(MID(数据表!AZ3078,1,MIN(FIND({"(";"（"},数据表!AZ3078&amp;"(（",1)-1)))&amp;""</f>
        <v/>
      </c>
      <c r="EG3078" s="495" t="str">
        <f>""&amp;(MID(数据表!AZ3078,1,MIN(FIND({0;1;2;3;4;5;6;7;8;9},数据表!AZ3078&amp;"1234567890",1)-1)))&amp;""</f>
        <v/>
      </c>
    </row>
    <row r="3079" spans="2:137" s="310" customFormat="1" ht="12" customHeight="1">
      <c r="B3079" s="286"/>
      <c r="C3079" s="286"/>
      <c r="D3079" s="286"/>
      <c r="E3079" s="479"/>
      <c r="F3079" s="282"/>
      <c r="G3079" s="283"/>
      <c r="H3079" s="421"/>
      <c r="I3079" s="421"/>
      <c r="J3079" s="283"/>
      <c r="K3079" s="421"/>
      <c r="L3079" s="282"/>
      <c r="N3079" s="282"/>
      <c r="S3079" s="282"/>
      <c r="T3079" s="283"/>
      <c r="U3079" s="283"/>
      <c r="V3079" s="283"/>
      <c r="W3079" s="283"/>
      <c r="X3079" s="283"/>
      <c r="Y3079" s="282"/>
      <c r="Z3079" s="282"/>
      <c r="AA3079" s="283"/>
      <c r="AB3079" s="282"/>
      <c r="AC3079" s="282"/>
      <c r="AD3079" s="282"/>
      <c r="AE3079" s="282"/>
      <c r="AF3079" s="283"/>
      <c r="AG3079" s="402"/>
      <c r="AH3079" s="283"/>
      <c r="AI3079" s="283"/>
      <c r="AJ3079" s="283"/>
      <c r="AK3079" s="283"/>
      <c r="AL3079" s="283"/>
      <c r="AM3079" s="282"/>
      <c r="AN3079" s="282"/>
      <c r="AO3079" s="282"/>
      <c r="AP3079" s="282"/>
      <c r="AQ3079" s="282"/>
      <c r="AR3079" s="282"/>
      <c r="AT3079" s="283"/>
      <c r="AU3079" s="283"/>
      <c r="AV3079" s="283"/>
      <c r="AW3079" s="283"/>
      <c r="AY3079" s="283"/>
      <c r="AZ3079" s="282"/>
      <c r="BA3079" s="283"/>
      <c r="BB3079" s="282"/>
      <c r="BC3079" s="282"/>
      <c r="BD3079" s="282"/>
      <c r="BE3079" s="283"/>
      <c r="BG3079" s="282"/>
      <c r="BH3079" s="282"/>
      <c r="BI3079" s="282"/>
      <c r="BL3079" s="421"/>
      <c r="BM3079" s="424"/>
      <c r="BN3079" s="424"/>
      <c r="BO3079" s="424"/>
      <c r="BP3079" s="424"/>
      <c r="BQ3079" s="421"/>
      <c r="BR3079" s="421"/>
      <c r="BV3079" s="282"/>
      <c r="BW3079" s="283"/>
      <c r="BY3079" s="283"/>
      <c r="BZ3079" s="283"/>
      <c r="CA3079" s="283"/>
      <c r="CB3079" s="282"/>
      <c r="CC3079" s="282"/>
      <c r="CD3079" s="282"/>
      <c r="CE3079" s="282"/>
      <c r="CG3079" s="427"/>
      <c r="CH3079" s="402"/>
      <c r="CI3079" s="424"/>
      <c r="CJ3079" s="282"/>
      <c r="CK3079" s="282"/>
      <c r="CL3079" s="283"/>
      <c r="CM3079" s="283"/>
      <c r="CP3079" s="282"/>
      <c r="DC3079" s="282"/>
      <c r="DD3079" s="282"/>
      <c r="DE3079" s="282"/>
      <c r="DF3079" s="282"/>
      <c r="DG3079" s="282"/>
      <c r="DH3079" s="282"/>
      <c r="DI3079" s="282"/>
      <c r="DJ3079" s="282"/>
      <c r="EF3079" s="495" t="str">
        <f>""&amp;(MID(数据表!AZ3079,1,MIN(FIND({"(";"（"},数据表!AZ3079&amp;"(（",1)-1)))&amp;""</f>
        <v/>
      </c>
      <c r="EG3079" s="495" t="str">
        <f>""&amp;(MID(数据表!AZ3079,1,MIN(FIND({0;1;2;3;4;5;6;7;8;9},数据表!AZ3079&amp;"1234567890",1)-1)))&amp;""</f>
        <v/>
      </c>
    </row>
    <row r="3080" spans="2:137" s="310" customFormat="1" ht="12" customHeight="1">
      <c r="B3080" s="286"/>
      <c r="C3080" s="286"/>
      <c r="D3080" s="286"/>
      <c r="E3080" s="479"/>
      <c r="F3080" s="282"/>
      <c r="G3080" s="283"/>
      <c r="H3080" s="421"/>
      <c r="I3080" s="421"/>
      <c r="J3080" s="283"/>
      <c r="K3080" s="421"/>
      <c r="L3080" s="282"/>
      <c r="N3080" s="282"/>
      <c r="S3080" s="282"/>
      <c r="T3080" s="283"/>
      <c r="U3080" s="283"/>
      <c r="V3080" s="283"/>
      <c r="W3080" s="283"/>
      <c r="X3080" s="283"/>
      <c r="Y3080" s="282"/>
      <c r="Z3080" s="282"/>
      <c r="AA3080" s="283"/>
      <c r="AB3080" s="282"/>
      <c r="AC3080" s="282"/>
      <c r="AD3080" s="282"/>
      <c r="AE3080" s="282"/>
      <c r="AF3080" s="283"/>
      <c r="AG3080" s="402"/>
      <c r="AH3080" s="283"/>
      <c r="AI3080" s="283"/>
      <c r="AJ3080" s="283"/>
      <c r="AK3080" s="283"/>
      <c r="AL3080" s="283"/>
      <c r="AM3080" s="282"/>
      <c r="AN3080" s="282"/>
      <c r="AO3080" s="282"/>
      <c r="AP3080" s="282"/>
      <c r="AQ3080" s="282"/>
      <c r="AR3080" s="282"/>
      <c r="AT3080" s="283"/>
      <c r="AU3080" s="283"/>
      <c r="AV3080" s="283"/>
      <c r="AW3080" s="283"/>
      <c r="AY3080" s="283"/>
      <c r="AZ3080" s="282"/>
      <c r="BA3080" s="283"/>
      <c r="BB3080" s="282"/>
      <c r="BC3080" s="282"/>
      <c r="BD3080" s="282"/>
      <c r="BE3080" s="283"/>
      <c r="BG3080" s="282"/>
      <c r="BH3080" s="282"/>
      <c r="BI3080" s="282"/>
      <c r="BL3080" s="421"/>
      <c r="BM3080" s="424"/>
      <c r="BN3080" s="424"/>
      <c r="BO3080" s="424"/>
      <c r="BP3080" s="424"/>
      <c r="BQ3080" s="421"/>
      <c r="BR3080" s="421"/>
      <c r="BV3080" s="282"/>
      <c r="BW3080" s="283"/>
      <c r="BY3080" s="283"/>
      <c r="BZ3080" s="283"/>
      <c r="CA3080" s="283"/>
      <c r="CB3080" s="282"/>
      <c r="CC3080" s="282"/>
      <c r="CD3080" s="282"/>
      <c r="CE3080" s="282"/>
      <c r="CG3080" s="427"/>
      <c r="CH3080" s="402"/>
      <c r="CI3080" s="424"/>
      <c r="CJ3080" s="282"/>
      <c r="CK3080" s="282"/>
      <c r="CL3080" s="283"/>
      <c r="CM3080" s="283"/>
      <c r="CP3080" s="282"/>
      <c r="DC3080" s="282"/>
      <c r="DD3080" s="282"/>
      <c r="DE3080" s="282"/>
      <c r="DF3080" s="282"/>
      <c r="DG3080" s="282"/>
      <c r="DH3080" s="282"/>
      <c r="DI3080" s="282"/>
      <c r="DJ3080" s="282"/>
      <c r="EF3080" s="495" t="str">
        <f>""&amp;(MID(数据表!AZ3080,1,MIN(FIND({"(";"（"},数据表!AZ3080&amp;"(（",1)-1)))&amp;""</f>
        <v/>
      </c>
      <c r="EG3080" s="495" t="str">
        <f>""&amp;(MID(数据表!AZ3080,1,MIN(FIND({0;1;2;3;4;5;6;7;8;9},数据表!AZ3080&amp;"1234567890",1)-1)))&amp;""</f>
        <v/>
      </c>
    </row>
    <row r="3081" spans="2:137" s="310" customFormat="1" ht="12" customHeight="1">
      <c r="B3081" s="286"/>
      <c r="C3081" s="286"/>
      <c r="D3081" s="286"/>
      <c r="E3081" s="479"/>
      <c r="F3081" s="282"/>
      <c r="G3081" s="283"/>
      <c r="H3081" s="421"/>
      <c r="I3081" s="421"/>
      <c r="J3081" s="283"/>
      <c r="K3081" s="421"/>
      <c r="L3081" s="282"/>
      <c r="N3081" s="282"/>
      <c r="S3081" s="282"/>
      <c r="T3081" s="283"/>
      <c r="U3081" s="283"/>
      <c r="V3081" s="283"/>
      <c r="W3081" s="283"/>
      <c r="X3081" s="283"/>
      <c r="Y3081" s="282"/>
      <c r="Z3081" s="282"/>
      <c r="AA3081" s="283"/>
      <c r="AB3081" s="282"/>
      <c r="AC3081" s="282"/>
      <c r="AD3081" s="282"/>
      <c r="AE3081" s="282"/>
      <c r="AF3081" s="283"/>
      <c r="AG3081" s="402"/>
      <c r="AH3081" s="283"/>
      <c r="AI3081" s="283"/>
      <c r="AJ3081" s="283"/>
      <c r="AK3081" s="283"/>
      <c r="AL3081" s="283"/>
      <c r="AM3081" s="282"/>
      <c r="AN3081" s="282"/>
      <c r="AO3081" s="282"/>
      <c r="AP3081" s="282"/>
      <c r="AQ3081" s="282"/>
      <c r="AR3081" s="282"/>
      <c r="AT3081" s="283"/>
      <c r="AU3081" s="283"/>
      <c r="AV3081" s="283"/>
      <c r="AW3081" s="283"/>
      <c r="AY3081" s="283"/>
      <c r="AZ3081" s="282"/>
      <c r="BA3081" s="283"/>
      <c r="BB3081" s="282"/>
      <c r="BC3081" s="282"/>
      <c r="BD3081" s="282"/>
      <c r="BE3081" s="283"/>
      <c r="BG3081" s="282"/>
      <c r="BH3081" s="282"/>
      <c r="BI3081" s="282"/>
      <c r="BL3081" s="421"/>
      <c r="BM3081" s="424"/>
      <c r="BN3081" s="424"/>
      <c r="BO3081" s="424"/>
      <c r="BP3081" s="424"/>
      <c r="BQ3081" s="421"/>
      <c r="BR3081" s="421"/>
      <c r="BV3081" s="282"/>
      <c r="BW3081" s="283"/>
      <c r="BY3081" s="283"/>
      <c r="BZ3081" s="283"/>
      <c r="CA3081" s="283"/>
      <c r="CB3081" s="282"/>
      <c r="CC3081" s="282"/>
      <c r="CD3081" s="282"/>
      <c r="CE3081" s="282"/>
      <c r="CG3081" s="427"/>
      <c r="CH3081" s="402"/>
      <c r="CI3081" s="424"/>
      <c r="CJ3081" s="282"/>
      <c r="CK3081" s="282"/>
      <c r="CL3081" s="283"/>
      <c r="CM3081" s="283"/>
      <c r="CP3081" s="282"/>
      <c r="DC3081" s="282"/>
      <c r="DD3081" s="282"/>
      <c r="DE3081" s="282"/>
      <c r="DF3081" s="282"/>
      <c r="DG3081" s="282"/>
      <c r="DH3081" s="282"/>
      <c r="DI3081" s="282"/>
      <c r="DJ3081" s="282"/>
      <c r="EF3081" s="495" t="str">
        <f>""&amp;(MID(数据表!AZ3081,1,MIN(FIND({"(";"（"},数据表!AZ3081&amp;"(（",1)-1)))&amp;""</f>
        <v/>
      </c>
      <c r="EG3081" s="495" t="str">
        <f>""&amp;(MID(数据表!AZ3081,1,MIN(FIND({0;1;2;3;4;5;6;7;8;9},数据表!AZ3081&amp;"1234567890",1)-1)))&amp;""</f>
        <v/>
      </c>
    </row>
    <row r="3082" spans="2:137" s="310" customFormat="1" ht="12" customHeight="1">
      <c r="B3082" s="286"/>
      <c r="C3082" s="286"/>
      <c r="D3082" s="286"/>
      <c r="E3082" s="479"/>
      <c r="F3082" s="282"/>
      <c r="G3082" s="283"/>
      <c r="H3082" s="421"/>
      <c r="I3082" s="421"/>
      <c r="J3082" s="283"/>
      <c r="K3082" s="421"/>
      <c r="L3082" s="282"/>
      <c r="N3082" s="282"/>
      <c r="S3082" s="282"/>
      <c r="T3082" s="283"/>
      <c r="U3082" s="283"/>
      <c r="V3082" s="283"/>
      <c r="W3082" s="283"/>
      <c r="X3082" s="283"/>
      <c r="Y3082" s="282"/>
      <c r="Z3082" s="282"/>
      <c r="AA3082" s="283"/>
      <c r="AB3082" s="282"/>
      <c r="AC3082" s="282"/>
      <c r="AD3082" s="282"/>
      <c r="AE3082" s="282"/>
      <c r="AF3082" s="283"/>
      <c r="AG3082" s="402"/>
      <c r="AH3082" s="283"/>
      <c r="AI3082" s="283"/>
      <c r="AJ3082" s="283"/>
      <c r="AK3082" s="283"/>
      <c r="AL3082" s="283"/>
      <c r="AM3082" s="282"/>
      <c r="AN3082" s="282"/>
      <c r="AO3082" s="282"/>
      <c r="AP3082" s="282"/>
      <c r="AQ3082" s="282"/>
      <c r="AR3082" s="282"/>
      <c r="AT3082" s="283"/>
      <c r="AU3082" s="283"/>
      <c r="AV3082" s="283"/>
      <c r="AW3082" s="283"/>
      <c r="AY3082" s="283"/>
      <c r="AZ3082" s="282"/>
      <c r="BA3082" s="283"/>
      <c r="BB3082" s="282"/>
      <c r="BC3082" s="282"/>
      <c r="BD3082" s="282"/>
      <c r="BE3082" s="283"/>
      <c r="BG3082" s="282"/>
      <c r="BH3082" s="282"/>
      <c r="BI3082" s="282"/>
      <c r="BL3082" s="421"/>
      <c r="BM3082" s="424"/>
      <c r="BN3082" s="424"/>
      <c r="BO3082" s="424"/>
      <c r="BP3082" s="424"/>
      <c r="BQ3082" s="421"/>
      <c r="BR3082" s="421"/>
      <c r="BV3082" s="282"/>
      <c r="BW3082" s="283"/>
      <c r="BY3082" s="283"/>
      <c r="BZ3082" s="283"/>
      <c r="CA3082" s="283"/>
      <c r="CB3082" s="282"/>
      <c r="CC3082" s="282"/>
      <c r="CD3082" s="282"/>
      <c r="CE3082" s="282"/>
      <c r="CG3082" s="427"/>
      <c r="CH3082" s="402"/>
      <c r="CI3082" s="424"/>
      <c r="CJ3082" s="282"/>
      <c r="CK3082" s="282"/>
      <c r="CL3082" s="283"/>
      <c r="CM3082" s="283"/>
      <c r="CP3082" s="282"/>
      <c r="DC3082" s="282"/>
      <c r="DD3082" s="282"/>
      <c r="DE3082" s="282"/>
      <c r="DF3082" s="282"/>
      <c r="DG3082" s="282"/>
      <c r="DH3082" s="282"/>
      <c r="DI3082" s="282"/>
      <c r="DJ3082" s="282"/>
      <c r="EF3082" s="495" t="str">
        <f>""&amp;(MID(数据表!AZ3082,1,MIN(FIND({"(";"（"},数据表!AZ3082&amp;"(（",1)-1)))&amp;""</f>
        <v/>
      </c>
      <c r="EG3082" s="495" t="str">
        <f>""&amp;(MID(数据表!AZ3082,1,MIN(FIND({0;1;2;3;4;5;6;7;8;9},数据表!AZ3082&amp;"1234567890",1)-1)))&amp;""</f>
        <v/>
      </c>
    </row>
    <row r="3083" spans="2:137" s="310" customFormat="1" ht="12" customHeight="1">
      <c r="B3083" s="286"/>
      <c r="C3083" s="286"/>
      <c r="D3083" s="286"/>
      <c r="E3083" s="479"/>
      <c r="F3083" s="282"/>
      <c r="G3083" s="283"/>
      <c r="H3083" s="421"/>
      <c r="I3083" s="421"/>
      <c r="J3083" s="283"/>
      <c r="K3083" s="421"/>
      <c r="L3083" s="282"/>
      <c r="N3083" s="282"/>
      <c r="S3083" s="282"/>
      <c r="T3083" s="283"/>
      <c r="U3083" s="283"/>
      <c r="V3083" s="283"/>
      <c r="W3083" s="283"/>
      <c r="X3083" s="283"/>
      <c r="Y3083" s="282"/>
      <c r="Z3083" s="282"/>
      <c r="AA3083" s="283"/>
      <c r="AB3083" s="282"/>
      <c r="AC3083" s="282"/>
      <c r="AD3083" s="282"/>
      <c r="AE3083" s="282"/>
      <c r="AF3083" s="283"/>
      <c r="AG3083" s="402"/>
      <c r="AH3083" s="283"/>
      <c r="AI3083" s="283"/>
      <c r="AJ3083" s="283"/>
      <c r="AK3083" s="283"/>
      <c r="AL3083" s="283"/>
      <c r="AM3083" s="282"/>
      <c r="AN3083" s="282"/>
      <c r="AO3083" s="282"/>
      <c r="AP3083" s="282"/>
      <c r="AQ3083" s="282"/>
      <c r="AR3083" s="282"/>
      <c r="AT3083" s="283"/>
      <c r="AU3083" s="283"/>
      <c r="AV3083" s="283"/>
      <c r="AW3083" s="283"/>
      <c r="AY3083" s="283"/>
      <c r="AZ3083" s="282"/>
      <c r="BA3083" s="283"/>
      <c r="BB3083" s="282"/>
      <c r="BC3083" s="282"/>
      <c r="BD3083" s="282"/>
      <c r="BE3083" s="283"/>
      <c r="BG3083" s="282"/>
      <c r="BH3083" s="282"/>
      <c r="BI3083" s="282"/>
      <c r="BL3083" s="421"/>
      <c r="BM3083" s="424"/>
      <c r="BN3083" s="424"/>
      <c r="BO3083" s="424"/>
      <c r="BP3083" s="424"/>
      <c r="BQ3083" s="421"/>
      <c r="BR3083" s="421"/>
      <c r="BV3083" s="282"/>
      <c r="BW3083" s="283"/>
      <c r="BY3083" s="283"/>
      <c r="BZ3083" s="283"/>
      <c r="CA3083" s="283"/>
      <c r="CB3083" s="282"/>
      <c r="CC3083" s="282"/>
      <c r="CD3083" s="282"/>
      <c r="CE3083" s="282"/>
      <c r="CG3083" s="427"/>
      <c r="CH3083" s="402"/>
      <c r="CI3083" s="424"/>
      <c r="CJ3083" s="282"/>
      <c r="CK3083" s="282"/>
      <c r="CL3083" s="283"/>
      <c r="CM3083" s="283"/>
      <c r="CP3083" s="282"/>
      <c r="DC3083" s="282"/>
      <c r="DD3083" s="282"/>
      <c r="DE3083" s="282"/>
      <c r="DF3083" s="282"/>
      <c r="DG3083" s="282"/>
      <c r="DH3083" s="282"/>
      <c r="DI3083" s="282"/>
      <c r="DJ3083" s="282"/>
      <c r="EF3083" s="495" t="str">
        <f>""&amp;(MID(数据表!AZ3083,1,MIN(FIND({"(";"（"},数据表!AZ3083&amp;"(（",1)-1)))&amp;""</f>
        <v/>
      </c>
      <c r="EG3083" s="495" t="str">
        <f>""&amp;(MID(数据表!AZ3083,1,MIN(FIND({0;1;2;3;4;5;6;7;8;9},数据表!AZ3083&amp;"1234567890",1)-1)))&amp;""</f>
        <v/>
      </c>
    </row>
    <row r="3084" spans="2:137" s="310" customFormat="1" ht="12" customHeight="1">
      <c r="B3084" s="286"/>
      <c r="C3084" s="286"/>
      <c r="D3084" s="286"/>
      <c r="E3084" s="479"/>
      <c r="F3084" s="282"/>
      <c r="G3084" s="283"/>
      <c r="H3084" s="421"/>
      <c r="I3084" s="421"/>
      <c r="J3084" s="283"/>
      <c r="K3084" s="421"/>
      <c r="L3084" s="282"/>
      <c r="N3084" s="282"/>
      <c r="S3084" s="282"/>
      <c r="T3084" s="283"/>
      <c r="U3084" s="283"/>
      <c r="V3084" s="283"/>
      <c r="W3084" s="283"/>
      <c r="X3084" s="283"/>
      <c r="Y3084" s="282"/>
      <c r="Z3084" s="282"/>
      <c r="AA3084" s="283"/>
      <c r="AB3084" s="282"/>
      <c r="AC3084" s="282"/>
      <c r="AD3084" s="282"/>
      <c r="AE3084" s="282"/>
      <c r="AF3084" s="283"/>
      <c r="AG3084" s="402"/>
      <c r="AH3084" s="283"/>
      <c r="AI3084" s="283"/>
      <c r="AJ3084" s="283"/>
      <c r="AK3084" s="283"/>
      <c r="AL3084" s="283"/>
      <c r="AM3084" s="282"/>
      <c r="AN3084" s="282"/>
      <c r="AO3084" s="282"/>
      <c r="AP3084" s="282"/>
      <c r="AQ3084" s="282"/>
      <c r="AR3084" s="282"/>
      <c r="AT3084" s="283"/>
      <c r="AU3084" s="283"/>
      <c r="AV3084" s="283"/>
      <c r="AW3084" s="283"/>
      <c r="AY3084" s="283"/>
      <c r="AZ3084" s="282"/>
      <c r="BA3084" s="283"/>
      <c r="BB3084" s="282"/>
      <c r="BC3084" s="282"/>
      <c r="BD3084" s="282"/>
      <c r="BE3084" s="283"/>
      <c r="BG3084" s="282"/>
      <c r="BH3084" s="282"/>
      <c r="BI3084" s="282"/>
      <c r="BL3084" s="421"/>
      <c r="BM3084" s="424"/>
      <c r="BN3084" s="424"/>
      <c r="BO3084" s="424"/>
      <c r="BP3084" s="424"/>
      <c r="BQ3084" s="421"/>
      <c r="BR3084" s="421"/>
      <c r="BV3084" s="282"/>
      <c r="BW3084" s="283"/>
      <c r="BY3084" s="283"/>
      <c r="BZ3084" s="283"/>
      <c r="CA3084" s="283"/>
      <c r="CB3084" s="282"/>
      <c r="CC3084" s="282"/>
      <c r="CD3084" s="282"/>
      <c r="CE3084" s="282"/>
      <c r="CG3084" s="427"/>
      <c r="CH3084" s="402"/>
      <c r="CI3084" s="424"/>
      <c r="CJ3084" s="282"/>
      <c r="CK3084" s="282"/>
      <c r="CL3084" s="283"/>
      <c r="CM3084" s="283"/>
      <c r="CP3084" s="282"/>
      <c r="DC3084" s="282"/>
      <c r="DD3084" s="282"/>
      <c r="DE3084" s="282"/>
      <c r="DF3084" s="282"/>
      <c r="DG3084" s="282"/>
      <c r="DH3084" s="282"/>
      <c r="DI3084" s="282"/>
      <c r="DJ3084" s="282"/>
      <c r="EF3084" s="495" t="str">
        <f>""&amp;(MID(数据表!AZ3084,1,MIN(FIND({"(";"（"},数据表!AZ3084&amp;"(（",1)-1)))&amp;""</f>
        <v/>
      </c>
      <c r="EG3084" s="495" t="str">
        <f>""&amp;(MID(数据表!AZ3084,1,MIN(FIND({0;1;2;3;4;5;6;7;8;9},数据表!AZ3084&amp;"1234567890",1)-1)))&amp;""</f>
        <v/>
      </c>
    </row>
    <row r="3085" spans="2:137" s="310" customFormat="1" ht="12" customHeight="1">
      <c r="B3085" s="286"/>
      <c r="C3085" s="286"/>
      <c r="D3085" s="286"/>
      <c r="E3085" s="479"/>
      <c r="F3085" s="282"/>
      <c r="G3085" s="283"/>
      <c r="H3085" s="421"/>
      <c r="I3085" s="421"/>
      <c r="J3085" s="283"/>
      <c r="K3085" s="421"/>
      <c r="L3085" s="282"/>
      <c r="N3085" s="282"/>
      <c r="S3085" s="282"/>
      <c r="T3085" s="283"/>
      <c r="U3085" s="283"/>
      <c r="V3085" s="283"/>
      <c r="W3085" s="283"/>
      <c r="X3085" s="283"/>
      <c r="Y3085" s="282"/>
      <c r="Z3085" s="282"/>
      <c r="AA3085" s="283"/>
      <c r="AB3085" s="282"/>
      <c r="AC3085" s="282"/>
      <c r="AD3085" s="282"/>
      <c r="AE3085" s="282"/>
      <c r="AF3085" s="283"/>
      <c r="AG3085" s="402"/>
      <c r="AH3085" s="283"/>
      <c r="AI3085" s="283"/>
      <c r="AJ3085" s="283"/>
      <c r="AK3085" s="283"/>
      <c r="AL3085" s="283"/>
      <c r="AM3085" s="282"/>
      <c r="AN3085" s="282"/>
      <c r="AO3085" s="282"/>
      <c r="AP3085" s="282"/>
      <c r="AQ3085" s="282"/>
      <c r="AR3085" s="282"/>
      <c r="AT3085" s="283"/>
      <c r="AU3085" s="283"/>
      <c r="AV3085" s="283"/>
      <c r="AW3085" s="283"/>
      <c r="AY3085" s="283"/>
      <c r="AZ3085" s="282"/>
      <c r="BA3085" s="283"/>
      <c r="BB3085" s="282"/>
      <c r="BC3085" s="282"/>
      <c r="BD3085" s="282"/>
      <c r="BE3085" s="283"/>
      <c r="BG3085" s="282"/>
      <c r="BH3085" s="282"/>
      <c r="BI3085" s="282"/>
      <c r="BL3085" s="421"/>
      <c r="BM3085" s="424"/>
      <c r="BN3085" s="424"/>
      <c r="BO3085" s="424"/>
      <c r="BP3085" s="424"/>
      <c r="BQ3085" s="421"/>
      <c r="BR3085" s="421"/>
      <c r="BV3085" s="282"/>
      <c r="BW3085" s="283"/>
      <c r="BY3085" s="283"/>
      <c r="BZ3085" s="283"/>
      <c r="CA3085" s="283"/>
      <c r="CB3085" s="282"/>
      <c r="CC3085" s="282"/>
      <c r="CD3085" s="282"/>
      <c r="CE3085" s="282"/>
      <c r="CG3085" s="427"/>
      <c r="CH3085" s="402"/>
      <c r="CI3085" s="424"/>
      <c r="CJ3085" s="282"/>
      <c r="CK3085" s="282"/>
      <c r="CL3085" s="283"/>
      <c r="CM3085" s="283"/>
      <c r="CP3085" s="282"/>
      <c r="DC3085" s="282"/>
      <c r="DD3085" s="282"/>
      <c r="DE3085" s="282"/>
      <c r="DF3085" s="282"/>
      <c r="DG3085" s="282"/>
      <c r="DH3085" s="282"/>
      <c r="DI3085" s="282"/>
      <c r="DJ3085" s="282"/>
      <c r="EF3085" s="495" t="str">
        <f>""&amp;(MID(数据表!AZ3085,1,MIN(FIND({"(";"（"},数据表!AZ3085&amp;"(（",1)-1)))&amp;""</f>
        <v/>
      </c>
      <c r="EG3085" s="495" t="str">
        <f>""&amp;(MID(数据表!AZ3085,1,MIN(FIND({0;1;2;3;4;5;6;7;8;9},数据表!AZ3085&amp;"1234567890",1)-1)))&amp;""</f>
        <v/>
      </c>
    </row>
    <row r="3086" spans="2:137" s="310" customFormat="1" ht="12" customHeight="1">
      <c r="B3086" s="286"/>
      <c r="C3086" s="286"/>
      <c r="D3086" s="286"/>
      <c r="E3086" s="479"/>
      <c r="F3086" s="282"/>
      <c r="G3086" s="283"/>
      <c r="H3086" s="421"/>
      <c r="I3086" s="421"/>
      <c r="J3086" s="283"/>
      <c r="K3086" s="421"/>
      <c r="L3086" s="282"/>
      <c r="N3086" s="282"/>
      <c r="S3086" s="282"/>
      <c r="T3086" s="283"/>
      <c r="U3086" s="283"/>
      <c r="V3086" s="283"/>
      <c r="W3086" s="283"/>
      <c r="X3086" s="283"/>
      <c r="Y3086" s="282"/>
      <c r="Z3086" s="282"/>
      <c r="AA3086" s="283"/>
      <c r="AB3086" s="282"/>
      <c r="AC3086" s="282"/>
      <c r="AD3086" s="282"/>
      <c r="AE3086" s="282"/>
      <c r="AF3086" s="283"/>
      <c r="AG3086" s="402"/>
      <c r="AH3086" s="283"/>
      <c r="AI3086" s="283"/>
      <c r="AJ3086" s="283"/>
      <c r="AK3086" s="283"/>
      <c r="AL3086" s="283"/>
      <c r="AM3086" s="282"/>
      <c r="AN3086" s="282"/>
      <c r="AO3086" s="282"/>
      <c r="AP3086" s="282"/>
      <c r="AQ3086" s="282"/>
      <c r="AR3086" s="282"/>
      <c r="AT3086" s="283"/>
      <c r="AU3086" s="283"/>
      <c r="AV3086" s="283"/>
      <c r="AW3086" s="283"/>
      <c r="AY3086" s="283"/>
      <c r="AZ3086" s="282"/>
      <c r="BA3086" s="283"/>
      <c r="BB3086" s="282"/>
      <c r="BC3086" s="282"/>
      <c r="BD3086" s="282"/>
      <c r="BE3086" s="283"/>
      <c r="BG3086" s="282"/>
      <c r="BH3086" s="282"/>
      <c r="BI3086" s="282"/>
      <c r="BL3086" s="421"/>
      <c r="BM3086" s="424"/>
      <c r="BN3086" s="424"/>
      <c r="BO3086" s="424"/>
      <c r="BP3086" s="424"/>
      <c r="BQ3086" s="421"/>
      <c r="BR3086" s="421"/>
      <c r="BV3086" s="282"/>
      <c r="BW3086" s="283"/>
      <c r="BY3086" s="283"/>
      <c r="BZ3086" s="283"/>
      <c r="CA3086" s="283"/>
      <c r="CB3086" s="282"/>
      <c r="CC3086" s="282"/>
      <c r="CD3086" s="282"/>
      <c r="CE3086" s="282"/>
      <c r="CG3086" s="427"/>
      <c r="CH3086" s="402"/>
      <c r="CI3086" s="424"/>
      <c r="CJ3086" s="282"/>
      <c r="CK3086" s="282"/>
      <c r="CL3086" s="283"/>
      <c r="CM3086" s="283"/>
      <c r="CP3086" s="282"/>
      <c r="DC3086" s="282"/>
      <c r="DD3086" s="282"/>
      <c r="DE3086" s="282"/>
      <c r="DF3086" s="282"/>
      <c r="DG3086" s="282"/>
      <c r="DH3086" s="282"/>
      <c r="DI3086" s="282"/>
      <c r="DJ3086" s="282"/>
      <c r="EF3086" s="495" t="str">
        <f>""&amp;(MID(数据表!AZ3086,1,MIN(FIND({"(";"（"},数据表!AZ3086&amp;"(（",1)-1)))&amp;""</f>
        <v/>
      </c>
      <c r="EG3086" s="495" t="str">
        <f>""&amp;(MID(数据表!AZ3086,1,MIN(FIND({0;1;2;3;4;5;6;7;8;9},数据表!AZ3086&amp;"1234567890",1)-1)))&amp;""</f>
        <v/>
      </c>
    </row>
    <row r="3087" spans="2:137" s="310" customFormat="1" ht="12" customHeight="1">
      <c r="B3087" s="286"/>
      <c r="C3087" s="286"/>
      <c r="D3087" s="286"/>
      <c r="E3087" s="479"/>
      <c r="F3087" s="282"/>
      <c r="G3087" s="283"/>
      <c r="H3087" s="421"/>
      <c r="I3087" s="421"/>
      <c r="J3087" s="283"/>
      <c r="K3087" s="421"/>
      <c r="L3087" s="282"/>
      <c r="N3087" s="282"/>
      <c r="S3087" s="282"/>
      <c r="T3087" s="283"/>
      <c r="U3087" s="283"/>
      <c r="V3087" s="283"/>
      <c r="W3087" s="283"/>
      <c r="X3087" s="283"/>
      <c r="Y3087" s="282"/>
      <c r="Z3087" s="282"/>
      <c r="AA3087" s="283"/>
      <c r="AB3087" s="282"/>
      <c r="AC3087" s="282"/>
      <c r="AD3087" s="282"/>
      <c r="AE3087" s="282"/>
      <c r="AF3087" s="283"/>
      <c r="AG3087" s="402"/>
      <c r="AH3087" s="283"/>
      <c r="AI3087" s="283"/>
      <c r="AJ3087" s="283"/>
      <c r="AK3087" s="283"/>
      <c r="AL3087" s="283"/>
      <c r="AM3087" s="282"/>
      <c r="AN3087" s="282"/>
      <c r="AO3087" s="282"/>
      <c r="AP3087" s="282"/>
      <c r="AQ3087" s="282"/>
      <c r="AR3087" s="282"/>
      <c r="AT3087" s="283"/>
      <c r="AU3087" s="283"/>
      <c r="AV3087" s="283"/>
      <c r="AW3087" s="283"/>
      <c r="AY3087" s="283"/>
      <c r="AZ3087" s="282"/>
      <c r="BA3087" s="283"/>
      <c r="BB3087" s="282"/>
      <c r="BC3087" s="282"/>
      <c r="BD3087" s="282"/>
      <c r="BE3087" s="283"/>
      <c r="BG3087" s="282"/>
      <c r="BH3087" s="282"/>
      <c r="BI3087" s="282"/>
      <c r="BL3087" s="421"/>
      <c r="BM3087" s="424"/>
      <c r="BN3087" s="424"/>
      <c r="BO3087" s="424"/>
      <c r="BP3087" s="424"/>
      <c r="BQ3087" s="421"/>
      <c r="BR3087" s="421"/>
      <c r="BV3087" s="282"/>
      <c r="BW3087" s="283"/>
      <c r="BY3087" s="283"/>
      <c r="BZ3087" s="283"/>
      <c r="CA3087" s="283"/>
      <c r="CB3087" s="282"/>
      <c r="CC3087" s="282"/>
      <c r="CD3087" s="282"/>
      <c r="CE3087" s="282"/>
      <c r="CG3087" s="427"/>
      <c r="CH3087" s="402"/>
      <c r="CI3087" s="424"/>
      <c r="CJ3087" s="282"/>
      <c r="CK3087" s="282"/>
      <c r="CL3087" s="283"/>
      <c r="CM3087" s="283"/>
      <c r="CP3087" s="282"/>
      <c r="DC3087" s="282"/>
      <c r="DD3087" s="282"/>
      <c r="DE3087" s="282"/>
      <c r="DF3087" s="282"/>
      <c r="DG3087" s="282"/>
      <c r="DH3087" s="282"/>
      <c r="DI3087" s="282"/>
      <c r="DJ3087" s="282"/>
      <c r="EF3087" s="495" t="str">
        <f>""&amp;(MID(数据表!AZ3087,1,MIN(FIND({"(";"（"},数据表!AZ3087&amp;"(（",1)-1)))&amp;""</f>
        <v/>
      </c>
      <c r="EG3087" s="495" t="str">
        <f>""&amp;(MID(数据表!AZ3087,1,MIN(FIND({0;1;2;3;4;5;6;7;8;9},数据表!AZ3087&amp;"1234567890",1)-1)))&amp;""</f>
        <v/>
      </c>
    </row>
    <row r="3088" spans="2:137" s="310" customFormat="1" ht="12" customHeight="1">
      <c r="B3088" s="286"/>
      <c r="C3088" s="286"/>
      <c r="D3088" s="286"/>
      <c r="E3088" s="479"/>
      <c r="F3088" s="282"/>
      <c r="G3088" s="283"/>
      <c r="H3088" s="421"/>
      <c r="I3088" s="421"/>
      <c r="J3088" s="283"/>
      <c r="K3088" s="421"/>
      <c r="L3088" s="282"/>
      <c r="N3088" s="282"/>
      <c r="S3088" s="282"/>
      <c r="T3088" s="283"/>
      <c r="U3088" s="283"/>
      <c r="V3088" s="283"/>
      <c r="W3088" s="283"/>
      <c r="X3088" s="283"/>
      <c r="Y3088" s="282"/>
      <c r="Z3088" s="282"/>
      <c r="AA3088" s="283"/>
      <c r="AB3088" s="282"/>
      <c r="AC3088" s="282"/>
      <c r="AD3088" s="282"/>
      <c r="AE3088" s="282"/>
      <c r="AF3088" s="283"/>
      <c r="AG3088" s="402"/>
      <c r="AH3088" s="283"/>
      <c r="AI3088" s="283"/>
      <c r="AJ3088" s="283"/>
      <c r="AK3088" s="283"/>
      <c r="AL3088" s="283"/>
      <c r="AM3088" s="282"/>
      <c r="AN3088" s="282"/>
      <c r="AO3088" s="282"/>
      <c r="AP3088" s="282"/>
      <c r="AQ3088" s="282"/>
      <c r="AR3088" s="282"/>
      <c r="AT3088" s="283"/>
      <c r="AU3088" s="283"/>
      <c r="AV3088" s="283"/>
      <c r="AW3088" s="283"/>
      <c r="AY3088" s="283"/>
      <c r="AZ3088" s="282"/>
      <c r="BA3088" s="283"/>
      <c r="BB3088" s="282"/>
      <c r="BC3088" s="282"/>
      <c r="BD3088" s="282"/>
      <c r="BE3088" s="283"/>
      <c r="BG3088" s="282"/>
      <c r="BH3088" s="282"/>
      <c r="BI3088" s="282"/>
      <c r="BL3088" s="421"/>
      <c r="BM3088" s="424"/>
      <c r="BN3088" s="424"/>
      <c r="BO3088" s="424"/>
      <c r="BP3088" s="424"/>
      <c r="BQ3088" s="421"/>
      <c r="BR3088" s="421"/>
      <c r="BV3088" s="282"/>
      <c r="BW3088" s="283"/>
      <c r="BY3088" s="283"/>
      <c r="BZ3088" s="283"/>
      <c r="CA3088" s="283"/>
      <c r="CB3088" s="282"/>
      <c r="CC3088" s="282"/>
      <c r="CD3088" s="282"/>
      <c r="CE3088" s="282"/>
      <c r="CG3088" s="427"/>
      <c r="CH3088" s="402"/>
      <c r="CI3088" s="424"/>
      <c r="CJ3088" s="282"/>
      <c r="CK3088" s="282"/>
      <c r="CL3088" s="283"/>
      <c r="CM3088" s="283"/>
      <c r="CP3088" s="282"/>
      <c r="DC3088" s="282"/>
      <c r="DD3088" s="282"/>
      <c r="DE3088" s="282"/>
      <c r="DF3088" s="282"/>
      <c r="DG3088" s="282"/>
      <c r="DH3088" s="282"/>
      <c r="DI3088" s="282"/>
      <c r="DJ3088" s="282"/>
      <c r="EF3088" s="495" t="str">
        <f>""&amp;(MID(数据表!AZ3088,1,MIN(FIND({"(";"（"},数据表!AZ3088&amp;"(（",1)-1)))&amp;""</f>
        <v/>
      </c>
      <c r="EG3088" s="495" t="str">
        <f>""&amp;(MID(数据表!AZ3088,1,MIN(FIND({0;1;2;3;4;5;6;7;8;9},数据表!AZ3088&amp;"1234567890",1)-1)))&amp;""</f>
        <v/>
      </c>
    </row>
    <row r="3089" spans="2:137" s="310" customFormat="1" ht="12" customHeight="1">
      <c r="B3089" s="286"/>
      <c r="C3089" s="286"/>
      <c r="D3089" s="286"/>
      <c r="E3089" s="479"/>
      <c r="F3089" s="282"/>
      <c r="G3089" s="283"/>
      <c r="H3089" s="421"/>
      <c r="I3089" s="421"/>
      <c r="J3089" s="283"/>
      <c r="K3089" s="421"/>
      <c r="L3089" s="282"/>
      <c r="N3089" s="282"/>
      <c r="S3089" s="282"/>
      <c r="T3089" s="283"/>
      <c r="U3089" s="283"/>
      <c r="V3089" s="283"/>
      <c r="W3089" s="283"/>
      <c r="X3089" s="283"/>
      <c r="Y3089" s="282"/>
      <c r="Z3089" s="282"/>
      <c r="AA3089" s="283"/>
      <c r="AB3089" s="282"/>
      <c r="AC3089" s="282"/>
      <c r="AD3089" s="282"/>
      <c r="AE3089" s="282"/>
      <c r="AF3089" s="283"/>
      <c r="AG3089" s="402"/>
      <c r="AH3089" s="283"/>
      <c r="AI3089" s="283"/>
      <c r="AJ3089" s="283"/>
      <c r="AK3089" s="283"/>
      <c r="AL3089" s="283"/>
      <c r="AM3089" s="282"/>
      <c r="AN3089" s="282"/>
      <c r="AO3089" s="282"/>
      <c r="AP3089" s="282"/>
      <c r="AQ3089" s="282"/>
      <c r="AR3089" s="282"/>
      <c r="AT3089" s="283"/>
      <c r="AU3089" s="283"/>
      <c r="AV3089" s="283"/>
      <c r="AW3089" s="283"/>
      <c r="AY3089" s="283"/>
      <c r="AZ3089" s="282"/>
      <c r="BA3089" s="283"/>
      <c r="BB3089" s="282"/>
      <c r="BC3089" s="282"/>
      <c r="BD3089" s="282"/>
      <c r="BE3089" s="283"/>
      <c r="BG3089" s="282"/>
      <c r="BH3089" s="282"/>
      <c r="BI3089" s="282"/>
      <c r="BL3089" s="421"/>
      <c r="BM3089" s="424"/>
      <c r="BN3089" s="424"/>
      <c r="BO3089" s="424"/>
      <c r="BP3089" s="424"/>
      <c r="BQ3089" s="421"/>
      <c r="BR3089" s="421"/>
      <c r="BV3089" s="282"/>
      <c r="BW3089" s="283"/>
      <c r="BY3089" s="283"/>
      <c r="BZ3089" s="283"/>
      <c r="CA3089" s="283"/>
      <c r="CB3089" s="282"/>
      <c r="CC3089" s="282"/>
      <c r="CD3089" s="282"/>
      <c r="CE3089" s="282"/>
      <c r="CG3089" s="427"/>
      <c r="CH3089" s="402"/>
      <c r="CI3089" s="424"/>
      <c r="CJ3089" s="282"/>
      <c r="CK3089" s="282"/>
      <c r="CL3089" s="283"/>
      <c r="CM3089" s="283"/>
      <c r="CP3089" s="282"/>
      <c r="DC3089" s="282"/>
      <c r="DD3089" s="282"/>
      <c r="DE3089" s="282"/>
      <c r="DF3089" s="282"/>
      <c r="DG3089" s="282"/>
      <c r="DH3089" s="282"/>
      <c r="DI3089" s="282"/>
      <c r="DJ3089" s="282"/>
      <c r="EF3089" s="495" t="str">
        <f>""&amp;(MID(数据表!AZ3089,1,MIN(FIND({"(";"（"},数据表!AZ3089&amp;"(（",1)-1)))&amp;""</f>
        <v/>
      </c>
      <c r="EG3089" s="495" t="str">
        <f>""&amp;(MID(数据表!AZ3089,1,MIN(FIND({0;1;2;3;4;5;6;7;8;9},数据表!AZ3089&amp;"1234567890",1)-1)))&amp;""</f>
        <v/>
      </c>
    </row>
    <row r="3090" spans="2:137" s="310" customFormat="1" ht="12" customHeight="1">
      <c r="B3090" s="286"/>
      <c r="C3090" s="286"/>
      <c r="D3090" s="286"/>
      <c r="E3090" s="479"/>
      <c r="F3090" s="282"/>
      <c r="G3090" s="283"/>
      <c r="H3090" s="421"/>
      <c r="I3090" s="421"/>
      <c r="J3090" s="283"/>
      <c r="K3090" s="421"/>
      <c r="L3090" s="282"/>
      <c r="N3090" s="282"/>
      <c r="S3090" s="282"/>
      <c r="T3090" s="283"/>
      <c r="U3090" s="283"/>
      <c r="V3090" s="283"/>
      <c r="W3090" s="283"/>
      <c r="X3090" s="283"/>
      <c r="Y3090" s="282"/>
      <c r="Z3090" s="282"/>
      <c r="AA3090" s="283"/>
      <c r="AB3090" s="282"/>
      <c r="AC3090" s="282"/>
      <c r="AD3090" s="282"/>
      <c r="AE3090" s="282"/>
      <c r="AF3090" s="283"/>
      <c r="AG3090" s="402"/>
      <c r="AH3090" s="283"/>
      <c r="AI3090" s="283"/>
      <c r="AJ3090" s="283"/>
      <c r="AK3090" s="283"/>
      <c r="AL3090" s="283"/>
      <c r="AM3090" s="282"/>
      <c r="AN3090" s="282"/>
      <c r="AO3090" s="282"/>
      <c r="AP3090" s="282"/>
      <c r="AQ3090" s="282"/>
      <c r="AR3090" s="282"/>
      <c r="AT3090" s="283"/>
      <c r="AU3090" s="283"/>
      <c r="AV3090" s="283"/>
      <c r="AW3090" s="283"/>
      <c r="AY3090" s="283"/>
      <c r="AZ3090" s="282"/>
      <c r="BA3090" s="283"/>
      <c r="BB3090" s="282"/>
      <c r="BC3090" s="282"/>
      <c r="BD3090" s="282"/>
      <c r="BE3090" s="283"/>
      <c r="BG3090" s="282"/>
      <c r="BH3090" s="282"/>
      <c r="BI3090" s="282"/>
      <c r="BL3090" s="421"/>
      <c r="BM3090" s="424"/>
      <c r="BN3090" s="424"/>
      <c r="BO3090" s="424"/>
      <c r="BP3090" s="424"/>
      <c r="BQ3090" s="421"/>
      <c r="BR3090" s="421"/>
      <c r="BV3090" s="282"/>
      <c r="BW3090" s="283"/>
      <c r="BY3090" s="283"/>
      <c r="BZ3090" s="283"/>
      <c r="CA3090" s="283"/>
      <c r="CB3090" s="282"/>
      <c r="CC3090" s="282"/>
      <c r="CD3090" s="282"/>
      <c r="CE3090" s="282"/>
      <c r="CG3090" s="427"/>
      <c r="CH3090" s="402"/>
      <c r="CI3090" s="424"/>
      <c r="CJ3090" s="282"/>
      <c r="CK3090" s="282"/>
      <c r="CL3090" s="283"/>
      <c r="CM3090" s="283"/>
      <c r="CP3090" s="282"/>
      <c r="DC3090" s="282"/>
      <c r="DD3090" s="282"/>
      <c r="DE3090" s="282"/>
      <c r="DF3090" s="282"/>
      <c r="DG3090" s="282"/>
      <c r="DH3090" s="282"/>
      <c r="DI3090" s="282"/>
      <c r="DJ3090" s="282"/>
      <c r="EF3090" s="495" t="str">
        <f>""&amp;(MID(数据表!AZ3090,1,MIN(FIND({"(";"（"},数据表!AZ3090&amp;"(（",1)-1)))&amp;""</f>
        <v/>
      </c>
      <c r="EG3090" s="495" t="str">
        <f>""&amp;(MID(数据表!AZ3090,1,MIN(FIND({0;1;2;3;4;5;6;7;8;9},数据表!AZ3090&amp;"1234567890",1)-1)))&amp;""</f>
        <v/>
      </c>
    </row>
    <row r="3091" spans="2:137" s="310" customFormat="1" ht="12" customHeight="1">
      <c r="B3091" s="286"/>
      <c r="C3091" s="286"/>
      <c r="D3091" s="286"/>
      <c r="E3091" s="479"/>
      <c r="F3091" s="282"/>
      <c r="G3091" s="283"/>
      <c r="H3091" s="421"/>
      <c r="I3091" s="421"/>
      <c r="J3091" s="283"/>
      <c r="K3091" s="421"/>
      <c r="L3091" s="282"/>
      <c r="N3091" s="282"/>
      <c r="S3091" s="282"/>
      <c r="T3091" s="283"/>
      <c r="U3091" s="283"/>
      <c r="V3091" s="283"/>
      <c r="W3091" s="283"/>
      <c r="X3091" s="283"/>
      <c r="Y3091" s="282"/>
      <c r="Z3091" s="282"/>
      <c r="AA3091" s="283"/>
      <c r="AB3091" s="282"/>
      <c r="AC3091" s="282"/>
      <c r="AD3091" s="282"/>
      <c r="AE3091" s="282"/>
      <c r="AF3091" s="283"/>
      <c r="AG3091" s="402"/>
      <c r="AH3091" s="283"/>
      <c r="AI3091" s="283"/>
      <c r="AJ3091" s="283"/>
      <c r="AK3091" s="283"/>
      <c r="AL3091" s="283"/>
      <c r="AM3091" s="282"/>
      <c r="AN3091" s="282"/>
      <c r="AO3091" s="282"/>
      <c r="AP3091" s="282"/>
      <c r="AQ3091" s="282"/>
      <c r="AR3091" s="282"/>
      <c r="AT3091" s="283"/>
      <c r="AU3091" s="283"/>
      <c r="AV3091" s="283"/>
      <c r="AW3091" s="283"/>
      <c r="AY3091" s="283"/>
      <c r="AZ3091" s="282"/>
      <c r="BA3091" s="283"/>
      <c r="BB3091" s="282"/>
      <c r="BC3091" s="282"/>
      <c r="BD3091" s="282"/>
      <c r="BE3091" s="283"/>
      <c r="BG3091" s="282"/>
      <c r="BH3091" s="282"/>
      <c r="BI3091" s="282"/>
      <c r="BL3091" s="421"/>
      <c r="BM3091" s="424"/>
      <c r="BN3091" s="424"/>
      <c r="BO3091" s="424"/>
      <c r="BP3091" s="424"/>
      <c r="BQ3091" s="421"/>
      <c r="BR3091" s="421"/>
      <c r="BV3091" s="282"/>
      <c r="BW3091" s="283"/>
      <c r="BY3091" s="283"/>
      <c r="BZ3091" s="283"/>
      <c r="CA3091" s="283"/>
      <c r="CB3091" s="282"/>
      <c r="CC3091" s="282"/>
      <c r="CD3091" s="282"/>
      <c r="CE3091" s="282"/>
      <c r="CG3091" s="427"/>
      <c r="CH3091" s="402"/>
      <c r="CI3091" s="424"/>
      <c r="CJ3091" s="282"/>
      <c r="CK3091" s="282"/>
      <c r="CL3091" s="283"/>
      <c r="CM3091" s="283"/>
      <c r="CP3091" s="282"/>
      <c r="DC3091" s="282"/>
      <c r="DD3091" s="282"/>
      <c r="DE3091" s="282"/>
      <c r="DF3091" s="282"/>
      <c r="DG3091" s="282"/>
      <c r="DH3091" s="282"/>
      <c r="DI3091" s="282"/>
      <c r="DJ3091" s="282"/>
      <c r="EF3091" s="495" t="str">
        <f>""&amp;(MID(数据表!AZ3091,1,MIN(FIND({"(";"（"},数据表!AZ3091&amp;"(（",1)-1)))&amp;""</f>
        <v/>
      </c>
      <c r="EG3091" s="495" t="str">
        <f>""&amp;(MID(数据表!AZ3091,1,MIN(FIND({0;1;2;3;4;5;6;7;8;9},数据表!AZ3091&amp;"1234567890",1)-1)))&amp;""</f>
        <v/>
      </c>
    </row>
    <row r="3092" spans="2:137" s="310" customFormat="1" ht="12" customHeight="1">
      <c r="B3092" s="286"/>
      <c r="C3092" s="286"/>
      <c r="D3092" s="286"/>
      <c r="E3092" s="479"/>
      <c r="F3092" s="282"/>
      <c r="G3092" s="283"/>
      <c r="H3092" s="421"/>
      <c r="I3092" s="421"/>
      <c r="J3092" s="283"/>
      <c r="K3092" s="421"/>
      <c r="L3092" s="282"/>
      <c r="N3092" s="282"/>
      <c r="S3092" s="282"/>
      <c r="T3092" s="283"/>
      <c r="U3092" s="283"/>
      <c r="V3092" s="283"/>
      <c r="W3092" s="283"/>
      <c r="X3092" s="283"/>
      <c r="Y3092" s="282"/>
      <c r="Z3092" s="282"/>
      <c r="AA3092" s="283"/>
      <c r="AB3092" s="282"/>
      <c r="AC3092" s="282"/>
      <c r="AD3092" s="282"/>
      <c r="AE3092" s="282"/>
      <c r="AF3092" s="283"/>
      <c r="AG3092" s="402"/>
      <c r="AH3092" s="283"/>
      <c r="AI3092" s="283"/>
      <c r="AJ3092" s="283"/>
      <c r="AK3092" s="283"/>
      <c r="AL3092" s="283"/>
      <c r="AM3092" s="282"/>
      <c r="AN3092" s="282"/>
      <c r="AO3092" s="282"/>
      <c r="AP3092" s="282"/>
      <c r="AQ3092" s="282"/>
      <c r="AR3092" s="282"/>
      <c r="AT3092" s="283"/>
      <c r="AU3092" s="283"/>
      <c r="AV3092" s="283"/>
      <c r="AW3092" s="283"/>
      <c r="AY3092" s="283"/>
      <c r="AZ3092" s="282"/>
      <c r="BA3092" s="283"/>
      <c r="BB3092" s="282"/>
      <c r="BC3092" s="282"/>
      <c r="BD3092" s="282"/>
      <c r="BE3092" s="283"/>
      <c r="BG3092" s="282"/>
      <c r="BH3092" s="282"/>
      <c r="BI3092" s="282"/>
      <c r="BL3092" s="421"/>
      <c r="BM3092" s="424"/>
      <c r="BN3092" s="424"/>
      <c r="BO3092" s="424"/>
      <c r="BP3092" s="424"/>
      <c r="BQ3092" s="421"/>
      <c r="BR3092" s="421"/>
      <c r="BV3092" s="282"/>
      <c r="BW3092" s="283"/>
      <c r="BY3092" s="283"/>
      <c r="BZ3092" s="283"/>
      <c r="CA3092" s="283"/>
      <c r="CB3092" s="282"/>
      <c r="CC3092" s="282"/>
      <c r="CD3092" s="282"/>
      <c r="CE3092" s="282"/>
      <c r="CG3092" s="427"/>
      <c r="CH3092" s="402"/>
      <c r="CI3092" s="424"/>
      <c r="CJ3092" s="282"/>
      <c r="CK3092" s="282"/>
      <c r="CL3092" s="283"/>
      <c r="CM3092" s="283"/>
      <c r="CP3092" s="282"/>
      <c r="DC3092" s="282"/>
      <c r="DD3092" s="282"/>
      <c r="DE3092" s="282"/>
      <c r="DF3092" s="282"/>
      <c r="DG3092" s="282"/>
      <c r="DH3092" s="282"/>
      <c r="DI3092" s="282"/>
      <c r="DJ3092" s="282"/>
      <c r="EF3092" s="495" t="str">
        <f>""&amp;(MID(数据表!AZ3092,1,MIN(FIND({"(";"（"},数据表!AZ3092&amp;"(（",1)-1)))&amp;""</f>
        <v/>
      </c>
      <c r="EG3092" s="495" t="str">
        <f>""&amp;(MID(数据表!AZ3092,1,MIN(FIND({0;1;2;3;4;5;6;7;8;9},数据表!AZ3092&amp;"1234567890",1)-1)))&amp;""</f>
        <v/>
      </c>
    </row>
    <row r="3093" spans="2:137" s="310" customFormat="1" ht="12" customHeight="1">
      <c r="B3093" s="286"/>
      <c r="C3093" s="286"/>
      <c r="D3093" s="286"/>
      <c r="E3093" s="479"/>
      <c r="F3093" s="282"/>
      <c r="G3093" s="283"/>
      <c r="H3093" s="421"/>
      <c r="I3093" s="421"/>
      <c r="J3093" s="283"/>
      <c r="K3093" s="421"/>
      <c r="L3093" s="282"/>
      <c r="N3093" s="282"/>
      <c r="S3093" s="282"/>
      <c r="T3093" s="283"/>
      <c r="U3093" s="283"/>
      <c r="V3093" s="283"/>
      <c r="W3093" s="283"/>
      <c r="X3093" s="283"/>
      <c r="Y3093" s="282"/>
      <c r="Z3093" s="282"/>
      <c r="AA3093" s="283"/>
      <c r="AB3093" s="282"/>
      <c r="AC3093" s="282"/>
      <c r="AD3093" s="282"/>
      <c r="AE3093" s="282"/>
      <c r="AF3093" s="283"/>
      <c r="AG3093" s="402"/>
      <c r="AH3093" s="283"/>
      <c r="AI3093" s="283"/>
      <c r="AJ3093" s="283"/>
      <c r="AK3093" s="283"/>
      <c r="AL3093" s="283"/>
      <c r="AM3093" s="282"/>
      <c r="AN3093" s="282"/>
      <c r="AO3093" s="282"/>
      <c r="AP3093" s="282"/>
      <c r="AQ3093" s="282"/>
      <c r="AR3093" s="282"/>
      <c r="AT3093" s="283"/>
      <c r="AU3093" s="283"/>
      <c r="AV3093" s="283"/>
      <c r="AW3093" s="283"/>
      <c r="AY3093" s="283"/>
      <c r="AZ3093" s="282"/>
      <c r="BA3093" s="283"/>
      <c r="BB3093" s="282"/>
      <c r="BC3093" s="282"/>
      <c r="BD3093" s="282"/>
      <c r="BE3093" s="283"/>
      <c r="BG3093" s="282"/>
      <c r="BH3093" s="282"/>
      <c r="BI3093" s="282"/>
      <c r="BL3093" s="421"/>
      <c r="BM3093" s="424"/>
      <c r="BN3093" s="424"/>
      <c r="BO3093" s="424"/>
      <c r="BP3093" s="424"/>
      <c r="BQ3093" s="421"/>
      <c r="BR3093" s="421"/>
      <c r="BV3093" s="282"/>
      <c r="BW3093" s="283"/>
      <c r="BY3093" s="283"/>
      <c r="BZ3093" s="283"/>
      <c r="CA3093" s="283"/>
      <c r="CB3093" s="282"/>
      <c r="CC3093" s="282"/>
      <c r="CD3093" s="282"/>
      <c r="CE3093" s="282"/>
      <c r="CG3093" s="427"/>
      <c r="CH3093" s="402"/>
      <c r="CI3093" s="424"/>
      <c r="CJ3093" s="282"/>
      <c r="CK3093" s="282"/>
      <c r="CL3093" s="283"/>
      <c r="CM3093" s="283"/>
      <c r="CP3093" s="282"/>
      <c r="DC3093" s="282"/>
      <c r="DD3093" s="282"/>
      <c r="DE3093" s="282"/>
      <c r="DF3093" s="282"/>
      <c r="DG3093" s="282"/>
      <c r="DH3093" s="282"/>
      <c r="DI3093" s="282"/>
      <c r="DJ3093" s="282"/>
      <c r="EF3093" s="495" t="str">
        <f>""&amp;(MID(数据表!AZ3093,1,MIN(FIND({"(";"（"},数据表!AZ3093&amp;"(（",1)-1)))&amp;""</f>
        <v/>
      </c>
      <c r="EG3093" s="495" t="str">
        <f>""&amp;(MID(数据表!AZ3093,1,MIN(FIND({0;1;2;3;4;5;6;7;8;9},数据表!AZ3093&amp;"1234567890",1)-1)))&amp;""</f>
        <v/>
      </c>
    </row>
    <row r="3094" spans="2:137" s="310" customFormat="1" ht="12" customHeight="1">
      <c r="B3094" s="286"/>
      <c r="C3094" s="286"/>
      <c r="D3094" s="286"/>
      <c r="E3094" s="479"/>
      <c r="F3094" s="282"/>
      <c r="G3094" s="283"/>
      <c r="H3094" s="421"/>
      <c r="I3094" s="421"/>
      <c r="J3094" s="283"/>
      <c r="K3094" s="421"/>
      <c r="L3094" s="282"/>
      <c r="N3094" s="282"/>
      <c r="S3094" s="282"/>
      <c r="T3094" s="283"/>
      <c r="U3094" s="283"/>
      <c r="V3094" s="283"/>
      <c r="W3094" s="283"/>
      <c r="X3094" s="283"/>
      <c r="Y3094" s="282"/>
      <c r="Z3094" s="282"/>
      <c r="AA3094" s="283"/>
      <c r="AB3094" s="282"/>
      <c r="AC3094" s="282"/>
      <c r="AD3094" s="282"/>
      <c r="AE3094" s="282"/>
      <c r="AF3094" s="283"/>
      <c r="AG3094" s="402"/>
      <c r="AH3094" s="283"/>
      <c r="AI3094" s="283"/>
      <c r="AJ3094" s="283"/>
      <c r="AK3094" s="283"/>
      <c r="AL3094" s="283"/>
      <c r="AM3094" s="282"/>
      <c r="AN3094" s="282"/>
      <c r="AO3094" s="282"/>
      <c r="AP3094" s="282"/>
      <c r="AQ3094" s="282"/>
      <c r="AR3094" s="282"/>
      <c r="AT3094" s="283"/>
      <c r="AU3094" s="283"/>
      <c r="AV3094" s="283"/>
      <c r="AW3094" s="283"/>
      <c r="AY3094" s="283"/>
      <c r="AZ3094" s="282"/>
      <c r="BA3094" s="283"/>
      <c r="BB3094" s="282"/>
      <c r="BC3094" s="282"/>
      <c r="BD3094" s="282"/>
      <c r="BE3094" s="283"/>
      <c r="BG3094" s="282"/>
      <c r="BH3094" s="282"/>
      <c r="BI3094" s="282"/>
      <c r="BL3094" s="421"/>
      <c r="BM3094" s="424"/>
      <c r="BN3094" s="424"/>
      <c r="BO3094" s="424"/>
      <c r="BP3094" s="424"/>
      <c r="BQ3094" s="421"/>
      <c r="BR3094" s="421"/>
      <c r="BV3094" s="282"/>
      <c r="BW3094" s="283"/>
      <c r="BY3094" s="283"/>
      <c r="BZ3094" s="283"/>
      <c r="CA3094" s="283"/>
      <c r="CB3094" s="282"/>
      <c r="CC3094" s="282"/>
      <c r="CD3094" s="282"/>
      <c r="CE3094" s="282"/>
      <c r="CG3094" s="427"/>
      <c r="CH3094" s="402"/>
      <c r="CI3094" s="424"/>
      <c r="CJ3094" s="282"/>
      <c r="CK3094" s="282"/>
      <c r="CL3094" s="283"/>
      <c r="CM3094" s="283"/>
      <c r="CP3094" s="282"/>
      <c r="DC3094" s="282"/>
      <c r="DD3094" s="282"/>
      <c r="DE3094" s="282"/>
      <c r="DF3094" s="282"/>
      <c r="DG3094" s="282"/>
      <c r="DH3094" s="282"/>
      <c r="DI3094" s="282"/>
      <c r="DJ3094" s="282"/>
      <c r="EF3094" s="495" t="str">
        <f>""&amp;(MID(数据表!AZ3094,1,MIN(FIND({"(";"（"},数据表!AZ3094&amp;"(（",1)-1)))&amp;""</f>
        <v/>
      </c>
      <c r="EG3094" s="495" t="str">
        <f>""&amp;(MID(数据表!AZ3094,1,MIN(FIND({0;1;2;3;4;5;6;7;8;9},数据表!AZ3094&amp;"1234567890",1)-1)))&amp;""</f>
        <v/>
      </c>
    </row>
    <row r="3095" spans="2:137" s="310" customFormat="1" ht="12" customHeight="1">
      <c r="B3095" s="286"/>
      <c r="C3095" s="286"/>
      <c r="D3095" s="286"/>
      <c r="E3095" s="479"/>
      <c r="F3095" s="282"/>
      <c r="G3095" s="283"/>
      <c r="H3095" s="421"/>
      <c r="I3095" s="421"/>
      <c r="J3095" s="283"/>
      <c r="K3095" s="421"/>
      <c r="L3095" s="282"/>
      <c r="N3095" s="282"/>
      <c r="S3095" s="282"/>
      <c r="T3095" s="283"/>
      <c r="U3095" s="283"/>
      <c r="V3095" s="283"/>
      <c r="W3095" s="283"/>
      <c r="X3095" s="283"/>
      <c r="Y3095" s="282"/>
      <c r="Z3095" s="282"/>
      <c r="AA3095" s="283"/>
      <c r="AB3095" s="282"/>
      <c r="AC3095" s="282"/>
      <c r="AD3095" s="282"/>
      <c r="AE3095" s="282"/>
      <c r="AF3095" s="283"/>
      <c r="AG3095" s="402"/>
      <c r="AH3095" s="283"/>
      <c r="AI3095" s="283"/>
      <c r="AJ3095" s="283"/>
      <c r="AK3095" s="283"/>
      <c r="AL3095" s="283"/>
      <c r="AM3095" s="282"/>
      <c r="AN3095" s="282"/>
      <c r="AO3095" s="282"/>
      <c r="AP3095" s="282"/>
      <c r="AQ3095" s="282"/>
      <c r="AR3095" s="282"/>
      <c r="AT3095" s="283"/>
      <c r="AU3095" s="283"/>
      <c r="AV3095" s="283"/>
      <c r="AW3095" s="283"/>
      <c r="AY3095" s="283"/>
      <c r="AZ3095" s="282"/>
      <c r="BA3095" s="283"/>
      <c r="BB3095" s="282"/>
      <c r="BC3095" s="282"/>
      <c r="BD3095" s="282"/>
      <c r="BE3095" s="283"/>
      <c r="BG3095" s="282"/>
      <c r="BH3095" s="282"/>
      <c r="BI3095" s="282"/>
      <c r="BL3095" s="421"/>
      <c r="BM3095" s="424"/>
      <c r="BN3095" s="424"/>
      <c r="BO3095" s="424"/>
      <c r="BP3095" s="424"/>
      <c r="BQ3095" s="421"/>
      <c r="BR3095" s="421"/>
      <c r="BV3095" s="282"/>
      <c r="BW3095" s="283"/>
      <c r="BY3095" s="283"/>
      <c r="BZ3095" s="283"/>
      <c r="CA3095" s="283"/>
      <c r="CB3095" s="282"/>
      <c r="CC3095" s="282"/>
      <c r="CD3095" s="282"/>
      <c r="CE3095" s="282"/>
      <c r="CG3095" s="427"/>
      <c r="CH3095" s="402"/>
      <c r="CI3095" s="424"/>
      <c r="CJ3095" s="282"/>
      <c r="CK3095" s="282"/>
      <c r="CL3095" s="283"/>
      <c r="CM3095" s="283"/>
      <c r="CP3095" s="282"/>
      <c r="DC3095" s="282"/>
      <c r="DD3095" s="282"/>
      <c r="DE3095" s="282"/>
      <c r="DF3095" s="282"/>
      <c r="DG3095" s="282"/>
      <c r="DH3095" s="282"/>
      <c r="DI3095" s="282"/>
      <c r="DJ3095" s="282"/>
      <c r="EF3095" s="495" t="str">
        <f>""&amp;(MID(数据表!AZ3095,1,MIN(FIND({"(";"（"},数据表!AZ3095&amp;"(（",1)-1)))&amp;""</f>
        <v/>
      </c>
      <c r="EG3095" s="495" t="str">
        <f>""&amp;(MID(数据表!AZ3095,1,MIN(FIND({0;1;2;3;4;5;6;7;8;9},数据表!AZ3095&amp;"1234567890",1)-1)))&amp;""</f>
        <v/>
      </c>
    </row>
    <row r="3096" spans="2:137" s="310" customFormat="1" ht="12" customHeight="1">
      <c r="B3096" s="286"/>
      <c r="C3096" s="286"/>
      <c r="D3096" s="286"/>
      <c r="E3096" s="479"/>
      <c r="F3096" s="282"/>
      <c r="G3096" s="283"/>
      <c r="H3096" s="421"/>
      <c r="I3096" s="421"/>
      <c r="J3096" s="283"/>
      <c r="K3096" s="421"/>
      <c r="L3096" s="282"/>
      <c r="N3096" s="282"/>
      <c r="S3096" s="282"/>
      <c r="T3096" s="283"/>
      <c r="U3096" s="283"/>
      <c r="V3096" s="283"/>
      <c r="W3096" s="283"/>
      <c r="X3096" s="283"/>
      <c r="Y3096" s="282"/>
      <c r="Z3096" s="282"/>
      <c r="AA3096" s="283"/>
      <c r="AB3096" s="282"/>
      <c r="AC3096" s="282"/>
      <c r="AD3096" s="282"/>
      <c r="AE3096" s="282"/>
      <c r="AF3096" s="283"/>
      <c r="AG3096" s="402"/>
      <c r="AH3096" s="283"/>
      <c r="AI3096" s="283"/>
      <c r="AJ3096" s="283"/>
      <c r="AK3096" s="283"/>
      <c r="AL3096" s="283"/>
      <c r="AM3096" s="282"/>
      <c r="AN3096" s="282"/>
      <c r="AO3096" s="282"/>
      <c r="AP3096" s="282"/>
      <c r="AQ3096" s="282"/>
      <c r="AR3096" s="282"/>
      <c r="AT3096" s="283"/>
      <c r="AU3096" s="283"/>
      <c r="AV3096" s="283"/>
      <c r="AW3096" s="283"/>
      <c r="AY3096" s="283"/>
      <c r="AZ3096" s="282"/>
      <c r="BA3096" s="283"/>
      <c r="BB3096" s="282"/>
      <c r="BC3096" s="282"/>
      <c r="BD3096" s="282"/>
      <c r="BE3096" s="283"/>
      <c r="BG3096" s="282"/>
      <c r="BH3096" s="282"/>
      <c r="BI3096" s="282"/>
      <c r="BL3096" s="421"/>
      <c r="BM3096" s="424"/>
      <c r="BN3096" s="424"/>
      <c r="BO3096" s="424"/>
      <c r="BP3096" s="424"/>
      <c r="BQ3096" s="421"/>
      <c r="BR3096" s="421"/>
      <c r="BV3096" s="282"/>
      <c r="BW3096" s="283"/>
      <c r="BY3096" s="283"/>
      <c r="BZ3096" s="283"/>
      <c r="CA3096" s="283"/>
      <c r="CB3096" s="282"/>
      <c r="CC3096" s="282"/>
      <c r="CD3096" s="282"/>
      <c r="CE3096" s="282"/>
      <c r="CG3096" s="427"/>
      <c r="CH3096" s="402"/>
      <c r="CI3096" s="424"/>
      <c r="CJ3096" s="282"/>
      <c r="CK3096" s="282"/>
      <c r="CL3096" s="283"/>
      <c r="CM3096" s="283"/>
      <c r="CP3096" s="282"/>
      <c r="DC3096" s="282"/>
      <c r="DD3096" s="282"/>
      <c r="DE3096" s="282"/>
      <c r="DF3096" s="282"/>
      <c r="DG3096" s="282"/>
      <c r="DH3096" s="282"/>
      <c r="DI3096" s="282"/>
      <c r="DJ3096" s="282"/>
      <c r="EF3096" s="495" t="str">
        <f>""&amp;(MID(数据表!AZ3096,1,MIN(FIND({"(";"（"},数据表!AZ3096&amp;"(（",1)-1)))&amp;""</f>
        <v/>
      </c>
      <c r="EG3096" s="495" t="str">
        <f>""&amp;(MID(数据表!AZ3096,1,MIN(FIND({0;1;2;3;4;5;6;7;8;9},数据表!AZ3096&amp;"1234567890",1)-1)))&amp;""</f>
        <v/>
      </c>
    </row>
    <row r="3097" spans="2:137" s="310" customFormat="1" ht="12" customHeight="1">
      <c r="B3097" s="286"/>
      <c r="C3097" s="286"/>
      <c r="D3097" s="286"/>
      <c r="E3097" s="479"/>
      <c r="F3097" s="282"/>
      <c r="G3097" s="283"/>
      <c r="H3097" s="421"/>
      <c r="I3097" s="421"/>
      <c r="J3097" s="283"/>
      <c r="K3097" s="421"/>
      <c r="L3097" s="282"/>
      <c r="N3097" s="282"/>
      <c r="S3097" s="282"/>
      <c r="T3097" s="283"/>
      <c r="U3097" s="283"/>
      <c r="V3097" s="283"/>
      <c r="W3097" s="283"/>
      <c r="X3097" s="283"/>
      <c r="Y3097" s="282"/>
      <c r="Z3097" s="282"/>
      <c r="AA3097" s="283"/>
      <c r="AB3097" s="282"/>
      <c r="AC3097" s="282"/>
      <c r="AD3097" s="282"/>
      <c r="AE3097" s="282"/>
      <c r="AF3097" s="283"/>
      <c r="AG3097" s="402"/>
      <c r="AH3097" s="283"/>
      <c r="AI3097" s="283"/>
      <c r="AJ3097" s="283"/>
      <c r="AK3097" s="283"/>
      <c r="AL3097" s="283"/>
      <c r="AM3097" s="282"/>
      <c r="AN3097" s="282"/>
      <c r="AO3097" s="282"/>
      <c r="AP3097" s="282"/>
      <c r="AQ3097" s="282"/>
      <c r="AR3097" s="282"/>
      <c r="AT3097" s="283"/>
      <c r="AU3097" s="283"/>
      <c r="AV3097" s="283"/>
      <c r="AW3097" s="283"/>
      <c r="AY3097" s="283"/>
      <c r="AZ3097" s="282"/>
      <c r="BA3097" s="283"/>
      <c r="BB3097" s="282"/>
      <c r="BC3097" s="282"/>
      <c r="BD3097" s="282"/>
      <c r="BE3097" s="283"/>
      <c r="BG3097" s="282"/>
      <c r="BH3097" s="282"/>
      <c r="BI3097" s="282"/>
      <c r="BL3097" s="421"/>
      <c r="BM3097" s="424"/>
      <c r="BN3097" s="424"/>
      <c r="BO3097" s="424"/>
      <c r="BP3097" s="424"/>
      <c r="BQ3097" s="421"/>
      <c r="BR3097" s="421"/>
      <c r="BV3097" s="282"/>
      <c r="BW3097" s="283"/>
      <c r="BY3097" s="283"/>
      <c r="BZ3097" s="283"/>
      <c r="CA3097" s="283"/>
      <c r="CB3097" s="282"/>
      <c r="CC3097" s="282"/>
      <c r="CD3097" s="282"/>
      <c r="CE3097" s="282"/>
      <c r="CG3097" s="427"/>
      <c r="CH3097" s="402"/>
      <c r="CI3097" s="424"/>
      <c r="CJ3097" s="282"/>
      <c r="CK3097" s="282"/>
      <c r="CL3097" s="283"/>
      <c r="CM3097" s="283"/>
      <c r="CP3097" s="282"/>
      <c r="DC3097" s="282"/>
      <c r="DD3097" s="282"/>
      <c r="DE3097" s="282"/>
      <c r="DF3097" s="282"/>
      <c r="DG3097" s="282"/>
      <c r="DH3097" s="282"/>
      <c r="DI3097" s="282"/>
      <c r="DJ3097" s="282"/>
      <c r="EF3097" s="495" t="str">
        <f>""&amp;(MID(数据表!AZ3097,1,MIN(FIND({"(";"（"},数据表!AZ3097&amp;"(（",1)-1)))&amp;""</f>
        <v/>
      </c>
      <c r="EG3097" s="495" t="str">
        <f>""&amp;(MID(数据表!AZ3097,1,MIN(FIND({0;1;2;3;4;5;6;7;8;9},数据表!AZ3097&amp;"1234567890",1)-1)))&amp;""</f>
        <v/>
      </c>
    </row>
    <row r="3098" spans="2:137" s="310" customFormat="1" ht="12" customHeight="1">
      <c r="B3098" s="286"/>
      <c r="C3098" s="286"/>
      <c r="D3098" s="286"/>
      <c r="E3098" s="479"/>
      <c r="F3098" s="282"/>
      <c r="G3098" s="283"/>
      <c r="H3098" s="421"/>
      <c r="I3098" s="421"/>
      <c r="J3098" s="283"/>
      <c r="K3098" s="421"/>
      <c r="L3098" s="282"/>
      <c r="N3098" s="282"/>
      <c r="S3098" s="282"/>
      <c r="T3098" s="283"/>
      <c r="U3098" s="283"/>
      <c r="V3098" s="283"/>
      <c r="W3098" s="283"/>
      <c r="X3098" s="283"/>
      <c r="Y3098" s="282"/>
      <c r="Z3098" s="282"/>
      <c r="AA3098" s="283"/>
      <c r="AB3098" s="282"/>
      <c r="AC3098" s="282"/>
      <c r="AD3098" s="282"/>
      <c r="AE3098" s="282"/>
      <c r="AF3098" s="283"/>
      <c r="AG3098" s="402"/>
      <c r="AH3098" s="283"/>
      <c r="AI3098" s="283"/>
      <c r="AJ3098" s="283"/>
      <c r="AK3098" s="283"/>
      <c r="AL3098" s="283"/>
      <c r="AM3098" s="282"/>
      <c r="AN3098" s="282"/>
      <c r="AO3098" s="282"/>
      <c r="AP3098" s="282"/>
      <c r="AQ3098" s="282"/>
      <c r="AR3098" s="282"/>
      <c r="AT3098" s="283"/>
      <c r="AU3098" s="283"/>
      <c r="AV3098" s="283"/>
      <c r="AW3098" s="283"/>
      <c r="AY3098" s="283"/>
      <c r="AZ3098" s="282"/>
      <c r="BA3098" s="283"/>
      <c r="BB3098" s="282"/>
      <c r="BC3098" s="282"/>
      <c r="BD3098" s="282"/>
      <c r="BE3098" s="283"/>
      <c r="BG3098" s="282"/>
      <c r="BH3098" s="282"/>
      <c r="BI3098" s="282"/>
      <c r="BL3098" s="421"/>
      <c r="BM3098" s="424"/>
      <c r="BN3098" s="424"/>
      <c r="BO3098" s="424"/>
      <c r="BP3098" s="424"/>
      <c r="BQ3098" s="421"/>
      <c r="BR3098" s="421"/>
      <c r="BV3098" s="282"/>
      <c r="BW3098" s="283"/>
      <c r="BY3098" s="283"/>
      <c r="BZ3098" s="283"/>
      <c r="CA3098" s="283"/>
      <c r="CB3098" s="282"/>
      <c r="CC3098" s="282"/>
      <c r="CD3098" s="282"/>
      <c r="CE3098" s="282"/>
      <c r="CG3098" s="427"/>
      <c r="CH3098" s="402"/>
      <c r="CI3098" s="424"/>
      <c r="CJ3098" s="282"/>
      <c r="CK3098" s="282"/>
      <c r="CL3098" s="283"/>
      <c r="CM3098" s="283"/>
      <c r="CP3098" s="282"/>
      <c r="DC3098" s="282"/>
      <c r="DD3098" s="282"/>
      <c r="DE3098" s="282"/>
      <c r="DF3098" s="282"/>
      <c r="DG3098" s="282"/>
      <c r="DH3098" s="282"/>
      <c r="DI3098" s="282"/>
      <c r="DJ3098" s="282"/>
      <c r="EF3098" s="495" t="str">
        <f>""&amp;(MID(数据表!AZ3098,1,MIN(FIND({"(";"（"},数据表!AZ3098&amp;"(（",1)-1)))&amp;""</f>
        <v/>
      </c>
      <c r="EG3098" s="495" t="str">
        <f>""&amp;(MID(数据表!AZ3098,1,MIN(FIND({0;1;2;3;4;5;6;7;8;9},数据表!AZ3098&amp;"1234567890",1)-1)))&amp;""</f>
        <v/>
      </c>
    </row>
    <row r="3099" spans="2:137" s="310" customFormat="1" ht="12" customHeight="1">
      <c r="B3099" s="286"/>
      <c r="C3099" s="286"/>
      <c r="D3099" s="286"/>
      <c r="E3099" s="479"/>
      <c r="F3099" s="282"/>
      <c r="G3099" s="283"/>
      <c r="H3099" s="421"/>
      <c r="I3099" s="421"/>
      <c r="J3099" s="283"/>
      <c r="K3099" s="421"/>
      <c r="L3099" s="282"/>
      <c r="N3099" s="282"/>
      <c r="S3099" s="282"/>
      <c r="T3099" s="283"/>
      <c r="U3099" s="283"/>
      <c r="V3099" s="283"/>
      <c r="W3099" s="283"/>
      <c r="X3099" s="283"/>
      <c r="Y3099" s="282"/>
      <c r="Z3099" s="282"/>
      <c r="AA3099" s="283"/>
      <c r="AB3099" s="282"/>
      <c r="AC3099" s="282"/>
      <c r="AD3099" s="282"/>
      <c r="AE3099" s="282"/>
      <c r="AF3099" s="283"/>
      <c r="AG3099" s="402"/>
      <c r="AH3099" s="283"/>
      <c r="AI3099" s="283"/>
      <c r="AJ3099" s="283"/>
      <c r="AK3099" s="283"/>
      <c r="AL3099" s="283"/>
      <c r="AM3099" s="282"/>
      <c r="AN3099" s="282"/>
      <c r="AO3099" s="282"/>
      <c r="AP3099" s="282"/>
      <c r="AQ3099" s="282"/>
      <c r="AR3099" s="282"/>
      <c r="AT3099" s="283"/>
      <c r="AU3099" s="283"/>
      <c r="AV3099" s="283"/>
      <c r="AW3099" s="283"/>
      <c r="AY3099" s="283"/>
      <c r="AZ3099" s="282"/>
      <c r="BA3099" s="283"/>
      <c r="BB3099" s="282"/>
      <c r="BC3099" s="282"/>
      <c r="BD3099" s="282"/>
      <c r="BE3099" s="283"/>
      <c r="BG3099" s="282"/>
      <c r="BH3099" s="282"/>
      <c r="BI3099" s="282"/>
      <c r="BL3099" s="421"/>
      <c r="BM3099" s="424"/>
      <c r="BN3099" s="424"/>
      <c r="BO3099" s="424"/>
      <c r="BP3099" s="424"/>
      <c r="BQ3099" s="421"/>
      <c r="BR3099" s="421"/>
      <c r="BV3099" s="282"/>
      <c r="BW3099" s="283"/>
      <c r="BY3099" s="283"/>
      <c r="BZ3099" s="283"/>
      <c r="CA3099" s="283"/>
      <c r="CB3099" s="282"/>
      <c r="CC3099" s="282"/>
      <c r="CD3099" s="282"/>
      <c r="CE3099" s="282"/>
      <c r="CG3099" s="427"/>
      <c r="CH3099" s="402"/>
      <c r="CI3099" s="424"/>
      <c r="CJ3099" s="282"/>
      <c r="CK3099" s="282"/>
      <c r="CL3099" s="283"/>
      <c r="CM3099" s="283"/>
      <c r="CP3099" s="282"/>
      <c r="DC3099" s="282"/>
      <c r="DD3099" s="282"/>
      <c r="DE3099" s="282"/>
      <c r="DF3099" s="282"/>
      <c r="DG3099" s="282"/>
      <c r="DH3099" s="282"/>
      <c r="DI3099" s="282"/>
      <c r="DJ3099" s="282"/>
      <c r="EF3099" s="495" t="str">
        <f>""&amp;(MID(数据表!AZ3099,1,MIN(FIND({"(";"（"},数据表!AZ3099&amp;"(（",1)-1)))&amp;""</f>
        <v/>
      </c>
      <c r="EG3099" s="495" t="str">
        <f>""&amp;(MID(数据表!AZ3099,1,MIN(FIND({0;1;2;3;4;5;6;7;8;9},数据表!AZ3099&amp;"1234567890",1)-1)))&amp;""</f>
        <v/>
      </c>
    </row>
    <row r="3100" spans="2:137" s="310" customFormat="1" ht="12" customHeight="1">
      <c r="B3100" s="286"/>
      <c r="C3100" s="286"/>
      <c r="D3100" s="286"/>
      <c r="E3100" s="479"/>
      <c r="F3100" s="282"/>
      <c r="G3100" s="283"/>
      <c r="H3100" s="421"/>
      <c r="I3100" s="421"/>
      <c r="J3100" s="283"/>
      <c r="K3100" s="421"/>
      <c r="L3100" s="282"/>
      <c r="N3100" s="282"/>
      <c r="S3100" s="282"/>
      <c r="T3100" s="283"/>
      <c r="U3100" s="283"/>
      <c r="V3100" s="283"/>
      <c r="W3100" s="283"/>
      <c r="X3100" s="283"/>
      <c r="Y3100" s="282"/>
      <c r="Z3100" s="282"/>
      <c r="AA3100" s="283"/>
      <c r="AB3100" s="282"/>
      <c r="AC3100" s="282"/>
      <c r="AD3100" s="282"/>
      <c r="AE3100" s="282"/>
      <c r="AF3100" s="283"/>
      <c r="AG3100" s="402"/>
      <c r="AH3100" s="283"/>
      <c r="AI3100" s="283"/>
      <c r="AJ3100" s="283"/>
      <c r="AK3100" s="283"/>
      <c r="AL3100" s="283"/>
      <c r="AM3100" s="282"/>
      <c r="AN3100" s="282"/>
      <c r="AO3100" s="282"/>
      <c r="AP3100" s="282"/>
      <c r="AQ3100" s="282"/>
      <c r="AR3100" s="282"/>
      <c r="AT3100" s="283"/>
      <c r="AU3100" s="283"/>
      <c r="AV3100" s="283"/>
      <c r="AW3100" s="283"/>
      <c r="AY3100" s="283"/>
      <c r="AZ3100" s="282"/>
      <c r="BA3100" s="283"/>
      <c r="BB3100" s="282"/>
      <c r="BC3100" s="282"/>
      <c r="BD3100" s="282"/>
      <c r="BE3100" s="283"/>
      <c r="BG3100" s="282"/>
      <c r="BH3100" s="282"/>
      <c r="BI3100" s="282"/>
      <c r="BL3100" s="421"/>
      <c r="BM3100" s="424"/>
      <c r="BN3100" s="424"/>
      <c r="BO3100" s="424"/>
      <c r="BP3100" s="424"/>
      <c r="BQ3100" s="421"/>
      <c r="BR3100" s="421"/>
      <c r="BV3100" s="282"/>
      <c r="BW3100" s="283"/>
      <c r="BY3100" s="283"/>
      <c r="BZ3100" s="283"/>
      <c r="CA3100" s="283"/>
      <c r="CB3100" s="282"/>
      <c r="CC3100" s="282"/>
      <c r="CD3100" s="282"/>
      <c r="CE3100" s="282"/>
      <c r="CG3100" s="427"/>
      <c r="CH3100" s="402"/>
      <c r="CI3100" s="424"/>
      <c r="CJ3100" s="282"/>
      <c r="CK3100" s="282"/>
      <c r="CL3100" s="283"/>
      <c r="CM3100" s="283"/>
      <c r="CP3100" s="282"/>
      <c r="DC3100" s="282"/>
      <c r="DD3100" s="282"/>
      <c r="DE3100" s="282"/>
      <c r="DF3100" s="282"/>
      <c r="DG3100" s="282"/>
      <c r="DH3100" s="282"/>
      <c r="DI3100" s="282"/>
      <c r="DJ3100" s="282"/>
      <c r="EF3100" s="495" t="str">
        <f>""&amp;(MID(数据表!AZ3100,1,MIN(FIND({"(";"（"},数据表!AZ3100&amp;"(（",1)-1)))&amp;""</f>
        <v/>
      </c>
      <c r="EG3100" s="495" t="str">
        <f>""&amp;(MID(数据表!AZ3100,1,MIN(FIND({0;1;2;3;4;5;6;7;8;9},数据表!AZ3100&amp;"1234567890",1)-1)))&amp;""</f>
        <v/>
      </c>
    </row>
    <row r="3101" spans="2:137" s="310" customFormat="1" ht="12" customHeight="1">
      <c r="B3101" s="286"/>
      <c r="C3101" s="286"/>
      <c r="D3101" s="286"/>
      <c r="E3101" s="479"/>
      <c r="F3101" s="282"/>
      <c r="G3101" s="283"/>
      <c r="H3101" s="421"/>
      <c r="I3101" s="421"/>
      <c r="J3101" s="283"/>
      <c r="K3101" s="421"/>
      <c r="L3101" s="282"/>
      <c r="N3101" s="282"/>
      <c r="S3101" s="282"/>
      <c r="T3101" s="283"/>
      <c r="U3101" s="283"/>
      <c r="V3101" s="283"/>
      <c r="W3101" s="283"/>
      <c r="X3101" s="283"/>
      <c r="Y3101" s="282"/>
      <c r="Z3101" s="282"/>
      <c r="AA3101" s="283"/>
      <c r="AB3101" s="282"/>
      <c r="AC3101" s="282"/>
      <c r="AD3101" s="282"/>
      <c r="AE3101" s="282"/>
      <c r="AF3101" s="283"/>
      <c r="AG3101" s="402"/>
      <c r="AH3101" s="283"/>
      <c r="AI3101" s="283"/>
      <c r="AJ3101" s="283"/>
      <c r="AK3101" s="283"/>
      <c r="AL3101" s="283"/>
      <c r="AM3101" s="282"/>
      <c r="AN3101" s="282"/>
      <c r="AO3101" s="282"/>
      <c r="AP3101" s="282"/>
      <c r="AQ3101" s="282"/>
      <c r="AR3101" s="282"/>
      <c r="AT3101" s="283"/>
      <c r="AU3101" s="283"/>
      <c r="AV3101" s="283"/>
      <c r="AW3101" s="283"/>
      <c r="AY3101" s="283"/>
      <c r="AZ3101" s="282"/>
      <c r="BA3101" s="283"/>
      <c r="BB3101" s="282"/>
      <c r="BC3101" s="282"/>
      <c r="BD3101" s="282"/>
      <c r="BE3101" s="283"/>
      <c r="BG3101" s="282"/>
      <c r="BH3101" s="282"/>
      <c r="BI3101" s="282"/>
      <c r="BL3101" s="421"/>
      <c r="BM3101" s="424"/>
      <c r="BN3101" s="424"/>
      <c r="BO3101" s="424"/>
      <c r="BP3101" s="424"/>
      <c r="BQ3101" s="421"/>
      <c r="BR3101" s="421"/>
      <c r="BV3101" s="282"/>
      <c r="BW3101" s="283"/>
      <c r="BY3101" s="283"/>
      <c r="BZ3101" s="283"/>
      <c r="CA3101" s="283"/>
      <c r="CB3101" s="282"/>
      <c r="CC3101" s="282"/>
      <c r="CD3101" s="282"/>
      <c r="CE3101" s="282"/>
      <c r="CG3101" s="427"/>
      <c r="CH3101" s="402"/>
      <c r="CI3101" s="424"/>
      <c r="CJ3101" s="282"/>
      <c r="CK3101" s="282"/>
      <c r="CL3101" s="283"/>
      <c r="CM3101" s="283"/>
      <c r="CP3101" s="282"/>
      <c r="DC3101" s="282"/>
      <c r="DD3101" s="282"/>
      <c r="DE3101" s="282"/>
      <c r="DF3101" s="282"/>
      <c r="DG3101" s="282"/>
      <c r="DH3101" s="282"/>
      <c r="DI3101" s="282"/>
      <c r="DJ3101" s="282"/>
      <c r="EF3101" s="495" t="str">
        <f>""&amp;(MID(数据表!AZ3101,1,MIN(FIND({"(";"（"},数据表!AZ3101&amp;"(（",1)-1)))&amp;""</f>
        <v/>
      </c>
      <c r="EG3101" s="495" t="str">
        <f>""&amp;(MID(数据表!AZ3101,1,MIN(FIND({0;1;2;3;4;5;6;7;8;9},数据表!AZ3101&amp;"1234567890",1)-1)))&amp;""</f>
        <v/>
      </c>
    </row>
    <row r="3102" spans="2:137" s="310" customFormat="1" ht="12" customHeight="1">
      <c r="B3102" s="286"/>
      <c r="C3102" s="286"/>
      <c r="D3102" s="286"/>
      <c r="E3102" s="479"/>
      <c r="F3102" s="282"/>
      <c r="G3102" s="283"/>
      <c r="H3102" s="421"/>
      <c r="I3102" s="421"/>
      <c r="J3102" s="283"/>
      <c r="K3102" s="421"/>
      <c r="L3102" s="282"/>
      <c r="N3102" s="282"/>
      <c r="S3102" s="282"/>
      <c r="T3102" s="283"/>
      <c r="U3102" s="283"/>
      <c r="V3102" s="283"/>
      <c r="W3102" s="283"/>
      <c r="X3102" s="283"/>
      <c r="Y3102" s="282"/>
      <c r="Z3102" s="282"/>
      <c r="AA3102" s="283"/>
      <c r="AB3102" s="282"/>
      <c r="AC3102" s="282"/>
      <c r="AD3102" s="282"/>
      <c r="AE3102" s="282"/>
      <c r="AF3102" s="283"/>
      <c r="AG3102" s="402"/>
      <c r="AH3102" s="283"/>
      <c r="AI3102" s="283"/>
      <c r="AJ3102" s="283"/>
      <c r="AK3102" s="283"/>
      <c r="AL3102" s="283"/>
      <c r="AM3102" s="282"/>
      <c r="AN3102" s="282"/>
      <c r="AO3102" s="282"/>
      <c r="AP3102" s="282"/>
      <c r="AQ3102" s="282"/>
      <c r="AR3102" s="282"/>
      <c r="AT3102" s="283"/>
      <c r="AU3102" s="283"/>
      <c r="AV3102" s="283"/>
      <c r="AW3102" s="283"/>
      <c r="AY3102" s="283"/>
      <c r="AZ3102" s="282"/>
      <c r="BA3102" s="283"/>
      <c r="BB3102" s="282"/>
      <c r="BC3102" s="282"/>
      <c r="BD3102" s="282"/>
      <c r="BE3102" s="283"/>
      <c r="BG3102" s="282"/>
      <c r="BH3102" s="282"/>
      <c r="BI3102" s="282"/>
      <c r="BL3102" s="421"/>
      <c r="BM3102" s="424"/>
      <c r="BN3102" s="424"/>
      <c r="BO3102" s="424"/>
      <c r="BP3102" s="424"/>
      <c r="BQ3102" s="421"/>
      <c r="BR3102" s="421"/>
      <c r="BV3102" s="282"/>
      <c r="BW3102" s="283"/>
      <c r="BY3102" s="283"/>
      <c r="BZ3102" s="283"/>
      <c r="CA3102" s="283"/>
      <c r="CB3102" s="282"/>
      <c r="CC3102" s="282"/>
      <c r="CD3102" s="282"/>
      <c r="CE3102" s="282"/>
      <c r="CG3102" s="427"/>
      <c r="CH3102" s="402"/>
      <c r="CI3102" s="424"/>
      <c r="CJ3102" s="282"/>
      <c r="CK3102" s="282"/>
      <c r="CL3102" s="283"/>
      <c r="CM3102" s="283"/>
      <c r="CP3102" s="282"/>
      <c r="DC3102" s="282"/>
      <c r="DD3102" s="282"/>
      <c r="DE3102" s="282"/>
      <c r="DF3102" s="282"/>
      <c r="DG3102" s="282"/>
      <c r="DH3102" s="282"/>
      <c r="DI3102" s="282"/>
      <c r="DJ3102" s="282"/>
      <c r="EF3102" s="495" t="str">
        <f>""&amp;(MID(数据表!AZ3102,1,MIN(FIND({"(";"（"},数据表!AZ3102&amp;"(（",1)-1)))&amp;""</f>
        <v/>
      </c>
      <c r="EG3102" s="495" t="str">
        <f>""&amp;(MID(数据表!AZ3102,1,MIN(FIND({0;1;2;3;4;5;6;7;8;9},数据表!AZ3102&amp;"1234567890",1)-1)))&amp;""</f>
        <v/>
      </c>
    </row>
    <row r="3103" spans="2:137" s="310" customFormat="1" ht="12" customHeight="1">
      <c r="B3103" s="286"/>
      <c r="C3103" s="286"/>
      <c r="D3103" s="286"/>
      <c r="E3103" s="479"/>
      <c r="F3103" s="282"/>
      <c r="G3103" s="283"/>
      <c r="H3103" s="421"/>
      <c r="I3103" s="421"/>
      <c r="J3103" s="283"/>
      <c r="K3103" s="421"/>
      <c r="L3103" s="282"/>
      <c r="N3103" s="282"/>
      <c r="S3103" s="282"/>
      <c r="T3103" s="283"/>
      <c r="U3103" s="283"/>
      <c r="V3103" s="283"/>
      <c r="W3103" s="283"/>
      <c r="X3103" s="283"/>
      <c r="Y3103" s="282"/>
      <c r="Z3103" s="282"/>
      <c r="AA3103" s="283"/>
      <c r="AB3103" s="282"/>
      <c r="AC3103" s="282"/>
      <c r="AD3103" s="282"/>
      <c r="AE3103" s="282"/>
      <c r="AF3103" s="283"/>
      <c r="AG3103" s="402"/>
      <c r="AH3103" s="283"/>
      <c r="AI3103" s="283"/>
      <c r="AJ3103" s="283"/>
      <c r="AK3103" s="283"/>
      <c r="AL3103" s="283"/>
      <c r="AM3103" s="282"/>
      <c r="AN3103" s="282"/>
      <c r="AO3103" s="282"/>
      <c r="AP3103" s="282"/>
      <c r="AQ3103" s="282"/>
      <c r="AR3103" s="282"/>
      <c r="AT3103" s="283"/>
      <c r="AU3103" s="283"/>
      <c r="AV3103" s="283"/>
      <c r="AW3103" s="283"/>
      <c r="AY3103" s="283"/>
      <c r="AZ3103" s="282"/>
      <c r="BA3103" s="283"/>
      <c r="BB3103" s="282"/>
      <c r="BC3103" s="282"/>
      <c r="BD3103" s="282"/>
      <c r="BE3103" s="283"/>
      <c r="BG3103" s="282"/>
      <c r="BH3103" s="282"/>
      <c r="BI3103" s="282"/>
      <c r="BL3103" s="421"/>
      <c r="BM3103" s="424"/>
      <c r="BN3103" s="424"/>
      <c r="BO3103" s="424"/>
      <c r="BP3103" s="424"/>
      <c r="BQ3103" s="421"/>
      <c r="BR3103" s="421"/>
      <c r="BV3103" s="282"/>
      <c r="BW3103" s="283"/>
      <c r="BY3103" s="283"/>
      <c r="BZ3103" s="283"/>
      <c r="CA3103" s="283"/>
      <c r="CB3103" s="282"/>
      <c r="CC3103" s="282"/>
      <c r="CD3103" s="282"/>
      <c r="CE3103" s="282"/>
      <c r="CG3103" s="427"/>
      <c r="CH3103" s="402"/>
      <c r="CI3103" s="424"/>
      <c r="CJ3103" s="282"/>
      <c r="CK3103" s="282"/>
      <c r="CL3103" s="283"/>
      <c r="CM3103" s="283"/>
      <c r="CP3103" s="282"/>
      <c r="DC3103" s="282"/>
      <c r="DD3103" s="282"/>
      <c r="DE3103" s="282"/>
      <c r="DF3103" s="282"/>
      <c r="DG3103" s="282"/>
      <c r="DH3103" s="282"/>
      <c r="DI3103" s="282"/>
      <c r="DJ3103" s="282"/>
      <c r="EF3103" s="495" t="str">
        <f>""&amp;(MID(数据表!AZ3103,1,MIN(FIND({"(";"（"},数据表!AZ3103&amp;"(（",1)-1)))&amp;""</f>
        <v/>
      </c>
      <c r="EG3103" s="495" t="str">
        <f>""&amp;(MID(数据表!AZ3103,1,MIN(FIND({0;1;2;3;4;5;6;7;8;9},数据表!AZ3103&amp;"1234567890",1)-1)))&amp;""</f>
        <v/>
      </c>
    </row>
    <row r="3104" spans="2:137" s="310" customFormat="1" ht="12" customHeight="1">
      <c r="B3104" s="286"/>
      <c r="C3104" s="286"/>
      <c r="D3104" s="286"/>
      <c r="E3104" s="479"/>
      <c r="F3104" s="282"/>
      <c r="G3104" s="283"/>
      <c r="H3104" s="421"/>
      <c r="I3104" s="421"/>
      <c r="J3104" s="283"/>
      <c r="K3104" s="421"/>
      <c r="L3104" s="282"/>
      <c r="N3104" s="282"/>
      <c r="S3104" s="282"/>
      <c r="T3104" s="283"/>
      <c r="U3104" s="283"/>
      <c r="V3104" s="283"/>
      <c r="W3104" s="283"/>
      <c r="X3104" s="283"/>
      <c r="Y3104" s="282"/>
      <c r="Z3104" s="282"/>
      <c r="AA3104" s="283"/>
      <c r="AB3104" s="282"/>
      <c r="AC3104" s="282"/>
      <c r="AD3104" s="282"/>
      <c r="AE3104" s="282"/>
      <c r="AF3104" s="283"/>
      <c r="AG3104" s="402"/>
      <c r="AH3104" s="283"/>
      <c r="AI3104" s="283"/>
      <c r="AJ3104" s="283"/>
      <c r="AK3104" s="283"/>
      <c r="AL3104" s="283"/>
      <c r="AM3104" s="282"/>
      <c r="AN3104" s="282"/>
      <c r="AO3104" s="282"/>
      <c r="AP3104" s="282"/>
      <c r="AQ3104" s="282"/>
      <c r="AR3104" s="282"/>
      <c r="AT3104" s="283"/>
      <c r="AU3104" s="283"/>
      <c r="AV3104" s="283"/>
      <c r="AW3104" s="283"/>
      <c r="AY3104" s="283"/>
      <c r="AZ3104" s="282"/>
      <c r="BA3104" s="283"/>
      <c r="BB3104" s="282"/>
      <c r="BC3104" s="282"/>
      <c r="BD3104" s="282"/>
      <c r="BE3104" s="283"/>
      <c r="BG3104" s="282"/>
      <c r="BH3104" s="282"/>
      <c r="BI3104" s="282"/>
      <c r="BL3104" s="421"/>
      <c r="BM3104" s="424"/>
      <c r="BN3104" s="424"/>
      <c r="BO3104" s="424"/>
      <c r="BP3104" s="424"/>
      <c r="BQ3104" s="421"/>
      <c r="BR3104" s="421"/>
      <c r="BV3104" s="282"/>
      <c r="BW3104" s="283"/>
      <c r="BY3104" s="283"/>
      <c r="BZ3104" s="283"/>
      <c r="CA3104" s="283"/>
      <c r="CB3104" s="282"/>
      <c r="CC3104" s="282"/>
      <c r="CD3104" s="282"/>
      <c r="CE3104" s="282"/>
      <c r="CG3104" s="427"/>
      <c r="CH3104" s="402"/>
      <c r="CI3104" s="424"/>
      <c r="CJ3104" s="282"/>
      <c r="CK3104" s="282"/>
      <c r="CL3104" s="283"/>
      <c r="CM3104" s="283"/>
      <c r="CP3104" s="282"/>
      <c r="DC3104" s="282"/>
      <c r="DD3104" s="282"/>
      <c r="DE3104" s="282"/>
      <c r="DF3104" s="282"/>
      <c r="DG3104" s="282"/>
      <c r="DH3104" s="282"/>
      <c r="DI3104" s="282"/>
      <c r="DJ3104" s="282"/>
      <c r="EF3104" s="495" t="str">
        <f>""&amp;(MID(数据表!AZ3104,1,MIN(FIND({"(";"（"},数据表!AZ3104&amp;"(（",1)-1)))&amp;""</f>
        <v/>
      </c>
      <c r="EG3104" s="495" t="str">
        <f>""&amp;(MID(数据表!AZ3104,1,MIN(FIND({0;1;2;3;4;5;6;7;8;9},数据表!AZ3104&amp;"1234567890",1)-1)))&amp;""</f>
        <v/>
      </c>
    </row>
    <row r="3105" spans="2:137" s="310" customFormat="1" ht="12" customHeight="1">
      <c r="B3105" s="286"/>
      <c r="C3105" s="286"/>
      <c r="D3105" s="286"/>
      <c r="E3105" s="479"/>
      <c r="F3105" s="282"/>
      <c r="G3105" s="283"/>
      <c r="H3105" s="421"/>
      <c r="I3105" s="421"/>
      <c r="J3105" s="283"/>
      <c r="K3105" s="421"/>
      <c r="L3105" s="282"/>
      <c r="N3105" s="282"/>
      <c r="S3105" s="282"/>
      <c r="T3105" s="283"/>
      <c r="U3105" s="283"/>
      <c r="V3105" s="283"/>
      <c r="W3105" s="283"/>
      <c r="X3105" s="283"/>
      <c r="Y3105" s="282"/>
      <c r="Z3105" s="282"/>
      <c r="AA3105" s="283"/>
      <c r="AB3105" s="282"/>
      <c r="AC3105" s="282"/>
      <c r="AD3105" s="282"/>
      <c r="AE3105" s="282"/>
      <c r="AF3105" s="283"/>
      <c r="AG3105" s="402"/>
      <c r="AH3105" s="283"/>
      <c r="AI3105" s="283"/>
      <c r="AJ3105" s="283"/>
      <c r="AK3105" s="283"/>
      <c r="AL3105" s="283"/>
      <c r="AM3105" s="282"/>
      <c r="AN3105" s="282"/>
      <c r="AO3105" s="282"/>
      <c r="AP3105" s="282"/>
      <c r="AQ3105" s="282"/>
      <c r="AR3105" s="282"/>
      <c r="AT3105" s="283"/>
      <c r="AU3105" s="283"/>
      <c r="AV3105" s="283"/>
      <c r="AW3105" s="283"/>
      <c r="AY3105" s="283"/>
      <c r="AZ3105" s="282"/>
      <c r="BA3105" s="283"/>
      <c r="BB3105" s="282"/>
      <c r="BC3105" s="282"/>
      <c r="BD3105" s="282"/>
      <c r="BE3105" s="283"/>
      <c r="BG3105" s="282"/>
      <c r="BH3105" s="282"/>
      <c r="BI3105" s="282"/>
      <c r="BL3105" s="421"/>
      <c r="BM3105" s="424"/>
      <c r="BN3105" s="424"/>
      <c r="BO3105" s="424"/>
      <c r="BP3105" s="424"/>
      <c r="BQ3105" s="421"/>
      <c r="BR3105" s="421"/>
      <c r="BV3105" s="282"/>
      <c r="BW3105" s="283"/>
      <c r="BY3105" s="283"/>
      <c r="BZ3105" s="283"/>
      <c r="CA3105" s="283"/>
      <c r="CB3105" s="282"/>
      <c r="CC3105" s="282"/>
      <c r="CD3105" s="282"/>
      <c r="CE3105" s="282"/>
      <c r="CG3105" s="427"/>
      <c r="CH3105" s="402"/>
      <c r="CI3105" s="424"/>
      <c r="CJ3105" s="282"/>
      <c r="CK3105" s="282"/>
      <c r="CL3105" s="283"/>
      <c r="CM3105" s="283"/>
      <c r="CP3105" s="282"/>
      <c r="DC3105" s="282"/>
      <c r="DD3105" s="282"/>
      <c r="DE3105" s="282"/>
      <c r="DF3105" s="282"/>
      <c r="DG3105" s="282"/>
      <c r="DH3105" s="282"/>
      <c r="DI3105" s="282"/>
      <c r="DJ3105" s="282"/>
      <c r="EF3105" s="495" t="str">
        <f>""&amp;(MID(数据表!AZ3105,1,MIN(FIND({"(";"（"},数据表!AZ3105&amp;"(（",1)-1)))&amp;""</f>
        <v/>
      </c>
      <c r="EG3105" s="495" t="str">
        <f>""&amp;(MID(数据表!AZ3105,1,MIN(FIND({0;1;2;3;4;5;6;7;8;9},数据表!AZ3105&amp;"1234567890",1)-1)))&amp;""</f>
        <v/>
      </c>
    </row>
    <row r="3106" spans="2:137" s="310" customFormat="1" ht="12" customHeight="1">
      <c r="B3106" s="286"/>
      <c r="C3106" s="286"/>
      <c r="D3106" s="286"/>
      <c r="E3106" s="479"/>
      <c r="F3106" s="282"/>
      <c r="G3106" s="283"/>
      <c r="H3106" s="421"/>
      <c r="I3106" s="421"/>
      <c r="J3106" s="283"/>
      <c r="K3106" s="421"/>
      <c r="L3106" s="282"/>
      <c r="N3106" s="282"/>
      <c r="S3106" s="282"/>
      <c r="T3106" s="283"/>
      <c r="U3106" s="283"/>
      <c r="V3106" s="283"/>
      <c r="W3106" s="283"/>
      <c r="X3106" s="283"/>
      <c r="Y3106" s="282"/>
      <c r="Z3106" s="282"/>
      <c r="AA3106" s="283"/>
      <c r="AB3106" s="282"/>
      <c r="AC3106" s="282"/>
      <c r="AD3106" s="282"/>
      <c r="AE3106" s="282"/>
      <c r="AF3106" s="283"/>
      <c r="AG3106" s="402"/>
      <c r="AH3106" s="283"/>
      <c r="AI3106" s="283"/>
      <c r="AJ3106" s="283"/>
      <c r="AK3106" s="283"/>
      <c r="AL3106" s="283"/>
      <c r="AM3106" s="282"/>
      <c r="AN3106" s="282"/>
      <c r="AO3106" s="282"/>
      <c r="AP3106" s="282"/>
      <c r="AQ3106" s="282"/>
      <c r="AR3106" s="282"/>
      <c r="AT3106" s="283"/>
      <c r="AU3106" s="283"/>
      <c r="AV3106" s="283"/>
      <c r="AW3106" s="283"/>
      <c r="AY3106" s="283"/>
      <c r="AZ3106" s="282"/>
      <c r="BA3106" s="283"/>
      <c r="BB3106" s="282"/>
      <c r="BC3106" s="282"/>
      <c r="BD3106" s="282"/>
      <c r="BE3106" s="283"/>
      <c r="BG3106" s="282"/>
      <c r="BH3106" s="282"/>
      <c r="BI3106" s="282"/>
      <c r="BL3106" s="421"/>
      <c r="BM3106" s="424"/>
      <c r="BN3106" s="424"/>
      <c r="BO3106" s="424"/>
      <c r="BP3106" s="424"/>
      <c r="BQ3106" s="421"/>
      <c r="BR3106" s="421"/>
      <c r="BV3106" s="282"/>
      <c r="BW3106" s="283"/>
      <c r="BY3106" s="283"/>
      <c r="BZ3106" s="283"/>
      <c r="CA3106" s="283"/>
      <c r="CB3106" s="282"/>
      <c r="CC3106" s="282"/>
      <c r="CD3106" s="282"/>
      <c r="CE3106" s="282"/>
      <c r="CG3106" s="427"/>
      <c r="CH3106" s="402"/>
      <c r="CI3106" s="424"/>
      <c r="CJ3106" s="282"/>
      <c r="CK3106" s="282"/>
      <c r="CL3106" s="283"/>
      <c r="CM3106" s="283"/>
      <c r="CP3106" s="282"/>
      <c r="DC3106" s="282"/>
      <c r="DD3106" s="282"/>
      <c r="DE3106" s="282"/>
      <c r="DF3106" s="282"/>
      <c r="DG3106" s="282"/>
      <c r="DH3106" s="282"/>
      <c r="DI3106" s="282"/>
      <c r="DJ3106" s="282"/>
      <c r="EF3106" s="495" t="str">
        <f>""&amp;(MID(数据表!AZ3106,1,MIN(FIND({"(";"（"},数据表!AZ3106&amp;"(（",1)-1)))&amp;""</f>
        <v/>
      </c>
      <c r="EG3106" s="495" t="str">
        <f>""&amp;(MID(数据表!AZ3106,1,MIN(FIND({0;1;2;3;4;5;6;7;8;9},数据表!AZ3106&amp;"1234567890",1)-1)))&amp;""</f>
        <v/>
      </c>
    </row>
    <row r="3107" spans="2:137" s="310" customFormat="1" ht="12" customHeight="1">
      <c r="B3107" s="286"/>
      <c r="C3107" s="286"/>
      <c r="D3107" s="286"/>
      <c r="E3107" s="479"/>
      <c r="F3107" s="282"/>
      <c r="G3107" s="283"/>
      <c r="H3107" s="421"/>
      <c r="I3107" s="421"/>
      <c r="J3107" s="283"/>
      <c r="K3107" s="421"/>
      <c r="L3107" s="282"/>
      <c r="N3107" s="282"/>
      <c r="S3107" s="282"/>
      <c r="T3107" s="283"/>
      <c r="U3107" s="283"/>
      <c r="V3107" s="283"/>
      <c r="W3107" s="283"/>
      <c r="X3107" s="283"/>
      <c r="Y3107" s="282"/>
      <c r="Z3107" s="282"/>
      <c r="AA3107" s="283"/>
      <c r="AB3107" s="282"/>
      <c r="AC3107" s="282"/>
      <c r="AD3107" s="282"/>
      <c r="AE3107" s="282"/>
      <c r="AF3107" s="283"/>
      <c r="AG3107" s="402"/>
      <c r="AH3107" s="283"/>
      <c r="AI3107" s="283"/>
      <c r="AJ3107" s="283"/>
      <c r="AK3107" s="283"/>
      <c r="AL3107" s="283"/>
      <c r="AM3107" s="282"/>
      <c r="AN3107" s="282"/>
      <c r="AO3107" s="282"/>
      <c r="AP3107" s="282"/>
      <c r="AQ3107" s="282"/>
      <c r="AR3107" s="282"/>
      <c r="AT3107" s="283"/>
      <c r="AU3107" s="283"/>
      <c r="AV3107" s="283"/>
      <c r="AW3107" s="283"/>
      <c r="AY3107" s="283"/>
      <c r="AZ3107" s="282"/>
      <c r="BA3107" s="283"/>
      <c r="BB3107" s="282"/>
      <c r="BC3107" s="282"/>
      <c r="BD3107" s="282"/>
      <c r="BE3107" s="283"/>
      <c r="BG3107" s="282"/>
      <c r="BH3107" s="282"/>
      <c r="BI3107" s="282"/>
      <c r="BL3107" s="421"/>
      <c r="BM3107" s="424"/>
      <c r="BN3107" s="424"/>
      <c r="BO3107" s="424"/>
      <c r="BP3107" s="424"/>
      <c r="BQ3107" s="421"/>
      <c r="BR3107" s="421"/>
      <c r="BV3107" s="282"/>
      <c r="BW3107" s="283"/>
      <c r="BY3107" s="283"/>
      <c r="BZ3107" s="283"/>
      <c r="CA3107" s="283"/>
      <c r="CB3107" s="282"/>
      <c r="CC3107" s="282"/>
      <c r="CD3107" s="282"/>
      <c r="CE3107" s="282"/>
      <c r="CG3107" s="427"/>
      <c r="CH3107" s="402"/>
      <c r="CI3107" s="424"/>
      <c r="CJ3107" s="282"/>
      <c r="CK3107" s="282"/>
      <c r="CL3107" s="283"/>
      <c r="CM3107" s="283"/>
      <c r="CP3107" s="282"/>
      <c r="DC3107" s="282"/>
      <c r="DD3107" s="282"/>
      <c r="DE3107" s="282"/>
      <c r="DF3107" s="282"/>
      <c r="DG3107" s="282"/>
      <c r="DH3107" s="282"/>
      <c r="DI3107" s="282"/>
      <c r="DJ3107" s="282"/>
      <c r="EF3107" s="495" t="str">
        <f>""&amp;(MID(数据表!AZ3107,1,MIN(FIND({"(";"（"},数据表!AZ3107&amp;"(（",1)-1)))&amp;""</f>
        <v/>
      </c>
      <c r="EG3107" s="495" t="str">
        <f>""&amp;(MID(数据表!AZ3107,1,MIN(FIND({0;1;2;3;4;5;6;7;8;9},数据表!AZ3107&amp;"1234567890",1)-1)))&amp;""</f>
        <v/>
      </c>
    </row>
    <row r="3108" spans="2:137" s="310" customFormat="1" ht="12" customHeight="1">
      <c r="B3108" s="286"/>
      <c r="C3108" s="286"/>
      <c r="D3108" s="286"/>
      <c r="E3108" s="479"/>
      <c r="F3108" s="282"/>
      <c r="G3108" s="283"/>
      <c r="H3108" s="421"/>
      <c r="I3108" s="421"/>
      <c r="J3108" s="283"/>
      <c r="K3108" s="421"/>
      <c r="L3108" s="282"/>
      <c r="N3108" s="282"/>
      <c r="S3108" s="282"/>
      <c r="T3108" s="283"/>
      <c r="U3108" s="283"/>
      <c r="V3108" s="283"/>
      <c r="W3108" s="283"/>
      <c r="X3108" s="283"/>
      <c r="Y3108" s="282"/>
      <c r="Z3108" s="282"/>
      <c r="AA3108" s="283"/>
      <c r="AB3108" s="282"/>
      <c r="AC3108" s="282"/>
      <c r="AD3108" s="282"/>
      <c r="AE3108" s="282"/>
      <c r="AF3108" s="283"/>
      <c r="AG3108" s="402"/>
      <c r="AH3108" s="283"/>
      <c r="AI3108" s="283"/>
      <c r="AJ3108" s="283"/>
      <c r="AK3108" s="283"/>
      <c r="AL3108" s="283"/>
      <c r="AM3108" s="282"/>
      <c r="AN3108" s="282"/>
      <c r="AO3108" s="282"/>
      <c r="AP3108" s="282"/>
      <c r="AQ3108" s="282"/>
      <c r="AR3108" s="282"/>
      <c r="AT3108" s="283"/>
      <c r="AU3108" s="283"/>
      <c r="AV3108" s="283"/>
      <c r="AW3108" s="283"/>
      <c r="AY3108" s="283"/>
      <c r="AZ3108" s="282"/>
      <c r="BA3108" s="283"/>
      <c r="BB3108" s="282"/>
      <c r="BC3108" s="282"/>
      <c r="BD3108" s="282"/>
      <c r="BE3108" s="283"/>
      <c r="BG3108" s="282"/>
      <c r="BH3108" s="282"/>
      <c r="BI3108" s="282"/>
      <c r="BL3108" s="421"/>
      <c r="BM3108" s="424"/>
      <c r="BN3108" s="424"/>
      <c r="BO3108" s="424"/>
      <c r="BP3108" s="424"/>
      <c r="BQ3108" s="421"/>
      <c r="BR3108" s="421"/>
      <c r="BV3108" s="282"/>
      <c r="BW3108" s="283"/>
      <c r="BY3108" s="283"/>
      <c r="BZ3108" s="283"/>
      <c r="CA3108" s="283"/>
      <c r="CB3108" s="282"/>
      <c r="CC3108" s="282"/>
      <c r="CD3108" s="282"/>
      <c r="CE3108" s="282"/>
      <c r="CG3108" s="427"/>
      <c r="CH3108" s="402"/>
      <c r="CI3108" s="424"/>
      <c r="CJ3108" s="282"/>
      <c r="CK3108" s="282"/>
      <c r="CL3108" s="283"/>
      <c r="CM3108" s="283"/>
      <c r="CP3108" s="282"/>
      <c r="DC3108" s="282"/>
      <c r="DD3108" s="282"/>
      <c r="DE3108" s="282"/>
      <c r="DF3108" s="282"/>
      <c r="DG3108" s="282"/>
      <c r="DH3108" s="282"/>
      <c r="DI3108" s="282"/>
      <c r="DJ3108" s="282"/>
      <c r="EF3108" s="495" t="str">
        <f>""&amp;(MID(数据表!AZ3108,1,MIN(FIND({"(";"（"},数据表!AZ3108&amp;"(（",1)-1)))&amp;""</f>
        <v/>
      </c>
      <c r="EG3108" s="495" t="str">
        <f>""&amp;(MID(数据表!AZ3108,1,MIN(FIND({0;1;2;3;4;5;6;7;8;9},数据表!AZ3108&amp;"1234567890",1)-1)))&amp;""</f>
        <v/>
      </c>
    </row>
    <row r="3109" spans="2:137" s="310" customFormat="1" ht="12" customHeight="1">
      <c r="B3109" s="286"/>
      <c r="C3109" s="286"/>
      <c r="D3109" s="286"/>
      <c r="E3109" s="479"/>
      <c r="F3109" s="282"/>
      <c r="G3109" s="283"/>
      <c r="H3109" s="421"/>
      <c r="I3109" s="421"/>
      <c r="J3109" s="283"/>
      <c r="K3109" s="421"/>
      <c r="L3109" s="282"/>
      <c r="N3109" s="282"/>
      <c r="S3109" s="282"/>
      <c r="T3109" s="283"/>
      <c r="U3109" s="283"/>
      <c r="V3109" s="283"/>
      <c r="W3109" s="283"/>
      <c r="X3109" s="283"/>
      <c r="Y3109" s="282"/>
      <c r="Z3109" s="282"/>
      <c r="AA3109" s="283"/>
      <c r="AB3109" s="282"/>
      <c r="AC3109" s="282"/>
      <c r="AD3109" s="282"/>
      <c r="AE3109" s="282"/>
      <c r="AF3109" s="283"/>
      <c r="AG3109" s="402"/>
      <c r="AH3109" s="283"/>
      <c r="AI3109" s="283"/>
      <c r="AJ3109" s="283"/>
      <c r="AK3109" s="283"/>
      <c r="AL3109" s="283"/>
      <c r="AM3109" s="282"/>
      <c r="AN3109" s="282"/>
      <c r="AO3109" s="282"/>
      <c r="AP3109" s="282"/>
      <c r="AQ3109" s="282"/>
      <c r="AR3109" s="282"/>
      <c r="AT3109" s="283"/>
      <c r="AU3109" s="283"/>
      <c r="AV3109" s="283"/>
      <c r="AW3109" s="283"/>
      <c r="AY3109" s="283"/>
      <c r="AZ3109" s="282"/>
      <c r="BA3109" s="283"/>
      <c r="BB3109" s="282"/>
      <c r="BC3109" s="282"/>
      <c r="BD3109" s="282"/>
      <c r="BE3109" s="283"/>
      <c r="BG3109" s="282"/>
      <c r="BH3109" s="282"/>
      <c r="BI3109" s="282"/>
      <c r="BL3109" s="421"/>
      <c r="BM3109" s="424"/>
      <c r="BN3109" s="424"/>
      <c r="BO3109" s="424"/>
      <c r="BP3109" s="424"/>
      <c r="BQ3109" s="421"/>
      <c r="BR3109" s="421"/>
      <c r="BV3109" s="282"/>
      <c r="BW3109" s="283"/>
      <c r="BY3109" s="283"/>
      <c r="BZ3109" s="283"/>
      <c r="CA3109" s="283"/>
      <c r="CB3109" s="282"/>
      <c r="CC3109" s="282"/>
      <c r="CD3109" s="282"/>
      <c r="CE3109" s="282"/>
      <c r="CG3109" s="427"/>
      <c r="CH3109" s="402"/>
      <c r="CI3109" s="424"/>
      <c r="CJ3109" s="282"/>
      <c r="CK3109" s="282"/>
      <c r="CL3109" s="283"/>
      <c r="CM3109" s="283"/>
      <c r="CP3109" s="282"/>
      <c r="DC3109" s="282"/>
      <c r="DD3109" s="282"/>
      <c r="DE3109" s="282"/>
      <c r="DF3109" s="282"/>
      <c r="DG3109" s="282"/>
      <c r="DH3109" s="282"/>
      <c r="DI3109" s="282"/>
      <c r="DJ3109" s="282"/>
      <c r="EF3109" s="495" t="str">
        <f>""&amp;(MID(数据表!AZ3109,1,MIN(FIND({"(";"（"},数据表!AZ3109&amp;"(（",1)-1)))&amp;""</f>
        <v/>
      </c>
      <c r="EG3109" s="495" t="str">
        <f>""&amp;(MID(数据表!AZ3109,1,MIN(FIND({0;1;2;3;4;5;6;7;8;9},数据表!AZ3109&amp;"1234567890",1)-1)))&amp;""</f>
        <v/>
      </c>
    </row>
    <row r="3110" spans="2:137" s="310" customFormat="1" ht="12" customHeight="1">
      <c r="B3110" s="286"/>
      <c r="C3110" s="286"/>
      <c r="D3110" s="286"/>
      <c r="E3110" s="479"/>
      <c r="F3110" s="282"/>
      <c r="G3110" s="283"/>
      <c r="H3110" s="421"/>
      <c r="I3110" s="421"/>
      <c r="J3110" s="283"/>
      <c r="K3110" s="421"/>
      <c r="L3110" s="282"/>
      <c r="N3110" s="282"/>
      <c r="S3110" s="282"/>
      <c r="T3110" s="283"/>
      <c r="U3110" s="283"/>
      <c r="V3110" s="283"/>
      <c r="W3110" s="283"/>
      <c r="X3110" s="283"/>
      <c r="Y3110" s="282"/>
      <c r="Z3110" s="282"/>
      <c r="AA3110" s="283"/>
      <c r="AB3110" s="282"/>
      <c r="AC3110" s="282"/>
      <c r="AD3110" s="282"/>
      <c r="AE3110" s="282"/>
      <c r="AF3110" s="283"/>
      <c r="AG3110" s="402"/>
      <c r="AH3110" s="283"/>
      <c r="AI3110" s="283"/>
      <c r="AJ3110" s="283"/>
      <c r="AK3110" s="283"/>
      <c r="AL3110" s="283"/>
      <c r="AM3110" s="282"/>
      <c r="AN3110" s="282"/>
      <c r="AO3110" s="282"/>
      <c r="AP3110" s="282"/>
      <c r="AQ3110" s="282"/>
      <c r="AR3110" s="282"/>
      <c r="AT3110" s="283"/>
      <c r="AU3110" s="283"/>
      <c r="AV3110" s="283"/>
      <c r="AW3110" s="283"/>
      <c r="AY3110" s="283"/>
      <c r="AZ3110" s="282"/>
      <c r="BA3110" s="283"/>
      <c r="BB3110" s="282"/>
      <c r="BC3110" s="282"/>
      <c r="BD3110" s="282"/>
      <c r="BE3110" s="283"/>
      <c r="BG3110" s="282"/>
      <c r="BH3110" s="282"/>
      <c r="BI3110" s="282"/>
      <c r="BL3110" s="421"/>
      <c r="BM3110" s="424"/>
      <c r="BN3110" s="424"/>
      <c r="BO3110" s="424"/>
      <c r="BP3110" s="424"/>
      <c r="BQ3110" s="421"/>
      <c r="BR3110" s="421"/>
      <c r="BV3110" s="282"/>
      <c r="BW3110" s="283"/>
      <c r="BY3110" s="283"/>
      <c r="BZ3110" s="283"/>
      <c r="CA3110" s="283"/>
      <c r="CB3110" s="282"/>
      <c r="CC3110" s="282"/>
      <c r="CD3110" s="282"/>
      <c r="CE3110" s="282"/>
      <c r="CG3110" s="427"/>
      <c r="CH3110" s="402"/>
      <c r="CI3110" s="424"/>
      <c r="CJ3110" s="282"/>
      <c r="CK3110" s="282"/>
      <c r="CL3110" s="283"/>
      <c r="CM3110" s="283"/>
      <c r="CP3110" s="282"/>
      <c r="DC3110" s="282"/>
      <c r="DD3110" s="282"/>
      <c r="DE3110" s="282"/>
      <c r="DF3110" s="282"/>
      <c r="DG3110" s="282"/>
      <c r="DH3110" s="282"/>
      <c r="DI3110" s="282"/>
      <c r="DJ3110" s="282"/>
      <c r="EF3110" s="495" t="str">
        <f>""&amp;(MID(数据表!AZ3110,1,MIN(FIND({"(";"（"},数据表!AZ3110&amp;"(（",1)-1)))&amp;""</f>
        <v/>
      </c>
      <c r="EG3110" s="495" t="str">
        <f>""&amp;(MID(数据表!AZ3110,1,MIN(FIND({0;1;2;3;4;5;6;7;8;9},数据表!AZ3110&amp;"1234567890",1)-1)))&amp;""</f>
        <v/>
      </c>
    </row>
    <row r="3111" spans="2:137" s="310" customFormat="1" ht="12" customHeight="1">
      <c r="B3111" s="286"/>
      <c r="C3111" s="286"/>
      <c r="D3111" s="286"/>
      <c r="E3111" s="479"/>
      <c r="F3111" s="282"/>
      <c r="G3111" s="283"/>
      <c r="H3111" s="421"/>
      <c r="I3111" s="421"/>
      <c r="J3111" s="283"/>
      <c r="K3111" s="421"/>
      <c r="L3111" s="282"/>
      <c r="N3111" s="282"/>
      <c r="S3111" s="282"/>
      <c r="T3111" s="283"/>
      <c r="U3111" s="283"/>
      <c r="V3111" s="283"/>
      <c r="W3111" s="283"/>
      <c r="X3111" s="283"/>
      <c r="Y3111" s="282"/>
      <c r="Z3111" s="282"/>
      <c r="AA3111" s="283"/>
      <c r="AB3111" s="282"/>
      <c r="AC3111" s="282"/>
      <c r="AD3111" s="282"/>
      <c r="AE3111" s="282"/>
      <c r="AF3111" s="283"/>
      <c r="AG3111" s="402"/>
      <c r="AH3111" s="283"/>
      <c r="AI3111" s="283"/>
      <c r="AJ3111" s="283"/>
      <c r="AK3111" s="283"/>
      <c r="AL3111" s="283"/>
      <c r="AM3111" s="282"/>
      <c r="AN3111" s="282"/>
      <c r="AO3111" s="282"/>
      <c r="AP3111" s="282"/>
      <c r="AQ3111" s="282"/>
      <c r="AR3111" s="282"/>
      <c r="AT3111" s="283"/>
      <c r="AU3111" s="283"/>
      <c r="AV3111" s="283"/>
      <c r="AW3111" s="283"/>
      <c r="AY3111" s="283"/>
      <c r="AZ3111" s="282"/>
      <c r="BA3111" s="283"/>
      <c r="BB3111" s="282"/>
      <c r="BC3111" s="282"/>
      <c r="BD3111" s="282"/>
      <c r="BE3111" s="283"/>
      <c r="BG3111" s="282"/>
      <c r="BH3111" s="282"/>
      <c r="BI3111" s="282"/>
      <c r="BL3111" s="421"/>
      <c r="BM3111" s="424"/>
      <c r="BN3111" s="424"/>
      <c r="BO3111" s="424"/>
      <c r="BP3111" s="424"/>
      <c r="BQ3111" s="421"/>
      <c r="BR3111" s="421"/>
      <c r="BV3111" s="282"/>
      <c r="BW3111" s="283"/>
      <c r="BY3111" s="283"/>
      <c r="BZ3111" s="283"/>
      <c r="CA3111" s="283"/>
      <c r="CB3111" s="282"/>
      <c r="CC3111" s="282"/>
      <c r="CD3111" s="282"/>
      <c r="CE3111" s="282"/>
      <c r="CG3111" s="427"/>
      <c r="CH3111" s="402"/>
      <c r="CI3111" s="424"/>
      <c r="CJ3111" s="282"/>
      <c r="CK3111" s="282"/>
      <c r="CL3111" s="283"/>
      <c r="CM3111" s="283"/>
      <c r="CP3111" s="282"/>
      <c r="DC3111" s="282"/>
      <c r="DD3111" s="282"/>
      <c r="DE3111" s="282"/>
      <c r="DF3111" s="282"/>
      <c r="DG3111" s="282"/>
      <c r="DH3111" s="282"/>
      <c r="DI3111" s="282"/>
      <c r="DJ3111" s="282"/>
      <c r="EF3111" s="495" t="str">
        <f>""&amp;(MID(数据表!AZ3111,1,MIN(FIND({"(";"（"},数据表!AZ3111&amp;"(（",1)-1)))&amp;""</f>
        <v/>
      </c>
      <c r="EG3111" s="495" t="str">
        <f>""&amp;(MID(数据表!AZ3111,1,MIN(FIND({0;1;2;3;4;5;6;7;8;9},数据表!AZ3111&amp;"1234567890",1)-1)))&amp;""</f>
        <v/>
      </c>
    </row>
    <row r="3112" spans="2:137" s="310" customFormat="1" ht="12" customHeight="1">
      <c r="B3112" s="286"/>
      <c r="C3112" s="286"/>
      <c r="D3112" s="286"/>
      <c r="E3112" s="479"/>
      <c r="F3112" s="282"/>
      <c r="G3112" s="283"/>
      <c r="H3112" s="421"/>
      <c r="I3112" s="421"/>
      <c r="J3112" s="283"/>
      <c r="K3112" s="421"/>
      <c r="L3112" s="282"/>
      <c r="N3112" s="282"/>
      <c r="S3112" s="282"/>
      <c r="T3112" s="283"/>
      <c r="U3112" s="283"/>
      <c r="V3112" s="283"/>
      <c r="W3112" s="283"/>
      <c r="X3112" s="283"/>
      <c r="Y3112" s="282"/>
      <c r="Z3112" s="282"/>
      <c r="AA3112" s="283"/>
      <c r="AB3112" s="282"/>
      <c r="AC3112" s="282"/>
      <c r="AD3112" s="282"/>
      <c r="AE3112" s="282"/>
      <c r="AF3112" s="283"/>
      <c r="AG3112" s="402"/>
      <c r="AH3112" s="283"/>
      <c r="AI3112" s="283"/>
      <c r="AJ3112" s="283"/>
      <c r="AK3112" s="283"/>
      <c r="AL3112" s="283"/>
      <c r="AM3112" s="282"/>
      <c r="AN3112" s="282"/>
      <c r="AO3112" s="282"/>
      <c r="AP3112" s="282"/>
      <c r="AQ3112" s="282"/>
      <c r="AR3112" s="282"/>
      <c r="AT3112" s="283"/>
      <c r="AU3112" s="283"/>
      <c r="AV3112" s="283"/>
      <c r="AW3112" s="283"/>
      <c r="AY3112" s="283"/>
      <c r="AZ3112" s="282"/>
      <c r="BA3112" s="283"/>
      <c r="BB3112" s="282"/>
      <c r="BC3112" s="282"/>
      <c r="BD3112" s="282"/>
      <c r="BE3112" s="283"/>
      <c r="BG3112" s="282"/>
      <c r="BH3112" s="282"/>
      <c r="BI3112" s="282"/>
      <c r="BL3112" s="421"/>
      <c r="BM3112" s="424"/>
      <c r="BN3112" s="424"/>
      <c r="BO3112" s="424"/>
      <c r="BP3112" s="424"/>
      <c r="BQ3112" s="421"/>
      <c r="BR3112" s="421"/>
      <c r="BV3112" s="282"/>
      <c r="BW3112" s="283"/>
      <c r="BY3112" s="283"/>
      <c r="BZ3112" s="283"/>
      <c r="CA3112" s="283"/>
      <c r="CB3112" s="282"/>
      <c r="CC3112" s="282"/>
      <c r="CD3112" s="282"/>
      <c r="CE3112" s="282"/>
      <c r="CG3112" s="427"/>
      <c r="CH3112" s="402"/>
      <c r="CI3112" s="424"/>
      <c r="CJ3112" s="282"/>
      <c r="CK3112" s="282"/>
      <c r="CL3112" s="283"/>
      <c r="CM3112" s="283"/>
      <c r="CP3112" s="282"/>
      <c r="DC3112" s="282"/>
      <c r="DD3112" s="282"/>
      <c r="DE3112" s="282"/>
      <c r="DF3112" s="282"/>
      <c r="DG3112" s="282"/>
      <c r="DH3112" s="282"/>
      <c r="DI3112" s="282"/>
      <c r="DJ3112" s="282"/>
      <c r="EF3112" s="495" t="str">
        <f>""&amp;(MID(数据表!AZ3112,1,MIN(FIND({"(";"（"},数据表!AZ3112&amp;"(（",1)-1)))&amp;""</f>
        <v/>
      </c>
      <c r="EG3112" s="495" t="str">
        <f>""&amp;(MID(数据表!AZ3112,1,MIN(FIND({0;1;2;3;4;5;6;7;8;9},数据表!AZ3112&amp;"1234567890",1)-1)))&amp;""</f>
        <v/>
      </c>
    </row>
    <row r="3113" spans="2:137" s="310" customFormat="1" ht="12" customHeight="1">
      <c r="B3113" s="286"/>
      <c r="C3113" s="286"/>
      <c r="D3113" s="286"/>
      <c r="E3113" s="479"/>
      <c r="F3113" s="282"/>
      <c r="G3113" s="283"/>
      <c r="H3113" s="421"/>
      <c r="I3113" s="421"/>
      <c r="J3113" s="283"/>
      <c r="K3113" s="421"/>
      <c r="L3113" s="282"/>
      <c r="N3113" s="282"/>
      <c r="S3113" s="282"/>
      <c r="T3113" s="283"/>
      <c r="U3113" s="283"/>
      <c r="V3113" s="283"/>
      <c r="W3113" s="283"/>
      <c r="X3113" s="283"/>
      <c r="Y3113" s="282"/>
      <c r="Z3113" s="282"/>
      <c r="AA3113" s="283"/>
      <c r="AB3113" s="282"/>
      <c r="AC3113" s="282"/>
      <c r="AD3113" s="282"/>
      <c r="AE3113" s="282"/>
      <c r="AF3113" s="283"/>
      <c r="AG3113" s="402"/>
      <c r="AH3113" s="283"/>
      <c r="AI3113" s="283"/>
      <c r="AJ3113" s="283"/>
      <c r="AK3113" s="283"/>
      <c r="AL3113" s="283"/>
      <c r="AM3113" s="282"/>
      <c r="AN3113" s="282"/>
      <c r="AO3113" s="282"/>
      <c r="AP3113" s="282"/>
      <c r="AQ3113" s="282"/>
      <c r="AR3113" s="282"/>
      <c r="AT3113" s="283"/>
      <c r="AU3113" s="283"/>
      <c r="AV3113" s="283"/>
      <c r="AW3113" s="283"/>
      <c r="AY3113" s="283"/>
      <c r="AZ3113" s="282"/>
      <c r="BA3113" s="283"/>
      <c r="BB3113" s="282"/>
      <c r="BC3113" s="282"/>
      <c r="BD3113" s="282"/>
      <c r="BE3113" s="283"/>
      <c r="BG3113" s="282"/>
      <c r="BH3113" s="282"/>
      <c r="BI3113" s="282"/>
      <c r="BL3113" s="421"/>
      <c r="BM3113" s="424"/>
      <c r="BN3113" s="424"/>
      <c r="BO3113" s="424"/>
      <c r="BP3113" s="424"/>
      <c r="BQ3113" s="421"/>
      <c r="BR3113" s="421"/>
      <c r="BV3113" s="282"/>
      <c r="BW3113" s="283"/>
      <c r="BY3113" s="283"/>
      <c r="BZ3113" s="283"/>
      <c r="CA3113" s="283"/>
      <c r="CB3113" s="282"/>
      <c r="CC3113" s="282"/>
      <c r="CD3113" s="282"/>
      <c r="CE3113" s="282"/>
      <c r="CG3113" s="427"/>
      <c r="CH3113" s="402"/>
      <c r="CI3113" s="424"/>
      <c r="CJ3113" s="282"/>
      <c r="CK3113" s="282"/>
      <c r="CL3113" s="283"/>
      <c r="CM3113" s="283"/>
      <c r="CP3113" s="282"/>
      <c r="DC3113" s="282"/>
      <c r="DD3113" s="282"/>
      <c r="DE3113" s="282"/>
      <c r="DF3113" s="282"/>
      <c r="DG3113" s="282"/>
      <c r="DH3113" s="282"/>
      <c r="DI3113" s="282"/>
      <c r="DJ3113" s="282"/>
      <c r="EF3113" s="495" t="str">
        <f>""&amp;(MID(数据表!AZ3113,1,MIN(FIND({"(";"（"},数据表!AZ3113&amp;"(（",1)-1)))&amp;""</f>
        <v/>
      </c>
      <c r="EG3113" s="495" t="str">
        <f>""&amp;(MID(数据表!AZ3113,1,MIN(FIND({0;1;2;3;4;5;6;7;8;9},数据表!AZ3113&amp;"1234567890",1)-1)))&amp;""</f>
        <v/>
      </c>
    </row>
    <row r="3114" spans="2:137" s="310" customFormat="1" ht="12" customHeight="1">
      <c r="B3114" s="286"/>
      <c r="C3114" s="286"/>
      <c r="D3114" s="286"/>
      <c r="E3114" s="479"/>
      <c r="F3114" s="282"/>
      <c r="G3114" s="283"/>
      <c r="H3114" s="421"/>
      <c r="I3114" s="421"/>
      <c r="J3114" s="283"/>
      <c r="K3114" s="421"/>
      <c r="L3114" s="282"/>
      <c r="N3114" s="282"/>
      <c r="S3114" s="282"/>
      <c r="T3114" s="283"/>
      <c r="U3114" s="283"/>
      <c r="V3114" s="283"/>
      <c r="W3114" s="283"/>
      <c r="X3114" s="283"/>
      <c r="Y3114" s="282"/>
      <c r="Z3114" s="282"/>
      <c r="AA3114" s="283"/>
      <c r="AB3114" s="282"/>
      <c r="AC3114" s="282"/>
      <c r="AD3114" s="282"/>
      <c r="AE3114" s="282"/>
      <c r="AF3114" s="283"/>
      <c r="AG3114" s="402"/>
      <c r="AH3114" s="283"/>
      <c r="AI3114" s="283"/>
      <c r="AJ3114" s="283"/>
      <c r="AK3114" s="283"/>
      <c r="AL3114" s="283"/>
      <c r="AM3114" s="282"/>
      <c r="AN3114" s="282"/>
      <c r="AO3114" s="282"/>
      <c r="AP3114" s="282"/>
      <c r="AQ3114" s="282"/>
      <c r="AR3114" s="282"/>
      <c r="AT3114" s="283"/>
      <c r="AU3114" s="283"/>
      <c r="AV3114" s="283"/>
      <c r="AW3114" s="283"/>
      <c r="AY3114" s="283"/>
      <c r="AZ3114" s="282"/>
      <c r="BA3114" s="283"/>
      <c r="BB3114" s="282"/>
      <c r="BC3114" s="282"/>
      <c r="BD3114" s="282"/>
      <c r="BE3114" s="283"/>
      <c r="BG3114" s="282"/>
      <c r="BH3114" s="282"/>
      <c r="BI3114" s="282"/>
      <c r="BL3114" s="421"/>
      <c r="BM3114" s="424"/>
      <c r="BN3114" s="424"/>
      <c r="BO3114" s="424"/>
      <c r="BP3114" s="424"/>
      <c r="BQ3114" s="421"/>
      <c r="BR3114" s="421"/>
      <c r="BV3114" s="282"/>
      <c r="BW3114" s="283"/>
      <c r="BY3114" s="283"/>
      <c r="BZ3114" s="283"/>
      <c r="CA3114" s="283"/>
      <c r="CB3114" s="282"/>
      <c r="CC3114" s="282"/>
      <c r="CD3114" s="282"/>
      <c r="CE3114" s="282"/>
      <c r="CG3114" s="427"/>
      <c r="CH3114" s="402"/>
      <c r="CI3114" s="424"/>
      <c r="CJ3114" s="282"/>
      <c r="CK3114" s="282"/>
      <c r="CL3114" s="283"/>
      <c r="CM3114" s="283"/>
      <c r="CP3114" s="282"/>
      <c r="DC3114" s="282"/>
      <c r="DD3114" s="282"/>
      <c r="DE3114" s="282"/>
      <c r="DF3114" s="282"/>
      <c r="DG3114" s="282"/>
      <c r="DH3114" s="282"/>
      <c r="DI3114" s="282"/>
      <c r="DJ3114" s="282"/>
      <c r="EF3114" s="495" t="str">
        <f>""&amp;(MID(数据表!AZ3114,1,MIN(FIND({"(";"（"},数据表!AZ3114&amp;"(（",1)-1)))&amp;""</f>
        <v/>
      </c>
      <c r="EG3114" s="495" t="str">
        <f>""&amp;(MID(数据表!AZ3114,1,MIN(FIND({0;1;2;3;4;5;6;7;8;9},数据表!AZ3114&amp;"1234567890",1)-1)))&amp;""</f>
        <v/>
      </c>
    </row>
    <row r="3115" spans="2:137" s="310" customFormat="1" ht="12" customHeight="1">
      <c r="B3115" s="286"/>
      <c r="C3115" s="286"/>
      <c r="D3115" s="286"/>
      <c r="E3115" s="479"/>
      <c r="F3115" s="282"/>
      <c r="G3115" s="283"/>
      <c r="H3115" s="421"/>
      <c r="I3115" s="421"/>
      <c r="J3115" s="283"/>
      <c r="K3115" s="421"/>
      <c r="L3115" s="282"/>
      <c r="N3115" s="282"/>
      <c r="S3115" s="282"/>
      <c r="T3115" s="283"/>
      <c r="U3115" s="283"/>
      <c r="V3115" s="283"/>
      <c r="W3115" s="283"/>
      <c r="X3115" s="283"/>
      <c r="Y3115" s="282"/>
      <c r="Z3115" s="282"/>
      <c r="AA3115" s="283"/>
      <c r="AB3115" s="282"/>
      <c r="AC3115" s="282"/>
      <c r="AD3115" s="282"/>
      <c r="AE3115" s="282"/>
      <c r="AF3115" s="283"/>
      <c r="AG3115" s="402"/>
      <c r="AH3115" s="283"/>
      <c r="AI3115" s="283"/>
      <c r="AJ3115" s="283"/>
      <c r="AK3115" s="283"/>
      <c r="AL3115" s="283"/>
      <c r="AM3115" s="282"/>
      <c r="AN3115" s="282"/>
      <c r="AO3115" s="282"/>
      <c r="AP3115" s="282"/>
      <c r="AQ3115" s="282"/>
      <c r="AR3115" s="282"/>
      <c r="AT3115" s="283"/>
      <c r="AU3115" s="283"/>
      <c r="AV3115" s="283"/>
      <c r="AW3115" s="283"/>
      <c r="AY3115" s="283"/>
      <c r="AZ3115" s="282"/>
      <c r="BA3115" s="283"/>
      <c r="BB3115" s="282"/>
      <c r="BC3115" s="282"/>
      <c r="BD3115" s="282"/>
      <c r="BE3115" s="283"/>
      <c r="BG3115" s="282"/>
      <c r="BH3115" s="282"/>
      <c r="BI3115" s="282"/>
      <c r="BL3115" s="421"/>
      <c r="BM3115" s="424"/>
      <c r="BN3115" s="424"/>
      <c r="BO3115" s="424"/>
      <c r="BP3115" s="424"/>
      <c r="BQ3115" s="421"/>
      <c r="BR3115" s="421"/>
      <c r="BV3115" s="282"/>
      <c r="BW3115" s="283"/>
      <c r="BY3115" s="283"/>
      <c r="BZ3115" s="283"/>
      <c r="CA3115" s="283"/>
      <c r="CB3115" s="282"/>
      <c r="CC3115" s="282"/>
      <c r="CD3115" s="282"/>
      <c r="CE3115" s="282"/>
      <c r="CG3115" s="427"/>
      <c r="CH3115" s="402"/>
      <c r="CI3115" s="424"/>
      <c r="CJ3115" s="282"/>
      <c r="CK3115" s="282"/>
      <c r="CL3115" s="283"/>
      <c r="CM3115" s="283"/>
      <c r="CP3115" s="282"/>
      <c r="DC3115" s="282"/>
      <c r="DD3115" s="282"/>
      <c r="DE3115" s="282"/>
      <c r="DF3115" s="282"/>
      <c r="DG3115" s="282"/>
      <c r="DH3115" s="282"/>
      <c r="DI3115" s="282"/>
      <c r="DJ3115" s="282"/>
      <c r="EF3115" s="495" t="str">
        <f>""&amp;(MID(数据表!AZ3115,1,MIN(FIND({"(";"（"},数据表!AZ3115&amp;"(（",1)-1)))&amp;""</f>
        <v/>
      </c>
      <c r="EG3115" s="495" t="str">
        <f>""&amp;(MID(数据表!AZ3115,1,MIN(FIND({0;1;2;3;4;5;6;7;8;9},数据表!AZ3115&amp;"1234567890",1)-1)))&amp;""</f>
        <v/>
      </c>
    </row>
    <row r="3116" spans="2:137" s="310" customFormat="1" ht="12" customHeight="1">
      <c r="B3116" s="286"/>
      <c r="C3116" s="286"/>
      <c r="D3116" s="286"/>
      <c r="E3116" s="479"/>
      <c r="F3116" s="282"/>
      <c r="G3116" s="283"/>
      <c r="H3116" s="421"/>
      <c r="I3116" s="421"/>
      <c r="J3116" s="283"/>
      <c r="K3116" s="421"/>
      <c r="L3116" s="282"/>
      <c r="N3116" s="282"/>
      <c r="S3116" s="282"/>
      <c r="T3116" s="283"/>
      <c r="U3116" s="283"/>
      <c r="V3116" s="283"/>
      <c r="W3116" s="283"/>
      <c r="X3116" s="283"/>
      <c r="Y3116" s="282"/>
      <c r="Z3116" s="282"/>
      <c r="AA3116" s="283"/>
      <c r="AB3116" s="282"/>
      <c r="AC3116" s="282"/>
      <c r="AD3116" s="282"/>
      <c r="AE3116" s="282"/>
      <c r="AF3116" s="283"/>
      <c r="AG3116" s="402"/>
      <c r="AH3116" s="283"/>
      <c r="AI3116" s="283"/>
      <c r="AJ3116" s="283"/>
      <c r="AK3116" s="283"/>
      <c r="AL3116" s="283"/>
      <c r="AM3116" s="282"/>
      <c r="AN3116" s="282"/>
      <c r="AO3116" s="282"/>
      <c r="AP3116" s="282"/>
      <c r="AQ3116" s="282"/>
      <c r="AR3116" s="282"/>
      <c r="AT3116" s="283"/>
      <c r="AU3116" s="283"/>
      <c r="AV3116" s="283"/>
      <c r="AW3116" s="283"/>
      <c r="AY3116" s="283"/>
      <c r="AZ3116" s="282"/>
      <c r="BA3116" s="283"/>
      <c r="BB3116" s="282"/>
      <c r="BC3116" s="282"/>
      <c r="BD3116" s="282"/>
      <c r="BE3116" s="283"/>
      <c r="BG3116" s="282"/>
      <c r="BH3116" s="282"/>
      <c r="BI3116" s="282"/>
      <c r="BL3116" s="421"/>
      <c r="BM3116" s="424"/>
      <c r="BN3116" s="424"/>
      <c r="BO3116" s="424"/>
      <c r="BP3116" s="424"/>
      <c r="BQ3116" s="421"/>
      <c r="BR3116" s="421"/>
      <c r="BV3116" s="282"/>
      <c r="BW3116" s="283"/>
      <c r="BY3116" s="283"/>
      <c r="BZ3116" s="283"/>
      <c r="CA3116" s="283"/>
      <c r="CB3116" s="282"/>
      <c r="CC3116" s="282"/>
      <c r="CD3116" s="282"/>
      <c r="CE3116" s="282"/>
      <c r="CG3116" s="427"/>
      <c r="CH3116" s="402"/>
      <c r="CI3116" s="424"/>
      <c r="CJ3116" s="282"/>
      <c r="CK3116" s="282"/>
      <c r="CL3116" s="283"/>
      <c r="CM3116" s="283"/>
      <c r="CP3116" s="282"/>
      <c r="DC3116" s="282"/>
      <c r="DD3116" s="282"/>
      <c r="DE3116" s="282"/>
      <c r="DF3116" s="282"/>
      <c r="DG3116" s="282"/>
      <c r="DH3116" s="282"/>
      <c r="DI3116" s="282"/>
      <c r="DJ3116" s="282"/>
      <c r="EF3116" s="495" t="str">
        <f>""&amp;(MID(数据表!AZ3116,1,MIN(FIND({"(";"（"},数据表!AZ3116&amp;"(（",1)-1)))&amp;""</f>
        <v/>
      </c>
      <c r="EG3116" s="495" t="str">
        <f>""&amp;(MID(数据表!AZ3116,1,MIN(FIND({0;1;2;3;4;5;6;7;8;9},数据表!AZ3116&amp;"1234567890",1)-1)))&amp;""</f>
        <v/>
      </c>
    </row>
    <row r="3117" spans="2:137" s="310" customFormat="1" ht="12" customHeight="1">
      <c r="B3117" s="286"/>
      <c r="C3117" s="286"/>
      <c r="D3117" s="286"/>
      <c r="E3117" s="479"/>
      <c r="F3117" s="282"/>
      <c r="G3117" s="283"/>
      <c r="H3117" s="421"/>
      <c r="I3117" s="421"/>
      <c r="J3117" s="283"/>
      <c r="K3117" s="421"/>
      <c r="L3117" s="282"/>
      <c r="N3117" s="282"/>
      <c r="S3117" s="282"/>
      <c r="T3117" s="283"/>
      <c r="U3117" s="283"/>
      <c r="V3117" s="283"/>
      <c r="W3117" s="283"/>
      <c r="X3117" s="283"/>
      <c r="Y3117" s="282"/>
      <c r="Z3117" s="282"/>
      <c r="AA3117" s="283"/>
      <c r="AB3117" s="282"/>
      <c r="AC3117" s="282"/>
      <c r="AD3117" s="282"/>
      <c r="AE3117" s="282"/>
      <c r="AF3117" s="283"/>
      <c r="AG3117" s="402"/>
      <c r="AH3117" s="283"/>
      <c r="AI3117" s="283"/>
      <c r="AJ3117" s="283"/>
      <c r="AK3117" s="283"/>
      <c r="AL3117" s="283"/>
      <c r="AM3117" s="282"/>
      <c r="AN3117" s="282"/>
      <c r="AO3117" s="282"/>
      <c r="AP3117" s="282"/>
      <c r="AQ3117" s="282"/>
      <c r="AR3117" s="282"/>
      <c r="AT3117" s="283"/>
      <c r="AU3117" s="283"/>
      <c r="AV3117" s="283"/>
      <c r="AW3117" s="283"/>
      <c r="AY3117" s="283"/>
      <c r="AZ3117" s="282"/>
      <c r="BA3117" s="283"/>
      <c r="BB3117" s="282"/>
      <c r="BC3117" s="282"/>
      <c r="BD3117" s="282"/>
      <c r="BE3117" s="283"/>
      <c r="BG3117" s="282"/>
      <c r="BH3117" s="282"/>
      <c r="BI3117" s="282"/>
      <c r="BL3117" s="421"/>
      <c r="BM3117" s="424"/>
      <c r="BN3117" s="424"/>
      <c r="BO3117" s="424"/>
      <c r="BP3117" s="424"/>
      <c r="BQ3117" s="421"/>
      <c r="BR3117" s="421"/>
      <c r="BV3117" s="282"/>
      <c r="BW3117" s="283"/>
      <c r="BY3117" s="283"/>
      <c r="BZ3117" s="283"/>
      <c r="CA3117" s="283"/>
      <c r="CB3117" s="282"/>
      <c r="CC3117" s="282"/>
      <c r="CD3117" s="282"/>
      <c r="CE3117" s="282"/>
      <c r="CG3117" s="427"/>
      <c r="CH3117" s="402"/>
      <c r="CI3117" s="424"/>
      <c r="CJ3117" s="282"/>
      <c r="CK3117" s="282"/>
      <c r="CL3117" s="283"/>
      <c r="CM3117" s="283"/>
      <c r="CP3117" s="282"/>
      <c r="DC3117" s="282"/>
      <c r="DD3117" s="282"/>
      <c r="DE3117" s="282"/>
      <c r="DF3117" s="282"/>
      <c r="DG3117" s="282"/>
      <c r="DH3117" s="282"/>
      <c r="DI3117" s="282"/>
      <c r="DJ3117" s="282"/>
      <c r="EF3117" s="495" t="str">
        <f>""&amp;(MID(数据表!AZ3117,1,MIN(FIND({"(";"（"},数据表!AZ3117&amp;"(（",1)-1)))&amp;""</f>
        <v/>
      </c>
      <c r="EG3117" s="495" t="str">
        <f>""&amp;(MID(数据表!AZ3117,1,MIN(FIND({0;1;2;3;4;5;6;7;8;9},数据表!AZ3117&amp;"1234567890",1)-1)))&amp;""</f>
        <v/>
      </c>
    </row>
    <row r="3118" spans="2:137" s="310" customFormat="1" ht="12" customHeight="1">
      <c r="B3118" s="286"/>
      <c r="C3118" s="286"/>
      <c r="D3118" s="286"/>
      <c r="E3118" s="479"/>
      <c r="F3118" s="282"/>
      <c r="G3118" s="283"/>
      <c r="H3118" s="421"/>
      <c r="I3118" s="421"/>
      <c r="J3118" s="283"/>
      <c r="K3118" s="421"/>
      <c r="L3118" s="282"/>
      <c r="N3118" s="282"/>
      <c r="S3118" s="282"/>
      <c r="T3118" s="283"/>
      <c r="U3118" s="283"/>
      <c r="V3118" s="283"/>
      <c r="W3118" s="283"/>
      <c r="X3118" s="283"/>
      <c r="Y3118" s="282"/>
      <c r="Z3118" s="282"/>
      <c r="AA3118" s="283"/>
      <c r="AB3118" s="282"/>
      <c r="AC3118" s="282"/>
      <c r="AD3118" s="282"/>
      <c r="AE3118" s="282"/>
      <c r="AF3118" s="283"/>
      <c r="AG3118" s="402"/>
      <c r="AH3118" s="283"/>
      <c r="AI3118" s="283"/>
      <c r="AJ3118" s="283"/>
      <c r="AK3118" s="283"/>
      <c r="AL3118" s="283"/>
      <c r="AM3118" s="282"/>
      <c r="AN3118" s="282"/>
      <c r="AO3118" s="282"/>
      <c r="AP3118" s="282"/>
      <c r="AQ3118" s="282"/>
      <c r="AR3118" s="282"/>
      <c r="AT3118" s="283"/>
      <c r="AU3118" s="283"/>
      <c r="AV3118" s="283"/>
      <c r="AW3118" s="283"/>
      <c r="AY3118" s="283"/>
      <c r="AZ3118" s="282"/>
      <c r="BA3118" s="283"/>
      <c r="BB3118" s="282"/>
      <c r="BC3118" s="282"/>
      <c r="BD3118" s="282"/>
      <c r="BE3118" s="283"/>
      <c r="BG3118" s="282"/>
      <c r="BH3118" s="282"/>
      <c r="BI3118" s="282"/>
      <c r="BL3118" s="421"/>
      <c r="BM3118" s="424"/>
      <c r="BN3118" s="424"/>
      <c r="BO3118" s="424"/>
      <c r="BP3118" s="424"/>
      <c r="BQ3118" s="421"/>
      <c r="BR3118" s="421"/>
      <c r="BV3118" s="282"/>
      <c r="BW3118" s="283"/>
      <c r="BY3118" s="283"/>
      <c r="BZ3118" s="283"/>
      <c r="CA3118" s="283"/>
      <c r="CB3118" s="282"/>
      <c r="CC3118" s="282"/>
      <c r="CD3118" s="282"/>
      <c r="CE3118" s="282"/>
      <c r="CG3118" s="427"/>
      <c r="CH3118" s="402"/>
      <c r="CI3118" s="424"/>
      <c r="CJ3118" s="282"/>
      <c r="CK3118" s="282"/>
      <c r="CL3118" s="283"/>
      <c r="CM3118" s="283"/>
      <c r="CP3118" s="282"/>
      <c r="DC3118" s="282"/>
      <c r="DD3118" s="282"/>
      <c r="DE3118" s="282"/>
      <c r="DF3118" s="282"/>
      <c r="DG3118" s="282"/>
      <c r="DH3118" s="282"/>
      <c r="DI3118" s="282"/>
      <c r="DJ3118" s="282"/>
      <c r="EF3118" s="495" t="str">
        <f>""&amp;(MID(数据表!AZ3118,1,MIN(FIND({"(";"（"},数据表!AZ3118&amp;"(（",1)-1)))&amp;""</f>
        <v/>
      </c>
      <c r="EG3118" s="495" t="str">
        <f>""&amp;(MID(数据表!AZ3118,1,MIN(FIND({0;1;2;3;4;5;6;7;8;9},数据表!AZ3118&amp;"1234567890",1)-1)))&amp;""</f>
        <v/>
      </c>
    </row>
    <row r="3119" spans="2:137" s="310" customFormat="1" ht="12" customHeight="1">
      <c r="B3119" s="286"/>
      <c r="C3119" s="286"/>
      <c r="D3119" s="286"/>
      <c r="E3119" s="479"/>
      <c r="F3119" s="282"/>
      <c r="G3119" s="283"/>
      <c r="H3119" s="421"/>
      <c r="I3119" s="421"/>
      <c r="J3119" s="283"/>
      <c r="K3119" s="421"/>
      <c r="L3119" s="282"/>
      <c r="N3119" s="282"/>
      <c r="S3119" s="282"/>
      <c r="T3119" s="283"/>
      <c r="U3119" s="283"/>
      <c r="V3119" s="283"/>
      <c r="W3119" s="283"/>
      <c r="X3119" s="283"/>
      <c r="Y3119" s="282"/>
      <c r="Z3119" s="282"/>
      <c r="AA3119" s="283"/>
      <c r="AB3119" s="282"/>
      <c r="AC3119" s="282"/>
      <c r="AD3119" s="282"/>
      <c r="AE3119" s="282"/>
      <c r="AF3119" s="283"/>
      <c r="AG3119" s="402"/>
      <c r="AH3119" s="283"/>
      <c r="AI3119" s="283"/>
      <c r="AJ3119" s="283"/>
      <c r="AK3119" s="283"/>
      <c r="AL3119" s="283"/>
      <c r="AM3119" s="282"/>
      <c r="AN3119" s="282"/>
      <c r="AO3119" s="282"/>
      <c r="AP3119" s="282"/>
      <c r="AQ3119" s="282"/>
      <c r="AR3119" s="282"/>
      <c r="AT3119" s="283"/>
      <c r="AU3119" s="283"/>
      <c r="AV3119" s="283"/>
      <c r="AW3119" s="283"/>
      <c r="AY3119" s="283"/>
      <c r="AZ3119" s="282"/>
      <c r="BA3119" s="283"/>
      <c r="BB3119" s="282"/>
      <c r="BC3119" s="282"/>
      <c r="BD3119" s="282"/>
      <c r="BE3119" s="283"/>
      <c r="BG3119" s="282"/>
      <c r="BH3119" s="282"/>
      <c r="BI3119" s="282"/>
      <c r="BL3119" s="421"/>
      <c r="BM3119" s="424"/>
      <c r="BN3119" s="424"/>
      <c r="BO3119" s="424"/>
      <c r="BP3119" s="424"/>
      <c r="BQ3119" s="421"/>
      <c r="BR3119" s="421"/>
      <c r="BV3119" s="282"/>
      <c r="BW3119" s="283"/>
      <c r="BY3119" s="283"/>
      <c r="BZ3119" s="283"/>
      <c r="CA3119" s="283"/>
      <c r="CB3119" s="282"/>
      <c r="CC3119" s="282"/>
      <c r="CD3119" s="282"/>
      <c r="CE3119" s="282"/>
      <c r="CG3119" s="427"/>
      <c r="CH3119" s="402"/>
      <c r="CI3119" s="424"/>
      <c r="CJ3119" s="282"/>
      <c r="CK3119" s="282"/>
      <c r="CL3119" s="283"/>
      <c r="CM3119" s="283"/>
      <c r="CP3119" s="282"/>
      <c r="DC3119" s="282"/>
      <c r="DD3119" s="282"/>
      <c r="DE3119" s="282"/>
      <c r="DF3119" s="282"/>
      <c r="DG3119" s="282"/>
      <c r="DH3119" s="282"/>
      <c r="DI3119" s="282"/>
      <c r="DJ3119" s="282"/>
      <c r="EF3119" s="495" t="str">
        <f>""&amp;(MID(数据表!AZ3119,1,MIN(FIND({"(";"（"},数据表!AZ3119&amp;"(（",1)-1)))&amp;""</f>
        <v/>
      </c>
      <c r="EG3119" s="495" t="str">
        <f>""&amp;(MID(数据表!AZ3119,1,MIN(FIND({0;1;2;3;4;5;6;7;8;9},数据表!AZ3119&amp;"1234567890",1)-1)))&amp;""</f>
        <v/>
      </c>
    </row>
    <row r="3120" spans="2:137" s="310" customFormat="1" ht="12" customHeight="1">
      <c r="B3120" s="286"/>
      <c r="C3120" s="286"/>
      <c r="D3120" s="286"/>
      <c r="E3120" s="479"/>
      <c r="F3120" s="282"/>
      <c r="G3120" s="283"/>
      <c r="H3120" s="421"/>
      <c r="I3120" s="421"/>
      <c r="J3120" s="283"/>
      <c r="K3120" s="421"/>
      <c r="L3120" s="282"/>
      <c r="N3120" s="282"/>
      <c r="S3120" s="282"/>
      <c r="T3120" s="283"/>
      <c r="U3120" s="283"/>
      <c r="V3120" s="283"/>
      <c r="W3120" s="283"/>
      <c r="X3120" s="283"/>
      <c r="Y3120" s="282"/>
      <c r="Z3120" s="282"/>
      <c r="AA3120" s="283"/>
      <c r="AB3120" s="282"/>
      <c r="AC3120" s="282"/>
      <c r="AD3120" s="282"/>
      <c r="AE3120" s="282"/>
      <c r="AF3120" s="283"/>
      <c r="AG3120" s="402"/>
      <c r="AH3120" s="283"/>
      <c r="AI3120" s="283"/>
      <c r="AJ3120" s="283"/>
      <c r="AK3120" s="283"/>
      <c r="AL3120" s="283"/>
      <c r="AM3120" s="282"/>
      <c r="AN3120" s="282"/>
      <c r="AO3120" s="282"/>
      <c r="AP3120" s="282"/>
      <c r="AQ3120" s="282"/>
      <c r="AR3120" s="282"/>
      <c r="AT3120" s="283"/>
      <c r="AU3120" s="283"/>
      <c r="AV3120" s="283"/>
      <c r="AW3120" s="283"/>
      <c r="AY3120" s="283"/>
      <c r="AZ3120" s="282"/>
      <c r="BA3120" s="283"/>
      <c r="BB3120" s="282"/>
      <c r="BC3120" s="282"/>
      <c r="BD3120" s="282"/>
      <c r="BE3120" s="283"/>
      <c r="BG3120" s="282"/>
      <c r="BH3120" s="282"/>
      <c r="BI3120" s="282"/>
      <c r="BL3120" s="421"/>
      <c r="BM3120" s="424"/>
      <c r="BN3120" s="424"/>
      <c r="BO3120" s="424"/>
      <c r="BP3120" s="424"/>
      <c r="BQ3120" s="421"/>
      <c r="BR3120" s="421"/>
      <c r="BV3120" s="282"/>
      <c r="BW3120" s="283"/>
      <c r="BY3120" s="283"/>
      <c r="BZ3120" s="283"/>
      <c r="CA3120" s="283"/>
      <c r="CB3120" s="282"/>
      <c r="CC3120" s="282"/>
      <c r="CD3120" s="282"/>
      <c r="CE3120" s="282"/>
      <c r="CG3120" s="427"/>
      <c r="CH3120" s="402"/>
      <c r="CI3120" s="424"/>
      <c r="CJ3120" s="282"/>
      <c r="CK3120" s="282"/>
      <c r="CL3120" s="283"/>
      <c r="CM3120" s="283"/>
      <c r="CP3120" s="282"/>
      <c r="DC3120" s="282"/>
      <c r="DD3120" s="282"/>
      <c r="DE3120" s="282"/>
      <c r="DF3120" s="282"/>
      <c r="DG3120" s="282"/>
      <c r="DH3120" s="282"/>
      <c r="DI3120" s="282"/>
      <c r="DJ3120" s="282"/>
      <c r="EF3120" s="495" t="str">
        <f>""&amp;(MID(数据表!AZ3120,1,MIN(FIND({"(";"（"},数据表!AZ3120&amp;"(（",1)-1)))&amp;""</f>
        <v/>
      </c>
      <c r="EG3120" s="495" t="str">
        <f>""&amp;(MID(数据表!AZ3120,1,MIN(FIND({0;1;2;3;4;5;6;7;8;9},数据表!AZ3120&amp;"1234567890",1)-1)))&amp;""</f>
        <v/>
      </c>
    </row>
    <row r="3121" spans="2:137" s="310" customFormat="1" ht="12" customHeight="1">
      <c r="B3121" s="286"/>
      <c r="C3121" s="286"/>
      <c r="D3121" s="286"/>
      <c r="E3121" s="479"/>
      <c r="F3121" s="282"/>
      <c r="G3121" s="283"/>
      <c r="H3121" s="421"/>
      <c r="I3121" s="421"/>
      <c r="J3121" s="283"/>
      <c r="K3121" s="421"/>
      <c r="L3121" s="282"/>
      <c r="N3121" s="282"/>
      <c r="S3121" s="282"/>
      <c r="T3121" s="283"/>
      <c r="U3121" s="283"/>
      <c r="V3121" s="283"/>
      <c r="W3121" s="283"/>
      <c r="X3121" s="283"/>
      <c r="Y3121" s="282"/>
      <c r="Z3121" s="282"/>
      <c r="AA3121" s="283"/>
      <c r="AB3121" s="282"/>
      <c r="AC3121" s="282"/>
      <c r="AD3121" s="282"/>
      <c r="AE3121" s="282"/>
      <c r="AF3121" s="283"/>
      <c r="AG3121" s="402"/>
      <c r="AH3121" s="283"/>
      <c r="AI3121" s="283"/>
      <c r="AJ3121" s="283"/>
      <c r="AK3121" s="283"/>
      <c r="AL3121" s="283"/>
      <c r="AM3121" s="282"/>
      <c r="AN3121" s="282"/>
      <c r="AO3121" s="282"/>
      <c r="AP3121" s="282"/>
      <c r="AQ3121" s="282"/>
      <c r="AR3121" s="282"/>
      <c r="AT3121" s="283"/>
      <c r="AU3121" s="283"/>
      <c r="AV3121" s="283"/>
      <c r="AW3121" s="283"/>
      <c r="AY3121" s="283"/>
      <c r="AZ3121" s="282"/>
      <c r="BA3121" s="283"/>
      <c r="BB3121" s="282"/>
      <c r="BC3121" s="282"/>
      <c r="BD3121" s="282"/>
      <c r="BE3121" s="283"/>
      <c r="BG3121" s="282"/>
      <c r="BH3121" s="282"/>
      <c r="BI3121" s="282"/>
      <c r="BL3121" s="421"/>
      <c r="BM3121" s="424"/>
      <c r="BN3121" s="424"/>
      <c r="BO3121" s="424"/>
      <c r="BP3121" s="424"/>
      <c r="BQ3121" s="421"/>
      <c r="BR3121" s="421"/>
      <c r="BV3121" s="282"/>
      <c r="BW3121" s="283"/>
      <c r="BY3121" s="283"/>
      <c r="BZ3121" s="283"/>
      <c r="CA3121" s="283"/>
      <c r="CB3121" s="282"/>
      <c r="CC3121" s="282"/>
      <c r="CD3121" s="282"/>
      <c r="CE3121" s="282"/>
      <c r="CG3121" s="427"/>
      <c r="CH3121" s="402"/>
      <c r="CI3121" s="424"/>
      <c r="CJ3121" s="282"/>
      <c r="CK3121" s="282"/>
      <c r="CL3121" s="283"/>
      <c r="CM3121" s="283"/>
      <c r="CP3121" s="282"/>
      <c r="DC3121" s="282"/>
      <c r="DD3121" s="282"/>
      <c r="DE3121" s="282"/>
      <c r="DF3121" s="282"/>
      <c r="DG3121" s="282"/>
      <c r="DH3121" s="282"/>
      <c r="DI3121" s="282"/>
      <c r="DJ3121" s="282"/>
      <c r="EF3121" s="495" t="str">
        <f>""&amp;(MID(数据表!AZ3121,1,MIN(FIND({"(";"（"},数据表!AZ3121&amp;"(（",1)-1)))&amp;""</f>
        <v/>
      </c>
      <c r="EG3121" s="495" t="str">
        <f>""&amp;(MID(数据表!AZ3121,1,MIN(FIND({0;1;2;3;4;5;6;7;8;9},数据表!AZ3121&amp;"1234567890",1)-1)))&amp;""</f>
        <v/>
      </c>
    </row>
    <row r="3122" spans="2:137" s="310" customFormat="1" ht="12" customHeight="1">
      <c r="B3122" s="286"/>
      <c r="C3122" s="286"/>
      <c r="D3122" s="286"/>
      <c r="E3122" s="479"/>
      <c r="F3122" s="282"/>
      <c r="G3122" s="283"/>
      <c r="H3122" s="421"/>
      <c r="I3122" s="421"/>
      <c r="J3122" s="283"/>
      <c r="K3122" s="421"/>
      <c r="L3122" s="282"/>
      <c r="N3122" s="282"/>
      <c r="S3122" s="282"/>
      <c r="T3122" s="283"/>
      <c r="U3122" s="283"/>
      <c r="V3122" s="283"/>
      <c r="W3122" s="283"/>
      <c r="X3122" s="283"/>
      <c r="Y3122" s="282"/>
      <c r="Z3122" s="282"/>
      <c r="AA3122" s="283"/>
      <c r="AB3122" s="282"/>
      <c r="AC3122" s="282"/>
      <c r="AD3122" s="282"/>
      <c r="AE3122" s="282"/>
      <c r="AF3122" s="283"/>
      <c r="AG3122" s="402"/>
      <c r="AH3122" s="283"/>
      <c r="AI3122" s="283"/>
      <c r="AJ3122" s="283"/>
      <c r="AK3122" s="283"/>
      <c r="AL3122" s="283"/>
      <c r="AM3122" s="282"/>
      <c r="AN3122" s="282"/>
      <c r="AO3122" s="282"/>
      <c r="AP3122" s="282"/>
      <c r="AQ3122" s="282"/>
      <c r="AR3122" s="282"/>
      <c r="AT3122" s="283"/>
      <c r="AU3122" s="283"/>
      <c r="AV3122" s="283"/>
      <c r="AW3122" s="283"/>
      <c r="AY3122" s="283"/>
      <c r="AZ3122" s="282"/>
      <c r="BA3122" s="283"/>
      <c r="BB3122" s="282"/>
      <c r="BC3122" s="282"/>
      <c r="BD3122" s="282"/>
      <c r="BE3122" s="283"/>
      <c r="BG3122" s="282"/>
      <c r="BH3122" s="282"/>
      <c r="BI3122" s="282"/>
      <c r="BL3122" s="421"/>
      <c r="BM3122" s="424"/>
      <c r="BN3122" s="424"/>
      <c r="BO3122" s="424"/>
      <c r="BP3122" s="424"/>
      <c r="BQ3122" s="421"/>
      <c r="BR3122" s="421"/>
      <c r="BV3122" s="282"/>
      <c r="BW3122" s="283"/>
      <c r="BY3122" s="283"/>
      <c r="BZ3122" s="283"/>
      <c r="CA3122" s="283"/>
      <c r="CB3122" s="282"/>
      <c r="CC3122" s="282"/>
      <c r="CD3122" s="282"/>
      <c r="CE3122" s="282"/>
      <c r="CG3122" s="427"/>
      <c r="CH3122" s="402"/>
      <c r="CI3122" s="424"/>
      <c r="CJ3122" s="282"/>
      <c r="CK3122" s="282"/>
      <c r="CL3122" s="283"/>
      <c r="CM3122" s="283"/>
      <c r="CP3122" s="282"/>
      <c r="DC3122" s="282"/>
      <c r="DD3122" s="282"/>
      <c r="DE3122" s="282"/>
      <c r="DF3122" s="282"/>
      <c r="DG3122" s="282"/>
      <c r="DH3122" s="282"/>
      <c r="DI3122" s="282"/>
      <c r="DJ3122" s="282"/>
      <c r="EF3122" s="495" t="str">
        <f>""&amp;(MID(数据表!AZ3122,1,MIN(FIND({"(";"（"},数据表!AZ3122&amp;"(（",1)-1)))&amp;""</f>
        <v/>
      </c>
      <c r="EG3122" s="495" t="str">
        <f>""&amp;(MID(数据表!AZ3122,1,MIN(FIND({0;1;2;3;4;5;6;7;8;9},数据表!AZ3122&amp;"1234567890",1)-1)))&amp;""</f>
        <v/>
      </c>
    </row>
    <row r="3123" spans="2:137" s="310" customFormat="1" ht="12" customHeight="1">
      <c r="B3123" s="286"/>
      <c r="C3123" s="286"/>
      <c r="D3123" s="286"/>
      <c r="E3123" s="479"/>
      <c r="F3123" s="282"/>
      <c r="G3123" s="283"/>
      <c r="H3123" s="421"/>
      <c r="I3123" s="421"/>
      <c r="J3123" s="283"/>
      <c r="K3123" s="421"/>
      <c r="L3123" s="282"/>
      <c r="N3123" s="282"/>
      <c r="S3123" s="282"/>
      <c r="T3123" s="283"/>
      <c r="U3123" s="283"/>
      <c r="V3123" s="283"/>
      <c r="W3123" s="283"/>
      <c r="X3123" s="283"/>
      <c r="Y3123" s="282"/>
      <c r="Z3123" s="282"/>
      <c r="AA3123" s="283"/>
      <c r="AB3123" s="282"/>
      <c r="AC3123" s="282"/>
      <c r="AD3123" s="282"/>
      <c r="AE3123" s="282"/>
      <c r="AF3123" s="283"/>
      <c r="AG3123" s="402"/>
      <c r="AH3123" s="283"/>
      <c r="AI3123" s="283"/>
      <c r="AJ3123" s="283"/>
      <c r="AK3123" s="283"/>
      <c r="AL3123" s="283"/>
      <c r="AM3123" s="282"/>
      <c r="AN3123" s="282"/>
      <c r="AO3123" s="282"/>
      <c r="AP3123" s="282"/>
      <c r="AQ3123" s="282"/>
      <c r="AR3123" s="282"/>
      <c r="AT3123" s="283"/>
      <c r="AU3123" s="283"/>
      <c r="AV3123" s="283"/>
      <c r="AW3123" s="283"/>
      <c r="AY3123" s="283"/>
      <c r="AZ3123" s="282"/>
      <c r="BA3123" s="283"/>
      <c r="BB3123" s="282"/>
      <c r="BC3123" s="282"/>
      <c r="BD3123" s="282"/>
      <c r="BE3123" s="283"/>
      <c r="BG3123" s="282"/>
      <c r="BH3123" s="282"/>
      <c r="BI3123" s="282"/>
      <c r="BL3123" s="421"/>
      <c r="BM3123" s="424"/>
      <c r="BN3123" s="424"/>
      <c r="BO3123" s="424"/>
      <c r="BP3123" s="424"/>
      <c r="BQ3123" s="421"/>
      <c r="BR3123" s="421"/>
      <c r="BV3123" s="282"/>
      <c r="BW3123" s="283"/>
      <c r="BY3123" s="283"/>
      <c r="BZ3123" s="283"/>
      <c r="CA3123" s="283"/>
      <c r="CB3123" s="282"/>
      <c r="CC3123" s="282"/>
      <c r="CD3123" s="282"/>
      <c r="CE3123" s="282"/>
      <c r="CG3123" s="427"/>
      <c r="CH3123" s="402"/>
      <c r="CI3123" s="424"/>
      <c r="CJ3123" s="282"/>
      <c r="CK3123" s="282"/>
      <c r="CL3123" s="283"/>
      <c r="CM3123" s="283"/>
      <c r="CP3123" s="282"/>
      <c r="DC3123" s="282"/>
      <c r="DD3123" s="282"/>
      <c r="DE3123" s="282"/>
      <c r="DF3123" s="282"/>
      <c r="DG3123" s="282"/>
      <c r="DH3123" s="282"/>
      <c r="DI3123" s="282"/>
      <c r="DJ3123" s="282"/>
      <c r="EF3123" s="495" t="str">
        <f>""&amp;(MID(数据表!AZ3123,1,MIN(FIND({"(";"（"},数据表!AZ3123&amp;"(（",1)-1)))&amp;""</f>
        <v/>
      </c>
      <c r="EG3123" s="495" t="str">
        <f>""&amp;(MID(数据表!AZ3123,1,MIN(FIND({0;1;2;3;4;5;6;7;8;9},数据表!AZ3123&amp;"1234567890",1)-1)))&amp;""</f>
        <v/>
      </c>
    </row>
    <row r="3124" spans="2:137" s="310" customFormat="1" ht="12" customHeight="1">
      <c r="B3124" s="286"/>
      <c r="C3124" s="286"/>
      <c r="D3124" s="286"/>
      <c r="E3124" s="479"/>
      <c r="F3124" s="282"/>
      <c r="G3124" s="283"/>
      <c r="H3124" s="421"/>
      <c r="I3124" s="421"/>
      <c r="J3124" s="283"/>
      <c r="K3124" s="421"/>
      <c r="L3124" s="282"/>
      <c r="N3124" s="282"/>
      <c r="S3124" s="282"/>
      <c r="T3124" s="283"/>
      <c r="U3124" s="283"/>
      <c r="V3124" s="283"/>
      <c r="W3124" s="283"/>
      <c r="X3124" s="283"/>
      <c r="Y3124" s="282"/>
      <c r="Z3124" s="282"/>
      <c r="AA3124" s="283"/>
      <c r="AB3124" s="282"/>
      <c r="AC3124" s="282"/>
      <c r="AD3124" s="282"/>
      <c r="AE3124" s="282"/>
      <c r="AF3124" s="283"/>
      <c r="AG3124" s="402"/>
      <c r="AH3124" s="283"/>
      <c r="AI3124" s="283"/>
      <c r="AJ3124" s="283"/>
      <c r="AK3124" s="283"/>
      <c r="AL3124" s="283"/>
      <c r="AM3124" s="282"/>
      <c r="AN3124" s="282"/>
      <c r="AO3124" s="282"/>
      <c r="AP3124" s="282"/>
      <c r="AQ3124" s="282"/>
      <c r="AR3124" s="282"/>
      <c r="AT3124" s="283"/>
      <c r="AU3124" s="283"/>
      <c r="AV3124" s="283"/>
      <c r="AW3124" s="283"/>
      <c r="AY3124" s="283"/>
      <c r="AZ3124" s="282"/>
      <c r="BA3124" s="283"/>
      <c r="BB3124" s="282"/>
      <c r="BC3124" s="282"/>
      <c r="BD3124" s="282"/>
      <c r="BE3124" s="283"/>
      <c r="BG3124" s="282"/>
      <c r="BH3124" s="282"/>
      <c r="BI3124" s="282"/>
      <c r="BL3124" s="421"/>
      <c r="BM3124" s="424"/>
      <c r="BN3124" s="424"/>
      <c r="BO3124" s="424"/>
      <c r="BP3124" s="424"/>
      <c r="BQ3124" s="421"/>
      <c r="BR3124" s="421"/>
      <c r="BV3124" s="282"/>
      <c r="BW3124" s="283"/>
      <c r="BY3124" s="283"/>
      <c r="BZ3124" s="283"/>
      <c r="CA3124" s="283"/>
      <c r="CB3124" s="282"/>
      <c r="CC3124" s="282"/>
      <c r="CD3124" s="282"/>
      <c r="CE3124" s="282"/>
      <c r="CG3124" s="427"/>
      <c r="CH3124" s="402"/>
      <c r="CI3124" s="424"/>
      <c r="CJ3124" s="282"/>
      <c r="CK3124" s="282"/>
      <c r="CL3124" s="283"/>
      <c r="CM3124" s="283"/>
      <c r="CP3124" s="282"/>
      <c r="DC3124" s="282"/>
      <c r="DD3124" s="282"/>
      <c r="DE3124" s="282"/>
      <c r="DF3124" s="282"/>
      <c r="DG3124" s="282"/>
      <c r="DH3124" s="282"/>
      <c r="DI3124" s="282"/>
      <c r="DJ3124" s="282"/>
      <c r="EF3124" s="495" t="str">
        <f>""&amp;(MID(数据表!AZ3124,1,MIN(FIND({"(";"（"},数据表!AZ3124&amp;"(（",1)-1)))&amp;""</f>
        <v/>
      </c>
      <c r="EG3124" s="495" t="str">
        <f>""&amp;(MID(数据表!AZ3124,1,MIN(FIND({0;1;2;3;4;5;6;7;8;9},数据表!AZ3124&amp;"1234567890",1)-1)))&amp;""</f>
        <v/>
      </c>
    </row>
    <row r="3125" spans="2:137" s="310" customFormat="1" ht="12" customHeight="1">
      <c r="B3125" s="286"/>
      <c r="C3125" s="286"/>
      <c r="D3125" s="286"/>
      <c r="E3125" s="479"/>
      <c r="F3125" s="282"/>
      <c r="G3125" s="283"/>
      <c r="H3125" s="421"/>
      <c r="I3125" s="421"/>
      <c r="J3125" s="283"/>
      <c r="K3125" s="421"/>
      <c r="L3125" s="282"/>
      <c r="N3125" s="282"/>
      <c r="S3125" s="282"/>
      <c r="T3125" s="283"/>
      <c r="U3125" s="283"/>
      <c r="V3125" s="283"/>
      <c r="W3125" s="283"/>
      <c r="X3125" s="283"/>
      <c r="Y3125" s="282"/>
      <c r="Z3125" s="282"/>
      <c r="AA3125" s="283"/>
      <c r="AB3125" s="282"/>
      <c r="AC3125" s="282"/>
      <c r="AD3125" s="282"/>
      <c r="AE3125" s="282"/>
      <c r="AF3125" s="283"/>
      <c r="AG3125" s="402"/>
      <c r="AH3125" s="283"/>
      <c r="AI3125" s="283"/>
      <c r="AJ3125" s="283"/>
      <c r="AK3125" s="283"/>
      <c r="AL3125" s="283"/>
      <c r="AM3125" s="282"/>
      <c r="AN3125" s="282"/>
      <c r="AO3125" s="282"/>
      <c r="AP3125" s="282"/>
      <c r="AQ3125" s="282"/>
      <c r="AR3125" s="282"/>
      <c r="AT3125" s="283"/>
      <c r="AU3125" s="283"/>
      <c r="AV3125" s="283"/>
      <c r="AW3125" s="283"/>
      <c r="AY3125" s="283"/>
      <c r="AZ3125" s="282"/>
      <c r="BA3125" s="283"/>
      <c r="BB3125" s="282"/>
      <c r="BC3125" s="282"/>
      <c r="BD3125" s="282"/>
      <c r="BE3125" s="283"/>
      <c r="BG3125" s="282"/>
      <c r="BH3125" s="282"/>
      <c r="BI3125" s="282"/>
      <c r="BL3125" s="421"/>
      <c r="BM3125" s="424"/>
      <c r="BN3125" s="424"/>
      <c r="BO3125" s="424"/>
      <c r="BP3125" s="424"/>
      <c r="BQ3125" s="421"/>
      <c r="BR3125" s="421"/>
      <c r="BV3125" s="282"/>
      <c r="BW3125" s="283"/>
      <c r="BY3125" s="283"/>
      <c r="BZ3125" s="283"/>
      <c r="CA3125" s="283"/>
      <c r="CB3125" s="282"/>
      <c r="CC3125" s="282"/>
      <c r="CD3125" s="282"/>
      <c r="CE3125" s="282"/>
      <c r="CG3125" s="427"/>
      <c r="CH3125" s="402"/>
      <c r="CI3125" s="424"/>
      <c r="CJ3125" s="282"/>
      <c r="CK3125" s="282"/>
      <c r="CL3125" s="283"/>
      <c r="CM3125" s="283"/>
      <c r="CP3125" s="282"/>
      <c r="DC3125" s="282"/>
      <c r="DD3125" s="282"/>
      <c r="DE3125" s="282"/>
      <c r="DF3125" s="282"/>
      <c r="DG3125" s="282"/>
      <c r="DH3125" s="282"/>
      <c r="DI3125" s="282"/>
      <c r="DJ3125" s="282"/>
      <c r="EF3125" s="495" t="str">
        <f>""&amp;(MID(数据表!AZ3125,1,MIN(FIND({"(";"（"},数据表!AZ3125&amp;"(（",1)-1)))&amp;""</f>
        <v/>
      </c>
      <c r="EG3125" s="495" t="str">
        <f>""&amp;(MID(数据表!AZ3125,1,MIN(FIND({0;1;2;3;4;5;6;7;8;9},数据表!AZ3125&amp;"1234567890",1)-1)))&amp;""</f>
        <v/>
      </c>
    </row>
    <row r="3126" spans="2:137" s="310" customFormat="1" ht="12" customHeight="1">
      <c r="B3126" s="286"/>
      <c r="C3126" s="286"/>
      <c r="D3126" s="286"/>
      <c r="E3126" s="479"/>
      <c r="F3126" s="282"/>
      <c r="G3126" s="283"/>
      <c r="H3126" s="421"/>
      <c r="I3126" s="421"/>
      <c r="J3126" s="283"/>
      <c r="K3126" s="421"/>
      <c r="L3126" s="282"/>
      <c r="N3126" s="282"/>
      <c r="S3126" s="282"/>
      <c r="T3126" s="283"/>
      <c r="U3126" s="283"/>
      <c r="V3126" s="283"/>
      <c r="W3126" s="283"/>
      <c r="X3126" s="283"/>
      <c r="Y3126" s="282"/>
      <c r="Z3126" s="282"/>
      <c r="AA3126" s="283"/>
      <c r="AB3126" s="282"/>
      <c r="AC3126" s="282"/>
      <c r="AD3126" s="282"/>
      <c r="AE3126" s="282"/>
      <c r="AF3126" s="283"/>
      <c r="AG3126" s="402"/>
      <c r="AH3126" s="283"/>
      <c r="AI3126" s="283"/>
      <c r="AJ3126" s="283"/>
      <c r="AK3126" s="283"/>
      <c r="AL3126" s="283"/>
      <c r="AM3126" s="282"/>
      <c r="AN3126" s="282"/>
      <c r="AO3126" s="282"/>
      <c r="AP3126" s="282"/>
      <c r="AQ3126" s="282"/>
      <c r="AR3126" s="282"/>
      <c r="AT3126" s="283"/>
      <c r="AU3126" s="283"/>
      <c r="AV3126" s="283"/>
      <c r="AW3126" s="283"/>
      <c r="AY3126" s="283"/>
      <c r="AZ3126" s="282"/>
      <c r="BA3126" s="283"/>
      <c r="BB3126" s="282"/>
      <c r="BC3126" s="282"/>
      <c r="BD3126" s="282"/>
      <c r="BE3126" s="283"/>
      <c r="BG3126" s="282"/>
      <c r="BH3126" s="282"/>
      <c r="BI3126" s="282"/>
      <c r="BL3126" s="421"/>
      <c r="BM3126" s="424"/>
      <c r="BN3126" s="424"/>
      <c r="BO3126" s="424"/>
      <c r="BP3126" s="424"/>
      <c r="BQ3126" s="421"/>
      <c r="BR3126" s="421"/>
      <c r="BV3126" s="282"/>
      <c r="BW3126" s="283"/>
      <c r="BY3126" s="283"/>
      <c r="BZ3126" s="283"/>
      <c r="CA3126" s="283"/>
      <c r="CB3126" s="282"/>
      <c r="CC3126" s="282"/>
      <c r="CD3126" s="282"/>
      <c r="CE3126" s="282"/>
      <c r="CG3126" s="427"/>
      <c r="CH3126" s="402"/>
      <c r="CI3126" s="424"/>
      <c r="CJ3126" s="282"/>
      <c r="CK3126" s="282"/>
      <c r="CL3126" s="283"/>
      <c r="CM3126" s="283"/>
      <c r="CP3126" s="282"/>
      <c r="DC3126" s="282"/>
      <c r="DD3126" s="282"/>
      <c r="DE3126" s="282"/>
      <c r="DF3126" s="282"/>
      <c r="DG3126" s="282"/>
      <c r="DH3126" s="282"/>
      <c r="DI3126" s="282"/>
      <c r="DJ3126" s="282"/>
      <c r="EF3126" s="495" t="str">
        <f>""&amp;(MID(数据表!AZ3126,1,MIN(FIND({"(";"（"},数据表!AZ3126&amp;"(（",1)-1)))&amp;""</f>
        <v/>
      </c>
      <c r="EG3126" s="495" t="str">
        <f>""&amp;(MID(数据表!AZ3126,1,MIN(FIND({0;1;2;3;4;5;6;7;8;9},数据表!AZ3126&amp;"1234567890",1)-1)))&amp;""</f>
        <v/>
      </c>
    </row>
    <row r="3127" spans="2:137" s="310" customFormat="1" ht="12" customHeight="1">
      <c r="B3127" s="286"/>
      <c r="C3127" s="286"/>
      <c r="D3127" s="286"/>
      <c r="E3127" s="479"/>
      <c r="F3127" s="282"/>
      <c r="G3127" s="283"/>
      <c r="H3127" s="421"/>
      <c r="I3127" s="421"/>
      <c r="J3127" s="283"/>
      <c r="K3127" s="421"/>
      <c r="L3127" s="282"/>
      <c r="N3127" s="282"/>
      <c r="S3127" s="282"/>
      <c r="T3127" s="283"/>
      <c r="U3127" s="283"/>
      <c r="V3127" s="283"/>
      <c r="W3127" s="283"/>
      <c r="X3127" s="283"/>
      <c r="Y3127" s="282"/>
      <c r="Z3127" s="282"/>
      <c r="AA3127" s="283"/>
      <c r="AB3127" s="282"/>
      <c r="AC3127" s="282"/>
      <c r="AD3127" s="282"/>
      <c r="AE3127" s="282"/>
      <c r="AF3127" s="283"/>
      <c r="AG3127" s="402"/>
      <c r="AH3127" s="283"/>
      <c r="AI3127" s="283"/>
      <c r="AJ3127" s="283"/>
      <c r="AK3127" s="283"/>
      <c r="AL3127" s="283"/>
      <c r="AM3127" s="282"/>
      <c r="AN3127" s="282"/>
      <c r="AO3127" s="282"/>
      <c r="AP3127" s="282"/>
      <c r="AQ3127" s="282"/>
      <c r="AR3127" s="282"/>
      <c r="AT3127" s="283"/>
      <c r="AU3127" s="283"/>
      <c r="AV3127" s="283"/>
      <c r="AW3127" s="283"/>
      <c r="AY3127" s="283"/>
      <c r="AZ3127" s="282"/>
      <c r="BA3127" s="283"/>
      <c r="BB3127" s="282"/>
      <c r="BC3127" s="282"/>
      <c r="BD3127" s="282"/>
      <c r="BE3127" s="283"/>
      <c r="BG3127" s="282"/>
      <c r="BH3127" s="282"/>
      <c r="BI3127" s="282"/>
      <c r="BL3127" s="421"/>
      <c r="BM3127" s="424"/>
      <c r="BN3127" s="424"/>
      <c r="BO3127" s="424"/>
      <c r="BP3127" s="424"/>
      <c r="BQ3127" s="421"/>
      <c r="BR3127" s="421"/>
      <c r="BV3127" s="282"/>
      <c r="BW3127" s="283"/>
      <c r="BY3127" s="283"/>
      <c r="BZ3127" s="283"/>
      <c r="CA3127" s="283"/>
      <c r="CB3127" s="282"/>
      <c r="CC3127" s="282"/>
      <c r="CD3127" s="282"/>
      <c r="CE3127" s="282"/>
      <c r="CG3127" s="427"/>
      <c r="CH3127" s="402"/>
      <c r="CI3127" s="424"/>
      <c r="CJ3127" s="282"/>
      <c r="CK3127" s="282"/>
      <c r="CL3127" s="283"/>
      <c r="CM3127" s="283"/>
      <c r="CP3127" s="282"/>
      <c r="DC3127" s="282"/>
      <c r="DD3127" s="282"/>
      <c r="DE3127" s="282"/>
      <c r="DF3127" s="282"/>
      <c r="DG3127" s="282"/>
      <c r="DH3127" s="282"/>
      <c r="DI3127" s="282"/>
      <c r="DJ3127" s="282"/>
      <c r="EF3127" s="495" t="str">
        <f>""&amp;(MID(数据表!AZ3127,1,MIN(FIND({"(";"（"},数据表!AZ3127&amp;"(（",1)-1)))&amp;""</f>
        <v/>
      </c>
      <c r="EG3127" s="495" t="str">
        <f>""&amp;(MID(数据表!AZ3127,1,MIN(FIND({0;1;2;3;4;5;6;7;8;9},数据表!AZ3127&amp;"1234567890",1)-1)))&amp;""</f>
        <v/>
      </c>
    </row>
    <row r="3128" spans="2:137" s="310" customFormat="1" ht="12" customHeight="1">
      <c r="B3128" s="286"/>
      <c r="C3128" s="286"/>
      <c r="D3128" s="286"/>
      <c r="E3128" s="479"/>
      <c r="F3128" s="282"/>
      <c r="G3128" s="283"/>
      <c r="H3128" s="421"/>
      <c r="I3128" s="421"/>
      <c r="J3128" s="283"/>
      <c r="K3128" s="421"/>
      <c r="L3128" s="282"/>
      <c r="N3128" s="282"/>
      <c r="S3128" s="282"/>
      <c r="T3128" s="283"/>
      <c r="U3128" s="283"/>
      <c r="V3128" s="283"/>
      <c r="W3128" s="283"/>
      <c r="X3128" s="283"/>
      <c r="Y3128" s="282"/>
      <c r="Z3128" s="282"/>
      <c r="AA3128" s="283"/>
      <c r="AB3128" s="282"/>
      <c r="AC3128" s="282"/>
      <c r="AD3128" s="282"/>
      <c r="AE3128" s="282"/>
      <c r="AF3128" s="283"/>
      <c r="AG3128" s="402"/>
      <c r="AH3128" s="283"/>
      <c r="AI3128" s="283"/>
      <c r="AJ3128" s="283"/>
      <c r="AK3128" s="283"/>
      <c r="AL3128" s="283"/>
      <c r="AM3128" s="282"/>
      <c r="AN3128" s="282"/>
      <c r="AO3128" s="282"/>
      <c r="AP3128" s="282"/>
      <c r="AQ3128" s="282"/>
      <c r="AR3128" s="282"/>
      <c r="AT3128" s="283"/>
      <c r="AU3128" s="283"/>
      <c r="AV3128" s="283"/>
      <c r="AW3128" s="283"/>
      <c r="AY3128" s="283"/>
      <c r="AZ3128" s="282"/>
      <c r="BA3128" s="283"/>
      <c r="BB3128" s="282"/>
      <c r="BC3128" s="282"/>
      <c r="BD3128" s="282"/>
      <c r="BE3128" s="283"/>
      <c r="BG3128" s="282"/>
      <c r="BH3128" s="282"/>
      <c r="BI3128" s="282"/>
      <c r="BL3128" s="421"/>
      <c r="BM3128" s="424"/>
      <c r="BN3128" s="424"/>
      <c r="BO3128" s="424"/>
      <c r="BP3128" s="424"/>
      <c r="BQ3128" s="421"/>
      <c r="BR3128" s="421"/>
      <c r="BV3128" s="282"/>
      <c r="BW3128" s="283"/>
      <c r="BY3128" s="283"/>
      <c r="BZ3128" s="283"/>
      <c r="CA3128" s="283"/>
      <c r="CB3128" s="282"/>
      <c r="CC3128" s="282"/>
      <c r="CD3128" s="282"/>
      <c r="CE3128" s="282"/>
      <c r="CG3128" s="427"/>
      <c r="CH3128" s="402"/>
      <c r="CI3128" s="424"/>
      <c r="CJ3128" s="282"/>
      <c r="CK3128" s="282"/>
      <c r="CL3128" s="283"/>
      <c r="CM3128" s="283"/>
      <c r="CP3128" s="282"/>
      <c r="DC3128" s="282"/>
      <c r="DD3128" s="282"/>
      <c r="DE3128" s="282"/>
      <c r="DF3128" s="282"/>
      <c r="DG3128" s="282"/>
      <c r="DH3128" s="282"/>
      <c r="DI3128" s="282"/>
      <c r="DJ3128" s="282"/>
      <c r="EF3128" s="495" t="str">
        <f>""&amp;(MID(数据表!AZ3128,1,MIN(FIND({"(";"（"},数据表!AZ3128&amp;"(（",1)-1)))&amp;""</f>
        <v/>
      </c>
      <c r="EG3128" s="495" t="str">
        <f>""&amp;(MID(数据表!AZ3128,1,MIN(FIND({0;1;2;3;4;5;6;7;8;9},数据表!AZ3128&amp;"1234567890",1)-1)))&amp;""</f>
        <v/>
      </c>
    </row>
    <row r="3129" spans="2:137" s="310" customFormat="1" ht="12" customHeight="1">
      <c r="B3129" s="286"/>
      <c r="C3129" s="286"/>
      <c r="D3129" s="286"/>
      <c r="E3129" s="479"/>
      <c r="F3129" s="282"/>
      <c r="G3129" s="283"/>
      <c r="H3129" s="421"/>
      <c r="I3129" s="421"/>
      <c r="J3129" s="283"/>
      <c r="K3129" s="421"/>
      <c r="L3129" s="282"/>
      <c r="N3129" s="282"/>
      <c r="S3129" s="282"/>
      <c r="T3129" s="283"/>
      <c r="U3129" s="283"/>
      <c r="V3129" s="283"/>
      <c r="W3129" s="283"/>
      <c r="X3129" s="283"/>
      <c r="Y3129" s="282"/>
      <c r="Z3129" s="282"/>
      <c r="AA3129" s="283"/>
      <c r="AB3129" s="282"/>
      <c r="AC3129" s="282"/>
      <c r="AD3129" s="282"/>
      <c r="AE3129" s="282"/>
      <c r="AF3129" s="283"/>
      <c r="AG3129" s="402"/>
      <c r="AH3129" s="283"/>
      <c r="AI3129" s="283"/>
      <c r="AJ3129" s="283"/>
      <c r="AK3129" s="283"/>
      <c r="AL3129" s="283"/>
      <c r="AM3129" s="282"/>
      <c r="AN3129" s="282"/>
      <c r="AO3129" s="282"/>
      <c r="AP3129" s="282"/>
      <c r="AQ3129" s="282"/>
      <c r="AR3129" s="282"/>
      <c r="AT3129" s="283"/>
      <c r="AU3129" s="283"/>
      <c r="AV3129" s="283"/>
      <c r="AW3129" s="283"/>
      <c r="AY3129" s="283"/>
      <c r="AZ3129" s="282"/>
      <c r="BA3129" s="283"/>
      <c r="BB3129" s="282"/>
      <c r="BC3129" s="282"/>
      <c r="BD3129" s="282"/>
      <c r="BE3129" s="283"/>
      <c r="BG3129" s="282"/>
      <c r="BH3129" s="282"/>
      <c r="BI3129" s="282"/>
      <c r="BL3129" s="421"/>
      <c r="BM3129" s="424"/>
      <c r="BN3129" s="424"/>
      <c r="BO3129" s="424"/>
      <c r="BP3129" s="424"/>
      <c r="BQ3129" s="421"/>
      <c r="BR3129" s="421"/>
      <c r="BV3129" s="282"/>
      <c r="BW3129" s="283"/>
      <c r="BY3129" s="283"/>
      <c r="BZ3129" s="283"/>
      <c r="CA3129" s="283"/>
      <c r="CB3129" s="282"/>
      <c r="CC3129" s="282"/>
      <c r="CD3129" s="282"/>
      <c r="CE3129" s="282"/>
      <c r="CG3129" s="427"/>
      <c r="CH3129" s="402"/>
      <c r="CI3129" s="424"/>
      <c r="CJ3129" s="282"/>
      <c r="CK3129" s="282"/>
      <c r="CL3129" s="283"/>
      <c r="CM3129" s="283"/>
      <c r="CP3129" s="282"/>
      <c r="DC3129" s="282"/>
      <c r="DD3129" s="282"/>
      <c r="DE3129" s="282"/>
      <c r="DF3129" s="282"/>
      <c r="DG3129" s="282"/>
      <c r="DH3129" s="282"/>
      <c r="DI3129" s="282"/>
      <c r="DJ3129" s="282"/>
      <c r="EF3129" s="495" t="str">
        <f>""&amp;(MID(数据表!AZ3129,1,MIN(FIND({"(";"（"},数据表!AZ3129&amp;"(（",1)-1)))&amp;""</f>
        <v/>
      </c>
      <c r="EG3129" s="495" t="str">
        <f>""&amp;(MID(数据表!AZ3129,1,MIN(FIND({0;1;2;3;4;5;6;7;8;9},数据表!AZ3129&amp;"1234567890",1)-1)))&amp;""</f>
        <v/>
      </c>
    </row>
    <row r="3130" spans="2:137" s="310" customFormat="1" ht="12" customHeight="1">
      <c r="B3130" s="286"/>
      <c r="C3130" s="286"/>
      <c r="D3130" s="286"/>
      <c r="E3130" s="479"/>
      <c r="F3130" s="282"/>
      <c r="G3130" s="283"/>
      <c r="H3130" s="421"/>
      <c r="I3130" s="421"/>
      <c r="J3130" s="283"/>
      <c r="K3130" s="421"/>
      <c r="L3130" s="282"/>
      <c r="N3130" s="282"/>
      <c r="S3130" s="282"/>
      <c r="T3130" s="283"/>
      <c r="U3130" s="283"/>
      <c r="V3130" s="283"/>
      <c r="W3130" s="283"/>
      <c r="X3130" s="283"/>
      <c r="Y3130" s="282"/>
      <c r="Z3130" s="282"/>
      <c r="AA3130" s="283"/>
      <c r="AB3130" s="282"/>
      <c r="AC3130" s="282"/>
      <c r="AD3130" s="282"/>
      <c r="AE3130" s="282"/>
      <c r="AF3130" s="283"/>
      <c r="AG3130" s="402"/>
      <c r="AH3130" s="283"/>
      <c r="AI3130" s="283"/>
      <c r="AJ3130" s="283"/>
      <c r="AK3130" s="283"/>
      <c r="AL3130" s="283"/>
      <c r="AM3130" s="282"/>
      <c r="AN3130" s="282"/>
      <c r="AO3130" s="282"/>
      <c r="AP3130" s="282"/>
      <c r="AQ3130" s="282"/>
      <c r="AR3130" s="282"/>
      <c r="AT3130" s="283"/>
      <c r="AU3130" s="283"/>
      <c r="AV3130" s="283"/>
      <c r="AW3130" s="283"/>
      <c r="AY3130" s="283"/>
      <c r="AZ3130" s="282"/>
      <c r="BA3130" s="283"/>
      <c r="BB3130" s="282"/>
      <c r="BC3130" s="282"/>
      <c r="BD3130" s="282"/>
      <c r="BE3130" s="283"/>
      <c r="BG3130" s="282"/>
      <c r="BH3130" s="282"/>
      <c r="BI3130" s="282"/>
      <c r="BL3130" s="421"/>
      <c r="BM3130" s="424"/>
      <c r="BN3130" s="424"/>
      <c r="BO3130" s="424"/>
      <c r="BP3130" s="424"/>
      <c r="BQ3130" s="421"/>
      <c r="BR3130" s="421"/>
      <c r="BV3130" s="282"/>
      <c r="BW3130" s="283"/>
      <c r="BY3130" s="283"/>
      <c r="BZ3130" s="283"/>
      <c r="CA3130" s="283"/>
      <c r="CB3130" s="282"/>
      <c r="CC3130" s="282"/>
      <c r="CD3130" s="282"/>
      <c r="CE3130" s="282"/>
      <c r="CG3130" s="427"/>
      <c r="CH3130" s="402"/>
      <c r="CI3130" s="424"/>
      <c r="CJ3130" s="282"/>
      <c r="CK3130" s="282"/>
      <c r="CL3130" s="283"/>
      <c r="CM3130" s="283"/>
      <c r="CP3130" s="282"/>
      <c r="DC3130" s="282"/>
      <c r="DD3130" s="282"/>
      <c r="DE3130" s="282"/>
      <c r="DF3130" s="282"/>
      <c r="DG3130" s="282"/>
      <c r="DH3130" s="282"/>
      <c r="DI3130" s="282"/>
      <c r="DJ3130" s="282"/>
      <c r="EF3130" s="495" t="str">
        <f>""&amp;(MID(数据表!AZ3130,1,MIN(FIND({"(";"（"},数据表!AZ3130&amp;"(（",1)-1)))&amp;""</f>
        <v/>
      </c>
      <c r="EG3130" s="495" t="str">
        <f>""&amp;(MID(数据表!AZ3130,1,MIN(FIND({0;1;2;3;4;5;6;7;8;9},数据表!AZ3130&amp;"1234567890",1)-1)))&amp;""</f>
        <v/>
      </c>
    </row>
    <row r="3131" spans="2:137" s="310" customFormat="1" ht="12" customHeight="1">
      <c r="B3131" s="286"/>
      <c r="C3131" s="286"/>
      <c r="D3131" s="286"/>
      <c r="E3131" s="479"/>
      <c r="F3131" s="282"/>
      <c r="G3131" s="283"/>
      <c r="H3131" s="421"/>
      <c r="I3131" s="421"/>
      <c r="J3131" s="283"/>
      <c r="K3131" s="421"/>
      <c r="L3131" s="282"/>
      <c r="N3131" s="282"/>
      <c r="S3131" s="282"/>
      <c r="T3131" s="283"/>
      <c r="U3131" s="283"/>
      <c r="V3131" s="283"/>
      <c r="W3131" s="283"/>
      <c r="X3131" s="283"/>
      <c r="Y3131" s="282"/>
      <c r="Z3131" s="282"/>
      <c r="AA3131" s="283"/>
      <c r="AB3131" s="282"/>
      <c r="AC3131" s="282"/>
      <c r="AD3131" s="282"/>
      <c r="AE3131" s="282"/>
      <c r="AF3131" s="283"/>
      <c r="AG3131" s="402"/>
      <c r="AH3131" s="283"/>
      <c r="AI3131" s="283"/>
      <c r="AJ3131" s="283"/>
      <c r="AK3131" s="283"/>
      <c r="AL3131" s="283"/>
      <c r="AM3131" s="282"/>
      <c r="AN3131" s="282"/>
      <c r="AO3131" s="282"/>
      <c r="AP3131" s="282"/>
      <c r="AQ3131" s="282"/>
      <c r="AR3131" s="282"/>
      <c r="AT3131" s="283"/>
      <c r="AU3131" s="283"/>
      <c r="AV3131" s="283"/>
      <c r="AW3131" s="283"/>
      <c r="AY3131" s="283"/>
      <c r="AZ3131" s="282"/>
      <c r="BA3131" s="283"/>
      <c r="BB3131" s="282"/>
      <c r="BC3131" s="282"/>
      <c r="BD3131" s="282"/>
      <c r="BE3131" s="283"/>
      <c r="BG3131" s="282"/>
      <c r="BH3131" s="282"/>
      <c r="BI3131" s="282"/>
      <c r="BL3131" s="421"/>
      <c r="BM3131" s="424"/>
      <c r="BN3131" s="424"/>
      <c r="BO3131" s="424"/>
      <c r="BP3131" s="424"/>
      <c r="BQ3131" s="421"/>
      <c r="BR3131" s="421"/>
      <c r="BV3131" s="282"/>
      <c r="BW3131" s="283"/>
      <c r="BY3131" s="283"/>
      <c r="BZ3131" s="283"/>
      <c r="CA3131" s="283"/>
      <c r="CB3131" s="282"/>
      <c r="CC3131" s="282"/>
      <c r="CD3131" s="282"/>
      <c r="CE3131" s="282"/>
      <c r="CG3131" s="427"/>
      <c r="CH3131" s="402"/>
      <c r="CI3131" s="424"/>
      <c r="CJ3131" s="282"/>
      <c r="CK3131" s="282"/>
      <c r="CL3131" s="283"/>
      <c r="CM3131" s="283"/>
      <c r="CP3131" s="282"/>
      <c r="DC3131" s="282"/>
      <c r="DD3131" s="282"/>
      <c r="DE3131" s="282"/>
      <c r="DF3131" s="282"/>
      <c r="DG3131" s="282"/>
      <c r="DH3131" s="282"/>
      <c r="DI3131" s="282"/>
      <c r="DJ3131" s="282"/>
      <c r="EF3131" s="495" t="str">
        <f>""&amp;(MID(数据表!AZ3131,1,MIN(FIND({"(";"（"},数据表!AZ3131&amp;"(（",1)-1)))&amp;""</f>
        <v/>
      </c>
      <c r="EG3131" s="495" t="str">
        <f>""&amp;(MID(数据表!AZ3131,1,MIN(FIND({0;1;2;3;4;5;6;7;8;9},数据表!AZ3131&amp;"1234567890",1)-1)))&amp;""</f>
        <v/>
      </c>
    </row>
    <row r="3132" spans="2:137" s="310" customFormat="1" ht="12" customHeight="1">
      <c r="B3132" s="286"/>
      <c r="C3132" s="286"/>
      <c r="D3132" s="286"/>
      <c r="E3132" s="479"/>
      <c r="F3132" s="282"/>
      <c r="G3132" s="283"/>
      <c r="H3132" s="421"/>
      <c r="I3132" s="421"/>
      <c r="J3132" s="283"/>
      <c r="K3132" s="421"/>
      <c r="L3132" s="282"/>
      <c r="N3132" s="282"/>
      <c r="S3132" s="282"/>
      <c r="T3132" s="283"/>
      <c r="U3132" s="283"/>
      <c r="V3132" s="283"/>
      <c r="W3132" s="283"/>
      <c r="X3132" s="283"/>
      <c r="Y3132" s="282"/>
      <c r="Z3132" s="282"/>
      <c r="AA3132" s="283"/>
      <c r="AB3132" s="282"/>
      <c r="AC3132" s="282"/>
      <c r="AD3132" s="282"/>
      <c r="AE3132" s="282"/>
      <c r="AF3132" s="283"/>
      <c r="AG3132" s="402"/>
      <c r="AH3132" s="283"/>
      <c r="AI3132" s="283"/>
      <c r="AJ3132" s="283"/>
      <c r="AK3132" s="283"/>
      <c r="AL3132" s="283"/>
      <c r="AM3132" s="282"/>
      <c r="AN3132" s="282"/>
      <c r="AO3132" s="282"/>
      <c r="AP3132" s="282"/>
      <c r="AQ3132" s="282"/>
      <c r="AR3132" s="282"/>
      <c r="AT3132" s="283"/>
      <c r="AU3132" s="283"/>
      <c r="AV3132" s="283"/>
      <c r="AW3132" s="283"/>
      <c r="AY3132" s="283"/>
      <c r="AZ3132" s="282"/>
      <c r="BA3132" s="283"/>
      <c r="BB3132" s="282"/>
      <c r="BC3132" s="282"/>
      <c r="BD3132" s="282"/>
      <c r="BE3132" s="283"/>
      <c r="BG3132" s="282"/>
      <c r="BH3132" s="282"/>
      <c r="BI3132" s="282"/>
      <c r="BL3132" s="421"/>
      <c r="BM3132" s="424"/>
      <c r="BN3132" s="424"/>
      <c r="BO3132" s="424"/>
      <c r="BP3132" s="424"/>
      <c r="BQ3132" s="421"/>
      <c r="BR3132" s="421"/>
      <c r="BV3132" s="282"/>
      <c r="BW3132" s="283"/>
      <c r="BY3132" s="283"/>
      <c r="BZ3132" s="283"/>
      <c r="CA3132" s="283"/>
      <c r="CB3132" s="282"/>
      <c r="CC3132" s="282"/>
      <c r="CD3132" s="282"/>
      <c r="CE3132" s="282"/>
      <c r="CG3132" s="427"/>
      <c r="CH3132" s="402"/>
      <c r="CI3132" s="424"/>
      <c r="CJ3132" s="282"/>
      <c r="CK3132" s="282"/>
      <c r="CL3132" s="283"/>
      <c r="CM3132" s="283"/>
      <c r="CP3132" s="282"/>
      <c r="DC3132" s="282"/>
      <c r="DD3132" s="282"/>
      <c r="DE3132" s="282"/>
      <c r="DF3132" s="282"/>
      <c r="DG3132" s="282"/>
      <c r="DH3132" s="282"/>
      <c r="DI3132" s="282"/>
      <c r="DJ3132" s="282"/>
      <c r="EF3132" s="495" t="str">
        <f>""&amp;(MID(数据表!AZ3132,1,MIN(FIND({"(";"（"},数据表!AZ3132&amp;"(（",1)-1)))&amp;""</f>
        <v/>
      </c>
      <c r="EG3132" s="495" t="str">
        <f>""&amp;(MID(数据表!AZ3132,1,MIN(FIND({0;1;2;3;4;5;6;7;8;9},数据表!AZ3132&amp;"1234567890",1)-1)))&amp;""</f>
        <v/>
      </c>
    </row>
    <row r="3133" spans="2:137" s="310" customFormat="1" ht="12" customHeight="1">
      <c r="B3133" s="286"/>
      <c r="C3133" s="286"/>
      <c r="D3133" s="286"/>
      <c r="E3133" s="479"/>
      <c r="F3133" s="282"/>
      <c r="G3133" s="283"/>
      <c r="H3133" s="421"/>
      <c r="I3133" s="421"/>
      <c r="J3133" s="283"/>
      <c r="K3133" s="421"/>
      <c r="L3133" s="282"/>
      <c r="N3133" s="282"/>
      <c r="S3133" s="282"/>
      <c r="T3133" s="283"/>
      <c r="U3133" s="283"/>
      <c r="V3133" s="283"/>
      <c r="W3133" s="283"/>
      <c r="X3133" s="283"/>
      <c r="Y3133" s="282"/>
      <c r="Z3133" s="282"/>
      <c r="AA3133" s="283"/>
      <c r="AB3133" s="282"/>
      <c r="AC3133" s="282"/>
      <c r="AD3133" s="282"/>
      <c r="AE3133" s="282"/>
      <c r="AF3133" s="283"/>
      <c r="AG3133" s="402"/>
      <c r="AH3133" s="283"/>
      <c r="AI3133" s="283"/>
      <c r="AJ3133" s="283"/>
      <c r="AK3133" s="283"/>
      <c r="AL3133" s="283"/>
      <c r="AM3133" s="282"/>
      <c r="AN3133" s="282"/>
      <c r="AO3133" s="282"/>
      <c r="AP3133" s="282"/>
      <c r="AQ3133" s="282"/>
      <c r="AR3133" s="282"/>
      <c r="AT3133" s="283"/>
      <c r="AU3133" s="283"/>
      <c r="AV3133" s="283"/>
      <c r="AW3133" s="283"/>
      <c r="AY3133" s="283"/>
      <c r="AZ3133" s="282"/>
      <c r="BA3133" s="283"/>
      <c r="BB3133" s="282"/>
      <c r="BC3133" s="282"/>
      <c r="BD3133" s="282"/>
      <c r="BE3133" s="283"/>
      <c r="BG3133" s="282"/>
      <c r="BH3133" s="282"/>
      <c r="BI3133" s="282"/>
      <c r="BL3133" s="421"/>
      <c r="BM3133" s="424"/>
      <c r="BN3133" s="424"/>
      <c r="BO3133" s="424"/>
      <c r="BP3133" s="424"/>
      <c r="BQ3133" s="421"/>
      <c r="BR3133" s="421"/>
      <c r="BV3133" s="282"/>
      <c r="BW3133" s="283"/>
      <c r="BY3133" s="283"/>
      <c r="BZ3133" s="283"/>
      <c r="CA3133" s="283"/>
      <c r="CB3133" s="282"/>
      <c r="CC3133" s="282"/>
      <c r="CD3133" s="282"/>
      <c r="CE3133" s="282"/>
      <c r="CG3133" s="427"/>
      <c r="CH3133" s="402"/>
      <c r="CI3133" s="424"/>
      <c r="CJ3133" s="282"/>
      <c r="CK3133" s="282"/>
      <c r="CL3133" s="283"/>
      <c r="CM3133" s="283"/>
      <c r="CP3133" s="282"/>
      <c r="DC3133" s="282"/>
      <c r="DD3133" s="282"/>
      <c r="DE3133" s="282"/>
      <c r="DF3133" s="282"/>
      <c r="DG3133" s="282"/>
      <c r="DH3133" s="282"/>
      <c r="DI3133" s="282"/>
      <c r="DJ3133" s="282"/>
      <c r="EF3133" s="495" t="str">
        <f>""&amp;(MID(数据表!AZ3133,1,MIN(FIND({"(";"（"},数据表!AZ3133&amp;"(（",1)-1)))&amp;""</f>
        <v/>
      </c>
      <c r="EG3133" s="495" t="str">
        <f>""&amp;(MID(数据表!AZ3133,1,MIN(FIND({0;1;2;3;4;5;6;7;8;9},数据表!AZ3133&amp;"1234567890",1)-1)))&amp;""</f>
        <v/>
      </c>
    </row>
    <row r="3134" spans="2:137" s="310" customFormat="1" ht="12" customHeight="1">
      <c r="B3134" s="286"/>
      <c r="C3134" s="286"/>
      <c r="D3134" s="286"/>
      <c r="E3134" s="479"/>
      <c r="F3134" s="282"/>
      <c r="G3134" s="283"/>
      <c r="H3134" s="421"/>
      <c r="I3134" s="421"/>
      <c r="J3134" s="283"/>
      <c r="K3134" s="421"/>
      <c r="L3134" s="282"/>
      <c r="N3134" s="282"/>
      <c r="S3134" s="282"/>
      <c r="T3134" s="283"/>
      <c r="U3134" s="283"/>
      <c r="V3134" s="283"/>
      <c r="W3134" s="283"/>
      <c r="X3134" s="283"/>
      <c r="Y3134" s="282"/>
      <c r="Z3134" s="282"/>
      <c r="AA3134" s="283"/>
      <c r="AB3134" s="282"/>
      <c r="AC3134" s="282"/>
      <c r="AD3134" s="282"/>
      <c r="AE3134" s="282"/>
      <c r="AF3134" s="283"/>
      <c r="AG3134" s="402"/>
      <c r="AH3134" s="283"/>
      <c r="AI3134" s="283"/>
      <c r="AJ3134" s="283"/>
      <c r="AK3134" s="283"/>
      <c r="AL3134" s="283"/>
      <c r="AM3134" s="282"/>
      <c r="AN3134" s="282"/>
      <c r="AO3134" s="282"/>
      <c r="AP3134" s="282"/>
      <c r="AQ3134" s="282"/>
      <c r="AR3134" s="282"/>
      <c r="AT3134" s="283"/>
      <c r="AU3134" s="283"/>
      <c r="AV3134" s="283"/>
      <c r="AW3134" s="283"/>
      <c r="AY3134" s="283"/>
      <c r="AZ3134" s="282"/>
      <c r="BA3134" s="283"/>
      <c r="BB3134" s="282"/>
      <c r="BC3134" s="282"/>
      <c r="BD3134" s="282"/>
      <c r="BE3134" s="283"/>
      <c r="BG3134" s="282"/>
      <c r="BH3134" s="282"/>
      <c r="BI3134" s="282"/>
      <c r="BL3134" s="421"/>
      <c r="BM3134" s="424"/>
      <c r="BN3134" s="424"/>
      <c r="BO3134" s="424"/>
      <c r="BP3134" s="424"/>
      <c r="BQ3134" s="421"/>
      <c r="BR3134" s="421"/>
      <c r="BV3134" s="282"/>
      <c r="BW3134" s="283"/>
      <c r="BY3134" s="283"/>
      <c r="BZ3134" s="283"/>
      <c r="CA3134" s="283"/>
      <c r="CB3134" s="282"/>
      <c r="CC3134" s="282"/>
      <c r="CD3134" s="282"/>
      <c r="CE3134" s="282"/>
      <c r="CG3134" s="427"/>
      <c r="CH3134" s="402"/>
      <c r="CI3134" s="424"/>
      <c r="CJ3134" s="282"/>
      <c r="CK3134" s="282"/>
      <c r="CL3134" s="283"/>
      <c r="CM3134" s="283"/>
      <c r="CP3134" s="282"/>
      <c r="DC3134" s="282"/>
      <c r="DD3134" s="282"/>
      <c r="DE3134" s="282"/>
      <c r="DF3134" s="282"/>
      <c r="DG3134" s="282"/>
      <c r="DH3134" s="282"/>
      <c r="DI3134" s="282"/>
      <c r="DJ3134" s="282"/>
      <c r="EF3134" s="495" t="str">
        <f>""&amp;(MID(数据表!AZ3134,1,MIN(FIND({"(";"（"},数据表!AZ3134&amp;"(（",1)-1)))&amp;""</f>
        <v/>
      </c>
      <c r="EG3134" s="495" t="str">
        <f>""&amp;(MID(数据表!AZ3134,1,MIN(FIND({0;1;2;3;4;5;6;7;8;9},数据表!AZ3134&amp;"1234567890",1)-1)))&amp;""</f>
        <v/>
      </c>
    </row>
    <row r="3135" spans="2:137" s="310" customFormat="1" ht="12" customHeight="1">
      <c r="B3135" s="286"/>
      <c r="C3135" s="286"/>
      <c r="D3135" s="286"/>
      <c r="E3135" s="479"/>
      <c r="F3135" s="282"/>
      <c r="G3135" s="283"/>
      <c r="H3135" s="421"/>
      <c r="I3135" s="421"/>
      <c r="J3135" s="283"/>
      <c r="K3135" s="421"/>
      <c r="L3135" s="282"/>
      <c r="N3135" s="282"/>
      <c r="S3135" s="282"/>
      <c r="T3135" s="283"/>
      <c r="U3135" s="283"/>
      <c r="V3135" s="283"/>
      <c r="W3135" s="283"/>
      <c r="X3135" s="283"/>
      <c r="Y3135" s="282"/>
      <c r="Z3135" s="282"/>
      <c r="AA3135" s="283"/>
      <c r="AB3135" s="282"/>
      <c r="AC3135" s="282"/>
      <c r="AD3135" s="282"/>
      <c r="AE3135" s="282"/>
      <c r="AF3135" s="283"/>
      <c r="AG3135" s="402"/>
      <c r="AH3135" s="283"/>
      <c r="AI3135" s="283"/>
      <c r="AJ3135" s="283"/>
      <c r="AK3135" s="283"/>
      <c r="AL3135" s="283"/>
      <c r="AM3135" s="282"/>
      <c r="AN3135" s="282"/>
      <c r="AO3135" s="282"/>
      <c r="AP3135" s="282"/>
      <c r="AQ3135" s="282"/>
      <c r="AR3135" s="282"/>
      <c r="AT3135" s="283"/>
      <c r="AU3135" s="283"/>
      <c r="AV3135" s="283"/>
      <c r="AW3135" s="283"/>
      <c r="AY3135" s="283"/>
      <c r="AZ3135" s="282"/>
      <c r="BA3135" s="283"/>
      <c r="BB3135" s="282"/>
      <c r="BC3135" s="282"/>
      <c r="BD3135" s="282"/>
      <c r="BE3135" s="283"/>
      <c r="BG3135" s="282"/>
      <c r="BH3135" s="282"/>
      <c r="BI3135" s="282"/>
      <c r="BL3135" s="421"/>
      <c r="BM3135" s="424"/>
      <c r="BN3135" s="424"/>
      <c r="BO3135" s="424"/>
      <c r="BP3135" s="424"/>
      <c r="BQ3135" s="421"/>
      <c r="BR3135" s="421"/>
      <c r="BV3135" s="282"/>
      <c r="BW3135" s="283"/>
      <c r="BY3135" s="283"/>
      <c r="BZ3135" s="283"/>
      <c r="CA3135" s="283"/>
      <c r="CB3135" s="282"/>
      <c r="CC3135" s="282"/>
      <c r="CD3135" s="282"/>
      <c r="CE3135" s="282"/>
      <c r="CG3135" s="427"/>
      <c r="CH3135" s="402"/>
      <c r="CI3135" s="424"/>
      <c r="CJ3135" s="282"/>
      <c r="CK3135" s="282"/>
      <c r="CL3135" s="283"/>
      <c r="CM3135" s="283"/>
      <c r="CP3135" s="282"/>
      <c r="DC3135" s="282"/>
      <c r="DD3135" s="282"/>
      <c r="DE3135" s="282"/>
      <c r="DF3135" s="282"/>
      <c r="DG3135" s="282"/>
      <c r="DH3135" s="282"/>
      <c r="DI3135" s="282"/>
      <c r="DJ3135" s="282"/>
      <c r="EF3135" s="495" t="str">
        <f>""&amp;(MID(数据表!AZ3135,1,MIN(FIND({"(";"（"},数据表!AZ3135&amp;"(（",1)-1)))&amp;""</f>
        <v/>
      </c>
      <c r="EG3135" s="495" t="str">
        <f>""&amp;(MID(数据表!AZ3135,1,MIN(FIND({0;1;2;3;4;5;6;7;8;9},数据表!AZ3135&amp;"1234567890",1)-1)))&amp;""</f>
        <v/>
      </c>
    </row>
    <row r="3136" spans="2:137" s="310" customFormat="1" ht="12" customHeight="1">
      <c r="B3136" s="286"/>
      <c r="C3136" s="286"/>
      <c r="D3136" s="286"/>
      <c r="E3136" s="479"/>
      <c r="F3136" s="282"/>
      <c r="G3136" s="283"/>
      <c r="H3136" s="421"/>
      <c r="I3136" s="421"/>
      <c r="J3136" s="283"/>
      <c r="K3136" s="421"/>
      <c r="L3136" s="282"/>
      <c r="N3136" s="282"/>
      <c r="S3136" s="282"/>
      <c r="T3136" s="283"/>
      <c r="U3136" s="283"/>
      <c r="V3136" s="283"/>
      <c r="W3136" s="283"/>
      <c r="X3136" s="283"/>
      <c r="Y3136" s="282"/>
      <c r="Z3136" s="282"/>
      <c r="AA3136" s="283"/>
      <c r="AB3136" s="282"/>
      <c r="AC3136" s="282"/>
      <c r="AD3136" s="282"/>
      <c r="AE3136" s="282"/>
      <c r="AF3136" s="283"/>
      <c r="AG3136" s="402"/>
      <c r="AH3136" s="283"/>
      <c r="AI3136" s="283"/>
      <c r="AJ3136" s="283"/>
      <c r="AK3136" s="283"/>
      <c r="AL3136" s="283"/>
      <c r="AM3136" s="282"/>
      <c r="AN3136" s="282"/>
      <c r="AO3136" s="282"/>
      <c r="AP3136" s="282"/>
      <c r="AQ3136" s="282"/>
      <c r="AR3136" s="282"/>
      <c r="AT3136" s="283"/>
      <c r="AU3136" s="283"/>
      <c r="AV3136" s="283"/>
      <c r="AW3136" s="283"/>
      <c r="AY3136" s="283"/>
      <c r="AZ3136" s="282"/>
      <c r="BA3136" s="283"/>
      <c r="BB3136" s="282"/>
      <c r="BC3136" s="282"/>
      <c r="BD3136" s="282"/>
      <c r="BE3136" s="283"/>
      <c r="BG3136" s="282"/>
      <c r="BH3136" s="282"/>
      <c r="BI3136" s="282"/>
      <c r="BL3136" s="421"/>
      <c r="BM3136" s="424"/>
      <c r="BN3136" s="424"/>
      <c r="BO3136" s="424"/>
      <c r="BP3136" s="424"/>
      <c r="BQ3136" s="421"/>
      <c r="BR3136" s="421"/>
      <c r="BV3136" s="282"/>
      <c r="BW3136" s="283"/>
      <c r="BY3136" s="283"/>
      <c r="BZ3136" s="283"/>
      <c r="CA3136" s="283"/>
      <c r="CB3136" s="282"/>
      <c r="CC3136" s="282"/>
      <c r="CD3136" s="282"/>
      <c r="CE3136" s="282"/>
      <c r="CG3136" s="427"/>
      <c r="CH3136" s="402"/>
      <c r="CI3136" s="424"/>
      <c r="CJ3136" s="282"/>
      <c r="CK3136" s="282"/>
      <c r="CL3136" s="283"/>
      <c r="CM3136" s="283"/>
      <c r="CP3136" s="282"/>
      <c r="DC3136" s="282"/>
      <c r="DD3136" s="282"/>
      <c r="DE3136" s="282"/>
      <c r="DF3136" s="282"/>
      <c r="DG3136" s="282"/>
      <c r="DH3136" s="282"/>
      <c r="DI3136" s="282"/>
      <c r="DJ3136" s="282"/>
      <c r="EF3136" s="495" t="str">
        <f>""&amp;(MID(数据表!AZ3136,1,MIN(FIND({"(";"（"},数据表!AZ3136&amp;"(（",1)-1)))&amp;""</f>
        <v/>
      </c>
      <c r="EG3136" s="495" t="str">
        <f>""&amp;(MID(数据表!AZ3136,1,MIN(FIND({0;1;2;3;4;5;6;7;8;9},数据表!AZ3136&amp;"1234567890",1)-1)))&amp;""</f>
        <v/>
      </c>
    </row>
    <row r="3137" spans="2:137" s="310" customFormat="1" ht="12" customHeight="1">
      <c r="B3137" s="286"/>
      <c r="C3137" s="286"/>
      <c r="D3137" s="286"/>
      <c r="E3137" s="479"/>
      <c r="F3137" s="282"/>
      <c r="G3137" s="283"/>
      <c r="H3137" s="421"/>
      <c r="I3137" s="421"/>
      <c r="J3137" s="283"/>
      <c r="K3137" s="421"/>
      <c r="L3137" s="282"/>
      <c r="N3137" s="282"/>
      <c r="S3137" s="282"/>
      <c r="T3137" s="283"/>
      <c r="U3137" s="283"/>
      <c r="V3137" s="283"/>
      <c r="W3137" s="283"/>
      <c r="X3137" s="283"/>
      <c r="Y3137" s="282"/>
      <c r="Z3137" s="282"/>
      <c r="AA3137" s="283"/>
      <c r="AB3137" s="282"/>
      <c r="AC3137" s="282"/>
      <c r="AD3137" s="282"/>
      <c r="AE3137" s="282"/>
      <c r="AF3137" s="283"/>
      <c r="AG3137" s="402"/>
      <c r="AH3137" s="283"/>
      <c r="AI3137" s="283"/>
      <c r="AJ3137" s="283"/>
      <c r="AK3137" s="283"/>
      <c r="AL3137" s="283"/>
      <c r="AM3137" s="282"/>
      <c r="AN3137" s="282"/>
      <c r="AO3137" s="282"/>
      <c r="AP3137" s="282"/>
      <c r="AQ3137" s="282"/>
      <c r="AR3137" s="282"/>
      <c r="AT3137" s="283"/>
      <c r="AU3137" s="283"/>
      <c r="AV3137" s="283"/>
      <c r="AW3137" s="283"/>
      <c r="AY3137" s="283"/>
      <c r="AZ3137" s="282"/>
      <c r="BA3137" s="283"/>
      <c r="BB3137" s="282"/>
      <c r="BC3137" s="282"/>
      <c r="BD3137" s="282"/>
      <c r="BE3137" s="283"/>
      <c r="BG3137" s="282"/>
      <c r="BH3137" s="282"/>
      <c r="BI3137" s="282"/>
      <c r="BL3137" s="421"/>
      <c r="BM3137" s="424"/>
      <c r="BN3137" s="424"/>
      <c r="BO3137" s="424"/>
      <c r="BP3137" s="424"/>
      <c r="BQ3137" s="421"/>
      <c r="BR3137" s="421"/>
      <c r="BV3137" s="282"/>
      <c r="BW3137" s="283"/>
      <c r="BY3137" s="283"/>
      <c r="BZ3137" s="283"/>
      <c r="CA3137" s="283"/>
      <c r="CB3137" s="282"/>
      <c r="CC3137" s="282"/>
      <c r="CD3137" s="282"/>
      <c r="CE3137" s="282"/>
      <c r="CG3137" s="427"/>
      <c r="CH3137" s="402"/>
      <c r="CI3137" s="424"/>
      <c r="CJ3137" s="282"/>
      <c r="CK3137" s="282"/>
      <c r="CL3137" s="283"/>
      <c r="CM3137" s="283"/>
      <c r="CP3137" s="282"/>
      <c r="DC3137" s="282"/>
      <c r="DD3137" s="282"/>
      <c r="DE3137" s="282"/>
      <c r="DF3137" s="282"/>
      <c r="DG3137" s="282"/>
      <c r="DH3137" s="282"/>
      <c r="DI3137" s="282"/>
      <c r="DJ3137" s="282"/>
      <c r="EF3137" s="495" t="str">
        <f>""&amp;(MID(数据表!AZ3137,1,MIN(FIND({"(";"（"},数据表!AZ3137&amp;"(（",1)-1)))&amp;""</f>
        <v/>
      </c>
      <c r="EG3137" s="495" t="str">
        <f>""&amp;(MID(数据表!AZ3137,1,MIN(FIND({0;1;2;3;4;5;6;7;8;9},数据表!AZ3137&amp;"1234567890",1)-1)))&amp;""</f>
        <v/>
      </c>
    </row>
    <row r="3138" spans="2:137" s="310" customFormat="1" ht="12" customHeight="1">
      <c r="B3138" s="286"/>
      <c r="C3138" s="286"/>
      <c r="D3138" s="286"/>
      <c r="E3138" s="479"/>
      <c r="F3138" s="282"/>
      <c r="G3138" s="283"/>
      <c r="H3138" s="421"/>
      <c r="I3138" s="421"/>
      <c r="J3138" s="283"/>
      <c r="K3138" s="421"/>
      <c r="L3138" s="282"/>
      <c r="N3138" s="282"/>
      <c r="S3138" s="282"/>
      <c r="T3138" s="283"/>
      <c r="U3138" s="283"/>
      <c r="V3138" s="283"/>
      <c r="W3138" s="283"/>
      <c r="X3138" s="283"/>
      <c r="Y3138" s="282"/>
      <c r="Z3138" s="282"/>
      <c r="AA3138" s="283"/>
      <c r="AB3138" s="282"/>
      <c r="AC3138" s="282"/>
      <c r="AD3138" s="282"/>
      <c r="AE3138" s="282"/>
      <c r="AF3138" s="283"/>
      <c r="AG3138" s="402"/>
      <c r="AH3138" s="283"/>
      <c r="AI3138" s="283"/>
      <c r="AJ3138" s="283"/>
      <c r="AK3138" s="283"/>
      <c r="AL3138" s="283"/>
      <c r="AM3138" s="282"/>
      <c r="AN3138" s="282"/>
      <c r="AO3138" s="282"/>
      <c r="AP3138" s="282"/>
      <c r="AQ3138" s="282"/>
      <c r="AR3138" s="282"/>
      <c r="AT3138" s="283"/>
      <c r="AU3138" s="283"/>
      <c r="AV3138" s="283"/>
      <c r="AW3138" s="283"/>
      <c r="AY3138" s="283"/>
      <c r="AZ3138" s="282"/>
      <c r="BA3138" s="283"/>
      <c r="BB3138" s="282"/>
      <c r="BC3138" s="282"/>
      <c r="BD3138" s="282"/>
      <c r="BE3138" s="283"/>
      <c r="BG3138" s="282"/>
      <c r="BH3138" s="282"/>
      <c r="BI3138" s="282"/>
      <c r="BL3138" s="421"/>
      <c r="BM3138" s="424"/>
      <c r="BN3138" s="424"/>
      <c r="BO3138" s="424"/>
      <c r="BP3138" s="424"/>
      <c r="BQ3138" s="421"/>
      <c r="BR3138" s="421"/>
      <c r="BV3138" s="282"/>
      <c r="BW3138" s="283"/>
      <c r="BY3138" s="283"/>
      <c r="BZ3138" s="283"/>
      <c r="CA3138" s="283"/>
      <c r="CB3138" s="282"/>
      <c r="CC3138" s="282"/>
      <c r="CD3138" s="282"/>
      <c r="CE3138" s="282"/>
      <c r="CG3138" s="427"/>
      <c r="CH3138" s="402"/>
      <c r="CI3138" s="424"/>
      <c r="CJ3138" s="282"/>
      <c r="CK3138" s="282"/>
      <c r="CL3138" s="283"/>
      <c r="CM3138" s="283"/>
      <c r="CP3138" s="282"/>
      <c r="DC3138" s="282"/>
      <c r="DD3138" s="282"/>
      <c r="DE3138" s="282"/>
      <c r="DF3138" s="282"/>
      <c r="DG3138" s="282"/>
      <c r="DH3138" s="282"/>
      <c r="DI3138" s="282"/>
      <c r="DJ3138" s="282"/>
      <c r="EF3138" s="495" t="str">
        <f>""&amp;(MID(数据表!AZ3138,1,MIN(FIND({"(";"（"},数据表!AZ3138&amp;"(（",1)-1)))&amp;""</f>
        <v/>
      </c>
      <c r="EG3138" s="495" t="str">
        <f>""&amp;(MID(数据表!AZ3138,1,MIN(FIND({0;1;2;3;4;5;6;7;8;9},数据表!AZ3138&amp;"1234567890",1)-1)))&amp;""</f>
        <v/>
      </c>
    </row>
    <row r="3139" spans="2:137" s="310" customFormat="1" ht="12" customHeight="1">
      <c r="B3139" s="286"/>
      <c r="C3139" s="286"/>
      <c r="D3139" s="286"/>
      <c r="E3139" s="479"/>
      <c r="F3139" s="282"/>
      <c r="G3139" s="283"/>
      <c r="H3139" s="421"/>
      <c r="I3139" s="421"/>
      <c r="J3139" s="283"/>
      <c r="K3139" s="421"/>
      <c r="L3139" s="282"/>
      <c r="N3139" s="282"/>
      <c r="S3139" s="282"/>
      <c r="T3139" s="283"/>
      <c r="U3139" s="283"/>
      <c r="V3139" s="283"/>
      <c r="W3139" s="283"/>
      <c r="X3139" s="283"/>
      <c r="Y3139" s="282"/>
      <c r="Z3139" s="282"/>
      <c r="AA3139" s="283"/>
      <c r="AB3139" s="282"/>
      <c r="AC3139" s="282"/>
      <c r="AD3139" s="282"/>
      <c r="AE3139" s="282"/>
      <c r="AF3139" s="283"/>
      <c r="AG3139" s="402"/>
      <c r="AH3139" s="283"/>
      <c r="AI3139" s="283"/>
      <c r="AJ3139" s="283"/>
      <c r="AK3139" s="283"/>
      <c r="AL3139" s="283"/>
      <c r="AM3139" s="282"/>
      <c r="AN3139" s="282"/>
      <c r="AO3139" s="282"/>
      <c r="AP3139" s="282"/>
      <c r="AQ3139" s="282"/>
      <c r="AR3139" s="282"/>
      <c r="AT3139" s="283"/>
      <c r="AU3139" s="283"/>
      <c r="AV3139" s="283"/>
      <c r="AW3139" s="283"/>
      <c r="AY3139" s="283"/>
      <c r="AZ3139" s="282"/>
      <c r="BA3139" s="283"/>
      <c r="BB3139" s="282"/>
      <c r="BC3139" s="282"/>
      <c r="BD3139" s="282"/>
      <c r="BE3139" s="283"/>
      <c r="BG3139" s="282"/>
      <c r="BH3139" s="282"/>
      <c r="BI3139" s="282"/>
      <c r="BL3139" s="421"/>
      <c r="BM3139" s="424"/>
      <c r="BN3139" s="424"/>
      <c r="BO3139" s="424"/>
      <c r="BP3139" s="424"/>
      <c r="BQ3139" s="421"/>
      <c r="BR3139" s="421"/>
      <c r="BV3139" s="282"/>
      <c r="BW3139" s="283"/>
      <c r="BY3139" s="283"/>
      <c r="BZ3139" s="283"/>
      <c r="CA3139" s="283"/>
      <c r="CB3139" s="282"/>
      <c r="CC3139" s="282"/>
      <c r="CD3139" s="282"/>
      <c r="CE3139" s="282"/>
      <c r="CG3139" s="427"/>
      <c r="CH3139" s="402"/>
      <c r="CI3139" s="424"/>
      <c r="CJ3139" s="282"/>
      <c r="CK3139" s="282"/>
      <c r="CL3139" s="283"/>
      <c r="CM3139" s="283"/>
      <c r="CP3139" s="282"/>
      <c r="DC3139" s="282"/>
      <c r="DD3139" s="282"/>
      <c r="DE3139" s="282"/>
      <c r="DF3139" s="282"/>
      <c r="DG3139" s="282"/>
      <c r="DH3139" s="282"/>
      <c r="DI3139" s="282"/>
      <c r="DJ3139" s="282"/>
      <c r="EF3139" s="495" t="str">
        <f>""&amp;(MID(数据表!AZ3139,1,MIN(FIND({"(";"（"},数据表!AZ3139&amp;"(（",1)-1)))&amp;""</f>
        <v/>
      </c>
      <c r="EG3139" s="495" t="str">
        <f>""&amp;(MID(数据表!AZ3139,1,MIN(FIND({0;1;2;3;4;5;6;7;8;9},数据表!AZ3139&amp;"1234567890",1)-1)))&amp;""</f>
        <v/>
      </c>
    </row>
    <row r="3140" spans="2:137" s="310" customFormat="1" ht="12" customHeight="1">
      <c r="B3140" s="286"/>
      <c r="C3140" s="286"/>
      <c r="D3140" s="286"/>
      <c r="E3140" s="479"/>
      <c r="F3140" s="282"/>
      <c r="G3140" s="283"/>
      <c r="H3140" s="421"/>
      <c r="I3140" s="421"/>
      <c r="J3140" s="283"/>
      <c r="K3140" s="421"/>
      <c r="L3140" s="282"/>
      <c r="N3140" s="282"/>
      <c r="S3140" s="282"/>
      <c r="T3140" s="283"/>
      <c r="U3140" s="283"/>
      <c r="V3140" s="283"/>
      <c r="W3140" s="283"/>
      <c r="X3140" s="283"/>
      <c r="Y3140" s="282"/>
      <c r="Z3140" s="282"/>
      <c r="AA3140" s="283"/>
      <c r="AB3140" s="282"/>
      <c r="AC3140" s="282"/>
      <c r="AD3140" s="282"/>
      <c r="AE3140" s="282"/>
      <c r="AF3140" s="283"/>
      <c r="AG3140" s="402"/>
      <c r="AH3140" s="283"/>
      <c r="AI3140" s="283"/>
      <c r="AJ3140" s="283"/>
      <c r="AK3140" s="283"/>
      <c r="AL3140" s="283"/>
      <c r="AM3140" s="282"/>
      <c r="AN3140" s="282"/>
      <c r="AO3140" s="282"/>
      <c r="AP3140" s="282"/>
      <c r="AQ3140" s="282"/>
      <c r="AR3140" s="282"/>
      <c r="AT3140" s="283"/>
      <c r="AU3140" s="283"/>
      <c r="AV3140" s="283"/>
      <c r="AW3140" s="283"/>
      <c r="AY3140" s="283"/>
      <c r="AZ3140" s="282"/>
      <c r="BA3140" s="283"/>
      <c r="BB3140" s="282"/>
      <c r="BC3140" s="282"/>
      <c r="BD3140" s="282"/>
      <c r="BE3140" s="283"/>
      <c r="BG3140" s="282"/>
      <c r="BH3140" s="282"/>
      <c r="BI3140" s="282"/>
      <c r="BL3140" s="421"/>
      <c r="BM3140" s="424"/>
      <c r="BN3140" s="424"/>
      <c r="BO3140" s="424"/>
      <c r="BP3140" s="424"/>
      <c r="BQ3140" s="421"/>
      <c r="BR3140" s="421"/>
      <c r="BV3140" s="282"/>
      <c r="BW3140" s="283"/>
      <c r="BY3140" s="283"/>
      <c r="BZ3140" s="283"/>
      <c r="CA3140" s="283"/>
      <c r="CB3140" s="282"/>
      <c r="CC3140" s="282"/>
      <c r="CD3140" s="282"/>
      <c r="CE3140" s="282"/>
      <c r="CG3140" s="427"/>
      <c r="CH3140" s="402"/>
      <c r="CI3140" s="424"/>
      <c r="CJ3140" s="282"/>
      <c r="CK3140" s="282"/>
      <c r="CL3140" s="283"/>
      <c r="CM3140" s="283"/>
      <c r="CP3140" s="282"/>
      <c r="DC3140" s="282"/>
      <c r="DD3140" s="282"/>
      <c r="DE3140" s="282"/>
      <c r="DF3140" s="282"/>
      <c r="DG3140" s="282"/>
      <c r="DH3140" s="282"/>
      <c r="DI3140" s="282"/>
      <c r="DJ3140" s="282"/>
      <c r="EF3140" s="495" t="str">
        <f>""&amp;(MID(数据表!AZ3140,1,MIN(FIND({"(";"（"},数据表!AZ3140&amp;"(（",1)-1)))&amp;""</f>
        <v/>
      </c>
      <c r="EG3140" s="495" t="str">
        <f>""&amp;(MID(数据表!AZ3140,1,MIN(FIND({0;1;2;3;4;5;6;7;8;9},数据表!AZ3140&amp;"1234567890",1)-1)))&amp;""</f>
        <v/>
      </c>
    </row>
    <row r="3141" spans="2:137" s="310" customFormat="1" ht="12" customHeight="1">
      <c r="B3141" s="286"/>
      <c r="C3141" s="286"/>
      <c r="D3141" s="286"/>
      <c r="E3141" s="479"/>
      <c r="F3141" s="282"/>
      <c r="G3141" s="283"/>
      <c r="H3141" s="421"/>
      <c r="I3141" s="421"/>
      <c r="J3141" s="283"/>
      <c r="K3141" s="421"/>
      <c r="L3141" s="282"/>
      <c r="N3141" s="282"/>
      <c r="S3141" s="282"/>
      <c r="T3141" s="283"/>
      <c r="U3141" s="283"/>
      <c r="V3141" s="283"/>
      <c r="W3141" s="283"/>
      <c r="X3141" s="283"/>
      <c r="Y3141" s="282"/>
      <c r="Z3141" s="282"/>
      <c r="AA3141" s="283"/>
      <c r="AB3141" s="282"/>
      <c r="AC3141" s="282"/>
      <c r="AD3141" s="282"/>
      <c r="AE3141" s="282"/>
      <c r="AF3141" s="283"/>
      <c r="AG3141" s="402"/>
      <c r="AH3141" s="283"/>
      <c r="AI3141" s="283"/>
      <c r="AJ3141" s="283"/>
      <c r="AK3141" s="283"/>
      <c r="AL3141" s="283"/>
      <c r="AM3141" s="282"/>
      <c r="AN3141" s="282"/>
      <c r="AO3141" s="282"/>
      <c r="AP3141" s="282"/>
      <c r="AQ3141" s="282"/>
      <c r="AR3141" s="282"/>
      <c r="AT3141" s="283"/>
      <c r="AU3141" s="283"/>
      <c r="AV3141" s="283"/>
      <c r="AW3141" s="283"/>
      <c r="AY3141" s="283"/>
      <c r="AZ3141" s="282"/>
      <c r="BA3141" s="283"/>
      <c r="BB3141" s="282"/>
      <c r="BC3141" s="282"/>
      <c r="BD3141" s="282"/>
      <c r="BE3141" s="283"/>
      <c r="BG3141" s="282"/>
      <c r="BH3141" s="282"/>
      <c r="BI3141" s="282"/>
      <c r="BL3141" s="421"/>
      <c r="BM3141" s="424"/>
      <c r="BN3141" s="424"/>
      <c r="BO3141" s="424"/>
      <c r="BP3141" s="424"/>
      <c r="BQ3141" s="421"/>
      <c r="BR3141" s="421"/>
      <c r="BV3141" s="282"/>
      <c r="BW3141" s="283"/>
      <c r="BY3141" s="283"/>
      <c r="BZ3141" s="283"/>
      <c r="CA3141" s="283"/>
      <c r="CB3141" s="282"/>
      <c r="CC3141" s="282"/>
      <c r="CD3141" s="282"/>
      <c r="CE3141" s="282"/>
      <c r="CG3141" s="427"/>
      <c r="CH3141" s="402"/>
      <c r="CI3141" s="424"/>
      <c r="CJ3141" s="282"/>
      <c r="CK3141" s="282"/>
      <c r="CL3141" s="283"/>
      <c r="CM3141" s="283"/>
      <c r="CP3141" s="282"/>
      <c r="DC3141" s="282"/>
      <c r="DD3141" s="282"/>
      <c r="DE3141" s="282"/>
      <c r="DF3141" s="282"/>
      <c r="DG3141" s="282"/>
      <c r="DH3141" s="282"/>
      <c r="DI3141" s="282"/>
      <c r="DJ3141" s="282"/>
      <c r="EF3141" s="495" t="str">
        <f>""&amp;(MID(数据表!AZ3141,1,MIN(FIND({"(";"（"},数据表!AZ3141&amp;"(（",1)-1)))&amp;""</f>
        <v/>
      </c>
      <c r="EG3141" s="495" t="str">
        <f>""&amp;(MID(数据表!AZ3141,1,MIN(FIND({0;1;2;3;4;5;6;7;8;9},数据表!AZ3141&amp;"1234567890",1)-1)))&amp;""</f>
        <v/>
      </c>
    </row>
    <row r="3142" spans="2:137" s="310" customFormat="1" ht="12" customHeight="1">
      <c r="B3142" s="286"/>
      <c r="C3142" s="286"/>
      <c r="D3142" s="286"/>
      <c r="E3142" s="479"/>
      <c r="F3142" s="282"/>
      <c r="G3142" s="283"/>
      <c r="H3142" s="421"/>
      <c r="I3142" s="421"/>
      <c r="J3142" s="283"/>
      <c r="K3142" s="421"/>
      <c r="L3142" s="282"/>
      <c r="N3142" s="282"/>
      <c r="S3142" s="282"/>
      <c r="T3142" s="283"/>
      <c r="U3142" s="283"/>
      <c r="V3142" s="283"/>
      <c r="W3142" s="283"/>
      <c r="X3142" s="283"/>
      <c r="Y3142" s="282"/>
      <c r="Z3142" s="282"/>
      <c r="AA3142" s="283"/>
      <c r="AB3142" s="282"/>
      <c r="AC3142" s="282"/>
      <c r="AD3142" s="282"/>
      <c r="AE3142" s="282"/>
      <c r="AF3142" s="283"/>
      <c r="AG3142" s="402"/>
      <c r="AH3142" s="283"/>
      <c r="AI3142" s="283"/>
      <c r="AJ3142" s="283"/>
      <c r="AK3142" s="283"/>
      <c r="AL3142" s="283"/>
      <c r="AM3142" s="282"/>
      <c r="AN3142" s="282"/>
      <c r="AO3142" s="282"/>
      <c r="AP3142" s="282"/>
      <c r="AQ3142" s="282"/>
      <c r="AR3142" s="282"/>
      <c r="AT3142" s="283"/>
      <c r="AU3142" s="283"/>
      <c r="AV3142" s="283"/>
      <c r="AW3142" s="283"/>
      <c r="AY3142" s="283"/>
      <c r="AZ3142" s="282"/>
      <c r="BA3142" s="283"/>
      <c r="BB3142" s="282"/>
      <c r="BC3142" s="282"/>
      <c r="BD3142" s="282"/>
      <c r="BE3142" s="283"/>
      <c r="BG3142" s="282"/>
      <c r="BH3142" s="282"/>
      <c r="BI3142" s="282"/>
      <c r="BL3142" s="421"/>
      <c r="BM3142" s="424"/>
      <c r="BN3142" s="424"/>
      <c r="BO3142" s="424"/>
      <c r="BP3142" s="424"/>
      <c r="BQ3142" s="421"/>
      <c r="BR3142" s="421"/>
      <c r="BV3142" s="282"/>
      <c r="BW3142" s="283"/>
      <c r="BY3142" s="283"/>
      <c r="BZ3142" s="283"/>
      <c r="CA3142" s="283"/>
      <c r="CB3142" s="282"/>
      <c r="CC3142" s="282"/>
      <c r="CD3142" s="282"/>
      <c r="CE3142" s="282"/>
      <c r="CG3142" s="427"/>
      <c r="CH3142" s="402"/>
      <c r="CI3142" s="424"/>
      <c r="CJ3142" s="282"/>
      <c r="CK3142" s="282"/>
      <c r="CL3142" s="283"/>
      <c r="CM3142" s="283"/>
      <c r="CP3142" s="282"/>
      <c r="DC3142" s="282"/>
      <c r="DD3142" s="282"/>
      <c r="DE3142" s="282"/>
      <c r="DF3142" s="282"/>
      <c r="DG3142" s="282"/>
      <c r="DH3142" s="282"/>
      <c r="DI3142" s="282"/>
      <c r="DJ3142" s="282"/>
      <c r="EF3142" s="495" t="str">
        <f>""&amp;(MID(数据表!AZ3142,1,MIN(FIND({"(";"（"},数据表!AZ3142&amp;"(（",1)-1)))&amp;""</f>
        <v/>
      </c>
      <c r="EG3142" s="495" t="str">
        <f>""&amp;(MID(数据表!AZ3142,1,MIN(FIND({0;1;2;3;4;5;6;7;8;9},数据表!AZ3142&amp;"1234567890",1)-1)))&amp;""</f>
        <v/>
      </c>
    </row>
    <row r="3143" spans="2:137" s="310" customFormat="1" ht="12" customHeight="1">
      <c r="B3143" s="286"/>
      <c r="C3143" s="286"/>
      <c r="D3143" s="286"/>
      <c r="E3143" s="479"/>
      <c r="F3143" s="282"/>
      <c r="G3143" s="283"/>
      <c r="H3143" s="421"/>
      <c r="I3143" s="421"/>
      <c r="J3143" s="283"/>
      <c r="K3143" s="421"/>
      <c r="L3143" s="282"/>
      <c r="N3143" s="282"/>
      <c r="S3143" s="282"/>
      <c r="T3143" s="283"/>
      <c r="U3143" s="283"/>
      <c r="V3143" s="283"/>
      <c r="W3143" s="283"/>
      <c r="X3143" s="283"/>
      <c r="Y3143" s="282"/>
      <c r="Z3143" s="282"/>
      <c r="AA3143" s="283"/>
      <c r="AB3143" s="282"/>
      <c r="AC3143" s="282"/>
      <c r="AD3143" s="282"/>
      <c r="AE3143" s="282"/>
      <c r="AF3143" s="283"/>
      <c r="AG3143" s="402"/>
      <c r="AH3143" s="283"/>
      <c r="AI3143" s="283"/>
      <c r="AJ3143" s="283"/>
      <c r="AK3143" s="283"/>
      <c r="AL3143" s="283"/>
      <c r="AM3143" s="282"/>
      <c r="AN3143" s="282"/>
      <c r="AO3143" s="282"/>
      <c r="AP3143" s="282"/>
      <c r="AQ3143" s="282"/>
      <c r="AR3143" s="282"/>
      <c r="AT3143" s="283"/>
      <c r="AU3143" s="283"/>
      <c r="AV3143" s="283"/>
      <c r="AW3143" s="283"/>
      <c r="AY3143" s="283"/>
      <c r="AZ3143" s="282"/>
      <c r="BA3143" s="283"/>
      <c r="BB3143" s="282"/>
      <c r="BC3143" s="282"/>
      <c r="BD3143" s="282"/>
      <c r="BE3143" s="283"/>
      <c r="BG3143" s="282"/>
      <c r="BH3143" s="282"/>
      <c r="BI3143" s="282"/>
      <c r="BL3143" s="421"/>
      <c r="BM3143" s="424"/>
      <c r="BN3143" s="424"/>
      <c r="BO3143" s="424"/>
      <c r="BP3143" s="424"/>
      <c r="BQ3143" s="421"/>
      <c r="BR3143" s="421"/>
      <c r="BV3143" s="282"/>
      <c r="BW3143" s="283"/>
      <c r="BY3143" s="283"/>
      <c r="BZ3143" s="283"/>
      <c r="CA3143" s="283"/>
      <c r="CB3143" s="282"/>
      <c r="CC3143" s="282"/>
      <c r="CD3143" s="282"/>
      <c r="CE3143" s="282"/>
      <c r="CG3143" s="427"/>
      <c r="CH3143" s="402"/>
      <c r="CI3143" s="424"/>
      <c r="CJ3143" s="282"/>
      <c r="CK3143" s="282"/>
      <c r="CL3143" s="283"/>
      <c r="CM3143" s="283"/>
      <c r="CP3143" s="282"/>
      <c r="DC3143" s="282"/>
      <c r="DD3143" s="282"/>
      <c r="DE3143" s="282"/>
      <c r="DF3143" s="282"/>
      <c r="DG3143" s="282"/>
      <c r="DH3143" s="282"/>
      <c r="DI3143" s="282"/>
      <c r="DJ3143" s="282"/>
      <c r="EF3143" s="495" t="str">
        <f>""&amp;(MID(数据表!AZ3143,1,MIN(FIND({"(";"（"},数据表!AZ3143&amp;"(（",1)-1)))&amp;""</f>
        <v/>
      </c>
      <c r="EG3143" s="495" t="str">
        <f>""&amp;(MID(数据表!AZ3143,1,MIN(FIND({0;1;2;3;4;5;6;7;8;9},数据表!AZ3143&amp;"1234567890",1)-1)))&amp;""</f>
        <v/>
      </c>
    </row>
    <row r="3144" spans="2:137" s="310" customFormat="1" ht="12" customHeight="1">
      <c r="B3144" s="286"/>
      <c r="C3144" s="286"/>
      <c r="D3144" s="286"/>
      <c r="E3144" s="479"/>
      <c r="F3144" s="282"/>
      <c r="G3144" s="283"/>
      <c r="H3144" s="421"/>
      <c r="I3144" s="421"/>
      <c r="J3144" s="283"/>
      <c r="K3144" s="421"/>
      <c r="L3144" s="282"/>
      <c r="N3144" s="282"/>
      <c r="S3144" s="282"/>
      <c r="T3144" s="283"/>
      <c r="U3144" s="283"/>
      <c r="V3144" s="283"/>
      <c r="W3144" s="283"/>
      <c r="X3144" s="283"/>
      <c r="Y3144" s="282"/>
      <c r="Z3144" s="282"/>
      <c r="AA3144" s="283"/>
      <c r="AB3144" s="282"/>
      <c r="AC3144" s="282"/>
      <c r="AD3144" s="282"/>
      <c r="AE3144" s="282"/>
      <c r="AF3144" s="283"/>
      <c r="AG3144" s="402"/>
      <c r="AH3144" s="283"/>
      <c r="AI3144" s="283"/>
      <c r="AJ3144" s="283"/>
      <c r="AK3144" s="283"/>
      <c r="AL3144" s="283"/>
      <c r="AM3144" s="282"/>
      <c r="AN3144" s="282"/>
      <c r="AO3144" s="282"/>
      <c r="AP3144" s="282"/>
      <c r="AQ3144" s="282"/>
      <c r="AR3144" s="282"/>
      <c r="AT3144" s="283"/>
      <c r="AU3144" s="283"/>
      <c r="AV3144" s="283"/>
      <c r="AW3144" s="283"/>
      <c r="AY3144" s="283"/>
      <c r="AZ3144" s="282"/>
      <c r="BA3144" s="283"/>
      <c r="BB3144" s="282"/>
      <c r="BC3144" s="282"/>
      <c r="BD3144" s="282"/>
      <c r="BE3144" s="283"/>
      <c r="BG3144" s="282"/>
      <c r="BH3144" s="282"/>
      <c r="BI3144" s="282"/>
      <c r="BL3144" s="421"/>
      <c r="BM3144" s="424"/>
      <c r="BN3144" s="424"/>
      <c r="BO3144" s="424"/>
      <c r="BP3144" s="424"/>
      <c r="BQ3144" s="421"/>
      <c r="BR3144" s="421"/>
      <c r="BV3144" s="282"/>
      <c r="BW3144" s="283"/>
      <c r="BY3144" s="283"/>
      <c r="BZ3144" s="283"/>
      <c r="CA3144" s="283"/>
      <c r="CB3144" s="282"/>
      <c r="CC3144" s="282"/>
      <c r="CD3144" s="282"/>
      <c r="CE3144" s="282"/>
      <c r="CG3144" s="427"/>
      <c r="CH3144" s="402"/>
      <c r="CI3144" s="424"/>
      <c r="CJ3144" s="282"/>
      <c r="CK3144" s="282"/>
      <c r="CL3144" s="283"/>
      <c r="CM3144" s="283"/>
      <c r="CP3144" s="282"/>
      <c r="DC3144" s="282"/>
      <c r="DD3144" s="282"/>
      <c r="DE3144" s="282"/>
      <c r="DF3144" s="282"/>
      <c r="DG3144" s="282"/>
      <c r="DH3144" s="282"/>
      <c r="DI3144" s="282"/>
      <c r="DJ3144" s="282"/>
      <c r="EF3144" s="495" t="str">
        <f>""&amp;(MID(数据表!AZ3144,1,MIN(FIND({"(";"（"},数据表!AZ3144&amp;"(（",1)-1)))&amp;""</f>
        <v/>
      </c>
      <c r="EG3144" s="495" t="str">
        <f>""&amp;(MID(数据表!AZ3144,1,MIN(FIND({0;1;2;3;4;5;6;7;8;9},数据表!AZ3144&amp;"1234567890",1)-1)))&amp;""</f>
        <v/>
      </c>
    </row>
    <row r="3145" spans="2:137" s="310" customFormat="1" ht="12" customHeight="1">
      <c r="B3145" s="286"/>
      <c r="C3145" s="286"/>
      <c r="D3145" s="286"/>
      <c r="E3145" s="479"/>
      <c r="F3145" s="282"/>
      <c r="G3145" s="283"/>
      <c r="H3145" s="421"/>
      <c r="I3145" s="421"/>
      <c r="J3145" s="283"/>
      <c r="K3145" s="421"/>
      <c r="L3145" s="282"/>
      <c r="N3145" s="282"/>
      <c r="S3145" s="282"/>
      <c r="T3145" s="283"/>
      <c r="U3145" s="283"/>
      <c r="V3145" s="283"/>
      <c r="W3145" s="283"/>
      <c r="X3145" s="283"/>
      <c r="Y3145" s="282"/>
      <c r="Z3145" s="282"/>
      <c r="AA3145" s="283"/>
      <c r="AB3145" s="282"/>
      <c r="AC3145" s="282"/>
      <c r="AD3145" s="282"/>
      <c r="AE3145" s="282"/>
      <c r="AF3145" s="283"/>
      <c r="AG3145" s="402"/>
      <c r="AH3145" s="283"/>
      <c r="AI3145" s="283"/>
      <c r="AJ3145" s="283"/>
      <c r="AK3145" s="283"/>
      <c r="AL3145" s="283"/>
      <c r="AM3145" s="282"/>
      <c r="AN3145" s="282"/>
      <c r="AO3145" s="282"/>
      <c r="AP3145" s="282"/>
      <c r="AQ3145" s="282"/>
      <c r="AR3145" s="282"/>
      <c r="AT3145" s="283"/>
      <c r="AU3145" s="283"/>
      <c r="AV3145" s="283"/>
      <c r="AW3145" s="283"/>
      <c r="AY3145" s="283"/>
      <c r="AZ3145" s="282"/>
      <c r="BA3145" s="283"/>
      <c r="BB3145" s="282"/>
      <c r="BC3145" s="282"/>
      <c r="BD3145" s="282"/>
      <c r="BE3145" s="283"/>
      <c r="BG3145" s="282"/>
      <c r="BH3145" s="282"/>
      <c r="BI3145" s="282"/>
      <c r="BL3145" s="421"/>
      <c r="BM3145" s="424"/>
      <c r="BN3145" s="424"/>
      <c r="BO3145" s="424"/>
      <c r="BP3145" s="424"/>
      <c r="BQ3145" s="421"/>
      <c r="BR3145" s="421"/>
      <c r="BV3145" s="282"/>
      <c r="BW3145" s="283"/>
      <c r="BY3145" s="283"/>
      <c r="BZ3145" s="283"/>
      <c r="CA3145" s="283"/>
      <c r="CB3145" s="282"/>
      <c r="CC3145" s="282"/>
      <c r="CD3145" s="282"/>
      <c r="CE3145" s="282"/>
      <c r="CG3145" s="427"/>
      <c r="CH3145" s="402"/>
      <c r="CI3145" s="424"/>
      <c r="CJ3145" s="282"/>
      <c r="CK3145" s="282"/>
      <c r="CL3145" s="283"/>
      <c r="CM3145" s="283"/>
      <c r="CP3145" s="282"/>
      <c r="DC3145" s="282"/>
      <c r="DD3145" s="282"/>
      <c r="DE3145" s="282"/>
      <c r="DF3145" s="282"/>
      <c r="DG3145" s="282"/>
      <c r="DH3145" s="282"/>
      <c r="DI3145" s="282"/>
      <c r="DJ3145" s="282"/>
      <c r="EF3145" s="495" t="str">
        <f>""&amp;(MID(数据表!AZ3145,1,MIN(FIND({"(";"（"},数据表!AZ3145&amp;"(（",1)-1)))&amp;""</f>
        <v/>
      </c>
      <c r="EG3145" s="495" t="str">
        <f>""&amp;(MID(数据表!AZ3145,1,MIN(FIND({0;1;2;3;4;5;6;7;8;9},数据表!AZ3145&amp;"1234567890",1)-1)))&amp;""</f>
        <v/>
      </c>
    </row>
    <row r="3146" spans="2:137" s="310" customFormat="1" ht="12" customHeight="1">
      <c r="B3146" s="286"/>
      <c r="C3146" s="286"/>
      <c r="D3146" s="286"/>
      <c r="E3146" s="479"/>
      <c r="F3146" s="282"/>
      <c r="G3146" s="283"/>
      <c r="H3146" s="421"/>
      <c r="I3146" s="421"/>
      <c r="J3146" s="283"/>
      <c r="K3146" s="421"/>
      <c r="L3146" s="282"/>
      <c r="N3146" s="282"/>
      <c r="S3146" s="282"/>
      <c r="T3146" s="283"/>
      <c r="U3146" s="283"/>
      <c r="V3146" s="283"/>
      <c r="W3146" s="283"/>
      <c r="X3146" s="283"/>
      <c r="Y3146" s="282"/>
      <c r="Z3146" s="282"/>
      <c r="AA3146" s="283"/>
      <c r="AB3146" s="282"/>
      <c r="AC3146" s="282"/>
      <c r="AD3146" s="282"/>
      <c r="AE3146" s="282"/>
      <c r="AF3146" s="283"/>
      <c r="AG3146" s="402"/>
      <c r="AH3146" s="283"/>
      <c r="AI3146" s="283"/>
      <c r="AJ3146" s="283"/>
      <c r="AK3146" s="283"/>
      <c r="AL3146" s="283"/>
      <c r="AM3146" s="282"/>
      <c r="AN3146" s="282"/>
      <c r="AO3146" s="282"/>
      <c r="AP3146" s="282"/>
      <c r="AQ3146" s="282"/>
      <c r="AR3146" s="282"/>
      <c r="AT3146" s="283"/>
      <c r="AU3146" s="283"/>
      <c r="AV3146" s="283"/>
      <c r="AW3146" s="283"/>
      <c r="AY3146" s="283"/>
      <c r="AZ3146" s="282"/>
      <c r="BA3146" s="283"/>
      <c r="BB3146" s="282"/>
      <c r="BC3146" s="282"/>
      <c r="BD3146" s="282"/>
      <c r="BE3146" s="283"/>
      <c r="BG3146" s="282"/>
      <c r="BH3146" s="282"/>
      <c r="BI3146" s="282"/>
      <c r="BL3146" s="421"/>
      <c r="BM3146" s="424"/>
      <c r="BN3146" s="424"/>
      <c r="BO3146" s="424"/>
      <c r="BP3146" s="424"/>
      <c r="BQ3146" s="421"/>
      <c r="BR3146" s="421"/>
      <c r="BV3146" s="282"/>
      <c r="BW3146" s="283"/>
      <c r="BY3146" s="283"/>
      <c r="BZ3146" s="283"/>
      <c r="CA3146" s="283"/>
      <c r="CB3146" s="282"/>
      <c r="CC3146" s="282"/>
      <c r="CD3146" s="282"/>
      <c r="CE3146" s="282"/>
      <c r="CG3146" s="427"/>
      <c r="CH3146" s="402"/>
      <c r="CI3146" s="424"/>
      <c r="CJ3146" s="282"/>
      <c r="CK3146" s="282"/>
      <c r="CL3146" s="283"/>
      <c r="CM3146" s="283"/>
      <c r="CP3146" s="282"/>
      <c r="DC3146" s="282"/>
      <c r="DD3146" s="282"/>
      <c r="DE3146" s="282"/>
      <c r="DF3146" s="282"/>
      <c r="DG3146" s="282"/>
      <c r="DH3146" s="282"/>
      <c r="DI3146" s="282"/>
      <c r="DJ3146" s="282"/>
      <c r="EF3146" s="495" t="str">
        <f>""&amp;(MID(数据表!AZ3146,1,MIN(FIND({"(";"（"},数据表!AZ3146&amp;"(（",1)-1)))&amp;""</f>
        <v/>
      </c>
      <c r="EG3146" s="495" t="str">
        <f>""&amp;(MID(数据表!AZ3146,1,MIN(FIND({0;1;2;3;4;5;6;7;8;9},数据表!AZ3146&amp;"1234567890",1)-1)))&amp;""</f>
        <v/>
      </c>
    </row>
    <row r="3147" spans="2:137" s="310" customFormat="1" ht="12" customHeight="1">
      <c r="B3147" s="286"/>
      <c r="C3147" s="286"/>
      <c r="D3147" s="286"/>
      <c r="E3147" s="479"/>
      <c r="F3147" s="282"/>
      <c r="G3147" s="283"/>
      <c r="H3147" s="421"/>
      <c r="I3147" s="421"/>
      <c r="J3147" s="283"/>
      <c r="K3147" s="421"/>
      <c r="L3147" s="282"/>
      <c r="N3147" s="282"/>
      <c r="S3147" s="282"/>
      <c r="T3147" s="283"/>
      <c r="U3147" s="283"/>
      <c r="V3147" s="283"/>
      <c r="W3147" s="283"/>
      <c r="X3147" s="283"/>
      <c r="Y3147" s="282"/>
      <c r="Z3147" s="282"/>
      <c r="AA3147" s="283"/>
      <c r="AB3147" s="282"/>
      <c r="AC3147" s="282"/>
      <c r="AD3147" s="282"/>
      <c r="AE3147" s="282"/>
      <c r="AF3147" s="283"/>
      <c r="AG3147" s="402"/>
      <c r="AH3147" s="283"/>
      <c r="AI3147" s="283"/>
      <c r="AJ3147" s="283"/>
      <c r="AK3147" s="283"/>
      <c r="AL3147" s="283"/>
      <c r="AM3147" s="282"/>
      <c r="AN3147" s="282"/>
      <c r="AO3147" s="282"/>
      <c r="AP3147" s="282"/>
      <c r="AQ3147" s="282"/>
      <c r="AR3147" s="282"/>
      <c r="AT3147" s="283"/>
      <c r="AU3147" s="283"/>
      <c r="AV3147" s="283"/>
      <c r="AW3147" s="283"/>
      <c r="AY3147" s="283"/>
      <c r="AZ3147" s="282"/>
      <c r="BA3147" s="283"/>
      <c r="BB3147" s="282"/>
      <c r="BC3147" s="282"/>
      <c r="BD3147" s="282"/>
      <c r="BE3147" s="283"/>
      <c r="BG3147" s="282"/>
      <c r="BH3147" s="282"/>
      <c r="BI3147" s="282"/>
      <c r="BL3147" s="421"/>
      <c r="BM3147" s="424"/>
      <c r="BN3147" s="424"/>
      <c r="BO3147" s="424"/>
      <c r="BP3147" s="424"/>
      <c r="BQ3147" s="421"/>
      <c r="BR3147" s="421"/>
      <c r="BV3147" s="282"/>
      <c r="BW3147" s="283"/>
      <c r="BY3147" s="283"/>
      <c r="BZ3147" s="283"/>
      <c r="CA3147" s="283"/>
      <c r="CB3147" s="282"/>
      <c r="CC3147" s="282"/>
      <c r="CD3147" s="282"/>
      <c r="CE3147" s="282"/>
      <c r="CG3147" s="427"/>
      <c r="CH3147" s="402"/>
      <c r="CI3147" s="424"/>
      <c r="CJ3147" s="282"/>
      <c r="CK3147" s="282"/>
      <c r="CL3147" s="283"/>
      <c r="CM3147" s="283"/>
      <c r="CP3147" s="282"/>
      <c r="DC3147" s="282"/>
      <c r="DD3147" s="282"/>
      <c r="DE3147" s="282"/>
      <c r="DF3147" s="282"/>
      <c r="DG3147" s="282"/>
      <c r="DH3147" s="282"/>
      <c r="DI3147" s="282"/>
      <c r="DJ3147" s="282"/>
      <c r="EF3147" s="495" t="str">
        <f>""&amp;(MID(数据表!AZ3147,1,MIN(FIND({"(";"（"},数据表!AZ3147&amp;"(（",1)-1)))&amp;""</f>
        <v/>
      </c>
      <c r="EG3147" s="495" t="str">
        <f>""&amp;(MID(数据表!AZ3147,1,MIN(FIND({0;1;2;3;4;5;6;7;8;9},数据表!AZ3147&amp;"1234567890",1)-1)))&amp;""</f>
        <v/>
      </c>
    </row>
    <row r="3148" spans="2:137" s="310" customFormat="1" ht="12" customHeight="1">
      <c r="B3148" s="286"/>
      <c r="C3148" s="286"/>
      <c r="D3148" s="286"/>
      <c r="E3148" s="479"/>
      <c r="F3148" s="282"/>
      <c r="G3148" s="283"/>
      <c r="H3148" s="421"/>
      <c r="I3148" s="421"/>
      <c r="J3148" s="283"/>
      <c r="K3148" s="421"/>
      <c r="L3148" s="282"/>
      <c r="N3148" s="282"/>
      <c r="S3148" s="282"/>
      <c r="T3148" s="283"/>
      <c r="U3148" s="283"/>
      <c r="V3148" s="283"/>
      <c r="W3148" s="283"/>
      <c r="X3148" s="283"/>
      <c r="Y3148" s="282"/>
      <c r="Z3148" s="282"/>
      <c r="AA3148" s="283"/>
      <c r="AB3148" s="282"/>
      <c r="AC3148" s="282"/>
      <c r="AD3148" s="282"/>
      <c r="AE3148" s="282"/>
      <c r="AF3148" s="283"/>
      <c r="AG3148" s="402"/>
      <c r="AH3148" s="283"/>
      <c r="AI3148" s="283"/>
      <c r="AJ3148" s="283"/>
      <c r="AK3148" s="283"/>
      <c r="AL3148" s="283"/>
      <c r="AM3148" s="282"/>
      <c r="AN3148" s="282"/>
      <c r="AO3148" s="282"/>
      <c r="AP3148" s="282"/>
      <c r="AQ3148" s="282"/>
      <c r="AR3148" s="282"/>
      <c r="AT3148" s="283"/>
      <c r="AU3148" s="283"/>
      <c r="AV3148" s="283"/>
      <c r="AW3148" s="283"/>
      <c r="AY3148" s="283"/>
      <c r="AZ3148" s="282"/>
      <c r="BA3148" s="283"/>
      <c r="BB3148" s="282"/>
      <c r="BC3148" s="282"/>
      <c r="BD3148" s="282"/>
      <c r="BE3148" s="283"/>
      <c r="BG3148" s="282"/>
      <c r="BH3148" s="282"/>
      <c r="BI3148" s="282"/>
      <c r="BL3148" s="421"/>
      <c r="BM3148" s="424"/>
      <c r="BN3148" s="424"/>
      <c r="BO3148" s="424"/>
      <c r="BP3148" s="424"/>
      <c r="BQ3148" s="421"/>
      <c r="BR3148" s="421"/>
      <c r="BV3148" s="282"/>
      <c r="BW3148" s="283"/>
      <c r="BY3148" s="283"/>
      <c r="BZ3148" s="283"/>
      <c r="CA3148" s="283"/>
      <c r="CB3148" s="282"/>
      <c r="CC3148" s="282"/>
      <c r="CD3148" s="282"/>
      <c r="CE3148" s="282"/>
      <c r="CG3148" s="427"/>
      <c r="CH3148" s="402"/>
      <c r="CI3148" s="424"/>
      <c r="CJ3148" s="282"/>
      <c r="CK3148" s="282"/>
      <c r="CL3148" s="283"/>
      <c r="CM3148" s="283"/>
      <c r="CP3148" s="282"/>
      <c r="DC3148" s="282"/>
      <c r="DD3148" s="282"/>
      <c r="DE3148" s="282"/>
      <c r="DF3148" s="282"/>
      <c r="DG3148" s="282"/>
      <c r="DH3148" s="282"/>
      <c r="DI3148" s="282"/>
      <c r="DJ3148" s="282"/>
      <c r="EF3148" s="495" t="str">
        <f>""&amp;(MID(数据表!AZ3148,1,MIN(FIND({"(";"（"},数据表!AZ3148&amp;"(（",1)-1)))&amp;""</f>
        <v/>
      </c>
      <c r="EG3148" s="495" t="str">
        <f>""&amp;(MID(数据表!AZ3148,1,MIN(FIND({0;1;2;3;4;5;6;7;8;9},数据表!AZ3148&amp;"1234567890",1)-1)))&amp;""</f>
        <v/>
      </c>
    </row>
    <row r="3149" spans="2:137" s="310" customFormat="1" ht="12" customHeight="1">
      <c r="B3149" s="286"/>
      <c r="C3149" s="286"/>
      <c r="D3149" s="286"/>
      <c r="E3149" s="479"/>
      <c r="F3149" s="282"/>
      <c r="G3149" s="283"/>
      <c r="H3149" s="421"/>
      <c r="I3149" s="421"/>
      <c r="J3149" s="283"/>
      <c r="K3149" s="421"/>
      <c r="L3149" s="282"/>
      <c r="N3149" s="282"/>
      <c r="S3149" s="282"/>
      <c r="T3149" s="283"/>
      <c r="U3149" s="283"/>
      <c r="V3149" s="283"/>
      <c r="W3149" s="283"/>
      <c r="X3149" s="283"/>
      <c r="Y3149" s="282"/>
      <c r="Z3149" s="282"/>
      <c r="AA3149" s="283"/>
      <c r="AB3149" s="282"/>
      <c r="AC3149" s="282"/>
      <c r="AD3149" s="282"/>
      <c r="AE3149" s="282"/>
      <c r="AF3149" s="283"/>
      <c r="AG3149" s="402"/>
      <c r="AH3149" s="283"/>
      <c r="AI3149" s="283"/>
      <c r="AJ3149" s="283"/>
      <c r="AK3149" s="283"/>
      <c r="AL3149" s="283"/>
      <c r="AM3149" s="282"/>
      <c r="AN3149" s="282"/>
      <c r="AO3149" s="282"/>
      <c r="AP3149" s="282"/>
      <c r="AQ3149" s="282"/>
      <c r="AR3149" s="282"/>
      <c r="AT3149" s="283"/>
      <c r="AU3149" s="283"/>
      <c r="AV3149" s="283"/>
      <c r="AW3149" s="283"/>
      <c r="AY3149" s="283"/>
      <c r="AZ3149" s="282"/>
      <c r="BA3149" s="283"/>
      <c r="BB3149" s="282"/>
      <c r="BC3149" s="282"/>
      <c r="BD3149" s="282"/>
      <c r="BE3149" s="283"/>
      <c r="BG3149" s="282"/>
      <c r="BH3149" s="282"/>
      <c r="BI3149" s="282"/>
      <c r="BL3149" s="421"/>
      <c r="BM3149" s="424"/>
      <c r="BN3149" s="424"/>
      <c r="BO3149" s="424"/>
      <c r="BP3149" s="424"/>
      <c r="BQ3149" s="421"/>
      <c r="BR3149" s="421"/>
      <c r="BV3149" s="282"/>
      <c r="BW3149" s="283"/>
      <c r="BY3149" s="283"/>
      <c r="BZ3149" s="283"/>
      <c r="CA3149" s="283"/>
      <c r="CB3149" s="282"/>
      <c r="CC3149" s="282"/>
      <c r="CD3149" s="282"/>
      <c r="CE3149" s="282"/>
      <c r="CG3149" s="427"/>
      <c r="CH3149" s="402"/>
      <c r="CI3149" s="424"/>
      <c r="CJ3149" s="282"/>
      <c r="CK3149" s="282"/>
      <c r="CL3149" s="283"/>
      <c r="CM3149" s="283"/>
      <c r="CP3149" s="282"/>
      <c r="DC3149" s="282"/>
      <c r="DD3149" s="282"/>
      <c r="DE3149" s="282"/>
      <c r="DF3149" s="282"/>
      <c r="DG3149" s="282"/>
      <c r="DH3149" s="282"/>
      <c r="DI3149" s="282"/>
      <c r="DJ3149" s="282"/>
      <c r="EF3149" s="495" t="str">
        <f>""&amp;(MID(数据表!AZ3149,1,MIN(FIND({"(";"（"},数据表!AZ3149&amp;"(（",1)-1)))&amp;""</f>
        <v/>
      </c>
      <c r="EG3149" s="495" t="str">
        <f>""&amp;(MID(数据表!AZ3149,1,MIN(FIND({0;1;2;3;4;5;6;7;8;9},数据表!AZ3149&amp;"1234567890",1)-1)))&amp;""</f>
        <v/>
      </c>
    </row>
    <row r="3150" spans="2:137" s="310" customFormat="1" ht="12" customHeight="1">
      <c r="B3150" s="286"/>
      <c r="C3150" s="286"/>
      <c r="D3150" s="286"/>
      <c r="E3150" s="479"/>
      <c r="F3150" s="282"/>
      <c r="G3150" s="283"/>
      <c r="H3150" s="421"/>
      <c r="I3150" s="421"/>
      <c r="J3150" s="283"/>
      <c r="K3150" s="421"/>
      <c r="L3150" s="282"/>
      <c r="N3150" s="282"/>
      <c r="S3150" s="282"/>
      <c r="T3150" s="283"/>
      <c r="U3150" s="283"/>
      <c r="V3150" s="283"/>
      <c r="W3150" s="283"/>
      <c r="X3150" s="283"/>
      <c r="Y3150" s="282"/>
      <c r="Z3150" s="282"/>
      <c r="AA3150" s="283"/>
      <c r="AB3150" s="282"/>
      <c r="AC3150" s="282"/>
      <c r="AD3150" s="282"/>
      <c r="AE3150" s="282"/>
      <c r="AF3150" s="283"/>
      <c r="AG3150" s="402"/>
      <c r="AH3150" s="283"/>
      <c r="AI3150" s="283"/>
      <c r="AJ3150" s="283"/>
      <c r="AK3150" s="283"/>
      <c r="AL3150" s="283"/>
      <c r="AM3150" s="282"/>
      <c r="AN3150" s="282"/>
      <c r="AO3150" s="282"/>
      <c r="AP3150" s="282"/>
      <c r="AQ3150" s="282"/>
      <c r="AR3150" s="282"/>
      <c r="AT3150" s="283"/>
      <c r="AU3150" s="283"/>
      <c r="AV3150" s="283"/>
      <c r="AW3150" s="283"/>
      <c r="AY3150" s="283"/>
      <c r="AZ3150" s="282"/>
      <c r="BA3150" s="283"/>
      <c r="BB3150" s="282"/>
      <c r="BC3150" s="282"/>
      <c r="BD3150" s="282"/>
      <c r="BE3150" s="283"/>
      <c r="BG3150" s="282"/>
      <c r="BH3150" s="282"/>
      <c r="BI3150" s="282"/>
      <c r="BL3150" s="421"/>
      <c r="BM3150" s="424"/>
      <c r="BN3150" s="424"/>
      <c r="BO3150" s="424"/>
      <c r="BP3150" s="424"/>
      <c r="BQ3150" s="421"/>
      <c r="BR3150" s="421"/>
      <c r="BV3150" s="282"/>
      <c r="BW3150" s="283"/>
      <c r="BY3150" s="283"/>
      <c r="BZ3150" s="283"/>
      <c r="CA3150" s="283"/>
      <c r="CB3150" s="282"/>
      <c r="CC3150" s="282"/>
      <c r="CD3150" s="282"/>
      <c r="CE3150" s="282"/>
      <c r="CG3150" s="427"/>
      <c r="CH3150" s="402"/>
      <c r="CI3150" s="424"/>
      <c r="CJ3150" s="282"/>
      <c r="CK3150" s="282"/>
      <c r="CL3150" s="283"/>
      <c r="CM3150" s="283"/>
      <c r="CP3150" s="282"/>
      <c r="DC3150" s="282"/>
      <c r="DD3150" s="282"/>
      <c r="DE3150" s="282"/>
      <c r="DF3150" s="282"/>
      <c r="DG3150" s="282"/>
      <c r="DH3150" s="282"/>
      <c r="DI3150" s="282"/>
      <c r="DJ3150" s="282"/>
      <c r="EF3150" s="495" t="str">
        <f>""&amp;(MID(数据表!AZ3150,1,MIN(FIND({"(";"（"},数据表!AZ3150&amp;"(（",1)-1)))&amp;""</f>
        <v/>
      </c>
      <c r="EG3150" s="495" t="str">
        <f>""&amp;(MID(数据表!AZ3150,1,MIN(FIND({0;1;2;3;4;5;6;7;8;9},数据表!AZ3150&amp;"1234567890",1)-1)))&amp;""</f>
        <v/>
      </c>
    </row>
    <row r="3151" spans="2:137" s="310" customFormat="1" ht="12" customHeight="1">
      <c r="B3151" s="286"/>
      <c r="C3151" s="286"/>
      <c r="D3151" s="286"/>
      <c r="E3151" s="479"/>
      <c r="F3151" s="282"/>
      <c r="G3151" s="283"/>
      <c r="H3151" s="421"/>
      <c r="I3151" s="421"/>
      <c r="J3151" s="283"/>
      <c r="K3151" s="421"/>
      <c r="L3151" s="282"/>
      <c r="N3151" s="282"/>
      <c r="S3151" s="282"/>
      <c r="T3151" s="283"/>
      <c r="U3151" s="283"/>
      <c r="V3151" s="283"/>
      <c r="W3151" s="283"/>
      <c r="X3151" s="283"/>
      <c r="Y3151" s="282"/>
      <c r="Z3151" s="282"/>
      <c r="AA3151" s="283"/>
      <c r="AB3151" s="282"/>
      <c r="AC3151" s="282"/>
      <c r="AD3151" s="282"/>
      <c r="AE3151" s="282"/>
      <c r="AF3151" s="283"/>
      <c r="AG3151" s="402"/>
      <c r="AH3151" s="283"/>
      <c r="AI3151" s="283"/>
      <c r="AJ3151" s="283"/>
      <c r="AK3151" s="283"/>
      <c r="AL3151" s="283"/>
      <c r="AM3151" s="282"/>
      <c r="AN3151" s="282"/>
      <c r="AO3151" s="282"/>
      <c r="AP3151" s="282"/>
      <c r="AQ3151" s="282"/>
      <c r="AR3151" s="282"/>
      <c r="AT3151" s="283"/>
      <c r="AU3151" s="283"/>
      <c r="AV3151" s="283"/>
      <c r="AW3151" s="283"/>
      <c r="AY3151" s="283"/>
      <c r="AZ3151" s="282"/>
      <c r="BA3151" s="283"/>
      <c r="BB3151" s="282"/>
      <c r="BC3151" s="282"/>
      <c r="BD3151" s="282"/>
      <c r="BE3151" s="283"/>
      <c r="BG3151" s="282"/>
      <c r="BH3151" s="282"/>
      <c r="BI3151" s="282"/>
      <c r="BL3151" s="421"/>
      <c r="BM3151" s="424"/>
      <c r="BN3151" s="424"/>
      <c r="BO3151" s="424"/>
      <c r="BP3151" s="424"/>
      <c r="BQ3151" s="421"/>
      <c r="BR3151" s="421"/>
      <c r="BV3151" s="282"/>
      <c r="BW3151" s="283"/>
      <c r="BY3151" s="283"/>
      <c r="BZ3151" s="283"/>
      <c r="CA3151" s="283"/>
      <c r="CB3151" s="282"/>
      <c r="CC3151" s="282"/>
      <c r="CD3151" s="282"/>
      <c r="CE3151" s="282"/>
      <c r="CG3151" s="427"/>
      <c r="CH3151" s="402"/>
      <c r="CI3151" s="424"/>
      <c r="CJ3151" s="282"/>
      <c r="CK3151" s="282"/>
      <c r="CL3151" s="283"/>
      <c r="CM3151" s="283"/>
      <c r="CP3151" s="282"/>
      <c r="DC3151" s="282"/>
      <c r="DD3151" s="282"/>
      <c r="DE3151" s="282"/>
      <c r="DF3151" s="282"/>
      <c r="DG3151" s="282"/>
      <c r="DH3151" s="282"/>
      <c r="DI3151" s="282"/>
      <c r="DJ3151" s="282"/>
      <c r="EF3151" s="495" t="str">
        <f>""&amp;(MID(数据表!AZ3151,1,MIN(FIND({"(";"（"},数据表!AZ3151&amp;"(（",1)-1)))&amp;""</f>
        <v/>
      </c>
      <c r="EG3151" s="495" t="str">
        <f>""&amp;(MID(数据表!AZ3151,1,MIN(FIND({0;1;2;3;4;5;6;7;8;9},数据表!AZ3151&amp;"1234567890",1)-1)))&amp;""</f>
        <v/>
      </c>
    </row>
    <row r="3152" spans="2:137" s="310" customFormat="1" ht="12" customHeight="1">
      <c r="B3152" s="286"/>
      <c r="C3152" s="286"/>
      <c r="D3152" s="286"/>
      <c r="E3152" s="479"/>
      <c r="F3152" s="282"/>
      <c r="G3152" s="283"/>
      <c r="H3152" s="421"/>
      <c r="I3152" s="421"/>
      <c r="J3152" s="283"/>
      <c r="K3152" s="421"/>
      <c r="L3152" s="282"/>
      <c r="N3152" s="282"/>
      <c r="S3152" s="282"/>
      <c r="T3152" s="283"/>
      <c r="U3152" s="283"/>
      <c r="V3152" s="283"/>
      <c r="W3152" s="283"/>
      <c r="X3152" s="283"/>
      <c r="Y3152" s="282"/>
      <c r="Z3152" s="282"/>
      <c r="AA3152" s="283"/>
      <c r="AB3152" s="282"/>
      <c r="AC3152" s="282"/>
      <c r="AD3152" s="282"/>
      <c r="AE3152" s="282"/>
      <c r="AF3152" s="283"/>
      <c r="AG3152" s="402"/>
      <c r="AH3152" s="283"/>
      <c r="AI3152" s="283"/>
      <c r="AJ3152" s="283"/>
      <c r="AK3152" s="283"/>
      <c r="AL3152" s="283"/>
      <c r="AM3152" s="282"/>
      <c r="AN3152" s="282"/>
      <c r="AO3152" s="282"/>
      <c r="AP3152" s="282"/>
      <c r="AQ3152" s="282"/>
      <c r="AR3152" s="282"/>
      <c r="AT3152" s="283"/>
      <c r="AU3152" s="283"/>
      <c r="AV3152" s="283"/>
      <c r="AW3152" s="283"/>
      <c r="AY3152" s="283"/>
      <c r="AZ3152" s="282"/>
      <c r="BA3152" s="283"/>
      <c r="BB3152" s="282"/>
      <c r="BC3152" s="282"/>
      <c r="BD3152" s="282"/>
      <c r="BE3152" s="283"/>
      <c r="BG3152" s="282"/>
      <c r="BH3152" s="282"/>
      <c r="BI3152" s="282"/>
      <c r="BL3152" s="421"/>
      <c r="BM3152" s="424"/>
      <c r="BN3152" s="424"/>
      <c r="BO3152" s="424"/>
      <c r="BP3152" s="424"/>
      <c r="BQ3152" s="421"/>
      <c r="BR3152" s="421"/>
      <c r="BV3152" s="282"/>
      <c r="BW3152" s="283"/>
      <c r="BY3152" s="283"/>
      <c r="BZ3152" s="283"/>
      <c r="CA3152" s="283"/>
      <c r="CB3152" s="282"/>
      <c r="CC3152" s="282"/>
      <c r="CD3152" s="282"/>
      <c r="CE3152" s="282"/>
      <c r="CG3152" s="427"/>
      <c r="CH3152" s="402"/>
      <c r="CI3152" s="424"/>
      <c r="CJ3152" s="282"/>
      <c r="CK3152" s="282"/>
      <c r="CL3152" s="283"/>
      <c r="CM3152" s="283"/>
      <c r="CP3152" s="282"/>
      <c r="DC3152" s="282"/>
      <c r="DD3152" s="282"/>
      <c r="DE3152" s="282"/>
      <c r="DF3152" s="282"/>
      <c r="DG3152" s="282"/>
      <c r="DH3152" s="282"/>
      <c r="DI3152" s="282"/>
      <c r="DJ3152" s="282"/>
      <c r="EF3152" s="495" t="str">
        <f>""&amp;(MID(数据表!AZ3152,1,MIN(FIND({"(";"（"},数据表!AZ3152&amp;"(（",1)-1)))&amp;""</f>
        <v/>
      </c>
      <c r="EG3152" s="495" t="str">
        <f>""&amp;(MID(数据表!AZ3152,1,MIN(FIND({0;1;2;3;4;5;6;7;8;9},数据表!AZ3152&amp;"1234567890",1)-1)))&amp;""</f>
        <v/>
      </c>
    </row>
    <row r="3153" spans="2:137" s="310" customFormat="1" ht="12" customHeight="1">
      <c r="B3153" s="286"/>
      <c r="C3153" s="286"/>
      <c r="D3153" s="286"/>
      <c r="E3153" s="479"/>
      <c r="F3153" s="282"/>
      <c r="G3153" s="283"/>
      <c r="H3153" s="421"/>
      <c r="I3153" s="421"/>
      <c r="J3153" s="283"/>
      <c r="K3153" s="421"/>
      <c r="L3153" s="282"/>
      <c r="N3153" s="282"/>
      <c r="S3153" s="282"/>
      <c r="T3153" s="283"/>
      <c r="U3153" s="283"/>
      <c r="V3153" s="283"/>
      <c r="W3153" s="283"/>
      <c r="X3153" s="283"/>
      <c r="Y3153" s="282"/>
      <c r="Z3153" s="282"/>
      <c r="AA3153" s="283"/>
      <c r="AB3153" s="282"/>
      <c r="AC3153" s="282"/>
      <c r="AD3153" s="282"/>
      <c r="AE3153" s="282"/>
      <c r="AF3153" s="283"/>
      <c r="AG3153" s="402"/>
      <c r="AH3153" s="283"/>
      <c r="AI3153" s="283"/>
      <c r="AJ3153" s="283"/>
      <c r="AK3153" s="283"/>
      <c r="AL3153" s="283"/>
      <c r="AM3153" s="282"/>
      <c r="AN3153" s="282"/>
      <c r="AO3153" s="282"/>
      <c r="AP3153" s="282"/>
      <c r="AQ3153" s="282"/>
      <c r="AR3153" s="282"/>
      <c r="AT3153" s="283"/>
      <c r="AU3153" s="283"/>
      <c r="AV3153" s="283"/>
      <c r="AW3153" s="283"/>
      <c r="AY3153" s="283"/>
      <c r="AZ3153" s="282"/>
      <c r="BA3153" s="283"/>
      <c r="BB3153" s="282"/>
      <c r="BC3153" s="282"/>
      <c r="BD3153" s="282"/>
      <c r="BE3153" s="283"/>
      <c r="BG3153" s="282"/>
      <c r="BH3153" s="282"/>
      <c r="BI3153" s="282"/>
      <c r="BL3153" s="421"/>
      <c r="BM3153" s="424"/>
      <c r="BN3153" s="424"/>
      <c r="BO3153" s="424"/>
      <c r="BP3153" s="424"/>
      <c r="BQ3153" s="421"/>
      <c r="BR3153" s="421"/>
      <c r="BV3153" s="282"/>
      <c r="BW3153" s="283"/>
      <c r="BY3153" s="283"/>
      <c r="BZ3153" s="283"/>
      <c r="CA3153" s="283"/>
      <c r="CB3153" s="282"/>
      <c r="CC3153" s="282"/>
      <c r="CD3153" s="282"/>
      <c r="CE3153" s="282"/>
      <c r="CG3153" s="427"/>
      <c r="CH3153" s="402"/>
      <c r="CI3153" s="424"/>
      <c r="CJ3153" s="282"/>
      <c r="CK3153" s="282"/>
      <c r="CL3153" s="283"/>
      <c r="CM3153" s="283"/>
      <c r="CP3153" s="282"/>
      <c r="DC3153" s="282"/>
      <c r="DD3153" s="282"/>
      <c r="DE3153" s="282"/>
      <c r="DF3153" s="282"/>
      <c r="DG3153" s="282"/>
      <c r="DH3153" s="282"/>
      <c r="DI3153" s="282"/>
      <c r="DJ3153" s="282"/>
      <c r="EF3153" s="495" t="str">
        <f>""&amp;(MID(数据表!AZ3153,1,MIN(FIND({"(";"（"},数据表!AZ3153&amp;"(（",1)-1)))&amp;""</f>
        <v/>
      </c>
      <c r="EG3153" s="495" t="str">
        <f>""&amp;(MID(数据表!AZ3153,1,MIN(FIND({0;1;2;3;4;5;6;7;8;9},数据表!AZ3153&amp;"1234567890",1)-1)))&amp;""</f>
        <v/>
      </c>
    </row>
    <row r="3154" spans="2:137" s="310" customFormat="1" ht="12" customHeight="1">
      <c r="B3154" s="286"/>
      <c r="C3154" s="286"/>
      <c r="D3154" s="286"/>
      <c r="E3154" s="479"/>
      <c r="F3154" s="282"/>
      <c r="G3154" s="283"/>
      <c r="H3154" s="421"/>
      <c r="I3154" s="421"/>
      <c r="J3154" s="283"/>
      <c r="K3154" s="421"/>
      <c r="L3154" s="282"/>
      <c r="N3154" s="282"/>
      <c r="S3154" s="282"/>
      <c r="T3154" s="283"/>
      <c r="U3154" s="283"/>
      <c r="V3154" s="283"/>
      <c r="W3154" s="283"/>
      <c r="X3154" s="283"/>
      <c r="Y3154" s="282"/>
      <c r="Z3154" s="282"/>
      <c r="AA3154" s="283"/>
      <c r="AB3154" s="282"/>
      <c r="AC3154" s="282"/>
      <c r="AD3154" s="282"/>
      <c r="AE3154" s="282"/>
      <c r="AF3154" s="283"/>
      <c r="AG3154" s="402"/>
      <c r="AH3154" s="283"/>
      <c r="AI3154" s="283"/>
      <c r="AJ3154" s="283"/>
      <c r="AK3154" s="283"/>
      <c r="AL3154" s="283"/>
      <c r="AM3154" s="282"/>
      <c r="AN3154" s="282"/>
      <c r="AO3154" s="282"/>
      <c r="AP3154" s="282"/>
      <c r="AQ3154" s="282"/>
      <c r="AR3154" s="282"/>
      <c r="AT3154" s="283"/>
      <c r="AU3154" s="283"/>
      <c r="AV3154" s="283"/>
      <c r="AW3154" s="283"/>
      <c r="AY3154" s="283"/>
      <c r="AZ3154" s="282"/>
      <c r="BA3154" s="283"/>
      <c r="BB3154" s="282"/>
      <c r="BC3154" s="282"/>
      <c r="BD3154" s="282"/>
      <c r="BE3154" s="283"/>
      <c r="BG3154" s="282"/>
      <c r="BH3154" s="282"/>
      <c r="BI3154" s="282"/>
      <c r="BL3154" s="421"/>
      <c r="BM3154" s="424"/>
      <c r="BN3154" s="424"/>
      <c r="BO3154" s="424"/>
      <c r="BP3154" s="424"/>
      <c r="BQ3154" s="421"/>
      <c r="BR3154" s="421"/>
      <c r="BV3154" s="282"/>
      <c r="BW3154" s="283"/>
      <c r="BY3154" s="283"/>
      <c r="BZ3154" s="283"/>
      <c r="CA3154" s="283"/>
      <c r="CB3154" s="282"/>
      <c r="CC3154" s="282"/>
      <c r="CD3154" s="282"/>
      <c r="CE3154" s="282"/>
      <c r="CG3154" s="427"/>
      <c r="CH3154" s="402"/>
      <c r="CI3154" s="424"/>
      <c r="CJ3154" s="282"/>
      <c r="CK3154" s="282"/>
      <c r="CL3154" s="283"/>
      <c r="CM3154" s="283"/>
      <c r="CP3154" s="282"/>
      <c r="DC3154" s="282"/>
      <c r="DD3154" s="282"/>
      <c r="DE3154" s="282"/>
      <c r="DF3154" s="282"/>
      <c r="DG3154" s="282"/>
      <c r="DH3154" s="282"/>
      <c r="DI3154" s="282"/>
      <c r="DJ3154" s="282"/>
      <c r="EF3154" s="495" t="str">
        <f>""&amp;(MID(数据表!AZ3154,1,MIN(FIND({"(";"（"},数据表!AZ3154&amp;"(（",1)-1)))&amp;""</f>
        <v/>
      </c>
      <c r="EG3154" s="495" t="str">
        <f>""&amp;(MID(数据表!AZ3154,1,MIN(FIND({0;1;2;3;4;5;6;7;8;9},数据表!AZ3154&amp;"1234567890",1)-1)))&amp;""</f>
        <v/>
      </c>
    </row>
    <row r="3155" spans="2:137" s="310" customFormat="1" ht="12" customHeight="1">
      <c r="B3155" s="286"/>
      <c r="C3155" s="286"/>
      <c r="D3155" s="286"/>
      <c r="E3155" s="479"/>
      <c r="F3155" s="282"/>
      <c r="G3155" s="283"/>
      <c r="H3155" s="421"/>
      <c r="I3155" s="421"/>
      <c r="J3155" s="283"/>
      <c r="K3155" s="421"/>
      <c r="L3155" s="282"/>
      <c r="N3155" s="282"/>
      <c r="S3155" s="282"/>
      <c r="T3155" s="283"/>
      <c r="U3155" s="283"/>
      <c r="V3155" s="283"/>
      <c r="W3155" s="283"/>
      <c r="X3155" s="283"/>
      <c r="Y3155" s="282"/>
      <c r="Z3155" s="282"/>
      <c r="AA3155" s="283"/>
      <c r="AB3155" s="282"/>
      <c r="AC3155" s="282"/>
      <c r="AD3155" s="282"/>
      <c r="AE3155" s="282"/>
      <c r="AF3155" s="283"/>
      <c r="AG3155" s="402"/>
      <c r="AH3155" s="283"/>
      <c r="AI3155" s="283"/>
      <c r="AJ3155" s="283"/>
      <c r="AK3155" s="283"/>
      <c r="AL3155" s="283"/>
      <c r="AM3155" s="282"/>
      <c r="AN3155" s="282"/>
      <c r="AO3155" s="282"/>
      <c r="AP3155" s="282"/>
      <c r="AQ3155" s="282"/>
      <c r="AR3155" s="282"/>
      <c r="AT3155" s="283"/>
      <c r="AU3155" s="283"/>
      <c r="AV3155" s="283"/>
      <c r="AW3155" s="283"/>
      <c r="AY3155" s="283"/>
      <c r="AZ3155" s="282"/>
      <c r="BA3155" s="283"/>
      <c r="BB3155" s="282"/>
      <c r="BC3155" s="282"/>
      <c r="BD3155" s="282"/>
      <c r="BE3155" s="283"/>
      <c r="BG3155" s="282"/>
      <c r="BH3155" s="282"/>
      <c r="BI3155" s="282"/>
      <c r="BL3155" s="421"/>
      <c r="BM3155" s="424"/>
      <c r="BN3155" s="424"/>
      <c r="BO3155" s="424"/>
      <c r="BP3155" s="424"/>
      <c r="BQ3155" s="421"/>
      <c r="BR3155" s="421"/>
      <c r="BV3155" s="282"/>
      <c r="BW3155" s="283"/>
      <c r="BY3155" s="283"/>
      <c r="BZ3155" s="283"/>
      <c r="CA3155" s="283"/>
      <c r="CB3155" s="282"/>
      <c r="CC3155" s="282"/>
      <c r="CD3155" s="282"/>
      <c r="CE3155" s="282"/>
      <c r="CG3155" s="427"/>
      <c r="CH3155" s="402"/>
      <c r="CI3155" s="424"/>
      <c r="CJ3155" s="282"/>
      <c r="CK3155" s="282"/>
      <c r="CL3155" s="283"/>
      <c r="CM3155" s="283"/>
      <c r="CP3155" s="282"/>
      <c r="DC3155" s="282"/>
      <c r="DD3155" s="282"/>
      <c r="DE3155" s="282"/>
      <c r="DF3155" s="282"/>
      <c r="DG3155" s="282"/>
      <c r="DH3155" s="282"/>
      <c r="DI3155" s="282"/>
      <c r="DJ3155" s="282"/>
      <c r="EF3155" s="495" t="str">
        <f>""&amp;(MID(数据表!AZ3155,1,MIN(FIND({"(";"（"},数据表!AZ3155&amp;"(（",1)-1)))&amp;""</f>
        <v/>
      </c>
      <c r="EG3155" s="495" t="str">
        <f>""&amp;(MID(数据表!AZ3155,1,MIN(FIND({0;1;2;3;4;5;6;7;8;9},数据表!AZ3155&amp;"1234567890",1)-1)))&amp;""</f>
        <v/>
      </c>
    </row>
    <row r="3156" spans="2:137" s="310" customFormat="1" ht="12" customHeight="1">
      <c r="B3156" s="286"/>
      <c r="C3156" s="286"/>
      <c r="D3156" s="286"/>
      <c r="E3156" s="479"/>
      <c r="F3156" s="282"/>
      <c r="G3156" s="283"/>
      <c r="H3156" s="421"/>
      <c r="I3156" s="421"/>
      <c r="J3156" s="283"/>
      <c r="K3156" s="421"/>
      <c r="L3156" s="282"/>
      <c r="N3156" s="282"/>
      <c r="S3156" s="282"/>
      <c r="T3156" s="283"/>
      <c r="U3156" s="283"/>
      <c r="V3156" s="283"/>
      <c r="W3156" s="283"/>
      <c r="X3156" s="283"/>
      <c r="Y3156" s="282"/>
      <c r="Z3156" s="282"/>
      <c r="AA3156" s="283"/>
      <c r="AB3156" s="282"/>
      <c r="AC3156" s="282"/>
      <c r="AD3156" s="282"/>
      <c r="AE3156" s="282"/>
      <c r="AF3156" s="283"/>
      <c r="AG3156" s="402"/>
      <c r="AH3156" s="283"/>
      <c r="AI3156" s="283"/>
      <c r="AJ3156" s="283"/>
      <c r="AK3156" s="283"/>
      <c r="AL3156" s="283"/>
      <c r="AM3156" s="282"/>
      <c r="AN3156" s="282"/>
      <c r="AO3156" s="282"/>
      <c r="AP3156" s="282"/>
      <c r="AQ3156" s="282"/>
      <c r="AR3156" s="282"/>
      <c r="AT3156" s="283"/>
      <c r="AU3156" s="283"/>
      <c r="AV3156" s="283"/>
      <c r="AW3156" s="283"/>
      <c r="AY3156" s="283"/>
      <c r="AZ3156" s="282"/>
      <c r="BA3156" s="283"/>
      <c r="BB3156" s="282"/>
      <c r="BC3156" s="282"/>
      <c r="BD3156" s="282"/>
      <c r="BE3156" s="283"/>
      <c r="BG3156" s="282"/>
      <c r="BH3156" s="282"/>
      <c r="BI3156" s="282"/>
      <c r="BL3156" s="421"/>
      <c r="BM3156" s="424"/>
      <c r="BN3156" s="424"/>
      <c r="BO3156" s="424"/>
      <c r="BP3156" s="424"/>
      <c r="BQ3156" s="421"/>
      <c r="BR3156" s="421"/>
      <c r="BV3156" s="282"/>
      <c r="BW3156" s="283"/>
      <c r="BY3156" s="283"/>
      <c r="BZ3156" s="283"/>
      <c r="CA3156" s="283"/>
      <c r="CB3156" s="282"/>
      <c r="CC3156" s="282"/>
      <c r="CD3156" s="282"/>
      <c r="CE3156" s="282"/>
      <c r="CG3156" s="427"/>
      <c r="CH3156" s="402"/>
      <c r="CI3156" s="424"/>
      <c r="CJ3156" s="282"/>
      <c r="CK3156" s="282"/>
      <c r="CL3156" s="283"/>
      <c r="CM3156" s="283"/>
      <c r="CP3156" s="282"/>
      <c r="DC3156" s="282"/>
      <c r="DD3156" s="282"/>
      <c r="DE3156" s="282"/>
      <c r="DF3156" s="282"/>
      <c r="DG3156" s="282"/>
      <c r="DH3156" s="282"/>
      <c r="DI3156" s="282"/>
      <c r="DJ3156" s="282"/>
      <c r="EF3156" s="495" t="str">
        <f>""&amp;(MID(数据表!AZ3156,1,MIN(FIND({"(";"（"},数据表!AZ3156&amp;"(（",1)-1)))&amp;""</f>
        <v/>
      </c>
      <c r="EG3156" s="495" t="str">
        <f>""&amp;(MID(数据表!AZ3156,1,MIN(FIND({0;1;2;3;4;5;6;7;8;9},数据表!AZ3156&amp;"1234567890",1)-1)))&amp;""</f>
        <v/>
      </c>
    </row>
    <row r="3157" spans="2:137" s="310" customFormat="1" ht="12" customHeight="1">
      <c r="B3157" s="286"/>
      <c r="C3157" s="286"/>
      <c r="D3157" s="286"/>
      <c r="E3157" s="479"/>
      <c r="F3157" s="282"/>
      <c r="G3157" s="283"/>
      <c r="H3157" s="421"/>
      <c r="I3157" s="421"/>
      <c r="J3157" s="283"/>
      <c r="K3157" s="421"/>
      <c r="L3157" s="282"/>
      <c r="N3157" s="282"/>
      <c r="S3157" s="282"/>
      <c r="T3157" s="283"/>
      <c r="U3157" s="283"/>
      <c r="V3157" s="283"/>
      <c r="W3157" s="283"/>
      <c r="X3157" s="283"/>
      <c r="Y3157" s="282"/>
      <c r="Z3157" s="282"/>
      <c r="AA3157" s="283"/>
      <c r="AB3157" s="282"/>
      <c r="AC3157" s="282"/>
      <c r="AD3157" s="282"/>
      <c r="AE3157" s="282"/>
      <c r="AF3157" s="283"/>
      <c r="AG3157" s="402"/>
      <c r="AH3157" s="283"/>
      <c r="AI3157" s="283"/>
      <c r="AJ3157" s="283"/>
      <c r="AK3157" s="283"/>
      <c r="AL3157" s="283"/>
      <c r="AM3157" s="282"/>
      <c r="AN3157" s="282"/>
      <c r="AO3157" s="282"/>
      <c r="AP3157" s="282"/>
      <c r="AQ3157" s="282"/>
      <c r="AR3157" s="282"/>
      <c r="AT3157" s="283"/>
      <c r="AU3157" s="283"/>
      <c r="AV3157" s="283"/>
      <c r="AW3157" s="283"/>
      <c r="AY3157" s="283"/>
      <c r="AZ3157" s="282"/>
      <c r="BA3157" s="283"/>
      <c r="BB3157" s="282"/>
      <c r="BC3157" s="282"/>
      <c r="BD3157" s="282"/>
      <c r="BE3157" s="283"/>
      <c r="BG3157" s="282"/>
      <c r="BH3157" s="282"/>
      <c r="BI3157" s="282"/>
      <c r="BL3157" s="421"/>
      <c r="BM3157" s="424"/>
      <c r="BN3157" s="424"/>
      <c r="BO3157" s="424"/>
      <c r="BP3157" s="424"/>
      <c r="BQ3157" s="421"/>
      <c r="BR3157" s="421"/>
      <c r="BV3157" s="282"/>
      <c r="BW3157" s="283"/>
      <c r="BY3157" s="283"/>
      <c r="BZ3157" s="283"/>
      <c r="CA3157" s="283"/>
      <c r="CB3157" s="282"/>
      <c r="CC3157" s="282"/>
      <c r="CD3157" s="282"/>
      <c r="CE3157" s="282"/>
      <c r="CG3157" s="427"/>
      <c r="CH3157" s="402"/>
      <c r="CI3157" s="424"/>
      <c r="CJ3157" s="282"/>
      <c r="CK3157" s="282"/>
      <c r="CL3157" s="283"/>
      <c r="CM3157" s="283"/>
      <c r="CP3157" s="282"/>
      <c r="DC3157" s="282"/>
      <c r="DD3157" s="282"/>
      <c r="DE3157" s="282"/>
      <c r="DF3157" s="282"/>
      <c r="DG3157" s="282"/>
      <c r="DH3157" s="282"/>
      <c r="DI3157" s="282"/>
      <c r="DJ3157" s="282"/>
      <c r="EF3157" s="495" t="str">
        <f>""&amp;(MID(数据表!AZ3157,1,MIN(FIND({"(";"（"},数据表!AZ3157&amp;"(（",1)-1)))&amp;""</f>
        <v/>
      </c>
      <c r="EG3157" s="495" t="str">
        <f>""&amp;(MID(数据表!AZ3157,1,MIN(FIND({0;1;2;3;4;5;6;7;8;9},数据表!AZ3157&amp;"1234567890",1)-1)))&amp;""</f>
        <v/>
      </c>
    </row>
    <row r="3158" spans="2:137" s="310" customFormat="1" ht="12" customHeight="1">
      <c r="B3158" s="286"/>
      <c r="C3158" s="286"/>
      <c r="D3158" s="286"/>
      <c r="E3158" s="479"/>
      <c r="F3158" s="282"/>
      <c r="G3158" s="283"/>
      <c r="H3158" s="421"/>
      <c r="I3158" s="421"/>
      <c r="J3158" s="283"/>
      <c r="K3158" s="421"/>
      <c r="L3158" s="282"/>
      <c r="N3158" s="282"/>
      <c r="S3158" s="282"/>
      <c r="T3158" s="283"/>
      <c r="U3158" s="283"/>
      <c r="V3158" s="283"/>
      <c r="W3158" s="283"/>
      <c r="X3158" s="283"/>
      <c r="Y3158" s="282"/>
      <c r="Z3158" s="282"/>
      <c r="AA3158" s="283"/>
      <c r="AB3158" s="282"/>
      <c r="AC3158" s="282"/>
      <c r="AD3158" s="282"/>
      <c r="AE3158" s="282"/>
      <c r="AF3158" s="283"/>
      <c r="AG3158" s="402"/>
      <c r="AH3158" s="283"/>
      <c r="AI3158" s="283"/>
      <c r="AJ3158" s="283"/>
      <c r="AK3158" s="283"/>
      <c r="AL3158" s="283"/>
      <c r="AM3158" s="282"/>
      <c r="AN3158" s="282"/>
      <c r="AO3158" s="282"/>
      <c r="AP3158" s="282"/>
      <c r="AQ3158" s="282"/>
      <c r="AR3158" s="282"/>
      <c r="AT3158" s="283"/>
      <c r="AU3158" s="283"/>
      <c r="AV3158" s="283"/>
      <c r="AW3158" s="283"/>
      <c r="AY3158" s="283"/>
      <c r="AZ3158" s="282"/>
      <c r="BA3158" s="283"/>
      <c r="BB3158" s="282"/>
      <c r="BC3158" s="282"/>
      <c r="BD3158" s="282"/>
      <c r="BE3158" s="283"/>
      <c r="BG3158" s="282"/>
      <c r="BH3158" s="282"/>
      <c r="BI3158" s="282"/>
      <c r="BL3158" s="421"/>
      <c r="BM3158" s="424"/>
      <c r="BN3158" s="424"/>
      <c r="BO3158" s="424"/>
      <c r="BP3158" s="424"/>
      <c r="BQ3158" s="421"/>
      <c r="BR3158" s="421"/>
      <c r="BV3158" s="282"/>
      <c r="BW3158" s="283"/>
      <c r="BY3158" s="283"/>
      <c r="BZ3158" s="283"/>
      <c r="CA3158" s="283"/>
      <c r="CB3158" s="282"/>
      <c r="CC3158" s="282"/>
      <c r="CD3158" s="282"/>
      <c r="CE3158" s="282"/>
      <c r="CG3158" s="427"/>
      <c r="CH3158" s="402"/>
      <c r="CI3158" s="424"/>
      <c r="CJ3158" s="282"/>
      <c r="CK3158" s="282"/>
      <c r="CL3158" s="283"/>
      <c r="CM3158" s="283"/>
      <c r="CP3158" s="282"/>
      <c r="DC3158" s="282"/>
      <c r="DD3158" s="282"/>
      <c r="DE3158" s="282"/>
      <c r="DF3158" s="282"/>
      <c r="DG3158" s="282"/>
      <c r="DH3158" s="282"/>
      <c r="DI3158" s="282"/>
      <c r="DJ3158" s="282"/>
      <c r="EF3158" s="495" t="str">
        <f>""&amp;(MID(数据表!AZ3158,1,MIN(FIND({"(";"（"},数据表!AZ3158&amp;"(（",1)-1)))&amp;""</f>
        <v/>
      </c>
      <c r="EG3158" s="495" t="str">
        <f>""&amp;(MID(数据表!AZ3158,1,MIN(FIND({0;1;2;3;4;5;6;7;8;9},数据表!AZ3158&amp;"1234567890",1)-1)))&amp;""</f>
        <v/>
      </c>
    </row>
    <row r="3159" spans="2:137" s="310" customFormat="1" ht="12" customHeight="1">
      <c r="B3159" s="286"/>
      <c r="C3159" s="286"/>
      <c r="D3159" s="286"/>
      <c r="E3159" s="479"/>
      <c r="F3159" s="282"/>
      <c r="G3159" s="283"/>
      <c r="H3159" s="421"/>
      <c r="I3159" s="421"/>
      <c r="J3159" s="283"/>
      <c r="K3159" s="421"/>
      <c r="L3159" s="282"/>
      <c r="N3159" s="282"/>
      <c r="S3159" s="282"/>
      <c r="T3159" s="283"/>
      <c r="U3159" s="283"/>
      <c r="V3159" s="283"/>
      <c r="W3159" s="283"/>
      <c r="X3159" s="283"/>
      <c r="Y3159" s="282"/>
      <c r="Z3159" s="282"/>
      <c r="AA3159" s="283"/>
      <c r="AB3159" s="282"/>
      <c r="AC3159" s="282"/>
      <c r="AD3159" s="282"/>
      <c r="AE3159" s="282"/>
      <c r="AF3159" s="283"/>
      <c r="AG3159" s="402"/>
      <c r="AH3159" s="283"/>
      <c r="AI3159" s="283"/>
      <c r="AJ3159" s="283"/>
      <c r="AK3159" s="283"/>
      <c r="AL3159" s="283"/>
      <c r="AM3159" s="282"/>
      <c r="AN3159" s="282"/>
      <c r="AO3159" s="282"/>
      <c r="AP3159" s="282"/>
      <c r="AQ3159" s="282"/>
      <c r="AR3159" s="282"/>
      <c r="AT3159" s="283"/>
      <c r="AU3159" s="283"/>
      <c r="AV3159" s="283"/>
      <c r="AW3159" s="283"/>
      <c r="AY3159" s="283"/>
      <c r="AZ3159" s="282"/>
      <c r="BA3159" s="283"/>
      <c r="BB3159" s="282"/>
      <c r="BC3159" s="282"/>
      <c r="BD3159" s="282"/>
      <c r="BE3159" s="283"/>
      <c r="BG3159" s="282"/>
      <c r="BH3159" s="282"/>
      <c r="BI3159" s="282"/>
      <c r="BL3159" s="421"/>
      <c r="BM3159" s="424"/>
      <c r="BN3159" s="424"/>
      <c r="BO3159" s="424"/>
      <c r="BP3159" s="424"/>
      <c r="BQ3159" s="421"/>
      <c r="BR3159" s="421"/>
      <c r="BV3159" s="282"/>
      <c r="BW3159" s="283"/>
      <c r="BY3159" s="283"/>
      <c r="BZ3159" s="283"/>
      <c r="CA3159" s="283"/>
      <c r="CB3159" s="282"/>
      <c r="CC3159" s="282"/>
      <c r="CD3159" s="282"/>
      <c r="CE3159" s="282"/>
      <c r="CG3159" s="427"/>
      <c r="CH3159" s="402"/>
      <c r="CI3159" s="424"/>
      <c r="CJ3159" s="282"/>
      <c r="CK3159" s="282"/>
      <c r="CL3159" s="283"/>
      <c r="CM3159" s="283"/>
      <c r="CP3159" s="282"/>
      <c r="DC3159" s="282"/>
      <c r="DD3159" s="282"/>
      <c r="DE3159" s="282"/>
      <c r="DF3159" s="282"/>
      <c r="DG3159" s="282"/>
      <c r="DH3159" s="282"/>
      <c r="DI3159" s="282"/>
      <c r="DJ3159" s="282"/>
      <c r="EF3159" s="495" t="str">
        <f>""&amp;(MID(数据表!AZ3159,1,MIN(FIND({"(";"（"},数据表!AZ3159&amp;"(（",1)-1)))&amp;""</f>
        <v/>
      </c>
      <c r="EG3159" s="495" t="str">
        <f>""&amp;(MID(数据表!AZ3159,1,MIN(FIND({0;1;2;3;4;5;6;7;8;9},数据表!AZ3159&amp;"1234567890",1)-1)))&amp;""</f>
        <v/>
      </c>
    </row>
    <row r="3160" spans="2:137" s="310" customFormat="1" ht="12" customHeight="1">
      <c r="B3160" s="286"/>
      <c r="C3160" s="286"/>
      <c r="D3160" s="286"/>
      <c r="E3160" s="479"/>
      <c r="F3160" s="282"/>
      <c r="G3160" s="283"/>
      <c r="H3160" s="421"/>
      <c r="I3160" s="421"/>
      <c r="J3160" s="283"/>
      <c r="K3160" s="421"/>
      <c r="L3160" s="282"/>
      <c r="N3160" s="282"/>
      <c r="S3160" s="282"/>
      <c r="T3160" s="283"/>
      <c r="U3160" s="283"/>
      <c r="V3160" s="283"/>
      <c r="W3160" s="283"/>
      <c r="X3160" s="283"/>
      <c r="Y3160" s="282"/>
      <c r="Z3160" s="282"/>
      <c r="AA3160" s="283"/>
      <c r="AB3160" s="282"/>
      <c r="AC3160" s="282"/>
      <c r="AD3160" s="282"/>
      <c r="AE3160" s="282"/>
      <c r="AF3160" s="283"/>
      <c r="AG3160" s="402"/>
      <c r="AH3160" s="283"/>
      <c r="AI3160" s="283"/>
      <c r="AJ3160" s="283"/>
      <c r="AK3160" s="283"/>
      <c r="AL3160" s="283"/>
      <c r="AM3160" s="282"/>
      <c r="AN3160" s="282"/>
      <c r="AO3160" s="282"/>
      <c r="AP3160" s="282"/>
      <c r="AQ3160" s="282"/>
      <c r="AR3160" s="282"/>
      <c r="AT3160" s="283"/>
      <c r="AU3160" s="283"/>
      <c r="AV3160" s="283"/>
      <c r="AW3160" s="283"/>
      <c r="AY3160" s="283"/>
      <c r="AZ3160" s="282"/>
      <c r="BA3160" s="283"/>
      <c r="BB3160" s="282"/>
      <c r="BC3160" s="282"/>
      <c r="BD3160" s="282"/>
      <c r="BE3160" s="283"/>
      <c r="BG3160" s="282"/>
      <c r="BH3160" s="282"/>
      <c r="BI3160" s="282"/>
      <c r="BL3160" s="421"/>
      <c r="BM3160" s="424"/>
      <c r="BN3160" s="424"/>
      <c r="BO3160" s="424"/>
      <c r="BP3160" s="424"/>
      <c r="BQ3160" s="421"/>
      <c r="BR3160" s="421"/>
      <c r="BV3160" s="282"/>
      <c r="BW3160" s="283"/>
      <c r="BY3160" s="283"/>
      <c r="BZ3160" s="283"/>
      <c r="CA3160" s="283"/>
      <c r="CB3160" s="282"/>
      <c r="CC3160" s="282"/>
      <c r="CD3160" s="282"/>
      <c r="CE3160" s="282"/>
      <c r="CG3160" s="427"/>
      <c r="CH3160" s="402"/>
      <c r="CI3160" s="424"/>
      <c r="CJ3160" s="282"/>
      <c r="CK3160" s="282"/>
      <c r="CL3160" s="283"/>
      <c r="CM3160" s="283"/>
      <c r="CP3160" s="282"/>
      <c r="DC3160" s="282"/>
      <c r="DD3160" s="282"/>
      <c r="DE3160" s="282"/>
      <c r="DF3160" s="282"/>
      <c r="DG3160" s="282"/>
      <c r="DH3160" s="282"/>
      <c r="DI3160" s="282"/>
      <c r="DJ3160" s="282"/>
      <c r="EF3160" s="495" t="str">
        <f>""&amp;(MID(数据表!AZ3160,1,MIN(FIND({"(";"（"},数据表!AZ3160&amp;"(（",1)-1)))&amp;""</f>
        <v/>
      </c>
      <c r="EG3160" s="495" t="str">
        <f>""&amp;(MID(数据表!AZ3160,1,MIN(FIND({0;1;2;3;4;5;6;7;8;9},数据表!AZ3160&amp;"1234567890",1)-1)))&amp;""</f>
        <v/>
      </c>
    </row>
    <row r="3161" spans="2:137" s="310" customFormat="1" ht="12" customHeight="1">
      <c r="B3161" s="286"/>
      <c r="C3161" s="286"/>
      <c r="D3161" s="286"/>
      <c r="E3161" s="479"/>
      <c r="F3161" s="282"/>
      <c r="G3161" s="283"/>
      <c r="H3161" s="421"/>
      <c r="I3161" s="421"/>
      <c r="J3161" s="283"/>
      <c r="K3161" s="421"/>
      <c r="L3161" s="282"/>
      <c r="N3161" s="282"/>
      <c r="S3161" s="282"/>
      <c r="T3161" s="283"/>
      <c r="U3161" s="283"/>
      <c r="V3161" s="283"/>
      <c r="W3161" s="283"/>
      <c r="X3161" s="283"/>
      <c r="Y3161" s="282"/>
      <c r="Z3161" s="282"/>
      <c r="AA3161" s="283"/>
      <c r="AB3161" s="282"/>
      <c r="AC3161" s="282"/>
      <c r="AD3161" s="282"/>
      <c r="AE3161" s="282"/>
      <c r="AF3161" s="283"/>
      <c r="AG3161" s="402"/>
      <c r="AH3161" s="283"/>
      <c r="AI3161" s="283"/>
      <c r="AJ3161" s="283"/>
      <c r="AK3161" s="283"/>
      <c r="AL3161" s="283"/>
      <c r="AM3161" s="282"/>
      <c r="AN3161" s="282"/>
      <c r="AO3161" s="282"/>
      <c r="AP3161" s="282"/>
      <c r="AQ3161" s="282"/>
      <c r="AR3161" s="282"/>
      <c r="AT3161" s="283"/>
      <c r="AU3161" s="283"/>
      <c r="AV3161" s="283"/>
      <c r="AW3161" s="283"/>
      <c r="AY3161" s="283"/>
      <c r="AZ3161" s="282"/>
      <c r="BA3161" s="283"/>
      <c r="BB3161" s="282"/>
      <c r="BC3161" s="282"/>
      <c r="BD3161" s="282"/>
      <c r="BE3161" s="283"/>
      <c r="BG3161" s="282"/>
      <c r="BH3161" s="282"/>
      <c r="BI3161" s="282"/>
      <c r="BL3161" s="421"/>
      <c r="BM3161" s="424"/>
      <c r="BN3161" s="424"/>
      <c r="BO3161" s="424"/>
      <c r="BP3161" s="424"/>
      <c r="BQ3161" s="421"/>
      <c r="BR3161" s="421"/>
      <c r="BV3161" s="282"/>
      <c r="BW3161" s="283"/>
      <c r="BY3161" s="283"/>
      <c r="BZ3161" s="283"/>
      <c r="CA3161" s="283"/>
      <c r="CB3161" s="282"/>
      <c r="CC3161" s="282"/>
      <c r="CD3161" s="282"/>
      <c r="CE3161" s="282"/>
      <c r="CG3161" s="427"/>
      <c r="CH3161" s="402"/>
      <c r="CI3161" s="424"/>
      <c r="CJ3161" s="282"/>
      <c r="CK3161" s="282"/>
      <c r="CL3161" s="283"/>
      <c r="CM3161" s="283"/>
      <c r="CP3161" s="282"/>
      <c r="DC3161" s="282"/>
      <c r="DD3161" s="282"/>
      <c r="DE3161" s="282"/>
      <c r="DF3161" s="282"/>
      <c r="DG3161" s="282"/>
      <c r="DH3161" s="282"/>
      <c r="DI3161" s="282"/>
      <c r="DJ3161" s="282"/>
      <c r="EF3161" s="495" t="str">
        <f>""&amp;(MID(数据表!AZ3161,1,MIN(FIND({"(";"（"},数据表!AZ3161&amp;"(（",1)-1)))&amp;""</f>
        <v/>
      </c>
      <c r="EG3161" s="495" t="str">
        <f>""&amp;(MID(数据表!AZ3161,1,MIN(FIND({0;1;2;3;4;5;6;7;8;9},数据表!AZ3161&amp;"1234567890",1)-1)))&amp;""</f>
        <v/>
      </c>
    </row>
    <row r="3162" spans="2:137" s="310" customFormat="1" ht="12" customHeight="1">
      <c r="B3162" s="286"/>
      <c r="C3162" s="286"/>
      <c r="D3162" s="286"/>
      <c r="E3162" s="479"/>
      <c r="F3162" s="282"/>
      <c r="G3162" s="283"/>
      <c r="H3162" s="421"/>
      <c r="I3162" s="421"/>
      <c r="J3162" s="283"/>
      <c r="K3162" s="421"/>
      <c r="L3162" s="282"/>
      <c r="N3162" s="282"/>
      <c r="S3162" s="282"/>
      <c r="T3162" s="283"/>
      <c r="U3162" s="283"/>
      <c r="V3162" s="283"/>
      <c r="W3162" s="283"/>
      <c r="X3162" s="283"/>
      <c r="Y3162" s="282"/>
      <c r="Z3162" s="282"/>
      <c r="AA3162" s="283"/>
      <c r="AB3162" s="282"/>
      <c r="AC3162" s="282"/>
      <c r="AD3162" s="282"/>
      <c r="AE3162" s="282"/>
      <c r="AF3162" s="283"/>
      <c r="AG3162" s="402"/>
      <c r="AH3162" s="283"/>
      <c r="AI3162" s="283"/>
      <c r="AJ3162" s="283"/>
      <c r="AK3162" s="283"/>
      <c r="AL3162" s="283"/>
      <c r="AM3162" s="282"/>
      <c r="AN3162" s="282"/>
      <c r="AO3162" s="282"/>
      <c r="AP3162" s="282"/>
      <c r="AQ3162" s="282"/>
      <c r="AR3162" s="282"/>
      <c r="AT3162" s="283"/>
      <c r="AU3162" s="283"/>
      <c r="AV3162" s="283"/>
      <c r="AW3162" s="283"/>
      <c r="AY3162" s="283"/>
      <c r="AZ3162" s="282"/>
      <c r="BA3162" s="283"/>
      <c r="BB3162" s="282"/>
      <c r="BC3162" s="282"/>
      <c r="BD3162" s="282"/>
      <c r="BE3162" s="283"/>
      <c r="BG3162" s="282"/>
      <c r="BH3162" s="282"/>
      <c r="BI3162" s="282"/>
      <c r="BL3162" s="421"/>
      <c r="BM3162" s="424"/>
      <c r="BN3162" s="424"/>
      <c r="BO3162" s="424"/>
      <c r="BP3162" s="424"/>
      <c r="BQ3162" s="421"/>
      <c r="BR3162" s="421"/>
      <c r="BV3162" s="282"/>
      <c r="BW3162" s="283"/>
      <c r="BY3162" s="283"/>
      <c r="BZ3162" s="283"/>
      <c r="CA3162" s="283"/>
      <c r="CB3162" s="282"/>
      <c r="CC3162" s="282"/>
      <c r="CD3162" s="282"/>
      <c r="CE3162" s="282"/>
      <c r="CG3162" s="427"/>
      <c r="CH3162" s="402"/>
      <c r="CI3162" s="424"/>
      <c r="CJ3162" s="282"/>
      <c r="CK3162" s="282"/>
      <c r="CL3162" s="283"/>
      <c r="CM3162" s="283"/>
      <c r="CP3162" s="282"/>
      <c r="DC3162" s="282"/>
      <c r="DD3162" s="282"/>
      <c r="DE3162" s="282"/>
      <c r="DF3162" s="282"/>
      <c r="DG3162" s="282"/>
      <c r="DH3162" s="282"/>
      <c r="DI3162" s="282"/>
      <c r="DJ3162" s="282"/>
      <c r="EF3162" s="495" t="str">
        <f>""&amp;(MID(数据表!AZ3162,1,MIN(FIND({"(";"（"},数据表!AZ3162&amp;"(（",1)-1)))&amp;""</f>
        <v/>
      </c>
      <c r="EG3162" s="495" t="str">
        <f>""&amp;(MID(数据表!AZ3162,1,MIN(FIND({0;1;2;3;4;5;6;7;8;9},数据表!AZ3162&amp;"1234567890",1)-1)))&amp;""</f>
        <v/>
      </c>
    </row>
    <row r="3163" spans="2:137" s="310" customFormat="1" ht="12" customHeight="1">
      <c r="B3163" s="286"/>
      <c r="C3163" s="286"/>
      <c r="D3163" s="286"/>
      <c r="E3163" s="479"/>
      <c r="F3163" s="282"/>
      <c r="G3163" s="283"/>
      <c r="H3163" s="421"/>
      <c r="I3163" s="421"/>
      <c r="J3163" s="283"/>
      <c r="K3163" s="421"/>
      <c r="L3163" s="282"/>
      <c r="N3163" s="282"/>
      <c r="S3163" s="282"/>
      <c r="T3163" s="283"/>
      <c r="U3163" s="283"/>
      <c r="V3163" s="283"/>
      <c r="W3163" s="283"/>
      <c r="X3163" s="283"/>
      <c r="Y3163" s="282"/>
      <c r="Z3163" s="282"/>
      <c r="AA3163" s="283"/>
      <c r="AB3163" s="282"/>
      <c r="AC3163" s="282"/>
      <c r="AD3163" s="282"/>
      <c r="AE3163" s="282"/>
      <c r="AF3163" s="283"/>
      <c r="AG3163" s="402"/>
      <c r="AH3163" s="283"/>
      <c r="AI3163" s="283"/>
      <c r="AJ3163" s="283"/>
      <c r="AK3163" s="283"/>
      <c r="AL3163" s="283"/>
      <c r="AM3163" s="282"/>
      <c r="AN3163" s="282"/>
      <c r="AO3163" s="282"/>
      <c r="AP3163" s="282"/>
      <c r="AQ3163" s="282"/>
      <c r="AR3163" s="282"/>
      <c r="AT3163" s="283"/>
      <c r="AU3163" s="283"/>
      <c r="AV3163" s="283"/>
      <c r="AW3163" s="283"/>
      <c r="AY3163" s="283"/>
      <c r="AZ3163" s="282"/>
      <c r="BA3163" s="283"/>
      <c r="BB3163" s="282"/>
      <c r="BC3163" s="282"/>
      <c r="BD3163" s="282"/>
      <c r="BE3163" s="283"/>
      <c r="BG3163" s="282"/>
      <c r="BH3163" s="282"/>
      <c r="BI3163" s="282"/>
      <c r="BL3163" s="421"/>
      <c r="BM3163" s="424"/>
      <c r="BN3163" s="424"/>
      <c r="BO3163" s="424"/>
      <c r="BP3163" s="424"/>
      <c r="BQ3163" s="421"/>
      <c r="BR3163" s="421"/>
      <c r="BV3163" s="282"/>
      <c r="BW3163" s="283"/>
      <c r="BY3163" s="283"/>
      <c r="BZ3163" s="283"/>
      <c r="CA3163" s="283"/>
      <c r="CB3163" s="282"/>
      <c r="CC3163" s="282"/>
      <c r="CD3163" s="282"/>
      <c r="CE3163" s="282"/>
      <c r="CG3163" s="427"/>
      <c r="CH3163" s="402"/>
      <c r="CI3163" s="424"/>
      <c r="CJ3163" s="282"/>
      <c r="CK3163" s="282"/>
      <c r="CL3163" s="283"/>
      <c r="CM3163" s="283"/>
      <c r="CP3163" s="282"/>
      <c r="DC3163" s="282"/>
      <c r="DD3163" s="282"/>
      <c r="DE3163" s="282"/>
      <c r="DF3163" s="282"/>
      <c r="DG3163" s="282"/>
      <c r="DH3163" s="282"/>
      <c r="DI3163" s="282"/>
      <c r="DJ3163" s="282"/>
      <c r="EF3163" s="495" t="str">
        <f>""&amp;(MID(数据表!AZ3163,1,MIN(FIND({"(";"（"},数据表!AZ3163&amp;"(（",1)-1)))&amp;""</f>
        <v/>
      </c>
      <c r="EG3163" s="495" t="str">
        <f>""&amp;(MID(数据表!AZ3163,1,MIN(FIND({0;1;2;3;4;5;6;7;8;9},数据表!AZ3163&amp;"1234567890",1)-1)))&amp;""</f>
        <v/>
      </c>
    </row>
    <row r="3164" spans="2:137" s="310" customFormat="1" ht="12" customHeight="1">
      <c r="B3164" s="286"/>
      <c r="C3164" s="286"/>
      <c r="D3164" s="286"/>
      <c r="E3164" s="479"/>
      <c r="F3164" s="282"/>
      <c r="G3164" s="283"/>
      <c r="H3164" s="421"/>
      <c r="I3164" s="421"/>
      <c r="J3164" s="283"/>
      <c r="K3164" s="421"/>
      <c r="L3164" s="282"/>
      <c r="N3164" s="282"/>
      <c r="S3164" s="282"/>
      <c r="T3164" s="283"/>
      <c r="U3164" s="283"/>
      <c r="V3164" s="283"/>
      <c r="W3164" s="283"/>
      <c r="X3164" s="283"/>
      <c r="Y3164" s="282"/>
      <c r="Z3164" s="282"/>
      <c r="AA3164" s="283"/>
      <c r="AB3164" s="282"/>
      <c r="AC3164" s="282"/>
      <c r="AD3164" s="282"/>
      <c r="AE3164" s="282"/>
      <c r="AF3164" s="283"/>
      <c r="AG3164" s="402"/>
      <c r="AH3164" s="283"/>
      <c r="AI3164" s="283"/>
      <c r="AJ3164" s="283"/>
      <c r="AK3164" s="283"/>
      <c r="AL3164" s="283"/>
      <c r="AM3164" s="282"/>
      <c r="AN3164" s="282"/>
      <c r="AO3164" s="282"/>
      <c r="AP3164" s="282"/>
      <c r="AQ3164" s="282"/>
      <c r="AR3164" s="282"/>
      <c r="AT3164" s="283"/>
      <c r="AU3164" s="283"/>
      <c r="AV3164" s="283"/>
      <c r="AW3164" s="283"/>
      <c r="AY3164" s="283"/>
      <c r="AZ3164" s="282"/>
      <c r="BA3164" s="283"/>
      <c r="BB3164" s="282"/>
      <c r="BC3164" s="282"/>
      <c r="BD3164" s="282"/>
      <c r="BE3164" s="283"/>
      <c r="BG3164" s="282"/>
      <c r="BH3164" s="282"/>
      <c r="BI3164" s="282"/>
      <c r="BL3164" s="421"/>
      <c r="BM3164" s="424"/>
      <c r="BN3164" s="424"/>
      <c r="BO3164" s="424"/>
      <c r="BP3164" s="424"/>
      <c r="BQ3164" s="421"/>
      <c r="BR3164" s="421"/>
      <c r="BV3164" s="282"/>
      <c r="BW3164" s="283"/>
      <c r="BY3164" s="283"/>
      <c r="BZ3164" s="283"/>
      <c r="CA3164" s="283"/>
      <c r="CB3164" s="282"/>
      <c r="CC3164" s="282"/>
      <c r="CD3164" s="282"/>
      <c r="CE3164" s="282"/>
      <c r="CG3164" s="427"/>
      <c r="CH3164" s="402"/>
      <c r="CI3164" s="424"/>
      <c r="CJ3164" s="282"/>
      <c r="CK3164" s="282"/>
      <c r="CL3164" s="283"/>
      <c r="CM3164" s="283"/>
      <c r="CP3164" s="282"/>
      <c r="DC3164" s="282"/>
      <c r="DD3164" s="282"/>
      <c r="DE3164" s="282"/>
      <c r="DF3164" s="282"/>
      <c r="DG3164" s="282"/>
      <c r="DH3164" s="282"/>
      <c r="DI3164" s="282"/>
      <c r="DJ3164" s="282"/>
      <c r="EF3164" s="495" t="str">
        <f>""&amp;(MID(数据表!AZ3164,1,MIN(FIND({"(";"（"},数据表!AZ3164&amp;"(（",1)-1)))&amp;""</f>
        <v/>
      </c>
      <c r="EG3164" s="495" t="str">
        <f>""&amp;(MID(数据表!AZ3164,1,MIN(FIND({0;1;2;3;4;5;6;7;8;9},数据表!AZ3164&amp;"1234567890",1)-1)))&amp;""</f>
        <v/>
      </c>
    </row>
    <row r="3165" spans="2:137" s="310" customFormat="1" ht="12" customHeight="1">
      <c r="B3165" s="286"/>
      <c r="C3165" s="286"/>
      <c r="D3165" s="286"/>
      <c r="E3165" s="479"/>
      <c r="F3165" s="282"/>
      <c r="G3165" s="283"/>
      <c r="H3165" s="421"/>
      <c r="I3165" s="421"/>
      <c r="J3165" s="283"/>
      <c r="K3165" s="421"/>
      <c r="L3165" s="282"/>
      <c r="N3165" s="282"/>
      <c r="S3165" s="282"/>
      <c r="T3165" s="283"/>
      <c r="U3165" s="283"/>
      <c r="V3165" s="283"/>
      <c r="W3165" s="283"/>
      <c r="X3165" s="283"/>
      <c r="Y3165" s="282"/>
      <c r="Z3165" s="282"/>
      <c r="AA3165" s="283"/>
      <c r="AB3165" s="282"/>
      <c r="AC3165" s="282"/>
      <c r="AD3165" s="282"/>
      <c r="AE3165" s="282"/>
      <c r="AF3165" s="283"/>
      <c r="AG3165" s="402"/>
      <c r="AH3165" s="283"/>
      <c r="AI3165" s="283"/>
      <c r="AJ3165" s="283"/>
      <c r="AK3165" s="283"/>
      <c r="AL3165" s="283"/>
      <c r="AM3165" s="282"/>
      <c r="AN3165" s="282"/>
      <c r="AO3165" s="282"/>
      <c r="AP3165" s="282"/>
      <c r="AQ3165" s="282"/>
      <c r="AR3165" s="282"/>
      <c r="AT3165" s="283"/>
      <c r="AU3165" s="283"/>
      <c r="AV3165" s="283"/>
      <c r="AW3165" s="283"/>
      <c r="AY3165" s="283"/>
      <c r="AZ3165" s="282"/>
      <c r="BA3165" s="283"/>
      <c r="BB3165" s="282"/>
      <c r="BC3165" s="282"/>
      <c r="BD3165" s="282"/>
      <c r="BE3165" s="283"/>
      <c r="BG3165" s="282"/>
      <c r="BH3165" s="282"/>
      <c r="BI3165" s="282"/>
      <c r="BL3165" s="421"/>
      <c r="BM3165" s="424"/>
      <c r="BN3165" s="424"/>
      <c r="BO3165" s="424"/>
      <c r="BP3165" s="424"/>
      <c r="BQ3165" s="421"/>
      <c r="BR3165" s="421"/>
      <c r="BV3165" s="282"/>
      <c r="BW3165" s="283"/>
      <c r="BY3165" s="283"/>
      <c r="BZ3165" s="283"/>
      <c r="CA3165" s="283"/>
      <c r="CB3165" s="282"/>
      <c r="CC3165" s="282"/>
      <c r="CD3165" s="282"/>
      <c r="CE3165" s="282"/>
      <c r="CG3165" s="427"/>
      <c r="CH3165" s="402"/>
      <c r="CI3165" s="424"/>
      <c r="CJ3165" s="282"/>
      <c r="CK3165" s="282"/>
      <c r="CL3165" s="283"/>
      <c r="CM3165" s="283"/>
      <c r="CP3165" s="282"/>
      <c r="DC3165" s="282"/>
      <c r="DD3165" s="282"/>
      <c r="DE3165" s="282"/>
      <c r="DF3165" s="282"/>
      <c r="DG3165" s="282"/>
      <c r="DH3165" s="282"/>
      <c r="DI3165" s="282"/>
      <c r="DJ3165" s="282"/>
      <c r="EF3165" s="495" t="str">
        <f>""&amp;(MID(数据表!AZ3165,1,MIN(FIND({"(";"（"},数据表!AZ3165&amp;"(（",1)-1)))&amp;""</f>
        <v/>
      </c>
      <c r="EG3165" s="495" t="str">
        <f>""&amp;(MID(数据表!AZ3165,1,MIN(FIND({0;1;2;3;4;5;6;7;8;9},数据表!AZ3165&amp;"1234567890",1)-1)))&amp;""</f>
        <v/>
      </c>
    </row>
    <row r="3166" spans="2:137" s="310" customFormat="1" ht="12" customHeight="1">
      <c r="B3166" s="286"/>
      <c r="C3166" s="286"/>
      <c r="D3166" s="286"/>
      <c r="E3166" s="479"/>
      <c r="F3166" s="282"/>
      <c r="G3166" s="283"/>
      <c r="H3166" s="421"/>
      <c r="I3166" s="421"/>
      <c r="J3166" s="283"/>
      <c r="K3166" s="421"/>
      <c r="L3166" s="282"/>
      <c r="N3166" s="282"/>
      <c r="S3166" s="282"/>
      <c r="T3166" s="283"/>
      <c r="U3166" s="283"/>
      <c r="V3166" s="283"/>
      <c r="W3166" s="283"/>
      <c r="X3166" s="283"/>
      <c r="Y3166" s="282"/>
      <c r="Z3166" s="282"/>
      <c r="AA3166" s="283"/>
      <c r="AB3166" s="282"/>
      <c r="AC3166" s="282"/>
      <c r="AD3166" s="282"/>
      <c r="AE3166" s="282"/>
      <c r="AF3166" s="283"/>
      <c r="AG3166" s="402"/>
      <c r="AH3166" s="283"/>
      <c r="AI3166" s="283"/>
      <c r="AJ3166" s="283"/>
      <c r="AK3166" s="283"/>
      <c r="AL3166" s="283"/>
      <c r="AM3166" s="282"/>
      <c r="AN3166" s="282"/>
      <c r="AO3166" s="282"/>
      <c r="AP3166" s="282"/>
      <c r="AQ3166" s="282"/>
      <c r="AR3166" s="282"/>
      <c r="AT3166" s="283"/>
      <c r="AU3166" s="283"/>
      <c r="AV3166" s="283"/>
      <c r="AW3166" s="283"/>
      <c r="AY3166" s="283"/>
      <c r="AZ3166" s="282"/>
      <c r="BA3166" s="283"/>
      <c r="BB3166" s="282"/>
      <c r="BC3166" s="282"/>
      <c r="BD3166" s="282"/>
      <c r="BE3166" s="283"/>
      <c r="BG3166" s="282"/>
      <c r="BH3166" s="282"/>
      <c r="BI3166" s="282"/>
      <c r="BL3166" s="421"/>
      <c r="BM3166" s="424"/>
      <c r="BN3166" s="424"/>
      <c r="BO3166" s="424"/>
      <c r="BP3166" s="424"/>
      <c r="BQ3166" s="421"/>
      <c r="BR3166" s="421"/>
      <c r="BV3166" s="282"/>
      <c r="BW3166" s="283"/>
      <c r="BY3166" s="283"/>
      <c r="BZ3166" s="283"/>
      <c r="CA3166" s="283"/>
      <c r="CB3166" s="282"/>
      <c r="CC3166" s="282"/>
      <c r="CD3166" s="282"/>
      <c r="CE3166" s="282"/>
      <c r="CG3166" s="427"/>
      <c r="CH3166" s="402"/>
      <c r="CI3166" s="424"/>
      <c r="CJ3166" s="282"/>
      <c r="CK3166" s="282"/>
      <c r="CL3166" s="283"/>
      <c r="CM3166" s="283"/>
      <c r="CP3166" s="282"/>
      <c r="DC3166" s="282"/>
      <c r="DD3166" s="282"/>
      <c r="DE3166" s="282"/>
      <c r="DF3166" s="282"/>
      <c r="DG3166" s="282"/>
      <c r="DH3166" s="282"/>
      <c r="DI3166" s="282"/>
      <c r="DJ3166" s="282"/>
      <c r="EF3166" s="495" t="str">
        <f>""&amp;(MID(数据表!AZ3166,1,MIN(FIND({"(";"（"},数据表!AZ3166&amp;"(（",1)-1)))&amp;""</f>
        <v/>
      </c>
      <c r="EG3166" s="495" t="str">
        <f>""&amp;(MID(数据表!AZ3166,1,MIN(FIND({0;1;2;3;4;5;6;7;8;9},数据表!AZ3166&amp;"1234567890",1)-1)))&amp;""</f>
        <v/>
      </c>
    </row>
    <row r="3167" spans="2:137" s="310" customFormat="1" ht="12" customHeight="1">
      <c r="B3167" s="286"/>
      <c r="C3167" s="286"/>
      <c r="D3167" s="286"/>
      <c r="E3167" s="479"/>
      <c r="F3167" s="282"/>
      <c r="G3167" s="283"/>
      <c r="H3167" s="421"/>
      <c r="I3167" s="421"/>
      <c r="J3167" s="283"/>
      <c r="K3167" s="421"/>
      <c r="L3167" s="282"/>
      <c r="N3167" s="282"/>
      <c r="S3167" s="282"/>
      <c r="T3167" s="283"/>
      <c r="U3167" s="283"/>
      <c r="V3167" s="283"/>
      <c r="W3167" s="283"/>
      <c r="X3167" s="283"/>
      <c r="Y3167" s="282"/>
      <c r="Z3167" s="282"/>
      <c r="AA3167" s="283"/>
      <c r="AB3167" s="282"/>
      <c r="AC3167" s="282"/>
      <c r="AD3167" s="282"/>
      <c r="AE3167" s="282"/>
      <c r="AF3167" s="283"/>
      <c r="AG3167" s="402"/>
      <c r="AH3167" s="283"/>
      <c r="AI3167" s="283"/>
      <c r="AJ3167" s="283"/>
      <c r="AK3167" s="283"/>
      <c r="AL3167" s="283"/>
      <c r="AM3167" s="282"/>
      <c r="AN3167" s="282"/>
      <c r="AO3167" s="282"/>
      <c r="AP3167" s="282"/>
      <c r="AQ3167" s="282"/>
      <c r="AR3167" s="282"/>
      <c r="AT3167" s="283"/>
      <c r="AU3167" s="283"/>
      <c r="AV3167" s="283"/>
      <c r="AW3167" s="283"/>
      <c r="AY3167" s="283"/>
      <c r="AZ3167" s="282"/>
      <c r="BA3167" s="283"/>
      <c r="BB3167" s="282"/>
      <c r="BC3167" s="282"/>
      <c r="BD3167" s="282"/>
      <c r="BE3167" s="283"/>
      <c r="BG3167" s="282"/>
      <c r="BH3167" s="282"/>
      <c r="BI3167" s="282"/>
      <c r="BL3167" s="421"/>
      <c r="BM3167" s="424"/>
      <c r="BN3167" s="424"/>
      <c r="BO3167" s="424"/>
      <c r="BP3167" s="424"/>
      <c r="BQ3167" s="421"/>
      <c r="BR3167" s="421"/>
      <c r="BV3167" s="282"/>
      <c r="BW3167" s="283"/>
      <c r="BY3167" s="283"/>
      <c r="BZ3167" s="283"/>
      <c r="CA3167" s="283"/>
      <c r="CB3167" s="282"/>
      <c r="CC3167" s="282"/>
      <c r="CD3167" s="282"/>
      <c r="CE3167" s="282"/>
      <c r="CG3167" s="427"/>
      <c r="CH3167" s="402"/>
      <c r="CI3167" s="424"/>
      <c r="CJ3167" s="282"/>
      <c r="CK3167" s="282"/>
      <c r="CL3167" s="283"/>
      <c r="CM3167" s="283"/>
      <c r="CP3167" s="282"/>
      <c r="DC3167" s="282"/>
      <c r="DD3167" s="282"/>
      <c r="DE3167" s="282"/>
      <c r="DF3167" s="282"/>
      <c r="DG3167" s="282"/>
      <c r="DH3167" s="282"/>
      <c r="DI3167" s="282"/>
      <c r="DJ3167" s="282"/>
      <c r="EF3167" s="495" t="str">
        <f>""&amp;(MID(数据表!AZ3167,1,MIN(FIND({"(";"（"},数据表!AZ3167&amp;"(（",1)-1)))&amp;""</f>
        <v/>
      </c>
      <c r="EG3167" s="495" t="str">
        <f>""&amp;(MID(数据表!AZ3167,1,MIN(FIND({0;1;2;3;4;5;6;7;8;9},数据表!AZ3167&amp;"1234567890",1)-1)))&amp;""</f>
        <v/>
      </c>
    </row>
    <row r="3168" spans="2:137" s="310" customFormat="1" ht="12" customHeight="1">
      <c r="B3168" s="286"/>
      <c r="C3168" s="286"/>
      <c r="D3168" s="286"/>
      <c r="E3168" s="479"/>
      <c r="F3168" s="282"/>
      <c r="G3168" s="283"/>
      <c r="H3168" s="421"/>
      <c r="I3168" s="421"/>
      <c r="J3168" s="283"/>
      <c r="K3168" s="421"/>
      <c r="L3168" s="282"/>
      <c r="N3168" s="282"/>
      <c r="S3168" s="282"/>
      <c r="T3168" s="283"/>
      <c r="U3168" s="283"/>
      <c r="V3168" s="283"/>
      <c r="W3168" s="283"/>
      <c r="X3168" s="283"/>
      <c r="Y3168" s="282"/>
      <c r="Z3168" s="282"/>
      <c r="AA3168" s="283"/>
      <c r="AB3168" s="282"/>
      <c r="AC3168" s="282"/>
      <c r="AD3168" s="282"/>
      <c r="AE3168" s="282"/>
      <c r="AF3168" s="283"/>
      <c r="AG3168" s="402"/>
      <c r="AH3168" s="283"/>
      <c r="AI3168" s="283"/>
      <c r="AJ3168" s="283"/>
      <c r="AK3168" s="283"/>
      <c r="AL3168" s="283"/>
      <c r="AM3168" s="282"/>
      <c r="AN3168" s="282"/>
      <c r="AO3168" s="282"/>
      <c r="AP3168" s="282"/>
      <c r="AQ3168" s="282"/>
      <c r="AR3168" s="282"/>
      <c r="AT3168" s="283"/>
      <c r="AU3168" s="283"/>
      <c r="AV3168" s="283"/>
      <c r="AW3168" s="283"/>
      <c r="AY3168" s="283"/>
      <c r="AZ3168" s="282"/>
      <c r="BA3168" s="283"/>
      <c r="BB3168" s="282"/>
      <c r="BC3168" s="282"/>
      <c r="BD3168" s="282"/>
      <c r="BE3168" s="283"/>
      <c r="BG3168" s="282"/>
      <c r="BH3168" s="282"/>
      <c r="BI3168" s="282"/>
      <c r="BL3168" s="421"/>
      <c r="BM3168" s="424"/>
      <c r="BN3168" s="424"/>
      <c r="BO3168" s="424"/>
      <c r="BP3168" s="424"/>
      <c r="BQ3168" s="421"/>
      <c r="BR3168" s="421"/>
      <c r="BV3168" s="282"/>
      <c r="BW3168" s="283"/>
      <c r="BY3168" s="283"/>
      <c r="BZ3168" s="283"/>
      <c r="CA3168" s="283"/>
      <c r="CB3168" s="282"/>
      <c r="CC3168" s="282"/>
      <c r="CD3168" s="282"/>
      <c r="CE3168" s="282"/>
      <c r="CG3168" s="427"/>
      <c r="CH3168" s="402"/>
      <c r="CI3168" s="424"/>
      <c r="CJ3168" s="282"/>
      <c r="CK3168" s="282"/>
      <c r="CL3168" s="283"/>
      <c r="CM3168" s="283"/>
      <c r="CP3168" s="282"/>
      <c r="DC3168" s="282"/>
      <c r="DD3168" s="282"/>
      <c r="DE3168" s="282"/>
      <c r="DF3168" s="282"/>
      <c r="DG3168" s="282"/>
      <c r="DH3168" s="282"/>
      <c r="DI3168" s="282"/>
      <c r="DJ3168" s="282"/>
      <c r="EF3168" s="495" t="str">
        <f>""&amp;(MID(数据表!AZ3168,1,MIN(FIND({"(";"（"},数据表!AZ3168&amp;"(（",1)-1)))&amp;""</f>
        <v/>
      </c>
      <c r="EG3168" s="495" t="str">
        <f>""&amp;(MID(数据表!AZ3168,1,MIN(FIND({0;1;2;3;4;5;6;7;8;9},数据表!AZ3168&amp;"1234567890",1)-1)))&amp;""</f>
        <v/>
      </c>
    </row>
    <row r="3169" spans="2:137" s="310" customFormat="1" ht="12" customHeight="1">
      <c r="B3169" s="286"/>
      <c r="C3169" s="286"/>
      <c r="D3169" s="286"/>
      <c r="E3169" s="479"/>
      <c r="F3169" s="282"/>
      <c r="G3169" s="283"/>
      <c r="H3169" s="421"/>
      <c r="I3169" s="421"/>
      <c r="J3169" s="283"/>
      <c r="K3169" s="421"/>
      <c r="L3169" s="282"/>
      <c r="N3169" s="282"/>
      <c r="S3169" s="282"/>
      <c r="T3169" s="283"/>
      <c r="U3169" s="283"/>
      <c r="V3169" s="283"/>
      <c r="W3169" s="283"/>
      <c r="X3169" s="283"/>
      <c r="Y3169" s="282"/>
      <c r="Z3169" s="282"/>
      <c r="AA3169" s="283"/>
      <c r="AB3169" s="282"/>
      <c r="AC3169" s="282"/>
      <c r="AD3169" s="282"/>
      <c r="AE3169" s="282"/>
      <c r="AF3169" s="283"/>
      <c r="AG3169" s="402"/>
      <c r="AH3169" s="283"/>
      <c r="AI3169" s="283"/>
      <c r="AJ3169" s="283"/>
      <c r="AK3169" s="283"/>
      <c r="AL3169" s="283"/>
      <c r="AM3169" s="282"/>
      <c r="AN3169" s="282"/>
      <c r="AO3169" s="282"/>
      <c r="AP3169" s="282"/>
      <c r="AQ3169" s="282"/>
      <c r="AR3169" s="282"/>
      <c r="AT3169" s="283"/>
      <c r="AU3169" s="283"/>
      <c r="AV3169" s="283"/>
      <c r="AW3169" s="283"/>
      <c r="AY3169" s="283"/>
      <c r="AZ3169" s="282"/>
      <c r="BA3169" s="283"/>
      <c r="BB3169" s="282"/>
      <c r="BC3169" s="282"/>
      <c r="BD3169" s="282"/>
      <c r="BE3169" s="283"/>
      <c r="BG3169" s="282"/>
      <c r="BH3169" s="282"/>
      <c r="BI3169" s="282"/>
      <c r="BL3169" s="421"/>
      <c r="BM3169" s="424"/>
      <c r="BN3169" s="424"/>
      <c r="BO3169" s="424"/>
      <c r="BP3169" s="424"/>
      <c r="BQ3169" s="421"/>
      <c r="BR3169" s="421"/>
      <c r="BV3169" s="282"/>
      <c r="BW3169" s="283"/>
      <c r="BY3169" s="283"/>
      <c r="BZ3169" s="283"/>
      <c r="CA3169" s="283"/>
      <c r="CB3169" s="282"/>
      <c r="CC3169" s="282"/>
      <c r="CD3169" s="282"/>
      <c r="CE3169" s="282"/>
      <c r="CG3169" s="427"/>
      <c r="CH3169" s="402"/>
      <c r="CI3169" s="424"/>
      <c r="CJ3169" s="282"/>
      <c r="CK3169" s="282"/>
      <c r="CL3169" s="283"/>
      <c r="CM3169" s="283"/>
      <c r="CP3169" s="282"/>
      <c r="DC3169" s="282"/>
      <c r="DD3169" s="282"/>
      <c r="DE3169" s="282"/>
      <c r="DF3169" s="282"/>
      <c r="DG3169" s="282"/>
      <c r="DH3169" s="282"/>
      <c r="DI3169" s="282"/>
      <c r="DJ3169" s="282"/>
      <c r="EF3169" s="495" t="str">
        <f>""&amp;(MID(数据表!AZ3169,1,MIN(FIND({"(";"（"},数据表!AZ3169&amp;"(（",1)-1)))&amp;""</f>
        <v/>
      </c>
      <c r="EG3169" s="495" t="str">
        <f>""&amp;(MID(数据表!AZ3169,1,MIN(FIND({0;1;2;3;4;5;6;7;8;9},数据表!AZ3169&amp;"1234567890",1)-1)))&amp;""</f>
        <v/>
      </c>
    </row>
    <row r="3170" spans="2:137" s="310" customFormat="1" ht="12" customHeight="1">
      <c r="B3170" s="286"/>
      <c r="C3170" s="286"/>
      <c r="D3170" s="286"/>
      <c r="E3170" s="479"/>
      <c r="F3170" s="282"/>
      <c r="G3170" s="283"/>
      <c r="H3170" s="421"/>
      <c r="I3170" s="421"/>
      <c r="J3170" s="283"/>
      <c r="K3170" s="421"/>
      <c r="L3170" s="282"/>
      <c r="N3170" s="282"/>
      <c r="S3170" s="282"/>
      <c r="T3170" s="283"/>
      <c r="U3170" s="283"/>
      <c r="V3170" s="283"/>
      <c r="W3170" s="283"/>
      <c r="X3170" s="283"/>
      <c r="Y3170" s="282"/>
      <c r="Z3170" s="282"/>
      <c r="AA3170" s="283"/>
      <c r="AB3170" s="282"/>
      <c r="AC3170" s="282"/>
      <c r="AD3170" s="282"/>
      <c r="AE3170" s="282"/>
      <c r="AF3170" s="283"/>
      <c r="AG3170" s="402"/>
      <c r="AH3170" s="283"/>
      <c r="AI3170" s="283"/>
      <c r="AJ3170" s="283"/>
      <c r="AK3170" s="283"/>
      <c r="AL3170" s="283"/>
      <c r="AM3170" s="282"/>
      <c r="AN3170" s="282"/>
      <c r="AO3170" s="282"/>
      <c r="AP3170" s="282"/>
      <c r="AQ3170" s="282"/>
      <c r="AR3170" s="282"/>
      <c r="AT3170" s="283"/>
      <c r="AU3170" s="283"/>
      <c r="AV3170" s="283"/>
      <c r="AW3170" s="283"/>
      <c r="AY3170" s="283"/>
      <c r="AZ3170" s="282"/>
      <c r="BA3170" s="283"/>
      <c r="BB3170" s="282"/>
      <c r="BC3170" s="282"/>
      <c r="BD3170" s="282"/>
      <c r="BE3170" s="283"/>
      <c r="BG3170" s="282"/>
      <c r="BH3170" s="282"/>
      <c r="BI3170" s="282"/>
      <c r="BL3170" s="421"/>
      <c r="BM3170" s="424"/>
      <c r="BN3170" s="424"/>
      <c r="BO3170" s="424"/>
      <c r="BP3170" s="424"/>
      <c r="BQ3170" s="421"/>
      <c r="BR3170" s="421"/>
      <c r="BV3170" s="282"/>
      <c r="BW3170" s="283"/>
      <c r="BY3170" s="283"/>
      <c r="BZ3170" s="283"/>
      <c r="CA3170" s="283"/>
      <c r="CB3170" s="282"/>
      <c r="CC3170" s="282"/>
      <c r="CD3170" s="282"/>
      <c r="CE3170" s="282"/>
      <c r="CG3170" s="427"/>
      <c r="CH3170" s="402"/>
      <c r="CI3170" s="424"/>
      <c r="CJ3170" s="282"/>
      <c r="CK3170" s="282"/>
      <c r="CL3170" s="283"/>
      <c r="CM3170" s="283"/>
      <c r="CP3170" s="282"/>
      <c r="DC3170" s="282"/>
      <c r="DD3170" s="282"/>
      <c r="DE3170" s="282"/>
      <c r="DF3170" s="282"/>
      <c r="DG3170" s="282"/>
      <c r="DH3170" s="282"/>
      <c r="DI3170" s="282"/>
      <c r="DJ3170" s="282"/>
      <c r="EF3170" s="495" t="str">
        <f>""&amp;(MID(数据表!AZ3170,1,MIN(FIND({"(";"（"},数据表!AZ3170&amp;"(（",1)-1)))&amp;""</f>
        <v/>
      </c>
      <c r="EG3170" s="495" t="str">
        <f>""&amp;(MID(数据表!AZ3170,1,MIN(FIND({0;1;2;3;4;5;6;7;8;9},数据表!AZ3170&amp;"1234567890",1)-1)))&amp;""</f>
        <v/>
      </c>
    </row>
    <row r="3171" spans="2:137" s="310" customFormat="1" ht="12" customHeight="1">
      <c r="B3171" s="286"/>
      <c r="C3171" s="286"/>
      <c r="D3171" s="286"/>
      <c r="E3171" s="479"/>
      <c r="F3171" s="282"/>
      <c r="G3171" s="283"/>
      <c r="H3171" s="421"/>
      <c r="I3171" s="421"/>
      <c r="J3171" s="283"/>
      <c r="K3171" s="421"/>
      <c r="L3171" s="282"/>
      <c r="N3171" s="282"/>
      <c r="S3171" s="282"/>
      <c r="T3171" s="283"/>
      <c r="U3171" s="283"/>
      <c r="V3171" s="283"/>
      <c r="W3171" s="283"/>
      <c r="X3171" s="283"/>
      <c r="Y3171" s="282"/>
      <c r="Z3171" s="282"/>
      <c r="AA3171" s="283"/>
      <c r="AB3171" s="282"/>
      <c r="AC3171" s="282"/>
      <c r="AD3171" s="282"/>
      <c r="AE3171" s="282"/>
      <c r="AF3171" s="283"/>
      <c r="AG3171" s="402"/>
      <c r="AH3171" s="283"/>
      <c r="AI3171" s="283"/>
      <c r="AJ3171" s="283"/>
      <c r="AK3171" s="283"/>
      <c r="AL3171" s="283"/>
      <c r="AM3171" s="282"/>
      <c r="AN3171" s="282"/>
      <c r="AO3171" s="282"/>
      <c r="AP3171" s="282"/>
      <c r="AQ3171" s="282"/>
      <c r="AR3171" s="282"/>
      <c r="AT3171" s="283"/>
      <c r="AU3171" s="283"/>
      <c r="AV3171" s="283"/>
      <c r="AW3171" s="283"/>
      <c r="AY3171" s="283"/>
      <c r="AZ3171" s="282"/>
      <c r="BA3171" s="283"/>
      <c r="BB3171" s="282"/>
      <c r="BC3171" s="282"/>
      <c r="BD3171" s="282"/>
      <c r="BE3171" s="283"/>
      <c r="BG3171" s="282"/>
      <c r="BH3171" s="282"/>
      <c r="BI3171" s="282"/>
      <c r="BL3171" s="421"/>
      <c r="BM3171" s="424"/>
      <c r="BN3171" s="424"/>
      <c r="BO3171" s="424"/>
      <c r="BP3171" s="424"/>
      <c r="BQ3171" s="421"/>
      <c r="BR3171" s="421"/>
      <c r="BV3171" s="282"/>
      <c r="BW3171" s="283"/>
      <c r="BY3171" s="283"/>
      <c r="BZ3171" s="283"/>
      <c r="CA3171" s="283"/>
      <c r="CB3171" s="282"/>
      <c r="CC3171" s="282"/>
      <c r="CD3171" s="282"/>
      <c r="CE3171" s="282"/>
      <c r="CG3171" s="427"/>
      <c r="CH3171" s="402"/>
      <c r="CI3171" s="424"/>
      <c r="CJ3171" s="282"/>
      <c r="CK3171" s="282"/>
      <c r="CL3171" s="283"/>
      <c r="CM3171" s="283"/>
      <c r="CP3171" s="282"/>
      <c r="DC3171" s="282"/>
      <c r="DD3171" s="282"/>
      <c r="DE3171" s="282"/>
      <c r="DF3171" s="282"/>
      <c r="DG3171" s="282"/>
      <c r="DH3171" s="282"/>
      <c r="DI3171" s="282"/>
      <c r="DJ3171" s="282"/>
      <c r="EF3171" s="495" t="str">
        <f>""&amp;(MID(数据表!AZ3171,1,MIN(FIND({"(";"（"},数据表!AZ3171&amp;"(（",1)-1)))&amp;""</f>
        <v/>
      </c>
      <c r="EG3171" s="495" t="str">
        <f>""&amp;(MID(数据表!AZ3171,1,MIN(FIND({0;1;2;3;4;5;6;7;8;9},数据表!AZ3171&amp;"1234567890",1)-1)))&amp;""</f>
        <v/>
      </c>
    </row>
    <row r="3172" spans="2:137" s="310" customFormat="1" ht="12" customHeight="1">
      <c r="B3172" s="286"/>
      <c r="C3172" s="286"/>
      <c r="D3172" s="286"/>
      <c r="E3172" s="479"/>
      <c r="F3172" s="282"/>
      <c r="G3172" s="283"/>
      <c r="H3172" s="421"/>
      <c r="I3172" s="421"/>
      <c r="J3172" s="283"/>
      <c r="K3172" s="421"/>
      <c r="L3172" s="282"/>
      <c r="N3172" s="282"/>
      <c r="S3172" s="282"/>
      <c r="T3172" s="283"/>
      <c r="U3172" s="283"/>
      <c r="V3172" s="283"/>
      <c r="W3172" s="283"/>
      <c r="X3172" s="283"/>
      <c r="Y3172" s="282"/>
      <c r="Z3172" s="282"/>
      <c r="AA3172" s="283"/>
      <c r="AB3172" s="282"/>
      <c r="AC3172" s="282"/>
      <c r="AD3172" s="282"/>
      <c r="AE3172" s="282"/>
      <c r="AF3172" s="283"/>
      <c r="AG3172" s="402"/>
      <c r="AH3172" s="283"/>
      <c r="AI3172" s="283"/>
      <c r="AJ3172" s="283"/>
      <c r="AK3172" s="283"/>
      <c r="AL3172" s="283"/>
      <c r="AM3172" s="282"/>
      <c r="AN3172" s="282"/>
      <c r="AO3172" s="282"/>
      <c r="AP3172" s="282"/>
      <c r="AQ3172" s="282"/>
      <c r="AR3172" s="282"/>
      <c r="AT3172" s="283"/>
      <c r="AU3172" s="283"/>
      <c r="AV3172" s="283"/>
      <c r="AW3172" s="283"/>
      <c r="AY3172" s="283"/>
      <c r="AZ3172" s="282"/>
      <c r="BA3172" s="283"/>
      <c r="BB3172" s="282"/>
      <c r="BC3172" s="282"/>
      <c r="BD3172" s="282"/>
      <c r="BE3172" s="283"/>
      <c r="BG3172" s="282"/>
      <c r="BH3172" s="282"/>
      <c r="BI3172" s="282"/>
      <c r="BL3172" s="421"/>
      <c r="BM3172" s="424"/>
      <c r="BN3172" s="424"/>
      <c r="BO3172" s="424"/>
      <c r="BP3172" s="424"/>
      <c r="BQ3172" s="421"/>
      <c r="BR3172" s="421"/>
      <c r="BV3172" s="282"/>
      <c r="BW3172" s="283"/>
      <c r="BY3172" s="283"/>
      <c r="BZ3172" s="283"/>
      <c r="CA3172" s="283"/>
      <c r="CB3172" s="282"/>
      <c r="CC3172" s="282"/>
      <c r="CD3172" s="282"/>
      <c r="CE3172" s="282"/>
      <c r="CG3172" s="427"/>
      <c r="CH3172" s="402"/>
      <c r="CI3172" s="424"/>
      <c r="CJ3172" s="282"/>
      <c r="CK3172" s="282"/>
      <c r="CL3172" s="283"/>
      <c r="CM3172" s="283"/>
      <c r="CP3172" s="282"/>
      <c r="DC3172" s="282"/>
      <c r="DD3172" s="282"/>
      <c r="DE3172" s="282"/>
      <c r="DF3172" s="282"/>
      <c r="DG3172" s="282"/>
      <c r="DH3172" s="282"/>
      <c r="DI3172" s="282"/>
      <c r="DJ3172" s="282"/>
      <c r="EF3172" s="495" t="str">
        <f>""&amp;(MID(数据表!AZ3172,1,MIN(FIND({"(";"（"},数据表!AZ3172&amp;"(（",1)-1)))&amp;""</f>
        <v/>
      </c>
      <c r="EG3172" s="495" t="str">
        <f>""&amp;(MID(数据表!AZ3172,1,MIN(FIND({0;1;2;3;4;5;6;7;8;9},数据表!AZ3172&amp;"1234567890",1)-1)))&amp;""</f>
        <v/>
      </c>
    </row>
    <row r="3173" spans="2:137" s="310" customFormat="1" ht="12" customHeight="1">
      <c r="B3173" s="286"/>
      <c r="C3173" s="286"/>
      <c r="D3173" s="286"/>
      <c r="E3173" s="479"/>
      <c r="F3173" s="282"/>
      <c r="G3173" s="283"/>
      <c r="H3173" s="421"/>
      <c r="I3173" s="421"/>
      <c r="J3173" s="283"/>
      <c r="K3173" s="421"/>
      <c r="L3173" s="282"/>
      <c r="N3173" s="282"/>
      <c r="S3173" s="282"/>
      <c r="T3173" s="283"/>
      <c r="U3173" s="283"/>
      <c r="V3173" s="283"/>
      <c r="W3173" s="283"/>
      <c r="X3173" s="283"/>
      <c r="Y3173" s="282"/>
      <c r="Z3173" s="282"/>
      <c r="AA3173" s="283"/>
      <c r="AB3173" s="282"/>
      <c r="AC3173" s="282"/>
      <c r="AD3173" s="282"/>
      <c r="AE3173" s="282"/>
      <c r="AF3173" s="283"/>
      <c r="AG3173" s="402"/>
      <c r="AH3173" s="283"/>
      <c r="AI3173" s="283"/>
      <c r="AJ3173" s="283"/>
      <c r="AK3173" s="283"/>
      <c r="AL3173" s="283"/>
      <c r="AM3173" s="282"/>
      <c r="AN3173" s="282"/>
      <c r="AO3173" s="282"/>
      <c r="AP3173" s="282"/>
      <c r="AQ3173" s="282"/>
      <c r="AR3173" s="282"/>
      <c r="AT3173" s="283"/>
      <c r="AU3173" s="283"/>
      <c r="AV3173" s="283"/>
      <c r="AW3173" s="283"/>
      <c r="AY3173" s="283"/>
      <c r="AZ3173" s="282"/>
      <c r="BA3173" s="283"/>
      <c r="BB3173" s="282"/>
      <c r="BC3173" s="282"/>
      <c r="BD3173" s="282"/>
      <c r="BE3173" s="283"/>
      <c r="BG3173" s="282"/>
      <c r="BH3173" s="282"/>
      <c r="BI3173" s="282"/>
      <c r="BL3173" s="421"/>
      <c r="BM3173" s="424"/>
      <c r="BN3173" s="424"/>
      <c r="BO3173" s="424"/>
      <c r="BP3173" s="424"/>
      <c r="BQ3173" s="421"/>
      <c r="BR3173" s="421"/>
      <c r="BV3173" s="282"/>
      <c r="BW3173" s="283"/>
      <c r="BY3173" s="283"/>
      <c r="BZ3173" s="283"/>
      <c r="CA3173" s="283"/>
      <c r="CB3173" s="282"/>
      <c r="CC3173" s="282"/>
      <c r="CD3173" s="282"/>
      <c r="CE3173" s="282"/>
      <c r="CG3173" s="427"/>
      <c r="CH3173" s="402"/>
      <c r="CI3173" s="424"/>
      <c r="CJ3173" s="282"/>
      <c r="CK3173" s="282"/>
      <c r="CL3173" s="283"/>
      <c r="CM3173" s="283"/>
      <c r="CP3173" s="282"/>
      <c r="DC3173" s="282"/>
      <c r="DD3173" s="282"/>
      <c r="DE3173" s="282"/>
      <c r="DF3173" s="282"/>
      <c r="DG3173" s="282"/>
      <c r="DH3173" s="282"/>
      <c r="DI3173" s="282"/>
      <c r="DJ3173" s="282"/>
      <c r="EF3173" s="495" t="str">
        <f>""&amp;(MID(数据表!AZ3173,1,MIN(FIND({"(";"（"},数据表!AZ3173&amp;"(（",1)-1)))&amp;""</f>
        <v/>
      </c>
      <c r="EG3173" s="495" t="str">
        <f>""&amp;(MID(数据表!AZ3173,1,MIN(FIND({0;1;2;3;4;5;6;7;8;9},数据表!AZ3173&amp;"1234567890",1)-1)))&amp;""</f>
        <v/>
      </c>
    </row>
    <row r="3174" spans="2:137" s="310" customFormat="1" ht="12" customHeight="1">
      <c r="B3174" s="286"/>
      <c r="C3174" s="286"/>
      <c r="D3174" s="286"/>
      <c r="E3174" s="479"/>
      <c r="F3174" s="282"/>
      <c r="G3174" s="283"/>
      <c r="H3174" s="421"/>
      <c r="I3174" s="421"/>
      <c r="J3174" s="283"/>
      <c r="K3174" s="421"/>
      <c r="L3174" s="282"/>
      <c r="N3174" s="282"/>
      <c r="S3174" s="282"/>
      <c r="T3174" s="283"/>
      <c r="U3174" s="283"/>
      <c r="V3174" s="283"/>
      <c r="W3174" s="283"/>
      <c r="X3174" s="283"/>
      <c r="Y3174" s="282"/>
      <c r="Z3174" s="282"/>
      <c r="AA3174" s="283"/>
      <c r="AB3174" s="282"/>
      <c r="AC3174" s="282"/>
      <c r="AD3174" s="282"/>
      <c r="AE3174" s="282"/>
      <c r="AF3174" s="283"/>
      <c r="AG3174" s="402"/>
      <c r="AH3174" s="283"/>
      <c r="AI3174" s="283"/>
      <c r="AJ3174" s="283"/>
      <c r="AK3174" s="283"/>
      <c r="AL3174" s="283"/>
      <c r="AM3174" s="282"/>
      <c r="AN3174" s="282"/>
      <c r="AO3174" s="282"/>
      <c r="AP3174" s="282"/>
      <c r="AQ3174" s="282"/>
      <c r="AR3174" s="282"/>
      <c r="AT3174" s="283"/>
      <c r="AU3174" s="283"/>
      <c r="AV3174" s="283"/>
      <c r="AW3174" s="283"/>
      <c r="AY3174" s="283"/>
      <c r="AZ3174" s="282"/>
      <c r="BA3174" s="283"/>
      <c r="BB3174" s="282"/>
      <c r="BC3174" s="282"/>
      <c r="BD3174" s="282"/>
      <c r="BE3174" s="283"/>
      <c r="BG3174" s="282"/>
      <c r="BH3174" s="282"/>
      <c r="BI3174" s="282"/>
      <c r="BL3174" s="421"/>
      <c r="BM3174" s="424"/>
      <c r="BN3174" s="424"/>
      <c r="BO3174" s="424"/>
      <c r="BP3174" s="424"/>
      <c r="BQ3174" s="421"/>
      <c r="BR3174" s="421"/>
      <c r="BV3174" s="282"/>
      <c r="BW3174" s="283"/>
      <c r="BY3174" s="283"/>
      <c r="BZ3174" s="283"/>
      <c r="CA3174" s="283"/>
      <c r="CB3174" s="282"/>
      <c r="CC3174" s="282"/>
      <c r="CD3174" s="282"/>
      <c r="CE3174" s="282"/>
      <c r="CG3174" s="427"/>
      <c r="CH3174" s="402"/>
      <c r="CI3174" s="424"/>
      <c r="CJ3174" s="282"/>
      <c r="CK3174" s="282"/>
      <c r="CL3174" s="283"/>
      <c r="CM3174" s="283"/>
      <c r="CP3174" s="282"/>
      <c r="DC3174" s="282"/>
      <c r="DD3174" s="282"/>
      <c r="DE3174" s="282"/>
      <c r="DF3174" s="282"/>
      <c r="DG3174" s="282"/>
      <c r="DH3174" s="282"/>
      <c r="DI3174" s="282"/>
      <c r="DJ3174" s="282"/>
      <c r="EF3174" s="495" t="str">
        <f>""&amp;(MID(数据表!AZ3174,1,MIN(FIND({"(";"（"},数据表!AZ3174&amp;"(（",1)-1)))&amp;""</f>
        <v/>
      </c>
      <c r="EG3174" s="495" t="str">
        <f>""&amp;(MID(数据表!AZ3174,1,MIN(FIND({0;1;2;3;4;5;6;7;8;9},数据表!AZ3174&amp;"1234567890",1)-1)))&amp;""</f>
        <v/>
      </c>
    </row>
    <row r="3175" spans="2:137" s="310" customFormat="1" ht="12" customHeight="1">
      <c r="B3175" s="286"/>
      <c r="C3175" s="286"/>
      <c r="D3175" s="286"/>
      <c r="E3175" s="479"/>
      <c r="F3175" s="282"/>
      <c r="G3175" s="283"/>
      <c r="H3175" s="421"/>
      <c r="I3175" s="421"/>
      <c r="J3175" s="283"/>
      <c r="K3175" s="421"/>
      <c r="L3175" s="282"/>
      <c r="N3175" s="282"/>
      <c r="S3175" s="282"/>
      <c r="T3175" s="283"/>
      <c r="U3175" s="283"/>
      <c r="V3175" s="283"/>
      <c r="W3175" s="283"/>
      <c r="X3175" s="283"/>
      <c r="Y3175" s="282"/>
      <c r="Z3175" s="282"/>
      <c r="AA3175" s="283"/>
      <c r="AB3175" s="282"/>
      <c r="AC3175" s="282"/>
      <c r="AD3175" s="282"/>
      <c r="AE3175" s="282"/>
      <c r="AF3175" s="283"/>
      <c r="AG3175" s="402"/>
      <c r="AH3175" s="283"/>
      <c r="AI3175" s="283"/>
      <c r="AJ3175" s="283"/>
      <c r="AK3175" s="283"/>
      <c r="AL3175" s="283"/>
      <c r="AM3175" s="282"/>
      <c r="AN3175" s="282"/>
      <c r="AO3175" s="282"/>
      <c r="AP3175" s="282"/>
      <c r="AQ3175" s="282"/>
      <c r="AR3175" s="282"/>
      <c r="AT3175" s="283"/>
      <c r="AU3175" s="283"/>
      <c r="AV3175" s="283"/>
      <c r="AW3175" s="283"/>
      <c r="AY3175" s="283"/>
      <c r="AZ3175" s="282"/>
      <c r="BA3175" s="283"/>
      <c r="BB3175" s="282"/>
      <c r="BC3175" s="282"/>
      <c r="BD3175" s="282"/>
      <c r="BE3175" s="283"/>
      <c r="BG3175" s="282"/>
      <c r="BH3175" s="282"/>
      <c r="BI3175" s="282"/>
      <c r="BL3175" s="421"/>
      <c r="BM3175" s="424"/>
      <c r="BN3175" s="424"/>
      <c r="BO3175" s="424"/>
      <c r="BP3175" s="424"/>
      <c r="BQ3175" s="421"/>
      <c r="BR3175" s="421"/>
      <c r="BV3175" s="282"/>
      <c r="BW3175" s="283"/>
      <c r="BY3175" s="283"/>
      <c r="BZ3175" s="283"/>
      <c r="CA3175" s="283"/>
      <c r="CB3175" s="282"/>
      <c r="CC3175" s="282"/>
      <c r="CD3175" s="282"/>
      <c r="CE3175" s="282"/>
      <c r="CG3175" s="427"/>
      <c r="CH3175" s="402"/>
      <c r="CI3175" s="424"/>
      <c r="CJ3175" s="282"/>
      <c r="CK3175" s="282"/>
      <c r="CL3175" s="283"/>
      <c r="CM3175" s="283"/>
      <c r="CP3175" s="282"/>
      <c r="DC3175" s="282"/>
      <c r="DD3175" s="282"/>
      <c r="DE3175" s="282"/>
      <c r="DF3175" s="282"/>
      <c r="DG3175" s="282"/>
      <c r="DH3175" s="282"/>
      <c r="DI3175" s="282"/>
      <c r="DJ3175" s="282"/>
      <c r="EF3175" s="495" t="str">
        <f>""&amp;(MID(数据表!AZ3175,1,MIN(FIND({"(";"（"},数据表!AZ3175&amp;"(（",1)-1)))&amp;""</f>
        <v/>
      </c>
      <c r="EG3175" s="495" t="str">
        <f>""&amp;(MID(数据表!AZ3175,1,MIN(FIND({0;1;2;3;4;5;6;7;8;9},数据表!AZ3175&amp;"1234567890",1)-1)))&amp;""</f>
        <v/>
      </c>
    </row>
    <row r="3176" spans="2:137" s="310" customFormat="1" ht="12" customHeight="1">
      <c r="B3176" s="286"/>
      <c r="C3176" s="286"/>
      <c r="D3176" s="286"/>
      <c r="E3176" s="479"/>
      <c r="F3176" s="282"/>
      <c r="G3176" s="283"/>
      <c r="H3176" s="421"/>
      <c r="I3176" s="421"/>
      <c r="J3176" s="283"/>
      <c r="K3176" s="421"/>
      <c r="L3176" s="282"/>
      <c r="N3176" s="282"/>
      <c r="S3176" s="282"/>
      <c r="T3176" s="283"/>
      <c r="U3176" s="283"/>
      <c r="V3176" s="283"/>
      <c r="W3176" s="283"/>
      <c r="X3176" s="283"/>
      <c r="Y3176" s="282"/>
      <c r="Z3176" s="282"/>
      <c r="AA3176" s="283"/>
      <c r="AB3176" s="282"/>
      <c r="AC3176" s="282"/>
      <c r="AD3176" s="282"/>
      <c r="AE3176" s="282"/>
      <c r="AF3176" s="283"/>
      <c r="AG3176" s="402"/>
      <c r="AH3176" s="283"/>
      <c r="AI3176" s="283"/>
      <c r="AJ3176" s="283"/>
      <c r="AK3176" s="283"/>
      <c r="AL3176" s="283"/>
      <c r="AM3176" s="282"/>
      <c r="AN3176" s="282"/>
      <c r="AO3176" s="282"/>
      <c r="AP3176" s="282"/>
      <c r="AQ3176" s="282"/>
      <c r="AR3176" s="282"/>
      <c r="AT3176" s="283"/>
      <c r="AU3176" s="283"/>
      <c r="AV3176" s="283"/>
      <c r="AW3176" s="283"/>
      <c r="AY3176" s="283"/>
      <c r="AZ3176" s="282"/>
      <c r="BA3176" s="283"/>
      <c r="BB3176" s="282"/>
      <c r="BC3176" s="282"/>
      <c r="BD3176" s="282"/>
      <c r="BE3176" s="283"/>
      <c r="BG3176" s="282"/>
      <c r="BH3176" s="282"/>
      <c r="BI3176" s="282"/>
      <c r="BL3176" s="421"/>
      <c r="BM3176" s="424"/>
      <c r="BN3176" s="424"/>
      <c r="BO3176" s="424"/>
      <c r="BP3176" s="424"/>
      <c r="BQ3176" s="421"/>
      <c r="BR3176" s="421"/>
      <c r="BV3176" s="282"/>
      <c r="BW3176" s="283"/>
      <c r="BY3176" s="283"/>
      <c r="BZ3176" s="283"/>
      <c r="CA3176" s="283"/>
      <c r="CB3176" s="282"/>
      <c r="CC3176" s="282"/>
      <c r="CD3176" s="282"/>
      <c r="CE3176" s="282"/>
      <c r="CG3176" s="427"/>
      <c r="CH3176" s="402"/>
      <c r="CI3176" s="424"/>
      <c r="CJ3176" s="282"/>
      <c r="CK3176" s="282"/>
      <c r="CL3176" s="283"/>
      <c r="CM3176" s="283"/>
      <c r="CP3176" s="282"/>
      <c r="DC3176" s="282"/>
      <c r="DD3176" s="282"/>
      <c r="DE3176" s="282"/>
      <c r="DF3176" s="282"/>
      <c r="DG3176" s="282"/>
      <c r="DH3176" s="282"/>
      <c r="DI3176" s="282"/>
      <c r="DJ3176" s="282"/>
      <c r="EF3176" s="495" t="str">
        <f>""&amp;(MID(数据表!AZ3176,1,MIN(FIND({"(";"（"},数据表!AZ3176&amp;"(（",1)-1)))&amp;""</f>
        <v/>
      </c>
      <c r="EG3176" s="495" t="str">
        <f>""&amp;(MID(数据表!AZ3176,1,MIN(FIND({0;1;2;3;4;5;6;7;8;9},数据表!AZ3176&amp;"1234567890",1)-1)))&amp;""</f>
        <v/>
      </c>
    </row>
    <row r="3177" spans="2:137" s="310" customFormat="1" ht="12" customHeight="1">
      <c r="B3177" s="286"/>
      <c r="C3177" s="286"/>
      <c r="D3177" s="286"/>
      <c r="E3177" s="479"/>
      <c r="F3177" s="282"/>
      <c r="G3177" s="283"/>
      <c r="H3177" s="421"/>
      <c r="I3177" s="421"/>
      <c r="J3177" s="283"/>
      <c r="K3177" s="421"/>
      <c r="L3177" s="282"/>
      <c r="N3177" s="282"/>
      <c r="S3177" s="282"/>
      <c r="T3177" s="283"/>
      <c r="U3177" s="283"/>
      <c r="V3177" s="283"/>
      <c r="W3177" s="283"/>
      <c r="X3177" s="283"/>
      <c r="Y3177" s="282"/>
      <c r="Z3177" s="282"/>
      <c r="AA3177" s="283"/>
      <c r="AB3177" s="282"/>
      <c r="AC3177" s="282"/>
      <c r="AD3177" s="282"/>
      <c r="AE3177" s="282"/>
      <c r="AF3177" s="283"/>
      <c r="AG3177" s="402"/>
      <c r="AH3177" s="283"/>
      <c r="AI3177" s="283"/>
      <c r="AJ3177" s="283"/>
      <c r="AK3177" s="283"/>
      <c r="AL3177" s="283"/>
      <c r="AM3177" s="282"/>
      <c r="AN3177" s="282"/>
      <c r="AO3177" s="282"/>
      <c r="AP3177" s="282"/>
      <c r="AQ3177" s="282"/>
      <c r="AR3177" s="282"/>
      <c r="AT3177" s="283"/>
      <c r="AU3177" s="283"/>
      <c r="AV3177" s="283"/>
      <c r="AW3177" s="283"/>
      <c r="AY3177" s="283"/>
      <c r="AZ3177" s="282"/>
      <c r="BA3177" s="283"/>
      <c r="BB3177" s="282"/>
      <c r="BC3177" s="282"/>
      <c r="BD3177" s="282"/>
      <c r="BE3177" s="283"/>
      <c r="BG3177" s="282"/>
      <c r="BH3177" s="282"/>
      <c r="BI3177" s="282"/>
      <c r="BL3177" s="421"/>
      <c r="BM3177" s="424"/>
      <c r="BN3177" s="424"/>
      <c r="BO3177" s="424"/>
      <c r="BP3177" s="424"/>
      <c r="BQ3177" s="421"/>
      <c r="BR3177" s="421"/>
      <c r="BV3177" s="282"/>
      <c r="BW3177" s="283"/>
      <c r="BY3177" s="283"/>
      <c r="BZ3177" s="283"/>
      <c r="CA3177" s="283"/>
      <c r="CB3177" s="282"/>
      <c r="CC3177" s="282"/>
      <c r="CD3177" s="282"/>
      <c r="CE3177" s="282"/>
      <c r="CG3177" s="427"/>
      <c r="CH3177" s="402"/>
      <c r="CI3177" s="424"/>
      <c r="CJ3177" s="282"/>
      <c r="CK3177" s="282"/>
      <c r="CL3177" s="283"/>
      <c r="CM3177" s="283"/>
      <c r="CP3177" s="282"/>
      <c r="DC3177" s="282"/>
      <c r="DD3177" s="282"/>
      <c r="DE3177" s="282"/>
      <c r="DF3177" s="282"/>
      <c r="DG3177" s="282"/>
      <c r="DH3177" s="282"/>
      <c r="DI3177" s="282"/>
      <c r="DJ3177" s="282"/>
      <c r="EF3177" s="495" t="str">
        <f>""&amp;(MID(数据表!AZ3177,1,MIN(FIND({"(";"（"},数据表!AZ3177&amp;"(（",1)-1)))&amp;""</f>
        <v/>
      </c>
      <c r="EG3177" s="495" t="str">
        <f>""&amp;(MID(数据表!AZ3177,1,MIN(FIND({0;1;2;3;4;5;6;7;8;9},数据表!AZ3177&amp;"1234567890",1)-1)))&amp;""</f>
        <v/>
      </c>
    </row>
    <row r="3178" spans="2:137" s="310" customFormat="1" ht="12" customHeight="1">
      <c r="B3178" s="286"/>
      <c r="C3178" s="286"/>
      <c r="D3178" s="286"/>
      <c r="E3178" s="479"/>
      <c r="F3178" s="282"/>
      <c r="G3178" s="283"/>
      <c r="H3178" s="421"/>
      <c r="I3178" s="421"/>
      <c r="J3178" s="283"/>
      <c r="K3178" s="421"/>
      <c r="L3178" s="282"/>
      <c r="N3178" s="282"/>
      <c r="S3178" s="282"/>
      <c r="T3178" s="283"/>
      <c r="U3178" s="283"/>
      <c r="V3178" s="283"/>
      <c r="W3178" s="283"/>
      <c r="X3178" s="283"/>
      <c r="Y3178" s="282"/>
      <c r="Z3178" s="282"/>
      <c r="AA3178" s="283"/>
      <c r="AB3178" s="282"/>
      <c r="AC3178" s="282"/>
      <c r="AD3178" s="282"/>
      <c r="AE3178" s="282"/>
      <c r="AF3178" s="283"/>
      <c r="AG3178" s="402"/>
      <c r="AH3178" s="283"/>
      <c r="AI3178" s="283"/>
      <c r="AJ3178" s="283"/>
      <c r="AK3178" s="283"/>
      <c r="AL3178" s="283"/>
      <c r="AM3178" s="282"/>
      <c r="AN3178" s="282"/>
      <c r="AO3178" s="282"/>
      <c r="AP3178" s="282"/>
      <c r="AQ3178" s="282"/>
      <c r="AR3178" s="282"/>
      <c r="AT3178" s="283"/>
      <c r="AU3178" s="283"/>
      <c r="AV3178" s="283"/>
      <c r="AW3178" s="283"/>
      <c r="AY3178" s="283"/>
      <c r="AZ3178" s="282"/>
      <c r="BA3178" s="283"/>
      <c r="BB3178" s="282"/>
      <c r="BC3178" s="282"/>
      <c r="BD3178" s="282"/>
      <c r="BE3178" s="283"/>
      <c r="BG3178" s="282"/>
      <c r="BH3178" s="282"/>
      <c r="BI3178" s="282"/>
      <c r="BL3178" s="421"/>
      <c r="BM3178" s="424"/>
      <c r="BN3178" s="424"/>
      <c r="BO3178" s="424"/>
      <c r="BP3178" s="424"/>
      <c r="BQ3178" s="421"/>
      <c r="BR3178" s="421"/>
      <c r="BV3178" s="282"/>
      <c r="BW3178" s="283"/>
      <c r="BY3178" s="283"/>
      <c r="BZ3178" s="283"/>
      <c r="CA3178" s="283"/>
      <c r="CB3178" s="282"/>
      <c r="CC3178" s="282"/>
      <c r="CD3178" s="282"/>
      <c r="CE3178" s="282"/>
      <c r="CG3178" s="427"/>
      <c r="CH3178" s="402"/>
      <c r="CI3178" s="424"/>
      <c r="CJ3178" s="282"/>
      <c r="CK3178" s="282"/>
      <c r="CL3178" s="283"/>
      <c r="CM3178" s="283"/>
      <c r="CP3178" s="282"/>
      <c r="DC3178" s="282"/>
      <c r="DD3178" s="282"/>
      <c r="DE3178" s="282"/>
      <c r="DF3178" s="282"/>
      <c r="DG3178" s="282"/>
      <c r="DH3178" s="282"/>
      <c r="DI3178" s="282"/>
      <c r="DJ3178" s="282"/>
      <c r="EF3178" s="495" t="str">
        <f>""&amp;(MID(数据表!AZ3178,1,MIN(FIND({"(";"（"},数据表!AZ3178&amp;"(（",1)-1)))&amp;""</f>
        <v/>
      </c>
      <c r="EG3178" s="495" t="str">
        <f>""&amp;(MID(数据表!AZ3178,1,MIN(FIND({0;1;2;3;4;5;6;7;8;9},数据表!AZ3178&amp;"1234567890",1)-1)))&amp;""</f>
        <v/>
      </c>
    </row>
    <row r="3179" spans="2:137" s="310" customFormat="1" ht="12" customHeight="1">
      <c r="B3179" s="286"/>
      <c r="C3179" s="286"/>
      <c r="D3179" s="286"/>
      <c r="E3179" s="479"/>
      <c r="F3179" s="282"/>
      <c r="G3179" s="283"/>
      <c r="H3179" s="421"/>
      <c r="I3179" s="421"/>
      <c r="J3179" s="283"/>
      <c r="K3179" s="421"/>
      <c r="L3179" s="282"/>
      <c r="N3179" s="282"/>
      <c r="S3179" s="282"/>
      <c r="T3179" s="283"/>
      <c r="U3179" s="283"/>
      <c r="V3179" s="283"/>
      <c r="W3179" s="283"/>
      <c r="X3179" s="283"/>
      <c r="Y3179" s="282"/>
      <c r="Z3179" s="282"/>
      <c r="AA3179" s="283"/>
      <c r="AB3179" s="282"/>
      <c r="AC3179" s="282"/>
      <c r="AD3179" s="282"/>
      <c r="AE3179" s="282"/>
      <c r="AF3179" s="283"/>
      <c r="AG3179" s="402"/>
      <c r="AH3179" s="283"/>
      <c r="AI3179" s="283"/>
      <c r="AJ3179" s="283"/>
      <c r="AK3179" s="283"/>
      <c r="AL3179" s="283"/>
      <c r="AM3179" s="282"/>
      <c r="AN3179" s="282"/>
      <c r="AO3179" s="282"/>
      <c r="AP3179" s="282"/>
      <c r="AQ3179" s="282"/>
      <c r="AR3179" s="282"/>
      <c r="AT3179" s="283"/>
      <c r="AU3179" s="283"/>
      <c r="AV3179" s="283"/>
      <c r="AW3179" s="283"/>
      <c r="AY3179" s="283"/>
      <c r="AZ3179" s="282"/>
      <c r="BA3179" s="283"/>
      <c r="BB3179" s="282"/>
      <c r="BC3179" s="282"/>
      <c r="BD3179" s="282"/>
      <c r="BE3179" s="283"/>
      <c r="BG3179" s="282"/>
      <c r="BH3179" s="282"/>
      <c r="BI3179" s="282"/>
      <c r="BL3179" s="421"/>
      <c r="BM3179" s="424"/>
      <c r="BN3179" s="424"/>
      <c r="BO3179" s="424"/>
      <c r="BP3179" s="424"/>
      <c r="BQ3179" s="421"/>
      <c r="BR3179" s="421"/>
      <c r="BV3179" s="282"/>
      <c r="BW3179" s="283"/>
      <c r="BY3179" s="283"/>
      <c r="BZ3179" s="283"/>
      <c r="CA3179" s="283"/>
      <c r="CB3179" s="282"/>
      <c r="CC3179" s="282"/>
      <c r="CD3179" s="282"/>
      <c r="CE3179" s="282"/>
      <c r="CG3179" s="427"/>
      <c r="CH3179" s="402"/>
      <c r="CI3179" s="424"/>
      <c r="CJ3179" s="282"/>
      <c r="CK3179" s="282"/>
      <c r="CL3179" s="283"/>
      <c r="CM3179" s="283"/>
      <c r="CP3179" s="282"/>
      <c r="DC3179" s="282"/>
      <c r="DD3179" s="282"/>
      <c r="DE3179" s="282"/>
      <c r="DF3179" s="282"/>
      <c r="DG3179" s="282"/>
      <c r="DH3179" s="282"/>
      <c r="DI3179" s="282"/>
      <c r="DJ3179" s="282"/>
      <c r="EF3179" s="495" t="str">
        <f>""&amp;(MID(数据表!AZ3179,1,MIN(FIND({"(";"（"},数据表!AZ3179&amp;"(（",1)-1)))&amp;""</f>
        <v/>
      </c>
      <c r="EG3179" s="495" t="str">
        <f>""&amp;(MID(数据表!AZ3179,1,MIN(FIND({0;1;2;3;4;5;6;7;8;9},数据表!AZ3179&amp;"1234567890",1)-1)))&amp;""</f>
        <v/>
      </c>
    </row>
    <row r="3180" spans="2:137" s="310" customFormat="1" ht="12" customHeight="1">
      <c r="B3180" s="286"/>
      <c r="C3180" s="286"/>
      <c r="D3180" s="286"/>
      <c r="E3180" s="479"/>
      <c r="F3180" s="282"/>
      <c r="G3180" s="283"/>
      <c r="H3180" s="421"/>
      <c r="I3180" s="421"/>
      <c r="J3180" s="283"/>
      <c r="K3180" s="421"/>
      <c r="L3180" s="282"/>
      <c r="N3180" s="282"/>
      <c r="S3180" s="282"/>
      <c r="T3180" s="283"/>
      <c r="U3180" s="283"/>
      <c r="V3180" s="283"/>
      <c r="W3180" s="283"/>
      <c r="X3180" s="283"/>
      <c r="Y3180" s="282"/>
      <c r="Z3180" s="282"/>
      <c r="AA3180" s="283"/>
      <c r="AB3180" s="282"/>
      <c r="AC3180" s="282"/>
      <c r="AD3180" s="282"/>
      <c r="AE3180" s="282"/>
      <c r="AF3180" s="283"/>
      <c r="AG3180" s="402"/>
      <c r="AH3180" s="283"/>
      <c r="AI3180" s="283"/>
      <c r="AJ3180" s="283"/>
      <c r="AK3180" s="283"/>
      <c r="AL3180" s="283"/>
      <c r="AM3180" s="282"/>
      <c r="AN3180" s="282"/>
      <c r="AO3180" s="282"/>
      <c r="AP3180" s="282"/>
      <c r="AQ3180" s="282"/>
      <c r="AR3180" s="282"/>
      <c r="AT3180" s="283"/>
      <c r="AU3180" s="283"/>
      <c r="AV3180" s="283"/>
      <c r="AW3180" s="283"/>
      <c r="AY3180" s="283"/>
      <c r="AZ3180" s="282"/>
      <c r="BA3180" s="283"/>
      <c r="BB3180" s="282"/>
      <c r="BC3180" s="282"/>
      <c r="BD3180" s="282"/>
      <c r="BE3180" s="283"/>
      <c r="BG3180" s="282"/>
      <c r="BH3180" s="282"/>
      <c r="BI3180" s="282"/>
      <c r="BL3180" s="421"/>
      <c r="BM3180" s="424"/>
      <c r="BN3180" s="424"/>
      <c r="BO3180" s="424"/>
      <c r="BP3180" s="424"/>
      <c r="BQ3180" s="421"/>
      <c r="BR3180" s="421"/>
      <c r="BV3180" s="282"/>
      <c r="BW3180" s="283"/>
      <c r="BY3180" s="283"/>
      <c r="BZ3180" s="283"/>
      <c r="CA3180" s="283"/>
      <c r="CB3180" s="282"/>
      <c r="CC3180" s="282"/>
      <c r="CD3180" s="282"/>
      <c r="CE3180" s="282"/>
      <c r="CG3180" s="427"/>
      <c r="CH3180" s="402"/>
      <c r="CI3180" s="424"/>
      <c r="CJ3180" s="282"/>
      <c r="CK3180" s="282"/>
      <c r="CL3180" s="283"/>
      <c r="CM3180" s="283"/>
      <c r="CP3180" s="282"/>
      <c r="DC3180" s="282"/>
      <c r="DD3180" s="282"/>
      <c r="DE3180" s="282"/>
      <c r="DF3180" s="282"/>
      <c r="DG3180" s="282"/>
      <c r="DH3180" s="282"/>
      <c r="DI3180" s="282"/>
      <c r="DJ3180" s="282"/>
      <c r="EF3180" s="495" t="str">
        <f>""&amp;(MID(数据表!AZ3180,1,MIN(FIND({"(";"（"},数据表!AZ3180&amp;"(（",1)-1)))&amp;""</f>
        <v/>
      </c>
      <c r="EG3180" s="495" t="str">
        <f>""&amp;(MID(数据表!AZ3180,1,MIN(FIND({0;1;2;3;4;5;6;7;8;9},数据表!AZ3180&amp;"1234567890",1)-1)))&amp;""</f>
        <v/>
      </c>
    </row>
    <row r="3181" spans="2:137" s="310" customFormat="1" ht="12" customHeight="1">
      <c r="B3181" s="286"/>
      <c r="C3181" s="286"/>
      <c r="D3181" s="286"/>
      <c r="E3181" s="479"/>
      <c r="F3181" s="282"/>
      <c r="G3181" s="283"/>
      <c r="H3181" s="421"/>
      <c r="I3181" s="421"/>
      <c r="J3181" s="283"/>
      <c r="K3181" s="421"/>
      <c r="L3181" s="282"/>
      <c r="N3181" s="282"/>
      <c r="S3181" s="282"/>
      <c r="T3181" s="283"/>
      <c r="U3181" s="283"/>
      <c r="V3181" s="283"/>
      <c r="W3181" s="283"/>
      <c r="X3181" s="283"/>
      <c r="Y3181" s="282"/>
      <c r="Z3181" s="282"/>
      <c r="AA3181" s="283"/>
      <c r="AB3181" s="282"/>
      <c r="AC3181" s="282"/>
      <c r="AD3181" s="282"/>
      <c r="AE3181" s="282"/>
      <c r="AF3181" s="283"/>
      <c r="AG3181" s="402"/>
      <c r="AH3181" s="283"/>
      <c r="AI3181" s="283"/>
      <c r="AJ3181" s="283"/>
      <c r="AK3181" s="283"/>
      <c r="AL3181" s="283"/>
      <c r="AM3181" s="282"/>
      <c r="AN3181" s="282"/>
      <c r="AO3181" s="282"/>
      <c r="AP3181" s="282"/>
      <c r="AQ3181" s="282"/>
      <c r="AR3181" s="282"/>
      <c r="AT3181" s="283"/>
      <c r="AU3181" s="283"/>
      <c r="AV3181" s="283"/>
      <c r="AW3181" s="283"/>
      <c r="AY3181" s="283"/>
      <c r="AZ3181" s="282"/>
      <c r="BA3181" s="283"/>
      <c r="BB3181" s="282"/>
      <c r="BC3181" s="282"/>
      <c r="BD3181" s="282"/>
      <c r="BE3181" s="283"/>
      <c r="BG3181" s="282"/>
      <c r="BH3181" s="282"/>
      <c r="BI3181" s="282"/>
      <c r="BL3181" s="421"/>
      <c r="BM3181" s="424"/>
      <c r="BN3181" s="424"/>
      <c r="BO3181" s="424"/>
      <c r="BP3181" s="424"/>
      <c r="BQ3181" s="421"/>
      <c r="BR3181" s="421"/>
      <c r="BV3181" s="282"/>
      <c r="BW3181" s="283"/>
      <c r="BY3181" s="283"/>
      <c r="BZ3181" s="283"/>
      <c r="CA3181" s="283"/>
      <c r="CB3181" s="282"/>
      <c r="CC3181" s="282"/>
      <c r="CD3181" s="282"/>
      <c r="CE3181" s="282"/>
      <c r="CG3181" s="427"/>
      <c r="CH3181" s="402"/>
      <c r="CI3181" s="424"/>
      <c r="CJ3181" s="282"/>
      <c r="CK3181" s="282"/>
      <c r="CL3181" s="283"/>
      <c r="CM3181" s="283"/>
      <c r="CP3181" s="282"/>
      <c r="DC3181" s="282"/>
      <c r="DD3181" s="282"/>
      <c r="DE3181" s="282"/>
      <c r="DF3181" s="282"/>
      <c r="DG3181" s="282"/>
      <c r="DH3181" s="282"/>
      <c r="DI3181" s="282"/>
      <c r="DJ3181" s="282"/>
      <c r="EF3181" s="495" t="str">
        <f>""&amp;(MID(数据表!AZ3181,1,MIN(FIND({"(";"（"},数据表!AZ3181&amp;"(（",1)-1)))&amp;""</f>
        <v/>
      </c>
      <c r="EG3181" s="495" t="str">
        <f>""&amp;(MID(数据表!AZ3181,1,MIN(FIND({0;1;2;3;4;5;6;7;8;9},数据表!AZ3181&amp;"1234567890",1)-1)))&amp;""</f>
        <v/>
      </c>
    </row>
    <row r="3182" spans="2:137" s="310" customFormat="1" ht="12" customHeight="1">
      <c r="B3182" s="286"/>
      <c r="C3182" s="286"/>
      <c r="D3182" s="286"/>
      <c r="E3182" s="479"/>
      <c r="F3182" s="282"/>
      <c r="G3182" s="283"/>
      <c r="H3182" s="421"/>
      <c r="I3182" s="421"/>
      <c r="J3182" s="283"/>
      <c r="K3182" s="421"/>
      <c r="L3182" s="282"/>
      <c r="N3182" s="282"/>
      <c r="S3182" s="282"/>
      <c r="T3182" s="283"/>
      <c r="U3182" s="283"/>
      <c r="V3182" s="283"/>
      <c r="W3182" s="283"/>
      <c r="X3182" s="283"/>
      <c r="Y3182" s="282"/>
      <c r="Z3182" s="282"/>
      <c r="AA3182" s="283"/>
      <c r="AB3182" s="282"/>
      <c r="AC3182" s="282"/>
      <c r="AD3182" s="282"/>
      <c r="AE3182" s="282"/>
      <c r="AF3182" s="283"/>
      <c r="AG3182" s="402"/>
      <c r="AH3182" s="283"/>
      <c r="AI3182" s="283"/>
      <c r="AJ3182" s="283"/>
      <c r="AK3182" s="283"/>
      <c r="AL3182" s="283"/>
      <c r="AM3182" s="282"/>
      <c r="AN3182" s="282"/>
      <c r="AO3182" s="282"/>
      <c r="AP3182" s="282"/>
      <c r="AQ3182" s="282"/>
      <c r="AR3182" s="282"/>
      <c r="AT3182" s="283"/>
      <c r="AU3182" s="283"/>
      <c r="AV3182" s="283"/>
      <c r="AW3182" s="283"/>
      <c r="AY3182" s="283"/>
      <c r="AZ3182" s="282"/>
      <c r="BA3182" s="283"/>
      <c r="BB3182" s="282"/>
      <c r="BC3182" s="282"/>
      <c r="BD3182" s="282"/>
      <c r="BE3182" s="283"/>
      <c r="BG3182" s="282"/>
      <c r="BH3182" s="282"/>
      <c r="BI3182" s="282"/>
      <c r="BL3182" s="421"/>
      <c r="BM3182" s="424"/>
      <c r="BN3182" s="424"/>
      <c r="BO3182" s="424"/>
      <c r="BP3182" s="424"/>
      <c r="BQ3182" s="421"/>
      <c r="BR3182" s="421"/>
      <c r="BV3182" s="282"/>
      <c r="BW3182" s="283"/>
      <c r="BY3182" s="283"/>
      <c r="BZ3182" s="283"/>
      <c r="CA3182" s="283"/>
      <c r="CB3182" s="282"/>
      <c r="CC3182" s="282"/>
      <c r="CD3182" s="282"/>
      <c r="CE3182" s="282"/>
      <c r="CG3182" s="427"/>
      <c r="CH3182" s="402"/>
      <c r="CI3182" s="424"/>
      <c r="CJ3182" s="282"/>
      <c r="CK3182" s="282"/>
      <c r="CL3182" s="283"/>
      <c r="CM3182" s="283"/>
      <c r="CP3182" s="282"/>
      <c r="DC3182" s="282"/>
      <c r="DD3182" s="282"/>
      <c r="DE3182" s="282"/>
      <c r="DF3182" s="282"/>
      <c r="DG3182" s="282"/>
      <c r="DH3182" s="282"/>
      <c r="DI3182" s="282"/>
      <c r="DJ3182" s="282"/>
      <c r="EF3182" s="495" t="str">
        <f>""&amp;(MID(数据表!AZ3182,1,MIN(FIND({"(";"（"},数据表!AZ3182&amp;"(（",1)-1)))&amp;""</f>
        <v/>
      </c>
      <c r="EG3182" s="495" t="str">
        <f>""&amp;(MID(数据表!AZ3182,1,MIN(FIND({0;1;2;3;4;5;6;7;8;9},数据表!AZ3182&amp;"1234567890",1)-1)))&amp;""</f>
        <v/>
      </c>
    </row>
    <row r="3183" spans="2:137" s="310" customFormat="1" ht="12" customHeight="1">
      <c r="B3183" s="286"/>
      <c r="C3183" s="286"/>
      <c r="D3183" s="286"/>
      <c r="E3183" s="479"/>
      <c r="F3183" s="282"/>
      <c r="G3183" s="283"/>
      <c r="H3183" s="421"/>
      <c r="I3183" s="421"/>
      <c r="J3183" s="283"/>
      <c r="K3183" s="421"/>
      <c r="L3183" s="282"/>
      <c r="N3183" s="282"/>
      <c r="S3183" s="282"/>
      <c r="T3183" s="283"/>
      <c r="U3183" s="283"/>
      <c r="V3183" s="283"/>
      <c r="W3183" s="283"/>
      <c r="X3183" s="283"/>
      <c r="Y3183" s="282"/>
      <c r="Z3183" s="282"/>
      <c r="AA3183" s="283"/>
      <c r="AB3183" s="282"/>
      <c r="AC3183" s="282"/>
      <c r="AD3183" s="282"/>
      <c r="AE3183" s="282"/>
      <c r="AF3183" s="283"/>
      <c r="AG3183" s="402"/>
      <c r="AH3183" s="283"/>
      <c r="AI3183" s="283"/>
      <c r="AJ3183" s="283"/>
      <c r="AK3183" s="283"/>
      <c r="AL3183" s="283"/>
      <c r="AM3183" s="282"/>
      <c r="AN3183" s="282"/>
      <c r="AO3183" s="282"/>
      <c r="AP3183" s="282"/>
      <c r="AQ3183" s="282"/>
      <c r="AR3183" s="282"/>
      <c r="AT3183" s="283"/>
      <c r="AU3183" s="283"/>
      <c r="AV3183" s="283"/>
      <c r="AW3183" s="283"/>
      <c r="AY3183" s="283"/>
      <c r="AZ3183" s="282"/>
      <c r="BA3183" s="283"/>
      <c r="BB3183" s="282"/>
      <c r="BC3183" s="282"/>
      <c r="BD3183" s="282"/>
      <c r="BE3183" s="283"/>
      <c r="BG3183" s="282"/>
      <c r="BH3183" s="282"/>
      <c r="BI3183" s="282"/>
      <c r="BL3183" s="421"/>
      <c r="BM3183" s="424"/>
      <c r="BN3183" s="424"/>
      <c r="BO3183" s="424"/>
      <c r="BP3183" s="424"/>
      <c r="BQ3183" s="421"/>
      <c r="BR3183" s="421"/>
      <c r="BV3183" s="282"/>
      <c r="BW3183" s="283"/>
      <c r="BY3183" s="283"/>
      <c r="BZ3183" s="283"/>
      <c r="CA3183" s="283"/>
      <c r="CB3183" s="282"/>
      <c r="CC3183" s="282"/>
      <c r="CD3183" s="282"/>
      <c r="CE3183" s="282"/>
      <c r="CG3183" s="427"/>
      <c r="CH3183" s="402"/>
      <c r="CI3183" s="424"/>
      <c r="CJ3183" s="282"/>
      <c r="CK3183" s="282"/>
      <c r="CL3183" s="283"/>
      <c r="CM3183" s="283"/>
      <c r="CP3183" s="282"/>
      <c r="DC3183" s="282"/>
      <c r="DD3183" s="282"/>
      <c r="DE3183" s="282"/>
      <c r="DF3183" s="282"/>
      <c r="DG3183" s="282"/>
      <c r="DH3183" s="282"/>
      <c r="DI3183" s="282"/>
      <c r="DJ3183" s="282"/>
      <c r="EF3183" s="495" t="str">
        <f>""&amp;(MID(数据表!AZ3183,1,MIN(FIND({"(";"（"},数据表!AZ3183&amp;"(（",1)-1)))&amp;""</f>
        <v/>
      </c>
      <c r="EG3183" s="495" t="str">
        <f>""&amp;(MID(数据表!AZ3183,1,MIN(FIND({0;1;2;3;4;5;6;7;8;9},数据表!AZ3183&amp;"1234567890",1)-1)))&amp;""</f>
        <v/>
      </c>
    </row>
    <row r="3184" spans="2:137" s="310" customFormat="1" ht="12" customHeight="1">
      <c r="B3184" s="286"/>
      <c r="C3184" s="286"/>
      <c r="D3184" s="286"/>
      <c r="E3184" s="479"/>
      <c r="F3184" s="282"/>
      <c r="G3184" s="283"/>
      <c r="H3184" s="421"/>
      <c r="I3184" s="421"/>
      <c r="J3184" s="283"/>
      <c r="K3184" s="421"/>
      <c r="L3184" s="282"/>
      <c r="N3184" s="282"/>
      <c r="S3184" s="282"/>
      <c r="T3184" s="283"/>
      <c r="U3184" s="283"/>
      <c r="V3184" s="283"/>
      <c r="W3184" s="283"/>
      <c r="X3184" s="283"/>
      <c r="Y3184" s="282"/>
      <c r="Z3184" s="282"/>
      <c r="AA3184" s="283"/>
      <c r="AB3184" s="282"/>
      <c r="AC3184" s="282"/>
      <c r="AD3184" s="282"/>
      <c r="AE3184" s="282"/>
      <c r="AF3184" s="283"/>
      <c r="AG3184" s="402"/>
      <c r="AH3184" s="283"/>
      <c r="AI3184" s="283"/>
      <c r="AJ3184" s="283"/>
      <c r="AK3184" s="283"/>
      <c r="AL3184" s="283"/>
      <c r="AM3184" s="282"/>
      <c r="AN3184" s="282"/>
      <c r="AO3184" s="282"/>
      <c r="AP3184" s="282"/>
      <c r="AQ3184" s="282"/>
      <c r="AR3184" s="282"/>
      <c r="AT3184" s="283"/>
      <c r="AU3184" s="283"/>
      <c r="AV3184" s="283"/>
      <c r="AW3184" s="283"/>
      <c r="AY3184" s="283"/>
      <c r="AZ3184" s="282"/>
      <c r="BA3184" s="283"/>
      <c r="BB3184" s="282"/>
      <c r="BC3184" s="282"/>
      <c r="BD3184" s="282"/>
      <c r="BE3184" s="283"/>
      <c r="BG3184" s="282"/>
      <c r="BH3184" s="282"/>
      <c r="BI3184" s="282"/>
      <c r="BL3184" s="421"/>
      <c r="BM3184" s="424"/>
      <c r="BN3184" s="424"/>
      <c r="BO3184" s="424"/>
      <c r="BP3184" s="424"/>
      <c r="BQ3184" s="421"/>
      <c r="BR3184" s="421"/>
      <c r="BV3184" s="282"/>
      <c r="BW3184" s="283"/>
      <c r="BY3184" s="283"/>
      <c r="BZ3184" s="283"/>
      <c r="CA3184" s="283"/>
      <c r="CB3184" s="282"/>
      <c r="CC3184" s="282"/>
      <c r="CD3184" s="282"/>
      <c r="CE3184" s="282"/>
      <c r="CG3184" s="427"/>
      <c r="CH3184" s="402"/>
      <c r="CI3184" s="424"/>
      <c r="CJ3184" s="282"/>
      <c r="CK3184" s="282"/>
      <c r="CL3184" s="283"/>
      <c r="CM3184" s="283"/>
      <c r="CP3184" s="282"/>
      <c r="DC3184" s="282"/>
      <c r="DD3184" s="282"/>
      <c r="DE3184" s="282"/>
      <c r="DF3184" s="282"/>
      <c r="DG3184" s="282"/>
      <c r="DH3184" s="282"/>
      <c r="DI3184" s="282"/>
      <c r="DJ3184" s="282"/>
      <c r="EF3184" s="495" t="str">
        <f>""&amp;(MID(数据表!AZ3184,1,MIN(FIND({"(";"（"},数据表!AZ3184&amp;"(（",1)-1)))&amp;""</f>
        <v/>
      </c>
      <c r="EG3184" s="495" t="str">
        <f>""&amp;(MID(数据表!AZ3184,1,MIN(FIND({0;1;2;3;4;5;6;7;8;9},数据表!AZ3184&amp;"1234567890",1)-1)))&amp;""</f>
        <v/>
      </c>
    </row>
    <row r="3185" spans="2:137" s="310" customFormat="1" ht="12" customHeight="1">
      <c r="B3185" s="286"/>
      <c r="C3185" s="286"/>
      <c r="D3185" s="286"/>
      <c r="E3185" s="479"/>
      <c r="F3185" s="282"/>
      <c r="G3185" s="283"/>
      <c r="H3185" s="421"/>
      <c r="I3185" s="421"/>
      <c r="J3185" s="283"/>
      <c r="K3185" s="421"/>
      <c r="L3185" s="282"/>
      <c r="N3185" s="282"/>
      <c r="S3185" s="282"/>
      <c r="T3185" s="283"/>
      <c r="U3185" s="283"/>
      <c r="V3185" s="283"/>
      <c r="W3185" s="283"/>
      <c r="X3185" s="283"/>
      <c r="Y3185" s="282"/>
      <c r="Z3185" s="282"/>
      <c r="AA3185" s="283"/>
      <c r="AB3185" s="282"/>
      <c r="AC3185" s="282"/>
      <c r="AD3185" s="282"/>
      <c r="AE3185" s="282"/>
      <c r="AF3185" s="283"/>
      <c r="AG3185" s="402"/>
      <c r="AH3185" s="283"/>
      <c r="AI3185" s="283"/>
      <c r="AJ3185" s="283"/>
      <c r="AK3185" s="283"/>
      <c r="AL3185" s="283"/>
      <c r="AM3185" s="282"/>
      <c r="AN3185" s="282"/>
      <c r="AO3185" s="282"/>
      <c r="AP3185" s="282"/>
      <c r="AQ3185" s="282"/>
      <c r="AR3185" s="282"/>
      <c r="AT3185" s="283"/>
      <c r="AU3185" s="283"/>
      <c r="AV3185" s="283"/>
      <c r="AW3185" s="283"/>
      <c r="AY3185" s="283"/>
      <c r="AZ3185" s="282"/>
      <c r="BA3185" s="283"/>
      <c r="BB3185" s="282"/>
      <c r="BC3185" s="282"/>
      <c r="BD3185" s="282"/>
      <c r="BE3185" s="283"/>
      <c r="BG3185" s="282"/>
      <c r="BH3185" s="282"/>
      <c r="BI3185" s="282"/>
      <c r="BL3185" s="421"/>
      <c r="BM3185" s="424"/>
      <c r="BN3185" s="424"/>
      <c r="BO3185" s="424"/>
      <c r="BP3185" s="424"/>
      <c r="BQ3185" s="421"/>
      <c r="BR3185" s="421"/>
      <c r="BV3185" s="282"/>
      <c r="BW3185" s="283"/>
      <c r="BY3185" s="283"/>
      <c r="BZ3185" s="283"/>
      <c r="CA3185" s="283"/>
      <c r="CB3185" s="282"/>
      <c r="CC3185" s="282"/>
      <c r="CD3185" s="282"/>
      <c r="CE3185" s="282"/>
      <c r="CG3185" s="427"/>
      <c r="CH3185" s="402"/>
      <c r="CI3185" s="424"/>
      <c r="CJ3185" s="282"/>
      <c r="CK3185" s="282"/>
      <c r="CL3185" s="283"/>
      <c r="CM3185" s="283"/>
      <c r="CP3185" s="282"/>
      <c r="DC3185" s="282"/>
      <c r="DD3185" s="282"/>
      <c r="DE3185" s="282"/>
      <c r="DF3185" s="282"/>
      <c r="DG3185" s="282"/>
      <c r="DH3185" s="282"/>
      <c r="DI3185" s="282"/>
      <c r="DJ3185" s="282"/>
      <c r="EF3185" s="495" t="str">
        <f>""&amp;(MID(数据表!AZ3185,1,MIN(FIND({"(";"（"},数据表!AZ3185&amp;"(（",1)-1)))&amp;""</f>
        <v/>
      </c>
      <c r="EG3185" s="495" t="str">
        <f>""&amp;(MID(数据表!AZ3185,1,MIN(FIND({0;1;2;3;4;5;6;7;8;9},数据表!AZ3185&amp;"1234567890",1)-1)))&amp;""</f>
        <v/>
      </c>
    </row>
    <row r="3186" spans="2:137" s="310" customFormat="1" ht="12" customHeight="1">
      <c r="B3186" s="286"/>
      <c r="C3186" s="286"/>
      <c r="D3186" s="286"/>
      <c r="E3186" s="479"/>
      <c r="F3186" s="282"/>
      <c r="G3186" s="283"/>
      <c r="H3186" s="421"/>
      <c r="I3186" s="421"/>
      <c r="J3186" s="283"/>
      <c r="K3186" s="421"/>
      <c r="L3186" s="282"/>
      <c r="N3186" s="282"/>
      <c r="S3186" s="282"/>
      <c r="T3186" s="283"/>
      <c r="U3186" s="283"/>
      <c r="V3186" s="283"/>
      <c r="W3186" s="283"/>
      <c r="X3186" s="283"/>
      <c r="Y3186" s="282"/>
      <c r="Z3186" s="282"/>
      <c r="AA3186" s="283"/>
      <c r="AB3186" s="282"/>
      <c r="AC3186" s="282"/>
      <c r="AD3186" s="282"/>
      <c r="AE3186" s="282"/>
      <c r="AF3186" s="283"/>
      <c r="AG3186" s="402"/>
      <c r="AH3186" s="283"/>
      <c r="AI3186" s="283"/>
      <c r="AJ3186" s="283"/>
      <c r="AK3186" s="283"/>
      <c r="AL3186" s="283"/>
      <c r="AM3186" s="282"/>
      <c r="AN3186" s="282"/>
      <c r="AO3186" s="282"/>
      <c r="AP3186" s="282"/>
      <c r="AQ3186" s="282"/>
      <c r="AR3186" s="282"/>
      <c r="AT3186" s="283"/>
      <c r="AU3186" s="283"/>
      <c r="AV3186" s="283"/>
      <c r="AW3186" s="283"/>
      <c r="AY3186" s="283"/>
      <c r="AZ3186" s="282"/>
      <c r="BA3186" s="283"/>
      <c r="BB3186" s="282"/>
      <c r="BC3186" s="282"/>
      <c r="BD3186" s="282"/>
      <c r="BE3186" s="283"/>
      <c r="BG3186" s="282"/>
      <c r="BH3186" s="282"/>
      <c r="BI3186" s="282"/>
      <c r="BL3186" s="421"/>
      <c r="BM3186" s="424"/>
      <c r="BN3186" s="424"/>
      <c r="BO3186" s="424"/>
      <c r="BP3186" s="424"/>
      <c r="BQ3186" s="421"/>
      <c r="BR3186" s="421"/>
      <c r="BV3186" s="282"/>
      <c r="BW3186" s="283"/>
      <c r="BY3186" s="283"/>
      <c r="BZ3186" s="283"/>
      <c r="CA3186" s="283"/>
      <c r="CB3186" s="282"/>
      <c r="CC3186" s="282"/>
      <c r="CD3186" s="282"/>
      <c r="CE3186" s="282"/>
      <c r="CG3186" s="427"/>
      <c r="CH3186" s="402"/>
      <c r="CI3186" s="424"/>
      <c r="CJ3186" s="282"/>
      <c r="CK3186" s="282"/>
      <c r="CL3186" s="283"/>
      <c r="CM3186" s="283"/>
      <c r="CP3186" s="282"/>
      <c r="DC3186" s="282"/>
      <c r="DD3186" s="282"/>
      <c r="DE3186" s="282"/>
      <c r="DF3186" s="282"/>
      <c r="DG3186" s="282"/>
      <c r="DH3186" s="282"/>
      <c r="DI3186" s="282"/>
      <c r="DJ3186" s="282"/>
      <c r="EF3186" s="495" t="str">
        <f>""&amp;(MID(数据表!AZ3186,1,MIN(FIND({"(";"（"},数据表!AZ3186&amp;"(（",1)-1)))&amp;""</f>
        <v/>
      </c>
      <c r="EG3186" s="495" t="str">
        <f>""&amp;(MID(数据表!AZ3186,1,MIN(FIND({0;1;2;3;4;5;6;7;8;9},数据表!AZ3186&amp;"1234567890",1)-1)))&amp;""</f>
        <v/>
      </c>
    </row>
    <row r="3187" spans="2:137" s="310" customFormat="1" ht="12" customHeight="1">
      <c r="B3187" s="286"/>
      <c r="C3187" s="286"/>
      <c r="D3187" s="286"/>
      <c r="E3187" s="479"/>
      <c r="F3187" s="282"/>
      <c r="G3187" s="283"/>
      <c r="H3187" s="421"/>
      <c r="I3187" s="421"/>
      <c r="J3187" s="283"/>
      <c r="K3187" s="421"/>
      <c r="L3187" s="282"/>
      <c r="N3187" s="282"/>
      <c r="S3187" s="282"/>
      <c r="T3187" s="283"/>
      <c r="U3187" s="283"/>
      <c r="V3187" s="283"/>
      <c r="W3187" s="283"/>
      <c r="X3187" s="283"/>
      <c r="Y3187" s="282"/>
      <c r="Z3187" s="282"/>
      <c r="AA3187" s="283"/>
      <c r="AB3187" s="282"/>
      <c r="AC3187" s="282"/>
      <c r="AD3187" s="282"/>
      <c r="AE3187" s="282"/>
      <c r="AF3187" s="283"/>
      <c r="AG3187" s="402"/>
      <c r="AH3187" s="283"/>
      <c r="AI3187" s="283"/>
      <c r="AJ3187" s="283"/>
      <c r="AK3187" s="283"/>
      <c r="AL3187" s="283"/>
      <c r="AM3187" s="282"/>
      <c r="AN3187" s="282"/>
      <c r="AO3187" s="282"/>
      <c r="AP3187" s="282"/>
      <c r="AQ3187" s="282"/>
      <c r="AR3187" s="282"/>
      <c r="AT3187" s="283"/>
      <c r="AU3187" s="283"/>
      <c r="AV3187" s="283"/>
      <c r="AW3187" s="283"/>
      <c r="AY3187" s="283"/>
      <c r="AZ3187" s="282"/>
      <c r="BA3187" s="283"/>
      <c r="BB3187" s="282"/>
      <c r="BC3187" s="282"/>
      <c r="BD3187" s="282"/>
      <c r="BE3187" s="283"/>
      <c r="BG3187" s="282"/>
      <c r="BH3187" s="282"/>
      <c r="BI3187" s="282"/>
      <c r="BL3187" s="421"/>
      <c r="BM3187" s="424"/>
      <c r="BN3187" s="424"/>
      <c r="BO3187" s="424"/>
      <c r="BP3187" s="424"/>
      <c r="BQ3187" s="421"/>
      <c r="BR3187" s="421"/>
      <c r="BV3187" s="282"/>
      <c r="BW3187" s="283"/>
      <c r="BY3187" s="283"/>
      <c r="BZ3187" s="283"/>
      <c r="CA3187" s="283"/>
      <c r="CB3187" s="282"/>
      <c r="CC3187" s="282"/>
      <c r="CD3187" s="282"/>
      <c r="CE3187" s="282"/>
      <c r="CG3187" s="427"/>
      <c r="CH3187" s="402"/>
      <c r="CI3187" s="424"/>
      <c r="CJ3187" s="282"/>
      <c r="CK3187" s="282"/>
      <c r="CL3187" s="283"/>
      <c r="CM3187" s="283"/>
      <c r="CP3187" s="282"/>
      <c r="DC3187" s="282"/>
      <c r="DD3187" s="282"/>
      <c r="DE3187" s="282"/>
      <c r="DF3187" s="282"/>
      <c r="DG3187" s="282"/>
      <c r="DH3187" s="282"/>
      <c r="DI3187" s="282"/>
      <c r="DJ3187" s="282"/>
      <c r="EF3187" s="495" t="str">
        <f>""&amp;(MID(数据表!AZ3187,1,MIN(FIND({"(";"（"},数据表!AZ3187&amp;"(（",1)-1)))&amp;""</f>
        <v/>
      </c>
      <c r="EG3187" s="495" t="str">
        <f>""&amp;(MID(数据表!AZ3187,1,MIN(FIND({0;1;2;3;4;5;6;7;8;9},数据表!AZ3187&amp;"1234567890",1)-1)))&amp;""</f>
        <v/>
      </c>
    </row>
    <row r="3188" spans="2:137" s="310" customFormat="1" ht="12" customHeight="1">
      <c r="B3188" s="286"/>
      <c r="C3188" s="286"/>
      <c r="D3188" s="286"/>
      <c r="E3188" s="479"/>
      <c r="F3188" s="282"/>
      <c r="G3188" s="283"/>
      <c r="H3188" s="421"/>
      <c r="I3188" s="421"/>
      <c r="J3188" s="283"/>
      <c r="K3188" s="421"/>
      <c r="L3188" s="282"/>
      <c r="N3188" s="282"/>
      <c r="S3188" s="282"/>
      <c r="T3188" s="283"/>
      <c r="U3188" s="283"/>
      <c r="V3188" s="283"/>
      <c r="W3188" s="283"/>
      <c r="X3188" s="283"/>
      <c r="Y3188" s="282"/>
      <c r="Z3188" s="282"/>
      <c r="AA3188" s="283"/>
      <c r="AB3188" s="282"/>
      <c r="AC3188" s="282"/>
      <c r="AD3188" s="282"/>
      <c r="AE3188" s="282"/>
      <c r="AF3188" s="283"/>
      <c r="AG3188" s="402"/>
      <c r="AH3188" s="283"/>
      <c r="AI3188" s="283"/>
      <c r="AJ3188" s="283"/>
      <c r="AK3188" s="283"/>
      <c r="AL3188" s="283"/>
      <c r="AM3188" s="282"/>
      <c r="AN3188" s="282"/>
      <c r="AO3188" s="282"/>
      <c r="AP3188" s="282"/>
      <c r="AQ3188" s="282"/>
      <c r="AR3188" s="282"/>
      <c r="AT3188" s="283"/>
      <c r="AU3188" s="283"/>
      <c r="AV3188" s="283"/>
      <c r="AW3188" s="283"/>
      <c r="AY3188" s="283"/>
      <c r="AZ3188" s="282"/>
      <c r="BA3188" s="283"/>
      <c r="BB3188" s="282"/>
      <c r="BC3188" s="282"/>
      <c r="BD3188" s="282"/>
      <c r="BE3188" s="283"/>
      <c r="BG3188" s="282"/>
      <c r="BH3188" s="282"/>
      <c r="BI3188" s="282"/>
      <c r="BL3188" s="421"/>
      <c r="BM3188" s="424"/>
      <c r="BN3188" s="424"/>
      <c r="BO3188" s="424"/>
      <c r="BP3188" s="424"/>
      <c r="BQ3188" s="421"/>
      <c r="BR3188" s="421"/>
      <c r="BV3188" s="282"/>
      <c r="BW3188" s="283"/>
      <c r="BY3188" s="283"/>
      <c r="BZ3188" s="283"/>
      <c r="CA3188" s="283"/>
      <c r="CB3188" s="282"/>
      <c r="CC3188" s="282"/>
      <c r="CD3188" s="282"/>
      <c r="CE3188" s="282"/>
      <c r="CG3188" s="427"/>
      <c r="CH3188" s="402"/>
      <c r="CI3188" s="424"/>
      <c r="CJ3188" s="282"/>
      <c r="CK3188" s="282"/>
      <c r="CL3188" s="283"/>
      <c r="CM3188" s="283"/>
      <c r="CP3188" s="282"/>
      <c r="DC3188" s="282"/>
      <c r="DD3188" s="282"/>
      <c r="DE3188" s="282"/>
      <c r="DF3188" s="282"/>
      <c r="DG3188" s="282"/>
      <c r="DH3188" s="282"/>
      <c r="DI3188" s="282"/>
      <c r="DJ3188" s="282"/>
      <c r="EF3188" s="495" t="str">
        <f>""&amp;(MID(数据表!AZ3188,1,MIN(FIND({"(";"（"},数据表!AZ3188&amp;"(（",1)-1)))&amp;""</f>
        <v/>
      </c>
      <c r="EG3188" s="495" t="str">
        <f>""&amp;(MID(数据表!AZ3188,1,MIN(FIND({0;1;2;3;4;5;6;7;8;9},数据表!AZ3188&amp;"1234567890",1)-1)))&amp;""</f>
        <v/>
      </c>
    </row>
    <row r="3189" spans="2:137" s="310" customFormat="1" ht="12" customHeight="1">
      <c r="B3189" s="286"/>
      <c r="C3189" s="286"/>
      <c r="D3189" s="286"/>
      <c r="E3189" s="479"/>
      <c r="F3189" s="282"/>
      <c r="G3189" s="283"/>
      <c r="H3189" s="421"/>
      <c r="I3189" s="421"/>
      <c r="J3189" s="283"/>
      <c r="K3189" s="421"/>
      <c r="L3189" s="282"/>
      <c r="N3189" s="282"/>
      <c r="S3189" s="282"/>
      <c r="T3189" s="283"/>
      <c r="U3189" s="283"/>
      <c r="V3189" s="283"/>
      <c r="W3189" s="283"/>
      <c r="X3189" s="283"/>
      <c r="Y3189" s="282"/>
      <c r="Z3189" s="282"/>
      <c r="AA3189" s="283"/>
      <c r="AB3189" s="282"/>
      <c r="AC3189" s="282"/>
      <c r="AD3189" s="282"/>
      <c r="AE3189" s="282"/>
      <c r="AF3189" s="283"/>
      <c r="AG3189" s="402"/>
      <c r="AH3189" s="283"/>
      <c r="AI3189" s="283"/>
      <c r="AJ3189" s="283"/>
      <c r="AK3189" s="283"/>
      <c r="AL3189" s="283"/>
      <c r="AM3189" s="282"/>
      <c r="AN3189" s="282"/>
      <c r="AO3189" s="282"/>
      <c r="AP3189" s="282"/>
      <c r="AQ3189" s="282"/>
      <c r="AR3189" s="282"/>
      <c r="AT3189" s="283"/>
      <c r="AU3189" s="283"/>
      <c r="AV3189" s="283"/>
      <c r="AW3189" s="283"/>
      <c r="AY3189" s="283"/>
      <c r="AZ3189" s="282"/>
      <c r="BA3189" s="283"/>
      <c r="BB3189" s="282"/>
      <c r="BC3189" s="282"/>
      <c r="BD3189" s="282"/>
      <c r="BE3189" s="283"/>
      <c r="BG3189" s="282"/>
      <c r="BH3189" s="282"/>
      <c r="BI3189" s="282"/>
      <c r="BL3189" s="421"/>
      <c r="BM3189" s="424"/>
      <c r="BN3189" s="424"/>
      <c r="BO3189" s="424"/>
      <c r="BP3189" s="424"/>
      <c r="BQ3189" s="421"/>
      <c r="BR3189" s="421"/>
      <c r="BV3189" s="282"/>
      <c r="BW3189" s="283"/>
      <c r="BY3189" s="283"/>
      <c r="BZ3189" s="283"/>
      <c r="CA3189" s="283"/>
      <c r="CB3189" s="282"/>
      <c r="CC3189" s="282"/>
      <c r="CD3189" s="282"/>
      <c r="CE3189" s="282"/>
      <c r="CG3189" s="427"/>
      <c r="CH3189" s="402"/>
      <c r="CI3189" s="424"/>
      <c r="CJ3189" s="282"/>
      <c r="CK3189" s="282"/>
      <c r="CL3189" s="283"/>
      <c r="CM3189" s="283"/>
      <c r="CP3189" s="282"/>
      <c r="DC3189" s="282"/>
      <c r="DD3189" s="282"/>
      <c r="DE3189" s="282"/>
      <c r="DF3189" s="282"/>
      <c r="DG3189" s="282"/>
      <c r="DH3189" s="282"/>
      <c r="DI3189" s="282"/>
      <c r="DJ3189" s="282"/>
      <c r="EF3189" s="495" t="str">
        <f>""&amp;(MID(数据表!AZ3189,1,MIN(FIND({"(";"（"},数据表!AZ3189&amp;"(（",1)-1)))&amp;""</f>
        <v/>
      </c>
      <c r="EG3189" s="495" t="str">
        <f>""&amp;(MID(数据表!AZ3189,1,MIN(FIND({0;1;2;3;4;5;6;7;8;9},数据表!AZ3189&amp;"1234567890",1)-1)))&amp;""</f>
        <v/>
      </c>
    </row>
    <row r="3190" spans="2:137" s="310" customFormat="1" ht="12" customHeight="1">
      <c r="B3190" s="286"/>
      <c r="C3190" s="286"/>
      <c r="D3190" s="286"/>
      <c r="E3190" s="479"/>
      <c r="F3190" s="282"/>
      <c r="G3190" s="283"/>
      <c r="H3190" s="421"/>
      <c r="I3190" s="421"/>
      <c r="J3190" s="283"/>
      <c r="K3190" s="421"/>
      <c r="L3190" s="282"/>
      <c r="N3190" s="282"/>
      <c r="S3190" s="282"/>
      <c r="T3190" s="283"/>
      <c r="U3190" s="283"/>
      <c r="V3190" s="283"/>
      <c r="W3190" s="283"/>
      <c r="X3190" s="283"/>
      <c r="Y3190" s="282"/>
      <c r="Z3190" s="282"/>
      <c r="AA3190" s="283"/>
      <c r="AB3190" s="282"/>
      <c r="AC3190" s="282"/>
      <c r="AD3190" s="282"/>
      <c r="AE3190" s="282"/>
      <c r="AF3190" s="283"/>
      <c r="AG3190" s="402"/>
      <c r="AH3190" s="283"/>
      <c r="AI3190" s="283"/>
      <c r="AJ3190" s="283"/>
      <c r="AK3190" s="283"/>
      <c r="AL3190" s="283"/>
      <c r="AM3190" s="282"/>
      <c r="AN3190" s="282"/>
      <c r="AO3190" s="282"/>
      <c r="AP3190" s="282"/>
      <c r="AQ3190" s="282"/>
      <c r="AR3190" s="282"/>
      <c r="AT3190" s="283"/>
      <c r="AU3190" s="283"/>
      <c r="AV3190" s="283"/>
      <c r="AW3190" s="283"/>
      <c r="AY3190" s="283"/>
      <c r="AZ3190" s="282"/>
      <c r="BA3190" s="283"/>
      <c r="BB3190" s="282"/>
      <c r="BC3190" s="282"/>
      <c r="BD3190" s="282"/>
      <c r="BE3190" s="283"/>
      <c r="BG3190" s="282"/>
      <c r="BH3190" s="282"/>
      <c r="BI3190" s="282"/>
      <c r="BL3190" s="421"/>
      <c r="BM3190" s="424"/>
      <c r="BN3190" s="424"/>
      <c r="BO3190" s="424"/>
      <c r="BP3190" s="424"/>
      <c r="BQ3190" s="421"/>
      <c r="BR3190" s="421"/>
      <c r="BV3190" s="282"/>
      <c r="BW3190" s="283"/>
      <c r="BY3190" s="283"/>
      <c r="BZ3190" s="283"/>
      <c r="CA3190" s="283"/>
      <c r="CB3190" s="282"/>
      <c r="CC3190" s="282"/>
      <c r="CD3190" s="282"/>
      <c r="CE3190" s="282"/>
      <c r="CG3190" s="427"/>
      <c r="CH3190" s="402"/>
      <c r="CI3190" s="424"/>
      <c r="CJ3190" s="282"/>
      <c r="CK3190" s="282"/>
      <c r="CL3190" s="283"/>
      <c r="CM3190" s="283"/>
      <c r="CP3190" s="282"/>
      <c r="DC3190" s="282"/>
      <c r="DD3190" s="282"/>
      <c r="DE3190" s="282"/>
      <c r="DF3190" s="282"/>
      <c r="DG3190" s="282"/>
      <c r="DH3190" s="282"/>
      <c r="DI3190" s="282"/>
      <c r="DJ3190" s="282"/>
      <c r="EF3190" s="495" t="str">
        <f>""&amp;(MID(数据表!AZ3190,1,MIN(FIND({"(";"（"},数据表!AZ3190&amp;"(（",1)-1)))&amp;""</f>
        <v/>
      </c>
      <c r="EG3190" s="495" t="str">
        <f>""&amp;(MID(数据表!AZ3190,1,MIN(FIND({0;1;2;3;4;5;6;7;8;9},数据表!AZ3190&amp;"1234567890",1)-1)))&amp;""</f>
        <v/>
      </c>
    </row>
    <row r="3191" spans="2:137" s="310" customFormat="1" ht="12" customHeight="1">
      <c r="B3191" s="286"/>
      <c r="C3191" s="286"/>
      <c r="D3191" s="286"/>
      <c r="E3191" s="479"/>
      <c r="F3191" s="282"/>
      <c r="G3191" s="283"/>
      <c r="H3191" s="421"/>
      <c r="I3191" s="421"/>
      <c r="J3191" s="283"/>
      <c r="K3191" s="421"/>
      <c r="L3191" s="282"/>
      <c r="N3191" s="282"/>
      <c r="S3191" s="282"/>
      <c r="T3191" s="283"/>
      <c r="U3191" s="283"/>
      <c r="V3191" s="283"/>
      <c r="W3191" s="283"/>
      <c r="X3191" s="283"/>
      <c r="Y3191" s="282"/>
      <c r="Z3191" s="282"/>
      <c r="AA3191" s="283"/>
      <c r="AB3191" s="282"/>
      <c r="AC3191" s="282"/>
      <c r="AD3191" s="282"/>
      <c r="AE3191" s="282"/>
      <c r="AF3191" s="283"/>
      <c r="AG3191" s="402"/>
      <c r="AH3191" s="283"/>
      <c r="AI3191" s="283"/>
      <c r="AJ3191" s="283"/>
      <c r="AK3191" s="283"/>
      <c r="AL3191" s="283"/>
      <c r="AM3191" s="282"/>
      <c r="AN3191" s="282"/>
      <c r="AO3191" s="282"/>
      <c r="AP3191" s="282"/>
      <c r="AQ3191" s="282"/>
      <c r="AR3191" s="282"/>
      <c r="AT3191" s="283"/>
      <c r="AU3191" s="283"/>
      <c r="AV3191" s="283"/>
      <c r="AW3191" s="283"/>
      <c r="AY3191" s="283"/>
      <c r="AZ3191" s="282"/>
      <c r="BA3191" s="283"/>
      <c r="BB3191" s="282"/>
      <c r="BC3191" s="282"/>
      <c r="BD3191" s="282"/>
      <c r="BE3191" s="283"/>
      <c r="BG3191" s="282"/>
      <c r="BH3191" s="282"/>
      <c r="BI3191" s="282"/>
      <c r="BL3191" s="421"/>
      <c r="BM3191" s="424"/>
      <c r="BN3191" s="424"/>
      <c r="BO3191" s="424"/>
      <c r="BP3191" s="424"/>
      <c r="BQ3191" s="421"/>
      <c r="BR3191" s="421"/>
      <c r="BV3191" s="282"/>
      <c r="BW3191" s="283"/>
      <c r="BY3191" s="283"/>
      <c r="BZ3191" s="283"/>
      <c r="CA3191" s="283"/>
      <c r="CB3191" s="282"/>
      <c r="CC3191" s="282"/>
      <c r="CD3191" s="282"/>
      <c r="CE3191" s="282"/>
      <c r="CG3191" s="427"/>
      <c r="CH3191" s="402"/>
      <c r="CI3191" s="424"/>
      <c r="CJ3191" s="282"/>
      <c r="CK3191" s="282"/>
      <c r="CL3191" s="283"/>
      <c r="CM3191" s="283"/>
      <c r="CP3191" s="282"/>
      <c r="DC3191" s="282"/>
      <c r="DD3191" s="282"/>
      <c r="DE3191" s="282"/>
      <c r="DF3191" s="282"/>
      <c r="DG3191" s="282"/>
      <c r="DH3191" s="282"/>
      <c r="DI3191" s="282"/>
      <c r="DJ3191" s="282"/>
      <c r="EF3191" s="495" t="str">
        <f>""&amp;(MID(数据表!AZ3191,1,MIN(FIND({"(";"（"},数据表!AZ3191&amp;"(（",1)-1)))&amp;""</f>
        <v/>
      </c>
      <c r="EG3191" s="495" t="str">
        <f>""&amp;(MID(数据表!AZ3191,1,MIN(FIND({0;1;2;3;4;5;6;7;8;9},数据表!AZ3191&amp;"1234567890",1)-1)))&amp;""</f>
        <v/>
      </c>
    </row>
    <row r="3192" spans="2:137" s="310" customFormat="1" ht="12" customHeight="1">
      <c r="B3192" s="286"/>
      <c r="C3192" s="286"/>
      <c r="D3192" s="286"/>
      <c r="E3192" s="479"/>
      <c r="F3192" s="282"/>
      <c r="G3192" s="283"/>
      <c r="H3192" s="421"/>
      <c r="I3192" s="421"/>
      <c r="J3192" s="283"/>
      <c r="K3192" s="421"/>
      <c r="L3192" s="282"/>
      <c r="N3192" s="282"/>
      <c r="S3192" s="282"/>
      <c r="T3192" s="283"/>
      <c r="U3192" s="283"/>
      <c r="V3192" s="283"/>
      <c r="W3192" s="283"/>
      <c r="X3192" s="283"/>
      <c r="Y3192" s="282"/>
      <c r="Z3192" s="282"/>
      <c r="AA3192" s="283"/>
      <c r="AB3192" s="282"/>
      <c r="AC3192" s="282"/>
      <c r="AD3192" s="282"/>
      <c r="AE3192" s="282"/>
      <c r="AF3192" s="283"/>
      <c r="AG3192" s="402"/>
      <c r="AH3192" s="283"/>
      <c r="AI3192" s="283"/>
      <c r="AJ3192" s="283"/>
      <c r="AK3192" s="283"/>
      <c r="AL3192" s="283"/>
      <c r="AM3192" s="282"/>
      <c r="AN3192" s="282"/>
      <c r="AO3192" s="282"/>
      <c r="AP3192" s="282"/>
      <c r="AQ3192" s="282"/>
      <c r="AR3192" s="282"/>
      <c r="AT3192" s="283"/>
      <c r="AU3192" s="283"/>
      <c r="AV3192" s="283"/>
      <c r="AW3192" s="283"/>
      <c r="AY3192" s="283"/>
      <c r="AZ3192" s="282"/>
      <c r="BA3192" s="283"/>
      <c r="BB3192" s="282"/>
      <c r="BC3192" s="282"/>
      <c r="BD3192" s="282"/>
      <c r="BE3192" s="283"/>
      <c r="BG3192" s="282"/>
      <c r="BH3192" s="282"/>
      <c r="BI3192" s="282"/>
      <c r="BL3192" s="421"/>
      <c r="BM3192" s="424"/>
      <c r="BN3192" s="424"/>
      <c r="BO3192" s="424"/>
      <c r="BP3192" s="424"/>
      <c r="BQ3192" s="421"/>
      <c r="BR3192" s="421"/>
      <c r="BV3192" s="282"/>
      <c r="BW3192" s="283"/>
      <c r="BY3192" s="283"/>
      <c r="BZ3192" s="283"/>
      <c r="CA3192" s="283"/>
      <c r="CB3192" s="282"/>
      <c r="CC3192" s="282"/>
      <c r="CD3192" s="282"/>
      <c r="CE3192" s="282"/>
      <c r="CG3192" s="427"/>
      <c r="CH3192" s="402"/>
      <c r="CI3192" s="424"/>
      <c r="CJ3192" s="282"/>
      <c r="CK3192" s="282"/>
      <c r="CL3192" s="283"/>
      <c r="CM3192" s="283"/>
      <c r="CP3192" s="282"/>
      <c r="DC3192" s="282"/>
      <c r="DD3192" s="282"/>
      <c r="DE3192" s="282"/>
      <c r="DF3192" s="282"/>
      <c r="DG3192" s="282"/>
      <c r="DH3192" s="282"/>
      <c r="DI3192" s="282"/>
      <c r="DJ3192" s="282"/>
      <c r="EF3192" s="495" t="str">
        <f>""&amp;(MID(数据表!AZ3192,1,MIN(FIND({"(";"（"},数据表!AZ3192&amp;"(（",1)-1)))&amp;""</f>
        <v/>
      </c>
      <c r="EG3192" s="495" t="str">
        <f>""&amp;(MID(数据表!AZ3192,1,MIN(FIND({0;1;2;3;4;5;6;7;8;9},数据表!AZ3192&amp;"1234567890",1)-1)))&amp;""</f>
        <v/>
      </c>
    </row>
    <row r="3193" spans="2:137" s="310" customFormat="1" ht="12" customHeight="1">
      <c r="B3193" s="286"/>
      <c r="C3193" s="286"/>
      <c r="D3193" s="286"/>
      <c r="E3193" s="479"/>
      <c r="F3193" s="282"/>
      <c r="G3193" s="283"/>
      <c r="H3193" s="421"/>
      <c r="I3193" s="421"/>
      <c r="J3193" s="283"/>
      <c r="K3193" s="421"/>
      <c r="L3193" s="282"/>
      <c r="N3193" s="282"/>
      <c r="S3193" s="282"/>
      <c r="T3193" s="283"/>
      <c r="U3193" s="283"/>
      <c r="V3193" s="283"/>
      <c r="W3193" s="283"/>
      <c r="X3193" s="283"/>
      <c r="Y3193" s="282"/>
      <c r="Z3193" s="282"/>
      <c r="AA3193" s="283"/>
      <c r="AB3193" s="282"/>
      <c r="AC3193" s="282"/>
      <c r="AD3193" s="282"/>
      <c r="AE3193" s="282"/>
      <c r="AF3193" s="283"/>
      <c r="AG3193" s="402"/>
      <c r="AH3193" s="283"/>
      <c r="AI3193" s="283"/>
      <c r="AJ3193" s="283"/>
      <c r="AK3193" s="283"/>
      <c r="AL3193" s="283"/>
      <c r="AM3193" s="282"/>
      <c r="AN3193" s="282"/>
      <c r="AO3193" s="282"/>
      <c r="AP3193" s="282"/>
      <c r="AQ3193" s="282"/>
      <c r="AR3193" s="282"/>
      <c r="AT3193" s="283"/>
      <c r="AU3193" s="283"/>
      <c r="AV3193" s="283"/>
      <c r="AW3193" s="283"/>
      <c r="AY3193" s="283"/>
      <c r="AZ3193" s="282"/>
      <c r="BA3193" s="283"/>
      <c r="BB3193" s="282"/>
      <c r="BC3193" s="282"/>
      <c r="BD3193" s="282"/>
      <c r="BE3193" s="283"/>
      <c r="BG3193" s="282"/>
      <c r="BH3193" s="282"/>
      <c r="BI3193" s="282"/>
      <c r="BL3193" s="421"/>
      <c r="BM3193" s="424"/>
      <c r="BN3193" s="424"/>
      <c r="BO3193" s="424"/>
      <c r="BP3193" s="424"/>
      <c r="BQ3193" s="421"/>
      <c r="BR3193" s="421"/>
      <c r="BV3193" s="282"/>
      <c r="BW3193" s="283"/>
      <c r="BY3193" s="283"/>
      <c r="BZ3193" s="283"/>
      <c r="CA3193" s="283"/>
      <c r="CB3193" s="282"/>
      <c r="CC3193" s="282"/>
      <c r="CD3193" s="282"/>
      <c r="CE3193" s="282"/>
      <c r="CG3193" s="427"/>
      <c r="CH3193" s="402"/>
      <c r="CI3193" s="424"/>
      <c r="CJ3193" s="282"/>
      <c r="CK3193" s="282"/>
      <c r="CL3193" s="283"/>
      <c r="CM3193" s="283"/>
      <c r="CP3193" s="282"/>
      <c r="DC3193" s="282"/>
      <c r="DD3193" s="282"/>
      <c r="DE3193" s="282"/>
      <c r="DF3193" s="282"/>
      <c r="DG3193" s="282"/>
      <c r="DH3193" s="282"/>
      <c r="DI3193" s="282"/>
      <c r="DJ3193" s="282"/>
      <c r="EF3193" s="495" t="str">
        <f>""&amp;(MID(数据表!AZ3193,1,MIN(FIND({"(";"（"},数据表!AZ3193&amp;"(（",1)-1)))&amp;""</f>
        <v/>
      </c>
      <c r="EG3193" s="495" t="str">
        <f>""&amp;(MID(数据表!AZ3193,1,MIN(FIND({0;1;2;3;4;5;6;7;8;9},数据表!AZ3193&amp;"1234567890",1)-1)))&amp;""</f>
        <v/>
      </c>
    </row>
    <row r="3194" spans="2:137" s="310" customFormat="1" ht="12" customHeight="1">
      <c r="B3194" s="286"/>
      <c r="C3194" s="286"/>
      <c r="D3194" s="286"/>
      <c r="E3194" s="479"/>
      <c r="F3194" s="282"/>
      <c r="G3194" s="283"/>
      <c r="H3194" s="421"/>
      <c r="I3194" s="421"/>
      <c r="J3194" s="283"/>
      <c r="K3194" s="421"/>
      <c r="L3194" s="282"/>
      <c r="N3194" s="282"/>
      <c r="S3194" s="282"/>
      <c r="T3194" s="283"/>
      <c r="U3194" s="283"/>
      <c r="V3194" s="283"/>
      <c r="W3194" s="283"/>
      <c r="X3194" s="283"/>
      <c r="Y3194" s="282"/>
      <c r="Z3194" s="282"/>
      <c r="AA3194" s="283"/>
      <c r="AB3194" s="282"/>
      <c r="AC3194" s="282"/>
      <c r="AD3194" s="282"/>
      <c r="AE3194" s="282"/>
      <c r="AF3194" s="283"/>
      <c r="AG3194" s="402"/>
      <c r="AH3194" s="283"/>
      <c r="AI3194" s="283"/>
      <c r="AJ3194" s="283"/>
      <c r="AK3194" s="283"/>
      <c r="AL3194" s="283"/>
      <c r="AM3194" s="282"/>
      <c r="AN3194" s="282"/>
      <c r="AO3194" s="282"/>
      <c r="AP3194" s="282"/>
      <c r="AQ3194" s="282"/>
      <c r="AR3194" s="282"/>
      <c r="AT3194" s="283"/>
      <c r="AU3194" s="283"/>
      <c r="AV3194" s="283"/>
      <c r="AW3194" s="283"/>
      <c r="AY3194" s="283"/>
      <c r="AZ3194" s="282"/>
      <c r="BA3194" s="283"/>
      <c r="BB3194" s="282"/>
      <c r="BC3194" s="282"/>
      <c r="BD3194" s="282"/>
      <c r="BE3194" s="283"/>
      <c r="BG3194" s="282"/>
      <c r="BH3194" s="282"/>
      <c r="BI3194" s="282"/>
      <c r="BL3194" s="421"/>
      <c r="BM3194" s="424"/>
      <c r="BN3194" s="424"/>
      <c r="BO3194" s="424"/>
      <c r="BP3194" s="424"/>
      <c r="BQ3194" s="421"/>
      <c r="BR3194" s="421"/>
      <c r="BV3194" s="282"/>
      <c r="BW3194" s="283"/>
      <c r="BY3194" s="283"/>
      <c r="BZ3194" s="283"/>
      <c r="CA3194" s="283"/>
      <c r="CB3194" s="282"/>
      <c r="CC3194" s="282"/>
      <c r="CD3194" s="282"/>
      <c r="CE3194" s="282"/>
      <c r="CG3194" s="427"/>
      <c r="CH3194" s="402"/>
      <c r="CI3194" s="424"/>
      <c r="CJ3194" s="282"/>
      <c r="CK3194" s="282"/>
      <c r="CL3194" s="283"/>
      <c r="CM3194" s="283"/>
      <c r="CP3194" s="282"/>
      <c r="DC3194" s="282"/>
      <c r="DD3194" s="282"/>
      <c r="DE3194" s="282"/>
      <c r="DF3194" s="282"/>
      <c r="DG3194" s="282"/>
      <c r="DH3194" s="282"/>
      <c r="DI3194" s="282"/>
      <c r="DJ3194" s="282"/>
      <c r="EF3194" s="495" t="str">
        <f>""&amp;(MID(数据表!AZ3194,1,MIN(FIND({"(";"（"},数据表!AZ3194&amp;"(（",1)-1)))&amp;""</f>
        <v/>
      </c>
      <c r="EG3194" s="495" t="str">
        <f>""&amp;(MID(数据表!AZ3194,1,MIN(FIND({0;1;2;3;4;5;6;7;8;9},数据表!AZ3194&amp;"1234567890",1)-1)))&amp;""</f>
        <v/>
      </c>
    </row>
    <row r="3195" spans="2:137" s="310" customFormat="1" ht="12" customHeight="1">
      <c r="B3195" s="286"/>
      <c r="C3195" s="286"/>
      <c r="D3195" s="286"/>
      <c r="E3195" s="479"/>
      <c r="F3195" s="282"/>
      <c r="G3195" s="283"/>
      <c r="H3195" s="421"/>
      <c r="I3195" s="421"/>
      <c r="J3195" s="283"/>
      <c r="K3195" s="421"/>
      <c r="L3195" s="282"/>
      <c r="N3195" s="282"/>
      <c r="S3195" s="282"/>
      <c r="T3195" s="283"/>
      <c r="U3195" s="283"/>
      <c r="V3195" s="283"/>
      <c r="W3195" s="283"/>
      <c r="X3195" s="283"/>
      <c r="Y3195" s="282"/>
      <c r="Z3195" s="282"/>
      <c r="AA3195" s="283"/>
      <c r="AB3195" s="282"/>
      <c r="AC3195" s="282"/>
      <c r="AD3195" s="282"/>
      <c r="AE3195" s="282"/>
      <c r="AF3195" s="283"/>
      <c r="AG3195" s="402"/>
      <c r="AH3195" s="283"/>
      <c r="AI3195" s="283"/>
      <c r="AJ3195" s="283"/>
      <c r="AK3195" s="283"/>
      <c r="AL3195" s="283"/>
      <c r="AM3195" s="282"/>
      <c r="AN3195" s="282"/>
      <c r="AO3195" s="282"/>
      <c r="AP3195" s="282"/>
      <c r="AQ3195" s="282"/>
      <c r="AR3195" s="282"/>
      <c r="AT3195" s="283"/>
      <c r="AU3195" s="283"/>
      <c r="AV3195" s="283"/>
      <c r="AW3195" s="283"/>
      <c r="AY3195" s="283"/>
      <c r="AZ3195" s="282"/>
      <c r="BA3195" s="283"/>
      <c r="BB3195" s="282"/>
      <c r="BC3195" s="282"/>
      <c r="BD3195" s="282"/>
      <c r="BE3195" s="283"/>
      <c r="BG3195" s="282"/>
      <c r="BH3195" s="282"/>
      <c r="BI3195" s="282"/>
      <c r="BL3195" s="421"/>
      <c r="BM3195" s="424"/>
      <c r="BN3195" s="424"/>
      <c r="BO3195" s="424"/>
      <c r="BP3195" s="424"/>
      <c r="BQ3195" s="421"/>
      <c r="BR3195" s="421"/>
      <c r="BV3195" s="282"/>
      <c r="BW3195" s="283"/>
      <c r="BY3195" s="283"/>
      <c r="BZ3195" s="283"/>
      <c r="CA3195" s="283"/>
      <c r="CB3195" s="282"/>
      <c r="CC3195" s="282"/>
      <c r="CD3195" s="282"/>
      <c r="CE3195" s="282"/>
      <c r="CG3195" s="427"/>
      <c r="CH3195" s="402"/>
      <c r="CI3195" s="424"/>
      <c r="CJ3195" s="282"/>
      <c r="CK3195" s="282"/>
      <c r="CL3195" s="283"/>
      <c r="CM3195" s="283"/>
      <c r="CP3195" s="282"/>
      <c r="DC3195" s="282"/>
      <c r="DD3195" s="282"/>
      <c r="DE3195" s="282"/>
      <c r="DF3195" s="282"/>
      <c r="DG3195" s="282"/>
      <c r="DH3195" s="282"/>
      <c r="DI3195" s="282"/>
      <c r="DJ3195" s="282"/>
      <c r="EF3195" s="495" t="str">
        <f>""&amp;(MID(数据表!AZ3195,1,MIN(FIND({"(";"（"},数据表!AZ3195&amp;"(（",1)-1)))&amp;""</f>
        <v/>
      </c>
      <c r="EG3195" s="495" t="str">
        <f>""&amp;(MID(数据表!AZ3195,1,MIN(FIND({0;1;2;3;4;5;6;7;8;9},数据表!AZ3195&amp;"1234567890",1)-1)))&amp;""</f>
        <v/>
      </c>
    </row>
    <row r="3196" spans="2:137" s="310" customFormat="1" ht="12" customHeight="1">
      <c r="B3196" s="286"/>
      <c r="C3196" s="286"/>
      <c r="D3196" s="286"/>
      <c r="E3196" s="479"/>
      <c r="F3196" s="282"/>
      <c r="G3196" s="283"/>
      <c r="H3196" s="421"/>
      <c r="I3196" s="421"/>
      <c r="J3196" s="283"/>
      <c r="K3196" s="421"/>
      <c r="L3196" s="282"/>
      <c r="N3196" s="282"/>
      <c r="S3196" s="282"/>
      <c r="T3196" s="283"/>
      <c r="U3196" s="283"/>
      <c r="V3196" s="283"/>
      <c r="W3196" s="283"/>
      <c r="X3196" s="283"/>
      <c r="Y3196" s="282"/>
      <c r="Z3196" s="282"/>
      <c r="AA3196" s="283"/>
      <c r="AB3196" s="282"/>
      <c r="AC3196" s="282"/>
      <c r="AD3196" s="282"/>
      <c r="AE3196" s="282"/>
      <c r="AF3196" s="283"/>
      <c r="AG3196" s="402"/>
      <c r="AH3196" s="283"/>
      <c r="AI3196" s="283"/>
      <c r="AJ3196" s="283"/>
      <c r="AK3196" s="283"/>
      <c r="AL3196" s="283"/>
      <c r="AM3196" s="282"/>
      <c r="AN3196" s="282"/>
      <c r="AO3196" s="282"/>
      <c r="AP3196" s="282"/>
      <c r="AQ3196" s="282"/>
      <c r="AR3196" s="282"/>
      <c r="AT3196" s="283"/>
      <c r="AU3196" s="283"/>
      <c r="AV3196" s="283"/>
      <c r="AW3196" s="283"/>
      <c r="AY3196" s="283"/>
      <c r="AZ3196" s="282"/>
      <c r="BA3196" s="283"/>
      <c r="BB3196" s="282"/>
      <c r="BC3196" s="282"/>
      <c r="BD3196" s="282"/>
      <c r="BE3196" s="283"/>
      <c r="BG3196" s="282"/>
      <c r="BH3196" s="282"/>
      <c r="BI3196" s="282"/>
      <c r="BL3196" s="421"/>
      <c r="BM3196" s="424"/>
      <c r="BN3196" s="424"/>
      <c r="BO3196" s="424"/>
      <c r="BP3196" s="424"/>
      <c r="BQ3196" s="421"/>
      <c r="BR3196" s="421"/>
      <c r="BV3196" s="282"/>
      <c r="BW3196" s="283"/>
      <c r="BY3196" s="283"/>
      <c r="BZ3196" s="283"/>
      <c r="CA3196" s="283"/>
      <c r="CB3196" s="282"/>
      <c r="CC3196" s="282"/>
      <c r="CD3196" s="282"/>
      <c r="CE3196" s="282"/>
      <c r="CG3196" s="427"/>
      <c r="CH3196" s="402"/>
      <c r="CI3196" s="424"/>
      <c r="CJ3196" s="282"/>
      <c r="CK3196" s="282"/>
      <c r="CL3196" s="283"/>
      <c r="CM3196" s="283"/>
      <c r="CP3196" s="282"/>
      <c r="DC3196" s="282"/>
      <c r="DD3196" s="282"/>
      <c r="DE3196" s="282"/>
      <c r="DF3196" s="282"/>
      <c r="DG3196" s="282"/>
      <c r="DH3196" s="282"/>
      <c r="DI3196" s="282"/>
      <c r="DJ3196" s="282"/>
      <c r="EF3196" s="495" t="str">
        <f>""&amp;(MID(数据表!AZ3196,1,MIN(FIND({"(";"（"},数据表!AZ3196&amp;"(（",1)-1)))&amp;""</f>
        <v/>
      </c>
      <c r="EG3196" s="495" t="str">
        <f>""&amp;(MID(数据表!AZ3196,1,MIN(FIND({0;1;2;3;4;5;6;7;8;9},数据表!AZ3196&amp;"1234567890",1)-1)))&amp;""</f>
        <v/>
      </c>
    </row>
    <row r="3197" spans="2:137" s="310" customFormat="1" ht="12" customHeight="1">
      <c r="B3197" s="286"/>
      <c r="C3197" s="286"/>
      <c r="D3197" s="286"/>
      <c r="E3197" s="479"/>
      <c r="F3197" s="282"/>
      <c r="G3197" s="283"/>
      <c r="H3197" s="421"/>
      <c r="I3197" s="421"/>
      <c r="J3197" s="283"/>
      <c r="K3197" s="421"/>
      <c r="L3197" s="282"/>
      <c r="N3197" s="282"/>
      <c r="S3197" s="282"/>
      <c r="T3197" s="283"/>
      <c r="U3197" s="283"/>
      <c r="V3197" s="283"/>
      <c r="W3197" s="283"/>
      <c r="X3197" s="283"/>
      <c r="Y3197" s="282"/>
      <c r="Z3197" s="282"/>
      <c r="AA3197" s="283"/>
      <c r="AB3197" s="282"/>
      <c r="AC3197" s="282"/>
      <c r="AD3197" s="282"/>
      <c r="AE3197" s="282"/>
      <c r="AF3197" s="283"/>
      <c r="AG3197" s="402"/>
      <c r="AH3197" s="283"/>
      <c r="AI3197" s="283"/>
      <c r="AJ3197" s="283"/>
      <c r="AK3197" s="283"/>
      <c r="AL3197" s="283"/>
      <c r="AM3197" s="282"/>
      <c r="AN3197" s="282"/>
      <c r="AO3197" s="282"/>
      <c r="AP3197" s="282"/>
      <c r="AQ3197" s="282"/>
      <c r="AR3197" s="282"/>
      <c r="AT3197" s="283"/>
      <c r="AU3197" s="283"/>
      <c r="AV3197" s="283"/>
      <c r="AW3197" s="283"/>
      <c r="AY3197" s="283"/>
      <c r="AZ3197" s="282"/>
      <c r="BA3197" s="283"/>
      <c r="BB3197" s="282"/>
      <c r="BC3197" s="282"/>
      <c r="BD3197" s="282"/>
      <c r="BE3197" s="283"/>
      <c r="BG3197" s="282"/>
      <c r="BH3197" s="282"/>
      <c r="BI3197" s="282"/>
      <c r="BL3197" s="421"/>
      <c r="BM3197" s="424"/>
      <c r="BN3197" s="424"/>
      <c r="BO3197" s="424"/>
      <c r="BP3197" s="424"/>
      <c r="BQ3197" s="421"/>
      <c r="BR3197" s="421"/>
      <c r="BV3197" s="282"/>
      <c r="BW3197" s="283"/>
      <c r="BY3197" s="283"/>
      <c r="BZ3197" s="283"/>
      <c r="CA3197" s="283"/>
      <c r="CB3197" s="282"/>
      <c r="CC3197" s="282"/>
      <c r="CD3197" s="282"/>
      <c r="CE3197" s="282"/>
      <c r="CG3197" s="427"/>
      <c r="CH3197" s="402"/>
      <c r="CI3197" s="424"/>
      <c r="CJ3197" s="282"/>
      <c r="CK3197" s="282"/>
      <c r="CL3197" s="283"/>
      <c r="CM3197" s="283"/>
      <c r="CP3197" s="282"/>
      <c r="DC3197" s="282"/>
      <c r="DD3197" s="282"/>
      <c r="DE3197" s="282"/>
      <c r="DF3197" s="282"/>
      <c r="DG3197" s="282"/>
      <c r="DH3197" s="282"/>
      <c r="DI3197" s="282"/>
      <c r="DJ3197" s="282"/>
      <c r="EF3197" s="495" t="str">
        <f>""&amp;(MID(数据表!AZ3197,1,MIN(FIND({"(";"（"},数据表!AZ3197&amp;"(（",1)-1)))&amp;""</f>
        <v/>
      </c>
      <c r="EG3197" s="495" t="str">
        <f>""&amp;(MID(数据表!AZ3197,1,MIN(FIND({0;1;2;3;4;5;6;7;8;9},数据表!AZ3197&amp;"1234567890",1)-1)))&amp;""</f>
        <v/>
      </c>
    </row>
    <row r="3198" spans="2:137" s="310" customFormat="1" ht="12" customHeight="1">
      <c r="B3198" s="286"/>
      <c r="C3198" s="286"/>
      <c r="D3198" s="286"/>
      <c r="E3198" s="479"/>
      <c r="F3198" s="282"/>
      <c r="G3198" s="283"/>
      <c r="H3198" s="421"/>
      <c r="I3198" s="421"/>
      <c r="J3198" s="283"/>
      <c r="K3198" s="421"/>
      <c r="L3198" s="282"/>
      <c r="N3198" s="282"/>
      <c r="S3198" s="282"/>
      <c r="T3198" s="283"/>
      <c r="U3198" s="283"/>
      <c r="V3198" s="283"/>
      <c r="W3198" s="283"/>
      <c r="X3198" s="283"/>
      <c r="Y3198" s="282"/>
      <c r="Z3198" s="282"/>
      <c r="AA3198" s="283"/>
      <c r="AB3198" s="282"/>
      <c r="AC3198" s="282"/>
      <c r="AD3198" s="282"/>
      <c r="AE3198" s="282"/>
      <c r="AF3198" s="283"/>
      <c r="AG3198" s="402"/>
      <c r="AH3198" s="283"/>
      <c r="AI3198" s="283"/>
      <c r="AJ3198" s="283"/>
      <c r="AK3198" s="283"/>
      <c r="AL3198" s="283"/>
      <c r="AM3198" s="282"/>
      <c r="AN3198" s="282"/>
      <c r="AO3198" s="282"/>
      <c r="AP3198" s="282"/>
      <c r="AQ3198" s="282"/>
      <c r="AR3198" s="282"/>
      <c r="AT3198" s="283"/>
      <c r="AU3198" s="283"/>
      <c r="AV3198" s="283"/>
      <c r="AW3198" s="283"/>
      <c r="AY3198" s="283"/>
      <c r="AZ3198" s="282"/>
      <c r="BA3198" s="283"/>
      <c r="BB3198" s="282"/>
      <c r="BC3198" s="282"/>
      <c r="BD3198" s="282"/>
      <c r="BE3198" s="283"/>
      <c r="BG3198" s="282"/>
      <c r="BH3198" s="282"/>
      <c r="BI3198" s="282"/>
      <c r="BL3198" s="421"/>
      <c r="BM3198" s="424"/>
      <c r="BN3198" s="424"/>
      <c r="BO3198" s="424"/>
      <c r="BP3198" s="424"/>
      <c r="BQ3198" s="421"/>
      <c r="BR3198" s="421"/>
      <c r="BV3198" s="282"/>
      <c r="BW3198" s="283"/>
      <c r="BY3198" s="283"/>
      <c r="BZ3198" s="283"/>
      <c r="CA3198" s="283"/>
      <c r="CB3198" s="282"/>
      <c r="CC3198" s="282"/>
      <c r="CD3198" s="282"/>
      <c r="CE3198" s="282"/>
      <c r="CG3198" s="427"/>
      <c r="CH3198" s="402"/>
      <c r="CI3198" s="424"/>
      <c r="CJ3198" s="282"/>
      <c r="CK3198" s="282"/>
      <c r="CL3198" s="283"/>
      <c r="CM3198" s="283"/>
      <c r="CP3198" s="282"/>
      <c r="DC3198" s="282"/>
      <c r="DD3198" s="282"/>
      <c r="DE3198" s="282"/>
      <c r="DF3198" s="282"/>
      <c r="DG3198" s="282"/>
      <c r="DH3198" s="282"/>
      <c r="DI3198" s="282"/>
      <c r="DJ3198" s="282"/>
      <c r="EF3198" s="495" t="str">
        <f>""&amp;(MID(数据表!AZ3198,1,MIN(FIND({"(";"（"},数据表!AZ3198&amp;"(（",1)-1)))&amp;""</f>
        <v/>
      </c>
      <c r="EG3198" s="495" t="str">
        <f>""&amp;(MID(数据表!AZ3198,1,MIN(FIND({0;1;2;3;4;5;6;7;8;9},数据表!AZ3198&amp;"1234567890",1)-1)))&amp;""</f>
        <v/>
      </c>
    </row>
    <row r="3199" spans="2:137" s="310" customFormat="1" ht="12" customHeight="1">
      <c r="B3199" s="286"/>
      <c r="C3199" s="286"/>
      <c r="D3199" s="286"/>
      <c r="E3199" s="479"/>
      <c r="F3199" s="282"/>
      <c r="G3199" s="283"/>
      <c r="H3199" s="421"/>
      <c r="I3199" s="421"/>
      <c r="J3199" s="283"/>
      <c r="K3199" s="421"/>
      <c r="L3199" s="282"/>
      <c r="N3199" s="282"/>
      <c r="S3199" s="282"/>
      <c r="T3199" s="283"/>
      <c r="U3199" s="283"/>
      <c r="V3199" s="283"/>
      <c r="W3199" s="283"/>
      <c r="X3199" s="283"/>
      <c r="Y3199" s="282"/>
      <c r="Z3199" s="282"/>
      <c r="AA3199" s="283"/>
      <c r="AB3199" s="282"/>
      <c r="AC3199" s="282"/>
      <c r="AD3199" s="282"/>
      <c r="AE3199" s="282"/>
      <c r="AF3199" s="283"/>
      <c r="AG3199" s="402"/>
      <c r="AH3199" s="283"/>
      <c r="AI3199" s="283"/>
      <c r="AJ3199" s="283"/>
      <c r="AK3199" s="283"/>
      <c r="AL3199" s="283"/>
      <c r="AM3199" s="282"/>
      <c r="AN3199" s="282"/>
      <c r="AO3199" s="282"/>
      <c r="AP3199" s="282"/>
      <c r="AQ3199" s="282"/>
      <c r="AR3199" s="282"/>
      <c r="AT3199" s="283"/>
      <c r="AU3199" s="283"/>
      <c r="AV3199" s="283"/>
      <c r="AW3199" s="283"/>
      <c r="AY3199" s="283"/>
      <c r="AZ3199" s="282"/>
      <c r="BA3199" s="283"/>
      <c r="BB3199" s="282"/>
      <c r="BC3199" s="282"/>
      <c r="BD3199" s="282"/>
      <c r="BE3199" s="283"/>
      <c r="BG3199" s="282"/>
      <c r="BH3199" s="282"/>
      <c r="BI3199" s="282"/>
      <c r="BL3199" s="421"/>
      <c r="BM3199" s="424"/>
      <c r="BN3199" s="424"/>
      <c r="BO3199" s="424"/>
      <c r="BP3199" s="424"/>
      <c r="BQ3199" s="421"/>
      <c r="BR3199" s="421"/>
      <c r="BV3199" s="282"/>
      <c r="BW3199" s="283"/>
      <c r="BY3199" s="283"/>
      <c r="BZ3199" s="283"/>
      <c r="CA3199" s="283"/>
      <c r="CB3199" s="282"/>
      <c r="CC3199" s="282"/>
      <c r="CD3199" s="282"/>
      <c r="CE3199" s="282"/>
      <c r="CG3199" s="427"/>
      <c r="CH3199" s="402"/>
      <c r="CI3199" s="424"/>
      <c r="CJ3199" s="282"/>
      <c r="CK3199" s="282"/>
      <c r="CL3199" s="283"/>
      <c r="CM3199" s="283"/>
      <c r="CP3199" s="282"/>
      <c r="DC3199" s="282"/>
      <c r="DD3199" s="282"/>
      <c r="DE3199" s="282"/>
      <c r="DF3199" s="282"/>
      <c r="DG3199" s="282"/>
      <c r="DH3199" s="282"/>
      <c r="DI3199" s="282"/>
      <c r="DJ3199" s="282"/>
      <c r="EF3199" s="495" t="str">
        <f>""&amp;(MID(数据表!AZ3199,1,MIN(FIND({"(";"（"},数据表!AZ3199&amp;"(（",1)-1)))&amp;""</f>
        <v/>
      </c>
      <c r="EG3199" s="495" t="str">
        <f>""&amp;(MID(数据表!AZ3199,1,MIN(FIND({0;1;2;3;4;5;6;7;8;9},数据表!AZ3199&amp;"1234567890",1)-1)))&amp;""</f>
        <v/>
      </c>
    </row>
    <row r="3200" spans="2:137" s="310" customFormat="1" ht="12" customHeight="1">
      <c r="B3200" s="286"/>
      <c r="C3200" s="286"/>
      <c r="D3200" s="286"/>
      <c r="E3200" s="479"/>
      <c r="F3200" s="282"/>
      <c r="G3200" s="283"/>
      <c r="H3200" s="421"/>
      <c r="I3200" s="421"/>
      <c r="J3200" s="283"/>
      <c r="K3200" s="421"/>
      <c r="L3200" s="282"/>
      <c r="N3200" s="282"/>
      <c r="S3200" s="282"/>
      <c r="T3200" s="283"/>
      <c r="U3200" s="283"/>
      <c r="V3200" s="283"/>
      <c r="W3200" s="283"/>
      <c r="X3200" s="283"/>
      <c r="Y3200" s="282"/>
      <c r="Z3200" s="282"/>
      <c r="AA3200" s="283"/>
      <c r="AB3200" s="282"/>
      <c r="AC3200" s="282"/>
      <c r="AD3200" s="282"/>
      <c r="AE3200" s="282"/>
      <c r="AF3200" s="283"/>
      <c r="AG3200" s="402"/>
      <c r="AH3200" s="283"/>
      <c r="AI3200" s="283"/>
      <c r="AJ3200" s="283"/>
      <c r="AK3200" s="283"/>
      <c r="AL3200" s="283"/>
      <c r="AM3200" s="282"/>
      <c r="AN3200" s="282"/>
      <c r="AO3200" s="282"/>
      <c r="AP3200" s="282"/>
      <c r="AQ3200" s="282"/>
      <c r="AR3200" s="282"/>
      <c r="AT3200" s="283"/>
      <c r="AU3200" s="283"/>
      <c r="AV3200" s="283"/>
      <c r="AW3200" s="283"/>
      <c r="AY3200" s="283"/>
      <c r="AZ3200" s="282"/>
      <c r="BA3200" s="283"/>
      <c r="BB3200" s="282"/>
      <c r="BC3200" s="282"/>
      <c r="BD3200" s="282"/>
      <c r="BE3200" s="283"/>
      <c r="BG3200" s="282"/>
      <c r="BH3200" s="282"/>
      <c r="BI3200" s="282"/>
      <c r="BL3200" s="421"/>
      <c r="BM3200" s="424"/>
      <c r="BN3200" s="424"/>
      <c r="BO3200" s="424"/>
      <c r="BP3200" s="424"/>
      <c r="BQ3200" s="421"/>
      <c r="BR3200" s="421"/>
      <c r="BV3200" s="282"/>
      <c r="BW3200" s="283"/>
      <c r="BY3200" s="283"/>
      <c r="BZ3200" s="283"/>
      <c r="CA3200" s="283"/>
      <c r="CB3200" s="282"/>
      <c r="CC3200" s="282"/>
      <c r="CD3200" s="282"/>
      <c r="CE3200" s="282"/>
      <c r="CG3200" s="427"/>
      <c r="CH3200" s="402"/>
      <c r="CI3200" s="424"/>
      <c r="CJ3200" s="282"/>
      <c r="CK3200" s="282"/>
      <c r="CL3200" s="283"/>
      <c r="CM3200" s="283"/>
      <c r="CP3200" s="282"/>
      <c r="DC3200" s="282"/>
      <c r="DD3200" s="282"/>
      <c r="DE3200" s="282"/>
      <c r="DF3200" s="282"/>
      <c r="DG3200" s="282"/>
      <c r="DH3200" s="282"/>
      <c r="DI3200" s="282"/>
      <c r="DJ3200" s="282"/>
      <c r="EF3200" s="495" t="str">
        <f>""&amp;(MID(数据表!AZ3200,1,MIN(FIND({"(";"（"},数据表!AZ3200&amp;"(（",1)-1)))&amp;""</f>
        <v/>
      </c>
      <c r="EG3200" s="495" t="str">
        <f>""&amp;(MID(数据表!AZ3200,1,MIN(FIND({0;1;2;3;4;5;6;7;8;9},数据表!AZ3200&amp;"1234567890",1)-1)))&amp;""</f>
        <v/>
      </c>
    </row>
    <row r="3201" spans="2:137" s="310" customFormat="1" ht="12" customHeight="1">
      <c r="B3201" s="286"/>
      <c r="C3201" s="286"/>
      <c r="D3201" s="286"/>
      <c r="E3201" s="479"/>
      <c r="F3201" s="282"/>
      <c r="G3201" s="283"/>
      <c r="H3201" s="421"/>
      <c r="I3201" s="421"/>
      <c r="J3201" s="283"/>
      <c r="K3201" s="421"/>
      <c r="L3201" s="282"/>
      <c r="N3201" s="282"/>
      <c r="S3201" s="282"/>
      <c r="T3201" s="283"/>
      <c r="U3201" s="283"/>
      <c r="V3201" s="283"/>
      <c r="W3201" s="283"/>
      <c r="X3201" s="283"/>
      <c r="Y3201" s="282"/>
      <c r="Z3201" s="282"/>
      <c r="AA3201" s="283"/>
      <c r="AB3201" s="282"/>
      <c r="AC3201" s="282"/>
      <c r="AD3201" s="282"/>
      <c r="AE3201" s="282"/>
      <c r="AF3201" s="283"/>
      <c r="AG3201" s="402"/>
      <c r="AH3201" s="283"/>
      <c r="AI3201" s="283"/>
      <c r="AJ3201" s="283"/>
      <c r="AK3201" s="283"/>
      <c r="AL3201" s="283"/>
      <c r="AM3201" s="282"/>
      <c r="AN3201" s="282"/>
      <c r="AO3201" s="282"/>
      <c r="AP3201" s="282"/>
      <c r="AQ3201" s="282"/>
      <c r="AR3201" s="282"/>
      <c r="AT3201" s="283"/>
      <c r="AU3201" s="283"/>
      <c r="AV3201" s="283"/>
      <c r="AW3201" s="283"/>
      <c r="AY3201" s="283"/>
      <c r="AZ3201" s="282"/>
      <c r="BA3201" s="283"/>
      <c r="BB3201" s="282"/>
      <c r="BC3201" s="282"/>
      <c r="BD3201" s="282"/>
      <c r="BE3201" s="283"/>
      <c r="BG3201" s="282"/>
      <c r="BH3201" s="282"/>
      <c r="BI3201" s="282"/>
      <c r="BL3201" s="421"/>
      <c r="BM3201" s="424"/>
      <c r="BN3201" s="424"/>
      <c r="BO3201" s="424"/>
      <c r="BP3201" s="424"/>
      <c r="BQ3201" s="421"/>
      <c r="BR3201" s="421"/>
      <c r="BV3201" s="282"/>
      <c r="BW3201" s="283"/>
      <c r="BY3201" s="283"/>
      <c r="BZ3201" s="283"/>
      <c r="CA3201" s="283"/>
      <c r="CB3201" s="282"/>
      <c r="CC3201" s="282"/>
      <c r="CD3201" s="282"/>
      <c r="CE3201" s="282"/>
      <c r="CG3201" s="427"/>
      <c r="CH3201" s="402"/>
      <c r="CI3201" s="424"/>
      <c r="CJ3201" s="282"/>
      <c r="CK3201" s="282"/>
      <c r="CL3201" s="283"/>
      <c r="CM3201" s="283"/>
      <c r="CP3201" s="282"/>
      <c r="DC3201" s="282"/>
      <c r="DD3201" s="282"/>
      <c r="DE3201" s="282"/>
      <c r="DF3201" s="282"/>
      <c r="DG3201" s="282"/>
      <c r="DH3201" s="282"/>
      <c r="DI3201" s="282"/>
      <c r="DJ3201" s="282"/>
      <c r="EF3201" s="495" t="str">
        <f>""&amp;(MID(数据表!AZ3201,1,MIN(FIND({"(";"（"},数据表!AZ3201&amp;"(（",1)-1)))&amp;""</f>
        <v/>
      </c>
      <c r="EG3201" s="495" t="str">
        <f>""&amp;(MID(数据表!AZ3201,1,MIN(FIND({0;1;2;3;4;5;6;7;8;9},数据表!AZ3201&amp;"1234567890",1)-1)))&amp;""</f>
        <v/>
      </c>
    </row>
    <row r="3202" spans="2:137" s="310" customFormat="1" ht="12" customHeight="1">
      <c r="B3202" s="286"/>
      <c r="C3202" s="286"/>
      <c r="D3202" s="286"/>
      <c r="E3202" s="479"/>
      <c r="F3202" s="282"/>
      <c r="G3202" s="283"/>
      <c r="H3202" s="421"/>
      <c r="I3202" s="421"/>
      <c r="J3202" s="283"/>
      <c r="K3202" s="421"/>
      <c r="L3202" s="282"/>
      <c r="N3202" s="282"/>
      <c r="S3202" s="282"/>
      <c r="T3202" s="283"/>
      <c r="U3202" s="283"/>
      <c r="V3202" s="283"/>
      <c r="W3202" s="283"/>
      <c r="X3202" s="283"/>
      <c r="Y3202" s="282"/>
      <c r="Z3202" s="282"/>
      <c r="AA3202" s="283"/>
      <c r="AB3202" s="282"/>
      <c r="AC3202" s="282"/>
      <c r="AD3202" s="282"/>
      <c r="AE3202" s="282"/>
      <c r="AF3202" s="283"/>
      <c r="AG3202" s="402"/>
      <c r="AH3202" s="283"/>
      <c r="AI3202" s="283"/>
      <c r="AJ3202" s="283"/>
      <c r="AK3202" s="283"/>
      <c r="AL3202" s="283"/>
      <c r="AM3202" s="282"/>
      <c r="AN3202" s="282"/>
      <c r="AO3202" s="282"/>
      <c r="AP3202" s="282"/>
      <c r="AQ3202" s="282"/>
      <c r="AR3202" s="282"/>
      <c r="AT3202" s="283"/>
      <c r="AU3202" s="283"/>
      <c r="AV3202" s="283"/>
      <c r="AW3202" s="283"/>
      <c r="AY3202" s="283"/>
      <c r="AZ3202" s="282"/>
      <c r="BA3202" s="283"/>
      <c r="BB3202" s="282"/>
      <c r="BC3202" s="282"/>
      <c r="BD3202" s="282"/>
      <c r="BE3202" s="283"/>
      <c r="BG3202" s="282"/>
      <c r="BH3202" s="282"/>
      <c r="BI3202" s="282"/>
      <c r="BL3202" s="421"/>
      <c r="BM3202" s="424"/>
      <c r="BN3202" s="424"/>
      <c r="BO3202" s="424"/>
      <c r="BP3202" s="424"/>
      <c r="BQ3202" s="421"/>
      <c r="BR3202" s="421"/>
      <c r="BV3202" s="282"/>
      <c r="BW3202" s="283"/>
      <c r="BY3202" s="283"/>
      <c r="BZ3202" s="283"/>
      <c r="CA3202" s="283"/>
      <c r="CB3202" s="282"/>
      <c r="CC3202" s="282"/>
      <c r="CD3202" s="282"/>
      <c r="CE3202" s="282"/>
      <c r="CG3202" s="427"/>
      <c r="CH3202" s="402"/>
      <c r="CI3202" s="424"/>
      <c r="CJ3202" s="282"/>
      <c r="CK3202" s="282"/>
      <c r="CL3202" s="283"/>
      <c r="CM3202" s="283"/>
      <c r="CP3202" s="282"/>
      <c r="DC3202" s="282"/>
      <c r="DD3202" s="282"/>
      <c r="DE3202" s="282"/>
      <c r="DF3202" s="282"/>
      <c r="DG3202" s="282"/>
      <c r="DH3202" s="282"/>
      <c r="DI3202" s="282"/>
      <c r="DJ3202" s="282"/>
      <c r="EF3202" s="495" t="str">
        <f>""&amp;(MID(数据表!AZ3202,1,MIN(FIND({"(";"（"},数据表!AZ3202&amp;"(（",1)-1)))&amp;""</f>
        <v/>
      </c>
      <c r="EG3202" s="495" t="str">
        <f>""&amp;(MID(数据表!AZ3202,1,MIN(FIND({0;1;2;3;4;5;6;7;8;9},数据表!AZ3202&amp;"1234567890",1)-1)))&amp;""</f>
        <v/>
      </c>
    </row>
    <row r="3203" spans="2:137" s="310" customFormat="1" ht="12" customHeight="1">
      <c r="B3203" s="286"/>
      <c r="C3203" s="286"/>
      <c r="D3203" s="286"/>
      <c r="E3203" s="479"/>
      <c r="F3203" s="282"/>
      <c r="G3203" s="283"/>
      <c r="H3203" s="421"/>
      <c r="I3203" s="421"/>
      <c r="J3203" s="283"/>
      <c r="K3203" s="421"/>
      <c r="L3203" s="282"/>
      <c r="N3203" s="282"/>
      <c r="S3203" s="282"/>
      <c r="T3203" s="283"/>
      <c r="U3203" s="283"/>
      <c r="V3203" s="283"/>
      <c r="W3203" s="283"/>
      <c r="X3203" s="283"/>
      <c r="Y3203" s="282"/>
      <c r="Z3203" s="282"/>
      <c r="AA3203" s="283"/>
      <c r="AB3203" s="282"/>
      <c r="AC3203" s="282"/>
      <c r="AD3203" s="282"/>
      <c r="AE3203" s="282"/>
      <c r="AF3203" s="283"/>
      <c r="AG3203" s="402"/>
      <c r="AH3203" s="283"/>
      <c r="AI3203" s="283"/>
      <c r="AJ3203" s="283"/>
      <c r="AK3203" s="283"/>
      <c r="AL3203" s="283"/>
      <c r="AM3203" s="282"/>
      <c r="AN3203" s="282"/>
      <c r="AO3203" s="282"/>
      <c r="AP3203" s="282"/>
      <c r="AQ3203" s="282"/>
      <c r="AR3203" s="282"/>
      <c r="AT3203" s="283"/>
      <c r="AU3203" s="283"/>
      <c r="AV3203" s="283"/>
      <c r="AW3203" s="283"/>
      <c r="AY3203" s="283"/>
      <c r="AZ3203" s="282"/>
      <c r="BA3203" s="283"/>
      <c r="BB3203" s="282"/>
      <c r="BC3203" s="282"/>
      <c r="BD3203" s="282"/>
      <c r="BE3203" s="283"/>
      <c r="BG3203" s="282"/>
      <c r="BH3203" s="282"/>
      <c r="BI3203" s="282"/>
      <c r="BL3203" s="421"/>
      <c r="BM3203" s="424"/>
      <c r="BN3203" s="424"/>
      <c r="BO3203" s="424"/>
      <c r="BP3203" s="424"/>
      <c r="BQ3203" s="421"/>
      <c r="BR3203" s="421"/>
      <c r="BV3203" s="282"/>
      <c r="BW3203" s="283"/>
      <c r="BY3203" s="283"/>
      <c r="BZ3203" s="283"/>
      <c r="CA3203" s="283"/>
      <c r="CB3203" s="282"/>
      <c r="CC3203" s="282"/>
      <c r="CD3203" s="282"/>
      <c r="CE3203" s="282"/>
      <c r="CG3203" s="427"/>
      <c r="CH3203" s="402"/>
      <c r="CI3203" s="424"/>
      <c r="CJ3203" s="282"/>
      <c r="CK3203" s="282"/>
      <c r="CL3203" s="283"/>
      <c r="CM3203" s="283"/>
      <c r="CP3203" s="282"/>
      <c r="DC3203" s="282"/>
      <c r="DD3203" s="282"/>
      <c r="DE3203" s="282"/>
      <c r="DF3203" s="282"/>
      <c r="DG3203" s="282"/>
      <c r="DH3203" s="282"/>
      <c r="DI3203" s="282"/>
      <c r="DJ3203" s="282"/>
      <c r="EF3203" s="495" t="str">
        <f>""&amp;(MID(数据表!AZ3203,1,MIN(FIND({"(";"（"},数据表!AZ3203&amp;"(（",1)-1)))&amp;""</f>
        <v/>
      </c>
      <c r="EG3203" s="495" t="str">
        <f>""&amp;(MID(数据表!AZ3203,1,MIN(FIND({0;1;2;3;4;5;6;7;8;9},数据表!AZ3203&amp;"1234567890",1)-1)))&amp;""</f>
        <v/>
      </c>
    </row>
    <row r="3204" spans="2:137" s="310" customFormat="1" ht="12" customHeight="1">
      <c r="B3204" s="286"/>
      <c r="C3204" s="286"/>
      <c r="D3204" s="286"/>
      <c r="E3204" s="479"/>
      <c r="F3204" s="282"/>
      <c r="G3204" s="283"/>
      <c r="H3204" s="421"/>
      <c r="I3204" s="421"/>
      <c r="J3204" s="283"/>
      <c r="K3204" s="421"/>
      <c r="L3204" s="282"/>
      <c r="N3204" s="282"/>
      <c r="S3204" s="282"/>
      <c r="T3204" s="283"/>
      <c r="U3204" s="283"/>
      <c r="V3204" s="283"/>
      <c r="W3204" s="283"/>
      <c r="X3204" s="283"/>
      <c r="Y3204" s="282"/>
      <c r="Z3204" s="282"/>
      <c r="AA3204" s="283"/>
      <c r="AB3204" s="282"/>
      <c r="AC3204" s="282"/>
      <c r="AD3204" s="282"/>
      <c r="AE3204" s="282"/>
      <c r="AF3204" s="283"/>
      <c r="AG3204" s="402"/>
      <c r="AH3204" s="283"/>
      <c r="AI3204" s="283"/>
      <c r="AJ3204" s="283"/>
      <c r="AK3204" s="283"/>
      <c r="AL3204" s="283"/>
      <c r="AM3204" s="282"/>
      <c r="AN3204" s="282"/>
      <c r="AO3204" s="282"/>
      <c r="AP3204" s="282"/>
      <c r="AQ3204" s="282"/>
      <c r="AR3204" s="282"/>
      <c r="AT3204" s="283"/>
      <c r="AU3204" s="283"/>
      <c r="AV3204" s="283"/>
      <c r="AW3204" s="283"/>
      <c r="AY3204" s="283"/>
      <c r="AZ3204" s="282"/>
      <c r="BA3204" s="283"/>
      <c r="BB3204" s="282"/>
      <c r="BC3204" s="282"/>
      <c r="BD3204" s="282"/>
      <c r="BE3204" s="283"/>
      <c r="BG3204" s="282"/>
      <c r="BH3204" s="282"/>
      <c r="BI3204" s="282"/>
      <c r="BL3204" s="421"/>
      <c r="BM3204" s="424"/>
      <c r="BN3204" s="424"/>
      <c r="BO3204" s="424"/>
      <c r="BP3204" s="424"/>
      <c r="BQ3204" s="421"/>
      <c r="BR3204" s="421"/>
      <c r="BV3204" s="282"/>
      <c r="BW3204" s="283"/>
      <c r="BY3204" s="283"/>
      <c r="BZ3204" s="283"/>
      <c r="CA3204" s="283"/>
      <c r="CB3204" s="282"/>
      <c r="CC3204" s="282"/>
      <c r="CD3204" s="282"/>
      <c r="CE3204" s="282"/>
      <c r="CG3204" s="427"/>
      <c r="CH3204" s="402"/>
      <c r="CI3204" s="424"/>
      <c r="CJ3204" s="282"/>
      <c r="CK3204" s="282"/>
      <c r="CL3204" s="283"/>
      <c r="CM3204" s="283"/>
      <c r="CP3204" s="282"/>
      <c r="DC3204" s="282"/>
      <c r="DD3204" s="282"/>
      <c r="DE3204" s="282"/>
      <c r="DF3204" s="282"/>
      <c r="DG3204" s="282"/>
      <c r="DH3204" s="282"/>
      <c r="DI3204" s="282"/>
      <c r="DJ3204" s="282"/>
      <c r="EF3204" s="495" t="str">
        <f>""&amp;(MID(数据表!AZ3204,1,MIN(FIND({"(";"（"},数据表!AZ3204&amp;"(（",1)-1)))&amp;""</f>
        <v/>
      </c>
      <c r="EG3204" s="495" t="str">
        <f>""&amp;(MID(数据表!AZ3204,1,MIN(FIND({0;1;2;3;4;5;6;7;8;9},数据表!AZ3204&amp;"1234567890",1)-1)))&amp;""</f>
        <v/>
      </c>
    </row>
    <row r="3205" spans="2:137" s="310" customFormat="1" ht="12" customHeight="1">
      <c r="B3205" s="286"/>
      <c r="C3205" s="286"/>
      <c r="D3205" s="286"/>
      <c r="E3205" s="479"/>
      <c r="F3205" s="282"/>
      <c r="G3205" s="283"/>
      <c r="H3205" s="421"/>
      <c r="I3205" s="421"/>
      <c r="J3205" s="283"/>
      <c r="K3205" s="421"/>
      <c r="L3205" s="282"/>
      <c r="N3205" s="282"/>
      <c r="S3205" s="282"/>
      <c r="T3205" s="283"/>
      <c r="U3205" s="283"/>
      <c r="V3205" s="283"/>
      <c r="W3205" s="283"/>
      <c r="X3205" s="283"/>
      <c r="Y3205" s="282"/>
      <c r="Z3205" s="282"/>
      <c r="AA3205" s="283"/>
      <c r="AB3205" s="282"/>
      <c r="AC3205" s="282"/>
      <c r="AD3205" s="282"/>
      <c r="AE3205" s="282"/>
      <c r="AF3205" s="283"/>
      <c r="AG3205" s="402"/>
      <c r="AH3205" s="283"/>
      <c r="AI3205" s="283"/>
      <c r="AJ3205" s="283"/>
      <c r="AK3205" s="283"/>
      <c r="AL3205" s="283"/>
      <c r="AM3205" s="282"/>
      <c r="AN3205" s="282"/>
      <c r="AO3205" s="282"/>
      <c r="AP3205" s="282"/>
      <c r="AQ3205" s="282"/>
      <c r="AR3205" s="282"/>
      <c r="AT3205" s="283"/>
      <c r="AU3205" s="283"/>
      <c r="AV3205" s="283"/>
      <c r="AW3205" s="283"/>
      <c r="AY3205" s="283"/>
      <c r="AZ3205" s="282"/>
      <c r="BA3205" s="283"/>
      <c r="BB3205" s="282"/>
      <c r="BC3205" s="282"/>
      <c r="BD3205" s="282"/>
      <c r="BE3205" s="283"/>
      <c r="BG3205" s="282"/>
      <c r="BH3205" s="282"/>
      <c r="BI3205" s="282"/>
      <c r="BL3205" s="421"/>
      <c r="BM3205" s="424"/>
      <c r="BN3205" s="424"/>
      <c r="BO3205" s="424"/>
      <c r="BP3205" s="424"/>
      <c r="BQ3205" s="421"/>
      <c r="BR3205" s="421"/>
      <c r="BV3205" s="282"/>
      <c r="BW3205" s="283"/>
      <c r="BY3205" s="283"/>
      <c r="BZ3205" s="283"/>
      <c r="CA3205" s="283"/>
      <c r="CB3205" s="282"/>
      <c r="CC3205" s="282"/>
      <c r="CD3205" s="282"/>
      <c r="CE3205" s="282"/>
      <c r="CG3205" s="427"/>
      <c r="CH3205" s="402"/>
      <c r="CI3205" s="424"/>
      <c r="CJ3205" s="282"/>
      <c r="CK3205" s="282"/>
      <c r="CL3205" s="283"/>
      <c r="CM3205" s="283"/>
      <c r="CP3205" s="282"/>
      <c r="DC3205" s="282"/>
      <c r="DD3205" s="282"/>
      <c r="DE3205" s="282"/>
      <c r="DF3205" s="282"/>
      <c r="DG3205" s="282"/>
      <c r="DH3205" s="282"/>
      <c r="DI3205" s="282"/>
      <c r="DJ3205" s="282"/>
      <c r="EF3205" s="495" t="str">
        <f>""&amp;(MID(数据表!AZ3205,1,MIN(FIND({"(";"（"},数据表!AZ3205&amp;"(（",1)-1)))&amp;""</f>
        <v/>
      </c>
      <c r="EG3205" s="495" t="str">
        <f>""&amp;(MID(数据表!AZ3205,1,MIN(FIND({0;1;2;3;4;5;6;7;8;9},数据表!AZ3205&amp;"1234567890",1)-1)))&amp;""</f>
        <v/>
      </c>
    </row>
    <row r="3206" spans="2:137" s="310" customFormat="1" ht="12" customHeight="1">
      <c r="B3206" s="286"/>
      <c r="C3206" s="286"/>
      <c r="D3206" s="286"/>
      <c r="E3206" s="479"/>
      <c r="F3206" s="282"/>
      <c r="G3206" s="283"/>
      <c r="H3206" s="421"/>
      <c r="I3206" s="421"/>
      <c r="J3206" s="283"/>
      <c r="K3206" s="421"/>
      <c r="L3206" s="282"/>
      <c r="N3206" s="282"/>
      <c r="S3206" s="282"/>
      <c r="T3206" s="283"/>
      <c r="U3206" s="283"/>
      <c r="V3206" s="283"/>
      <c r="W3206" s="283"/>
      <c r="X3206" s="283"/>
      <c r="Y3206" s="282"/>
      <c r="Z3206" s="282"/>
      <c r="AA3206" s="283"/>
      <c r="AB3206" s="282"/>
      <c r="AC3206" s="282"/>
      <c r="AD3206" s="282"/>
      <c r="AE3206" s="282"/>
      <c r="AF3206" s="283"/>
      <c r="AG3206" s="402"/>
      <c r="AH3206" s="283"/>
      <c r="AI3206" s="283"/>
      <c r="AJ3206" s="283"/>
      <c r="AK3206" s="283"/>
      <c r="AL3206" s="283"/>
      <c r="AM3206" s="282"/>
      <c r="AN3206" s="282"/>
      <c r="AO3206" s="282"/>
      <c r="AP3206" s="282"/>
      <c r="AQ3206" s="282"/>
      <c r="AR3206" s="282"/>
      <c r="AT3206" s="283"/>
      <c r="AU3206" s="283"/>
      <c r="AV3206" s="283"/>
      <c r="AW3206" s="283"/>
      <c r="AY3206" s="283"/>
      <c r="AZ3206" s="282"/>
      <c r="BA3206" s="283"/>
      <c r="BB3206" s="282"/>
      <c r="BC3206" s="282"/>
      <c r="BD3206" s="282"/>
      <c r="BE3206" s="283"/>
      <c r="BG3206" s="282"/>
      <c r="BH3206" s="282"/>
      <c r="BI3206" s="282"/>
      <c r="BL3206" s="421"/>
      <c r="BM3206" s="424"/>
      <c r="BN3206" s="424"/>
      <c r="BO3206" s="424"/>
      <c r="BP3206" s="424"/>
      <c r="BQ3206" s="421"/>
      <c r="BR3206" s="421"/>
      <c r="BV3206" s="282"/>
      <c r="BW3206" s="283"/>
      <c r="BY3206" s="283"/>
      <c r="BZ3206" s="283"/>
      <c r="CA3206" s="283"/>
      <c r="CB3206" s="282"/>
      <c r="CC3206" s="282"/>
      <c r="CD3206" s="282"/>
      <c r="CE3206" s="282"/>
      <c r="CG3206" s="427"/>
      <c r="CH3206" s="402"/>
      <c r="CI3206" s="424"/>
      <c r="CJ3206" s="282"/>
      <c r="CK3206" s="282"/>
      <c r="CL3206" s="283"/>
      <c r="CM3206" s="283"/>
      <c r="CP3206" s="282"/>
      <c r="DC3206" s="282"/>
      <c r="DD3206" s="282"/>
      <c r="DE3206" s="282"/>
      <c r="DF3206" s="282"/>
      <c r="DG3206" s="282"/>
      <c r="DH3206" s="282"/>
      <c r="DI3206" s="282"/>
      <c r="DJ3206" s="282"/>
      <c r="EF3206" s="495" t="str">
        <f>""&amp;(MID(数据表!AZ3206,1,MIN(FIND({"(";"（"},数据表!AZ3206&amp;"(（",1)-1)))&amp;""</f>
        <v/>
      </c>
      <c r="EG3206" s="495" t="str">
        <f>""&amp;(MID(数据表!AZ3206,1,MIN(FIND({0;1;2;3;4;5;6;7;8;9},数据表!AZ3206&amp;"1234567890",1)-1)))&amp;""</f>
        <v/>
      </c>
    </row>
    <row r="3207" spans="2:137" s="310" customFormat="1" ht="12" customHeight="1">
      <c r="B3207" s="286"/>
      <c r="C3207" s="286"/>
      <c r="D3207" s="286"/>
      <c r="E3207" s="479"/>
      <c r="F3207" s="282"/>
      <c r="G3207" s="283"/>
      <c r="H3207" s="421"/>
      <c r="I3207" s="421"/>
      <c r="J3207" s="283"/>
      <c r="K3207" s="421"/>
      <c r="L3207" s="282"/>
      <c r="N3207" s="282"/>
      <c r="S3207" s="282"/>
      <c r="T3207" s="283"/>
      <c r="U3207" s="283"/>
      <c r="V3207" s="283"/>
      <c r="W3207" s="283"/>
      <c r="X3207" s="283"/>
      <c r="Y3207" s="282"/>
      <c r="Z3207" s="282"/>
      <c r="AA3207" s="283"/>
      <c r="AB3207" s="282"/>
      <c r="AC3207" s="282"/>
      <c r="AD3207" s="282"/>
      <c r="AE3207" s="282"/>
      <c r="AF3207" s="283"/>
      <c r="AG3207" s="402"/>
      <c r="AH3207" s="283"/>
      <c r="AI3207" s="283"/>
      <c r="AJ3207" s="283"/>
      <c r="AK3207" s="283"/>
      <c r="AL3207" s="283"/>
      <c r="AM3207" s="282"/>
      <c r="AN3207" s="282"/>
      <c r="AO3207" s="282"/>
      <c r="AP3207" s="282"/>
      <c r="AQ3207" s="282"/>
      <c r="AR3207" s="282"/>
      <c r="AT3207" s="283"/>
      <c r="AU3207" s="283"/>
      <c r="AV3207" s="283"/>
      <c r="AW3207" s="283"/>
      <c r="AY3207" s="283"/>
      <c r="AZ3207" s="282"/>
      <c r="BA3207" s="283"/>
      <c r="BB3207" s="282"/>
      <c r="BC3207" s="282"/>
      <c r="BD3207" s="282"/>
      <c r="BE3207" s="283"/>
      <c r="BG3207" s="282"/>
      <c r="BH3207" s="282"/>
      <c r="BI3207" s="282"/>
      <c r="BL3207" s="421"/>
      <c r="BM3207" s="424"/>
      <c r="BN3207" s="424"/>
      <c r="BO3207" s="424"/>
      <c r="BP3207" s="424"/>
      <c r="BQ3207" s="421"/>
      <c r="BR3207" s="421"/>
      <c r="BV3207" s="282"/>
      <c r="BW3207" s="283"/>
      <c r="BY3207" s="283"/>
      <c r="BZ3207" s="283"/>
      <c r="CA3207" s="283"/>
      <c r="CB3207" s="282"/>
      <c r="CC3207" s="282"/>
      <c r="CD3207" s="282"/>
      <c r="CE3207" s="282"/>
      <c r="CG3207" s="427"/>
      <c r="CH3207" s="402"/>
      <c r="CI3207" s="424"/>
      <c r="CJ3207" s="282"/>
      <c r="CK3207" s="282"/>
      <c r="CL3207" s="283"/>
      <c r="CM3207" s="283"/>
      <c r="CP3207" s="282"/>
      <c r="DC3207" s="282"/>
      <c r="DD3207" s="282"/>
      <c r="DE3207" s="282"/>
      <c r="DF3207" s="282"/>
      <c r="DG3207" s="282"/>
      <c r="DH3207" s="282"/>
      <c r="DI3207" s="282"/>
      <c r="DJ3207" s="282"/>
      <c r="EF3207" s="495" t="str">
        <f>""&amp;(MID(数据表!AZ3207,1,MIN(FIND({"(";"（"},数据表!AZ3207&amp;"(（",1)-1)))&amp;""</f>
        <v/>
      </c>
      <c r="EG3207" s="495" t="str">
        <f>""&amp;(MID(数据表!AZ3207,1,MIN(FIND({0;1;2;3;4;5;6;7;8;9},数据表!AZ3207&amp;"1234567890",1)-1)))&amp;""</f>
        <v/>
      </c>
    </row>
    <row r="3208" spans="2:137" s="310" customFormat="1" ht="12" customHeight="1">
      <c r="B3208" s="286"/>
      <c r="C3208" s="286"/>
      <c r="D3208" s="286"/>
      <c r="E3208" s="479"/>
      <c r="F3208" s="282"/>
      <c r="G3208" s="283"/>
      <c r="H3208" s="421"/>
      <c r="I3208" s="421"/>
      <c r="J3208" s="283"/>
      <c r="K3208" s="421"/>
      <c r="L3208" s="282"/>
      <c r="N3208" s="282"/>
      <c r="S3208" s="282"/>
      <c r="T3208" s="283"/>
      <c r="U3208" s="283"/>
      <c r="V3208" s="283"/>
      <c r="W3208" s="283"/>
      <c r="X3208" s="283"/>
      <c r="Y3208" s="282"/>
      <c r="Z3208" s="282"/>
      <c r="AA3208" s="283"/>
      <c r="AB3208" s="282"/>
      <c r="AC3208" s="282"/>
      <c r="AD3208" s="282"/>
      <c r="AE3208" s="282"/>
      <c r="AF3208" s="283"/>
      <c r="AG3208" s="402"/>
      <c r="AH3208" s="283"/>
      <c r="AI3208" s="283"/>
      <c r="AJ3208" s="283"/>
      <c r="AK3208" s="283"/>
      <c r="AL3208" s="283"/>
      <c r="AM3208" s="282"/>
      <c r="AN3208" s="282"/>
      <c r="AO3208" s="282"/>
      <c r="AP3208" s="282"/>
      <c r="AQ3208" s="282"/>
      <c r="AR3208" s="282"/>
      <c r="AT3208" s="283"/>
      <c r="AU3208" s="283"/>
      <c r="AV3208" s="283"/>
      <c r="AW3208" s="283"/>
      <c r="AY3208" s="283"/>
      <c r="AZ3208" s="282"/>
      <c r="BA3208" s="283"/>
      <c r="BB3208" s="282"/>
      <c r="BC3208" s="282"/>
      <c r="BD3208" s="282"/>
      <c r="BE3208" s="283"/>
      <c r="BG3208" s="282"/>
      <c r="BH3208" s="282"/>
      <c r="BI3208" s="282"/>
      <c r="BL3208" s="421"/>
      <c r="BM3208" s="424"/>
      <c r="BN3208" s="424"/>
      <c r="BO3208" s="424"/>
      <c r="BP3208" s="424"/>
      <c r="BQ3208" s="421"/>
      <c r="BR3208" s="421"/>
      <c r="BV3208" s="282"/>
      <c r="BW3208" s="283"/>
      <c r="BY3208" s="283"/>
      <c r="BZ3208" s="283"/>
      <c r="CA3208" s="283"/>
      <c r="CB3208" s="282"/>
      <c r="CC3208" s="282"/>
      <c r="CD3208" s="282"/>
      <c r="CE3208" s="282"/>
      <c r="CG3208" s="427"/>
      <c r="CH3208" s="402"/>
      <c r="CI3208" s="424"/>
      <c r="CJ3208" s="282"/>
      <c r="CK3208" s="282"/>
      <c r="CL3208" s="283"/>
      <c r="CM3208" s="283"/>
      <c r="CP3208" s="282"/>
      <c r="DC3208" s="282"/>
      <c r="DD3208" s="282"/>
      <c r="DE3208" s="282"/>
      <c r="DF3208" s="282"/>
      <c r="DG3208" s="282"/>
      <c r="DH3208" s="282"/>
      <c r="DI3208" s="282"/>
      <c r="DJ3208" s="282"/>
      <c r="EF3208" s="495" t="str">
        <f>""&amp;(MID(数据表!AZ3208,1,MIN(FIND({"(";"（"},数据表!AZ3208&amp;"(（",1)-1)))&amp;""</f>
        <v/>
      </c>
      <c r="EG3208" s="495" t="str">
        <f>""&amp;(MID(数据表!AZ3208,1,MIN(FIND({0;1;2;3;4;5;6;7;8;9},数据表!AZ3208&amp;"1234567890",1)-1)))&amp;""</f>
        <v/>
      </c>
    </row>
    <row r="3209" spans="2:137" s="310" customFormat="1" ht="12" customHeight="1">
      <c r="B3209" s="286"/>
      <c r="C3209" s="286"/>
      <c r="D3209" s="286"/>
      <c r="E3209" s="479"/>
      <c r="F3209" s="282"/>
      <c r="G3209" s="283"/>
      <c r="H3209" s="421"/>
      <c r="I3209" s="421"/>
      <c r="J3209" s="283"/>
      <c r="K3209" s="421"/>
      <c r="L3209" s="282"/>
      <c r="N3209" s="282"/>
      <c r="S3209" s="282"/>
      <c r="T3209" s="283"/>
      <c r="U3209" s="283"/>
      <c r="V3209" s="283"/>
      <c r="W3209" s="283"/>
      <c r="X3209" s="283"/>
      <c r="Y3209" s="282"/>
      <c r="Z3209" s="282"/>
      <c r="AA3209" s="283"/>
      <c r="AB3209" s="282"/>
      <c r="AC3209" s="282"/>
      <c r="AD3209" s="282"/>
      <c r="AE3209" s="282"/>
      <c r="AF3209" s="283"/>
      <c r="AG3209" s="402"/>
      <c r="AH3209" s="283"/>
      <c r="AI3209" s="283"/>
      <c r="AJ3209" s="283"/>
      <c r="AK3209" s="283"/>
      <c r="AL3209" s="283"/>
      <c r="AM3209" s="282"/>
      <c r="AN3209" s="282"/>
      <c r="AO3209" s="282"/>
      <c r="AP3209" s="282"/>
      <c r="AQ3209" s="282"/>
      <c r="AR3209" s="282"/>
      <c r="AT3209" s="283"/>
      <c r="AU3209" s="283"/>
      <c r="AV3209" s="283"/>
      <c r="AW3209" s="283"/>
      <c r="AY3209" s="283"/>
      <c r="AZ3209" s="282"/>
      <c r="BA3209" s="283"/>
      <c r="BB3209" s="282"/>
      <c r="BC3209" s="282"/>
      <c r="BD3209" s="282"/>
      <c r="BE3209" s="283"/>
      <c r="BG3209" s="282"/>
      <c r="BH3209" s="282"/>
      <c r="BI3209" s="282"/>
      <c r="BL3209" s="421"/>
      <c r="BM3209" s="424"/>
      <c r="BN3209" s="424"/>
      <c r="BO3209" s="424"/>
      <c r="BP3209" s="424"/>
      <c r="BQ3209" s="421"/>
      <c r="BR3209" s="421"/>
      <c r="BV3209" s="282"/>
      <c r="BW3209" s="283"/>
      <c r="BY3209" s="283"/>
      <c r="BZ3209" s="283"/>
      <c r="CA3209" s="283"/>
      <c r="CB3209" s="282"/>
      <c r="CC3209" s="282"/>
      <c r="CD3209" s="282"/>
      <c r="CE3209" s="282"/>
      <c r="CG3209" s="427"/>
      <c r="CH3209" s="402"/>
      <c r="CI3209" s="424"/>
      <c r="CJ3209" s="282"/>
      <c r="CK3209" s="282"/>
      <c r="CL3209" s="283"/>
      <c r="CM3209" s="283"/>
      <c r="CP3209" s="282"/>
      <c r="DC3209" s="282"/>
      <c r="DD3209" s="282"/>
      <c r="DE3209" s="282"/>
      <c r="DF3209" s="282"/>
      <c r="DG3209" s="282"/>
      <c r="DH3209" s="282"/>
      <c r="DI3209" s="282"/>
      <c r="DJ3209" s="282"/>
      <c r="EF3209" s="495" t="str">
        <f>""&amp;(MID(数据表!AZ3209,1,MIN(FIND({"(";"（"},数据表!AZ3209&amp;"(（",1)-1)))&amp;""</f>
        <v/>
      </c>
      <c r="EG3209" s="495" t="str">
        <f>""&amp;(MID(数据表!AZ3209,1,MIN(FIND({0;1;2;3;4;5;6;7;8;9},数据表!AZ3209&amp;"1234567890",1)-1)))&amp;""</f>
        <v/>
      </c>
    </row>
    <row r="3210" spans="2:137" s="310" customFormat="1" ht="12" customHeight="1">
      <c r="B3210" s="286"/>
      <c r="C3210" s="286"/>
      <c r="D3210" s="286"/>
      <c r="E3210" s="479"/>
      <c r="F3210" s="282"/>
      <c r="G3210" s="283"/>
      <c r="H3210" s="421"/>
      <c r="I3210" s="421"/>
      <c r="J3210" s="283"/>
      <c r="K3210" s="421"/>
      <c r="L3210" s="282"/>
      <c r="N3210" s="282"/>
      <c r="S3210" s="282"/>
      <c r="T3210" s="283"/>
      <c r="U3210" s="283"/>
      <c r="V3210" s="283"/>
      <c r="W3210" s="283"/>
      <c r="X3210" s="283"/>
      <c r="Y3210" s="282"/>
      <c r="Z3210" s="282"/>
      <c r="AA3210" s="283"/>
      <c r="AB3210" s="282"/>
      <c r="AC3210" s="282"/>
      <c r="AD3210" s="282"/>
      <c r="AE3210" s="282"/>
      <c r="AF3210" s="283"/>
      <c r="AG3210" s="402"/>
      <c r="AH3210" s="283"/>
      <c r="AI3210" s="283"/>
      <c r="AJ3210" s="283"/>
      <c r="AK3210" s="283"/>
      <c r="AL3210" s="283"/>
      <c r="AM3210" s="282"/>
      <c r="AN3210" s="282"/>
      <c r="AO3210" s="282"/>
      <c r="AP3210" s="282"/>
      <c r="AQ3210" s="282"/>
      <c r="AR3210" s="282"/>
      <c r="AT3210" s="283"/>
      <c r="AU3210" s="283"/>
      <c r="AV3210" s="283"/>
      <c r="AW3210" s="283"/>
      <c r="AY3210" s="283"/>
      <c r="AZ3210" s="282"/>
      <c r="BA3210" s="283"/>
      <c r="BB3210" s="282"/>
      <c r="BC3210" s="282"/>
      <c r="BD3210" s="282"/>
      <c r="BE3210" s="283"/>
      <c r="BG3210" s="282"/>
      <c r="BH3210" s="282"/>
      <c r="BI3210" s="282"/>
      <c r="BL3210" s="421"/>
      <c r="BM3210" s="424"/>
      <c r="BN3210" s="424"/>
      <c r="BO3210" s="424"/>
      <c r="BP3210" s="424"/>
      <c r="BQ3210" s="421"/>
      <c r="BR3210" s="421"/>
      <c r="BV3210" s="282"/>
      <c r="BW3210" s="283"/>
      <c r="BY3210" s="283"/>
      <c r="BZ3210" s="283"/>
      <c r="CA3210" s="283"/>
      <c r="CB3210" s="282"/>
      <c r="CC3210" s="282"/>
      <c r="CD3210" s="282"/>
      <c r="CE3210" s="282"/>
      <c r="CG3210" s="427"/>
      <c r="CH3210" s="402"/>
      <c r="CI3210" s="424"/>
      <c r="CJ3210" s="282"/>
      <c r="CK3210" s="282"/>
      <c r="CL3210" s="283"/>
      <c r="CM3210" s="283"/>
      <c r="CP3210" s="282"/>
      <c r="DC3210" s="282"/>
      <c r="DD3210" s="282"/>
      <c r="DE3210" s="282"/>
      <c r="DF3210" s="282"/>
      <c r="DG3210" s="282"/>
      <c r="DH3210" s="282"/>
      <c r="DI3210" s="282"/>
      <c r="DJ3210" s="282"/>
      <c r="EF3210" s="495" t="str">
        <f>""&amp;(MID(数据表!AZ3210,1,MIN(FIND({"(";"（"},数据表!AZ3210&amp;"(（",1)-1)))&amp;""</f>
        <v/>
      </c>
      <c r="EG3210" s="495" t="str">
        <f>""&amp;(MID(数据表!AZ3210,1,MIN(FIND({0;1;2;3;4;5;6;7;8;9},数据表!AZ3210&amp;"1234567890",1)-1)))&amp;""</f>
        <v/>
      </c>
    </row>
    <row r="3211" spans="2:137" s="310" customFormat="1" ht="12" customHeight="1">
      <c r="B3211" s="286"/>
      <c r="C3211" s="286"/>
      <c r="D3211" s="286"/>
      <c r="E3211" s="479"/>
      <c r="F3211" s="282"/>
      <c r="G3211" s="283"/>
      <c r="H3211" s="421"/>
      <c r="I3211" s="421"/>
      <c r="J3211" s="283"/>
      <c r="K3211" s="421"/>
      <c r="L3211" s="282"/>
      <c r="N3211" s="282"/>
      <c r="S3211" s="282"/>
      <c r="T3211" s="283"/>
      <c r="U3211" s="283"/>
      <c r="V3211" s="283"/>
      <c r="W3211" s="283"/>
      <c r="X3211" s="283"/>
      <c r="Y3211" s="282"/>
      <c r="Z3211" s="282"/>
      <c r="AA3211" s="283"/>
      <c r="AB3211" s="282"/>
      <c r="AC3211" s="282"/>
      <c r="AD3211" s="282"/>
      <c r="AE3211" s="282"/>
      <c r="AF3211" s="283"/>
      <c r="AG3211" s="402"/>
      <c r="AH3211" s="283"/>
      <c r="AI3211" s="283"/>
      <c r="AJ3211" s="283"/>
      <c r="AK3211" s="283"/>
      <c r="AL3211" s="283"/>
      <c r="AM3211" s="282"/>
      <c r="AN3211" s="282"/>
      <c r="AO3211" s="282"/>
      <c r="AP3211" s="282"/>
      <c r="AQ3211" s="282"/>
      <c r="AR3211" s="282"/>
      <c r="AT3211" s="283"/>
      <c r="AU3211" s="283"/>
      <c r="AV3211" s="283"/>
      <c r="AW3211" s="283"/>
      <c r="AY3211" s="283"/>
      <c r="AZ3211" s="282"/>
      <c r="BA3211" s="283"/>
      <c r="BB3211" s="282"/>
      <c r="BC3211" s="282"/>
      <c r="BD3211" s="282"/>
      <c r="BE3211" s="283"/>
      <c r="BG3211" s="282"/>
      <c r="BH3211" s="282"/>
      <c r="BI3211" s="282"/>
      <c r="BL3211" s="421"/>
      <c r="BM3211" s="424"/>
      <c r="BN3211" s="424"/>
      <c r="BO3211" s="424"/>
      <c r="BP3211" s="424"/>
      <c r="BQ3211" s="421"/>
      <c r="BR3211" s="421"/>
      <c r="BV3211" s="282"/>
      <c r="BW3211" s="283"/>
      <c r="BY3211" s="283"/>
      <c r="BZ3211" s="283"/>
      <c r="CA3211" s="283"/>
      <c r="CB3211" s="282"/>
      <c r="CC3211" s="282"/>
      <c r="CD3211" s="282"/>
      <c r="CE3211" s="282"/>
      <c r="CG3211" s="427"/>
      <c r="CH3211" s="402"/>
      <c r="CI3211" s="424"/>
      <c r="CJ3211" s="282"/>
      <c r="CK3211" s="282"/>
      <c r="CL3211" s="283"/>
      <c r="CM3211" s="283"/>
      <c r="CP3211" s="282"/>
      <c r="DC3211" s="282"/>
      <c r="DD3211" s="282"/>
      <c r="DE3211" s="282"/>
      <c r="DF3211" s="282"/>
      <c r="DG3211" s="282"/>
      <c r="DH3211" s="282"/>
      <c r="DI3211" s="282"/>
      <c r="DJ3211" s="282"/>
      <c r="EF3211" s="495" t="str">
        <f>""&amp;(MID(数据表!AZ3211,1,MIN(FIND({"(";"（"},数据表!AZ3211&amp;"(（",1)-1)))&amp;""</f>
        <v/>
      </c>
      <c r="EG3211" s="495" t="str">
        <f>""&amp;(MID(数据表!AZ3211,1,MIN(FIND({0;1;2;3;4;5;6;7;8;9},数据表!AZ3211&amp;"1234567890",1)-1)))&amp;""</f>
        <v/>
      </c>
    </row>
    <row r="3212" spans="2:137" s="310" customFormat="1" ht="12" customHeight="1">
      <c r="B3212" s="286"/>
      <c r="C3212" s="286"/>
      <c r="D3212" s="286"/>
      <c r="E3212" s="479"/>
      <c r="F3212" s="282"/>
      <c r="G3212" s="283"/>
      <c r="H3212" s="421"/>
      <c r="I3212" s="421"/>
      <c r="J3212" s="283"/>
      <c r="K3212" s="421"/>
      <c r="L3212" s="282"/>
      <c r="N3212" s="282"/>
      <c r="S3212" s="282"/>
      <c r="T3212" s="283"/>
      <c r="U3212" s="283"/>
      <c r="V3212" s="283"/>
      <c r="W3212" s="283"/>
      <c r="X3212" s="283"/>
      <c r="Y3212" s="282"/>
      <c r="Z3212" s="282"/>
      <c r="AA3212" s="283"/>
      <c r="AB3212" s="282"/>
      <c r="AC3212" s="282"/>
      <c r="AD3212" s="282"/>
      <c r="AE3212" s="282"/>
      <c r="AF3212" s="283"/>
      <c r="AG3212" s="402"/>
      <c r="AH3212" s="283"/>
      <c r="AI3212" s="283"/>
      <c r="AJ3212" s="283"/>
      <c r="AK3212" s="283"/>
      <c r="AL3212" s="283"/>
      <c r="AM3212" s="282"/>
      <c r="AN3212" s="282"/>
      <c r="AO3212" s="282"/>
      <c r="AP3212" s="282"/>
      <c r="AQ3212" s="282"/>
      <c r="AR3212" s="282"/>
      <c r="AT3212" s="283"/>
      <c r="AU3212" s="283"/>
      <c r="AV3212" s="283"/>
      <c r="AW3212" s="283"/>
      <c r="AY3212" s="283"/>
      <c r="AZ3212" s="282"/>
      <c r="BA3212" s="283"/>
      <c r="BB3212" s="282"/>
      <c r="BC3212" s="282"/>
      <c r="BD3212" s="282"/>
      <c r="BE3212" s="283"/>
      <c r="BG3212" s="282"/>
      <c r="BH3212" s="282"/>
      <c r="BI3212" s="282"/>
      <c r="BL3212" s="421"/>
      <c r="BM3212" s="424"/>
      <c r="BN3212" s="424"/>
      <c r="BO3212" s="424"/>
      <c r="BP3212" s="424"/>
      <c r="BQ3212" s="421"/>
      <c r="BR3212" s="421"/>
      <c r="BV3212" s="282"/>
      <c r="BW3212" s="283"/>
      <c r="BY3212" s="283"/>
      <c r="BZ3212" s="283"/>
      <c r="CA3212" s="283"/>
      <c r="CB3212" s="282"/>
      <c r="CC3212" s="282"/>
      <c r="CD3212" s="282"/>
      <c r="CE3212" s="282"/>
      <c r="CG3212" s="427"/>
      <c r="CH3212" s="402"/>
      <c r="CI3212" s="424"/>
      <c r="CJ3212" s="282"/>
      <c r="CK3212" s="282"/>
      <c r="CL3212" s="283"/>
      <c r="CM3212" s="283"/>
      <c r="CP3212" s="282"/>
      <c r="DC3212" s="282"/>
      <c r="DD3212" s="282"/>
      <c r="DE3212" s="282"/>
      <c r="DF3212" s="282"/>
      <c r="DG3212" s="282"/>
      <c r="DH3212" s="282"/>
      <c r="DI3212" s="282"/>
      <c r="DJ3212" s="282"/>
      <c r="EF3212" s="495" t="str">
        <f>""&amp;(MID(数据表!AZ3212,1,MIN(FIND({"(";"（"},数据表!AZ3212&amp;"(（",1)-1)))&amp;""</f>
        <v/>
      </c>
      <c r="EG3212" s="495" t="str">
        <f>""&amp;(MID(数据表!AZ3212,1,MIN(FIND({0;1;2;3;4;5;6;7;8;9},数据表!AZ3212&amp;"1234567890",1)-1)))&amp;""</f>
        <v/>
      </c>
    </row>
    <row r="3213" spans="2:137" s="310" customFormat="1" ht="12" customHeight="1">
      <c r="B3213" s="286"/>
      <c r="C3213" s="286"/>
      <c r="D3213" s="286"/>
      <c r="E3213" s="479"/>
      <c r="F3213" s="282"/>
      <c r="G3213" s="283"/>
      <c r="H3213" s="421"/>
      <c r="I3213" s="421"/>
      <c r="J3213" s="283"/>
      <c r="K3213" s="421"/>
      <c r="L3213" s="282"/>
      <c r="N3213" s="282"/>
      <c r="S3213" s="282"/>
      <c r="T3213" s="283"/>
      <c r="U3213" s="283"/>
      <c r="V3213" s="283"/>
      <c r="W3213" s="283"/>
      <c r="X3213" s="283"/>
      <c r="Y3213" s="282"/>
      <c r="Z3213" s="282"/>
      <c r="AA3213" s="283"/>
      <c r="AB3213" s="282"/>
      <c r="AC3213" s="282"/>
      <c r="AD3213" s="282"/>
      <c r="AE3213" s="282"/>
      <c r="AF3213" s="283"/>
      <c r="AG3213" s="402"/>
      <c r="AH3213" s="283"/>
      <c r="AI3213" s="283"/>
      <c r="AJ3213" s="283"/>
      <c r="AK3213" s="283"/>
      <c r="AL3213" s="283"/>
      <c r="AM3213" s="282"/>
      <c r="AN3213" s="282"/>
      <c r="AO3213" s="282"/>
      <c r="AP3213" s="282"/>
      <c r="AQ3213" s="282"/>
      <c r="AR3213" s="282"/>
      <c r="AT3213" s="283"/>
      <c r="AU3213" s="283"/>
      <c r="AV3213" s="283"/>
      <c r="AW3213" s="283"/>
      <c r="AY3213" s="283"/>
      <c r="AZ3213" s="282"/>
      <c r="BA3213" s="283"/>
      <c r="BB3213" s="282"/>
      <c r="BC3213" s="282"/>
      <c r="BD3213" s="282"/>
      <c r="BE3213" s="283"/>
      <c r="BG3213" s="282"/>
      <c r="BH3213" s="282"/>
      <c r="BI3213" s="282"/>
      <c r="BL3213" s="421"/>
      <c r="BM3213" s="424"/>
      <c r="BN3213" s="424"/>
      <c r="BO3213" s="424"/>
      <c r="BP3213" s="424"/>
      <c r="BQ3213" s="421"/>
      <c r="BR3213" s="421"/>
      <c r="BV3213" s="282"/>
      <c r="BW3213" s="283"/>
      <c r="BY3213" s="283"/>
      <c r="BZ3213" s="283"/>
      <c r="CA3213" s="283"/>
      <c r="CB3213" s="282"/>
      <c r="CC3213" s="282"/>
      <c r="CD3213" s="282"/>
      <c r="CE3213" s="282"/>
      <c r="CG3213" s="427"/>
      <c r="CH3213" s="402"/>
      <c r="CI3213" s="424"/>
      <c r="CJ3213" s="282"/>
      <c r="CK3213" s="282"/>
      <c r="CL3213" s="283"/>
      <c r="CM3213" s="283"/>
      <c r="CP3213" s="282"/>
      <c r="DC3213" s="282"/>
      <c r="DD3213" s="282"/>
      <c r="DE3213" s="282"/>
      <c r="DF3213" s="282"/>
      <c r="DG3213" s="282"/>
      <c r="DH3213" s="282"/>
      <c r="DI3213" s="282"/>
      <c r="DJ3213" s="282"/>
      <c r="EF3213" s="495" t="str">
        <f>""&amp;(MID(数据表!AZ3213,1,MIN(FIND({"(";"（"},数据表!AZ3213&amp;"(（",1)-1)))&amp;""</f>
        <v/>
      </c>
      <c r="EG3213" s="495" t="str">
        <f>""&amp;(MID(数据表!AZ3213,1,MIN(FIND({0;1;2;3;4;5;6;7;8;9},数据表!AZ3213&amp;"1234567890",1)-1)))&amp;""</f>
        <v/>
      </c>
    </row>
    <row r="3214" spans="2:137" s="310" customFormat="1" ht="12" customHeight="1">
      <c r="B3214" s="286"/>
      <c r="C3214" s="286"/>
      <c r="D3214" s="286"/>
      <c r="E3214" s="479"/>
      <c r="F3214" s="282"/>
      <c r="G3214" s="283"/>
      <c r="H3214" s="421"/>
      <c r="I3214" s="421"/>
      <c r="J3214" s="283"/>
      <c r="K3214" s="421"/>
      <c r="L3214" s="282"/>
      <c r="N3214" s="282"/>
      <c r="S3214" s="282"/>
      <c r="T3214" s="283"/>
      <c r="U3214" s="283"/>
      <c r="V3214" s="283"/>
      <c r="W3214" s="283"/>
      <c r="X3214" s="283"/>
      <c r="Y3214" s="282"/>
      <c r="Z3214" s="282"/>
      <c r="AA3214" s="283"/>
      <c r="AB3214" s="282"/>
      <c r="AC3214" s="282"/>
      <c r="AD3214" s="282"/>
      <c r="AE3214" s="282"/>
      <c r="AF3214" s="283"/>
      <c r="AG3214" s="402"/>
      <c r="AH3214" s="283"/>
      <c r="AI3214" s="283"/>
      <c r="AJ3214" s="283"/>
      <c r="AK3214" s="283"/>
      <c r="AL3214" s="283"/>
      <c r="AM3214" s="282"/>
      <c r="AN3214" s="282"/>
      <c r="AO3214" s="282"/>
      <c r="AP3214" s="282"/>
      <c r="AQ3214" s="282"/>
      <c r="AR3214" s="282"/>
      <c r="AT3214" s="283"/>
      <c r="AU3214" s="283"/>
      <c r="AV3214" s="283"/>
      <c r="AW3214" s="283"/>
      <c r="AY3214" s="283"/>
      <c r="AZ3214" s="282"/>
      <c r="BA3214" s="283"/>
      <c r="BB3214" s="282"/>
      <c r="BC3214" s="282"/>
      <c r="BD3214" s="282"/>
      <c r="BE3214" s="283"/>
      <c r="BG3214" s="282"/>
      <c r="BH3214" s="282"/>
      <c r="BI3214" s="282"/>
      <c r="BL3214" s="421"/>
      <c r="BM3214" s="424"/>
      <c r="BN3214" s="424"/>
      <c r="BO3214" s="424"/>
      <c r="BP3214" s="424"/>
      <c r="BQ3214" s="421"/>
      <c r="BR3214" s="421"/>
      <c r="BV3214" s="282"/>
      <c r="BW3214" s="283"/>
      <c r="BY3214" s="283"/>
      <c r="BZ3214" s="283"/>
      <c r="CA3214" s="283"/>
      <c r="CB3214" s="282"/>
      <c r="CC3214" s="282"/>
      <c r="CD3214" s="282"/>
      <c r="CE3214" s="282"/>
      <c r="CG3214" s="427"/>
      <c r="CH3214" s="402"/>
      <c r="CI3214" s="424"/>
      <c r="CJ3214" s="282"/>
      <c r="CK3214" s="282"/>
      <c r="CL3214" s="283"/>
      <c r="CM3214" s="283"/>
      <c r="CP3214" s="282"/>
      <c r="DC3214" s="282"/>
      <c r="DD3214" s="282"/>
      <c r="DE3214" s="282"/>
      <c r="DF3214" s="282"/>
      <c r="DG3214" s="282"/>
      <c r="DH3214" s="282"/>
      <c r="DI3214" s="282"/>
      <c r="DJ3214" s="282"/>
      <c r="EF3214" s="495" t="str">
        <f>""&amp;(MID(数据表!AZ3214,1,MIN(FIND({"(";"（"},数据表!AZ3214&amp;"(（",1)-1)))&amp;""</f>
        <v/>
      </c>
      <c r="EG3214" s="495" t="str">
        <f>""&amp;(MID(数据表!AZ3214,1,MIN(FIND({0;1;2;3;4;5;6;7;8;9},数据表!AZ3214&amp;"1234567890",1)-1)))&amp;""</f>
        <v/>
      </c>
    </row>
    <row r="3215" spans="2:137" s="310" customFormat="1" ht="12" customHeight="1">
      <c r="B3215" s="286"/>
      <c r="C3215" s="286"/>
      <c r="D3215" s="286"/>
      <c r="E3215" s="479"/>
      <c r="F3215" s="282"/>
      <c r="G3215" s="283"/>
      <c r="H3215" s="421"/>
      <c r="I3215" s="421"/>
      <c r="J3215" s="283"/>
      <c r="K3215" s="421"/>
      <c r="L3215" s="282"/>
      <c r="N3215" s="282"/>
      <c r="S3215" s="282"/>
      <c r="T3215" s="283"/>
      <c r="U3215" s="283"/>
      <c r="V3215" s="283"/>
      <c r="W3215" s="283"/>
      <c r="X3215" s="283"/>
      <c r="Y3215" s="282"/>
      <c r="Z3215" s="282"/>
      <c r="AA3215" s="283"/>
      <c r="AB3215" s="282"/>
      <c r="AC3215" s="282"/>
      <c r="AD3215" s="282"/>
      <c r="AE3215" s="282"/>
      <c r="AF3215" s="283"/>
      <c r="AG3215" s="402"/>
      <c r="AH3215" s="283"/>
      <c r="AI3215" s="283"/>
      <c r="AJ3215" s="283"/>
      <c r="AK3215" s="283"/>
      <c r="AL3215" s="283"/>
      <c r="AM3215" s="282"/>
      <c r="AN3215" s="282"/>
      <c r="AO3215" s="282"/>
      <c r="AP3215" s="282"/>
      <c r="AQ3215" s="282"/>
      <c r="AR3215" s="282"/>
      <c r="AT3215" s="283"/>
      <c r="AU3215" s="283"/>
      <c r="AV3215" s="283"/>
      <c r="AW3215" s="283"/>
      <c r="AY3215" s="283"/>
      <c r="AZ3215" s="282"/>
      <c r="BA3215" s="283"/>
      <c r="BB3215" s="282"/>
      <c r="BC3215" s="282"/>
      <c r="BD3215" s="282"/>
      <c r="BE3215" s="283"/>
      <c r="BG3215" s="282"/>
      <c r="BH3215" s="282"/>
      <c r="BI3215" s="282"/>
      <c r="BL3215" s="421"/>
      <c r="BM3215" s="424"/>
      <c r="BN3215" s="424"/>
      <c r="BO3215" s="424"/>
      <c r="BP3215" s="424"/>
      <c r="BQ3215" s="421"/>
      <c r="BR3215" s="421"/>
      <c r="BV3215" s="282"/>
      <c r="BW3215" s="283"/>
      <c r="BY3215" s="283"/>
      <c r="BZ3215" s="283"/>
      <c r="CA3215" s="283"/>
      <c r="CB3215" s="282"/>
      <c r="CC3215" s="282"/>
      <c r="CD3215" s="282"/>
      <c r="CE3215" s="282"/>
      <c r="CG3215" s="427"/>
      <c r="CH3215" s="402"/>
      <c r="CI3215" s="424"/>
      <c r="CJ3215" s="282"/>
      <c r="CK3215" s="282"/>
      <c r="CL3215" s="283"/>
      <c r="CM3215" s="283"/>
      <c r="CP3215" s="282"/>
      <c r="DC3215" s="282"/>
      <c r="DD3215" s="282"/>
      <c r="DE3215" s="282"/>
      <c r="DF3215" s="282"/>
      <c r="DG3215" s="282"/>
      <c r="DH3215" s="282"/>
      <c r="DI3215" s="282"/>
      <c r="DJ3215" s="282"/>
      <c r="EF3215" s="495" t="str">
        <f>""&amp;(MID(数据表!AZ3215,1,MIN(FIND({"(";"（"},数据表!AZ3215&amp;"(（",1)-1)))&amp;""</f>
        <v/>
      </c>
      <c r="EG3215" s="495" t="str">
        <f>""&amp;(MID(数据表!AZ3215,1,MIN(FIND({0;1;2;3;4;5;6;7;8;9},数据表!AZ3215&amp;"1234567890",1)-1)))&amp;""</f>
        <v/>
      </c>
    </row>
    <row r="3216" spans="2:137" s="310" customFormat="1" ht="12" customHeight="1">
      <c r="B3216" s="286"/>
      <c r="C3216" s="286"/>
      <c r="D3216" s="286"/>
      <c r="E3216" s="479"/>
      <c r="F3216" s="282"/>
      <c r="G3216" s="283"/>
      <c r="H3216" s="421"/>
      <c r="I3216" s="421"/>
      <c r="J3216" s="283"/>
      <c r="K3216" s="421"/>
      <c r="L3216" s="282"/>
      <c r="N3216" s="282"/>
      <c r="S3216" s="282"/>
      <c r="T3216" s="283"/>
      <c r="U3216" s="283"/>
      <c r="V3216" s="283"/>
      <c r="W3216" s="283"/>
      <c r="X3216" s="283"/>
      <c r="Y3216" s="282"/>
      <c r="Z3216" s="282"/>
      <c r="AA3216" s="283"/>
      <c r="AB3216" s="282"/>
      <c r="AC3216" s="282"/>
      <c r="AD3216" s="282"/>
      <c r="AE3216" s="282"/>
      <c r="AF3216" s="283"/>
      <c r="AG3216" s="402"/>
      <c r="AH3216" s="283"/>
      <c r="AI3216" s="283"/>
      <c r="AJ3216" s="283"/>
      <c r="AK3216" s="283"/>
      <c r="AL3216" s="283"/>
      <c r="AM3216" s="282"/>
      <c r="AN3216" s="282"/>
      <c r="AO3216" s="282"/>
      <c r="AP3216" s="282"/>
      <c r="AQ3216" s="282"/>
      <c r="AR3216" s="282"/>
      <c r="AT3216" s="283"/>
      <c r="AU3216" s="283"/>
      <c r="AV3216" s="283"/>
      <c r="AW3216" s="283"/>
      <c r="AY3216" s="283"/>
      <c r="AZ3216" s="282"/>
      <c r="BA3216" s="283"/>
      <c r="BB3216" s="282"/>
      <c r="BC3216" s="282"/>
      <c r="BD3216" s="282"/>
      <c r="BE3216" s="283"/>
      <c r="BG3216" s="282"/>
      <c r="BH3216" s="282"/>
      <c r="BI3216" s="282"/>
      <c r="BL3216" s="421"/>
      <c r="BM3216" s="424"/>
      <c r="BN3216" s="424"/>
      <c r="BO3216" s="424"/>
      <c r="BP3216" s="424"/>
      <c r="BQ3216" s="421"/>
      <c r="BR3216" s="421"/>
      <c r="BV3216" s="282"/>
      <c r="BW3216" s="283"/>
      <c r="BY3216" s="283"/>
      <c r="BZ3216" s="283"/>
      <c r="CA3216" s="283"/>
      <c r="CB3216" s="282"/>
      <c r="CC3216" s="282"/>
      <c r="CD3216" s="282"/>
      <c r="CE3216" s="282"/>
      <c r="CG3216" s="427"/>
      <c r="CH3216" s="402"/>
      <c r="CI3216" s="424"/>
      <c r="CJ3216" s="282"/>
      <c r="CK3216" s="282"/>
      <c r="CL3216" s="283"/>
      <c r="CM3216" s="283"/>
      <c r="CP3216" s="282"/>
      <c r="DC3216" s="282"/>
      <c r="DD3216" s="282"/>
      <c r="DE3216" s="282"/>
      <c r="DF3216" s="282"/>
      <c r="DG3216" s="282"/>
      <c r="DH3216" s="282"/>
      <c r="DI3216" s="282"/>
      <c r="DJ3216" s="282"/>
      <c r="EF3216" s="495" t="str">
        <f>""&amp;(MID(数据表!AZ3216,1,MIN(FIND({"(";"（"},数据表!AZ3216&amp;"(（",1)-1)))&amp;""</f>
        <v/>
      </c>
      <c r="EG3216" s="495" t="str">
        <f>""&amp;(MID(数据表!AZ3216,1,MIN(FIND({0;1;2;3;4;5;6;7;8;9},数据表!AZ3216&amp;"1234567890",1)-1)))&amp;""</f>
        <v/>
      </c>
    </row>
    <row r="3217" spans="2:137" s="310" customFormat="1" ht="12" customHeight="1">
      <c r="B3217" s="286"/>
      <c r="C3217" s="286"/>
      <c r="D3217" s="286"/>
      <c r="E3217" s="479"/>
      <c r="F3217" s="282"/>
      <c r="G3217" s="283"/>
      <c r="H3217" s="421"/>
      <c r="I3217" s="421"/>
      <c r="J3217" s="283"/>
      <c r="K3217" s="421"/>
      <c r="L3217" s="282"/>
      <c r="N3217" s="282"/>
      <c r="S3217" s="282"/>
      <c r="T3217" s="283"/>
      <c r="U3217" s="283"/>
      <c r="V3217" s="283"/>
      <c r="W3217" s="283"/>
      <c r="X3217" s="283"/>
      <c r="Y3217" s="282"/>
      <c r="Z3217" s="282"/>
      <c r="AA3217" s="283"/>
      <c r="AB3217" s="282"/>
      <c r="AC3217" s="282"/>
      <c r="AD3217" s="282"/>
      <c r="AE3217" s="282"/>
      <c r="AF3217" s="283"/>
      <c r="AG3217" s="402"/>
      <c r="AH3217" s="283"/>
      <c r="AI3217" s="283"/>
      <c r="AJ3217" s="283"/>
      <c r="AK3217" s="283"/>
      <c r="AL3217" s="283"/>
      <c r="AM3217" s="282"/>
      <c r="AN3217" s="282"/>
      <c r="AO3217" s="282"/>
      <c r="AP3217" s="282"/>
      <c r="AQ3217" s="282"/>
      <c r="AR3217" s="282"/>
      <c r="AT3217" s="283"/>
      <c r="AU3217" s="283"/>
      <c r="AV3217" s="283"/>
      <c r="AW3217" s="283"/>
      <c r="AY3217" s="283"/>
      <c r="AZ3217" s="282"/>
      <c r="BA3217" s="283"/>
      <c r="BB3217" s="282"/>
      <c r="BC3217" s="282"/>
      <c r="BD3217" s="282"/>
      <c r="BE3217" s="283"/>
      <c r="BG3217" s="282"/>
      <c r="BH3217" s="282"/>
      <c r="BI3217" s="282"/>
      <c r="BL3217" s="421"/>
      <c r="BM3217" s="424"/>
      <c r="BN3217" s="424"/>
      <c r="BO3217" s="424"/>
      <c r="BP3217" s="424"/>
      <c r="BQ3217" s="421"/>
      <c r="BR3217" s="421"/>
      <c r="BV3217" s="282"/>
      <c r="BW3217" s="283"/>
      <c r="BY3217" s="283"/>
      <c r="BZ3217" s="283"/>
      <c r="CA3217" s="283"/>
      <c r="CB3217" s="282"/>
      <c r="CC3217" s="282"/>
      <c r="CD3217" s="282"/>
      <c r="CE3217" s="282"/>
      <c r="CG3217" s="427"/>
      <c r="CH3217" s="402"/>
      <c r="CI3217" s="424"/>
      <c r="CJ3217" s="282"/>
      <c r="CK3217" s="282"/>
      <c r="CL3217" s="283"/>
      <c r="CM3217" s="283"/>
      <c r="CP3217" s="282"/>
      <c r="DC3217" s="282"/>
      <c r="DD3217" s="282"/>
      <c r="DE3217" s="282"/>
      <c r="DF3217" s="282"/>
      <c r="DG3217" s="282"/>
      <c r="DH3217" s="282"/>
      <c r="DI3217" s="282"/>
      <c r="DJ3217" s="282"/>
      <c r="EF3217" s="495" t="str">
        <f>""&amp;(MID(数据表!AZ3217,1,MIN(FIND({"(";"（"},数据表!AZ3217&amp;"(（",1)-1)))&amp;""</f>
        <v/>
      </c>
      <c r="EG3217" s="495" t="str">
        <f>""&amp;(MID(数据表!AZ3217,1,MIN(FIND({0;1;2;3;4;5;6;7;8;9},数据表!AZ3217&amp;"1234567890",1)-1)))&amp;""</f>
        <v/>
      </c>
    </row>
    <row r="3218" spans="2:137" s="310" customFormat="1" ht="12" customHeight="1">
      <c r="B3218" s="286"/>
      <c r="C3218" s="286"/>
      <c r="D3218" s="286"/>
      <c r="E3218" s="479"/>
      <c r="F3218" s="282"/>
      <c r="G3218" s="283"/>
      <c r="H3218" s="421"/>
      <c r="I3218" s="421"/>
      <c r="J3218" s="283"/>
      <c r="K3218" s="421"/>
      <c r="L3218" s="282"/>
      <c r="N3218" s="282"/>
      <c r="S3218" s="282"/>
      <c r="T3218" s="283"/>
      <c r="U3218" s="283"/>
      <c r="V3218" s="283"/>
      <c r="W3218" s="283"/>
      <c r="X3218" s="283"/>
      <c r="Y3218" s="282"/>
      <c r="Z3218" s="282"/>
      <c r="AA3218" s="283"/>
      <c r="AB3218" s="282"/>
      <c r="AC3218" s="282"/>
      <c r="AD3218" s="282"/>
      <c r="AE3218" s="282"/>
      <c r="AF3218" s="283"/>
      <c r="AG3218" s="402"/>
      <c r="AH3218" s="283"/>
      <c r="AI3218" s="283"/>
      <c r="AJ3218" s="283"/>
      <c r="AK3218" s="283"/>
      <c r="AL3218" s="283"/>
      <c r="AM3218" s="282"/>
      <c r="AN3218" s="282"/>
      <c r="AO3218" s="282"/>
      <c r="AP3218" s="282"/>
      <c r="AQ3218" s="282"/>
      <c r="AR3218" s="282"/>
      <c r="AT3218" s="283"/>
      <c r="AU3218" s="283"/>
      <c r="AV3218" s="283"/>
      <c r="AW3218" s="283"/>
      <c r="AY3218" s="283"/>
      <c r="AZ3218" s="282"/>
      <c r="BA3218" s="283"/>
      <c r="BB3218" s="282"/>
      <c r="BC3218" s="282"/>
      <c r="BD3218" s="282"/>
      <c r="BE3218" s="283"/>
      <c r="BG3218" s="282"/>
      <c r="BH3218" s="282"/>
      <c r="BI3218" s="282"/>
      <c r="BL3218" s="421"/>
      <c r="BM3218" s="424"/>
      <c r="BN3218" s="424"/>
      <c r="BO3218" s="424"/>
      <c r="BP3218" s="424"/>
      <c r="BQ3218" s="421"/>
      <c r="BR3218" s="421"/>
      <c r="BV3218" s="282"/>
      <c r="BW3218" s="283"/>
      <c r="BY3218" s="283"/>
      <c r="BZ3218" s="283"/>
      <c r="CA3218" s="283"/>
      <c r="CB3218" s="282"/>
      <c r="CC3218" s="282"/>
      <c r="CD3218" s="282"/>
      <c r="CE3218" s="282"/>
      <c r="CG3218" s="427"/>
      <c r="CH3218" s="402"/>
      <c r="CI3218" s="424"/>
      <c r="CJ3218" s="282"/>
      <c r="CK3218" s="282"/>
      <c r="CL3218" s="283"/>
      <c r="CM3218" s="283"/>
      <c r="CP3218" s="282"/>
      <c r="DC3218" s="282"/>
      <c r="DD3218" s="282"/>
      <c r="DE3218" s="282"/>
      <c r="DF3218" s="282"/>
      <c r="DG3218" s="282"/>
      <c r="DH3218" s="282"/>
      <c r="DI3218" s="282"/>
      <c r="DJ3218" s="282"/>
      <c r="EF3218" s="495" t="str">
        <f>""&amp;(MID(数据表!AZ3218,1,MIN(FIND({"(";"（"},数据表!AZ3218&amp;"(（",1)-1)))&amp;""</f>
        <v/>
      </c>
      <c r="EG3218" s="495" t="str">
        <f>""&amp;(MID(数据表!AZ3218,1,MIN(FIND({0;1;2;3;4;5;6;7;8;9},数据表!AZ3218&amp;"1234567890",1)-1)))&amp;""</f>
        <v/>
      </c>
    </row>
    <row r="3219" spans="2:137" s="310" customFormat="1" ht="12" customHeight="1">
      <c r="B3219" s="286"/>
      <c r="C3219" s="286"/>
      <c r="D3219" s="286"/>
      <c r="E3219" s="479"/>
      <c r="F3219" s="282"/>
      <c r="G3219" s="283"/>
      <c r="H3219" s="421"/>
      <c r="I3219" s="421"/>
      <c r="J3219" s="283"/>
      <c r="K3219" s="421"/>
      <c r="L3219" s="282"/>
      <c r="N3219" s="282"/>
      <c r="S3219" s="282"/>
      <c r="T3219" s="283"/>
      <c r="U3219" s="283"/>
      <c r="V3219" s="283"/>
      <c r="W3219" s="283"/>
      <c r="X3219" s="283"/>
      <c r="Y3219" s="282"/>
      <c r="Z3219" s="282"/>
      <c r="AA3219" s="283"/>
      <c r="AB3219" s="282"/>
      <c r="AC3219" s="282"/>
      <c r="AD3219" s="282"/>
      <c r="AE3219" s="282"/>
      <c r="AF3219" s="283"/>
      <c r="AG3219" s="402"/>
      <c r="AH3219" s="283"/>
      <c r="AI3219" s="283"/>
      <c r="AJ3219" s="283"/>
      <c r="AK3219" s="283"/>
      <c r="AL3219" s="283"/>
      <c r="AM3219" s="282"/>
      <c r="AN3219" s="282"/>
      <c r="AO3219" s="282"/>
      <c r="AP3219" s="282"/>
      <c r="AQ3219" s="282"/>
      <c r="AR3219" s="282"/>
      <c r="AT3219" s="283"/>
      <c r="AU3219" s="283"/>
      <c r="AV3219" s="283"/>
      <c r="AW3219" s="283"/>
      <c r="AY3219" s="283"/>
      <c r="AZ3219" s="282"/>
      <c r="BA3219" s="283"/>
      <c r="BB3219" s="282"/>
      <c r="BC3219" s="282"/>
      <c r="BD3219" s="282"/>
      <c r="BE3219" s="283"/>
      <c r="BG3219" s="282"/>
      <c r="BH3219" s="282"/>
      <c r="BI3219" s="282"/>
      <c r="BL3219" s="421"/>
      <c r="BM3219" s="424"/>
      <c r="BN3219" s="424"/>
      <c r="BO3219" s="424"/>
      <c r="BP3219" s="424"/>
      <c r="BQ3219" s="421"/>
      <c r="BR3219" s="421"/>
      <c r="BV3219" s="282"/>
      <c r="BW3219" s="283"/>
      <c r="BY3219" s="283"/>
      <c r="BZ3219" s="283"/>
      <c r="CA3219" s="283"/>
      <c r="CB3219" s="282"/>
      <c r="CC3219" s="282"/>
      <c r="CD3219" s="282"/>
      <c r="CE3219" s="282"/>
      <c r="CG3219" s="427"/>
      <c r="CH3219" s="402"/>
      <c r="CI3219" s="424"/>
      <c r="CJ3219" s="282"/>
      <c r="CK3219" s="282"/>
      <c r="CL3219" s="283"/>
      <c r="CM3219" s="283"/>
      <c r="CP3219" s="282"/>
      <c r="DC3219" s="282"/>
      <c r="DD3219" s="282"/>
      <c r="DE3219" s="282"/>
      <c r="DF3219" s="282"/>
      <c r="DG3219" s="282"/>
      <c r="DH3219" s="282"/>
      <c r="DI3219" s="282"/>
      <c r="DJ3219" s="282"/>
      <c r="EF3219" s="495" t="str">
        <f>""&amp;(MID(数据表!AZ3219,1,MIN(FIND({"(";"（"},数据表!AZ3219&amp;"(（",1)-1)))&amp;""</f>
        <v/>
      </c>
      <c r="EG3219" s="495" t="str">
        <f>""&amp;(MID(数据表!AZ3219,1,MIN(FIND({0;1;2;3;4;5;6;7;8;9},数据表!AZ3219&amp;"1234567890",1)-1)))&amp;""</f>
        <v/>
      </c>
    </row>
    <row r="3220" spans="2:137" s="310" customFormat="1" ht="12" customHeight="1">
      <c r="B3220" s="286"/>
      <c r="C3220" s="286"/>
      <c r="D3220" s="286"/>
      <c r="E3220" s="479"/>
      <c r="F3220" s="282"/>
      <c r="G3220" s="283"/>
      <c r="H3220" s="421"/>
      <c r="I3220" s="421"/>
      <c r="J3220" s="283"/>
      <c r="K3220" s="421"/>
      <c r="L3220" s="282"/>
      <c r="N3220" s="282"/>
      <c r="S3220" s="282"/>
      <c r="T3220" s="283"/>
      <c r="U3220" s="283"/>
      <c r="V3220" s="283"/>
      <c r="W3220" s="283"/>
      <c r="X3220" s="283"/>
      <c r="Y3220" s="282"/>
      <c r="Z3220" s="282"/>
      <c r="AA3220" s="283"/>
      <c r="AB3220" s="282"/>
      <c r="AC3220" s="282"/>
      <c r="AD3220" s="282"/>
      <c r="AE3220" s="282"/>
      <c r="AF3220" s="283"/>
      <c r="AG3220" s="402"/>
      <c r="AH3220" s="283"/>
      <c r="AI3220" s="283"/>
      <c r="AJ3220" s="283"/>
      <c r="AK3220" s="283"/>
      <c r="AL3220" s="283"/>
      <c r="AM3220" s="282"/>
      <c r="AN3220" s="282"/>
      <c r="AO3220" s="282"/>
      <c r="AP3220" s="282"/>
      <c r="AQ3220" s="282"/>
      <c r="AR3220" s="282"/>
      <c r="AT3220" s="283"/>
      <c r="AU3220" s="283"/>
      <c r="AV3220" s="283"/>
      <c r="AW3220" s="283"/>
      <c r="AY3220" s="283"/>
      <c r="AZ3220" s="282"/>
      <c r="BA3220" s="283"/>
      <c r="BB3220" s="282"/>
      <c r="BC3220" s="282"/>
      <c r="BD3220" s="282"/>
      <c r="BE3220" s="283"/>
      <c r="BG3220" s="282"/>
      <c r="BH3220" s="282"/>
      <c r="BI3220" s="282"/>
      <c r="BL3220" s="421"/>
      <c r="BM3220" s="424"/>
      <c r="BN3220" s="424"/>
      <c r="BO3220" s="424"/>
      <c r="BP3220" s="424"/>
      <c r="BQ3220" s="421"/>
      <c r="BR3220" s="421"/>
      <c r="BV3220" s="282"/>
      <c r="BW3220" s="283"/>
      <c r="BY3220" s="283"/>
      <c r="BZ3220" s="283"/>
      <c r="CA3220" s="283"/>
      <c r="CB3220" s="282"/>
      <c r="CC3220" s="282"/>
      <c r="CD3220" s="282"/>
      <c r="CE3220" s="282"/>
      <c r="CG3220" s="427"/>
      <c r="CH3220" s="402"/>
      <c r="CI3220" s="424"/>
      <c r="CJ3220" s="282"/>
      <c r="CK3220" s="282"/>
      <c r="CL3220" s="283"/>
      <c r="CM3220" s="283"/>
      <c r="CP3220" s="282"/>
      <c r="DC3220" s="282"/>
      <c r="DD3220" s="282"/>
      <c r="DE3220" s="282"/>
      <c r="DF3220" s="282"/>
      <c r="DG3220" s="282"/>
      <c r="DH3220" s="282"/>
      <c r="DI3220" s="282"/>
      <c r="DJ3220" s="282"/>
      <c r="EF3220" s="495" t="str">
        <f>""&amp;(MID(数据表!AZ3220,1,MIN(FIND({"(";"（"},数据表!AZ3220&amp;"(（",1)-1)))&amp;""</f>
        <v/>
      </c>
      <c r="EG3220" s="495" t="str">
        <f>""&amp;(MID(数据表!AZ3220,1,MIN(FIND({0;1;2;3;4;5;6;7;8;9},数据表!AZ3220&amp;"1234567890",1)-1)))&amp;""</f>
        <v/>
      </c>
    </row>
    <row r="3221" spans="2:137" s="310" customFormat="1" ht="12" customHeight="1">
      <c r="B3221" s="286"/>
      <c r="C3221" s="286"/>
      <c r="D3221" s="286"/>
      <c r="E3221" s="479"/>
      <c r="F3221" s="282"/>
      <c r="G3221" s="283"/>
      <c r="H3221" s="421"/>
      <c r="I3221" s="421"/>
      <c r="J3221" s="283"/>
      <c r="K3221" s="421"/>
      <c r="L3221" s="282"/>
      <c r="N3221" s="282"/>
      <c r="S3221" s="282"/>
      <c r="T3221" s="283"/>
      <c r="U3221" s="283"/>
      <c r="V3221" s="283"/>
      <c r="W3221" s="283"/>
      <c r="X3221" s="283"/>
      <c r="Y3221" s="282"/>
      <c r="Z3221" s="282"/>
      <c r="AA3221" s="283"/>
      <c r="AB3221" s="282"/>
      <c r="AC3221" s="282"/>
      <c r="AD3221" s="282"/>
      <c r="AE3221" s="282"/>
      <c r="AF3221" s="283"/>
      <c r="AG3221" s="402"/>
      <c r="AH3221" s="283"/>
      <c r="AI3221" s="283"/>
      <c r="AJ3221" s="283"/>
      <c r="AK3221" s="283"/>
      <c r="AL3221" s="283"/>
      <c r="AM3221" s="282"/>
      <c r="AN3221" s="282"/>
      <c r="AO3221" s="282"/>
      <c r="AP3221" s="282"/>
      <c r="AQ3221" s="282"/>
      <c r="AR3221" s="282"/>
      <c r="AT3221" s="283"/>
      <c r="AU3221" s="283"/>
      <c r="AV3221" s="283"/>
      <c r="AW3221" s="283"/>
      <c r="AY3221" s="283"/>
      <c r="AZ3221" s="282"/>
      <c r="BA3221" s="283"/>
      <c r="BB3221" s="282"/>
      <c r="BC3221" s="282"/>
      <c r="BD3221" s="282"/>
      <c r="BE3221" s="283"/>
      <c r="BG3221" s="282"/>
      <c r="BH3221" s="282"/>
      <c r="BI3221" s="282"/>
      <c r="BL3221" s="421"/>
      <c r="BM3221" s="424"/>
      <c r="BN3221" s="424"/>
      <c r="BO3221" s="424"/>
      <c r="BP3221" s="424"/>
      <c r="BQ3221" s="421"/>
      <c r="BR3221" s="421"/>
      <c r="BV3221" s="282"/>
      <c r="BW3221" s="283"/>
      <c r="BY3221" s="283"/>
      <c r="BZ3221" s="283"/>
      <c r="CA3221" s="283"/>
      <c r="CB3221" s="282"/>
      <c r="CC3221" s="282"/>
      <c r="CD3221" s="282"/>
      <c r="CE3221" s="282"/>
      <c r="CG3221" s="427"/>
      <c r="CH3221" s="402"/>
      <c r="CI3221" s="424"/>
      <c r="CJ3221" s="282"/>
      <c r="CK3221" s="282"/>
      <c r="CL3221" s="283"/>
      <c r="CM3221" s="283"/>
      <c r="CP3221" s="282"/>
      <c r="DC3221" s="282"/>
      <c r="DD3221" s="282"/>
      <c r="DE3221" s="282"/>
      <c r="DF3221" s="282"/>
      <c r="DG3221" s="282"/>
      <c r="DH3221" s="282"/>
      <c r="DI3221" s="282"/>
      <c r="DJ3221" s="282"/>
      <c r="EF3221" s="495" t="str">
        <f>""&amp;(MID(数据表!AZ3221,1,MIN(FIND({"(";"（"},数据表!AZ3221&amp;"(（",1)-1)))&amp;""</f>
        <v/>
      </c>
      <c r="EG3221" s="495" t="str">
        <f>""&amp;(MID(数据表!AZ3221,1,MIN(FIND({0;1;2;3;4;5;6;7;8;9},数据表!AZ3221&amp;"1234567890",1)-1)))&amp;""</f>
        <v/>
      </c>
    </row>
    <row r="3222" spans="2:137" s="310" customFormat="1" ht="12" customHeight="1">
      <c r="B3222" s="286"/>
      <c r="C3222" s="286"/>
      <c r="D3222" s="286"/>
      <c r="E3222" s="479"/>
      <c r="F3222" s="282"/>
      <c r="G3222" s="283"/>
      <c r="H3222" s="421"/>
      <c r="I3222" s="421"/>
      <c r="J3222" s="283"/>
      <c r="K3222" s="421"/>
      <c r="L3222" s="282"/>
      <c r="N3222" s="282"/>
      <c r="S3222" s="282"/>
      <c r="T3222" s="283"/>
      <c r="U3222" s="283"/>
      <c r="V3222" s="283"/>
      <c r="W3222" s="283"/>
      <c r="X3222" s="283"/>
      <c r="Y3222" s="282"/>
      <c r="Z3222" s="282"/>
      <c r="AA3222" s="283"/>
      <c r="AB3222" s="282"/>
      <c r="AC3222" s="282"/>
      <c r="AD3222" s="282"/>
      <c r="AE3222" s="282"/>
      <c r="AF3222" s="283"/>
      <c r="AG3222" s="402"/>
      <c r="AH3222" s="283"/>
      <c r="AI3222" s="283"/>
      <c r="AJ3222" s="283"/>
      <c r="AK3222" s="283"/>
      <c r="AL3222" s="283"/>
      <c r="AM3222" s="282"/>
      <c r="AN3222" s="282"/>
      <c r="AO3222" s="282"/>
      <c r="AP3222" s="282"/>
      <c r="AQ3222" s="282"/>
      <c r="AR3222" s="282"/>
      <c r="AT3222" s="283"/>
      <c r="AU3222" s="283"/>
      <c r="AV3222" s="283"/>
      <c r="AW3222" s="283"/>
      <c r="AY3222" s="283"/>
      <c r="AZ3222" s="282"/>
      <c r="BA3222" s="283"/>
      <c r="BB3222" s="282"/>
      <c r="BC3222" s="282"/>
      <c r="BD3222" s="282"/>
      <c r="BE3222" s="283"/>
      <c r="BG3222" s="282"/>
      <c r="BH3222" s="282"/>
      <c r="BI3222" s="282"/>
      <c r="BL3222" s="421"/>
      <c r="BM3222" s="424"/>
      <c r="BN3222" s="424"/>
      <c r="BO3222" s="424"/>
      <c r="BP3222" s="424"/>
      <c r="BQ3222" s="421"/>
      <c r="BR3222" s="421"/>
      <c r="BV3222" s="282"/>
      <c r="BW3222" s="283"/>
      <c r="BY3222" s="283"/>
      <c r="BZ3222" s="283"/>
      <c r="CA3222" s="283"/>
      <c r="CB3222" s="282"/>
      <c r="CC3222" s="282"/>
      <c r="CD3222" s="282"/>
      <c r="CE3222" s="282"/>
      <c r="CG3222" s="427"/>
      <c r="CH3222" s="402"/>
      <c r="CI3222" s="424"/>
      <c r="CJ3222" s="282"/>
      <c r="CK3222" s="282"/>
      <c r="CL3222" s="283"/>
      <c r="CM3222" s="283"/>
      <c r="CP3222" s="282"/>
      <c r="DC3222" s="282"/>
      <c r="DD3222" s="282"/>
      <c r="DE3222" s="282"/>
      <c r="DF3222" s="282"/>
      <c r="DG3222" s="282"/>
      <c r="DH3222" s="282"/>
      <c r="DI3222" s="282"/>
      <c r="DJ3222" s="282"/>
      <c r="EF3222" s="495" t="str">
        <f>""&amp;(MID(数据表!AZ3222,1,MIN(FIND({"(";"（"},数据表!AZ3222&amp;"(（",1)-1)))&amp;""</f>
        <v/>
      </c>
      <c r="EG3222" s="495" t="str">
        <f>""&amp;(MID(数据表!AZ3222,1,MIN(FIND({0;1;2;3;4;5;6;7;8;9},数据表!AZ3222&amp;"1234567890",1)-1)))&amp;""</f>
        <v/>
      </c>
    </row>
    <row r="3223" spans="2:137" s="310" customFormat="1" ht="12" customHeight="1">
      <c r="B3223" s="286"/>
      <c r="C3223" s="286"/>
      <c r="D3223" s="286"/>
      <c r="E3223" s="479"/>
      <c r="F3223" s="282"/>
      <c r="G3223" s="283"/>
      <c r="H3223" s="421"/>
      <c r="I3223" s="421"/>
      <c r="J3223" s="283"/>
      <c r="K3223" s="421"/>
      <c r="L3223" s="282"/>
      <c r="N3223" s="282"/>
      <c r="S3223" s="282"/>
      <c r="T3223" s="283"/>
      <c r="U3223" s="283"/>
      <c r="V3223" s="283"/>
      <c r="W3223" s="283"/>
      <c r="X3223" s="283"/>
      <c r="Y3223" s="282"/>
      <c r="Z3223" s="282"/>
      <c r="AA3223" s="283"/>
      <c r="AB3223" s="282"/>
      <c r="AC3223" s="282"/>
      <c r="AD3223" s="282"/>
      <c r="AE3223" s="282"/>
      <c r="AF3223" s="283"/>
      <c r="AG3223" s="402"/>
      <c r="AH3223" s="283"/>
      <c r="AI3223" s="283"/>
      <c r="AJ3223" s="283"/>
      <c r="AK3223" s="283"/>
      <c r="AL3223" s="283"/>
      <c r="AM3223" s="282"/>
      <c r="AN3223" s="282"/>
      <c r="AO3223" s="282"/>
      <c r="AP3223" s="282"/>
      <c r="AQ3223" s="282"/>
      <c r="AR3223" s="282"/>
      <c r="AT3223" s="283"/>
      <c r="AU3223" s="283"/>
      <c r="AV3223" s="283"/>
      <c r="AW3223" s="283"/>
      <c r="AY3223" s="283"/>
      <c r="AZ3223" s="282"/>
      <c r="BA3223" s="283"/>
      <c r="BB3223" s="282"/>
      <c r="BC3223" s="282"/>
      <c r="BD3223" s="282"/>
      <c r="BE3223" s="283"/>
      <c r="BG3223" s="282"/>
      <c r="BH3223" s="282"/>
      <c r="BI3223" s="282"/>
      <c r="BL3223" s="421"/>
      <c r="BM3223" s="424"/>
      <c r="BN3223" s="424"/>
      <c r="BO3223" s="424"/>
      <c r="BP3223" s="424"/>
      <c r="BQ3223" s="421"/>
      <c r="BR3223" s="421"/>
      <c r="BV3223" s="282"/>
      <c r="BW3223" s="283"/>
      <c r="BY3223" s="283"/>
      <c r="BZ3223" s="283"/>
      <c r="CA3223" s="283"/>
      <c r="CB3223" s="282"/>
      <c r="CC3223" s="282"/>
      <c r="CD3223" s="282"/>
      <c r="CE3223" s="282"/>
      <c r="CG3223" s="427"/>
      <c r="CH3223" s="402"/>
      <c r="CI3223" s="424"/>
      <c r="CJ3223" s="282"/>
      <c r="CK3223" s="282"/>
      <c r="CL3223" s="283"/>
      <c r="CM3223" s="283"/>
      <c r="CP3223" s="282"/>
      <c r="DC3223" s="282"/>
      <c r="DD3223" s="282"/>
      <c r="DE3223" s="282"/>
      <c r="DF3223" s="282"/>
      <c r="DG3223" s="282"/>
      <c r="DH3223" s="282"/>
      <c r="DI3223" s="282"/>
      <c r="DJ3223" s="282"/>
      <c r="EF3223" s="495" t="str">
        <f>""&amp;(MID(数据表!AZ3223,1,MIN(FIND({"(";"（"},数据表!AZ3223&amp;"(（",1)-1)))&amp;""</f>
        <v/>
      </c>
      <c r="EG3223" s="495" t="str">
        <f>""&amp;(MID(数据表!AZ3223,1,MIN(FIND({0;1;2;3;4;5;6;7;8;9},数据表!AZ3223&amp;"1234567890",1)-1)))&amp;""</f>
        <v/>
      </c>
    </row>
    <row r="3224" spans="2:137" s="310" customFormat="1" ht="12" customHeight="1">
      <c r="B3224" s="286"/>
      <c r="C3224" s="286"/>
      <c r="D3224" s="286"/>
      <c r="E3224" s="479"/>
      <c r="F3224" s="282"/>
      <c r="G3224" s="283"/>
      <c r="H3224" s="421"/>
      <c r="I3224" s="421"/>
      <c r="J3224" s="283"/>
      <c r="K3224" s="421"/>
      <c r="L3224" s="282"/>
      <c r="N3224" s="282"/>
      <c r="S3224" s="282"/>
      <c r="T3224" s="283"/>
      <c r="U3224" s="283"/>
      <c r="V3224" s="283"/>
      <c r="W3224" s="283"/>
      <c r="X3224" s="283"/>
      <c r="Y3224" s="282"/>
      <c r="Z3224" s="282"/>
      <c r="AA3224" s="283"/>
      <c r="AB3224" s="282"/>
      <c r="AC3224" s="282"/>
      <c r="AD3224" s="282"/>
      <c r="AE3224" s="282"/>
      <c r="AF3224" s="283"/>
      <c r="AG3224" s="402"/>
      <c r="AH3224" s="283"/>
      <c r="AI3224" s="283"/>
      <c r="AJ3224" s="283"/>
      <c r="AK3224" s="283"/>
      <c r="AL3224" s="283"/>
      <c r="AM3224" s="282"/>
      <c r="AN3224" s="282"/>
      <c r="AO3224" s="282"/>
      <c r="AP3224" s="282"/>
      <c r="AQ3224" s="282"/>
      <c r="AR3224" s="282"/>
      <c r="AT3224" s="283"/>
      <c r="AU3224" s="283"/>
      <c r="AV3224" s="283"/>
      <c r="AW3224" s="283"/>
      <c r="AY3224" s="283"/>
      <c r="AZ3224" s="282"/>
      <c r="BA3224" s="283"/>
      <c r="BB3224" s="282"/>
      <c r="BC3224" s="282"/>
      <c r="BD3224" s="282"/>
      <c r="BE3224" s="283"/>
      <c r="BG3224" s="282"/>
      <c r="BH3224" s="282"/>
      <c r="BI3224" s="282"/>
      <c r="BL3224" s="421"/>
      <c r="BM3224" s="424"/>
      <c r="BN3224" s="424"/>
      <c r="BO3224" s="424"/>
      <c r="BP3224" s="424"/>
      <c r="BQ3224" s="421"/>
      <c r="BR3224" s="421"/>
      <c r="BV3224" s="282"/>
      <c r="BW3224" s="283"/>
      <c r="BY3224" s="283"/>
      <c r="BZ3224" s="283"/>
      <c r="CA3224" s="283"/>
      <c r="CB3224" s="282"/>
      <c r="CC3224" s="282"/>
      <c r="CD3224" s="282"/>
      <c r="CE3224" s="282"/>
      <c r="CG3224" s="427"/>
      <c r="CH3224" s="402"/>
      <c r="CI3224" s="424"/>
      <c r="CJ3224" s="282"/>
      <c r="CK3224" s="282"/>
      <c r="CL3224" s="283"/>
      <c r="CM3224" s="283"/>
      <c r="CP3224" s="282"/>
      <c r="DC3224" s="282"/>
      <c r="DD3224" s="282"/>
      <c r="DE3224" s="282"/>
      <c r="DF3224" s="282"/>
      <c r="DG3224" s="282"/>
      <c r="DH3224" s="282"/>
      <c r="DI3224" s="282"/>
      <c r="DJ3224" s="282"/>
      <c r="EF3224" s="495" t="str">
        <f>""&amp;(MID(数据表!AZ3224,1,MIN(FIND({"(";"（"},数据表!AZ3224&amp;"(（",1)-1)))&amp;""</f>
        <v/>
      </c>
      <c r="EG3224" s="495" t="str">
        <f>""&amp;(MID(数据表!AZ3224,1,MIN(FIND({0;1;2;3;4;5;6;7;8;9},数据表!AZ3224&amp;"1234567890",1)-1)))&amp;""</f>
        <v/>
      </c>
    </row>
    <row r="3225" spans="2:137" s="310" customFormat="1" ht="12" customHeight="1">
      <c r="B3225" s="286"/>
      <c r="C3225" s="286"/>
      <c r="D3225" s="286"/>
      <c r="E3225" s="479"/>
      <c r="F3225" s="282"/>
      <c r="G3225" s="283"/>
      <c r="H3225" s="421"/>
      <c r="I3225" s="421"/>
      <c r="J3225" s="283"/>
      <c r="K3225" s="421"/>
      <c r="L3225" s="282"/>
      <c r="N3225" s="282"/>
      <c r="S3225" s="282"/>
      <c r="T3225" s="283"/>
      <c r="U3225" s="283"/>
      <c r="V3225" s="283"/>
      <c r="W3225" s="283"/>
      <c r="X3225" s="283"/>
      <c r="Y3225" s="282"/>
      <c r="Z3225" s="282"/>
      <c r="AA3225" s="283"/>
      <c r="AB3225" s="282"/>
      <c r="AC3225" s="282"/>
      <c r="AD3225" s="282"/>
      <c r="AE3225" s="282"/>
      <c r="AF3225" s="283"/>
      <c r="AG3225" s="402"/>
      <c r="AH3225" s="283"/>
      <c r="AI3225" s="283"/>
      <c r="AJ3225" s="283"/>
      <c r="AK3225" s="283"/>
      <c r="AL3225" s="283"/>
      <c r="AM3225" s="282"/>
      <c r="AN3225" s="282"/>
      <c r="AO3225" s="282"/>
      <c r="AP3225" s="282"/>
      <c r="AQ3225" s="282"/>
      <c r="AR3225" s="282"/>
      <c r="AT3225" s="283"/>
      <c r="AU3225" s="283"/>
      <c r="AV3225" s="283"/>
      <c r="AW3225" s="283"/>
      <c r="AY3225" s="283"/>
      <c r="AZ3225" s="282"/>
      <c r="BA3225" s="283"/>
      <c r="BB3225" s="282"/>
      <c r="BC3225" s="282"/>
      <c r="BD3225" s="282"/>
      <c r="BE3225" s="283"/>
      <c r="BG3225" s="282"/>
      <c r="BH3225" s="282"/>
      <c r="BI3225" s="282"/>
      <c r="BL3225" s="421"/>
      <c r="BM3225" s="424"/>
      <c r="BN3225" s="424"/>
      <c r="BO3225" s="424"/>
      <c r="BP3225" s="424"/>
      <c r="BQ3225" s="421"/>
      <c r="BR3225" s="421"/>
      <c r="BV3225" s="282"/>
      <c r="BW3225" s="283"/>
      <c r="BY3225" s="283"/>
      <c r="BZ3225" s="283"/>
      <c r="CA3225" s="283"/>
      <c r="CB3225" s="282"/>
      <c r="CC3225" s="282"/>
      <c r="CD3225" s="282"/>
      <c r="CE3225" s="282"/>
      <c r="CG3225" s="427"/>
      <c r="CH3225" s="402"/>
      <c r="CI3225" s="424"/>
      <c r="CJ3225" s="282"/>
      <c r="CK3225" s="282"/>
      <c r="CL3225" s="283"/>
      <c r="CM3225" s="283"/>
      <c r="CP3225" s="282"/>
      <c r="DC3225" s="282"/>
      <c r="DD3225" s="282"/>
      <c r="DE3225" s="282"/>
      <c r="DF3225" s="282"/>
      <c r="DG3225" s="282"/>
      <c r="DH3225" s="282"/>
      <c r="DI3225" s="282"/>
      <c r="DJ3225" s="282"/>
      <c r="EF3225" s="495" t="str">
        <f>""&amp;(MID(数据表!AZ3225,1,MIN(FIND({"(";"（"},数据表!AZ3225&amp;"(（",1)-1)))&amp;""</f>
        <v/>
      </c>
      <c r="EG3225" s="495" t="str">
        <f>""&amp;(MID(数据表!AZ3225,1,MIN(FIND({0;1;2;3;4;5;6;7;8;9},数据表!AZ3225&amp;"1234567890",1)-1)))&amp;""</f>
        <v/>
      </c>
    </row>
    <row r="3226" spans="2:137" s="310" customFormat="1" ht="12" customHeight="1">
      <c r="B3226" s="286"/>
      <c r="C3226" s="286"/>
      <c r="D3226" s="286"/>
      <c r="E3226" s="479"/>
      <c r="F3226" s="282"/>
      <c r="G3226" s="283"/>
      <c r="H3226" s="421"/>
      <c r="I3226" s="421"/>
      <c r="J3226" s="283"/>
      <c r="K3226" s="421"/>
      <c r="L3226" s="282"/>
      <c r="N3226" s="282"/>
      <c r="S3226" s="282"/>
      <c r="T3226" s="283"/>
      <c r="U3226" s="283"/>
      <c r="V3226" s="283"/>
      <c r="W3226" s="283"/>
      <c r="X3226" s="283"/>
      <c r="Y3226" s="282"/>
      <c r="Z3226" s="282"/>
      <c r="AA3226" s="283"/>
      <c r="AB3226" s="282"/>
      <c r="AC3226" s="282"/>
      <c r="AD3226" s="282"/>
      <c r="AE3226" s="282"/>
      <c r="AF3226" s="283"/>
      <c r="AG3226" s="402"/>
      <c r="AH3226" s="283"/>
      <c r="AI3226" s="283"/>
      <c r="AJ3226" s="283"/>
      <c r="AK3226" s="283"/>
      <c r="AL3226" s="283"/>
      <c r="AM3226" s="282"/>
      <c r="AN3226" s="282"/>
      <c r="AO3226" s="282"/>
      <c r="AP3226" s="282"/>
      <c r="AQ3226" s="282"/>
      <c r="AR3226" s="282"/>
      <c r="AT3226" s="283"/>
      <c r="AU3226" s="283"/>
      <c r="AV3226" s="283"/>
      <c r="AW3226" s="283"/>
      <c r="AY3226" s="283"/>
      <c r="AZ3226" s="282"/>
      <c r="BA3226" s="283"/>
      <c r="BB3226" s="282"/>
      <c r="BC3226" s="282"/>
      <c r="BD3226" s="282"/>
      <c r="BE3226" s="283"/>
      <c r="BG3226" s="282"/>
      <c r="BH3226" s="282"/>
      <c r="BI3226" s="282"/>
      <c r="BL3226" s="421"/>
      <c r="BM3226" s="424"/>
      <c r="BN3226" s="424"/>
      <c r="BO3226" s="424"/>
      <c r="BP3226" s="424"/>
      <c r="BQ3226" s="421"/>
      <c r="BR3226" s="421"/>
      <c r="BV3226" s="282"/>
      <c r="BW3226" s="283"/>
      <c r="BY3226" s="283"/>
      <c r="BZ3226" s="283"/>
      <c r="CA3226" s="283"/>
      <c r="CB3226" s="282"/>
      <c r="CC3226" s="282"/>
      <c r="CD3226" s="282"/>
      <c r="CE3226" s="282"/>
      <c r="CG3226" s="427"/>
      <c r="CH3226" s="402"/>
      <c r="CI3226" s="424"/>
      <c r="CJ3226" s="282"/>
      <c r="CK3226" s="282"/>
      <c r="CL3226" s="283"/>
      <c r="CM3226" s="283"/>
      <c r="CP3226" s="282"/>
      <c r="DC3226" s="282"/>
      <c r="DD3226" s="282"/>
      <c r="DE3226" s="282"/>
      <c r="DF3226" s="282"/>
      <c r="DG3226" s="282"/>
      <c r="DH3226" s="282"/>
      <c r="DI3226" s="282"/>
      <c r="DJ3226" s="282"/>
      <c r="EF3226" s="495" t="str">
        <f>""&amp;(MID(数据表!AZ3226,1,MIN(FIND({"(";"（"},数据表!AZ3226&amp;"(（",1)-1)))&amp;""</f>
        <v/>
      </c>
      <c r="EG3226" s="495" t="str">
        <f>""&amp;(MID(数据表!AZ3226,1,MIN(FIND({0;1;2;3;4;5;6;7;8;9},数据表!AZ3226&amp;"1234567890",1)-1)))&amp;""</f>
        <v/>
      </c>
    </row>
    <row r="3227" spans="2:137" s="310" customFormat="1" ht="12" customHeight="1">
      <c r="B3227" s="286"/>
      <c r="C3227" s="286"/>
      <c r="D3227" s="286"/>
      <c r="E3227" s="479"/>
      <c r="F3227" s="282"/>
      <c r="G3227" s="283"/>
      <c r="H3227" s="421"/>
      <c r="I3227" s="421"/>
      <c r="J3227" s="283"/>
      <c r="K3227" s="421"/>
      <c r="L3227" s="282"/>
      <c r="N3227" s="282"/>
      <c r="S3227" s="282"/>
      <c r="T3227" s="283"/>
      <c r="U3227" s="283"/>
      <c r="V3227" s="283"/>
      <c r="W3227" s="283"/>
      <c r="X3227" s="283"/>
      <c r="Y3227" s="282"/>
      <c r="Z3227" s="282"/>
      <c r="AA3227" s="283"/>
      <c r="AB3227" s="282"/>
      <c r="AC3227" s="282"/>
      <c r="AD3227" s="282"/>
      <c r="AE3227" s="282"/>
      <c r="AF3227" s="283"/>
      <c r="AG3227" s="402"/>
      <c r="AH3227" s="283"/>
      <c r="AI3227" s="283"/>
      <c r="AJ3227" s="283"/>
      <c r="AK3227" s="283"/>
      <c r="AL3227" s="283"/>
      <c r="AM3227" s="282"/>
      <c r="AN3227" s="282"/>
      <c r="AO3227" s="282"/>
      <c r="AP3227" s="282"/>
      <c r="AQ3227" s="282"/>
      <c r="AR3227" s="282"/>
      <c r="AT3227" s="283"/>
      <c r="AU3227" s="283"/>
      <c r="AV3227" s="283"/>
      <c r="AW3227" s="283"/>
      <c r="AY3227" s="283"/>
      <c r="AZ3227" s="282"/>
      <c r="BA3227" s="283"/>
      <c r="BB3227" s="282"/>
      <c r="BC3227" s="282"/>
      <c r="BD3227" s="282"/>
      <c r="BE3227" s="283"/>
      <c r="BG3227" s="282"/>
      <c r="BH3227" s="282"/>
      <c r="BI3227" s="282"/>
      <c r="BL3227" s="421"/>
      <c r="BM3227" s="424"/>
      <c r="BN3227" s="424"/>
      <c r="BO3227" s="424"/>
      <c r="BP3227" s="424"/>
      <c r="BQ3227" s="421"/>
      <c r="BR3227" s="421"/>
      <c r="BV3227" s="282"/>
      <c r="BW3227" s="283"/>
      <c r="BY3227" s="283"/>
      <c r="BZ3227" s="283"/>
      <c r="CA3227" s="283"/>
      <c r="CB3227" s="282"/>
      <c r="CC3227" s="282"/>
      <c r="CD3227" s="282"/>
      <c r="CE3227" s="282"/>
      <c r="CG3227" s="427"/>
      <c r="CH3227" s="402"/>
      <c r="CI3227" s="424"/>
      <c r="CJ3227" s="282"/>
      <c r="CK3227" s="282"/>
      <c r="CL3227" s="283"/>
      <c r="CM3227" s="283"/>
      <c r="CP3227" s="282"/>
      <c r="DC3227" s="282"/>
      <c r="DD3227" s="282"/>
      <c r="DE3227" s="282"/>
      <c r="DF3227" s="282"/>
      <c r="DG3227" s="282"/>
      <c r="DH3227" s="282"/>
      <c r="DI3227" s="282"/>
      <c r="DJ3227" s="282"/>
      <c r="EF3227" s="495" t="str">
        <f>""&amp;(MID(数据表!AZ3227,1,MIN(FIND({"(";"（"},数据表!AZ3227&amp;"(（",1)-1)))&amp;""</f>
        <v/>
      </c>
      <c r="EG3227" s="495" t="str">
        <f>""&amp;(MID(数据表!AZ3227,1,MIN(FIND({0;1;2;3;4;5;6;7;8;9},数据表!AZ3227&amp;"1234567890",1)-1)))&amp;""</f>
        <v/>
      </c>
    </row>
    <row r="3228" spans="2:137" s="310" customFormat="1" ht="12" customHeight="1">
      <c r="B3228" s="286"/>
      <c r="C3228" s="286"/>
      <c r="D3228" s="286"/>
      <c r="E3228" s="479"/>
      <c r="F3228" s="282"/>
      <c r="G3228" s="283"/>
      <c r="H3228" s="421"/>
      <c r="I3228" s="421"/>
      <c r="J3228" s="283"/>
      <c r="K3228" s="421"/>
      <c r="L3228" s="282"/>
      <c r="N3228" s="282"/>
      <c r="S3228" s="282"/>
      <c r="T3228" s="283"/>
      <c r="U3228" s="283"/>
      <c r="V3228" s="283"/>
      <c r="W3228" s="283"/>
      <c r="X3228" s="283"/>
      <c r="Y3228" s="282"/>
      <c r="Z3228" s="282"/>
      <c r="AA3228" s="283"/>
      <c r="AB3228" s="282"/>
      <c r="AC3228" s="282"/>
      <c r="AD3228" s="282"/>
      <c r="AE3228" s="282"/>
      <c r="AF3228" s="283"/>
      <c r="AG3228" s="402"/>
      <c r="AH3228" s="283"/>
      <c r="AI3228" s="283"/>
      <c r="AJ3228" s="283"/>
      <c r="AK3228" s="283"/>
      <c r="AL3228" s="283"/>
      <c r="AM3228" s="282"/>
      <c r="AN3228" s="282"/>
      <c r="AO3228" s="282"/>
      <c r="AP3228" s="282"/>
      <c r="AQ3228" s="282"/>
      <c r="AR3228" s="282"/>
      <c r="AT3228" s="283"/>
      <c r="AU3228" s="283"/>
      <c r="AV3228" s="283"/>
      <c r="AW3228" s="283"/>
      <c r="AY3228" s="283"/>
      <c r="AZ3228" s="282"/>
      <c r="BA3228" s="283"/>
      <c r="BB3228" s="282"/>
      <c r="BC3228" s="282"/>
      <c r="BD3228" s="282"/>
      <c r="BE3228" s="283"/>
      <c r="BG3228" s="282"/>
      <c r="BH3228" s="282"/>
      <c r="BI3228" s="282"/>
      <c r="BL3228" s="421"/>
      <c r="BM3228" s="424"/>
      <c r="BN3228" s="424"/>
      <c r="BO3228" s="424"/>
      <c r="BP3228" s="424"/>
      <c r="BQ3228" s="421"/>
      <c r="BR3228" s="421"/>
      <c r="BV3228" s="282"/>
      <c r="BW3228" s="283"/>
      <c r="BY3228" s="283"/>
      <c r="BZ3228" s="283"/>
      <c r="CA3228" s="283"/>
      <c r="CB3228" s="282"/>
      <c r="CC3228" s="282"/>
      <c r="CD3228" s="282"/>
      <c r="CE3228" s="282"/>
      <c r="CG3228" s="427"/>
      <c r="CH3228" s="402"/>
      <c r="CI3228" s="424"/>
      <c r="CJ3228" s="282"/>
      <c r="CK3228" s="282"/>
      <c r="CL3228" s="283"/>
      <c r="CM3228" s="283"/>
      <c r="CP3228" s="282"/>
      <c r="DC3228" s="282"/>
      <c r="DD3228" s="282"/>
      <c r="DE3228" s="282"/>
      <c r="DF3228" s="282"/>
      <c r="DG3228" s="282"/>
      <c r="DH3228" s="282"/>
      <c r="DI3228" s="282"/>
      <c r="DJ3228" s="282"/>
      <c r="EF3228" s="495" t="str">
        <f>""&amp;(MID(数据表!AZ3228,1,MIN(FIND({"(";"（"},数据表!AZ3228&amp;"(（",1)-1)))&amp;""</f>
        <v/>
      </c>
      <c r="EG3228" s="495" t="str">
        <f>""&amp;(MID(数据表!AZ3228,1,MIN(FIND({0;1;2;3;4;5;6;7;8;9},数据表!AZ3228&amp;"1234567890",1)-1)))&amp;""</f>
        <v/>
      </c>
    </row>
    <row r="3229" spans="2:137" s="310" customFormat="1" ht="12" customHeight="1">
      <c r="B3229" s="286"/>
      <c r="C3229" s="286"/>
      <c r="D3229" s="286"/>
      <c r="E3229" s="479"/>
      <c r="F3229" s="282"/>
      <c r="G3229" s="283"/>
      <c r="H3229" s="421"/>
      <c r="I3229" s="421"/>
      <c r="J3229" s="283"/>
      <c r="K3229" s="421"/>
      <c r="L3229" s="282"/>
      <c r="N3229" s="282"/>
      <c r="S3229" s="282"/>
      <c r="T3229" s="283"/>
      <c r="U3229" s="283"/>
      <c r="V3229" s="283"/>
      <c r="W3229" s="283"/>
      <c r="X3229" s="283"/>
      <c r="Y3229" s="282"/>
      <c r="Z3229" s="282"/>
      <c r="AA3229" s="283"/>
      <c r="AB3229" s="282"/>
      <c r="AC3229" s="282"/>
      <c r="AD3229" s="282"/>
      <c r="AE3229" s="282"/>
      <c r="AF3229" s="283"/>
      <c r="AG3229" s="402"/>
      <c r="AH3229" s="283"/>
      <c r="AI3229" s="283"/>
      <c r="AJ3229" s="283"/>
      <c r="AK3229" s="283"/>
      <c r="AL3229" s="283"/>
      <c r="AM3229" s="282"/>
      <c r="AN3229" s="282"/>
      <c r="AO3229" s="282"/>
      <c r="AP3229" s="282"/>
      <c r="AQ3229" s="282"/>
      <c r="AR3229" s="282"/>
      <c r="AT3229" s="283"/>
      <c r="AU3229" s="283"/>
      <c r="AV3229" s="283"/>
      <c r="AW3229" s="283"/>
      <c r="AY3229" s="283"/>
      <c r="AZ3229" s="282"/>
      <c r="BA3229" s="283"/>
      <c r="BB3229" s="282"/>
      <c r="BC3229" s="282"/>
      <c r="BD3229" s="282"/>
      <c r="BE3229" s="283"/>
      <c r="BG3229" s="282"/>
      <c r="BH3229" s="282"/>
      <c r="BI3229" s="282"/>
      <c r="BL3229" s="421"/>
      <c r="BM3229" s="424"/>
      <c r="BN3229" s="424"/>
      <c r="BO3229" s="424"/>
      <c r="BP3229" s="424"/>
      <c r="BQ3229" s="421"/>
      <c r="BR3229" s="421"/>
      <c r="BV3229" s="282"/>
      <c r="BW3229" s="283"/>
      <c r="BY3229" s="283"/>
      <c r="BZ3229" s="283"/>
      <c r="CA3229" s="283"/>
      <c r="CB3229" s="282"/>
      <c r="CC3229" s="282"/>
      <c r="CD3229" s="282"/>
      <c r="CE3229" s="282"/>
      <c r="CG3229" s="427"/>
      <c r="CH3229" s="402"/>
      <c r="CI3229" s="424"/>
      <c r="CJ3229" s="282"/>
      <c r="CK3229" s="282"/>
      <c r="CL3229" s="283"/>
      <c r="CM3229" s="283"/>
      <c r="CP3229" s="282"/>
      <c r="DC3229" s="282"/>
      <c r="DD3229" s="282"/>
      <c r="DE3229" s="282"/>
      <c r="DF3229" s="282"/>
      <c r="DG3229" s="282"/>
      <c r="DH3229" s="282"/>
      <c r="DI3229" s="282"/>
      <c r="DJ3229" s="282"/>
      <c r="EF3229" s="495" t="str">
        <f>""&amp;(MID(数据表!AZ3229,1,MIN(FIND({"(";"（"},数据表!AZ3229&amp;"(（",1)-1)))&amp;""</f>
        <v/>
      </c>
      <c r="EG3229" s="495" t="str">
        <f>""&amp;(MID(数据表!AZ3229,1,MIN(FIND({0;1;2;3;4;5;6;7;8;9},数据表!AZ3229&amp;"1234567890",1)-1)))&amp;""</f>
        <v/>
      </c>
    </row>
    <row r="3230" spans="2:137" s="310" customFormat="1" ht="12" customHeight="1">
      <c r="B3230" s="286"/>
      <c r="C3230" s="286"/>
      <c r="D3230" s="286"/>
      <c r="E3230" s="479"/>
      <c r="F3230" s="282"/>
      <c r="G3230" s="283"/>
      <c r="H3230" s="421"/>
      <c r="I3230" s="421"/>
      <c r="J3230" s="283"/>
      <c r="K3230" s="421"/>
      <c r="L3230" s="282"/>
      <c r="N3230" s="282"/>
      <c r="S3230" s="282"/>
      <c r="T3230" s="283"/>
      <c r="U3230" s="283"/>
      <c r="V3230" s="283"/>
      <c r="W3230" s="283"/>
      <c r="X3230" s="283"/>
      <c r="Y3230" s="282"/>
      <c r="Z3230" s="282"/>
      <c r="AA3230" s="283"/>
      <c r="AB3230" s="282"/>
      <c r="AC3230" s="282"/>
      <c r="AD3230" s="282"/>
      <c r="AE3230" s="282"/>
      <c r="AF3230" s="283"/>
      <c r="AG3230" s="402"/>
      <c r="AH3230" s="283"/>
      <c r="AI3230" s="283"/>
      <c r="AJ3230" s="283"/>
      <c r="AK3230" s="283"/>
      <c r="AL3230" s="283"/>
      <c r="AM3230" s="282"/>
      <c r="AN3230" s="282"/>
      <c r="AO3230" s="282"/>
      <c r="AP3230" s="282"/>
      <c r="AQ3230" s="282"/>
      <c r="AR3230" s="282"/>
      <c r="AT3230" s="283"/>
      <c r="AU3230" s="283"/>
      <c r="AV3230" s="283"/>
      <c r="AW3230" s="283"/>
      <c r="AY3230" s="283"/>
      <c r="AZ3230" s="282"/>
      <c r="BA3230" s="283"/>
      <c r="BB3230" s="282"/>
      <c r="BC3230" s="282"/>
      <c r="BD3230" s="282"/>
      <c r="BE3230" s="283"/>
      <c r="BG3230" s="282"/>
      <c r="BH3230" s="282"/>
      <c r="BI3230" s="282"/>
      <c r="BL3230" s="421"/>
      <c r="BM3230" s="424"/>
      <c r="BN3230" s="424"/>
      <c r="BO3230" s="424"/>
      <c r="BP3230" s="424"/>
      <c r="BQ3230" s="421"/>
      <c r="BR3230" s="421"/>
      <c r="BV3230" s="282"/>
      <c r="BW3230" s="283"/>
      <c r="BY3230" s="283"/>
      <c r="BZ3230" s="283"/>
      <c r="CA3230" s="283"/>
      <c r="CB3230" s="282"/>
      <c r="CC3230" s="282"/>
      <c r="CD3230" s="282"/>
      <c r="CE3230" s="282"/>
      <c r="CG3230" s="427"/>
      <c r="CH3230" s="402"/>
      <c r="CI3230" s="424"/>
      <c r="CJ3230" s="282"/>
      <c r="CK3230" s="282"/>
      <c r="CL3230" s="283"/>
      <c r="CM3230" s="283"/>
      <c r="CP3230" s="282"/>
      <c r="DC3230" s="282"/>
      <c r="DD3230" s="282"/>
      <c r="DE3230" s="282"/>
      <c r="DF3230" s="282"/>
      <c r="DG3230" s="282"/>
      <c r="DH3230" s="282"/>
      <c r="DI3230" s="282"/>
      <c r="DJ3230" s="282"/>
      <c r="EF3230" s="495" t="str">
        <f>""&amp;(MID(数据表!AZ3230,1,MIN(FIND({"(";"（"},数据表!AZ3230&amp;"(（",1)-1)))&amp;""</f>
        <v/>
      </c>
      <c r="EG3230" s="495" t="str">
        <f>""&amp;(MID(数据表!AZ3230,1,MIN(FIND({0;1;2;3;4;5;6;7;8;9},数据表!AZ3230&amp;"1234567890",1)-1)))&amp;""</f>
        <v/>
      </c>
    </row>
    <row r="3231" spans="2:137" s="310" customFormat="1" ht="12" customHeight="1">
      <c r="B3231" s="286"/>
      <c r="C3231" s="286"/>
      <c r="D3231" s="286"/>
      <c r="E3231" s="479"/>
      <c r="F3231" s="282"/>
      <c r="G3231" s="283"/>
      <c r="H3231" s="421"/>
      <c r="I3231" s="421"/>
      <c r="J3231" s="283"/>
      <c r="K3231" s="421"/>
      <c r="L3231" s="282"/>
      <c r="N3231" s="282"/>
      <c r="S3231" s="282"/>
      <c r="T3231" s="283"/>
      <c r="U3231" s="283"/>
      <c r="V3231" s="283"/>
      <c r="W3231" s="283"/>
      <c r="X3231" s="283"/>
      <c r="Y3231" s="282"/>
      <c r="Z3231" s="282"/>
      <c r="AA3231" s="283"/>
      <c r="AB3231" s="282"/>
      <c r="AC3231" s="282"/>
      <c r="AD3231" s="282"/>
      <c r="AE3231" s="282"/>
      <c r="AF3231" s="283"/>
      <c r="AG3231" s="402"/>
      <c r="AH3231" s="283"/>
      <c r="AI3231" s="283"/>
      <c r="AJ3231" s="283"/>
      <c r="AK3231" s="283"/>
      <c r="AL3231" s="283"/>
      <c r="AM3231" s="282"/>
      <c r="AN3231" s="282"/>
      <c r="AO3231" s="282"/>
      <c r="AP3231" s="282"/>
      <c r="AQ3231" s="282"/>
      <c r="AR3231" s="282"/>
      <c r="AT3231" s="283"/>
      <c r="AU3231" s="283"/>
      <c r="AV3231" s="283"/>
      <c r="AW3231" s="283"/>
      <c r="AY3231" s="283"/>
      <c r="AZ3231" s="282"/>
      <c r="BA3231" s="283"/>
      <c r="BB3231" s="282"/>
      <c r="BC3231" s="282"/>
      <c r="BD3231" s="282"/>
      <c r="BE3231" s="283"/>
      <c r="BG3231" s="282"/>
      <c r="BH3231" s="282"/>
      <c r="BI3231" s="282"/>
      <c r="BL3231" s="421"/>
      <c r="BM3231" s="424"/>
      <c r="BN3231" s="424"/>
      <c r="BO3231" s="424"/>
      <c r="BP3231" s="424"/>
      <c r="BQ3231" s="421"/>
      <c r="BR3231" s="421"/>
      <c r="BV3231" s="282"/>
      <c r="BW3231" s="283"/>
      <c r="BY3231" s="283"/>
      <c r="BZ3231" s="283"/>
      <c r="CA3231" s="283"/>
      <c r="CB3231" s="282"/>
      <c r="CC3231" s="282"/>
      <c r="CD3231" s="282"/>
      <c r="CE3231" s="282"/>
      <c r="CG3231" s="427"/>
      <c r="CH3231" s="402"/>
      <c r="CI3231" s="424"/>
      <c r="CJ3231" s="282"/>
      <c r="CK3231" s="282"/>
      <c r="CL3231" s="283"/>
      <c r="CM3231" s="283"/>
      <c r="CP3231" s="282"/>
      <c r="DC3231" s="282"/>
      <c r="DD3231" s="282"/>
      <c r="DE3231" s="282"/>
      <c r="DF3231" s="282"/>
      <c r="DG3231" s="282"/>
      <c r="DH3231" s="282"/>
      <c r="DI3231" s="282"/>
      <c r="DJ3231" s="282"/>
      <c r="EF3231" s="495" t="str">
        <f>""&amp;(MID(数据表!AZ3231,1,MIN(FIND({"(";"（"},数据表!AZ3231&amp;"(（",1)-1)))&amp;""</f>
        <v/>
      </c>
      <c r="EG3231" s="495" t="str">
        <f>""&amp;(MID(数据表!AZ3231,1,MIN(FIND({0;1;2;3;4;5;6;7;8;9},数据表!AZ3231&amp;"1234567890",1)-1)))&amp;""</f>
        <v/>
      </c>
    </row>
    <row r="3232" spans="2:137" s="310" customFormat="1" ht="12" customHeight="1">
      <c r="B3232" s="286"/>
      <c r="C3232" s="286"/>
      <c r="D3232" s="286"/>
      <c r="E3232" s="479"/>
      <c r="F3232" s="282"/>
      <c r="G3232" s="283"/>
      <c r="H3232" s="421"/>
      <c r="I3232" s="421"/>
      <c r="J3232" s="283"/>
      <c r="K3232" s="421"/>
      <c r="L3232" s="282"/>
      <c r="N3232" s="282"/>
      <c r="S3232" s="282"/>
      <c r="T3232" s="283"/>
      <c r="U3232" s="283"/>
      <c r="V3232" s="283"/>
      <c r="W3232" s="283"/>
      <c r="X3232" s="283"/>
      <c r="Y3232" s="282"/>
      <c r="Z3232" s="282"/>
      <c r="AA3232" s="283"/>
      <c r="AB3232" s="282"/>
      <c r="AC3232" s="282"/>
      <c r="AD3232" s="282"/>
      <c r="AE3232" s="282"/>
      <c r="AF3232" s="283"/>
      <c r="AG3232" s="402"/>
      <c r="AH3232" s="283"/>
      <c r="AI3232" s="283"/>
      <c r="AJ3232" s="283"/>
      <c r="AK3232" s="283"/>
      <c r="AL3232" s="283"/>
      <c r="AM3232" s="282"/>
      <c r="AN3232" s="282"/>
      <c r="AO3232" s="282"/>
      <c r="AP3232" s="282"/>
      <c r="AQ3232" s="282"/>
      <c r="AR3232" s="282"/>
      <c r="AT3232" s="283"/>
      <c r="AU3232" s="283"/>
      <c r="AV3232" s="283"/>
      <c r="AW3232" s="283"/>
      <c r="AY3232" s="283"/>
      <c r="AZ3232" s="282"/>
      <c r="BA3232" s="283"/>
      <c r="BB3232" s="282"/>
      <c r="BC3232" s="282"/>
      <c r="BD3232" s="282"/>
      <c r="BE3232" s="283"/>
      <c r="BG3232" s="282"/>
      <c r="BH3232" s="282"/>
      <c r="BI3232" s="282"/>
      <c r="BL3232" s="421"/>
      <c r="BM3232" s="424"/>
      <c r="BN3232" s="424"/>
      <c r="BO3232" s="424"/>
      <c r="BP3232" s="424"/>
      <c r="BQ3232" s="421"/>
      <c r="BR3232" s="421"/>
      <c r="BV3232" s="282"/>
      <c r="BW3232" s="283"/>
      <c r="BY3232" s="283"/>
      <c r="BZ3232" s="283"/>
      <c r="CA3232" s="283"/>
      <c r="CB3232" s="282"/>
      <c r="CC3232" s="282"/>
      <c r="CD3232" s="282"/>
      <c r="CE3232" s="282"/>
      <c r="CG3232" s="427"/>
      <c r="CH3232" s="402"/>
      <c r="CI3232" s="424"/>
      <c r="CJ3232" s="282"/>
      <c r="CK3232" s="282"/>
      <c r="CL3232" s="283"/>
      <c r="CM3232" s="283"/>
      <c r="CP3232" s="282"/>
      <c r="DC3232" s="282"/>
      <c r="DD3232" s="282"/>
      <c r="DE3232" s="282"/>
      <c r="DF3232" s="282"/>
      <c r="DG3232" s="282"/>
      <c r="DH3232" s="282"/>
      <c r="DI3232" s="282"/>
      <c r="DJ3232" s="282"/>
      <c r="EF3232" s="495" t="str">
        <f>""&amp;(MID(数据表!AZ3232,1,MIN(FIND({"(";"（"},数据表!AZ3232&amp;"(（",1)-1)))&amp;""</f>
        <v/>
      </c>
      <c r="EG3232" s="495" t="str">
        <f>""&amp;(MID(数据表!AZ3232,1,MIN(FIND({0;1;2;3;4;5;6;7;8;9},数据表!AZ3232&amp;"1234567890",1)-1)))&amp;""</f>
        <v/>
      </c>
    </row>
    <row r="3233" spans="2:137" s="310" customFormat="1" ht="12" customHeight="1">
      <c r="B3233" s="286"/>
      <c r="C3233" s="286"/>
      <c r="D3233" s="286"/>
      <c r="E3233" s="479"/>
      <c r="F3233" s="282"/>
      <c r="G3233" s="283"/>
      <c r="H3233" s="421"/>
      <c r="I3233" s="421"/>
      <c r="J3233" s="283"/>
      <c r="K3233" s="421"/>
      <c r="L3233" s="282"/>
      <c r="N3233" s="282"/>
      <c r="S3233" s="282"/>
      <c r="T3233" s="283"/>
      <c r="U3233" s="283"/>
      <c r="V3233" s="283"/>
      <c r="W3233" s="283"/>
      <c r="X3233" s="283"/>
      <c r="Y3233" s="282"/>
      <c r="Z3233" s="282"/>
      <c r="AA3233" s="283"/>
      <c r="AB3233" s="282"/>
      <c r="AC3233" s="282"/>
      <c r="AD3233" s="282"/>
      <c r="AE3233" s="282"/>
      <c r="AF3233" s="283"/>
      <c r="AG3233" s="402"/>
      <c r="AH3233" s="283"/>
      <c r="AI3233" s="283"/>
      <c r="AJ3233" s="283"/>
      <c r="AK3233" s="283"/>
      <c r="AL3233" s="283"/>
      <c r="AM3233" s="282"/>
      <c r="AN3233" s="282"/>
      <c r="AO3233" s="282"/>
      <c r="AP3233" s="282"/>
      <c r="AQ3233" s="282"/>
      <c r="AR3233" s="282"/>
      <c r="AT3233" s="283"/>
      <c r="AU3233" s="283"/>
      <c r="AV3233" s="283"/>
      <c r="AW3233" s="283"/>
      <c r="AY3233" s="283"/>
      <c r="AZ3233" s="282"/>
      <c r="BA3233" s="283"/>
      <c r="BB3233" s="282"/>
      <c r="BC3233" s="282"/>
      <c r="BD3233" s="282"/>
      <c r="BE3233" s="283"/>
      <c r="BG3233" s="282"/>
      <c r="BH3233" s="282"/>
      <c r="BI3233" s="282"/>
      <c r="BL3233" s="421"/>
      <c r="BM3233" s="424"/>
      <c r="BN3233" s="424"/>
      <c r="BO3233" s="424"/>
      <c r="BP3233" s="424"/>
      <c r="BQ3233" s="421"/>
      <c r="BR3233" s="421"/>
      <c r="BV3233" s="282"/>
      <c r="BW3233" s="283"/>
      <c r="BY3233" s="283"/>
      <c r="BZ3233" s="283"/>
      <c r="CA3233" s="283"/>
      <c r="CB3233" s="282"/>
      <c r="CC3233" s="282"/>
      <c r="CD3233" s="282"/>
      <c r="CE3233" s="282"/>
      <c r="CG3233" s="427"/>
      <c r="CH3233" s="402"/>
      <c r="CI3233" s="424"/>
      <c r="CJ3233" s="282"/>
      <c r="CK3233" s="282"/>
      <c r="CL3233" s="283"/>
      <c r="CM3233" s="283"/>
      <c r="CP3233" s="282"/>
      <c r="DC3233" s="282"/>
      <c r="DD3233" s="282"/>
      <c r="DE3233" s="282"/>
      <c r="DF3233" s="282"/>
      <c r="DG3233" s="282"/>
      <c r="DH3233" s="282"/>
      <c r="DI3233" s="282"/>
      <c r="DJ3233" s="282"/>
      <c r="EF3233" s="495" t="str">
        <f>""&amp;(MID(数据表!AZ3233,1,MIN(FIND({"(";"（"},数据表!AZ3233&amp;"(（",1)-1)))&amp;""</f>
        <v/>
      </c>
      <c r="EG3233" s="495" t="str">
        <f>""&amp;(MID(数据表!AZ3233,1,MIN(FIND({0;1;2;3;4;5;6;7;8;9},数据表!AZ3233&amp;"1234567890",1)-1)))&amp;""</f>
        <v/>
      </c>
    </row>
    <row r="3234" spans="2:137" s="310" customFormat="1" ht="12" customHeight="1">
      <c r="B3234" s="286"/>
      <c r="C3234" s="286"/>
      <c r="D3234" s="286"/>
      <c r="E3234" s="479"/>
      <c r="F3234" s="282"/>
      <c r="G3234" s="283"/>
      <c r="H3234" s="421"/>
      <c r="I3234" s="421"/>
      <c r="J3234" s="283"/>
      <c r="K3234" s="421"/>
      <c r="L3234" s="282"/>
      <c r="N3234" s="282"/>
      <c r="S3234" s="282"/>
      <c r="T3234" s="283"/>
      <c r="U3234" s="283"/>
      <c r="V3234" s="283"/>
      <c r="W3234" s="283"/>
      <c r="X3234" s="283"/>
      <c r="Y3234" s="282"/>
      <c r="Z3234" s="282"/>
      <c r="AA3234" s="283"/>
      <c r="AB3234" s="282"/>
      <c r="AC3234" s="282"/>
      <c r="AD3234" s="282"/>
      <c r="AE3234" s="282"/>
      <c r="AF3234" s="283"/>
      <c r="AG3234" s="402"/>
      <c r="AH3234" s="283"/>
      <c r="AI3234" s="283"/>
      <c r="AJ3234" s="283"/>
      <c r="AK3234" s="283"/>
      <c r="AL3234" s="283"/>
      <c r="AM3234" s="282"/>
      <c r="AN3234" s="282"/>
      <c r="AO3234" s="282"/>
      <c r="AP3234" s="282"/>
      <c r="AQ3234" s="282"/>
      <c r="AR3234" s="282"/>
      <c r="AT3234" s="283"/>
      <c r="AU3234" s="283"/>
      <c r="AV3234" s="283"/>
      <c r="AW3234" s="283"/>
      <c r="AY3234" s="283"/>
      <c r="AZ3234" s="282"/>
      <c r="BA3234" s="283"/>
      <c r="BB3234" s="282"/>
      <c r="BC3234" s="282"/>
      <c r="BD3234" s="282"/>
      <c r="BE3234" s="283"/>
      <c r="BG3234" s="282"/>
      <c r="BH3234" s="282"/>
      <c r="BI3234" s="282"/>
      <c r="BL3234" s="421"/>
      <c r="BM3234" s="424"/>
      <c r="BN3234" s="424"/>
      <c r="BO3234" s="424"/>
      <c r="BP3234" s="424"/>
      <c r="BQ3234" s="421"/>
      <c r="BR3234" s="421"/>
      <c r="BV3234" s="282"/>
      <c r="BW3234" s="283"/>
      <c r="BY3234" s="283"/>
      <c r="BZ3234" s="283"/>
      <c r="CA3234" s="283"/>
      <c r="CB3234" s="282"/>
      <c r="CC3234" s="282"/>
      <c r="CD3234" s="282"/>
      <c r="CE3234" s="282"/>
      <c r="CG3234" s="427"/>
      <c r="CH3234" s="402"/>
      <c r="CI3234" s="424"/>
      <c r="CJ3234" s="282"/>
      <c r="CK3234" s="282"/>
      <c r="CL3234" s="283"/>
      <c r="CM3234" s="283"/>
      <c r="CP3234" s="282"/>
      <c r="DC3234" s="282"/>
      <c r="DD3234" s="282"/>
      <c r="DE3234" s="282"/>
      <c r="DF3234" s="282"/>
      <c r="DG3234" s="282"/>
      <c r="DH3234" s="282"/>
      <c r="DI3234" s="282"/>
      <c r="DJ3234" s="282"/>
      <c r="EF3234" s="495" t="str">
        <f>""&amp;(MID(数据表!AZ3234,1,MIN(FIND({"(";"（"},数据表!AZ3234&amp;"(（",1)-1)))&amp;""</f>
        <v/>
      </c>
      <c r="EG3234" s="495" t="str">
        <f>""&amp;(MID(数据表!AZ3234,1,MIN(FIND({0;1;2;3;4;5;6;7;8;9},数据表!AZ3234&amp;"1234567890",1)-1)))&amp;""</f>
        <v/>
      </c>
    </row>
    <row r="3235" spans="2:137" s="310" customFormat="1" ht="12" customHeight="1">
      <c r="B3235" s="286"/>
      <c r="C3235" s="286"/>
      <c r="D3235" s="286"/>
      <c r="E3235" s="479"/>
      <c r="F3235" s="282"/>
      <c r="G3235" s="283"/>
      <c r="H3235" s="421"/>
      <c r="I3235" s="421"/>
      <c r="J3235" s="283"/>
      <c r="K3235" s="421"/>
      <c r="L3235" s="282"/>
      <c r="N3235" s="282"/>
      <c r="S3235" s="282"/>
      <c r="T3235" s="283"/>
      <c r="U3235" s="283"/>
      <c r="V3235" s="283"/>
      <c r="W3235" s="283"/>
      <c r="X3235" s="283"/>
      <c r="Y3235" s="282"/>
      <c r="Z3235" s="282"/>
      <c r="AA3235" s="283"/>
      <c r="AB3235" s="282"/>
      <c r="AC3235" s="282"/>
      <c r="AD3235" s="282"/>
      <c r="AE3235" s="282"/>
      <c r="AF3235" s="283"/>
      <c r="AG3235" s="402"/>
      <c r="AH3235" s="283"/>
      <c r="AI3235" s="283"/>
      <c r="AJ3235" s="283"/>
      <c r="AK3235" s="283"/>
      <c r="AL3235" s="283"/>
      <c r="AM3235" s="282"/>
      <c r="AN3235" s="282"/>
      <c r="AO3235" s="282"/>
      <c r="AP3235" s="282"/>
      <c r="AQ3235" s="282"/>
      <c r="AR3235" s="282"/>
      <c r="AT3235" s="283"/>
      <c r="AU3235" s="283"/>
      <c r="AV3235" s="283"/>
      <c r="AW3235" s="283"/>
      <c r="AY3235" s="283"/>
      <c r="AZ3235" s="282"/>
      <c r="BA3235" s="283"/>
      <c r="BB3235" s="282"/>
      <c r="BC3235" s="282"/>
      <c r="BD3235" s="282"/>
      <c r="BE3235" s="283"/>
      <c r="BG3235" s="282"/>
      <c r="BH3235" s="282"/>
      <c r="BI3235" s="282"/>
      <c r="BL3235" s="421"/>
      <c r="BM3235" s="424"/>
      <c r="BN3235" s="424"/>
      <c r="BO3235" s="424"/>
      <c r="BP3235" s="424"/>
      <c r="BQ3235" s="421"/>
      <c r="BR3235" s="421"/>
      <c r="BV3235" s="282"/>
      <c r="BW3235" s="283"/>
      <c r="BY3235" s="283"/>
      <c r="BZ3235" s="283"/>
      <c r="CA3235" s="283"/>
      <c r="CB3235" s="282"/>
      <c r="CC3235" s="282"/>
      <c r="CD3235" s="282"/>
      <c r="CE3235" s="282"/>
      <c r="CG3235" s="427"/>
      <c r="CH3235" s="402"/>
      <c r="CI3235" s="424"/>
      <c r="CJ3235" s="282"/>
      <c r="CK3235" s="282"/>
      <c r="CL3235" s="283"/>
      <c r="CM3235" s="283"/>
      <c r="CP3235" s="282"/>
      <c r="DC3235" s="282"/>
      <c r="DD3235" s="282"/>
      <c r="DE3235" s="282"/>
      <c r="DF3235" s="282"/>
      <c r="DG3235" s="282"/>
      <c r="DH3235" s="282"/>
      <c r="DI3235" s="282"/>
      <c r="DJ3235" s="282"/>
      <c r="EF3235" s="495" t="str">
        <f>""&amp;(MID(数据表!AZ3235,1,MIN(FIND({"(";"（"},数据表!AZ3235&amp;"(（",1)-1)))&amp;""</f>
        <v/>
      </c>
      <c r="EG3235" s="495" t="str">
        <f>""&amp;(MID(数据表!AZ3235,1,MIN(FIND({0;1;2;3;4;5;6;7;8;9},数据表!AZ3235&amp;"1234567890",1)-1)))&amp;""</f>
        <v/>
      </c>
    </row>
    <row r="3236" spans="2:137" s="310" customFormat="1" ht="12" customHeight="1">
      <c r="B3236" s="286"/>
      <c r="C3236" s="286"/>
      <c r="D3236" s="286"/>
      <c r="E3236" s="479"/>
      <c r="F3236" s="282"/>
      <c r="G3236" s="283"/>
      <c r="H3236" s="421"/>
      <c r="I3236" s="421"/>
      <c r="J3236" s="283"/>
      <c r="K3236" s="421"/>
      <c r="L3236" s="282"/>
      <c r="N3236" s="282"/>
      <c r="S3236" s="282"/>
      <c r="T3236" s="283"/>
      <c r="U3236" s="283"/>
      <c r="V3236" s="283"/>
      <c r="W3236" s="283"/>
      <c r="X3236" s="283"/>
      <c r="Y3236" s="282"/>
      <c r="Z3236" s="282"/>
      <c r="AA3236" s="283"/>
      <c r="AB3236" s="282"/>
      <c r="AC3236" s="282"/>
      <c r="AD3236" s="282"/>
      <c r="AE3236" s="282"/>
      <c r="AF3236" s="283"/>
      <c r="AG3236" s="402"/>
      <c r="AH3236" s="283"/>
      <c r="AI3236" s="283"/>
      <c r="AJ3236" s="283"/>
      <c r="AK3236" s="283"/>
      <c r="AL3236" s="283"/>
      <c r="AM3236" s="282"/>
      <c r="AN3236" s="282"/>
      <c r="AO3236" s="282"/>
      <c r="AP3236" s="282"/>
      <c r="AQ3236" s="282"/>
      <c r="AR3236" s="282"/>
      <c r="AT3236" s="283"/>
      <c r="AU3236" s="283"/>
      <c r="AV3236" s="283"/>
      <c r="AW3236" s="283"/>
      <c r="AY3236" s="283"/>
      <c r="AZ3236" s="282"/>
      <c r="BA3236" s="283"/>
      <c r="BB3236" s="282"/>
      <c r="BC3236" s="282"/>
      <c r="BD3236" s="282"/>
      <c r="BE3236" s="283"/>
      <c r="BG3236" s="282"/>
      <c r="BH3236" s="282"/>
      <c r="BI3236" s="282"/>
      <c r="BL3236" s="421"/>
      <c r="BM3236" s="424"/>
      <c r="BN3236" s="424"/>
      <c r="BO3236" s="424"/>
      <c r="BP3236" s="424"/>
      <c r="BQ3236" s="421"/>
      <c r="BR3236" s="421"/>
      <c r="BV3236" s="282"/>
      <c r="BW3236" s="283"/>
      <c r="BY3236" s="283"/>
      <c r="BZ3236" s="283"/>
      <c r="CA3236" s="283"/>
      <c r="CB3236" s="282"/>
      <c r="CC3236" s="282"/>
      <c r="CD3236" s="282"/>
      <c r="CE3236" s="282"/>
      <c r="CG3236" s="427"/>
      <c r="CH3236" s="402"/>
      <c r="CI3236" s="424"/>
      <c r="CJ3236" s="282"/>
      <c r="CK3236" s="282"/>
      <c r="CL3236" s="283"/>
      <c r="CM3236" s="283"/>
      <c r="CP3236" s="282"/>
      <c r="DC3236" s="282"/>
      <c r="DD3236" s="282"/>
      <c r="DE3236" s="282"/>
      <c r="DF3236" s="282"/>
      <c r="DG3236" s="282"/>
      <c r="DH3236" s="282"/>
      <c r="DI3236" s="282"/>
      <c r="DJ3236" s="282"/>
      <c r="EF3236" s="495" t="str">
        <f>""&amp;(MID(数据表!AZ3236,1,MIN(FIND({"(";"（"},数据表!AZ3236&amp;"(（",1)-1)))&amp;""</f>
        <v/>
      </c>
      <c r="EG3236" s="495" t="str">
        <f>""&amp;(MID(数据表!AZ3236,1,MIN(FIND({0;1;2;3;4;5;6;7;8;9},数据表!AZ3236&amp;"1234567890",1)-1)))&amp;""</f>
        <v/>
      </c>
    </row>
    <row r="3237" spans="2:137" s="310" customFormat="1" ht="12" customHeight="1">
      <c r="B3237" s="286"/>
      <c r="C3237" s="286"/>
      <c r="D3237" s="286"/>
      <c r="E3237" s="479"/>
      <c r="F3237" s="282"/>
      <c r="G3237" s="283"/>
      <c r="H3237" s="421"/>
      <c r="I3237" s="421"/>
      <c r="J3237" s="283"/>
      <c r="K3237" s="421"/>
      <c r="L3237" s="282"/>
      <c r="N3237" s="282"/>
      <c r="S3237" s="282"/>
      <c r="T3237" s="283"/>
      <c r="U3237" s="283"/>
      <c r="V3237" s="283"/>
      <c r="W3237" s="283"/>
      <c r="X3237" s="283"/>
      <c r="Y3237" s="282"/>
      <c r="Z3237" s="282"/>
      <c r="AA3237" s="283"/>
      <c r="AB3237" s="282"/>
      <c r="AC3237" s="282"/>
      <c r="AD3237" s="282"/>
      <c r="AE3237" s="282"/>
      <c r="AF3237" s="283"/>
      <c r="AG3237" s="402"/>
      <c r="AH3237" s="283"/>
      <c r="AI3237" s="283"/>
      <c r="AJ3237" s="283"/>
      <c r="AK3237" s="283"/>
      <c r="AL3237" s="283"/>
      <c r="AM3237" s="282"/>
      <c r="AN3237" s="282"/>
      <c r="AO3237" s="282"/>
      <c r="AP3237" s="282"/>
      <c r="AQ3237" s="282"/>
      <c r="AR3237" s="282"/>
      <c r="AT3237" s="283"/>
      <c r="AU3237" s="283"/>
      <c r="AV3237" s="283"/>
      <c r="AW3237" s="283"/>
      <c r="AY3237" s="283"/>
      <c r="AZ3237" s="282"/>
      <c r="BA3237" s="283"/>
      <c r="BB3237" s="282"/>
      <c r="BC3237" s="282"/>
      <c r="BD3237" s="282"/>
      <c r="BE3237" s="283"/>
      <c r="BG3237" s="282"/>
      <c r="BH3237" s="282"/>
      <c r="BI3237" s="282"/>
      <c r="BL3237" s="421"/>
      <c r="BM3237" s="424"/>
      <c r="BN3237" s="424"/>
      <c r="BO3237" s="424"/>
      <c r="BP3237" s="424"/>
      <c r="BQ3237" s="421"/>
      <c r="BR3237" s="421"/>
      <c r="BV3237" s="282"/>
      <c r="BW3237" s="283"/>
      <c r="BY3237" s="283"/>
      <c r="BZ3237" s="283"/>
      <c r="CA3237" s="283"/>
      <c r="CB3237" s="282"/>
      <c r="CC3237" s="282"/>
      <c r="CD3237" s="282"/>
      <c r="CE3237" s="282"/>
      <c r="CG3237" s="427"/>
      <c r="CH3237" s="402"/>
      <c r="CI3237" s="424"/>
      <c r="CJ3237" s="282"/>
      <c r="CK3237" s="282"/>
      <c r="CL3237" s="283"/>
      <c r="CM3237" s="283"/>
      <c r="CP3237" s="282"/>
      <c r="DC3237" s="282"/>
      <c r="DD3237" s="282"/>
      <c r="DE3237" s="282"/>
      <c r="DF3237" s="282"/>
      <c r="DG3237" s="282"/>
      <c r="DH3237" s="282"/>
      <c r="DI3237" s="282"/>
      <c r="DJ3237" s="282"/>
      <c r="EF3237" s="495" t="str">
        <f>""&amp;(MID(数据表!AZ3237,1,MIN(FIND({"(";"（"},数据表!AZ3237&amp;"(（",1)-1)))&amp;""</f>
        <v/>
      </c>
      <c r="EG3237" s="495" t="str">
        <f>""&amp;(MID(数据表!AZ3237,1,MIN(FIND({0;1;2;3;4;5;6;7;8;9},数据表!AZ3237&amp;"1234567890",1)-1)))&amp;""</f>
        <v/>
      </c>
    </row>
    <row r="3238" spans="2:137" s="310" customFormat="1" ht="12" customHeight="1">
      <c r="B3238" s="286"/>
      <c r="C3238" s="286"/>
      <c r="D3238" s="286"/>
      <c r="E3238" s="479"/>
      <c r="F3238" s="282"/>
      <c r="G3238" s="283"/>
      <c r="H3238" s="421"/>
      <c r="I3238" s="421"/>
      <c r="J3238" s="283"/>
      <c r="K3238" s="421"/>
      <c r="L3238" s="282"/>
      <c r="N3238" s="282"/>
      <c r="S3238" s="282"/>
      <c r="T3238" s="283"/>
      <c r="U3238" s="283"/>
      <c r="V3238" s="283"/>
      <c r="W3238" s="283"/>
      <c r="X3238" s="283"/>
      <c r="Y3238" s="282"/>
      <c r="Z3238" s="282"/>
      <c r="AA3238" s="283"/>
      <c r="AB3238" s="282"/>
      <c r="AC3238" s="282"/>
      <c r="AD3238" s="282"/>
      <c r="AE3238" s="282"/>
      <c r="AF3238" s="283"/>
      <c r="AG3238" s="402"/>
      <c r="AH3238" s="283"/>
      <c r="AI3238" s="283"/>
      <c r="AJ3238" s="283"/>
      <c r="AK3238" s="283"/>
      <c r="AL3238" s="283"/>
      <c r="AM3238" s="282"/>
      <c r="AN3238" s="282"/>
      <c r="AO3238" s="282"/>
      <c r="AP3238" s="282"/>
      <c r="AQ3238" s="282"/>
      <c r="AR3238" s="282"/>
      <c r="AT3238" s="283"/>
      <c r="AU3238" s="283"/>
      <c r="AV3238" s="283"/>
      <c r="AW3238" s="283"/>
      <c r="AY3238" s="283"/>
      <c r="AZ3238" s="282"/>
      <c r="BA3238" s="283"/>
      <c r="BB3238" s="282"/>
      <c r="BC3238" s="282"/>
      <c r="BD3238" s="282"/>
      <c r="BE3238" s="283"/>
      <c r="BG3238" s="282"/>
      <c r="BH3238" s="282"/>
      <c r="BI3238" s="282"/>
      <c r="BL3238" s="421"/>
      <c r="BM3238" s="424"/>
      <c r="BN3238" s="424"/>
      <c r="BO3238" s="424"/>
      <c r="BP3238" s="424"/>
      <c r="BQ3238" s="421"/>
      <c r="BR3238" s="421"/>
      <c r="BV3238" s="282"/>
      <c r="BW3238" s="283"/>
      <c r="BY3238" s="283"/>
      <c r="BZ3238" s="283"/>
      <c r="CA3238" s="283"/>
      <c r="CB3238" s="282"/>
      <c r="CC3238" s="282"/>
      <c r="CD3238" s="282"/>
      <c r="CE3238" s="282"/>
      <c r="CG3238" s="427"/>
      <c r="CH3238" s="402"/>
      <c r="CI3238" s="424"/>
      <c r="CJ3238" s="282"/>
      <c r="CK3238" s="282"/>
      <c r="CL3238" s="283"/>
      <c r="CM3238" s="283"/>
      <c r="CP3238" s="282"/>
      <c r="DC3238" s="282"/>
      <c r="DD3238" s="282"/>
      <c r="DE3238" s="282"/>
      <c r="DF3238" s="282"/>
      <c r="DG3238" s="282"/>
      <c r="DH3238" s="282"/>
      <c r="DI3238" s="282"/>
      <c r="DJ3238" s="282"/>
      <c r="EF3238" s="495" t="str">
        <f>""&amp;(MID(数据表!AZ3238,1,MIN(FIND({"(";"（"},数据表!AZ3238&amp;"(（",1)-1)))&amp;""</f>
        <v/>
      </c>
      <c r="EG3238" s="495" t="str">
        <f>""&amp;(MID(数据表!AZ3238,1,MIN(FIND({0;1;2;3;4;5;6;7;8;9},数据表!AZ3238&amp;"1234567890",1)-1)))&amp;""</f>
        <v/>
      </c>
    </row>
    <row r="3239" spans="2:137" s="310" customFormat="1" ht="12" customHeight="1">
      <c r="B3239" s="286"/>
      <c r="C3239" s="286"/>
      <c r="D3239" s="286"/>
      <c r="E3239" s="479"/>
      <c r="F3239" s="282"/>
      <c r="G3239" s="283"/>
      <c r="H3239" s="421"/>
      <c r="I3239" s="421"/>
      <c r="J3239" s="283"/>
      <c r="K3239" s="421"/>
      <c r="L3239" s="282"/>
      <c r="N3239" s="282"/>
      <c r="S3239" s="282"/>
      <c r="T3239" s="283"/>
      <c r="U3239" s="283"/>
      <c r="V3239" s="283"/>
      <c r="W3239" s="283"/>
      <c r="X3239" s="283"/>
      <c r="Y3239" s="282"/>
      <c r="Z3239" s="282"/>
      <c r="AA3239" s="283"/>
      <c r="AB3239" s="282"/>
      <c r="AC3239" s="282"/>
      <c r="AD3239" s="282"/>
      <c r="AE3239" s="282"/>
      <c r="AF3239" s="283"/>
      <c r="AG3239" s="402"/>
      <c r="AH3239" s="283"/>
      <c r="AI3239" s="283"/>
      <c r="AJ3239" s="283"/>
      <c r="AK3239" s="283"/>
      <c r="AL3239" s="283"/>
      <c r="AM3239" s="282"/>
      <c r="AN3239" s="282"/>
      <c r="AO3239" s="282"/>
      <c r="AP3239" s="282"/>
      <c r="AQ3239" s="282"/>
      <c r="AR3239" s="282"/>
      <c r="AT3239" s="283"/>
      <c r="AU3239" s="283"/>
      <c r="AV3239" s="283"/>
      <c r="AW3239" s="283"/>
      <c r="AY3239" s="283"/>
      <c r="AZ3239" s="282"/>
      <c r="BA3239" s="283"/>
      <c r="BB3239" s="282"/>
      <c r="BC3239" s="282"/>
      <c r="BD3239" s="282"/>
      <c r="BE3239" s="283"/>
      <c r="BG3239" s="282"/>
      <c r="BH3239" s="282"/>
      <c r="BI3239" s="282"/>
      <c r="BL3239" s="421"/>
      <c r="BM3239" s="424"/>
      <c r="BN3239" s="424"/>
      <c r="BO3239" s="424"/>
      <c r="BP3239" s="424"/>
      <c r="BQ3239" s="421"/>
      <c r="BR3239" s="421"/>
      <c r="BV3239" s="282"/>
      <c r="BW3239" s="283"/>
      <c r="BY3239" s="283"/>
      <c r="BZ3239" s="283"/>
      <c r="CA3239" s="283"/>
      <c r="CB3239" s="282"/>
      <c r="CC3239" s="282"/>
      <c r="CD3239" s="282"/>
      <c r="CE3239" s="282"/>
      <c r="CG3239" s="427"/>
      <c r="CH3239" s="402"/>
      <c r="CI3239" s="424"/>
      <c r="CJ3239" s="282"/>
      <c r="CK3239" s="282"/>
      <c r="CL3239" s="283"/>
      <c r="CM3239" s="283"/>
      <c r="CP3239" s="282"/>
      <c r="DC3239" s="282"/>
      <c r="DD3239" s="282"/>
      <c r="DE3239" s="282"/>
      <c r="DF3239" s="282"/>
      <c r="DG3239" s="282"/>
      <c r="DH3239" s="282"/>
      <c r="DI3239" s="282"/>
      <c r="DJ3239" s="282"/>
      <c r="EF3239" s="495" t="str">
        <f>""&amp;(MID(数据表!AZ3239,1,MIN(FIND({"(";"（"},数据表!AZ3239&amp;"(（",1)-1)))&amp;""</f>
        <v/>
      </c>
      <c r="EG3239" s="495" t="str">
        <f>""&amp;(MID(数据表!AZ3239,1,MIN(FIND({0;1;2;3;4;5;6;7;8;9},数据表!AZ3239&amp;"1234567890",1)-1)))&amp;""</f>
        <v/>
      </c>
    </row>
    <row r="3240" spans="2:137" s="310" customFormat="1" ht="12" customHeight="1">
      <c r="B3240" s="286"/>
      <c r="C3240" s="286"/>
      <c r="D3240" s="286"/>
      <c r="E3240" s="479"/>
      <c r="F3240" s="282"/>
      <c r="G3240" s="283"/>
      <c r="H3240" s="421"/>
      <c r="I3240" s="421"/>
      <c r="J3240" s="283"/>
      <c r="K3240" s="421"/>
      <c r="L3240" s="282"/>
      <c r="N3240" s="282"/>
      <c r="S3240" s="282"/>
      <c r="T3240" s="283"/>
      <c r="U3240" s="283"/>
      <c r="V3240" s="283"/>
      <c r="W3240" s="283"/>
      <c r="X3240" s="283"/>
      <c r="Y3240" s="282"/>
      <c r="Z3240" s="282"/>
      <c r="AA3240" s="283"/>
      <c r="AB3240" s="282"/>
      <c r="AC3240" s="282"/>
      <c r="AD3240" s="282"/>
      <c r="AE3240" s="282"/>
      <c r="AF3240" s="283"/>
      <c r="AG3240" s="402"/>
      <c r="AH3240" s="283"/>
      <c r="AI3240" s="283"/>
      <c r="AJ3240" s="283"/>
      <c r="AK3240" s="283"/>
      <c r="AL3240" s="283"/>
      <c r="AM3240" s="282"/>
      <c r="AN3240" s="282"/>
      <c r="AO3240" s="282"/>
      <c r="AP3240" s="282"/>
      <c r="AQ3240" s="282"/>
      <c r="AR3240" s="282"/>
      <c r="AT3240" s="283"/>
      <c r="AU3240" s="283"/>
      <c r="AV3240" s="283"/>
      <c r="AW3240" s="283"/>
      <c r="AY3240" s="283"/>
      <c r="AZ3240" s="282"/>
      <c r="BA3240" s="283"/>
      <c r="BB3240" s="282"/>
      <c r="BC3240" s="282"/>
      <c r="BD3240" s="282"/>
      <c r="BE3240" s="283"/>
      <c r="BG3240" s="282"/>
      <c r="BH3240" s="282"/>
      <c r="BI3240" s="282"/>
      <c r="BL3240" s="421"/>
      <c r="BM3240" s="424"/>
      <c r="BN3240" s="424"/>
      <c r="BO3240" s="424"/>
      <c r="BP3240" s="424"/>
      <c r="BQ3240" s="421"/>
      <c r="BR3240" s="421"/>
      <c r="BV3240" s="282"/>
      <c r="BW3240" s="283"/>
      <c r="BY3240" s="283"/>
      <c r="BZ3240" s="283"/>
      <c r="CA3240" s="283"/>
      <c r="CB3240" s="282"/>
      <c r="CC3240" s="282"/>
      <c r="CD3240" s="282"/>
      <c r="CE3240" s="282"/>
      <c r="CG3240" s="427"/>
      <c r="CH3240" s="402"/>
      <c r="CI3240" s="424"/>
      <c r="CJ3240" s="282"/>
      <c r="CK3240" s="282"/>
      <c r="CL3240" s="283"/>
      <c r="CM3240" s="283"/>
      <c r="CP3240" s="282"/>
      <c r="DC3240" s="282"/>
      <c r="DD3240" s="282"/>
      <c r="DE3240" s="282"/>
      <c r="DF3240" s="282"/>
      <c r="DG3240" s="282"/>
      <c r="DH3240" s="282"/>
      <c r="DI3240" s="282"/>
      <c r="DJ3240" s="282"/>
      <c r="EF3240" s="495" t="str">
        <f>""&amp;(MID(数据表!AZ3240,1,MIN(FIND({"(";"（"},数据表!AZ3240&amp;"(（",1)-1)))&amp;""</f>
        <v/>
      </c>
      <c r="EG3240" s="495" t="str">
        <f>""&amp;(MID(数据表!AZ3240,1,MIN(FIND({0;1;2;3;4;5;6;7;8;9},数据表!AZ3240&amp;"1234567890",1)-1)))&amp;""</f>
        <v/>
      </c>
    </row>
    <row r="3241" spans="2:137" s="310" customFormat="1" ht="12" customHeight="1">
      <c r="B3241" s="286"/>
      <c r="C3241" s="286"/>
      <c r="D3241" s="286"/>
      <c r="E3241" s="479"/>
      <c r="F3241" s="282"/>
      <c r="G3241" s="283"/>
      <c r="H3241" s="421"/>
      <c r="I3241" s="421"/>
      <c r="J3241" s="283"/>
      <c r="K3241" s="421"/>
      <c r="L3241" s="282"/>
      <c r="N3241" s="282"/>
      <c r="S3241" s="282"/>
      <c r="T3241" s="283"/>
      <c r="U3241" s="283"/>
      <c r="V3241" s="283"/>
      <c r="W3241" s="283"/>
      <c r="X3241" s="283"/>
      <c r="Y3241" s="282"/>
      <c r="Z3241" s="282"/>
      <c r="AA3241" s="283"/>
      <c r="AB3241" s="282"/>
      <c r="AC3241" s="282"/>
      <c r="AD3241" s="282"/>
      <c r="AE3241" s="282"/>
      <c r="AF3241" s="283"/>
      <c r="AG3241" s="402"/>
      <c r="AH3241" s="283"/>
      <c r="AI3241" s="283"/>
      <c r="AJ3241" s="283"/>
      <c r="AK3241" s="283"/>
      <c r="AL3241" s="283"/>
      <c r="AM3241" s="282"/>
      <c r="AN3241" s="282"/>
      <c r="AO3241" s="282"/>
      <c r="AP3241" s="282"/>
      <c r="AQ3241" s="282"/>
      <c r="AR3241" s="282"/>
      <c r="AT3241" s="283"/>
      <c r="AU3241" s="283"/>
      <c r="AV3241" s="283"/>
      <c r="AW3241" s="283"/>
      <c r="AY3241" s="283"/>
      <c r="AZ3241" s="282"/>
      <c r="BA3241" s="283"/>
      <c r="BB3241" s="282"/>
      <c r="BC3241" s="282"/>
      <c r="BD3241" s="282"/>
      <c r="BE3241" s="283"/>
      <c r="BG3241" s="282"/>
      <c r="BH3241" s="282"/>
      <c r="BI3241" s="282"/>
      <c r="BL3241" s="421"/>
      <c r="BM3241" s="424"/>
      <c r="BN3241" s="424"/>
      <c r="BO3241" s="424"/>
      <c r="BP3241" s="424"/>
      <c r="BQ3241" s="421"/>
      <c r="BR3241" s="421"/>
      <c r="BV3241" s="282"/>
      <c r="BW3241" s="283"/>
      <c r="BY3241" s="283"/>
      <c r="BZ3241" s="283"/>
      <c r="CA3241" s="283"/>
      <c r="CB3241" s="282"/>
      <c r="CC3241" s="282"/>
      <c r="CD3241" s="282"/>
      <c r="CE3241" s="282"/>
      <c r="CG3241" s="427"/>
      <c r="CH3241" s="402"/>
      <c r="CI3241" s="424"/>
      <c r="CJ3241" s="282"/>
      <c r="CK3241" s="282"/>
      <c r="CL3241" s="283"/>
      <c r="CM3241" s="283"/>
      <c r="CP3241" s="282"/>
      <c r="DC3241" s="282"/>
      <c r="DD3241" s="282"/>
      <c r="DE3241" s="282"/>
      <c r="DF3241" s="282"/>
      <c r="DG3241" s="282"/>
      <c r="DH3241" s="282"/>
      <c r="DI3241" s="282"/>
      <c r="DJ3241" s="282"/>
      <c r="EF3241" s="495" t="str">
        <f>""&amp;(MID(数据表!AZ3241,1,MIN(FIND({"(";"（"},数据表!AZ3241&amp;"(（",1)-1)))&amp;""</f>
        <v/>
      </c>
      <c r="EG3241" s="495" t="str">
        <f>""&amp;(MID(数据表!AZ3241,1,MIN(FIND({0;1;2;3;4;5;6;7;8;9},数据表!AZ3241&amp;"1234567890",1)-1)))&amp;""</f>
        <v/>
      </c>
    </row>
    <row r="3242" spans="2:137" s="310" customFormat="1" ht="12" customHeight="1">
      <c r="B3242" s="286"/>
      <c r="C3242" s="286"/>
      <c r="D3242" s="286"/>
      <c r="E3242" s="479"/>
      <c r="F3242" s="282"/>
      <c r="G3242" s="283"/>
      <c r="H3242" s="421"/>
      <c r="I3242" s="421"/>
      <c r="J3242" s="283"/>
      <c r="K3242" s="421"/>
      <c r="L3242" s="282"/>
      <c r="N3242" s="282"/>
      <c r="S3242" s="282"/>
      <c r="T3242" s="283"/>
      <c r="U3242" s="283"/>
      <c r="V3242" s="283"/>
      <c r="W3242" s="283"/>
      <c r="X3242" s="283"/>
      <c r="Y3242" s="282"/>
      <c r="Z3242" s="282"/>
      <c r="AA3242" s="283"/>
      <c r="AB3242" s="282"/>
      <c r="AC3242" s="282"/>
      <c r="AD3242" s="282"/>
      <c r="AE3242" s="282"/>
      <c r="AF3242" s="283"/>
      <c r="AG3242" s="402"/>
      <c r="AH3242" s="283"/>
      <c r="AI3242" s="283"/>
      <c r="AJ3242" s="283"/>
      <c r="AK3242" s="283"/>
      <c r="AL3242" s="283"/>
      <c r="AM3242" s="282"/>
      <c r="AN3242" s="282"/>
      <c r="AO3242" s="282"/>
      <c r="AP3242" s="282"/>
      <c r="AQ3242" s="282"/>
      <c r="AR3242" s="282"/>
      <c r="AT3242" s="283"/>
      <c r="AU3242" s="283"/>
      <c r="AV3242" s="283"/>
      <c r="AW3242" s="283"/>
      <c r="AY3242" s="283"/>
      <c r="AZ3242" s="282"/>
      <c r="BA3242" s="283"/>
      <c r="BB3242" s="282"/>
      <c r="BC3242" s="282"/>
      <c r="BD3242" s="282"/>
      <c r="BE3242" s="283"/>
      <c r="BG3242" s="282"/>
      <c r="BH3242" s="282"/>
      <c r="BI3242" s="282"/>
      <c r="BL3242" s="421"/>
      <c r="BM3242" s="424"/>
      <c r="BN3242" s="424"/>
      <c r="BO3242" s="424"/>
      <c r="BP3242" s="424"/>
      <c r="BQ3242" s="421"/>
      <c r="BR3242" s="421"/>
      <c r="BV3242" s="282"/>
      <c r="BW3242" s="283"/>
      <c r="BY3242" s="283"/>
      <c r="BZ3242" s="283"/>
      <c r="CA3242" s="283"/>
      <c r="CB3242" s="282"/>
      <c r="CC3242" s="282"/>
      <c r="CD3242" s="282"/>
      <c r="CE3242" s="282"/>
      <c r="CG3242" s="427"/>
      <c r="CH3242" s="402"/>
      <c r="CI3242" s="424"/>
      <c r="CJ3242" s="282"/>
      <c r="CK3242" s="282"/>
      <c r="CL3242" s="283"/>
      <c r="CM3242" s="283"/>
      <c r="CP3242" s="282"/>
      <c r="DC3242" s="282"/>
      <c r="DD3242" s="282"/>
      <c r="DE3242" s="282"/>
      <c r="DF3242" s="282"/>
      <c r="DG3242" s="282"/>
      <c r="DH3242" s="282"/>
      <c r="DI3242" s="282"/>
      <c r="DJ3242" s="282"/>
      <c r="EF3242" s="495" t="str">
        <f>""&amp;(MID(数据表!AZ3242,1,MIN(FIND({"(";"（"},数据表!AZ3242&amp;"(（",1)-1)))&amp;""</f>
        <v/>
      </c>
      <c r="EG3242" s="495" t="str">
        <f>""&amp;(MID(数据表!AZ3242,1,MIN(FIND({0;1;2;3;4;5;6;7;8;9},数据表!AZ3242&amp;"1234567890",1)-1)))&amp;""</f>
        <v/>
      </c>
    </row>
    <row r="3243" spans="2:137" s="310" customFormat="1" ht="12" customHeight="1">
      <c r="B3243" s="286"/>
      <c r="C3243" s="286"/>
      <c r="D3243" s="286"/>
      <c r="E3243" s="479"/>
      <c r="F3243" s="282"/>
      <c r="G3243" s="283"/>
      <c r="H3243" s="421"/>
      <c r="I3243" s="421"/>
      <c r="J3243" s="283"/>
      <c r="K3243" s="421"/>
      <c r="L3243" s="282"/>
      <c r="N3243" s="282"/>
      <c r="S3243" s="282"/>
      <c r="T3243" s="283"/>
      <c r="U3243" s="283"/>
      <c r="V3243" s="283"/>
      <c r="W3243" s="283"/>
      <c r="X3243" s="283"/>
      <c r="Y3243" s="282"/>
      <c r="Z3243" s="282"/>
      <c r="AA3243" s="283"/>
      <c r="AB3243" s="282"/>
      <c r="AC3243" s="282"/>
      <c r="AD3243" s="282"/>
      <c r="AE3243" s="282"/>
      <c r="AF3243" s="283"/>
      <c r="AG3243" s="402"/>
      <c r="AH3243" s="283"/>
      <c r="AI3243" s="283"/>
      <c r="AJ3243" s="283"/>
      <c r="AK3243" s="283"/>
      <c r="AL3243" s="283"/>
      <c r="AM3243" s="282"/>
      <c r="AN3243" s="282"/>
      <c r="AO3243" s="282"/>
      <c r="AP3243" s="282"/>
      <c r="AQ3243" s="282"/>
      <c r="AR3243" s="282"/>
      <c r="AT3243" s="283"/>
      <c r="AU3243" s="283"/>
      <c r="AV3243" s="283"/>
      <c r="AW3243" s="283"/>
      <c r="AY3243" s="283"/>
      <c r="AZ3243" s="282"/>
      <c r="BA3243" s="283"/>
      <c r="BB3243" s="282"/>
      <c r="BC3243" s="282"/>
      <c r="BD3243" s="282"/>
      <c r="BE3243" s="283"/>
      <c r="BG3243" s="282"/>
      <c r="BH3243" s="282"/>
      <c r="BI3243" s="282"/>
      <c r="BL3243" s="421"/>
      <c r="BM3243" s="424"/>
      <c r="BN3243" s="424"/>
      <c r="BO3243" s="424"/>
      <c r="BP3243" s="424"/>
      <c r="BQ3243" s="421"/>
      <c r="BR3243" s="421"/>
      <c r="BV3243" s="282"/>
      <c r="BW3243" s="283"/>
      <c r="BY3243" s="283"/>
      <c r="BZ3243" s="283"/>
      <c r="CA3243" s="283"/>
      <c r="CB3243" s="282"/>
      <c r="CC3243" s="282"/>
      <c r="CD3243" s="282"/>
      <c r="CE3243" s="282"/>
      <c r="CG3243" s="427"/>
      <c r="CH3243" s="402"/>
      <c r="CI3243" s="424"/>
      <c r="CJ3243" s="282"/>
      <c r="CK3243" s="282"/>
      <c r="CL3243" s="283"/>
      <c r="CM3243" s="283"/>
      <c r="CP3243" s="282"/>
      <c r="DC3243" s="282"/>
      <c r="DD3243" s="282"/>
      <c r="DE3243" s="282"/>
      <c r="DF3243" s="282"/>
      <c r="DG3243" s="282"/>
      <c r="DH3243" s="282"/>
      <c r="DI3243" s="282"/>
      <c r="DJ3243" s="282"/>
      <c r="EF3243" s="495" t="str">
        <f>""&amp;(MID(数据表!AZ3243,1,MIN(FIND({"(";"（"},数据表!AZ3243&amp;"(（",1)-1)))&amp;""</f>
        <v/>
      </c>
      <c r="EG3243" s="495" t="str">
        <f>""&amp;(MID(数据表!AZ3243,1,MIN(FIND({0;1;2;3;4;5;6;7;8;9},数据表!AZ3243&amp;"1234567890",1)-1)))&amp;""</f>
        <v/>
      </c>
    </row>
    <row r="3244" spans="2:137" s="310" customFormat="1" ht="12" customHeight="1">
      <c r="B3244" s="286"/>
      <c r="C3244" s="286"/>
      <c r="D3244" s="286"/>
      <c r="E3244" s="479"/>
      <c r="F3244" s="282"/>
      <c r="G3244" s="283"/>
      <c r="H3244" s="421"/>
      <c r="I3244" s="421"/>
      <c r="J3244" s="283"/>
      <c r="K3244" s="421"/>
      <c r="L3244" s="282"/>
      <c r="N3244" s="282"/>
      <c r="S3244" s="282"/>
      <c r="T3244" s="283"/>
      <c r="U3244" s="283"/>
      <c r="V3244" s="283"/>
      <c r="W3244" s="283"/>
      <c r="X3244" s="283"/>
      <c r="Y3244" s="282"/>
      <c r="Z3244" s="282"/>
      <c r="AA3244" s="283"/>
      <c r="AB3244" s="282"/>
      <c r="AC3244" s="282"/>
      <c r="AD3244" s="282"/>
      <c r="AE3244" s="282"/>
      <c r="AF3244" s="283"/>
      <c r="AG3244" s="402"/>
      <c r="AH3244" s="283"/>
      <c r="AI3244" s="283"/>
      <c r="AJ3244" s="283"/>
      <c r="AK3244" s="283"/>
      <c r="AL3244" s="283"/>
      <c r="AM3244" s="282"/>
      <c r="AN3244" s="282"/>
      <c r="AO3244" s="282"/>
      <c r="AP3244" s="282"/>
      <c r="AQ3244" s="282"/>
      <c r="AR3244" s="282"/>
      <c r="AT3244" s="283"/>
      <c r="AU3244" s="283"/>
      <c r="AV3244" s="283"/>
      <c r="AW3244" s="283"/>
      <c r="AY3244" s="283"/>
      <c r="AZ3244" s="282"/>
      <c r="BA3244" s="283"/>
      <c r="BB3244" s="282"/>
      <c r="BC3244" s="282"/>
      <c r="BD3244" s="282"/>
      <c r="BE3244" s="283"/>
      <c r="BG3244" s="282"/>
      <c r="BH3244" s="282"/>
      <c r="BI3244" s="282"/>
      <c r="BL3244" s="421"/>
      <c r="BM3244" s="424"/>
      <c r="BN3244" s="424"/>
      <c r="BO3244" s="424"/>
      <c r="BP3244" s="424"/>
      <c r="BQ3244" s="421"/>
      <c r="BR3244" s="421"/>
      <c r="BV3244" s="282"/>
      <c r="BW3244" s="283"/>
      <c r="BY3244" s="283"/>
      <c r="BZ3244" s="283"/>
      <c r="CA3244" s="283"/>
      <c r="CB3244" s="282"/>
      <c r="CC3244" s="282"/>
      <c r="CD3244" s="282"/>
      <c r="CE3244" s="282"/>
      <c r="CG3244" s="427"/>
      <c r="CH3244" s="402"/>
      <c r="CI3244" s="424"/>
      <c r="CJ3244" s="282"/>
      <c r="CK3244" s="282"/>
      <c r="CL3244" s="283"/>
      <c r="CM3244" s="283"/>
      <c r="CP3244" s="282"/>
      <c r="DC3244" s="282"/>
      <c r="DD3244" s="282"/>
      <c r="DE3244" s="282"/>
      <c r="DF3244" s="282"/>
      <c r="DG3244" s="282"/>
      <c r="DH3244" s="282"/>
      <c r="DI3244" s="282"/>
      <c r="DJ3244" s="282"/>
      <c r="EF3244" s="495" t="str">
        <f>""&amp;(MID(数据表!AZ3244,1,MIN(FIND({"(";"（"},数据表!AZ3244&amp;"(（",1)-1)))&amp;""</f>
        <v/>
      </c>
      <c r="EG3244" s="495" t="str">
        <f>""&amp;(MID(数据表!AZ3244,1,MIN(FIND({0;1;2;3;4;5;6;7;8;9},数据表!AZ3244&amp;"1234567890",1)-1)))&amp;""</f>
        <v/>
      </c>
    </row>
    <row r="3245" spans="2:137" s="310" customFormat="1" ht="12" customHeight="1">
      <c r="B3245" s="286"/>
      <c r="C3245" s="286"/>
      <c r="D3245" s="286"/>
      <c r="E3245" s="479"/>
      <c r="F3245" s="282"/>
      <c r="G3245" s="283"/>
      <c r="H3245" s="421"/>
      <c r="I3245" s="421"/>
      <c r="J3245" s="283"/>
      <c r="K3245" s="421"/>
      <c r="L3245" s="282"/>
      <c r="N3245" s="282"/>
      <c r="S3245" s="282"/>
      <c r="T3245" s="283"/>
      <c r="U3245" s="283"/>
      <c r="V3245" s="283"/>
      <c r="W3245" s="283"/>
      <c r="X3245" s="283"/>
      <c r="Y3245" s="282"/>
      <c r="Z3245" s="282"/>
      <c r="AA3245" s="283"/>
      <c r="AB3245" s="282"/>
      <c r="AC3245" s="282"/>
      <c r="AD3245" s="282"/>
      <c r="AE3245" s="282"/>
      <c r="AF3245" s="283"/>
      <c r="AG3245" s="402"/>
      <c r="AH3245" s="283"/>
      <c r="AI3245" s="283"/>
      <c r="AJ3245" s="283"/>
      <c r="AK3245" s="283"/>
      <c r="AL3245" s="283"/>
      <c r="AM3245" s="282"/>
      <c r="AN3245" s="282"/>
      <c r="AO3245" s="282"/>
      <c r="AP3245" s="282"/>
      <c r="AQ3245" s="282"/>
      <c r="AR3245" s="282"/>
      <c r="AT3245" s="283"/>
      <c r="AU3245" s="283"/>
      <c r="AV3245" s="283"/>
      <c r="AW3245" s="283"/>
      <c r="AY3245" s="283"/>
      <c r="AZ3245" s="282"/>
      <c r="BA3245" s="283"/>
      <c r="BB3245" s="282"/>
      <c r="BC3245" s="282"/>
      <c r="BD3245" s="282"/>
      <c r="BE3245" s="283"/>
      <c r="BG3245" s="282"/>
      <c r="BH3245" s="282"/>
      <c r="BI3245" s="282"/>
      <c r="BL3245" s="421"/>
      <c r="BM3245" s="424"/>
      <c r="BN3245" s="424"/>
      <c r="BO3245" s="424"/>
      <c r="BP3245" s="424"/>
      <c r="BQ3245" s="421"/>
      <c r="BR3245" s="421"/>
      <c r="BV3245" s="282"/>
      <c r="BW3245" s="283"/>
      <c r="BY3245" s="283"/>
      <c r="BZ3245" s="283"/>
      <c r="CA3245" s="283"/>
      <c r="CB3245" s="282"/>
      <c r="CC3245" s="282"/>
      <c r="CD3245" s="282"/>
      <c r="CE3245" s="282"/>
      <c r="CG3245" s="427"/>
      <c r="CH3245" s="402"/>
      <c r="CI3245" s="424"/>
      <c r="CJ3245" s="282"/>
      <c r="CK3245" s="282"/>
      <c r="CL3245" s="283"/>
      <c r="CM3245" s="283"/>
      <c r="CP3245" s="282"/>
      <c r="DC3245" s="282"/>
      <c r="DD3245" s="282"/>
      <c r="DE3245" s="282"/>
      <c r="DF3245" s="282"/>
      <c r="DG3245" s="282"/>
      <c r="DH3245" s="282"/>
      <c r="DI3245" s="282"/>
      <c r="DJ3245" s="282"/>
      <c r="EF3245" s="495" t="str">
        <f>""&amp;(MID(数据表!AZ3245,1,MIN(FIND({"(";"（"},数据表!AZ3245&amp;"(（",1)-1)))&amp;""</f>
        <v/>
      </c>
      <c r="EG3245" s="495" t="str">
        <f>""&amp;(MID(数据表!AZ3245,1,MIN(FIND({0;1;2;3;4;5;6;7;8;9},数据表!AZ3245&amp;"1234567890",1)-1)))&amp;""</f>
        <v/>
      </c>
    </row>
    <row r="3246" spans="2:137" s="310" customFormat="1" ht="12" customHeight="1">
      <c r="B3246" s="286"/>
      <c r="C3246" s="286"/>
      <c r="D3246" s="286"/>
      <c r="E3246" s="479"/>
      <c r="F3246" s="282"/>
      <c r="G3246" s="283"/>
      <c r="H3246" s="421"/>
      <c r="I3246" s="421"/>
      <c r="J3246" s="283"/>
      <c r="K3246" s="421"/>
      <c r="L3246" s="282"/>
      <c r="N3246" s="282"/>
      <c r="S3246" s="282"/>
      <c r="T3246" s="283"/>
      <c r="U3246" s="283"/>
      <c r="V3246" s="283"/>
      <c r="W3246" s="283"/>
      <c r="X3246" s="283"/>
      <c r="Y3246" s="282"/>
      <c r="Z3246" s="282"/>
      <c r="AA3246" s="283"/>
      <c r="AB3246" s="282"/>
      <c r="AC3246" s="282"/>
      <c r="AD3246" s="282"/>
      <c r="AE3246" s="282"/>
      <c r="AF3246" s="283"/>
      <c r="AG3246" s="402"/>
      <c r="AH3246" s="283"/>
      <c r="AI3246" s="283"/>
      <c r="AJ3246" s="283"/>
      <c r="AK3246" s="283"/>
      <c r="AL3246" s="283"/>
      <c r="AM3246" s="282"/>
      <c r="AN3246" s="282"/>
      <c r="AO3246" s="282"/>
      <c r="AP3246" s="282"/>
      <c r="AQ3246" s="282"/>
      <c r="AR3246" s="282"/>
      <c r="AT3246" s="283"/>
      <c r="AU3246" s="283"/>
      <c r="AV3246" s="283"/>
      <c r="AW3246" s="283"/>
      <c r="AY3246" s="283"/>
      <c r="AZ3246" s="282"/>
      <c r="BA3246" s="283"/>
      <c r="BB3246" s="282"/>
      <c r="BC3246" s="282"/>
      <c r="BD3246" s="282"/>
      <c r="BE3246" s="283"/>
      <c r="BG3246" s="282"/>
      <c r="BH3246" s="282"/>
      <c r="BI3246" s="282"/>
      <c r="BL3246" s="421"/>
      <c r="BM3246" s="424"/>
      <c r="BN3246" s="424"/>
      <c r="BO3246" s="424"/>
      <c r="BP3246" s="424"/>
      <c r="BQ3246" s="421"/>
      <c r="BR3246" s="421"/>
      <c r="BV3246" s="282"/>
      <c r="BW3246" s="283"/>
      <c r="BY3246" s="283"/>
      <c r="BZ3246" s="283"/>
      <c r="CA3246" s="283"/>
      <c r="CB3246" s="282"/>
      <c r="CC3246" s="282"/>
      <c r="CD3246" s="282"/>
      <c r="CE3246" s="282"/>
      <c r="CG3246" s="427"/>
      <c r="CH3246" s="402"/>
      <c r="CI3246" s="424"/>
      <c r="CJ3246" s="282"/>
      <c r="CK3246" s="282"/>
      <c r="CL3246" s="283"/>
      <c r="CM3246" s="283"/>
      <c r="CP3246" s="282"/>
      <c r="DC3246" s="282"/>
      <c r="DD3246" s="282"/>
      <c r="DE3246" s="282"/>
      <c r="DF3246" s="282"/>
      <c r="DG3246" s="282"/>
      <c r="DH3246" s="282"/>
      <c r="DI3246" s="282"/>
      <c r="DJ3246" s="282"/>
      <c r="EF3246" s="495" t="str">
        <f>""&amp;(MID(数据表!AZ3246,1,MIN(FIND({"(";"（"},数据表!AZ3246&amp;"(（",1)-1)))&amp;""</f>
        <v/>
      </c>
      <c r="EG3246" s="495" t="str">
        <f>""&amp;(MID(数据表!AZ3246,1,MIN(FIND({0;1;2;3;4;5;6;7;8;9},数据表!AZ3246&amp;"1234567890",1)-1)))&amp;""</f>
        <v/>
      </c>
    </row>
    <row r="3247" spans="2:137" s="310" customFormat="1" ht="12" customHeight="1">
      <c r="B3247" s="286"/>
      <c r="C3247" s="286"/>
      <c r="D3247" s="286"/>
      <c r="E3247" s="479"/>
      <c r="F3247" s="282"/>
      <c r="G3247" s="283"/>
      <c r="H3247" s="421"/>
      <c r="I3247" s="421"/>
      <c r="J3247" s="283"/>
      <c r="K3247" s="421"/>
      <c r="L3247" s="282"/>
      <c r="N3247" s="282"/>
      <c r="S3247" s="282"/>
      <c r="T3247" s="283"/>
      <c r="U3247" s="283"/>
      <c r="V3247" s="283"/>
      <c r="W3247" s="283"/>
      <c r="X3247" s="283"/>
      <c r="Y3247" s="282"/>
      <c r="Z3247" s="282"/>
      <c r="AA3247" s="283"/>
      <c r="AB3247" s="282"/>
      <c r="AC3247" s="282"/>
      <c r="AD3247" s="282"/>
      <c r="AE3247" s="282"/>
      <c r="AF3247" s="283"/>
      <c r="AG3247" s="402"/>
      <c r="AH3247" s="283"/>
      <c r="AI3247" s="283"/>
      <c r="AJ3247" s="283"/>
      <c r="AK3247" s="283"/>
      <c r="AL3247" s="283"/>
      <c r="AM3247" s="282"/>
      <c r="AN3247" s="282"/>
      <c r="AO3247" s="282"/>
      <c r="AP3247" s="282"/>
      <c r="AQ3247" s="282"/>
      <c r="AR3247" s="282"/>
      <c r="AT3247" s="283"/>
      <c r="AU3247" s="283"/>
      <c r="AV3247" s="283"/>
      <c r="AW3247" s="283"/>
      <c r="AY3247" s="283"/>
      <c r="AZ3247" s="282"/>
      <c r="BA3247" s="283"/>
      <c r="BB3247" s="282"/>
      <c r="BC3247" s="282"/>
      <c r="BD3247" s="282"/>
      <c r="BE3247" s="283"/>
      <c r="BG3247" s="282"/>
      <c r="BH3247" s="282"/>
      <c r="BI3247" s="282"/>
      <c r="BL3247" s="421"/>
      <c r="BM3247" s="424"/>
      <c r="BN3247" s="424"/>
      <c r="BO3247" s="424"/>
      <c r="BP3247" s="424"/>
      <c r="BQ3247" s="421"/>
      <c r="BR3247" s="421"/>
      <c r="BV3247" s="282"/>
      <c r="BW3247" s="283"/>
      <c r="BY3247" s="283"/>
      <c r="BZ3247" s="283"/>
      <c r="CA3247" s="283"/>
      <c r="CB3247" s="282"/>
      <c r="CC3247" s="282"/>
      <c r="CD3247" s="282"/>
      <c r="CE3247" s="282"/>
      <c r="CG3247" s="427"/>
      <c r="CH3247" s="402"/>
      <c r="CI3247" s="424"/>
      <c r="CJ3247" s="282"/>
      <c r="CK3247" s="282"/>
      <c r="CL3247" s="283"/>
      <c r="CM3247" s="283"/>
      <c r="CP3247" s="282"/>
      <c r="DC3247" s="282"/>
      <c r="DD3247" s="282"/>
      <c r="DE3247" s="282"/>
      <c r="DF3247" s="282"/>
      <c r="DG3247" s="282"/>
      <c r="DH3247" s="282"/>
      <c r="DI3247" s="282"/>
      <c r="DJ3247" s="282"/>
      <c r="EF3247" s="495" t="str">
        <f>""&amp;(MID(数据表!AZ3247,1,MIN(FIND({"(";"（"},数据表!AZ3247&amp;"(（",1)-1)))&amp;""</f>
        <v/>
      </c>
      <c r="EG3247" s="495" t="str">
        <f>""&amp;(MID(数据表!AZ3247,1,MIN(FIND({0;1;2;3;4;5;6;7;8;9},数据表!AZ3247&amp;"1234567890",1)-1)))&amp;""</f>
        <v/>
      </c>
    </row>
    <row r="3248" spans="2:137" s="310" customFormat="1" ht="12" customHeight="1">
      <c r="B3248" s="286"/>
      <c r="C3248" s="286"/>
      <c r="D3248" s="286"/>
      <c r="E3248" s="479"/>
      <c r="F3248" s="282"/>
      <c r="G3248" s="283"/>
      <c r="H3248" s="421"/>
      <c r="I3248" s="421"/>
      <c r="J3248" s="283"/>
      <c r="K3248" s="421"/>
      <c r="L3248" s="282"/>
      <c r="N3248" s="282"/>
      <c r="S3248" s="282"/>
      <c r="T3248" s="283"/>
      <c r="U3248" s="283"/>
      <c r="V3248" s="283"/>
      <c r="W3248" s="283"/>
      <c r="X3248" s="283"/>
      <c r="Y3248" s="282"/>
      <c r="Z3248" s="282"/>
      <c r="AA3248" s="283"/>
      <c r="AB3248" s="282"/>
      <c r="AC3248" s="282"/>
      <c r="AD3248" s="282"/>
      <c r="AE3248" s="282"/>
      <c r="AF3248" s="283"/>
      <c r="AG3248" s="402"/>
      <c r="AH3248" s="283"/>
      <c r="AI3248" s="283"/>
      <c r="AJ3248" s="283"/>
      <c r="AK3248" s="283"/>
      <c r="AL3248" s="283"/>
      <c r="AM3248" s="282"/>
      <c r="AN3248" s="282"/>
      <c r="AO3248" s="282"/>
      <c r="AP3248" s="282"/>
      <c r="AQ3248" s="282"/>
      <c r="AR3248" s="282"/>
      <c r="AT3248" s="283"/>
      <c r="AU3248" s="283"/>
      <c r="AV3248" s="283"/>
      <c r="AW3248" s="283"/>
      <c r="AY3248" s="283"/>
      <c r="AZ3248" s="282"/>
      <c r="BA3248" s="283"/>
      <c r="BB3248" s="282"/>
      <c r="BC3248" s="282"/>
      <c r="BD3248" s="282"/>
      <c r="BE3248" s="283"/>
      <c r="BG3248" s="282"/>
      <c r="BH3248" s="282"/>
      <c r="BI3248" s="282"/>
      <c r="BL3248" s="421"/>
      <c r="BM3248" s="424"/>
      <c r="BN3248" s="424"/>
      <c r="BO3248" s="424"/>
      <c r="BP3248" s="424"/>
      <c r="BQ3248" s="421"/>
      <c r="BR3248" s="421"/>
      <c r="BV3248" s="282"/>
      <c r="BW3248" s="283"/>
      <c r="BY3248" s="283"/>
      <c r="BZ3248" s="283"/>
      <c r="CA3248" s="283"/>
      <c r="CB3248" s="282"/>
      <c r="CC3248" s="282"/>
      <c r="CD3248" s="282"/>
      <c r="CE3248" s="282"/>
      <c r="CG3248" s="427"/>
      <c r="CH3248" s="402"/>
      <c r="CI3248" s="424"/>
      <c r="CJ3248" s="282"/>
      <c r="CK3248" s="282"/>
      <c r="CL3248" s="283"/>
      <c r="CM3248" s="283"/>
      <c r="CP3248" s="282"/>
      <c r="DC3248" s="282"/>
      <c r="DD3248" s="282"/>
      <c r="DE3248" s="282"/>
      <c r="DF3248" s="282"/>
      <c r="DG3248" s="282"/>
      <c r="DH3248" s="282"/>
      <c r="DI3248" s="282"/>
      <c r="DJ3248" s="282"/>
      <c r="EF3248" s="495" t="str">
        <f>""&amp;(MID(数据表!AZ3248,1,MIN(FIND({"(";"（"},数据表!AZ3248&amp;"(（",1)-1)))&amp;""</f>
        <v/>
      </c>
      <c r="EG3248" s="495" t="str">
        <f>""&amp;(MID(数据表!AZ3248,1,MIN(FIND({0;1;2;3;4;5;6;7;8;9},数据表!AZ3248&amp;"1234567890",1)-1)))&amp;""</f>
        <v/>
      </c>
    </row>
    <row r="3249" spans="2:137" s="310" customFormat="1" ht="12" customHeight="1">
      <c r="B3249" s="286"/>
      <c r="C3249" s="286"/>
      <c r="D3249" s="286"/>
      <c r="E3249" s="479"/>
      <c r="F3249" s="282"/>
      <c r="G3249" s="283"/>
      <c r="H3249" s="421"/>
      <c r="I3249" s="421"/>
      <c r="J3249" s="283"/>
      <c r="K3249" s="421"/>
      <c r="L3249" s="282"/>
      <c r="N3249" s="282"/>
      <c r="S3249" s="282"/>
      <c r="T3249" s="283"/>
      <c r="U3249" s="283"/>
      <c r="V3249" s="283"/>
      <c r="W3249" s="283"/>
      <c r="X3249" s="283"/>
      <c r="Y3249" s="282"/>
      <c r="Z3249" s="282"/>
      <c r="AA3249" s="283"/>
      <c r="AB3249" s="282"/>
      <c r="AC3249" s="282"/>
      <c r="AD3249" s="282"/>
      <c r="AE3249" s="282"/>
      <c r="AF3249" s="283"/>
      <c r="AG3249" s="402"/>
      <c r="AH3249" s="283"/>
      <c r="AI3249" s="283"/>
      <c r="AJ3249" s="283"/>
      <c r="AK3249" s="283"/>
      <c r="AL3249" s="283"/>
      <c r="AM3249" s="282"/>
      <c r="AN3249" s="282"/>
      <c r="AO3249" s="282"/>
      <c r="AP3249" s="282"/>
      <c r="AQ3249" s="282"/>
      <c r="AR3249" s="282"/>
      <c r="AT3249" s="283"/>
      <c r="AU3249" s="283"/>
      <c r="AV3249" s="283"/>
      <c r="AW3249" s="283"/>
      <c r="AY3249" s="283"/>
      <c r="AZ3249" s="282"/>
      <c r="BA3249" s="283"/>
      <c r="BB3249" s="282"/>
      <c r="BC3249" s="282"/>
      <c r="BD3249" s="282"/>
      <c r="BE3249" s="283"/>
      <c r="BG3249" s="282"/>
      <c r="BH3249" s="282"/>
      <c r="BI3249" s="282"/>
      <c r="BL3249" s="421"/>
      <c r="BM3249" s="424"/>
      <c r="BN3249" s="424"/>
      <c r="BO3249" s="424"/>
      <c r="BP3249" s="424"/>
      <c r="BQ3249" s="421"/>
      <c r="BR3249" s="421"/>
      <c r="BV3249" s="282"/>
      <c r="BW3249" s="283"/>
      <c r="BY3249" s="283"/>
      <c r="BZ3249" s="283"/>
      <c r="CA3249" s="283"/>
      <c r="CB3249" s="282"/>
      <c r="CC3249" s="282"/>
      <c r="CD3249" s="282"/>
      <c r="CE3249" s="282"/>
      <c r="CG3249" s="427"/>
      <c r="CH3249" s="402"/>
      <c r="CI3249" s="424"/>
      <c r="CJ3249" s="282"/>
      <c r="CK3249" s="282"/>
      <c r="CL3249" s="283"/>
      <c r="CM3249" s="283"/>
      <c r="CP3249" s="282"/>
      <c r="DC3249" s="282"/>
      <c r="DD3249" s="282"/>
      <c r="DE3249" s="282"/>
      <c r="DF3249" s="282"/>
      <c r="DG3249" s="282"/>
      <c r="DH3249" s="282"/>
      <c r="DI3249" s="282"/>
      <c r="DJ3249" s="282"/>
      <c r="EF3249" s="495" t="str">
        <f>""&amp;(MID(数据表!AZ3249,1,MIN(FIND({"(";"（"},数据表!AZ3249&amp;"(（",1)-1)))&amp;""</f>
        <v/>
      </c>
      <c r="EG3249" s="495" t="str">
        <f>""&amp;(MID(数据表!AZ3249,1,MIN(FIND({0;1;2;3;4;5;6;7;8;9},数据表!AZ3249&amp;"1234567890",1)-1)))&amp;""</f>
        <v/>
      </c>
    </row>
    <row r="3250" spans="2:137" s="310" customFormat="1" ht="12" customHeight="1">
      <c r="B3250" s="286"/>
      <c r="C3250" s="286"/>
      <c r="D3250" s="286"/>
      <c r="E3250" s="479"/>
      <c r="F3250" s="282"/>
      <c r="G3250" s="283"/>
      <c r="H3250" s="421"/>
      <c r="I3250" s="421"/>
      <c r="J3250" s="283"/>
      <c r="K3250" s="421"/>
      <c r="L3250" s="282"/>
      <c r="N3250" s="282"/>
      <c r="S3250" s="282"/>
      <c r="T3250" s="283"/>
      <c r="U3250" s="283"/>
      <c r="V3250" s="283"/>
      <c r="W3250" s="283"/>
      <c r="X3250" s="283"/>
      <c r="Y3250" s="282"/>
      <c r="Z3250" s="282"/>
      <c r="AA3250" s="283"/>
      <c r="AB3250" s="282"/>
      <c r="AC3250" s="282"/>
      <c r="AD3250" s="282"/>
      <c r="AE3250" s="282"/>
      <c r="AF3250" s="283"/>
      <c r="AG3250" s="402"/>
      <c r="AH3250" s="283"/>
      <c r="AI3250" s="283"/>
      <c r="AJ3250" s="283"/>
      <c r="AK3250" s="283"/>
      <c r="AL3250" s="283"/>
      <c r="AM3250" s="282"/>
      <c r="AN3250" s="282"/>
      <c r="AO3250" s="282"/>
      <c r="AP3250" s="282"/>
      <c r="AQ3250" s="282"/>
      <c r="AR3250" s="282"/>
      <c r="AT3250" s="283"/>
      <c r="AU3250" s="283"/>
      <c r="AV3250" s="283"/>
      <c r="AW3250" s="283"/>
      <c r="AY3250" s="283"/>
      <c r="AZ3250" s="282"/>
      <c r="BA3250" s="283"/>
      <c r="BB3250" s="282"/>
      <c r="BC3250" s="282"/>
      <c r="BD3250" s="282"/>
      <c r="BE3250" s="283"/>
      <c r="BG3250" s="282"/>
      <c r="BH3250" s="282"/>
      <c r="BI3250" s="282"/>
      <c r="BL3250" s="421"/>
      <c r="BM3250" s="424"/>
      <c r="BN3250" s="424"/>
      <c r="BO3250" s="424"/>
      <c r="BP3250" s="424"/>
      <c r="BQ3250" s="421"/>
      <c r="BR3250" s="421"/>
      <c r="BV3250" s="282"/>
      <c r="BW3250" s="283"/>
      <c r="BY3250" s="283"/>
      <c r="BZ3250" s="283"/>
      <c r="CA3250" s="283"/>
      <c r="CB3250" s="282"/>
      <c r="CC3250" s="282"/>
      <c r="CD3250" s="282"/>
      <c r="CE3250" s="282"/>
      <c r="CG3250" s="427"/>
      <c r="CH3250" s="402"/>
      <c r="CI3250" s="424"/>
      <c r="CJ3250" s="282"/>
      <c r="CK3250" s="282"/>
      <c r="CL3250" s="283"/>
      <c r="CM3250" s="283"/>
      <c r="CP3250" s="282"/>
      <c r="DC3250" s="282"/>
      <c r="DD3250" s="282"/>
      <c r="DE3250" s="282"/>
      <c r="DF3250" s="282"/>
      <c r="DG3250" s="282"/>
      <c r="DH3250" s="282"/>
      <c r="DI3250" s="282"/>
      <c r="DJ3250" s="282"/>
      <c r="EF3250" s="495" t="str">
        <f>""&amp;(MID(数据表!AZ3250,1,MIN(FIND({"(";"（"},数据表!AZ3250&amp;"(（",1)-1)))&amp;""</f>
        <v/>
      </c>
      <c r="EG3250" s="495" t="str">
        <f>""&amp;(MID(数据表!AZ3250,1,MIN(FIND({0;1;2;3;4;5;6;7;8;9},数据表!AZ3250&amp;"1234567890",1)-1)))&amp;""</f>
        <v/>
      </c>
    </row>
    <row r="3251" spans="2:137" s="310" customFormat="1" ht="12" customHeight="1">
      <c r="B3251" s="286"/>
      <c r="C3251" s="286"/>
      <c r="D3251" s="286"/>
      <c r="E3251" s="479"/>
      <c r="F3251" s="282"/>
      <c r="G3251" s="283"/>
      <c r="H3251" s="421"/>
      <c r="I3251" s="421"/>
      <c r="J3251" s="283"/>
      <c r="K3251" s="421"/>
      <c r="L3251" s="282"/>
      <c r="N3251" s="282"/>
      <c r="S3251" s="282"/>
      <c r="T3251" s="283"/>
      <c r="U3251" s="283"/>
      <c r="V3251" s="283"/>
      <c r="W3251" s="283"/>
      <c r="X3251" s="283"/>
      <c r="Y3251" s="282"/>
      <c r="Z3251" s="282"/>
      <c r="AA3251" s="283"/>
      <c r="AB3251" s="282"/>
      <c r="AC3251" s="282"/>
      <c r="AD3251" s="282"/>
      <c r="AE3251" s="282"/>
      <c r="AF3251" s="283"/>
      <c r="AG3251" s="402"/>
      <c r="AH3251" s="283"/>
      <c r="AI3251" s="283"/>
      <c r="AJ3251" s="283"/>
      <c r="AK3251" s="283"/>
      <c r="AL3251" s="283"/>
      <c r="AM3251" s="282"/>
      <c r="AN3251" s="282"/>
      <c r="AO3251" s="282"/>
      <c r="AP3251" s="282"/>
      <c r="AQ3251" s="282"/>
      <c r="AR3251" s="282"/>
      <c r="AT3251" s="283"/>
      <c r="AU3251" s="283"/>
      <c r="AV3251" s="283"/>
      <c r="AW3251" s="283"/>
      <c r="AY3251" s="283"/>
      <c r="AZ3251" s="282"/>
      <c r="BA3251" s="283"/>
      <c r="BB3251" s="282"/>
      <c r="BC3251" s="282"/>
      <c r="BD3251" s="282"/>
      <c r="BE3251" s="283"/>
      <c r="BG3251" s="282"/>
      <c r="BH3251" s="282"/>
      <c r="BI3251" s="282"/>
      <c r="BL3251" s="421"/>
      <c r="BM3251" s="424"/>
      <c r="BN3251" s="424"/>
      <c r="BO3251" s="424"/>
      <c r="BP3251" s="424"/>
      <c r="BQ3251" s="421"/>
      <c r="BR3251" s="421"/>
      <c r="BV3251" s="282"/>
      <c r="BW3251" s="283"/>
      <c r="BY3251" s="283"/>
      <c r="BZ3251" s="283"/>
      <c r="CA3251" s="283"/>
      <c r="CB3251" s="282"/>
      <c r="CC3251" s="282"/>
      <c r="CD3251" s="282"/>
      <c r="CE3251" s="282"/>
      <c r="CG3251" s="427"/>
      <c r="CH3251" s="402"/>
      <c r="CI3251" s="424"/>
      <c r="CJ3251" s="282"/>
      <c r="CK3251" s="282"/>
      <c r="CL3251" s="283"/>
      <c r="CM3251" s="283"/>
      <c r="CP3251" s="282"/>
      <c r="DC3251" s="282"/>
      <c r="DD3251" s="282"/>
      <c r="DE3251" s="282"/>
      <c r="DF3251" s="282"/>
      <c r="DG3251" s="282"/>
      <c r="DH3251" s="282"/>
      <c r="DI3251" s="282"/>
      <c r="DJ3251" s="282"/>
      <c r="EF3251" s="495" t="str">
        <f>""&amp;(MID(数据表!AZ3251,1,MIN(FIND({"(";"（"},数据表!AZ3251&amp;"(（",1)-1)))&amp;""</f>
        <v/>
      </c>
      <c r="EG3251" s="495" t="str">
        <f>""&amp;(MID(数据表!AZ3251,1,MIN(FIND({0;1;2;3;4;5;6;7;8;9},数据表!AZ3251&amp;"1234567890",1)-1)))&amp;""</f>
        <v/>
      </c>
    </row>
    <row r="3252" spans="2:137" s="310" customFormat="1" ht="12" customHeight="1">
      <c r="B3252" s="286"/>
      <c r="C3252" s="286"/>
      <c r="D3252" s="286"/>
      <c r="E3252" s="479"/>
      <c r="F3252" s="282"/>
      <c r="G3252" s="283"/>
      <c r="H3252" s="421"/>
      <c r="I3252" s="421"/>
      <c r="J3252" s="283"/>
      <c r="K3252" s="421"/>
      <c r="L3252" s="282"/>
      <c r="N3252" s="282"/>
      <c r="S3252" s="282"/>
      <c r="T3252" s="283"/>
      <c r="U3252" s="283"/>
      <c r="V3252" s="283"/>
      <c r="W3252" s="283"/>
      <c r="X3252" s="283"/>
      <c r="Y3252" s="282"/>
      <c r="Z3252" s="282"/>
      <c r="AA3252" s="283"/>
      <c r="AB3252" s="282"/>
      <c r="AC3252" s="282"/>
      <c r="AD3252" s="282"/>
      <c r="AE3252" s="282"/>
      <c r="AF3252" s="283"/>
      <c r="AG3252" s="402"/>
      <c r="AH3252" s="283"/>
      <c r="AI3252" s="283"/>
      <c r="AJ3252" s="283"/>
      <c r="AK3252" s="283"/>
      <c r="AL3252" s="283"/>
      <c r="AM3252" s="282"/>
      <c r="AN3252" s="282"/>
      <c r="AO3252" s="282"/>
      <c r="AP3252" s="282"/>
      <c r="AQ3252" s="282"/>
      <c r="AR3252" s="282"/>
      <c r="AT3252" s="283"/>
      <c r="AU3252" s="283"/>
      <c r="AV3252" s="283"/>
      <c r="AW3252" s="283"/>
      <c r="AY3252" s="283"/>
      <c r="AZ3252" s="282"/>
      <c r="BA3252" s="283"/>
      <c r="BB3252" s="282"/>
      <c r="BC3252" s="282"/>
      <c r="BD3252" s="282"/>
      <c r="BE3252" s="283"/>
      <c r="BG3252" s="282"/>
      <c r="BH3252" s="282"/>
      <c r="BI3252" s="282"/>
      <c r="BL3252" s="421"/>
      <c r="BM3252" s="424"/>
      <c r="BN3252" s="424"/>
      <c r="BO3252" s="424"/>
      <c r="BP3252" s="424"/>
      <c r="BQ3252" s="421"/>
      <c r="BR3252" s="421"/>
      <c r="BV3252" s="282"/>
      <c r="BW3252" s="283"/>
      <c r="BY3252" s="283"/>
      <c r="BZ3252" s="283"/>
      <c r="CA3252" s="283"/>
      <c r="CB3252" s="282"/>
      <c r="CC3252" s="282"/>
      <c r="CD3252" s="282"/>
      <c r="CE3252" s="282"/>
      <c r="CG3252" s="427"/>
      <c r="CH3252" s="402"/>
      <c r="CI3252" s="424"/>
      <c r="CJ3252" s="282"/>
      <c r="CK3252" s="282"/>
      <c r="CL3252" s="283"/>
      <c r="CM3252" s="283"/>
      <c r="CP3252" s="282"/>
      <c r="DC3252" s="282"/>
      <c r="DD3252" s="282"/>
      <c r="DE3252" s="282"/>
      <c r="DF3252" s="282"/>
      <c r="DG3252" s="282"/>
      <c r="DH3252" s="282"/>
      <c r="DI3252" s="282"/>
      <c r="DJ3252" s="282"/>
      <c r="EF3252" s="495" t="str">
        <f>""&amp;(MID(数据表!AZ3252,1,MIN(FIND({"(";"（"},数据表!AZ3252&amp;"(（",1)-1)))&amp;""</f>
        <v/>
      </c>
      <c r="EG3252" s="495" t="str">
        <f>""&amp;(MID(数据表!AZ3252,1,MIN(FIND({0;1;2;3;4;5;6;7;8;9},数据表!AZ3252&amp;"1234567890",1)-1)))&amp;""</f>
        <v/>
      </c>
    </row>
    <row r="3253" spans="2:137" s="310" customFormat="1" ht="12" customHeight="1">
      <c r="B3253" s="286"/>
      <c r="C3253" s="286"/>
      <c r="D3253" s="286"/>
      <c r="E3253" s="479"/>
      <c r="F3253" s="282"/>
      <c r="G3253" s="283"/>
      <c r="H3253" s="421"/>
      <c r="I3253" s="421"/>
      <c r="J3253" s="283"/>
      <c r="K3253" s="421"/>
      <c r="L3253" s="282"/>
      <c r="N3253" s="282"/>
      <c r="S3253" s="282"/>
      <c r="T3253" s="283"/>
      <c r="U3253" s="283"/>
      <c r="V3253" s="283"/>
      <c r="W3253" s="283"/>
      <c r="X3253" s="283"/>
      <c r="Y3253" s="282"/>
      <c r="Z3253" s="282"/>
      <c r="AA3253" s="283"/>
      <c r="AB3253" s="282"/>
      <c r="AC3253" s="282"/>
      <c r="AD3253" s="282"/>
      <c r="AE3253" s="282"/>
      <c r="AF3253" s="283"/>
      <c r="AG3253" s="402"/>
      <c r="AH3253" s="283"/>
      <c r="AI3253" s="283"/>
      <c r="AJ3253" s="283"/>
      <c r="AK3253" s="283"/>
      <c r="AL3253" s="283"/>
      <c r="AM3253" s="282"/>
      <c r="AN3253" s="282"/>
      <c r="AO3253" s="282"/>
      <c r="AP3253" s="282"/>
      <c r="AQ3253" s="282"/>
      <c r="AR3253" s="282"/>
      <c r="AT3253" s="283"/>
      <c r="AU3253" s="283"/>
      <c r="AV3253" s="283"/>
      <c r="AW3253" s="283"/>
      <c r="AY3253" s="283"/>
      <c r="AZ3253" s="282"/>
      <c r="BA3253" s="283"/>
      <c r="BB3253" s="282"/>
      <c r="BC3253" s="282"/>
      <c r="BD3253" s="282"/>
      <c r="BE3253" s="283"/>
      <c r="BG3253" s="282"/>
      <c r="BH3253" s="282"/>
      <c r="BI3253" s="282"/>
      <c r="BL3253" s="421"/>
      <c r="BM3253" s="424"/>
      <c r="BN3253" s="424"/>
      <c r="BO3253" s="424"/>
      <c r="BP3253" s="424"/>
      <c r="BQ3253" s="421"/>
      <c r="BR3253" s="421"/>
      <c r="BV3253" s="282"/>
      <c r="BW3253" s="283"/>
      <c r="BY3253" s="283"/>
      <c r="BZ3253" s="283"/>
      <c r="CA3253" s="283"/>
      <c r="CB3253" s="282"/>
      <c r="CC3253" s="282"/>
      <c r="CD3253" s="282"/>
      <c r="CE3253" s="282"/>
      <c r="CG3253" s="427"/>
      <c r="CH3253" s="402"/>
      <c r="CI3253" s="424"/>
      <c r="CJ3253" s="282"/>
      <c r="CK3253" s="282"/>
      <c r="CL3253" s="283"/>
      <c r="CM3253" s="283"/>
      <c r="CP3253" s="282"/>
      <c r="DC3253" s="282"/>
      <c r="DD3253" s="282"/>
      <c r="DE3253" s="282"/>
      <c r="DF3253" s="282"/>
      <c r="DG3253" s="282"/>
      <c r="DH3253" s="282"/>
      <c r="DI3253" s="282"/>
      <c r="DJ3253" s="282"/>
      <c r="EF3253" s="495" t="str">
        <f>""&amp;(MID(数据表!AZ3253,1,MIN(FIND({"(";"（"},数据表!AZ3253&amp;"(（",1)-1)))&amp;""</f>
        <v/>
      </c>
      <c r="EG3253" s="495" t="str">
        <f>""&amp;(MID(数据表!AZ3253,1,MIN(FIND({0;1;2;3;4;5;6;7;8;9},数据表!AZ3253&amp;"1234567890",1)-1)))&amp;""</f>
        <v/>
      </c>
    </row>
    <row r="3254" spans="2:137" s="310" customFormat="1" ht="12" customHeight="1">
      <c r="B3254" s="286"/>
      <c r="C3254" s="286"/>
      <c r="D3254" s="286"/>
      <c r="E3254" s="479"/>
      <c r="F3254" s="282"/>
      <c r="G3254" s="283"/>
      <c r="H3254" s="421"/>
      <c r="I3254" s="421"/>
      <c r="J3254" s="283"/>
      <c r="K3254" s="421"/>
      <c r="L3254" s="282"/>
      <c r="N3254" s="282"/>
      <c r="S3254" s="282"/>
      <c r="T3254" s="283"/>
      <c r="U3254" s="283"/>
      <c r="V3254" s="283"/>
      <c r="W3254" s="283"/>
      <c r="X3254" s="283"/>
      <c r="Y3254" s="282"/>
      <c r="Z3254" s="282"/>
      <c r="AA3254" s="283"/>
      <c r="AB3254" s="282"/>
      <c r="AC3254" s="282"/>
      <c r="AD3254" s="282"/>
      <c r="AE3254" s="282"/>
      <c r="AF3254" s="283"/>
      <c r="AG3254" s="402"/>
      <c r="AH3254" s="283"/>
      <c r="AI3254" s="283"/>
      <c r="AJ3254" s="283"/>
      <c r="AK3254" s="283"/>
      <c r="AL3254" s="283"/>
      <c r="AM3254" s="282"/>
      <c r="AN3254" s="282"/>
      <c r="AO3254" s="282"/>
      <c r="AP3254" s="282"/>
      <c r="AQ3254" s="282"/>
      <c r="AR3254" s="282"/>
      <c r="AT3254" s="283"/>
      <c r="AU3254" s="283"/>
      <c r="AV3254" s="283"/>
      <c r="AW3254" s="283"/>
      <c r="AY3254" s="283"/>
      <c r="AZ3254" s="282"/>
      <c r="BA3254" s="283"/>
      <c r="BB3254" s="282"/>
      <c r="BC3254" s="282"/>
      <c r="BD3254" s="282"/>
      <c r="BE3254" s="283"/>
      <c r="BG3254" s="282"/>
      <c r="BH3254" s="282"/>
      <c r="BI3254" s="282"/>
      <c r="BL3254" s="421"/>
      <c r="BM3254" s="424"/>
      <c r="BN3254" s="424"/>
      <c r="BO3254" s="424"/>
      <c r="BP3254" s="424"/>
      <c r="BQ3254" s="421"/>
      <c r="BR3254" s="421"/>
      <c r="BV3254" s="282"/>
      <c r="BW3254" s="283"/>
      <c r="BY3254" s="283"/>
      <c r="BZ3254" s="283"/>
      <c r="CA3254" s="283"/>
      <c r="CB3254" s="282"/>
      <c r="CC3254" s="282"/>
      <c r="CD3254" s="282"/>
      <c r="CE3254" s="282"/>
      <c r="CG3254" s="427"/>
      <c r="CH3254" s="402"/>
      <c r="CI3254" s="424"/>
      <c r="CJ3254" s="282"/>
      <c r="CK3254" s="282"/>
      <c r="CL3254" s="283"/>
      <c r="CM3254" s="283"/>
      <c r="CP3254" s="282"/>
      <c r="DC3254" s="282"/>
      <c r="DD3254" s="282"/>
      <c r="DE3254" s="282"/>
      <c r="DF3254" s="282"/>
      <c r="DG3254" s="282"/>
      <c r="DH3254" s="282"/>
      <c r="DI3254" s="282"/>
      <c r="DJ3254" s="282"/>
      <c r="EF3254" s="495" t="str">
        <f>""&amp;(MID(数据表!AZ3254,1,MIN(FIND({"(";"（"},数据表!AZ3254&amp;"(（",1)-1)))&amp;""</f>
        <v/>
      </c>
      <c r="EG3254" s="495" t="str">
        <f>""&amp;(MID(数据表!AZ3254,1,MIN(FIND({0;1;2;3;4;5;6;7;8;9},数据表!AZ3254&amp;"1234567890",1)-1)))&amp;""</f>
        <v/>
      </c>
    </row>
    <row r="3255" spans="2:137" s="310" customFormat="1" ht="12" customHeight="1">
      <c r="B3255" s="286"/>
      <c r="C3255" s="286"/>
      <c r="D3255" s="286"/>
      <c r="E3255" s="479"/>
      <c r="F3255" s="282"/>
      <c r="G3255" s="283"/>
      <c r="H3255" s="421"/>
      <c r="I3255" s="421"/>
      <c r="J3255" s="283"/>
      <c r="K3255" s="421"/>
      <c r="L3255" s="282"/>
      <c r="N3255" s="282"/>
      <c r="S3255" s="282"/>
      <c r="T3255" s="283"/>
      <c r="U3255" s="283"/>
      <c r="V3255" s="283"/>
      <c r="W3255" s="283"/>
      <c r="X3255" s="283"/>
      <c r="Y3255" s="282"/>
      <c r="Z3255" s="282"/>
      <c r="AA3255" s="283"/>
      <c r="AB3255" s="282"/>
      <c r="AC3255" s="282"/>
      <c r="AD3255" s="282"/>
      <c r="AE3255" s="282"/>
      <c r="AF3255" s="283"/>
      <c r="AG3255" s="402"/>
      <c r="AH3255" s="283"/>
      <c r="AI3255" s="283"/>
      <c r="AJ3255" s="283"/>
      <c r="AK3255" s="283"/>
      <c r="AL3255" s="283"/>
      <c r="AM3255" s="282"/>
      <c r="AN3255" s="282"/>
      <c r="AO3255" s="282"/>
      <c r="AP3255" s="282"/>
      <c r="AQ3255" s="282"/>
      <c r="AR3255" s="282"/>
      <c r="AT3255" s="283"/>
      <c r="AU3255" s="283"/>
      <c r="AV3255" s="283"/>
      <c r="AW3255" s="283"/>
      <c r="AY3255" s="283"/>
      <c r="AZ3255" s="282"/>
      <c r="BA3255" s="283"/>
      <c r="BB3255" s="282"/>
      <c r="BC3255" s="282"/>
      <c r="BD3255" s="282"/>
      <c r="BE3255" s="283"/>
      <c r="BG3255" s="282"/>
      <c r="BH3255" s="282"/>
      <c r="BI3255" s="282"/>
      <c r="BL3255" s="421"/>
      <c r="BM3255" s="424"/>
      <c r="BN3255" s="424"/>
      <c r="BO3255" s="424"/>
      <c r="BP3255" s="424"/>
      <c r="BQ3255" s="421"/>
      <c r="BR3255" s="421"/>
      <c r="BV3255" s="282"/>
      <c r="BW3255" s="283"/>
      <c r="BY3255" s="283"/>
      <c r="BZ3255" s="283"/>
      <c r="CA3255" s="283"/>
      <c r="CB3255" s="282"/>
      <c r="CC3255" s="282"/>
      <c r="CD3255" s="282"/>
      <c r="CE3255" s="282"/>
      <c r="CG3255" s="427"/>
      <c r="CH3255" s="402"/>
      <c r="CI3255" s="424"/>
      <c r="CJ3255" s="282"/>
      <c r="CK3255" s="282"/>
      <c r="CL3255" s="283"/>
      <c r="CM3255" s="283"/>
      <c r="CP3255" s="282"/>
      <c r="DC3255" s="282"/>
      <c r="DD3255" s="282"/>
      <c r="DE3255" s="282"/>
      <c r="DF3255" s="282"/>
      <c r="DG3255" s="282"/>
      <c r="DH3255" s="282"/>
      <c r="DI3255" s="282"/>
      <c r="DJ3255" s="282"/>
      <c r="EF3255" s="495" t="str">
        <f>""&amp;(MID(数据表!AZ3255,1,MIN(FIND({"(";"（"},数据表!AZ3255&amp;"(（",1)-1)))&amp;""</f>
        <v/>
      </c>
      <c r="EG3255" s="495" t="str">
        <f>""&amp;(MID(数据表!AZ3255,1,MIN(FIND({0;1;2;3;4;5;6;7;8;9},数据表!AZ3255&amp;"1234567890",1)-1)))&amp;""</f>
        <v/>
      </c>
    </row>
    <row r="3256" spans="2:137" s="310" customFormat="1" ht="12" customHeight="1">
      <c r="B3256" s="286"/>
      <c r="C3256" s="286"/>
      <c r="D3256" s="286"/>
      <c r="E3256" s="479"/>
      <c r="F3256" s="282"/>
      <c r="G3256" s="283"/>
      <c r="H3256" s="421"/>
      <c r="I3256" s="421"/>
      <c r="J3256" s="283"/>
      <c r="K3256" s="421"/>
      <c r="L3256" s="282"/>
      <c r="N3256" s="282"/>
      <c r="S3256" s="282"/>
      <c r="T3256" s="283"/>
      <c r="U3256" s="283"/>
      <c r="V3256" s="283"/>
      <c r="W3256" s="283"/>
      <c r="X3256" s="283"/>
      <c r="Y3256" s="282"/>
      <c r="Z3256" s="282"/>
      <c r="AA3256" s="283"/>
      <c r="AB3256" s="282"/>
      <c r="AC3256" s="282"/>
      <c r="AD3256" s="282"/>
      <c r="AE3256" s="282"/>
      <c r="AF3256" s="283"/>
      <c r="AG3256" s="402"/>
      <c r="AH3256" s="283"/>
      <c r="AI3256" s="283"/>
      <c r="AJ3256" s="283"/>
      <c r="AK3256" s="283"/>
      <c r="AL3256" s="283"/>
      <c r="AM3256" s="282"/>
      <c r="AN3256" s="282"/>
      <c r="AO3256" s="282"/>
      <c r="AP3256" s="282"/>
      <c r="AQ3256" s="282"/>
      <c r="AR3256" s="282"/>
      <c r="AT3256" s="283"/>
      <c r="AU3256" s="283"/>
      <c r="AV3256" s="283"/>
      <c r="AW3256" s="283"/>
      <c r="AY3256" s="283"/>
      <c r="AZ3256" s="282"/>
      <c r="BA3256" s="283"/>
      <c r="BB3256" s="282"/>
      <c r="BC3256" s="282"/>
      <c r="BD3256" s="282"/>
      <c r="BE3256" s="283"/>
      <c r="BG3256" s="282"/>
      <c r="BH3256" s="282"/>
      <c r="BI3256" s="282"/>
      <c r="BL3256" s="421"/>
      <c r="BM3256" s="424"/>
      <c r="BN3256" s="424"/>
      <c r="BO3256" s="424"/>
      <c r="BP3256" s="424"/>
      <c r="BQ3256" s="421"/>
      <c r="BR3256" s="421"/>
      <c r="BV3256" s="282"/>
      <c r="BW3256" s="283"/>
      <c r="BY3256" s="283"/>
      <c r="BZ3256" s="283"/>
      <c r="CA3256" s="283"/>
      <c r="CB3256" s="282"/>
      <c r="CC3256" s="282"/>
      <c r="CD3256" s="282"/>
      <c r="CE3256" s="282"/>
      <c r="CG3256" s="427"/>
      <c r="CH3256" s="402"/>
      <c r="CI3256" s="424"/>
      <c r="CJ3256" s="282"/>
      <c r="CK3256" s="282"/>
      <c r="CL3256" s="283"/>
      <c r="CM3256" s="283"/>
      <c r="CP3256" s="282"/>
      <c r="DC3256" s="282"/>
      <c r="DD3256" s="282"/>
      <c r="DE3256" s="282"/>
      <c r="DF3256" s="282"/>
      <c r="DG3256" s="282"/>
      <c r="DH3256" s="282"/>
      <c r="DI3256" s="282"/>
      <c r="DJ3256" s="282"/>
      <c r="EF3256" s="495" t="str">
        <f>""&amp;(MID(数据表!AZ3256,1,MIN(FIND({"(";"（"},数据表!AZ3256&amp;"(（",1)-1)))&amp;""</f>
        <v/>
      </c>
      <c r="EG3256" s="495" t="str">
        <f>""&amp;(MID(数据表!AZ3256,1,MIN(FIND({0;1;2;3;4;5;6;7;8;9},数据表!AZ3256&amp;"1234567890",1)-1)))&amp;""</f>
        <v/>
      </c>
    </row>
    <row r="3257" spans="2:137" s="310" customFormat="1" ht="12" customHeight="1">
      <c r="B3257" s="286"/>
      <c r="C3257" s="286"/>
      <c r="D3257" s="286"/>
      <c r="E3257" s="479"/>
      <c r="F3257" s="282"/>
      <c r="G3257" s="283"/>
      <c r="H3257" s="421"/>
      <c r="I3257" s="421"/>
      <c r="J3257" s="283"/>
      <c r="K3257" s="421"/>
      <c r="L3257" s="282"/>
      <c r="N3257" s="282"/>
      <c r="S3257" s="282"/>
      <c r="T3257" s="283"/>
      <c r="U3257" s="283"/>
      <c r="V3257" s="283"/>
      <c r="W3257" s="283"/>
      <c r="X3257" s="283"/>
      <c r="Y3257" s="282"/>
      <c r="Z3257" s="282"/>
      <c r="AA3257" s="283"/>
      <c r="AB3257" s="282"/>
      <c r="AC3257" s="282"/>
      <c r="AD3257" s="282"/>
      <c r="AE3257" s="282"/>
      <c r="AF3257" s="283"/>
      <c r="AG3257" s="402"/>
      <c r="AH3257" s="283"/>
      <c r="AI3257" s="283"/>
      <c r="AJ3257" s="283"/>
      <c r="AK3257" s="283"/>
      <c r="AL3257" s="283"/>
      <c r="AM3257" s="282"/>
      <c r="AN3257" s="282"/>
      <c r="AO3257" s="282"/>
      <c r="AP3257" s="282"/>
      <c r="AQ3257" s="282"/>
      <c r="AR3257" s="282"/>
      <c r="AT3257" s="283"/>
      <c r="AU3257" s="283"/>
      <c r="AV3257" s="283"/>
      <c r="AW3257" s="283"/>
      <c r="AY3257" s="283"/>
      <c r="AZ3257" s="282"/>
      <c r="BA3257" s="283"/>
      <c r="BB3257" s="282"/>
      <c r="BC3257" s="282"/>
      <c r="BD3257" s="282"/>
      <c r="BE3257" s="283"/>
      <c r="BG3257" s="282"/>
      <c r="BH3257" s="282"/>
      <c r="BI3257" s="282"/>
      <c r="BL3257" s="421"/>
      <c r="BM3257" s="424"/>
      <c r="BN3257" s="424"/>
      <c r="BO3257" s="424"/>
      <c r="BP3257" s="424"/>
      <c r="BQ3257" s="421"/>
      <c r="BR3257" s="421"/>
      <c r="BV3257" s="282"/>
      <c r="BW3257" s="283"/>
      <c r="BY3257" s="283"/>
      <c r="BZ3257" s="283"/>
      <c r="CA3257" s="283"/>
      <c r="CB3257" s="282"/>
      <c r="CC3257" s="282"/>
      <c r="CD3257" s="282"/>
      <c r="CE3257" s="282"/>
      <c r="CG3257" s="427"/>
      <c r="CH3257" s="402"/>
      <c r="CI3257" s="424"/>
      <c r="CJ3257" s="282"/>
      <c r="CK3257" s="282"/>
      <c r="CL3257" s="283"/>
      <c r="CM3257" s="283"/>
      <c r="CP3257" s="282"/>
      <c r="DC3257" s="282"/>
      <c r="DD3257" s="282"/>
      <c r="DE3257" s="282"/>
      <c r="DF3257" s="282"/>
      <c r="DG3257" s="282"/>
      <c r="DH3257" s="282"/>
      <c r="DI3257" s="282"/>
      <c r="DJ3257" s="282"/>
      <c r="EF3257" s="495" t="str">
        <f>""&amp;(MID(数据表!AZ3257,1,MIN(FIND({"(";"（"},数据表!AZ3257&amp;"(（",1)-1)))&amp;""</f>
        <v/>
      </c>
      <c r="EG3257" s="495" t="str">
        <f>""&amp;(MID(数据表!AZ3257,1,MIN(FIND({0;1;2;3;4;5;6;7;8;9},数据表!AZ3257&amp;"1234567890",1)-1)))&amp;""</f>
        <v/>
      </c>
    </row>
    <row r="3258" spans="2:137" s="310" customFormat="1" ht="12" customHeight="1">
      <c r="B3258" s="286"/>
      <c r="C3258" s="286"/>
      <c r="D3258" s="286"/>
      <c r="E3258" s="479"/>
      <c r="F3258" s="282"/>
      <c r="G3258" s="283"/>
      <c r="H3258" s="421"/>
      <c r="I3258" s="421"/>
      <c r="J3258" s="283"/>
      <c r="K3258" s="421"/>
      <c r="L3258" s="282"/>
      <c r="N3258" s="282"/>
      <c r="S3258" s="282"/>
      <c r="T3258" s="283"/>
      <c r="U3258" s="283"/>
      <c r="V3258" s="283"/>
      <c r="W3258" s="283"/>
      <c r="X3258" s="283"/>
      <c r="Y3258" s="282"/>
      <c r="Z3258" s="282"/>
      <c r="AA3258" s="283"/>
      <c r="AB3258" s="282"/>
      <c r="AC3258" s="282"/>
      <c r="AD3258" s="282"/>
      <c r="AE3258" s="282"/>
      <c r="AF3258" s="283"/>
      <c r="AG3258" s="402"/>
      <c r="AH3258" s="283"/>
      <c r="AI3258" s="283"/>
      <c r="AJ3258" s="283"/>
      <c r="AK3258" s="283"/>
      <c r="AL3258" s="283"/>
      <c r="AM3258" s="282"/>
      <c r="AN3258" s="282"/>
      <c r="AO3258" s="282"/>
      <c r="AP3258" s="282"/>
      <c r="AQ3258" s="282"/>
      <c r="AR3258" s="282"/>
      <c r="AT3258" s="283"/>
      <c r="AU3258" s="283"/>
      <c r="AV3258" s="283"/>
      <c r="AW3258" s="283"/>
      <c r="AY3258" s="283"/>
      <c r="AZ3258" s="282"/>
      <c r="BA3258" s="283"/>
      <c r="BB3258" s="282"/>
      <c r="BC3258" s="282"/>
      <c r="BD3258" s="282"/>
      <c r="BE3258" s="283"/>
      <c r="BG3258" s="282"/>
      <c r="BH3258" s="282"/>
      <c r="BI3258" s="282"/>
      <c r="BL3258" s="421"/>
      <c r="BM3258" s="424"/>
      <c r="BN3258" s="424"/>
      <c r="BO3258" s="424"/>
      <c r="BP3258" s="424"/>
      <c r="BQ3258" s="421"/>
      <c r="BR3258" s="421"/>
      <c r="BV3258" s="282"/>
      <c r="BW3258" s="283"/>
      <c r="BY3258" s="283"/>
      <c r="BZ3258" s="283"/>
      <c r="CA3258" s="283"/>
      <c r="CB3258" s="282"/>
      <c r="CC3258" s="282"/>
      <c r="CD3258" s="282"/>
      <c r="CE3258" s="282"/>
      <c r="CG3258" s="427"/>
      <c r="CH3258" s="402"/>
      <c r="CI3258" s="424"/>
      <c r="CJ3258" s="282"/>
      <c r="CK3258" s="282"/>
      <c r="CL3258" s="283"/>
      <c r="CM3258" s="283"/>
      <c r="CP3258" s="282"/>
      <c r="DC3258" s="282"/>
      <c r="DD3258" s="282"/>
      <c r="DE3258" s="282"/>
      <c r="DF3258" s="282"/>
      <c r="DG3258" s="282"/>
      <c r="DH3258" s="282"/>
      <c r="DI3258" s="282"/>
      <c r="DJ3258" s="282"/>
      <c r="EF3258" s="495" t="str">
        <f>""&amp;(MID(数据表!AZ3258,1,MIN(FIND({"(";"（"},数据表!AZ3258&amp;"(（",1)-1)))&amp;""</f>
        <v/>
      </c>
      <c r="EG3258" s="495" t="str">
        <f>""&amp;(MID(数据表!AZ3258,1,MIN(FIND({0;1;2;3;4;5;6;7;8;9},数据表!AZ3258&amp;"1234567890",1)-1)))&amp;""</f>
        <v/>
      </c>
    </row>
    <row r="3259" spans="2:137" s="310" customFormat="1" ht="12" customHeight="1">
      <c r="B3259" s="286"/>
      <c r="C3259" s="286"/>
      <c r="D3259" s="286"/>
      <c r="E3259" s="479"/>
      <c r="F3259" s="282"/>
      <c r="G3259" s="283"/>
      <c r="H3259" s="421"/>
      <c r="I3259" s="421"/>
      <c r="J3259" s="283"/>
      <c r="K3259" s="421"/>
      <c r="L3259" s="282"/>
      <c r="N3259" s="282"/>
      <c r="S3259" s="282"/>
      <c r="T3259" s="283"/>
      <c r="U3259" s="283"/>
      <c r="V3259" s="283"/>
      <c r="W3259" s="283"/>
      <c r="X3259" s="283"/>
      <c r="Y3259" s="282"/>
      <c r="Z3259" s="282"/>
      <c r="AA3259" s="283"/>
      <c r="AB3259" s="282"/>
      <c r="AC3259" s="282"/>
      <c r="AD3259" s="282"/>
      <c r="AE3259" s="282"/>
      <c r="AF3259" s="283"/>
      <c r="AG3259" s="402"/>
      <c r="AH3259" s="283"/>
      <c r="AI3259" s="283"/>
      <c r="AJ3259" s="283"/>
      <c r="AK3259" s="283"/>
      <c r="AL3259" s="283"/>
      <c r="AM3259" s="282"/>
      <c r="AN3259" s="282"/>
      <c r="AO3259" s="282"/>
      <c r="AP3259" s="282"/>
      <c r="AQ3259" s="282"/>
      <c r="AR3259" s="282"/>
      <c r="AT3259" s="283"/>
      <c r="AU3259" s="283"/>
      <c r="AV3259" s="283"/>
      <c r="AW3259" s="283"/>
      <c r="AY3259" s="283"/>
      <c r="AZ3259" s="282"/>
      <c r="BA3259" s="283"/>
      <c r="BB3259" s="282"/>
      <c r="BC3259" s="282"/>
      <c r="BD3259" s="282"/>
      <c r="BE3259" s="283"/>
      <c r="BG3259" s="282"/>
      <c r="BH3259" s="282"/>
      <c r="BI3259" s="282"/>
      <c r="BL3259" s="421"/>
      <c r="BM3259" s="424"/>
      <c r="BN3259" s="424"/>
      <c r="BO3259" s="424"/>
      <c r="BP3259" s="424"/>
      <c r="BQ3259" s="421"/>
      <c r="BR3259" s="421"/>
      <c r="BV3259" s="282"/>
      <c r="BW3259" s="283"/>
      <c r="BY3259" s="283"/>
      <c r="BZ3259" s="283"/>
      <c r="CA3259" s="283"/>
      <c r="CB3259" s="282"/>
      <c r="CC3259" s="282"/>
      <c r="CD3259" s="282"/>
      <c r="CE3259" s="282"/>
      <c r="CG3259" s="427"/>
      <c r="CH3259" s="402"/>
      <c r="CI3259" s="424"/>
      <c r="CJ3259" s="282"/>
      <c r="CK3259" s="282"/>
      <c r="CL3259" s="283"/>
      <c r="CM3259" s="283"/>
      <c r="CP3259" s="282"/>
      <c r="DC3259" s="282"/>
      <c r="DD3259" s="282"/>
      <c r="DE3259" s="282"/>
      <c r="DF3259" s="282"/>
      <c r="DG3259" s="282"/>
      <c r="DH3259" s="282"/>
      <c r="DI3259" s="282"/>
      <c r="DJ3259" s="282"/>
      <c r="EF3259" s="495" t="str">
        <f>""&amp;(MID(数据表!AZ3259,1,MIN(FIND({"(";"（"},数据表!AZ3259&amp;"(（",1)-1)))&amp;""</f>
        <v/>
      </c>
      <c r="EG3259" s="495" t="str">
        <f>""&amp;(MID(数据表!AZ3259,1,MIN(FIND({0;1;2;3;4;5;6;7;8;9},数据表!AZ3259&amp;"1234567890",1)-1)))&amp;""</f>
        <v/>
      </c>
    </row>
    <row r="3260" spans="2:137" s="310" customFormat="1" ht="12" customHeight="1">
      <c r="B3260" s="286"/>
      <c r="C3260" s="286"/>
      <c r="D3260" s="286"/>
      <c r="E3260" s="479"/>
      <c r="F3260" s="282"/>
      <c r="G3260" s="283"/>
      <c r="H3260" s="421"/>
      <c r="I3260" s="421"/>
      <c r="J3260" s="283"/>
      <c r="K3260" s="421"/>
      <c r="L3260" s="282"/>
      <c r="N3260" s="282"/>
      <c r="S3260" s="282"/>
      <c r="T3260" s="283"/>
      <c r="U3260" s="283"/>
      <c r="V3260" s="283"/>
      <c r="W3260" s="283"/>
      <c r="X3260" s="283"/>
      <c r="Y3260" s="282"/>
      <c r="Z3260" s="282"/>
      <c r="AA3260" s="283"/>
      <c r="AB3260" s="282"/>
      <c r="AC3260" s="282"/>
      <c r="AD3260" s="282"/>
      <c r="AE3260" s="282"/>
      <c r="AF3260" s="283"/>
      <c r="AG3260" s="402"/>
      <c r="AH3260" s="283"/>
      <c r="AI3260" s="283"/>
      <c r="AJ3260" s="283"/>
      <c r="AK3260" s="283"/>
      <c r="AL3260" s="283"/>
      <c r="AM3260" s="282"/>
      <c r="AN3260" s="282"/>
      <c r="AO3260" s="282"/>
      <c r="AP3260" s="282"/>
      <c r="AQ3260" s="282"/>
      <c r="AR3260" s="282"/>
      <c r="AT3260" s="283"/>
      <c r="AU3260" s="283"/>
      <c r="AV3260" s="283"/>
      <c r="AW3260" s="283"/>
      <c r="AY3260" s="283"/>
      <c r="AZ3260" s="282"/>
      <c r="BA3260" s="283"/>
      <c r="BB3260" s="282"/>
      <c r="BC3260" s="282"/>
      <c r="BD3260" s="282"/>
      <c r="BE3260" s="283"/>
      <c r="BG3260" s="282"/>
      <c r="BH3260" s="282"/>
      <c r="BI3260" s="282"/>
      <c r="BL3260" s="421"/>
      <c r="BM3260" s="424"/>
      <c r="BN3260" s="424"/>
      <c r="BO3260" s="424"/>
      <c r="BP3260" s="424"/>
      <c r="BQ3260" s="421"/>
      <c r="BR3260" s="421"/>
      <c r="BV3260" s="282"/>
      <c r="BW3260" s="283"/>
      <c r="BY3260" s="283"/>
      <c r="BZ3260" s="283"/>
      <c r="CA3260" s="283"/>
      <c r="CB3260" s="282"/>
      <c r="CC3260" s="282"/>
      <c r="CD3260" s="282"/>
      <c r="CE3260" s="282"/>
      <c r="CG3260" s="427"/>
      <c r="CH3260" s="402"/>
      <c r="CI3260" s="424"/>
      <c r="CJ3260" s="282"/>
      <c r="CK3260" s="282"/>
      <c r="CL3260" s="283"/>
      <c r="CM3260" s="283"/>
      <c r="CP3260" s="282"/>
      <c r="DC3260" s="282"/>
      <c r="DD3260" s="282"/>
      <c r="DE3260" s="282"/>
      <c r="DF3260" s="282"/>
      <c r="DG3260" s="282"/>
      <c r="DH3260" s="282"/>
      <c r="DI3260" s="282"/>
      <c r="DJ3260" s="282"/>
      <c r="EF3260" s="495" t="str">
        <f>""&amp;(MID(数据表!AZ3260,1,MIN(FIND({"(";"（"},数据表!AZ3260&amp;"(（",1)-1)))&amp;""</f>
        <v/>
      </c>
      <c r="EG3260" s="495" t="str">
        <f>""&amp;(MID(数据表!AZ3260,1,MIN(FIND({0;1;2;3;4;5;6;7;8;9},数据表!AZ3260&amp;"1234567890",1)-1)))&amp;""</f>
        <v/>
      </c>
    </row>
    <row r="3261" spans="2:137" s="310" customFormat="1" ht="12" customHeight="1">
      <c r="B3261" s="286"/>
      <c r="C3261" s="286"/>
      <c r="D3261" s="286"/>
      <c r="E3261" s="479"/>
      <c r="F3261" s="282"/>
      <c r="G3261" s="283"/>
      <c r="H3261" s="421"/>
      <c r="I3261" s="421"/>
      <c r="J3261" s="283"/>
      <c r="K3261" s="421"/>
      <c r="L3261" s="282"/>
      <c r="N3261" s="282"/>
      <c r="S3261" s="282"/>
      <c r="T3261" s="283"/>
      <c r="U3261" s="283"/>
      <c r="V3261" s="283"/>
      <c r="W3261" s="283"/>
      <c r="X3261" s="283"/>
      <c r="Y3261" s="282"/>
      <c r="Z3261" s="282"/>
      <c r="AA3261" s="283"/>
      <c r="AB3261" s="282"/>
      <c r="AC3261" s="282"/>
      <c r="AD3261" s="282"/>
      <c r="AE3261" s="282"/>
      <c r="AF3261" s="283"/>
      <c r="AG3261" s="402"/>
      <c r="AH3261" s="283"/>
      <c r="AI3261" s="283"/>
      <c r="AJ3261" s="283"/>
      <c r="AK3261" s="283"/>
      <c r="AL3261" s="283"/>
      <c r="AM3261" s="282"/>
      <c r="AN3261" s="282"/>
      <c r="AO3261" s="282"/>
      <c r="AP3261" s="282"/>
      <c r="AQ3261" s="282"/>
      <c r="AR3261" s="282"/>
      <c r="AT3261" s="283"/>
      <c r="AU3261" s="283"/>
      <c r="AV3261" s="283"/>
      <c r="AW3261" s="283"/>
      <c r="AY3261" s="283"/>
      <c r="AZ3261" s="282"/>
      <c r="BA3261" s="283"/>
      <c r="BB3261" s="282"/>
      <c r="BC3261" s="282"/>
      <c r="BD3261" s="282"/>
      <c r="BE3261" s="283"/>
      <c r="BG3261" s="282"/>
      <c r="BH3261" s="282"/>
      <c r="BI3261" s="282"/>
      <c r="BL3261" s="421"/>
      <c r="BM3261" s="424"/>
      <c r="BN3261" s="424"/>
      <c r="BO3261" s="424"/>
      <c r="BP3261" s="424"/>
      <c r="BQ3261" s="421"/>
      <c r="BR3261" s="421"/>
      <c r="BV3261" s="282"/>
      <c r="BW3261" s="283"/>
      <c r="BY3261" s="283"/>
      <c r="BZ3261" s="283"/>
      <c r="CA3261" s="283"/>
      <c r="CB3261" s="282"/>
      <c r="CC3261" s="282"/>
      <c r="CD3261" s="282"/>
      <c r="CE3261" s="282"/>
      <c r="CG3261" s="427"/>
      <c r="CH3261" s="402"/>
      <c r="CI3261" s="424"/>
      <c r="CJ3261" s="282"/>
      <c r="CK3261" s="282"/>
      <c r="CL3261" s="283"/>
      <c r="CM3261" s="283"/>
      <c r="CP3261" s="282"/>
      <c r="DC3261" s="282"/>
      <c r="DD3261" s="282"/>
      <c r="DE3261" s="282"/>
      <c r="DF3261" s="282"/>
      <c r="DG3261" s="282"/>
      <c r="DH3261" s="282"/>
      <c r="DI3261" s="282"/>
      <c r="DJ3261" s="282"/>
      <c r="EF3261" s="495" t="str">
        <f>""&amp;(MID(数据表!AZ3261,1,MIN(FIND({"(";"（"},数据表!AZ3261&amp;"(（",1)-1)))&amp;""</f>
        <v/>
      </c>
      <c r="EG3261" s="495" t="str">
        <f>""&amp;(MID(数据表!AZ3261,1,MIN(FIND({0;1;2;3;4;5;6;7;8;9},数据表!AZ3261&amp;"1234567890",1)-1)))&amp;""</f>
        <v/>
      </c>
    </row>
    <row r="3262" spans="2:137" s="310" customFormat="1" ht="12" customHeight="1">
      <c r="B3262" s="286"/>
      <c r="C3262" s="286"/>
      <c r="D3262" s="286"/>
      <c r="E3262" s="479"/>
      <c r="F3262" s="282"/>
      <c r="G3262" s="283"/>
      <c r="H3262" s="421"/>
      <c r="I3262" s="421"/>
      <c r="J3262" s="283"/>
      <c r="K3262" s="421"/>
      <c r="L3262" s="282"/>
      <c r="N3262" s="282"/>
      <c r="S3262" s="282"/>
      <c r="T3262" s="283"/>
      <c r="U3262" s="283"/>
      <c r="V3262" s="283"/>
      <c r="W3262" s="283"/>
      <c r="X3262" s="283"/>
      <c r="Y3262" s="282"/>
      <c r="Z3262" s="282"/>
      <c r="AA3262" s="283"/>
      <c r="AB3262" s="282"/>
      <c r="AC3262" s="282"/>
      <c r="AD3262" s="282"/>
      <c r="AE3262" s="282"/>
      <c r="AF3262" s="283"/>
      <c r="AG3262" s="402"/>
      <c r="AH3262" s="283"/>
      <c r="AI3262" s="283"/>
      <c r="AJ3262" s="283"/>
      <c r="AK3262" s="283"/>
      <c r="AL3262" s="283"/>
      <c r="AM3262" s="282"/>
      <c r="AN3262" s="282"/>
      <c r="AO3262" s="282"/>
      <c r="AP3262" s="282"/>
      <c r="AQ3262" s="282"/>
      <c r="AR3262" s="282"/>
      <c r="AT3262" s="283"/>
      <c r="AU3262" s="283"/>
      <c r="AV3262" s="283"/>
      <c r="AW3262" s="283"/>
      <c r="AY3262" s="283"/>
      <c r="AZ3262" s="282"/>
      <c r="BA3262" s="283"/>
      <c r="BB3262" s="282"/>
      <c r="BC3262" s="282"/>
      <c r="BD3262" s="282"/>
      <c r="BE3262" s="283"/>
      <c r="BG3262" s="282"/>
      <c r="BH3262" s="282"/>
      <c r="BI3262" s="282"/>
      <c r="BL3262" s="421"/>
      <c r="BM3262" s="424"/>
      <c r="BN3262" s="424"/>
      <c r="BO3262" s="424"/>
      <c r="BP3262" s="424"/>
      <c r="BQ3262" s="421"/>
      <c r="BR3262" s="421"/>
      <c r="BV3262" s="282"/>
      <c r="BW3262" s="283"/>
      <c r="BY3262" s="283"/>
      <c r="BZ3262" s="283"/>
      <c r="CA3262" s="283"/>
      <c r="CB3262" s="282"/>
      <c r="CC3262" s="282"/>
      <c r="CD3262" s="282"/>
      <c r="CE3262" s="282"/>
      <c r="CG3262" s="427"/>
      <c r="CH3262" s="402"/>
      <c r="CI3262" s="424"/>
      <c r="CJ3262" s="282"/>
      <c r="CK3262" s="282"/>
      <c r="CL3262" s="283"/>
      <c r="CM3262" s="283"/>
      <c r="CP3262" s="282"/>
      <c r="DC3262" s="282"/>
      <c r="DD3262" s="282"/>
      <c r="DE3262" s="282"/>
      <c r="DF3262" s="282"/>
      <c r="DG3262" s="282"/>
      <c r="DH3262" s="282"/>
      <c r="DI3262" s="282"/>
      <c r="DJ3262" s="282"/>
      <c r="EF3262" s="495" t="str">
        <f>""&amp;(MID(数据表!AZ3262,1,MIN(FIND({"(";"（"},数据表!AZ3262&amp;"(（",1)-1)))&amp;""</f>
        <v/>
      </c>
      <c r="EG3262" s="495" t="str">
        <f>""&amp;(MID(数据表!AZ3262,1,MIN(FIND({0;1;2;3;4;5;6;7;8;9},数据表!AZ3262&amp;"1234567890",1)-1)))&amp;""</f>
        <v/>
      </c>
    </row>
    <row r="3263" spans="2:137" s="310" customFormat="1" ht="12" customHeight="1">
      <c r="B3263" s="286"/>
      <c r="C3263" s="286"/>
      <c r="D3263" s="286"/>
      <c r="E3263" s="479"/>
      <c r="F3263" s="282"/>
      <c r="G3263" s="283"/>
      <c r="H3263" s="421"/>
      <c r="I3263" s="421"/>
      <c r="J3263" s="283"/>
      <c r="K3263" s="421"/>
      <c r="L3263" s="282"/>
      <c r="N3263" s="282"/>
      <c r="S3263" s="282"/>
      <c r="T3263" s="283"/>
      <c r="U3263" s="283"/>
      <c r="V3263" s="283"/>
      <c r="W3263" s="283"/>
      <c r="X3263" s="283"/>
      <c r="Y3263" s="282"/>
      <c r="Z3263" s="282"/>
      <c r="AA3263" s="283"/>
      <c r="AB3263" s="282"/>
      <c r="AC3263" s="282"/>
      <c r="AD3263" s="282"/>
      <c r="AE3263" s="282"/>
      <c r="AF3263" s="283"/>
      <c r="AG3263" s="402"/>
      <c r="AH3263" s="283"/>
      <c r="AI3263" s="283"/>
      <c r="AJ3263" s="283"/>
      <c r="AK3263" s="283"/>
      <c r="AL3263" s="283"/>
      <c r="AM3263" s="282"/>
      <c r="AN3263" s="282"/>
      <c r="AO3263" s="282"/>
      <c r="AP3263" s="282"/>
      <c r="AQ3263" s="282"/>
      <c r="AR3263" s="282"/>
      <c r="AT3263" s="283"/>
      <c r="AU3263" s="283"/>
      <c r="AV3263" s="283"/>
      <c r="AW3263" s="283"/>
      <c r="AY3263" s="283"/>
      <c r="AZ3263" s="282"/>
      <c r="BA3263" s="283"/>
      <c r="BB3263" s="282"/>
      <c r="BC3263" s="282"/>
      <c r="BD3263" s="282"/>
      <c r="BE3263" s="283"/>
      <c r="BG3263" s="282"/>
      <c r="BH3263" s="282"/>
      <c r="BI3263" s="282"/>
      <c r="BL3263" s="421"/>
      <c r="BM3263" s="424"/>
      <c r="BN3263" s="424"/>
      <c r="BO3263" s="424"/>
      <c r="BP3263" s="424"/>
      <c r="BQ3263" s="421"/>
      <c r="BR3263" s="421"/>
      <c r="BV3263" s="282"/>
      <c r="BW3263" s="283"/>
      <c r="BY3263" s="283"/>
      <c r="BZ3263" s="283"/>
      <c r="CA3263" s="283"/>
      <c r="CB3263" s="282"/>
      <c r="CC3263" s="282"/>
      <c r="CD3263" s="282"/>
      <c r="CE3263" s="282"/>
      <c r="CG3263" s="427"/>
      <c r="CH3263" s="402"/>
      <c r="CI3263" s="424"/>
      <c r="CJ3263" s="282"/>
      <c r="CK3263" s="282"/>
      <c r="CL3263" s="283"/>
      <c r="CM3263" s="283"/>
      <c r="CP3263" s="282"/>
      <c r="DC3263" s="282"/>
      <c r="DD3263" s="282"/>
      <c r="DE3263" s="282"/>
      <c r="DF3263" s="282"/>
      <c r="DG3263" s="282"/>
      <c r="DH3263" s="282"/>
      <c r="DI3263" s="282"/>
      <c r="DJ3263" s="282"/>
      <c r="EF3263" s="495" t="str">
        <f>""&amp;(MID(数据表!AZ3263,1,MIN(FIND({"(";"（"},数据表!AZ3263&amp;"(（",1)-1)))&amp;""</f>
        <v/>
      </c>
      <c r="EG3263" s="495" t="str">
        <f>""&amp;(MID(数据表!AZ3263,1,MIN(FIND({0;1;2;3;4;5;6;7;8;9},数据表!AZ3263&amp;"1234567890",1)-1)))&amp;""</f>
        <v/>
      </c>
    </row>
    <row r="3264" spans="2:137" s="310" customFormat="1" ht="12" customHeight="1">
      <c r="B3264" s="286"/>
      <c r="C3264" s="286"/>
      <c r="D3264" s="286"/>
      <c r="E3264" s="479"/>
      <c r="F3264" s="282"/>
      <c r="G3264" s="283"/>
      <c r="H3264" s="421"/>
      <c r="I3264" s="421"/>
      <c r="J3264" s="283"/>
      <c r="K3264" s="421"/>
      <c r="L3264" s="282"/>
      <c r="N3264" s="282"/>
      <c r="S3264" s="282"/>
      <c r="T3264" s="283"/>
      <c r="U3264" s="283"/>
      <c r="V3264" s="283"/>
      <c r="W3264" s="283"/>
      <c r="X3264" s="283"/>
      <c r="Y3264" s="282"/>
      <c r="Z3264" s="282"/>
      <c r="AA3264" s="283"/>
      <c r="AB3264" s="282"/>
      <c r="AC3264" s="282"/>
      <c r="AD3264" s="282"/>
      <c r="AE3264" s="282"/>
      <c r="AF3264" s="283"/>
      <c r="AG3264" s="402"/>
      <c r="AH3264" s="283"/>
      <c r="AI3264" s="283"/>
      <c r="AJ3264" s="283"/>
      <c r="AK3264" s="283"/>
      <c r="AL3264" s="283"/>
      <c r="AM3264" s="282"/>
      <c r="AN3264" s="282"/>
      <c r="AO3264" s="282"/>
      <c r="AP3264" s="282"/>
      <c r="AQ3264" s="282"/>
      <c r="AR3264" s="282"/>
      <c r="AT3264" s="283"/>
      <c r="AU3264" s="283"/>
      <c r="AV3264" s="283"/>
      <c r="AW3264" s="283"/>
      <c r="AY3264" s="283"/>
      <c r="AZ3264" s="282"/>
      <c r="BA3264" s="283"/>
      <c r="BB3264" s="282"/>
      <c r="BC3264" s="282"/>
      <c r="BD3264" s="282"/>
      <c r="BE3264" s="283"/>
      <c r="BG3264" s="282"/>
      <c r="BH3264" s="282"/>
      <c r="BI3264" s="282"/>
      <c r="BL3264" s="421"/>
      <c r="BM3264" s="424"/>
      <c r="BN3264" s="424"/>
      <c r="BO3264" s="424"/>
      <c r="BP3264" s="424"/>
      <c r="BQ3264" s="421"/>
      <c r="BR3264" s="421"/>
      <c r="BV3264" s="282"/>
      <c r="BW3264" s="283"/>
      <c r="BY3264" s="283"/>
      <c r="BZ3264" s="283"/>
      <c r="CA3264" s="283"/>
      <c r="CB3264" s="282"/>
      <c r="CC3264" s="282"/>
      <c r="CD3264" s="282"/>
      <c r="CE3264" s="282"/>
      <c r="CG3264" s="427"/>
      <c r="CH3264" s="402"/>
      <c r="CI3264" s="424"/>
      <c r="CJ3264" s="282"/>
      <c r="CK3264" s="282"/>
      <c r="CL3264" s="283"/>
      <c r="CM3264" s="283"/>
      <c r="CP3264" s="282"/>
      <c r="DC3264" s="282"/>
      <c r="DD3264" s="282"/>
      <c r="DE3264" s="282"/>
      <c r="DF3264" s="282"/>
      <c r="DG3264" s="282"/>
      <c r="DH3264" s="282"/>
      <c r="DI3264" s="282"/>
      <c r="DJ3264" s="282"/>
      <c r="EF3264" s="495" t="str">
        <f>""&amp;(MID(数据表!AZ3264,1,MIN(FIND({"(";"（"},数据表!AZ3264&amp;"(（",1)-1)))&amp;""</f>
        <v/>
      </c>
      <c r="EG3264" s="495" t="str">
        <f>""&amp;(MID(数据表!AZ3264,1,MIN(FIND({0;1;2;3;4;5;6;7;8;9},数据表!AZ3264&amp;"1234567890",1)-1)))&amp;""</f>
        <v/>
      </c>
    </row>
    <row r="3265" spans="2:137" s="310" customFormat="1" ht="12" customHeight="1">
      <c r="B3265" s="286"/>
      <c r="C3265" s="286"/>
      <c r="D3265" s="286"/>
      <c r="E3265" s="479"/>
      <c r="F3265" s="282"/>
      <c r="G3265" s="283"/>
      <c r="H3265" s="421"/>
      <c r="I3265" s="421"/>
      <c r="J3265" s="283"/>
      <c r="K3265" s="421"/>
      <c r="L3265" s="282"/>
      <c r="N3265" s="282"/>
      <c r="S3265" s="282"/>
      <c r="T3265" s="283"/>
      <c r="U3265" s="283"/>
      <c r="V3265" s="283"/>
      <c r="W3265" s="283"/>
      <c r="X3265" s="283"/>
      <c r="Y3265" s="282"/>
      <c r="Z3265" s="282"/>
      <c r="AA3265" s="283"/>
      <c r="AB3265" s="282"/>
      <c r="AC3265" s="282"/>
      <c r="AD3265" s="282"/>
      <c r="AE3265" s="282"/>
      <c r="AF3265" s="283"/>
      <c r="AG3265" s="402"/>
      <c r="AH3265" s="283"/>
      <c r="AI3265" s="283"/>
      <c r="AJ3265" s="283"/>
      <c r="AK3265" s="283"/>
      <c r="AL3265" s="283"/>
      <c r="AM3265" s="282"/>
      <c r="AN3265" s="282"/>
      <c r="AO3265" s="282"/>
      <c r="AP3265" s="282"/>
      <c r="AQ3265" s="282"/>
      <c r="AR3265" s="282"/>
      <c r="AT3265" s="283"/>
      <c r="AU3265" s="283"/>
      <c r="AV3265" s="283"/>
      <c r="AW3265" s="283"/>
      <c r="AY3265" s="283"/>
      <c r="AZ3265" s="282"/>
      <c r="BA3265" s="283"/>
      <c r="BB3265" s="282"/>
      <c r="BC3265" s="282"/>
      <c r="BD3265" s="282"/>
      <c r="BE3265" s="283"/>
      <c r="BG3265" s="282"/>
      <c r="BH3265" s="282"/>
      <c r="BI3265" s="282"/>
      <c r="BL3265" s="421"/>
      <c r="BM3265" s="424"/>
      <c r="BN3265" s="424"/>
      <c r="BO3265" s="424"/>
      <c r="BP3265" s="424"/>
      <c r="BQ3265" s="421"/>
      <c r="BR3265" s="421"/>
      <c r="BV3265" s="282"/>
      <c r="BW3265" s="283"/>
      <c r="BY3265" s="283"/>
      <c r="BZ3265" s="283"/>
      <c r="CA3265" s="283"/>
      <c r="CB3265" s="282"/>
      <c r="CC3265" s="282"/>
      <c r="CD3265" s="282"/>
      <c r="CE3265" s="282"/>
      <c r="CG3265" s="427"/>
      <c r="CH3265" s="402"/>
      <c r="CI3265" s="424"/>
      <c r="CJ3265" s="282"/>
      <c r="CK3265" s="282"/>
      <c r="CL3265" s="283"/>
      <c r="CM3265" s="283"/>
      <c r="CP3265" s="282"/>
      <c r="DC3265" s="282"/>
      <c r="DD3265" s="282"/>
      <c r="DE3265" s="282"/>
      <c r="DF3265" s="282"/>
      <c r="DG3265" s="282"/>
      <c r="DH3265" s="282"/>
      <c r="DI3265" s="282"/>
      <c r="DJ3265" s="282"/>
      <c r="EF3265" s="495" t="str">
        <f>""&amp;(MID(数据表!AZ3265,1,MIN(FIND({"(";"（"},数据表!AZ3265&amp;"(（",1)-1)))&amp;""</f>
        <v/>
      </c>
      <c r="EG3265" s="495" t="str">
        <f>""&amp;(MID(数据表!AZ3265,1,MIN(FIND({0;1;2;3;4;5;6;7;8;9},数据表!AZ3265&amp;"1234567890",1)-1)))&amp;""</f>
        <v/>
      </c>
    </row>
    <row r="3266" spans="2:137" s="310" customFormat="1" ht="12" customHeight="1">
      <c r="B3266" s="286"/>
      <c r="C3266" s="286"/>
      <c r="D3266" s="286"/>
      <c r="E3266" s="479"/>
      <c r="F3266" s="282"/>
      <c r="G3266" s="283"/>
      <c r="H3266" s="421"/>
      <c r="I3266" s="421"/>
      <c r="J3266" s="283"/>
      <c r="K3266" s="421"/>
      <c r="L3266" s="282"/>
      <c r="N3266" s="282"/>
      <c r="S3266" s="282"/>
      <c r="T3266" s="283"/>
      <c r="U3266" s="283"/>
      <c r="V3266" s="283"/>
      <c r="W3266" s="283"/>
      <c r="X3266" s="283"/>
      <c r="Y3266" s="282"/>
      <c r="Z3266" s="282"/>
      <c r="AA3266" s="283"/>
      <c r="AB3266" s="282"/>
      <c r="AC3266" s="282"/>
      <c r="AD3266" s="282"/>
      <c r="AE3266" s="282"/>
      <c r="AF3266" s="283"/>
      <c r="AG3266" s="402"/>
      <c r="AH3266" s="283"/>
      <c r="AI3266" s="283"/>
      <c r="AJ3266" s="283"/>
      <c r="AK3266" s="283"/>
      <c r="AL3266" s="283"/>
      <c r="AM3266" s="282"/>
      <c r="AN3266" s="282"/>
      <c r="AO3266" s="282"/>
      <c r="AP3266" s="282"/>
      <c r="AQ3266" s="282"/>
      <c r="AR3266" s="282"/>
      <c r="AT3266" s="283"/>
      <c r="AU3266" s="283"/>
      <c r="AV3266" s="283"/>
      <c r="AW3266" s="283"/>
      <c r="AY3266" s="283"/>
      <c r="AZ3266" s="282"/>
      <c r="BA3266" s="283"/>
      <c r="BB3266" s="282"/>
      <c r="BC3266" s="282"/>
      <c r="BD3266" s="282"/>
      <c r="BE3266" s="283"/>
      <c r="BG3266" s="282"/>
      <c r="BH3266" s="282"/>
      <c r="BI3266" s="282"/>
      <c r="BL3266" s="421"/>
      <c r="BM3266" s="424"/>
      <c r="BN3266" s="424"/>
      <c r="BO3266" s="424"/>
      <c r="BP3266" s="424"/>
      <c r="BQ3266" s="421"/>
      <c r="BR3266" s="421"/>
      <c r="BV3266" s="282"/>
      <c r="BW3266" s="283"/>
      <c r="BY3266" s="283"/>
      <c r="BZ3266" s="283"/>
      <c r="CA3266" s="283"/>
      <c r="CB3266" s="282"/>
      <c r="CC3266" s="282"/>
      <c r="CD3266" s="282"/>
      <c r="CE3266" s="282"/>
      <c r="CG3266" s="427"/>
      <c r="CH3266" s="402"/>
      <c r="CI3266" s="424"/>
      <c r="CJ3266" s="282"/>
      <c r="CK3266" s="282"/>
      <c r="CL3266" s="283"/>
      <c r="CM3266" s="283"/>
      <c r="CP3266" s="282"/>
      <c r="DC3266" s="282"/>
      <c r="DD3266" s="282"/>
      <c r="DE3266" s="282"/>
      <c r="DF3266" s="282"/>
      <c r="DG3266" s="282"/>
      <c r="DH3266" s="282"/>
      <c r="DI3266" s="282"/>
      <c r="DJ3266" s="282"/>
      <c r="EF3266" s="495" t="str">
        <f>""&amp;(MID(数据表!AZ3266,1,MIN(FIND({"(";"（"},数据表!AZ3266&amp;"(（",1)-1)))&amp;""</f>
        <v/>
      </c>
      <c r="EG3266" s="495" t="str">
        <f>""&amp;(MID(数据表!AZ3266,1,MIN(FIND({0;1;2;3;4;5;6;7;8;9},数据表!AZ3266&amp;"1234567890",1)-1)))&amp;""</f>
        <v/>
      </c>
    </row>
    <row r="3267" spans="2:137" s="310" customFormat="1" ht="12" customHeight="1">
      <c r="B3267" s="286"/>
      <c r="C3267" s="286"/>
      <c r="D3267" s="286"/>
      <c r="E3267" s="479"/>
      <c r="F3267" s="282"/>
      <c r="G3267" s="283"/>
      <c r="H3267" s="421"/>
      <c r="I3267" s="421"/>
      <c r="J3267" s="283"/>
      <c r="K3267" s="421"/>
      <c r="L3267" s="282"/>
      <c r="N3267" s="282"/>
      <c r="S3267" s="282"/>
      <c r="T3267" s="283"/>
      <c r="U3267" s="283"/>
      <c r="V3267" s="283"/>
      <c r="W3267" s="283"/>
      <c r="X3267" s="283"/>
      <c r="Y3267" s="282"/>
      <c r="Z3267" s="282"/>
      <c r="AA3267" s="283"/>
      <c r="AB3267" s="282"/>
      <c r="AC3267" s="282"/>
      <c r="AD3267" s="282"/>
      <c r="AE3267" s="282"/>
      <c r="AF3267" s="283"/>
      <c r="AG3267" s="402"/>
      <c r="AH3267" s="283"/>
      <c r="AI3267" s="283"/>
      <c r="AJ3267" s="283"/>
      <c r="AK3267" s="283"/>
      <c r="AL3267" s="283"/>
      <c r="AM3267" s="282"/>
      <c r="AN3267" s="282"/>
      <c r="AO3267" s="282"/>
      <c r="AP3267" s="282"/>
      <c r="AQ3267" s="282"/>
      <c r="AR3267" s="282"/>
      <c r="AT3267" s="283"/>
      <c r="AU3267" s="283"/>
      <c r="AV3267" s="283"/>
      <c r="AW3267" s="283"/>
      <c r="AY3267" s="283"/>
      <c r="AZ3267" s="282"/>
      <c r="BA3267" s="283"/>
      <c r="BB3267" s="282"/>
      <c r="BC3267" s="282"/>
      <c r="BD3267" s="282"/>
      <c r="BE3267" s="283"/>
      <c r="BG3267" s="282"/>
      <c r="BH3267" s="282"/>
      <c r="BI3267" s="282"/>
      <c r="BL3267" s="421"/>
      <c r="BM3267" s="424"/>
      <c r="BN3267" s="424"/>
      <c r="BO3267" s="424"/>
      <c r="BP3267" s="424"/>
      <c r="BQ3267" s="421"/>
      <c r="BR3267" s="421"/>
      <c r="BV3267" s="282"/>
      <c r="BW3267" s="283"/>
      <c r="BY3267" s="283"/>
      <c r="BZ3267" s="283"/>
      <c r="CA3267" s="283"/>
      <c r="CB3267" s="282"/>
      <c r="CC3267" s="282"/>
      <c r="CD3267" s="282"/>
      <c r="CE3267" s="282"/>
      <c r="CG3267" s="427"/>
      <c r="CH3267" s="402"/>
      <c r="CI3267" s="424"/>
      <c r="CJ3267" s="282"/>
      <c r="CK3267" s="282"/>
      <c r="CL3267" s="283"/>
      <c r="CM3267" s="283"/>
      <c r="CP3267" s="282"/>
      <c r="DC3267" s="282"/>
      <c r="DD3267" s="282"/>
      <c r="DE3267" s="282"/>
      <c r="DF3267" s="282"/>
      <c r="DG3267" s="282"/>
      <c r="DH3267" s="282"/>
      <c r="DI3267" s="282"/>
      <c r="DJ3267" s="282"/>
      <c r="EF3267" s="495" t="str">
        <f>""&amp;(MID(数据表!AZ3267,1,MIN(FIND({"(";"（"},数据表!AZ3267&amp;"(（",1)-1)))&amp;""</f>
        <v/>
      </c>
      <c r="EG3267" s="495" t="str">
        <f>""&amp;(MID(数据表!AZ3267,1,MIN(FIND({0;1;2;3;4;5;6;7;8;9},数据表!AZ3267&amp;"1234567890",1)-1)))&amp;""</f>
        <v/>
      </c>
    </row>
    <row r="3268" spans="2:137" s="310" customFormat="1" ht="12" customHeight="1">
      <c r="B3268" s="286"/>
      <c r="C3268" s="286"/>
      <c r="D3268" s="286"/>
      <c r="E3268" s="479"/>
      <c r="F3268" s="282"/>
      <c r="G3268" s="283"/>
      <c r="H3268" s="421"/>
      <c r="I3268" s="421"/>
      <c r="J3268" s="283"/>
      <c r="K3268" s="421"/>
      <c r="L3268" s="282"/>
      <c r="N3268" s="282"/>
      <c r="S3268" s="282"/>
      <c r="T3268" s="283"/>
      <c r="U3268" s="283"/>
      <c r="V3268" s="283"/>
      <c r="W3268" s="283"/>
      <c r="X3268" s="283"/>
      <c r="Y3268" s="282"/>
      <c r="Z3268" s="282"/>
      <c r="AA3268" s="283"/>
      <c r="AB3268" s="282"/>
      <c r="AC3268" s="282"/>
      <c r="AD3268" s="282"/>
      <c r="AE3268" s="282"/>
      <c r="AF3268" s="283"/>
      <c r="AG3268" s="402"/>
      <c r="AH3268" s="283"/>
      <c r="AI3268" s="283"/>
      <c r="AJ3268" s="283"/>
      <c r="AK3268" s="283"/>
      <c r="AL3268" s="283"/>
      <c r="AM3268" s="282"/>
      <c r="AN3268" s="282"/>
      <c r="AO3268" s="282"/>
      <c r="AP3268" s="282"/>
      <c r="AQ3268" s="282"/>
      <c r="AR3268" s="282"/>
      <c r="AT3268" s="283"/>
      <c r="AU3268" s="283"/>
      <c r="AV3268" s="283"/>
      <c r="AW3268" s="283"/>
      <c r="AY3268" s="283"/>
      <c r="AZ3268" s="282"/>
      <c r="BA3268" s="283"/>
      <c r="BB3268" s="282"/>
      <c r="BC3268" s="282"/>
      <c r="BD3268" s="282"/>
      <c r="BE3268" s="283"/>
      <c r="BG3268" s="282"/>
      <c r="BH3268" s="282"/>
      <c r="BI3268" s="282"/>
      <c r="BL3268" s="421"/>
      <c r="BM3268" s="424"/>
      <c r="BN3268" s="424"/>
      <c r="BO3268" s="424"/>
      <c r="BP3268" s="424"/>
      <c r="BQ3268" s="421"/>
      <c r="BR3268" s="421"/>
      <c r="BV3268" s="282"/>
      <c r="BW3268" s="283"/>
      <c r="BY3268" s="283"/>
      <c r="BZ3268" s="283"/>
      <c r="CA3268" s="283"/>
      <c r="CB3268" s="282"/>
      <c r="CC3268" s="282"/>
      <c r="CD3268" s="282"/>
      <c r="CE3268" s="282"/>
      <c r="CG3268" s="427"/>
      <c r="CH3268" s="402"/>
      <c r="CI3268" s="424"/>
      <c r="CJ3268" s="282"/>
      <c r="CK3268" s="282"/>
      <c r="CL3268" s="283"/>
      <c r="CM3268" s="283"/>
      <c r="CP3268" s="282"/>
      <c r="DC3268" s="282"/>
      <c r="DD3268" s="282"/>
      <c r="DE3268" s="282"/>
      <c r="DF3268" s="282"/>
      <c r="DG3268" s="282"/>
      <c r="DH3268" s="282"/>
      <c r="DI3268" s="282"/>
      <c r="DJ3268" s="282"/>
      <c r="EF3268" s="495" t="str">
        <f>""&amp;(MID(数据表!AZ3268,1,MIN(FIND({"(";"（"},数据表!AZ3268&amp;"(（",1)-1)))&amp;""</f>
        <v/>
      </c>
      <c r="EG3268" s="495" t="str">
        <f>""&amp;(MID(数据表!AZ3268,1,MIN(FIND({0;1;2;3;4;5;6;7;8;9},数据表!AZ3268&amp;"1234567890",1)-1)))&amp;""</f>
        <v/>
      </c>
    </row>
    <row r="3269" spans="2:137" s="310" customFormat="1" ht="12" customHeight="1">
      <c r="B3269" s="286"/>
      <c r="C3269" s="286"/>
      <c r="D3269" s="286"/>
      <c r="E3269" s="479"/>
      <c r="F3269" s="282"/>
      <c r="G3269" s="283"/>
      <c r="H3269" s="421"/>
      <c r="I3269" s="421"/>
      <c r="J3269" s="283"/>
      <c r="K3269" s="421"/>
      <c r="L3269" s="282"/>
      <c r="N3269" s="282"/>
      <c r="S3269" s="282"/>
      <c r="T3269" s="283"/>
      <c r="U3269" s="283"/>
      <c r="V3269" s="283"/>
      <c r="W3269" s="283"/>
      <c r="X3269" s="283"/>
      <c r="Y3269" s="282"/>
      <c r="Z3269" s="282"/>
      <c r="AA3269" s="283"/>
      <c r="AB3269" s="282"/>
      <c r="AC3269" s="282"/>
      <c r="AD3269" s="282"/>
      <c r="AE3269" s="282"/>
      <c r="AF3269" s="283"/>
      <c r="AG3269" s="402"/>
      <c r="AH3269" s="283"/>
      <c r="AI3269" s="283"/>
      <c r="AJ3269" s="283"/>
      <c r="AK3269" s="283"/>
      <c r="AL3269" s="283"/>
      <c r="AM3269" s="282"/>
      <c r="AN3269" s="282"/>
      <c r="AO3269" s="282"/>
      <c r="AP3269" s="282"/>
      <c r="AQ3269" s="282"/>
      <c r="AR3269" s="282"/>
      <c r="AT3269" s="283"/>
      <c r="AU3269" s="283"/>
      <c r="AV3269" s="283"/>
      <c r="AW3269" s="283"/>
      <c r="AY3269" s="283"/>
      <c r="AZ3269" s="282"/>
      <c r="BA3269" s="283"/>
      <c r="BB3269" s="282"/>
      <c r="BC3269" s="282"/>
      <c r="BD3269" s="282"/>
      <c r="BE3269" s="283"/>
      <c r="BG3269" s="282"/>
      <c r="BH3269" s="282"/>
      <c r="BI3269" s="282"/>
      <c r="BL3269" s="421"/>
      <c r="BM3269" s="424"/>
      <c r="BN3269" s="424"/>
      <c r="BO3269" s="424"/>
      <c r="BP3269" s="424"/>
      <c r="BQ3269" s="421"/>
      <c r="BR3269" s="421"/>
      <c r="BV3269" s="282"/>
      <c r="BW3269" s="283"/>
      <c r="BY3269" s="283"/>
      <c r="BZ3269" s="283"/>
      <c r="CA3269" s="283"/>
      <c r="CB3269" s="282"/>
      <c r="CC3269" s="282"/>
      <c r="CD3269" s="282"/>
      <c r="CE3269" s="282"/>
      <c r="CG3269" s="427"/>
      <c r="CH3269" s="402"/>
      <c r="CI3269" s="424"/>
      <c r="CJ3269" s="282"/>
      <c r="CK3269" s="282"/>
      <c r="CL3269" s="283"/>
      <c r="CM3269" s="283"/>
      <c r="CP3269" s="282"/>
      <c r="DC3269" s="282"/>
      <c r="DD3269" s="282"/>
      <c r="DE3269" s="282"/>
      <c r="DF3269" s="282"/>
      <c r="DG3269" s="282"/>
      <c r="DH3269" s="282"/>
      <c r="DI3269" s="282"/>
      <c r="DJ3269" s="282"/>
      <c r="EF3269" s="495" t="str">
        <f>""&amp;(MID(数据表!AZ3269,1,MIN(FIND({"(";"（"},数据表!AZ3269&amp;"(（",1)-1)))&amp;""</f>
        <v/>
      </c>
      <c r="EG3269" s="495" t="str">
        <f>""&amp;(MID(数据表!AZ3269,1,MIN(FIND({0;1;2;3;4;5;6;7;8;9},数据表!AZ3269&amp;"1234567890",1)-1)))&amp;""</f>
        <v/>
      </c>
    </row>
    <row r="3270" spans="2:137" s="310" customFormat="1" ht="12" customHeight="1">
      <c r="B3270" s="286"/>
      <c r="C3270" s="286"/>
      <c r="D3270" s="286"/>
      <c r="E3270" s="479"/>
      <c r="F3270" s="282"/>
      <c r="G3270" s="283"/>
      <c r="H3270" s="421"/>
      <c r="I3270" s="421"/>
      <c r="J3270" s="283"/>
      <c r="K3270" s="421"/>
      <c r="L3270" s="282"/>
      <c r="N3270" s="282"/>
      <c r="S3270" s="282"/>
      <c r="T3270" s="283"/>
      <c r="U3270" s="283"/>
      <c r="V3270" s="283"/>
      <c r="W3270" s="283"/>
      <c r="X3270" s="283"/>
      <c r="Y3270" s="282"/>
      <c r="Z3270" s="282"/>
      <c r="AA3270" s="283"/>
      <c r="AB3270" s="282"/>
      <c r="AC3270" s="282"/>
      <c r="AD3270" s="282"/>
      <c r="AE3270" s="282"/>
      <c r="AF3270" s="283"/>
      <c r="AG3270" s="402"/>
      <c r="AH3270" s="283"/>
      <c r="AI3270" s="283"/>
      <c r="AJ3270" s="283"/>
      <c r="AK3270" s="283"/>
      <c r="AL3270" s="283"/>
      <c r="AM3270" s="282"/>
      <c r="AN3270" s="282"/>
      <c r="AO3270" s="282"/>
      <c r="AP3270" s="282"/>
      <c r="AQ3270" s="282"/>
      <c r="AR3270" s="282"/>
      <c r="AT3270" s="283"/>
      <c r="AU3270" s="283"/>
      <c r="AV3270" s="283"/>
      <c r="AW3270" s="283"/>
      <c r="AY3270" s="283"/>
      <c r="AZ3270" s="282"/>
      <c r="BA3270" s="283"/>
      <c r="BB3270" s="282"/>
      <c r="BC3270" s="282"/>
      <c r="BD3270" s="282"/>
      <c r="BE3270" s="283"/>
      <c r="BG3270" s="282"/>
      <c r="BH3270" s="282"/>
      <c r="BI3270" s="282"/>
      <c r="BL3270" s="421"/>
      <c r="BM3270" s="424"/>
      <c r="BN3270" s="424"/>
      <c r="BO3270" s="424"/>
      <c r="BP3270" s="424"/>
      <c r="BQ3270" s="421"/>
      <c r="BR3270" s="421"/>
      <c r="BV3270" s="282"/>
      <c r="BW3270" s="283"/>
      <c r="BY3270" s="283"/>
      <c r="BZ3270" s="283"/>
      <c r="CA3270" s="283"/>
      <c r="CB3270" s="282"/>
      <c r="CC3270" s="282"/>
      <c r="CD3270" s="282"/>
      <c r="CE3270" s="282"/>
      <c r="CG3270" s="427"/>
      <c r="CH3270" s="402"/>
      <c r="CI3270" s="424"/>
      <c r="CJ3270" s="282"/>
      <c r="CK3270" s="282"/>
      <c r="CL3270" s="283"/>
      <c r="CM3270" s="283"/>
      <c r="CP3270" s="282"/>
      <c r="DC3270" s="282"/>
      <c r="DD3270" s="282"/>
      <c r="DE3270" s="282"/>
      <c r="DF3270" s="282"/>
      <c r="DG3270" s="282"/>
      <c r="DH3270" s="282"/>
      <c r="DI3270" s="282"/>
      <c r="DJ3270" s="282"/>
      <c r="EF3270" s="495" t="str">
        <f>""&amp;(MID(数据表!AZ3270,1,MIN(FIND({"(";"（"},数据表!AZ3270&amp;"(（",1)-1)))&amp;""</f>
        <v/>
      </c>
      <c r="EG3270" s="495" t="str">
        <f>""&amp;(MID(数据表!AZ3270,1,MIN(FIND({0;1;2;3;4;5;6;7;8;9},数据表!AZ3270&amp;"1234567890",1)-1)))&amp;""</f>
        <v/>
      </c>
    </row>
    <row r="3271" spans="2:137" s="310" customFormat="1" ht="12" customHeight="1">
      <c r="B3271" s="286"/>
      <c r="C3271" s="286"/>
      <c r="D3271" s="286"/>
      <c r="E3271" s="479"/>
      <c r="F3271" s="282"/>
      <c r="G3271" s="283"/>
      <c r="H3271" s="421"/>
      <c r="I3271" s="421"/>
      <c r="J3271" s="283"/>
      <c r="K3271" s="421"/>
      <c r="L3271" s="282"/>
      <c r="N3271" s="282"/>
      <c r="S3271" s="282"/>
      <c r="T3271" s="283"/>
      <c r="U3271" s="283"/>
      <c r="V3271" s="283"/>
      <c r="W3271" s="283"/>
      <c r="X3271" s="283"/>
      <c r="Y3271" s="282"/>
      <c r="Z3271" s="282"/>
      <c r="AA3271" s="283"/>
      <c r="AB3271" s="282"/>
      <c r="AC3271" s="282"/>
      <c r="AD3271" s="282"/>
      <c r="AE3271" s="282"/>
      <c r="AF3271" s="283"/>
      <c r="AG3271" s="402"/>
      <c r="AH3271" s="283"/>
      <c r="AI3271" s="283"/>
      <c r="AJ3271" s="283"/>
      <c r="AK3271" s="283"/>
      <c r="AL3271" s="283"/>
      <c r="AM3271" s="282"/>
      <c r="AN3271" s="282"/>
      <c r="AO3271" s="282"/>
      <c r="AP3271" s="282"/>
      <c r="AQ3271" s="282"/>
      <c r="AR3271" s="282"/>
      <c r="AT3271" s="283"/>
      <c r="AU3271" s="283"/>
      <c r="AV3271" s="283"/>
      <c r="AW3271" s="283"/>
      <c r="AY3271" s="283"/>
      <c r="AZ3271" s="282"/>
      <c r="BA3271" s="283"/>
      <c r="BB3271" s="282"/>
      <c r="BC3271" s="282"/>
      <c r="BD3271" s="282"/>
      <c r="BE3271" s="283"/>
      <c r="BG3271" s="282"/>
      <c r="BH3271" s="282"/>
      <c r="BI3271" s="282"/>
      <c r="BL3271" s="421"/>
      <c r="BM3271" s="424"/>
      <c r="BN3271" s="424"/>
      <c r="BO3271" s="424"/>
      <c r="BP3271" s="424"/>
      <c r="BQ3271" s="421"/>
      <c r="BR3271" s="421"/>
      <c r="BV3271" s="282"/>
      <c r="BW3271" s="283"/>
      <c r="BY3271" s="283"/>
      <c r="BZ3271" s="283"/>
      <c r="CA3271" s="283"/>
      <c r="CB3271" s="282"/>
      <c r="CC3271" s="282"/>
      <c r="CD3271" s="282"/>
      <c r="CE3271" s="282"/>
      <c r="CG3271" s="427"/>
      <c r="CH3271" s="402"/>
      <c r="CI3271" s="424"/>
      <c r="CJ3271" s="282"/>
      <c r="CK3271" s="282"/>
      <c r="CL3271" s="283"/>
      <c r="CM3271" s="283"/>
      <c r="CP3271" s="282"/>
      <c r="DC3271" s="282"/>
      <c r="DD3271" s="282"/>
      <c r="DE3271" s="282"/>
      <c r="DF3271" s="282"/>
      <c r="DG3271" s="282"/>
      <c r="DH3271" s="282"/>
      <c r="DI3271" s="282"/>
      <c r="DJ3271" s="282"/>
      <c r="EF3271" s="495" t="str">
        <f>""&amp;(MID(数据表!AZ3271,1,MIN(FIND({"(";"（"},数据表!AZ3271&amp;"(（",1)-1)))&amp;""</f>
        <v/>
      </c>
      <c r="EG3271" s="495" t="str">
        <f>""&amp;(MID(数据表!AZ3271,1,MIN(FIND({0;1;2;3;4;5;6;7;8;9},数据表!AZ3271&amp;"1234567890",1)-1)))&amp;""</f>
        <v/>
      </c>
    </row>
    <row r="3272" spans="2:137" s="310" customFormat="1" ht="12" customHeight="1">
      <c r="B3272" s="286"/>
      <c r="C3272" s="286"/>
      <c r="D3272" s="286"/>
      <c r="E3272" s="479"/>
      <c r="F3272" s="282"/>
      <c r="G3272" s="283"/>
      <c r="H3272" s="421"/>
      <c r="I3272" s="421"/>
      <c r="J3272" s="283"/>
      <c r="K3272" s="421"/>
      <c r="L3272" s="282"/>
      <c r="N3272" s="282"/>
      <c r="S3272" s="282"/>
      <c r="T3272" s="283"/>
      <c r="U3272" s="283"/>
      <c r="V3272" s="283"/>
      <c r="W3272" s="283"/>
      <c r="X3272" s="283"/>
      <c r="Y3272" s="282"/>
      <c r="Z3272" s="282"/>
      <c r="AA3272" s="283"/>
      <c r="AB3272" s="282"/>
      <c r="AC3272" s="282"/>
      <c r="AD3272" s="282"/>
      <c r="AE3272" s="282"/>
      <c r="AF3272" s="283"/>
      <c r="AG3272" s="402"/>
      <c r="AH3272" s="283"/>
      <c r="AI3272" s="283"/>
      <c r="AJ3272" s="283"/>
      <c r="AK3272" s="283"/>
      <c r="AL3272" s="283"/>
      <c r="AM3272" s="282"/>
      <c r="AN3272" s="282"/>
      <c r="AO3272" s="282"/>
      <c r="AP3272" s="282"/>
      <c r="AQ3272" s="282"/>
      <c r="AR3272" s="282"/>
      <c r="AT3272" s="283"/>
      <c r="AU3272" s="283"/>
      <c r="AV3272" s="283"/>
      <c r="AW3272" s="283"/>
      <c r="AY3272" s="283"/>
      <c r="AZ3272" s="282"/>
      <c r="BA3272" s="283"/>
      <c r="BB3272" s="282"/>
      <c r="BC3272" s="282"/>
      <c r="BD3272" s="282"/>
      <c r="BE3272" s="283"/>
      <c r="BG3272" s="282"/>
      <c r="BH3272" s="282"/>
      <c r="BI3272" s="282"/>
      <c r="BL3272" s="421"/>
      <c r="BM3272" s="424"/>
      <c r="BN3272" s="424"/>
      <c r="BO3272" s="424"/>
      <c r="BP3272" s="424"/>
      <c r="BQ3272" s="421"/>
      <c r="BR3272" s="421"/>
      <c r="BV3272" s="282"/>
      <c r="BW3272" s="283"/>
      <c r="BY3272" s="283"/>
      <c r="BZ3272" s="283"/>
      <c r="CA3272" s="283"/>
      <c r="CB3272" s="282"/>
      <c r="CC3272" s="282"/>
      <c r="CD3272" s="282"/>
      <c r="CE3272" s="282"/>
      <c r="CG3272" s="427"/>
      <c r="CH3272" s="402"/>
      <c r="CI3272" s="424"/>
      <c r="CJ3272" s="282"/>
      <c r="CK3272" s="282"/>
      <c r="CL3272" s="283"/>
      <c r="CM3272" s="283"/>
      <c r="CP3272" s="282"/>
      <c r="DC3272" s="282"/>
      <c r="DD3272" s="282"/>
      <c r="DE3272" s="282"/>
      <c r="DF3272" s="282"/>
      <c r="DG3272" s="282"/>
      <c r="DH3272" s="282"/>
      <c r="DI3272" s="282"/>
      <c r="DJ3272" s="282"/>
      <c r="EF3272" s="495" t="str">
        <f>""&amp;(MID(数据表!AZ3272,1,MIN(FIND({"(";"（"},数据表!AZ3272&amp;"(（",1)-1)))&amp;""</f>
        <v/>
      </c>
      <c r="EG3272" s="495" t="str">
        <f>""&amp;(MID(数据表!AZ3272,1,MIN(FIND({0;1;2;3;4;5;6;7;8;9},数据表!AZ3272&amp;"1234567890",1)-1)))&amp;""</f>
        <v/>
      </c>
    </row>
    <row r="3273" spans="2:137" s="310" customFormat="1" ht="12" customHeight="1">
      <c r="B3273" s="286"/>
      <c r="C3273" s="286"/>
      <c r="D3273" s="286"/>
      <c r="E3273" s="479"/>
      <c r="F3273" s="282"/>
      <c r="G3273" s="283"/>
      <c r="H3273" s="421"/>
      <c r="I3273" s="421"/>
      <c r="J3273" s="283"/>
      <c r="K3273" s="421"/>
      <c r="L3273" s="282"/>
      <c r="N3273" s="282"/>
      <c r="S3273" s="282"/>
      <c r="T3273" s="283"/>
      <c r="U3273" s="283"/>
      <c r="V3273" s="283"/>
      <c r="W3273" s="283"/>
      <c r="X3273" s="283"/>
      <c r="Y3273" s="282"/>
      <c r="Z3273" s="282"/>
      <c r="AA3273" s="283"/>
      <c r="AB3273" s="282"/>
      <c r="AC3273" s="282"/>
      <c r="AD3273" s="282"/>
      <c r="AE3273" s="282"/>
      <c r="AF3273" s="283"/>
      <c r="AG3273" s="402"/>
      <c r="AH3273" s="283"/>
      <c r="AI3273" s="283"/>
      <c r="AJ3273" s="283"/>
      <c r="AK3273" s="283"/>
      <c r="AL3273" s="283"/>
      <c r="AM3273" s="282"/>
      <c r="AN3273" s="282"/>
      <c r="AO3273" s="282"/>
      <c r="AP3273" s="282"/>
      <c r="AQ3273" s="282"/>
      <c r="AR3273" s="282"/>
      <c r="AT3273" s="283"/>
      <c r="AU3273" s="283"/>
      <c r="AV3273" s="283"/>
      <c r="AW3273" s="283"/>
      <c r="AY3273" s="283"/>
      <c r="AZ3273" s="282"/>
      <c r="BA3273" s="283"/>
      <c r="BB3273" s="282"/>
      <c r="BC3273" s="282"/>
      <c r="BD3273" s="282"/>
      <c r="BE3273" s="283"/>
      <c r="BG3273" s="282"/>
      <c r="BH3273" s="282"/>
      <c r="BI3273" s="282"/>
      <c r="BL3273" s="421"/>
      <c r="BM3273" s="424"/>
      <c r="BN3273" s="424"/>
      <c r="BO3273" s="424"/>
      <c r="BP3273" s="424"/>
      <c r="BQ3273" s="421"/>
      <c r="BR3273" s="421"/>
      <c r="BV3273" s="282"/>
      <c r="BW3273" s="283"/>
      <c r="BY3273" s="283"/>
      <c r="BZ3273" s="283"/>
      <c r="CA3273" s="283"/>
      <c r="CB3273" s="282"/>
      <c r="CC3273" s="282"/>
      <c r="CD3273" s="282"/>
      <c r="CE3273" s="282"/>
      <c r="CG3273" s="427"/>
      <c r="CH3273" s="402"/>
      <c r="CI3273" s="424"/>
      <c r="CJ3273" s="282"/>
      <c r="CK3273" s="282"/>
      <c r="CL3273" s="283"/>
      <c r="CM3273" s="283"/>
      <c r="CP3273" s="282"/>
      <c r="DC3273" s="282"/>
      <c r="DD3273" s="282"/>
      <c r="DE3273" s="282"/>
      <c r="DF3273" s="282"/>
      <c r="DG3273" s="282"/>
      <c r="DH3273" s="282"/>
      <c r="DI3273" s="282"/>
      <c r="DJ3273" s="282"/>
      <c r="EF3273" s="495" t="str">
        <f>""&amp;(MID(数据表!AZ3273,1,MIN(FIND({"(";"（"},数据表!AZ3273&amp;"(（",1)-1)))&amp;""</f>
        <v/>
      </c>
      <c r="EG3273" s="495" t="str">
        <f>""&amp;(MID(数据表!AZ3273,1,MIN(FIND({0;1;2;3;4;5;6;7;8;9},数据表!AZ3273&amp;"1234567890",1)-1)))&amp;""</f>
        <v/>
      </c>
    </row>
    <row r="3274" spans="2:137" s="310" customFormat="1" ht="12" customHeight="1">
      <c r="B3274" s="286"/>
      <c r="C3274" s="286"/>
      <c r="D3274" s="286"/>
      <c r="E3274" s="479"/>
      <c r="F3274" s="282"/>
      <c r="G3274" s="283"/>
      <c r="H3274" s="421"/>
      <c r="I3274" s="421"/>
      <c r="J3274" s="283"/>
      <c r="K3274" s="421"/>
      <c r="L3274" s="282"/>
      <c r="N3274" s="282"/>
      <c r="S3274" s="282"/>
      <c r="T3274" s="283"/>
      <c r="U3274" s="283"/>
      <c r="V3274" s="283"/>
      <c r="W3274" s="283"/>
      <c r="X3274" s="283"/>
      <c r="Y3274" s="282"/>
      <c r="Z3274" s="282"/>
      <c r="AA3274" s="283"/>
      <c r="AB3274" s="282"/>
      <c r="AC3274" s="282"/>
      <c r="AD3274" s="282"/>
      <c r="AE3274" s="282"/>
      <c r="AF3274" s="283"/>
      <c r="AG3274" s="402"/>
      <c r="AH3274" s="283"/>
      <c r="AI3274" s="283"/>
      <c r="AJ3274" s="283"/>
      <c r="AK3274" s="283"/>
      <c r="AL3274" s="283"/>
      <c r="AM3274" s="282"/>
      <c r="AN3274" s="282"/>
      <c r="AO3274" s="282"/>
      <c r="AP3274" s="282"/>
      <c r="AQ3274" s="282"/>
      <c r="AR3274" s="282"/>
      <c r="AT3274" s="283"/>
      <c r="AU3274" s="283"/>
      <c r="AV3274" s="283"/>
      <c r="AW3274" s="283"/>
      <c r="AY3274" s="283"/>
      <c r="AZ3274" s="282"/>
      <c r="BA3274" s="283"/>
      <c r="BB3274" s="282"/>
      <c r="BC3274" s="282"/>
      <c r="BD3274" s="282"/>
      <c r="BE3274" s="283"/>
      <c r="BG3274" s="282"/>
      <c r="BH3274" s="282"/>
      <c r="BI3274" s="282"/>
      <c r="BL3274" s="421"/>
      <c r="BM3274" s="424"/>
      <c r="BN3274" s="424"/>
      <c r="BO3274" s="424"/>
      <c r="BP3274" s="424"/>
      <c r="BQ3274" s="421"/>
      <c r="BR3274" s="421"/>
      <c r="BV3274" s="282"/>
      <c r="BW3274" s="283"/>
      <c r="BY3274" s="283"/>
      <c r="BZ3274" s="283"/>
      <c r="CA3274" s="283"/>
      <c r="CB3274" s="282"/>
      <c r="CC3274" s="282"/>
      <c r="CD3274" s="282"/>
      <c r="CE3274" s="282"/>
      <c r="CG3274" s="427"/>
      <c r="CH3274" s="402"/>
      <c r="CI3274" s="424"/>
      <c r="CJ3274" s="282"/>
      <c r="CK3274" s="282"/>
      <c r="CL3274" s="283"/>
      <c r="CM3274" s="283"/>
      <c r="CP3274" s="282"/>
      <c r="DC3274" s="282"/>
      <c r="DD3274" s="282"/>
      <c r="DE3274" s="282"/>
      <c r="DF3274" s="282"/>
      <c r="DG3274" s="282"/>
      <c r="DH3274" s="282"/>
      <c r="DI3274" s="282"/>
      <c r="DJ3274" s="282"/>
      <c r="EF3274" s="495" t="str">
        <f>""&amp;(MID(数据表!AZ3274,1,MIN(FIND({"(";"（"},数据表!AZ3274&amp;"(（",1)-1)))&amp;""</f>
        <v/>
      </c>
      <c r="EG3274" s="495" t="str">
        <f>""&amp;(MID(数据表!AZ3274,1,MIN(FIND({0;1;2;3;4;5;6;7;8;9},数据表!AZ3274&amp;"1234567890",1)-1)))&amp;""</f>
        <v/>
      </c>
    </row>
    <row r="3275" spans="2:137" s="310" customFormat="1" ht="12" customHeight="1">
      <c r="B3275" s="286"/>
      <c r="C3275" s="286"/>
      <c r="D3275" s="286"/>
      <c r="E3275" s="479"/>
      <c r="F3275" s="282"/>
      <c r="G3275" s="283"/>
      <c r="H3275" s="421"/>
      <c r="I3275" s="421"/>
      <c r="J3275" s="283"/>
      <c r="K3275" s="421"/>
      <c r="L3275" s="282"/>
      <c r="N3275" s="282"/>
      <c r="S3275" s="282"/>
      <c r="T3275" s="283"/>
      <c r="U3275" s="283"/>
      <c r="V3275" s="283"/>
      <c r="W3275" s="283"/>
      <c r="X3275" s="283"/>
      <c r="Y3275" s="282"/>
      <c r="Z3275" s="282"/>
      <c r="AA3275" s="283"/>
      <c r="AB3275" s="282"/>
      <c r="AC3275" s="282"/>
      <c r="AD3275" s="282"/>
      <c r="AE3275" s="282"/>
      <c r="AF3275" s="283"/>
      <c r="AG3275" s="402"/>
      <c r="AH3275" s="283"/>
      <c r="AI3275" s="283"/>
      <c r="AJ3275" s="283"/>
      <c r="AK3275" s="283"/>
      <c r="AL3275" s="283"/>
      <c r="AM3275" s="282"/>
      <c r="AN3275" s="282"/>
      <c r="AO3275" s="282"/>
      <c r="AP3275" s="282"/>
      <c r="AQ3275" s="282"/>
      <c r="AR3275" s="282"/>
      <c r="AT3275" s="283"/>
      <c r="AU3275" s="283"/>
      <c r="AV3275" s="283"/>
      <c r="AW3275" s="283"/>
      <c r="AY3275" s="283"/>
      <c r="AZ3275" s="282"/>
      <c r="BA3275" s="283"/>
      <c r="BB3275" s="282"/>
      <c r="BC3275" s="282"/>
      <c r="BD3275" s="282"/>
      <c r="BE3275" s="283"/>
      <c r="BG3275" s="282"/>
      <c r="BH3275" s="282"/>
      <c r="BI3275" s="282"/>
      <c r="BL3275" s="421"/>
      <c r="BM3275" s="424"/>
      <c r="BN3275" s="424"/>
      <c r="BO3275" s="424"/>
      <c r="BP3275" s="424"/>
      <c r="BQ3275" s="421"/>
      <c r="BR3275" s="421"/>
      <c r="BV3275" s="282"/>
      <c r="BW3275" s="283"/>
      <c r="BY3275" s="283"/>
      <c r="BZ3275" s="283"/>
      <c r="CA3275" s="283"/>
      <c r="CB3275" s="282"/>
      <c r="CC3275" s="282"/>
      <c r="CD3275" s="282"/>
      <c r="CE3275" s="282"/>
      <c r="CG3275" s="427"/>
      <c r="CH3275" s="402"/>
      <c r="CI3275" s="424"/>
      <c r="CJ3275" s="282"/>
      <c r="CK3275" s="282"/>
      <c r="CL3275" s="283"/>
      <c r="CM3275" s="283"/>
      <c r="CP3275" s="282"/>
      <c r="DC3275" s="282"/>
      <c r="DD3275" s="282"/>
      <c r="DE3275" s="282"/>
      <c r="DF3275" s="282"/>
      <c r="DG3275" s="282"/>
      <c r="DH3275" s="282"/>
      <c r="DI3275" s="282"/>
      <c r="DJ3275" s="282"/>
      <c r="EF3275" s="495" t="str">
        <f>""&amp;(MID(数据表!AZ3275,1,MIN(FIND({"(";"（"},数据表!AZ3275&amp;"(（",1)-1)))&amp;""</f>
        <v/>
      </c>
      <c r="EG3275" s="495" t="str">
        <f>""&amp;(MID(数据表!AZ3275,1,MIN(FIND({0;1;2;3;4;5;6;7;8;9},数据表!AZ3275&amp;"1234567890",1)-1)))&amp;""</f>
        <v/>
      </c>
    </row>
    <row r="3276" spans="2:137" s="310" customFormat="1" ht="12" customHeight="1">
      <c r="B3276" s="286"/>
      <c r="C3276" s="286"/>
      <c r="D3276" s="286"/>
      <c r="E3276" s="479"/>
      <c r="F3276" s="282"/>
      <c r="G3276" s="283"/>
      <c r="H3276" s="421"/>
      <c r="I3276" s="421"/>
      <c r="J3276" s="283"/>
      <c r="K3276" s="421"/>
      <c r="L3276" s="282"/>
      <c r="N3276" s="282"/>
      <c r="S3276" s="282"/>
      <c r="T3276" s="283"/>
      <c r="U3276" s="283"/>
      <c r="V3276" s="283"/>
      <c r="W3276" s="283"/>
      <c r="X3276" s="283"/>
      <c r="Y3276" s="282"/>
      <c r="Z3276" s="282"/>
      <c r="AA3276" s="283"/>
      <c r="AB3276" s="282"/>
      <c r="AC3276" s="282"/>
      <c r="AD3276" s="282"/>
      <c r="AE3276" s="282"/>
      <c r="AF3276" s="283"/>
      <c r="AG3276" s="402"/>
      <c r="AH3276" s="283"/>
      <c r="AI3276" s="283"/>
      <c r="AJ3276" s="283"/>
      <c r="AK3276" s="283"/>
      <c r="AL3276" s="283"/>
      <c r="AM3276" s="282"/>
      <c r="AN3276" s="282"/>
      <c r="AO3276" s="282"/>
      <c r="AP3276" s="282"/>
      <c r="AQ3276" s="282"/>
      <c r="AR3276" s="282"/>
      <c r="AT3276" s="283"/>
      <c r="AU3276" s="283"/>
      <c r="AV3276" s="283"/>
      <c r="AW3276" s="283"/>
      <c r="AY3276" s="283"/>
      <c r="AZ3276" s="282"/>
      <c r="BA3276" s="283"/>
      <c r="BB3276" s="282"/>
      <c r="BC3276" s="282"/>
      <c r="BD3276" s="282"/>
      <c r="BE3276" s="283"/>
      <c r="BG3276" s="282"/>
      <c r="BH3276" s="282"/>
      <c r="BI3276" s="282"/>
      <c r="BL3276" s="421"/>
      <c r="BM3276" s="424"/>
      <c r="BN3276" s="424"/>
      <c r="BO3276" s="424"/>
      <c r="BP3276" s="424"/>
      <c r="BQ3276" s="421"/>
      <c r="BR3276" s="421"/>
      <c r="BV3276" s="282"/>
      <c r="BW3276" s="283"/>
      <c r="BY3276" s="283"/>
      <c r="BZ3276" s="283"/>
      <c r="CA3276" s="283"/>
      <c r="CB3276" s="282"/>
      <c r="CC3276" s="282"/>
      <c r="CD3276" s="282"/>
      <c r="CE3276" s="282"/>
      <c r="CG3276" s="427"/>
      <c r="CH3276" s="402"/>
      <c r="CI3276" s="424"/>
      <c r="CJ3276" s="282"/>
      <c r="CK3276" s="282"/>
      <c r="CL3276" s="283"/>
      <c r="CM3276" s="283"/>
      <c r="CP3276" s="282"/>
      <c r="DC3276" s="282"/>
      <c r="DD3276" s="282"/>
      <c r="DE3276" s="282"/>
      <c r="DF3276" s="282"/>
      <c r="DG3276" s="282"/>
      <c r="DH3276" s="282"/>
      <c r="DI3276" s="282"/>
      <c r="DJ3276" s="282"/>
      <c r="EF3276" s="495" t="str">
        <f>""&amp;(MID(数据表!AZ3276,1,MIN(FIND({"(";"（"},数据表!AZ3276&amp;"(（",1)-1)))&amp;""</f>
        <v/>
      </c>
      <c r="EG3276" s="495" t="str">
        <f>""&amp;(MID(数据表!AZ3276,1,MIN(FIND({0;1;2;3;4;5;6;7;8;9},数据表!AZ3276&amp;"1234567890",1)-1)))&amp;""</f>
        <v/>
      </c>
    </row>
    <row r="3277" spans="2:137" s="310" customFormat="1" ht="12" customHeight="1">
      <c r="B3277" s="286"/>
      <c r="C3277" s="286"/>
      <c r="D3277" s="286"/>
      <c r="E3277" s="479"/>
      <c r="F3277" s="282"/>
      <c r="G3277" s="283"/>
      <c r="H3277" s="421"/>
      <c r="I3277" s="421"/>
      <c r="J3277" s="283"/>
      <c r="K3277" s="421"/>
      <c r="L3277" s="282"/>
      <c r="N3277" s="282"/>
      <c r="S3277" s="282"/>
      <c r="T3277" s="283"/>
      <c r="U3277" s="283"/>
      <c r="V3277" s="283"/>
      <c r="W3277" s="283"/>
      <c r="X3277" s="283"/>
      <c r="Y3277" s="282"/>
      <c r="Z3277" s="282"/>
      <c r="AA3277" s="283"/>
      <c r="AB3277" s="282"/>
      <c r="AC3277" s="282"/>
      <c r="AD3277" s="282"/>
      <c r="AE3277" s="282"/>
      <c r="AF3277" s="283"/>
      <c r="AG3277" s="402"/>
      <c r="AH3277" s="283"/>
      <c r="AI3277" s="283"/>
      <c r="AJ3277" s="283"/>
      <c r="AK3277" s="283"/>
      <c r="AL3277" s="283"/>
      <c r="AM3277" s="282"/>
      <c r="AN3277" s="282"/>
      <c r="AO3277" s="282"/>
      <c r="AP3277" s="282"/>
      <c r="AQ3277" s="282"/>
      <c r="AR3277" s="282"/>
      <c r="AT3277" s="283"/>
      <c r="AU3277" s="283"/>
      <c r="AV3277" s="283"/>
      <c r="AW3277" s="283"/>
      <c r="AY3277" s="283"/>
      <c r="AZ3277" s="282"/>
      <c r="BA3277" s="283"/>
      <c r="BB3277" s="282"/>
      <c r="BC3277" s="282"/>
      <c r="BD3277" s="282"/>
      <c r="BE3277" s="283"/>
      <c r="BG3277" s="282"/>
      <c r="BH3277" s="282"/>
      <c r="BI3277" s="282"/>
      <c r="BL3277" s="421"/>
      <c r="BM3277" s="424"/>
      <c r="BN3277" s="424"/>
      <c r="BO3277" s="424"/>
      <c r="BP3277" s="424"/>
      <c r="BQ3277" s="421"/>
      <c r="BR3277" s="421"/>
      <c r="BV3277" s="282"/>
      <c r="BW3277" s="283"/>
      <c r="BY3277" s="283"/>
      <c r="BZ3277" s="283"/>
      <c r="CA3277" s="283"/>
      <c r="CB3277" s="282"/>
      <c r="CC3277" s="282"/>
      <c r="CD3277" s="282"/>
      <c r="CE3277" s="282"/>
      <c r="CG3277" s="427"/>
      <c r="CH3277" s="402"/>
      <c r="CI3277" s="424"/>
      <c r="CJ3277" s="282"/>
      <c r="CK3277" s="282"/>
      <c r="CL3277" s="283"/>
      <c r="CM3277" s="283"/>
      <c r="CP3277" s="282"/>
      <c r="DC3277" s="282"/>
      <c r="DD3277" s="282"/>
      <c r="DE3277" s="282"/>
      <c r="DF3277" s="282"/>
      <c r="DG3277" s="282"/>
      <c r="DH3277" s="282"/>
      <c r="DI3277" s="282"/>
      <c r="DJ3277" s="282"/>
      <c r="EF3277" s="495" t="str">
        <f>""&amp;(MID(数据表!AZ3277,1,MIN(FIND({"(";"（"},数据表!AZ3277&amp;"(（",1)-1)))&amp;""</f>
        <v/>
      </c>
      <c r="EG3277" s="495" t="str">
        <f>""&amp;(MID(数据表!AZ3277,1,MIN(FIND({0;1;2;3;4;5;6;7;8;9},数据表!AZ3277&amp;"1234567890",1)-1)))&amp;""</f>
        <v/>
      </c>
    </row>
    <row r="3278" spans="2:137" s="310" customFormat="1" ht="12" customHeight="1">
      <c r="B3278" s="286"/>
      <c r="C3278" s="286"/>
      <c r="D3278" s="286"/>
      <c r="E3278" s="479"/>
      <c r="F3278" s="282"/>
      <c r="G3278" s="283"/>
      <c r="H3278" s="421"/>
      <c r="I3278" s="421"/>
      <c r="J3278" s="283"/>
      <c r="K3278" s="421"/>
      <c r="L3278" s="282"/>
      <c r="N3278" s="282"/>
      <c r="S3278" s="282"/>
      <c r="T3278" s="283"/>
      <c r="U3278" s="283"/>
      <c r="V3278" s="283"/>
      <c r="W3278" s="283"/>
      <c r="X3278" s="283"/>
      <c r="Y3278" s="282"/>
      <c r="Z3278" s="282"/>
      <c r="AA3278" s="283"/>
      <c r="AB3278" s="282"/>
      <c r="AC3278" s="282"/>
      <c r="AD3278" s="282"/>
      <c r="AE3278" s="282"/>
      <c r="AF3278" s="283"/>
      <c r="AG3278" s="402"/>
      <c r="AH3278" s="283"/>
      <c r="AI3278" s="283"/>
      <c r="AJ3278" s="283"/>
      <c r="AK3278" s="283"/>
      <c r="AL3278" s="283"/>
      <c r="AM3278" s="282"/>
      <c r="AN3278" s="282"/>
      <c r="AO3278" s="282"/>
      <c r="AP3278" s="282"/>
      <c r="AQ3278" s="282"/>
      <c r="AR3278" s="282"/>
      <c r="AT3278" s="283"/>
      <c r="AU3278" s="283"/>
      <c r="AV3278" s="283"/>
      <c r="AW3278" s="283"/>
      <c r="AY3278" s="283"/>
      <c r="AZ3278" s="282"/>
      <c r="BA3278" s="283"/>
      <c r="BB3278" s="282"/>
      <c r="BC3278" s="282"/>
      <c r="BD3278" s="282"/>
      <c r="BE3278" s="283"/>
      <c r="BG3278" s="282"/>
      <c r="BH3278" s="282"/>
      <c r="BI3278" s="282"/>
      <c r="BL3278" s="421"/>
      <c r="BM3278" s="424"/>
      <c r="BN3278" s="424"/>
      <c r="BO3278" s="424"/>
      <c r="BP3278" s="424"/>
      <c r="BQ3278" s="421"/>
      <c r="BR3278" s="421"/>
      <c r="BV3278" s="282"/>
      <c r="BW3278" s="283"/>
      <c r="BY3278" s="283"/>
      <c r="BZ3278" s="283"/>
      <c r="CA3278" s="283"/>
      <c r="CB3278" s="282"/>
      <c r="CC3278" s="282"/>
      <c r="CD3278" s="282"/>
      <c r="CE3278" s="282"/>
      <c r="CG3278" s="427"/>
      <c r="CH3278" s="402"/>
      <c r="CI3278" s="424"/>
      <c r="CJ3278" s="282"/>
      <c r="CK3278" s="282"/>
      <c r="CL3278" s="283"/>
      <c r="CM3278" s="283"/>
      <c r="CP3278" s="282"/>
      <c r="DC3278" s="282"/>
      <c r="DD3278" s="282"/>
      <c r="DE3278" s="282"/>
      <c r="DF3278" s="282"/>
      <c r="DG3278" s="282"/>
      <c r="DH3278" s="282"/>
      <c r="DI3278" s="282"/>
      <c r="DJ3278" s="282"/>
      <c r="EF3278" s="495" t="str">
        <f>""&amp;(MID(数据表!AZ3278,1,MIN(FIND({"(";"（"},数据表!AZ3278&amp;"(（",1)-1)))&amp;""</f>
        <v/>
      </c>
      <c r="EG3278" s="495" t="str">
        <f>""&amp;(MID(数据表!AZ3278,1,MIN(FIND({0;1;2;3;4;5;6;7;8;9},数据表!AZ3278&amp;"1234567890",1)-1)))&amp;""</f>
        <v/>
      </c>
    </row>
    <row r="3279" spans="2:137" s="310" customFormat="1" ht="12" customHeight="1">
      <c r="B3279" s="286"/>
      <c r="C3279" s="286"/>
      <c r="D3279" s="286"/>
      <c r="E3279" s="479"/>
      <c r="F3279" s="282"/>
      <c r="G3279" s="283"/>
      <c r="H3279" s="421"/>
      <c r="I3279" s="421"/>
      <c r="J3279" s="283"/>
      <c r="K3279" s="421"/>
      <c r="L3279" s="282"/>
      <c r="N3279" s="282"/>
      <c r="S3279" s="282"/>
      <c r="T3279" s="283"/>
      <c r="U3279" s="283"/>
      <c r="V3279" s="283"/>
      <c r="W3279" s="283"/>
      <c r="X3279" s="283"/>
      <c r="Y3279" s="282"/>
      <c r="Z3279" s="282"/>
      <c r="AA3279" s="283"/>
      <c r="AB3279" s="282"/>
      <c r="AC3279" s="282"/>
      <c r="AD3279" s="282"/>
      <c r="AE3279" s="282"/>
      <c r="AF3279" s="283"/>
      <c r="AG3279" s="402"/>
      <c r="AH3279" s="283"/>
      <c r="AI3279" s="283"/>
      <c r="AJ3279" s="283"/>
      <c r="AK3279" s="283"/>
      <c r="AL3279" s="283"/>
      <c r="AM3279" s="282"/>
      <c r="AN3279" s="282"/>
      <c r="AO3279" s="282"/>
      <c r="AP3279" s="282"/>
      <c r="AQ3279" s="282"/>
      <c r="AR3279" s="282"/>
      <c r="AT3279" s="283"/>
      <c r="AU3279" s="283"/>
      <c r="AV3279" s="283"/>
      <c r="AW3279" s="283"/>
      <c r="AY3279" s="283"/>
      <c r="AZ3279" s="282"/>
      <c r="BA3279" s="283"/>
      <c r="BB3279" s="282"/>
      <c r="BC3279" s="282"/>
      <c r="BD3279" s="282"/>
      <c r="BE3279" s="283"/>
      <c r="BG3279" s="282"/>
      <c r="BH3279" s="282"/>
      <c r="BI3279" s="282"/>
      <c r="BL3279" s="421"/>
      <c r="BM3279" s="424"/>
      <c r="BN3279" s="424"/>
      <c r="BO3279" s="424"/>
      <c r="BP3279" s="424"/>
      <c r="BQ3279" s="421"/>
      <c r="BR3279" s="421"/>
      <c r="BV3279" s="282"/>
      <c r="BW3279" s="283"/>
      <c r="BY3279" s="283"/>
      <c r="BZ3279" s="283"/>
      <c r="CA3279" s="283"/>
      <c r="CB3279" s="282"/>
      <c r="CC3279" s="282"/>
      <c r="CD3279" s="282"/>
      <c r="CE3279" s="282"/>
      <c r="CG3279" s="427"/>
      <c r="CH3279" s="402"/>
      <c r="CI3279" s="424"/>
      <c r="CJ3279" s="282"/>
      <c r="CK3279" s="282"/>
      <c r="CL3279" s="283"/>
      <c r="CM3279" s="283"/>
      <c r="CP3279" s="282"/>
      <c r="DC3279" s="282"/>
      <c r="DD3279" s="282"/>
      <c r="DE3279" s="282"/>
      <c r="DF3279" s="282"/>
      <c r="DG3279" s="282"/>
      <c r="DH3279" s="282"/>
      <c r="DI3279" s="282"/>
      <c r="DJ3279" s="282"/>
      <c r="EF3279" s="495" t="str">
        <f>""&amp;(MID(数据表!AZ3279,1,MIN(FIND({"(";"（"},数据表!AZ3279&amp;"(（",1)-1)))&amp;""</f>
        <v/>
      </c>
      <c r="EG3279" s="495" t="str">
        <f>""&amp;(MID(数据表!AZ3279,1,MIN(FIND({0;1;2;3;4;5;6;7;8;9},数据表!AZ3279&amp;"1234567890",1)-1)))&amp;""</f>
        <v/>
      </c>
    </row>
    <row r="3280" spans="2:137" s="310" customFormat="1" ht="12" customHeight="1">
      <c r="B3280" s="286"/>
      <c r="C3280" s="286"/>
      <c r="D3280" s="286"/>
      <c r="E3280" s="479"/>
      <c r="F3280" s="282"/>
      <c r="G3280" s="283"/>
      <c r="H3280" s="421"/>
      <c r="I3280" s="421"/>
      <c r="J3280" s="283"/>
      <c r="K3280" s="421"/>
      <c r="L3280" s="282"/>
      <c r="N3280" s="282"/>
      <c r="S3280" s="282"/>
      <c r="T3280" s="283"/>
      <c r="U3280" s="283"/>
      <c r="V3280" s="283"/>
      <c r="W3280" s="283"/>
      <c r="X3280" s="283"/>
      <c r="Y3280" s="282"/>
      <c r="Z3280" s="282"/>
      <c r="AA3280" s="283"/>
      <c r="AB3280" s="282"/>
      <c r="AC3280" s="282"/>
      <c r="AD3280" s="282"/>
      <c r="AE3280" s="282"/>
      <c r="AF3280" s="283"/>
      <c r="AG3280" s="402"/>
      <c r="AH3280" s="283"/>
      <c r="AI3280" s="283"/>
      <c r="AJ3280" s="283"/>
      <c r="AK3280" s="283"/>
      <c r="AL3280" s="283"/>
      <c r="AM3280" s="282"/>
      <c r="AN3280" s="282"/>
      <c r="AO3280" s="282"/>
      <c r="AP3280" s="282"/>
      <c r="AQ3280" s="282"/>
      <c r="AR3280" s="282"/>
      <c r="AT3280" s="283"/>
      <c r="AU3280" s="283"/>
      <c r="AV3280" s="283"/>
      <c r="AW3280" s="283"/>
      <c r="AY3280" s="283"/>
      <c r="AZ3280" s="282"/>
      <c r="BA3280" s="283"/>
      <c r="BB3280" s="282"/>
      <c r="BC3280" s="282"/>
      <c r="BD3280" s="282"/>
      <c r="BE3280" s="283"/>
      <c r="BG3280" s="282"/>
      <c r="BH3280" s="282"/>
      <c r="BI3280" s="282"/>
      <c r="BL3280" s="421"/>
      <c r="BM3280" s="424"/>
      <c r="BN3280" s="424"/>
      <c r="BO3280" s="424"/>
      <c r="BP3280" s="424"/>
      <c r="BQ3280" s="421"/>
      <c r="BR3280" s="421"/>
      <c r="BV3280" s="282"/>
      <c r="BW3280" s="283"/>
      <c r="BY3280" s="283"/>
      <c r="BZ3280" s="283"/>
      <c r="CA3280" s="283"/>
      <c r="CB3280" s="282"/>
      <c r="CC3280" s="282"/>
      <c r="CD3280" s="282"/>
      <c r="CE3280" s="282"/>
      <c r="CG3280" s="427"/>
      <c r="CH3280" s="402"/>
      <c r="CI3280" s="424"/>
      <c r="CJ3280" s="282"/>
      <c r="CK3280" s="282"/>
      <c r="CL3280" s="283"/>
      <c r="CM3280" s="283"/>
      <c r="CP3280" s="282"/>
      <c r="DC3280" s="282"/>
      <c r="DD3280" s="282"/>
      <c r="DE3280" s="282"/>
      <c r="DF3280" s="282"/>
      <c r="DG3280" s="282"/>
      <c r="DH3280" s="282"/>
      <c r="DI3280" s="282"/>
      <c r="DJ3280" s="282"/>
      <c r="EF3280" s="495" t="str">
        <f>""&amp;(MID(数据表!AZ3280,1,MIN(FIND({"(";"（"},数据表!AZ3280&amp;"(（",1)-1)))&amp;""</f>
        <v/>
      </c>
      <c r="EG3280" s="495" t="str">
        <f>""&amp;(MID(数据表!AZ3280,1,MIN(FIND({0;1;2;3;4;5;6;7;8;9},数据表!AZ3280&amp;"1234567890",1)-1)))&amp;""</f>
        <v/>
      </c>
    </row>
    <row r="3281" spans="2:137" s="310" customFormat="1" ht="12" customHeight="1">
      <c r="B3281" s="286"/>
      <c r="C3281" s="286"/>
      <c r="D3281" s="286"/>
      <c r="E3281" s="479"/>
      <c r="F3281" s="282"/>
      <c r="G3281" s="283"/>
      <c r="H3281" s="421"/>
      <c r="I3281" s="421"/>
      <c r="J3281" s="283"/>
      <c r="K3281" s="421"/>
      <c r="L3281" s="282"/>
      <c r="N3281" s="282"/>
      <c r="S3281" s="282"/>
      <c r="T3281" s="283"/>
      <c r="U3281" s="283"/>
      <c r="V3281" s="283"/>
      <c r="W3281" s="283"/>
      <c r="X3281" s="283"/>
      <c r="Y3281" s="282"/>
      <c r="Z3281" s="282"/>
      <c r="AA3281" s="283"/>
      <c r="AB3281" s="282"/>
      <c r="AC3281" s="282"/>
      <c r="AD3281" s="282"/>
      <c r="AE3281" s="282"/>
      <c r="AF3281" s="283"/>
      <c r="AG3281" s="402"/>
      <c r="AH3281" s="283"/>
      <c r="AI3281" s="283"/>
      <c r="AJ3281" s="283"/>
      <c r="AK3281" s="283"/>
      <c r="AL3281" s="283"/>
      <c r="AM3281" s="282"/>
      <c r="AN3281" s="282"/>
      <c r="AO3281" s="282"/>
      <c r="AP3281" s="282"/>
      <c r="AQ3281" s="282"/>
      <c r="AR3281" s="282"/>
      <c r="AT3281" s="283"/>
      <c r="AU3281" s="283"/>
      <c r="AV3281" s="283"/>
      <c r="AW3281" s="283"/>
      <c r="AY3281" s="283"/>
      <c r="AZ3281" s="282"/>
      <c r="BA3281" s="283"/>
      <c r="BB3281" s="282"/>
      <c r="BC3281" s="282"/>
      <c r="BD3281" s="282"/>
      <c r="BE3281" s="283"/>
      <c r="BG3281" s="282"/>
      <c r="BH3281" s="282"/>
      <c r="BI3281" s="282"/>
      <c r="BL3281" s="421"/>
      <c r="BM3281" s="424"/>
      <c r="BN3281" s="424"/>
      <c r="BO3281" s="424"/>
      <c r="BP3281" s="424"/>
      <c r="BQ3281" s="421"/>
      <c r="BR3281" s="421"/>
      <c r="BV3281" s="282"/>
      <c r="BW3281" s="283"/>
      <c r="BY3281" s="283"/>
      <c r="BZ3281" s="283"/>
      <c r="CA3281" s="283"/>
      <c r="CB3281" s="282"/>
      <c r="CC3281" s="282"/>
      <c r="CD3281" s="282"/>
      <c r="CE3281" s="282"/>
      <c r="CG3281" s="427"/>
      <c r="CH3281" s="402"/>
      <c r="CI3281" s="424"/>
      <c r="CJ3281" s="282"/>
      <c r="CK3281" s="282"/>
      <c r="CL3281" s="283"/>
      <c r="CM3281" s="283"/>
      <c r="CP3281" s="282"/>
      <c r="DC3281" s="282"/>
      <c r="DD3281" s="282"/>
      <c r="DE3281" s="282"/>
      <c r="DF3281" s="282"/>
      <c r="DG3281" s="282"/>
      <c r="DH3281" s="282"/>
      <c r="DI3281" s="282"/>
      <c r="DJ3281" s="282"/>
      <c r="EF3281" s="495" t="str">
        <f>""&amp;(MID(数据表!AZ3281,1,MIN(FIND({"(";"（"},数据表!AZ3281&amp;"(（",1)-1)))&amp;""</f>
        <v/>
      </c>
      <c r="EG3281" s="495" t="str">
        <f>""&amp;(MID(数据表!AZ3281,1,MIN(FIND({0;1;2;3;4;5;6;7;8;9},数据表!AZ3281&amp;"1234567890",1)-1)))&amp;""</f>
        <v/>
      </c>
    </row>
    <row r="3282" spans="2:137" s="310" customFormat="1" ht="12" customHeight="1">
      <c r="B3282" s="286"/>
      <c r="C3282" s="286"/>
      <c r="D3282" s="286"/>
      <c r="E3282" s="479"/>
      <c r="F3282" s="282"/>
      <c r="G3282" s="283"/>
      <c r="H3282" s="421"/>
      <c r="I3282" s="421"/>
      <c r="J3282" s="283"/>
      <c r="K3282" s="421"/>
      <c r="L3282" s="282"/>
      <c r="N3282" s="282"/>
      <c r="S3282" s="282"/>
      <c r="T3282" s="283"/>
      <c r="U3282" s="283"/>
      <c r="V3282" s="283"/>
      <c r="W3282" s="283"/>
      <c r="X3282" s="283"/>
      <c r="Y3282" s="282"/>
      <c r="Z3282" s="282"/>
      <c r="AA3282" s="283"/>
      <c r="AB3282" s="282"/>
      <c r="AC3282" s="282"/>
      <c r="AD3282" s="282"/>
      <c r="AE3282" s="282"/>
      <c r="AF3282" s="283"/>
      <c r="AG3282" s="402"/>
      <c r="AH3282" s="283"/>
      <c r="AI3282" s="283"/>
      <c r="AJ3282" s="283"/>
      <c r="AK3282" s="283"/>
      <c r="AL3282" s="283"/>
      <c r="AM3282" s="282"/>
      <c r="AN3282" s="282"/>
      <c r="AO3282" s="282"/>
      <c r="AP3282" s="282"/>
      <c r="AQ3282" s="282"/>
      <c r="AR3282" s="282"/>
      <c r="AT3282" s="283"/>
      <c r="AU3282" s="283"/>
      <c r="AV3282" s="283"/>
      <c r="AW3282" s="283"/>
      <c r="AY3282" s="283"/>
      <c r="AZ3282" s="282"/>
      <c r="BA3282" s="283"/>
      <c r="BB3282" s="282"/>
      <c r="BC3282" s="282"/>
      <c r="BD3282" s="282"/>
      <c r="BE3282" s="283"/>
      <c r="BG3282" s="282"/>
      <c r="BH3282" s="282"/>
      <c r="BI3282" s="282"/>
      <c r="BL3282" s="421"/>
      <c r="BM3282" s="424"/>
      <c r="BN3282" s="424"/>
      <c r="BO3282" s="424"/>
      <c r="BP3282" s="424"/>
      <c r="BQ3282" s="421"/>
      <c r="BR3282" s="421"/>
      <c r="BV3282" s="282"/>
      <c r="BW3282" s="283"/>
      <c r="BY3282" s="283"/>
      <c r="BZ3282" s="283"/>
      <c r="CA3282" s="283"/>
      <c r="CB3282" s="282"/>
      <c r="CC3282" s="282"/>
      <c r="CD3282" s="282"/>
      <c r="CE3282" s="282"/>
      <c r="CG3282" s="427"/>
      <c r="CH3282" s="402"/>
      <c r="CI3282" s="424"/>
      <c r="CJ3282" s="282"/>
      <c r="CK3282" s="282"/>
      <c r="CL3282" s="283"/>
      <c r="CM3282" s="283"/>
      <c r="CP3282" s="282"/>
      <c r="DC3282" s="282"/>
      <c r="DD3282" s="282"/>
      <c r="DE3282" s="282"/>
      <c r="DF3282" s="282"/>
      <c r="DG3282" s="282"/>
      <c r="DH3282" s="282"/>
      <c r="DI3282" s="282"/>
      <c r="DJ3282" s="282"/>
      <c r="EF3282" s="495" t="str">
        <f>""&amp;(MID(数据表!AZ3282,1,MIN(FIND({"(";"（"},数据表!AZ3282&amp;"(（",1)-1)))&amp;""</f>
        <v/>
      </c>
      <c r="EG3282" s="495" t="str">
        <f>""&amp;(MID(数据表!AZ3282,1,MIN(FIND({0;1;2;3;4;5;6;7;8;9},数据表!AZ3282&amp;"1234567890",1)-1)))&amp;""</f>
        <v/>
      </c>
    </row>
    <row r="3283" spans="2:137" s="310" customFormat="1" ht="12" customHeight="1">
      <c r="B3283" s="286"/>
      <c r="C3283" s="286"/>
      <c r="D3283" s="286"/>
      <c r="E3283" s="479"/>
      <c r="F3283" s="282"/>
      <c r="G3283" s="283"/>
      <c r="H3283" s="421"/>
      <c r="I3283" s="421"/>
      <c r="J3283" s="283"/>
      <c r="K3283" s="421"/>
      <c r="L3283" s="282"/>
      <c r="N3283" s="282"/>
      <c r="S3283" s="282"/>
      <c r="T3283" s="283"/>
      <c r="U3283" s="283"/>
      <c r="V3283" s="283"/>
      <c r="W3283" s="283"/>
      <c r="X3283" s="283"/>
      <c r="Y3283" s="282"/>
      <c r="Z3283" s="282"/>
      <c r="AA3283" s="283"/>
      <c r="AB3283" s="282"/>
      <c r="AC3283" s="282"/>
      <c r="AD3283" s="282"/>
      <c r="AE3283" s="282"/>
      <c r="AF3283" s="283"/>
      <c r="AG3283" s="402"/>
      <c r="AH3283" s="283"/>
      <c r="AI3283" s="283"/>
      <c r="AJ3283" s="283"/>
      <c r="AK3283" s="283"/>
      <c r="AL3283" s="283"/>
      <c r="AM3283" s="282"/>
      <c r="AN3283" s="282"/>
      <c r="AO3283" s="282"/>
      <c r="AP3283" s="282"/>
      <c r="AQ3283" s="282"/>
      <c r="AR3283" s="282"/>
      <c r="AT3283" s="283"/>
      <c r="AU3283" s="283"/>
      <c r="AV3283" s="283"/>
      <c r="AW3283" s="283"/>
      <c r="AY3283" s="283"/>
      <c r="AZ3283" s="282"/>
      <c r="BA3283" s="283"/>
      <c r="BB3283" s="282"/>
      <c r="BC3283" s="282"/>
      <c r="BD3283" s="282"/>
      <c r="BE3283" s="283"/>
      <c r="BG3283" s="282"/>
      <c r="BH3283" s="282"/>
      <c r="BI3283" s="282"/>
      <c r="BL3283" s="421"/>
      <c r="BM3283" s="424"/>
      <c r="BN3283" s="424"/>
      <c r="BO3283" s="424"/>
      <c r="BP3283" s="424"/>
      <c r="BQ3283" s="421"/>
      <c r="BR3283" s="421"/>
      <c r="BV3283" s="282"/>
      <c r="BW3283" s="283"/>
      <c r="BY3283" s="283"/>
      <c r="BZ3283" s="283"/>
      <c r="CA3283" s="283"/>
      <c r="CB3283" s="282"/>
      <c r="CC3283" s="282"/>
      <c r="CD3283" s="282"/>
      <c r="CE3283" s="282"/>
      <c r="CG3283" s="427"/>
      <c r="CH3283" s="402"/>
      <c r="CI3283" s="424"/>
      <c r="CJ3283" s="282"/>
      <c r="CK3283" s="282"/>
      <c r="CL3283" s="283"/>
      <c r="CM3283" s="283"/>
      <c r="CP3283" s="282"/>
      <c r="DC3283" s="282"/>
      <c r="DD3283" s="282"/>
      <c r="DE3283" s="282"/>
      <c r="DF3283" s="282"/>
      <c r="DG3283" s="282"/>
      <c r="DH3283" s="282"/>
      <c r="DI3283" s="282"/>
      <c r="DJ3283" s="282"/>
      <c r="EF3283" s="495" t="str">
        <f>""&amp;(MID(数据表!AZ3283,1,MIN(FIND({"(";"（"},数据表!AZ3283&amp;"(（",1)-1)))&amp;""</f>
        <v/>
      </c>
      <c r="EG3283" s="495" t="str">
        <f>""&amp;(MID(数据表!AZ3283,1,MIN(FIND({0;1;2;3;4;5;6;7;8;9},数据表!AZ3283&amp;"1234567890",1)-1)))&amp;""</f>
        <v/>
      </c>
    </row>
    <row r="3284" spans="2:137" s="310" customFormat="1" ht="12" customHeight="1">
      <c r="B3284" s="286"/>
      <c r="C3284" s="286"/>
      <c r="D3284" s="286"/>
      <c r="E3284" s="479"/>
      <c r="F3284" s="282"/>
      <c r="G3284" s="283"/>
      <c r="H3284" s="421"/>
      <c r="I3284" s="421"/>
      <c r="J3284" s="283"/>
      <c r="K3284" s="421"/>
      <c r="L3284" s="282"/>
      <c r="N3284" s="282"/>
      <c r="S3284" s="282"/>
      <c r="T3284" s="283"/>
      <c r="U3284" s="283"/>
      <c r="V3284" s="283"/>
      <c r="W3284" s="283"/>
      <c r="X3284" s="283"/>
      <c r="Y3284" s="282"/>
      <c r="Z3284" s="282"/>
      <c r="AA3284" s="283"/>
      <c r="AB3284" s="282"/>
      <c r="AC3284" s="282"/>
      <c r="AD3284" s="282"/>
      <c r="AE3284" s="282"/>
      <c r="AF3284" s="283"/>
      <c r="AG3284" s="402"/>
      <c r="AH3284" s="283"/>
      <c r="AI3284" s="283"/>
      <c r="AJ3284" s="283"/>
      <c r="AK3284" s="283"/>
      <c r="AL3284" s="283"/>
      <c r="AM3284" s="282"/>
      <c r="AN3284" s="282"/>
      <c r="AO3284" s="282"/>
      <c r="AP3284" s="282"/>
      <c r="AQ3284" s="282"/>
      <c r="AR3284" s="282"/>
      <c r="AT3284" s="283"/>
      <c r="AU3284" s="283"/>
      <c r="AV3284" s="283"/>
      <c r="AW3284" s="283"/>
      <c r="AY3284" s="283"/>
      <c r="AZ3284" s="282"/>
      <c r="BA3284" s="283"/>
      <c r="BB3284" s="282"/>
      <c r="BC3284" s="282"/>
      <c r="BD3284" s="282"/>
      <c r="BE3284" s="283"/>
      <c r="BG3284" s="282"/>
      <c r="BH3284" s="282"/>
      <c r="BI3284" s="282"/>
      <c r="BL3284" s="421"/>
      <c r="BM3284" s="424"/>
      <c r="BN3284" s="424"/>
      <c r="BO3284" s="424"/>
      <c r="BP3284" s="424"/>
      <c r="BQ3284" s="421"/>
      <c r="BR3284" s="421"/>
      <c r="BV3284" s="282"/>
      <c r="BW3284" s="283"/>
      <c r="BY3284" s="283"/>
      <c r="BZ3284" s="283"/>
      <c r="CA3284" s="283"/>
      <c r="CB3284" s="282"/>
      <c r="CC3284" s="282"/>
      <c r="CD3284" s="282"/>
      <c r="CE3284" s="282"/>
      <c r="CG3284" s="427"/>
      <c r="CH3284" s="402"/>
      <c r="CI3284" s="424"/>
      <c r="CJ3284" s="282"/>
      <c r="CK3284" s="282"/>
      <c r="CL3284" s="283"/>
      <c r="CM3284" s="283"/>
      <c r="CP3284" s="282"/>
      <c r="DC3284" s="282"/>
      <c r="DD3284" s="282"/>
      <c r="DE3284" s="282"/>
      <c r="DF3284" s="282"/>
      <c r="DG3284" s="282"/>
      <c r="DH3284" s="282"/>
      <c r="DI3284" s="282"/>
      <c r="DJ3284" s="282"/>
      <c r="EF3284" s="495" t="str">
        <f>""&amp;(MID(数据表!AZ3284,1,MIN(FIND({"(";"（"},数据表!AZ3284&amp;"(（",1)-1)))&amp;""</f>
        <v/>
      </c>
      <c r="EG3284" s="495" t="str">
        <f>""&amp;(MID(数据表!AZ3284,1,MIN(FIND({0;1;2;3;4;5;6;7;8;9},数据表!AZ3284&amp;"1234567890",1)-1)))&amp;""</f>
        <v/>
      </c>
    </row>
    <row r="3285" spans="2:137" s="310" customFormat="1" ht="12" customHeight="1">
      <c r="B3285" s="286"/>
      <c r="C3285" s="286"/>
      <c r="D3285" s="286"/>
      <c r="E3285" s="479"/>
      <c r="F3285" s="282"/>
      <c r="G3285" s="283"/>
      <c r="H3285" s="421"/>
      <c r="I3285" s="421"/>
      <c r="J3285" s="283"/>
      <c r="K3285" s="421"/>
      <c r="L3285" s="282"/>
      <c r="N3285" s="282"/>
      <c r="S3285" s="282"/>
      <c r="T3285" s="283"/>
      <c r="U3285" s="283"/>
      <c r="V3285" s="283"/>
      <c r="W3285" s="283"/>
      <c r="X3285" s="283"/>
      <c r="Y3285" s="282"/>
      <c r="Z3285" s="282"/>
      <c r="AA3285" s="283"/>
      <c r="AB3285" s="282"/>
      <c r="AC3285" s="282"/>
      <c r="AD3285" s="282"/>
      <c r="AE3285" s="282"/>
      <c r="AF3285" s="283"/>
      <c r="AG3285" s="402"/>
      <c r="AH3285" s="283"/>
      <c r="AI3285" s="283"/>
      <c r="AJ3285" s="283"/>
      <c r="AK3285" s="283"/>
      <c r="AL3285" s="283"/>
      <c r="AM3285" s="282"/>
      <c r="AN3285" s="282"/>
      <c r="AO3285" s="282"/>
      <c r="AP3285" s="282"/>
      <c r="AQ3285" s="282"/>
      <c r="AR3285" s="282"/>
      <c r="AT3285" s="283"/>
      <c r="AU3285" s="283"/>
      <c r="AV3285" s="283"/>
      <c r="AW3285" s="283"/>
      <c r="AY3285" s="283"/>
      <c r="AZ3285" s="282"/>
      <c r="BA3285" s="283"/>
      <c r="BB3285" s="282"/>
      <c r="BC3285" s="282"/>
      <c r="BD3285" s="282"/>
      <c r="BE3285" s="283"/>
      <c r="BG3285" s="282"/>
      <c r="BH3285" s="282"/>
      <c r="BI3285" s="282"/>
      <c r="BL3285" s="421"/>
      <c r="BM3285" s="424"/>
      <c r="BN3285" s="424"/>
      <c r="BO3285" s="424"/>
      <c r="BP3285" s="424"/>
      <c r="BQ3285" s="421"/>
      <c r="BR3285" s="421"/>
      <c r="BV3285" s="282"/>
      <c r="BW3285" s="283"/>
      <c r="BY3285" s="283"/>
      <c r="BZ3285" s="283"/>
      <c r="CA3285" s="283"/>
      <c r="CB3285" s="282"/>
      <c r="CC3285" s="282"/>
      <c r="CD3285" s="282"/>
      <c r="CE3285" s="282"/>
      <c r="CG3285" s="427"/>
      <c r="CH3285" s="402"/>
      <c r="CI3285" s="424"/>
      <c r="CJ3285" s="282"/>
      <c r="CK3285" s="282"/>
      <c r="CL3285" s="283"/>
      <c r="CM3285" s="283"/>
      <c r="CP3285" s="282"/>
      <c r="DC3285" s="282"/>
      <c r="DD3285" s="282"/>
      <c r="DE3285" s="282"/>
      <c r="DF3285" s="282"/>
      <c r="DG3285" s="282"/>
      <c r="DH3285" s="282"/>
      <c r="DI3285" s="282"/>
      <c r="DJ3285" s="282"/>
      <c r="EF3285" s="495" t="str">
        <f>""&amp;(MID(数据表!AZ3285,1,MIN(FIND({"(";"（"},数据表!AZ3285&amp;"(（",1)-1)))&amp;""</f>
        <v/>
      </c>
      <c r="EG3285" s="495" t="str">
        <f>""&amp;(MID(数据表!AZ3285,1,MIN(FIND({0;1;2;3;4;5;6;7;8;9},数据表!AZ3285&amp;"1234567890",1)-1)))&amp;""</f>
        <v/>
      </c>
    </row>
    <row r="3286" spans="2:137" s="310" customFormat="1" ht="12" customHeight="1">
      <c r="B3286" s="286"/>
      <c r="C3286" s="286"/>
      <c r="D3286" s="286"/>
      <c r="E3286" s="479"/>
      <c r="F3286" s="282"/>
      <c r="G3286" s="283"/>
      <c r="H3286" s="421"/>
      <c r="I3286" s="421"/>
      <c r="J3286" s="283"/>
      <c r="K3286" s="421"/>
      <c r="L3286" s="282"/>
      <c r="N3286" s="282"/>
      <c r="S3286" s="282"/>
      <c r="T3286" s="283"/>
      <c r="U3286" s="283"/>
      <c r="V3286" s="283"/>
      <c r="W3286" s="283"/>
      <c r="X3286" s="283"/>
      <c r="Y3286" s="282"/>
      <c r="Z3286" s="282"/>
      <c r="AA3286" s="283"/>
      <c r="AB3286" s="282"/>
      <c r="AC3286" s="282"/>
      <c r="AD3286" s="282"/>
      <c r="AE3286" s="282"/>
      <c r="AF3286" s="283"/>
      <c r="AG3286" s="402"/>
      <c r="AH3286" s="283"/>
      <c r="AI3286" s="283"/>
      <c r="AJ3286" s="283"/>
      <c r="AK3286" s="283"/>
      <c r="AL3286" s="283"/>
      <c r="AM3286" s="282"/>
      <c r="AN3286" s="282"/>
      <c r="AO3286" s="282"/>
      <c r="AP3286" s="282"/>
      <c r="AQ3286" s="282"/>
      <c r="AR3286" s="282"/>
      <c r="AT3286" s="283"/>
      <c r="AU3286" s="283"/>
      <c r="AV3286" s="283"/>
      <c r="AW3286" s="283"/>
      <c r="AY3286" s="283"/>
      <c r="AZ3286" s="282"/>
      <c r="BA3286" s="283"/>
      <c r="BB3286" s="282"/>
      <c r="BC3286" s="282"/>
      <c r="BD3286" s="282"/>
      <c r="BE3286" s="283"/>
      <c r="BG3286" s="282"/>
      <c r="BH3286" s="282"/>
      <c r="BI3286" s="282"/>
      <c r="BL3286" s="421"/>
      <c r="BM3286" s="424"/>
      <c r="BN3286" s="424"/>
      <c r="BO3286" s="424"/>
      <c r="BP3286" s="424"/>
      <c r="BQ3286" s="421"/>
      <c r="BR3286" s="421"/>
      <c r="BV3286" s="282"/>
      <c r="BW3286" s="283"/>
      <c r="BY3286" s="283"/>
      <c r="BZ3286" s="283"/>
      <c r="CA3286" s="283"/>
      <c r="CB3286" s="282"/>
      <c r="CC3286" s="282"/>
      <c r="CD3286" s="282"/>
      <c r="CE3286" s="282"/>
      <c r="CG3286" s="427"/>
      <c r="CH3286" s="402"/>
      <c r="CI3286" s="424"/>
      <c r="CJ3286" s="282"/>
      <c r="CK3286" s="282"/>
      <c r="CL3286" s="283"/>
      <c r="CM3286" s="283"/>
      <c r="CP3286" s="282"/>
      <c r="DC3286" s="282"/>
      <c r="DD3286" s="282"/>
      <c r="DE3286" s="282"/>
      <c r="DF3286" s="282"/>
      <c r="DG3286" s="282"/>
      <c r="DH3286" s="282"/>
      <c r="DI3286" s="282"/>
      <c r="DJ3286" s="282"/>
      <c r="EF3286" s="495" t="str">
        <f>""&amp;(MID(数据表!AZ3286,1,MIN(FIND({"(";"（"},数据表!AZ3286&amp;"(（",1)-1)))&amp;""</f>
        <v/>
      </c>
      <c r="EG3286" s="495" t="str">
        <f>""&amp;(MID(数据表!AZ3286,1,MIN(FIND({0;1;2;3;4;5;6;7;8;9},数据表!AZ3286&amp;"1234567890",1)-1)))&amp;""</f>
        <v/>
      </c>
    </row>
    <row r="3287" spans="2:137" s="310" customFormat="1" ht="12" customHeight="1">
      <c r="B3287" s="286"/>
      <c r="C3287" s="286"/>
      <c r="D3287" s="286"/>
      <c r="E3287" s="479"/>
      <c r="F3287" s="282"/>
      <c r="G3287" s="283"/>
      <c r="H3287" s="421"/>
      <c r="I3287" s="421"/>
      <c r="J3287" s="283"/>
      <c r="K3287" s="421"/>
      <c r="L3287" s="282"/>
      <c r="N3287" s="282"/>
      <c r="S3287" s="282"/>
      <c r="T3287" s="283"/>
      <c r="U3287" s="283"/>
      <c r="V3287" s="283"/>
      <c r="W3287" s="283"/>
      <c r="X3287" s="283"/>
      <c r="Y3287" s="282"/>
      <c r="Z3287" s="282"/>
      <c r="AA3287" s="283"/>
      <c r="AB3287" s="282"/>
      <c r="AC3287" s="282"/>
      <c r="AD3287" s="282"/>
      <c r="AE3287" s="282"/>
      <c r="AF3287" s="283"/>
      <c r="AG3287" s="402"/>
      <c r="AH3287" s="283"/>
      <c r="AI3287" s="283"/>
      <c r="AJ3287" s="283"/>
      <c r="AK3287" s="283"/>
      <c r="AL3287" s="283"/>
      <c r="AM3287" s="282"/>
      <c r="AN3287" s="282"/>
      <c r="AO3287" s="282"/>
      <c r="AP3287" s="282"/>
      <c r="AQ3287" s="282"/>
      <c r="AR3287" s="282"/>
      <c r="AT3287" s="283"/>
      <c r="AU3287" s="283"/>
      <c r="AV3287" s="283"/>
      <c r="AW3287" s="283"/>
      <c r="AY3287" s="283"/>
      <c r="AZ3287" s="282"/>
      <c r="BA3287" s="283"/>
      <c r="BB3287" s="282"/>
      <c r="BC3287" s="282"/>
      <c r="BD3287" s="282"/>
      <c r="BE3287" s="283"/>
      <c r="BG3287" s="282"/>
      <c r="BH3287" s="282"/>
      <c r="BI3287" s="282"/>
      <c r="BL3287" s="421"/>
      <c r="BM3287" s="424"/>
      <c r="BN3287" s="424"/>
      <c r="BO3287" s="424"/>
      <c r="BP3287" s="424"/>
      <c r="BQ3287" s="421"/>
      <c r="BR3287" s="421"/>
      <c r="BV3287" s="282"/>
      <c r="BW3287" s="283"/>
      <c r="BY3287" s="283"/>
      <c r="BZ3287" s="283"/>
      <c r="CA3287" s="283"/>
      <c r="CB3287" s="282"/>
      <c r="CC3287" s="282"/>
      <c r="CD3287" s="282"/>
      <c r="CE3287" s="282"/>
      <c r="CG3287" s="427"/>
      <c r="CH3287" s="402"/>
      <c r="CI3287" s="424"/>
      <c r="CJ3287" s="282"/>
      <c r="CK3287" s="282"/>
      <c r="CL3287" s="283"/>
      <c r="CM3287" s="283"/>
      <c r="CP3287" s="282"/>
      <c r="DC3287" s="282"/>
      <c r="DD3287" s="282"/>
      <c r="DE3287" s="282"/>
      <c r="DF3287" s="282"/>
      <c r="DG3287" s="282"/>
      <c r="DH3287" s="282"/>
      <c r="DI3287" s="282"/>
      <c r="DJ3287" s="282"/>
      <c r="EF3287" s="495" t="str">
        <f>""&amp;(MID(数据表!AZ3287,1,MIN(FIND({"(";"（"},数据表!AZ3287&amp;"(（",1)-1)))&amp;""</f>
        <v/>
      </c>
      <c r="EG3287" s="495" t="str">
        <f>""&amp;(MID(数据表!AZ3287,1,MIN(FIND({0;1;2;3;4;5;6;7;8;9},数据表!AZ3287&amp;"1234567890",1)-1)))&amp;""</f>
        <v/>
      </c>
    </row>
    <row r="3288" spans="2:137" s="310" customFormat="1" ht="12" customHeight="1">
      <c r="B3288" s="286"/>
      <c r="C3288" s="286"/>
      <c r="D3288" s="286"/>
      <c r="E3288" s="479"/>
      <c r="F3288" s="282"/>
      <c r="G3288" s="283"/>
      <c r="H3288" s="421"/>
      <c r="I3288" s="421"/>
      <c r="J3288" s="283"/>
      <c r="K3288" s="421"/>
      <c r="L3288" s="282"/>
      <c r="N3288" s="282"/>
      <c r="S3288" s="282"/>
      <c r="T3288" s="283"/>
      <c r="U3288" s="283"/>
      <c r="V3288" s="283"/>
      <c r="W3288" s="283"/>
      <c r="X3288" s="283"/>
      <c r="Y3288" s="282"/>
      <c r="Z3288" s="282"/>
      <c r="AA3288" s="283"/>
      <c r="AB3288" s="282"/>
      <c r="AC3288" s="282"/>
      <c r="AD3288" s="282"/>
      <c r="AE3288" s="282"/>
      <c r="AF3288" s="283"/>
      <c r="AG3288" s="402"/>
      <c r="AH3288" s="283"/>
      <c r="AI3288" s="283"/>
      <c r="AJ3288" s="283"/>
      <c r="AK3288" s="283"/>
      <c r="AL3288" s="283"/>
      <c r="AM3288" s="282"/>
      <c r="AN3288" s="282"/>
      <c r="AO3288" s="282"/>
      <c r="AP3288" s="282"/>
      <c r="AQ3288" s="282"/>
      <c r="AR3288" s="282"/>
      <c r="AT3288" s="283"/>
      <c r="AU3288" s="283"/>
      <c r="AV3288" s="283"/>
      <c r="AW3288" s="283"/>
      <c r="AY3288" s="283"/>
      <c r="AZ3288" s="282"/>
      <c r="BA3288" s="283"/>
      <c r="BB3288" s="282"/>
      <c r="BC3288" s="282"/>
      <c r="BD3288" s="282"/>
      <c r="BE3288" s="283"/>
      <c r="BG3288" s="282"/>
      <c r="BH3288" s="282"/>
      <c r="BI3288" s="282"/>
      <c r="BL3288" s="421"/>
      <c r="BM3288" s="424"/>
      <c r="BN3288" s="424"/>
      <c r="BO3288" s="424"/>
      <c r="BP3288" s="424"/>
      <c r="BQ3288" s="421"/>
      <c r="BR3288" s="421"/>
      <c r="BV3288" s="282"/>
      <c r="BW3288" s="283"/>
      <c r="BY3288" s="283"/>
      <c r="BZ3288" s="283"/>
      <c r="CA3288" s="283"/>
      <c r="CB3288" s="282"/>
      <c r="CC3288" s="282"/>
      <c r="CD3288" s="282"/>
      <c r="CE3288" s="282"/>
      <c r="CG3288" s="427"/>
      <c r="CH3288" s="402"/>
      <c r="CI3288" s="424"/>
      <c r="CJ3288" s="282"/>
      <c r="CK3288" s="282"/>
      <c r="CL3288" s="283"/>
      <c r="CM3288" s="283"/>
      <c r="CP3288" s="282"/>
      <c r="DC3288" s="282"/>
      <c r="DD3288" s="282"/>
      <c r="DE3288" s="282"/>
      <c r="DF3288" s="282"/>
      <c r="DG3288" s="282"/>
      <c r="DH3288" s="282"/>
      <c r="DI3288" s="282"/>
      <c r="DJ3288" s="282"/>
      <c r="EF3288" s="495" t="str">
        <f>""&amp;(MID(数据表!AZ3288,1,MIN(FIND({"(";"（"},数据表!AZ3288&amp;"(（",1)-1)))&amp;""</f>
        <v/>
      </c>
      <c r="EG3288" s="495" t="str">
        <f>""&amp;(MID(数据表!AZ3288,1,MIN(FIND({0;1;2;3;4;5;6;7;8;9},数据表!AZ3288&amp;"1234567890",1)-1)))&amp;""</f>
        <v/>
      </c>
    </row>
    <row r="3289" spans="2:137" s="310" customFormat="1" ht="12" customHeight="1">
      <c r="B3289" s="286"/>
      <c r="C3289" s="286"/>
      <c r="D3289" s="286"/>
      <c r="E3289" s="479"/>
      <c r="F3289" s="282"/>
      <c r="G3289" s="283"/>
      <c r="H3289" s="421"/>
      <c r="I3289" s="421"/>
      <c r="J3289" s="283"/>
      <c r="K3289" s="421"/>
      <c r="L3289" s="282"/>
      <c r="N3289" s="282"/>
      <c r="S3289" s="282"/>
      <c r="T3289" s="283"/>
      <c r="U3289" s="283"/>
      <c r="V3289" s="283"/>
      <c r="W3289" s="283"/>
      <c r="X3289" s="283"/>
      <c r="Y3289" s="282"/>
      <c r="Z3289" s="282"/>
      <c r="AA3289" s="283"/>
      <c r="AB3289" s="282"/>
      <c r="AC3289" s="282"/>
      <c r="AD3289" s="282"/>
      <c r="AE3289" s="282"/>
      <c r="AF3289" s="283"/>
      <c r="AG3289" s="402"/>
      <c r="AH3289" s="283"/>
      <c r="AI3289" s="283"/>
      <c r="AJ3289" s="283"/>
      <c r="AK3289" s="283"/>
      <c r="AL3289" s="283"/>
      <c r="AM3289" s="282"/>
      <c r="AN3289" s="282"/>
      <c r="AO3289" s="282"/>
      <c r="AP3289" s="282"/>
      <c r="AQ3289" s="282"/>
      <c r="AR3289" s="282"/>
      <c r="AT3289" s="283"/>
      <c r="AU3289" s="283"/>
      <c r="AV3289" s="283"/>
      <c r="AW3289" s="283"/>
      <c r="AY3289" s="283"/>
      <c r="AZ3289" s="282"/>
      <c r="BA3289" s="283"/>
      <c r="BB3289" s="282"/>
      <c r="BC3289" s="282"/>
      <c r="BD3289" s="282"/>
      <c r="BE3289" s="283"/>
      <c r="BG3289" s="282"/>
      <c r="BH3289" s="282"/>
      <c r="BI3289" s="282"/>
      <c r="BL3289" s="421"/>
      <c r="BM3289" s="424"/>
      <c r="BN3289" s="424"/>
      <c r="BO3289" s="424"/>
      <c r="BP3289" s="424"/>
      <c r="BQ3289" s="421"/>
      <c r="BR3289" s="421"/>
      <c r="BV3289" s="282"/>
      <c r="BW3289" s="283"/>
      <c r="BY3289" s="283"/>
      <c r="BZ3289" s="283"/>
      <c r="CA3289" s="283"/>
      <c r="CB3289" s="282"/>
      <c r="CC3289" s="282"/>
      <c r="CD3289" s="282"/>
      <c r="CE3289" s="282"/>
      <c r="CG3289" s="427"/>
      <c r="CH3289" s="402"/>
      <c r="CI3289" s="424"/>
      <c r="CJ3289" s="282"/>
      <c r="CK3289" s="282"/>
      <c r="CL3289" s="283"/>
      <c r="CM3289" s="283"/>
      <c r="CP3289" s="282"/>
      <c r="DC3289" s="282"/>
      <c r="DD3289" s="282"/>
      <c r="DE3289" s="282"/>
      <c r="DF3289" s="282"/>
      <c r="DG3289" s="282"/>
      <c r="DH3289" s="282"/>
      <c r="DI3289" s="282"/>
      <c r="DJ3289" s="282"/>
      <c r="EF3289" s="495" t="str">
        <f>""&amp;(MID(数据表!AZ3289,1,MIN(FIND({"(";"（"},数据表!AZ3289&amp;"(（",1)-1)))&amp;""</f>
        <v/>
      </c>
      <c r="EG3289" s="495" t="str">
        <f>""&amp;(MID(数据表!AZ3289,1,MIN(FIND({0;1;2;3;4;5;6;7;8;9},数据表!AZ3289&amp;"1234567890",1)-1)))&amp;""</f>
        <v/>
      </c>
    </row>
    <row r="3290" spans="2:137" s="310" customFormat="1" ht="12" customHeight="1">
      <c r="B3290" s="286"/>
      <c r="C3290" s="286"/>
      <c r="D3290" s="286"/>
      <c r="E3290" s="479"/>
      <c r="F3290" s="282"/>
      <c r="G3290" s="283"/>
      <c r="H3290" s="421"/>
      <c r="I3290" s="421"/>
      <c r="J3290" s="283"/>
      <c r="K3290" s="421"/>
      <c r="L3290" s="282"/>
      <c r="N3290" s="282"/>
      <c r="S3290" s="282"/>
      <c r="T3290" s="283"/>
      <c r="U3290" s="283"/>
      <c r="V3290" s="283"/>
      <c r="W3290" s="283"/>
      <c r="X3290" s="283"/>
      <c r="Y3290" s="282"/>
      <c r="Z3290" s="282"/>
      <c r="AA3290" s="283"/>
      <c r="AB3290" s="282"/>
      <c r="AC3290" s="282"/>
      <c r="AD3290" s="282"/>
      <c r="AE3290" s="282"/>
      <c r="AF3290" s="283"/>
      <c r="AG3290" s="402"/>
      <c r="AH3290" s="283"/>
      <c r="AI3290" s="283"/>
      <c r="AJ3290" s="283"/>
      <c r="AK3290" s="283"/>
      <c r="AL3290" s="283"/>
      <c r="AM3290" s="282"/>
      <c r="AN3290" s="282"/>
      <c r="AO3290" s="282"/>
      <c r="AP3290" s="282"/>
      <c r="AQ3290" s="282"/>
      <c r="AR3290" s="282"/>
      <c r="AT3290" s="283"/>
      <c r="AU3290" s="283"/>
      <c r="AV3290" s="283"/>
      <c r="AW3290" s="283"/>
      <c r="AY3290" s="283"/>
      <c r="AZ3290" s="282"/>
      <c r="BA3290" s="283"/>
      <c r="BB3290" s="282"/>
      <c r="BC3290" s="282"/>
      <c r="BD3290" s="282"/>
      <c r="BE3290" s="283"/>
      <c r="BG3290" s="282"/>
      <c r="BH3290" s="282"/>
      <c r="BI3290" s="282"/>
      <c r="BL3290" s="421"/>
      <c r="BM3290" s="424"/>
      <c r="BN3290" s="424"/>
      <c r="BO3290" s="424"/>
      <c r="BP3290" s="424"/>
      <c r="BQ3290" s="421"/>
      <c r="BR3290" s="421"/>
      <c r="BV3290" s="282"/>
      <c r="BW3290" s="283"/>
      <c r="BY3290" s="283"/>
      <c r="BZ3290" s="283"/>
      <c r="CA3290" s="283"/>
      <c r="CB3290" s="282"/>
      <c r="CC3290" s="282"/>
      <c r="CD3290" s="282"/>
      <c r="CE3290" s="282"/>
      <c r="CG3290" s="427"/>
      <c r="CH3290" s="402"/>
      <c r="CI3290" s="424"/>
      <c r="CJ3290" s="282"/>
      <c r="CK3290" s="282"/>
      <c r="CL3290" s="283"/>
      <c r="CM3290" s="283"/>
      <c r="CP3290" s="282"/>
      <c r="DC3290" s="282"/>
      <c r="DD3290" s="282"/>
      <c r="DE3290" s="282"/>
      <c r="DF3290" s="282"/>
      <c r="DG3290" s="282"/>
      <c r="DH3290" s="282"/>
      <c r="DI3290" s="282"/>
      <c r="DJ3290" s="282"/>
      <c r="EF3290" s="495" t="str">
        <f>""&amp;(MID(数据表!AZ3290,1,MIN(FIND({"(";"（"},数据表!AZ3290&amp;"(（",1)-1)))&amp;""</f>
        <v/>
      </c>
      <c r="EG3290" s="495" t="str">
        <f>""&amp;(MID(数据表!AZ3290,1,MIN(FIND({0;1;2;3;4;5;6;7;8;9},数据表!AZ3290&amp;"1234567890",1)-1)))&amp;""</f>
        <v/>
      </c>
    </row>
    <row r="3291" spans="2:137" s="310" customFormat="1" ht="12" customHeight="1">
      <c r="B3291" s="286"/>
      <c r="C3291" s="286"/>
      <c r="D3291" s="286"/>
      <c r="E3291" s="479"/>
      <c r="F3291" s="282"/>
      <c r="G3291" s="283"/>
      <c r="H3291" s="421"/>
      <c r="I3291" s="421"/>
      <c r="J3291" s="283"/>
      <c r="K3291" s="421"/>
      <c r="L3291" s="282"/>
      <c r="N3291" s="282"/>
      <c r="S3291" s="282"/>
      <c r="T3291" s="283"/>
      <c r="U3291" s="283"/>
      <c r="V3291" s="283"/>
      <c r="W3291" s="283"/>
      <c r="X3291" s="283"/>
      <c r="Y3291" s="282"/>
      <c r="Z3291" s="282"/>
      <c r="AA3291" s="283"/>
      <c r="AB3291" s="282"/>
      <c r="AC3291" s="282"/>
      <c r="AD3291" s="282"/>
      <c r="AE3291" s="282"/>
      <c r="AF3291" s="283"/>
      <c r="AG3291" s="402"/>
      <c r="AH3291" s="283"/>
      <c r="AI3291" s="283"/>
      <c r="AJ3291" s="283"/>
      <c r="AK3291" s="283"/>
      <c r="AL3291" s="283"/>
      <c r="AM3291" s="282"/>
      <c r="AN3291" s="282"/>
      <c r="AO3291" s="282"/>
      <c r="AP3291" s="282"/>
      <c r="AQ3291" s="282"/>
      <c r="AR3291" s="282"/>
      <c r="AT3291" s="283"/>
      <c r="AU3291" s="283"/>
      <c r="AV3291" s="283"/>
      <c r="AW3291" s="283"/>
      <c r="AY3291" s="283"/>
      <c r="AZ3291" s="282"/>
      <c r="BA3291" s="283"/>
      <c r="BB3291" s="282"/>
      <c r="BC3291" s="282"/>
      <c r="BD3291" s="282"/>
      <c r="BE3291" s="283"/>
      <c r="BG3291" s="282"/>
      <c r="BH3291" s="282"/>
      <c r="BI3291" s="282"/>
      <c r="BL3291" s="421"/>
      <c r="BM3291" s="424"/>
      <c r="BN3291" s="424"/>
      <c r="BO3291" s="424"/>
      <c r="BP3291" s="424"/>
      <c r="BQ3291" s="421"/>
      <c r="BR3291" s="421"/>
      <c r="BV3291" s="282"/>
      <c r="BW3291" s="283"/>
      <c r="BY3291" s="283"/>
      <c r="BZ3291" s="283"/>
      <c r="CA3291" s="283"/>
      <c r="CB3291" s="282"/>
      <c r="CC3291" s="282"/>
      <c r="CD3291" s="282"/>
      <c r="CE3291" s="282"/>
      <c r="CG3291" s="427"/>
      <c r="CH3291" s="402"/>
      <c r="CI3291" s="424"/>
      <c r="CJ3291" s="282"/>
      <c r="CK3291" s="282"/>
      <c r="CL3291" s="283"/>
      <c r="CM3291" s="283"/>
      <c r="CP3291" s="282"/>
      <c r="DC3291" s="282"/>
      <c r="DD3291" s="282"/>
      <c r="DE3291" s="282"/>
      <c r="DF3291" s="282"/>
      <c r="DG3291" s="282"/>
      <c r="DH3291" s="282"/>
      <c r="DI3291" s="282"/>
      <c r="DJ3291" s="282"/>
      <c r="EF3291" s="495" t="str">
        <f>""&amp;(MID(数据表!AZ3291,1,MIN(FIND({"(";"（"},数据表!AZ3291&amp;"(（",1)-1)))&amp;""</f>
        <v/>
      </c>
      <c r="EG3291" s="495" t="str">
        <f>""&amp;(MID(数据表!AZ3291,1,MIN(FIND({0;1;2;3;4;5;6;7;8;9},数据表!AZ3291&amp;"1234567890",1)-1)))&amp;""</f>
        <v/>
      </c>
    </row>
    <row r="3292" spans="2:137" s="310" customFormat="1" ht="12" customHeight="1">
      <c r="B3292" s="286"/>
      <c r="C3292" s="286"/>
      <c r="D3292" s="286"/>
      <c r="E3292" s="479"/>
      <c r="F3292" s="282"/>
      <c r="G3292" s="283"/>
      <c r="H3292" s="421"/>
      <c r="I3292" s="421"/>
      <c r="J3292" s="283"/>
      <c r="K3292" s="421"/>
      <c r="L3292" s="282"/>
      <c r="N3292" s="282"/>
      <c r="S3292" s="282"/>
      <c r="T3292" s="283"/>
      <c r="U3292" s="283"/>
      <c r="V3292" s="283"/>
      <c r="W3292" s="283"/>
      <c r="X3292" s="283"/>
      <c r="Y3292" s="282"/>
      <c r="Z3292" s="282"/>
      <c r="AA3292" s="283"/>
      <c r="AB3292" s="282"/>
      <c r="AC3292" s="282"/>
      <c r="AD3292" s="282"/>
      <c r="AE3292" s="282"/>
      <c r="AF3292" s="283"/>
      <c r="AG3292" s="402"/>
      <c r="AH3292" s="283"/>
      <c r="AI3292" s="283"/>
      <c r="AJ3292" s="283"/>
      <c r="AK3292" s="283"/>
      <c r="AL3292" s="283"/>
      <c r="AM3292" s="282"/>
      <c r="AN3292" s="282"/>
      <c r="AO3292" s="282"/>
      <c r="AP3292" s="282"/>
      <c r="AQ3292" s="282"/>
      <c r="AR3292" s="282"/>
      <c r="AT3292" s="283"/>
      <c r="AU3292" s="283"/>
      <c r="AV3292" s="283"/>
      <c r="AW3292" s="283"/>
      <c r="AY3292" s="283"/>
      <c r="AZ3292" s="282"/>
      <c r="BA3292" s="283"/>
      <c r="BB3292" s="282"/>
      <c r="BC3292" s="282"/>
      <c r="BD3292" s="282"/>
      <c r="BE3292" s="283"/>
      <c r="BG3292" s="282"/>
      <c r="BH3292" s="282"/>
      <c r="BI3292" s="282"/>
      <c r="BL3292" s="421"/>
      <c r="BM3292" s="424"/>
      <c r="BN3292" s="424"/>
      <c r="BO3292" s="424"/>
      <c r="BP3292" s="424"/>
      <c r="BQ3292" s="421"/>
      <c r="BR3292" s="421"/>
      <c r="BV3292" s="282"/>
      <c r="BW3292" s="283"/>
      <c r="BY3292" s="283"/>
      <c r="BZ3292" s="283"/>
      <c r="CA3292" s="283"/>
      <c r="CB3292" s="282"/>
      <c r="CC3292" s="282"/>
      <c r="CD3292" s="282"/>
      <c r="CE3292" s="282"/>
      <c r="CG3292" s="427"/>
      <c r="CH3292" s="402"/>
      <c r="CI3292" s="424"/>
      <c r="CJ3292" s="282"/>
      <c r="CK3292" s="282"/>
      <c r="CL3292" s="283"/>
      <c r="CM3292" s="283"/>
      <c r="CP3292" s="282"/>
      <c r="DC3292" s="282"/>
      <c r="DD3292" s="282"/>
      <c r="DE3292" s="282"/>
      <c r="DF3292" s="282"/>
      <c r="DG3292" s="282"/>
      <c r="DH3292" s="282"/>
      <c r="DI3292" s="282"/>
      <c r="DJ3292" s="282"/>
      <c r="EF3292" s="495" t="str">
        <f>""&amp;(MID(数据表!AZ3292,1,MIN(FIND({"(";"（"},数据表!AZ3292&amp;"(（",1)-1)))&amp;""</f>
        <v/>
      </c>
      <c r="EG3292" s="495" t="str">
        <f>""&amp;(MID(数据表!AZ3292,1,MIN(FIND({0;1;2;3;4;5;6;7;8;9},数据表!AZ3292&amp;"1234567890",1)-1)))&amp;""</f>
        <v/>
      </c>
    </row>
    <row r="3293" spans="2:137" s="310" customFormat="1" ht="12" customHeight="1">
      <c r="B3293" s="286"/>
      <c r="C3293" s="286"/>
      <c r="D3293" s="286"/>
      <c r="E3293" s="479"/>
      <c r="F3293" s="282"/>
      <c r="G3293" s="283"/>
      <c r="H3293" s="421"/>
      <c r="I3293" s="421"/>
      <c r="J3293" s="283"/>
      <c r="K3293" s="421"/>
      <c r="L3293" s="282"/>
      <c r="N3293" s="282"/>
      <c r="S3293" s="282"/>
      <c r="T3293" s="283"/>
      <c r="U3293" s="283"/>
      <c r="V3293" s="283"/>
      <c r="W3293" s="283"/>
      <c r="X3293" s="283"/>
      <c r="Y3293" s="282"/>
      <c r="Z3293" s="282"/>
      <c r="AA3293" s="283"/>
      <c r="AB3293" s="282"/>
      <c r="AC3293" s="282"/>
      <c r="AD3293" s="282"/>
      <c r="AE3293" s="282"/>
      <c r="AF3293" s="283"/>
      <c r="AG3293" s="402"/>
      <c r="AH3293" s="283"/>
      <c r="AI3293" s="283"/>
      <c r="AJ3293" s="283"/>
      <c r="AK3293" s="283"/>
      <c r="AL3293" s="283"/>
      <c r="AM3293" s="282"/>
      <c r="AN3293" s="282"/>
      <c r="AO3293" s="282"/>
      <c r="AP3293" s="282"/>
      <c r="AQ3293" s="282"/>
      <c r="AR3293" s="282"/>
      <c r="AT3293" s="283"/>
      <c r="AU3293" s="283"/>
      <c r="AV3293" s="283"/>
      <c r="AW3293" s="283"/>
      <c r="AY3293" s="283"/>
      <c r="AZ3293" s="282"/>
      <c r="BA3293" s="283"/>
      <c r="BB3293" s="282"/>
      <c r="BC3293" s="282"/>
      <c r="BD3293" s="282"/>
      <c r="BE3293" s="283"/>
      <c r="BG3293" s="282"/>
      <c r="BH3293" s="282"/>
      <c r="BI3293" s="282"/>
      <c r="BL3293" s="421"/>
      <c r="BM3293" s="424"/>
      <c r="BN3293" s="424"/>
      <c r="BO3293" s="424"/>
      <c r="BP3293" s="424"/>
      <c r="BQ3293" s="421"/>
      <c r="BR3293" s="421"/>
      <c r="BV3293" s="282"/>
      <c r="BW3293" s="283"/>
      <c r="BY3293" s="283"/>
      <c r="BZ3293" s="283"/>
      <c r="CA3293" s="283"/>
      <c r="CB3293" s="282"/>
      <c r="CC3293" s="282"/>
      <c r="CD3293" s="282"/>
      <c r="CE3293" s="282"/>
      <c r="CG3293" s="427"/>
      <c r="CH3293" s="402"/>
      <c r="CI3293" s="424"/>
      <c r="CJ3293" s="282"/>
      <c r="CK3293" s="282"/>
      <c r="CL3293" s="283"/>
      <c r="CM3293" s="283"/>
      <c r="CP3293" s="282"/>
      <c r="DC3293" s="282"/>
      <c r="DD3293" s="282"/>
      <c r="DE3293" s="282"/>
      <c r="DF3293" s="282"/>
      <c r="DG3293" s="282"/>
      <c r="DH3293" s="282"/>
      <c r="DI3293" s="282"/>
      <c r="DJ3293" s="282"/>
      <c r="EF3293" s="495" t="str">
        <f>""&amp;(MID(数据表!AZ3293,1,MIN(FIND({"(";"（"},数据表!AZ3293&amp;"(（",1)-1)))&amp;""</f>
        <v/>
      </c>
      <c r="EG3293" s="495" t="str">
        <f>""&amp;(MID(数据表!AZ3293,1,MIN(FIND({0;1;2;3;4;5;6;7;8;9},数据表!AZ3293&amp;"1234567890",1)-1)))&amp;""</f>
        <v/>
      </c>
    </row>
    <row r="3294" spans="2:137" s="310" customFormat="1" ht="12" customHeight="1">
      <c r="B3294" s="286"/>
      <c r="C3294" s="286"/>
      <c r="D3294" s="286"/>
      <c r="E3294" s="479"/>
      <c r="F3294" s="282"/>
      <c r="G3294" s="283"/>
      <c r="H3294" s="421"/>
      <c r="I3294" s="421"/>
      <c r="J3294" s="283"/>
      <c r="K3294" s="421"/>
      <c r="L3294" s="282"/>
      <c r="N3294" s="282"/>
      <c r="S3294" s="282"/>
      <c r="T3294" s="283"/>
      <c r="U3294" s="283"/>
      <c r="V3294" s="283"/>
      <c r="W3294" s="283"/>
      <c r="X3294" s="283"/>
      <c r="Y3294" s="282"/>
      <c r="Z3294" s="282"/>
      <c r="AA3294" s="283"/>
      <c r="AB3294" s="282"/>
      <c r="AC3294" s="282"/>
      <c r="AD3294" s="282"/>
      <c r="AE3294" s="282"/>
      <c r="AF3294" s="283"/>
      <c r="AG3294" s="402"/>
      <c r="AH3294" s="283"/>
      <c r="AI3294" s="283"/>
      <c r="AJ3294" s="283"/>
      <c r="AK3294" s="283"/>
      <c r="AL3294" s="283"/>
      <c r="AM3294" s="282"/>
      <c r="AN3294" s="282"/>
      <c r="AO3294" s="282"/>
      <c r="AP3294" s="282"/>
      <c r="AQ3294" s="282"/>
      <c r="AR3294" s="282"/>
      <c r="AT3294" s="283"/>
      <c r="AU3294" s="283"/>
      <c r="AV3294" s="283"/>
      <c r="AW3294" s="283"/>
      <c r="AY3294" s="283"/>
      <c r="AZ3294" s="282"/>
      <c r="BA3294" s="283"/>
      <c r="BB3294" s="282"/>
      <c r="BC3294" s="282"/>
      <c r="BD3294" s="282"/>
      <c r="BE3294" s="283"/>
      <c r="BG3294" s="282"/>
      <c r="BH3294" s="282"/>
      <c r="BI3294" s="282"/>
      <c r="BL3294" s="421"/>
      <c r="BM3294" s="424"/>
      <c r="BN3294" s="424"/>
      <c r="BO3294" s="424"/>
      <c r="BP3294" s="424"/>
      <c r="BQ3294" s="421"/>
      <c r="BR3294" s="421"/>
      <c r="BV3294" s="282"/>
      <c r="BW3294" s="283"/>
      <c r="BY3294" s="283"/>
      <c r="BZ3294" s="283"/>
      <c r="CA3294" s="283"/>
      <c r="CB3294" s="282"/>
      <c r="CC3294" s="282"/>
      <c r="CD3294" s="282"/>
      <c r="CE3294" s="282"/>
      <c r="CG3294" s="427"/>
      <c r="CH3294" s="402"/>
      <c r="CI3294" s="424"/>
      <c r="CJ3294" s="282"/>
      <c r="CK3294" s="282"/>
      <c r="CL3294" s="283"/>
      <c r="CM3294" s="283"/>
      <c r="CP3294" s="282"/>
      <c r="DC3294" s="282"/>
      <c r="DD3294" s="282"/>
      <c r="DE3294" s="282"/>
      <c r="DF3294" s="282"/>
      <c r="DG3294" s="282"/>
      <c r="DH3294" s="282"/>
      <c r="DI3294" s="282"/>
      <c r="DJ3294" s="282"/>
      <c r="EF3294" s="495" t="str">
        <f>""&amp;(MID(数据表!AZ3294,1,MIN(FIND({"(";"（"},数据表!AZ3294&amp;"(（",1)-1)))&amp;""</f>
        <v/>
      </c>
      <c r="EG3294" s="495" t="str">
        <f>""&amp;(MID(数据表!AZ3294,1,MIN(FIND({0;1;2;3;4;5;6;7;8;9},数据表!AZ3294&amp;"1234567890",1)-1)))&amp;""</f>
        <v/>
      </c>
    </row>
    <row r="3295" spans="2:137" s="310" customFormat="1" ht="12" customHeight="1">
      <c r="B3295" s="286"/>
      <c r="C3295" s="286"/>
      <c r="D3295" s="286"/>
      <c r="E3295" s="479"/>
      <c r="F3295" s="282"/>
      <c r="G3295" s="283"/>
      <c r="H3295" s="421"/>
      <c r="I3295" s="421"/>
      <c r="J3295" s="283"/>
      <c r="K3295" s="421"/>
      <c r="L3295" s="282"/>
      <c r="N3295" s="282"/>
      <c r="S3295" s="282"/>
      <c r="T3295" s="283"/>
      <c r="U3295" s="283"/>
      <c r="V3295" s="283"/>
      <c r="W3295" s="283"/>
      <c r="X3295" s="283"/>
      <c r="Y3295" s="282"/>
      <c r="Z3295" s="282"/>
      <c r="AA3295" s="283"/>
      <c r="AB3295" s="282"/>
      <c r="AC3295" s="282"/>
      <c r="AD3295" s="282"/>
      <c r="AE3295" s="282"/>
      <c r="AF3295" s="283"/>
      <c r="AG3295" s="402"/>
      <c r="AH3295" s="283"/>
      <c r="AI3295" s="283"/>
      <c r="AJ3295" s="283"/>
      <c r="AK3295" s="283"/>
      <c r="AL3295" s="283"/>
      <c r="AM3295" s="282"/>
      <c r="AN3295" s="282"/>
      <c r="AO3295" s="282"/>
      <c r="AP3295" s="282"/>
      <c r="AQ3295" s="282"/>
      <c r="AR3295" s="282"/>
      <c r="AT3295" s="283"/>
      <c r="AU3295" s="283"/>
      <c r="AV3295" s="283"/>
      <c r="AW3295" s="283"/>
      <c r="AY3295" s="283"/>
      <c r="AZ3295" s="282"/>
      <c r="BA3295" s="283"/>
      <c r="BB3295" s="282"/>
      <c r="BC3295" s="282"/>
      <c r="BD3295" s="282"/>
      <c r="BE3295" s="283"/>
      <c r="BG3295" s="282"/>
      <c r="BH3295" s="282"/>
      <c r="BI3295" s="282"/>
      <c r="BL3295" s="421"/>
      <c r="BM3295" s="424"/>
      <c r="BN3295" s="424"/>
      <c r="BO3295" s="424"/>
      <c r="BP3295" s="424"/>
      <c r="BQ3295" s="421"/>
      <c r="BR3295" s="421"/>
      <c r="BV3295" s="282"/>
      <c r="BW3295" s="283"/>
      <c r="BY3295" s="283"/>
      <c r="BZ3295" s="283"/>
      <c r="CA3295" s="283"/>
      <c r="CB3295" s="282"/>
      <c r="CC3295" s="282"/>
      <c r="CD3295" s="282"/>
      <c r="CE3295" s="282"/>
      <c r="CG3295" s="427"/>
      <c r="CH3295" s="402"/>
      <c r="CI3295" s="424"/>
      <c r="CJ3295" s="282"/>
      <c r="CK3295" s="282"/>
      <c r="CL3295" s="283"/>
      <c r="CM3295" s="283"/>
      <c r="CP3295" s="282"/>
      <c r="DC3295" s="282"/>
      <c r="DD3295" s="282"/>
      <c r="DE3295" s="282"/>
      <c r="DF3295" s="282"/>
      <c r="DG3295" s="282"/>
      <c r="DH3295" s="282"/>
      <c r="DI3295" s="282"/>
      <c r="DJ3295" s="282"/>
      <c r="EF3295" s="495" t="str">
        <f>""&amp;(MID(数据表!AZ3295,1,MIN(FIND({"(";"（"},数据表!AZ3295&amp;"(（",1)-1)))&amp;""</f>
        <v/>
      </c>
      <c r="EG3295" s="495" t="str">
        <f>""&amp;(MID(数据表!AZ3295,1,MIN(FIND({0;1;2;3;4;5;6;7;8;9},数据表!AZ3295&amp;"1234567890",1)-1)))&amp;""</f>
        <v/>
      </c>
    </row>
    <row r="3296" spans="2:137" s="310" customFormat="1" ht="12" customHeight="1">
      <c r="B3296" s="286"/>
      <c r="C3296" s="286"/>
      <c r="D3296" s="286"/>
      <c r="E3296" s="479"/>
      <c r="F3296" s="282"/>
      <c r="G3296" s="283"/>
      <c r="H3296" s="421"/>
      <c r="I3296" s="421"/>
      <c r="J3296" s="283"/>
      <c r="K3296" s="421"/>
      <c r="L3296" s="282"/>
      <c r="N3296" s="282"/>
      <c r="S3296" s="282"/>
      <c r="T3296" s="283"/>
      <c r="U3296" s="283"/>
      <c r="V3296" s="283"/>
      <c r="W3296" s="283"/>
      <c r="X3296" s="283"/>
      <c r="Y3296" s="282"/>
      <c r="Z3296" s="282"/>
      <c r="AA3296" s="283"/>
      <c r="AB3296" s="282"/>
      <c r="AC3296" s="282"/>
      <c r="AD3296" s="282"/>
      <c r="AE3296" s="282"/>
      <c r="AF3296" s="283"/>
      <c r="AG3296" s="402"/>
      <c r="AH3296" s="283"/>
      <c r="AI3296" s="283"/>
      <c r="AJ3296" s="283"/>
      <c r="AK3296" s="283"/>
      <c r="AL3296" s="283"/>
      <c r="AM3296" s="282"/>
      <c r="AN3296" s="282"/>
      <c r="AO3296" s="282"/>
      <c r="AP3296" s="282"/>
      <c r="AQ3296" s="282"/>
      <c r="AR3296" s="282"/>
      <c r="AT3296" s="283"/>
      <c r="AU3296" s="283"/>
      <c r="AV3296" s="283"/>
      <c r="AW3296" s="283"/>
      <c r="AY3296" s="283"/>
      <c r="AZ3296" s="282"/>
      <c r="BA3296" s="283"/>
      <c r="BB3296" s="282"/>
      <c r="BC3296" s="282"/>
      <c r="BD3296" s="282"/>
      <c r="BE3296" s="283"/>
      <c r="BG3296" s="282"/>
      <c r="BH3296" s="282"/>
      <c r="BI3296" s="282"/>
      <c r="BL3296" s="421"/>
      <c r="BM3296" s="424"/>
      <c r="BN3296" s="424"/>
      <c r="BO3296" s="424"/>
      <c r="BP3296" s="424"/>
      <c r="BQ3296" s="421"/>
      <c r="BR3296" s="421"/>
      <c r="BV3296" s="282"/>
      <c r="BW3296" s="283"/>
      <c r="BY3296" s="283"/>
      <c r="BZ3296" s="283"/>
      <c r="CA3296" s="283"/>
      <c r="CB3296" s="282"/>
      <c r="CC3296" s="282"/>
      <c r="CD3296" s="282"/>
      <c r="CE3296" s="282"/>
      <c r="CG3296" s="427"/>
      <c r="CH3296" s="402"/>
      <c r="CI3296" s="424"/>
      <c r="CJ3296" s="282"/>
      <c r="CK3296" s="282"/>
      <c r="CL3296" s="283"/>
      <c r="CM3296" s="283"/>
      <c r="CP3296" s="282"/>
      <c r="DC3296" s="282"/>
      <c r="DD3296" s="282"/>
      <c r="DE3296" s="282"/>
      <c r="DF3296" s="282"/>
      <c r="DG3296" s="282"/>
      <c r="DH3296" s="282"/>
      <c r="DI3296" s="282"/>
      <c r="DJ3296" s="282"/>
      <c r="EF3296" s="495" t="str">
        <f>""&amp;(MID(数据表!AZ3296,1,MIN(FIND({"(";"（"},数据表!AZ3296&amp;"(（",1)-1)))&amp;""</f>
        <v/>
      </c>
      <c r="EG3296" s="495" t="str">
        <f>""&amp;(MID(数据表!AZ3296,1,MIN(FIND({0;1;2;3;4;5;6;7;8;9},数据表!AZ3296&amp;"1234567890",1)-1)))&amp;""</f>
        <v/>
      </c>
    </row>
    <row r="3297" spans="2:137" s="310" customFormat="1" ht="12" customHeight="1">
      <c r="B3297" s="286"/>
      <c r="C3297" s="286"/>
      <c r="D3297" s="286"/>
      <c r="E3297" s="479"/>
      <c r="F3297" s="282"/>
      <c r="G3297" s="283"/>
      <c r="H3297" s="421"/>
      <c r="I3297" s="421"/>
      <c r="J3297" s="283"/>
      <c r="K3297" s="421"/>
      <c r="L3297" s="282"/>
      <c r="N3297" s="282"/>
      <c r="S3297" s="282"/>
      <c r="T3297" s="283"/>
      <c r="U3297" s="283"/>
      <c r="V3297" s="283"/>
      <c r="W3297" s="283"/>
      <c r="X3297" s="283"/>
      <c r="Y3297" s="282"/>
      <c r="Z3297" s="282"/>
      <c r="AA3297" s="283"/>
      <c r="AB3297" s="282"/>
      <c r="AC3297" s="282"/>
      <c r="AD3297" s="282"/>
      <c r="AE3297" s="282"/>
      <c r="AF3297" s="283"/>
      <c r="AG3297" s="402"/>
      <c r="AH3297" s="283"/>
      <c r="AI3297" s="283"/>
      <c r="AJ3297" s="283"/>
      <c r="AK3297" s="283"/>
      <c r="AL3297" s="283"/>
      <c r="AM3297" s="282"/>
      <c r="AN3297" s="282"/>
      <c r="AO3297" s="282"/>
      <c r="AP3297" s="282"/>
      <c r="AQ3297" s="282"/>
      <c r="AR3297" s="282"/>
      <c r="AT3297" s="283"/>
      <c r="AU3297" s="283"/>
      <c r="AV3297" s="283"/>
      <c r="AW3297" s="283"/>
      <c r="AY3297" s="283"/>
      <c r="AZ3297" s="282"/>
      <c r="BA3297" s="283"/>
      <c r="BB3297" s="282"/>
      <c r="BC3297" s="282"/>
      <c r="BD3297" s="282"/>
      <c r="BE3297" s="283"/>
      <c r="BG3297" s="282"/>
      <c r="BH3297" s="282"/>
      <c r="BI3297" s="282"/>
      <c r="BL3297" s="421"/>
      <c r="BM3297" s="424"/>
      <c r="BN3297" s="424"/>
      <c r="BO3297" s="424"/>
      <c r="BP3297" s="424"/>
      <c r="BQ3297" s="421"/>
      <c r="BR3297" s="421"/>
      <c r="BV3297" s="282"/>
      <c r="BW3297" s="283"/>
      <c r="BY3297" s="283"/>
      <c r="BZ3297" s="283"/>
      <c r="CA3297" s="283"/>
      <c r="CB3297" s="282"/>
      <c r="CC3297" s="282"/>
      <c r="CD3297" s="282"/>
      <c r="CE3297" s="282"/>
      <c r="CG3297" s="427"/>
      <c r="CH3297" s="402"/>
      <c r="CI3297" s="424"/>
      <c r="CJ3297" s="282"/>
      <c r="CK3297" s="282"/>
      <c r="CL3297" s="283"/>
      <c r="CM3297" s="283"/>
      <c r="CP3297" s="282"/>
      <c r="DC3297" s="282"/>
      <c r="DD3297" s="282"/>
      <c r="DE3297" s="282"/>
      <c r="DF3297" s="282"/>
      <c r="DG3297" s="282"/>
      <c r="DH3297" s="282"/>
      <c r="DI3297" s="282"/>
      <c r="DJ3297" s="282"/>
      <c r="EF3297" s="495" t="str">
        <f>""&amp;(MID(数据表!AZ3297,1,MIN(FIND({"(";"（"},数据表!AZ3297&amp;"(（",1)-1)))&amp;""</f>
        <v/>
      </c>
      <c r="EG3297" s="495" t="str">
        <f>""&amp;(MID(数据表!AZ3297,1,MIN(FIND({0;1;2;3;4;5;6;7;8;9},数据表!AZ3297&amp;"1234567890",1)-1)))&amp;""</f>
        <v/>
      </c>
    </row>
    <row r="3298" spans="2:137" s="310" customFormat="1" ht="12" customHeight="1">
      <c r="B3298" s="286"/>
      <c r="C3298" s="286"/>
      <c r="D3298" s="286"/>
      <c r="E3298" s="479"/>
      <c r="F3298" s="282"/>
      <c r="G3298" s="283"/>
      <c r="H3298" s="421"/>
      <c r="I3298" s="421"/>
      <c r="J3298" s="283"/>
      <c r="K3298" s="421"/>
      <c r="L3298" s="282"/>
      <c r="N3298" s="282"/>
      <c r="S3298" s="282"/>
      <c r="T3298" s="283"/>
      <c r="U3298" s="283"/>
      <c r="V3298" s="283"/>
      <c r="W3298" s="283"/>
      <c r="X3298" s="283"/>
      <c r="Y3298" s="282"/>
      <c r="Z3298" s="282"/>
      <c r="AA3298" s="283"/>
      <c r="AB3298" s="282"/>
      <c r="AC3298" s="282"/>
      <c r="AD3298" s="282"/>
      <c r="AE3298" s="282"/>
      <c r="AF3298" s="283"/>
      <c r="AG3298" s="402"/>
      <c r="AH3298" s="283"/>
      <c r="AI3298" s="283"/>
      <c r="AJ3298" s="283"/>
      <c r="AK3298" s="283"/>
      <c r="AL3298" s="283"/>
      <c r="AM3298" s="282"/>
      <c r="AN3298" s="282"/>
      <c r="AO3298" s="282"/>
      <c r="AP3298" s="282"/>
      <c r="AQ3298" s="282"/>
      <c r="AR3298" s="282"/>
      <c r="AT3298" s="283"/>
      <c r="AU3298" s="283"/>
      <c r="AV3298" s="283"/>
      <c r="AW3298" s="283"/>
      <c r="AY3298" s="283"/>
      <c r="AZ3298" s="282"/>
      <c r="BA3298" s="283"/>
      <c r="BB3298" s="282"/>
      <c r="BC3298" s="282"/>
      <c r="BD3298" s="282"/>
      <c r="BE3298" s="283"/>
      <c r="BG3298" s="282"/>
      <c r="BH3298" s="282"/>
      <c r="BI3298" s="282"/>
      <c r="BL3298" s="421"/>
      <c r="BM3298" s="424"/>
      <c r="BN3298" s="424"/>
      <c r="BO3298" s="424"/>
      <c r="BP3298" s="424"/>
      <c r="BQ3298" s="421"/>
      <c r="BR3298" s="421"/>
      <c r="BV3298" s="282"/>
      <c r="BW3298" s="283"/>
      <c r="BY3298" s="283"/>
      <c r="BZ3298" s="283"/>
      <c r="CA3298" s="283"/>
      <c r="CB3298" s="282"/>
      <c r="CC3298" s="282"/>
      <c r="CD3298" s="282"/>
      <c r="CE3298" s="282"/>
      <c r="CG3298" s="427"/>
      <c r="CH3298" s="402"/>
      <c r="CI3298" s="424"/>
      <c r="CJ3298" s="282"/>
      <c r="CK3298" s="282"/>
      <c r="CL3298" s="283"/>
      <c r="CM3298" s="283"/>
      <c r="CP3298" s="282"/>
      <c r="DC3298" s="282"/>
      <c r="DD3298" s="282"/>
      <c r="DE3298" s="282"/>
      <c r="DF3298" s="282"/>
      <c r="DG3298" s="282"/>
      <c r="DH3298" s="282"/>
      <c r="DI3298" s="282"/>
      <c r="DJ3298" s="282"/>
      <c r="EF3298" s="495" t="str">
        <f>""&amp;(MID(数据表!AZ3298,1,MIN(FIND({"(";"（"},数据表!AZ3298&amp;"(（",1)-1)))&amp;""</f>
        <v/>
      </c>
      <c r="EG3298" s="495" t="str">
        <f>""&amp;(MID(数据表!AZ3298,1,MIN(FIND({0;1;2;3;4;5;6;7;8;9},数据表!AZ3298&amp;"1234567890",1)-1)))&amp;""</f>
        <v/>
      </c>
    </row>
    <row r="3299" spans="2:137" s="310" customFormat="1" ht="12" customHeight="1">
      <c r="B3299" s="286"/>
      <c r="C3299" s="286"/>
      <c r="D3299" s="286"/>
      <c r="E3299" s="479"/>
      <c r="F3299" s="282"/>
      <c r="G3299" s="283"/>
      <c r="H3299" s="421"/>
      <c r="I3299" s="421"/>
      <c r="J3299" s="283"/>
      <c r="K3299" s="421"/>
      <c r="L3299" s="282"/>
      <c r="N3299" s="282"/>
      <c r="S3299" s="282"/>
      <c r="T3299" s="283"/>
      <c r="U3299" s="283"/>
      <c r="V3299" s="283"/>
      <c r="W3299" s="283"/>
      <c r="X3299" s="283"/>
      <c r="Y3299" s="282"/>
      <c r="Z3299" s="282"/>
      <c r="AA3299" s="283"/>
      <c r="AB3299" s="282"/>
      <c r="AC3299" s="282"/>
      <c r="AD3299" s="282"/>
      <c r="AE3299" s="282"/>
      <c r="AF3299" s="283"/>
      <c r="AG3299" s="402"/>
      <c r="AH3299" s="283"/>
      <c r="AI3299" s="283"/>
      <c r="AJ3299" s="283"/>
      <c r="AK3299" s="283"/>
      <c r="AL3299" s="283"/>
      <c r="AM3299" s="282"/>
      <c r="AN3299" s="282"/>
      <c r="AO3299" s="282"/>
      <c r="AP3299" s="282"/>
      <c r="AQ3299" s="282"/>
      <c r="AR3299" s="282"/>
      <c r="AT3299" s="283"/>
      <c r="AU3299" s="283"/>
      <c r="AV3299" s="283"/>
      <c r="AW3299" s="283"/>
      <c r="AY3299" s="283"/>
      <c r="AZ3299" s="282"/>
      <c r="BA3299" s="283"/>
      <c r="BB3299" s="282"/>
      <c r="BC3299" s="282"/>
      <c r="BD3299" s="282"/>
      <c r="BE3299" s="283"/>
      <c r="BG3299" s="282"/>
      <c r="BH3299" s="282"/>
      <c r="BI3299" s="282"/>
      <c r="BL3299" s="421"/>
      <c r="BM3299" s="424"/>
      <c r="BN3299" s="424"/>
      <c r="BO3299" s="424"/>
      <c r="BP3299" s="424"/>
      <c r="BQ3299" s="421"/>
      <c r="BR3299" s="421"/>
      <c r="BV3299" s="282"/>
      <c r="BW3299" s="283"/>
      <c r="BY3299" s="283"/>
      <c r="BZ3299" s="283"/>
      <c r="CA3299" s="283"/>
      <c r="CB3299" s="282"/>
      <c r="CC3299" s="282"/>
      <c r="CD3299" s="282"/>
      <c r="CE3299" s="282"/>
      <c r="CG3299" s="427"/>
      <c r="CH3299" s="402"/>
      <c r="CI3299" s="424"/>
      <c r="CJ3299" s="282"/>
      <c r="CK3299" s="282"/>
      <c r="CL3299" s="283"/>
      <c r="CM3299" s="283"/>
      <c r="CP3299" s="282"/>
      <c r="DC3299" s="282"/>
      <c r="DD3299" s="282"/>
      <c r="DE3299" s="282"/>
      <c r="DF3299" s="282"/>
      <c r="DG3299" s="282"/>
      <c r="DH3299" s="282"/>
      <c r="DI3299" s="282"/>
      <c r="DJ3299" s="282"/>
      <c r="EF3299" s="495" t="str">
        <f>""&amp;(MID(数据表!AZ3299,1,MIN(FIND({"(";"（"},数据表!AZ3299&amp;"(（",1)-1)))&amp;""</f>
        <v/>
      </c>
      <c r="EG3299" s="495" t="str">
        <f>""&amp;(MID(数据表!AZ3299,1,MIN(FIND({0;1;2;3;4;5;6;7;8;9},数据表!AZ3299&amp;"1234567890",1)-1)))&amp;""</f>
        <v/>
      </c>
    </row>
    <row r="3300" spans="2:137" s="310" customFormat="1" ht="12" customHeight="1">
      <c r="B3300" s="286"/>
      <c r="C3300" s="286"/>
      <c r="D3300" s="286"/>
      <c r="E3300" s="479"/>
      <c r="F3300" s="282"/>
      <c r="G3300" s="283"/>
      <c r="H3300" s="421"/>
      <c r="I3300" s="421"/>
      <c r="J3300" s="283"/>
      <c r="K3300" s="421"/>
      <c r="L3300" s="282"/>
      <c r="N3300" s="282"/>
      <c r="S3300" s="282"/>
      <c r="T3300" s="283"/>
      <c r="U3300" s="283"/>
      <c r="V3300" s="283"/>
      <c r="W3300" s="283"/>
      <c r="X3300" s="283"/>
      <c r="Y3300" s="282"/>
      <c r="Z3300" s="282"/>
      <c r="AA3300" s="283"/>
      <c r="AB3300" s="282"/>
      <c r="AC3300" s="282"/>
      <c r="AD3300" s="282"/>
      <c r="AE3300" s="282"/>
      <c r="AF3300" s="283"/>
      <c r="AG3300" s="402"/>
      <c r="AH3300" s="283"/>
      <c r="AI3300" s="283"/>
      <c r="AJ3300" s="283"/>
      <c r="AK3300" s="283"/>
      <c r="AL3300" s="283"/>
      <c r="AM3300" s="282"/>
      <c r="AN3300" s="282"/>
      <c r="AO3300" s="282"/>
      <c r="AP3300" s="282"/>
      <c r="AQ3300" s="282"/>
      <c r="AR3300" s="282"/>
      <c r="AT3300" s="283"/>
      <c r="AU3300" s="283"/>
      <c r="AV3300" s="283"/>
      <c r="AW3300" s="283"/>
      <c r="AY3300" s="283"/>
      <c r="AZ3300" s="282"/>
      <c r="BA3300" s="283"/>
      <c r="BB3300" s="282"/>
      <c r="BC3300" s="282"/>
      <c r="BD3300" s="282"/>
      <c r="BE3300" s="283"/>
      <c r="BG3300" s="282"/>
      <c r="BH3300" s="282"/>
      <c r="BI3300" s="282"/>
      <c r="BL3300" s="421"/>
      <c r="BM3300" s="424"/>
      <c r="BN3300" s="424"/>
      <c r="BO3300" s="424"/>
      <c r="BP3300" s="424"/>
      <c r="BQ3300" s="421"/>
      <c r="BR3300" s="421"/>
      <c r="BV3300" s="282"/>
      <c r="BW3300" s="283"/>
      <c r="BY3300" s="283"/>
      <c r="BZ3300" s="283"/>
      <c r="CA3300" s="283"/>
      <c r="CB3300" s="282"/>
      <c r="CC3300" s="282"/>
      <c r="CD3300" s="282"/>
      <c r="CE3300" s="282"/>
      <c r="CG3300" s="427"/>
      <c r="CH3300" s="402"/>
      <c r="CI3300" s="424"/>
      <c r="CJ3300" s="282"/>
      <c r="CK3300" s="282"/>
      <c r="CL3300" s="283"/>
      <c r="CM3300" s="283"/>
      <c r="CP3300" s="282"/>
      <c r="DC3300" s="282"/>
      <c r="DD3300" s="282"/>
      <c r="DE3300" s="282"/>
      <c r="DF3300" s="282"/>
      <c r="DG3300" s="282"/>
      <c r="DH3300" s="282"/>
      <c r="DI3300" s="282"/>
      <c r="DJ3300" s="282"/>
      <c r="EF3300" s="495" t="str">
        <f>""&amp;(MID(数据表!AZ3300,1,MIN(FIND({"(";"（"},数据表!AZ3300&amp;"(（",1)-1)))&amp;""</f>
        <v/>
      </c>
      <c r="EG3300" s="495" t="str">
        <f>""&amp;(MID(数据表!AZ3300,1,MIN(FIND({0;1;2;3;4;5;6;7;8;9},数据表!AZ3300&amp;"1234567890",1)-1)))&amp;""</f>
        <v/>
      </c>
    </row>
    <row r="3301" spans="2:137" s="310" customFormat="1" ht="12" customHeight="1">
      <c r="B3301" s="286"/>
      <c r="C3301" s="286"/>
      <c r="D3301" s="286"/>
      <c r="E3301" s="479"/>
      <c r="F3301" s="282"/>
      <c r="G3301" s="283"/>
      <c r="H3301" s="421"/>
      <c r="I3301" s="421"/>
      <c r="J3301" s="283"/>
      <c r="K3301" s="421"/>
      <c r="L3301" s="282"/>
      <c r="N3301" s="282"/>
      <c r="S3301" s="282"/>
      <c r="T3301" s="283"/>
      <c r="U3301" s="283"/>
      <c r="V3301" s="283"/>
      <c r="W3301" s="283"/>
      <c r="X3301" s="283"/>
      <c r="Y3301" s="282"/>
      <c r="Z3301" s="282"/>
      <c r="AA3301" s="283"/>
      <c r="AB3301" s="282"/>
      <c r="AC3301" s="282"/>
      <c r="AD3301" s="282"/>
      <c r="AE3301" s="282"/>
      <c r="AF3301" s="283"/>
      <c r="AG3301" s="402"/>
      <c r="AH3301" s="283"/>
      <c r="AI3301" s="283"/>
      <c r="AJ3301" s="283"/>
      <c r="AK3301" s="283"/>
      <c r="AL3301" s="283"/>
      <c r="AM3301" s="282"/>
      <c r="AN3301" s="282"/>
      <c r="AO3301" s="282"/>
      <c r="AP3301" s="282"/>
      <c r="AQ3301" s="282"/>
      <c r="AR3301" s="282"/>
      <c r="AT3301" s="283"/>
      <c r="AU3301" s="283"/>
      <c r="AV3301" s="283"/>
      <c r="AW3301" s="283"/>
      <c r="AY3301" s="283"/>
      <c r="AZ3301" s="282"/>
      <c r="BA3301" s="283"/>
      <c r="BB3301" s="282"/>
      <c r="BC3301" s="282"/>
      <c r="BD3301" s="282"/>
      <c r="BE3301" s="283"/>
      <c r="BG3301" s="282"/>
      <c r="BH3301" s="282"/>
      <c r="BI3301" s="282"/>
      <c r="BL3301" s="421"/>
      <c r="BM3301" s="424"/>
      <c r="BN3301" s="424"/>
      <c r="BO3301" s="424"/>
      <c r="BP3301" s="424"/>
      <c r="BQ3301" s="421"/>
      <c r="BR3301" s="421"/>
      <c r="BV3301" s="282"/>
      <c r="BW3301" s="283"/>
      <c r="BY3301" s="283"/>
      <c r="BZ3301" s="283"/>
      <c r="CA3301" s="283"/>
      <c r="CB3301" s="282"/>
      <c r="CC3301" s="282"/>
      <c r="CD3301" s="282"/>
      <c r="CE3301" s="282"/>
      <c r="CG3301" s="427"/>
      <c r="CH3301" s="402"/>
      <c r="CI3301" s="424"/>
      <c r="CJ3301" s="282"/>
      <c r="CK3301" s="282"/>
      <c r="CL3301" s="283"/>
      <c r="CM3301" s="283"/>
      <c r="CP3301" s="282"/>
      <c r="DC3301" s="282"/>
      <c r="DD3301" s="282"/>
      <c r="DE3301" s="282"/>
      <c r="DF3301" s="282"/>
      <c r="DG3301" s="282"/>
      <c r="DH3301" s="282"/>
      <c r="DI3301" s="282"/>
      <c r="DJ3301" s="282"/>
      <c r="EF3301" s="495" t="str">
        <f>""&amp;(MID(数据表!AZ3301,1,MIN(FIND({"(";"（"},数据表!AZ3301&amp;"(（",1)-1)))&amp;""</f>
        <v/>
      </c>
      <c r="EG3301" s="495" t="str">
        <f>""&amp;(MID(数据表!AZ3301,1,MIN(FIND({0;1;2;3;4;5;6;7;8;9},数据表!AZ3301&amp;"1234567890",1)-1)))&amp;""</f>
        <v/>
      </c>
    </row>
    <row r="3302" spans="2:137" s="310" customFormat="1" ht="12" customHeight="1">
      <c r="B3302" s="286"/>
      <c r="C3302" s="286"/>
      <c r="D3302" s="286"/>
      <c r="E3302" s="479"/>
      <c r="F3302" s="282"/>
      <c r="G3302" s="283"/>
      <c r="H3302" s="421"/>
      <c r="I3302" s="421"/>
      <c r="J3302" s="283"/>
      <c r="K3302" s="421"/>
      <c r="L3302" s="282"/>
      <c r="N3302" s="282"/>
      <c r="S3302" s="282"/>
      <c r="T3302" s="283"/>
      <c r="U3302" s="283"/>
      <c r="V3302" s="283"/>
      <c r="W3302" s="283"/>
      <c r="X3302" s="283"/>
      <c r="Y3302" s="282"/>
      <c r="Z3302" s="282"/>
      <c r="AA3302" s="283"/>
      <c r="AB3302" s="282"/>
      <c r="AC3302" s="282"/>
      <c r="AD3302" s="282"/>
      <c r="AE3302" s="282"/>
      <c r="AF3302" s="283"/>
      <c r="AG3302" s="402"/>
      <c r="AH3302" s="283"/>
      <c r="AI3302" s="283"/>
      <c r="AJ3302" s="283"/>
      <c r="AK3302" s="283"/>
      <c r="AL3302" s="283"/>
      <c r="AM3302" s="282"/>
      <c r="AN3302" s="282"/>
      <c r="AO3302" s="282"/>
      <c r="AP3302" s="282"/>
      <c r="AQ3302" s="282"/>
      <c r="AR3302" s="282"/>
      <c r="AT3302" s="283"/>
      <c r="AU3302" s="283"/>
      <c r="AV3302" s="283"/>
      <c r="AW3302" s="283"/>
      <c r="AY3302" s="283"/>
      <c r="AZ3302" s="282"/>
      <c r="BA3302" s="283"/>
      <c r="BB3302" s="282"/>
      <c r="BC3302" s="282"/>
      <c r="BD3302" s="282"/>
      <c r="BE3302" s="283"/>
      <c r="BG3302" s="282"/>
      <c r="BH3302" s="282"/>
      <c r="BI3302" s="282"/>
      <c r="BL3302" s="421"/>
      <c r="BM3302" s="424"/>
      <c r="BN3302" s="424"/>
      <c r="BO3302" s="424"/>
      <c r="BP3302" s="424"/>
      <c r="BQ3302" s="421"/>
      <c r="BR3302" s="421"/>
      <c r="BV3302" s="282"/>
      <c r="BW3302" s="283"/>
      <c r="BY3302" s="283"/>
      <c r="BZ3302" s="283"/>
      <c r="CA3302" s="283"/>
      <c r="CB3302" s="282"/>
      <c r="CC3302" s="282"/>
      <c r="CD3302" s="282"/>
      <c r="CE3302" s="282"/>
      <c r="CG3302" s="427"/>
      <c r="CH3302" s="402"/>
      <c r="CI3302" s="424"/>
      <c r="CJ3302" s="282"/>
      <c r="CK3302" s="282"/>
      <c r="CL3302" s="283"/>
      <c r="CM3302" s="283"/>
      <c r="CP3302" s="282"/>
      <c r="DC3302" s="282"/>
      <c r="DD3302" s="282"/>
      <c r="DE3302" s="282"/>
      <c r="DF3302" s="282"/>
      <c r="DG3302" s="282"/>
      <c r="DH3302" s="282"/>
      <c r="DI3302" s="282"/>
      <c r="DJ3302" s="282"/>
      <c r="EF3302" s="495" t="str">
        <f>""&amp;(MID(数据表!AZ3302,1,MIN(FIND({"(";"（"},数据表!AZ3302&amp;"(（",1)-1)))&amp;""</f>
        <v/>
      </c>
      <c r="EG3302" s="495" t="str">
        <f>""&amp;(MID(数据表!AZ3302,1,MIN(FIND({0;1;2;3;4;5;6;7;8;9},数据表!AZ3302&amp;"1234567890",1)-1)))&amp;""</f>
        <v/>
      </c>
    </row>
    <row r="3303" spans="2:137" s="310" customFormat="1" ht="12" customHeight="1">
      <c r="B3303" s="286"/>
      <c r="C3303" s="286"/>
      <c r="D3303" s="286"/>
      <c r="E3303" s="479"/>
      <c r="F3303" s="282"/>
      <c r="G3303" s="283"/>
      <c r="H3303" s="421"/>
      <c r="I3303" s="421"/>
      <c r="J3303" s="283"/>
      <c r="K3303" s="421"/>
      <c r="L3303" s="282"/>
      <c r="N3303" s="282"/>
      <c r="S3303" s="282"/>
      <c r="T3303" s="283"/>
      <c r="U3303" s="283"/>
      <c r="V3303" s="283"/>
      <c r="W3303" s="283"/>
      <c r="X3303" s="283"/>
      <c r="Y3303" s="282"/>
      <c r="Z3303" s="282"/>
      <c r="AA3303" s="283"/>
      <c r="AB3303" s="282"/>
      <c r="AC3303" s="282"/>
      <c r="AD3303" s="282"/>
      <c r="AE3303" s="282"/>
      <c r="AF3303" s="283"/>
      <c r="AG3303" s="402"/>
      <c r="AH3303" s="283"/>
      <c r="AI3303" s="283"/>
      <c r="AJ3303" s="283"/>
      <c r="AK3303" s="283"/>
      <c r="AL3303" s="283"/>
      <c r="AM3303" s="282"/>
      <c r="AN3303" s="282"/>
      <c r="AO3303" s="282"/>
      <c r="AP3303" s="282"/>
      <c r="AQ3303" s="282"/>
      <c r="AR3303" s="282"/>
      <c r="AT3303" s="283"/>
      <c r="AU3303" s="283"/>
      <c r="AV3303" s="283"/>
      <c r="AW3303" s="283"/>
      <c r="AY3303" s="283"/>
      <c r="AZ3303" s="282"/>
      <c r="BA3303" s="283"/>
      <c r="BB3303" s="282"/>
      <c r="BC3303" s="282"/>
      <c r="BD3303" s="282"/>
      <c r="BE3303" s="283"/>
      <c r="BG3303" s="282"/>
      <c r="BH3303" s="282"/>
      <c r="BI3303" s="282"/>
      <c r="BL3303" s="421"/>
      <c r="BM3303" s="424"/>
      <c r="BN3303" s="424"/>
      <c r="BO3303" s="424"/>
      <c r="BP3303" s="424"/>
      <c r="BQ3303" s="421"/>
      <c r="BR3303" s="421"/>
      <c r="BV3303" s="282"/>
      <c r="BW3303" s="283"/>
      <c r="BY3303" s="283"/>
      <c r="BZ3303" s="283"/>
      <c r="CA3303" s="283"/>
      <c r="CB3303" s="282"/>
      <c r="CC3303" s="282"/>
      <c r="CD3303" s="282"/>
      <c r="CE3303" s="282"/>
      <c r="CG3303" s="427"/>
      <c r="CH3303" s="402"/>
      <c r="CI3303" s="424"/>
      <c r="CJ3303" s="282"/>
      <c r="CK3303" s="282"/>
      <c r="CL3303" s="283"/>
      <c r="CM3303" s="283"/>
      <c r="CP3303" s="282"/>
      <c r="DC3303" s="282"/>
      <c r="DD3303" s="282"/>
      <c r="DE3303" s="282"/>
      <c r="DF3303" s="282"/>
      <c r="DG3303" s="282"/>
      <c r="DH3303" s="282"/>
      <c r="DI3303" s="282"/>
      <c r="DJ3303" s="282"/>
      <c r="EF3303" s="495" t="str">
        <f>""&amp;(MID(数据表!AZ3303,1,MIN(FIND({"(";"（"},数据表!AZ3303&amp;"(（",1)-1)))&amp;""</f>
        <v/>
      </c>
      <c r="EG3303" s="495" t="str">
        <f>""&amp;(MID(数据表!AZ3303,1,MIN(FIND({0;1;2;3;4;5;6;7;8;9},数据表!AZ3303&amp;"1234567890",1)-1)))&amp;""</f>
        <v/>
      </c>
    </row>
    <row r="3304" spans="2:137" s="310" customFormat="1" ht="12" customHeight="1">
      <c r="B3304" s="286"/>
      <c r="C3304" s="286"/>
      <c r="D3304" s="286"/>
      <c r="E3304" s="479"/>
      <c r="F3304" s="282"/>
      <c r="G3304" s="283"/>
      <c r="H3304" s="421"/>
      <c r="I3304" s="421"/>
      <c r="J3304" s="283"/>
      <c r="K3304" s="421"/>
      <c r="L3304" s="282"/>
      <c r="N3304" s="282"/>
      <c r="S3304" s="282"/>
      <c r="T3304" s="283"/>
      <c r="U3304" s="283"/>
      <c r="V3304" s="283"/>
      <c r="W3304" s="283"/>
      <c r="X3304" s="283"/>
      <c r="Y3304" s="282"/>
      <c r="Z3304" s="282"/>
      <c r="AA3304" s="283"/>
      <c r="AB3304" s="282"/>
      <c r="AC3304" s="282"/>
      <c r="AD3304" s="282"/>
      <c r="AE3304" s="282"/>
      <c r="AF3304" s="283"/>
      <c r="AG3304" s="402"/>
      <c r="AH3304" s="283"/>
      <c r="AI3304" s="283"/>
      <c r="AJ3304" s="283"/>
      <c r="AK3304" s="283"/>
      <c r="AL3304" s="283"/>
      <c r="AM3304" s="282"/>
      <c r="AN3304" s="282"/>
      <c r="AO3304" s="282"/>
      <c r="AP3304" s="282"/>
      <c r="AQ3304" s="282"/>
      <c r="AR3304" s="282"/>
      <c r="AT3304" s="283"/>
      <c r="AU3304" s="283"/>
      <c r="AV3304" s="283"/>
      <c r="AW3304" s="283"/>
      <c r="AY3304" s="283"/>
      <c r="AZ3304" s="282"/>
      <c r="BA3304" s="283"/>
      <c r="BB3304" s="282"/>
      <c r="BC3304" s="282"/>
      <c r="BD3304" s="282"/>
      <c r="BE3304" s="283"/>
      <c r="BG3304" s="282"/>
      <c r="BH3304" s="282"/>
      <c r="BI3304" s="282"/>
      <c r="BL3304" s="421"/>
      <c r="BM3304" s="424"/>
      <c r="BN3304" s="424"/>
      <c r="BO3304" s="424"/>
      <c r="BP3304" s="424"/>
      <c r="BQ3304" s="421"/>
      <c r="BR3304" s="421"/>
      <c r="BV3304" s="282"/>
      <c r="BW3304" s="283"/>
      <c r="BY3304" s="283"/>
      <c r="BZ3304" s="283"/>
      <c r="CA3304" s="283"/>
      <c r="CB3304" s="282"/>
      <c r="CC3304" s="282"/>
      <c r="CD3304" s="282"/>
      <c r="CE3304" s="282"/>
      <c r="CG3304" s="427"/>
      <c r="CH3304" s="402"/>
      <c r="CI3304" s="424"/>
      <c r="CJ3304" s="282"/>
      <c r="CK3304" s="282"/>
      <c r="CL3304" s="283"/>
      <c r="CM3304" s="283"/>
      <c r="CP3304" s="282"/>
      <c r="DC3304" s="282"/>
      <c r="DD3304" s="282"/>
      <c r="DE3304" s="282"/>
      <c r="DF3304" s="282"/>
      <c r="DG3304" s="282"/>
      <c r="DH3304" s="282"/>
      <c r="DI3304" s="282"/>
      <c r="DJ3304" s="282"/>
      <c r="EF3304" s="495" t="str">
        <f>""&amp;(MID(数据表!AZ3304,1,MIN(FIND({"(";"（"},数据表!AZ3304&amp;"(（",1)-1)))&amp;""</f>
        <v/>
      </c>
      <c r="EG3304" s="495" t="str">
        <f>""&amp;(MID(数据表!AZ3304,1,MIN(FIND({0;1;2;3;4;5;6;7;8;9},数据表!AZ3304&amp;"1234567890",1)-1)))&amp;""</f>
        <v/>
      </c>
    </row>
    <row r="3305" spans="2:137" s="310" customFormat="1" ht="12" customHeight="1">
      <c r="B3305" s="286"/>
      <c r="C3305" s="286"/>
      <c r="D3305" s="286"/>
      <c r="E3305" s="479"/>
      <c r="F3305" s="282"/>
      <c r="G3305" s="283"/>
      <c r="H3305" s="421"/>
      <c r="I3305" s="421"/>
      <c r="J3305" s="283"/>
      <c r="K3305" s="421"/>
      <c r="L3305" s="282"/>
      <c r="N3305" s="282"/>
      <c r="S3305" s="282"/>
      <c r="T3305" s="283"/>
      <c r="U3305" s="283"/>
      <c r="V3305" s="283"/>
      <c r="W3305" s="283"/>
      <c r="X3305" s="283"/>
      <c r="Y3305" s="282"/>
      <c r="Z3305" s="282"/>
      <c r="AA3305" s="283"/>
      <c r="AB3305" s="282"/>
      <c r="AC3305" s="282"/>
      <c r="AD3305" s="282"/>
      <c r="AE3305" s="282"/>
      <c r="AF3305" s="283"/>
      <c r="AG3305" s="402"/>
      <c r="AH3305" s="283"/>
      <c r="AI3305" s="283"/>
      <c r="AJ3305" s="283"/>
      <c r="AK3305" s="283"/>
      <c r="AL3305" s="283"/>
      <c r="AM3305" s="282"/>
      <c r="AN3305" s="282"/>
      <c r="AO3305" s="282"/>
      <c r="AP3305" s="282"/>
      <c r="AQ3305" s="282"/>
      <c r="AR3305" s="282"/>
      <c r="AT3305" s="283"/>
      <c r="AU3305" s="283"/>
      <c r="AV3305" s="283"/>
      <c r="AW3305" s="283"/>
      <c r="AY3305" s="283"/>
      <c r="AZ3305" s="282"/>
      <c r="BA3305" s="283"/>
      <c r="BB3305" s="282"/>
      <c r="BC3305" s="282"/>
      <c r="BD3305" s="282"/>
      <c r="BE3305" s="283"/>
      <c r="BG3305" s="282"/>
      <c r="BH3305" s="282"/>
      <c r="BI3305" s="282"/>
      <c r="BL3305" s="421"/>
      <c r="BM3305" s="424"/>
      <c r="BN3305" s="424"/>
      <c r="BO3305" s="424"/>
      <c r="BP3305" s="424"/>
      <c r="BQ3305" s="421"/>
      <c r="BR3305" s="421"/>
      <c r="BV3305" s="282"/>
      <c r="BW3305" s="283"/>
      <c r="BY3305" s="283"/>
      <c r="BZ3305" s="283"/>
      <c r="CA3305" s="283"/>
      <c r="CB3305" s="282"/>
      <c r="CC3305" s="282"/>
      <c r="CD3305" s="282"/>
      <c r="CE3305" s="282"/>
      <c r="CG3305" s="427"/>
      <c r="CH3305" s="402"/>
      <c r="CI3305" s="424"/>
      <c r="CJ3305" s="282"/>
      <c r="CK3305" s="282"/>
      <c r="CL3305" s="283"/>
      <c r="CM3305" s="283"/>
      <c r="CP3305" s="282"/>
      <c r="DC3305" s="282"/>
      <c r="DD3305" s="282"/>
      <c r="DE3305" s="282"/>
      <c r="DF3305" s="282"/>
      <c r="DG3305" s="282"/>
      <c r="DH3305" s="282"/>
      <c r="DI3305" s="282"/>
      <c r="DJ3305" s="282"/>
      <c r="EF3305" s="495" t="str">
        <f>""&amp;(MID(数据表!AZ3305,1,MIN(FIND({"(";"（"},数据表!AZ3305&amp;"(（",1)-1)))&amp;""</f>
        <v/>
      </c>
      <c r="EG3305" s="495" t="str">
        <f>""&amp;(MID(数据表!AZ3305,1,MIN(FIND({0;1;2;3;4;5;6;7;8;9},数据表!AZ3305&amp;"1234567890",1)-1)))&amp;""</f>
        <v/>
      </c>
    </row>
    <row r="3306" spans="2:137" s="310" customFormat="1" ht="12" customHeight="1">
      <c r="B3306" s="286"/>
      <c r="C3306" s="286"/>
      <c r="D3306" s="286"/>
      <c r="E3306" s="479"/>
      <c r="F3306" s="282"/>
      <c r="G3306" s="283"/>
      <c r="H3306" s="421"/>
      <c r="I3306" s="421"/>
      <c r="J3306" s="283"/>
      <c r="K3306" s="421"/>
      <c r="L3306" s="282"/>
      <c r="N3306" s="282"/>
      <c r="S3306" s="282"/>
      <c r="T3306" s="283"/>
      <c r="U3306" s="283"/>
      <c r="V3306" s="283"/>
      <c r="W3306" s="283"/>
      <c r="X3306" s="283"/>
      <c r="Y3306" s="282"/>
      <c r="Z3306" s="282"/>
      <c r="AA3306" s="283"/>
      <c r="AB3306" s="282"/>
      <c r="AC3306" s="282"/>
      <c r="AD3306" s="282"/>
      <c r="AE3306" s="282"/>
      <c r="AF3306" s="283"/>
      <c r="AG3306" s="402"/>
      <c r="AH3306" s="283"/>
      <c r="AI3306" s="283"/>
      <c r="AJ3306" s="283"/>
      <c r="AK3306" s="283"/>
      <c r="AL3306" s="283"/>
      <c r="AM3306" s="282"/>
      <c r="AN3306" s="282"/>
      <c r="AO3306" s="282"/>
      <c r="AP3306" s="282"/>
      <c r="AQ3306" s="282"/>
      <c r="AR3306" s="282"/>
      <c r="AT3306" s="283"/>
      <c r="AU3306" s="283"/>
      <c r="AV3306" s="283"/>
      <c r="AW3306" s="283"/>
      <c r="AY3306" s="283"/>
      <c r="AZ3306" s="282"/>
      <c r="BA3306" s="283"/>
      <c r="BB3306" s="282"/>
      <c r="BC3306" s="282"/>
      <c r="BD3306" s="282"/>
      <c r="BE3306" s="283"/>
      <c r="BG3306" s="282"/>
      <c r="BH3306" s="282"/>
      <c r="BI3306" s="282"/>
      <c r="BL3306" s="421"/>
      <c r="BM3306" s="424"/>
      <c r="BN3306" s="424"/>
      <c r="BO3306" s="424"/>
      <c r="BP3306" s="424"/>
      <c r="BQ3306" s="421"/>
      <c r="BR3306" s="421"/>
      <c r="BV3306" s="282"/>
      <c r="BW3306" s="283"/>
      <c r="BY3306" s="283"/>
      <c r="BZ3306" s="283"/>
      <c r="CA3306" s="283"/>
      <c r="CB3306" s="282"/>
      <c r="CC3306" s="282"/>
      <c r="CD3306" s="282"/>
      <c r="CE3306" s="282"/>
      <c r="CG3306" s="427"/>
      <c r="CH3306" s="402"/>
      <c r="CI3306" s="424"/>
      <c r="CJ3306" s="282"/>
      <c r="CK3306" s="282"/>
      <c r="CL3306" s="283"/>
      <c r="CM3306" s="283"/>
      <c r="CP3306" s="282"/>
      <c r="DC3306" s="282"/>
      <c r="DD3306" s="282"/>
      <c r="DE3306" s="282"/>
      <c r="DF3306" s="282"/>
      <c r="DG3306" s="282"/>
      <c r="DH3306" s="282"/>
      <c r="DI3306" s="282"/>
      <c r="DJ3306" s="282"/>
      <c r="EF3306" s="495" t="str">
        <f>""&amp;(MID(数据表!AZ3306,1,MIN(FIND({"(";"（"},数据表!AZ3306&amp;"(（",1)-1)))&amp;""</f>
        <v/>
      </c>
      <c r="EG3306" s="495" t="str">
        <f>""&amp;(MID(数据表!AZ3306,1,MIN(FIND({0;1;2;3;4;5;6;7;8;9},数据表!AZ3306&amp;"1234567890",1)-1)))&amp;""</f>
        <v/>
      </c>
    </row>
    <row r="3307" spans="2:137" s="310" customFormat="1" ht="12" customHeight="1">
      <c r="B3307" s="286"/>
      <c r="C3307" s="286"/>
      <c r="D3307" s="286"/>
      <c r="E3307" s="479"/>
      <c r="F3307" s="282"/>
      <c r="G3307" s="283"/>
      <c r="H3307" s="421"/>
      <c r="I3307" s="421"/>
      <c r="J3307" s="283"/>
      <c r="K3307" s="421"/>
      <c r="L3307" s="282"/>
      <c r="N3307" s="282"/>
      <c r="S3307" s="282"/>
      <c r="T3307" s="283"/>
      <c r="U3307" s="283"/>
      <c r="V3307" s="283"/>
      <c r="W3307" s="283"/>
      <c r="X3307" s="283"/>
      <c r="Y3307" s="282"/>
      <c r="Z3307" s="282"/>
      <c r="AA3307" s="283"/>
      <c r="AB3307" s="282"/>
      <c r="AC3307" s="282"/>
      <c r="AD3307" s="282"/>
      <c r="AE3307" s="282"/>
      <c r="AF3307" s="283"/>
      <c r="AG3307" s="402"/>
      <c r="AH3307" s="283"/>
      <c r="AI3307" s="283"/>
      <c r="AJ3307" s="283"/>
      <c r="AK3307" s="283"/>
      <c r="AL3307" s="283"/>
      <c r="AM3307" s="282"/>
      <c r="AN3307" s="282"/>
      <c r="AO3307" s="282"/>
      <c r="AP3307" s="282"/>
      <c r="AQ3307" s="282"/>
      <c r="AR3307" s="282"/>
      <c r="AT3307" s="283"/>
      <c r="AU3307" s="283"/>
      <c r="AV3307" s="283"/>
      <c r="AW3307" s="283"/>
      <c r="AY3307" s="283"/>
      <c r="AZ3307" s="282"/>
      <c r="BA3307" s="283"/>
      <c r="BB3307" s="282"/>
      <c r="BC3307" s="282"/>
      <c r="BD3307" s="282"/>
      <c r="BE3307" s="283"/>
      <c r="BG3307" s="282"/>
      <c r="BH3307" s="282"/>
      <c r="BI3307" s="282"/>
      <c r="BL3307" s="421"/>
      <c r="BM3307" s="424"/>
      <c r="BN3307" s="424"/>
      <c r="BO3307" s="424"/>
      <c r="BP3307" s="424"/>
      <c r="BQ3307" s="421"/>
      <c r="BR3307" s="421"/>
      <c r="BV3307" s="282"/>
      <c r="BW3307" s="283"/>
      <c r="BY3307" s="283"/>
      <c r="BZ3307" s="283"/>
      <c r="CA3307" s="283"/>
      <c r="CB3307" s="282"/>
      <c r="CC3307" s="282"/>
      <c r="CD3307" s="282"/>
      <c r="CE3307" s="282"/>
      <c r="CG3307" s="427"/>
      <c r="CH3307" s="402"/>
      <c r="CI3307" s="424"/>
      <c r="CJ3307" s="282"/>
      <c r="CK3307" s="282"/>
      <c r="CL3307" s="283"/>
      <c r="CM3307" s="283"/>
      <c r="CP3307" s="282"/>
      <c r="DC3307" s="282"/>
      <c r="DD3307" s="282"/>
      <c r="DE3307" s="282"/>
      <c r="DF3307" s="282"/>
      <c r="DG3307" s="282"/>
      <c r="DH3307" s="282"/>
      <c r="DI3307" s="282"/>
      <c r="DJ3307" s="282"/>
      <c r="EF3307" s="495" t="str">
        <f>""&amp;(MID(数据表!AZ3307,1,MIN(FIND({"(";"（"},数据表!AZ3307&amp;"(（",1)-1)))&amp;""</f>
        <v/>
      </c>
      <c r="EG3307" s="495" t="str">
        <f>""&amp;(MID(数据表!AZ3307,1,MIN(FIND({0;1;2;3;4;5;6;7;8;9},数据表!AZ3307&amp;"1234567890",1)-1)))&amp;""</f>
        <v/>
      </c>
    </row>
    <row r="3308" spans="2:137" s="310" customFormat="1" ht="12" customHeight="1">
      <c r="B3308" s="286"/>
      <c r="C3308" s="286"/>
      <c r="D3308" s="286"/>
      <c r="E3308" s="479"/>
      <c r="F3308" s="282"/>
      <c r="G3308" s="283"/>
      <c r="H3308" s="421"/>
      <c r="I3308" s="421"/>
      <c r="J3308" s="283"/>
      <c r="K3308" s="421"/>
      <c r="L3308" s="282"/>
      <c r="N3308" s="282"/>
      <c r="S3308" s="282"/>
      <c r="T3308" s="283"/>
      <c r="U3308" s="283"/>
      <c r="V3308" s="283"/>
      <c r="W3308" s="283"/>
      <c r="X3308" s="283"/>
      <c r="Y3308" s="282"/>
      <c r="Z3308" s="282"/>
      <c r="AA3308" s="283"/>
      <c r="AB3308" s="282"/>
      <c r="AC3308" s="282"/>
      <c r="AD3308" s="282"/>
      <c r="AE3308" s="282"/>
      <c r="AF3308" s="283"/>
      <c r="AG3308" s="402"/>
      <c r="AH3308" s="283"/>
      <c r="AI3308" s="283"/>
      <c r="AJ3308" s="283"/>
      <c r="AK3308" s="283"/>
      <c r="AL3308" s="283"/>
      <c r="AM3308" s="282"/>
      <c r="AN3308" s="282"/>
      <c r="AO3308" s="282"/>
      <c r="AP3308" s="282"/>
      <c r="AQ3308" s="282"/>
      <c r="AR3308" s="282"/>
      <c r="AT3308" s="283"/>
      <c r="AU3308" s="283"/>
      <c r="AV3308" s="283"/>
      <c r="AW3308" s="283"/>
      <c r="AY3308" s="283"/>
      <c r="AZ3308" s="282"/>
      <c r="BA3308" s="283"/>
      <c r="BB3308" s="282"/>
      <c r="BC3308" s="282"/>
      <c r="BD3308" s="282"/>
      <c r="BE3308" s="283"/>
      <c r="BG3308" s="282"/>
      <c r="BH3308" s="282"/>
      <c r="BI3308" s="282"/>
      <c r="BL3308" s="421"/>
      <c r="BM3308" s="424"/>
      <c r="BN3308" s="424"/>
      <c r="BO3308" s="424"/>
      <c r="BP3308" s="424"/>
      <c r="BQ3308" s="421"/>
      <c r="BR3308" s="421"/>
      <c r="BV3308" s="282"/>
      <c r="BW3308" s="283"/>
      <c r="BY3308" s="283"/>
      <c r="BZ3308" s="283"/>
      <c r="CA3308" s="283"/>
      <c r="CB3308" s="282"/>
      <c r="CC3308" s="282"/>
      <c r="CD3308" s="282"/>
      <c r="CE3308" s="282"/>
      <c r="CG3308" s="427"/>
      <c r="CH3308" s="402"/>
      <c r="CI3308" s="424"/>
      <c r="CJ3308" s="282"/>
      <c r="CK3308" s="282"/>
      <c r="CL3308" s="283"/>
      <c r="CM3308" s="283"/>
      <c r="CP3308" s="282"/>
      <c r="DC3308" s="282"/>
      <c r="DD3308" s="282"/>
      <c r="DE3308" s="282"/>
      <c r="DF3308" s="282"/>
      <c r="DG3308" s="282"/>
      <c r="DH3308" s="282"/>
      <c r="DI3308" s="282"/>
      <c r="DJ3308" s="282"/>
      <c r="EF3308" s="495" t="str">
        <f>""&amp;(MID(数据表!AZ3308,1,MIN(FIND({"(";"（"},数据表!AZ3308&amp;"(（",1)-1)))&amp;""</f>
        <v/>
      </c>
      <c r="EG3308" s="495" t="str">
        <f>""&amp;(MID(数据表!AZ3308,1,MIN(FIND({0;1;2;3;4;5;6;7;8;9},数据表!AZ3308&amp;"1234567890",1)-1)))&amp;""</f>
        <v/>
      </c>
    </row>
    <row r="3309" spans="2:137" s="310" customFormat="1" ht="12" customHeight="1">
      <c r="B3309" s="286"/>
      <c r="C3309" s="286"/>
      <c r="D3309" s="286"/>
      <c r="E3309" s="479"/>
      <c r="F3309" s="282"/>
      <c r="G3309" s="283"/>
      <c r="H3309" s="421"/>
      <c r="I3309" s="421"/>
      <c r="J3309" s="283"/>
      <c r="K3309" s="421"/>
      <c r="L3309" s="282"/>
      <c r="N3309" s="282"/>
      <c r="S3309" s="282"/>
      <c r="T3309" s="283"/>
      <c r="U3309" s="283"/>
      <c r="V3309" s="283"/>
      <c r="W3309" s="283"/>
      <c r="X3309" s="283"/>
      <c r="Y3309" s="282"/>
      <c r="Z3309" s="282"/>
      <c r="AA3309" s="283"/>
      <c r="AB3309" s="282"/>
      <c r="AC3309" s="282"/>
      <c r="AD3309" s="282"/>
      <c r="AE3309" s="282"/>
      <c r="AF3309" s="283"/>
      <c r="AG3309" s="402"/>
      <c r="AH3309" s="283"/>
      <c r="AI3309" s="283"/>
      <c r="AJ3309" s="283"/>
      <c r="AK3309" s="283"/>
      <c r="AL3309" s="283"/>
      <c r="AM3309" s="282"/>
      <c r="AN3309" s="282"/>
      <c r="AO3309" s="282"/>
      <c r="AP3309" s="282"/>
      <c r="AQ3309" s="282"/>
      <c r="AR3309" s="282"/>
      <c r="AT3309" s="283"/>
      <c r="AU3309" s="283"/>
      <c r="AV3309" s="283"/>
      <c r="AW3309" s="283"/>
      <c r="AY3309" s="283"/>
      <c r="AZ3309" s="282"/>
      <c r="BA3309" s="283"/>
      <c r="BB3309" s="282"/>
      <c r="BC3309" s="282"/>
      <c r="BD3309" s="282"/>
      <c r="BE3309" s="283"/>
      <c r="BG3309" s="282"/>
      <c r="BH3309" s="282"/>
      <c r="BI3309" s="282"/>
      <c r="BL3309" s="421"/>
      <c r="BM3309" s="424"/>
      <c r="BN3309" s="424"/>
      <c r="BO3309" s="424"/>
      <c r="BP3309" s="424"/>
      <c r="BQ3309" s="421"/>
      <c r="BR3309" s="421"/>
      <c r="BV3309" s="282"/>
      <c r="BW3309" s="283"/>
      <c r="BY3309" s="283"/>
      <c r="BZ3309" s="283"/>
      <c r="CA3309" s="283"/>
      <c r="CB3309" s="282"/>
      <c r="CC3309" s="282"/>
      <c r="CD3309" s="282"/>
      <c r="CE3309" s="282"/>
      <c r="CG3309" s="427"/>
      <c r="CH3309" s="402"/>
      <c r="CI3309" s="424"/>
      <c r="CJ3309" s="282"/>
      <c r="CK3309" s="282"/>
      <c r="CL3309" s="283"/>
      <c r="CM3309" s="283"/>
      <c r="CP3309" s="282"/>
      <c r="DC3309" s="282"/>
      <c r="DD3309" s="282"/>
      <c r="DE3309" s="282"/>
      <c r="DF3309" s="282"/>
      <c r="DG3309" s="282"/>
      <c r="DH3309" s="282"/>
      <c r="DI3309" s="282"/>
      <c r="DJ3309" s="282"/>
      <c r="EF3309" s="495" t="str">
        <f>""&amp;(MID(数据表!AZ3309,1,MIN(FIND({"(";"（"},数据表!AZ3309&amp;"(（",1)-1)))&amp;""</f>
        <v/>
      </c>
      <c r="EG3309" s="495" t="str">
        <f>""&amp;(MID(数据表!AZ3309,1,MIN(FIND({0;1;2;3;4;5;6;7;8;9},数据表!AZ3309&amp;"1234567890",1)-1)))&amp;""</f>
        <v/>
      </c>
    </row>
    <row r="3310" spans="2:137" s="310" customFormat="1" ht="12" customHeight="1">
      <c r="B3310" s="286"/>
      <c r="C3310" s="286"/>
      <c r="D3310" s="286"/>
      <c r="E3310" s="479"/>
      <c r="F3310" s="282"/>
      <c r="G3310" s="283"/>
      <c r="H3310" s="421"/>
      <c r="I3310" s="421"/>
      <c r="J3310" s="283"/>
      <c r="K3310" s="421"/>
      <c r="L3310" s="282"/>
      <c r="N3310" s="282"/>
      <c r="S3310" s="282"/>
      <c r="T3310" s="283"/>
      <c r="U3310" s="283"/>
      <c r="V3310" s="283"/>
      <c r="W3310" s="283"/>
      <c r="X3310" s="283"/>
      <c r="Y3310" s="282"/>
      <c r="Z3310" s="282"/>
      <c r="AA3310" s="283"/>
      <c r="AB3310" s="282"/>
      <c r="AC3310" s="282"/>
      <c r="AD3310" s="282"/>
      <c r="AE3310" s="282"/>
      <c r="AF3310" s="283"/>
      <c r="AG3310" s="402"/>
      <c r="AH3310" s="283"/>
      <c r="AI3310" s="283"/>
      <c r="AJ3310" s="283"/>
      <c r="AK3310" s="283"/>
      <c r="AL3310" s="283"/>
      <c r="AM3310" s="282"/>
      <c r="AN3310" s="282"/>
      <c r="AO3310" s="282"/>
      <c r="AP3310" s="282"/>
      <c r="AQ3310" s="282"/>
      <c r="AR3310" s="282"/>
      <c r="AT3310" s="283"/>
      <c r="AU3310" s="283"/>
      <c r="AV3310" s="283"/>
      <c r="AW3310" s="283"/>
      <c r="AY3310" s="283"/>
      <c r="AZ3310" s="282"/>
      <c r="BA3310" s="283"/>
      <c r="BB3310" s="282"/>
      <c r="BC3310" s="282"/>
      <c r="BD3310" s="282"/>
      <c r="BE3310" s="283"/>
      <c r="BG3310" s="282"/>
      <c r="BH3310" s="282"/>
      <c r="BI3310" s="282"/>
      <c r="BL3310" s="421"/>
      <c r="BM3310" s="424"/>
      <c r="BN3310" s="424"/>
      <c r="BO3310" s="424"/>
      <c r="BP3310" s="424"/>
      <c r="BQ3310" s="421"/>
      <c r="BR3310" s="421"/>
      <c r="BV3310" s="282"/>
      <c r="BW3310" s="283"/>
      <c r="BY3310" s="283"/>
      <c r="BZ3310" s="283"/>
      <c r="CA3310" s="283"/>
      <c r="CB3310" s="282"/>
      <c r="CC3310" s="282"/>
      <c r="CD3310" s="282"/>
      <c r="CE3310" s="282"/>
      <c r="CG3310" s="427"/>
      <c r="CH3310" s="402"/>
      <c r="CI3310" s="424"/>
      <c r="CJ3310" s="282"/>
      <c r="CK3310" s="282"/>
      <c r="CL3310" s="283"/>
      <c r="CM3310" s="283"/>
      <c r="CP3310" s="282"/>
      <c r="DC3310" s="282"/>
      <c r="DD3310" s="282"/>
      <c r="DE3310" s="282"/>
      <c r="DF3310" s="282"/>
      <c r="DG3310" s="282"/>
      <c r="DH3310" s="282"/>
      <c r="DI3310" s="282"/>
      <c r="DJ3310" s="282"/>
      <c r="EF3310" s="495" t="str">
        <f>""&amp;(MID(数据表!AZ3310,1,MIN(FIND({"(";"（"},数据表!AZ3310&amp;"(（",1)-1)))&amp;""</f>
        <v/>
      </c>
      <c r="EG3310" s="495" t="str">
        <f>""&amp;(MID(数据表!AZ3310,1,MIN(FIND({0;1;2;3;4;5;6;7;8;9},数据表!AZ3310&amp;"1234567890",1)-1)))&amp;""</f>
        <v/>
      </c>
    </row>
    <row r="3311" spans="2:137" s="310" customFormat="1" ht="12" customHeight="1">
      <c r="B3311" s="286"/>
      <c r="C3311" s="286"/>
      <c r="D3311" s="286"/>
      <c r="E3311" s="479"/>
      <c r="F3311" s="282"/>
      <c r="G3311" s="283"/>
      <c r="H3311" s="421"/>
      <c r="I3311" s="421"/>
      <c r="J3311" s="283"/>
      <c r="K3311" s="421"/>
      <c r="L3311" s="282"/>
      <c r="N3311" s="282"/>
      <c r="S3311" s="282"/>
      <c r="T3311" s="283"/>
      <c r="U3311" s="283"/>
      <c r="V3311" s="283"/>
      <c r="W3311" s="283"/>
      <c r="X3311" s="283"/>
      <c r="Y3311" s="282"/>
      <c r="Z3311" s="282"/>
      <c r="AA3311" s="283"/>
      <c r="AB3311" s="282"/>
      <c r="AC3311" s="282"/>
      <c r="AD3311" s="282"/>
      <c r="AE3311" s="282"/>
      <c r="AF3311" s="283"/>
      <c r="AG3311" s="402"/>
      <c r="AH3311" s="283"/>
      <c r="AI3311" s="283"/>
      <c r="AJ3311" s="283"/>
      <c r="AK3311" s="283"/>
      <c r="AL3311" s="283"/>
      <c r="AM3311" s="282"/>
      <c r="AN3311" s="282"/>
      <c r="AO3311" s="282"/>
      <c r="AP3311" s="282"/>
      <c r="AQ3311" s="282"/>
      <c r="AR3311" s="282"/>
      <c r="AT3311" s="283"/>
      <c r="AU3311" s="283"/>
      <c r="AV3311" s="283"/>
      <c r="AW3311" s="283"/>
      <c r="AY3311" s="283"/>
      <c r="AZ3311" s="282"/>
      <c r="BA3311" s="283"/>
      <c r="BB3311" s="282"/>
      <c r="BC3311" s="282"/>
      <c r="BD3311" s="282"/>
      <c r="BE3311" s="283"/>
      <c r="BG3311" s="282"/>
      <c r="BH3311" s="282"/>
      <c r="BI3311" s="282"/>
      <c r="BL3311" s="421"/>
      <c r="BM3311" s="424"/>
      <c r="BN3311" s="424"/>
      <c r="BO3311" s="424"/>
      <c r="BP3311" s="424"/>
      <c r="BQ3311" s="421"/>
      <c r="BR3311" s="421"/>
      <c r="BV3311" s="282"/>
      <c r="BW3311" s="283"/>
      <c r="BY3311" s="283"/>
      <c r="BZ3311" s="283"/>
      <c r="CA3311" s="283"/>
      <c r="CB3311" s="282"/>
      <c r="CC3311" s="282"/>
      <c r="CD3311" s="282"/>
      <c r="CE3311" s="282"/>
      <c r="CG3311" s="427"/>
      <c r="CH3311" s="402"/>
      <c r="CI3311" s="424"/>
      <c r="CJ3311" s="282"/>
      <c r="CK3311" s="282"/>
      <c r="CL3311" s="283"/>
      <c r="CM3311" s="283"/>
      <c r="CP3311" s="282"/>
      <c r="DC3311" s="282"/>
      <c r="DD3311" s="282"/>
      <c r="DE3311" s="282"/>
      <c r="DF3311" s="282"/>
      <c r="DG3311" s="282"/>
      <c r="DH3311" s="282"/>
      <c r="DI3311" s="282"/>
      <c r="DJ3311" s="282"/>
      <c r="EF3311" s="495" t="str">
        <f>""&amp;(MID(数据表!AZ3311,1,MIN(FIND({"(";"（"},数据表!AZ3311&amp;"(（",1)-1)))&amp;""</f>
        <v/>
      </c>
      <c r="EG3311" s="495" t="str">
        <f>""&amp;(MID(数据表!AZ3311,1,MIN(FIND({0;1;2;3;4;5;6;7;8;9},数据表!AZ3311&amp;"1234567890",1)-1)))&amp;""</f>
        <v/>
      </c>
    </row>
    <row r="3312" spans="2:137" s="310" customFormat="1" ht="12" customHeight="1">
      <c r="B3312" s="286"/>
      <c r="C3312" s="286"/>
      <c r="D3312" s="286"/>
      <c r="E3312" s="479"/>
      <c r="F3312" s="282"/>
      <c r="G3312" s="283"/>
      <c r="H3312" s="421"/>
      <c r="I3312" s="421"/>
      <c r="J3312" s="283"/>
      <c r="K3312" s="421"/>
      <c r="L3312" s="282"/>
      <c r="N3312" s="282"/>
      <c r="S3312" s="282"/>
      <c r="T3312" s="283"/>
      <c r="U3312" s="283"/>
      <c r="V3312" s="283"/>
      <c r="W3312" s="283"/>
      <c r="X3312" s="283"/>
      <c r="Y3312" s="282"/>
      <c r="Z3312" s="282"/>
      <c r="AA3312" s="283"/>
      <c r="AB3312" s="282"/>
      <c r="AC3312" s="282"/>
      <c r="AD3312" s="282"/>
      <c r="AE3312" s="282"/>
      <c r="AF3312" s="283"/>
      <c r="AG3312" s="402"/>
      <c r="AH3312" s="283"/>
      <c r="AI3312" s="283"/>
      <c r="AJ3312" s="283"/>
      <c r="AK3312" s="283"/>
      <c r="AL3312" s="283"/>
      <c r="AM3312" s="282"/>
      <c r="AN3312" s="282"/>
      <c r="AO3312" s="282"/>
      <c r="AP3312" s="282"/>
      <c r="AQ3312" s="282"/>
      <c r="AR3312" s="282"/>
      <c r="AT3312" s="283"/>
      <c r="AU3312" s="283"/>
      <c r="AV3312" s="283"/>
      <c r="AW3312" s="283"/>
      <c r="AY3312" s="283"/>
      <c r="AZ3312" s="282"/>
      <c r="BA3312" s="283"/>
      <c r="BB3312" s="282"/>
      <c r="BC3312" s="282"/>
      <c r="BD3312" s="282"/>
      <c r="BE3312" s="283"/>
      <c r="BG3312" s="282"/>
      <c r="BH3312" s="282"/>
      <c r="BI3312" s="282"/>
      <c r="BL3312" s="421"/>
      <c r="BM3312" s="424"/>
      <c r="BN3312" s="424"/>
      <c r="BO3312" s="424"/>
      <c r="BP3312" s="424"/>
      <c r="BQ3312" s="421"/>
      <c r="BR3312" s="421"/>
      <c r="BV3312" s="282"/>
      <c r="BW3312" s="283"/>
      <c r="BY3312" s="283"/>
      <c r="BZ3312" s="283"/>
      <c r="CA3312" s="283"/>
      <c r="CB3312" s="282"/>
      <c r="CC3312" s="282"/>
      <c r="CD3312" s="282"/>
      <c r="CE3312" s="282"/>
      <c r="CG3312" s="427"/>
      <c r="CH3312" s="402"/>
      <c r="CI3312" s="424"/>
      <c r="CJ3312" s="282"/>
      <c r="CK3312" s="282"/>
      <c r="CL3312" s="283"/>
      <c r="CM3312" s="283"/>
      <c r="CP3312" s="282"/>
      <c r="DC3312" s="282"/>
      <c r="DD3312" s="282"/>
      <c r="DE3312" s="282"/>
      <c r="DF3312" s="282"/>
      <c r="DG3312" s="282"/>
      <c r="DH3312" s="282"/>
      <c r="DI3312" s="282"/>
      <c r="DJ3312" s="282"/>
      <c r="EF3312" s="495" t="str">
        <f>""&amp;(MID(数据表!AZ3312,1,MIN(FIND({"(";"（"},数据表!AZ3312&amp;"(（",1)-1)))&amp;""</f>
        <v/>
      </c>
      <c r="EG3312" s="495" t="str">
        <f>""&amp;(MID(数据表!AZ3312,1,MIN(FIND({0;1;2;3;4;5;6;7;8;9},数据表!AZ3312&amp;"1234567890",1)-1)))&amp;""</f>
        <v/>
      </c>
    </row>
    <row r="3313" spans="2:137" s="310" customFormat="1" ht="12" customHeight="1">
      <c r="B3313" s="286"/>
      <c r="C3313" s="286"/>
      <c r="D3313" s="286"/>
      <c r="E3313" s="479"/>
      <c r="F3313" s="282"/>
      <c r="G3313" s="283"/>
      <c r="H3313" s="421"/>
      <c r="I3313" s="421"/>
      <c r="J3313" s="283"/>
      <c r="K3313" s="421"/>
      <c r="L3313" s="282"/>
      <c r="N3313" s="282"/>
      <c r="S3313" s="282"/>
      <c r="T3313" s="283"/>
      <c r="U3313" s="283"/>
      <c r="V3313" s="283"/>
      <c r="W3313" s="283"/>
      <c r="X3313" s="283"/>
      <c r="Y3313" s="282"/>
      <c r="Z3313" s="282"/>
      <c r="AA3313" s="283"/>
      <c r="AB3313" s="282"/>
      <c r="AC3313" s="282"/>
      <c r="AD3313" s="282"/>
      <c r="AE3313" s="282"/>
      <c r="AF3313" s="283"/>
      <c r="AG3313" s="402"/>
      <c r="AH3313" s="283"/>
      <c r="AI3313" s="283"/>
      <c r="AJ3313" s="283"/>
      <c r="AK3313" s="283"/>
      <c r="AL3313" s="283"/>
      <c r="AM3313" s="282"/>
      <c r="AN3313" s="282"/>
      <c r="AO3313" s="282"/>
      <c r="AP3313" s="282"/>
      <c r="AQ3313" s="282"/>
      <c r="AR3313" s="282"/>
      <c r="AT3313" s="283"/>
      <c r="AU3313" s="283"/>
      <c r="AV3313" s="283"/>
      <c r="AW3313" s="283"/>
      <c r="AY3313" s="283"/>
      <c r="AZ3313" s="282"/>
      <c r="BA3313" s="283"/>
      <c r="BB3313" s="282"/>
      <c r="BC3313" s="282"/>
      <c r="BD3313" s="282"/>
      <c r="BE3313" s="283"/>
      <c r="BG3313" s="282"/>
      <c r="BH3313" s="282"/>
      <c r="BI3313" s="282"/>
      <c r="BL3313" s="421"/>
      <c r="BM3313" s="424"/>
      <c r="BN3313" s="424"/>
      <c r="BO3313" s="424"/>
      <c r="BP3313" s="424"/>
      <c r="BQ3313" s="421"/>
      <c r="BR3313" s="421"/>
      <c r="BV3313" s="282"/>
      <c r="BW3313" s="283"/>
      <c r="BY3313" s="283"/>
      <c r="BZ3313" s="283"/>
      <c r="CA3313" s="283"/>
      <c r="CB3313" s="282"/>
      <c r="CC3313" s="282"/>
      <c r="CD3313" s="282"/>
      <c r="CE3313" s="282"/>
      <c r="CG3313" s="427"/>
      <c r="CH3313" s="402"/>
      <c r="CI3313" s="424"/>
      <c r="CJ3313" s="282"/>
      <c r="CK3313" s="282"/>
      <c r="CL3313" s="283"/>
      <c r="CM3313" s="283"/>
      <c r="CP3313" s="282"/>
      <c r="DC3313" s="282"/>
      <c r="DD3313" s="282"/>
      <c r="DE3313" s="282"/>
      <c r="DF3313" s="282"/>
      <c r="DG3313" s="282"/>
      <c r="DH3313" s="282"/>
      <c r="DI3313" s="282"/>
      <c r="DJ3313" s="282"/>
      <c r="EF3313" s="495" t="str">
        <f>""&amp;(MID(数据表!AZ3313,1,MIN(FIND({"(";"（"},数据表!AZ3313&amp;"(（",1)-1)))&amp;""</f>
        <v/>
      </c>
      <c r="EG3313" s="495" t="str">
        <f>""&amp;(MID(数据表!AZ3313,1,MIN(FIND({0;1;2;3;4;5;6;7;8;9},数据表!AZ3313&amp;"1234567890",1)-1)))&amp;""</f>
        <v/>
      </c>
    </row>
    <row r="3314" spans="2:137" s="310" customFormat="1" ht="12" customHeight="1">
      <c r="B3314" s="286"/>
      <c r="C3314" s="286"/>
      <c r="D3314" s="286"/>
      <c r="E3314" s="479"/>
      <c r="F3314" s="282"/>
      <c r="G3314" s="283"/>
      <c r="H3314" s="421"/>
      <c r="I3314" s="421"/>
      <c r="J3314" s="283"/>
      <c r="K3314" s="421"/>
      <c r="L3314" s="282"/>
      <c r="N3314" s="282"/>
      <c r="S3314" s="282"/>
      <c r="T3314" s="283"/>
      <c r="U3314" s="283"/>
      <c r="V3314" s="283"/>
      <c r="W3314" s="283"/>
      <c r="X3314" s="283"/>
      <c r="Y3314" s="282"/>
      <c r="Z3314" s="282"/>
      <c r="AA3314" s="283"/>
      <c r="AB3314" s="282"/>
      <c r="AC3314" s="282"/>
      <c r="AD3314" s="282"/>
      <c r="AE3314" s="282"/>
      <c r="AF3314" s="283"/>
      <c r="AG3314" s="402"/>
      <c r="AH3314" s="283"/>
      <c r="AI3314" s="283"/>
      <c r="AJ3314" s="283"/>
      <c r="AK3314" s="283"/>
      <c r="AL3314" s="283"/>
      <c r="AM3314" s="282"/>
      <c r="AN3314" s="282"/>
      <c r="AO3314" s="282"/>
      <c r="AP3314" s="282"/>
      <c r="AQ3314" s="282"/>
      <c r="AR3314" s="282"/>
      <c r="AT3314" s="283"/>
      <c r="AU3314" s="283"/>
      <c r="AV3314" s="283"/>
      <c r="AW3314" s="283"/>
      <c r="AY3314" s="283"/>
      <c r="AZ3314" s="282"/>
      <c r="BA3314" s="283"/>
      <c r="BB3314" s="282"/>
      <c r="BC3314" s="282"/>
      <c r="BD3314" s="282"/>
      <c r="BE3314" s="283"/>
      <c r="BG3314" s="282"/>
      <c r="BH3314" s="282"/>
      <c r="BI3314" s="282"/>
      <c r="BL3314" s="421"/>
      <c r="BM3314" s="424"/>
      <c r="BN3314" s="424"/>
      <c r="BO3314" s="424"/>
      <c r="BP3314" s="424"/>
      <c r="BQ3314" s="421"/>
      <c r="BR3314" s="421"/>
      <c r="BV3314" s="282"/>
      <c r="BW3314" s="283"/>
      <c r="BY3314" s="283"/>
      <c r="BZ3314" s="283"/>
      <c r="CA3314" s="283"/>
      <c r="CB3314" s="282"/>
      <c r="CC3314" s="282"/>
      <c r="CD3314" s="282"/>
      <c r="CE3314" s="282"/>
      <c r="CG3314" s="427"/>
      <c r="CH3314" s="402"/>
      <c r="CI3314" s="424"/>
      <c r="CJ3314" s="282"/>
      <c r="CK3314" s="282"/>
      <c r="CL3314" s="283"/>
      <c r="CM3314" s="283"/>
      <c r="CP3314" s="282"/>
      <c r="DC3314" s="282"/>
      <c r="DD3314" s="282"/>
      <c r="DE3314" s="282"/>
      <c r="DF3314" s="282"/>
      <c r="DG3314" s="282"/>
      <c r="DH3314" s="282"/>
      <c r="DI3314" s="282"/>
      <c r="DJ3314" s="282"/>
      <c r="EF3314" s="495" t="str">
        <f>""&amp;(MID(数据表!AZ3314,1,MIN(FIND({"(";"（"},数据表!AZ3314&amp;"(（",1)-1)))&amp;""</f>
        <v/>
      </c>
      <c r="EG3314" s="495" t="str">
        <f>""&amp;(MID(数据表!AZ3314,1,MIN(FIND({0;1;2;3;4;5;6;7;8;9},数据表!AZ3314&amp;"1234567890",1)-1)))&amp;""</f>
        <v/>
      </c>
    </row>
    <row r="3315" spans="2:137" s="310" customFormat="1" ht="12" customHeight="1">
      <c r="B3315" s="286"/>
      <c r="C3315" s="286"/>
      <c r="D3315" s="286"/>
      <c r="E3315" s="479"/>
      <c r="F3315" s="282"/>
      <c r="G3315" s="283"/>
      <c r="H3315" s="421"/>
      <c r="I3315" s="421"/>
      <c r="J3315" s="283"/>
      <c r="K3315" s="421"/>
      <c r="L3315" s="282"/>
      <c r="N3315" s="282"/>
      <c r="S3315" s="282"/>
      <c r="T3315" s="283"/>
      <c r="U3315" s="283"/>
      <c r="V3315" s="283"/>
      <c r="W3315" s="283"/>
      <c r="X3315" s="283"/>
      <c r="Y3315" s="282"/>
      <c r="Z3315" s="282"/>
      <c r="AA3315" s="283"/>
      <c r="AB3315" s="282"/>
      <c r="AC3315" s="282"/>
      <c r="AD3315" s="282"/>
      <c r="AE3315" s="282"/>
      <c r="AF3315" s="283"/>
      <c r="AG3315" s="402"/>
      <c r="AH3315" s="283"/>
      <c r="AI3315" s="283"/>
      <c r="AJ3315" s="283"/>
      <c r="AK3315" s="283"/>
      <c r="AL3315" s="283"/>
      <c r="AM3315" s="282"/>
      <c r="AN3315" s="282"/>
      <c r="AO3315" s="282"/>
      <c r="AP3315" s="282"/>
      <c r="AQ3315" s="282"/>
      <c r="AR3315" s="282"/>
      <c r="AT3315" s="283"/>
      <c r="AU3315" s="283"/>
      <c r="AV3315" s="283"/>
      <c r="AW3315" s="283"/>
      <c r="AY3315" s="283"/>
      <c r="AZ3315" s="282"/>
      <c r="BA3315" s="283"/>
      <c r="BB3315" s="282"/>
      <c r="BC3315" s="282"/>
      <c r="BD3315" s="282"/>
      <c r="BE3315" s="283"/>
      <c r="BG3315" s="282"/>
      <c r="BH3315" s="282"/>
      <c r="BI3315" s="282"/>
      <c r="BL3315" s="421"/>
      <c r="BM3315" s="424"/>
      <c r="BN3315" s="424"/>
      <c r="BO3315" s="424"/>
      <c r="BP3315" s="424"/>
      <c r="BQ3315" s="421"/>
      <c r="BR3315" s="421"/>
      <c r="BV3315" s="282"/>
      <c r="BW3315" s="283"/>
      <c r="BY3315" s="283"/>
      <c r="BZ3315" s="283"/>
      <c r="CA3315" s="283"/>
      <c r="CB3315" s="282"/>
      <c r="CC3315" s="282"/>
      <c r="CD3315" s="282"/>
      <c r="CE3315" s="282"/>
      <c r="CG3315" s="427"/>
      <c r="CH3315" s="402"/>
      <c r="CI3315" s="424"/>
      <c r="CJ3315" s="282"/>
      <c r="CK3315" s="282"/>
      <c r="CL3315" s="283"/>
      <c r="CM3315" s="283"/>
      <c r="CP3315" s="282"/>
      <c r="DC3315" s="282"/>
      <c r="DD3315" s="282"/>
      <c r="DE3315" s="282"/>
      <c r="DF3315" s="282"/>
      <c r="DG3315" s="282"/>
      <c r="DH3315" s="282"/>
      <c r="DI3315" s="282"/>
      <c r="DJ3315" s="282"/>
      <c r="EF3315" s="495" t="str">
        <f>""&amp;(MID(数据表!AZ3315,1,MIN(FIND({"(";"（"},数据表!AZ3315&amp;"(（",1)-1)))&amp;""</f>
        <v/>
      </c>
      <c r="EG3315" s="495" t="str">
        <f>""&amp;(MID(数据表!AZ3315,1,MIN(FIND({0;1;2;3;4;5;6;7;8;9},数据表!AZ3315&amp;"1234567890",1)-1)))&amp;""</f>
        <v/>
      </c>
    </row>
    <row r="3316" spans="2:137" s="310" customFormat="1" ht="12" customHeight="1">
      <c r="B3316" s="286"/>
      <c r="C3316" s="286"/>
      <c r="D3316" s="286"/>
      <c r="E3316" s="479"/>
      <c r="F3316" s="282"/>
      <c r="G3316" s="283"/>
      <c r="H3316" s="421"/>
      <c r="I3316" s="421"/>
      <c r="J3316" s="283"/>
      <c r="K3316" s="421"/>
      <c r="L3316" s="282"/>
      <c r="N3316" s="282"/>
      <c r="S3316" s="282"/>
      <c r="T3316" s="283"/>
      <c r="U3316" s="283"/>
      <c r="V3316" s="283"/>
      <c r="W3316" s="283"/>
      <c r="X3316" s="283"/>
      <c r="Y3316" s="282"/>
      <c r="Z3316" s="282"/>
      <c r="AA3316" s="283"/>
      <c r="AB3316" s="282"/>
      <c r="AC3316" s="282"/>
      <c r="AD3316" s="282"/>
      <c r="AE3316" s="282"/>
      <c r="AF3316" s="283"/>
      <c r="AG3316" s="402"/>
      <c r="AH3316" s="283"/>
      <c r="AI3316" s="283"/>
      <c r="AJ3316" s="283"/>
      <c r="AK3316" s="283"/>
      <c r="AL3316" s="283"/>
      <c r="AM3316" s="282"/>
      <c r="AN3316" s="282"/>
      <c r="AO3316" s="282"/>
      <c r="AP3316" s="282"/>
      <c r="AQ3316" s="282"/>
      <c r="AR3316" s="282"/>
      <c r="AT3316" s="283"/>
      <c r="AU3316" s="283"/>
      <c r="AV3316" s="283"/>
      <c r="AW3316" s="283"/>
      <c r="AY3316" s="283"/>
      <c r="AZ3316" s="282"/>
      <c r="BA3316" s="283"/>
      <c r="BB3316" s="282"/>
      <c r="BC3316" s="282"/>
      <c r="BD3316" s="282"/>
      <c r="BE3316" s="283"/>
      <c r="BG3316" s="282"/>
      <c r="BH3316" s="282"/>
      <c r="BI3316" s="282"/>
      <c r="BL3316" s="421"/>
      <c r="BM3316" s="424"/>
      <c r="BN3316" s="424"/>
      <c r="BO3316" s="424"/>
      <c r="BP3316" s="424"/>
      <c r="BQ3316" s="421"/>
      <c r="BR3316" s="421"/>
      <c r="BV3316" s="282"/>
      <c r="BW3316" s="283"/>
      <c r="BY3316" s="283"/>
      <c r="BZ3316" s="283"/>
      <c r="CA3316" s="283"/>
      <c r="CB3316" s="282"/>
      <c r="CC3316" s="282"/>
      <c r="CD3316" s="282"/>
      <c r="CE3316" s="282"/>
      <c r="CG3316" s="427"/>
      <c r="CH3316" s="402"/>
      <c r="CI3316" s="424"/>
      <c r="CJ3316" s="282"/>
      <c r="CK3316" s="282"/>
      <c r="CL3316" s="283"/>
      <c r="CM3316" s="283"/>
      <c r="CP3316" s="282"/>
      <c r="DC3316" s="282"/>
      <c r="DD3316" s="282"/>
      <c r="DE3316" s="282"/>
      <c r="DF3316" s="282"/>
      <c r="DG3316" s="282"/>
      <c r="DH3316" s="282"/>
      <c r="DI3316" s="282"/>
      <c r="DJ3316" s="282"/>
      <c r="EF3316" s="495" t="str">
        <f>""&amp;(MID(数据表!AZ3316,1,MIN(FIND({"(";"（"},数据表!AZ3316&amp;"(（",1)-1)))&amp;""</f>
        <v/>
      </c>
      <c r="EG3316" s="495" t="str">
        <f>""&amp;(MID(数据表!AZ3316,1,MIN(FIND({0;1;2;3;4;5;6;7;8;9},数据表!AZ3316&amp;"1234567890",1)-1)))&amp;""</f>
        <v/>
      </c>
    </row>
    <row r="3317" spans="2:137" s="310" customFormat="1" ht="12" customHeight="1">
      <c r="B3317" s="286"/>
      <c r="C3317" s="286"/>
      <c r="D3317" s="286"/>
      <c r="E3317" s="479"/>
      <c r="F3317" s="282"/>
      <c r="G3317" s="283"/>
      <c r="H3317" s="421"/>
      <c r="I3317" s="421"/>
      <c r="J3317" s="283"/>
      <c r="K3317" s="421"/>
      <c r="L3317" s="282"/>
      <c r="N3317" s="282"/>
      <c r="S3317" s="282"/>
      <c r="T3317" s="283"/>
      <c r="U3317" s="283"/>
      <c r="V3317" s="283"/>
      <c r="W3317" s="283"/>
      <c r="X3317" s="283"/>
      <c r="Y3317" s="282"/>
      <c r="Z3317" s="282"/>
      <c r="AA3317" s="283"/>
      <c r="AB3317" s="282"/>
      <c r="AC3317" s="282"/>
      <c r="AD3317" s="282"/>
      <c r="AE3317" s="282"/>
      <c r="AF3317" s="283"/>
      <c r="AG3317" s="402"/>
      <c r="AH3317" s="283"/>
      <c r="AI3317" s="283"/>
      <c r="AJ3317" s="283"/>
      <c r="AK3317" s="283"/>
      <c r="AL3317" s="283"/>
      <c r="AM3317" s="282"/>
      <c r="AN3317" s="282"/>
      <c r="AO3317" s="282"/>
      <c r="AP3317" s="282"/>
      <c r="AQ3317" s="282"/>
      <c r="AR3317" s="282"/>
      <c r="AT3317" s="283"/>
      <c r="AU3317" s="283"/>
      <c r="AV3317" s="283"/>
      <c r="AW3317" s="283"/>
      <c r="AY3317" s="283"/>
      <c r="AZ3317" s="282"/>
      <c r="BA3317" s="283"/>
      <c r="BB3317" s="282"/>
      <c r="BC3317" s="282"/>
      <c r="BD3317" s="282"/>
      <c r="BE3317" s="283"/>
      <c r="BG3317" s="282"/>
      <c r="BH3317" s="282"/>
      <c r="BI3317" s="282"/>
      <c r="BL3317" s="421"/>
      <c r="BM3317" s="424"/>
      <c r="BN3317" s="424"/>
      <c r="BO3317" s="424"/>
      <c r="BP3317" s="424"/>
      <c r="BQ3317" s="421"/>
      <c r="BR3317" s="421"/>
      <c r="BV3317" s="282"/>
      <c r="BW3317" s="283"/>
      <c r="BY3317" s="283"/>
      <c r="BZ3317" s="283"/>
      <c r="CA3317" s="283"/>
      <c r="CB3317" s="282"/>
      <c r="CC3317" s="282"/>
      <c r="CD3317" s="282"/>
      <c r="CE3317" s="282"/>
      <c r="CG3317" s="427"/>
      <c r="CH3317" s="402"/>
      <c r="CI3317" s="424"/>
      <c r="CJ3317" s="282"/>
      <c r="CK3317" s="282"/>
      <c r="CL3317" s="283"/>
      <c r="CM3317" s="283"/>
      <c r="CP3317" s="282"/>
      <c r="DC3317" s="282"/>
      <c r="DD3317" s="282"/>
      <c r="DE3317" s="282"/>
      <c r="DF3317" s="282"/>
      <c r="DG3317" s="282"/>
      <c r="DH3317" s="282"/>
      <c r="DI3317" s="282"/>
      <c r="DJ3317" s="282"/>
      <c r="EF3317" s="495" t="str">
        <f>""&amp;(MID(数据表!AZ3317,1,MIN(FIND({"(";"（"},数据表!AZ3317&amp;"(（",1)-1)))&amp;""</f>
        <v/>
      </c>
      <c r="EG3317" s="495" t="str">
        <f>""&amp;(MID(数据表!AZ3317,1,MIN(FIND({0;1;2;3;4;5;6;7;8;9},数据表!AZ3317&amp;"1234567890",1)-1)))&amp;""</f>
        <v/>
      </c>
    </row>
    <row r="3318" spans="2:137" s="310" customFormat="1" ht="12" customHeight="1">
      <c r="B3318" s="286"/>
      <c r="C3318" s="286"/>
      <c r="D3318" s="286"/>
      <c r="E3318" s="479"/>
      <c r="F3318" s="282"/>
      <c r="G3318" s="283"/>
      <c r="H3318" s="421"/>
      <c r="I3318" s="421"/>
      <c r="J3318" s="283"/>
      <c r="K3318" s="421"/>
      <c r="L3318" s="282"/>
      <c r="N3318" s="282"/>
      <c r="S3318" s="282"/>
      <c r="T3318" s="283"/>
      <c r="U3318" s="283"/>
      <c r="V3318" s="283"/>
      <c r="W3318" s="283"/>
      <c r="X3318" s="283"/>
      <c r="Y3318" s="282"/>
      <c r="Z3318" s="282"/>
      <c r="AA3318" s="283"/>
      <c r="AB3318" s="282"/>
      <c r="AC3318" s="282"/>
      <c r="AD3318" s="282"/>
      <c r="AE3318" s="282"/>
      <c r="AF3318" s="283"/>
      <c r="AG3318" s="402"/>
      <c r="AH3318" s="283"/>
      <c r="AI3318" s="283"/>
      <c r="AJ3318" s="283"/>
      <c r="AK3318" s="283"/>
      <c r="AL3318" s="283"/>
      <c r="AM3318" s="282"/>
      <c r="AN3318" s="282"/>
      <c r="AO3318" s="282"/>
      <c r="AP3318" s="282"/>
      <c r="AQ3318" s="282"/>
      <c r="AR3318" s="282"/>
      <c r="AT3318" s="283"/>
      <c r="AU3318" s="283"/>
      <c r="AV3318" s="283"/>
      <c r="AW3318" s="283"/>
      <c r="AY3318" s="283"/>
      <c r="AZ3318" s="282"/>
      <c r="BA3318" s="283"/>
      <c r="BB3318" s="282"/>
      <c r="BC3318" s="282"/>
      <c r="BD3318" s="282"/>
      <c r="BE3318" s="283"/>
      <c r="BG3318" s="282"/>
      <c r="BH3318" s="282"/>
      <c r="BI3318" s="282"/>
      <c r="BL3318" s="421"/>
      <c r="BM3318" s="424"/>
      <c r="BN3318" s="424"/>
      <c r="BO3318" s="424"/>
      <c r="BP3318" s="424"/>
      <c r="BQ3318" s="421"/>
      <c r="BR3318" s="421"/>
      <c r="BV3318" s="282"/>
      <c r="BW3318" s="283"/>
      <c r="BY3318" s="283"/>
      <c r="BZ3318" s="283"/>
      <c r="CA3318" s="283"/>
      <c r="CB3318" s="282"/>
      <c r="CC3318" s="282"/>
      <c r="CD3318" s="282"/>
      <c r="CE3318" s="282"/>
      <c r="CG3318" s="427"/>
      <c r="CH3318" s="402"/>
      <c r="CI3318" s="424"/>
      <c r="CJ3318" s="282"/>
      <c r="CK3318" s="282"/>
      <c r="CL3318" s="283"/>
      <c r="CM3318" s="283"/>
      <c r="CP3318" s="282"/>
      <c r="DC3318" s="282"/>
      <c r="DD3318" s="282"/>
      <c r="DE3318" s="282"/>
      <c r="DF3318" s="282"/>
      <c r="DG3318" s="282"/>
      <c r="DH3318" s="282"/>
      <c r="DI3318" s="282"/>
      <c r="DJ3318" s="282"/>
      <c r="EF3318" s="495" t="str">
        <f>""&amp;(MID(数据表!AZ3318,1,MIN(FIND({"(";"（"},数据表!AZ3318&amp;"(（",1)-1)))&amp;""</f>
        <v/>
      </c>
      <c r="EG3318" s="495" t="str">
        <f>""&amp;(MID(数据表!AZ3318,1,MIN(FIND({0;1;2;3;4;5;6;7;8;9},数据表!AZ3318&amp;"1234567890",1)-1)))&amp;""</f>
        <v/>
      </c>
    </row>
    <row r="3319" spans="2:137" s="310" customFormat="1" ht="12" customHeight="1">
      <c r="B3319" s="286"/>
      <c r="C3319" s="286"/>
      <c r="D3319" s="286"/>
      <c r="E3319" s="479"/>
      <c r="F3319" s="282"/>
      <c r="G3319" s="283"/>
      <c r="H3319" s="421"/>
      <c r="I3319" s="421"/>
      <c r="J3319" s="283"/>
      <c r="K3319" s="421"/>
      <c r="L3319" s="282"/>
      <c r="N3319" s="282"/>
      <c r="S3319" s="282"/>
      <c r="T3319" s="283"/>
      <c r="U3319" s="283"/>
      <c r="V3319" s="283"/>
      <c r="W3319" s="283"/>
      <c r="X3319" s="283"/>
      <c r="Y3319" s="282"/>
      <c r="Z3319" s="282"/>
      <c r="AA3319" s="283"/>
      <c r="AB3319" s="282"/>
      <c r="AC3319" s="282"/>
      <c r="AD3319" s="282"/>
      <c r="AE3319" s="282"/>
      <c r="AF3319" s="283"/>
      <c r="AG3319" s="402"/>
      <c r="AH3319" s="283"/>
      <c r="AI3319" s="283"/>
      <c r="AJ3319" s="283"/>
      <c r="AK3319" s="283"/>
      <c r="AL3319" s="283"/>
      <c r="AM3319" s="282"/>
      <c r="AN3319" s="282"/>
      <c r="AO3319" s="282"/>
      <c r="AP3319" s="282"/>
      <c r="AQ3319" s="282"/>
      <c r="AR3319" s="282"/>
      <c r="AT3319" s="283"/>
      <c r="AU3319" s="283"/>
      <c r="AV3319" s="283"/>
      <c r="AW3319" s="283"/>
      <c r="AY3319" s="283"/>
      <c r="AZ3319" s="282"/>
      <c r="BA3319" s="283"/>
      <c r="BB3319" s="282"/>
      <c r="BC3319" s="282"/>
      <c r="BD3319" s="282"/>
      <c r="BE3319" s="283"/>
      <c r="BG3319" s="282"/>
      <c r="BH3319" s="282"/>
      <c r="BI3319" s="282"/>
      <c r="BL3319" s="421"/>
      <c r="BM3319" s="424"/>
      <c r="BN3319" s="424"/>
      <c r="BO3319" s="424"/>
      <c r="BP3319" s="424"/>
      <c r="BQ3319" s="421"/>
      <c r="BR3319" s="421"/>
      <c r="BV3319" s="282"/>
      <c r="BW3319" s="283"/>
      <c r="BY3319" s="283"/>
      <c r="BZ3319" s="283"/>
      <c r="CA3319" s="283"/>
      <c r="CB3319" s="282"/>
      <c r="CC3319" s="282"/>
      <c r="CD3319" s="282"/>
      <c r="CE3319" s="282"/>
      <c r="CG3319" s="427"/>
      <c r="CH3319" s="402"/>
      <c r="CI3319" s="424"/>
      <c r="CJ3319" s="282"/>
      <c r="CK3319" s="282"/>
      <c r="CL3319" s="283"/>
      <c r="CM3319" s="283"/>
      <c r="CP3319" s="282"/>
      <c r="DC3319" s="282"/>
      <c r="DD3319" s="282"/>
      <c r="DE3319" s="282"/>
      <c r="DF3319" s="282"/>
      <c r="DG3319" s="282"/>
      <c r="DH3319" s="282"/>
      <c r="DI3319" s="282"/>
      <c r="DJ3319" s="282"/>
      <c r="EF3319" s="495" t="str">
        <f>""&amp;(MID(数据表!AZ3319,1,MIN(FIND({"(";"（"},数据表!AZ3319&amp;"(（",1)-1)))&amp;""</f>
        <v/>
      </c>
      <c r="EG3319" s="495" t="str">
        <f>""&amp;(MID(数据表!AZ3319,1,MIN(FIND({0;1;2;3;4;5;6;7;8;9},数据表!AZ3319&amp;"1234567890",1)-1)))&amp;""</f>
        <v/>
      </c>
    </row>
    <row r="3320" spans="2:137" s="310" customFormat="1" ht="12" customHeight="1">
      <c r="B3320" s="286"/>
      <c r="C3320" s="286"/>
      <c r="D3320" s="286"/>
      <c r="E3320" s="479"/>
      <c r="F3320" s="282"/>
      <c r="G3320" s="283"/>
      <c r="H3320" s="421"/>
      <c r="I3320" s="421"/>
      <c r="J3320" s="283"/>
      <c r="K3320" s="421"/>
      <c r="L3320" s="282"/>
      <c r="N3320" s="282"/>
      <c r="S3320" s="282"/>
      <c r="T3320" s="283"/>
      <c r="U3320" s="283"/>
      <c r="V3320" s="283"/>
      <c r="W3320" s="283"/>
      <c r="X3320" s="283"/>
      <c r="Y3320" s="282"/>
      <c r="Z3320" s="282"/>
      <c r="AA3320" s="283"/>
      <c r="AB3320" s="282"/>
      <c r="AC3320" s="282"/>
      <c r="AD3320" s="282"/>
      <c r="AE3320" s="282"/>
      <c r="AF3320" s="283"/>
      <c r="AG3320" s="402"/>
      <c r="AH3320" s="283"/>
      <c r="AI3320" s="283"/>
      <c r="AJ3320" s="283"/>
      <c r="AK3320" s="283"/>
      <c r="AL3320" s="283"/>
      <c r="AM3320" s="282"/>
      <c r="AN3320" s="282"/>
      <c r="AO3320" s="282"/>
      <c r="AP3320" s="282"/>
      <c r="AQ3320" s="282"/>
      <c r="AR3320" s="282"/>
      <c r="AT3320" s="283"/>
      <c r="AU3320" s="283"/>
      <c r="AV3320" s="283"/>
      <c r="AW3320" s="283"/>
      <c r="AY3320" s="283"/>
      <c r="AZ3320" s="282"/>
      <c r="BA3320" s="283"/>
      <c r="BB3320" s="282"/>
      <c r="BC3320" s="282"/>
      <c r="BD3320" s="282"/>
      <c r="BE3320" s="283"/>
      <c r="BG3320" s="282"/>
      <c r="BH3320" s="282"/>
      <c r="BI3320" s="282"/>
      <c r="BL3320" s="421"/>
      <c r="BM3320" s="424"/>
      <c r="BN3320" s="424"/>
      <c r="BO3320" s="424"/>
      <c r="BP3320" s="424"/>
      <c r="BQ3320" s="421"/>
      <c r="BR3320" s="421"/>
      <c r="BV3320" s="282"/>
      <c r="BW3320" s="283"/>
      <c r="BY3320" s="283"/>
      <c r="BZ3320" s="283"/>
      <c r="CA3320" s="283"/>
      <c r="CB3320" s="282"/>
      <c r="CC3320" s="282"/>
      <c r="CD3320" s="282"/>
      <c r="CE3320" s="282"/>
      <c r="CG3320" s="427"/>
      <c r="CH3320" s="402"/>
      <c r="CI3320" s="424"/>
      <c r="CJ3320" s="282"/>
      <c r="CK3320" s="282"/>
      <c r="CL3320" s="283"/>
      <c r="CM3320" s="283"/>
      <c r="CP3320" s="282"/>
      <c r="DC3320" s="282"/>
      <c r="DD3320" s="282"/>
      <c r="DE3320" s="282"/>
      <c r="DF3320" s="282"/>
      <c r="DG3320" s="282"/>
      <c r="DH3320" s="282"/>
      <c r="DI3320" s="282"/>
      <c r="DJ3320" s="282"/>
      <c r="EF3320" s="495" t="str">
        <f>""&amp;(MID(数据表!AZ3320,1,MIN(FIND({"(";"（"},数据表!AZ3320&amp;"(（",1)-1)))&amp;""</f>
        <v/>
      </c>
      <c r="EG3320" s="495" t="str">
        <f>""&amp;(MID(数据表!AZ3320,1,MIN(FIND({0;1;2;3;4;5;6;7;8;9},数据表!AZ3320&amp;"1234567890",1)-1)))&amp;""</f>
        <v/>
      </c>
    </row>
    <row r="3321" spans="2:137" s="310" customFormat="1" ht="12" customHeight="1">
      <c r="B3321" s="286"/>
      <c r="C3321" s="286"/>
      <c r="D3321" s="286"/>
      <c r="E3321" s="479"/>
      <c r="F3321" s="282"/>
      <c r="G3321" s="283"/>
      <c r="H3321" s="421"/>
      <c r="I3321" s="421"/>
      <c r="J3321" s="283"/>
      <c r="K3321" s="421"/>
      <c r="L3321" s="282"/>
      <c r="N3321" s="282"/>
      <c r="S3321" s="282"/>
      <c r="T3321" s="283"/>
      <c r="U3321" s="283"/>
      <c r="V3321" s="283"/>
      <c r="W3321" s="283"/>
      <c r="X3321" s="283"/>
      <c r="Y3321" s="282"/>
      <c r="Z3321" s="282"/>
      <c r="AA3321" s="283"/>
      <c r="AB3321" s="282"/>
      <c r="AC3321" s="282"/>
      <c r="AD3321" s="282"/>
      <c r="AE3321" s="282"/>
      <c r="AF3321" s="283"/>
      <c r="AG3321" s="402"/>
      <c r="AH3321" s="283"/>
      <c r="AI3321" s="283"/>
      <c r="AJ3321" s="283"/>
      <c r="AK3321" s="283"/>
      <c r="AL3321" s="283"/>
      <c r="AM3321" s="282"/>
      <c r="AN3321" s="282"/>
      <c r="AO3321" s="282"/>
      <c r="AP3321" s="282"/>
      <c r="AQ3321" s="282"/>
      <c r="AR3321" s="282"/>
      <c r="AT3321" s="283"/>
      <c r="AU3321" s="283"/>
      <c r="AV3321" s="283"/>
      <c r="AW3321" s="283"/>
      <c r="AY3321" s="283"/>
      <c r="AZ3321" s="282"/>
      <c r="BA3321" s="283"/>
      <c r="BB3321" s="282"/>
      <c r="BC3321" s="282"/>
      <c r="BD3321" s="282"/>
      <c r="BE3321" s="283"/>
      <c r="BG3321" s="282"/>
      <c r="BH3321" s="282"/>
      <c r="BI3321" s="282"/>
      <c r="BL3321" s="421"/>
      <c r="BM3321" s="424"/>
      <c r="BN3321" s="424"/>
      <c r="BO3321" s="424"/>
      <c r="BP3321" s="424"/>
      <c r="BQ3321" s="421"/>
      <c r="BR3321" s="421"/>
      <c r="BV3321" s="282"/>
      <c r="BW3321" s="283"/>
      <c r="BY3321" s="283"/>
      <c r="BZ3321" s="283"/>
      <c r="CA3321" s="283"/>
      <c r="CB3321" s="282"/>
      <c r="CC3321" s="282"/>
      <c r="CD3321" s="282"/>
      <c r="CE3321" s="282"/>
      <c r="CG3321" s="427"/>
      <c r="CH3321" s="402"/>
      <c r="CI3321" s="424"/>
      <c r="CJ3321" s="282"/>
      <c r="CK3321" s="282"/>
      <c r="CL3321" s="283"/>
      <c r="CM3321" s="283"/>
      <c r="CP3321" s="282"/>
      <c r="DC3321" s="282"/>
      <c r="DD3321" s="282"/>
      <c r="DE3321" s="282"/>
      <c r="DF3321" s="282"/>
      <c r="DG3321" s="282"/>
      <c r="DH3321" s="282"/>
      <c r="DI3321" s="282"/>
      <c r="DJ3321" s="282"/>
      <c r="EF3321" s="495" t="str">
        <f>""&amp;(MID(数据表!AZ3321,1,MIN(FIND({"(";"（"},数据表!AZ3321&amp;"(（",1)-1)))&amp;""</f>
        <v/>
      </c>
      <c r="EG3321" s="495" t="str">
        <f>""&amp;(MID(数据表!AZ3321,1,MIN(FIND({0;1;2;3;4;5;6;7;8;9},数据表!AZ3321&amp;"1234567890",1)-1)))&amp;""</f>
        <v/>
      </c>
    </row>
    <row r="3322" spans="2:137" s="310" customFormat="1" ht="12" customHeight="1">
      <c r="B3322" s="286"/>
      <c r="C3322" s="286"/>
      <c r="D3322" s="286"/>
      <c r="E3322" s="479"/>
      <c r="F3322" s="282"/>
      <c r="G3322" s="283"/>
      <c r="H3322" s="421"/>
      <c r="I3322" s="421"/>
      <c r="J3322" s="283"/>
      <c r="K3322" s="421"/>
      <c r="L3322" s="282"/>
      <c r="N3322" s="282"/>
      <c r="S3322" s="282"/>
      <c r="T3322" s="283"/>
      <c r="U3322" s="283"/>
      <c r="V3322" s="283"/>
      <c r="W3322" s="283"/>
      <c r="X3322" s="283"/>
      <c r="Y3322" s="282"/>
      <c r="Z3322" s="282"/>
      <c r="AA3322" s="283"/>
      <c r="AB3322" s="282"/>
      <c r="AC3322" s="282"/>
      <c r="AD3322" s="282"/>
      <c r="AE3322" s="282"/>
      <c r="AF3322" s="283"/>
      <c r="AG3322" s="402"/>
      <c r="AH3322" s="283"/>
      <c r="AI3322" s="283"/>
      <c r="AJ3322" s="283"/>
      <c r="AK3322" s="283"/>
      <c r="AL3322" s="283"/>
      <c r="AM3322" s="282"/>
      <c r="AN3322" s="282"/>
      <c r="AO3322" s="282"/>
      <c r="AP3322" s="282"/>
      <c r="AQ3322" s="282"/>
      <c r="AR3322" s="282"/>
      <c r="AT3322" s="283"/>
      <c r="AU3322" s="283"/>
      <c r="AV3322" s="283"/>
      <c r="AW3322" s="283"/>
      <c r="AY3322" s="283"/>
      <c r="AZ3322" s="282"/>
      <c r="BA3322" s="283"/>
      <c r="BB3322" s="282"/>
      <c r="BC3322" s="282"/>
      <c r="BD3322" s="282"/>
      <c r="BE3322" s="283"/>
      <c r="BG3322" s="282"/>
      <c r="BH3322" s="282"/>
      <c r="BI3322" s="282"/>
      <c r="BL3322" s="421"/>
      <c r="BM3322" s="424"/>
      <c r="BN3322" s="424"/>
      <c r="BO3322" s="424"/>
      <c r="BP3322" s="424"/>
      <c r="BQ3322" s="421"/>
      <c r="BR3322" s="421"/>
      <c r="BV3322" s="282"/>
      <c r="BW3322" s="283"/>
      <c r="BY3322" s="283"/>
      <c r="BZ3322" s="283"/>
      <c r="CA3322" s="283"/>
      <c r="CB3322" s="282"/>
      <c r="CC3322" s="282"/>
      <c r="CD3322" s="282"/>
      <c r="CE3322" s="282"/>
      <c r="CG3322" s="427"/>
      <c r="CH3322" s="402"/>
      <c r="CI3322" s="424"/>
      <c r="CJ3322" s="282"/>
      <c r="CK3322" s="282"/>
      <c r="CL3322" s="283"/>
      <c r="CM3322" s="283"/>
      <c r="CP3322" s="282"/>
      <c r="DC3322" s="282"/>
      <c r="DD3322" s="282"/>
      <c r="DE3322" s="282"/>
      <c r="DF3322" s="282"/>
      <c r="DG3322" s="282"/>
      <c r="DH3322" s="282"/>
      <c r="DI3322" s="282"/>
      <c r="DJ3322" s="282"/>
      <c r="EF3322" s="495" t="str">
        <f>""&amp;(MID(数据表!AZ3322,1,MIN(FIND({"(";"（"},数据表!AZ3322&amp;"(（",1)-1)))&amp;""</f>
        <v/>
      </c>
      <c r="EG3322" s="495" t="str">
        <f>""&amp;(MID(数据表!AZ3322,1,MIN(FIND({0;1;2;3;4;5;6;7;8;9},数据表!AZ3322&amp;"1234567890",1)-1)))&amp;""</f>
        <v/>
      </c>
    </row>
    <row r="3323" spans="2:137" s="310" customFormat="1" ht="12" customHeight="1">
      <c r="B3323" s="286"/>
      <c r="C3323" s="286"/>
      <c r="D3323" s="286"/>
      <c r="E3323" s="479"/>
      <c r="F3323" s="282"/>
      <c r="G3323" s="283"/>
      <c r="H3323" s="421"/>
      <c r="I3323" s="421"/>
      <c r="J3323" s="283"/>
      <c r="K3323" s="421"/>
      <c r="L3323" s="282"/>
      <c r="N3323" s="282"/>
      <c r="S3323" s="282"/>
      <c r="T3323" s="283"/>
      <c r="U3323" s="283"/>
      <c r="V3323" s="283"/>
      <c r="W3323" s="283"/>
      <c r="X3323" s="283"/>
      <c r="Y3323" s="282"/>
      <c r="Z3323" s="282"/>
      <c r="AA3323" s="283"/>
      <c r="AB3323" s="282"/>
      <c r="AC3323" s="282"/>
      <c r="AD3323" s="282"/>
      <c r="AE3323" s="282"/>
      <c r="AF3323" s="283"/>
      <c r="AG3323" s="402"/>
      <c r="AH3323" s="283"/>
      <c r="AI3323" s="283"/>
      <c r="AJ3323" s="283"/>
      <c r="AK3323" s="283"/>
      <c r="AL3323" s="283"/>
      <c r="AM3323" s="282"/>
      <c r="AN3323" s="282"/>
      <c r="AO3323" s="282"/>
      <c r="AP3323" s="282"/>
      <c r="AQ3323" s="282"/>
      <c r="AR3323" s="282"/>
      <c r="AT3323" s="283"/>
      <c r="AU3323" s="283"/>
      <c r="AV3323" s="283"/>
      <c r="AW3323" s="283"/>
      <c r="AY3323" s="283"/>
      <c r="AZ3323" s="282"/>
      <c r="BA3323" s="283"/>
      <c r="BB3323" s="282"/>
      <c r="BC3323" s="282"/>
      <c r="BD3323" s="282"/>
      <c r="BE3323" s="283"/>
      <c r="BG3323" s="282"/>
      <c r="BH3323" s="282"/>
      <c r="BI3323" s="282"/>
      <c r="BL3323" s="421"/>
      <c r="BM3323" s="424"/>
      <c r="BN3323" s="424"/>
      <c r="BO3323" s="424"/>
      <c r="BP3323" s="424"/>
      <c r="BQ3323" s="421"/>
      <c r="BR3323" s="421"/>
      <c r="BV3323" s="282"/>
      <c r="BW3323" s="283"/>
      <c r="BY3323" s="283"/>
      <c r="BZ3323" s="283"/>
      <c r="CA3323" s="283"/>
      <c r="CB3323" s="282"/>
      <c r="CC3323" s="282"/>
      <c r="CD3323" s="282"/>
      <c r="CE3323" s="282"/>
      <c r="CG3323" s="427"/>
      <c r="CH3323" s="402"/>
      <c r="CI3323" s="424"/>
      <c r="CJ3323" s="282"/>
      <c r="CK3323" s="282"/>
      <c r="CL3323" s="283"/>
      <c r="CM3323" s="283"/>
      <c r="CP3323" s="282"/>
      <c r="DC3323" s="282"/>
      <c r="DD3323" s="282"/>
      <c r="DE3323" s="282"/>
      <c r="DF3323" s="282"/>
      <c r="DG3323" s="282"/>
      <c r="DH3323" s="282"/>
      <c r="DI3323" s="282"/>
      <c r="DJ3323" s="282"/>
      <c r="EF3323" s="495" t="str">
        <f>""&amp;(MID(数据表!AZ3323,1,MIN(FIND({"(";"（"},数据表!AZ3323&amp;"(（",1)-1)))&amp;""</f>
        <v/>
      </c>
      <c r="EG3323" s="495" t="str">
        <f>""&amp;(MID(数据表!AZ3323,1,MIN(FIND({0;1;2;3;4;5;6;7;8;9},数据表!AZ3323&amp;"1234567890",1)-1)))&amp;""</f>
        <v/>
      </c>
    </row>
    <row r="3324" spans="2:137" s="310" customFormat="1" ht="12" customHeight="1">
      <c r="B3324" s="286"/>
      <c r="C3324" s="286"/>
      <c r="D3324" s="286"/>
      <c r="E3324" s="479"/>
      <c r="F3324" s="282"/>
      <c r="G3324" s="283"/>
      <c r="H3324" s="421"/>
      <c r="I3324" s="421"/>
      <c r="J3324" s="283"/>
      <c r="K3324" s="421"/>
      <c r="L3324" s="282"/>
      <c r="N3324" s="282"/>
      <c r="S3324" s="282"/>
      <c r="T3324" s="283"/>
      <c r="U3324" s="283"/>
      <c r="V3324" s="283"/>
      <c r="W3324" s="283"/>
      <c r="X3324" s="283"/>
      <c r="Y3324" s="282"/>
      <c r="Z3324" s="282"/>
      <c r="AA3324" s="283"/>
      <c r="AB3324" s="282"/>
      <c r="AC3324" s="282"/>
      <c r="AD3324" s="282"/>
      <c r="AE3324" s="282"/>
      <c r="AF3324" s="283"/>
      <c r="AG3324" s="402"/>
      <c r="AH3324" s="283"/>
      <c r="AI3324" s="283"/>
      <c r="AJ3324" s="283"/>
      <c r="AK3324" s="283"/>
      <c r="AL3324" s="283"/>
      <c r="AM3324" s="282"/>
      <c r="AN3324" s="282"/>
      <c r="AO3324" s="282"/>
      <c r="AP3324" s="282"/>
      <c r="AQ3324" s="282"/>
      <c r="AR3324" s="282"/>
      <c r="AT3324" s="283"/>
      <c r="AU3324" s="283"/>
      <c r="AV3324" s="283"/>
      <c r="AW3324" s="283"/>
      <c r="AY3324" s="283"/>
      <c r="AZ3324" s="282"/>
      <c r="BA3324" s="283"/>
      <c r="BB3324" s="282"/>
      <c r="BC3324" s="282"/>
      <c r="BD3324" s="282"/>
      <c r="BE3324" s="283"/>
      <c r="BG3324" s="282"/>
      <c r="BH3324" s="282"/>
      <c r="BI3324" s="282"/>
      <c r="BL3324" s="421"/>
      <c r="BM3324" s="424"/>
      <c r="BN3324" s="424"/>
      <c r="BO3324" s="424"/>
      <c r="BP3324" s="424"/>
      <c r="BQ3324" s="421"/>
      <c r="BR3324" s="421"/>
      <c r="BV3324" s="282"/>
      <c r="BW3324" s="283"/>
      <c r="BY3324" s="283"/>
      <c r="BZ3324" s="283"/>
      <c r="CA3324" s="283"/>
      <c r="CB3324" s="282"/>
      <c r="CC3324" s="282"/>
      <c r="CD3324" s="282"/>
      <c r="CE3324" s="282"/>
      <c r="CG3324" s="427"/>
      <c r="CH3324" s="402"/>
      <c r="CI3324" s="424"/>
      <c r="CJ3324" s="282"/>
      <c r="CK3324" s="282"/>
      <c r="CL3324" s="283"/>
      <c r="CM3324" s="283"/>
      <c r="CP3324" s="282"/>
      <c r="DC3324" s="282"/>
      <c r="DD3324" s="282"/>
      <c r="DE3324" s="282"/>
      <c r="DF3324" s="282"/>
      <c r="DG3324" s="282"/>
      <c r="DH3324" s="282"/>
      <c r="DI3324" s="282"/>
      <c r="DJ3324" s="282"/>
      <c r="EF3324" s="495" t="str">
        <f>""&amp;(MID(数据表!AZ3324,1,MIN(FIND({"(";"（"},数据表!AZ3324&amp;"(（",1)-1)))&amp;""</f>
        <v/>
      </c>
      <c r="EG3324" s="495" t="str">
        <f>""&amp;(MID(数据表!AZ3324,1,MIN(FIND({0;1;2;3;4;5;6;7;8;9},数据表!AZ3324&amp;"1234567890",1)-1)))&amp;""</f>
        <v/>
      </c>
    </row>
    <row r="3325" spans="2:137" s="310" customFormat="1" ht="12" customHeight="1">
      <c r="B3325" s="286"/>
      <c r="C3325" s="286"/>
      <c r="D3325" s="286"/>
      <c r="E3325" s="479"/>
      <c r="F3325" s="282"/>
      <c r="G3325" s="283"/>
      <c r="H3325" s="421"/>
      <c r="I3325" s="421"/>
      <c r="J3325" s="283"/>
      <c r="K3325" s="421"/>
      <c r="L3325" s="282"/>
      <c r="N3325" s="282"/>
      <c r="S3325" s="282"/>
      <c r="T3325" s="283"/>
      <c r="U3325" s="283"/>
      <c r="V3325" s="283"/>
      <c r="W3325" s="283"/>
      <c r="X3325" s="283"/>
      <c r="Y3325" s="282"/>
      <c r="Z3325" s="282"/>
      <c r="AA3325" s="283"/>
      <c r="AB3325" s="282"/>
      <c r="AC3325" s="282"/>
      <c r="AD3325" s="282"/>
      <c r="AE3325" s="282"/>
      <c r="AF3325" s="283"/>
      <c r="AG3325" s="402"/>
      <c r="AH3325" s="283"/>
      <c r="AI3325" s="283"/>
      <c r="AJ3325" s="283"/>
      <c r="AK3325" s="283"/>
      <c r="AL3325" s="283"/>
      <c r="AM3325" s="282"/>
      <c r="AN3325" s="282"/>
      <c r="AO3325" s="282"/>
      <c r="AP3325" s="282"/>
      <c r="AQ3325" s="282"/>
      <c r="AR3325" s="282"/>
      <c r="AT3325" s="283"/>
      <c r="AU3325" s="283"/>
      <c r="AV3325" s="283"/>
      <c r="AW3325" s="283"/>
      <c r="AY3325" s="283"/>
      <c r="AZ3325" s="282"/>
      <c r="BA3325" s="283"/>
      <c r="BB3325" s="282"/>
      <c r="BC3325" s="282"/>
      <c r="BD3325" s="282"/>
      <c r="BE3325" s="283"/>
      <c r="BG3325" s="282"/>
      <c r="BH3325" s="282"/>
      <c r="BI3325" s="282"/>
      <c r="BL3325" s="421"/>
      <c r="BM3325" s="424"/>
      <c r="BN3325" s="424"/>
      <c r="BO3325" s="424"/>
      <c r="BP3325" s="424"/>
      <c r="BQ3325" s="421"/>
      <c r="BR3325" s="421"/>
      <c r="BV3325" s="282"/>
      <c r="BW3325" s="283"/>
      <c r="BY3325" s="283"/>
      <c r="BZ3325" s="283"/>
      <c r="CA3325" s="283"/>
      <c r="CB3325" s="282"/>
      <c r="CC3325" s="282"/>
      <c r="CD3325" s="282"/>
      <c r="CE3325" s="282"/>
      <c r="CG3325" s="427"/>
      <c r="CH3325" s="402"/>
      <c r="CI3325" s="424"/>
      <c r="CJ3325" s="282"/>
      <c r="CK3325" s="282"/>
      <c r="CL3325" s="283"/>
      <c r="CM3325" s="283"/>
      <c r="CP3325" s="282"/>
      <c r="DC3325" s="282"/>
      <c r="DD3325" s="282"/>
      <c r="DE3325" s="282"/>
      <c r="DF3325" s="282"/>
      <c r="DG3325" s="282"/>
      <c r="DH3325" s="282"/>
      <c r="DI3325" s="282"/>
      <c r="DJ3325" s="282"/>
      <c r="EF3325" s="495" t="str">
        <f>""&amp;(MID(数据表!AZ3325,1,MIN(FIND({"(";"（"},数据表!AZ3325&amp;"(（",1)-1)))&amp;""</f>
        <v/>
      </c>
      <c r="EG3325" s="495" t="str">
        <f>""&amp;(MID(数据表!AZ3325,1,MIN(FIND({0;1;2;3;4;5;6;7;8;9},数据表!AZ3325&amp;"1234567890",1)-1)))&amp;""</f>
        <v/>
      </c>
    </row>
    <row r="3326" spans="2:137" s="310" customFormat="1" ht="12" customHeight="1">
      <c r="B3326" s="286"/>
      <c r="C3326" s="286"/>
      <c r="D3326" s="286"/>
      <c r="E3326" s="479"/>
      <c r="F3326" s="282"/>
      <c r="G3326" s="283"/>
      <c r="H3326" s="421"/>
      <c r="I3326" s="421"/>
      <c r="J3326" s="283"/>
      <c r="K3326" s="421"/>
      <c r="L3326" s="282"/>
      <c r="N3326" s="282"/>
      <c r="S3326" s="282"/>
      <c r="T3326" s="283"/>
      <c r="U3326" s="283"/>
      <c r="V3326" s="283"/>
      <c r="W3326" s="283"/>
      <c r="X3326" s="283"/>
      <c r="Y3326" s="282"/>
      <c r="Z3326" s="282"/>
      <c r="AA3326" s="283"/>
      <c r="AB3326" s="282"/>
      <c r="AC3326" s="282"/>
      <c r="AD3326" s="282"/>
      <c r="AE3326" s="282"/>
      <c r="AF3326" s="283"/>
      <c r="AG3326" s="402"/>
      <c r="AH3326" s="283"/>
      <c r="AI3326" s="283"/>
      <c r="AJ3326" s="283"/>
      <c r="AK3326" s="283"/>
      <c r="AL3326" s="283"/>
      <c r="AM3326" s="282"/>
      <c r="AN3326" s="282"/>
      <c r="AO3326" s="282"/>
      <c r="AP3326" s="282"/>
      <c r="AQ3326" s="282"/>
      <c r="AR3326" s="282"/>
      <c r="AT3326" s="283"/>
      <c r="AU3326" s="283"/>
      <c r="AV3326" s="283"/>
      <c r="AW3326" s="283"/>
      <c r="AY3326" s="283"/>
      <c r="AZ3326" s="282"/>
      <c r="BA3326" s="283"/>
      <c r="BB3326" s="282"/>
      <c r="BC3326" s="282"/>
      <c r="BD3326" s="282"/>
      <c r="BE3326" s="283"/>
      <c r="BG3326" s="282"/>
      <c r="BH3326" s="282"/>
      <c r="BI3326" s="282"/>
      <c r="BL3326" s="421"/>
      <c r="BM3326" s="424"/>
      <c r="BN3326" s="424"/>
      <c r="BO3326" s="424"/>
      <c r="BP3326" s="424"/>
      <c r="BQ3326" s="421"/>
      <c r="BR3326" s="421"/>
      <c r="BV3326" s="282"/>
      <c r="BW3326" s="283"/>
      <c r="BY3326" s="283"/>
      <c r="BZ3326" s="283"/>
      <c r="CA3326" s="283"/>
      <c r="CB3326" s="282"/>
      <c r="CC3326" s="282"/>
      <c r="CD3326" s="282"/>
      <c r="CE3326" s="282"/>
      <c r="CG3326" s="427"/>
      <c r="CH3326" s="402"/>
      <c r="CI3326" s="424"/>
      <c r="CJ3326" s="282"/>
      <c r="CK3326" s="282"/>
      <c r="CL3326" s="283"/>
      <c r="CM3326" s="283"/>
      <c r="CP3326" s="282"/>
      <c r="DC3326" s="282"/>
      <c r="DD3326" s="282"/>
      <c r="DE3326" s="282"/>
      <c r="DF3326" s="282"/>
      <c r="DG3326" s="282"/>
      <c r="DH3326" s="282"/>
      <c r="DI3326" s="282"/>
      <c r="DJ3326" s="282"/>
      <c r="EF3326" s="495" t="str">
        <f>""&amp;(MID(数据表!AZ3326,1,MIN(FIND({"(";"（"},数据表!AZ3326&amp;"(（",1)-1)))&amp;""</f>
        <v/>
      </c>
      <c r="EG3326" s="495" t="str">
        <f>""&amp;(MID(数据表!AZ3326,1,MIN(FIND({0;1;2;3;4;5;6;7;8;9},数据表!AZ3326&amp;"1234567890",1)-1)))&amp;""</f>
        <v/>
      </c>
    </row>
    <row r="3327" spans="2:137" s="310" customFormat="1" ht="12" customHeight="1">
      <c r="B3327" s="286"/>
      <c r="C3327" s="286"/>
      <c r="D3327" s="286"/>
      <c r="E3327" s="479"/>
      <c r="F3327" s="282"/>
      <c r="G3327" s="283"/>
      <c r="H3327" s="421"/>
      <c r="I3327" s="421"/>
      <c r="J3327" s="283"/>
      <c r="K3327" s="421"/>
      <c r="L3327" s="282"/>
      <c r="N3327" s="282"/>
      <c r="S3327" s="282"/>
      <c r="T3327" s="283"/>
      <c r="U3327" s="283"/>
      <c r="V3327" s="283"/>
      <c r="W3327" s="283"/>
      <c r="X3327" s="283"/>
      <c r="Y3327" s="282"/>
      <c r="Z3327" s="282"/>
      <c r="AA3327" s="283"/>
      <c r="AB3327" s="282"/>
      <c r="AC3327" s="282"/>
      <c r="AD3327" s="282"/>
      <c r="AE3327" s="282"/>
      <c r="AF3327" s="283"/>
      <c r="AG3327" s="402"/>
      <c r="AH3327" s="283"/>
      <c r="AI3327" s="283"/>
      <c r="AJ3327" s="283"/>
      <c r="AK3327" s="283"/>
      <c r="AL3327" s="283"/>
      <c r="AM3327" s="282"/>
      <c r="AN3327" s="282"/>
      <c r="AO3327" s="282"/>
      <c r="AP3327" s="282"/>
      <c r="AQ3327" s="282"/>
      <c r="AR3327" s="282"/>
      <c r="AT3327" s="283"/>
      <c r="AU3327" s="283"/>
      <c r="AV3327" s="283"/>
      <c r="AW3327" s="283"/>
      <c r="AY3327" s="283"/>
      <c r="AZ3327" s="282"/>
      <c r="BA3327" s="283"/>
      <c r="BB3327" s="282"/>
      <c r="BC3327" s="282"/>
      <c r="BD3327" s="282"/>
      <c r="BE3327" s="283"/>
      <c r="BG3327" s="282"/>
      <c r="BH3327" s="282"/>
      <c r="BI3327" s="282"/>
      <c r="BL3327" s="421"/>
      <c r="BM3327" s="424"/>
      <c r="BN3327" s="424"/>
      <c r="BO3327" s="424"/>
      <c r="BP3327" s="424"/>
      <c r="BQ3327" s="421"/>
      <c r="BR3327" s="421"/>
      <c r="BV3327" s="282"/>
      <c r="BW3327" s="283"/>
      <c r="BY3327" s="283"/>
      <c r="BZ3327" s="283"/>
      <c r="CA3327" s="283"/>
      <c r="CB3327" s="282"/>
      <c r="CC3327" s="282"/>
      <c r="CD3327" s="282"/>
      <c r="CE3327" s="282"/>
      <c r="CG3327" s="427"/>
      <c r="CH3327" s="402"/>
      <c r="CI3327" s="424"/>
      <c r="CJ3327" s="282"/>
      <c r="CK3327" s="282"/>
      <c r="CL3327" s="283"/>
      <c r="CM3327" s="283"/>
      <c r="CP3327" s="282"/>
      <c r="DC3327" s="282"/>
      <c r="DD3327" s="282"/>
      <c r="DE3327" s="282"/>
      <c r="DF3327" s="282"/>
      <c r="DG3327" s="282"/>
      <c r="DH3327" s="282"/>
      <c r="DI3327" s="282"/>
      <c r="DJ3327" s="282"/>
      <c r="EF3327" s="495" t="str">
        <f>""&amp;(MID(数据表!AZ3327,1,MIN(FIND({"(";"（"},数据表!AZ3327&amp;"(（",1)-1)))&amp;""</f>
        <v/>
      </c>
      <c r="EG3327" s="495" t="str">
        <f>""&amp;(MID(数据表!AZ3327,1,MIN(FIND({0;1;2;3;4;5;6;7;8;9},数据表!AZ3327&amp;"1234567890",1)-1)))&amp;""</f>
        <v/>
      </c>
    </row>
    <row r="3328" spans="2:137" s="310" customFormat="1" ht="12" customHeight="1">
      <c r="B3328" s="286"/>
      <c r="C3328" s="286"/>
      <c r="D3328" s="286"/>
      <c r="E3328" s="479"/>
      <c r="F3328" s="282"/>
      <c r="G3328" s="283"/>
      <c r="H3328" s="421"/>
      <c r="I3328" s="421"/>
      <c r="J3328" s="283"/>
      <c r="K3328" s="421"/>
      <c r="L3328" s="282"/>
      <c r="N3328" s="282"/>
      <c r="S3328" s="282"/>
      <c r="T3328" s="283"/>
      <c r="U3328" s="283"/>
      <c r="V3328" s="283"/>
      <c r="W3328" s="283"/>
      <c r="X3328" s="283"/>
      <c r="Y3328" s="282"/>
      <c r="Z3328" s="282"/>
      <c r="AA3328" s="283"/>
      <c r="AB3328" s="282"/>
      <c r="AC3328" s="282"/>
      <c r="AD3328" s="282"/>
      <c r="AE3328" s="282"/>
      <c r="AF3328" s="283"/>
      <c r="AG3328" s="402"/>
      <c r="AH3328" s="283"/>
      <c r="AI3328" s="283"/>
      <c r="AJ3328" s="283"/>
      <c r="AK3328" s="283"/>
      <c r="AL3328" s="283"/>
      <c r="AM3328" s="282"/>
      <c r="AN3328" s="282"/>
      <c r="AO3328" s="282"/>
      <c r="AP3328" s="282"/>
      <c r="AQ3328" s="282"/>
      <c r="AR3328" s="282"/>
      <c r="AT3328" s="283"/>
      <c r="AU3328" s="283"/>
      <c r="AV3328" s="283"/>
      <c r="AW3328" s="283"/>
      <c r="AY3328" s="283"/>
      <c r="AZ3328" s="282"/>
      <c r="BA3328" s="283"/>
      <c r="BB3328" s="282"/>
      <c r="BC3328" s="282"/>
      <c r="BD3328" s="282"/>
      <c r="BE3328" s="283"/>
      <c r="BG3328" s="282"/>
      <c r="BH3328" s="282"/>
      <c r="BI3328" s="282"/>
      <c r="BL3328" s="421"/>
      <c r="BM3328" s="424"/>
      <c r="BN3328" s="424"/>
      <c r="BO3328" s="424"/>
      <c r="BP3328" s="424"/>
      <c r="BQ3328" s="421"/>
      <c r="BR3328" s="421"/>
      <c r="BV3328" s="282"/>
      <c r="BW3328" s="283"/>
      <c r="BY3328" s="283"/>
      <c r="BZ3328" s="283"/>
      <c r="CA3328" s="283"/>
      <c r="CB3328" s="282"/>
      <c r="CC3328" s="282"/>
      <c r="CD3328" s="282"/>
      <c r="CE3328" s="282"/>
      <c r="CG3328" s="427"/>
      <c r="CH3328" s="402"/>
      <c r="CI3328" s="424"/>
      <c r="CJ3328" s="282"/>
      <c r="CK3328" s="282"/>
      <c r="CL3328" s="283"/>
      <c r="CM3328" s="283"/>
      <c r="CP3328" s="282"/>
      <c r="DC3328" s="282"/>
      <c r="DD3328" s="282"/>
      <c r="DE3328" s="282"/>
      <c r="DF3328" s="282"/>
      <c r="DG3328" s="282"/>
      <c r="DH3328" s="282"/>
      <c r="DI3328" s="282"/>
      <c r="DJ3328" s="282"/>
      <c r="EF3328" s="495" t="str">
        <f>""&amp;(MID(数据表!AZ3328,1,MIN(FIND({"(";"（"},数据表!AZ3328&amp;"(（",1)-1)))&amp;""</f>
        <v/>
      </c>
      <c r="EG3328" s="495" t="str">
        <f>""&amp;(MID(数据表!AZ3328,1,MIN(FIND({0;1;2;3;4;5;6;7;8;9},数据表!AZ3328&amp;"1234567890",1)-1)))&amp;""</f>
        <v/>
      </c>
    </row>
    <row r="3329" spans="2:137" s="310" customFormat="1" ht="12" customHeight="1">
      <c r="B3329" s="286"/>
      <c r="C3329" s="286"/>
      <c r="D3329" s="286"/>
      <c r="E3329" s="479"/>
      <c r="F3329" s="282"/>
      <c r="G3329" s="283"/>
      <c r="H3329" s="421"/>
      <c r="I3329" s="421"/>
      <c r="J3329" s="283"/>
      <c r="K3329" s="421"/>
      <c r="L3329" s="282"/>
      <c r="N3329" s="282"/>
      <c r="S3329" s="282"/>
      <c r="T3329" s="283"/>
      <c r="U3329" s="283"/>
      <c r="V3329" s="283"/>
      <c r="W3329" s="283"/>
      <c r="X3329" s="283"/>
      <c r="Y3329" s="282"/>
      <c r="Z3329" s="282"/>
      <c r="AA3329" s="283"/>
      <c r="AB3329" s="282"/>
      <c r="AC3329" s="282"/>
      <c r="AD3329" s="282"/>
      <c r="AE3329" s="282"/>
      <c r="AF3329" s="283"/>
      <c r="AG3329" s="402"/>
      <c r="AH3329" s="283"/>
      <c r="AI3329" s="283"/>
      <c r="AJ3329" s="283"/>
      <c r="AK3329" s="283"/>
      <c r="AL3329" s="283"/>
      <c r="AM3329" s="282"/>
      <c r="AN3329" s="282"/>
      <c r="AO3329" s="282"/>
      <c r="AP3329" s="282"/>
      <c r="AQ3329" s="282"/>
      <c r="AR3329" s="282"/>
      <c r="AT3329" s="283"/>
      <c r="AU3329" s="283"/>
      <c r="AV3329" s="283"/>
      <c r="AW3329" s="283"/>
      <c r="AY3329" s="283"/>
      <c r="AZ3329" s="282"/>
      <c r="BA3329" s="283"/>
      <c r="BB3329" s="282"/>
      <c r="BC3329" s="282"/>
      <c r="BD3329" s="282"/>
      <c r="BE3329" s="283"/>
      <c r="BG3329" s="282"/>
      <c r="BH3329" s="282"/>
      <c r="BI3329" s="282"/>
      <c r="BL3329" s="421"/>
      <c r="BM3329" s="424"/>
      <c r="BN3329" s="424"/>
      <c r="BO3329" s="424"/>
      <c r="BP3329" s="424"/>
      <c r="BQ3329" s="421"/>
      <c r="BR3329" s="421"/>
      <c r="BV3329" s="282"/>
      <c r="BW3329" s="283"/>
      <c r="BY3329" s="283"/>
      <c r="BZ3329" s="283"/>
      <c r="CA3329" s="283"/>
      <c r="CB3329" s="282"/>
      <c r="CC3329" s="282"/>
      <c r="CD3329" s="282"/>
      <c r="CE3329" s="282"/>
      <c r="CG3329" s="427"/>
      <c r="CH3329" s="402"/>
      <c r="CI3329" s="424"/>
      <c r="CJ3329" s="282"/>
      <c r="CK3329" s="282"/>
      <c r="CL3329" s="283"/>
      <c r="CM3329" s="283"/>
      <c r="CP3329" s="282"/>
      <c r="DC3329" s="282"/>
      <c r="DD3329" s="282"/>
      <c r="DE3329" s="282"/>
      <c r="DF3329" s="282"/>
      <c r="DG3329" s="282"/>
      <c r="DH3329" s="282"/>
      <c r="DI3329" s="282"/>
      <c r="DJ3329" s="282"/>
      <c r="EF3329" s="495" t="str">
        <f>""&amp;(MID(数据表!AZ3329,1,MIN(FIND({"(";"（"},数据表!AZ3329&amp;"(（",1)-1)))&amp;""</f>
        <v/>
      </c>
      <c r="EG3329" s="495" t="str">
        <f>""&amp;(MID(数据表!AZ3329,1,MIN(FIND({0;1;2;3;4;5;6;7;8;9},数据表!AZ3329&amp;"1234567890",1)-1)))&amp;""</f>
        <v/>
      </c>
    </row>
    <row r="3330" spans="2:137" s="310" customFormat="1" ht="12" customHeight="1">
      <c r="B3330" s="286"/>
      <c r="C3330" s="286"/>
      <c r="D3330" s="286"/>
      <c r="E3330" s="479"/>
      <c r="F3330" s="282"/>
      <c r="G3330" s="283"/>
      <c r="H3330" s="421"/>
      <c r="I3330" s="421"/>
      <c r="J3330" s="283"/>
      <c r="K3330" s="421"/>
      <c r="L3330" s="282"/>
      <c r="N3330" s="282"/>
      <c r="S3330" s="282"/>
      <c r="T3330" s="283"/>
      <c r="U3330" s="283"/>
      <c r="V3330" s="283"/>
      <c r="W3330" s="283"/>
      <c r="X3330" s="283"/>
      <c r="Y3330" s="282"/>
      <c r="Z3330" s="282"/>
      <c r="AA3330" s="283"/>
      <c r="AB3330" s="282"/>
      <c r="AC3330" s="282"/>
      <c r="AD3330" s="282"/>
      <c r="AE3330" s="282"/>
      <c r="AF3330" s="283"/>
      <c r="AG3330" s="402"/>
      <c r="AH3330" s="283"/>
      <c r="AI3330" s="283"/>
      <c r="AJ3330" s="283"/>
      <c r="AK3330" s="283"/>
      <c r="AL3330" s="283"/>
      <c r="AM3330" s="282"/>
      <c r="AN3330" s="282"/>
      <c r="AO3330" s="282"/>
      <c r="AP3330" s="282"/>
      <c r="AQ3330" s="282"/>
      <c r="AR3330" s="282"/>
      <c r="AT3330" s="283"/>
      <c r="AU3330" s="283"/>
      <c r="AV3330" s="283"/>
      <c r="AW3330" s="283"/>
      <c r="AY3330" s="283"/>
      <c r="AZ3330" s="282"/>
      <c r="BA3330" s="283"/>
      <c r="BB3330" s="282"/>
      <c r="BC3330" s="282"/>
      <c r="BD3330" s="282"/>
      <c r="BE3330" s="283"/>
      <c r="BG3330" s="282"/>
      <c r="BH3330" s="282"/>
      <c r="BI3330" s="282"/>
      <c r="BL3330" s="421"/>
      <c r="BM3330" s="424"/>
      <c r="BN3330" s="424"/>
      <c r="BO3330" s="424"/>
      <c r="BP3330" s="424"/>
      <c r="BQ3330" s="421"/>
      <c r="BR3330" s="421"/>
      <c r="BV3330" s="282"/>
      <c r="BW3330" s="283"/>
      <c r="BY3330" s="283"/>
      <c r="BZ3330" s="283"/>
      <c r="CA3330" s="283"/>
      <c r="CB3330" s="282"/>
      <c r="CC3330" s="282"/>
      <c r="CD3330" s="282"/>
      <c r="CE3330" s="282"/>
      <c r="CG3330" s="427"/>
      <c r="CH3330" s="402"/>
      <c r="CI3330" s="424"/>
      <c r="CJ3330" s="282"/>
      <c r="CK3330" s="282"/>
      <c r="CL3330" s="283"/>
      <c r="CM3330" s="283"/>
      <c r="CP3330" s="282"/>
      <c r="DC3330" s="282"/>
      <c r="DD3330" s="282"/>
      <c r="DE3330" s="282"/>
      <c r="DF3330" s="282"/>
      <c r="DG3330" s="282"/>
      <c r="DH3330" s="282"/>
      <c r="DI3330" s="282"/>
      <c r="DJ3330" s="282"/>
      <c r="EF3330" s="495" t="str">
        <f>""&amp;(MID(数据表!AZ3330,1,MIN(FIND({"(";"（"},数据表!AZ3330&amp;"(（",1)-1)))&amp;""</f>
        <v/>
      </c>
      <c r="EG3330" s="495" t="str">
        <f>""&amp;(MID(数据表!AZ3330,1,MIN(FIND({0;1;2;3;4;5;6;7;8;9},数据表!AZ3330&amp;"1234567890",1)-1)))&amp;""</f>
        <v/>
      </c>
    </row>
    <row r="3331" spans="2:137" s="310" customFormat="1" ht="12" customHeight="1">
      <c r="B3331" s="286"/>
      <c r="C3331" s="286"/>
      <c r="D3331" s="286"/>
      <c r="E3331" s="479"/>
      <c r="F3331" s="282"/>
      <c r="G3331" s="283"/>
      <c r="H3331" s="421"/>
      <c r="I3331" s="421"/>
      <c r="J3331" s="283"/>
      <c r="K3331" s="421"/>
      <c r="L3331" s="282"/>
      <c r="N3331" s="282"/>
      <c r="S3331" s="282"/>
      <c r="T3331" s="283"/>
      <c r="U3331" s="283"/>
      <c r="V3331" s="283"/>
      <c r="W3331" s="283"/>
      <c r="X3331" s="283"/>
      <c r="Y3331" s="282"/>
      <c r="Z3331" s="282"/>
      <c r="AA3331" s="283"/>
      <c r="AB3331" s="282"/>
      <c r="AC3331" s="282"/>
      <c r="AD3331" s="282"/>
      <c r="AE3331" s="282"/>
      <c r="AF3331" s="283"/>
      <c r="AG3331" s="402"/>
      <c r="AH3331" s="283"/>
      <c r="AI3331" s="283"/>
      <c r="AJ3331" s="283"/>
      <c r="AK3331" s="283"/>
      <c r="AL3331" s="283"/>
      <c r="AM3331" s="282"/>
      <c r="AN3331" s="282"/>
      <c r="AO3331" s="282"/>
      <c r="AP3331" s="282"/>
      <c r="AQ3331" s="282"/>
      <c r="AR3331" s="282"/>
      <c r="AT3331" s="283"/>
      <c r="AU3331" s="283"/>
      <c r="AV3331" s="283"/>
      <c r="AW3331" s="283"/>
      <c r="AY3331" s="283"/>
      <c r="AZ3331" s="282"/>
      <c r="BA3331" s="283"/>
      <c r="BB3331" s="282"/>
      <c r="BC3331" s="282"/>
      <c r="BD3331" s="282"/>
      <c r="BE3331" s="283"/>
      <c r="BG3331" s="282"/>
      <c r="BH3331" s="282"/>
      <c r="BI3331" s="282"/>
      <c r="BL3331" s="421"/>
      <c r="BM3331" s="424"/>
      <c r="BN3331" s="424"/>
      <c r="BO3331" s="424"/>
      <c r="BP3331" s="424"/>
      <c r="BQ3331" s="421"/>
      <c r="BR3331" s="421"/>
      <c r="BV3331" s="282"/>
      <c r="BW3331" s="283"/>
      <c r="BY3331" s="283"/>
      <c r="BZ3331" s="283"/>
      <c r="CA3331" s="283"/>
      <c r="CB3331" s="282"/>
      <c r="CC3331" s="282"/>
      <c r="CD3331" s="282"/>
      <c r="CE3331" s="282"/>
      <c r="CG3331" s="427"/>
      <c r="CH3331" s="402"/>
      <c r="CI3331" s="424"/>
      <c r="CJ3331" s="282"/>
      <c r="CK3331" s="282"/>
      <c r="CL3331" s="283"/>
      <c r="CM3331" s="283"/>
      <c r="CP3331" s="282"/>
      <c r="DC3331" s="282"/>
      <c r="DD3331" s="282"/>
      <c r="DE3331" s="282"/>
      <c r="DF3331" s="282"/>
      <c r="DG3331" s="282"/>
      <c r="DH3331" s="282"/>
      <c r="DI3331" s="282"/>
      <c r="DJ3331" s="282"/>
      <c r="EF3331" s="495" t="str">
        <f>""&amp;(MID(数据表!AZ3331,1,MIN(FIND({"(";"（"},数据表!AZ3331&amp;"(（",1)-1)))&amp;""</f>
        <v/>
      </c>
      <c r="EG3331" s="495" t="str">
        <f>""&amp;(MID(数据表!AZ3331,1,MIN(FIND({0;1;2;3;4;5;6;7;8;9},数据表!AZ3331&amp;"1234567890",1)-1)))&amp;""</f>
        <v/>
      </c>
    </row>
    <row r="3332" spans="2:137" s="310" customFormat="1" ht="12" customHeight="1">
      <c r="B3332" s="286"/>
      <c r="C3332" s="286"/>
      <c r="D3332" s="286"/>
      <c r="E3332" s="479"/>
      <c r="F3332" s="282"/>
      <c r="G3332" s="283"/>
      <c r="H3332" s="421"/>
      <c r="I3332" s="421"/>
      <c r="J3332" s="283"/>
      <c r="K3332" s="421"/>
      <c r="L3332" s="282"/>
      <c r="N3332" s="282"/>
      <c r="S3332" s="282"/>
      <c r="T3332" s="283"/>
      <c r="U3332" s="283"/>
      <c r="V3332" s="283"/>
      <c r="W3332" s="283"/>
      <c r="X3332" s="283"/>
      <c r="Y3332" s="282"/>
      <c r="Z3332" s="282"/>
      <c r="AA3332" s="283"/>
      <c r="AB3332" s="282"/>
      <c r="AC3332" s="282"/>
      <c r="AD3332" s="282"/>
      <c r="AE3332" s="282"/>
      <c r="AF3332" s="283"/>
      <c r="AG3332" s="402"/>
      <c r="AH3332" s="283"/>
      <c r="AI3332" s="283"/>
      <c r="AJ3332" s="283"/>
      <c r="AK3332" s="283"/>
      <c r="AL3332" s="283"/>
      <c r="AM3332" s="282"/>
      <c r="AN3332" s="282"/>
      <c r="AO3332" s="282"/>
      <c r="AP3332" s="282"/>
      <c r="AQ3332" s="282"/>
      <c r="AR3332" s="282"/>
      <c r="AT3332" s="283"/>
      <c r="AU3332" s="283"/>
      <c r="AV3332" s="283"/>
      <c r="AW3332" s="283"/>
      <c r="AY3332" s="283"/>
      <c r="AZ3332" s="282"/>
      <c r="BA3332" s="283"/>
      <c r="BB3332" s="282"/>
      <c r="BC3332" s="282"/>
      <c r="BD3332" s="282"/>
      <c r="BE3332" s="283"/>
      <c r="BG3332" s="282"/>
      <c r="BH3332" s="282"/>
      <c r="BI3332" s="282"/>
      <c r="BL3332" s="421"/>
      <c r="BM3332" s="424"/>
      <c r="BN3332" s="424"/>
      <c r="BO3332" s="424"/>
      <c r="BP3332" s="424"/>
      <c r="BQ3332" s="421"/>
      <c r="BR3332" s="421"/>
      <c r="BV3332" s="282"/>
      <c r="BW3332" s="283"/>
      <c r="BY3332" s="283"/>
      <c r="BZ3332" s="283"/>
      <c r="CA3332" s="283"/>
      <c r="CB3332" s="282"/>
      <c r="CC3332" s="282"/>
      <c r="CD3332" s="282"/>
      <c r="CE3332" s="282"/>
      <c r="CG3332" s="427"/>
      <c r="CH3332" s="402"/>
      <c r="CI3332" s="424"/>
      <c r="CJ3332" s="282"/>
      <c r="CK3332" s="282"/>
      <c r="CL3332" s="283"/>
      <c r="CM3332" s="283"/>
      <c r="CP3332" s="282"/>
      <c r="DC3332" s="282"/>
      <c r="DD3332" s="282"/>
      <c r="DE3332" s="282"/>
      <c r="DF3332" s="282"/>
      <c r="DG3332" s="282"/>
      <c r="DH3332" s="282"/>
      <c r="DI3332" s="282"/>
      <c r="DJ3332" s="282"/>
      <c r="EF3332" s="495" t="str">
        <f>""&amp;(MID(数据表!AZ3332,1,MIN(FIND({"(";"（"},数据表!AZ3332&amp;"(（",1)-1)))&amp;""</f>
        <v/>
      </c>
      <c r="EG3332" s="495" t="str">
        <f>""&amp;(MID(数据表!AZ3332,1,MIN(FIND({0;1;2;3;4;5;6;7;8;9},数据表!AZ3332&amp;"1234567890",1)-1)))&amp;""</f>
        <v/>
      </c>
    </row>
    <row r="3333" spans="2:137" s="310" customFormat="1" ht="12" customHeight="1">
      <c r="B3333" s="286"/>
      <c r="C3333" s="286"/>
      <c r="D3333" s="286"/>
      <c r="E3333" s="479"/>
      <c r="F3333" s="282"/>
      <c r="G3333" s="283"/>
      <c r="H3333" s="421"/>
      <c r="I3333" s="421"/>
      <c r="J3333" s="283"/>
      <c r="K3333" s="421"/>
      <c r="L3333" s="282"/>
      <c r="N3333" s="282"/>
      <c r="S3333" s="282"/>
      <c r="T3333" s="283"/>
      <c r="U3333" s="283"/>
      <c r="V3333" s="283"/>
      <c r="W3333" s="283"/>
      <c r="X3333" s="283"/>
      <c r="Y3333" s="282"/>
      <c r="Z3333" s="282"/>
      <c r="AA3333" s="283"/>
      <c r="AB3333" s="282"/>
      <c r="AC3333" s="282"/>
      <c r="AD3333" s="282"/>
      <c r="AE3333" s="282"/>
      <c r="AF3333" s="283"/>
      <c r="AG3333" s="402"/>
      <c r="AH3333" s="283"/>
      <c r="AI3333" s="283"/>
      <c r="AJ3333" s="283"/>
      <c r="AK3333" s="283"/>
      <c r="AL3333" s="283"/>
      <c r="AM3333" s="282"/>
      <c r="AN3333" s="282"/>
      <c r="AO3333" s="282"/>
      <c r="AP3333" s="282"/>
      <c r="AQ3333" s="282"/>
      <c r="AR3333" s="282"/>
      <c r="AT3333" s="283"/>
      <c r="AU3333" s="283"/>
      <c r="AV3333" s="283"/>
      <c r="AW3333" s="283"/>
      <c r="AY3333" s="283"/>
      <c r="AZ3333" s="282"/>
      <c r="BA3333" s="283"/>
      <c r="BB3333" s="282"/>
      <c r="BC3333" s="282"/>
      <c r="BD3333" s="282"/>
      <c r="BE3333" s="283"/>
      <c r="BG3333" s="282"/>
      <c r="BH3333" s="282"/>
      <c r="BI3333" s="282"/>
      <c r="BL3333" s="421"/>
      <c r="BM3333" s="424"/>
      <c r="BN3333" s="424"/>
      <c r="BO3333" s="424"/>
      <c r="BP3333" s="424"/>
      <c r="BQ3333" s="421"/>
      <c r="BR3333" s="421"/>
      <c r="BV3333" s="282"/>
      <c r="BW3333" s="283"/>
      <c r="BY3333" s="283"/>
      <c r="BZ3333" s="283"/>
      <c r="CA3333" s="283"/>
      <c r="CB3333" s="282"/>
      <c r="CC3333" s="282"/>
      <c r="CD3333" s="282"/>
      <c r="CE3333" s="282"/>
      <c r="CG3333" s="427"/>
      <c r="CH3333" s="402"/>
      <c r="CI3333" s="424"/>
      <c r="CJ3333" s="282"/>
      <c r="CK3333" s="282"/>
      <c r="CL3333" s="283"/>
      <c r="CM3333" s="283"/>
      <c r="CP3333" s="282"/>
      <c r="DC3333" s="282"/>
      <c r="DD3333" s="282"/>
      <c r="DE3333" s="282"/>
      <c r="DF3333" s="282"/>
      <c r="DG3333" s="282"/>
      <c r="DH3333" s="282"/>
      <c r="DI3333" s="282"/>
      <c r="DJ3333" s="282"/>
      <c r="EF3333" s="495" t="str">
        <f>""&amp;(MID(数据表!AZ3333,1,MIN(FIND({"(";"（"},数据表!AZ3333&amp;"(（",1)-1)))&amp;""</f>
        <v/>
      </c>
      <c r="EG3333" s="495" t="str">
        <f>""&amp;(MID(数据表!AZ3333,1,MIN(FIND({0;1;2;3;4;5;6;7;8;9},数据表!AZ3333&amp;"1234567890",1)-1)))&amp;""</f>
        <v/>
      </c>
    </row>
    <row r="3334" spans="2:137" s="310" customFormat="1" ht="12" customHeight="1">
      <c r="B3334" s="286"/>
      <c r="C3334" s="286"/>
      <c r="D3334" s="286"/>
      <c r="E3334" s="479"/>
      <c r="F3334" s="282"/>
      <c r="G3334" s="283"/>
      <c r="H3334" s="421"/>
      <c r="I3334" s="421"/>
      <c r="J3334" s="283"/>
      <c r="K3334" s="421"/>
      <c r="L3334" s="282"/>
      <c r="N3334" s="282"/>
      <c r="S3334" s="282"/>
      <c r="T3334" s="283"/>
      <c r="U3334" s="283"/>
      <c r="V3334" s="283"/>
      <c r="W3334" s="283"/>
      <c r="X3334" s="283"/>
      <c r="Y3334" s="282"/>
      <c r="Z3334" s="282"/>
      <c r="AA3334" s="283"/>
      <c r="AB3334" s="282"/>
      <c r="AC3334" s="282"/>
      <c r="AD3334" s="282"/>
      <c r="AE3334" s="282"/>
      <c r="AF3334" s="283"/>
      <c r="AG3334" s="402"/>
      <c r="AH3334" s="283"/>
      <c r="AI3334" s="283"/>
      <c r="AJ3334" s="283"/>
      <c r="AK3334" s="283"/>
      <c r="AL3334" s="283"/>
      <c r="AM3334" s="282"/>
      <c r="AN3334" s="282"/>
      <c r="AO3334" s="282"/>
      <c r="AP3334" s="282"/>
      <c r="AQ3334" s="282"/>
      <c r="AR3334" s="282"/>
      <c r="AT3334" s="283"/>
      <c r="AU3334" s="283"/>
      <c r="AV3334" s="283"/>
      <c r="AW3334" s="283"/>
      <c r="AY3334" s="283"/>
      <c r="AZ3334" s="282"/>
      <c r="BA3334" s="283"/>
      <c r="BB3334" s="282"/>
      <c r="BC3334" s="282"/>
      <c r="BD3334" s="282"/>
      <c r="BE3334" s="283"/>
      <c r="BG3334" s="282"/>
      <c r="BH3334" s="282"/>
      <c r="BI3334" s="282"/>
      <c r="BL3334" s="421"/>
      <c r="BM3334" s="424"/>
      <c r="BN3334" s="424"/>
      <c r="BO3334" s="424"/>
      <c r="BP3334" s="424"/>
      <c r="BQ3334" s="421"/>
      <c r="BR3334" s="421"/>
      <c r="BV3334" s="282"/>
      <c r="BW3334" s="283"/>
      <c r="BY3334" s="283"/>
      <c r="BZ3334" s="283"/>
      <c r="CA3334" s="283"/>
      <c r="CB3334" s="282"/>
      <c r="CC3334" s="282"/>
      <c r="CD3334" s="282"/>
      <c r="CE3334" s="282"/>
      <c r="CG3334" s="427"/>
      <c r="CH3334" s="402"/>
      <c r="CI3334" s="424"/>
      <c r="CJ3334" s="282"/>
      <c r="CK3334" s="282"/>
      <c r="CL3334" s="283"/>
      <c r="CM3334" s="283"/>
      <c r="CP3334" s="282"/>
      <c r="DC3334" s="282"/>
      <c r="DD3334" s="282"/>
      <c r="DE3334" s="282"/>
      <c r="DF3334" s="282"/>
      <c r="DG3334" s="282"/>
      <c r="DH3334" s="282"/>
      <c r="DI3334" s="282"/>
      <c r="DJ3334" s="282"/>
      <c r="EF3334" s="495" t="str">
        <f>""&amp;(MID(数据表!AZ3334,1,MIN(FIND({"(";"（"},数据表!AZ3334&amp;"(（",1)-1)))&amp;""</f>
        <v/>
      </c>
      <c r="EG3334" s="495" t="str">
        <f>""&amp;(MID(数据表!AZ3334,1,MIN(FIND({0;1;2;3;4;5;6;7;8;9},数据表!AZ3334&amp;"1234567890",1)-1)))&amp;""</f>
        <v/>
      </c>
    </row>
    <row r="3335" spans="2:137" s="310" customFormat="1" ht="12" customHeight="1">
      <c r="B3335" s="286"/>
      <c r="C3335" s="286"/>
      <c r="D3335" s="286"/>
      <c r="E3335" s="479"/>
      <c r="F3335" s="282"/>
      <c r="G3335" s="283"/>
      <c r="H3335" s="421"/>
      <c r="I3335" s="421"/>
      <c r="J3335" s="283"/>
      <c r="K3335" s="421"/>
      <c r="L3335" s="282"/>
      <c r="N3335" s="282"/>
      <c r="S3335" s="282"/>
      <c r="T3335" s="283"/>
      <c r="U3335" s="283"/>
      <c r="V3335" s="283"/>
      <c r="W3335" s="283"/>
      <c r="X3335" s="283"/>
      <c r="Y3335" s="282"/>
      <c r="Z3335" s="282"/>
      <c r="AA3335" s="283"/>
      <c r="AB3335" s="282"/>
      <c r="AC3335" s="282"/>
      <c r="AD3335" s="282"/>
      <c r="AE3335" s="282"/>
      <c r="AF3335" s="283"/>
      <c r="AG3335" s="402"/>
      <c r="AH3335" s="283"/>
      <c r="AI3335" s="283"/>
      <c r="AJ3335" s="283"/>
      <c r="AK3335" s="283"/>
      <c r="AL3335" s="283"/>
      <c r="AM3335" s="282"/>
      <c r="AN3335" s="282"/>
      <c r="AO3335" s="282"/>
      <c r="AP3335" s="282"/>
      <c r="AQ3335" s="282"/>
      <c r="AR3335" s="282"/>
      <c r="AT3335" s="283"/>
      <c r="AU3335" s="283"/>
      <c r="AV3335" s="283"/>
      <c r="AW3335" s="283"/>
      <c r="AY3335" s="283"/>
      <c r="AZ3335" s="282"/>
      <c r="BA3335" s="283"/>
      <c r="BB3335" s="282"/>
      <c r="BC3335" s="282"/>
      <c r="BD3335" s="282"/>
      <c r="BE3335" s="283"/>
      <c r="BG3335" s="282"/>
      <c r="BH3335" s="282"/>
      <c r="BI3335" s="282"/>
      <c r="BL3335" s="421"/>
      <c r="BM3335" s="424"/>
      <c r="BN3335" s="424"/>
      <c r="BO3335" s="424"/>
      <c r="BP3335" s="424"/>
      <c r="BQ3335" s="421"/>
      <c r="BR3335" s="421"/>
      <c r="BV3335" s="282"/>
      <c r="BW3335" s="283"/>
      <c r="BY3335" s="283"/>
      <c r="BZ3335" s="283"/>
      <c r="CA3335" s="283"/>
      <c r="CB3335" s="282"/>
      <c r="CC3335" s="282"/>
      <c r="CD3335" s="282"/>
      <c r="CE3335" s="282"/>
      <c r="CG3335" s="427"/>
      <c r="CH3335" s="402"/>
      <c r="CI3335" s="424"/>
      <c r="CJ3335" s="282"/>
      <c r="CK3335" s="282"/>
      <c r="CL3335" s="283"/>
      <c r="CM3335" s="283"/>
      <c r="CP3335" s="282"/>
      <c r="DC3335" s="282"/>
      <c r="DD3335" s="282"/>
      <c r="DE3335" s="282"/>
      <c r="DF3335" s="282"/>
      <c r="DG3335" s="282"/>
      <c r="DH3335" s="282"/>
      <c r="DI3335" s="282"/>
      <c r="DJ3335" s="282"/>
      <c r="EF3335" s="495" t="str">
        <f>""&amp;(MID(数据表!AZ3335,1,MIN(FIND({"(";"（"},数据表!AZ3335&amp;"(（",1)-1)))&amp;""</f>
        <v/>
      </c>
      <c r="EG3335" s="495" t="str">
        <f>""&amp;(MID(数据表!AZ3335,1,MIN(FIND({0;1;2;3;4;5;6;7;8;9},数据表!AZ3335&amp;"1234567890",1)-1)))&amp;""</f>
        <v/>
      </c>
    </row>
    <row r="3336" spans="2:137" s="310" customFormat="1" ht="12" customHeight="1">
      <c r="B3336" s="286"/>
      <c r="C3336" s="286"/>
      <c r="D3336" s="286"/>
      <c r="E3336" s="479"/>
      <c r="F3336" s="282"/>
      <c r="G3336" s="283"/>
      <c r="H3336" s="421"/>
      <c r="I3336" s="421"/>
      <c r="J3336" s="283"/>
      <c r="K3336" s="421"/>
      <c r="L3336" s="282"/>
      <c r="N3336" s="282"/>
      <c r="S3336" s="282"/>
      <c r="T3336" s="283"/>
      <c r="U3336" s="283"/>
      <c r="V3336" s="283"/>
      <c r="W3336" s="283"/>
      <c r="X3336" s="283"/>
      <c r="Y3336" s="282"/>
      <c r="Z3336" s="282"/>
      <c r="AA3336" s="283"/>
      <c r="AB3336" s="282"/>
      <c r="AC3336" s="282"/>
      <c r="AD3336" s="282"/>
      <c r="AE3336" s="282"/>
      <c r="AF3336" s="283"/>
      <c r="AG3336" s="402"/>
      <c r="AH3336" s="283"/>
      <c r="AI3336" s="283"/>
      <c r="AJ3336" s="283"/>
      <c r="AK3336" s="283"/>
      <c r="AL3336" s="283"/>
      <c r="AM3336" s="282"/>
      <c r="AN3336" s="282"/>
      <c r="AO3336" s="282"/>
      <c r="AP3336" s="282"/>
      <c r="AQ3336" s="282"/>
      <c r="AR3336" s="282"/>
      <c r="AT3336" s="283"/>
      <c r="AU3336" s="283"/>
      <c r="AV3336" s="283"/>
      <c r="AW3336" s="283"/>
      <c r="AY3336" s="283"/>
      <c r="AZ3336" s="282"/>
      <c r="BA3336" s="283"/>
      <c r="BB3336" s="282"/>
      <c r="BC3336" s="282"/>
      <c r="BD3336" s="282"/>
      <c r="BE3336" s="283"/>
      <c r="BG3336" s="282"/>
      <c r="BH3336" s="282"/>
      <c r="BI3336" s="282"/>
      <c r="BL3336" s="421"/>
      <c r="BM3336" s="424"/>
      <c r="BN3336" s="424"/>
      <c r="BO3336" s="424"/>
      <c r="BP3336" s="424"/>
      <c r="BQ3336" s="421"/>
      <c r="BR3336" s="421"/>
      <c r="BV3336" s="282"/>
      <c r="BW3336" s="283"/>
      <c r="BY3336" s="283"/>
      <c r="BZ3336" s="283"/>
      <c r="CA3336" s="283"/>
      <c r="CB3336" s="282"/>
      <c r="CC3336" s="282"/>
      <c r="CD3336" s="282"/>
      <c r="CE3336" s="282"/>
      <c r="CG3336" s="427"/>
      <c r="CH3336" s="402"/>
      <c r="CI3336" s="424"/>
      <c r="CJ3336" s="282"/>
      <c r="CK3336" s="282"/>
      <c r="CL3336" s="283"/>
      <c r="CM3336" s="283"/>
      <c r="CP3336" s="282"/>
      <c r="DC3336" s="282"/>
      <c r="DD3336" s="282"/>
      <c r="DE3336" s="282"/>
      <c r="DF3336" s="282"/>
      <c r="DG3336" s="282"/>
      <c r="DH3336" s="282"/>
      <c r="DI3336" s="282"/>
      <c r="DJ3336" s="282"/>
      <c r="EF3336" s="495" t="str">
        <f>""&amp;(MID(数据表!AZ3336,1,MIN(FIND({"(";"（"},数据表!AZ3336&amp;"(（",1)-1)))&amp;""</f>
        <v/>
      </c>
      <c r="EG3336" s="495" t="str">
        <f>""&amp;(MID(数据表!AZ3336,1,MIN(FIND({0;1;2;3;4;5;6;7;8;9},数据表!AZ3336&amp;"1234567890",1)-1)))&amp;""</f>
        <v/>
      </c>
    </row>
    <row r="3337" spans="2:137" s="310" customFormat="1" ht="12" customHeight="1">
      <c r="B3337" s="286"/>
      <c r="C3337" s="286"/>
      <c r="D3337" s="286"/>
      <c r="E3337" s="479"/>
      <c r="F3337" s="282"/>
      <c r="G3337" s="283"/>
      <c r="H3337" s="421"/>
      <c r="I3337" s="421"/>
      <c r="J3337" s="283"/>
      <c r="K3337" s="421"/>
      <c r="L3337" s="282"/>
      <c r="N3337" s="282"/>
      <c r="S3337" s="282"/>
      <c r="T3337" s="283"/>
      <c r="U3337" s="283"/>
      <c r="V3337" s="283"/>
      <c r="W3337" s="283"/>
      <c r="X3337" s="283"/>
      <c r="Y3337" s="282"/>
      <c r="Z3337" s="282"/>
      <c r="AA3337" s="283"/>
      <c r="AB3337" s="282"/>
      <c r="AC3337" s="282"/>
      <c r="AD3337" s="282"/>
      <c r="AE3337" s="282"/>
      <c r="AF3337" s="283"/>
      <c r="AG3337" s="402"/>
      <c r="AH3337" s="283"/>
      <c r="AI3337" s="283"/>
      <c r="AJ3337" s="283"/>
      <c r="AK3337" s="283"/>
      <c r="AL3337" s="283"/>
      <c r="AM3337" s="282"/>
      <c r="AN3337" s="282"/>
      <c r="AO3337" s="282"/>
      <c r="AP3337" s="282"/>
      <c r="AQ3337" s="282"/>
      <c r="AR3337" s="282"/>
      <c r="AT3337" s="283"/>
      <c r="AU3337" s="283"/>
      <c r="AV3337" s="283"/>
      <c r="AW3337" s="283"/>
      <c r="AY3337" s="283"/>
      <c r="AZ3337" s="282"/>
      <c r="BA3337" s="283"/>
      <c r="BB3337" s="282"/>
      <c r="BC3337" s="282"/>
      <c r="BD3337" s="282"/>
      <c r="BE3337" s="283"/>
      <c r="BG3337" s="282"/>
      <c r="BH3337" s="282"/>
      <c r="BI3337" s="282"/>
      <c r="BL3337" s="421"/>
      <c r="BM3337" s="424"/>
      <c r="BN3337" s="424"/>
      <c r="BO3337" s="424"/>
      <c r="BP3337" s="424"/>
      <c r="BQ3337" s="421"/>
      <c r="BR3337" s="421"/>
      <c r="BV3337" s="282"/>
      <c r="BW3337" s="283"/>
      <c r="BY3337" s="283"/>
      <c r="BZ3337" s="283"/>
      <c r="CA3337" s="283"/>
      <c r="CB3337" s="282"/>
      <c r="CC3337" s="282"/>
      <c r="CD3337" s="282"/>
      <c r="CE3337" s="282"/>
      <c r="CG3337" s="427"/>
      <c r="CH3337" s="402"/>
      <c r="CI3337" s="424"/>
      <c r="CJ3337" s="282"/>
      <c r="CK3337" s="282"/>
      <c r="CL3337" s="283"/>
      <c r="CM3337" s="283"/>
      <c r="CP3337" s="282"/>
      <c r="DC3337" s="282"/>
      <c r="DD3337" s="282"/>
      <c r="DE3337" s="282"/>
      <c r="DF3337" s="282"/>
      <c r="DG3337" s="282"/>
      <c r="DH3337" s="282"/>
      <c r="DI3337" s="282"/>
      <c r="DJ3337" s="282"/>
      <c r="EF3337" s="495" t="str">
        <f>""&amp;(MID(数据表!AZ3337,1,MIN(FIND({"(";"（"},数据表!AZ3337&amp;"(（",1)-1)))&amp;""</f>
        <v/>
      </c>
      <c r="EG3337" s="495" t="str">
        <f>""&amp;(MID(数据表!AZ3337,1,MIN(FIND({0;1;2;3;4;5;6;7;8;9},数据表!AZ3337&amp;"1234567890",1)-1)))&amp;""</f>
        <v/>
      </c>
    </row>
    <row r="3338" spans="2:137" s="310" customFormat="1" ht="12" customHeight="1">
      <c r="B3338" s="286"/>
      <c r="C3338" s="286"/>
      <c r="D3338" s="286"/>
      <c r="E3338" s="479"/>
      <c r="F3338" s="282"/>
      <c r="G3338" s="283"/>
      <c r="H3338" s="421"/>
      <c r="I3338" s="421"/>
      <c r="J3338" s="283"/>
      <c r="K3338" s="421"/>
      <c r="L3338" s="282"/>
      <c r="N3338" s="282"/>
      <c r="S3338" s="282"/>
      <c r="T3338" s="283"/>
      <c r="U3338" s="283"/>
      <c r="V3338" s="283"/>
      <c r="W3338" s="283"/>
      <c r="X3338" s="283"/>
      <c r="Y3338" s="282"/>
      <c r="Z3338" s="282"/>
      <c r="AA3338" s="283"/>
      <c r="AB3338" s="282"/>
      <c r="AC3338" s="282"/>
      <c r="AD3338" s="282"/>
      <c r="AE3338" s="282"/>
      <c r="AF3338" s="283"/>
      <c r="AG3338" s="402"/>
      <c r="AH3338" s="283"/>
      <c r="AI3338" s="283"/>
      <c r="AJ3338" s="283"/>
      <c r="AK3338" s="283"/>
      <c r="AL3338" s="283"/>
      <c r="AM3338" s="282"/>
      <c r="AN3338" s="282"/>
      <c r="AO3338" s="282"/>
      <c r="AP3338" s="282"/>
      <c r="AQ3338" s="282"/>
      <c r="AR3338" s="282"/>
      <c r="AT3338" s="283"/>
      <c r="AU3338" s="283"/>
      <c r="AV3338" s="283"/>
      <c r="AW3338" s="283"/>
      <c r="AY3338" s="283"/>
      <c r="AZ3338" s="282"/>
      <c r="BA3338" s="283"/>
      <c r="BB3338" s="282"/>
      <c r="BC3338" s="282"/>
      <c r="BD3338" s="282"/>
      <c r="BE3338" s="283"/>
      <c r="BG3338" s="282"/>
      <c r="BH3338" s="282"/>
      <c r="BI3338" s="282"/>
      <c r="BL3338" s="421"/>
      <c r="BM3338" s="424"/>
      <c r="BN3338" s="424"/>
      <c r="BO3338" s="424"/>
      <c r="BP3338" s="424"/>
      <c r="BQ3338" s="421"/>
      <c r="BR3338" s="421"/>
      <c r="BV3338" s="282"/>
      <c r="BW3338" s="283"/>
      <c r="BY3338" s="283"/>
      <c r="BZ3338" s="283"/>
      <c r="CA3338" s="283"/>
      <c r="CB3338" s="282"/>
      <c r="CC3338" s="282"/>
      <c r="CD3338" s="282"/>
      <c r="CE3338" s="282"/>
      <c r="CG3338" s="427"/>
      <c r="CH3338" s="402"/>
      <c r="CI3338" s="424"/>
      <c r="CJ3338" s="282"/>
      <c r="CK3338" s="282"/>
      <c r="CL3338" s="283"/>
      <c r="CM3338" s="283"/>
      <c r="CP3338" s="282"/>
      <c r="DC3338" s="282"/>
      <c r="DD3338" s="282"/>
      <c r="DE3338" s="282"/>
      <c r="DF3338" s="282"/>
      <c r="DG3338" s="282"/>
      <c r="DH3338" s="282"/>
      <c r="DI3338" s="282"/>
      <c r="DJ3338" s="282"/>
      <c r="EF3338" s="495" t="str">
        <f>""&amp;(MID(数据表!AZ3338,1,MIN(FIND({"(";"（"},数据表!AZ3338&amp;"(（",1)-1)))&amp;""</f>
        <v/>
      </c>
      <c r="EG3338" s="495" t="str">
        <f>""&amp;(MID(数据表!AZ3338,1,MIN(FIND({0;1;2;3;4;5;6;7;8;9},数据表!AZ3338&amp;"1234567890",1)-1)))&amp;""</f>
        <v/>
      </c>
    </row>
    <row r="3339" spans="2:137" s="310" customFormat="1" ht="12" customHeight="1">
      <c r="B3339" s="286"/>
      <c r="C3339" s="286"/>
      <c r="D3339" s="286"/>
      <c r="E3339" s="479"/>
      <c r="F3339" s="282"/>
      <c r="G3339" s="283"/>
      <c r="H3339" s="421"/>
      <c r="I3339" s="421"/>
      <c r="J3339" s="283"/>
      <c r="K3339" s="421"/>
      <c r="L3339" s="282"/>
      <c r="N3339" s="282"/>
      <c r="S3339" s="282"/>
      <c r="T3339" s="283"/>
      <c r="U3339" s="283"/>
      <c r="V3339" s="283"/>
      <c r="W3339" s="283"/>
      <c r="X3339" s="283"/>
      <c r="Y3339" s="282"/>
      <c r="Z3339" s="282"/>
      <c r="AA3339" s="283"/>
      <c r="AB3339" s="282"/>
      <c r="AC3339" s="282"/>
      <c r="AD3339" s="282"/>
      <c r="AE3339" s="282"/>
      <c r="AF3339" s="283"/>
      <c r="AG3339" s="402"/>
      <c r="AH3339" s="283"/>
      <c r="AI3339" s="283"/>
      <c r="AJ3339" s="283"/>
      <c r="AK3339" s="283"/>
      <c r="AL3339" s="283"/>
      <c r="AM3339" s="282"/>
      <c r="AN3339" s="282"/>
      <c r="AO3339" s="282"/>
      <c r="AP3339" s="282"/>
      <c r="AQ3339" s="282"/>
      <c r="AR3339" s="282"/>
      <c r="AT3339" s="283"/>
      <c r="AU3339" s="283"/>
      <c r="AV3339" s="283"/>
      <c r="AW3339" s="283"/>
      <c r="AY3339" s="283"/>
      <c r="AZ3339" s="282"/>
      <c r="BA3339" s="283"/>
      <c r="BB3339" s="282"/>
      <c r="BC3339" s="282"/>
      <c r="BD3339" s="282"/>
      <c r="BE3339" s="283"/>
      <c r="BG3339" s="282"/>
      <c r="BH3339" s="282"/>
      <c r="BI3339" s="282"/>
      <c r="BL3339" s="421"/>
      <c r="BM3339" s="424"/>
      <c r="BN3339" s="424"/>
      <c r="BO3339" s="424"/>
      <c r="BP3339" s="424"/>
      <c r="BQ3339" s="421"/>
      <c r="BR3339" s="421"/>
      <c r="BV3339" s="282"/>
      <c r="BW3339" s="283"/>
      <c r="BY3339" s="283"/>
      <c r="BZ3339" s="283"/>
      <c r="CA3339" s="283"/>
      <c r="CB3339" s="282"/>
      <c r="CC3339" s="282"/>
      <c r="CD3339" s="282"/>
      <c r="CE3339" s="282"/>
      <c r="CG3339" s="427"/>
      <c r="CH3339" s="402"/>
      <c r="CI3339" s="424"/>
      <c r="CJ3339" s="282"/>
      <c r="CK3339" s="282"/>
      <c r="CL3339" s="283"/>
      <c r="CM3339" s="283"/>
      <c r="CP3339" s="282"/>
      <c r="DC3339" s="282"/>
      <c r="DD3339" s="282"/>
      <c r="DE3339" s="282"/>
      <c r="DF3339" s="282"/>
      <c r="DG3339" s="282"/>
      <c r="DH3339" s="282"/>
      <c r="DI3339" s="282"/>
      <c r="DJ3339" s="282"/>
      <c r="EF3339" s="495" t="str">
        <f>""&amp;(MID(数据表!AZ3339,1,MIN(FIND({"(";"（"},数据表!AZ3339&amp;"(（",1)-1)))&amp;""</f>
        <v/>
      </c>
      <c r="EG3339" s="495" t="str">
        <f>""&amp;(MID(数据表!AZ3339,1,MIN(FIND({0;1;2;3;4;5;6;7;8;9},数据表!AZ3339&amp;"1234567890",1)-1)))&amp;""</f>
        <v/>
      </c>
    </row>
    <row r="3340" spans="2:137" s="310" customFormat="1" ht="12" customHeight="1">
      <c r="B3340" s="286"/>
      <c r="C3340" s="286"/>
      <c r="D3340" s="286"/>
      <c r="E3340" s="479"/>
      <c r="F3340" s="282"/>
      <c r="G3340" s="283"/>
      <c r="H3340" s="421"/>
      <c r="I3340" s="421"/>
      <c r="J3340" s="283"/>
      <c r="K3340" s="421"/>
      <c r="L3340" s="282"/>
      <c r="N3340" s="282"/>
      <c r="S3340" s="282"/>
      <c r="T3340" s="283"/>
      <c r="U3340" s="283"/>
      <c r="V3340" s="283"/>
      <c r="W3340" s="283"/>
      <c r="X3340" s="283"/>
      <c r="Y3340" s="282"/>
      <c r="Z3340" s="282"/>
      <c r="AA3340" s="283"/>
      <c r="AB3340" s="282"/>
      <c r="AC3340" s="282"/>
      <c r="AD3340" s="282"/>
      <c r="AE3340" s="282"/>
      <c r="AF3340" s="283"/>
      <c r="AG3340" s="402"/>
      <c r="AH3340" s="283"/>
      <c r="AI3340" s="283"/>
      <c r="AJ3340" s="283"/>
      <c r="AK3340" s="283"/>
      <c r="AL3340" s="283"/>
      <c r="AM3340" s="282"/>
      <c r="AN3340" s="282"/>
      <c r="AO3340" s="282"/>
      <c r="AP3340" s="282"/>
      <c r="AQ3340" s="282"/>
      <c r="AR3340" s="282"/>
      <c r="AT3340" s="283"/>
      <c r="AU3340" s="283"/>
      <c r="AV3340" s="283"/>
      <c r="AW3340" s="283"/>
      <c r="AY3340" s="283"/>
      <c r="AZ3340" s="282"/>
      <c r="BA3340" s="283"/>
      <c r="BB3340" s="282"/>
      <c r="BC3340" s="282"/>
      <c r="BD3340" s="282"/>
      <c r="BE3340" s="283"/>
      <c r="BG3340" s="282"/>
      <c r="BH3340" s="282"/>
      <c r="BI3340" s="282"/>
      <c r="BL3340" s="421"/>
      <c r="BM3340" s="424"/>
      <c r="BN3340" s="424"/>
      <c r="BO3340" s="424"/>
      <c r="BP3340" s="424"/>
      <c r="BQ3340" s="421"/>
      <c r="BR3340" s="421"/>
      <c r="BV3340" s="282"/>
      <c r="BW3340" s="283"/>
      <c r="BY3340" s="283"/>
      <c r="BZ3340" s="283"/>
      <c r="CA3340" s="283"/>
      <c r="CB3340" s="282"/>
      <c r="CC3340" s="282"/>
      <c r="CD3340" s="282"/>
      <c r="CE3340" s="282"/>
      <c r="CG3340" s="427"/>
      <c r="CH3340" s="402"/>
      <c r="CI3340" s="424"/>
      <c r="CJ3340" s="282"/>
      <c r="CK3340" s="282"/>
      <c r="CL3340" s="283"/>
      <c r="CM3340" s="283"/>
      <c r="CP3340" s="282"/>
      <c r="DC3340" s="282"/>
      <c r="DD3340" s="282"/>
      <c r="DE3340" s="282"/>
      <c r="DF3340" s="282"/>
      <c r="DG3340" s="282"/>
      <c r="DH3340" s="282"/>
      <c r="DI3340" s="282"/>
      <c r="DJ3340" s="282"/>
      <c r="EF3340" s="495" t="str">
        <f>""&amp;(MID(数据表!AZ3340,1,MIN(FIND({"(";"（"},数据表!AZ3340&amp;"(（",1)-1)))&amp;""</f>
        <v/>
      </c>
      <c r="EG3340" s="495" t="str">
        <f>""&amp;(MID(数据表!AZ3340,1,MIN(FIND({0;1;2;3;4;5;6;7;8;9},数据表!AZ3340&amp;"1234567890",1)-1)))&amp;""</f>
        <v/>
      </c>
    </row>
    <row r="3341" spans="2:137" s="310" customFormat="1" ht="12" customHeight="1">
      <c r="B3341" s="286"/>
      <c r="C3341" s="286"/>
      <c r="D3341" s="286"/>
      <c r="E3341" s="479"/>
      <c r="F3341" s="282"/>
      <c r="G3341" s="283"/>
      <c r="H3341" s="421"/>
      <c r="I3341" s="421"/>
      <c r="J3341" s="283"/>
      <c r="K3341" s="421"/>
      <c r="L3341" s="282"/>
      <c r="N3341" s="282"/>
      <c r="S3341" s="282"/>
      <c r="T3341" s="283"/>
      <c r="U3341" s="283"/>
      <c r="V3341" s="283"/>
      <c r="W3341" s="283"/>
      <c r="X3341" s="283"/>
      <c r="Y3341" s="282"/>
      <c r="Z3341" s="282"/>
      <c r="AA3341" s="283"/>
      <c r="AB3341" s="282"/>
      <c r="AC3341" s="282"/>
      <c r="AD3341" s="282"/>
      <c r="AE3341" s="282"/>
      <c r="AF3341" s="283"/>
      <c r="AG3341" s="402"/>
      <c r="AH3341" s="283"/>
      <c r="AI3341" s="283"/>
      <c r="AJ3341" s="283"/>
      <c r="AK3341" s="283"/>
      <c r="AL3341" s="283"/>
      <c r="AM3341" s="282"/>
      <c r="AN3341" s="282"/>
      <c r="AO3341" s="282"/>
      <c r="AP3341" s="282"/>
      <c r="AQ3341" s="282"/>
      <c r="AR3341" s="282"/>
      <c r="AT3341" s="283"/>
      <c r="AU3341" s="283"/>
      <c r="AV3341" s="283"/>
      <c r="AW3341" s="283"/>
      <c r="AY3341" s="283"/>
      <c r="AZ3341" s="282"/>
      <c r="BA3341" s="283"/>
      <c r="BB3341" s="282"/>
      <c r="BC3341" s="282"/>
      <c r="BD3341" s="282"/>
      <c r="BE3341" s="283"/>
      <c r="BG3341" s="282"/>
      <c r="BH3341" s="282"/>
      <c r="BI3341" s="282"/>
      <c r="BL3341" s="421"/>
      <c r="BM3341" s="424"/>
      <c r="BN3341" s="424"/>
      <c r="BO3341" s="424"/>
      <c r="BP3341" s="424"/>
      <c r="BQ3341" s="421"/>
      <c r="BR3341" s="421"/>
      <c r="BV3341" s="282"/>
      <c r="BW3341" s="283"/>
      <c r="BY3341" s="283"/>
      <c r="BZ3341" s="283"/>
      <c r="CA3341" s="283"/>
      <c r="CB3341" s="282"/>
      <c r="CC3341" s="282"/>
      <c r="CD3341" s="282"/>
      <c r="CE3341" s="282"/>
      <c r="CG3341" s="427"/>
      <c r="CH3341" s="402"/>
      <c r="CI3341" s="424"/>
      <c r="CJ3341" s="282"/>
      <c r="CK3341" s="282"/>
      <c r="CL3341" s="283"/>
      <c r="CM3341" s="283"/>
      <c r="CP3341" s="282"/>
      <c r="DC3341" s="282"/>
      <c r="DD3341" s="282"/>
      <c r="DE3341" s="282"/>
      <c r="DF3341" s="282"/>
      <c r="DG3341" s="282"/>
      <c r="DH3341" s="282"/>
      <c r="DI3341" s="282"/>
      <c r="DJ3341" s="282"/>
      <c r="EF3341" s="495" t="str">
        <f>""&amp;(MID(数据表!AZ3341,1,MIN(FIND({"(";"（"},数据表!AZ3341&amp;"(（",1)-1)))&amp;""</f>
        <v/>
      </c>
      <c r="EG3341" s="495" t="str">
        <f>""&amp;(MID(数据表!AZ3341,1,MIN(FIND({0;1;2;3;4;5;6;7;8;9},数据表!AZ3341&amp;"1234567890",1)-1)))&amp;""</f>
        <v/>
      </c>
    </row>
    <row r="3342" spans="2:137" s="310" customFormat="1" ht="12" customHeight="1">
      <c r="B3342" s="286"/>
      <c r="C3342" s="286"/>
      <c r="D3342" s="286"/>
      <c r="E3342" s="479"/>
      <c r="F3342" s="282"/>
      <c r="G3342" s="283"/>
      <c r="H3342" s="421"/>
      <c r="I3342" s="421"/>
      <c r="J3342" s="283"/>
      <c r="K3342" s="421"/>
      <c r="L3342" s="282"/>
      <c r="N3342" s="282"/>
      <c r="S3342" s="282"/>
      <c r="T3342" s="283"/>
      <c r="U3342" s="283"/>
      <c r="V3342" s="283"/>
      <c r="W3342" s="283"/>
      <c r="X3342" s="283"/>
      <c r="Y3342" s="282"/>
      <c r="Z3342" s="282"/>
      <c r="AA3342" s="283"/>
      <c r="AB3342" s="282"/>
      <c r="AC3342" s="282"/>
      <c r="AD3342" s="282"/>
      <c r="AE3342" s="282"/>
      <c r="AF3342" s="283"/>
      <c r="AG3342" s="402"/>
      <c r="AH3342" s="283"/>
      <c r="AI3342" s="283"/>
      <c r="AJ3342" s="283"/>
      <c r="AK3342" s="283"/>
      <c r="AL3342" s="283"/>
      <c r="AM3342" s="282"/>
      <c r="AN3342" s="282"/>
      <c r="AO3342" s="282"/>
      <c r="AP3342" s="282"/>
      <c r="AQ3342" s="282"/>
      <c r="AR3342" s="282"/>
      <c r="AT3342" s="283"/>
      <c r="AU3342" s="283"/>
      <c r="AV3342" s="283"/>
      <c r="AW3342" s="283"/>
      <c r="AY3342" s="283"/>
      <c r="AZ3342" s="282"/>
      <c r="BA3342" s="283"/>
      <c r="BB3342" s="282"/>
      <c r="BC3342" s="282"/>
      <c r="BD3342" s="282"/>
      <c r="BE3342" s="283"/>
      <c r="BG3342" s="282"/>
      <c r="BH3342" s="282"/>
      <c r="BI3342" s="282"/>
      <c r="BL3342" s="421"/>
      <c r="BM3342" s="424"/>
      <c r="BN3342" s="424"/>
      <c r="BO3342" s="424"/>
      <c r="BP3342" s="424"/>
      <c r="BQ3342" s="421"/>
      <c r="BR3342" s="421"/>
      <c r="BV3342" s="282"/>
      <c r="BW3342" s="283"/>
      <c r="BY3342" s="283"/>
      <c r="BZ3342" s="283"/>
      <c r="CA3342" s="283"/>
      <c r="CB3342" s="282"/>
      <c r="CC3342" s="282"/>
      <c r="CD3342" s="282"/>
      <c r="CE3342" s="282"/>
      <c r="CG3342" s="427"/>
      <c r="CH3342" s="402"/>
      <c r="CI3342" s="424"/>
      <c r="CJ3342" s="282"/>
      <c r="CK3342" s="282"/>
      <c r="CL3342" s="283"/>
      <c r="CM3342" s="283"/>
      <c r="CP3342" s="282"/>
      <c r="DC3342" s="282"/>
      <c r="DD3342" s="282"/>
      <c r="DE3342" s="282"/>
      <c r="DF3342" s="282"/>
      <c r="DG3342" s="282"/>
      <c r="DH3342" s="282"/>
      <c r="DI3342" s="282"/>
      <c r="DJ3342" s="282"/>
      <c r="EF3342" s="495" t="str">
        <f>""&amp;(MID(数据表!AZ3342,1,MIN(FIND({"(";"（"},数据表!AZ3342&amp;"(（",1)-1)))&amp;""</f>
        <v/>
      </c>
      <c r="EG3342" s="495" t="str">
        <f>""&amp;(MID(数据表!AZ3342,1,MIN(FIND({0;1;2;3;4;5;6;7;8;9},数据表!AZ3342&amp;"1234567890",1)-1)))&amp;""</f>
        <v/>
      </c>
    </row>
    <row r="3343" spans="2:137" s="310" customFormat="1" ht="12" customHeight="1">
      <c r="B3343" s="286"/>
      <c r="C3343" s="286"/>
      <c r="D3343" s="286"/>
      <c r="E3343" s="479"/>
      <c r="F3343" s="282"/>
      <c r="G3343" s="283"/>
      <c r="H3343" s="421"/>
      <c r="I3343" s="421"/>
      <c r="J3343" s="283"/>
      <c r="K3343" s="421"/>
      <c r="L3343" s="282"/>
      <c r="N3343" s="282"/>
      <c r="S3343" s="282"/>
      <c r="T3343" s="283"/>
      <c r="U3343" s="283"/>
      <c r="V3343" s="283"/>
      <c r="W3343" s="283"/>
      <c r="X3343" s="283"/>
      <c r="Y3343" s="282"/>
      <c r="Z3343" s="282"/>
      <c r="AA3343" s="283"/>
      <c r="AB3343" s="282"/>
      <c r="AC3343" s="282"/>
      <c r="AD3343" s="282"/>
      <c r="AE3343" s="282"/>
      <c r="AF3343" s="283"/>
      <c r="AG3343" s="402"/>
      <c r="AH3343" s="283"/>
      <c r="AI3343" s="283"/>
      <c r="AJ3343" s="283"/>
      <c r="AK3343" s="283"/>
      <c r="AL3343" s="283"/>
      <c r="AM3343" s="282"/>
      <c r="AN3343" s="282"/>
      <c r="AO3343" s="282"/>
      <c r="AP3343" s="282"/>
      <c r="AQ3343" s="282"/>
      <c r="AR3343" s="282"/>
      <c r="AT3343" s="283"/>
      <c r="AU3343" s="283"/>
      <c r="AV3343" s="283"/>
      <c r="AW3343" s="283"/>
      <c r="AY3343" s="283"/>
      <c r="AZ3343" s="282"/>
      <c r="BA3343" s="283"/>
      <c r="BB3343" s="282"/>
      <c r="BC3343" s="282"/>
      <c r="BD3343" s="282"/>
      <c r="BE3343" s="283"/>
      <c r="BG3343" s="282"/>
      <c r="BH3343" s="282"/>
      <c r="BI3343" s="282"/>
      <c r="BL3343" s="421"/>
      <c r="BM3343" s="424"/>
      <c r="BN3343" s="424"/>
      <c r="BO3343" s="424"/>
      <c r="BP3343" s="424"/>
      <c r="BQ3343" s="421"/>
      <c r="BR3343" s="421"/>
      <c r="BV3343" s="282"/>
      <c r="BW3343" s="283"/>
      <c r="BY3343" s="283"/>
      <c r="BZ3343" s="283"/>
      <c r="CA3343" s="283"/>
      <c r="CB3343" s="282"/>
      <c r="CC3343" s="282"/>
      <c r="CD3343" s="282"/>
      <c r="CE3343" s="282"/>
      <c r="CG3343" s="427"/>
      <c r="CH3343" s="402"/>
      <c r="CI3343" s="424"/>
      <c r="CJ3343" s="282"/>
      <c r="CK3343" s="282"/>
      <c r="CL3343" s="283"/>
      <c r="CM3343" s="283"/>
      <c r="CP3343" s="282"/>
      <c r="DC3343" s="282"/>
      <c r="DD3343" s="282"/>
      <c r="DE3343" s="282"/>
      <c r="DF3343" s="282"/>
      <c r="DG3343" s="282"/>
      <c r="DH3343" s="282"/>
      <c r="DI3343" s="282"/>
      <c r="DJ3343" s="282"/>
      <c r="EF3343" s="495" t="str">
        <f>""&amp;(MID(数据表!AZ3343,1,MIN(FIND({"(";"（"},数据表!AZ3343&amp;"(（",1)-1)))&amp;""</f>
        <v/>
      </c>
      <c r="EG3343" s="495" t="str">
        <f>""&amp;(MID(数据表!AZ3343,1,MIN(FIND({0;1;2;3;4;5;6;7;8;9},数据表!AZ3343&amp;"1234567890",1)-1)))&amp;""</f>
        <v/>
      </c>
    </row>
    <row r="3344" spans="2:137" s="310" customFormat="1" ht="12" customHeight="1">
      <c r="B3344" s="286"/>
      <c r="C3344" s="286"/>
      <c r="D3344" s="286"/>
      <c r="E3344" s="479"/>
      <c r="F3344" s="282"/>
      <c r="G3344" s="283"/>
      <c r="H3344" s="421"/>
      <c r="I3344" s="421"/>
      <c r="J3344" s="283"/>
      <c r="K3344" s="421"/>
      <c r="L3344" s="282"/>
      <c r="N3344" s="282"/>
      <c r="S3344" s="282"/>
      <c r="T3344" s="283"/>
      <c r="U3344" s="283"/>
      <c r="V3344" s="283"/>
      <c r="W3344" s="283"/>
      <c r="X3344" s="283"/>
      <c r="Y3344" s="282"/>
      <c r="Z3344" s="282"/>
      <c r="AA3344" s="283"/>
      <c r="AB3344" s="282"/>
      <c r="AC3344" s="282"/>
      <c r="AD3344" s="282"/>
      <c r="AE3344" s="282"/>
      <c r="AF3344" s="283"/>
      <c r="AG3344" s="402"/>
      <c r="AH3344" s="283"/>
      <c r="AI3344" s="283"/>
      <c r="AJ3344" s="283"/>
      <c r="AK3344" s="283"/>
      <c r="AL3344" s="283"/>
      <c r="AM3344" s="282"/>
      <c r="AN3344" s="282"/>
      <c r="AO3344" s="282"/>
      <c r="AP3344" s="282"/>
      <c r="AQ3344" s="282"/>
      <c r="AR3344" s="282"/>
      <c r="AT3344" s="283"/>
      <c r="AU3344" s="283"/>
      <c r="AV3344" s="283"/>
      <c r="AW3344" s="283"/>
      <c r="AY3344" s="283"/>
      <c r="AZ3344" s="282"/>
      <c r="BA3344" s="283"/>
      <c r="BB3344" s="282"/>
      <c r="BC3344" s="282"/>
      <c r="BD3344" s="282"/>
      <c r="BE3344" s="283"/>
      <c r="BG3344" s="282"/>
      <c r="BH3344" s="282"/>
      <c r="BI3344" s="282"/>
      <c r="BL3344" s="421"/>
      <c r="BM3344" s="424"/>
      <c r="BN3344" s="424"/>
      <c r="BO3344" s="424"/>
      <c r="BP3344" s="424"/>
      <c r="BQ3344" s="421"/>
      <c r="BR3344" s="421"/>
      <c r="BV3344" s="282"/>
      <c r="BW3344" s="283"/>
      <c r="BY3344" s="283"/>
      <c r="BZ3344" s="283"/>
      <c r="CA3344" s="283"/>
      <c r="CB3344" s="282"/>
      <c r="CC3344" s="282"/>
      <c r="CD3344" s="282"/>
      <c r="CE3344" s="282"/>
      <c r="CG3344" s="427"/>
      <c r="CH3344" s="402"/>
      <c r="CI3344" s="424"/>
      <c r="CJ3344" s="282"/>
      <c r="CK3344" s="282"/>
      <c r="CL3344" s="283"/>
      <c r="CM3344" s="283"/>
      <c r="CP3344" s="282"/>
      <c r="DC3344" s="282"/>
      <c r="DD3344" s="282"/>
      <c r="DE3344" s="282"/>
      <c r="DF3344" s="282"/>
      <c r="DG3344" s="282"/>
      <c r="DH3344" s="282"/>
      <c r="DI3344" s="282"/>
      <c r="DJ3344" s="282"/>
      <c r="EF3344" s="495" t="str">
        <f>""&amp;(MID(数据表!AZ3344,1,MIN(FIND({"(";"（"},数据表!AZ3344&amp;"(（",1)-1)))&amp;""</f>
        <v/>
      </c>
      <c r="EG3344" s="495" t="str">
        <f>""&amp;(MID(数据表!AZ3344,1,MIN(FIND({0;1;2;3;4;5;6;7;8;9},数据表!AZ3344&amp;"1234567890",1)-1)))&amp;""</f>
        <v/>
      </c>
    </row>
    <row r="3345" spans="2:137" s="310" customFormat="1" ht="12" customHeight="1">
      <c r="B3345" s="286"/>
      <c r="C3345" s="286"/>
      <c r="D3345" s="286"/>
      <c r="E3345" s="479"/>
      <c r="F3345" s="282"/>
      <c r="G3345" s="283"/>
      <c r="H3345" s="421"/>
      <c r="I3345" s="421"/>
      <c r="J3345" s="283"/>
      <c r="K3345" s="421"/>
      <c r="L3345" s="282"/>
      <c r="N3345" s="282"/>
      <c r="S3345" s="282"/>
      <c r="T3345" s="283"/>
      <c r="U3345" s="283"/>
      <c r="V3345" s="283"/>
      <c r="W3345" s="283"/>
      <c r="X3345" s="283"/>
      <c r="Y3345" s="282"/>
      <c r="Z3345" s="282"/>
      <c r="AA3345" s="283"/>
      <c r="AB3345" s="282"/>
      <c r="AC3345" s="282"/>
      <c r="AD3345" s="282"/>
      <c r="AE3345" s="282"/>
      <c r="AF3345" s="283"/>
      <c r="AG3345" s="402"/>
      <c r="AH3345" s="283"/>
      <c r="AI3345" s="283"/>
      <c r="AJ3345" s="283"/>
      <c r="AK3345" s="283"/>
      <c r="AL3345" s="283"/>
      <c r="AM3345" s="282"/>
      <c r="AN3345" s="282"/>
      <c r="AO3345" s="282"/>
      <c r="AP3345" s="282"/>
      <c r="AQ3345" s="282"/>
      <c r="AR3345" s="282"/>
      <c r="AT3345" s="283"/>
      <c r="AU3345" s="283"/>
      <c r="AV3345" s="283"/>
      <c r="AW3345" s="283"/>
      <c r="AY3345" s="283"/>
      <c r="AZ3345" s="282"/>
      <c r="BA3345" s="283"/>
      <c r="BB3345" s="282"/>
      <c r="BC3345" s="282"/>
      <c r="BD3345" s="282"/>
      <c r="BE3345" s="283"/>
      <c r="BG3345" s="282"/>
      <c r="BH3345" s="282"/>
      <c r="BI3345" s="282"/>
      <c r="BL3345" s="421"/>
      <c r="BM3345" s="424"/>
      <c r="BN3345" s="424"/>
      <c r="BO3345" s="424"/>
      <c r="BP3345" s="424"/>
      <c r="BQ3345" s="421"/>
      <c r="BR3345" s="421"/>
      <c r="BV3345" s="282"/>
      <c r="BW3345" s="283"/>
      <c r="BY3345" s="283"/>
      <c r="BZ3345" s="283"/>
      <c r="CA3345" s="283"/>
      <c r="CB3345" s="282"/>
      <c r="CC3345" s="282"/>
      <c r="CD3345" s="282"/>
      <c r="CE3345" s="282"/>
      <c r="CG3345" s="427"/>
      <c r="CH3345" s="402"/>
      <c r="CI3345" s="424"/>
      <c r="CJ3345" s="282"/>
      <c r="CK3345" s="282"/>
      <c r="CL3345" s="283"/>
      <c r="CM3345" s="283"/>
      <c r="CP3345" s="282"/>
      <c r="DC3345" s="282"/>
      <c r="DD3345" s="282"/>
      <c r="DE3345" s="282"/>
      <c r="DF3345" s="282"/>
      <c r="DG3345" s="282"/>
      <c r="DH3345" s="282"/>
      <c r="DI3345" s="282"/>
      <c r="DJ3345" s="282"/>
      <c r="EF3345" s="495" t="str">
        <f>""&amp;(MID(数据表!AZ3345,1,MIN(FIND({"(";"（"},数据表!AZ3345&amp;"(（",1)-1)))&amp;""</f>
        <v/>
      </c>
      <c r="EG3345" s="495" t="str">
        <f>""&amp;(MID(数据表!AZ3345,1,MIN(FIND({0;1;2;3;4;5;6;7;8;9},数据表!AZ3345&amp;"1234567890",1)-1)))&amp;""</f>
        <v/>
      </c>
    </row>
    <row r="3346" spans="2:137" s="310" customFormat="1" ht="12" customHeight="1">
      <c r="B3346" s="286"/>
      <c r="C3346" s="286"/>
      <c r="D3346" s="286"/>
      <c r="E3346" s="479"/>
      <c r="F3346" s="282"/>
      <c r="G3346" s="283"/>
      <c r="H3346" s="421"/>
      <c r="I3346" s="421"/>
      <c r="J3346" s="283"/>
      <c r="K3346" s="421"/>
      <c r="L3346" s="282"/>
      <c r="N3346" s="282"/>
      <c r="S3346" s="282"/>
      <c r="T3346" s="283"/>
      <c r="U3346" s="283"/>
      <c r="V3346" s="283"/>
      <c r="W3346" s="283"/>
      <c r="X3346" s="283"/>
      <c r="Y3346" s="282"/>
      <c r="Z3346" s="282"/>
      <c r="AA3346" s="283"/>
      <c r="AB3346" s="282"/>
      <c r="AC3346" s="282"/>
      <c r="AD3346" s="282"/>
      <c r="AE3346" s="282"/>
      <c r="AF3346" s="283"/>
      <c r="AG3346" s="402"/>
      <c r="AH3346" s="283"/>
      <c r="AI3346" s="283"/>
      <c r="AJ3346" s="283"/>
      <c r="AK3346" s="283"/>
      <c r="AL3346" s="283"/>
      <c r="AM3346" s="282"/>
      <c r="AN3346" s="282"/>
      <c r="AO3346" s="282"/>
      <c r="AP3346" s="282"/>
      <c r="AQ3346" s="282"/>
      <c r="AR3346" s="282"/>
      <c r="AT3346" s="283"/>
      <c r="AU3346" s="283"/>
      <c r="AV3346" s="283"/>
      <c r="AW3346" s="283"/>
      <c r="AY3346" s="283"/>
      <c r="AZ3346" s="282"/>
      <c r="BA3346" s="283"/>
      <c r="BB3346" s="282"/>
      <c r="BC3346" s="282"/>
      <c r="BD3346" s="282"/>
      <c r="BE3346" s="283"/>
      <c r="BG3346" s="282"/>
      <c r="BH3346" s="282"/>
      <c r="BI3346" s="282"/>
      <c r="BL3346" s="421"/>
      <c r="BM3346" s="424"/>
      <c r="BN3346" s="424"/>
      <c r="BO3346" s="424"/>
      <c r="BP3346" s="424"/>
      <c r="BQ3346" s="421"/>
      <c r="BR3346" s="421"/>
      <c r="BV3346" s="282"/>
      <c r="BW3346" s="283"/>
      <c r="BY3346" s="283"/>
      <c r="BZ3346" s="283"/>
      <c r="CA3346" s="283"/>
      <c r="CB3346" s="282"/>
      <c r="CC3346" s="282"/>
      <c r="CD3346" s="282"/>
      <c r="CE3346" s="282"/>
      <c r="CG3346" s="427"/>
      <c r="CH3346" s="402"/>
      <c r="CI3346" s="424"/>
      <c r="CJ3346" s="282"/>
      <c r="CK3346" s="282"/>
      <c r="CL3346" s="283"/>
      <c r="CM3346" s="283"/>
      <c r="CP3346" s="282"/>
      <c r="DC3346" s="282"/>
      <c r="DD3346" s="282"/>
      <c r="DE3346" s="282"/>
      <c r="DF3346" s="282"/>
      <c r="DG3346" s="282"/>
      <c r="DH3346" s="282"/>
      <c r="DI3346" s="282"/>
      <c r="DJ3346" s="282"/>
      <c r="EF3346" s="495" t="str">
        <f>""&amp;(MID(数据表!AZ3346,1,MIN(FIND({"(";"（"},数据表!AZ3346&amp;"(（",1)-1)))&amp;""</f>
        <v/>
      </c>
      <c r="EG3346" s="495" t="str">
        <f>""&amp;(MID(数据表!AZ3346,1,MIN(FIND({0;1;2;3;4;5;6;7;8;9},数据表!AZ3346&amp;"1234567890",1)-1)))&amp;""</f>
        <v/>
      </c>
    </row>
    <row r="3347" spans="2:137" s="310" customFormat="1" ht="12" customHeight="1">
      <c r="B3347" s="286"/>
      <c r="C3347" s="286"/>
      <c r="D3347" s="286"/>
      <c r="E3347" s="479"/>
      <c r="F3347" s="282"/>
      <c r="G3347" s="283"/>
      <c r="H3347" s="421"/>
      <c r="I3347" s="421"/>
      <c r="J3347" s="283"/>
      <c r="K3347" s="421"/>
      <c r="L3347" s="282"/>
      <c r="N3347" s="282"/>
      <c r="S3347" s="282"/>
      <c r="T3347" s="283"/>
      <c r="U3347" s="283"/>
      <c r="V3347" s="283"/>
      <c r="W3347" s="283"/>
      <c r="X3347" s="283"/>
      <c r="Y3347" s="282"/>
      <c r="Z3347" s="282"/>
      <c r="AA3347" s="283"/>
      <c r="AB3347" s="282"/>
      <c r="AC3347" s="282"/>
      <c r="AD3347" s="282"/>
      <c r="AE3347" s="282"/>
      <c r="AF3347" s="283"/>
      <c r="AG3347" s="402"/>
      <c r="AH3347" s="283"/>
      <c r="AI3347" s="283"/>
      <c r="AJ3347" s="283"/>
      <c r="AK3347" s="283"/>
      <c r="AL3347" s="283"/>
      <c r="AM3347" s="282"/>
      <c r="AN3347" s="282"/>
      <c r="AO3347" s="282"/>
      <c r="AP3347" s="282"/>
      <c r="AQ3347" s="282"/>
      <c r="AR3347" s="282"/>
      <c r="AT3347" s="283"/>
      <c r="AU3347" s="283"/>
      <c r="AV3347" s="283"/>
      <c r="AW3347" s="283"/>
      <c r="AY3347" s="283"/>
      <c r="AZ3347" s="282"/>
      <c r="BA3347" s="283"/>
      <c r="BB3347" s="282"/>
      <c r="BC3347" s="282"/>
      <c r="BD3347" s="282"/>
      <c r="BE3347" s="283"/>
      <c r="BG3347" s="282"/>
      <c r="BH3347" s="282"/>
      <c r="BI3347" s="282"/>
      <c r="BL3347" s="421"/>
      <c r="BM3347" s="424"/>
      <c r="BN3347" s="424"/>
      <c r="BO3347" s="424"/>
      <c r="BP3347" s="424"/>
      <c r="BQ3347" s="421"/>
      <c r="BR3347" s="421"/>
      <c r="BV3347" s="282"/>
      <c r="BW3347" s="283"/>
      <c r="BY3347" s="283"/>
      <c r="BZ3347" s="283"/>
      <c r="CA3347" s="283"/>
      <c r="CB3347" s="282"/>
      <c r="CC3347" s="282"/>
      <c r="CD3347" s="282"/>
      <c r="CE3347" s="282"/>
      <c r="CG3347" s="427"/>
      <c r="CH3347" s="402"/>
      <c r="CI3347" s="424"/>
      <c r="CJ3347" s="282"/>
      <c r="CK3347" s="282"/>
      <c r="CL3347" s="283"/>
      <c r="CM3347" s="283"/>
      <c r="CP3347" s="282"/>
      <c r="DC3347" s="282"/>
      <c r="DD3347" s="282"/>
      <c r="DE3347" s="282"/>
      <c r="DF3347" s="282"/>
      <c r="DG3347" s="282"/>
      <c r="DH3347" s="282"/>
      <c r="DI3347" s="282"/>
      <c r="DJ3347" s="282"/>
      <c r="EF3347" s="495" t="str">
        <f>""&amp;(MID(数据表!AZ3347,1,MIN(FIND({"(";"（"},数据表!AZ3347&amp;"(（",1)-1)))&amp;""</f>
        <v/>
      </c>
      <c r="EG3347" s="495" t="str">
        <f>""&amp;(MID(数据表!AZ3347,1,MIN(FIND({0;1;2;3;4;5;6;7;8;9},数据表!AZ3347&amp;"1234567890",1)-1)))&amp;""</f>
        <v/>
      </c>
    </row>
    <row r="3348" spans="2:137" s="310" customFormat="1" ht="12" customHeight="1">
      <c r="B3348" s="286"/>
      <c r="C3348" s="286"/>
      <c r="D3348" s="286"/>
      <c r="E3348" s="479"/>
      <c r="F3348" s="282"/>
      <c r="G3348" s="283"/>
      <c r="H3348" s="421"/>
      <c r="I3348" s="421"/>
      <c r="J3348" s="283"/>
      <c r="K3348" s="421"/>
      <c r="L3348" s="282"/>
      <c r="N3348" s="282"/>
      <c r="S3348" s="282"/>
      <c r="T3348" s="283"/>
      <c r="U3348" s="283"/>
      <c r="V3348" s="283"/>
      <c r="W3348" s="283"/>
      <c r="X3348" s="283"/>
      <c r="Y3348" s="282"/>
      <c r="Z3348" s="282"/>
      <c r="AA3348" s="283"/>
      <c r="AB3348" s="282"/>
      <c r="AC3348" s="282"/>
      <c r="AD3348" s="282"/>
      <c r="AE3348" s="282"/>
      <c r="AF3348" s="283"/>
      <c r="AG3348" s="402"/>
      <c r="AH3348" s="283"/>
      <c r="AI3348" s="283"/>
      <c r="AJ3348" s="283"/>
      <c r="AK3348" s="283"/>
      <c r="AL3348" s="283"/>
      <c r="AM3348" s="282"/>
      <c r="AN3348" s="282"/>
      <c r="AO3348" s="282"/>
      <c r="AP3348" s="282"/>
      <c r="AQ3348" s="282"/>
      <c r="AR3348" s="282"/>
      <c r="AT3348" s="283"/>
      <c r="AU3348" s="283"/>
      <c r="AV3348" s="283"/>
      <c r="AW3348" s="283"/>
      <c r="AY3348" s="283"/>
      <c r="AZ3348" s="282"/>
      <c r="BA3348" s="283"/>
      <c r="BB3348" s="282"/>
      <c r="BC3348" s="282"/>
      <c r="BD3348" s="282"/>
      <c r="BE3348" s="283"/>
      <c r="BG3348" s="282"/>
      <c r="BH3348" s="282"/>
      <c r="BI3348" s="282"/>
      <c r="BL3348" s="421"/>
      <c r="BM3348" s="424"/>
      <c r="BN3348" s="424"/>
      <c r="BO3348" s="424"/>
      <c r="BP3348" s="424"/>
      <c r="BQ3348" s="421"/>
      <c r="BR3348" s="421"/>
      <c r="BV3348" s="282"/>
      <c r="BW3348" s="283"/>
      <c r="BY3348" s="283"/>
      <c r="BZ3348" s="283"/>
      <c r="CA3348" s="283"/>
      <c r="CB3348" s="282"/>
      <c r="CC3348" s="282"/>
      <c r="CD3348" s="282"/>
      <c r="CE3348" s="282"/>
      <c r="CG3348" s="427"/>
      <c r="CH3348" s="402"/>
      <c r="CI3348" s="424"/>
      <c r="CJ3348" s="282"/>
      <c r="CK3348" s="282"/>
      <c r="CL3348" s="283"/>
      <c r="CM3348" s="283"/>
      <c r="CP3348" s="282"/>
      <c r="DC3348" s="282"/>
      <c r="DD3348" s="282"/>
      <c r="DE3348" s="282"/>
      <c r="DF3348" s="282"/>
      <c r="DG3348" s="282"/>
      <c r="DH3348" s="282"/>
      <c r="DI3348" s="282"/>
      <c r="DJ3348" s="282"/>
      <c r="EF3348" s="495" t="str">
        <f>""&amp;(MID(数据表!AZ3348,1,MIN(FIND({"(";"（"},数据表!AZ3348&amp;"(（",1)-1)))&amp;""</f>
        <v/>
      </c>
      <c r="EG3348" s="495" t="str">
        <f>""&amp;(MID(数据表!AZ3348,1,MIN(FIND({0;1;2;3;4;5;6;7;8;9},数据表!AZ3348&amp;"1234567890",1)-1)))&amp;""</f>
        <v/>
      </c>
    </row>
    <row r="3349" spans="2:137" s="310" customFormat="1" ht="12" customHeight="1">
      <c r="B3349" s="286"/>
      <c r="C3349" s="286"/>
      <c r="D3349" s="286"/>
      <c r="E3349" s="479"/>
      <c r="F3349" s="282"/>
      <c r="G3349" s="283"/>
      <c r="H3349" s="421"/>
      <c r="I3349" s="421"/>
      <c r="J3349" s="283"/>
      <c r="K3349" s="421"/>
      <c r="L3349" s="282"/>
      <c r="N3349" s="282"/>
      <c r="S3349" s="282"/>
      <c r="T3349" s="283"/>
      <c r="U3349" s="283"/>
      <c r="V3349" s="283"/>
      <c r="W3349" s="283"/>
      <c r="X3349" s="283"/>
      <c r="Y3349" s="282"/>
      <c r="Z3349" s="282"/>
      <c r="AA3349" s="283"/>
      <c r="AB3349" s="282"/>
      <c r="AC3349" s="282"/>
      <c r="AD3349" s="282"/>
      <c r="AE3349" s="282"/>
      <c r="AF3349" s="283"/>
      <c r="AG3349" s="402"/>
      <c r="AH3349" s="283"/>
      <c r="AI3349" s="283"/>
      <c r="AJ3349" s="283"/>
      <c r="AK3349" s="283"/>
      <c r="AL3349" s="283"/>
      <c r="AM3349" s="282"/>
      <c r="AN3349" s="282"/>
      <c r="AO3349" s="282"/>
      <c r="AP3349" s="282"/>
      <c r="AQ3349" s="282"/>
      <c r="AR3349" s="282"/>
      <c r="AT3349" s="283"/>
      <c r="AU3349" s="283"/>
      <c r="AV3349" s="283"/>
      <c r="AW3349" s="283"/>
      <c r="AY3349" s="283"/>
      <c r="AZ3349" s="282"/>
      <c r="BA3349" s="283"/>
      <c r="BB3349" s="282"/>
      <c r="BC3349" s="282"/>
      <c r="BD3349" s="282"/>
      <c r="BE3349" s="283"/>
      <c r="BG3349" s="282"/>
      <c r="BH3349" s="282"/>
      <c r="BI3349" s="282"/>
      <c r="BL3349" s="421"/>
      <c r="BM3349" s="424"/>
      <c r="BN3349" s="424"/>
      <c r="BO3349" s="424"/>
      <c r="BP3349" s="424"/>
      <c r="BQ3349" s="421"/>
      <c r="BR3349" s="421"/>
      <c r="BV3349" s="282"/>
      <c r="BW3349" s="283"/>
      <c r="BY3349" s="283"/>
      <c r="BZ3349" s="283"/>
      <c r="CA3349" s="283"/>
      <c r="CB3349" s="282"/>
      <c r="CC3349" s="282"/>
      <c r="CD3349" s="282"/>
      <c r="CE3349" s="282"/>
      <c r="CG3349" s="427"/>
      <c r="CH3349" s="402"/>
      <c r="CI3349" s="424"/>
      <c r="CJ3349" s="282"/>
      <c r="CK3349" s="282"/>
      <c r="CL3349" s="283"/>
      <c r="CM3349" s="283"/>
      <c r="CP3349" s="282"/>
      <c r="DC3349" s="282"/>
      <c r="DD3349" s="282"/>
      <c r="DE3349" s="282"/>
      <c r="DF3349" s="282"/>
      <c r="DG3349" s="282"/>
      <c r="DH3349" s="282"/>
      <c r="DI3349" s="282"/>
      <c r="DJ3349" s="282"/>
      <c r="EF3349" s="495" t="str">
        <f>""&amp;(MID(数据表!AZ3349,1,MIN(FIND({"(";"（"},数据表!AZ3349&amp;"(（",1)-1)))&amp;""</f>
        <v/>
      </c>
      <c r="EG3349" s="495" t="str">
        <f>""&amp;(MID(数据表!AZ3349,1,MIN(FIND({0;1;2;3;4;5;6;7;8;9},数据表!AZ3349&amp;"1234567890",1)-1)))&amp;""</f>
        <v/>
      </c>
    </row>
    <row r="3350" spans="2:137" s="310" customFormat="1" ht="12" customHeight="1">
      <c r="B3350" s="286"/>
      <c r="C3350" s="286"/>
      <c r="D3350" s="286"/>
      <c r="E3350" s="479"/>
      <c r="F3350" s="282"/>
      <c r="G3350" s="283"/>
      <c r="H3350" s="421"/>
      <c r="I3350" s="421"/>
      <c r="J3350" s="283"/>
      <c r="K3350" s="421"/>
      <c r="L3350" s="282"/>
      <c r="N3350" s="282"/>
      <c r="S3350" s="282"/>
      <c r="T3350" s="283"/>
      <c r="U3350" s="283"/>
      <c r="V3350" s="283"/>
      <c r="W3350" s="283"/>
      <c r="X3350" s="283"/>
      <c r="Y3350" s="282"/>
      <c r="Z3350" s="282"/>
      <c r="AA3350" s="283"/>
      <c r="AB3350" s="282"/>
      <c r="AC3350" s="282"/>
      <c r="AD3350" s="282"/>
      <c r="AE3350" s="282"/>
      <c r="AF3350" s="283"/>
      <c r="AG3350" s="402"/>
      <c r="AH3350" s="283"/>
      <c r="AI3350" s="283"/>
      <c r="AJ3350" s="283"/>
      <c r="AK3350" s="283"/>
      <c r="AL3350" s="283"/>
      <c r="AM3350" s="282"/>
      <c r="AN3350" s="282"/>
      <c r="AO3350" s="282"/>
      <c r="AP3350" s="282"/>
      <c r="AQ3350" s="282"/>
      <c r="AR3350" s="282"/>
      <c r="AT3350" s="283"/>
      <c r="AU3350" s="283"/>
      <c r="AV3350" s="283"/>
      <c r="AW3350" s="283"/>
      <c r="AY3350" s="283"/>
      <c r="AZ3350" s="282"/>
      <c r="BA3350" s="283"/>
      <c r="BB3350" s="282"/>
      <c r="BC3350" s="282"/>
      <c r="BD3350" s="282"/>
      <c r="BE3350" s="283"/>
      <c r="BG3350" s="282"/>
      <c r="BH3350" s="282"/>
      <c r="BI3350" s="282"/>
      <c r="BL3350" s="421"/>
      <c r="BM3350" s="424"/>
      <c r="BN3350" s="424"/>
      <c r="BO3350" s="424"/>
      <c r="BP3350" s="424"/>
      <c r="BQ3350" s="421"/>
      <c r="BR3350" s="421"/>
      <c r="BV3350" s="282"/>
      <c r="BW3350" s="283"/>
      <c r="BY3350" s="283"/>
      <c r="BZ3350" s="283"/>
      <c r="CA3350" s="283"/>
      <c r="CB3350" s="282"/>
      <c r="CC3350" s="282"/>
      <c r="CD3350" s="282"/>
      <c r="CE3350" s="282"/>
      <c r="CG3350" s="427"/>
      <c r="CH3350" s="402"/>
      <c r="CI3350" s="424"/>
      <c r="CJ3350" s="282"/>
      <c r="CK3350" s="282"/>
      <c r="CL3350" s="283"/>
      <c r="CM3350" s="283"/>
      <c r="CP3350" s="282"/>
      <c r="DC3350" s="282"/>
      <c r="DD3350" s="282"/>
      <c r="DE3350" s="282"/>
      <c r="DF3350" s="282"/>
      <c r="DG3350" s="282"/>
      <c r="DH3350" s="282"/>
      <c r="DI3350" s="282"/>
      <c r="DJ3350" s="282"/>
      <c r="EF3350" s="495" t="str">
        <f>""&amp;(MID(数据表!AZ3350,1,MIN(FIND({"(";"（"},数据表!AZ3350&amp;"(（",1)-1)))&amp;""</f>
        <v/>
      </c>
      <c r="EG3350" s="495" t="str">
        <f>""&amp;(MID(数据表!AZ3350,1,MIN(FIND({0;1;2;3;4;5;6;7;8;9},数据表!AZ3350&amp;"1234567890",1)-1)))&amp;""</f>
        <v/>
      </c>
    </row>
    <row r="3351" spans="2:137" s="310" customFormat="1" ht="12" customHeight="1">
      <c r="B3351" s="286"/>
      <c r="C3351" s="286"/>
      <c r="D3351" s="286"/>
      <c r="E3351" s="479"/>
      <c r="F3351" s="282"/>
      <c r="G3351" s="283"/>
      <c r="H3351" s="421"/>
      <c r="I3351" s="421"/>
      <c r="J3351" s="283"/>
      <c r="K3351" s="421"/>
      <c r="L3351" s="282"/>
      <c r="N3351" s="282"/>
      <c r="S3351" s="282"/>
      <c r="T3351" s="283"/>
      <c r="U3351" s="283"/>
      <c r="V3351" s="283"/>
      <c r="W3351" s="283"/>
      <c r="X3351" s="283"/>
      <c r="Y3351" s="282"/>
      <c r="Z3351" s="282"/>
      <c r="AA3351" s="283"/>
      <c r="AB3351" s="282"/>
      <c r="AC3351" s="282"/>
      <c r="AD3351" s="282"/>
      <c r="AE3351" s="282"/>
      <c r="AF3351" s="283"/>
      <c r="AG3351" s="402"/>
      <c r="AH3351" s="283"/>
      <c r="AI3351" s="283"/>
      <c r="AJ3351" s="283"/>
      <c r="AK3351" s="283"/>
      <c r="AL3351" s="283"/>
      <c r="AM3351" s="282"/>
      <c r="AN3351" s="282"/>
      <c r="AO3351" s="282"/>
      <c r="AP3351" s="282"/>
      <c r="AQ3351" s="282"/>
      <c r="AR3351" s="282"/>
      <c r="AT3351" s="283"/>
      <c r="AU3351" s="283"/>
      <c r="AV3351" s="283"/>
      <c r="AW3351" s="283"/>
      <c r="AY3351" s="283"/>
      <c r="AZ3351" s="282"/>
      <c r="BA3351" s="283"/>
      <c r="BB3351" s="282"/>
      <c r="BC3351" s="282"/>
      <c r="BD3351" s="282"/>
      <c r="BE3351" s="283"/>
      <c r="BG3351" s="282"/>
      <c r="BH3351" s="282"/>
      <c r="BI3351" s="282"/>
      <c r="BL3351" s="421"/>
      <c r="BM3351" s="424"/>
      <c r="BN3351" s="424"/>
      <c r="BO3351" s="424"/>
      <c r="BP3351" s="424"/>
      <c r="BQ3351" s="421"/>
      <c r="BR3351" s="421"/>
      <c r="BV3351" s="282"/>
      <c r="BW3351" s="283"/>
      <c r="BY3351" s="283"/>
      <c r="BZ3351" s="283"/>
      <c r="CA3351" s="283"/>
      <c r="CB3351" s="282"/>
      <c r="CC3351" s="282"/>
      <c r="CD3351" s="282"/>
      <c r="CE3351" s="282"/>
      <c r="CG3351" s="427"/>
      <c r="CH3351" s="402"/>
      <c r="CI3351" s="424"/>
      <c r="CJ3351" s="282"/>
      <c r="CK3351" s="282"/>
      <c r="CL3351" s="283"/>
      <c r="CM3351" s="283"/>
      <c r="CP3351" s="282"/>
      <c r="DC3351" s="282"/>
      <c r="DD3351" s="282"/>
      <c r="DE3351" s="282"/>
      <c r="DF3351" s="282"/>
      <c r="DG3351" s="282"/>
      <c r="DH3351" s="282"/>
      <c r="DI3351" s="282"/>
      <c r="DJ3351" s="282"/>
      <c r="EF3351" s="495" t="str">
        <f>""&amp;(MID(数据表!AZ3351,1,MIN(FIND({"(";"（"},数据表!AZ3351&amp;"(（",1)-1)))&amp;""</f>
        <v/>
      </c>
      <c r="EG3351" s="495" t="str">
        <f>""&amp;(MID(数据表!AZ3351,1,MIN(FIND({0;1;2;3;4;5;6;7;8;9},数据表!AZ3351&amp;"1234567890",1)-1)))&amp;""</f>
        <v/>
      </c>
    </row>
    <row r="3352" spans="2:137" s="310" customFormat="1" ht="12" customHeight="1">
      <c r="B3352" s="286"/>
      <c r="C3352" s="286"/>
      <c r="D3352" s="286"/>
      <c r="E3352" s="479"/>
      <c r="F3352" s="282"/>
      <c r="G3352" s="283"/>
      <c r="H3352" s="421"/>
      <c r="I3352" s="421"/>
      <c r="J3352" s="283"/>
      <c r="K3352" s="421"/>
      <c r="L3352" s="282"/>
      <c r="N3352" s="282"/>
      <c r="S3352" s="282"/>
      <c r="T3352" s="283"/>
      <c r="U3352" s="283"/>
      <c r="V3352" s="283"/>
      <c r="W3352" s="283"/>
      <c r="X3352" s="283"/>
      <c r="Y3352" s="282"/>
      <c r="Z3352" s="282"/>
      <c r="AA3352" s="283"/>
      <c r="AB3352" s="282"/>
      <c r="AC3352" s="282"/>
      <c r="AD3352" s="282"/>
      <c r="AE3352" s="282"/>
      <c r="AF3352" s="283"/>
      <c r="AG3352" s="402"/>
      <c r="AH3352" s="283"/>
      <c r="AI3352" s="283"/>
      <c r="AJ3352" s="283"/>
      <c r="AK3352" s="283"/>
      <c r="AL3352" s="283"/>
      <c r="AM3352" s="282"/>
      <c r="AN3352" s="282"/>
      <c r="AO3352" s="282"/>
      <c r="AP3352" s="282"/>
      <c r="AQ3352" s="282"/>
      <c r="AR3352" s="282"/>
      <c r="AT3352" s="283"/>
      <c r="AU3352" s="283"/>
      <c r="AV3352" s="283"/>
      <c r="AW3352" s="283"/>
      <c r="AY3352" s="283"/>
      <c r="AZ3352" s="282"/>
      <c r="BA3352" s="283"/>
      <c r="BB3352" s="282"/>
      <c r="BC3352" s="282"/>
      <c r="BD3352" s="282"/>
      <c r="BE3352" s="283"/>
      <c r="BG3352" s="282"/>
      <c r="BH3352" s="282"/>
      <c r="BI3352" s="282"/>
      <c r="BL3352" s="421"/>
      <c r="BM3352" s="424"/>
      <c r="BN3352" s="424"/>
      <c r="BO3352" s="424"/>
      <c r="BP3352" s="424"/>
      <c r="BQ3352" s="421"/>
      <c r="BR3352" s="421"/>
      <c r="BV3352" s="282"/>
      <c r="BW3352" s="283"/>
      <c r="BY3352" s="283"/>
      <c r="BZ3352" s="283"/>
      <c r="CA3352" s="283"/>
      <c r="CB3352" s="282"/>
      <c r="CC3352" s="282"/>
      <c r="CD3352" s="282"/>
      <c r="CE3352" s="282"/>
      <c r="CG3352" s="427"/>
      <c r="CH3352" s="402"/>
      <c r="CI3352" s="424"/>
      <c r="CJ3352" s="282"/>
      <c r="CK3352" s="282"/>
      <c r="CL3352" s="283"/>
      <c r="CM3352" s="283"/>
      <c r="CP3352" s="282"/>
      <c r="DC3352" s="282"/>
      <c r="DD3352" s="282"/>
      <c r="DE3352" s="282"/>
      <c r="DF3352" s="282"/>
      <c r="DG3352" s="282"/>
      <c r="DH3352" s="282"/>
      <c r="DI3352" s="282"/>
      <c r="DJ3352" s="282"/>
      <c r="EF3352" s="495" t="str">
        <f>""&amp;(MID(数据表!AZ3352,1,MIN(FIND({"(";"（"},数据表!AZ3352&amp;"(（",1)-1)))&amp;""</f>
        <v/>
      </c>
      <c r="EG3352" s="495" t="str">
        <f>""&amp;(MID(数据表!AZ3352,1,MIN(FIND({0;1;2;3;4;5;6;7;8;9},数据表!AZ3352&amp;"1234567890",1)-1)))&amp;""</f>
        <v/>
      </c>
    </row>
    <row r="3353" spans="2:137" s="310" customFormat="1" ht="12" customHeight="1">
      <c r="B3353" s="286"/>
      <c r="C3353" s="286"/>
      <c r="D3353" s="286"/>
      <c r="E3353" s="479"/>
      <c r="F3353" s="282"/>
      <c r="G3353" s="283"/>
      <c r="H3353" s="421"/>
      <c r="I3353" s="421"/>
      <c r="J3353" s="283"/>
      <c r="K3353" s="421"/>
      <c r="L3353" s="282"/>
      <c r="N3353" s="282"/>
      <c r="S3353" s="282"/>
      <c r="T3353" s="283"/>
      <c r="U3353" s="283"/>
      <c r="V3353" s="283"/>
      <c r="W3353" s="283"/>
      <c r="X3353" s="283"/>
      <c r="Y3353" s="282"/>
      <c r="Z3353" s="282"/>
      <c r="AA3353" s="283"/>
      <c r="AB3353" s="282"/>
      <c r="AC3353" s="282"/>
      <c r="AD3353" s="282"/>
      <c r="AE3353" s="282"/>
      <c r="AF3353" s="283"/>
      <c r="AG3353" s="402"/>
      <c r="AH3353" s="283"/>
      <c r="AI3353" s="283"/>
      <c r="AJ3353" s="283"/>
      <c r="AK3353" s="283"/>
      <c r="AL3353" s="283"/>
      <c r="AM3353" s="282"/>
      <c r="AN3353" s="282"/>
      <c r="AO3353" s="282"/>
      <c r="AP3353" s="282"/>
      <c r="AQ3353" s="282"/>
      <c r="AR3353" s="282"/>
      <c r="AT3353" s="283"/>
      <c r="AU3353" s="283"/>
      <c r="AV3353" s="283"/>
      <c r="AW3353" s="283"/>
      <c r="AY3353" s="283"/>
      <c r="AZ3353" s="282"/>
      <c r="BA3353" s="283"/>
      <c r="BB3353" s="282"/>
      <c r="BC3353" s="282"/>
      <c r="BD3353" s="282"/>
      <c r="BE3353" s="283"/>
      <c r="BG3353" s="282"/>
      <c r="BH3353" s="282"/>
      <c r="BI3353" s="282"/>
      <c r="BL3353" s="421"/>
      <c r="BM3353" s="424"/>
      <c r="BN3353" s="424"/>
      <c r="BO3353" s="424"/>
      <c r="BP3353" s="424"/>
      <c r="BQ3353" s="421"/>
      <c r="BR3353" s="421"/>
      <c r="BV3353" s="282"/>
      <c r="BW3353" s="283"/>
      <c r="BY3353" s="283"/>
      <c r="BZ3353" s="283"/>
      <c r="CA3353" s="283"/>
      <c r="CB3353" s="282"/>
      <c r="CC3353" s="282"/>
      <c r="CD3353" s="282"/>
      <c r="CE3353" s="282"/>
      <c r="CG3353" s="427"/>
      <c r="CH3353" s="402"/>
      <c r="CI3353" s="424"/>
      <c r="CJ3353" s="282"/>
      <c r="CK3353" s="282"/>
      <c r="CL3353" s="283"/>
      <c r="CM3353" s="283"/>
      <c r="CP3353" s="282"/>
      <c r="DC3353" s="282"/>
      <c r="DD3353" s="282"/>
      <c r="DE3353" s="282"/>
      <c r="DF3353" s="282"/>
      <c r="DG3353" s="282"/>
      <c r="DH3353" s="282"/>
      <c r="DI3353" s="282"/>
      <c r="DJ3353" s="282"/>
      <c r="EF3353" s="495" t="str">
        <f>""&amp;(MID(数据表!AZ3353,1,MIN(FIND({"(";"（"},数据表!AZ3353&amp;"(（",1)-1)))&amp;""</f>
        <v/>
      </c>
      <c r="EG3353" s="495" t="str">
        <f>""&amp;(MID(数据表!AZ3353,1,MIN(FIND({0;1;2;3;4;5;6;7;8;9},数据表!AZ3353&amp;"1234567890",1)-1)))&amp;""</f>
        <v/>
      </c>
    </row>
    <row r="3354" spans="2:137" s="310" customFormat="1" ht="12" customHeight="1">
      <c r="B3354" s="286"/>
      <c r="C3354" s="286"/>
      <c r="D3354" s="286"/>
      <c r="E3354" s="479"/>
      <c r="F3354" s="282"/>
      <c r="G3354" s="283"/>
      <c r="H3354" s="421"/>
      <c r="I3354" s="421"/>
      <c r="J3354" s="283"/>
      <c r="K3354" s="421"/>
      <c r="L3354" s="282"/>
      <c r="N3354" s="282"/>
      <c r="S3354" s="282"/>
      <c r="T3354" s="283"/>
      <c r="U3354" s="283"/>
      <c r="V3354" s="283"/>
      <c r="W3354" s="283"/>
      <c r="X3354" s="283"/>
      <c r="Y3354" s="282"/>
      <c r="Z3354" s="282"/>
      <c r="AA3354" s="283"/>
      <c r="AB3354" s="282"/>
      <c r="AC3354" s="282"/>
      <c r="AD3354" s="282"/>
      <c r="AE3354" s="282"/>
      <c r="AF3354" s="283"/>
      <c r="AG3354" s="402"/>
      <c r="AH3354" s="283"/>
      <c r="AI3354" s="283"/>
      <c r="AJ3354" s="283"/>
      <c r="AK3354" s="283"/>
      <c r="AL3354" s="283"/>
      <c r="AM3354" s="282"/>
      <c r="AN3354" s="282"/>
      <c r="AO3354" s="282"/>
      <c r="AP3354" s="282"/>
      <c r="AQ3354" s="282"/>
      <c r="AR3354" s="282"/>
      <c r="AT3354" s="283"/>
      <c r="AU3354" s="283"/>
      <c r="AV3354" s="283"/>
      <c r="AW3354" s="283"/>
      <c r="AY3354" s="283"/>
      <c r="AZ3354" s="282"/>
      <c r="BA3354" s="283"/>
      <c r="BB3354" s="282"/>
      <c r="BC3354" s="282"/>
      <c r="BD3354" s="282"/>
      <c r="BE3354" s="283"/>
      <c r="BG3354" s="282"/>
      <c r="BH3354" s="282"/>
      <c r="BI3354" s="282"/>
      <c r="BL3354" s="421"/>
      <c r="BM3354" s="424"/>
      <c r="BN3354" s="424"/>
      <c r="BO3354" s="424"/>
      <c r="BP3354" s="424"/>
      <c r="BQ3354" s="421"/>
      <c r="BR3354" s="421"/>
      <c r="BV3354" s="282"/>
      <c r="BW3354" s="283"/>
      <c r="BY3354" s="283"/>
      <c r="BZ3354" s="283"/>
      <c r="CA3354" s="283"/>
      <c r="CB3354" s="282"/>
      <c r="CC3354" s="282"/>
      <c r="CD3354" s="282"/>
      <c r="CE3354" s="282"/>
      <c r="CG3354" s="427"/>
      <c r="CH3354" s="402"/>
      <c r="CI3354" s="424"/>
      <c r="CJ3354" s="282"/>
      <c r="CK3354" s="282"/>
      <c r="CL3354" s="283"/>
      <c r="CM3354" s="283"/>
      <c r="CP3354" s="282"/>
      <c r="DC3354" s="282"/>
      <c r="DD3354" s="282"/>
      <c r="DE3354" s="282"/>
      <c r="DF3354" s="282"/>
      <c r="DG3354" s="282"/>
      <c r="DH3354" s="282"/>
      <c r="DI3354" s="282"/>
      <c r="DJ3354" s="282"/>
      <c r="EF3354" s="495" t="str">
        <f>""&amp;(MID(数据表!AZ3354,1,MIN(FIND({"(";"（"},数据表!AZ3354&amp;"(（",1)-1)))&amp;""</f>
        <v/>
      </c>
      <c r="EG3354" s="495" t="str">
        <f>""&amp;(MID(数据表!AZ3354,1,MIN(FIND({0;1;2;3;4;5;6;7;8;9},数据表!AZ3354&amp;"1234567890",1)-1)))&amp;""</f>
        <v/>
      </c>
    </row>
    <row r="3355" spans="2:137" s="310" customFormat="1" ht="12" customHeight="1">
      <c r="B3355" s="286"/>
      <c r="C3355" s="286"/>
      <c r="D3355" s="286"/>
      <c r="E3355" s="479"/>
      <c r="F3355" s="282"/>
      <c r="G3355" s="283"/>
      <c r="H3355" s="421"/>
      <c r="I3355" s="421"/>
      <c r="J3355" s="283"/>
      <c r="K3355" s="421"/>
      <c r="L3355" s="282"/>
      <c r="N3355" s="282"/>
      <c r="S3355" s="282"/>
      <c r="T3355" s="283"/>
      <c r="U3355" s="283"/>
      <c r="V3355" s="283"/>
      <c r="W3355" s="283"/>
      <c r="X3355" s="283"/>
      <c r="Y3355" s="282"/>
      <c r="Z3355" s="282"/>
      <c r="AA3355" s="283"/>
      <c r="AB3355" s="282"/>
      <c r="AC3355" s="282"/>
      <c r="AD3355" s="282"/>
      <c r="AE3355" s="282"/>
      <c r="AF3355" s="283"/>
      <c r="AG3355" s="402"/>
      <c r="AH3355" s="283"/>
      <c r="AI3355" s="283"/>
      <c r="AJ3355" s="283"/>
      <c r="AK3355" s="283"/>
      <c r="AL3355" s="283"/>
      <c r="AM3355" s="282"/>
      <c r="AN3355" s="282"/>
      <c r="AO3355" s="282"/>
      <c r="AP3355" s="282"/>
      <c r="AQ3355" s="282"/>
      <c r="AR3355" s="282"/>
      <c r="AT3355" s="283"/>
      <c r="AU3355" s="283"/>
      <c r="AV3355" s="283"/>
      <c r="AW3355" s="283"/>
      <c r="AY3355" s="283"/>
      <c r="AZ3355" s="282"/>
      <c r="BA3355" s="283"/>
      <c r="BB3355" s="282"/>
      <c r="BC3355" s="282"/>
      <c r="BD3355" s="282"/>
      <c r="BE3355" s="283"/>
      <c r="BG3355" s="282"/>
      <c r="BH3355" s="282"/>
      <c r="BI3355" s="282"/>
      <c r="BL3355" s="421"/>
      <c r="BM3355" s="424"/>
      <c r="BN3355" s="424"/>
      <c r="BO3355" s="424"/>
      <c r="BP3355" s="424"/>
      <c r="BQ3355" s="421"/>
      <c r="BR3355" s="421"/>
      <c r="BV3355" s="282"/>
      <c r="BW3355" s="283"/>
      <c r="BY3355" s="283"/>
      <c r="BZ3355" s="283"/>
      <c r="CA3355" s="283"/>
      <c r="CB3355" s="282"/>
      <c r="CC3355" s="282"/>
      <c r="CD3355" s="282"/>
      <c r="CE3355" s="282"/>
      <c r="CG3355" s="427"/>
      <c r="CH3355" s="402"/>
      <c r="CI3355" s="424"/>
      <c r="CJ3355" s="282"/>
      <c r="CK3355" s="282"/>
      <c r="CL3355" s="283"/>
      <c r="CM3355" s="283"/>
      <c r="CP3355" s="282"/>
      <c r="DC3355" s="282"/>
      <c r="DD3355" s="282"/>
      <c r="DE3355" s="282"/>
      <c r="DF3355" s="282"/>
      <c r="DG3355" s="282"/>
      <c r="DH3355" s="282"/>
      <c r="DI3355" s="282"/>
      <c r="DJ3355" s="282"/>
      <c r="EF3355" s="495" t="str">
        <f>""&amp;(MID(数据表!AZ3355,1,MIN(FIND({"(";"（"},数据表!AZ3355&amp;"(（",1)-1)))&amp;""</f>
        <v/>
      </c>
      <c r="EG3355" s="495" t="str">
        <f>""&amp;(MID(数据表!AZ3355,1,MIN(FIND({0;1;2;3;4;5;6;7;8;9},数据表!AZ3355&amp;"1234567890",1)-1)))&amp;""</f>
        <v/>
      </c>
    </row>
    <row r="3356" spans="2:137" s="310" customFormat="1" ht="12" customHeight="1">
      <c r="B3356" s="286"/>
      <c r="C3356" s="286"/>
      <c r="D3356" s="286"/>
      <c r="E3356" s="479"/>
      <c r="F3356" s="282"/>
      <c r="G3356" s="283"/>
      <c r="H3356" s="421"/>
      <c r="I3356" s="421"/>
      <c r="J3356" s="283"/>
      <c r="K3356" s="421"/>
      <c r="L3356" s="282"/>
      <c r="N3356" s="282"/>
      <c r="S3356" s="282"/>
      <c r="T3356" s="283"/>
      <c r="U3356" s="283"/>
      <c r="V3356" s="283"/>
      <c r="W3356" s="283"/>
      <c r="X3356" s="283"/>
      <c r="Y3356" s="282"/>
      <c r="Z3356" s="282"/>
      <c r="AA3356" s="283"/>
      <c r="AB3356" s="282"/>
      <c r="AC3356" s="282"/>
      <c r="AD3356" s="282"/>
      <c r="AE3356" s="282"/>
      <c r="AF3356" s="283"/>
      <c r="AG3356" s="402"/>
      <c r="AH3356" s="283"/>
      <c r="AI3356" s="283"/>
      <c r="AJ3356" s="283"/>
      <c r="AK3356" s="283"/>
      <c r="AL3356" s="283"/>
      <c r="AM3356" s="282"/>
      <c r="AN3356" s="282"/>
      <c r="AO3356" s="282"/>
      <c r="AP3356" s="282"/>
      <c r="AQ3356" s="282"/>
      <c r="AR3356" s="282"/>
      <c r="AT3356" s="283"/>
      <c r="AU3356" s="283"/>
      <c r="AV3356" s="283"/>
      <c r="AW3356" s="283"/>
      <c r="AY3356" s="283"/>
      <c r="AZ3356" s="282"/>
      <c r="BA3356" s="283"/>
      <c r="BB3356" s="282"/>
      <c r="BC3356" s="282"/>
      <c r="BD3356" s="282"/>
      <c r="BE3356" s="283"/>
      <c r="BG3356" s="282"/>
      <c r="BH3356" s="282"/>
      <c r="BI3356" s="282"/>
      <c r="BL3356" s="421"/>
      <c r="BM3356" s="424"/>
      <c r="BN3356" s="424"/>
      <c r="BO3356" s="424"/>
      <c r="BP3356" s="424"/>
      <c r="BQ3356" s="421"/>
      <c r="BR3356" s="421"/>
      <c r="BV3356" s="282"/>
      <c r="BW3356" s="283"/>
      <c r="BY3356" s="283"/>
      <c r="BZ3356" s="283"/>
      <c r="CA3356" s="283"/>
      <c r="CB3356" s="282"/>
      <c r="CC3356" s="282"/>
      <c r="CD3356" s="282"/>
      <c r="CE3356" s="282"/>
      <c r="CG3356" s="427"/>
      <c r="CH3356" s="402"/>
      <c r="CI3356" s="424"/>
      <c r="CJ3356" s="282"/>
      <c r="CK3356" s="282"/>
      <c r="CL3356" s="283"/>
      <c r="CM3356" s="283"/>
      <c r="CP3356" s="282"/>
      <c r="DC3356" s="282"/>
      <c r="DD3356" s="282"/>
      <c r="DE3356" s="282"/>
      <c r="DF3356" s="282"/>
      <c r="DG3356" s="282"/>
      <c r="DH3356" s="282"/>
      <c r="DI3356" s="282"/>
      <c r="DJ3356" s="282"/>
      <c r="EF3356" s="495" t="str">
        <f>""&amp;(MID(数据表!AZ3356,1,MIN(FIND({"(";"（"},数据表!AZ3356&amp;"(（",1)-1)))&amp;""</f>
        <v/>
      </c>
      <c r="EG3356" s="495" t="str">
        <f>""&amp;(MID(数据表!AZ3356,1,MIN(FIND({0;1;2;3;4;5;6;7;8;9},数据表!AZ3356&amp;"1234567890",1)-1)))&amp;""</f>
        <v/>
      </c>
    </row>
    <row r="3357" spans="2:137" s="310" customFormat="1" ht="12" customHeight="1">
      <c r="B3357" s="286"/>
      <c r="C3357" s="286"/>
      <c r="D3357" s="286"/>
      <c r="E3357" s="479"/>
      <c r="F3357" s="282"/>
      <c r="G3357" s="283"/>
      <c r="H3357" s="421"/>
      <c r="I3357" s="421"/>
      <c r="J3357" s="283"/>
      <c r="K3357" s="421"/>
      <c r="L3357" s="282"/>
      <c r="N3357" s="282"/>
      <c r="S3357" s="282"/>
      <c r="T3357" s="283"/>
      <c r="U3357" s="283"/>
      <c r="V3357" s="283"/>
      <c r="W3357" s="283"/>
      <c r="X3357" s="283"/>
      <c r="Y3357" s="282"/>
      <c r="Z3357" s="282"/>
      <c r="AA3357" s="283"/>
      <c r="AB3357" s="282"/>
      <c r="AC3357" s="282"/>
      <c r="AD3357" s="282"/>
      <c r="AE3357" s="282"/>
      <c r="AF3357" s="283"/>
      <c r="AG3357" s="402"/>
      <c r="AH3357" s="283"/>
      <c r="AI3357" s="283"/>
      <c r="AJ3357" s="283"/>
      <c r="AK3357" s="283"/>
      <c r="AL3357" s="283"/>
      <c r="AM3357" s="282"/>
      <c r="AN3357" s="282"/>
      <c r="AO3357" s="282"/>
      <c r="AP3357" s="282"/>
      <c r="AQ3357" s="282"/>
      <c r="AR3357" s="282"/>
      <c r="AT3357" s="283"/>
      <c r="AU3357" s="283"/>
      <c r="AV3357" s="283"/>
      <c r="AW3357" s="283"/>
      <c r="AY3357" s="283"/>
      <c r="AZ3357" s="282"/>
      <c r="BA3357" s="283"/>
      <c r="BB3357" s="282"/>
      <c r="BC3357" s="282"/>
      <c r="BD3357" s="282"/>
      <c r="BE3357" s="283"/>
      <c r="BG3357" s="282"/>
      <c r="BH3357" s="282"/>
      <c r="BI3357" s="282"/>
      <c r="BL3357" s="421"/>
      <c r="BM3357" s="424"/>
      <c r="BN3357" s="424"/>
      <c r="BO3357" s="424"/>
      <c r="BP3357" s="424"/>
      <c r="BQ3357" s="421"/>
      <c r="BR3357" s="421"/>
      <c r="BV3357" s="282"/>
      <c r="BW3357" s="283"/>
      <c r="BY3357" s="283"/>
      <c r="BZ3357" s="283"/>
      <c r="CA3357" s="283"/>
      <c r="CB3357" s="282"/>
      <c r="CC3357" s="282"/>
      <c r="CD3357" s="282"/>
      <c r="CE3357" s="282"/>
      <c r="CG3357" s="427"/>
      <c r="CH3357" s="402"/>
      <c r="CI3357" s="424"/>
      <c r="CJ3357" s="282"/>
      <c r="CK3357" s="282"/>
      <c r="CL3357" s="283"/>
      <c r="CM3357" s="283"/>
      <c r="CP3357" s="282"/>
      <c r="DC3357" s="282"/>
      <c r="DD3357" s="282"/>
      <c r="DE3357" s="282"/>
      <c r="DF3357" s="282"/>
      <c r="DG3357" s="282"/>
      <c r="DH3357" s="282"/>
      <c r="DI3357" s="282"/>
      <c r="DJ3357" s="282"/>
      <c r="EF3357" s="495" t="str">
        <f>""&amp;(MID(数据表!AZ3357,1,MIN(FIND({"(";"（"},数据表!AZ3357&amp;"(（",1)-1)))&amp;""</f>
        <v/>
      </c>
      <c r="EG3357" s="495" t="str">
        <f>""&amp;(MID(数据表!AZ3357,1,MIN(FIND({0;1;2;3;4;5;6;7;8;9},数据表!AZ3357&amp;"1234567890",1)-1)))&amp;""</f>
        <v/>
      </c>
    </row>
    <row r="3358" spans="2:137" s="310" customFormat="1" ht="12" customHeight="1">
      <c r="B3358" s="286"/>
      <c r="C3358" s="286"/>
      <c r="D3358" s="286"/>
      <c r="E3358" s="479"/>
      <c r="F3358" s="282"/>
      <c r="G3358" s="283"/>
      <c r="H3358" s="421"/>
      <c r="I3358" s="421"/>
      <c r="J3358" s="283"/>
      <c r="K3358" s="421"/>
      <c r="L3358" s="282"/>
      <c r="N3358" s="282"/>
      <c r="S3358" s="282"/>
      <c r="T3358" s="283"/>
      <c r="U3358" s="283"/>
      <c r="V3358" s="283"/>
      <c r="W3358" s="283"/>
      <c r="X3358" s="283"/>
      <c r="Y3358" s="282"/>
      <c r="Z3358" s="282"/>
      <c r="AA3358" s="283"/>
      <c r="AB3358" s="282"/>
      <c r="AC3358" s="282"/>
      <c r="AD3358" s="282"/>
      <c r="AE3358" s="282"/>
      <c r="AF3358" s="283"/>
      <c r="AG3358" s="402"/>
      <c r="AH3358" s="283"/>
      <c r="AI3358" s="283"/>
      <c r="AJ3358" s="283"/>
      <c r="AK3358" s="283"/>
      <c r="AL3358" s="283"/>
      <c r="AM3358" s="282"/>
      <c r="AN3358" s="282"/>
      <c r="AO3358" s="282"/>
      <c r="AP3358" s="282"/>
      <c r="AQ3358" s="282"/>
      <c r="AR3358" s="282"/>
      <c r="AT3358" s="283"/>
      <c r="AU3358" s="283"/>
      <c r="AV3358" s="283"/>
      <c r="AW3358" s="283"/>
      <c r="AY3358" s="283"/>
      <c r="AZ3358" s="282"/>
      <c r="BA3358" s="283"/>
      <c r="BB3358" s="282"/>
      <c r="BC3358" s="282"/>
      <c r="BD3358" s="282"/>
      <c r="BE3358" s="283"/>
      <c r="BG3358" s="282"/>
      <c r="BH3358" s="282"/>
      <c r="BI3358" s="282"/>
      <c r="BL3358" s="421"/>
      <c r="BM3358" s="424"/>
      <c r="BN3358" s="424"/>
      <c r="BO3358" s="424"/>
      <c r="BP3358" s="424"/>
      <c r="BQ3358" s="421"/>
      <c r="BR3358" s="421"/>
      <c r="BV3358" s="282"/>
      <c r="BW3358" s="283"/>
      <c r="BY3358" s="283"/>
      <c r="BZ3358" s="283"/>
      <c r="CA3358" s="283"/>
      <c r="CB3358" s="282"/>
      <c r="CC3358" s="282"/>
      <c r="CD3358" s="282"/>
      <c r="CE3358" s="282"/>
      <c r="CG3358" s="427"/>
      <c r="CH3358" s="402"/>
      <c r="CI3358" s="424"/>
      <c r="CJ3358" s="282"/>
      <c r="CK3358" s="282"/>
      <c r="CL3358" s="283"/>
      <c r="CM3358" s="283"/>
      <c r="CP3358" s="282"/>
      <c r="DC3358" s="282"/>
      <c r="DD3358" s="282"/>
      <c r="DE3358" s="282"/>
      <c r="DF3358" s="282"/>
      <c r="DG3358" s="282"/>
      <c r="DH3358" s="282"/>
      <c r="DI3358" s="282"/>
      <c r="DJ3358" s="282"/>
      <c r="EF3358" s="495" t="str">
        <f>""&amp;(MID(数据表!AZ3358,1,MIN(FIND({"(";"（"},数据表!AZ3358&amp;"(（",1)-1)))&amp;""</f>
        <v/>
      </c>
      <c r="EG3358" s="495" t="str">
        <f>""&amp;(MID(数据表!AZ3358,1,MIN(FIND({0;1;2;3;4;5;6;7;8;9},数据表!AZ3358&amp;"1234567890",1)-1)))&amp;""</f>
        <v/>
      </c>
    </row>
    <row r="3359" spans="2:137" s="310" customFormat="1" ht="12" customHeight="1">
      <c r="B3359" s="286"/>
      <c r="C3359" s="286"/>
      <c r="D3359" s="286"/>
      <c r="E3359" s="479"/>
      <c r="F3359" s="282"/>
      <c r="G3359" s="283"/>
      <c r="H3359" s="421"/>
      <c r="I3359" s="421"/>
      <c r="J3359" s="283"/>
      <c r="K3359" s="421"/>
      <c r="L3359" s="282"/>
      <c r="N3359" s="282"/>
      <c r="S3359" s="282"/>
      <c r="T3359" s="283"/>
      <c r="U3359" s="283"/>
      <c r="V3359" s="283"/>
      <c r="W3359" s="283"/>
      <c r="X3359" s="283"/>
      <c r="Y3359" s="282"/>
      <c r="Z3359" s="282"/>
      <c r="AA3359" s="283"/>
      <c r="AB3359" s="282"/>
      <c r="AC3359" s="282"/>
      <c r="AD3359" s="282"/>
      <c r="AE3359" s="282"/>
      <c r="AF3359" s="283"/>
      <c r="AG3359" s="402"/>
      <c r="AH3359" s="283"/>
      <c r="AI3359" s="283"/>
      <c r="AJ3359" s="283"/>
      <c r="AK3359" s="283"/>
      <c r="AL3359" s="283"/>
      <c r="AM3359" s="282"/>
      <c r="AN3359" s="282"/>
      <c r="AO3359" s="282"/>
      <c r="AP3359" s="282"/>
      <c r="AQ3359" s="282"/>
      <c r="AR3359" s="282"/>
      <c r="AT3359" s="283"/>
      <c r="AU3359" s="283"/>
      <c r="AV3359" s="283"/>
      <c r="AW3359" s="283"/>
      <c r="AY3359" s="283"/>
      <c r="AZ3359" s="282"/>
      <c r="BA3359" s="283"/>
      <c r="BB3359" s="282"/>
      <c r="BC3359" s="282"/>
      <c r="BD3359" s="282"/>
      <c r="BE3359" s="283"/>
      <c r="BG3359" s="282"/>
      <c r="BH3359" s="282"/>
      <c r="BI3359" s="282"/>
      <c r="BL3359" s="421"/>
      <c r="BM3359" s="424"/>
      <c r="BN3359" s="424"/>
      <c r="BO3359" s="424"/>
      <c r="BP3359" s="424"/>
      <c r="BQ3359" s="421"/>
      <c r="BR3359" s="421"/>
      <c r="BV3359" s="282"/>
      <c r="BW3359" s="283"/>
      <c r="BY3359" s="283"/>
      <c r="BZ3359" s="283"/>
      <c r="CA3359" s="283"/>
      <c r="CB3359" s="282"/>
      <c r="CC3359" s="282"/>
      <c r="CD3359" s="282"/>
      <c r="CE3359" s="282"/>
      <c r="CG3359" s="427"/>
      <c r="CH3359" s="402"/>
      <c r="CI3359" s="424"/>
      <c r="CJ3359" s="282"/>
      <c r="CK3359" s="282"/>
      <c r="CL3359" s="283"/>
      <c r="CM3359" s="283"/>
      <c r="CP3359" s="282"/>
      <c r="DC3359" s="282"/>
      <c r="DD3359" s="282"/>
      <c r="DE3359" s="282"/>
      <c r="DF3359" s="282"/>
      <c r="DG3359" s="282"/>
      <c r="DH3359" s="282"/>
      <c r="DI3359" s="282"/>
      <c r="DJ3359" s="282"/>
      <c r="EF3359" s="495" t="str">
        <f>""&amp;(MID(数据表!AZ3359,1,MIN(FIND({"(";"（"},数据表!AZ3359&amp;"(（",1)-1)))&amp;""</f>
        <v/>
      </c>
      <c r="EG3359" s="495" t="str">
        <f>""&amp;(MID(数据表!AZ3359,1,MIN(FIND({0;1;2;3;4;5;6;7;8;9},数据表!AZ3359&amp;"1234567890",1)-1)))&amp;""</f>
        <v/>
      </c>
    </row>
    <row r="3360" spans="2:137" s="310" customFormat="1" ht="12" customHeight="1">
      <c r="B3360" s="286"/>
      <c r="C3360" s="286"/>
      <c r="D3360" s="286"/>
      <c r="E3360" s="479"/>
      <c r="F3360" s="282"/>
      <c r="G3360" s="283"/>
      <c r="H3360" s="421"/>
      <c r="I3360" s="421"/>
      <c r="J3360" s="283"/>
      <c r="K3360" s="421"/>
      <c r="L3360" s="282"/>
      <c r="N3360" s="282"/>
      <c r="S3360" s="282"/>
      <c r="T3360" s="283"/>
      <c r="U3360" s="283"/>
      <c r="V3360" s="283"/>
      <c r="W3360" s="283"/>
      <c r="X3360" s="283"/>
      <c r="Y3360" s="282"/>
      <c r="Z3360" s="282"/>
      <c r="AA3360" s="283"/>
      <c r="AB3360" s="282"/>
      <c r="AC3360" s="282"/>
      <c r="AD3360" s="282"/>
      <c r="AE3360" s="282"/>
      <c r="AF3360" s="283"/>
      <c r="AG3360" s="402"/>
      <c r="AH3360" s="283"/>
      <c r="AI3360" s="283"/>
      <c r="AJ3360" s="283"/>
      <c r="AK3360" s="283"/>
      <c r="AL3360" s="283"/>
      <c r="AM3360" s="282"/>
      <c r="AN3360" s="282"/>
      <c r="AO3360" s="282"/>
      <c r="AP3360" s="282"/>
      <c r="AQ3360" s="282"/>
      <c r="AR3360" s="282"/>
      <c r="AT3360" s="283"/>
      <c r="AU3360" s="283"/>
      <c r="AV3360" s="283"/>
      <c r="AW3360" s="283"/>
      <c r="AY3360" s="283"/>
      <c r="AZ3360" s="282"/>
      <c r="BA3360" s="283"/>
      <c r="BB3360" s="282"/>
      <c r="BC3360" s="282"/>
      <c r="BD3360" s="282"/>
      <c r="BE3360" s="283"/>
      <c r="BG3360" s="282"/>
      <c r="BH3360" s="282"/>
      <c r="BI3360" s="282"/>
      <c r="BL3360" s="421"/>
      <c r="BM3360" s="424"/>
      <c r="BN3360" s="424"/>
      <c r="BO3360" s="424"/>
      <c r="BP3360" s="424"/>
      <c r="BQ3360" s="421"/>
      <c r="BR3360" s="421"/>
      <c r="BV3360" s="282"/>
      <c r="BW3360" s="283"/>
      <c r="BY3360" s="283"/>
      <c r="BZ3360" s="283"/>
      <c r="CA3360" s="283"/>
      <c r="CB3360" s="282"/>
      <c r="CC3360" s="282"/>
      <c r="CD3360" s="282"/>
      <c r="CE3360" s="282"/>
      <c r="CG3360" s="427"/>
      <c r="CH3360" s="402"/>
      <c r="CI3360" s="424"/>
      <c r="CJ3360" s="282"/>
      <c r="CK3360" s="282"/>
      <c r="CL3360" s="283"/>
      <c r="CM3360" s="283"/>
      <c r="CP3360" s="282"/>
      <c r="DC3360" s="282"/>
      <c r="DD3360" s="282"/>
      <c r="DE3360" s="282"/>
      <c r="DF3360" s="282"/>
      <c r="DG3360" s="282"/>
      <c r="DH3360" s="282"/>
      <c r="DI3360" s="282"/>
      <c r="DJ3360" s="282"/>
      <c r="EF3360" s="495" t="str">
        <f>""&amp;(MID(数据表!AZ3360,1,MIN(FIND({"(";"（"},数据表!AZ3360&amp;"(（",1)-1)))&amp;""</f>
        <v/>
      </c>
      <c r="EG3360" s="495" t="str">
        <f>""&amp;(MID(数据表!AZ3360,1,MIN(FIND({0;1;2;3;4;5;6;7;8;9},数据表!AZ3360&amp;"1234567890",1)-1)))&amp;""</f>
        <v/>
      </c>
    </row>
    <row r="3361" spans="2:137" s="310" customFormat="1" ht="12" customHeight="1">
      <c r="B3361" s="286"/>
      <c r="C3361" s="286"/>
      <c r="D3361" s="286"/>
      <c r="E3361" s="479"/>
      <c r="F3361" s="282"/>
      <c r="G3361" s="283"/>
      <c r="H3361" s="421"/>
      <c r="I3361" s="421"/>
      <c r="J3361" s="283"/>
      <c r="K3361" s="421"/>
      <c r="L3361" s="282"/>
      <c r="N3361" s="282"/>
      <c r="S3361" s="282"/>
      <c r="T3361" s="283"/>
      <c r="U3361" s="283"/>
      <c r="V3361" s="283"/>
      <c r="W3361" s="283"/>
      <c r="X3361" s="283"/>
      <c r="Y3361" s="282"/>
      <c r="Z3361" s="282"/>
      <c r="AA3361" s="283"/>
      <c r="AB3361" s="282"/>
      <c r="AC3361" s="282"/>
      <c r="AD3361" s="282"/>
      <c r="AE3361" s="282"/>
      <c r="AF3361" s="283"/>
      <c r="AG3361" s="402"/>
      <c r="AH3361" s="283"/>
      <c r="AI3361" s="283"/>
      <c r="AJ3361" s="283"/>
      <c r="AK3361" s="283"/>
      <c r="AL3361" s="283"/>
      <c r="AM3361" s="282"/>
      <c r="AN3361" s="282"/>
      <c r="AO3361" s="282"/>
      <c r="AP3361" s="282"/>
      <c r="AQ3361" s="282"/>
      <c r="AR3361" s="282"/>
      <c r="AT3361" s="283"/>
      <c r="AU3361" s="283"/>
      <c r="AV3361" s="283"/>
      <c r="AW3361" s="283"/>
      <c r="AY3361" s="283"/>
      <c r="AZ3361" s="282"/>
      <c r="BA3361" s="283"/>
      <c r="BB3361" s="282"/>
      <c r="BC3361" s="282"/>
      <c r="BD3361" s="282"/>
      <c r="BE3361" s="283"/>
      <c r="BG3361" s="282"/>
      <c r="BH3361" s="282"/>
      <c r="BI3361" s="282"/>
      <c r="BL3361" s="421"/>
      <c r="BM3361" s="424"/>
      <c r="BN3361" s="424"/>
      <c r="BO3361" s="424"/>
      <c r="BP3361" s="424"/>
      <c r="BQ3361" s="421"/>
      <c r="BR3361" s="421"/>
      <c r="BV3361" s="282"/>
      <c r="BW3361" s="283"/>
      <c r="BY3361" s="283"/>
      <c r="BZ3361" s="283"/>
      <c r="CA3361" s="283"/>
      <c r="CB3361" s="282"/>
      <c r="CC3361" s="282"/>
      <c r="CD3361" s="282"/>
      <c r="CE3361" s="282"/>
      <c r="CG3361" s="427"/>
      <c r="CH3361" s="402"/>
      <c r="CI3361" s="424"/>
      <c r="CJ3361" s="282"/>
      <c r="CK3361" s="282"/>
      <c r="CL3361" s="283"/>
      <c r="CM3361" s="283"/>
      <c r="CP3361" s="282"/>
      <c r="DC3361" s="282"/>
      <c r="DD3361" s="282"/>
      <c r="DE3361" s="282"/>
      <c r="DF3361" s="282"/>
      <c r="DG3361" s="282"/>
      <c r="DH3361" s="282"/>
      <c r="DI3361" s="282"/>
      <c r="DJ3361" s="282"/>
      <c r="EF3361" s="495" t="str">
        <f>""&amp;(MID(数据表!AZ3361,1,MIN(FIND({"(";"（"},数据表!AZ3361&amp;"(（",1)-1)))&amp;""</f>
        <v/>
      </c>
      <c r="EG3361" s="495" t="str">
        <f>""&amp;(MID(数据表!AZ3361,1,MIN(FIND({0;1;2;3;4;5;6;7;8;9},数据表!AZ3361&amp;"1234567890",1)-1)))&amp;""</f>
        <v/>
      </c>
    </row>
    <row r="3362" spans="2:137" s="310" customFormat="1" ht="12" customHeight="1">
      <c r="B3362" s="286"/>
      <c r="C3362" s="286"/>
      <c r="D3362" s="286"/>
      <c r="E3362" s="479"/>
      <c r="F3362" s="282"/>
      <c r="G3362" s="283"/>
      <c r="H3362" s="421"/>
      <c r="I3362" s="421"/>
      <c r="J3362" s="283"/>
      <c r="K3362" s="421"/>
      <c r="L3362" s="282"/>
      <c r="N3362" s="282"/>
      <c r="S3362" s="282"/>
      <c r="T3362" s="283"/>
      <c r="U3362" s="283"/>
      <c r="V3362" s="283"/>
      <c r="W3362" s="283"/>
      <c r="X3362" s="283"/>
      <c r="Y3362" s="282"/>
      <c r="Z3362" s="282"/>
      <c r="AA3362" s="283"/>
      <c r="AB3362" s="282"/>
      <c r="AC3362" s="282"/>
      <c r="AD3362" s="282"/>
      <c r="AE3362" s="282"/>
      <c r="AF3362" s="283"/>
      <c r="AG3362" s="402"/>
      <c r="AH3362" s="283"/>
      <c r="AI3362" s="283"/>
      <c r="AJ3362" s="283"/>
      <c r="AK3362" s="283"/>
      <c r="AL3362" s="283"/>
      <c r="AM3362" s="282"/>
      <c r="AN3362" s="282"/>
      <c r="AO3362" s="282"/>
      <c r="AP3362" s="282"/>
      <c r="AQ3362" s="282"/>
      <c r="AR3362" s="282"/>
      <c r="AT3362" s="283"/>
      <c r="AU3362" s="283"/>
      <c r="AV3362" s="283"/>
      <c r="AW3362" s="283"/>
      <c r="AY3362" s="283"/>
      <c r="AZ3362" s="282"/>
      <c r="BA3362" s="283"/>
      <c r="BB3362" s="282"/>
      <c r="BC3362" s="282"/>
      <c r="BD3362" s="282"/>
      <c r="BE3362" s="283"/>
      <c r="BG3362" s="282"/>
      <c r="BH3362" s="282"/>
      <c r="BI3362" s="282"/>
      <c r="BL3362" s="421"/>
      <c r="BM3362" s="424"/>
      <c r="BN3362" s="424"/>
      <c r="BO3362" s="424"/>
      <c r="BP3362" s="424"/>
      <c r="BQ3362" s="421"/>
      <c r="BR3362" s="421"/>
      <c r="BV3362" s="282"/>
      <c r="BW3362" s="283"/>
      <c r="BY3362" s="283"/>
      <c r="BZ3362" s="283"/>
      <c r="CA3362" s="283"/>
      <c r="CB3362" s="282"/>
      <c r="CC3362" s="282"/>
      <c r="CD3362" s="282"/>
      <c r="CE3362" s="282"/>
      <c r="CG3362" s="427"/>
      <c r="CH3362" s="402"/>
      <c r="CI3362" s="424"/>
      <c r="CJ3362" s="282"/>
      <c r="CK3362" s="282"/>
      <c r="CL3362" s="283"/>
      <c r="CM3362" s="283"/>
      <c r="CP3362" s="282"/>
      <c r="DC3362" s="282"/>
      <c r="DD3362" s="282"/>
      <c r="DE3362" s="282"/>
      <c r="DF3362" s="282"/>
      <c r="DG3362" s="282"/>
      <c r="DH3362" s="282"/>
      <c r="DI3362" s="282"/>
      <c r="DJ3362" s="282"/>
      <c r="EF3362" s="495" t="str">
        <f>""&amp;(MID(数据表!AZ3362,1,MIN(FIND({"(";"（"},数据表!AZ3362&amp;"(（",1)-1)))&amp;""</f>
        <v/>
      </c>
      <c r="EG3362" s="495" t="str">
        <f>""&amp;(MID(数据表!AZ3362,1,MIN(FIND({0;1;2;3;4;5;6;7;8;9},数据表!AZ3362&amp;"1234567890",1)-1)))&amp;""</f>
        <v/>
      </c>
    </row>
    <row r="3363" spans="2:137" s="310" customFormat="1" ht="12" customHeight="1">
      <c r="B3363" s="286"/>
      <c r="C3363" s="286"/>
      <c r="D3363" s="286"/>
      <c r="E3363" s="479"/>
      <c r="F3363" s="282"/>
      <c r="G3363" s="283"/>
      <c r="H3363" s="421"/>
      <c r="I3363" s="421"/>
      <c r="J3363" s="283"/>
      <c r="K3363" s="421"/>
      <c r="L3363" s="282"/>
      <c r="N3363" s="282"/>
      <c r="S3363" s="282"/>
      <c r="T3363" s="283"/>
      <c r="U3363" s="283"/>
      <c r="V3363" s="283"/>
      <c r="W3363" s="283"/>
      <c r="X3363" s="283"/>
      <c r="Y3363" s="282"/>
      <c r="Z3363" s="282"/>
      <c r="AA3363" s="283"/>
      <c r="AB3363" s="282"/>
      <c r="AC3363" s="282"/>
      <c r="AD3363" s="282"/>
      <c r="AE3363" s="282"/>
      <c r="AF3363" s="283"/>
      <c r="AG3363" s="402"/>
      <c r="AH3363" s="283"/>
      <c r="AI3363" s="283"/>
      <c r="AJ3363" s="283"/>
      <c r="AK3363" s="283"/>
      <c r="AL3363" s="283"/>
      <c r="AM3363" s="282"/>
      <c r="AN3363" s="282"/>
      <c r="AO3363" s="282"/>
      <c r="AP3363" s="282"/>
      <c r="AQ3363" s="282"/>
      <c r="AR3363" s="282"/>
      <c r="AT3363" s="283"/>
      <c r="AU3363" s="283"/>
      <c r="AV3363" s="283"/>
      <c r="AW3363" s="283"/>
      <c r="AY3363" s="283"/>
      <c r="AZ3363" s="282"/>
      <c r="BA3363" s="283"/>
      <c r="BB3363" s="282"/>
      <c r="BC3363" s="282"/>
      <c r="BD3363" s="282"/>
      <c r="BE3363" s="283"/>
      <c r="BG3363" s="282"/>
      <c r="BH3363" s="282"/>
      <c r="BI3363" s="282"/>
      <c r="BL3363" s="421"/>
      <c r="BM3363" s="424"/>
      <c r="BN3363" s="424"/>
      <c r="BO3363" s="424"/>
      <c r="BP3363" s="424"/>
      <c r="BQ3363" s="421"/>
      <c r="BR3363" s="421"/>
      <c r="BV3363" s="282"/>
      <c r="BW3363" s="283"/>
      <c r="BY3363" s="283"/>
      <c r="BZ3363" s="283"/>
      <c r="CA3363" s="283"/>
      <c r="CB3363" s="282"/>
      <c r="CC3363" s="282"/>
      <c r="CD3363" s="282"/>
      <c r="CE3363" s="282"/>
      <c r="CG3363" s="427"/>
      <c r="CH3363" s="402"/>
      <c r="CI3363" s="424"/>
      <c r="CJ3363" s="282"/>
      <c r="CK3363" s="282"/>
      <c r="CL3363" s="283"/>
      <c r="CM3363" s="283"/>
      <c r="CP3363" s="282"/>
      <c r="DC3363" s="282"/>
      <c r="DD3363" s="282"/>
      <c r="DE3363" s="282"/>
      <c r="DF3363" s="282"/>
      <c r="DG3363" s="282"/>
      <c r="DH3363" s="282"/>
      <c r="DI3363" s="282"/>
      <c r="DJ3363" s="282"/>
      <c r="EF3363" s="495" t="str">
        <f>""&amp;(MID(数据表!AZ3363,1,MIN(FIND({"(";"（"},数据表!AZ3363&amp;"(（",1)-1)))&amp;""</f>
        <v/>
      </c>
      <c r="EG3363" s="495" t="str">
        <f>""&amp;(MID(数据表!AZ3363,1,MIN(FIND({0;1;2;3;4;5;6;7;8;9},数据表!AZ3363&amp;"1234567890",1)-1)))&amp;""</f>
        <v/>
      </c>
    </row>
    <row r="3364" spans="2:137" s="310" customFormat="1" ht="12" customHeight="1">
      <c r="B3364" s="286"/>
      <c r="C3364" s="286"/>
      <c r="D3364" s="286"/>
      <c r="E3364" s="479"/>
      <c r="F3364" s="282"/>
      <c r="G3364" s="283"/>
      <c r="H3364" s="421"/>
      <c r="I3364" s="421"/>
      <c r="J3364" s="283"/>
      <c r="K3364" s="421"/>
      <c r="L3364" s="282"/>
      <c r="N3364" s="282"/>
      <c r="S3364" s="282"/>
      <c r="T3364" s="283"/>
      <c r="U3364" s="283"/>
      <c r="V3364" s="283"/>
      <c r="W3364" s="283"/>
      <c r="X3364" s="283"/>
      <c r="Y3364" s="282"/>
      <c r="Z3364" s="282"/>
      <c r="AA3364" s="283"/>
      <c r="AB3364" s="282"/>
      <c r="AC3364" s="282"/>
      <c r="AD3364" s="282"/>
      <c r="AE3364" s="282"/>
      <c r="AF3364" s="283"/>
      <c r="AG3364" s="402"/>
      <c r="AH3364" s="283"/>
      <c r="AI3364" s="283"/>
      <c r="AJ3364" s="283"/>
      <c r="AK3364" s="283"/>
      <c r="AL3364" s="283"/>
      <c r="AM3364" s="282"/>
      <c r="AN3364" s="282"/>
      <c r="AO3364" s="282"/>
      <c r="AP3364" s="282"/>
      <c r="AQ3364" s="282"/>
      <c r="AR3364" s="282"/>
      <c r="AT3364" s="283"/>
      <c r="AU3364" s="283"/>
      <c r="AV3364" s="283"/>
      <c r="AW3364" s="283"/>
      <c r="AY3364" s="283"/>
      <c r="AZ3364" s="282"/>
      <c r="BA3364" s="283"/>
      <c r="BB3364" s="282"/>
      <c r="BC3364" s="282"/>
      <c r="BD3364" s="282"/>
      <c r="BE3364" s="283"/>
      <c r="BG3364" s="282"/>
      <c r="BH3364" s="282"/>
      <c r="BI3364" s="282"/>
      <c r="BL3364" s="421"/>
      <c r="BM3364" s="424"/>
      <c r="BN3364" s="424"/>
      <c r="BO3364" s="424"/>
      <c r="BP3364" s="424"/>
      <c r="BQ3364" s="421"/>
      <c r="BR3364" s="421"/>
      <c r="BV3364" s="282"/>
      <c r="BW3364" s="283"/>
      <c r="BY3364" s="283"/>
      <c r="BZ3364" s="283"/>
      <c r="CA3364" s="283"/>
      <c r="CB3364" s="282"/>
      <c r="CC3364" s="282"/>
      <c r="CD3364" s="282"/>
      <c r="CE3364" s="282"/>
      <c r="CG3364" s="427"/>
      <c r="CH3364" s="402"/>
      <c r="CI3364" s="424"/>
      <c r="CJ3364" s="282"/>
      <c r="CK3364" s="282"/>
      <c r="CL3364" s="283"/>
      <c r="CM3364" s="283"/>
      <c r="CP3364" s="282"/>
      <c r="DC3364" s="282"/>
      <c r="DD3364" s="282"/>
      <c r="DE3364" s="282"/>
      <c r="DF3364" s="282"/>
      <c r="DG3364" s="282"/>
      <c r="DH3364" s="282"/>
      <c r="DI3364" s="282"/>
      <c r="DJ3364" s="282"/>
      <c r="EF3364" s="495" t="str">
        <f>""&amp;(MID(数据表!AZ3364,1,MIN(FIND({"(";"（"},数据表!AZ3364&amp;"(（",1)-1)))&amp;""</f>
        <v/>
      </c>
      <c r="EG3364" s="495" t="str">
        <f>""&amp;(MID(数据表!AZ3364,1,MIN(FIND({0;1;2;3;4;5;6;7;8;9},数据表!AZ3364&amp;"1234567890",1)-1)))&amp;""</f>
        <v/>
      </c>
    </row>
    <row r="3365" spans="2:137" s="310" customFormat="1" ht="12" customHeight="1">
      <c r="B3365" s="286"/>
      <c r="C3365" s="286"/>
      <c r="D3365" s="286"/>
      <c r="E3365" s="479"/>
      <c r="F3365" s="282"/>
      <c r="G3365" s="283"/>
      <c r="H3365" s="421"/>
      <c r="I3365" s="421"/>
      <c r="J3365" s="283"/>
      <c r="K3365" s="421"/>
      <c r="L3365" s="282"/>
      <c r="N3365" s="282"/>
      <c r="S3365" s="282"/>
      <c r="T3365" s="283"/>
      <c r="U3365" s="283"/>
      <c r="V3365" s="283"/>
      <c r="W3365" s="283"/>
      <c r="X3365" s="283"/>
      <c r="Y3365" s="282"/>
      <c r="Z3365" s="282"/>
      <c r="AA3365" s="283"/>
      <c r="AB3365" s="282"/>
      <c r="AC3365" s="282"/>
      <c r="AD3365" s="282"/>
      <c r="AE3365" s="282"/>
      <c r="AF3365" s="283"/>
      <c r="AG3365" s="402"/>
      <c r="AH3365" s="283"/>
      <c r="AI3365" s="283"/>
      <c r="AJ3365" s="283"/>
      <c r="AK3365" s="283"/>
      <c r="AL3365" s="283"/>
      <c r="AM3365" s="282"/>
      <c r="AN3365" s="282"/>
      <c r="AO3365" s="282"/>
      <c r="AP3365" s="282"/>
      <c r="AQ3365" s="282"/>
      <c r="AR3365" s="282"/>
      <c r="AT3365" s="283"/>
      <c r="AU3365" s="283"/>
      <c r="AV3365" s="283"/>
      <c r="AW3365" s="283"/>
      <c r="AY3365" s="283"/>
      <c r="AZ3365" s="282"/>
      <c r="BA3365" s="283"/>
      <c r="BB3365" s="282"/>
      <c r="BC3365" s="282"/>
      <c r="BD3365" s="282"/>
      <c r="BE3365" s="283"/>
      <c r="BG3365" s="282"/>
      <c r="BH3365" s="282"/>
      <c r="BI3365" s="282"/>
      <c r="BL3365" s="421"/>
      <c r="BM3365" s="424"/>
      <c r="BN3365" s="424"/>
      <c r="BO3365" s="424"/>
      <c r="BP3365" s="424"/>
      <c r="BQ3365" s="421"/>
      <c r="BR3365" s="421"/>
      <c r="BV3365" s="282"/>
      <c r="BW3365" s="283"/>
      <c r="BY3365" s="283"/>
      <c r="BZ3365" s="283"/>
      <c r="CA3365" s="283"/>
      <c r="CB3365" s="282"/>
      <c r="CC3365" s="282"/>
      <c r="CD3365" s="282"/>
      <c r="CE3365" s="282"/>
      <c r="CG3365" s="427"/>
      <c r="CH3365" s="402"/>
      <c r="CI3365" s="424"/>
      <c r="CJ3365" s="282"/>
      <c r="CK3365" s="282"/>
      <c r="CL3365" s="283"/>
      <c r="CM3365" s="283"/>
      <c r="CP3365" s="282"/>
      <c r="DC3365" s="282"/>
      <c r="DD3365" s="282"/>
      <c r="DE3365" s="282"/>
      <c r="DF3365" s="282"/>
      <c r="DG3365" s="282"/>
      <c r="DH3365" s="282"/>
      <c r="DI3365" s="282"/>
      <c r="DJ3365" s="282"/>
      <c r="EF3365" s="495" t="str">
        <f>""&amp;(MID(数据表!AZ3365,1,MIN(FIND({"(";"（"},数据表!AZ3365&amp;"(（",1)-1)))&amp;""</f>
        <v/>
      </c>
      <c r="EG3365" s="495" t="str">
        <f>""&amp;(MID(数据表!AZ3365,1,MIN(FIND({0;1;2;3;4;5;6;7;8;9},数据表!AZ3365&amp;"1234567890",1)-1)))&amp;""</f>
        <v/>
      </c>
    </row>
    <row r="3366" spans="2:137" s="310" customFormat="1" ht="12" customHeight="1">
      <c r="B3366" s="286"/>
      <c r="C3366" s="286"/>
      <c r="D3366" s="286"/>
      <c r="E3366" s="479"/>
      <c r="F3366" s="282"/>
      <c r="G3366" s="283"/>
      <c r="H3366" s="421"/>
      <c r="I3366" s="421"/>
      <c r="J3366" s="283"/>
      <c r="K3366" s="421"/>
      <c r="L3366" s="282"/>
      <c r="N3366" s="282"/>
      <c r="S3366" s="282"/>
      <c r="T3366" s="283"/>
      <c r="U3366" s="283"/>
      <c r="V3366" s="283"/>
      <c r="W3366" s="283"/>
      <c r="X3366" s="283"/>
      <c r="Y3366" s="282"/>
      <c r="Z3366" s="282"/>
      <c r="AA3366" s="283"/>
      <c r="AB3366" s="282"/>
      <c r="AC3366" s="282"/>
      <c r="AD3366" s="282"/>
      <c r="AE3366" s="282"/>
      <c r="AF3366" s="283"/>
      <c r="AG3366" s="402"/>
      <c r="AH3366" s="283"/>
      <c r="AI3366" s="283"/>
      <c r="AJ3366" s="283"/>
      <c r="AK3366" s="283"/>
      <c r="AL3366" s="283"/>
      <c r="AM3366" s="282"/>
      <c r="AN3366" s="282"/>
      <c r="AO3366" s="282"/>
      <c r="AP3366" s="282"/>
      <c r="AQ3366" s="282"/>
      <c r="AR3366" s="282"/>
      <c r="AT3366" s="283"/>
      <c r="AU3366" s="283"/>
      <c r="AV3366" s="283"/>
      <c r="AW3366" s="283"/>
      <c r="AY3366" s="283"/>
      <c r="AZ3366" s="282"/>
      <c r="BA3366" s="283"/>
      <c r="BB3366" s="282"/>
      <c r="BC3366" s="282"/>
      <c r="BD3366" s="282"/>
      <c r="BE3366" s="283"/>
      <c r="BG3366" s="282"/>
      <c r="BH3366" s="282"/>
      <c r="BI3366" s="282"/>
      <c r="BL3366" s="421"/>
      <c r="BM3366" s="424"/>
      <c r="BN3366" s="424"/>
      <c r="BO3366" s="424"/>
      <c r="BP3366" s="424"/>
      <c r="BQ3366" s="421"/>
      <c r="BR3366" s="421"/>
      <c r="BV3366" s="282"/>
      <c r="BW3366" s="283"/>
      <c r="BY3366" s="283"/>
      <c r="BZ3366" s="283"/>
      <c r="CA3366" s="283"/>
      <c r="CB3366" s="282"/>
      <c r="CC3366" s="282"/>
      <c r="CD3366" s="282"/>
      <c r="CE3366" s="282"/>
      <c r="CG3366" s="427"/>
      <c r="CH3366" s="402"/>
      <c r="CI3366" s="424"/>
      <c r="CJ3366" s="282"/>
      <c r="CK3366" s="282"/>
      <c r="CL3366" s="283"/>
      <c r="CM3366" s="283"/>
      <c r="CP3366" s="282"/>
      <c r="DC3366" s="282"/>
      <c r="DD3366" s="282"/>
      <c r="DE3366" s="282"/>
      <c r="DF3366" s="282"/>
      <c r="DG3366" s="282"/>
      <c r="DH3366" s="282"/>
      <c r="DI3366" s="282"/>
      <c r="DJ3366" s="282"/>
      <c r="EF3366" s="495" t="str">
        <f>""&amp;(MID(数据表!AZ3366,1,MIN(FIND({"(";"（"},数据表!AZ3366&amp;"(（",1)-1)))&amp;""</f>
        <v/>
      </c>
      <c r="EG3366" s="495" t="str">
        <f>""&amp;(MID(数据表!AZ3366,1,MIN(FIND({0;1;2;3;4;5;6;7;8;9},数据表!AZ3366&amp;"1234567890",1)-1)))&amp;""</f>
        <v/>
      </c>
    </row>
    <row r="3367" spans="2:137" s="310" customFormat="1" ht="12" customHeight="1">
      <c r="B3367" s="286"/>
      <c r="C3367" s="286"/>
      <c r="D3367" s="286"/>
      <c r="E3367" s="479"/>
      <c r="F3367" s="282"/>
      <c r="G3367" s="283"/>
      <c r="H3367" s="421"/>
      <c r="I3367" s="421"/>
      <c r="J3367" s="283"/>
      <c r="K3367" s="421"/>
      <c r="L3367" s="282"/>
      <c r="N3367" s="282"/>
      <c r="S3367" s="282"/>
      <c r="T3367" s="283"/>
      <c r="U3367" s="283"/>
      <c r="V3367" s="283"/>
      <c r="W3367" s="283"/>
      <c r="X3367" s="283"/>
      <c r="Y3367" s="282"/>
      <c r="Z3367" s="282"/>
      <c r="AA3367" s="283"/>
      <c r="AB3367" s="282"/>
      <c r="AC3367" s="282"/>
      <c r="AD3367" s="282"/>
      <c r="AE3367" s="282"/>
      <c r="AF3367" s="283"/>
      <c r="AG3367" s="402"/>
      <c r="AH3367" s="283"/>
      <c r="AI3367" s="283"/>
      <c r="AJ3367" s="283"/>
      <c r="AK3367" s="283"/>
      <c r="AL3367" s="283"/>
      <c r="AM3367" s="282"/>
      <c r="AN3367" s="282"/>
      <c r="AO3367" s="282"/>
      <c r="AP3367" s="282"/>
      <c r="AQ3367" s="282"/>
      <c r="AR3367" s="282"/>
      <c r="AT3367" s="283"/>
      <c r="AU3367" s="283"/>
      <c r="AV3367" s="283"/>
      <c r="AW3367" s="283"/>
      <c r="AY3367" s="283"/>
      <c r="AZ3367" s="282"/>
      <c r="BA3367" s="283"/>
      <c r="BB3367" s="282"/>
      <c r="BC3367" s="282"/>
      <c r="BD3367" s="282"/>
      <c r="BE3367" s="283"/>
      <c r="BG3367" s="282"/>
      <c r="BH3367" s="282"/>
      <c r="BI3367" s="282"/>
      <c r="BL3367" s="421"/>
      <c r="BM3367" s="424"/>
      <c r="BN3367" s="424"/>
      <c r="BO3367" s="424"/>
      <c r="BP3367" s="424"/>
      <c r="BQ3367" s="421"/>
      <c r="BR3367" s="421"/>
      <c r="BV3367" s="282"/>
      <c r="BW3367" s="283"/>
      <c r="BY3367" s="283"/>
      <c r="BZ3367" s="283"/>
      <c r="CA3367" s="283"/>
      <c r="CB3367" s="282"/>
      <c r="CC3367" s="282"/>
      <c r="CD3367" s="282"/>
      <c r="CE3367" s="282"/>
      <c r="CG3367" s="427"/>
      <c r="CH3367" s="402"/>
      <c r="CI3367" s="424"/>
      <c r="CJ3367" s="282"/>
      <c r="CK3367" s="282"/>
      <c r="CL3367" s="283"/>
      <c r="CM3367" s="283"/>
      <c r="CP3367" s="282"/>
      <c r="DC3367" s="282"/>
      <c r="DD3367" s="282"/>
      <c r="DE3367" s="282"/>
      <c r="DF3367" s="282"/>
      <c r="DG3367" s="282"/>
      <c r="DH3367" s="282"/>
      <c r="DI3367" s="282"/>
      <c r="DJ3367" s="282"/>
      <c r="EF3367" s="495" t="str">
        <f>""&amp;(MID(数据表!AZ3367,1,MIN(FIND({"(";"（"},数据表!AZ3367&amp;"(（",1)-1)))&amp;""</f>
        <v/>
      </c>
      <c r="EG3367" s="495" t="str">
        <f>""&amp;(MID(数据表!AZ3367,1,MIN(FIND({0;1;2;3;4;5;6;7;8;9},数据表!AZ3367&amp;"1234567890",1)-1)))&amp;""</f>
        <v/>
      </c>
    </row>
    <row r="3368" spans="2:137" s="310" customFormat="1" ht="12" customHeight="1">
      <c r="B3368" s="286"/>
      <c r="C3368" s="286"/>
      <c r="D3368" s="286"/>
      <c r="E3368" s="479"/>
      <c r="F3368" s="282"/>
      <c r="G3368" s="283"/>
      <c r="H3368" s="421"/>
      <c r="I3368" s="421"/>
      <c r="J3368" s="283"/>
      <c r="K3368" s="421"/>
      <c r="L3368" s="282"/>
      <c r="N3368" s="282"/>
      <c r="S3368" s="282"/>
      <c r="T3368" s="283"/>
      <c r="U3368" s="283"/>
      <c r="V3368" s="283"/>
      <c r="W3368" s="283"/>
      <c r="X3368" s="283"/>
      <c r="Y3368" s="282"/>
      <c r="Z3368" s="282"/>
      <c r="AA3368" s="283"/>
      <c r="AB3368" s="282"/>
      <c r="AC3368" s="282"/>
      <c r="AD3368" s="282"/>
      <c r="AE3368" s="282"/>
      <c r="AF3368" s="283"/>
      <c r="AG3368" s="402"/>
      <c r="AH3368" s="283"/>
      <c r="AI3368" s="283"/>
      <c r="AJ3368" s="283"/>
      <c r="AK3368" s="283"/>
      <c r="AL3368" s="283"/>
      <c r="AM3368" s="282"/>
      <c r="AN3368" s="282"/>
      <c r="AO3368" s="282"/>
      <c r="AP3368" s="282"/>
      <c r="AQ3368" s="282"/>
      <c r="AR3368" s="282"/>
      <c r="AT3368" s="283"/>
      <c r="AU3368" s="283"/>
      <c r="AV3368" s="283"/>
      <c r="AW3368" s="283"/>
      <c r="AY3368" s="283"/>
      <c r="AZ3368" s="282"/>
      <c r="BA3368" s="283"/>
      <c r="BB3368" s="282"/>
      <c r="BC3368" s="282"/>
      <c r="BD3368" s="282"/>
      <c r="BE3368" s="283"/>
      <c r="BG3368" s="282"/>
      <c r="BH3368" s="282"/>
      <c r="BI3368" s="282"/>
      <c r="BL3368" s="421"/>
      <c r="BM3368" s="424"/>
      <c r="BN3368" s="424"/>
      <c r="BO3368" s="424"/>
      <c r="BP3368" s="424"/>
      <c r="BQ3368" s="421"/>
      <c r="BR3368" s="421"/>
      <c r="BV3368" s="282"/>
      <c r="BW3368" s="283"/>
      <c r="BY3368" s="283"/>
      <c r="BZ3368" s="283"/>
      <c r="CA3368" s="283"/>
      <c r="CB3368" s="282"/>
      <c r="CC3368" s="282"/>
      <c r="CD3368" s="282"/>
      <c r="CE3368" s="282"/>
      <c r="CG3368" s="427"/>
      <c r="CH3368" s="402"/>
      <c r="CI3368" s="424"/>
      <c r="CJ3368" s="282"/>
      <c r="CK3368" s="282"/>
      <c r="CL3368" s="283"/>
      <c r="CM3368" s="283"/>
      <c r="CP3368" s="282"/>
      <c r="DC3368" s="282"/>
      <c r="DD3368" s="282"/>
      <c r="DE3368" s="282"/>
      <c r="DF3368" s="282"/>
      <c r="DG3368" s="282"/>
      <c r="DH3368" s="282"/>
      <c r="DI3368" s="282"/>
      <c r="DJ3368" s="282"/>
      <c r="EF3368" s="495" t="str">
        <f>""&amp;(MID(数据表!AZ3368,1,MIN(FIND({"(";"（"},数据表!AZ3368&amp;"(（",1)-1)))&amp;""</f>
        <v/>
      </c>
      <c r="EG3368" s="495" t="str">
        <f>""&amp;(MID(数据表!AZ3368,1,MIN(FIND({0;1;2;3;4;5;6;7;8;9},数据表!AZ3368&amp;"1234567890",1)-1)))&amp;""</f>
        <v/>
      </c>
    </row>
    <row r="3369" spans="2:137" s="310" customFormat="1" ht="12" customHeight="1">
      <c r="B3369" s="286"/>
      <c r="C3369" s="286"/>
      <c r="D3369" s="286"/>
      <c r="E3369" s="479"/>
      <c r="F3369" s="282"/>
      <c r="G3369" s="283"/>
      <c r="H3369" s="421"/>
      <c r="I3369" s="421"/>
      <c r="J3369" s="283"/>
      <c r="K3369" s="421"/>
      <c r="L3369" s="282"/>
      <c r="N3369" s="282"/>
      <c r="S3369" s="282"/>
      <c r="T3369" s="283"/>
      <c r="U3369" s="283"/>
      <c r="V3369" s="283"/>
      <c r="W3369" s="283"/>
      <c r="X3369" s="283"/>
      <c r="Y3369" s="282"/>
      <c r="Z3369" s="282"/>
      <c r="AA3369" s="283"/>
      <c r="AB3369" s="282"/>
      <c r="AC3369" s="282"/>
      <c r="AD3369" s="282"/>
      <c r="AE3369" s="282"/>
      <c r="AF3369" s="283"/>
      <c r="AG3369" s="402"/>
      <c r="AH3369" s="283"/>
      <c r="AI3369" s="283"/>
      <c r="AJ3369" s="283"/>
      <c r="AK3369" s="283"/>
      <c r="AL3369" s="283"/>
      <c r="AM3369" s="282"/>
      <c r="AN3369" s="282"/>
      <c r="AO3369" s="282"/>
      <c r="AP3369" s="282"/>
      <c r="AQ3369" s="282"/>
      <c r="AR3369" s="282"/>
      <c r="AT3369" s="283"/>
      <c r="AU3369" s="283"/>
      <c r="AV3369" s="283"/>
      <c r="AW3369" s="283"/>
      <c r="AY3369" s="283"/>
      <c r="AZ3369" s="282"/>
      <c r="BA3369" s="283"/>
      <c r="BB3369" s="282"/>
      <c r="BC3369" s="282"/>
      <c r="BD3369" s="282"/>
      <c r="BE3369" s="283"/>
      <c r="BG3369" s="282"/>
      <c r="BH3369" s="282"/>
      <c r="BI3369" s="282"/>
      <c r="BL3369" s="421"/>
      <c r="BM3369" s="424"/>
      <c r="BN3369" s="424"/>
      <c r="BO3369" s="424"/>
      <c r="BP3369" s="424"/>
      <c r="BQ3369" s="421"/>
      <c r="BR3369" s="421"/>
      <c r="BV3369" s="282"/>
      <c r="BW3369" s="283"/>
      <c r="BY3369" s="283"/>
      <c r="BZ3369" s="283"/>
      <c r="CA3369" s="283"/>
      <c r="CB3369" s="282"/>
      <c r="CC3369" s="282"/>
      <c r="CD3369" s="282"/>
      <c r="CE3369" s="282"/>
      <c r="CG3369" s="427"/>
      <c r="CH3369" s="402"/>
      <c r="CI3369" s="424"/>
      <c r="CJ3369" s="282"/>
      <c r="CK3369" s="282"/>
      <c r="CL3369" s="283"/>
      <c r="CM3369" s="283"/>
      <c r="CP3369" s="282"/>
      <c r="DC3369" s="282"/>
      <c r="DD3369" s="282"/>
      <c r="DE3369" s="282"/>
      <c r="DF3369" s="282"/>
      <c r="DG3369" s="282"/>
      <c r="DH3369" s="282"/>
      <c r="DI3369" s="282"/>
      <c r="DJ3369" s="282"/>
      <c r="EF3369" s="495" t="str">
        <f>""&amp;(MID(数据表!AZ3369,1,MIN(FIND({"(";"（"},数据表!AZ3369&amp;"(（",1)-1)))&amp;""</f>
        <v/>
      </c>
      <c r="EG3369" s="495" t="str">
        <f>""&amp;(MID(数据表!AZ3369,1,MIN(FIND({0;1;2;3;4;5;6;7;8;9},数据表!AZ3369&amp;"1234567890",1)-1)))&amp;""</f>
        <v/>
      </c>
    </row>
    <row r="3370" spans="2:137" s="310" customFormat="1" ht="12" customHeight="1">
      <c r="B3370" s="286"/>
      <c r="C3370" s="286"/>
      <c r="D3370" s="286"/>
      <c r="E3370" s="479"/>
      <c r="F3370" s="282"/>
      <c r="G3370" s="283"/>
      <c r="H3370" s="421"/>
      <c r="I3370" s="421"/>
      <c r="J3370" s="283"/>
      <c r="K3370" s="421"/>
      <c r="L3370" s="282"/>
      <c r="N3370" s="282"/>
      <c r="S3370" s="282"/>
      <c r="T3370" s="283"/>
      <c r="U3370" s="283"/>
      <c r="V3370" s="283"/>
      <c r="W3370" s="283"/>
      <c r="X3370" s="283"/>
      <c r="Y3370" s="282"/>
      <c r="Z3370" s="282"/>
      <c r="AA3370" s="283"/>
      <c r="AB3370" s="282"/>
      <c r="AC3370" s="282"/>
      <c r="AD3370" s="282"/>
      <c r="AE3370" s="282"/>
      <c r="AF3370" s="283"/>
      <c r="AG3370" s="402"/>
      <c r="AH3370" s="283"/>
      <c r="AI3370" s="283"/>
      <c r="AJ3370" s="283"/>
      <c r="AK3370" s="283"/>
      <c r="AL3370" s="283"/>
      <c r="AM3370" s="282"/>
      <c r="AN3370" s="282"/>
      <c r="AO3370" s="282"/>
      <c r="AP3370" s="282"/>
      <c r="AQ3370" s="282"/>
      <c r="AR3370" s="282"/>
      <c r="AT3370" s="283"/>
      <c r="AU3370" s="283"/>
      <c r="AV3370" s="283"/>
      <c r="AW3370" s="283"/>
      <c r="AY3370" s="283"/>
      <c r="AZ3370" s="282"/>
      <c r="BA3370" s="283"/>
      <c r="BB3370" s="282"/>
      <c r="BC3370" s="282"/>
      <c r="BD3370" s="282"/>
      <c r="BE3370" s="283"/>
      <c r="BG3370" s="282"/>
      <c r="BH3370" s="282"/>
      <c r="BI3370" s="282"/>
      <c r="BL3370" s="421"/>
      <c r="BM3370" s="424"/>
      <c r="BN3370" s="424"/>
      <c r="BO3370" s="424"/>
      <c r="BP3370" s="424"/>
      <c r="BQ3370" s="421"/>
      <c r="BR3370" s="421"/>
      <c r="BV3370" s="282"/>
      <c r="BW3370" s="283"/>
      <c r="BY3370" s="283"/>
      <c r="BZ3370" s="283"/>
      <c r="CA3370" s="283"/>
      <c r="CB3370" s="282"/>
      <c r="CC3370" s="282"/>
      <c r="CD3370" s="282"/>
      <c r="CE3370" s="282"/>
      <c r="CG3370" s="427"/>
      <c r="CH3370" s="402"/>
      <c r="CI3370" s="424"/>
      <c r="CJ3370" s="282"/>
      <c r="CK3370" s="282"/>
      <c r="CL3370" s="283"/>
      <c r="CM3370" s="283"/>
      <c r="CP3370" s="282"/>
      <c r="DC3370" s="282"/>
      <c r="DD3370" s="282"/>
      <c r="DE3370" s="282"/>
      <c r="DF3370" s="282"/>
      <c r="DG3370" s="282"/>
      <c r="DH3370" s="282"/>
      <c r="DI3370" s="282"/>
      <c r="DJ3370" s="282"/>
      <c r="EF3370" s="495" t="str">
        <f>""&amp;(MID(数据表!AZ3370,1,MIN(FIND({"(";"（"},数据表!AZ3370&amp;"(（",1)-1)))&amp;""</f>
        <v/>
      </c>
      <c r="EG3370" s="495" t="str">
        <f>""&amp;(MID(数据表!AZ3370,1,MIN(FIND({0;1;2;3;4;5;6;7;8;9},数据表!AZ3370&amp;"1234567890",1)-1)))&amp;""</f>
        <v/>
      </c>
    </row>
    <row r="3371" spans="2:137" s="310" customFormat="1" ht="12" customHeight="1">
      <c r="B3371" s="286"/>
      <c r="C3371" s="286"/>
      <c r="D3371" s="286"/>
      <c r="E3371" s="479"/>
      <c r="F3371" s="282"/>
      <c r="G3371" s="283"/>
      <c r="H3371" s="421"/>
      <c r="I3371" s="421"/>
      <c r="J3371" s="283"/>
      <c r="K3371" s="421"/>
      <c r="L3371" s="282"/>
      <c r="N3371" s="282"/>
      <c r="S3371" s="282"/>
      <c r="T3371" s="283"/>
      <c r="U3371" s="283"/>
      <c r="V3371" s="283"/>
      <c r="W3371" s="283"/>
      <c r="X3371" s="283"/>
      <c r="Y3371" s="282"/>
      <c r="Z3371" s="282"/>
      <c r="AA3371" s="283"/>
      <c r="AB3371" s="282"/>
      <c r="AC3371" s="282"/>
      <c r="AD3371" s="282"/>
      <c r="AE3371" s="282"/>
      <c r="AF3371" s="283"/>
      <c r="AG3371" s="402"/>
      <c r="AH3371" s="283"/>
      <c r="AI3371" s="283"/>
      <c r="AJ3371" s="283"/>
      <c r="AK3371" s="283"/>
      <c r="AL3371" s="283"/>
      <c r="AM3371" s="282"/>
      <c r="AN3371" s="282"/>
      <c r="AO3371" s="282"/>
      <c r="AP3371" s="282"/>
      <c r="AQ3371" s="282"/>
      <c r="AR3371" s="282"/>
      <c r="AT3371" s="283"/>
      <c r="AU3371" s="283"/>
      <c r="AV3371" s="283"/>
      <c r="AW3371" s="283"/>
      <c r="AY3371" s="283"/>
      <c r="AZ3371" s="282"/>
      <c r="BA3371" s="283"/>
      <c r="BB3371" s="282"/>
      <c r="BC3371" s="282"/>
      <c r="BD3371" s="282"/>
      <c r="BE3371" s="283"/>
      <c r="BG3371" s="282"/>
      <c r="BH3371" s="282"/>
      <c r="BI3371" s="282"/>
      <c r="BL3371" s="421"/>
      <c r="BM3371" s="424"/>
      <c r="BN3371" s="424"/>
      <c r="BO3371" s="424"/>
      <c r="BP3371" s="424"/>
      <c r="BQ3371" s="421"/>
      <c r="BR3371" s="421"/>
      <c r="BV3371" s="282"/>
      <c r="BW3371" s="283"/>
      <c r="BY3371" s="283"/>
      <c r="BZ3371" s="283"/>
      <c r="CA3371" s="283"/>
      <c r="CB3371" s="282"/>
      <c r="CC3371" s="282"/>
      <c r="CD3371" s="282"/>
      <c r="CE3371" s="282"/>
      <c r="CG3371" s="427"/>
      <c r="CH3371" s="402"/>
      <c r="CI3371" s="424"/>
      <c r="CJ3371" s="282"/>
      <c r="CK3371" s="282"/>
      <c r="CL3371" s="283"/>
      <c r="CM3371" s="283"/>
      <c r="CP3371" s="282"/>
      <c r="DC3371" s="282"/>
      <c r="DD3371" s="282"/>
      <c r="DE3371" s="282"/>
      <c r="DF3371" s="282"/>
      <c r="DG3371" s="282"/>
      <c r="DH3371" s="282"/>
      <c r="DI3371" s="282"/>
      <c r="DJ3371" s="282"/>
      <c r="EF3371" s="495" t="str">
        <f>""&amp;(MID(数据表!AZ3371,1,MIN(FIND({"(";"（"},数据表!AZ3371&amp;"(（",1)-1)))&amp;""</f>
        <v/>
      </c>
      <c r="EG3371" s="495" t="str">
        <f>""&amp;(MID(数据表!AZ3371,1,MIN(FIND({0;1;2;3;4;5;6;7;8;9},数据表!AZ3371&amp;"1234567890",1)-1)))&amp;""</f>
        <v/>
      </c>
    </row>
    <row r="3372" spans="2:137" s="310" customFormat="1" ht="12" customHeight="1">
      <c r="B3372" s="286"/>
      <c r="C3372" s="286"/>
      <c r="D3372" s="286"/>
      <c r="E3372" s="479"/>
      <c r="F3372" s="282"/>
      <c r="G3372" s="283"/>
      <c r="H3372" s="421"/>
      <c r="I3372" s="421"/>
      <c r="J3372" s="283"/>
      <c r="K3372" s="421"/>
      <c r="L3372" s="282"/>
      <c r="N3372" s="282"/>
      <c r="S3372" s="282"/>
      <c r="T3372" s="283"/>
      <c r="U3372" s="283"/>
      <c r="V3372" s="283"/>
      <c r="W3372" s="283"/>
      <c r="X3372" s="283"/>
      <c r="Y3372" s="282"/>
      <c r="Z3372" s="282"/>
      <c r="AA3372" s="283"/>
      <c r="AB3372" s="282"/>
      <c r="AC3372" s="282"/>
      <c r="AD3372" s="282"/>
      <c r="AE3372" s="282"/>
      <c r="AF3372" s="283"/>
      <c r="AG3372" s="402"/>
      <c r="AH3372" s="283"/>
      <c r="AI3372" s="283"/>
      <c r="AJ3372" s="283"/>
      <c r="AK3372" s="283"/>
      <c r="AL3372" s="283"/>
      <c r="AM3372" s="282"/>
      <c r="AN3372" s="282"/>
      <c r="AO3372" s="282"/>
      <c r="AP3372" s="282"/>
      <c r="AQ3372" s="282"/>
      <c r="AR3372" s="282"/>
      <c r="AT3372" s="283"/>
      <c r="AU3372" s="283"/>
      <c r="AV3372" s="283"/>
      <c r="AW3372" s="283"/>
      <c r="AY3372" s="283"/>
      <c r="AZ3372" s="282"/>
      <c r="BA3372" s="283"/>
      <c r="BB3372" s="282"/>
      <c r="BC3372" s="282"/>
      <c r="BD3372" s="282"/>
      <c r="BE3372" s="283"/>
      <c r="BG3372" s="282"/>
      <c r="BH3372" s="282"/>
      <c r="BI3372" s="282"/>
      <c r="BL3372" s="421"/>
      <c r="BM3372" s="424"/>
      <c r="BN3372" s="424"/>
      <c r="BO3372" s="424"/>
      <c r="BP3372" s="424"/>
      <c r="BQ3372" s="421"/>
      <c r="BR3372" s="421"/>
      <c r="BV3372" s="282"/>
      <c r="BW3372" s="283"/>
      <c r="BY3372" s="283"/>
      <c r="BZ3372" s="283"/>
      <c r="CA3372" s="283"/>
      <c r="CB3372" s="282"/>
      <c r="CC3372" s="282"/>
      <c r="CD3372" s="282"/>
      <c r="CE3372" s="282"/>
      <c r="CG3372" s="427"/>
      <c r="CH3372" s="402"/>
      <c r="CI3372" s="424"/>
      <c r="CJ3372" s="282"/>
      <c r="CK3372" s="282"/>
      <c r="CL3372" s="283"/>
      <c r="CM3372" s="283"/>
      <c r="CP3372" s="282"/>
      <c r="DC3372" s="282"/>
      <c r="DD3372" s="282"/>
      <c r="DE3372" s="282"/>
      <c r="DF3372" s="282"/>
      <c r="DG3372" s="282"/>
      <c r="DH3372" s="282"/>
      <c r="DI3372" s="282"/>
      <c r="DJ3372" s="282"/>
      <c r="EF3372" s="495" t="str">
        <f>""&amp;(MID(数据表!AZ3372,1,MIN(FIND({"(";"（"},数据表!AZ3372&amp;"(（",1)-1)))&amp;""</f>
        <v/>
      </c>
      <c r="EG3372" s="495" t="str">
        <f>""&amp;(MID(数据表!AZ3372,1,MIN(FIND({0;1;2;3;4;5;6;7;8;9},数据表!AZ3372&amp;"1234567890",1)-1)))&amp;""</f>
        <v/>
      </c>
    </row>
    <row r="3373" spans="2:137" s="310" customFormat="1" ht="12" customHeight="1">
      <c r="B3373" s="286"/>
      <c r="C3373" s="286"/>
      <c r="D3373" s="286"/>
      <c r="E3373" s="479"/>
      <c r="F3373" s="282"/>
      <c r="G3373" s="283"/>
      <c r="H3373" s="421"/>
      <c r="I3373" s="421"/>
      <c r="J3373" s="283"/>
      <c r="K3373" s="421"/>
      <c r="L3373" s="282"/>
      <c r="N3373" s="282"/>
      <c r="S3373" s="282"/>
      <c r="T3373" s="283"/>
      <c r="U3373" s="283"/>
      <c r="V3373" s="283"/>
      <c r="W3373" s="283"/>
      <c r="X3373" s="283"/>
      <c r="Y3373" s="282"/>
      <c r="Z3373" s="282"/>
      <c r="AA3373" s="283"/>
      <c r="AB3373" s="282"/>
      <c r="AC3373" s="282"/>
      <c r="AD3373" s="282"/>
      <c r="AE3373" s="282"/>
      <c r="AF3373" s="283"/>
      <c r="AG3373" s="402"/>
      <c r="AH3373" s="283"/>
      <c r="AI3373" s="283"/>
      <c r="AJ3373" s="283"/>
      <c r="AK3373" s="283"/>
      <c r="AL3373" s="283"/>
      <c r="AM3373" s="282"/>
      <c r="AN3373" s="282"/>
      <c r="AO3373" s="282"/>
      <c r="AP3373" s="282"/>
      <c r="AQ3373" s="282"/>
      <c r="AR3373" s="282"/>
      <c r="AT3373" s="283"/>
      <c r="AU3373" s="283"/>
      <c r="AV3373" s="283"/>
      <c r="AW3373" s="283"/>
      <c r="AY3373" s="283"/>
      <c r="AZ3373" s="282"/>
      <c r="BA3373" s="283"/>
      <c r="BB3373" s="282"/>
      <c r="BC3373" s="282"/>
      <c r="BD3373" s="282"/>
      <c r="BE3373" s="283"/>
      <c r="BG3373" s="282"/>
      <c r="BH3373" s="282"/>
      <c r="BI3373" s="282"/>
      <c r="BL3373" s="421"/>
      <c r="BM3373" s="424"/>
      <c r="BN3373" s="424"/>
      <c r="BO3373" s="424"/>
      <c r="BP3373" s="424"/>
      <c r="BQ3373" s="421"/>
      <c r="BR3373" s="421"/>
      <c r="BV3373" s="282"/>
      <c r="BW3373" s="283"/>
      <c r="BY3373" s="283"/>
      <c r="BZ3373" s="283"/>
      <c r="CA3373" s="283"/>
      <c r="CB3373" s="282"/>
      <c r="CC3373" s="282"/>
      <c r="CD3373" s="282"/>
      <c r="CE3373" s="282"/>
      <c r="CG3373" s="427"/>
      <c r="CH3373" s="402"/>
      <c r="CI3373" s="424"/>
      <c r="CJ3373" s="282"/>
      <c r="CK3373" s="282"/>
      <c r="CL3373" s="283"/>
      <c r="CM3373" s="283"/>
      <c r="CP3373" s="282"/>
      <c r="DC3373" s="282"/>
      <c r="DD3373" s="282"/>
      <c r="DE3373" s="282"/>
      <c r="DF3373" s="282"/>
      <c r="DG3373" s="282"/>
      <c r="DH3373" s="282"/>
      <c r="DI3373" s="282"/>
      <c r="DJ3373" s="282"/>
      <c r="EF3373" s="495" t="str">
        <f>""&amp;(MID(数据表!AZ3373,1,MIN(FIND({"(";"（"},数据表!AZ3373&amp;"(（",1)-1)))&amp;""</f>
        <v/>
      </c>
      <c r="EG3373" s="495" t="str">
        <f>""&amp;(MID(数据表!AZ3373,1,MIN(FIND({0;1;2;3;4;5;6;7;8;9},数据表!AZ3373&amp;"1234567890",1)-1)))&amp;""</f>
        <v/>
      </c>
    </row>
    <row r="3374" spans="2:137" s="310" customFormat="1" ht="12" customHeight="1">
      <c r="B3374" s="286"/>
      <c r="C3374" s="286"/>
      <c r="D3374" s="286"/>
      <c r="E3374" s="479"/>
      <c r="F3374" s="282"/>
      <c r="G3374" s="283"/>
      <c r="H3374" s="421"/>
      <c r="I3374" s="421"/>
      <c r="J3374" s="283"/>
      <c r="K3374" s="421"/>
      <c r="L3374" s="282"/>
      <c r="N3374" s="282"/>
      <c r="S3374" s="282"/>
      <c r="T3374" s="283"/>
      <c r="U3374" s="283"/>
      <c r="V3374" s="283"/>
      <c r="W3374" s="283"/>
      <c r="X3374" s="283"/>
      <c r="Y3374" s="282"/>
      <c r="Z3374" s="282"/>
      <c r="AA3374" s="283"/>
      <c r="AB3374" s="282"/>
      <c r="AC3374" s="282"/>
      <c r="AD3374" s="282"/>
      <c r="AE3374" s="282"/>
      <c r="AF3374" s="283"/>
      <c r="AG3374" s="402"/>
      <c r="AH3374" s="283"/>
      <c r="AI3374" s="283"/>
      <c r="AJ3374" s="283"/>
      <c r="AK3374" s="283"/>
      <c r="AL3374" s="283"/>
      <c r="AM3374" s="282"/>
      <c r="AN3374" s="282"/>
      <c r="AO3374" s="282"/>
      <c r="AP3374" s="282"/>
      <c r="AQ3374" s="282"/>
      <c r="AR3374" s="282"/>
      <c r="AT3374" s="283"/>
      <c r="AU3374" s="283"/>
      <c r="AV3374" s="283"/>
      <c r="AW3374" s="283"/>
      <c r="AY3374" s="283"/>
      <c r="AZ3374" s="282"/>
      <c r="BA3374" s="283"/>
      <c r="BB3374" s="282"/>
      <c r="BC3374" s="282"/>
      <c r="BD3374" s="282"/>
      <c r="BE3374" s="283"/>
      <c r="BG3374" s="282"/>
      <c r="BH3374" s="282"/>
      <c r="BI3374" s="282"/>
      <c r="BL3374" s="421"/>
      <c r="BM3374" s="424"/>
      <c r="BN3374" s="424"/>
      <c r="BO3374" s="424"/>
      <c r="BP3374" s="424"/>
      <c r="BQ3374" s="421"/>
      <c r="BR3374" s="421"/>
      <c r="BV3374" s="282"/>
      <c r="BW3374" s="283"/>
      <c r="BY3374" s="283"/>
      <c r="BZ3374" s="283"/>
      <c r="CA3374" s="283"/>
      <c r="CB3374" s="282"/>
      <c r="CC3374" s="282"/>
      <c r="CD3374" s="282"/>
      <c r="CE3374" s="282"/>
      <c r="CG3374" s="427"/>
      <c r="CH3374" s="402"/>
      <c r="CI3374" s="424"/>
      <c r="CJ3374" s="282"/>
      <c r="CK3374" s="282"/>
      <c r="CL3374" s="283"/>
      <c r="CM3374" s="283"/>
      <c r="CP3374" s="282"/>
      <c r="DC3374" s="282"/>
      <c r="DD3374" s="282"/>
      <c r="DE3374" s="282"/>
      <c r="DF3374" s="282"/>
      <c r="DG3374" s="282"/>
      <c r="DH3374" s="282"/>
      <c r="DI3374" s="282"/>
      <c r="DJ3374" s="282"/>
      <c r="EF3374" s="495" t="str">
        <f>""&amp;(MID(数据表!AZ3374,1,MIN(FIND({"(";"（"},数据表!AZ3374&amp;"(（",1)-1)))&amp;""</f>
        <v/>
      </c>
      <c r="EG3374" s="495" t="str">
        <f>""&amp;(MID(数据表!AZ3374,1,MIN(FIND({0;1;2;3;4;5;6;7;8;9},数据表!AZ3374&amp;"1234567890",1)-1)))&amp;""</f>
        <v/>
      </c>
    </row>
    <row r="3375" spans="2:137" s="310" customFormat="1" ht="12" customHeight="1">
      <c r="B3375" s="286"/>
      <c r="C3375" s="286"/>
      <c r="D3375" s="286"/>
      <c r="E3375" s="479"/>
      <c r="F3375" s="282"/>
      <c r="G3375" s="283"/>
      <c r="H3375" s="421"/>
      <c r="I3375" s="421"/>
      <c r="J3375" s="283"/>
      <c r="K3375" s="421"/>
      <c r="L3375" s="282"/>
      <c r="N3375" s="282"/>
      <c r="S3375" s="282"/>
      <c r="T3375" s="283"/>
      <c r="U3375" s="283"/>
      <c r="V3375" s="283"/>
      <c r="W3375" s="283"/>
      <c r="X3375" s="283"/>
      <c r="Y3375" s="282"/>
      <c r="Z3375" s="282"/>
      <c r="AA3375" s="283"/>
      <c r="AB3375" s="282"/>
      <c r="AC3375" s="282"/>
      <c r="AD3375" s="282"/>
      <c r="AE3375" s="282"/>
      <c r="AF3375" s="283"/>
      <c r="AG3375" s="402"/>
      <c r="AH3375" s="283"/>
      <c r="AI3375" s="283"/>
      <c r="AJ3375" s="283"/>
      <c r="AK3375" s="283"/>
      <c r="AL3375" s="283"/>
      <c r="AM3375" s="282"/>
      <c r="AN3375" s="282"/>
      <c r="AO3375" s="282"/>
      <c r="AP3375" s="282"/>
      <c r="AQ3375" s="282"/>
      <c r="AR3375" s="282"/>
      <c r="AT3375" s="283"/>
      <c r="AU3375" s="283"/>
      <c r="AV3375" s="283"/>
      <c r="AW3375" s="283"/>
      <c r="AY3375" s="283"/>
      <c r="AZ3375" s="282"/>
      <c r="BA3375" s="283"/>
      <c r="BB3375" s="282"/>
      <c r="BC3375" s="282"/>
      <c r="BD3375" s="282"/>
      <c r="BE3375" s="283"/>
      <c r="BG3375" s="282"/>
      <c r="BH3375" s="282"/>
      <c r="BI3375" s="282"/>
      <c r="BL3375" s="421"/>
      <c r="BM3375" s="424"/>
      <c r="BN3375" s="424"/>
      <c r="BO3375" s="424"/>
      <c r="BP3375" s="424"/>
      <c r="BQ3375" s="421"/>
      <c r="BR3375" s="421"/>
      <c r="BV3375" s="282"/>
      <c r="BW3375" s="283"/>
      <c r="BY3375" s="283"/>
      <c r="BZ3375" s="283"/>
      <c r="CA3375" s="283"/>
      <c r="CB3375" s="282"/>
      <c r="CC3375" s="282"/>
      <c r="CD3375" s="282"/>
      <c r="CE3375" s="282"/>
      <c r="CG3375" s="427"/>
      <c r="CH3375" s="402"/>
      <c r="CI3375" s="424"/>
      <c r="CJ3375" s="282"/>
      <c r="CK3375" s="282"/>
      <c r="CL3375" s="283"/>
      <c r="CM3375" s="283"/>
      <c r="CP3375" s="282"/>
      <c r="DC3375" s="282"/>
      <c r="DD3375" s="282"/>
      <c r="DE3375" s="282"/>
      <c r="DF3375" s="282"/>
      <c r="DG3375" s="282"/>
      <c r="DH3375" s="282"/>
      <c r="DI3375" s="282"/>
      <c r="DJ3375" s="282"/>
      <c r="EF3375" s="495" t="str">
        <f>""&amp;(MID(数据表!AZ3375,1,MIN(FIND({"(";"（"},数据表!AZ3375&amp;"(（",1)-1)))&amp;""</f>
        <v/>
      </c>
      <c r="EG3375" s="495" t="str">
        <f>""&amp;(MID(数据表!AZ3375,1,MIN(FIND({0;1;2;3;4;5;6;7;8;9},数据表!AZ3375&amp;"1234567890",1)-1)))&amp;""</f>
        <v/>
      </c>
    </row>
    <row r="3376" spans="2:137" s="310" customFormat="1" ht="12" customHeight="1">
      <c r="B3376" s="286"/>
      <c r="C3376" s="286"/>
      <c r="D3376" s="286"/>
      <c r="E3376" s="479"/>
      <c r="F3376" s="282"/>
      <c r="G3376" s="283"/>
      <c r="H3376" s="421"/>
      <c r="I3376" s="421"/>
      <c r="J3376" s="283"/>
      <c r="K3376" s="421"/>
      <c r="L3376" s="282"/>
      <c r="N3376" s="282"/>
      <c r="S3376" s="282"/>
      <c r="T3376" s="283"/>
      <c r="U3376" s="283"/>
      <c r="V3376" s="283"/>
      <c r="W3376" s="283"/>
      <c r="X3376" s="283"/>
      <c r="Y3376" s="282"/>
      <c r="Z3376" s="282"/>
      <c r="AA3376" s="283"/>
      <c r="AB3376" s="282"/>
      <c r="AC3376" s="282"/>
      <c r="AD3376" s="282"/>
      <c r="AE3376" s="282"/>
      <c r="AF3376" s="283"/>
      <c r="AG3376" s="402"/>
      <c r="AH3376" s="283"/>
      <c r="AI3376" s="283"/>
      <c r="AJ3376" s="283"/>
      <c r="AK3376" s="283"/>
      <c r="AL3376" s="283"/>
      <c r="AM3376" s="282"/>
      <c r="AN3376" s="282"/>
      <c r="AO3376" s="282"/>
      <c r="AP3376" s="282"/>
      <c r="AQ3376" s="282"/>
      <c r="AR3376" s="282"/>
      <c r="AT3376" s="283"/>
      <c r="AU3376" s="283"/>
      <c r="AV3376" s="283"/>
      <c r="AW3376" s="283"/>
      <c r="AY3376" s="283"/>
      <c r="AZ3376" s="282"/>
      <c r="BA3376" s="283"/>
      <c r="BB3376" s="282"/>
      <c r="BC3376" s="282"/>
      <c r="BD3376" s="282"/>
      <c r="BE3376" s="283"/>
      <c r="BG3376" s="282"/>
      <c r="BH3376" s="282"/>
      <c r="BI3376" s="282"/>
      <c r="BL3376" s="421"/>
      <c r="BM3376" s="424"/>
      <c r="BN3376" s="424"/>
      <c r="BO3376" s="424"/>
      <c r="BP3376" s="424"/>
      <c r="BQ3376" s="421"/>
      <c r="BR3376" s="421"/>
      <c r="BV3376" s="282"/>
      <c r="BW3376" s="283"/>
      <c r="BY3376" s="283"/>
      <c r="BZ3376" s="283"/>
      <c r="CA3376" s="283"/>
      <c r="CB3376" s="282"/>
      <c r="CC3376" s="282"/>
      <c r="CD3376" s="282"/>
      <c r="CE3376" s="282"/>
      <c r="CG3376" s="427"/>
      <c r="CH3376" s="402"/>
      <c r="CI3376" s="424"/>
      <c r="CJ3376" s="282"/>
      <c r="CK3376" s="282"/>
      <c r="CL3376" s="283"/>
      <c r="CM3376" s="283"/>
      <c r="CP3376" s="282"/>
      <c r="DC3376" s="282"/>
      <c r="DD3376" s="282"/>
      <c r="DE3376" s="282"/>
      <c r="DF3376" s="282"/>
      <c r="DG3376" s="282"/>
      <c r="DH3376" s="282"/>
      <c r="DI3376" s="282"/>
      <c r="DJ3376" s="282"/>
      <c r="EF3376" s="495" t="str">
        <f>""&amp;(MID(数据表!AZ3376,1,MIN(FIND({"(";"（"},数据表!AZ3376&amp;"(（",1)-1)))&amp;""</f>
        <v/>
      </c>
      <c r="EG3376" s="495" t="str">
        <f>""&amp;(MID(数据表!AZ3376,1,MIN(FIND({0;1;2;3;4;5;6;7;8;9},数据表!AZ3376&amp;"1234567890",1)-1)))&amp;""</f>
        <v/>
      </c>
    </row>
    <row r="3377" spans="2:137" s="310" customFormat="1" ht="12" customHeight="1">
      <c r="B3377" s="286"/>
      <c r="C3377" s="286"/>
      <c r="D3377" s="286"/>
      <c r="E3377" s="479"/>
      <c r="F3377" s="282"/>
      <c r="G3377" s="283"/>
      <c r="H3377" s="421"/>
      <c r="I3377" s="421"/>
      <c r="J3377" s="283"/>
      <c r="K3377" s="421"/>
      <c r="L3377" s="282"/>
      <c r="N3377" s="282"/>
      <c r="S3377" s="282"/>
      <c r="T3377" s="283"/>
      <c r="U3377" s="283"/>
      <c r="V3377" s="283"/>
      <c r="W3377" s="283"/>
      <c r="X3377" s="283"/>
      <c r="Y3377" s="282"/>
      <c r="Z3377" s="282"/>
      <c r="AA3377" s="283"/>
      <c r="AB3377" s="282"/>
      <c r="AC3377" s="282"/>
      <c r="AD3377" s="282"/>
      <c r="AE3377" s="282"/>
      <c r="AF3377" s="283"/>
      <c r="AG3377" s="402"/>
      <c r="AH3377" s="283"/>
      <c r="AI3377" s="283"/>
      <c r="AJ3377" s="283"/>
      <c r="AK3377" s="283"/>
      <c r="AL3377" s="283"/>
      <c r="AM3377" s="282"/>
      <c r="AN3377" s="282"/>
      <c r="AO3377" s="282"/>
      <c r="AP3377" s="282"/>
      <c r="AQ3377" s="282"/>
      <c r="AR3377" s="282"/>
      <c r="AT3377" s="283"/>
      <c r="AU3377" s="283"/>
      <c r="AV3377" s="283"/>
      <c r="AW3377" s="283"/>
      <c r="AY3377" s="283"/>
      <c r="AZ3377" s="282"/>
      <c r="BA3377" s="283"/>
      <c r="BB3377" s="282"/>
      <c r="BC3377" s="282"/>
      <c r="BD3377" s="282"/>
      <c r="BE3377" s="283"/>
      <c r="BG3377" s="282"/>
      <c r="BH3377" s="282"/>
      <c r="BI3377" s="282"/>
      <c r="BL3377" s="421"/>
      <c r="BM3377" s="424"/>
      <c r="BN3377" s="424"/>
      <c r="BO3377" s="424"/>
      <c r="BP3377" s="424"/>
      <c r="BQ3377" s="421"/>
      <c r="BR3377" s="421"/>
      <c r="BV3377" s="282"/>
      <c r="BW3377" s="283"/>
      <c r="BY3377" s="283"/>
      <c r="BZ3377" s="283"/>
      <c r="CA3377" s="283"/>
      <c r="CB3377" s="282"/>
      <c r="CC3377" s="282"/>
      <c r="CD3377" s="282"/>
      <c r="CE3377" s="282"/>
      <c r="CG3377" s="427"/>
      <c r="CH3377" s="402"/>
      <c r="CI3377" s="424"/>
      <c r="CJ3377" s="282"/>
      <c r="CK3377" s="282"/>
      <c r="CL3377" s="283"/>
      <c r="CM3377" s="283"/>
      <c r="CP3377" s="282"/>
      <c r="DC3377" s="282"/>
      <c r="DD3377" s="282"/>
      <c r="DE3377" s="282"/>
      <c r="DF3377" s="282"/>
      <c r="DG3377" s="282"/>
      <c r="DH3377" s="282"/>
      <c r="DI3377" s="282"/>
      <c r="DJ3377" s="282"/>
      <c r="EF3377" s="495" t="str">
        <f>""&amp;(MID(数据表!AZ3377,1,MIN(FIND({"(";"（"},数据表!AZ3377&amp;"(（",1)-1)))&amp;""</f>
        <v/>
      </c>
      <c r="EG3377" s="495" t="str">
        <f>""&amp;(MID(数据表!AZ3377,1,MIN(FIND({0;1;2;3;4;5;6;7;8;9},数据表!AZ3377&amp;"1234567890",1)-1)))&amp;""</f>
        <v/>
      </c>
    </row>
    <row r="3378" spans="2:137" s="310" customFormat="1" ht="12" customHeight="1">
      <c r="B3378" s="286"/>
      <c r="C3378" s="286"/>
      <c r="D3378" s="286"/>
      <c r="E3378" s="479"/>
      <c r="F3378" s="282"/>
      <c r="G3378" s="283"/>
      <c r="H3378" s="421"/>
      <c r="I3378" s="421"/>
      <c r="J3378" s="283"/>
      <c r="K3378" s="421"/>
      <c r="L3378" s="282"/>
      <c r="N3378" s="282"/>
      <c r="S3378" s="282"/>
      <c r="T3378" s="283"/>
      <c r="U3378" s="283"/>
      <c r="V3378" s="283"/>
      <c r="W3378" s="283"/>
      <c r="X3378" s="283"/>
      <c r="Y3378" s="282"/>
      <c r="Z3378" s="282"/>
      <c r="AA3378" s="283"/>
      <c r="AB3378" s="282"/>
      <c r="AC3378" s="282"/>
      <c r="AD3378" s="282"/>
      <c r="AE3378" s="282"/>
      <c r="AF3378" s="283"/>
      <c r="AG3378" s="402"/>
      <c r="AH3378" s="283"/>
      <c r="AI3378" s="283"/>
      <c r="AJ3378" s="283"/>
      <c r="AK3378" s="283"/>
      <c r="AL3378" s="283"/>
      <c r="AM3378" s="282"/>
      <c r="AN3378" s="282"/>
      <c r="AO3378" s="282"/>
      <c r="AP3378" s="282"/>
      <c r="AQ3378" s="282"/>
      <c r="AR3378" s="282"/>
      <c r="AT3378" s="283"/>
      <c r="AU3378" s="283"/>
      <c r="AV3378" s="283"/>
      <c r="AW3378" s="283"/>
      <c r="AY3378" s="283"/>
      <c r="AZ3378" s="282"/>
      <c r="BA3378" s="283"/>
      <c r="BB3378" s="282"/>
      <c r="BC3378" s="282"/>
      <c r="BD3378" s="282"/>
      <c r="BE3378" s="283"/>
      <c r="BG3378" s="282"/>
      <c r="BH3378" s="282"/>
      <c r="BI3378" s="282"/>
      <c r="BL3378" s="421"/>
      <c r="BM3378" s="424"/>
      <c r="BN3378" s="424"/>
      <c r="BO3378" s="424"/>
      <c r="BP3378" s="424"/>
      <c r="BQ3378" s="421"/>
      <c r="BR3378" s="421"/>
      <c r="BV3378" s="282"/>
      <c r="BW3378" s="283"/>
      <c r="BY3378" s="283"/>
      <c r="BZ3378" s="283"/>
      <c r="CA3378" s="283"/>
      <c r="CB3378" s="282"/>
      <c r="CC3378" s="282"/>
      <c r="CD3378" s="282"/>
      <c r="CE3378" s="282"/>
      <c r="CG3378" s="427"/>
      <c r="CH3378" s="402"/>
      <c r="CI3378" s="424"/>
      <c r="CJ3378" s="282"/>
      <c r="CK3378" s="282"/>
      <c r="CL3378" s="283"/>
      <c r="CM3378" s="283"/>
      <c r="CP3378" s="282"/>
      <c r="DC3378" s="282"/>
      <c r="DD3378" s="282"/>
      <c r="DE3378" s="282"/>
      <c r="DF3378" s="282"/>
      <c r="DG3378" s="282"/>
      <c r="DH3378" s="282"/>
      <c r="DI3378" s="282"/>
      <c r="DJ3378" s="282"/>
      <c r="EF3378" s="495" t="str">
        <f>""&amp;(MID(数据表!AZ3378,1,MIN(FIND({"(";"（"},数据表!AZ3378&amp;"(（",1)-1)))&amp;""</f>
        <v/>
      </c>
      <c r="EG3378" s="495" t="str">
        <f>""&amp;(MID(数据表!AZ3378,1,MIN(FIND({0;1;2;3;4;5;6;7;8;9},数据表!AZ3378&amp;"1234567890",1)-1)))&amp;""</f>
        <v/>
      </c>
    </row>
    <row r="3379" spans="2:137" s="310" customFormat="1" ht="12" customHeight="1">
      <c r="B3379" s="286"/>
      <c r="C3379" s="286"/>
      <c r="D3379" s="286"/>
      <c r="E3379" s="479"/>
      <c r="F3379" s="282"/>
      <c r="G3379" s="283"/>
      <c r="H3379" s="421"/>
      <c r="I3379" s="421"/>
      <c r="J3379" s="283"/>
      <c r="K3379" s="421"/>
      <c r="L3379" s="282"/>
      <c r="N3379" s="282"/>
      <c r="S3379" s="282"/>
      <c r="T3379" s="283"/>
      <c r="U3379" s="283"/>
      <c r="V3379" s="283"/>
      <c r="W3379" s="283"/>
      <c r="X3379" s="283"/>
      <c r="Y3379" s="282"/>
      <c r="Z3379" s="282"/>
      <c r="AA3379" s="283"/>
      <c r="AB3379" s="282"/>
      <c r="AC3379" s="282"/>
      <c r="AD3379" s="282"/>
      <c r="AE3379" s="282"/>
      <c r="AF3379" s="283"/>
      <c r="AG3379" s="402"/>
      <c r="AH3379" s="283"/>
      <c r="AI3379" s="283"/>
      <c r="AJ3379" s="283"/>
      <c r="AK3379" s="283"/>
      <c r="AL3379" s="283"/>
      <c r="AM3379" s="282"/>
      <c r="AN3379" s="282"/>
      <c r="AO3379" s="282"/>
      <c r="AP3379" s="282"/>
      <c r="AQ3379" s="282"/>
      <c r="AR3379" s="282"/>
      <c r="AT3379" s="283"/>
      <c r="AU3379" s="283"/>
      <c r="AV3379" s="283"/>
      <c r="AW3379" s="283"/>
      <c r="AY3379" s="283"/>
      <c r="AZ3379" s="282"/>
      <c r="BA3379" s="283"/>
      <c r="BB3379" s="282"/>
      <c r="BC3379" s="282"/>
      <c r="BD3379" s="282"/>
      <c r="BE3379" s="283"/>
      <c r="BG3379" s="282"/>
      <c r="BH3379" s="282"/>
      <c r="BI3379" s="282"/>
      <c r="BL3379" s="421"/>
      <c r="BM3379" s="424"/>
      <c r="BN3379" s="424"/>
      <c r="BO3379" s="424"/>
      <c r="BP3379" s="424"/>
      <c r="BQ3379" s="421"/>
      <c r="BR3379" s="421"/>
      <c r="BV3379" s="282"/>
      <c r="BW3379" s="283"/>
      <c r="BY3379" s="283"/>
      <c r="BZ3379" s="283"/>
      <c r="CA3379" s="283"/>
      <c r="CB3379" s="282"/>
      <c r="CC3379" s="282"/>
      <c r="CD3379" s="282"/>
      <c r="CE3379" s="282"/>
      <c r="CG3379" s="427"/>
      <c r="CH3379" s="402"/>
      <c r="CI3379" s="424"/>
      <c r="CJ3379" s="282"/>
      <c r="CK3379" s="282"/>
      <c r="CL3379" s="283"/>
      <c r="CM3379" s="283"/>
      <c r="CP3379" s="282"/>
      <c r="DC3379" s="282"/>
      <c r="DD3379" s="282"/>
      <c r="DE3379" s="282"/>
      <c r="DF3379" s="282"/>
      <c r="DG3379" s="282"/>
      <c r="DH3379" s="282"/>
      <c r="DI3379" s="282"/>
      <c r="DJ3379" s="282"/>
      <c r="EF3379" s="495" t="str">
        <f>""&amp;(MID(数据表!AZ3379,1,MIN(FIND({"(";"（"},数据表!AZ3379&amp;"(（",1)-1)))&amp;""</f>
        <v/>
      </c>
      <c r="EG3379" s="495" t="str">
        <f>""&amp;(MID(数据表!AZ3379,1,MIN(FIND({0;1;2;3;4;5;6;7;8;9},数据表!AZ3379&amp;"1234567890",1)-1)))&amp;""</f>
        <v/>
      </c>
    </row>
    <row r="3380" spans="2:137" s="310" customFormat="1" ht="12" customHeight="1">
      <c r="B3380" s="286"/>
      <c r="C3380" s="286"/>
      <c r="D3380" s="286"/>
      <c r="E3380" s="479"/>
      <c r="F3380" s="282"/>
      <c r="G3380" s="283"/>
      <c r="H3380" s="421"/>
      <c r="I3380" s="421"/>
      <c r="J3380" s="283"/>
      <c r="K3380" s="421"/>
      <c r="L3380" s="282"/>
      <c r="N3380" s="282"/>
      <c r="S3380" s="282"/>
      <c r="T3380" s="283"/>
      <c r="U3380" s="283"/>
      <c r="V3380" s="283"/>
      <c r="W3380" s="283"/>
      <c r="X3380" s="283"/>
      <c r="Y3380" s="282"/>
      <c r="Z3380" s="282"/>
      <c r="AA3380" s="283"/>
      <c r="AB3380" s="282"/>
      <c r="AC3380" s="282"/>
      <c r="AD3380" s="282"/>
      <c r="AE3380" s="282"/>
      <c r="AF3380" s="283"/>
      <c r="AG3380" s="402"/>
      <c r="AH3380" s="283"/>
      <c r="AI3380" s="283"/>
      <c r="AJ3380" s="283"/>
      <c r="AK3380" s="283"/>
      <c r="AL3380" s="283"/>
      <c r="AM3380" s="282"/>
      <c r="AN3380" s="282"/>
      <c r="AO3380" s="282"/>
      <c r="AP3380" s="282"/>
      <c r="AQ3380" s="282"/>
      <c r="AR3380" s="282"/>
      <c r="AT3380" s="283"/>
      <c r="AU3380" s="283"/>
      <c r="AV3380" s="283"/>
      <c r="AW3380" s="283"/>
      <c r="AY3380" s="283"/>
      <c r="AZ3380" s="282"/>
      <c r="BA3380" s="283"/>
      <c r="BB3380" s="282"/>
      <c r="BC3380" s="282"/>
      <c r="BD3380" s="282"/>
      <c r="BE3380" s="283"/>
      <c r="BG3380" s="282"/>
      <c r="BH3380" s="282"/>
      <c r="BI3380" s="282"/>
      <c r="BL3380" s="421"/>
      <c r="BM3380" s="424"/>
      <c r="BN3380" s="424"/>
      <c r="BO3380" s="424"/>
      <c r="BP3380" s="424"/>
      <c r="BQ3380" s="421"/>
      <c r="BR3380" s="421"/>
      <c r="BV3380" s="282"/>
      <c r="BW3380" s="283"/>
      <c r="BY3380" s="283"/>
      <c r="BZ3380" s="283"/>
      <c r="CA3380" s="283"/>
      <c r="CB3380" s="282"/>
      <c r="CC3380" s="282"/>
      <c r="CD3380" s="282"/>
      <c r="CE3380" s="282"/>
      <c r="CG3380" s="427"/>
      <c r="CH3380" s="402"/>
      <c r="CI3380" s="424"/>
      <c r="CJ3380" s="282"/>
      <c r="CK3380" s="282"/>
      <c r="CL3380" s="283"/>
      <c r="CM3380" s="283"/>
      <c r="CP3380" s="282"/>
      <c r="DC3380" s="282"/>
      <c r="DD3380" s="282"/>
      <c r="DE3380" s="282"/>
      <c r="DF3380" s="282"/>
      <c r="DG3380" s="282"/>
      <c r="DH3380" s="282"/>
      <c r="DI3380" s="282"/>
      <c r="DJ3380" s="282"/>
      <c r="EF3380" s="495" t="str">
        <f>""&amp;(MID(数据表!AZ3380,1,MIN(FIND({"(";"（"},数据表!AZ3380&amp;"(（",1)-1)))&amp;""</f>
        <v/>
      </c>
      <c r="EG3380" s="495" t="str">
        <f>""&amp;(MID(数据表!AZ3380,1,MIN(FIND({0;1;2;3;4;5;6;7;8;9},数据表!AZ3380&amp;"1234567890",1)-1)))&amp;""</f>
        <v/>
      </c>
    </row>
    <row r="3381" spans="2:137" s="310" customFormat="1" ht="12" customHeight="1">
      <c r="B3381" s="286"/>
      <c r="C3381" s="286"/>
      <c r="D3381" s="286"/>
      <c r="E3381" s="479"/>
      <c r="F3381" s="282"/>
      <c r="G3381" s="283"/>
      <c r="H3381" s="421"/>
      <c r="I3381" s="421"/>
      <c r="J3381" s="283"/>
      <c r="K3381" s="421"/>
      <c r="L3381" s="282"/>
      <c r="N3381" s="282"/>
      <c r="S3381" s="282"/>
      <c r="T3381" s="283"/>
      <c r="U3381" s="283"/>
      <c r="V3381" s="283"/>
      <c r="W3381" s="283"/>
      <c r="X3381" s="283"/>
      <c r="Y3381" s="282"/>
      <c r="Z3381" s="282"/>
      <c r="AA3381" s="283"/>
      <c r="AB3381" s="282"/>
      <c r="AC3381" s="282"/>
      <c r="AD3381" s="282"/>
      <c r="AE3381" s="282"/>
      <c r="AF3381" s="283"/>
      <c r="AG3381" s="402"/>
      <c r="AH3381" s="283"/>
      <c r="AI3381" s="283"/>
      <c r="AJ3381" s="283"/>
      <c r="AK3381" s="283"/>
      <c r="AL3381" s="283"/>
      <c r="AM3381" s="282"/>
      <c r="AN3381" s="282"/>
      <c r="AO3381" s="282"/>
      <c r="AP3381" s="282"/>
      <c r="AQ3381" s="282"/>
      <c r="AR3381" s="282"/>
      <c r="AT3381" s="283"/>
      <c r="AU3381" s="283"/>
      <c r="AV3381" s="283"/>
      <c r="AW3381" s="283"/>
      <c r="AY3381" s="283"/>
      <c r="AZ3381" s="282"/>
      <c r="BA3381" s="283"/>
      <c r="BB3381" s="282"/>
      <c r="BC3381" s="282"/>
      <c r="BD3381" s="282"/>
      <c r="BE3381" s="283"/>
      <c r="BG3381" s="282"/>
      <c r="BH3381" s="282"/>
      <c r="BI3381" s="282"/>
      <c r="BL3381" s="421"/>
      <c r="BM3381" s="424"/>
      <c r="BN3381" s="424"/>
      <c r="BO3381" s="424"/>
      <c r="BP3381" s="424"/>
      <c r="BQ3381" s="421"/>
      <c r="BR3381" s="421"/>
      <c r="BV3381" s="282"/>
      <c r="BW3381" s="283"/>
      <c r="BY3381" s="283"/>
      <c r="BZ3381" s="283"/>
      <c r="CA3381" s="283"/>
      <c r="CB3381" s="282"/>
      <c r="CC3381" s="282"/>
      <c r="CD3381" s="282"/>
      <c r="CE3381" s="282"/>
      <c r="CG3381" s="427"/>
      <c r="CH3381" s="402"/>
      <c r="CI3381" s="424"/>
      <c r="CJ3381" s="282"/>
      <c r="CK3381" s="282"/>
      <c r="CL3381" s="283"/>
      <c r="CM3381" s="283"/>
      <c r="CP3381" s="282"/>
      <c r="DC3381" s="282"/>
      <c r="DD3381" s="282"/>
      <c r="DE3381" s="282"/>
      <c r="DF3381" s="282"/>
      <c r="DG3381" s="282"/>
      <c r="DH3381" s="282"/>
      <c r="DI3381" s="282"/>
      <c r="DJ3381" s="282"/>
      <c r="EF3381" s="495" t="str">
        <f>""&amp;(MID(数据表!AZ3381,1,MIN(FIND({"(";"（"},数据表!AZ3381&amp;"(（",1)-1)))&amp;""</f>
        <v/>
      </c>
      <c r="EG3381" s="495" t="str">
        <f>""&amp;(MID(数据表!AZ3381,1,MIN(FIND({0;1;2;3;4;5;6;7;8;9},数据表!AZ3381&amp;"1234567890",1)-1)))&amp;""</f>
        <v/>
      </c>
    </row>
    <row r="3382" spans="2:137" s="310" customFormat="1" ht="12" customHeight="1">
      <c r="B3382" s="286"/>
      <c r="C3382" s="286"/>
      <c r="D3382" s="286"/>
      <c r="E3382" s="479"/>
      <c r="F3382" s="282"/>
      <c r="G3382" s="283"/>
      <c r="H3382" s="421"/>
      <c r="I3382" s="421"/>
      <c r="J3382" s="283"/>
      <c r="K3382" s="421"/>
      <c r="L3382" s="282"/>
      <c r="N3382" s="282"/>
      <c r="S3382" s="282"/>
      <c r="T3382" s="283"/>
      <c r="U3382" s="283"/>
      <c r="V3382" s="283"/>
      <c r="W3382" s="283"/>
      <c r="X3382" s="283"/>
      <c r="Y3382" s="282"/>
      <c r="Z3382" s="282"/>
      <c r="AA3382" s="283"/>
      <c r="AB3382" s="282"/>
      <c r="AC3382" s="282"/>
      <c r="AD3382" s="282"/>
      <c r="AE3382" s="282"/>
      <c r="AF3382" s="283"/>
      <c r="AG3382" s="402"/>
      <c r="AH3382" s="283"/>
      <c r="AI3382" s="283"/>
      <c r="AJ3382" s="283"/>
      <c r="AK3382" s="283"/>
      <c r="AL3382" s="283"/>
      <c r="AM3382" s="282"/>
      <c r="AN3382" s="282"/>
      <c r="AO3382" s="282"/>
      <c r="AP3382" s="282"/>
      <c r="AQ3382" s="282"/>
      <c r="AR3382" s="282"/>
      <c r="AT3382" s="283"/>
      <c r="AU3382" s="283"/>
      <c r="AV3382" s="283"/>
      <c r="AW3382" s="283"/>
      <c r="AY3382" s="283"/>
      <c r="AZ3382" s="282"/>
      <c r="BA3382" s="283"/>
      <c r="BB3382" s="282"/>
      <c r="BC3382" s="282"/>
      <c r="BD3382" s="282"/>
      <c r="BE3382" s="283"/>
      <c r="BG3382" s="282"/>
      <c r="BH3382" s="282"/>
      <c r="BI3382" s="282"/>
      <c r="BL3382" s="421"/>
      <c r="BM3382" s="424"/>
      <c r="BN3382" s="424"/>
      <c r="BO3382" s="424"/>
      <c r="BP3382" s="424"/>
      <c r="BQ3382" s="421"/>
      <c r="BR3382" s="421"/>
      <c r="BV3382" s="282"/>
      <c r="BW3382" s="283"/>
      <c r="BY3382" s="283"/>
      <c r="BZ3382" s="283"/>
      <c r="CA3382" s="283"/>
      <c r="CB3382" s="282"/>
      <c r="CC3382" s="282"/>
      <c r="CD3382" s="282"/>
      <c r="CE3382" s="282"/>
      <c r="CG3382" s="427"/>
      <c r="CH3382" s="402"/>
      <c r="CI3382" s="424"/>
      <c r="CJ3382" s="282"/>
      <c r="CK3382" s="282"/>
      <c r="CL3382" s="283"/>
      <c r="CM3382" s="283"/>
      <c r="CP3382" s="282"/>
      <c r="DC3382" s="282"/>
      <c r="DD3382" s="282"/>
      <c r="DE3382" s="282"/>
      <c r="DF3382" s="282"/>
      <c r="DG3382" s="282"/>
      <c r="DH3382" s="282"/>
      <c r="DI3382" s="282"/>
      <c r="DJ3382" s="282"/>
      <c r="EF3382" s="495" t="str">
        <f>""&amp;(MID(数据表!AZ3382,1,MIN(FIND({"(";"（"},数据表!AZ3382&amp;"(（",1)-1)))&amp;""</f>
        <v/>
      </c>
      <c r="EG3382" s="495" t="str">
        <f>""&amp;(MID(数据表!AZ3382,1,MIN(FIND({0;1;2;3;4;5;6;7;8;9},数据表!AZ3382&amp;"1234567890",1)-1)))&amp;""</f>
        <v/>
      </c>
    </row>
    <row r="3383" spans="2:137" s="310" customFormat="1" ht="12" customHeight="1">
      <c r="B3383" s="286"/>
      <c r="C3383" s="286"/>
      <c r="D3383" s="286"/>
      <c r="E3383" s="479"/>
      <c r="F3383" s="282"/>
      <c r="G3383" s="283"/>
      <c r="H3383" s="421"/>
      <c r="I3383" s="421"/>
      <c r="J3383" s="283"/>
      <c r="K3383" s="421"/>
      <c r="L3383" s="282"/>
      <c r="N3383" s="282"/>
      <c r="S3383" s="282"/>
      <c r="T3383" s="283"/>
      <c r="U3383" s="283"/>
      <c r="V3383" s="283"/>
      <c r="W3383" s="283"/>
      <c r="X3383" s="283"/>
      <c r="Y3383" s="282"/>
      <c r="Z3383" s="282"/>
      <c r="AA3383" s="283"/>
      <c r="AB3383" s="282"/>
      <c r="AC3383" s="282"/>
      <c r="AD3383" s="282"/>
      <c r="AE3383" s="282"/>
      <c r="AF3383" s="283"/>
      <c r="AG3383" s="402"/>
      <c r="AH3383" s="283"/>
      <c r="AI3383" s="283"/>
      <c r="AJ3383" s="283"/>
      <c r="AK3383" s="283"/>
      <c r="AL3383" s="283"/>
      <c r="AM3383" s="282"/>
      <c r="AN3383" s="282"/>
      <c r="AO3383" s="282"/>
      <c r="AP3383" s="282"/>
      <c r="AQ3383" s="282"/>
      <c r="AR3383" s="282"/>
      <c r="AT3383" s="283"/>
      <c r="AU3383" s="283"/>
      <c r="AV3383" s="283"/>
      <c r="AW3383" s="283"/>
      <c r="AY3383" s="283"/>
      <c r="AZ3383" s="282"/>
      <c r="BA3383" s="283"/>
      <c r="BB3383" s="282"/>
      <c r="BC3383" s="282"/>
      <c r="BD3383" s="282"/>
      <c r="BE3383" s="283"/>
      <c r="BG3383" s="282"/>
      <c r="BH3383" s="282"/>
      <c r="BI3383" s="282"/>
      <c r="BL3383" s="421"/>
      <c r="BM3383" s="424"/>
      <c r="BN3383" s="424"/>
      <c r="BO3383" s="424"/>
      <c r="BP3383" s="424"/>
      <c r="BQ3383" s="421"/>
      <c r="BR3383" s="421"/>
      <c r="BV3383" s="282"/>
      <c r="BW3383" s="283"/>
      <c r="BY3383" s="283"/>
      <c r="BZ3383" s="283"/>
      <c r="CA3383" s="283"/>
      <c r="CB3383" s="282"/>
      <c r="CC3383" s="282"/>
      <c r="CD3383" s="282"/>
      <c r="CE3383" s="282"/>
      <c r="CG3383" s="427"/>
      <c r="CH3383" s="402"/>
      <c r="CI3383" s="424"/>
      <c r="CJ3383" s="282"/>
      <c r="CK3383" s="282"/>
      <c r="CL3383" s="283"/>
      <c r="CM3383" s="283"/>
      <c r="CP3383" s="282"/>
      <c r="DC3383" s="282"/>
      <c r="DD3383" s="282"/>
      <c r="DE3383" s="282"/>
      <c r="DF3383" s="282"/>
      <c r="DG3383" s="282"/>
      <c r="DH3383" s="282"/>
      <c r="DI3383" s="282"/>
      <c r="DJ3383" s="282"/>
      <c r="EF3383" s="495" t="str">
        <f>""&amp;(MID(数据表!AZ3383,1,MIN(FIND({"(";"（"},数据表!AZ3383&amp;"(（",1)-1)))&amp;""</f>
        <v/>
      </c>
      <c r="EG3383" s="495" t="str">
        <f>""&amp;(MID(数据表!AZ3383,1,MIN(FIND({0;1;2;3;4;5;6;7;8;9},数据表!AZ3383&amp;"1234567890",1)-1)))&amp;""</f>
        <v/>
      </c>
    </row>
    <row r="3384" spans="2:137" s="310" customFormat="1" ht="12" customHeight="1">
      <c r="B3384" s="286"/>
      <c r="C3384" s="286"/>
      <c r="D3384" s="286"/>
      <c r="E3384" s="479"/>
      <c r="F3384" s="282"/>
      <c r="G3384" s="283"/>
      <c r="H3384" s="421"/>
      <c r="I3384" s="421"/>
      <c r="J3384" s="283"/>
      <c r="K3384" s="421"/>
      <c r="L3384" s="282"/>
      <c r="N3384" s="282"/>
      <c r="S3384" s="282"/>
      <c r="T3384" s="283"/>
      <c r="U3384" s="283"/>
      <c r="V3384" s="283"/>
      <c r="W3384" s="283"/>
      <c r="X3384" s="283"/>
      <c r="Y3384" s="282"/>
      <c r="Z3384" s="282"/>
      <c r="AA3384" s="283"/>
      <c r="AB3384" s="282"/>
      <c r="AC3384" s="282"/>
      <c r="AD3384" s="282"/>
      <c r="AE3384" s="282"/>
      <c r="AF3384" s="283"/>
      <c r="AG3384" s="402"/>
      <c r="AH3384" s="283"/>
      <c r="AI3384" s="283"/>
      <c r="AJ3384" s="283"/>
      <c r="AK3384" s="283"/>
      <c r="AL3384" s="283"/>
      <c r="AM3384" s="282"/>
      <c r="AN3384" s="282"/>
      <c r="AO3384" s="282"/>
      <c r="AP3384" s="282"/>
      <c r="AQ3384" s="282"/>
      <c r="AR3384" s="282"/>
      <c r="AT3384" s="283"/>
      <c r="AU3384" s="283"/>
      <c r="AV3384" s="283"/>
      <c r="AW3384" s="283"/>
      <c r="AY3384" s="283"/>
      <c r="AZ3384" s="282"/>
      <c r="BA3384" s="283"/>
      <c r="BB3384" s="282"/>
      <c r="BC3384" s="282"/>
      <c r="BD3384" s="282"/>
      <c r="BE3384" s="283"/>
      <c r="BG3384" s="282"/>
      <c r="BH3384" s="282"/>
      <c r="BI3384" s="282"/>
      <c r="BL3384" s="421"/>
      <c r="BM3384" s="424"/>
      <c r="BN3384" s="424"/>
      <c r="BO3384" s="424"/>
      <c r="BP3384" s="424"/>
      <c r="BQ3384" s="421"/>
      <c r="BR3384" s="421"/>
      <c r="BV3384" s="282"/>
      <c r="BW3384" s="283"/>
      <c r="BY3384" s="283"/>
      <c r="BZ3384" s="283"/>
      <c r="CA3384" s="283"/>
      <c r="CB3384" s="282"/>
      <c r="CC3384" s="282"/>
      <c r="CD3384" s="282"/>
      <c r="CE3384" s="282"/>
      <c r="CG3384" s="427"/>
      <c r="CH3384" s="402"/>
      <c r="CI3384" s="424"/>
      <c r="CJ3384" s="282"/>
      <c r="CK3384" s="282"/>
      <c r="CL3384" s="283"/>
      <c r="CM3384" s="283"/>
      <c r="CP3384" s="282"/>
      <c r="DC3384" s="282"/>
      <c r="DD3384" s="282"/>
      <c r="DE3384" s="282"/>
      <c r="DF3384" s="282"/>
      <c r="DG3384" s="282"/>
      <c r="DH3384" s="282"/>
      <c r="DI3384" s="282"/>
      <c r="DJ3384" s="282"/>
      <c r="EF3384" s="495" t="str">
        <f>""&amp;(MID(数据表!AZ3384,1,MIN(FIND({"(";"（"},数据表!AZ3384&amp;"(（",1)-1)))&amp;""</f>
        <v/>
      </c>
      <c r="EG3384" s="495" t="str">
        <f>""&amp;(MID(数据表!AZ3384,1,MIN(FIND({0;1;2;3;4;5;6;7;8;9},数据表!AZ3384&amp;"1234567890",1)-1)))&amp;""</f>
        <v/>
      </c>
    </row>
    <row r="3385" spans="2:137" s="310" customFormat="1" ht="12" customHeight="1">
      <c r="B3385" s="286"/>
      <c r="C3385" s="286"/>
      <c r="D3385" s="286"/>
      <c r="E3385" s="479"/>
      <c r="F3385" s="282"/>
      <c r="G3385" s="283"/>
      <c r="H3385" s="421"/>
      <c r="I3385" s="421"/>
      <c r="J3385" s="283"/>
      <c r="K3385" s="421"/>
      <c r="L3385" s="282"/>
      <c r="N3385" s="282"/>
      <c r="S3385" s="282"/>
      <c r="T3385" s="283"/>
      <c r="U3385" s="283"/>
      <c r="V3385" s="283"/>
      <c r="W3385" s="283"/>
      <c r="X3385" s="283"/>
      <c r="Y3385" s="282"/>
      <c r="Z3385" s="282"/>
      <c r="AA3385" s="283"/>
      <c r="AB3385" s="282"/>
      <c r="AC3385" s="282"/>
      <c r="AD3385" s="282"/>
      <c r="AE3385" s="282"/>
      <c r="AF3385" s="283"/>
      <c r="AG3385" s="402"/>
      <c r="AH3385" s="283"/>
      <c r="AI3385" s="283"/>
      <c r="AJ3385" s="283"/>
      <c r="AK3385" s="283"/>
      <c r="AL3385" s="283"/>
      <c r="AM3385" s="282"/>
      <c r="AN3385" s="282"/>
      <c r="AO3385" s="282"/>
      <c r="AP3385" s="282"/>
      <c r="AQ3385" s="282"/>
      <c r="AR3385" s="282"/>
      <c r="AT3385" s="283"/>
      <c r="AU3385" s="283"/>
      <c r="AV3385" s="283"/>
      <c r="AW3385" s="283"/>
      <c r="AY3385" s="283"/>
      <c r="AZ3385" s="282"/>
      <c r="BA3385" s="283"/>
      <c r="BB3385" s="282"/>
      <c r="BC3385" s="282"/>
      <c r="BD3385" s="282"/>
      <c r="BE3385" s="283"/>
      <c r="BG3385" s="282"/>
      <c r="BH3385" s="282"/>
      <c r="BI3385" s="282"/>
      <c r="BL3385" s="421"/>
      <c r="BM3385" s="424"/>
      <c r="BN3385" s="424"/>
      <c r="BO3385" s="424"/>
      <c r="BP3385" s="424"/>
      <c r="BQ3385" s="421"/>
      <c r="BR3385" s="421"/>
      <c r="BV3385" s="282"/>
      <c r="BW3385" s="283"/>
      <c r="BY3385" s="283"/>
      <c r="BZ3385" s="283"/>
      <c r="CA3385" s="283"/>
      <c r="CB3385" s="282"/>
      <c r="CC3385" s="282"/>
      <c r="CD3385" s="282"/>
      <c r="CE3385" s="282"/>
      <c r="CG3385" s="427"/>
      <c r="CH3385" s="402"/>
      <c r="CI3385" s="424"/>
      <c r="CJ3385" s="282"/>
      <c r="CK3385" s="282"/>
      <c r="CL3385" s="283"/>
      <c r="CM3385" s="283"/>
      <c r="CP3385" s="282"/>
      <c r="DC3385" s="282"/>
      <c r="DD3385" s="282"/>
      <c r="DE3385" s="282"/>
      <c r="DF3385" s="282"/>
      <c r="DG3385" s="282"/>
      <c r="DH3385" s="282"/>
      <c r="DI3385" s="282"/>
      <c r="DJ3385" s="282"/>
      <c r="EF3385" s="495" t="str">
        <f>""&amp;(MID(数据表!AZ3385,1,MIN(FIND({"(";"（"},数据表!AZ3385&amp;"(（",1)-1)))&amp;""</f>
        <v/>
      </c>
      <c r="EG3385" s="495" t="str">
        <f>""&amp;(MID(数据表!AZ3385,1,MIN(FIND({0;1;2;3;4;5;6;7;8;9},数据表!AZ3385&amp;"1234567890",1)-1)))&amp;""</f>
        <v/>
      </c>
    </row>
    <row r="3386" spans="2:137" s="310" customFormat="1" ht="12" customHeight="1">
      <c r="B3386" s="286"/>
      <c r="C3386" s="286"/>
      <c r="D3386" s="286"/>
      <c r="E3386" s="479"/>
      <c r="F3386" s="282"/>
      <c r="G3386" s="283"/>
      <c r="H3386" s="421"/>
      <c r="I3386" s="421"/>
      <c r="J3386" s="283"/>
      <c r="K3386" s="421"/>
      <c r="L3386" s="282"/>
      <c r="N3386" s="282"/>
      <c r="S3386" s="282"/>
      <c r="T3386" s="283"/>
      <c r="U3386" s="283"/>
      <c r="V3386" s="283"/>
      <c r="W3386" s="283"/>
      <c r="X3386" s="283"/>
      <c r="Y3386" s="282"/>
      <c r="Z3386" s="282"/>
      <c r="AA3386" s="283"/>
      <c r="AB3386" s="282"/>
      <c r="AC3386" s="282"/>
      <c r="AD3386" s="282"/>
      <c r="AE3386" s="282"/>
      <c r="AF3386" s="283"/>
      <c r="AG3386" s="402"/>
      <c r="AH3386" s="283"/>
      <c r="AI3386" s="283"/>
      <c r="AJ3386" s="283"/>
      <c r="AK3386" s="283"/>
      <c r="AL3386" s="283"/>
      <c r="AM3386" s="282"/>
      <c r="AN3386" s="282"/>
      <c r="AO3386" s="282"/>
      <c r="AP3386" s="282"/>
      <c r="AQ3386" s="282"/>
      <c r="AR3386" s="282"/>
      <c r="AT3386" s="283"/>
      <c r="AU3386" s="283"/>
      <c r="AV3386" s="283"/>
      <c r="AW3386" s="283"/>
      <c r="AY3386" s="283"/>
      <c r="AZ3386" s="282"/>
      <c r="BA3386" s="283"/>
      <c r="BB3386" s="282"/>
      <c r="BC3386" s="282"/>
      <c r="BD3386" s="282"/>
      <c r="BE3386" s="283"/>
      <c r="BG3386" s="282"/>
      <c r="BH3386" s="282"/>
      <c r="BI3386" s="282"/>
      <c r="BL3386" s="421"/>
      <c r="BM3386" s="424"/>
      <c r="BN3386" s="424"/>
      <c r="BO3386" s="424"/>
      <c r="BP3386" s="424"/>
      <c r="BQ3386" s="421"/>
      <c r="BR3386" s="421"/>
      <c r="BV3386" s="282"/>
      <c r="BW3386" s="283"/>
      <c r="BY3386" s="283"/>
      <c r="BZ3386" s="283"/>
      <c r="CA3386" s="283"/>
      <c r="CB3386" s="282"/>
      <c r="CC3386" s="282"/>
      <c r="CD3386" s="282"/>
      <c r="CE3386" s="282"/>
      <c r="CG3386" s="427"/>
      <c r="CH3386" s="402"/>
      <c r="CI3386" s="424"/>
      <c r="CJ3386" s="282"/>
      <c r="CK3386" s="282"/>
      <c r="CL3386" s="283"/>
      <c r="CM3386" s="283"/>
      <c r="CP3386" s="282"/>
      <c r="DC3386" s="282"/>
      <c r="DD3386" s="282"/>
      <c r="DE3386" s="282"/>
      <c r="DF3386" s="282"/>
      <c r="DG3386" s="282"/>
      <c r="DH3386" s="282"/>
      <c r="DI3386" s="282"/>
      <c r="DJ3386" s="282"/>
      <c r="EF3386" s="495" t="str">
        <f>""&amp;(MID(数据表!AZ3386,1,MIN(FIND({"(";"（"},数据表!AZ3386&amp;"(（",1)-1)))&amp;""</f>
        <v/>
      </c>
      <c r="EG3386" s="495" t="str">
        <f>""&amp;(MID(数据表!AZ3386,1,MIN(FIND({0;1;2;3;4;5;6;7;8;9},数据表!AZ3386&amp;"1234567890",1)-1)))&amp;""</f>
        <v/>
      </c>
    </row>
    <row r="3387" spans="2:137" s="310" customFormat="1" ht="12" customHeight="1">
      <c r="B3387" s="286"/>
      <c r="C3387" s="286"/>
      <c r="D3387" s="286"/>
      <c r="E3387" s="479"/>
      <c r="F3387" s="282"/>
      <c r="G3387" s="283"/>
      <c r="H3387" s="421"/>
      <c r="I3387" s="421"/>
      <c r="J3387" s="283"/>
      <c r="K3387" s="421"/>
      <c r="L3387" s="282"/>
      <c r="N3387" s="282"/>
      <c r="S3387" s="282"/>
      <c r="T3387" s="283"/>
      <c r="U3387" s="283"/>
      <c r="V3387" s="283"/>
      <c r="W3387" s="283"/>
      <c r="X3387" s="283"/>
      <c r="Y3387" s="282"/>
      <c r="Z3387" s="282"/>
      <c r="AA3387" s="283"/>
      <c r="AB3387" s="282"/>
      <c r="AC3387" s="282"/>
      <c r="AD3387" s="282"/>
      <c r="AE3387" s="282"/>
      <c r="AF3387" s="283"/>
      <c r="AG3387" s="402"/>
      <c r="AH3387" s="283"/>
      <c r="AI3387" s="283"/>
      <c r="AJ3387" s="283"/>
      <c r="AK3387" s="283"/>
      <c r="AL3387" s="283"/>
      <c r="AM3387" s="282"/>
      <c r="AN3387" s="282"/>
      <c r="AO3387" s="282"/>
      <c r="AP3387" s="282"/>
      <c r="AQ3387" s="282"/>
      <c r="AR3387" s="282"/>
      <c r="AT3387" s="283"/>
      <c r="AU3387" s="283"/>
      <c r="AV3387" s="283"/>
      <c r="AW3387" s="283"/>
      <c r="AY3387" s="283"/>
      <c r="AZ3387" s="282"/>
      <c r="BA3387" s="283"/>
      <c r="BB3387" s="282"/>
      <c r="BC3387" s="282"/>
      <c r="BD3387" s="282"/>
      <c r="BE3387" s="283"/>
      <c r="BG3387" s="282"/>
      <c r="BH3387" s="282"/>
      <c r="BI3387" s="282"/>
      <c r="BL3387" s="421"/>
      <c r="BM3387" s="424"/>
      <c r="BN3387" s="424"/>
      <c r="BO3387" s="424"/>
      <c r="BP3387" s="424"/>
      <c r="BQ3387" s="421"/>
      <c r="BR3387" s="421"/>
      <c r="BV3387" s="282"/>
      <c r="BW3387" s="283"/>
      <c r="BY3387" s="283"/>
      <c r="BZ3387" s="283"/>
      <c r="CA3387" s="283"/>
      <c r="CB3387" s="282"/>
      <c r="CC3387" s="282"/>
      <c r="CD3387" s="282"/>
      <c r="CE3387" s="282"/>
      <c r="CG3387" s="427"/>
      <c r="CH3387" s="402"/>
      <c r="CI3387" s="424"/>
      <c r="CJ3387" s="282"/>
      <c r="CK3387" s="282"/>
      <c r="CL3387" s="283"/>
      <c r="CM3387" s="283"/>
      <c r="CP3387" s="282"/>
      <c r="DC3387" s="282"/>
      <c r="DD3387" s="282"/>
      <c r="DE3387" s="282"/>
      <c r="DF3387" s="282"/>
      <c r="DG3387" s="282"/>
      <c r="DH3387" s="282"/>
      <c r="DI3387" s="282"/>
      <c r="DJ3387" s="282"/>
      <c r="EF3387" s="495" t="str">
        <f>""&amp;(MID(数据表!AZ3387,1,MIN(FIND({"(";"（"},数据表!AZ3387&amp;"(（",1)-1)))&amp;""</f>
        <v/>
      </c>
      <c r="EG3387" s="495" t="str">
        <f>""&amp;(MID(数据表!AZ3387,1,MIN(FIND({0;1;2;3;4;5;6;7;8;9},数据表!AZ3387&amp;"1234567890",1)-1)))&amp;""</f>
        <v/>
      </c>
    </row>
    <row r="3388" spans="2:137" s="310" customFormat="1" ht="12" customHeight="1">
      <c r="B3388" s="286"/>
      <c r="C3388" s="286"/>
      <c r="D3388" s="286"/>
      <c r="E3388" s="479"/>
      <c r="F3388" s="282"/>
      <c r="G3388" s="283"/>
      <c r="H3388" s="421"/>
      <c r="I3388" s="421"/>
      <c r="J3388" s="283"/>
      <c r="K3388" s="421"/>
      <c r="L3388" s="282"/>
      <c r="N3388" s="282"/>
      <c r="S3388" s="282"/>
      <c r="T3388" s="283"/>
      <c r="U3388" s="283"/>
      <c r="V3388" s="283"/>
      <c r="W3388" s="283"/>
      <c r="X3388" s="283"/>
      <c r="Y3388" s="282"/>
      <c r="Z3388" s="282"/>
      <c r="AA3388" s="283"/>
      <c r="AB3388" s="282"/>
      <c r="AC3388" s="282"/>
      <c r="AD3388" s="282"/>
      <c r="AE3388" s="282"/>
      <c r="AF3388" s="283"/>
      <c r="AG3388" s="402"/>
      <c r="AH3388" s="283"/>
      <c r="AI3388" s="283"/>
      <c r="AJ3388" s="283"/>
      <c r="AK3388" s="283"/>
      <c r="AL3388" s="283"/>
      <c r="AM3388" s="282"/>
      <c r="AN3388" s="282"/>
      <c r="AO3388" s="282"/>
      <c r="AP3388" s="282"/>
      <c r="AQ3388" s="282"/>
      <c r="AR3388" s="282"/>
      <c r="AT3388" s="283"/>
      <c r="AU3388" s="283"/>
      <c r="AV3388" s="283"/>
      <c r="AW3388" s="283"/>
      <c r="AY3388" s="283"/>
      <c r="AZ3388" s="282"/>
      <c r="BA3388" s="283"/>
      <c r="BB3388" s="282"/>
      <c r="BC3388" s="282"/>
      <c r="BD3388" s="282"/>
      <c r="BE3388" s="283"/>
      <c r="BG3388" s="282"/>
      <c r="BH3388" s="282"/>
      <c r="BI3388" s="282"/>
      <c r="BL3388" s="421"/>
      <c r="BM3388" s="424"/>
      <c r="BN3388" s="424"/>
      <c r="BO3388" s="424"/>
      <c r="BP3388" s="424"/>
      <c r="BQ3388" s="421"/>
      <c r="BR3388" s="421"/>
      <c r="BV3388" s="282"/>
      <c r="BW3388" s="283"/>
      <c r="BY3388" s="283"/>
      <c r="BZ3388" s="283"/>
      <c r="CA3388" s="283"/>
      <c r="CB3388" s="282"/>
      <c r="CC3388" s="282"/>
      <c r="CD3388" s="282"/>
      <c r="CE3388" s="282"/>
      <c r="CG3388" s="427"/>
      <c r="CH3388" s="402"/>
      <c r="CI3388" s="424"/>
      <c r="CJ3388" s="282"/>
      <c r="CK3388" s="282"/>
      <c r="CL3388" s="283"/>
      <c r="CM3388" s="283"/>
      <c r="CP3388" s="282"/>
      <c r="DC3388" s="282"/>
      <c r="DD3388" s="282"/>
      <c r="DE3388" s="282"/>
      <c r="DF3388" s="282"/>
      <c r="DG3388" s="282"/>
      <c r="DH3388" s="282"/>
      <c r="DI3388" s="282"/>
      <c r="DJ3388" s="282"/>
      <c r="EF3388" s="495" t="str">
        <f>""&amp;(MID(数据表!AZ3388,1,MIN(FIND({"(";"（"},数据表!AZ3388&amp;"(（",1)-1)))&amp;""</f>
        <v/>
      </c>
      <c r="EG3388" s="495" t="str">
        <f>""&amp;(MID(数据表!AZ3388,1,MIN(FIND({0;1;2;3;4;5;6;7;8;9},数据表!AZ3388&amp;"1234567890",1)-1)))&amp;""</f>
        <v/>
      </c>
    </row>
    <row r="3389" spans="2:137" s="310" customFormat="1" ht="12" customHeight="1">
      <c r="B3389" s="286"/>
      <c r="C3389" s="286"/>
      <c r="D3389" s="286"/>
      <c r="E3389" s="479"/>
      <c r="F3389" s="282"/>
      <c r="G3389" s="283"/>
      <c r="H3389" s="421"/>
      <c r="I3389" s="421"/>
      <c r="J3389" s="283"/>
      <c r="K3389" s="421"/>
      <c r="L3389" s="282"/>
      <c r="N3389" s="282"/>
      <c r="S3389" s="282"/>
      <c r="T3389" s="283"/>
      <c r="U3389" s="283"/>
      <c r="V3389" s="283"/>
      <c r="W3389" s="283"/>
      <c r="X3389" s="283"/>
      <c r="Y3389" s="282"/>
      <c r="Z3389" s="282"/>
      <c r="AA3389" s="283"/>
      <c r="AB3389" s="282"/>
      <c r="AC3389" s="282"/>
      <c r="AD3389" s="282"/>
      <c r="AE3389" s="282"/>
      <c r="AF3389" s="283"/>
      <c r="AG3389" s="402"/>
      <c r="AH3389" s="283"/>
      <c r="AI3389" s="283"/>
      <c r="AJ3389" s="283"/>
      <c r="AK3389" s="283"/>
      <c r="AL3389" s="283"/>
      <c r="AM3389" s="282"/>
      <c r="AN3389" s="282"/>
      <c r="AO3389" s="282"/>
      <c r="AP3389" s="282"/>
      <c r="AQ3389" s="282"/>
      <c r="AR3389" s="282"/>
      <c r="AT3389" s="283"/>
      <c r="AU3389" s="283"/>
      <c r="AV3389" s="283"/>
      <c r="AW3389" s="283"/>
      <c r="AY3389" s="283"/>
      <c r="AZ3389" s="282"/>
      <c r="BA3389" s="283"/>
      <c r="BB3389" s="282"/>
      <c r="BC3389" s="282"/>
      <c r="BD3389" s="282"/>
      <c r="BE3389" s="283"/>
      <c r="BG3389" s="282"/>
      <c r="BH3389" s="282"/>
      <c r="BI3389" s="282"/>
      <c r="BL3389" s="421"/>
      <c r="BM3389" s="424"/>
      <c r="BN3389" s="424"/>
      <c r="BO3389" s="424"/>
      <c r="BP3389" s="424"/>
      <c r="BQ3389" s="421"/>
      <c r="BR3389" s="421"/>
      <c r="BV3389" s="282"/>
      <c r="BW3389" s="283"/>
      <c r="BY3389" s="283"/>
      <c r="BZ3389" s="283"/>
      <c r="CA3389" s="283"/>
      <c r="CB3389" s="282"/>
      <c r="CC3389" s="282"/>
      <c r="CD3389" s="282"/>
      <c r="CE3389" s="282"/>
      <c r="CG3389" s="427"/>
      <c r="CH3389" s="402"/>
      <c r="CI3389" s="424"/>
      <c r="CJ3389" s="282"/>
      <c r="CK3389" s="282"/>
      <c r="CL3389" s="283"/>
      <c r="CM3389" s="283"/>
      <c r="CP3389" s="282"/>
      <c r="DC3389" s="282"/>
      <c r="DD3389" s="282"/>
      <c r="DE3389" s="282"/>
      <c r="DF3389" s="282"/>
      <c r="DG3389" s="282"/>
      <c r="DH3389" s="282"/>
      <c r="DI3389" s="282"/>
      <c r="DJ3389" s="282"/>
      <c r="EF3389" s="495" t="str">
        <f>""&amp;(MID(数据表!AZ3389,1,MIN(FIND({"(";"（"},数据表!AZ3389&amp;"(（",1)-1)))&amp;""</f>
        <v/>
      </c>
      <c r="EG3389" s="495" t="str">
        <f>""&amp;(MID(数据表!AZ3389,1,MIN(FIND({0;1;2;3;4;5;6;7;8;9},数据表!AZ3389&amp;"1234567890",1)-1)))&amp;""</f>
        <v/>
      </c>
    </row>
    <row r="3390" spans="2:137" s="310" customFormat="1" ht="12" customHeight="1">
      <c r="B3390" s="286"/>
      <c r="C3390" s="286"/>
      <c r="D3390" s="286"/>
      <c r="E3390" s="479"/>
      <c r="F3390" s="282"/>
      <c r="G3390" s="283"/>
      <c r="H3390" s="421"/>
      <c r="I3390" s="421"/>
      <c r="J3390" s="283"/>
      <c r="K3390" s="421"/>
      <c r="L3390" s="282"/>
      <c r="N3390" s="282"/>
      <c r="S3390" s="282"/>
      <c r="T3390" s="283"/>
      <c r="U3390" s="283"/>
      <c r="V3390" s="283"/>
      <c r="W3390" s="283"/>
      <c r="X3390" s="283"/>
      <c r="Y3390" s="282"/>
      <c r="Z3390" s="282"/>
      <c r="AA3390" s="283"/>
      <c r="AB3390" s="282"/>
      <c r="AC3390" s="282"/>
      <c r="AD3390" s="282"/>
      <c r="AE3390" s="282"/>
      <c r="AF3390" s="283"/>
      <c r="AG3390" s="402"/>
      <c r="AH3390" s="283"/>
      <c r="AI3390" s="283"/>
      <c r="AJ3390" s="283"/>
      <c r="AK3390" s="283"/>
      <c r="AL3390" s="283"/>
      <c r="AM3390" s="282"/>
      <c r="AN3390" s="282"/>
      <c r="AO3390" s="282"/>
      <c r="AP3390" s="282"/>
      <c r="AQ3390" s="282"/>
      <c r="AR3390" s="282"/>
      <c r="AT3390" s="283"/>
      <c r="AU3390" s="283"/>
      <c r="AV3390" s="283"/>
      <c r="AW3390" s="283"/>
      <c r="AY3390" s="283"/>
      <c r="AZ3390" s="282"/>
      <c r="BA3390" s="283"/>
      <c r="BB3390" s="282"/>
      <c r="BC3390" s="282"/>
      <c r="BD3390" s="282"/>
      <c r="BE3390" s="283"/>
      <c r="BG3390" s="282"/>
      <c r="BH3390" s="282"/>
      <c r="BI3390" s="282"/>
      <c r="BL3390" s="421"/>
      <c r="BM3390" s="424"/>
      <c r="BN3390" s="424"/>
      <c r="BO3390" s="424"/>
      <c r="BP3390" s="424"/>
      <c r="BQ3390" s="421"/>
      <c r="BR3390" s="421"/>
      <c r="BV3390" s="282"/>
      <c r="BW3390" s="283"/>
      <c r="BY3390" s="283"/>
      <c r="BZ3390" s="283"/>
      <c r="CA3390" s="283"/>
      <c r="CB3390" s="282"/>
      <c r="CC3390" s="282"/>
      <c r="CD3390" s="282"/>
      <c r="CE3390" s="282"/>
      <c r="CG3390" s="427"/>
      <c r="CH3390" s="402"/>
      <c r="CI3390" s="424"/>
      <c r="CJ3390" s="282"/>
      <c r="CK3390" s="282"/>
      <c r="CL3390" s="283"/>
      <c r="CM3390" s="283"/>
      <c r="CP3390" s="282"/>
      <c r="DC3390" s="282"/>
      <c r="DD3390" s="282"/>
      <c r="DE3390" s="282"/>
      <c r="DF3390" s="282"/>
      <c r="DG3390" s="282"/>
      <c r="DH3390" s="282"/>
      <c r="DI3390" s="282"/>
      <c r="DJ3390" s="282"/>
      <c r="EF3390" s="495" t="str">
        <f>""&amp;(MID(数据表!AZ3390,1,MIN(FIND({"(";"（"},数据表!AZ3390&amp;"(（",1)-1)))&amp;""</f>
        <v/>
      </c>
      <c r="EG3390" s="495" t="str">
        <f>""&amp;(MID(数据表!AZ3390,1,MIN(FIND({0;1;2;3;4;5;6;7;8;9},数据表!AZ3390&amp;"1234567890",1)-1)))&amp;""</f>
        <v/>
      </c>
    </row>
    <row r="3391" spans="2:137" s="310" customFormat="1" ht="12" customHeight="1">
      <c r="B3391" s="286"/>
      <c r="C3391" s="286"/>
      <c r="D3391" s="286"/>
      <c r="E3391" s="479"/>
      <c r="F3391" s="282"/>
      <c r="G3391" s="283"/>
      <c r="H3391" s="421"/>
      <c r="I3391" s="421"/>
      <c r="J3391" s="283"/>
      <c r="K3391" s="421"/>
      <c r="L3391" s="282"/>
      <c r="N3391" s="282"/>
      <c r="S3391" s="282"/>
      <c r="T3391" s="283"/>
      <c r="U3391" s="283"/>
      <c r="V3391" s="283"/>
      <c r="W3391" s="283"/>
      <c r="X3391" s="283"/>
      <c r="Y3391" s="282"/>
      <c r="Z3391" s="282"/>
      <c r="AA3391" s="283"/>
      <c r="AB3391" s="282"/>
      <c r="AC3391" s="282"/>
      <c r="AD3391" s="282"/>
      <c r="AE3391" s="282"/>
      <c r="AF3391" s="283"/>
      <c r="AG3391" s="402"/>
      <c r="AH3391" s="283"/>
      <c r="AI3391" s="283"/>
      <c r="AJ3391" s="283"/>
      <c r="AK3391" s="283"/>
      <c r="AL3391" s="283"/>
      <c r="AM3391" s="282"/>
      <c r="AN3391" s="282"/>
      <c r="AO3391" s="282"/>
      <c r="AP3391" s="282"/>
      <c r="AQ3391" s="282"/>
      <c r="AR3391" s="282"/>
      <c r="AT3391" s="283"/>
      <c r="AU3391" s="283"/>
      <c r="AV3391" s="283"/>
      <c r="AW3391" s="283"/>
      <c r="AY3391" s="283"/>
      <c r="AZ3391" s="282"/>
      <c r="BA3391" s="283"/>
      <c r="BB3391" s="282"/>
      <c r="BC3391" s="282"/>
      <c r="BD3391" s="282"/>
      <c r="BE3391" s="283"/>
      <c r="BG3391" s="282"/>
      <c r="BH3391" s="282"/>
      <c r="BI3391" s="282"/>
      <c r="BL3391" s="421"/>
      <c r="BM3391" s="424"/>
      <c r="BN3391" s="424"/>
      <c r="BO3391" s="424"/>
      <c r="BP3391" s="424"/>
      <c r="BQ3391" s="421"/>
      <c r="BR3391" s="421"/>
      <c r="BV3391" s="282"/>
      <c r="BW3391" s="283"/>
      <c r="BY3391" s="283"/>
      <c r="BZ3391" s="283"/>
      <c r="CA3391" s="283"/>
      <c r="CB3391" s="282"/>
      <c r="CC3391" s="282"/>
      <c r="CD3391" s="282"/>
      <c r="CE3391" s="282"/>
      <c r="CG3391" s="427"/>
      <c r="CH3391" s="402"/>
      <c r="CI3391" s="424"/>
      <c r="CJ3391" s="282"/>
      <c r="CK3391" s="282"/>
      <c r="CL3391" s="283"/>
      <c r="CM3391" s="283"/>
      <c r="CP3391" s="282"/>
      <c r="DC3391" s="282"/>
      <c r="DD3391" s="282"/>
      <c r="DE3391" s="282"/>
      <c r="DF3391" s="282"/>
      <c r="DG3391" s="282"/>
      <c r="DH3391" s="282"/>
      <c r="DI3391" s="282"/>
      <c r="DJ3391" s="282"/>
      <c r="EF3391" s="495" t="str">
        <f>""&amp;(MID(数据表!AZ3391,1,MIN(FIND({"(";"（"},数据表!AZ3391&amp;"(（",1)-1)))&amp;""</f>
        <v/>
      </c>
      <c r="EG3391" s="495" t="str">
        <f>""&amp;(MID(数据表!AZ3391,1,MIN(FIND({0;1;2;3;4;5;6;7;8;9},数据表!AZ3391&amp;"1234567890",1)-1)))&amp;""</f>
        <v/>
      </c>
    </row>
    <row r="3392" spans="2:137" s="310" customFormat="1" ht="12" customHeight="1">
      <c r="B3392" s="286"/>
      <c r="C3392" s="286"/>
      <c r="D3392" s="286"/>
      <c r="E3392" s="479"/>
      <c r="F3392" s="282"/>
      <c r="G3392" s="283"/>
      <c r="H3392" s="421"/>
      <c r="I3392" s="421"/>
      <c r="J3392" s="283"/>
      <c r="K3392" s="421"/>
      <c r="L3392" s="282"/>
      <c r="N3392" s="282"/>
      <c r="S3392" s="282"/>
      <c r="T3392" s="283"/>
      <c r="U3392" s="283"/>
      <c r="V3392" s="283"/>
      <c r="W3392" s="283"/>
      <c r="X3392" s="283"/>
      <c r="Y3392" s="282"/>
      <c r="Z3392" s="282"/>
      <c r="AA3392" s="283"/>
      <c r="AB3392" s="282"/>
      <c r="AC3392" s="282"/>
      <c r="AD3392" s="282"/>
      <c r="AE3392" s="282"/>
      <c r="AF3392" s="283"/>
      <c r="AG3392" s="402"/>
      <c r="AH3392" s="283"/>
      <c r="AI3392" s="283"/>
      <c r="AJ3392" s="283"/>
      <c r="AK3392" s="283"/>
      <c r="AL3392" s="283"/>
      <c r="AM3392" s="282"/>
      <c r="AN3392" s="282"/>
      <c r="AO3392" s="282"/>
      <c r="AP3392" s="282"/>
      <c r="AQ3392" s="282"/>
      <c r="AR3392" s="282"/>
      <c r="AT3392" s="283"/>
      <c r="AU3392" s="283"/>
      <c r="AV3392" s="283"/>
      <c r="AW3392" s="283"/>
      <c r="AY3392" s="283"/>
      <c r="AZ3392" s="282"/>
      <c r="BA3392" s="283"/>
      <c r="BB3392" s="282"/>
      <c r="BC3392" s="282"/>
      <c r="BD3392" s="282"/>
      <c r="BE3392" s="283"/>
      <c r="BG3392" s="282"/>
      <c r="BH3392" s="282"/>
      <c r="BI3392" s="282"/>
      <c r="BL3392" s="421"/>
      <c r="BM3392" s="424"/>
      <c r="BN3392" s="424"/>
      <c r="BO3392" s="424"/>
      <c r="BP3392" s="424"/>
      <c r="BQ3392" s="421"/>
      <c r="BR3392" s="421"/>
      <c r="BV3392" s="282"/>
      <c r="BW3392" s="283"/>
      <c r="BY3392" s="283"/>
      <c r="BZ3392" s="283"/>
      <c r="CA3392" s="283"/>
      <c r="CB3392" s="282"/>
      <c r="CC3392" s="282"/>
      <c r="CD3392" s="282"/>
      <c r="CE3392" s="282"/>
      <c r="CG3392" s="427"/>
      <c r="CH3392" s="402"/>
      <c r="CI3392" s="424"/>
      <c r="CJ3392" s="282"/>
      <c r="CK3392" s="282"/>
      <c r="CL3392" s="283"/>
      <c r="CM3392" s="283"/>
      <c r="CP3392" s="282"/>
      <c r="DC3392" s="282"/>
      <c r="DD3392" s="282"/>
      <c r="DE3392" s="282"/>
      <c r="DF3392" s="282"/>
      <c r="DG3392" s="282"/>
      <c r="DH3392" s="282"/>
      <c r="DI3392" s="282"/>
      <c r="DJ3392" s="282"/>
      <c r="EF3392" s="495" t="str">
        <f>""&amp;(MID(数据表!AZ3392,1,MIN(FIND({"(";"（"},数据表!AZ3392&amp;"(（",1)-1)))&amp;""</f>
        <v/>
      </c>
      <c r="EG3392" s="495" t="str">
        <f>""&amp;(MID(数据表!AZ3392,1,MIN(FIND({0;1;2;3;4;5;6;7;8;9},数据表!AZ3392&amp;"1234567890",1)-1)))&amp;""</f>
        <v/>
      </c>
    </row>
    <row r="3393" spans="2:137" s="310" customFormat="1" ht="12" customHeight="1">
      <c r="B3393" s="286"/>
      <c r="C3393" s="286"/>
      <c r="D3393" s="286"/>
      <c r="E3393" s="479"/>
      <c r="F3393" s="282"/>
      <c r="G3393" s="283"/>
      <c r="H3393" s="421"/>
      <c r="I3393" s="421"/>
      <c r="J3393" s="283"/>
      <c r="K3393" s="421"/>
      <c r="L3393" s="282"/>
      <c r="N3393" s="282"/>
      <c r="S3393" s="282"/>
      <c r="T3393" s="283"/>
      <c r="U3393" s="283"/>
      <c r="V3393" s="283"/>
      <c r="W3393" s="283"/>
      <c r="X3393" s="283"/>
      <c r="Y3393" s="282"/>
      <c r="Z3393" s="282"/>
      <c r="AA3393" s="283"/>
      <c r="AB3393" s="282"/>
      <c r="AC3393" s="282"/>
      <c r="AD3393" s="282"/>
      <c r="AE3393" s="282"/>
      <c r="AF3393" s="283"/>
      <c r="AG3393" s="402"/>
      <c r="AH3393" s="283"/>
      <c r="AI3393" s="283"/>
      <c r="AJ3393" s="283"/>
      <c r="AK3393" s="283"/>
      <c r="AL3393" s="283"/>
      <c r="AM3393" s="282"/>
      <c r="AN3393" s="282"/>
      <c r="AO3393" s="282"/>
      <c r="AP3393" s="282"/>
      <c r="AQ3393" s="282"/>
      <c r="AR3393" s="282"/>
      <c r="AT3393" s="283"/>
      <c r="AU3393" s="283"/>
      <c r="AV3393" s="283"/>
      <c r="AW3393" s="283"/>
      <c r="AY3393" s="283"/>
      <c r="AZ3393" s="282"/>
      <c r="BA3393" s="283"/>
      <c r="BB3393" s="282"/>
      <c r="BC3393" s="282"/>
      <c r="BD3393" s="282"/>
      <c r="BE3393" s="283"/>
      <c r="BG3393" s="282"/>
      <c r="BH3393" s="282"/>
      <c r="BI3393" s="282"/>
      <c r="BL3393" s="421"/>
      <c r="BM3393" s="424"/>
      <c r="BN3393" s="424"/>
      <c r="BO3393" s="424"/>
      <c r="BP3393" s="424"/>
      <c r="BQ3393" s="421"/>
      <c r="BR3393" s="421"/>
      <c r="BV3393" s="282"/>
      <c r="BW3393" s="283"/>
      <c r="BY3393" s="283"/>
      <c r="BZ3393" s="283"/>
      <c r="CA3393" s="283"/>
      <c r="CB3393" s="282"/>
      <c r="CC3393" s="282"/>
      <c r="CD3393" s="282"/>
      <c r="CE3393" s="282"/>
      <c r="CG3393" s="427"/>
      <c r="CH3393" s="402"/>
      <c r="CI3393" s="424"/>
      <c r="CJ3393" s="282"/>
      <c r="CK3393" s="282"/>
      <c r="CL3393" s="283"/>
      <c r="CM3393" s="283"/>
      <c r="CP3393" s="282"/>
      <c r="DC3393" s="282"/>
      <c r="DD3393" s="282"/>
      <c r="DE3393" s="282"/>
      <c r="DF3393" s="282"/>
      <c r="DG3393" s="282"/>
      <c r="DH3393" s="282"/>
      <c r="DI3393" s="282"/>
      <c r="DJ3393" s="282"/>
      <c r="EF3393" s="495" t="str">
        <f>""&amp;(MID(数据表!AZ3393,1,MIN(FIND({"(";"（"},数据表!AZ3393&amp;"(（",1)-1)))&amp;""</f>
        <v/>
      </c>
      <c r="EG3393" s="495" t="str">
        <f>""&amp;(MID(数据表!AZ3393,1,MIN(FIND({0;1;2;3;4;5;6;7;8;9},数据表!AZ3393&amp;"1234567890",1)-1)))&amp;""</f>
        <v/>
      </c>
    </row>
    <row r="3394" spans="2:137" s="310" customFormat="1" ht="12" customHeight="1">
      <c r="B3394" s="286"/>
      <c r="C3394" s="286"/>
      <c r="D3394" s="286"/>
      <c r="E3394" s="479"/>
      <c r="F3394" s="282"/>
      <c r="G3394" s="283"/>
      <c r="H3394" s="421"/>
      <c r="I3394" s="421"/>
      <c r="J3394" s="283"/>
      <c r="K3394" s="421"/>
      <c r="L3394" s="282"/>
      <c r="N3394" s="282"/>
      <c r="S3394" s="282"/>
      <c r="T3394" s="283"/>
      <c r="U3394" s="283"/>
      <c r="V3394" s="283"/>
      <c r="W3394" s="283"/>
      <c r="X3394" s="283"/>
      <c r="Y3394" s="282"/>
      <c r="Z3394" s="282"/>
      <c r="AA3394" s="283"/>
      <c r="AB3394" s="282"/>
      <c r="AC3394" s="282"/>
      <c r="AD3394" s="282"/>
      <c r="AE3394" s="282"/>
      <c r="AF3394" s="283"/>
      <c r="AG3394" s="402"/>
      <c r="AH3394" s="283"/>
      <c r="AI3394" s="283"/>
      <c r="AJ3394" s="283"/>
      <c r="AK3394" s="283"/>
      <c r="AL3394" s="283"/>
      <c r="AM3394" s="282"/>
      <c r="AN3394" s="282"/>
      <c r="AO3394" s="282"/>
      <c r="AP3394" s="282"/>
      <c r="AQ3394" s="282"/>
      <c r="AR3394" s="282"/>
      <c r="AT3394" s="283"/>
      <c r="AU3394" s="283"/>
      <c r="AV3394" s="283"/>
      <c r="AW3394" s="283"/>
      <c r="AY3394" s="283"/>
      <c r="AZ3394" s="282"/>
      <c r="BA3394" s="283"/>
      <c r="BB3394" s="282"/>
      <c r="BC3394" s="282"/>
      <c r="BD3394" s="282"/>
      <c r="BE3394" s="283"/>
      <c r="BG3394" s="282"/>
      <c r="BH3394" s="282"/>
      <c r="BI3394" s="282"/>
      <c r="BL3394" s="421"/>
      <c r="BM3394" s="424"/>
      <c r="BN3394" s="424"/>
      <c r="BO3394" s="424"/>
      <c r="BP3394" s="424"/>
      <c r="BQ3394" s="421"/>
      <c r="BR3394" s="421"/>
      <c r="BV3394" s="282"/>
      <c r="BW3394" s="283"/>
      <c r="BY3394" s="283"/>
      <c r="BZ3394" s="283"/>
      <c r="CA3394" s="283"/>
      <c r="CB3394" s="282"/>
      <c r="CC3394" s="282"/>
      <c r="CD3394" s="282"/>
      <c r="CE3394" s="282"/>
      <c r="CG3394" s="427"/>
      <c r="CH3394" s="402"/>
      <c r="CI3394" s="424"/>
      <c r="CJ3394" s="282"/>
      <c r="CK3394" s="282"/>
      <c r="CL3394" s="283"/>
      <c r="CM3394" s="283"/>
      <c r="CP3394" s="282"/>
      <c r="DC3394" s="282"/>
      <c r="DD3394" s="282"/>
      <c r="DE3394" s="282"/>
      <c r="DF3394" s="282"/>
      <c r="DG3394" s="282"/>
      <c r="DH3394" s="282"/>
      <c r="DI3394" s="282"/>
      <c r="DJ3394" s="282"/>
      <c r="EF3394" s="495" t="str">
        <f>""&amp;(MID(数据表!AZ3394,1,MIN(FIND({"(";"（"},数据表!AZ3394&amp;"(（",1)-1)))&amp;""</f>
        <v/>
      </c>
      <c r="EG3394" s="495" t="str">
        <f>""&amp;(MID(数据表!AZ3394,1,MIN(FIND({0;1;2;3;4;5;6;7;8;9},数据表!AZ3394&amp;"1234567890",1)-1)))&amp;""</f>
        <v/>
      </c>
    </row>
    <row r="3395" spans="2:137" s="310" customFormat="1" ht="12" customHeight="1">
      <c r="B3395" s="286"/>
      <c r="C3395" s="286"/>
      <c r="D3395" s="286"/>
      <c r="E3395" s="479"/>
      <c r="F3395" s="282"/>
      <c r="G3395" s="283"/>
      <c r="H3395" s="421"/>
      <c r="I3395" s="421"/>
      <c r="J3395" s="283"/>
      <c r="K3395" s="421"/>
      <c r="L3395" s="282"/>
      <c r="N3395" s="282"/>
      <c r="S3395" s="282"/>
      <c r="T3395" s="283"/>
      <c r="U3395" s="283"/>
      <c r="V3395" s="283"/>
      <c r="W3395" s="283"/>
      <c r="X3395" s="283"/>
      <c r="Y3395" s="282"/>
      <c r="Z3395" s="282"/>
      <c r="AA3395" s="283"/>
      <c r="AB3395" s="282"/>
      <c r="AC3395" s="282"/>
      <c r="AD3395" s="282"/>
      <c r="AE3395" s="282"/>
      <c r="AF3395" s="283"/>
      <c r="AG3395" s="402"/>
      <c r="AH3395" s="283"/>
      <c r="AI3395" s="283"/>
      <c r="AJ3395" s="283"/>
      <c r="AK3395" s="283"/>
      <c r="AL3395" s="283"/>
      <c r="AM3395" s="282"/>
      <c r="AN3395" s="282"/>
      <c r="AO3395" s="282"/>
      <c r="AP3395" s="282"/>
      <c r="AQ3395" s="282"/>
      <c r="AR3395" s="282"/>
      <c r="AT3395" s="283"/>
      <c r="AU3395" s="283"/>
      <c r="AV3395" s="283"/>
      <c r="AW3395" s="283"/>
      <c r="AY3395" s="283"/>
      <c r="AZ3395" s="282"/>
      <c r="BA3395" s="283"/>
      <c r="BB3395" s="282"/>
      <c r="BC3395" s="282"/>
      <c r="BD3395" s="282"/>
      <c r="BE3395" s="283"/>
      <c r="BG3395" s="282"/>
      <c r="BH3395" s="282"/>
      <c r="BI3395" s="282"/>
      <c r="BL3395" s="421"/>
      <c r="BM3395" s="424"/>
      <c r="BN3395" s="424"/>
      <c r="BO3395" s="424"/>
      <c r="BP3395" s="424"/>
      <c r="BQ3395" s="421"/>
      <c r="BR3395" s="421"/>
      <c r="BV3395" s="282"/>
      <c r="BW3395" s="283"/>
      <c r="BY3395" s="283"/>
      <c r="BZ3395" s="283"/>
      <c r="CA3395" s="283"/>
      <c r="CB3395" s="282"/>
      <c r="CC3395" s="282"/>
      <c r="CD3395" s="282"/>
      <c r="CE3395" s="282"/>
      <c r="CG3395" s="427"/>
      <c r="CH3395" s="402"/>
      <c r="CI3395" s="424"/>
      <c r="CJ3395" s="282"/>
      <c r="CK3395" s="282"/>
      <c r="CL3395" s="283"/>
      <c r="CM3395" s="283"/>
      <c r="CP3395" s="282"/>
      <c r="DC3395" s="282"/>
      <c r="DD3395" s="282"/>
      <c r="DE3395" s="282"/>
      <c r="DF3395" s="282"/>
      <c r="DG3395" s="282"/>
      <c r="DH3395" s="282"/>
      <c r="DI3395" s="282"/>
      <c r="DJ3395" s="282"/>
      <c r="EF3395" s="495" t="str">
        <f>""&amp;(MID(数据表!AZ3395,1,MIN(FIND({"(";"（"},数据表!AZ3395&amp;"(（",1)-1)))&amp;""</f>
        <v/>
      </c>
      <c r="EG3395" s="495" t="str">
        <f>""&amp;(MID(数据表!AZ3395,1,MIN(FIND({0;1;2;3;4;5;6;7;8;9},数据表!AZ3395&amp;"1234567890",1)-1)))&amp;""</f>
        <v/>
      </c>
    </row>
    <row r="3396" spans="2:137" s="310" customFormat="1" ht="12" customHeight="1">
      <c r="B3396" s="286"/>
      <c r="C3396" s="286"/>
      <c r="D3396" s="286"/>
      <c r="E3396" s="479"/>
      <c r="F3396" s="282"/>
      <c r="G3396" s="283"/>
      <c r="H3396" s="421"/>
      <c r="I3396" s="421"/>
      <c r="J3396" s="283"/>
      <c r="K3396" s="421"/>
      <c r="L3396" s="282"/>
      <c r="N3396" s="282"/>
      <c r="S3396" s="282"/>
      <c r="T3396" s="283"/>
      <c r="U3396" s="283"/>
      <c r="V3396" s="283"/>
      <c r="W3396" s="283"/>
      <c r="X3396" s="283"/>
      <c r="Y3396" s="282"/>
      <c r="Z3396" s="282"/>
      <c r="AA3396" s="283"/>
      <c r="AB3396" s="282"/>
      <c r="AC3396" s="282"/>
      <c r="AD3396" s="282"/>
      <c r="AE3396" s="282"/>
      <c r="AF3396" s="283"/>
      <c r="AG3396" s="402"/>
      <c r="AH3396" s="283"/>
      <c r="AI3396" s="283"/>
      <c r="AJ3396" s="283"/>
      <c r="AK3396" s="283"/>
      <c r="AL3396" s="283"/>
      <c r="AM3396" s="282"/>
      <c r="AN3396" s="282"/>
      <c r="AO3396" s="282"/>
      <c r="AP3396" s="282"/>
      <c r="AQ3396" s="282"/>
      <c r="AR3396" s="282"/>
      <c r="AT3396" s="283"/>
      <c r="AU3396" s="283"/>
      <c r="AV3396" s="283"/>
      <c r="AW3396" s="283"/>
      <c r="AY3396" s="283"/>
      <c r="AZ3396" s="282"/>
      <c r="BA3396" s="283"/>
      <c r="BB3396" s="282"/>
      <c r="BC3396" s="282"/>
      <c r="BD3396" s="282"/>
      <c r="BE3396" s="283"/>
      <c r="BG3396" s="282"/>
      <c r="BH3396" s="282"/>
      <c r="BI3396" s="282"/>
      <c r="BL3396" s="421"/>
      <c r="BM3396" s="424"/>
      <c r="BN3396" s="424"/>
      <c r="BO3396" s="424"/>
      <c r="BP3396" s="424"/>
      <c r="BQ3396" s="421"/>
      <c r="BR3396" s="421"/>
      <c r="BV3396" s="282"/>
      <c r="BW3396" s="283"/>
      <c r="BY3396" s="283"/>
      <c r="BZ3396" s="283"/>
      <c r="CA3396" s="283"/>
      <c r="CB3396" s="282"/>
      <c r="CC3396" s="282"/>
      <c r="CD3396" s="282"/>
      <c r="CE3396" s="282"/>
      <c r="CG3396" s="427"/>
      <c r="CH3396" s="402"/>
      <c r="CI3396" s="424"/>
      <c r="CJ3396" s="282"/>
      <c r="CK3396" s="282"/>
      <c r="CL3396" s="283"/>
      <c r="CM3396" s="283"/>
      <c r="CP3396" s="282"/>
      <c r="DC3396" s="282"/>
      <c r="DD3396" s="282"/>
      <c r="DE3396" s="282"/>
      <c r="DF3396" s="282"/>
      <c r="DG3396" s="282"/>
      <c r="DH3396" s="282"/>
      <c r="DI3396" s="282"/>
      <c r="DJ3396" s="282"/>
      <c r="EF3396" s="495" t="str">
        <f>""&amp;(MID(数据表!AZ3396,1,MIN(FIND({"(";"（"},数据表!AZ3396&amp;"(（",1)-1)))&amp;""</f>
        <v/>
      </c>
      <c r="EG3396" s="495" t="str">
        <f>""&amp;(MID(数据表!AZ3396,1,MIN(FIND({0;1;2;3;4;5;6;7;8;9},数据表!AZ3396&amp;"1234567890",1)-1)))&amp;""</f>
        <v/>
      </c>
    </row>
    <row r="3397" spans="2:137" s="310" customFormat="1" ht="12" customHeight="1">
      <c r="B3397" s="286"/>
      <c r="C3397" s="286"/>
      <c r="D3397" s="286"/>
      <c r="E3397" s="479"/>
      <c r="F3397" s="282"/>
      <c r="G3397" s="283"/>
      <c r="H3397" s="421"/>
      <c r="I3397" s="421"/>
      <c r="J3397" s="283"/>
      <c r="K3397" s="421"/>
      <c r="L3397" s="282"/>
      <c r="N3397" s="282"/>
      <c r="S3397" s="282"/>
      <c r="T3397" s="283"/>
      <c r="U3397" s="283"/>
      <c r="V3397" s="283"/>
      <c r="W3397" s="283"/>
      <c r="X3397" s="283"/>
      <c r="Y3397" s="282"/>
      <c r="Z3397" s="282"/>
      <c r="AA3397" s="283"/>
      <c r="AB3397" s="282"/>
      <c r="AC3397" s="282"/>
      <c r="AD3397" s="282"/>
      <c r="AE3397" s="282"/>
      <c r="AF3397" s="283"/>
      <c r="AG3397" s="402"/>
      <c r="AH3397" s="283"/>
      <c r="AI3397" s="283"/>
      <c r="AJ3397" s="283"/>
      <c r="AK3397" s="283"/>
      <c r="AL3397" s="283"/>
      <c r="AM3397" s="282"/>
      <c r="AN3397" s="282"/>
      <c r="AO3397" s="282"/>
      <c r="AP3397" s="282"/>
      <c r="AQ3397" s="282"/>
      <c r="AR3397" s="282"/>
      <c r="AT3397" s="283"/>
      <c r="AU3397" s="283"/>
      <c r="AV3397" s="283"/>
      <c r="AW3397" s="283"/>
      <c r="AY3397" s="283"/>
      <c r="AZ3397" s="282"/>
      <c r="BA3397" s="283"/>
      <c r="BB3397" s="282"/>
      <c r="BC3397" s="282"/>
      <c r="BD3397" s="282"/>
      <c r="BE3397" s="283"/>
      <c r="BG3397" s="282"/>
      <c r="BH3397" s="282"/>
      <c r="BI3397" s="282"/>
      <c r="BL3397" s="421"/>
      <c r="BM3397" s="424"/>
      <c r="BN3397" s="424"/>
      <c r="BO3397" s="424"/>
      <c r="BP3397" s="424"/>
      <c r="BQ3397" s="421"/>
      <c r="BR3397" s="421"/>
      <c r="BV3397" s="282"/>
      <c r="BW3397" s="283"/>
      <c r="BY3397" s="283"/>
      <c r="BZ3397" s="283"/>
      <c r="CA3397" s="283"/>
      <c r="CB3397" s="282"/>
      <c r="CC3397" s="282"/>
      <c r="CD3397" s="282"/>
      <c r="CE3397" s="282"/>
      <c r="CG3397" s="427"/>
      <c r="CH3397" s="402"/>
      <c r="CI3397" s="424"/>
      <c r="CJ3397" s="282"/>
      <c r="CK3397" s="282"/>
      <c r="CL3397" s="283"/>
      <c r="CM3397" s="283"/>
      <c r="CP3397" s="282"/>
      <c r="DC3397" s="282"/>
      <c r="DD3397" s="282"/>
      <c r="DE3397" s="282"/>
      <c r="DF3397" s="282"/>
      <c r="DG3397" s="282"/>
      <c r="DH3397" s="282"/>
      <c r="DI3397" s="282"/>
      <c r="DJ3397" s="282"/>
      <c r="EF3397" s="495" t="str">
        <f>""&amp;(MID(数据表!AZ3397,1,MIN(FIND({"(";"（"},数据表!AZ3397&amp;"(（",1)-1)))&amp;""</f>
        <v/>
      </c>
      <c r="EG3397" s="495" t="str">
        <f>""&amp;(MID(数据表!AZ3397,1,MIN(FIND({0;1;2;3;4;5;6;7;8;9},数据表!AZ3397&amp;"1234567890",1)-1)))&amp;""</f>
        <v/>
      </c>
    </row>
    <row r="3398" spans="2:137" s="310" customFormat="1" ht="12" customHeight="1">
      <c r="B3398" s="286"/>
      <c r="C3398" s="286"/>
      <c r="D3398" s="286"/>
      <c r="E3398" s="479"/>
      <c r="F3398" s="282"/>
      <c r="G3398" s="283"/>
      <c r="H3398" s="421"/>
      <c r="I3398" s="421"/>
      <c r="J3398" s="283"/>
      <c r="K3398" s="421"/>
      <c r="L3398" s="282"/>
      <c r="N3398" s="282"/>
      <c r="S3398" s="282"/>
      <c r="T3398" s="283"/>
      <c r="U3398" s="283"/>
      <c r="V3398" s="283"/>
      <c r="W3398" s="283"/>
      <c r="X3398" s="283"/>
      <c r="Y3398" s="282"/>
      <c r="Z3398" s="282"/>
      <c r="AA3398" s="283"/>
      <c r="AB3398" s="282"/>
      <c r="AC3398" s="282"/>
      <c r="AD3398" s="282"/>
      <c r="AE3398" s="282"/>
      <c r="AF3398" s="283"/>
      <c r="AG3398" s="402"/>
      <c r="AH3398" s="283"/>
      <c r="AI3398" s="283"/>
      <c r="AJ3398" s="283"/>
      <c r="AK3398" s="283"/>
      <c r="AL3398" s="283"/>
      <c r="AM3398" s="282"/>
      <c r="AN3398" s="282"/>
      <c r="AO3398" s="282"/>
      <c r="AP3398" s="282"/>
      <c r="AQ3398" s="282"/>
      <c r="AR3398" s="282"/>
      <c r="AT3398" s="283"/>
      <c r="AU3398" s="283"/>
      <c r="AV3398" s="283"/>
      <c r="AW3398" s="283"/>
      <c r="AY3398" s="283"/>
      <c r="AZ3398" s="282"/>
      <c r="BA3398" s="283"/>
      <c r="BB3398" s="282"/>
      <c r="BC3398" s="282"/>
      <c r="BD3398" s="282"/>
      <c r="BE3398" s="283"/>
      <c r="BG3398" s="282"/>
      <c r="BH3398" s="282"/>
      <c r="BI3398" s="282"/>
      <c r="BL3398" s="421"/>
      <c r="BM3398" s="424"/>
      <c r="BN3398" s="424"/>
      <c r="BO3398" s="424"/>
      <c r="BP3398" s="424"/>
      <c r="BQ3398" s="421"/>
      <c r="BR3398" s="421"/>
      <c r="BV3398" s="282"/>
      <c r="BW3398" s="283"/>
      <c r="BY3398" s="283"/>
      <c r="BZ3398" s="283"/>
      <c r="CA3398" s="283"/>
      <c r="CB3398" s="282"/>
      <c r="CC3398" s="282"/>
      <c r="CD3398" s="282"/>
      <c r="CE3398" s="282"/>
      <c r="CG3398" s="427"/>
      <c r="CH3398" s="402"/>
      <c r="CI3398" s="424"/>
      <c r="CJ3398" s="282"/>
      <c r="CK3398" s="282"/>
      <c r="CL3398" s="283"/>
      <c r="CM3398" s="283"/>
      <c r="CP3398" s="282"/>
      <c r="DC3398" s="282"/>
      <c r="DD3398" s="282"/>
      <c r="DE3398" s="282"/>
      <c r="DF3398" s="282"/>
      <c r="DG3398" s="282"/>
      <c r="DH3398" s="282"/>
      <c r="DI3398" s="282"/>
      <c r="DJ3398" s="282"/>
      <c r="EF3398" s="495" t="str">
        <f>""&amp;(MID(数据表!AZ3398,1,MIN(FIND({"(";"（"},数据表!AZ3398&amp;"(（",1)-1)))&amp;""</f>
        <v/>
      </c>
      <c r="EG3398" s="495" t="str">
        <f>""&amp;(MID(数据表!AZ3398,1,MIN(FIND({0;1;2;3;4;5;6;7;8;9},数据表!AZ3398&amp;"1234567890",1)-1)))&amp;""</f>
        <v/>
      </c>
    </row>
    <row r="3399" spans="2:137" s="310" customFormat="1" ht="12" customHeight="1">
      <c r="B3399" s="286"/>
      <c r="C3399" s="286"/>
      <c r="D3399" s="286"/>
      <c r="E3399" s="479"/>
      <c r="F3399" s="282"/>
      <c r="G3399" s="283"/>
      <c r="H3399" s="421"/>
      <c r="I3399" s="421"/>
      <c r="J3399" s="283"/>
      <c r="K3399" s="421"/>
      <c r="L3399" s="282"/>
      <c r="N3399" s="282"/>
      <c r="S3399" s="282"/>
      <c r="T3399" s="283"/>
      <c r="U3399" s="283"/>
      <c r="V3399" s="283"/>
      <c r="W3399" s="283"/>
      <c r="X3399" s="283"/>
      <c r="Y3399" s="282"/>
      <c r="Z3399" s="282"/>
      <c r="AA3399" s="283"/>
      <c r="AB3399" s="282"/>
      <c r="AC3399" s="282"/>
      <c r="AD3399" s="282"/>
      <c r="AE3399" s="282"/>
      <c r="AF3399" s="283"/>
      <c r="AG3399" s="402"/>
      <c r="AH3399" s="283"/>
      <c r="AI3399" s="283"/>
      <c r="AJ3399" s="283"/>
      <c r="AK3399" s="283"/>
      <c r="AL3399" s="283"/>
      <c r="AM3399" s="282"/>
      <c r="AN3399" s="282"/>
      <c r="AO3399" s="282"/>
      <c r="AP3399" s="282"/>
      <c r="AQ3399" s="282"/>
      <c r="AR3399" s="282"/>
      <c r="AT3399" s="283"/>
      <c r="AU3399" s="283"/>
      <c r="AV3399" s="283"/>
      <c r="AW3399" s="283"/>
      <c r="AY3399" s="283"/>
      <c r="AZ3399" s="282"/>
      <c r="BA3399" s="283"/>
      <c r="BB3399" s="282"/>
      <c r="BC3399" s="282"/>
      <c r="BD3399" s="282"/>
      <c r="BE3399" s="283"/>
      <c r="BG3399" s="282"/>
      <c r="BH3399" s="282"/>
      <c r="BI3399" s="282"/>
      <c r="BL3399" s="421"/>
      <c r="BM3399" s="424"/>
      <c r="BN3399" s="424"/>
      <c r="BO3399" s="424"/>
      <c r="BP3399" s="424"/>
      <c r="BQ3399" s="421"/>
      <c r="BR3399" s="421"/>
      <c r="BV3399" s="282"/>
      <c r="BW3399" s="283"/>
      <c r="BY3399" s="283"/>
      <c r="BZ3399" s="283"/>
      <c r="CA3399" s="283"/>
      <c r="CB3399" s="282"/>
      <c r="CC3399" s="282"/>
      <c r="CD3399" s="282"/>
      <c r="CE3399" s="282"/>
      <c r="CG3399" s="427"/>
      <c r="CH3399" s="402"/>
      <c r="CI3399" s="424"/>
      <c r="CJ3399" s="282"/>
      <c r="CK3399" s="282"/>
      <c r="CL3399" s="283"/>
      <c r="CM3399" s="283"/>
      <c r="CP3399" s="282"/>
      <c r="DC3399" s="282"/>
      <c r="DD3399" s="282"/>
      <c r="DE3399" s="282"/>
      <c r="DF3399" s="282"/>
      <c r="DG3399" s="282"/>
      <c r="DH3399" s="282"/>
      <c r="DI3399" s="282"/>
      <c r="DJ3399" s="282"/>
      <c r="EF3399" s="495" t="str">
        <f>""&amp;(MID(数据表!AZ3399,1,MIN(FIND({"(";"（"},数据表!AZ3399&amp;"(（",1)-1)))&amp;""</f>
        <v/>
      </c>
      <c r="EG3399" s="495" t="str">
        <f>""&amp;(MID(数据表!AZ3399,1,MIN(FIND({0;1;2;3;4;5;6;7;8;9},数据表!AZ3399&amp;"1234567890",1)-1)))&amp;""</f>
        <v/>
      </c>
    </row>
    <row r="3400" spans="2:137" s="310" customFormat="1" ht="12" customHeight="1">
      <c r="B3400" s="286"/>
      <c r="C3400" s="286"/>
      <c r="D3400" s="286"/>
      <c r="E3400" s="479"/>
      <c r="F3400" s="282"/>
      <c r="G3400" s="283"/>
      <c r="H3400" s="421"/>
      <c r="I3400" s="421"/>
      <c r="J3400" s="283"/>
      <c r="K3400" s="421"/>
      <c r="L3400" s="282"/>
      <c r="N3400" s="282"/>
      <c r="S3400" s="282"/>
      <c r="T3400" s="283"/>
      <c r="U3400" s="283"/>
      <c r="V3400" s="283"/>
      <c r="W3400" s="283"/>
      <c r="X3400" s="283"/>
      <c r="Y3400" s="282"/>
      <c r="Z3400" s="282"/>
      <c r="AA3400" s="283"/>
      <c r="AB3400" s="282"/>
      <c r="AC3400" s="282"/>
      <c r="AD3400" s="282"/>
      <c r="AE3400" s="282"/>
      <c r="AF3400" s="283"/>
      <c r="AG3400" s="402"/>
      <c r="AH3400" s="283"/>
      <c r="AI3400" s="283"/>
      <c r="AJ3400" s="283"/>
      <c r="AK3400" s="283"/>
      <c r="AL3400" s="283"/>
      <c r="AM3400" s="282"/>
      <c r="AN3400" s="282"/>
      <c r="AO3400" s="282"/>
      <c r="AP3400" s="282"/>
      <c r="AQ3400" s="282"/>
      <c r="AR3400" s="282"/>
      <c r="AT3400" s="283"/>
      <c r="AU3400" s="283"/>
      <c r="AV3400" s="283"/>
      <c r="AW3400" s="283"/>
      <c r="AY3400" s="283"/>
      <c r="AZ3400" s="282"/>
      <c r="BA3400" s="283"/>
      <c r="BB3400" s="282"/>
      <c r="BC3400" s="282"/>
      <c r="BD3400" s="282"/>
      <c r="BE3400" s="283"/>
      <c r="BG3400" s="282"/>
      <c r="BH3400" s="282"/>
      <c r="BI3400" s="282"/>
      <c r="BL3400" s="421"/>
      <c r="BM3400" s="424"/>
      <c r="BN3400" s="424"/>
      <c r="BO3400" s="424"/>
      <c r="BP3400" s="424"/>
      <c r="BQ3400" s="421"/>
      <c r="BR3400" s="421"/>
      <c r="BV3400" s="282"/>
      <c r="BW3400" s="283"/>
      <c r="BY3400" s="283"/>
      <c r="BZ3400" s="283"/>
      <c r="CA3400" s="283"/>
      <c r="CB3400" s="282"/>
      <c r="CC3400" s="282"/>
      <c r="CD3400" s="282"/>
      <c r="CE3400" s="282"/>
      <c r="CG3400" s="427"/>
      <c r="CH3400" s="402"/>
      <c r="CI3400" s="424"/>
      <c r="CJ3400" s="282"/>
      <c r="CK3400" s="282"/>
      <c r="CL3400" s="283"/>
      <c r="CM3400" s="283"/>
      <c r="CP3400" s="282"/>
      <c r="DC3400" s="282"/>
      <c r="DD3400" s="282"/>
      <c r="DE3400" s="282"/>
      <c r="DF3400" s="282"/>
      <c r="DG3400" s="282"/>
      <c r="DH3400" s="282"/>
      <c r="DI3400" s="282"/>
      <c r="DJ3400" s="282"/>
      <c r="EF3400" s="495" t="str">
        <f>""&amp;(MID(数据表!AZ3400,1,MIN(FIND({"(";"（"},数据表!AZ3400&amp;"(（",1)-1)))&amp;""</f>
        <v/>
      </c>
      <c r="EG3400" s="495" t="str">
        <f>""&amp;(MID(数据表!AZ3400,1,MIN(FIND({0;1;2;3;4;5;6;7;8;9},数据表!AZ3400&amp;"1234567890",1)-1)))&amp;""</f>
        <v/>
      </c>
    </row>
    <row r="3401" spans="2:137" s="310" customFormat="1" ht="12" customHeight="1">
      <c r="B3401" s="286"/>
      <c r="C3401" s="286"/>
      <c r="D3401" s="286"/>
      <c r="E3401" s="479"/>
      <c r="F3401" s="282"/>
      <c r="G3401" s="283"/>
      <c r="H3401" s="421"/>
      <c r="I3401" s="421"/>
      <c r="J3401" s="283"/>
      <c r="K3401" s="421"/>
      <c r="L3401" s="282"/>
      <c r="N3401" s="282"/>
      <c r="S3401" s="282"/>
      <c r="T3401" s="283"/>
      <c r="U3401" s="283"/>
      <c r="V3401" s="283"/>
      <c r="W3401" s="283"/>
      <c r="X3401" s="283"/>
      <c r="Y3401" s="282"/>
      <c r="Z3401" s="282"/>
      <c r="AA3401" s="283"/>
      <c r="AB3401" s="282"/>
      <c r="AC3401" s="282"/>
      <c r="AD3401" s="282"/>
      <c r="AE3401" s="282"/>
      <c r="AF3401" s="283"/>
      <c r="AG3401" s="402"/>
      <c r="AH3401" s="283"/>
      <c r="AI3401" s="283"/>
      <c r="AJ3401" s="283"/>
      <c r="AK3401" s="283"/>
      <c r="AL3401" s="283"/>
      <c r="AM3401" s="282"/>
      <c r="AN3401" s="282"/>
      <c r="AO3401" s="282"/>
      <c r="AP3401" s="282"/>
      <c r="AQ3401" s="282"/>
      <c r="AR3401" s="282"/>
      <c r="AT3401" s="283"/>
      <c r="AU3401" s="283"/>
      <c r="AV3401" s="283"/>
      <c r="AW3401" s="283"/>
      <c r="AY3401" s="283"/>
      <c r="AZ3401" s="282"/>
      <c r="BA3401" s="283"/>
      <c r="BB3401" s="282"/>
      <c r="BC3401" s="282"/>
      <c r="BD3401" s="282"/>
      <c r="BE3401" s="283"/>
      <c r="BG3401" s="282"/>
      <c r="BH3401" s="282"/>
      <c r="BI3401" s="282"/>
      <c r="BL3401" s="421"/>
      <c r="BM3401" s="424"/>
      <c r="BN3401" s="424"/>
      <c r="BO3401" s="424"/>
      <c r="BP3401" s="424"/>
      <c r="BQ3401" s="421"/>
      <c r="BR3401" s="421"/>
      <c r="BV3401" s="282"/>
      <c r="BW3401" s="283"/>
      <c r="BY3401" s="283"/>
      <c r="BZ3401" s="283"/>
      <c r="CA3401" s="283"/>
      <c r="CB3401" s="282"/>
      <c r="CC3401" s="282"/>
      <c r="CD3401" s="282"/>
      <c r="CE3401" s="282"/>
      <c r="CG3401" s="427"/>
      <c r="CH3401" s="402"/>
      <c r="CI3401" s="424"/>
      <c r="CJ3401" s="282"/>
      <c r="CK3401" s="282"/>
      <c r="CL3401" s="283"/>
      <c r="CM3401" s="283"/>
      <c r="CP3401" s="282"/>
      <c r="DC3401" s="282"/>
      <c r="DD3401" s="282"/>
      <c r="DE3401" s="282"/>
      <c r="DF3401" s="282"/>
      <c r="DG3401" s="282"/>
      <c r="DH3401" s="282"/>
      <c r="DI3401" s="282"/>
      <c r="DJ3401" s="282"/>
      <c r="EF3401" s="495" t="str">
        <f>""&amp;(MID(数据表!AZ3401,1,MIN(FIND({"(";"（"},数据表!AZ3401&amp;"(（",1)-1)))&amp;""</f>
        <v/>
      </c>
      <c r="EG3401" s="495" t="str">
        <f>""&amp;(MID(数据表!AZ3401,1,MIN(FIND({0;1;2;3;4;5;6;7;8;9},数据表!AZ3401&amp;"1234567890",1)-1)))&amp;""</f>
        <v/>
      </c>
    </row>
    <row r="3402" spans="2:137" s="310" customFormat="1" ht="12" customHeight="1">
      <c r="B3402" s="286"/>
      <c r="C3402" s="286"/>
      <c r="D3402" s="286"/>
      <c r="E3402" s="479"/>
      <c r="F3402" s="282"/>
      <c r="G3402" s="283"/>
      <c r="H3402" s="421"/>
      <c r="I3402" s="421"/>
      <c r="J3402" s="283"/>
      <c r="K3402" s="421"/>
      <c r="L3402" s="282"/>
      <c r="N3402" s="282"/>
      <c r="S3402" s="282"/>
      <c r="T3402" s="283"/>
      <c r="U3402" s="283"/>
      <c r="V3402" s="283"/>
      <c r="W3402" s="283"/>
      <c r="X3402" s="283"/>
      <c r="Y3402" s="282"/>
      <c r="Z3402" s="282"/>
      <c r="AA3402" s="283"/>
      <c r="AB3402" s="282"/>
      <c r="AC3402" s="282"/>
      <c r="AD3402" s="282"/>
      <c r="AE3402" s="282"/>
      <c r="AF3402" s="283"/>
      <c r="AG3402" s="402"/>
      <c r="AH3402" s="283"/>
      <c r="AI3402" s="283"/>
      <c r="AJ3402" s="283"/>
      <c r="AK3402" s="283"/>
      <c r="AL3402" s="283"/>
      <c r="AM3402" s="282"/>
      <c r="AN3402" s="282"/>
      <c r="AO3402" s="282"/>
      <c r="AP3402" s="282"/>
      <c r="AQ3402" s="282"/>
      <c r="AR3402" s="282"/>
      <c r="AT3402" s="283"/>
      <c r="AU3402" s="283"/>
      <c r="AV3402" s="283"/>
      <c r="AW3402" s="283"/>
      <c r="AY3402" s="283"/>
      <c r="AZ3402" s="282"/>
      <c r="BA3402" s="283"/>
      <c r="BB3402" s="282"/>
      <c r="BC3402" s="282"/>
      <c r="BD3402" s="282"/>
      <c r="BE3402" s="283"/>
      <c r="BG3402" s="282"/>
      <c r="BH3402" s="282"/>
      <c r="BI3402" s="282"/>
      <c r="BL3402" s="421"/>
      <c r="BM3402" s="424"/>
      <c r="BN3402" s="424"/>
      <c r="BO3402" s="424"/>
      <c r="BP3402" s="424"/>
      <c r="BQ3402" s="421"/>
      <c r="BR3402" s="421"/>
      <c r="BV3402" s="282"/>
      <c r="BW3402" s="283"/>
      <c r="BY3402" s="283"/>
      <c r="BZ3402" s="283"/>
      <c r="CA3402" s="283"/>
      <c r="CB3402" s="282"/>
      <c r="CC3402" s="282"/>
      <c r="CD3402" s="282"/>
      <c r="CE3402" s="282"/>
      <c r="CG3402" s="427"/>
      <c r="CH3402" s="402"/>
      <c r="CI3402" s="424"/>
      <c r="CJ3402" s="282"/>
      <c r="CK3402" s="282"/>
      <c r="CL3402" s="283"/>
      <c r="CM3402" s="283"/>
      <c r="CP3402" s="282"/>
      <c r="DC3402" s="282"/>
      <c r="DD3402" s="282"/>
      <c r="DE3402" s="282"/>
      <c r="DF3402" s="282"/>
      <c r="DG3402" s="282"/>
      <c r="DH3402" s="282"/>
      <c r="DI3402" s="282"/>
      <c r="DJ3402" s="282"/>
      <c r="EF3402" s="495" t="str">
        <f>""&amp;(MID(数据表!AZ3402,1,MIN(FIND({"(";"（"},数据表!AZ3402&amp;"(（",1)-1)))&amp;""</f>
        <v/>
      </c>
      <c r="EG3402" s="495" t="str">
        <f>""&amp;(MID(数据表!AZ3402,1,MIN(FIND({0;1;2;3;4;5;6;7;8;9},数据表!AZ3402&amp;"1234567890",1)-1)))&amp;""</f>
        <v/>
      </c>
    </row>
    <row r="3403" spans="2:137" s="310" customFormat="1" ht="12" customHeight="1">
      <c r="B3403" s="286"/>
      <c r="C3403" s="286"/>
      <c r="D3403" s="286"/>
      <c r="E3403" s="479"/>
      <c r="F3403" s="282"/>
      <c r="G3403" s="283"/>
      <c r="H3403" s="421"/>
      <c r="I3403" s="421"/>
      <c r="J3403" s="283"/>
      <c r="K3403" s="421"/>
      <c r="L3403" s="282"/>
      <c r="N3403" s="282"/>
      <c r="S3403" s="282"/>
      <c r="T3403" s="283"/>
      <c r="U3403" s="283"/>
      <c r="V3403" s="283"/>
      <c r="W3403" s="283"/>
      <c r="X3403" s="283"/>
      <c r="Y3403" s="282"/>
      <c r="Z3403" s="282"/>
      <c r="AA3403" s="283"/>
      <c r="AB3403" s="282"/>
      <c r="AC3403" s="282"/>
      <c r="AD3403" s="282"/>
      <c r="AE3403" s="282"/>
      <c r="AF3403" s="283"/>
      <c r="AG3403" s="402"/>
      <c r="AH3403" s="283"/>
      <c r="AI3403" s="283"/>
      <c r="AJ3403" s="283"/>
      <c r="AK3403" s="283"/>
      <c r="AL3403" s="283"/>
      <c r="AM3403" s="282"/>
      <c r="AN3403" s="282"/>
      <c r="AO3403" s="282"/>
      <c r="AP3403" s="282"/>
      <c r="AQ3403" s="282"/>
      <c r="AR3403" s="282"/>
      <c r="AT3403" s="283"/>
      <c r="AU3403" s="283"/>
      <c r="AV3403" s="283"/>
      <c r="AW3403" s="283"/>
      <c r="AY3403" s="283"/>
      <c r="AZ3403" s="282"/>
      <c r="BA3403" s="283"/>
      <c r="BB3403" s="282"/>
      <c r="BC3403" s="282"/>
      <c r="BD3403" s="282"/>
      <c r="BE3403" s="283"/>
      <c r="BG3403" s="282"/>
      <c r="BH3403" s="282"/>
      <c r="BI3403" s="282"/>
      <c r="BL3403" s="421"/>
      <c r="BM3403" s="424"/>
      <c r="BN3403" s="424"/>
      <c r="BO3403" s="424"/>
      <c r="BP3403" s="424"/>
      <c r="BQ3403" s="421"/>
      <c r="BR3403" s="421"/>
      <c r="BV3403" s="282"/>
      <c r="BW3403" s="283"/>
      <c r="BY3403" s="283"/>
      <c r="BZ3403" s="283"/>
      <c r="CA3403" s="283"/>
      <c r="CB3403" s="282"/>
      <c r="CC3403" s="282"/>
      <c r="CD3403" s="282"/>
      <c r="CE3403" s="282"/>
      <c r="CG3403" s="427"/>
      <c r="CH3403" s="402"/>
      <c r="CI3403" s="424"/>
      <c r="CJ3403" s="282"/>
      <c r="CK3403" s="282"/>
      <c r="CL3403" s="283"/>
      <c r="CM3403" s="283"/>
      <c r="CP3403" s="282"/>
      <c r="DC3403" s="282"/>
      <c r="DD3403" s="282"/>
      <c r="DE3403" s="282"/>
      <c r="DF3403" s="282"/>
      <c r="DG3403" s="282"/>
      <c r="DH3403" s="282"/>
      <c r="DI3403" s="282"/>
      <c r="DJ3403" s="282"/>
      <c r="EF3403" s="495" t="str">
        <f>""&amp;(MID(数据表!AZ3403,1,MIN(FIND({"(";"（"},数据表!AZ3403&amp;"(（",1)-1)))&amp;""</f>
        <v/>
      </c>
      <c r="EG3403" s="495" t="str">
        <f>""&amp;(MID(数据表!AZ3403,1,MIN(FIND({0;1;2;3;4;5;6;7;8;9},数据表!AZ3403&amp;"1234567890",1)-1)))&amp;""</f>
        <v/>
      </c>
    </row>
    <row r="3404" spans="2:137" s="310" customFormat="1" ht="12" customHeight="1">
      <c r="B3404" s="286"/>
      <c r="C3404" s="286"/>
      <c r="D3404" s="286"/>
      <c r="E3404" s="479"/>
      <c r="F3404" s="282"/>
      <c r="G3404" s="283"/>
      <c r="H3404" s="421"/>
      <c r="I3404" s="421"/>
      <c r="J3404" s="283"/>
      <c r="K3404" s="421"/>
      <c r="L3404" s="282"/>
      <c r="N3404" s="282"/>
      <c r="S3404" s="282"/>
      <c r="T3404" s="283"/>
      <c r="U3404" s="283"/>
      <c r="V3404" s="283"/>
      <c r="W3404" s="283"/>
      <c r="X3404" s="283"/>
      <c r="Y3404" s="282"/>
      <c r="Z3404" s="282"/>
      <c r="AA3404" s="283"/>
      <c r="AB3404" s="282"/>
      <c r="AC3404" s="282"/>
      <c r="AD3404" s="282"/>
      <c r="AE3404" s="282"/>
      <c r="AF3404" s="283"/>
      <c r="AG3404" s="402"/>
      <c r="AH3404" s="283"/>
      <c r="AI3404" s="283"/>
      <c r="AJ3404" s="283"/>
      <c r="AK3404" s="283"/>
      <c r="AL3404" s="283"/>
      <c r="AM3404" s="282"/>
      <c r="AN3404" s="282"/>
      <c r="AO3404" s="282"/>
      <c r="AP3404" s="282"/>
      <c r="AQ3404" s="282"/>
      <c r="AR3404" s="282"/>
      <c r="AT3404" s="283"/>
      <c r="AU3404" s="283"/>
      <c r="AV3404" s="283"/>
      <c r="AW3404" s="283"/>
      <c r="AY3404" s="283"/>
      <c r="AZ3404" s="282"/>
      <c r="BA3404" s="283"/>
      <c r="BB3404" s="282"/>
      <c r="BC3404" s="282"/>
      <c r="BD3404" s="282"/>
      <c r="BE3404" s="283"/>
      <c r="BG3404" s="282"/>
      <c r="BH3404" s="282"/>
      <c r="BI3404" s="282"/>
      <c r="BL3404" s="421"/>
      <c r="BM3404" s="424"/>
      <c r="BN3404" s="424"/>
      <c r="BO3404" s="424"/>
      <c r="BP3404" s="424"/>
      <c r="BQ3404" s="421"/>
      <c r="BR3404" s="421"/>
      <c r="BV3404" s="282"/>
      <c r="BW3404" s="283"/>
      <c r="BY3404" s="283"/>
      <c r="BZ3404" s="283"/>
      <c r="CA3404" s="283"/>
      <c r="CB3404" s="282"/>
      <c r="CC3404" s="282"/>
      <c r="CD3404" s="282"/>
      <c r="CE3404" s="282"/>
      <c r="CG3404" s="427"/>
      <c r="CH3404" s="402"/>
      <c r="CI3404" s="424"/>
      <c r="CJ3404" s="282"/>
      <c r="CK3404" s="282"/>
      <c r="CL3404" s="283"/>
      <c r="CM3404" s="283"/>
      <c r="CP3404" s="282"/>
      <c r="DC3404" s="282"/>
      <c r="DD3404" s="282"/>
      <c r="DE3404" s="282"/>
      <c r="DF3404" s="282"/>
      <c r="DG3404" s="282"/>
      <c r="DH3404" s="282"/>
      <c r="DI3404" s="282"/>
      <c r="DJ3404" s="282"/>
      <c r="EF3404" s="495" t="str">
        <f>""&amp;(MID(数据表!AZ3404,1,MIN(FIND({"(";"（"},数据表!AZ3404&amp;"(（",1)-1)))&amp;""</f>
        <v/>
      </c>
      <c r="EG3404" s="495" t="str">
        <f>""&amp;(MID(数据表!AZ3404,1,MIN(FIND({0;1;2;3;4;5;6;7;8;9},数据表!AZ3404&amp;"1234567890",1)-1)))&amp;""</f>
        <v/>
      </c>
    </row>
    <row r="3405" spans="2:137" s="310" customFormat="1" ht="12" customHeight="1">
      <c r="B3405" s="286"/>
      <c r="C3405" s="286"/>
      <c r="D3405" s="286"/>
      <c r="E3405" s="479"/>
      <c r="F3405" s="282"/>
      <c r="G3405" s="283"/>
      <c r="H3405" s="421"/>
      <c r="I3405" s="421"/>
      <c r="J3405" s="283"/>
      <c r="K3405" s="421"/>
      <c r="L3405" s="282"/>
      <c r="N3405" s="282"/>
      <c r="S3405" s="282"/>
      <c r="T3405" s="283"/>
      <c r="U3405" s="283"/>
      <c r="V3405" s="283"/>
      <c r="W3405" s="283"/>
      <c r="X3405" s="283"/>
      <c r="Y3405" s="282"/>
      <c r="Z3405" s="282"/>
      <c r="AA3405" s="283"/>
      <c r="AB3405" s="282"/>
      <c r="AC3405" s="282"/>
      <c r="AD3405" s="282"/>
      <c r="AE3405" s="282"/>
      <c r="AF3405" s="283"/>
      <c r="AG3405" s="402"/>
      <c r="AH3405" s="283"/>
      <c r="AI3405" s="283"/>
      <c r="AJ3405" s="283"/>
      <c r="AK3405" s="283"/>
      <c r="AL3405" s="283"/>
      <c r="AM3405" s="282"/>
      <c r="AN3405" s="282"/>
      <c r="AO3405" s="282"/>
      <c r="AP3405" s="282"/>
      <c r="AQ3405" s="282"/>
      <c r="AR3405" s="282"/>
      <c r="AT3405" s="283"/>
      <c r="AU3405" s="283"/>
      <c r="AV3405" s="283"/>
      <c r="AW3405" s="283"/>
      <c r="AY3405" s="283"/>
      <c r="AZ3405" s="282"/>
      <c r="BA3405" s="283"/>
      <c r="BB3405" s="282"/>
      <c r="BC3405" s="282"/>
      <c r="BD3405" s="282"/>
      <c r="BE3405" s="283"/>
      <c r="BG3405" s="282"/>
      <c r="BH3405" s="282"/>
      <c r="BI3405" s="282"/>
      <c r="BL3405" s="421"/>
      <c r="BM3405" s="424"/>
      <c r="BN3405" s="424"/>
      <c r="BO3405" s="424"/>
      <c r="BP3405" s="424"/>
      <c r="BQ3405" s="421"/>
      <c r="BR3405" s="421"/>
      <c r="BV3405" s="282"/>
      <c r="BW3405" s="283"/>
      <c r="BY3405" s="283"/>
      <c r="BZ3405" s="283"/>
      <c r="CA3405" s="283"/>
      <c r="CB3405" s="282"/>
      <c r="CC3405" s="282"/>
      <c r="CD3405" s="282"/>
      <c r="CE3405" s="282"/>
      <c r="CG3405" s="427"/>
      <c r="CH3405" s="402"/>
      <c r="CI3405" s="424"/>
      <c r="CJ3405" s="282"/>
      <c r="CK3405" s="282"/>
      <c r="CL3405" s="283"/>
      <c r="CM3405" s="283"/>
      <c r="CP3405" s="282"/>
      <c r="DC3405" s="282"/>
      <c r="DD3405" s="282"/>
      <c r="DE3405" s="282"/>
      <c r="DF3405" s="282"/>
      <c r="DG3405" s="282"/>
      <c r="DH3405" s="282"/>
      <c r="DI3405" s="282"/>
      <c r="DJ3405" s="282"/>
      <c r="EF3405" s="495" t="str">
        <f>""&amp;(MID(数据表!AZ3405,1,MIN(FIND({"(";"（"},数据表!AZ3405&amp;"(（",1)-1)))&amp;""</f>
        <v/>
      </c>
      <c r="EG3405" s="495" t="str">
        <f>""&amp;(MID(数据表!AZ3405,1,MIN(FIND({0;1;2;3;4;5;6;7;8;9},数据表!AZ3405&amp;"1234567890",1)-1)))&amp;""</f>
        <v/>
      </c>
    </row>
    <row r="3406" spans="2:137" s="310" customFormat="1" ht="12" customHeight="1">
      <c r="B3406" s="286"/>
      <c r="C3406" s="286"/>
      <c r="D3406" s="286"/>
      <c r="E3406" s="479"/>
      <c r="F3406" s="282"/>
      <c r="G3406" s="283"/>
      <c r="H3406" s="421"/>
      <c r="I3406" s="421"/>
      <c r="J3406" s="283"/>
      <c r="K3406" s="421"/>
      <c r="L3406" s="282"/>
      <c r="N3406" s="282"/>
      <c r="S3406" s="282"/>
      <c r="T3406" s="283"/>
      <c r="U3406" s="283"/>
      <c r="V3406" s="283"/>
      <c r="W3406" s="283"/>
      <c r="X3406" s="283"/>
      <c r="Y3406" s="282"/>
      <c r="Z3406" s="282"/>
      <c r="AA3406" s="283"/>
      <c r="AB3406" s="282"/>
      <c r="AC3406" s="282"/>
      <c r="AD3406" s="282"/>
      <c r="AE3406" s="282"/>
      <c r="AF3406" s="283"/>
      <c r="AG3406" s="402"/>
      <c r="AH3406" s="283"/>
      <c r="AI3406" s="283"/>
      <c r="AJ3406" s="283"/>
      <c r="AK3406" s="283"/>
      <c r="AL3406" s="283"/>
      <c r="AM3406" s="282"/>
      <c r="AN3406" s="282"/>
      <c r="AO3406" s="282"/>
      <c r="AP3406" s="282"/>
      <c r="AQ3406" s="282"/>
      <c r="AR3406" s="282"/>
      <c r="AT3406" s="283"/>
      <c r="AU3406" s="283"/>
      <c r="AV3406" s="283"/>
      <c r="AW3406" s="283"/>
      <c r="AY3406" s="283"/>
      <c r="AZ3406" s="282"/>
      <c r="BA3406" s="283"/>
      <c r="BB3406" s="282"/>
      <c r="BC3406" s="282"/>
      <c r="BD3406" s="282"/>
      <c r="BE3406" s="283"/>
      <c r="BG3406" s="282"/>
      <c r="BH3406" s="282"/>
      <c r="BI3406" s="282"/>
      <c r="BL3406" s="421"/>
      <c r="BM3406" s="424"/>
      <c r="BN3406" s="424"/>
      <c r="BO3406" s="424"/>
      <c r="BP3406" s="424"/>
      <c r="BQ3406" s="421"/>
      <c r="BR3406" s="421"/>
      <c r="BV3406" s="282"/>
      <c r="BW3406" s="283"/>
      <c r="BY3406" s="283"/>
      <c r="BZ3406" s="283"/>
      <c r="CA3406" s="283"/>
      <c r="CB3406" s="282"/>
      <c r="CC3406" s="282"/>
      <c r="CD3406" s="282"/>
      <c r="CE3406" s="282"/>
      <c r="CG3406" s="427"/>
      <c r="CH3406" s="402"/>
      <c r="CI3406" s="424"/>
      <c r="CJ3406" s="282"/>
      <c r="CK3406" s="282"/>
      <c r="CL3406" s="283"/>
      <c r="CM3406" s="283"/>
      <c r="CP3406" s="282"/>
      <c r="DC3406" s="282"/>
      <c r="DD3406" s="282"/>
      <c r="DE3406" s="282"/>
      <c r="DF3406" s="282"/>
      <c r="DG3406" s="282"/>
      <c r="DH3406" s="282"/>
      <c r="DI3406" s="282"/>
      <c r="DJ3406" s="282"/>
      <c r="EF3406" s="495" t="str">
        <f>""&amp;(MID(数据表!AZ3406,1,MIN(FIND({"(";"（"},数据表!AZ3406&amp;"(（",1)-1)))&amp;""</f>
        <v/>
      </c>
      <c r="EG3406" s="495" t="str">
        <f>""&amp;(MID(数据表!AZ3406,1,MIN(FIND({0;1;2;3;4;5;6;7;8;9},数据表!AZ3406&amp;"1234567890",1)-1)))&amp;""</f>
        <v/>
      </c>
    </row>
    <row r="3407" spans="2:137" s="310" customFormat="1" ht="12" customHeight="1">
      <c r="B3407" s="286"/>
      <c r="C3407" s="286"/>
      <c r="D3407" s="286"/>
      <c r="E3407" s="479"/>
      <c r="F3407" s="282"/>
      <c r="G3407" s="283"/>
      <c r="H3407" s="421"/>
      <c r="I3407" s="421"/>
      <c r="J3407" s="283"/>
      <c r="K3407" s="421"/>
      <c r="L3407" s="282"/>
      <c r="N3407" s="282"/>
      <c r="S3407" s="282"/>
      <c r="T3407" s="283"/>
      <c r="U3407" s="283"/>
      <c r="V3407" s="283"/>
      <c r="W3407" s="283"/>
      <c r="X3407" s="283"/>
      <c r="Y3407" s="282"/>
      <c r="Z3407" s="282"/>
      <c r="AA3407" s="283"/>
      <c r="AB3407" s="282"/>
      <c r="AC3407" s="282"/>
      <c r="AD3407" s="282"/>
      <c r="AE3407" s="282"/>
      <c r="AF3407" s="283"/>
      <c r="AG3407" s="402"/>
      <c r="AH3407" s="283"/>
      <c r="AI3407" s="283"/>
      <c r="AJ3407" s="283"/>
      <c r="AK3407" s="283"/>
      <c r="AL3407" s="283"/>
      <c r="AM3407" s="282"/>
      <c r="AN3407" s="282"/>
      <c r="AO3407" s="282"/>
      <c r="AP3407" s="282"/>
      <c r="AQ3407" s="282"/>
      <c r="AR3407" s="282"/>
      <c r="AT3407" s="283"/>
      <c r="AU3407" s="283"/>
      <c r="AV3407" s="283"/>
      <c r="AW3407" s="283"/>
      <c r="AY3407" s="283"/>
      <c r="AZ3407" s="282"/>
      <c r="BA3407" s="283"/>
      <c r="BB3407" s="282"/>
      <c r="BC3407" s="282"/>
      <c r="BD3407" s="282"/>
      <c r="BE3407" s="283"/>
      <c r="BG3407" s="282"/>
      <c r="BH3407" s="282"/>
      <c r="BI3407" s="282"/>
      <c r="BL3407" s="421"/>
      <c r="BM3407" s="424"/>
      <c r="BN3407" s="424"/>
      <c r="BO3407" s="424"/>
      <c r="BP3407" s="424"/>
      <c r="BQ3407" s="421"/>
      <c r="BR3407" s="421"/>
      <c r="BV3407" s="282"/>
      <c r="BW3407" s="283"/>
      <c r="BY3407" s="283"/>
      <c r="BZ3407" s="283"/>
      <c r="CA3407" s="283"/>
      <c r="CB3407" s="282"/>
      <c r="CC3407" s="282"/>
      <c r="CD3407" s="282"/>
      <c r="CE3407" s="282"/>
      <c r="CG3407" s="427"/>
      <c r="CH3407" s="402"/>
      <c r="CI3407" s="424"/>
      <c r="CJ3407" s="282"/>
      <c r="CK3407" s="282"/>
      <c r="CL3407" s="283"/>
      <c r="CM3407" s="283"/>
      <c r="CP3407" s="282"/>
      <c r="DC3407" s="282"/>
      <c r="DD3407" s="282"/>
      <c r="DE3407" s="282"/>
      <c r="DF3407" s="282"/>
      <c r="DG3407" s="282"/>
      <c r="DH3407" s="282"/>
      <c r="DI3407" s="282"/>
      <c r="DJ3407" s="282"/>
      <c r="EF3407" s="495" t="str">
        <f>""&amp;(MID(数据表!AZ3407,1,MIN(FIND({"(";"（"},数据表!AZ3407&amp;"(（",1)-1)))&amp;""</f>
        <v/>
      </c>
      <c r="EG3407" s="495" t="str">
        <f>""&amp;(MID(数据表!AZ3407,1,MIN(FIND({0;1;2;3;4;5;6;7;8;9},数据表!AZ3407&amp;"1234567890",1)-1)))&amp;""</f>
        <v/>
      </c>
    </row>
    <row r="3408" spans="2:137" s="310" customFormat="1" ht="12" customHeight="1">
      <c r="B3408" s="286"/>
      <c r="C3408" s="286"/>
      <c r="D3408" s="286"/>
      <c r="E3408" s="479"/>
      <c r="F3408" s="282"/>
      <c r="G3408" s="283"/>
      <c r="H3408" s="421"/>
      <c r="I3408" s="421"/>
      <c r="J3408" s="283"/>
      <c r="K3408" s="421"/>
      <c r="L3408" s="282"/>
      <c r="N3408" s="282"/>
      <c r="S3408" s="282"/>
      <c r="T3408" s="283"/>
      <c r="U3408" s="283"/>
      <c r="V3408" s="283"/>
      <c r="W3408" s="283"/>
      <c r="X3408" s="283"/>
      <c r="Y3408" s="282"/>
      <c r="Z3408" s="282"/>
      <c r="AA3408" s="283"/>
      <c r="AB3408" s="282"/>
      <c r="AC3408" s="282"/>
      <c r="AD3408" s="282"/>
      <c r="AE3408" s="282"/>
      <c r="AF3408" s="283"/>
      <c r="AG3408" s="402"/>
      <c r="AH3408" s="283"/>
      <c r="AI3408" s="283"/>
      <c r="AJ3408" s="283"/>
      <c r="AK3408" s="283"/>
      <c r="AL3408" s="283"/>
      <c r="AM3408" s="282"/>
      <c r="AN3408" s="282"/>
      <c r="AO3408" s="282"/>
      <c r="AP3408" s="282"/>
      <c r="AQ3408" s="282"/>
      <c r="AR3408" s="282"/>
      <c r="AT3408" s="283"/>
      <c r="AU3408" s="283"/>
      <c r="AV3408" s="283"/>
      <c r="AW3408" s="283"/>
      <c r="AY3408" s="283"/>
      <c r="AZ3408" s="282"/>
      <c r="BA3408" s="283"/>
      <c r="BB3408" s="282"/>
      <c r="BC3408" s="282"/>
      <c r="BD3408" s="282"/>
      <c r="BE3408" s="283"/>
      <c r="BG3408" s="282"/>
      <c r="BH3408" s="282"/>
      <c r="BI3408" s="282"/>
      <c r="BL3408" s="421"/>
      <c r="BM3408" s="424"/>
      <c r="BN3408" s="424"/>
      <c r="BO3408" s="424"/>
      <c r="BP3408" s="424"/>
      <c r="BQ3408" s="421"/>
      <c r="BR3408" s="421"/>
      <c r="BV3408" s="282"/>
      <c r="BW3408" s="283"/>
      <c r="BY3408" s="283"/>
      <c r="BZ3408" s="283"/>
      <c r="CA3408" s="283"/>
      <c r="CB3408" s="282"/>
      <c r="CC3408" s="282"/>
      <c r="CD3408" s="282"/>
      <c r="CE3408" s="282"/>
      <c r="CG3408" s="427"/>
      <c r="CH3408" s="402"/>
      <c r="CI3408" s="424"/>
      <c r="CJ3408" s="282"/>
      <c r="CK3408" s="282"/>
      <c r="CL3408" s="283"/>
      <c r="CM3408" s="283"/>
      <c r="CP3408" s="282"/>
      <c r="DC3408" s="282"/>
      <c r="DD3408" s="282"/>
      <c r="DE3408" s="282"/>
      <c r="DF3408" s="282"/>
      <c r="DG3408" s="282"/>
      <c r="DH3408" s="282"/>
      <c r="DI3408" s="282"/>
      <c r="DJ3408" s="282"/>
      <c r="EF3408" s="495" t="str">
        <f>""&amp;(MID(数据表!AZ3408,1,MIN(FIND({"(";"（"},数据表!AZ3408&amp;"(（",1)-1)))&amp;""</f>
        <v/>
      </c>
      <c r="EG3408" s="495" t="str">
        <f>""&amp;(MID(数据表!AZ3408,1,MIN(FIND({0;1;2;3;4;5;6;7;8;9},数据表!AZ3408&amp;"1234567890",1)-1)))&amp;""</f>
        <v/>
      </c>
    </row>
    <row r="3409" spans="2:137" s="310" customFormat="1" ht="12" customHeight="1">
      <c r="B3409" s="286"/>
      <c r="C3409" s="286"/>
      <c r="D3409" s="286"/>
      <c r="E3409" s="479"/>
      <c r="F3409" s="282"/>
      <c r="G3409" s="283"/>
      <c r="H3409" s="421"/>
      <c r="I3409" s="421"/>
      <c r="J3409" s="283"/>
      <c r="K3409" s="421"/>
      <c r="L3409" s="282"/>
      <c r="N3409" s="282"/>
      <c r="S3409" s="282"/>
      <c r="T3409" s="283"/>
      <c r="U3409" s="283"/>
      <c r="V3409" s="283"/>
      <c r="W3409" s="283"/>
      <c r="X3409" s="283"/>
      <c r="Y3409" s="282"/>
      <c r="Z3409" s="282"/>
      <c r="AA3409" s="283"/>
      <c r="AB3409" s="282"/>
      <c r="AC3409" s="282"/>
      <c r="AD3409" s="282"/>
      <c r="AE3409" s="282"/>
      <c r="AF3409" s="283"/>
      <c r="AG3409" s="402"/>
      <c r="AH3409" s="283"/>
      <c r="AI3409" s="283"/>
      <c r="AJ3409" s="283"/>
      <c r="AK3409" s="283"/>
      <c r="AL3409" s="283"/>
      <c r="AM3409" s="282"/>
      <c r="AN3409" s="282"/>
      <c r="AO3409" s="282"/>
      <c r="AP3409" s="282"/>
      <c r="AQ3409" s="282"/>
      <c r="AR3409" s="282"/>
      <c r="AT3409" s="283"/>
      <c r="AU3409" s="283"/>
      <c r="AV3409" s="283"/>
      <c r="AW3409" s="283"/>
      <c r="AY3409" s="283"/>
      <c r="AZ3409" s="282"/>
      <c r="BA3409" s="283"/>
      <c r="BB3409" s="282"/>
      <c r="BC3409" s="282"/>
      <c r="BD3409" s="282"/>
      <c r="BE3409" s="283"/>
      <c r="BG3409" s="282"/>
      <c r="BH3409" s="282"/>
      <c r="BI3409" s="282"/>
      <c r="BL3409" s="421"/>
      <c r="BM3409" s="424"/>
      <c r="BN3409" s="424"/>
      <c r="BO3409" s="424"/>
      <c r="BP3409" s="424"/>
      <c r="BQ3409" s="421"/>
      <c r="BR3409" s="421"/>
      <c r="BV3409" s="282"/>
      <c r="BW3409" s="283"/>
      <c r="BY3409" s="283"/>
      <c r="BZ3409" s="283"/>
      <c r="CA3409" s="283"/>
      <c r="CB3409" s="282"/>
      <c r="CC3409" s="282"/>
      <c r="CD3409" s="282"/>
      <c r="CE3409" s="282"/>
      <c r="CG3409" s="427"/>
      <c r="CH3409" s="402"/>
      <c r="CI3409" s="424"/>
      <c r="CJ3409" s="282"/>
      <c r="CK3409" s="282"/>
      <c r="CL3409" s="283"/>
      <c r="CM3409" s="283"/>
      <c r="CP3409" s="282"/>
      <c r="DC3409" s="282"/>
      <c r="DD3409" s="282"/>
      <c r="DE3409" s="282"/>
      <c r="DF3409" s="282"/>
      <c r="DG3409" s="282"/>
      <c r="DH3409" s="282"/>
      <c r="DI3409" s="282"/>
      <c r="DJ3409" s="282"/>
      <c r="EF3409" s="495" t="str">
        <f>""&amp;(MID(数据表!AZ3409,1,MIN(FIND({"(";"（"},数据表!AZ3409&amp;"(（",1)-1)))&amp;""</f>
        <v/>
      </c>
      <c r="EG3409" s="495" t="str">
        <f>""&amp;(MID(数据表!AZ3409,1,MIN(FIND({0;1;2;3;4;5;6;7;8;9},数据表!AZ3409&amp;"1234567890",1)-1)))&amp;""</f>
        <v/>
      </c>
    </row>
    <row r="3410" spans="2:137" s="310" customFormat="1" ht="12" customHeight="1">
      <c r="B3410" s="286"/>
      <c r="C3410" s="286"/>
      <c r="D3410" s="286"/>
      <c r="E3410" s="479"/>
      <c r="F3410" s="282"/>
      <c r="G3410" s="283"/>
      <c r="H3410" s="421"/>
      <c r="I3410" s="421"/>
      <c r="J3410" s="283"/>
      <c r="K3410" s="421"/>
      <c r="L3410" s="282"/>
      <c r="N3410" s="282"/>
      <c r="S3410" s="282"/>
      <c r="T3410" s="283"/>
      <c r="U3410" s="283"/>
      <c r="V3410" s="283"/>
      <c r="W3410" s="283"/>
      <c r="X3410" s="283"/>
      <c r="Y3410" s="282"/>
      <c r="Z3410" s="282"/>
      <c r="AA3410" s="283"/>
      <c r="AB3410" s="282"/>
      <c r="AC3410" s="282"/>
      <c r="AD3410" s="282"/>
      <c r="AE3410" s="282"/>
      <c r="AF3410" s="283"/>
      <c r="AG3410" s="402"/>
      <c r="AH3410" s="283"/>
      <c r="AI3410" s="283"/>
      <c r="AJ3410" s="283"/>
      <c r="AK3410" s="283"/>
      <c r="AL3410" s="283"/>
      <c r="AM3410" s="282"/>
      <c r="AN3410" s="282"/>
      <c r="AO3410" s="282"/>
      <c r="AP3410" s="282"/>
      <c r="AQ3410" s="282"/>
      <c r="AR3410" s="282"/>
      <c r="AT3410" s="283"/>
      <c r="AU3410" s="283"/>
      <c r="AV3410" s="283"/>
      <c r="AW3410" s="283"/>
      <c r="AY3410" s="283"/>
      <c r="AZ3410" s="282"/>
      <c r="BA3410" s="283"/>
      <c r="BB3410" s="282"/>
      <c r="BC3410" s="282"/>
      <c r="BD3410" s="282"/>
      <c r="BE3410" s="283"/>
      <c r="BG3410" s="282"/>
      <c r="BH3410" s="282"/>
      <c r="BI3410" s="282"/>
      <c r="BL3410" s="421"/>
      <c r="BM3410" s="424"/>
      <c r="BN3410" s="424"/>
      <c r="BO3410" s="424"/>
      <c r="BP3410" s="424"/>
      <c r="BQ3410" s="421"/>
      <c r="BR3410" s="421"/>
      <c r="BV3410" s="282"/>
      <c r="BW3410" s="283"/>
      <c r="BY3410" s="283"/>
      <c r="BZ3410" s="283"/>
      <c r="CA3410" s="283"/>
      <c r="CB3410" s="282"/>
      <c r="CC3410" s="282"/>
      <c r="CD3410" s="282"/>
      <c r="CE3410" s="282"/>
      <c r="CG3410" s="427"/>
      <c r="CH3410" s="402"/>
      <c r="CI3410" s="424"/>
      <c r="CJ3410" s="282"/>
      <c r="CK3410" s="282"/>
      <c r="CL3410" s="283"/>
      <c r="CM3410" s="283"/>
      <c r="CP3410" s="282"/>
      <c r="DC3410" s="282"/>
      <c r="DD3410" s="282"/>
      <c r="DE3410" s="282"/>
      <c r="DF3410" s="282"/>
      <c r="DG3410" s="282"/>
      <c r="DH3410" s="282"/>
      <c r="DI3410" s="282"/>
      <c r="DJ3410" s="282"/>
      <c r="EF3410" s="495" t="str">
        <f>""&amp;(MID(数据表!AZ3410,1,MIN(FIND({"(";"（"},数据表!AZ3410&amp;"(（",1)-1)))&amp;""</f>
        <v/>
      </c>
      <c r="EG3410" s="495" t="str">
        <f>""&amp;(MID(数据表!AZ3410,1,MIN(FIND({0;1;2;3;4;5;6;7;8;9},数据表!AZ3410&amp;"1234567890",1)-1)))&amp;""</f>
        <v/>
      </c>
    </row>
    <row r="3411" spans="2:137" s="310" customFormat="1" ht="12" customHeight="1">
      <c r="B3411" s="286"/>
      <c r="C3411" s="286"/>
      <c r="D3411" s="286"/>
      <c r="E3411" s="479"/>
      <c r="F3411" s="282"/>
      <c r="G3411" s="283"/>
      <c r="H3411" s="421"/>
      <c r="I3411" s="421"/>
      <c r="J3411" s="283"/>
      <c r="K3411" s="421"/>
      <c r="L3411" s="282"/>
      <c r="N3411" s="282"/>
      <c r="S3411" s="282"/>
      <c r="T3411" s="283"/>
      <c r="U3411" s="283"/>
      <c r="V3411" s="283"/>
      <c r="W3411" s="283"/>
      <c r="X3411" s="283"/>
      <c r="Y3411" s="282"/>
      <c r="Z3411" s="282"/>
      <c r="AA3411" s="283"/>
      <c r="AB3411" s="282"/>
      <c r="AC3411" s="282"/>
      <c r="AD3411" s="282"/>
      <c r="AE3411" s="282"/>
      <c r="AF3411" s="283"/>
      <c r="AG3411" s="402"/>
      <c r="AH3411" s="283"/>
      <c r="AI3411" s="283"/>
      <c r="AJ3411" s="283"/>
      <c r="AK3411" s="283"/>
      <c r="AL3411" s="283"/>
      <c r="AM3411" s="282"/>
      <c r="AN3411" s="282"/>
      <c r="AO3411" s="282"/>
      <c r="AP3411" s="282"/>
      <c r="AQ3411" s="282"/>
      <c r="AR3411" s="282"/>
      <c r="AT3411" s="283"/>
      <c r="AU3411" s="283"/>
      <c r="AV3411" s="283"/>
      <c r="AW3411" s="283"/>
      <c r="AY3411" s="283"/>
      <c r="AZ3411" s="282"/>
      <c r="BA3411" s="283"/>
      <c r="BB3411" s="282"/>
      <c r="BC3411" s="282"/>
      <c r="BD3411" s="282"/>
      <c r="BE3411" s="283"/>
      <c r="BG3411" s="282"/>
      <c r="BH3411" s="282"/>
      <c r="BI3411" s="282"/>
      <c r="BL3411" s="421"/>
      <c r="BM3411" s="424"/>
      <c r="BN3411" s="424"/>
      <c r="BO3411" s="424"/>
      <c r="BP3411" s="424"/>
      <c r="BQ3411" s="421"/>
      <c r="BR3411" s="421"/>
      <c r="BV3411" s="282"/>
      <c r="BW3411" s="283"/>
      <c r="BY3411" s="283"/>
      <c r="BZ3411" s="283"/>
      <c r="CA3411" s="283"/>
      <c r="CB3411" s="282"/>
      <c r="CC3411" s="282"/>
      <c r="CD3411" s="282"/>
      <c r="CE3411" s="282"/>
      <c r="CG3411" s="427"/>
      <c r="CH3411" s="402"/>
      <c r="CI3411" s="424"/>
      <c r="CJ3411" s="282"/>
      <c r="CK3411" s="282"/>
      <c r="CL3411" s="283"/>
      <c r="CM3411" s="283"/>
      <c r="CP3411" s="282"/>
      <c r="DC3411" s="282"/>
      <c r="DD3411" s="282"/>
      <c r="DE3411" s="282"/>
      <c r="DF3411" s="282"/>
      <c r="DG3411" s="282"/>
      <c r="DH3411" s="282"/>
      <c r="DI3411" s="282"/>
      <c r="DJ3411" s="282"/>
      <c r="EF3411" s="495" t="str">
        <f>""&amp;(MID(数据表!AZ3411,1,MIN(FIND({"(";"（"},数据表!AZ3411&amp;"(（",1)-1)))&amp;""</f>
        <v/>
      </c>
      <c r="EG3411" s="495" t="str">
        <f>""&amp;(MID(数据表!AZ3411,1,MIN(FIND({0;1;2;3;4;5;6;7;8;9},数据表!AZ3411&amp;"1234567890",1)-1)))&amp;""</f>
        <v/>
      </c>
    </row>
    <row r="3412" spans="2:137" s="310" customFormat="1" ht="12" customHeight="1">
      <c r="B3412" s="286"/>
      <c r="C3412" s="286"/>
      <c r="D3412" s="286"/>
      <c r="E3412" s="479"/>
      <c r="F3412" s="282"/>
      <c r="G3412" s="283"/>
      <c r="H3412" s="421"/>
      <c r="I3412" s="421"/>
      <c r="J3412" s="283"/>
      <c r="K3412" s="421"/>
      <c r="L3412" s="282"/>
      <c r="N3412" s="282"/>
      <c r="S3412" s="282"/>
      <c r="T3412" s="283"/>
      <c r="U3412" s="283"/>
      <c r="V3412" s="283"/>
      <c r="W3412" s="283"/>
      <c r="X3412" s="283"/>
      <c r="Y3412" s="282"/>
      <c r="Z3412" s="282"/>
      <c r="AA3412" s="283"/>
      <c r="AB3412" s="282"/>
      <c r="AC3412" s="282"/>
      <c r="AD3412" s="282"/>
      <c r="AE3412" s="282"/>
      <c r="AF3412" s="283"/>
      <c r="AG3412" s="402"/>
      <c r="AH3412" s="283"/>
      <c r="AI3412" s="283"/>
      <c r="AJ3412" s="283"/>
      <c r="AK3412" s="283"/>
      <c r="AL3412" s="283"/>
      <c r="AM3412" s="282"/>
      <c r="AN3412" s="282"/>
      <c r="AO3412" s="282"/>
      <c r="AP3412" s="282"/>
      <c r="AQ3412" s="282"/>
      <c r="AR3412" s="282"/>
      <c r="AT3412" s="283"/>
      <c r="AU3412" s="283"/>
      <c r="AV3412" s="283"/>
      <c r="AW3412" s="283"/>
      <c r="AY3412" s="283"/>
      <c r="AZ3412" s="282"/>
      <c r="BA3412" s="283"/>
      <c r="BB3412" s="282"/>
      <c r="BC3412" s="282"/>
      <c r="BD3412" s="282"/>
      <c r="BE3412" s="283"/>
      <c r="BG3412" s="282"/>
      <c r="BH3412" s="282"/>
      <c r="BI3412" s="282"/>
      <c r="BL3412" s="421"/>
      <c r="BM3412" s="424"/>
      <c r="BN3412" s="424"/>
      <c r="BO3412" s="424"/>
      <c r="BP3412" s="424"/>
      <c r="BQ3412" s="421"/>
      <c r="BR3412" s="421"/>
      <c r="BV3412" s="282"/>
      <c r="BW3412" s="283"/>
      <c r="BY3412" s="283"/>
      <c r="BZ3412" s="283"/>
      <c r="CA3412" s="283"/>
      <c r="CB3412" s="282"/>
      <c r="CC3412" s="282"/>
      <c r="CD3412" s="282"/>
      <c r="CE3412" s="282"/>
      <c r="CG3412" s="427"/>
      <c r="CH3412" s="402"/>
      <c r="CI3412" s="424"/>
      <c r="CJ3412" s="282"/>
      <c r="CK3412" s="282"/>
      <c r="CL3412" s="283"/>
      <c r="CM3412" s="283"/>
      <c r="CP3412" s="282"/>
      <c r="DC3412" s="282"/>
      <c r="DD3412" s="282"/>
      <c r="DE3412" s="282"/>
      <c r="DF3412" s="282"/>
      <c r="DG3412" s="282"/>
      <c r="DH3412" s="282"/>
      <c r="DI3412" s="282"/>
      <c r="DJ3412" s="282"/>
      <c r="EF3412" s="495" t="str">
        <f>""&amp;(MID(数据表!AZ3412,1,MIN(FIND({"(";"（"},数据表!AZ3412&amp;"(（",1)-1)))&amp;""</f>
        <v/>
      </c>
      <c r="EG3412" s="495" t="str">
        <f>""&amp;(MID(数据表!AZ3412,1,MIN(FIND({0;1;2;3;4;5;6;7;8;9},数据表!AZ3412&amp;"1234567890",1)-1)))&amp;""</f>
        <v/>
      </c>
    </row>
    <row r="3413" spans="2:137" s="310" customFormat="1" ht="12" customHeight="1">
      <c r="B3413" s="286"/>
      <c r="C3413" s="286"/>
      <c r="D3413" s="286"/>
      <c r="E3413" s="479"/>
      <c r="F3413" s="282"/>
      <c r="G3413" s="283"/>
      <c r="H3413" s="421"/>
      <c r="I3413" s="421"/>
      <c r="J3413" s="283"/>
      <c r="K3413" s="421"/>
      <c r="L3413" s="282"/>
      <c r="N3413" s="282"/>
      <c r="S3413" s="282"/>
      <c r="T3413" s="283"/>
      <c r="U3413" s="283"/>
      <c r="V3413" s="283"/>
      <c r="W3413" s="283"/>
      <c r="X3413" s="283"/>
      <c r="Y3413" s="282"/>
      <c r="Z3413" s="282"/>
      <c r="AA3413" s="283"/>
      <c r="AB3413" s="282"/>
      <c r="AC3413" s="282"/>
      <c r="AD3413" s="282"/>
      <c r="AE3413" s="282"/>
      <c r="AF3413" s="283"/>
      <c r="AG3413" s="402"/>
      <c r="AH3413" s="283"/>
      <c r="AI3413" s="283"/>
      <c r="AJ3413" s="283"/>
      <c r="AK3413" s="283"/>
      <c r="AL3413" s="283"/>
      <c r="AM3413" s="282"/>
      <c r="AN3413" s="282"/>
      <c r="AO3413" s="282"/>
      <c r="AP3413" s="282"/>
      <c r="AQ3413" s="282"/>
      <c r="AR3413" s="282"/>
      <c r="AT3413" s="283"/>
      <c r="AU3413" s="283"/>
      <c r="AV3413" s="283"/>
      <c r="AW3413" s="283"/>
      <c r="AY3413" s="283"/>
      <c r="AZ3413" s="282"/>
      <c r="BA3413" s="283"/>
      <c r="BB3413" s="282"/>
      <c r="BC3413" s="282"/>
      <c r="BD3413" s="282"/>
      <c r="BE3413" s="283"/>
      <c r="BG3413" s="282"/>
      <c r="BH3413" s="282"/>
      <c r="BI3413" s="282"/>
      <c r="BL3413" s="421"/>
      <c r="BM3413" s="424"/>
      <c r="BN3413" s="424"/>
      <c r="BO3413" s="424"/>
      <c r="BP3413" s="424"/>
      <c r="BQ3413" s="421"/>
      <c r="BR3413" s="421"/>
      <c r="BV3413" s="282"/>
      <c r="BW3413" s="283"/>
      <c r="BY3413" s="283"/>
      <c r="BZ3413" s="283"/>
      <c r="CA3413" s="283"/>
      <c r="CB3413" s="282"/>
      <c r="CC3413" s="282"/>
      <c r="CD3413" s="282"/>
      <c r="CE3413" s="282"/>
      <c r="CG3413" s="427"/>
      <c r="CH3413" s="402"/>
      <c r="CI3413" s="424"/>
      <c r="CJ3413" s="282"/>
      <c r="CK3413" s="282"/>
      <c r="CL3413" s="283"/>
      <c r="CM3413" s="283"/>
      <c r="CP3413" s="282"/>
      <c r="DC3413" s="282"/>
      <c r="DD3413" s="282"/>
      <c r="DE3413" s="282"/>
      <c r="DF3413" s="282"/>
      <c r="DG3413" s="282"/>
      <c r="DH3413" s="282"/>
      <c r="DI3413" s="282"/>
      <c r="DJ3413" s="282"/>
      <c r="EF3413" s="495" t="str">
        <f>""&amp;(MID(数据表!AZ3413,1,MIN(FIND({"(";"（"},数据表!AZ3413&amp;"(（",1)-1)))&amp;""</f>
        <v/>
      </c>
      <c r="EG3413" s="495" t="str">
        <f>""&amp;(MID(数据表!AZ3413,1,MIN(FIND({0;1;2;3;4;5;6;7;8;9},数据表!AZ3413&amp;"1234567890",1)-1)))&amp;""</f>
        <v/>
      </c>
    </row>
    <row r="3414" spans="2:137" s="310" customFormat="1" ht="12" customHeight="1">
      <c r="B3414" s="286"/>
      <c r="C3414" s="286"/>
      <c r="D3414" s="286"/>
      <c r="E3414" s="479"/>
      <c r="F3414" s="282"/>
      <c r="G3414" s="283"/>
      <c r="H3414" s="421"/>
      <c r="I3414" s="421"/>
      <c r="J3414" s="283"/>
      <c r="K3414" s="421"/>
      <c r="L3414" s="282"/>
      <c r="N3414" s="282"/>
      <c r="S3414" s="282"/>
      <c r="T3414" s="283"/>
      <c r="U3414" s="283"/>
      <c r="V3414" s="283"/>
      <c r="W3414" s="283"/>
      <c r="X3414" s="283"/>
      <c r="Y3414" s="282"/>
      <c r="Z3414" s="282"/>
      <c r="AA3414" s="283"/>
      <c r="AB3414" s="282"/>
      <c r="AC3414" s="282"/>
      <c r="AD3414" s="282"/>
      <c r="AE3414" s="282"/>
      <c r="AF3414" s="283"/>
      <c r="AG3414" s="402"/>
      <c r="AH3414" s="283"/>
      <c r="AI3414" s="283"/>
      <c r="AJ3414" s="283"/>
      <c r="AK3414" s="283"/>
      <c r="AL3414" s="283"/>
      <c r="AM3414" s="282"/>
      <c r="AN3414" s="282"/>
      <c r="AO3414" s="282"/>
      <c r="AP3414" s="282"/>
      <c r="AQ3414" s="282"/>
      <c r="AR3414" s="282"/>
      <c r="AT3414" s="283"/>
      <c r="AU3414" s="283"/>
      <c r="AV3414" s="283"/>
      <c r="AW3414" s="283"/>
      <c r="AY3414" s="283"/>
      <c r="AZ3414" s="282"/>
      <c r="BA3414" s="283"/>
      <c r="BB3414" s="282"/>
      <c r="BC3414" s="282"/>
      <c r="BD3414" s="282"/>
      <c r="BE3414" s="283"/>
      <c r="BG3414" s="282"/>
      <c r="BH3414" s="282"/>
      <c r="BI3414" s="282"/>
      <c r="BL3414" s="421"/>
      <c r="BM3414" s="424"/>
      <c r="BN3414" s="424"/>
      <c r="BO3414" s="424"/>
      <c r="BP3414" s="424"/>
      <c r="BQ3414" s="421"/>
      <c r="BR3414" s="421"/>
      <c r="BV3414" s="282"/>
      <c r="BW3414" s="283"/>
      <c r="BY3414" s="283"/>
      <c r="BZ3414" s="283"/>
      <c r="CA3414" s="283"/>
      <c r="CB3414" s="282"/>
      <c r="CC3414" s="282"/>
      <c r="CD3414" s="282"/>
      <c r="CE3414" s="282"/>
      <c r="CG3414" s="427"/>
      <c r="CH3414" s="402"/>
      <c r="CI3414" s="424"/>
      <c r="CJ3414" s="282"/>
      <c r="CK3414" s="282"/>
      <c r="CL3414" s="283"/>
      <c r="CM3414" s="283"/>
      <c r="CP3414" s="282"/>
      <c r="DC3414" s="282"/>
      <c r="DD3414" s="282"/>
      <c r="DE3414" s="282"/>
      <c r="DF3414" s="282"/>
      <c r="DG3414" s="282"/>
      <c r="DH3414" s="282"/>
      <c r="DI3414" s="282"/>
      <c r="DJ3414" s="282"/>
      <c r="EF3414" s="495" t="str">
        <f>""&amp;(MID(数据表!AZ3414,1,MIN(FIND({"(";"（"},数据表!AZ3414&amp;"(（",1)-1)))&amp;""</f>
        <v/>
      </c>
      <c r="EG3414" s="495" t="str">
        <f>""&amp;(MID(数据表!AZ3414,1,MIN(FIND({0;1;2;3;4;5;6;7;8;9},数据表!AZ3414&amp;"1234567890",1)-1)))&amp;""</f>
        <v/>
      </c>
    </row>
    <row r="3415" spans="2:137" s="310" customFormat="1" ht="12" customHeight="1">
      <c r="B3415" s="286"/>
      <c r="C3415" s="286"/>
      <c r="D3415" s="286"/>
      <c r="E3415" s="479"/>
      <c r="F3415" s="282"/>
      <c r="G3415" s="283"/>
      <c r="H3415" s="421"/>
      <c r="I3415" s="421"/>
      <c r="J3415" s="283"/>
      <c r="K3415" s="421"/>
      <c r="L3415" s="282"/>
      <c r="N3415" s="282"/>
      <c r="S3415" s="282"/>
      <c r="T3415" s="283"/>
      <c r="U3415" s="283"/>
      <c r="V3415" s="283"/>
      <c r="W3415" s="283"/>
      <c r="X3415" s="283"/>
      <c r="Y3415" s="282"/>
      <c r="Z3415" s="282"/>
      <c r="AA3415" s="283"/>
      <c r="AB3415" s="282"/>
      <c r="AC3415" s="282"/>
      <c r="AD3415" s="282"/>
      <c r="AE3415" s="282"/>
      <c r="AF3415" s="283"/>
      <c r="AG3415" s="402"/>
      <c r="AH3415" s="283"/>
      <c r="AI3415" s="283"/>
      <c r="AJ3415" s="283"/>
      <c r="AK3415" s="283"/>
      <c r="AL3415" s="283"/>
      <c r="AM3415" s="282"/>
      <c r="AN3415" s="282"/>
      <c r="AO3415" s="282"/>
      <c r="AP3415" s="282"/>
      <c r="AQ3415" s="282"/>
      <c r="AR3415" s="282"/>
      <c r="AT3415" s="283"/>
      <c r="AU3415" s="283"/>
      <c r="AV3415" s="283"/>
      <c r="AW3415" s="283"/>
      <c r="AY3415" s="283"/>
      <c r="AZ3415" s="282"/>
      <c r="BA3415" s="283"/>
      <c r="BB3415" s="282"/>
      <c r="BC3415" s="282"/>
      <c r="BD3415" s="282"/>
      <c r="BE3415" s="283"/>
      <c r="BG3415" s="282"/>
      <c r="BH3415" s="282"/>
      <c r="BI3415" s="282"/>
      <c r="BL3415" s="421"/>
      <c r="BM3415" s="424"/>
      <c r="BN3415" s="424"/>
      <c r="BO3415" s="424"/>
      <c r="BP3415" s="424"/>
      <c r="BQ3415" s="421"/>
      <c r="BR3415" s="421"/>
      <c r="BV3415" s="282"/>
      <c r="BW3415" s="283"/>
      <c r="BY3415" s="283"/>
      <c r="BZ3415" s="283"/>
      <c r="CA3415" s="283"/>
      <c r="CB3415" s="282"/>
      <c r="CC3415" s="282"/>
      <c r="CD3415" s="282"/>
      <c r="CE3415" s="282"/>
      <c r="CG3415" s="427"/>
      <c r="CH3415" s="402"/>
      <c r="CI3415" s="424"/>
      <c r="CJ3415" s="282"/>
      <c r="CK3415" s="282"/>
      <c r="CL3415" s="283"/>
      <c r="CM3415" s="283"/>
      <c r="CP3415" s="282"/>
      <c r="DC3415" s="282"/>
      <c r="DD3415" s="282"/>
      <c r="DE3415" s="282"/>
      <c r="DF3415" s="282"/>
      <c r="DG3415" s="282"/>
      <c r="DH3415" s="282"/>
      <c r="DI3415" s="282"/>
      <c r="DJ3415" s="282"/>
      <c r="EF3415" s="495" t="str">
        <f>""&amp;(MID(数据表!AZ3415,1,MIN(FIND({"(";"（"},数据表!AZ3415&amp;"(（",1)-1)))&amp;""</f>
        <v/>
      </c>
      <c r="EG3415" s="495" t="str">
        <f>""&amp;(MID(数据表!AZ3415,1,MIN(FIND({0;1;2;3;4;5;6;7;8;9},数据表!AZ3415&amp;"1234567890",1)-1)))&amp;""</f>
        <v/>
      </c>
    </row>
    <row r="3416" spans="2:137" s="310" customFormat="1" ht="12" customHeight="1">
      <c r="B3416" s="286"/>
      <c r="C3416" s="286"/>
      <c r="D3416" s="286"/>
      <c r="E3416" s="479"/>
      <c r="F3416" s="282"/>
      <c r="G3416" s="283"/>
      <c r="H3416" s="421"/>
      <c r="I3416" s="421"/>
      <c r="J3416" s="283"/>
      <c r="K3416" s="421"/>
      <c r="L3416" s="282"/>
      <c r="N3416" s="282"/>
      <c r="S3416" s="282"/>
      <c r="T3416" s="283"/>
      <c r="U3416" s="283"/>
      <c r="V3416" s="283"/>
      <c r="W3416" s="283"/>
      <c r="X3416" s="283"/>
      <c r="Y3416" s="282"/>
      <c r="Z3416" s="282"/>
      <c r="AA3416" s="283"/>
      <c r="AB3416" s="282"/>
      <c r="AC3416" s="282"/>
      <c r="AD3416" s="282"/>
      <c r="AE3416" s="282"/>
      <c r="AF3416" s="283"/>
      <c r="AG3416" s="402"/>
      <c r="AH3416" s="283"/>
      <c r="AI3416" s="283"/>
      <c r="AJ3416" s="283"/>
      <c r="AK3416" s="283"/>
      <c r="AL3416" s="283"/>
      <c r="AM3416" s="282"/>
      <c r="AN3416" s="282"/>
      <c r="AO3416" s="282"/>
      <c r="AP3416" s="282"/>
      <c r="AQ3416" s="282"/>
      <c r="AR3416" s="282"/>
      <c r="AT3416" s="283"/>
      <c r="AU3416" s="283"/>
      <c r="AV3416" s="283"/>
      <c r="AW3416" s="283"/>
      <c r="AY3416" s="283"/>
      <c r="AZ3416" s="282"/>
      <c r="BA3416" s="283"/>
      <c r="BB3416" s="282"/>
      <c r="BC3416" s="282"/>
      <c r="BD3416" s="282"/>
      <c r="BE3416" s="283"/>
      <c r="BG3416" s="282"/>
      <c r="BH3416" s="282"/>
      <c r="BI3416" s="282"/>
      <c r="BL3416" s="421"/>
      <c r="BM3416" s="424"/>
      <c r="BN3416" s="424"/>
      <c r="BO3416" s="424"/>
      <c r="BP3416" s="424"/>
      <c r="BQ3416" s="421"/>
      <c r="BR3416" s="421"/>
      <c r="BV3416" s="282"/>
      <c r="BW3416" s="283"/>
      <c r="BY3416" s="283"/>
      <c r="BZ3416" s="283"/>
      <c r="CA3416" s="283"/>
      <c r="CB3416" s="282"/>
      <c r="CC3416" s="282"/>
      <c r="CD3416" s="282"/>
      <c r="CE3416" s="282"/>
      <c r="CG3416" s="427"/>
      <c r="CH3416" s="402"/>
      <c r="CI3416" s="424"/>
      <c r="CJ3416" s="282"/>
      <c r="CK3416" s="282"/>
      <c r="CL3416" s="283"/>
      <c r="CM3416" s="283"/>
      <c r="CP3416" s="282"/>
      <c r="DC3416" s="282"/>
      <c r="DD3416" s="282"/>
      <c r="DE3416" s="282"/>
      <c r="DF3416" s="282"/>
      <c r="DG3416" s="282"/>
      <c r="DH3416" s="282"/>
      <c r="DI3416" s="282"/>
      <c r="DJ3416" s="282"/>
      <c r="EF3416" s="495" t="str">
        <f>""&amp;(MID(数据表!AZ3416,1,MIN(FIND({"(";"（"},数据表!AZ3416&amp;"(（",1)-1)))&amp;""</f>
        <v/>
      </c>
      <c r="EG3416" s="495" t="str">
        <f>""&amp;(MID(数据表!AZ3416,1,MIN(FIND({0;1;2;3;4;5;6;7;8;9},数据表!AZ3416&amp;"1234567890",1)-1)))&amp;""</f>
        <v/>
      </c>
    </row>
    <row r="3417" spans="2:137" s="310" customFormat="1" ht="12" customHeight="1">
      <c r="B3417" s="286"/>
      <c r="C3417" s="286"/>
      <c r="D3417" s="286"/>
      <c r="E3417" s="479"/>
      <c r="F3417" s="282"/>
      <c r="G3417" s="283"/>
      <c r="H3417" s="421"/>
      <c r="I3417" s="421"/>
      <c r="J3417" s="283"/>
      <c r="K3417" s="421"/>
      <c r="L3417" s="282"/>
      <c r="N3417" s="282"/>
      <c r="S3417" s="282"/>
      <c r="T3417" s="283"/>
      <c r="U3417" s="283"/>
      <c r="V3417" s="283"/>
      <c r="W3417" s="283"/>
      <c r="X3417" s="283"/>
      <c r="Y3417" s="282"/>
      <c r="Z3417" s="282"/>
      <c r="AA3417" s="283"/>
      <c r="AB3417" s="282"/>
      <c r="AC3417" s="282"/>
      <c r="AD3417" s="282"/>
      <c r="AE3417" s="282"/>
      <c r="AF3417" s="283"/>
      <c r="AG3417" s="402"/>
      <c r="AH3417" s="283"/>
      <c r="AI3417" s="283"/>
      <c r="AJ3417" s="283"/>
      <c r="AK3417" s="283"/>
      <c r="AL3417" s="283"/>
      <c r="AM3417" s="282"/>
      <c r="AN3417" s="282"/>
      <c r="AO3417" s="282"/>
      <c r="AP3417" s="282"/>
      <c r="AQ3417" s="282"/>
      <c r="AR3417" s="282"/>
      <c r="AT3417" s="283"/>
      <c r="AU3417" s="283"/>
      <c r="AV3417" s="283"/>
      <c r="AW3417" s="283"/>
      <c r="AY3417" s="283"/>
      <c r="AZ3417" s="282"/>
      <c r="BA3417" s="283"/>
      <c r="BB3417" s="282"/>
      <c r="BC3417" s="282"/>
      <c r="BD3417" s="282"/>
      <c r="BE3417" s="283"/>
      <c r="BG3417" s="282"/>
      <c r="BH3417" s="282"/>
      <c r="BI3417" s="282"/>
      <c r="BL3417" s="421"/>
      <c r="BM3417" s="424"/>
      <c r="BN3417" s="424"/>
      <c r="BO3417" s="424"/>
      <c r="BP3417" s="424"/>
      <c r="BQ3417" s="421"/>
      <c r="BR3417" s="421"/>
      <c r="BV3417" s="282"/>
      <c r="BW3417" s="283"/>
      <c r="BY3417" s="283"/>
      <c r="BZ3417" s="283"/>
      <c r="CA3417" s="283"/>
      <c r="CB3417" s="282"/>
      <c r="CC3417" s="282"/>
      <c r="CD3417" s="282"/>
      <c r="CE3417" s="282"/>
      <c r="CG3417" s="427"/>
      <c r="CH3417" s="402"/>
      <c r="CI3417" s="424"/>
      <c r="CJ3417" s="282"/>
      <c r="CK3417" s="282"/>
      <c r="CL3417" s="283"/>
      <c r="CM3417" s="283"/>
      <c r="CP3417" s="282"/>
      <c r="DC3417" s="282"/>
      <c r="DD3417" s="282"/>
      <c r="DE3417" s="282"/>
      <c r="DF3417" s="282"/>
      <c r="DG3417" s="282"/>
      <c r="DH3417" s="282"/>
      <c r="DI3417" s="282"/>
      <c r="DJ3417" s="282"/>
      <c r="EF3417" s="495" t="str">
        <f>""&amp;(MID(数据表!AZ3417,1,MIN(FIND({"(";"（"},数据表!AZ3417&amp;"(（",1)-1)))&amp;""</f>
        <v/>
      </c>
      <c r="EG3417" s="495" t="str">
        <f>""&amp;(MID(数据表!AZ3417,1,MIN(FIND({0;1;2;3;4;5;6;7;8;9},数据表!AZ3417&amp;"1234567890",1)-1)))&amp;""</f>
        <v/>
      </c>
    </row>
    <row r="3418" spans="2:137" s="310" customFormat="1" ht="12" customHeight="1">
      <c r="B3418" s="286"/>
      <c r="C3418" s="286"/>
      <c r="D3418" s="286"/>
      <c r="E3418" s="479"/>
      <c r="F3418" s="282"/>
      <c r="G3418" s="283"/>
      <c r="H3418" s="421"/>
      <c r="I3418" s="421"/>
      <c r="J3418" s="283"/>
      <c r="K3418" s="421"/>
      <c r="L3418" s="282"/>
      <c r="N3418" s="282"/>
      <c r="S3418" s="282"/>
      <c r="T3418" s="283"/>
      <c r="U3418" s="283"/>
      <c r="V3418" s="283"/>
      <c r="W3418" s="283"/>
      <c r="X3418" s="283"/>
      <c r="Y3418" s="282"/>
      <c r="Z3418" s="282"/>
      <c r="AA3418" s="283"/>
      <c r="AB3418" s="282"/>
      <c r="AC3418" s="282"/>
      <c r="AD3418" s="282"/>
      <c r="AE3418" s="282"/>
      <c r="AF3418" s="283"/>
      <c r="AG3418" s="402"/>
      <c r="AH3418" s="283"/>
      <c r="AI3418" s="283"/>
      <c r="AJ3418" s="283"/>
      <c r="AK3418" s="283"/>
      <c r="AL3418" s="283"/>
      <c r="AM3418" s="282"/>
      <c r="AN3418" s="282"/>
      <c r="AO3418" s="282"/>
      <c r="AP3418" s="282"/>
      <c r="AQ3418" s="282"/>
      <c r="AR3418" s="282"/>
      <c r="AT3418" s="283"/>
      <c r="AU3418" s="283"/>
      <c r="AV3418" s="283"/>
      <c r="AW3418" s="283"/>
      <c r="AY3418" s="283"/>
      <c r="AZ3418" s="282"/>
      <c r="BA3418" s="283"/>
      <c r="BB3418" s="282"/>
      <c r="BC3418" s="282"/>
      <c r="BD3418" s="282"/>
      <c r="BE3418" s="283"/>
      <c r="BG3418" s="282"/>
      <c r="BH3418" s="282"/>
      <c r="BI3418" s="282"/>
      <c r="BL3418" s="421"/>
      <c r="BM3418" s="424"/>
      <c r="BN3418" s="424"/>
      <c r="BO3418" s="424"/>
      <c r="BP3418" s="424"/>
      <c r="BQ3418" s="421"/>
      <c r="BR3418" s="421"/>
      <c r="BV3418" s="282"/>
      <c r="BW3418" s="283"/>
      <c r="BY3418" s="283"/>
      <c r="BZ3418" s="283"/>
      <c r="CA3418" s="283"/>
      <c r="CB3418" s="282"/>
      <c r="CC3418" s="282"/>
      <c r="CD3418" s="282"/>
      <c r="CE3418" s="282"/>
      <c r="CG3418" s="427"/>
      <c r="CH3418" s="402"/>
      <c r="CI3418" s="424"/>
      <c r="CJ3418" s="282"/>
      <c r="CK3418" s="282"/>
      <c r="CL3418" s="283"/>
      <c r="CM3418" s="283"/>
      <c r="CP3418" s="282"/>
      <c r="DC3418" s="282"/>
      <c r="DD3418" s="282"/>
      <c r="DE3418" s="282"/>
      <c r="DF3418" s="282"/>
      <c r="DG3418" s="282"/>
      <c r="DH3418" s="282"/>
      <c r="DI3418" s="282"/>
      <c r="DJ3418" s="282"/>
      <c r="EF3418" s="495" t="str">
        <f>""&amp;(MID(数据表!AZ3418,1,MIN(FIND({"(";"（"},数据表!AZ3418&amp;"(（",1)-1)))&amp;""</f>
        <v/>
      </c>
      <c r="EG3418" s="495" t="str">
        <f>""&amp;(MID(数据表!AZ3418,1,MIN(FIND({0;1;2;3;4;5;6;7;8;9},数据表!AZ3418&amp;"1234567890",1)-1)))&amp;""</f>
        <v/>
      </c>
    </row>
    <row r="3419" spans="2:137" s="310" customFormat="1" ht="12" customHeight="1">
      <c r="B3419" s="286"/>
      <c r="C3419" s="286"/>
      <c r="D3419" s="286"/>
      <c r="E3419" s="479"/>
      <c r="F3419" s="282"/>
      <c r="G3419" s="283"/>
      <c r="H3419" s="421"/>
      <c r="I3419" s="421"/>
      <c r="J3419" s="283"/>
      <c r="K3419" s="421"/>
      <c r="L3419" s="282"/>
      <c r="N3419" s="282"/>
      <c r="S3419" s="282"/>
      <c r="T3419" s="283"/>
      <c r="U3419" s="283"/>
      <c r="V3419" s="283"/>
      <c r="W3419" s="283"/>
      <c r="X3419" s="283"/>
      <c r="Y3419" s="282"/>
      <c r="Z3419" s="282"/>
      <c r="AA3419" s="283"/>
      <c r="AB3419" s="282"/>
      <c r="AC3419" s="282"/>
      <c r="AD3419" s="282"/>
      <c r="AE3419" s="282"/>
      <c r="AF3419" s="283"/>
      <c r="AG3419" s="402"/>
      <c r="AH3419" s="283"/>
      <c r="AI3419" s="283"/>
      <c r="AJ3419" s="283"/>
      <c r="AK3419" s="283"/>
      <c r="AL3419" s="283"/>
      <c r="AM3419" s="282"/>
      <c r="AN3419" s="282"/>
      <c r="AO3419" s="282"/>
      <c r="AP3419" s="282"/>
      <c r="AQ3419" s="282"/>
      <c r="AR3419" s="282"/>
      <c r="AT3419" s="283"/>
      <c r="AU3419" s="283"/>
      <c r="AV3419" s="283"/>
      <c r="AW3419" s="283"/>
      <c r="AY3419" s="283"/>
      <c r="AZ3419" s="282"/>
      <c r="BA3419" s="283"/>
      <c r="BB3419" s="282"/>
      <c r="BC3419" s="282"/>
      <c r="BD3419" s="282"/>
      <c r="BE3419" s="283"/>
      <c r="BG3419" s="282"/>
      <c r="BH3419" s="282"/>
      <c r="BI3419" s="282"/>
      <c r="BL3419" s="421"/>
      <c r="BM3419" s="424"/>
      <c r="BN3419" s="424"/>
      <c r="BO3419" s="424"/>
      <c r="BP3419" s="424"/>
      <c r="BQ3419" s="421"/>
      <c r="BR3419" s="421"/>
      <c r="BV3419" s="282"/>
      <c r="BW3419" s="283"/>
      <c r="BY3419" s="283"/>
      <c r="BZ3419" s="283"/>
      <c r="CA3419" s="283"/>
      <c r="CB3419" s="282"/>
      <c r="CC3419" s="282"/>
      <c r="CD3419" s="282"/>
      <c r="CE3419" s="282"/>
      <c r="CG3419" s="427"/>
      <c r="CH3419" s="402"/>
      <c r="CI3419" s="424"/>
      <c r="CJ3419" s="282"/>
      <c r="CK3419" s="282"/>
      <c r="CL3419" s="283"/>
      <c r="CM3419" s="283"/>
      <c r="CP3419" s="282"/>
      <c r="DC3419" s="282"/>
      <c r="DD3419" s="282"/>
      <c r="DE3419" s="282"/>
      <c r="DF3419" s="282"/>
      <c r="DG3419" s="282"/>
      <c r="DH3419" s="282"/>
      <c r="DI3419" s="282"/>
      <c r="DJ3419" s="282"/>
      <c r="EF3419" s="495" t="str">
        <f>""&amp;(MID(数据表!AZ3419,1,MIN(FIND({"(";"（"},数据表!AZ3419&amp;"(（",1)-1)))&amp;""</f>
        <v/>
      </c>
      <c r="EG3419" s="495" t="str">
        <f>""&amp;(MID(数据表!AZ3419,1,MIN(FIND({0;1;2;3;4;5;6;7;8;9},数据表!AZ3419&amp;"1234567890",1)-1)))&amp;""</f>
        <v/>
      </c>
    </row>
    <row r="3420" spans="2:137" s="310" customFormat="1" ht="12" customHeight="1">
      <c r="B3420" s="286"/>
      <c r="C3420" s="286"/>
      <c r="D3420" s="286"/>
      <c r="E3420" s="479"/>
      <c r="F3420" s="282"/>
      <c r="G3420" s="283"/>
      <c r="H3420" s="421"/>
      <c r="I3420" s="421"/>
      <c r="J3420" s="283"/>
      <c r="K3420" s="421"/>
      <c r="L3420" s="282"/>
      <c r="N3420" s="282"/>
      <c r="S3420" s="282"/>
      <c r="T3420" s="283"/>
      <c r="U3420" s="283"/>
      <c r="V3420" s="283"/>
      <c r="W3420" s="283"/>
      <c r="X3420" s="283"/>
      <c r="Y3420" s="282"/>
      <c r="Z3420" s="282"/>
      <c r="AA3420" s="283"/>
      <c r="AB3420" s="282"/>
      <c r="AC3420" s="282"/>
      <c r="AD3420" s="282"/>
      <c r="AE3420" s="282"/>
      <c r="AF3420" s="283"/>
      <c r="AG3420" s="402"/>
      <c r="AH3420" s="283"/>
      <c r="AI3420" s="283"/>
      <c r="AJ3420" s="283"/>
      <c r="AK3420" s="283"/>
      <c r="AL3420" s="283"/>
      <c r="AM3420" s="282"/>
      <c r="AN3420" s="282"/>
      <c r="AO3420" s="282"/>
      <c r="AP3420" s="282"/>
      <c r="AQ3420" s="282"/>
      <c r="AR3420" s="282"/>
      <c r="AT3420" s="283"/>
      <c r="AU3420" s="283"/>
      <c r="AV3420" s="283"/>
      <c r="AW3420" s="283"/>
      <c r="AY3420" s="283"/>
      <c r="AZ3420" s="282"/>
      <c r="BA3420" s="283"/>
      <c r="BB3420" s="282"/>
      <c r="BC3420" s="282"/>
      <c r="BD3420" s="282"/>
      <c r="BE3420" s="283"/>
      <c r="BG3420" s="282"/>
      <c r="BH3420" s="282"/>
      <c r="BI3420" s="282"/>
      <c r="BL3420" s="421"/>
      <c r="BM3420" s="424"/>
      <c r="BN3420" s="424"/>
      <c r="BO3420" s="424"/>
      <c r="BP3420" s="424"/>
      <c r="BQ3420" s="421"/>
      <c r="BR3420" s="421"/>
      <c r="BV3420" s="282"/>
      <c r="BW3420" s="283"/>
      <c r="BY3420" s="283"/>
      <c r="BZ3420" s="283"/>
      <c r="CA3420" s="283"/>
      <c r="CB3420" s="282"/>
      <c r="CC3420" s="282"/>
      <c r="CD3420" s="282"/>
      <c r="CE3420" s="282"/>
      <c r="CG3420" s="427"/>
      <c r="CH3420" s="402"/>
      <c r="CI3420" s="424"/>
      <c r="CJ3420" s="282"/>
      <c r="CK3420" s="282"/>
      <c r="CL3420" s="283"/>
      <c r="CM3420" s="283"/>
      <c r="CP3420" s="282"/>
      <c r="DC3420" s="282"/>
      <c r="DD3420" s="282"/>
      <c r="DE3420" s="282"/>
      <c r="DF3420" s="282"/>
      <c r="DG3420" s="282"/>
      <c r="DH3420" s="282"/>
      <c r="DI3420" s="282"/>
      <c r="DJ3420" s="282"/>
      <c r="EF3420" s="495" t="str">
        <f>""&amp;(MID(数据表!AZ3420,1,MIN(FIND({"(";"（"},数据表!AZ3420&amp;"(（",1)-1)))&amp;""</f>
        <v/>
      </c>
      <c r="EG3420" s="495" t="str">
        <f>""&amp;(MID(数据表!AZ3420,1,MIN(FIND({0;1;2;3;4;5;6;7;8;9},数据表!AZ3420&amp;"1234567890",1)-1)))&amp;""</f>
        <v/>
      </c>
    </row>
    <row r="3421" spans="2:137" s="310" customFormat="1" ht="12" customHeight="1">
      <c r="B3421" s="286"/>
      <c r="C3421" s="286"/>
      <c r="D3421" s="286"/>
      <c r="E3421" s="479"/>
      <c r="F3421" s="282"/>
      <c r="G3421" s="283"/>
      <c r="H3421" s="421"/>
      <c r="I3421" s="421"/>
      <c r="J3421" s="283"/>
      <c r="K3421" s="421"/>
      <c r="L3421" s="282"/>
      <c r="N3421" s="282"/>
      <c r="S3421" s="282"/>
      <c r="T3421" s="283"/>
      <c r="U3421" s="283"/>
      <c r="V3421" s="283"/>
      <c r="W3421" s="283"/>
      <c r="X3421" s="283"/>
      <c r="Y3421" s="282"/>
      <c r="Z3421" s="282"/>
      <c r="AA3421" s="283"/>
      <c r="AB3421" s="282"/>
      <c r="AC3421" s="282"/>
      <c r="AD3421" s="282"/>
      <c r="AE3421" s="282"/>
      <c r="AF3421" s="283"/>
      <c r="AG3421" s="402"/>
      <c r="AH3421" s="283"/>
      <c r="AI3421" s="283"/>
      <c r="AJ3421" s="283"/>
      <c r="AK3421" s="283"/>
      <c r="AL3421" s="283"/>
      <c r="AM3421" s="282"/>
      <c r="AN3421" s="282"/>
      <c r="AO3421" s="282"/>
      <c r="AP3421" s="282"/>
      <c r="AQ3421" s="282"/>
      <c r="AR3421" s="282"/>
      <c r="AT3421" s="283"/>
      <c r="AU3421" s="283"/>
      <c r="AV3421" s="283"/>
      <c r="AW3421" s="283"/>
      <c r="AY3421" s="283"/>
      <c r="AZ3421" s="282"/>
      <c r="BA3421" s="283"/>
      <c r="BB3421" s="282"/>
      <c r="BC3421" s="282"/>
      <c r="BD3421" s="282"/>
      <c r="BE3421" s="283"/>
      <c r="BG3421" s="282"/>
      <c r="BH3421" s="282"/>
      <c r="BI3421" s="282"/>
      <c r="BL3421" s="421"/>
      <c r="BM3421" s="424"/>
      <c r="BN3421" s="424"/>
      <c r="BO3421" s="424"/>
      <c r="BP3421" s="424"/>
      <c r="BQ3421" s="421"/>
      <c r="BR3421" s="421"/>
      <c r="BV3421" s="282"/>
      <c r="BW3421" s="283"/>
      <c r="BY3421" s="283"/>
      <c r="BZ3421" s="283"/>
      <c r="CA3421" s="283"/>
      <c r="CB3421" s="282"/>
      <c r="CC3421" s="282"/>
      <c r="CD3421" s="282"/>
      <c r="CE3421" s="282"/>
      <c r="CG3421" s="427"/>
      <c r="CH3421" s="402"/>
      <c r="CI3421" s="424"/>
      <c r="CJ3421" s="282"/>
      <c r="CK3421" s="282"/>
      <c r="CL3421" s="283"/>
      <c r="CM3421" s="283"/>
      <c r="CP3421" s="282"/>
      <c r="DC3421" s="282"/>
      <c r="DD3421" s="282"/>
      <c r="DE3421" s="282"/>
      <c r="DF3421" s="282"/>
      <c r="DG3421" s="282"/>
      <c r="DH3421" s="282"/>
      <c r="DI3421" s="282"/>
      <c r="DJ3421" s="282"/>
      <c r="EF3421" s="495" t="str">
        <f>""&amp;(MID(数据表!AZ3421,1,MIN(FIND({"(";"（"},数据表!AZ3421&amp;"(（",1)-1)))&amp;""</f>
        <v/>
      </c>
      <c r="EG3421" s="495" t="str">
        <f>""&amp;(MID(数据表!AZ3421,1,MIN(FIND({0;1;2;3;4;5;6;7;8;9},数据表!AZ3421&amp;"1234567890",1)-1)))&amp;""</f>
        <v/>
      </c>
    </row>
    <row r="3422" spans="2:137" s="310" customFormat="1" ht="12" customHeight="1">
      <c r="B3422" s="286"/>
      <c r="C3422" s="286"/>
      <c r="D3422" s="286"/>
      <c r="E3422" s="479"/>
      <c r="F3422" s="282"/>
      <c r="G3422" s="283"/>
      <c r="H3422" s="421"/>
      <c r="I3422" s="421"/>
      <c r="J3422" s="283"/>
      <c r="K3422" s="421"/>
      <c r="L3422" s="282"/>
      <c r="N3422" s="282"/>
      <c r="S3422" s="282"/>
      <c r="T3422" s="283"/>
      <c r="U3422" s="283"/>
      <c r="V3422" s="283"/>
      <c r="W3422" s="283"/>
      <c r="X3422" s="283"/>
      <c r="Y3422" s="282"/>
      <c r="Z3422" s="282"/>
      <c r="AA3422" s="283"/>
      <c r="AB3422" s="282"/>
      <c r="AC3422" s="282"/>
      <c r="AD3422" s="282"/>
      <c r="AE3422" s="282"/>
      <c r="AF3422" s="283"/>
      <c r="AG3422" s="402"/>
      <c r="AH3422" s="283"/>
      <c r="AI3422" s="283"/>
      <c r="AJ3422" s="283"/>
      <c r="AK3422" s="283"/>
      <c r="AL3422" s="283"/>
      <c r="AM3422" s="282"/>
      <c r="AN3422" s="282"/>
      <c r="AO3422" s="282"/>
      <c r="AP3422" s="282"/>
      <c r="AQ3422" s="282"/>
      <c r="AR3422" s="282"/>
      <c r="AT3422" s="283"/>
      <c r="AU3422" s="283"/>
      <c r="AV3422" s="283"/>
      <c r="AW3422" s="283"/>
      <c r="AY3422" s="283"/>
      <c r="AZ3422" s="282"/>
      <c r="BA3422" s="283"/>
      <c r="BB3422" s="282"/>
      <c r="BC3422" s="282"/>
      <c r="BD3422" s="282"/>
      <c r="BE3422" s="283"/>
      <c r="BG3422" s="282"/>
      <c r="BH3422" s="282"/>
      <c r="BI3422" s="282"/>
      <c r="BL3422" s="421"/>
      <c r="BM3422" s="424"/>
      <c r="BN3422" s="424"/>
      <c r="BO3422" s="424"/>
      <c r="BP3422" s="424"/>
      <c r="BQ3422" s="421"/>
      <c r="BR3422" s="421"/>
      <c r="BV3422" s="282"/>
      <c r="BW3422" s="283"/>
      <c r="BY3422" s="283"/>
      <c r="BZ3422" s="283"/>
      <c r="CA3422" s="283"/>
      <c r="CB3422" s="282"/>
      <c r="CC3422" s="282"/>
      <c r="CD3422" s="282"/>
      <c r="CE3422" s="282"/>
      <c r="CG3422" s="427"/>
      <c r="CH3422" s="402"/>
      <c r="CI3422" s="424"/>
      <c r="CJ3422" s="282"/>
      <c r="CK3422" s="282"/>
      <c r="CL3422" s="283"/>
      <c r="CM3422" s="283"/>
      <c r="CP3422" s="282"/>
      <c r="DC3422" s="282"/>
      <c r="DD3422" s="282"/>
      <c r="DE3422" s="282"/>
      <c r="DF3422" s="282"/>
      <c r="DG3422" s="282"/>
      <c r="DH3422" s="282"/>
      <c r="DI3422" s="282"/>
      <c r="DJ3422" s="282"/>
      <c r="EF3422" s="495" t="str">
        <f>""&amp;(MID(数据表!AZ3422,1,MIN(FIND({"(";"（"},数据表!AZ3422&amp;"(（",1)-1)))&amp;""</f>
        <v/>
      </c>
      <c r="EG3422" s="495" t="str">
        <f>""&amp;(MID(数据表!AZ3422,1,MIN(FIND({0;1;2;3;4;5;6;7;8;9},数据表!AZ3422&amp;"1234567890",1)-1)))&amp;""</f>
        <v/>
      </c>
    </row>
    <row r="3423" spans="2:137" s="310" customFormat="1" ht="12" customHeight="1">
      <c r="B3423" s="286"/>
      <c r="C3423" s="286"/>
      <c r="D3423" s="286"/>
      <c r="E3423" s="479"/>
      <c r="F3423" s="282"/>
      <c r="G3423" s="283"/>
      <c r="H3423" s="421"/>
      <c r="I3423" s="421"/>
      <c r="J3423" s="283"/>
      <c r="K3423" s="421"/>
      <c r="L3423" s="282"/>
      <c r="N3423" s="282"/>
      <c r="S3423" s="282"/>
      <c r="T3423" s="283"/>
      <c r="U3423" s="283"/>
      <c r="V3423" s="283"/>
      <c r="W3423" s="283"/>
      <c r="X3423" s="283"/>
      <c r="Y3423" s="282"/>
      <c r="Z3423" s="282"/>
      <c r="AA3423" s="283"/>
      <c r="AB3423" s="282"/>
      <c r="AC3423" s="282"/>
      <c r="AD3423" s="282"/>
      <c r="AE3423" s="282"/>
      <c r="AF3423" s="283"/>
      <c r="AG3423" s="402"/>
      <c r="AH3423" s="283"/>
      <c r="AI3423" s="283"/>
      <c r="AJ3423" s="283"/>
      <c r="AK3423" s="283"/>
      <c r="AL3423" s="283"/>
      <c r="AM3423" s="282"/>
      <c r="AN3423" s="282"/>
      <c r="AO3423" s="282"/>
      <c r="AP3423" s="282"/>
      <c r="AQ3423" s="282"/>
      <c r="AR3423" s="282"/>
      <c r="AT3423" s="283"/>
      <c r="AU3423" s="283"/>
      <c r="AV3423" s="283"/>
      <c r="AW3423" s="283"/>
      <c r="AY3423" s="283"/>
      <c r="AZ3423" s="282"/>
      <c r="BA3423" s="283"/>
      <c r="BB3423" s="282"/>
      <c r="BC3423" s="282"/>
      <c r="BD3423" s="282"/>
      <c r="BE3423" s="283"/>
      <c r="BG3423" s="282"/>
      <c r="BH3423" s="282"/>
      <c r="BI3423" s="282"/>
      <c r="BL3423" s="421"/>
      <c r="BM3423" s="424"/>
      <c r="BN3423" s="424"/>
      <c r="BO3423" s="424"/>
      <c r="BP3423" s="424"/>
      <c r="BQ3423" s="421"/>
      <c r="BR3423" s="421"/>
      <c r="BV3423" s="282"/>
      <c r="BW3423" s="283"/>
      <c r="BY3423" s="283"/>
      <c r="BZ3423" s="283"/>
      <c r="CA3423" s="283"/>
      <c r="CB3423" s="282"/>
      <c r="CC3423" s="282"/>
      <c r="CD3423" s="282"/>
      <c r="CE3423" s="282"/>
      <c r="CG3423" s="427"/>
      <c r="CH3423" s="402"/>
      <c r="CI3423" s="424"/>
      <c r="CJ3423" s="282"/>
      <c r="CK3423" s="282"/>
      <c r="CL3423" s="283"/>
      <c r="CM3423" s="283"/>
      <c r="CP3423" s="282"/>
      <c r="DC3423" s="282"/>
      <c r="DD3423" s="282"/>
      <c r="DE3423" s="282"/>
      <c r="DF3423" s="282"/>
      <c r="DG3423" s="282"/>
      <c r="DH3423" s="282"/>
      <c r="DI3423" s="282"/>
      <c r="DJ3423" s="282"/>
      <c r="EF3423" s="495" t="str">
        <f>""&amp;(MID(数据表!AZ3423,1,MIN(FIND({"(";"（"},数据表!AZ3423&amp;"(（",1)-1)))&amp;""</f>
        <v/>
      </c>
      <c r="EG3423" s="495" t="str">
        <f>""&amp;(MID(数据表!AZ3423,1,MIN(FIND({0;1;2;3;4;5;6;7;8;9},数据表!AZ3423&amp;"1234567890",1)-1)))&amp;""</f>
        <v/>
      </c>
    </row>
    <row r="3424" spans="2:137" s="310" customFormat="1" ht="12" customHeight="1">
      <c r="B3424" s="286"/>
      <c r="C3424" s="286"/>
      <c r="D3424" s="286"/>
      <c r="E3424" s="479"/>
      <c r="F3424" s="282"/>
      <c r="G3424" s="283"/>
      <c r="H3424" s="421"/>
      <c r="I3424" s="421"/>
      <c r="J3424" s="283"/>
      <c r="K3424" s="421"/>
      <c r="L3424" s="282"/>
      <c r="N3424" s="282"/>
      <c r="S3424" s="282"/>
      <c r="T3424" s="283"/>
      <c r="U3424" s="283"/>
      <c r="V3424" s="283"/>
      <c r="W3424" s="283"/>
      <c r="X3424" s="283"/>
      <c r="Y3424" s="282"/>
      <c r="Z3424" s="282"/>
      <c r="AA3424" s="283"/>
      <c r="AB3424" s="282"/>
      <c r="AC3424" s="282"/>
      <c r="AD3424" s="282"/>
      <c r="AE3424" s="282"/>
      <c r="AF3424" s="283"/>
      <c r="AG3424" s="402"/>
      <c r="AH3424" s="283"/>
      <c r="AI3424" s="283"/>
      <c r="AJ3424" s="283"/>
      <c r="AK3424" s="283"/>
      <c r="AL3424" s="283"/>
      <c r="AM3424" s="282"/>
      <c r="AN3424" s="282"/>
      <c r="AO3424" s="282"/>
      <c r="AP3424" s="282"/>
      <c r="AQ3424" s="282"/>
      <c r="AR3424" s="282"/>
      <c r="AT3424" s="283"/>
      <c r="AU3424" s="283"/>
      <c r="AV3424" s="283"/>
      <c r="AW3424" s="283"/>
      <c r="AY3424" s="283"/>
      <c r="AZ3424" s="282"/>
      <c r="BA3424" s="283"/>
      <c r="BB3424" s="282"/>
      <c r="BC3424" s="282"/>
      <c r="BD3424" s="282"/>
      <c r="BE3424" s="283"/>
      <c r="BG3424" s="282"/>
      <c r="BH3424" s="282"/>
      <c r="BI3424" s="282"/>
      <c r="BL3424" s="421"/>
      <c r="BM3424" s="424"/>
      <c r="BN3424" s="424"/>
      <c r="BO3424" s="424"/>
      <c r="BP3424" s="424"/>
      <c r="BQ3424" s="421"/>
      <c r="BR3424" s="421"/>
      <c r="BV3424" s="282"/>
      <c r="BW3424" s="283"/>
      <c r="BY3424" s="283"/>
      <c r="BZ3424" s="283"/>
      <c r="CA3424" s="283"/>
      <c r="CB3424" s="282"/>
      <c r="CC3424" s="282"/>
      <c r="CD3424" s="282"/>
      <c r="CE3424" s="282"/>
      <c r="CG3424" s="427"/>
      <c r="CH3424" s="402"/>
      <c r="CI3424" s="424"/>
      <c r="CJ3424" s="282"/>
      <c r="CK3424" s="282"/>
      <c r="CL3424" s="283"/>
      <c r="CM3424" s="283"/>
      <c r="CP3424" s="282"/>
      <c r="DC3424" s="282"/>
      <c r="DD3424" s="282"/>
      <c r="DE3424" s="282"/>
      <c r="DF3424" s="282"/>
      <c r="DG3424" s="282"/>
      <c r="DH3424" s="282"/>
      <c r="DI3424" s="282"/>
      <c r="DJ3424" s="282"/>
      <c r="EF3424" s="495" t="str">
        <f>""&amp;(MID(数据表!AZ3424,1,MIN(FIND({"(";"（"},数据表!AZ3424&amp;"(（",1)-1)))&amp;""</f>
        <v/>
      </c>
      <c r="EG3424" s="495" t="str">
        <f>""&amp;(MID(数据表!AZ3424,1,MIN(FIND({0;1;2;3;4;5;6;7;8;9},数据表!AZ3424&amp;"1234567890",1)-1)))&amp;""</f>
        <v/>
      </c>
    </row>
    <row r="3425" spans="2:137" s="310" customFormat="1" ht="12" customHeight="1">
      <c r="B3425" s="286"/>
      <c r="C3425" s="286"/>
      <c r="D3425" s="286"/>
      <c r="E3425" s="479"/>
      <c r="F3425" s="282"/>
      <c r="G3425" s="283"/>
      <c r="H3425" s="421"/>
      <c r="I3425" s="421"/>
      <c r="J3425" s="283"/>
      <c r="K3425" s="421"/>
      <c r="L3425" s="282"/>
      <c r="N3425" s="282"/>
      <c r="S3425" s="282"/>
      <c r="T3425" s="283"/>
      <c r="U3425" s="283"/>
      <c r="V3425" s="283"/>
      <c r="W3425" s="283"/>
      <c r="X3425" s="283"/>
      <c r="Y3425" s="282"/>
      <c r="Z3425" s="282"/>
      <c r="AA3425" s="283"/>
      <c r="AB3425" s="282"/>
      <c r="AC3425" s="282"/>
      <c r="AD3425" s="282"/>
      <c r="AE3425" s="282"/>
      <c r="AF3425" s="283"/>
      <c r="AG3425" s="402"/>
      <c r="AH3425" s="283"/>
      <c r="AI3425" s="283"/>
      <c r="AJ3425" s="283"/>
      <c r="AK3425" s="283"/>
      <c r="AL3425" s="283"/>
      <c r="AM3425" s="282"/>
      <c r="AN3425" s="282"/>
      <c r="AO3425" s="282"/>
      <c r="AP3425" s="282"/>
      <c r="AQ3425" s="282"/>
      <c r="AR3425" s="282"/>
      <c r="AT3425" s="283"/>
      <c r="AU3425" s="283"/>
      <c r="AV3425" s="283"/>
      <c r="AW3425" s="283"/>
      <c r="AY3425" s="283"/>
      <c r="AZ3425" s="282"/>
      <c r="BA3425" s="283"/>
      <c r="BB3425" s="282"/>
      <c r="BC3425" s="282"/>
      <c r="BD3425" s="282"/>
      <c r="BE3425" s="283"/>
      <c r="BG3425" s="282"/>
      <c r="BH3425" s="282"/>
      <c r="BI3425" s="282"/>
      <c r="BL3425" s="421"/>
      <c r="BM3425" s="424"/>
      <c r="BN3425" s="424"/>
      <c r="BO3425" s="424"/>
      <c r="BP3425" s="424"/>
      <c r="BQ3425" s="421"/>
      <c r="BR3425" s="421"/>
      <c r="BV3425" s="282"/>
      <c r="BW3425" s="283"/>
      <c r="BY3425" s="283"/>
      <c r="BZ3425" s="283"/>
      <c r="CA3425" s="283"/>
      <c r="CB3425" s="282"/>
      <c r="CC3425" s="282"/>
      <c r="CD3425" s="282"/>
      <c r="CE3425" s="282"/>
      <c r="CG3425" s="427"/>
      <c r="CH3425" s="402"/>
      <c r="CI3425" s="424"/>
      <c r="CJ3425" s="282"/>
      <c r="CK3425" s="282"/>
      <c r="CL3425" s="283"/>
      <c r="CM3425" s="283"/>
      <c r="CP3425" s="282"/>
      <c r="DC3425" s="282"/>
      <c r="DD3425" s="282"/>
      <c r="DE3425" s="282"/>
      <c r="DF3425" s="282"/>
      <c r="DG3425" s="282"/>
      <c r="DH3425" s="282"/>
      <c r="DI3425" s="282"/>
      <c r="DJ3425" s="282"/>
      <c r="EF3425" s="495" t="str">
        <f>""&amp;(MID(数据表!AZ3425,1,MIN(FIND({"(";"（"},数据表!AZ3425&amp;"(（",1)-1)))&amp;""</f>
        <v/>
      </c>
      <c r="EG3425" s="495" t="str">
        <f>""&amp;(MID(数据表!AZ3425,1,MIN(FIND({0;1;2;3;4;5;6;7;8;9},数据表!AZ3425&amp;"1234567890",1)-1)))&amp;""</f>
        <v/>
      </c>
    </row>
    <row r="3426" spans="2:137" s="310" customFormat="1" ht="12" customHeight="1">
      <c r="B3426" s="286"/>
      <c r="C3426" s="286"/>
      <c r="D3426" s="286"/>
      <c r="E3426" s="479"/>
      <c r="F3426" s="282"/>
      <c r="G3426" s="283"/>
      <c r="H3426" s="421"/>
      <c r="I3426" s="421"/>
      <c r="J3426" s="283"/>
      <c r="K3426" s="421"/>
      <c r="L3426" s="282"/>
      <c r="N3426" s="282"/>
      <c r="S3426" s="282"/>
      <c r="T3426" s="283"/>
      <c r="U3426" s="283"/>
      <c r="V3426" s="283"/>
      <c r="W3426" s="283"/>
      <c r="X3426" s="283"/>
      <c r="Y3426" s="282"/>
      <c r="Z3426" s="282"/>
      <c r="AA3426" s="283"/>
      <c r="AB3426" s="282"/>
      <c r="AC3426" s="282"/>
      <c r="AD3426" s="282"/>
      <c r="AE3426" s="282"/>
      <c r="AF3426" s="283"/>
      <c r="AG3426" s="402"/>
      <c r="AH3426" s="283"/>
      <c r="AI3426" s="283"/>
      <c r="AJ3426" s="283"/>
      <c r="AK3426" s="283"/>
      <c r="AL3426" s="283"/>
      <c r="AM3426" s="282"/>
      <c r="AN3426" s="282"/>
      <c r="AO3426" s="282"/>
      <c r="AP3426" s="282"/>
      <c r="AQ3426" s="282"/>
      <c r="AR3426" s="282"/>
      <c r="AT3426" s="283"/>
      <c r="AU3426" s="283"/>
      <c r="AV3426" s="283"/>
      <c r="AW3426" s="283"/>
      <c r="AY3426" s="283"/>
      <c r="AZ3426" s="282"/>
      <c r="BA3426" s="283"/>
      <c r="BB3426" s="282"/>
      <c r="BC3426" s="282"/>
      <c r="BD3426" s="282"/>
      <c r="BE3426" s="283"/>
      <c r="BG3426" s="282"/>
      <c r="BH3426" s="282"/>
      <c r="BI3426" s="282"/>
      <c r="BL3426" s="421"/>
      <c r="BM3426" s="424"/>
      <c r="BN3426" s="424"/>
      <c r="BO3426" s="424"/>
      <c r="BP3426" s="424"/>
      <c r="BQ3426" s="421"/>
      <c r="BR3426" s="421"/>
      <c r="BV3426" s="282"/>
      <c r="BW3426" s="283"/>
      <c r="BY3426" s="283"/>
      <c r="BZ3426" s="283"/>
      <c r="CA3426" s="283"/>
      <c r="CB3426" s="282"/>
      <c r="CC3426" s="282"/>
      <c r="CD3426" s="282"/>
      <c r="CE3426" s="282"/>
      <c r="CG3426" s="427"/>
      <c r="CH3426" s="402"/>
      <c r="CI3426" s="424"/>
      <c r="CJ3426" s="282"/>
      <c r="CK3426" s="282"/>
      <c r="CL3426" s="283"/>
      <c r="CM3426" s="283"/>
      <c r="CP3426" s="282"/>
      <c r="DC3426" s="282"/>
      <c r="DD3426" s="282"/>
      <c r="DE3426" s="282"/>
      <c r="DF3426" s="282"/>
      <c r="DG3426" s="282"/>
      <c r="DH3426" s="282"/>
      <c r="DI3426" s="282"/>
      <c r="DJ3426" s="282"/>
      <c r="EF3426" s="495" t="str">
        <f>""&amp;(MID(数据表!AZ3426,1,MIN(FIND({"(";"（"},数据表!AZ3426&amp;"(（",1)-1)))&amp;""</f>
        <v/>
      </c>
      <c r="EG3426" s="495" t="str">
        <f>""&amp;(MID(数据表!AZ3426,1,MIN(FIND({0;1;2;3;4;5;6;7;8;9},数据表!AZ3426&amp;"1234567890",1)-1)))&amp;""</f>
        <v/>
      </c>
    </row>
    <row r="3427" spans="2:137" s="310" customFormat="1" ht="12" customHeight="1">
      <c r="B3427" s="286"/>
      <c r="C3427" s="286"/>
      <c r="D3427" s="286"/>
      <c r="E3427" s="479"/>
      <c r="F3427" s="282"/>
      <c r="G3427" s="283"/>
      <c r="H3427" s="421"/>
      <c r="I3427" s="421"/>
      <c r="J3427" s="283"/>
      <c r="K3427" s="421"/>
      <c r="L3427" s="282"/>
      <c r="N3427" s="282"/>
      <c r="S3427" s="282"/>
      <c r="T3427" s="283"/>
      <c r="U3427" s="283"/>
      <c r="V3427" s="283"/>
      <c r="W3427" s="283"/>
      <c r="X3427" s="283"/>
      <c r="Y3427" s="282"/>
      <c r="Z3427" s="282"/>
      <c r="AA3427" s="283"/>
      <c r="AB3427" s="282"/>
      <c r="AC3427" s="282"/>
      <c r="AD3427" s="282"/>
      <c r="AE3427" s="282"/>
      <c r="AF3427" s="283"/>
      <c r="AG3427" s="402"/>
      <c r="AH3427" s="283"/>
      <c r="AI3427" s="283"/>
      <c r="AJ3427" s="283"/>
      <c r="AK3427" s="283"/>
      <c r="AL3427" s="283"/>
      <c r="AM3427" s="282"/>
      <c r="AN3427" s="282"/>
      <c r="AO3427" s="282"/>
      <c r="AP3427" s="282"/>
      <c r="AQ3427" s="282"/>
      <c r="AR3427" s="282"/>
      <c r="AT3427" s="283"/>
      <c r="AU3427" s="283"/>
      <c r="AV3427" s="283"/>
      <c r="AW3427" s="283"/>
      <c r="AY3427" s="283"/>
      <c r="AZ3427" s="282"/>
      <c r="BA3427" s="283"/>
      <c r="BB3427" s="282"/>
      <c r="BC3427" s="282"/>
      <c r="BD3427" s="282"/>
      <c r="BE3427" s="283"/>
      <c r="BG3427" s="282"/>
      <c r="BH3427" s="282"/>
      <c r="BI3427" s="282"/>
      <c r="BL3427" s="421"/>
      <c r="BM3427" s="424"/>
      <c r="BN3427" s="424"/>
      <c r="BO3427" s="424"/>
      <c r="BP3427" s="424"/>
      <c r="BQ3427" s="421"/>
      <c r="BR3427" s="421"/>
      <c r="BV3427" s="282"/>
      <c r="BW3427" s="283"/>
      <c r="BY3427" s="283"/>
      <c r="BZ3427" s="283"/>
      <c r="CA3427" s="283"/>
      <c r="CB3427" s="282"/>
      <c r="CC3427" s="282"/>
      <c r="CD3427" s="282"/>
      <c r="CE3427" s="282"/>
      <c r="CG3427" s="427"/>
      <c r="CH3427" s="402"/>
      <c r="CI3427" s="424"/>
      <c r="CJ3427" s="282"/>
      <c r="CK3427" s="282"/>
      <c r="CL3427" s="283"/>
      <c r="CM3427" s="283"/>
      <c r="CP3427" s="282"/>
      <c r="DC3427" s="282"/>
      <c r="DD3427" s="282"/>
      <c r="DE3427" s="282"/>
      <c r="DF3427" s="282"/>
      <c r="DG3427" s="282"/>
      <c r="DH3427" s="282"/>
      <c r="DI3427" s="282"/>
      <c r="DJ3427" s="282"/>
      <c r="EF3427" s="495" t="str">
        <f>""&amp;(MID(数据表!AZ3427,1,MIN(FIND({"(";"（"},数据表!AZ3427&amp;"(（",1)-1)))&amp;""</f>
        <v/>
      </c>
      <c r="EG3427" s="495" t="str">
        <f>""&amp;(MID(数据表!AZ3427,1,MIN(FIND({0;1;2;3;4;5;6;7;8;9},数据表!AZ3427&amp;"1234567890",1)-1)))&amp;""</f>
        <v/>
      </c>
    </row>
    <row r="3428" spans="2:137" s="310" customFormat="1" ht="12" customHeight="1">
      <c r="B3428" s="286"/>
      <c r="C3428" s="286"/>
      <c r="D3428" s="286"/>
      <c r="E3428" s="479"/>
      <c r="F3428" s="282"/>
      <c r="G3428" s="283"/>
      <c r="H3428" s="421"/>
      <c r="I3428" s="421"/>
      <c r="J3428" s="283"/>
      <c r="K3428" s="421"/>
      <c r="L3428" s="282"/>
      <c r="N3428" s="282"/>
      <c r="S3428" s="282"/>
      <c r="T3428" s="283"/>
      <c r="U3428" s="283"/>
      <c r="V3428" s="283"/>
      <c r="W3428" s="283"/>
      <c r="X3428" s="283"/>
      <c r="Y3428" s="282"/>
      <c r="Z3428" s="282"/>
      <c r="AA3428" s="283"/>
      <c r="AB3428" s="282"/>
      <c r="AC3428" s="282"/>
      <c r="AD3428" s="282"/>
      <c r="AE3428" s="282"/>
      <c r="AF3428" s="283"/>
      <c r="AG3428" s="402"/>
      <c r="AH3428" s="283"/>
      <c r="AI3428" s="283"/>
      <c r="AJ3428" s="283"/>
      <c r="AK3428" s="283"/>
      <c r="AL3428" s="283"/>
      <c r="AM3428" s="282"/>
      <c r="AN3428" s="282"/>
      <c r="AO3428" s="282"/>
      <c r="AP3428" s="282"/>
      <c r="AQ3428" s="282"/>
      <c r="AR3428" s="282"/>
      <c r="AT3428" s="283"/>
      <c r="AU3428" s="283"/>
      <c r="AV3428" s="283"/>
      <c r="AW3428" s="283"/>
      <c r="AY3428" s="283"/>
      <c r="AZ3428" s="282"/>
      <c r="BA3428" s="283"/>
      <c r="BB3428" s="282"/>
      <c r="BC3428" s="282"/>
      <c r="BD3428" s="282"/>
      <c r="BE3428" s="283"/>
      <c r="BG3428" s="282"/>
      <c r="BH3428" s="282"/>
      <c r="BI3428" s="282"/>
      <c r="BL3428" s="421"/>
      <c r="BM3428" s="424"/>
      <c r="BN3428" s="424"/>
      <c r="BO3428" s="424"/>
      <c r="BP3428" s="424"/>
      <c r="BQ3428" s="421"/>
      <c r="BR3428" s="421"/>
      <c r="BV3428" s="282"/>
      <c r="BW3428" s="283"/>
      <c r="BY3428" s="283"/>
      <c r="BZ3428" s="283"/>
      <c r="CA3428" s="283"/>
      <c r="CB3428" s="282"/>
      <c r="CC3428" s="282"/>
      <c r="CD3428" s="282"/>
      <c r="CE3428" s="282"/>
      <c r="CG3428" s="427"/>
      <c r="CH3428" s="402"/>
      <c r="CI3428" s="424"/>
      <c r="CJ3428" s="282"/>
      <c r="CK3428" s="282"/>
      <c r="CL3428" s="283"/>
      <c r="CM3428" s="283"/>
      <c r="CP3428" s="282"/>
      <c r="DC3428" s="282"/>
      <c r="DD3428" s="282"/>
      <c r="DE3428" s="282"/>
      <c r="DF3428" s="282"/>
      <c r="DG3428" s="282"/>
      <c r="DH3428" s="282"/>
      <c r="DI3428" s="282"/>
      <c r="DJ3428" s="282"/>
      <c r="EF3428" s="495" t="str">
        <f>""&amp;(MID(数据表!AZ3428,1,MIN(FIND({"(";"（"},数据表!AZ3428&amp;"(（",1)-1)))&amp;""</f>
        <v/>
      </c>
      <c r="EG3428" s="495" t="str">
        <f>""&amp;(MID(数据表!AZ3428,1,MIN(FIND({0;1;2;3;4;5;6;7;8;9},数据表!AZ3428&amp;"1234567890",1)-1)))&amp;""</f>
        <v/>
      </c>
    </row>
    <row r="3429" spans="2:137" s="310" customFormat="1" ht="12" customHeight="1">
      <c r="B3429" s="286"/>
      <c r="C3429" s="286"/>
      <c r="D3429" s="286"/>
      <c r="E3429" s="479"/>
      <c r="F3429" s="282"/>
      <c r="G3429" s="283"/>
      <c r="H3429" s="421"/>
      <c r="I3429" s="421"/>
      <c r="J3429" s="283"/>
      <c r="K3429" s="421"/>
      <c r="L3429" s="282"/>
      <c r="N3429" s="282"/>
      <c r="S3429" s="282"/>
      <c r="T3429" s="283"/>
      <c r="U3429" s="283"/>
      <c r="V3429" s="283"/>
      <c r="W3429" s="283"/>
      <c r="X3429" s="283"/>
      <c r="Y3429" s="282"/>
      <c r="Z3429" s="282"/>
      <c r="AA3429" s="283"/>
      <c r="AB3429" s="282"/>
      <c r="AC3429" s="282"/>
      <c r="AD3429" s="282"/>
      <c r="AE3429" s="282"/>
      <c r="AF3429" s="283"/>
      <c r="AG3429" s="402"/>
      <c r="AH3429" s="283"/>
      <c r="AI3429" s="283"/>
      <c r="AJ3429" s="283"/>
      <c r="AK3429" s="283"/>
      <c r="AL3429" s="283"/>
      <c r="AM3429" s="282"/>
      <c r="AN3429" s="282"/>
      <c r="AO3429" s="282"/>
      <c r="AP3429" s="282"/>
      <c r="AQ3429" s="282"/>
      <c r="AR3429" s="282"/>
      <c r="AT3429" s="283"/>
      <c r="AU3429" s="283"/>
      <c r="AV3429" s="283"/>
      <c r="AW3429" s="283"/>
      <c r="AY3429" s="283"/>
      <c r="AZ3429" s="282"/>
      <c r="BA3429" s="283"/>
      <c r="BB3429" s="282"/>
      <c r="BC3429" s="282"/>
      <c r="BD3429" s="282"/>
      <c r="BE3429" s="283"/>
      <c r="BG3429" s="282"/>
      <c r="BH3429" s="282"/>
      <c r="BI3429" s="282"/>
      <c r="BL3429" s="421"/>
      <c r="BM3429" s="424"/>
      <c r="BN3429" s="424"/>
      <c r="BO3429" s="424"/>
      <c r="BP3429" s="424"/>
      <c r="BQ3429" s="421"/>
      <c r="BR3429" s="421"/>
      <c r="BV3429" s="282"/>
      <c r="BW3429" s="283"/>
      <c r="BY3429" s="283"/>
      <c r="BZ3429" s="283"/>
      <c r="CA3429" s="283"/>
      <c r="CB3429" s="282"/>
      <c r="CC3429" s="282"/>
      <c r="CD3429" s="282"/>
      <c r="CE3429" s="282"/>
      <c r="CG3429" s="427"/>
      <c r="CH3429" s="402"/>
      <c r="CI3429" s="424"/>
      <c r="CJ3429" s="282"/>
      <c r="CK3429" s="282"/>
      <c r="CL3429" s="283"/>
      <c r="CM3429" s="283"/>
      <c r="CP3429" s="282"/>
      <c r="DC3429" s="282"/>
      <c r="DD3429" s="282"/>
      <c r="DE3429" s="282"/>
      <c r="DF3429" s="282"/>
      <c r="DG3429" s="282"/>
      <c r="DH3429" s="282"/>
      <c r="DI3429" s="282"/>
      <c r="DJ3429" s="282"/>
      <c r="EF3429" s="495" t="str">
        <f>""&amp;(MID(数据表!AZ3429,1,MIN(FIND({"(";"（"},数据表!AZ3429&amp;"(（",1)-1)))&amp;""</f>
        <v/>
      </c>
      <c r="EG3429" s="495" t="str">
        <f>""&amp;(MID(数据表!AZ3429,1,MIN(FIND({0;1;2;3;4;5;6;7;8;9},数据表!AZ3429&amp;"1234567890",1)-1)))&amp;""</f>
        <v/>
      </c>
    </row>
    <row r="3430" spans="2:137" s="310" customFormat="1" ht="12" customHeight="1">
      <c r="B3430" s="286"/>
      <c r="C3430" s="286"/>
      <c r="D3430" s="286"/>
      <c r="E3430" s="479"/>
      <c r="F3430" s="282"/>
      <c r="G3430" s="283"/>
      <c r="H3430" s="421"/>
      <c r="I3430" s="421"/>
      <c r="J3430" s="283"/>
      <c r="K3430" s="421"/>
      <c r="L3430" s="282"/>
      <c r="N3430" s="282"/>
      <c r="S3430" s="282"/>
      <c r="T3430" s="283"/>
      <c r="U3430" s="283"/>
      <c r="V3430" s="283"/>
      <c r="W3430" s="283"/>
      <c r="X3430" s="283"/>
      <c r="Y3430" s="282"/>
      <c r="Z3430" s="282"/>
      <c r="AA3430" s="283"/>
      <c r="AB3430" s="282"/>
      <c r="AC3430" s="282"/>
      <c r="AD3430" s="282"/>
      <c r="AE3430" s="282"/>
      <c r="AF3430" s="283"/>
      <c r="AG3430" s="402"/>
      <c r="AH3430" s="283"/>
      <c r="AI3430" s="283"/>
      <c r="AJ3430" s="283"/>
      <c r="AK3430" s="283"/>
      <c r="AL3430" s="283"/>
      <c r="AM3430" s="282"/>
      <c r="AN3430" s="282"/>
      <c r="AO3430" s="282"/>
      <c r="AP3430" s="282"/>
      <c r="AQ3430" s="282"/>
      <c r="AR3430" s="282"/>
      <c r="AT3430" s="283"/>
      <c r="AU3430" s="283"/>
      <c r="AV3430" s="283"/>
      <c r="AW3430" s="283"/>
      <c r="AY3430" s="283"/>
      <c r="AZ3430" s="282"/>
      <c r="BA3430" s="283"/>
      <c r="BB3430" s="282"/>
      <c r="BC3430" s="282"/>
      <c r="BD3430" s="282"/>
      <c r="BE3430" s="283"/>
      <c r="BG3430" s="282"/>
      <c r="BH3430" s="282"/>
      <c r="BI3430" s="282"/>
      <c r="BL3430" s="421"/>
      <c r="BM3430" s="424"/>
      <c r="BN3430" s="424"/>
      <c r="BO3430" s="424"/>
      <c r="BP3430" s="424"/>
      <c r="BQ3430" s="421"/>
      <c r="BR3430" s="421"/>
      <c r="BV3430" s="282"/>
      <c r="BW3430" s="283"/>
      <c r="BY3430" s="283"/>
      <c r="BZ3430" s="283"/>
      <c r="CA3430" s="283"/>
      <c r="CB3430" s="282"/>
      <c r="CC3430" s="282"/>
      <c r="CD3430" s="282"/>
      <c r="CE3430" s="282"/>
      <c r="CG3430" s="427"/>
      <c r="CH3430" s="402"/>
      <c r="CI3430" s="424"/>
      <c r="CJ3430" s="282"/>
      <c r="CK3430" s="282"/>
      <c r="CL3430" s="283"/>
      <c r="CM3430" s="283"/>
      <c r="CP3430" s="282"/>
      <c r="DC3430" s="282"/>
      <c r="DD3430" s="282"/>
      <c r="DE3430" s="282"/>
      <c r="DF3430" s="282"/>
      <c r="DG3430" s="282"/>
      <c r="DH3430" s="282"/>
      <c r="DI3430" s="282"/>
      <c r="DJ3430" s="282"/>
      <c r="EF3430" s="495" t="str">
        <f>""&amp;(MID(数据表!AZ3430,1,MIN(FIND({"(";"（"},数据表!AZ3430&amp;"(（",1)-1)))&amp;""</f>
        <v/>
      </c>
      <c r="EG3430" s="495" t="str">
        <f>""&amp;(MID(数据表!AZ3430,1,MIN(FIND({0;1;2;3;4;5;6;7;8;9},数据表!AZ3430&amp;"1234567890",1)-1)))&amp;""</f>
        <v/>
      </c>
    </row>
    <row r="3431" spans="2:137" s="310" customFormat="1" ht="12" customHeight="1">
      <c r="B3431" s="286"/>
      <c r="C3431" s="286"/>
      <c r="D3431" s="286"/>
      <c r="E3431" s="479"/>
      <c r="F3431" s="282"/>
      <c r="G3431" s="283"/>
      <c r="H3431" s="421"/>
      <c r="I3431" s="421"/>
      <c r="J3431" s="283"/>
      <c r="K3431" s="421"/>
      <c r="L3431" s="282"/>
      <c r="N3431" s="282"/>
      <c r="S3431" s="282"/>
      <c r="T3431" s="283"/>
      <c r="U3431" s="283"/>
      <c r="V3431" s="283"/>
      <c r="W3431" s="283"/>
      <c r="X3431" s="283"/>
      <c r="Y3431" s="282"/>
      <c r="Z3431" s="282"/>
      <c r="AA3431" s="283"/>
      <c r="AB3431" s="282"/>
      <c r="AC3431" s="282"/>
      <c r="AD3431" s="282"/>
      <c r="AE3431" s="282"/>
      <c r="AF3431" s="283"/>
      <c r="AG3431" s="402"/>
      <c r="AH3431" s="283"/>
      <c r="AI3431" s="283"/>
      <c r="AJ3431" s="283"/>
      <c r="AK3431" s="283"/>
      <c r="AL3431" s="283"/>
      <c r="AM3431" s="282"/>
      <c r="AN3431" s="282"/>
      <c r="AO3431" s="282"/>
      <c r="AP3431" s="282"/>
      <c r="AQ3431" s="282"/>
      <c r="AR3431" s="282"/>
      <c r="AT3431" s="283"/>
      <c r="AU3431" s="283"/>
      <c r="AV3431" s="283"/>
      <c r="AW3431" s="283"/>
      <c r="AY3431" s="283"/>
      <c r="AZ3431" s="282"/>
      <c r="BA3431" s="283"/>
      <c r="BB3431" s="282"/>
      <c r="BC3431" s="282"/>
      <c r="BD3431" s="282"/>
      <c r="BE3431" s="283"/>
      <c r="BG3431" s="282"/>
      <c r="BH3431" s="282"/>
      <c r="BI3431" s="282"/>
      <c r="BL3431" s="421"/>
      <c r="BM3431" s="424"/>
      <c r="BN3431" s="424"/>
      <c r="BO3431" s="424"/>
      <c r="BP3431" s="424"/>
      <c r="BQ3431" s="421"/>
      <c r="BR3431" s="421"/>
      <c r="BV3431" s="282"/>
      <c r="BW3431" s="283"/>
      <c r="BY3431" s="283"/>
      <c r="BZ3431" s="283"/>
      <c r="CA3431" s="283"/>
      <c r="CB3431" s="282"/>
      <c r="CC3431" s="282"/>
      <c r="CD3431" s="282"/>
      <c r="CE3431" s="282"/>
      <c r="CG3431" s="427"/>
      <c r="CH3431" s="402"/>
      <c r="CI3431" s="424"/>
      <c r="CJ3431" s="282"/>
      <c r="CK3431" s="282"/>
      <c r="CL3431" s="283"/>
      <c r="CM3431" s="283"/>
      <c r="CP3431" s="282"/>
      <c r="DC3431" s="282"/>
      <c r="DD3431" s="282"/>
      <c r="DE3431" s="282"/>
      <c r="DF3431" s="282"/>
      <c r="DG3431" s="282"/>
      <c r="DH3431" s="282"/>
      <c r="DI3431" s="282"/>
      <c r="DJ3431" s="282"/>
      <c r="EF3431" s="495" t="str">
        <f>""&amp;(MID(数据表!AZ3431,1,MIN(FIND({"(";"（"},数据表!AZ3431&amp;"(（",1)-1)))&amp;""</f>
        <v/>
      </c>
      <c r="EG3431" s="495" t="str">
        <f>""&amp;(MID(数据表!AZ3431,1,MIN(FIND({0;1;2;3;4;5;6;7;8;9},数据表!AZ3431&amp;"1234567890",1)-1)))&amp;""</f>
        <v/>
      </c>
    </row>
    <row r="3432" spans="2:137" s="310" customFormat="1" ht="12" customHeight="1">
      <c r="B3432" s="286"/>
      <c r="C3432" s="286"/>
      <c r="D3432" s="286"/>
      <c r="E3432" s="479"/>
      <c r="F3432" s="282"/>
      <c r="G3432" s="283"/>
      <c r="H3432" s="421"/>
      <c r="I3432" s="421"/>
      <c r="J3432" s="283"/>
      <c r="K3432" s="421"/>
      <c r="L3432" s="282"/>
      <c r="N3432" s="282"/>
      <c r="S3432" s="282"/>
      <c r="T3432" s="283"/>
      <c r="U3432" s="283"/>
      <c r="V3432" s="283"/>
      <c r="W3432" s="283"/>
      <c r="X3432" s="283"/>
      <c r="Y3432" s="282"/>
      <c r="Z3432" s="282"/>
      <c r="AA3432" s="283"/>
      <c r="AB3432" s="282"/>
      <c r="AC3432" s="282"/>
      <c r="AD3432" s="282"/>
      <c r="AE3432" s="282"/>
      <c r="AF3432" s="283"/>
      <c r="AG3432" s="402"/>
      <c r="AH3432" s="283"/>
      <c r="AI3432" s="283"/>
      <c r="AJ3432" s="283"/>
      <c r="AK3432" s="283"/>
      <c r="AL3432" s="283"/>
      <c r="AM3432" s="282"/>
      <c r="AN3432" s="282"/>
      <c r="AO3432" s="282"/>
      <c r="AP3432" s="282"/>
      <c r="AQ3432" s="282"/>
      <c r="AR3432" s="282"/>
      <c r="AT3432" s="283"/>
      <c r="AU3432" s="283"/>
      <c r="AV3432" s="283"/>
      <c r="AW3432" s="283"/>
      <c r="AY3432" s="283"/>
      <c r="AZ3432" s="282"/>
      <c r="BA3432" s="283"/>
      <c r="BB3432" s="282"/>
      <c r="BC3432" s="282"/>
      <c r="BD3432" s="282"/>
      <c r="BE3432" s="283"/>
      <c r="BG3432" s="282"/>
      <c r="BH3432" s="282"/>
      <c r="BI3432" s="282"/>
      <c r="BL3432" s="421"/>
      <c r="BM3432" s="424"/>
      <c r="BN3432" s="424"/>
      <c r="BO3432" s="424"/>
      <c r="BP3432" s="424"/>
      <c r="BQ3432" s="421"/>
      <c r="BR3432" s="421"/>
      <c r="BV3432" s="282"/>
      <c r="BW3432" s="283"/>
      <c r="BY3432" s="283"/>
      <c r="BZ3432" s="283"/>
      <c r="CA3432" s="283"/>
      <c r="CB3432" s="282"/>
      <c r="CC3432" s="282"/>
      <c r="CD3432" s="282"/>
      <c r="CE3432" s="282"/>
      <c r="CG3432" s="427"/>
      <c r="CH3432" s="402"/>
      <c r="CI3432" s="424"/>
      <c r="CJ3432" s="282"/>
      <c r="CK3432" s="282"/>
      <c r="CL3432" s="283"/>
      <c r="CM3432" s="283"/>
      <c r="CP3432" s="282"/>
      <c r="DC3432" s="282"/>
      <c r="DD3432" s="282"/>
      <c r="DE3432" s="282"/>
      <c r="DF3432" s="282"/>
      <c r="DG3432" s="282"/>
      <c r="DH3432" s="282"/>
      <c r="DI3432" s="282"/>
      <c r="DJ3432" s="282"/>
      <c r="EF3432" s="495" t="str">
        <f>""&amp;(MID(数据表!AZ3432,1,MIN(FIND({"(";"（"},数据表!AZ3432&amp;"(（",1)-1)))&amp;""</f>
        <v/>
      </c>
      <c r="EG3432" s="495" t="str">
        <f>""&amp;(MID(数据表!AZ3432,1,MIN(FIND({0;1;2;3;4;5;6;7;8;9},数据表!AZ3432&amp;"1234567890",1)-1)))&amp;""</f>
        <v/>
      </c>
    </row>
    <row r="3433" spans="2:137" s="310" customFormat="1" ht="12" customHeight="1">
      <c r="B3433" s="286"/>
      <c r="C3433" s="286"/>
      <c r="D3433" s="286"/>
      <c r="E3433" s="479"/>
      <c r="F3433" s="282"/>
      <c r="G3433" s="283"/>
      <c r="H3433" s="421"/>
      <c r="I3433" s="421"/>
      <c r="J3433" s="283"/>
      <c r="K3433" s="421"/>
      <c r="L3433" s="282"/>
      <c r="N3433" s="282"/>
      <c r="S3433" s="282"/>
      <c r="T3433" s="283"/>
      <c r="U3433" s="283"/>
      <c r="V3433" s="283"/>
      <c r="W3433" s="283"/>
      <c r="X3433" s="283"/>
      <c r="Y3433" s="282"/>
      <c r="Z3433" s="282"/>
      <c r="AA3433" s="283"/>
      <c r="AB3433" s="282"/>
      <c r="AC3433" s="282"/>
      <c r="AD3433" s="282"/>
      <c r="AE3433" s="282"/>
      <c r="AF3433" s="283"/>
      <c r="AG3433" s="402"/>
      <c r="AH3433" s="283"/>
      <c r="AI3433" s="283"/>
      <c r="AJ3433" s="283"/>
      <c r="AK3433" s="283"/>
      <c r="AL3433" s="283"/>
      <c r="AM3433" s="282"/>
      <c r="AN3433" s="282"/>
      <c r="AO3433" s="282"/>
      <c r="AP3433" s="282"/>
      <c r="AQ3433" s="282"/>
      <c r="AR3433" s="282"/>
      <c r="AT3433" s="283"/>
      <c r="AU3433" s="283"/>
      <c r="AV3433" s="283"/>
      <c r="AW3433" s="283"/>
      <c r="AY3433" s="283"/>
      <c r="AZ3433" s="282"/>
      <c r="BA3433" s="283"/>
      <c r="BB3433" s="282"/>
      <c r="BC3433" s="282"/>
      <c r="BD3433" s="282"/>
      <c r="BE3433" s="283"/>
      <c r="BG3433" s="282"/>
      <c r="BH3433" s="282"/>
      <c r="BI3433" s="282"/>
      <c r="BL3433" s="421"/>
      <c r="BM3433" s="424"/>
      <c r="BN3433" s="424"/>
      <c r="BO3433" s="424"/>
      <c r="BP3433" s="424"/>
      <c r="BQ3433" s="421"/>
      <c r="BR3433" s="421"/>
      <c r="BV3433" s="282"/>
      <c r="BW3433" s="283"/>
      <c r="BY3433" s="283"/>
      <c r="BZ3433" s="283"/>
      <c r="CA3433" s="283"/>
      <c r="CB3433" s="282"/>
      <c r="CC3433" s="282"/>
      <c r="CD3433" s="282"/>
      <c r="CE3433" s="282"/>
      <c r="CG3433" s="427"/>
      <c r="CH3433" s="402"/>
      <c r="CI3433" s="424"/>
      <c r="CJ3433" s="282"/>
      <c r="CK3433" s="282"/>
      <c r="CL3433" s="283"/>
      <c r="CM3433" s="283"/>
      <c r="CP3433" s="282"/>
      <c r="DC3433" s="282"/>
      <c r="DD3433" s="282"/>
      <c r="DE3433" s="282"/>
      <c r="DF3433" s="282"/>
      <c r="DG3433" s="282"/>
      <c r="DH3433" s="282"/>
      <c r="DI3433" s="282"/>
      <c r="DJ3433" s="282"/>
      <c r="EF3433" s="495" t="str">
        <f>""&amp;(MID(数据表!AZ3433,1,MIN(FIND({"(";"（"},数据表!AZ3433&amp;"(（",1)-1)))&amp;""</f>
        <v/>
      </c>
      <c r="EG3433" s="495" t="str">
        <f>""&amp;(MID(数据表!AZ3433,1,MIN(FIND({0;1;2;3;4;5;6;7;8;9},数据表!AZ3433&amp;"1234567890",1)-1)))&amp;""</f>
        <v/>
      </c>
    </row>
    <row r="3434" spans="2:137" s="310" customFormat="1" ht="12" customHeight="1">
      <c r="B3434" s="286"/>
      <c r="C3434" s="286"/>
      <c r="D3434" s="286"/>
      <c r="E3434" s="479"/>
      <c r="F3434" s="282"/>
      <c r="G3434" s="283"/>
      <c r="H3434" s="421"/>
      <c r="I3434" s="421"/>
      <c r="J3434" s="283"/>
      <c r="K3434" s="421"/>
      <c r="L3434" s="282"/>
      <c r="N3434" s="282"/>
      <c r="S3434" s="282"/>
      <c r="T3434" s="283"/>
      <c r="U3434" s="283"/>
      <c r="V3434" s="283"/>
      <c r="W3434" s="283"/>
      <c r="X3434" s="283"/>
      <c r="Y3434" s="282"/>
      <c r="Z3434" s="282"/>
      <c r="AA3434" s="283"/>
      <c r="AB3434" s="282"/>
      <c r="AC3434" s="282"/>
      <c r="AD3434" s="282"/>
      <c r="AE3434" s="282"/>
      <c r="AF3434" s="283"/>
      <c r="AG3434" s="402"/>
      <c r="AH3434" s="283"/>
      <c r="AI3434" s="283"/>
      <c r="AJ3434" s="283"/>
      <c r="AK3434" s="283"/>
      <c r="AL3434" s="283"/>
      <c r="AM3434" s="282"/>
      <c r="AN3434" s="282"/>
      <c r="AO3434" s="282"/>
      <c r="AP3434" s="282"/>
      <c r="AQ3434" s="282"/>
      <c r="AR3434" s="282"/>
      <c r="AT3434" s="283"/>
      <c r="AU3434" s="283"/>
      <c r="AV3434" s="283"/>
      <c r="AW3434" s="283"/>
      <c r="AY3434" s="283"/>
      <c r="AZ3434" s="282"/>
      <c r="BA3434" s="283"/>
      <c r="BB3434" s="282"/>
      <c r="BC3434" s="282"/>
      <c r="BD3434" s="282"/>
      <c r="BE3434" s="283"/>
      <c r="BG3434" s="282"/>
      <c r="BH3434" s="282"/>
      <c r="BI3434" s="282"/>
      <c r="BL3434" s="421"/>
      <c r="BM3434" s="424"/>
      <c r="BN3434" s="424"/>
      <c r="BO3434" s="424"/>
      <c r="BP3434" s="424"/>
      <c r="BQ3434" s="421"/>
      <c r="BR3434" s="421"/>
      <c r="BV3434" s="282"/>
      <c r="BW3434" s="283"/>
      <c r="BY3434" s="283"/>
      <c r="BZ3434" s="283"/>
      <c r="CA3434" s="283"/>
      <c r="CB3434" s="282"/>
      <c r="CC3434" s="282"/>
      <c r="CD3434" s="282"/>
      <c r="CE3434" s="282"/>
      <c r="CG3434" s="427"/>
      <c r="CH3434" s="402"/>
      <c r="CI3434" s="424"/>
      <c r="CJ3434" s="282"/>
      <c r="CK3434" s="282"/>
      <c r="CL3434" s="283"/>
      <c r="CM3434" s="283"/>
      <c r="CP3434" s="282"/>
      <c r="DC3434" s="282"/>
      <c r="DD3434" s="282"/>
      <c r="DE3434" s="282"/>
      <c r="DF3434" s="282"/>
      <c r="DG3434" s="282"/>
      <c r="DH3434" s="282"/>
      <c r="DI3434" s="282"/>
      <c r="DJ3434" s="282"/>
      <c r="EF3434" s="495" t="str">
        <f>""&amp;(MID(数据表!AZ3434,1,MIN(FIND({"(";"（"},数据表!AZ3434&amp;"(（",1)-1)))&amp;""</f>
        <v/>
      </c>
      <c r="EG3434" s="495" t="str">
        <f>""&amp;(MID(数据表!AZ3434,1,MIN(FIND({0;1;2;3;4;5;6;7;8;9},数据表!AZ3434&amp;"1234567890",1)-1)))&amp;""</f>
        <v/>
      </c>
    </row>
    <row r="3435" spans="2:137" s="310" customFormat="1" ht="12" customHeight="1">
      <c r="B3435" s="286"/>
      <c r="C3435" s="286"/>
      <c r="D3435" s="286"/>
      <c r="E3435" s="479"/>
      <c r="F3435" s="282"/>
      <c r="G3435" s="283"/>
      <c r="H3435" s="421"/>
      <c r="I3435" s="421"/>
      <c r="J3435" s="283"/>
      <c r="K3435" s="421"/>
      <c r="L3435" s="282"/>
      <c r="N3435" s="282"/>
      <c r="S3435" s="282"/>
      <c r="T3435" s="283"/>
      <c r="U3435" s="283"/>
      <c r="V3435" s="283"/>
      <c r="W3435" s="283"/>
      <c r="X3435" s="283"/>
      <c r="Y3435" s="282"/>
      <c r="Z3435" s="282"/>
      <c r="AA3435" s="283"/>
      <c r="AB3435" s="282"/>
      <c r="AC3435" s="282"/>
      <c r="AD3435" s="282"/>
      <c r="AE3435" s="282"/>
      <c r="AF3435" s="283"/>
      <c r="AG3435" s="402"/>
      <c r="AH3435" s="283"/>
      <c r="AI3435" s="283"/>
      <c r="AJ3435" s="283"/>
      <c r="AK3435" s="283"/>
      <c r="AL3435" s="283"/>
      <c r="AM3435" s="282"/>
      <c r="AN3435" s="282"/>
      <c r="AO3435" s="282"/>
      <c r="AP3435" s="282"/>
      <c r="AQ3435" s="282"/>
      <c r="AR3435" s="282"/>
      <c r="AT3435" s="283"/>
      <c r="AU3435" s="283"/>
      <c r="AV3435" s="283"/>
      <c r="AW3435" s="283"/>
      <c r="AY3435" s="283"/>
      <c r="AZ3435" s="282"/>
      <c r="BA3435" s="283"/>
      <c r="BB3435" s="282"/>
      <c r="BC3435" s="282"/>
      <c r="BD3435" s="282"/>
      <c r="BE3435" s="283"/>
      <c r="BG3435" s="282"/>
      <c r="BH3435" s="282"/>
      <c r="BI3435" s="282"/>
      <c r="BL3435" s="421"/>
      <c r="BM3435" s="424"/>
      <c r="BN3435" s="424"/>
      <c r="BO3435" s="424"/>
      <c r="BP3435" s="424"/>
      <c r="BQ3435" s="421"/>
      <c r="BR3435" s="421"/>
      <c r="BV3435" s="282"/>
      <c r="BW3435" s="283"/>
      <c r="BY3435" s="283"/>
      <c r="BZ3435" s="283"/>
      <c r="CA3435" s="283"/>
      <c r="CB3435" s="282"/>
      <c r="CC3435" s="282"/>
      <c r="CD3435" s="282"/>
      <c r="CE3435" s="282"/>
      <c r="CG3435" s="427"/>
      <c r="CH3435" s="402"/>
      <c r="CI3435" s="424"/>
      <c r="CJ3435" s="282"/>
      <c r="CK3435" s="282"/>
      <c r="CL3435" s="283"/>
      <c r="CM3435" s="283"/>
      <c r="CP3435" s="282"/>
      <c r="DC3435" s="282"/>
      <c r="DD3435" s="282"/>
      <c r="DE3435" s="282"/>
      <c r="DF3435" s="282"/>
      <c r="DG3435" s="282"/>
      <c r="DH3435" s="282"/>
      <c r="DI3435" s="282"/>
      <c r="DJ3435" s="282"/>
      <c r="EF3435" s="495" t="str">
        <f>""&amp;(MID(数据表!AZ3435,1,MIN(FIND({"(";"（"},数据表!AZ3435&amp;"(（",1)-1)))&amp;""</f>
        <v/>
      </c>
      <c r="EG3435" s="495" t="str">
        <f>""&amp;(MID(数据表!AZ3435,1,MIN(FIND({0;1;2;3;4;5;6;7;8;9},数据表!AZ3435&amp;"1234567890",1)-1)))&amp;""</f>
        <v/>
      </c>
    </row>
    <row r="3436" spans="2:137" s="310" customFormat="1" ht="12" customHeight="1">
      <c r="B3436" s="286"/>
      <c r="C3436" s="286"/>
      <c r="D3436" s="286"/>
      <c r="E3436" s="479"/>
      <c r="F3436" s="282"/>
      <c r="G3436" s="283"/>
      <c r="H3436" s="421"/>
      <c r="I3436" s="421"/>
      <c r="J3436" s="283"/>
      <c r="K3436" s="421"/>
      <c r="L3436" s="282"/>
      <c r="N3436" s="282"/>
      <c r="S3436" s="282"/>
      <c r="T3436" s="283"/>
      <c r="U3436" s="283"/>
      <c r="V3436" s="283"/>
      <c r="W3436" s="283"/>
      <c r="X3436" s="283"/>
      <c r="Y3436" s="282"/>
      <c r="Z3436" s="282"/>
      <c r="AA3436" s="283"/>
      <c r="AB3436" s="282"/>
      <c r="AC3436" s="282"/>
      <c r="AD3436" s="282"/>
      <c r="AE3436" s="282"/>
      <c r="AF3436" s="283"/>
      <c r="AG3436" s="402"/>
      <c r="AH3436" s="283"/>
      <c r="AI3436" s="283"/>
      <c r="AJ3436" s="283"/>
      <c r="AK3436" s="283"/>
      <c r="AL3436" s="283"/>
      <c r="AM3436" s="282"/>
      <c r="AN3436" s="282"/>
      <c r="AO3436" s="282"/>
      <c r="AP3436" s="282"/>
      <c r="AQ3436" s="282"/>
      <c r="AR3436" s="282"/>
      <c r="AT3436" s="283"/>
      <c r="AU3436" s="283"/>
      <c r="AV3436" s="283"/>
      <c r="AW3436" s="283"/>
      <c r="AY3436" s="283"/>
      <c r="AZ3436" s="282"/>
      <c r="BA3436" s="283"/>
      <c r="BB3436" s="282"/>
      <c r="BC3436" s="282"/>
      <c r="BD3436" s="282"/>
      <c r="BE3436" s="283"/>
      <c r="BG3436" s="282"/>
      <c r="BH3436" s="282"/>
      <c r="BI3436" s="282"/>
      <c r="BL3436" s="421"/>
      <c r="BM3436" s="424"/>
      <c r="BN3436" s="424"/>
      <c r="BO3436" s="424"/>
      <c r="BP3436" s="424"/>
      <c r="BQ3436" s="421"/>
      <c r="BR3436" s="421"/>
      <c r="BV3436" s="282"/>
      <c r="BW3436" s="283"/>
      <c r="BY3436" s="283"/>
      <c r="BZ3436" s="283"/>
      <c r="CA3436" s="283"/>
      <c r="CB3436" s="282"/>
      <c r="CC3436" s="282"/>
      <c r="CD3436" s="282"/>
      <c r="CE3436" s="282"/>
      <c r="CG3436" s="427"/>
      <c r="CH3436" s="402"/>
      <c r="CI3436" s="424"/>
      <c r="CJ3436" s="282"/>
      <c r="CK3436" s="282"/>
      <c r="CL3436" s="283"/>
      <c r="CM3436" s="283"/>
      <c r="CP3436" s="282"/>
      <c r="DC3436" s="282"/>
      <c r="DD3436" s="282"/>
      <c r="DE3436" s="282"/>
      <c r="DF3436" s="282"/>
      <c r="DG3436" s="282"/>
      <c r="DH3436" s="282"/>
      <c r="DI3436" s="282"/>
      <c r="DJ3436" s="282"/>
      <c r="EF3436" s="495" t="str">
        <f>""&amp;(MID(数据表!AZ3436,1,MIN(FIND({"(";"（"},数据表!AZ3436&amp;"(（",1)-1)))&amp;""</f>
        <v/>
      </c>
      <c r="EG3436" s="495" t="str">
        <f>""&amp;(MID(数据表!AZ3436,1,MIN(FIND({0;1;2;3;4;5;6;7;8;9},数据表!AZ3436&amp;"1234567890",1)-1)))&amp;""</f>
        <v/>
      </c>
    </row>
    <row r="3437" spans="2:137" s="310" customFormat="1" ht="12" customHeight="1">
      <c r="B3437" s="286"/>
      <c r="C3437" s="286"/>
      <c r="D3437" s="286"/>
      <c r="E3437" s="479"/>
      <c r="F3437" s="282"/>
      <c r="G3437" s="283"/>
      <c r="H3437" s="421"/>
      <c r="I3437" s="421"/>
      <c r="J3437" s="283"/>
      <c r="K3437" s="421"/>
      <c r="L3437" s="282"/>
      <c r="N3437" s="282"/>
      <c r="S3437" s="282"/>
      <c r="T3437" s="283"/>
      <c r="U3437" s="283"/>
      <c r="V3437" s="283"/>
      <c r="W3437" s="283"/>
      <c r="X3437" s="283"/>
      <c r="Y3437" s="282"/>
      <c r="Z3437" s="282"/>
      <c r="AA3437" s="283"/>
      <c r="AB3437" s="282"/>
      <c r="AC3437" s="282"/>
      <c r="AD3437" s="282"/>
      <c r="AE3437" s="282"/>
      <c r="AF3437" s="283"/>
      <c r="AG3437" s="402"/>
      <c r="AH3437" s="283"/>
      <c r="AI3437" s="283"/>
      <c r="AJ3437" s="283"/>
      <c r="AK3437" s="283"/>
      <c r="AL3437" s="283"/>
      <c r="AM3437" s="282"/>
      <c r="AN3437" s="282"/>
      <c r="AO3437" s="282"/>
      <c r="AP3437" s="282"/>
      <c r="AQ3437" s="282"/>
      <c r="AR3437" s="282"/>
      <c r="AT3437" s="283"/>
      <c r="AU3437" s="283"/>
      <c r="AV3437" s="283"/>
      <c r="AW3437" s="283"/>
      <c r="AY3437" s="283"/>
      <c r="AZ3437" s="282"/>
      <c r="BA3437" s="283"/>
      <c r="BB3437" s="282"/>
      <c r="BC3437" s="282"/>
      <c r="BD3437" s="282"/>
      <c r="BE3437" s="283"/>
      <c r="BG3437" s="282"/>
      <c r="BH3437" s="282"/>
      <c r="BI3437" s="282"/>
      <c r="BL3437" s="421"/>
      <c r="BM3437" s="424"/>
      <c r="BN3437" s="424"/>
      <c r="BO3437" s="424"/>
      <c r="BP3437" s="424"/>
      <c r="BQ3437" s="421"/>
      <c r="BR3437" s="421"/>
      <c r="BV3437" s="282"/>
      <c r="BW3437" s="283"/>
      <c r="BY3437" s="283"/>
      <c r="BZ3437" s="283"/>
      <c r="CA3437" s="283"/>
      <c r="CB3437" s="282"/>
      <c r="CC3437" s="282"/>
      <c r="CD3437" s="282"/>
      <c r="CE3437" s="282"/>
      <c r="CG3437" s="427"/>
      <c r="CH3437" s="402"/>
      <c r="CI3437" s="424"/>
      <c r="CJ3437" s="282"/>
      <c r="CK3437" s="282"/>
      <c r="CL3437" s="283"/>
      <c r="CM3437" s="283"/>
      <c r="CP3437" s="282"/>
      <c r="DC3437" s="282"/>
      <c r="DD3437" s="282"/>
      <c r="DE3437" s="282"/>
      <c r="DF3437" s="282"/>
      <c r="DG3437" s="282"/>
      <c r="DH3437" s="282"/>
      <c r="DI3437" s="282"/>
      <c r="DJ3437" s="282"/>
      <c r="EF3437" s="495" t="str">
        <f>""&amp;(MID(数据表!AZ3437,1,MIN(FIND({"(";"（"},数据表!AZ3437&amp;"(（",1)-1)))&amp;""</f>
        <v/>
      </c>
      <c r="EG3437" s="495" t="str">
        <f>""&amp;(MID(数据表!AZ3437,1,MIN(FIND({0;1;2;3;4;5;6;7;8;9},数据表!AZ3437&amp;"1234567890",1)-1)))&amp;""</f>
        <v/>
      </c>
    </row>
    <row r="3438" spans="2:137" s="310" customFormat="1" ht="12" customHeight="1">
      <c r="B3438" s="286"/>
      <c r="C3438" s="286"/>
      <c r="D3438" s="286"/>
      <c r="E3438" s="479"/>
      <c r="F3438" s="282"/>
      <c r="G3438" s="283"/>
      <c r="H3438" s="421"/>
      <c r="I3438" s="421"/>
      <c r="J3438" s="283"/>
      <c r="K3438" s="421"/>
      <c r="L3438" s="282"/>
      <c r="N3438" s="282"/>
      <c r="S3438" s="282"/>
      <c r="T3438" s="283"/>
      <c r="U3438" s="283"/>
      <c r="V3438" s="283"/>
      <c r="W3438" s="283"/>
      <c r="X3438" s="283"/>
      <c r="Y3438" s="282"/>
      <c r="Z3438" s="282"/>
      <c r="AA3438" s="283"/>
      <c r="AB3438" s="282"/>
      <c r="AC3438" s="282"/>
      <c r="AD3438" s="282"/>
      <c r="AE3438" s="282"/>
      <c r="AF3438" s="283"/>
      <c r="AG3438" s="402"/>
      <c r="AH3438" s="283"/>
      <c r="AI3438" s="283"/>
      <c r="AJ3438" s="283"/>
      <c r="AK3438" s="283"/>
      <c r="AL3438" s="283"/>
      <c r="AM3438" s="282"/>
      <c r="AN3438" s="282"/>
      <c r="AO3438" s="282"/>
      <c r="AP3438" s="282"/>
      <c r="AQ3438" s="282"/>
      <c r="AR3438" s="282"/>
      <c r="AT3438" s="283"/>
      <c r="AU3438" s="283"/>
      <c r="AV3438" s="283"/>
      <c r="AW3438" s="283"/>
      <c r="AY3438" s="283"/>
      <c r="AZ3438" s="282"/>
      <c r="BA3438" s="283"/>
      <c r="BB3438" s="282"/>
      <c r="BC3438" s="282"/>
      <c r="BD3438" s="282"/>
      <c r="BE3438" s="283"/>
      <c r="BG3438" s="282"/>
      <c r="BH3438" s="282"/>
      <c r="BI3438" s="282"/>
      <c r="BL3438" s="421"/>
      <c r="BM3438" s="424"/>
      <c r="BN3438" s="424"/>
      <c r="BO3438" s="424"/>
      <c r="BP3438" s="424"/>
      <c r="BQ3438" s="421"/>
      <c r="BR3438" s="421"/>
      <c r="BV3438" s="282"/>
      <c r="BW3438" s="283"/>
      <c r="BY3438" s="283"/>
      <c r="BZ3438" s="283"/>
      <c r="CA3438" s="283"/>
      <c r="CB3438" s="282"/>
      <c r="CC3438" s="282"/>
      <c r="CD3438" s="282"/>
      <c r="CE3438" s="282"/>
      <c r="CG3438" s="427"/>
      <c r="CH3438" s="402"/>
      <c r="CI3438" s="424"/>
      <c r="CJ3438" s="282"/>
      <c r="CK3438" s="282"/>
      <c r="CL3438" s="283"/>
      <c r="CM3438" s="283"/>
      <c r="CP3438" s="282"/>
      <c r="DC3438" s="282"/>
      <c r="DD3438" s="282"/>
      <c r="DE3438" s="282"/>
      <c r="DF3438" s="282"/>
      <c r="DG3438" s="282"/>
      <c r="DH3438" s="282"/>
      <c r="DI3438" s="282"/>
      <c r="DJ3438" s="282"/>
      <c r="EF3438" s="495" t="str">
        <f>""&amp;(MID(数据表!AZ3438,1,MIN(FIND({"(";"（"},数据表!AZ3438&amp;"(（",1)-1)))&amp;""</f>
        <v/>
      </c>
      <c r="EG3438" s="495" t="str">
        <f>""&amp;(MID(数据表!AZ3438,1,MIN(FIND({0;1;2;3;4;5;6;7;8;9},数据表!AZ3438&amp;"1234567890",1)-1)))&amp;""</f>
        <v/>
      </c>
    </row>
    <row r="3439" spans="2:137" s="310" customFormat="1" ht="12" customHeight="1">
      <c r="B3439" s="286"/>
      <c r="C3439" s="286"/>
      <c r="D3439" s="286"/>
      <c r="E3439" s="479"/>
      <c r="F3439" s="282"/>
      <c r="G3439" s="283"/>
      <c r="H3439" s="421"/>
      <c r="I3439" s="421"/>
      <c r="J3439" s="283"/>
      <c r="K3439" s="421"/>
      <c r="L3439" s="282"/>
      <c r="N3439" s="282"/>
      <c r="S3439" s="282"/>
      <c r="T3439" s="283"/>
      <c r="U3439" s="283"/>
      <c r="V3439" s="283"/>
      <c r="W3439" s="283"/>
      <c r="X3439" s="283"/>
      <c r="Y3439" s="282"/>
      <c r="Z3439" s="282"/>
      <c r="AA3439" s="283"/>
      <c r="AB3439" s="282"/>
      <c r="AC3439" s="282"/>
      <c r="AD3439" s="282"/>
      <c r="AE3439" s="282"/>
      <c r="AF3439" s="283"/>
      <c r="AG3439" s="402"/>
      <c r="AH3439" s="283"/>
      <c r="AI3439" s="283"/>
      <c r="AJ3439" s="283"/>
      <c r="AK3439" s="283"/>
      <c r="AL3439" s="283"/>
      <c r="AM3439" s="282"/>
      <c r="AN3439" s="282"/>
      <c r="AO3439" s="282"/>
      <c r="AP3439" s="282"/>
      <c r="AQ3439" s="282"/>
      <c r="AR3439" s="282"/>
      <c r="AT3439" s="283"/>
      <c r="AU3439" s="283"/>
      <c r="AV3439" s="283"/>
      <c r="AW3439" s="283"/>
      <c r="AY3439" s="283"/>
      <c r="AZ3439" s="282"/>
      <c r="BA3439" s="283"/>
      <c r="BB3439" s="282"/>
      <c r="BC3439" s="282"/>
      <c r="BD3439" s="282"/>
      <c r="BE3439" s="283"/>
      <c r="BG3439" s="282"/>
      <c r="BH3439" s="282"/>
      <c r="BI3439" s="282"/>
      <c r="BL3439" s="421"/>
      <c r="BM3439" s="424"/>
      <c r="BN3439" s="424"/>
      <c r="BO3439" s="424"/>
      <c r="BP3439" s="424"/>
      <c r="BQ3439" s="421"/>
      <c r="BR3439" s="421"/>
      <c r="BV3439" s="282"/>
      <c r="BW3439" s="283"/>
      <c r="BY3439" s="283"/>
      <c r="BZ3439" s="283"/>
      <c r="CA3439" s="283"/>
      <c r="CB3439" s="282"/>
      <c r="CC3439" s="282"/>
      <c r="CD3439" s="282"/>
      <c r="CE3439" s="282"/>
      <c r="CG3439" s="427"/>
      <c r="CH3439" s="402"/>
      <c r="CI3439" s="424"/>
      <c r="CJ3439" s="282"/>
      <c r="CK3439" s="282"/>
      <c r="CL3439" s="283"/>
      <c r="CM3439" s="283"/>
      <c r="CP3439" s="282"/>
      <c r="DC3439" s="282"/>
      <c r="DD3439" s="282"/>
      <c r="DE3439" s="282"/>
      <c r="DF3439" s="282"/>
      <c r="DG3439" s="282"/>
      <c r="DH3439" s="282"/>
      <c r="DI3439" s="282"/>
      <c r="DJ3439" s="282"/>
      <c r="EF3439" s="495" t="str">
        <f>""&amp;(MID(数据表!AZ3439,1,MIN(FIND({"(";"（"},数据表!AZ3439&amp;"(（",1)-1)))&amp;""</f>
        <v/>
      </c>
      <c r="EG3439" s="495" t="str">
        <f>""&amp;(MID(数据表!AZ3439,1,MIN(FIND({0;1;2;3;4;5;6;7;8;9},数据表!AZ3439&amp;"1234567890",1)-1)))&amp;""</f>
        <v/>
      </c>
    </row>
    <row r="3440" spans="2:137" s="310" customFormat="1" ht="12" customHeight="1">
      <c r="B3440" s="286"/>
      <c r="C3440" s="286"/>
      <c r="D3440" s="286"/>
      <c r="E3440" s="479"/>
      <c r="F3440" s="282"/>
      <c r="G3440" s="283"/>
      <c r="H3440" s="421"/>
      <c r="I3440" s="421"/>
      <c r="J3440" s="283"/>
      <c r="K3440" s="421"/>
      <c r="L3440" s="282"/>
      <c r="N3440" s="282"/>
      <c r="S3440" s="282"/>
      <c r="T3440" s="283"/>
      <c r="U3440" s="283"/>
      <c r="V3440" s="283"/>
      <c r="W3440" s="283"/>
      <c r="X3440" s="283"/>
      <c r="Y3440" s="282"/>
      <c r="Z3440" s="282"/>
      <c r="AA3440" s="283"/>
      <c r="AB3440" s="282"/>
      <c r="AC3440" s="282"/>
      <c r="AD3440" s="282"/>
      <c r="AE3440" s="282"/>
      <c r="AF3440" s="283"/>
      <c r="AG3440" s="402"/>
      <c r="AH3440" s="283"/>
      <c r="AI3440" s="283"/>
      <c r="AJ3440" s="283"/>
      <c r="AK3440" s="283"/>
      <c r="AL3440" s="283"/>
      <c r="AM3440" s="282"/>
      <c r="AN3440" s="282"/>
      <c r="AO3440" s="282"/>
      <c r="AP3440" s="282"/>
      <c r="AQ3440" s="282"/>
      <c r="AR3440" s="282"/>
      <c r="AT3440" s="283"/>
      <c r="AU3440" s="283"/>
      <c r="AV3440" s="283"/>
      <c r="AW3440" s="283"/>
      <c r="AY3440" s="283"/>
      <c r="AZ3440" s="282"/>
      <c r="BA3440" s="283"/>
      <c r="BB3440" s="282"/>
      <c r="BC3440" s="282"/>
      <c r="BD3440" s="282"/>
      <c r="BE3440" s="283"/>
      <c r="BG3440" s="282"/>
      <c r="BH3440" s="282"/>
      <c r="BI3440" s="282"/>
      <c r="BL3440" s="421"/>
      <c r="BM3440" s="424"/>
      <c r="BN3440" s="424"/>
      <c r="BO3440" s="424"/>
      <c r="BP3440" s="424"/>
      <c r="BQ3440" s="421"/>
      <c r="BR3440" s="421"/>
      <c r="BV3440" s="282"/>
      <c r="BW3440" s="283"/>
      <c r="BY3440" s="283"/>
      <c r="BZ3440" s="283"/>
      <c r="CA3440" s="283"/>
      <c r="CB3440" s="282"/>
      <c r="CC3440" s="282"/>
      <c r="CD3440" s="282"/>
      <c r="CE3440" s="282"/>
      <c r="CG3440" s="427"/>
      <c r="CH3440" s="402"/>
      <c r="CI3440" s="424"/>
      <c r="CJ3440" s="282"/>
      <c r="CK3440" s="282"/>
      <c r="CL3440" s="283"/>
      <c r="CM3440" s="283"/>
      <c r="CP3440" s="282"/>
      <c r="DC3440" s="282"/>
      <c r="DD3440" s="282"/>
      <c r="DE3440" s="282"/>
      <c r="DF3440" s="282"/>
      <c r="DG3440" s="282"/>
      <c r="DH3440" s="282"/>
      <c r="DI3440" s="282"/>
      <c r="DJ3440" s="282"/>
      <c r="EF3440" s="495" t="str">
        <f>""&amp;(MID(数据表!AZ3440,1,MIN(FIND({"(";"（"},数据表!AZ3440&amp;"(（",1)-1)))&amp;""</f>
        <v/>
      </c>
      <c r="EG3440" s="495" t="str">
        <f>""&amp;(MID(数据表!AZ3440,1,MIN(FIND({0;1;2;3;4;5;6;7;8;9},数据表!AZ3440&amp;"1234567890",1)-1)))&amp;""</f>
        <v/>
      </c>
    </row>
    <row r="3441" spans="2:137" s="310" customFormat="1" ht="12" customHeight="1">
      <c r="B3441" s="286"/>
      <c r="C3441" s="286"/>
      <c r="D3441" s="286"/>
      <c r="E3441" s="479"/>
      <c r="F3441" s="282"/>
      <c r="G3441" s="283"/>
      <c r="H3441" s="421"/>
      <c r="I3441" s="421"/>
      <c r="J3441" s="283"/>
      <c r="K3441" s="421"/>
      <c r="L3441" s="282"/>
      <c r="N3441" s="282"/>
      <c r="S3441" s="282"/>
      <c r="T3441" s="283"/>
      <c r="U3441" s="283"/>
      <c r="V3441" s="283"/>
      <c r="W3441" s="283"/>
      <c r="X3441" s="283"/>
      <c r="Y3441" s="282"/>
      <c r="Z3441" s="282"/>
      <c r="AA3441" s="283"/>
      <c r="AB3441" s="282"/>
      <c r="AC3441" s="282"/>
      <c r="AD3441" s="282"/>
      <c r="AE3441" s="282"/>
      <c r="AF3441" s="283"/>
      <c r="AG3441" s="402"/>
      <c r="AH3441" s="283"/>
      <c r="AI3441" s="283"/>
      <c r="AJ3441" s="283"/>
      <c r="AK3441" s="283"/>
      <c r="AL3441" s="283"/>
      <c r="AM3441" s="282"/>
      <c r="AN3441" s="282"/>
      <c r="AO3441" s="282"/>
      <c r="AP3441" s="282"/>
      <c r="AQ3441" s="282"/>
      <c r="AR3441" s="282"/>
      <c r="AT3441" s="283"/>
      <c r="AU3441" s="283"/>
      <c r="AV3441" s="283"/>
      <c r="AW3441" s="283"/>
      <c r="AY3441" s="283"/>
      <c r="AZ3441" s="282"/>
      <c r="BA3441" s="283"/>
      <c r="BB3441" s="282"/>
      <c r="BC3441" s="282"/>
      <c r="BD3441" s="282"/>
      <c r="BE3441" s="283"/>
      <c r="BG3441" s="282"/>
      <c r="BH3441" s="282"/>
      <c r="BI3441" s="282"/>
      <c r="BL3441" s="421"/>
      <c r="BM3441" s="424"/>
      <c r="BN3441" s="424"/>
      <c r="BO3441" s="424"/>
      <c r="BP3441" s="424"/>
      <c r="BQ3441" s="421"/>
      <c r="BR3441" s="421"/>
      <c r="BV3441" s="282"/>
      <c r="BW3441" s="283"/>
      <c r="BY3441" s="283"/>
      <c r="BZ3441" s="283"/>
      <c r="CA3441" s="283"/>
      <c r="CB3441" s="282"/>
      <c r="CC3441" s="282"/>
      <c r="CD3441" s="282"/>
      <c r="CE3441" s="282"/>
      <c r="CG3441" s="427"/>
      <c r="CH3441" s="402"/>
      <c r="CI3441" s="424"/>
      <c r="CJ3441" s="282"/>
      <c r="CK3441" s="282"/>
      <c r="CL3441" s="283"/>
      <c r="CM3441" s="283"/>
      <c r="CP3441" s="282"/>
      <c r="DC3441" s="282"/>
      <c r="DD3441" s="282"/>
      <c r="DE3441" s="282"/>
      <c r="DF3441" s="282"/>
      <c r="DG3441" s="282"/>
      <c r="DH3441" s="282"/>
      <c r="DI3441" s="282"/>
      <c r="DJ3441" s="282"/>
      <c r="EF3441" s="495" t="str">
        <f>""&amp;(MID(数据表!AZ3441,1,MIN(FIND({"(";"（"},数据表!AZ3441&amp;"(（",1)-1)))&amp;""</f>
        <v/>
      </c>
      <c r="EG3441" s="495" t="str">
        <f>""&amp;(MID(数据表!AZ3441,1,MIN(FIND({0;1;2;3;4;5;6;7;8;9},数据表!AZ3441&amp;"1234567890",1)-1)))&amp;""</f>
        <v/>
      </c>
    </row>
    <row r="3442" spans="2:137" s="310" customFormat="1" ht="12" customHeight="1">
      <c r="B3442" s="286"/>
      <c r="C3442" s="286"/>
      <c r="D3442" s="286"/>
      <c r="E3442" s="479"/>
      <c r="F3442" s="282"/>
      <c r="G3442" s="283"/>
      <c r="H3442" s="421"/>
      <c r="I3442" s="421"/>
      <c r="J3442" s="283"/>
      <c r="K3442" s="421"/>
      <c r="L3442" s="282"/>
      <c r="N3442" s="282"/>
      <c r="S3442" s="282"/>
      <c r="T3442" s="283"/>
      <c r="U3442" s="283"/>
      <c r="V3442" s="283"/>
      <c r="W3442" s="283"/>
      <c r="X3442" s="283"/>
      <c r="Y3442" s="282"/>
      <c r="Z3442" s="282"/>
      <c r="AA3442" s="283"/>
      <c r="AB3442" s="282"/>
      <c r="AC3442" s="282"/>
      <c r="AD3442" s="282"/>
      <c r="AE3442" s="282"/>
      <c r="AF3442" s="283"/>
      <c r="AG3442" s="402"/>
      <c r="AH3442" s="283"/>
      <c r="AI3442" s="283"/>
      <c r="AJ3442" s="283"/>
      <c r="AK3442" s="283"/>
      <c r="AL3442" s="283"/>
      <c r="AM3442" s="282"/>
      <c r="AN3442" s="282"/>
      <c r="AO3442" s="282"/>
      <c r="AP3442" s="282"/>
      <c r="AQ3442" s="282"/>
      <c r="AR3442" s="282"/>
      <c r="AT3442" s="283"/>
      <c r="AU3442" s="283"/>
      <c r="AV3442" s="283"/>
      <c r="AW3442" s="283"/>
      <c r="AY3442" s="283"/>
      <c r="AZ3442" s="282"/>
      <c r="BA3442" s="283"/>
      <c r="BB3442" s="282"/>
      <c r="BC3442" s="282"/>
      <c r="BD3442" s="282"/>
      <c r="BE3442" s="283"/>
      <c r="BG3442" s="282"/>
      <c r="BH3442" s="282"/>
      <c r="BI3442" s="282"/>
      <c r="BL3442" s="421"/>
      <c r="BM3442" s="424"/>
      <c r="BN3442" s="424"/>
      <c r="BO3442" s="424"/>
      <c r="BP3442" s="424"/>
      <c r="BQ3442" s="421"/>
      <c r="BR3442" s="421"/>
      <c r="BV3442" s="282"/>
      <c r="BW3442" s="283"/>
      <c r="BY3442" s="283"/>
      <c r="BZ3442" s="283"/>
      <c r="CA3442" s="283"/>
      <c r="CB3442" s="282"/>
      <c r="CC3442" s="282"/>
      <c r="CD3442" s="282"/>
      <c r="CE3442" s="282"/>
      <c r="CG3442" s="427"/>
      <c r="CH3442" s="402"/>
      <c r="CI3442" s="424"/>
      <c r="CJ3442" s="282"/>
      <c r="CK3442" s="282"/>
      <c r="CL3442" s="283"/>
      <c r="CM3442" s="283"/>
      <c r="CP3442" s="282"/>
      <c r="DC3442" s="282"/>
      <c r="DD3442" s="282"/>
      <c r="DE3442" s="282"/>
      <c r="DF3442" s="282"/>
      <c r="DG3442" s="282"/>
      <c r="DH3442" s="282"/>
      <c r="DI3442" s="282"/>
      <c r="DJ3442" s="282"/>
      <c r="EF3442" s="495" t="str">
        <f>""&amp;(MID(数据表!AZ3442,1,MIN(FIND({"(";"（"},数据表!AZ3442&amp;"(（",1)-1)))&amp;""</f>
        <v/>
      </c>
      <c r="EG3442" s="495" t="str">
        <f>""&amp;(MID(数据表!AZ3442,1,MIN(FIND({0;1;2;3;4;5;6;7;8;9},数据表!AZ3442&amp;"1234567890",1)-1)))&amp;""</f>
        <v/>
      </c>
    </row>
    <row r="3443" spans="2:137" s="310" customFormat="1" ht="12" customHeight="1">
      <c r="B3443" s="286"/>
      <c r="C3443" s="286"/>
      <c r="D3443" s="286"/>
      <c r="E3443" s="479"/>
      <c r="F3443" s="282"/>
      <c r="G3443" s="283"/>
      <c r="H3443" s="421"/>
      <c r="I3443" s="421"/>
      <c r="J3443" s="283"/>
      <c r="K3443" s="421"/>
      <c r="L3443" s="282"/>
      <c r="N3443" s="282"/>
      <c r="S3443" s="282"/>
      <c r="T3443" s="283"/>
      <c r="U3443" s="283"/>
      <c r="V3443" s="283"/>
      <c r="W3443" s="283"/>
      <c r="X3443" s="283"/>
      <c r="Y3443" s="282"/>
      <c r="Z3443" s="282"/>
      <c r="AA3443" s="283"/>
      <c r="AB3443" s="282"/>
      <c r="AC3443" s="282"/>
      <c r="AD3443" s="282"/>
      <c r="AE3443" s="282"/>
      <c r="AF3443" s="283"/>
      <c r="AG3443" s="402"/>
      <c r="AH3443" s="283"/>
      <c r="AI3443" s="283"/>
      <c r="AJ3443" s="283"/>
      <c r="AK3443" s="283"/>
      <c r="AL3443" s="283"/>
      <c r="AM3443" s="282"/>
      <c r="AN3443" s="282"/>
      <c r="AO3443" s="282"/>
      <c r="AP3443" s="282"/>
      <c r="AQ3443" s="282"/>
      <c r="AR3443" s="282"/>
      <c r="AT3443" s="283"/>
      <c r="AU3443" s="283"/>
      <c r="AV3443" s="283"/>
      <c r="AW3443" s="283"/>
      <c r="AY3443" s="283"/>
      <c r="AZ3443" s="282"/>
      <c r="BA3443" s="283"/>
      <c r="BB3443" s="282"/>
      <c r="BC3443" s="282"/>
      <c r="BD3443" s="282"/>
      <c r="BE3443" s="283"/>
      <c r="BG3443" s="282"/>
      <c r="BH3443" s="282"/>
      <c r="BI3443" s="282"/>
      <c r="BL3443" s="421"/>
      <c r="BM3443" s="424"/>
      <c r="BN3443" s="424"/>
      <c r="BO3443" s="424"/>
      <c r="BP3443" s="424"/>
      <c r="BQ3443" s="421"/>
      <c r="BR3443" s="421"/>
      <c r="BV3443" s="282"/>
      <c r="BW3443" s="283"/>
      <c r="BY3443" s="283"/>
      <c r="BZ3443" s="283"/>
      <c r="CA3443" s="283"/>
      <c r="CB3443" s="282"/>
      <c r="CC3443" s="282"/>
      <c r="CD3443" s="282"/>
      <c r="CE3443" s="282"/>
      <c r="CG3443" s="427"/>
      <c r="CH3443" s="402"/>
      <c r="CI3443" s="424"/>
      <c r="CJ3443" s="282"/>
      <c r="CK3443" s="282"/>
      <c r="CL3443" s="283"/>
      <c r="CM3443" s="283"/>
      <c r="CP3443" s="282"/>
      <c r="DC3443" s="282"/>
      <c r="DD3443" s="282"/>
      <c r="DE3443" s="282"/>
      <c r="DF3443" s="282"/>
      <c r="DG3443" s="282"/>
      <c r="DH3443" s="282"/>
      <c r="DI3443" s="282"/>
      <c r="DJ3443" s="282"/>
      <c r="EF3443" s="495" t="str">
        <f>""&amp;(MID(数据表!AZ3443,1,MIN(FIND({"(";"（"},数据表!AZ3443&amp;"(（",1)-1)))&amp;""</f>
        <v/>
      </c>
      <c r="EG3443" s="495" t="str">
        <f>""&amp;(MID(数据表!AZ3443,1,MIN(FIND({0;1;2;3;4;5;6;7;8;9},数据表!AZ3443&amp;"1234567890",1)-1)))&amp;""</f>
        <v/>
      </c>
    </row>
    <row r="3444" spans="2:137" s="310" customFormat="1" ht="12" customHeight="1">
      <c r="B3444" s="286"/>
      <c r="C3444" s="286"/>
      <c r="D3444" s="286"/>
      <c r="E3444" s="479"/>
      <c r="F3444" s="282"/>
      <c r="G3444" s="283"/>
      <c r="H3444" s="421"/>
      <c r="I3444" s="421"/>
      <c r="J3444" s="283"/>
      <c r="K3444" s="421"/>
      <c r="L3444" s="282"/>
      <c r="N3444" s="282"/>
      <c r="S3444" s="282"/>
      <c r="T3444" s="283"/>
      <c r="U3444" s="283"/>
      <c r="V3444" s="283"/>
      <c r="W3444" s="283"/>
      <c r="X3444" s="283"/>
      <c r="Y3444" s="282"/>
      <c r="Z3444" s="282"/>
      <c r="AA3444" s="283"/>
      <c r="AB3444" s="282"/>
      <c r="AC3444" s="282"/>
      <c r="AD3444" s="282"/>
      <c r="AE3444" s="282"/>
      <c r="AF3444" s="283"/>
      <c r="AG3444" s="402"/>
      <c r="AH3444" s="283"/>
      <c r="AI3444" s="283"/>
      <c r="AJ3444" s="283"/>
      <c r="AK3444" s="283"/>
      <c r="AL3444" s="283"/>
      <c r="AM3444" s="282"/>
      <c r="AN3444" s="282"/>
      <c r="AO3444" s="282"/>
      <c r="AP3444" s="282"/>
      <c r="AQ3444" s="282"/>
      <c r="AR3444" s="282"/>
      <c r="AT3444" s="283"/>
      <c r="AU3444" s="283"/>
      <c r="AV3444" s="283"/>
      <c r="AW3444" s="283"/>
      <c r="AY3444" s="283"/>
      <c r="AZ3444" s="282"/>
      <c r="BA3444" s="283"/>
      <c r="BB3444" s="282"/>
      <c r="BC3444" s="282"/>
      <c r="BD3444" s="282"/>
      <c r="BE3444" s="283"/>
      <c r="BG3444" s="282"/>
      <c r="BH3444" s="282"/>
      <c r="BI3444" s="282"/>
      <c r="BL3444" s="421"/>
      <c r="BM3444" s="424"/>
      <c r="BN3444" s="424"/>
      <c r="BO3444" s="424"/>
      <c r="BP3444" s="424"/>
      <c r="BQ3444" s="421"/>
      <c r="BR3444" s="421"/>
      <c r="BV3444" s="282"/>
      <c r="BW3444" s="283"/>
      <c r="BY3444" s="283"/>
      <c r="BZ3444" s="283"/>
      <c r="CA3444" s="283"/>
      <c r="CB3444" s="282"/>
      <c r="CC3444" s="282"/>
      <c r="CD3444" s="282"/>
      <c r="CE3444" s="282"/>
      <c r="CG3444" s="427"/>
      <c r="CH3444" s="402"/>
      <c r="CI3444" s="424"/>
      <c r="CJ3444" s="282"/>
      <c r="CK3444" s="282"/>
      <c r="CL3444" s="283"/>
      <c r="CM3444" s="283"/>
      <c r="CP3444" s="282"/>
      <c r="DC3444" s="282"/>
      <c r="DD3444" s="282"/>
      <c r="DE3444" s="282"/>
      <c r="DF3444" s="282"/>
      <c r="DG3444" s="282"/>
      <c r="DH3444" s="282"/>
      <c r="DI3444" s="282"/>
      <c r="DJ3444" s="282"/>
      <c r="EF3444" s="495" t="str">
        <f>""&amp;(MID(数据表!AZ3444,1,MIN(FIND({"(";"（"},数据表!AZ3444&amp;"(（",1)-1)))&amp;""</f>
        <v/>
      </c>
      <c r="EG3444" s="495" t="str">
        <f>""&amp;(MID(数据表!AZ3444,1,MIN(FIND({0;1;2;3;4;5;6;7;8;9},数据表!AZ3444&amp;"1234567890",1)-1)))&amp;""</f>
        <v/>
      </c>
    </row>
    <row r="3445" spans="2:137" s="310" customFormat="1" ht="12" customHeight="1">
      <c r="B3445" s="286"/>
      <c r="C3445" s="286"/>
      <c r="D3445" s="286"/>
      <c r="E3445" s="479"/>
      <c r="F3445" s="282"/>
      <c r="G3445" s="283"/>
      <c r="H3445" s="421"/>
      <c r="I3445" s="421"/>
      <c r="J3445" s="283"/>
      <c r="K3445" s="421"/>
      <c r="L3445" s="282"/>
      <c r="N3445" s="282"/>
      <c r="S3445" s="282"/>
      <c r="T3445" s="283"/>
      <c r="U3445" s="283"/>
      <c r="V3445" s="283"/>
      <c r="W3445" s="283"/>
      <c r="X3445" s="283"/>
      <c r="Y3445" s="282"/>
      <c r="Z3445" s="282"/>
      <c r="AA3445" s="283"/>
      <c r="AB3445" s="282"/>
      <c r="AC3445" s="282"/>
      <c r="AD3445" s="282"/>
      <c r="AE3445" s="282"/>
      <c r="AF3445" s="283"/>
      <c r="AG3445" s="402"/>
      <c r="AH3445" s="283"/>
      <c r="AI3445" s="283"/>
      <c r="AJ3445" s="283"/>
      <c r="AK3445" s="283"/>
      <c r="AL3445" s="283"/>
      <c r="AM3445" s="282"/>
      <c r="AN3445" s="282"/>
      <c r="AO3445" s="282"/>
      <c r="AP3445" s="282"/>
      <c r="AQ3445" s="282"/>
      <c r="AR3445" s="282"/>
      <c r="AT3445" s="283"/>
      <c r="AU3445" s="283"/>
      <c r="AV3445" s="283"/>
      <c r="AW3445" s="283"/>
      <c r="AY3445" s="283"/>
      <c r="AZ3445" s="282"/>
      <c r="BA3445" s="283"/>
      <c r="BB3445" s="282"/>
      <c r="BC3445" s="282"/>
      <c r="BD3445" s="282"/>
      <c r="BE3445" s="283"/>
      <c r="BG3445" s="282"/>
      <c r="BH3445" s="282"/>
      <c r="BI3445" s="282"/>
      <c r="BL3445" s="421"/>
      <c r="BM3445" s="424"/>
      <c r="BN3445" s="424"/>
      <c r="BO3445" s="424"/>
      <c r="BP3445" s="424"/>
      <c r="BQ3445" s="421"/>
      <c r="BR3445" s="421"/>
      <c r="BV3445" s="282"/>
      <c r="BW3445" s="283"/>
      <c r="BY3445" s="283"/>
      <c r="BZ3445" s="283"/>
      <c r="CA3445" s="283"/>
      <c r="CB3445" s="282"/>
      <c r="CC3445" s="282"/>
      <c r="CD3445" s="282"/>
      <c r="CE3445" s="282"/>
      <c r="CG3445" s="427"/>
      <c r="CH3445" s="402"/>
      <c r="CI3445" s="424"/>
      <c r="CJ3445" s="282"/>
      <c r="CK3445" s="282"/>
      <c r="CL3445" s="283"/>
      <c r="CM3445" s="283"/>
      <c r="CP3445" s="282"/>
      <c r="DC3445" s="282"/>
      <c r="DD3445" s="282"/>
      <c r="DE3445" s="282"/>
      <c r="DF3445" s="282"/>
      <c r="DG3445" s="282"/>
      <c r="DH3445" s="282"/>
      <c r="DI3445" s="282"/>
      <c r="DJ3445" s="282"/>
      <c r="EF3445" s="495" t="str">
        <f>""&amp;(MID(数据表!AZ3445,1,MIN(FIND({"(";"（"},数据表!AZ3445&amp;"(（",1)-1)))&amp;""</f>
        <v/>
      </c>
      <c r="EG3445" s="495" t="str">
        <f>""&amp;(MID(数据表!AZ3445,1,MIN(FIND({0;1;2;3;4;5;6;7;8;9},数据表!AZ3445&amp;"1234567890",1)-1)))&amp;""</f>
        <v/>
      </c>
    </row>
    <row r="3446" spans="2:137" s="310" customFormat="1" ht="12" customHeight="1">
      <c r="B3446" s="286"/>
      <c r="C3446" s="286"/>
      <c r="D3446" s="286"/>
      <c r="E3446" s="479"/>
      <c r="F3446" s="282"/>
      <c r="G3446" s="283"/>
      <c r="H3446" s="421"/>
      <c r="I3446" s="421"/>
      <c r="J3446" s="283"/>
      <c r="K3446" s="421"/>
      <c r="L3446" s="282"/>
      <c r="N3446" s="282"/>
      <c r="S3446" s="282"/>
      <c r="T3446" s="283"/>
      <c r="U3446" s="283"/>
      <c r="V3446" s="283"/>
      <c r="W3446" s="283"/>
      <c r="X3446" s="283"/>
      <c r="Y3446" s="282"/>
      <c r="Z3446" s="282"/>
      <c r="AA3446" s="283"/>
      <c r="AB3446" s="282"/>
      <c r="AC3446" s="282"/>
      <c r="AD3446" s="282"/>
      <c r="AE3446" s="282"/>
      <c r="AF3446" s="283"/>
      <c r="AG3446" s="402"/>
      <c r="AH3446" s="283"/>
      <c r="AI3446" s="283"/>
      <c r="AJ3446" s="283"/>
      <c r="AK3446" s="283"/>
      <c r="AL3446" s="283"/>
      <c r="AM3446" s="282"/>
      <c r="AN3446" s="282"/>
      <c r="AO3446" s="282"/>
      <c r="AP3446" s="282"/>
      <c r="AQ3446" s="282"/>
      <c r="AR3446" s="282"/>
      <c r="AT3446" s="283"/>
      <c r="AU3446" s="283"/>
      <c r="AV3446" s="283"/>
      <c r="AW3446" s="283"/>
      <c r="AY3446" s="283"/>
      <c r="AZ3446" s="282"/>
      <c r="BA3446" s="283"/>
      <c r="BB3446" s="282"/>
      <c r="BC3446" s="282"/>
      <c r="BD3446" s="282"/>
      <c r="BE3446" s="283"/>
      <c r="BG3446" s="282"/>
      <c r="BH3446" s="282"/>
      <c r="BI3446" s="282"/>
      <c r="BL3446" s="421"/>
      <c r="BM3446" s="424"/>
      <c r="BN3446" s="424"/>
      <c r="BO3446" s="424"/>
      <c r="BP3446" s="424"/>
      <c r="BQ3446" s="421"/>
      <c r="BR3446" s="421"/>
      <c r="BV3446" s="282"/>
      <c r="BW3446" s="283"/>
      <c r="BY3446" s="283"/>
      <c r="BZ3446" s="283"/>
      <c r="CA3446" s="283"/>
      <c r="CB3446" s="282"/>
      <c r="CC3446" s="282"/>
      <c r="CD3446" s="282"/>
      <c r="CE3446" s="282"/>
      <c r="CG3446" s="427"/>
      <c r="CH3446" s="402"/>
      <c r="CI3446" s="424"/>
      <c r="CJ3446" s="282"/>
      <c r="CK3446" s="282"/>
      <c r="CL3446" s="283"/>
      <c r="CM3446" s="283"/>
      <c r="CP3446" s="282"/>
      <c r="DC3446" s="282"/>
      <c r="DD3446" s="282"/>
      <c r="DE3446" s="282"/>
      <c r="DF3446" s="282"/>
      <c r="DG3446" s="282"/>
      <c r="DH3446" s="282"/>
      <c r="DI3446" s="282"/>
      <c r="DJ3446" s="282"/>
      <c r="EF3446" s="495" t="str">
        <f>""&amp;(MID(数据表!AZ3446,1,MIN(FIND({"(";"（"},数据表!AZ3446&amp;"(（",1)-1)))&amp;""</f>
        <v/>
      </c>
      <c r="EG3446" s="495" t="str">
        <f>""&amp;(MID(数据表!AZ3446,1,MIN(FIND({0;1;2;3;4;5;6;7;8;9},数据表!AZ3446&amp;"1234567890",1)-1)))&amp;""</f>
        <v/>
      </c>
    </row>
    <row r="3447" spans="2:137" s="310" customFormat="1" ht="12" customHeight="1">
      <c r="B3447" s="286"/>
      <c r="C3447" s="286"/>
      <c r="D3447" s="286"/>
      <c r="E3447" s="479"/>
      <c r="F3447" s="282"/>
      <c r="G3447" s="283"/>
      <c r="H3447" s="421"/>
      <c r="I3447" s="421"/>
      <c r="J3447" s="283"/>
      <c r="K3447" s="421"/>
      <c r="L3447" s="282"/>
      <c r="N3447" s="282"/>
      <c r="S3447" s="282"/>
      <c r="T3447" s="283"/>
      <c r="U3447" s="283"/>
      <c r="V3447" s="283"/>
      <c r="W3447" s="283"/>
      <c r="X3447" s="283"/>
      <c r="Y3447" s="282"/>
      <c r="Z3447" s="282"/>
      <c r="AA3447" s="283"/>
      <c r="AB3447" s="282"/>
      <c r="AC3447" s="282"/>
      <c r="AD3447" s="282"/>
      <c r="AE3447" s="282"/>
      <c r="AF3447" s="283"/>
      <c r="AG3447" s="402"/>
      <c r="AH3447" s="283"/>
      <c r="AI3447" s="283"/>
      <c r="AJ3447" s="283"/>
      <c r="AK3447" s="283"/>
      <c r="AL3447" s="283"/>
      <c r="AM3447" s="282"/>
      <c r="AN3447" s="282"/>
      <c r="AO3447" s="282"/>
      <c r="AP3447" s="282"/>
      <c r="AQ3447" s="282"/>
      <c r="AR3447" s="282"/>
      <c r="AT3447" s="283"/>
      <c r="AU3447" s="283"/>
      <c r="AV3447" s="283"/>
      <c r="AW3447" s="283"/>
      <c r="AY3447" s="283"/>
      <c r="AZ3447" s="282"/>
      <c r="BA3447" s="283"/>
      <c r="BB3447" s="282"/>
      <c r="BC3447" s="282"/>
      <c r="BD3447" s="282"/>
      <c r="BE3447" s="283"/>
      <c r="BG3447" s="282"/>
      <c r="BH3447" s="282"/>
      <c r="BI3447" s="282"/>
      <c r="BL3447" s="421"/>
      <c r="BM3447" s="424"/>
      <c r="BN3447" s="424"/>
      <c r="BO3447" s="424"/>
      <c r="BP3447" s="424"/>
      <c r="BQ3447" s="421"/>
      <c r="BR3447" s="421"/>
      <c r="BV3447" s="282"/>
      <c r="BW3447" s="283"/>
      <c r="BY3447" s="283"/>
      <c r="BZ3447" s="283"/>
      <c r="CA3447" s="283"/>
      <c r="CB3447" s="282"/>
      <c r="CC3447" s="282"/>
      <c r="CD3447" s="282"/>
      <c r="CE3447" s="282"/>
      <c r="CG3447" s="427"/>
      <c r="CH3447" s="402"/>
      <c r="CI3447" s="424"/>
      <c r="CJ3447" s="282"/>
      <c r="CK3447" s="282"/>
      <c r="CL3447" s="283"/>
      <c r="CM3447" s="283"/>
      <c r="CP3447" s="282"/>
      <c r="DC3447" s="282"/>
      <c r="DD3447" s="282"/>
      <c r="DE3447" s="282"/>
      <c r="DF3447" s="282"/>
      <c r="DG3447" s="282"/>
      <c r="DH3447" s="282"/>
      <c r="DI3447" s="282"/>
      <c r="DJ3447" s="282"/>
      <c r="EF3447" s="495" t="str">
        <f>""&amp;(MID(数据表!AZ3447,1,MIN(FIND({"(";"（"},数据表!AZ3447&amp;"(（",1)-1)))&amp;""</f>
        <v/>
      </c>
      <c r="EG3447" s="495" t="str">
        <f>""&amp;(MID(数据表!AZ3447,1,MIN(FIND({0;1;2;3;4;5;6;7;8;9},数据表!AZ3447&amp;"1234567890",1)-1)))&amp;""</f>
        <v/>
      </c>
    </row>
    <row r="3448" spans="2:137" s="310" customFormat="1" ht="12" customHeight="1">
      <c r="B3448" s="286"/>
      <c r="C3448" s="286"/>
      <c r="D3448" s="286"/>
      <c r="E3448" s="479"/>
      <c r="F3448" s="282"/>
      <c r="G3448" s="283"/>
      <c r="H3448" s="421"/>
      <c r="I3448" s="421"/>
      <c r="J3448" s="283"/>
      <c r="K3448" s="421"/>
      <c r="L3448" s="282"/>
      <c r="N3448" s="282"/>
      <c r="S3448" s="282"/>
      <c r="T3448" s="283"/>
      <c r="U3448" s="283"/>
      <c r="V3448" s="283"/>
      <c r="W3448" s="283"/>
      <c r="X3448" s="283"/>
      <c r="Y3448" s="282"/>
      <c r="Z3448" s="282"/>
      <c r="AA3448" s="283"/>
      <c r="AB3448" s="282"/>
      <c r="AC3448" s="282"/>
      <c r="AD3448" s="282"/>
      <c r="AE3448" s="282"/>
      <c r="AF3448" s="283"/>
      <c r="AG3448" s="402"/>
      <c r="AH3448" s="283"/>
      <c r="AI3448" s="283"/>
      <c r="AJ3448" s="283"/>
      <c r="AK3448" s="283"/>
      <c r="AL3448" s="283"/>
      <c r="AM3448" s="282"/>
      <c r="AN3448" s="282"/>
      <c r="AO3448" s="282"/>
      <c r="AP3448" s="282"/>
      <c r="AQ3448" s="282"/>
      <c r="AR3448" s="282"/>
      <c r="AT3448" s="283"/>
      <c r="AU3448" s="283"/>
      <c r="AV3448" s="283"/>
      <c r="AW3448" s="283"/>
      <c r="AY3448" s="283"/>
      <c r="AZ3448" s="282"/>
      <c r="BA3448" s="283"/>
      <c r="BB3448" s="282"/>
      <c r="BC3448" s="282"/>
      <c r="BD3448" s="282"/>
      <c r="BE3448" s="283"/>
      <c r="BG3448" s="282"/>
      <c r="BH3448" s="282"/>
      <c r="BI3448" s="282"/>
      <c r="BL3448" s="421"/>
      <c r="BM3448" s="424"/>
      <c r="BN3448" s="424"/>
      <c r="BO3448" s="424"/>
      <c r="BP3448" s="424"/>
      <c r="BQ3448" s="421"/>
      <c r="BR3448" s="421"/>
      <c r="BV3448" s="282"/>
      <c r="BW3448" s="283"/>
      <c r="BY3448" s="283"/>
      <c r="BZ3448" s="283"/>
      <c r="CA3448" s="283"/>
      <c r="CB3448" s="282"/>
      <c r="CC3448" s="282"/>
      <c r="CD3448" s="282"/>
      <c r="CE3448" s="282"/>
      <c r="CG3448" s="427"/>
      <c r="CH3448" s="402"/>
      <c r="CI3448" s="424"/>
      <c r="CJ3448" s="282"/>
      <c r="CK3448" s="282"/>
      <c r="CL3448" s="283"/>
      <c r="CM3448" s="283"/>
      <c r="CP3448" s="282"/>
      <c r="DC3448" s="282"/>
      <c r="DD3448" s="282"/>
      <c r="DE3448" s="282"/>
      <c r="DF3448" s="282"/>
      <c r="DG3448" s="282"/>
      <c r="DH3448" s="282"/>
      <c r="DI3448" s="282"/>
      <c r="DJ3448" s="282"/>
      <c r="EF3448" s="495" t="str">
        <f>""&amp;(MID(数据表!AZ3448,1,MIN(FIND({"(";"（"},数据表!AZ3448&amp;"(（",1)-1)))&amp;""</f>
        <v/>
      </c>
      <c r="EG3448" s="495" t="str">
        <f>""&amp;(MID(数据表!AZ3448,1,MIN(FIND({0;1;2;3;4;5;6;7;8;9},数据表!AZ3448&amp;"1234567890",1)-1)))&amp;""</f>
        <v/>
      </c>
    </row>
    <row r="3449" spans="2:137" s="310" customFormat="1" ht="12" customHeight="1">
      <c r="B3449" s="286"/>
      <c r="C3449" s="286"/>
      <c r="D3449" s="286"/>
      <c r="E3449" s="479"/>
      <c r="F3449" s="282"/>
      <c r="G3449" s="283"/>
      <c r="H3449" s="421"/>
      <c r="I3449" s="421"/>
      <c r="J3449" s="283"/>
      <c r="K3449" s="421"/>
      <c r="L3449" s="282"/>
      <c r="N3449" s="282"/>
      <c r="S3449" s="282"/>
      <c r="T3449" s="283"/>
      <c r="U3449" s="283"/>
      <c r="V3449" s="283"/>
      <c r="W3449" s="283"/>
      <c r="X3449" s="283"/>
      <c r="Y3449" s="282"/>
      <c r="Z3449" s="282"/>
      <c r="AA3449" s="283"/>
      <c r="AB3449" s="282"/>
      <c r="AC3449" s="282"/>
      <c r="AD3449" s="282"/>
      <c r="AE3449" s="282"/>
      <c r="AF3449" s="283"/>
      <c r="AG3449" s="402"/>
      <c r="AH3449" s="283"/>
      <c r="AI3449" s="283"/>
      <c r="AJ3449" s="283"/>
      <c r="AK3449" s="283"/>
      <c r="AL3449" s="283"/>
      <c r="AM3449" s="282"/>
      <c r="AN3449" s="282"/>
      <c r="AO3449" s="282"/>
      <c r="AP3449" s="282"/>
      <c r="AQ3449" s="282"/>
      <c r="AR3449" s="282"/>
      <c r="AT3449" s="283"/>
      <c r="AU3449" s="283"/>
      <c r="AV3449" s="283"/>
      <c r="AW3449" s="283"/>
      <c r="AY3449" s="283"/>
      <c r="AZ3449" s="282"/>
      <c r="BA3449" s="283"/>
      <c r="BB3449" s="282"/>
      <c r="BC3449" s="282"/>
      <c r="BD3449" s="282"/>
      <c r="BE3449" s="283"/>
      <c r="BG3449" s="282"/>
      <c r="BH3449" s="282"/>
      <c r="BI3449" s="282"/>
      <c r="BL3449" s="421"/>
      <c r="BM3449" s="424"/>
      <c r="BN3449" s="424"/>
      <c r="BO3449" s="424"/>
      <c r="BP3449" s="424"/>
      <c r="BQ3449" s="421"/>
      <c r="BR3449" s="421"/>
      <c r="BV3449" s="282"/>
      <c r="BW3449" s="283"/>
      <c r="BY3449" s="283"/>
      <c r="BZ3449" s="283"/>
      <c r="CA3449" s="283"/>
      <c r="CB3449" s="282"/>
      <c r="CC3449" s="282"/>
      <c r="CD3449" s="282"/>
      <c r="CE3449" s="282"/>
      <c r="CG3449" s="427"/>
      <c r="CH3449" s="402"/>
      <c r="CI3449" s="424"/>
      <c r="CJ3449" s="282"/>
      <c r="CK3449" s="282"/>
      <c r="CL3449" s="283"/>
      <c r="CM3449" s="283"/>
      <c r="CP3449" s="282"/>
      <c r="DC3449" s="282"/>
      <c r="DD3449" s="282"/>
      <c r="DE3449" s="282"/>
      <c r="DF3449" s="282"/>
      <c r="DG3449" s="282"/>
      <c r="DH3449" s="282"/>
      <c r="DI3449" s="282"/>
      <c r="DJ3449" s="282"/>
      <c r="EF3449" s="495" t="str">
        <f>""&amp;(MID(数据表!AZ3449,1,MIN(FIND({"(";"（"},数据表!AZ3449&amp;"(（",1)-1)))&amp;""</f>
        <v/>
      </c>
      <c r="EG3449" s="495" t="str">
        <f>""&amp;(MID(数据表!AZ3449,1,MIN(FIND({0;1;2;3;4;5;6;7;8;9},数据表!AZ3449&amp;"1234567890",1)-1)))&amp;""</f>
        <v/>
      </c>
    </row>
    <row r="3450" spans="2:137" s="310" customFormat="1" ht="12" customHeight="1">
      <c r="B3450" s="286"/>
      <c r="C3450" s="286"/>
      <c r="D3450" s="286"/>
      <c r="E3450" s="479"/>
      <c r="F3450" s="282"/>
      <c r="G3450" s="283"/>
      <c r="H3450" s="421"/>
      <c r="I3450" s="421"/>
      <c r="J3450" s="283"/>
      <c r="K3450" s="421"/>
      <c r="L3450" s="282"/>
      <c r="N3450" s="282"/>
      <c r="S3450" s="282"/>
      <c r="T3450" s="283"/>
      <c r="U3450" s="283"/>
      <c r="V3450" s="283"/>
      <c r="W3450" s="283"/>
      <c r="X3450" s="283"/>
      <c r="Y3450" s="282"/>
      <c r="Z3450" s="282"/>
      <c r="AA3450" s="283"/>
      <c r="AB3450" s="282"/>
      <c r="AC3450" s="282"/>
      <c r="AD3450" s="282"/>
      <c r="AE3450" s="282"/>
      <c r="AF3450" s="283"/>
      <c r="AG3450" s="402"/>
      <c r="AH3450" s="283"/>
      <c r="AI3450" s="283"/>
      <c r="AJ3450" s="283"/>
      <c r="AK3450" s="283"/>
      <c r="AL3450" s="283"/>
      <c r="AM3450" s="282"/>
      <c r="AN3450" s="282"/>
      <c r="AO3450" s="282"/>
      <c r="AP3450" s="282"/>
      <c r="AQ3450" s="282"/>
      <c r="AR3450" s="282"/>
      <c r="AT3450" s="283"/>
      <c r="AU3450" s="283"/>
      <c r="AV3450" s="283"/>
      <c r="AW3450" s="283"/>
      <c r="AY3450" s="283"/>
      <c r="AZ3450" s="282"/>
      <c r="BA3450" s="283"/>
      <c r="BB3450" s="282"/>
      <c r="BC3450" s="282"/>
      <c r="BD3450" s="282"/>
      <c r="BE3450" s="283"/>
      <c r="BG3450" s="282"/>
      <c r="BH3450" s="282"/>
      <c r="BI3450" s="282"/>
      <c r="BL3450" s="421"/>
      <c r="BM3450" s="424"/>
      <c r="BN3450" s="424"/>
      <c r="BO3450" s="424"/>
      <c r="BP3450" s="424"/>
      <c r="BQ3450" s="421"/>
      <c r="BR3450" s="421"/>
      <c r="BV3450" s="282"/>
      <c r="BW3450" s="283"/>
      <c r="BY3450" s="283"/>
      <c r="BZ3450" s="283"/>
      <c r="CA3450" s="283"/>
      <c r="CB3450" s="282"/>
      <c r="CC3450" s="282"/>
      <c r="CD3450" s="282"/>
      <c r="CE3450" s="282"/>
      <c r="CG3450" s="427"/>
      <c r="CH3450" s="402"/>
      <c r="CI3450" s="424"/>
      <c r="CJ3450" s="282"/>
      <c r="CK3450" s="282"/>
      <c r="CL3450" s="283"/>
      <c r="CM3450" s="283"/>
      <c r="CP3450" s="282"/>
      <c r="DC3450" s="282"/>
      <c r="DD3450" s="282"/>
      <c r="DE3450" s="282"/>
      <c r="DF3450" s="282"/>
      <c r="DG3450" s="282"/>
      <c r="DH3450" s="282"/>
      <c r="DI3450" s="282"/>
      <c r="DJ3450" s="282"/>
      <c r="EF3450" s="495" t="str">
        <f>""&amp;(MID(数据表!AZ3450,1,MIN(FIND({"(";"（"},数据表!AZ3450&amp;"(（",1)-1)))&amp;""</f>
        <v/>
      </c>
      <c r="EG3450" s="495" t="str">
        <f>""&amp;(MID(数据表!AZ3450,1,MIN(FIND({0;1;2;3;4;5;6;7;8;9},数据表!AZ3450&amp;"1234567890",1)-1)))&amp;""</f>
        <v/>
      </c>
    </row>
    <row r="3451" spans="2:137" s="310" customFormat="1" ht="12" customHeight="1">
      <c r="B3451" s="286"/>
      <c r="C3451" s="286"/>
      <c r="D3451" s="286"/>
      <c r="E3451" s="479"/>
      <c r="F3451" s="282"/>
      <c r="G3451" s="283"/>
      <c r="H3451" s="421"/>
      <c r="I3451" s="421"/>
      <c r="J3451" s="283"/>
      <c r="K3451" s="421"/>
      <c r="L3451" s="282"/>
      <c r="N3451" s="282"/>
      <c r="S3451" s="282"/>
      <c r="T3451" s="283"/>
      <c r="U3451" s="283"/>
      <c r="V3451" s="283"/>
      <c r="W3451" s="283"/>
      <c r="X3451" s="283"/>
      <c r="Y3451" s="282"/>
      <c r="Z3451" s="282"/>
      <c r="AA3451" s="283"/>
      <c r="AB3451" s="282"/>
      <c r="AC3451" s="282"/>
      <c r="AD3451" s="282"/>
      <c r="AE3451" s="282"/>
      <c r="AF3451" s="283"/>
      <c r="AG3451" s="402"/>
      <c r="AH3451" s="283"/>
      <c r="AI3451" s="283"/>
      <c r="AJ3451" s="283"/>
      <c r="AK3451" s="283"/>
      <c r="AL3451" s="283"/>
      <c r="AM3451" s="282"/>
      <c r="AN3451" s="282"/>
      <c r="AO3451" s="282"/>
      <c r="AP3451" s="282"/>
      <c r="AQ3451" s="282"/>
      <c r="AR3451" s="282"/>
      <c r="AT3451" s="283"/>
      <c r="AU3451" s="283"/>
      <c r="AV3451" s="283"/>
      <c r="AW3451" s="283"/>
      <c r="AY3451" s="283"/>
      <c r="AZ3451" s="282"/>
      <c r="BA3451" s="283"/>
      <c r="BB3451" s="282"/>
      <c r="BC3451" s="282"/>
      <c r="BD3451" s="282"/>
      <c r="BE3451" s="283"/>
      <c r="BG3451" s="282"/>
      <c r="BH3451" s="282"/>
      <c r="BI3451" s="282"/>
      <c r="BL3451" s="421"/>
      <c r="BM3451" s="424"/>
      <c r="BN3451" s="424"/>
      <c r="BO3451" s="424"/>
      <c r="BP3451" s="424"/>
      <c r="BQ3451" s="421"/>
      <c r="BR3451" s="421"/>
      <c r="BV3451" s="282"/>
      <c r="BW3451" s="283"/>
      <c r="BY3451" s="283"/>
      <c r="BZ3451" s="283"/>
      <c r="CA3451" s="283"/>
      <c r="CB3451" s="282"/>
      <c r="CC3451" s="282"/>
      <c r="CD3451" s="282"/>
      <c r="CE3451" s="282"/>
      <c r="CG3451" s="427"/>
      <c r="CH3451" s="402"/>
      <c r="CI3451" s="424"/>
      <c r="CJ3451" s="282"/>
      <c r="CK3451" s="282"/>
      <c r="CL3451" s="283"/>
      <c r="CM3451" s="283"/>
      <c r="CP3451" s="282"/>
      <c r="DC3451" s="282"/>
      <c r="DD3451" s="282"/>
      <c r="DE3451" s="282"/>
      <c r="DF3451" s="282"/>
      <c r="DG3451" s="282"/>
      <c r="DH3451" s="282"/>
      <c r="DI3451" s="282"/>
      <c r="DJ3451" s="282"/>
      <c r="EF3451" s="495" t="str">
        <f>""&amp;(MID(数据表!AZ3451,1,MIN(FIND({"(";"（"},数据表!AZ3451&amp;"(（",1)-1)))&amp;""</f>
        <v/>
      </c>
      <c r="EG3451" s="495" t="str">
        <f>""&amp;(MID(数据表!AZ3451,1,MIN(FIND({0;1;2;3;4;5;6;7;8;9},数据表!AZ3451&amp;"1234567890",1)-1)))&amp;""</f>
        <v/>
      </c>
    </row>
    <row r="3452" spans="2:137" s="310" customFormat="1" ht="12" customHeight="1">
      <c r="B3452" s="286"/>
      <c r="C3452" s="286"/>
      <c r="D3452" s="286"/>
      <c r="E3452" s="479"/>
      <c r="F3452" s="282"/>
      <c r="G3452" s="283"/>
      <c r="H3452" s="421"/>
      <c r="I3452" s="421"/>
      <c r="J3452" s="283"/>
      <c r="K3452" s="421"/>
      <c r="L3452" s="282"/>
      <c r="N3452" s="282"/>
      <c r="S3452" s="282"/>
      <c r="T3452" s="283"/>
      <c r="U3452" s="283"/>
      <c r="V3452" s="283"/>
      <c r="W3452" s="283"/>
      <c r="X3452" s="283"/>
      <c r="Y3452" s="282"/>
      <c r="Z3452" s="282"/>
      <c r="AA3452" s="283"/>
      <c r="AB3452" s="282"/>
      <c r="AC3452" s="282"/>
      <c r="AD3452" s="282"/>
      <c r="AE3452" s="282"/>
      <c r="AF3452" s="283"/>
      <c r="AG3452" s="402"/>
      <c r="AH3452" s="283"/>
      <c r="AI3452" s="283"/>
      <c r="AJ3452" s="283"/>
      <c r="AK3452" s="283"/>
      <c r="AL3452" s="283"/>
      <c r="AM3452" s="282"/>
      <c r="AN3452" s="282"/>
      <c r="AO3452" s="282"/>
      <c r="AP3452" s="282"/>
      <c r="AQ3452" s="282"/>
      <c r="AR3452" s="282"/>
      <c r="AT3452" s="283"/>
      <c r="AU3452" s="283"/>
      <c r="AV3452" s="283"/>
      <c r="AW3452" s="283"/>
      <c r="AY3452" s="283"/>
      <c r="AZ3452" s="282"/>
      <c r="BA3452" s="283"/>
      <c r="BB3452" s="282"/>
      <c r="BC3452" s="282"/>
      <c r="BD3452" s="282"/>
      <c r="BE3452" s="283"/>
      <c r="BG3452" s="282"/>
      <c r="BH3452" s="282"/>
      <c r="BI3452" s="282"/>
      <c r="BL3452" s="421"/>
      <c r="BM3452" s="424"/>
      <c r="BN3452" s="424"/>
      <c r="BO3452" s="424"/>
      <c r="BP3452" s="424"/>
      <c r="BQ3452" s="421"/>
      <c r="BR3452" s="421"/>
      <c r="BV3452" s="282"/>
      <c r="BW3452" s="283"/>
      <c r="BY3452" s="283"/>
      <c r="BZ3452" s="283"/>
      <c r="CA3452" s="283"/>
      <c r="CB3452" s="282"/>
      <c r="CC3452" s="282"/>
      <c r="CD3452" s="282"/>
      <c r="CE3452" s="282"/>
      <c r="CG3452" s="427"/>
      <c r="CH3452" s="402"/>
      <c r="CI3452" s="424"/>
      <c r="CJ3452" s="282"/>
      <c r="CK3452" s="282"/>
      <c r="CL3452" s="283"/>
      <c r="CM3452" s="283"/>
      <c r="CP3452" s="282"/>
      <c r="DC3452" s="282"/>
      <c r="DD3452" s="282"/>
      <c r="DE3452" s="282"/>
      <c r="DF3452" s="282"/>
      <c r="DG3452" s="282"/>
      <c r="DH3452" s="282"/>
      <c r="DI3452" s="282"/>
      <c r="DJ3452" s="282"/>
      <c r="EF3452" s="495" t="str">
        <f>""&amp;(MID(数据表!AZ3452,1,MIN(FIND({"(";"（"},数据表!AZ3452&amp;"(（",1)-1)))&amp;""</f>
        <v/>
      </c>
      <c r="EG3452" s="495" t="str">
        <f>""&amp;(MID(数据表!AZ3452,1,MIN(FIND({0;1;2;3;4;5;6;7;8;9},数据表!AZ3452&amp;"1234567890",1)-1)))&amp;""</f>
        <v/>
      </c>
    </row>
    <row r="3453" spans="2:137" s="310" customFormat="1" ht="12" customHeight="1">
      <c r="B3453" s="286"/>
      <c r="C3453" s="286"/>
      <c r="D3453" s="286"/>
      <c r="E3453" s="479"/>
      <c r="F3453" s="282"/>
      <c r="G3453" s="283"/>
      <c r="H3453" s="421"/>
      <c r="I3453" s="421"/>
      <c r="J3453" s="283"/>
      <c r="K3453" s="421"/>
      <c r="L3453" s="282"/>
      <c r="N3453" s="282"/>
      <c r="S3453" s="282"/>
      <c r="T3453" s="283"/>
      <c r="U3453" s="283"/>
      <c r="V3453" s="283"/>
      <c r="W3453" s="283"/>
      <c r="X3453" s="283"/>
      <c r="Y3453" s="282"/>
      <c r="Z3453" s="282"/>
      <c r="AA3453" s="283"/>
      <c r="AB3453" s="282"/>
      <c r="AC3453" s="282"/>
      <c r="AD3453" s="282"/>
      <c r="AE3453" s="282"/>
      <c r="AF3453" s="283"/>
      <c r="AG3453" s="402"/>
      <c r="AH3453" s="283"/>
      <c r="AI3453" s="283"/>
      <c r="AJ3453" s="283"/>
      <c r="AK3453" s="283"/>
      <c r="AL3453" s="283"/>
      <c r="AM3453" s="282"/>
      <c r="AN3453" s="282"/>
      <c r="AO3453" s="282"/>
      <c r="AP3453" s="282"/>
      <c r="AQ3453" s="282"/>
      <c r="AR3453" s="282"/>
      <c r="AT3453" s="283"/>
      <c r="AU3453" s="283"/>
      <c r="AV3453" s="283"/>
      <c r="AW3453" s="283"/>
      <c r="AY3453" s="283"/>
      <c r="AZ3453" s="282"/>
      <c r="BA3453" s="283"/>
      <c r="BB3453" s="282"/>
      <c r="BC3453" s="282"/>
      <c r="BD3453" s="282"/>
      <c r="BE3453" s="283"/>
      <c r="BG3453" s="282"/>
      <c r="BH3453" s="282"/>
      <c r="BI3453" s="282"/>
      <c r="BL3453" s="421"/>
      <c r="BM3453" s="424"/>
      <c r="BN3453" s="424"/>
      <c r="BO3453" s="424"/>
      <c r="BP3453" s="424"/>
      <c r="BQ3453" s="421"/>
      <c r="BR3453" s="421"/>
      <c r="BV3453" s="282"/>
      <c r="BW3453" s="283"/>
      <c r="BY3453" s="283"/>
      <c r="BZ3453" s="283"/>
      <c r="CA3453" s="283"/>
      <c r="CB3453" s="282"/>
      <c r="CC3453" s="282"/>
      <c r="CD3453" s="282"/>
      <c r="CE3453" s="282"/>
      <c r="CG3453" s="427"/>
      <c r="CH3453" s="402"/>
      <c r="CI3453" s="424"/>
      <c r="CJ3453" s="282"/>
      <c r="CK3453" s="282"/>
      <c r="CL3453" s="283"/>
      <c r="CM3453" s="283"/>
      <c r="CP3453" s="282"/>
      <c r="DC3453" s="282"/>
      <c r="DD3453" s="282"/>
      <c r="DE3453" s="282"/>
      <c r="DF3453" s="282"/>
      <c r="DG3453" s="282"/>
      <c r="DH3453" s="282"/>
      <c r="DI3453" s="282"/>
      <c r="DJ3453" s="282"/>
      <c r="EF3453" s="495" t="str">
        <f>""&amp;(MID(数据表!AZ3453,1,MIN(FIND({"(";"（"},数据表!AZ3453&amp;"(（",1)-1)))&amp;""</f>
        <v/>
      </c>
      <c r="EG3453" s="495" t="str">
        <f>""&amp;(MID(数据表!AZ3453,1,MIN(FIND({0;1;2;3;4;5;6;7;8;9},数据表!AZ3453&amp;"1234567890",1)-1)))&amp;""</f>
        <v/>
      </c>
    </row>
    <row r="3454" spans="2:137" s="310" customFormat="1" ht="12" customHeight="1">
      <c r="B3454" s="286"/>
      <c r="C3454" s="286"/>
      <c r="D3454" s="286"/>
      <c r="E3454" s="479"/>
      <c r="F3454" s="282"/>
      <c r="G3454" s="283"/>
      <c r="H3454" s="421"/>
      <c r="I3454" s="421"/>
      <c r="J3454" s="283"/>
      <c r="K3454" s="421"/>
      <c r="L3454" s="282"/>
      <c r="N3454" s="282"/>
      <c r="S3454" s="282"/>
      <c r="T3454" s="283"/>
      <c r="U3454" s="283"/>
      <c r="V3454" s="283"/>
      <c r="W3454" s="283"/>
      <c r="X3454" s="283"/>
      <c r="Y3454" s="282"/>
      <c r="Z3454" s="282"/>
      <c r="AA3454" s="283"/>
      <c r="AB3454" s="282"/>
      <c r="AC3454" s="282"/>
      <c r="AD3454" s="282"/>
      <c r="AE3454" s="282"/>
      <c r="AF3454" s="283"/>
      <c r="AG3454" s="402"/>
      <c r="AH3454" s="283"/>
      <c r="AI3454" s="283"/>
      <c r="AJ3454" s="283"/>
      <c r="AK3454" s="283"/>
      <c r="AL3454" s="283"/>
      <c r="AM3454" s="282"/>
      <c r="AN3454" s="282"/>
      <c r="AO3454" s="282"/>
      <c r="AP3454" s="282"/>
      <c r="AQ3454" s="282"/>
      <c r="AR3454" s="282"/>
      <c r="AT3454" s="283"/>
      <c r="AU3454" s="283"/>
      <c r="AV3454" s="283"/>
      <c r="AW3454" s="283"/>
      <c r="AY3454" s="283"/>
      <c r="AZ3454" s="282"/>
      <c r="BA3454" s="283"/>
      <c r="BB3454" s="282"/>
      <c r="BC3454" s="282"/>
      <c r="BD3454" s="282"/>
      <c r="BE3454" s="283"/>
      <c r="BG3454" s="282"/>
      <c r="BH3454" s="282"/>
      <c r="BI3454" s="282"/>
      <c r="BL3454" s="421"/>
      <c r="BM3454" s="424"/>
      <c r="BN3454" s="424"/>
      <c r="BO3454" s="424"/>
      <c r="BP3454" s="424"/>
      <c r="BQ3454" s="421"/>
      <c r="BR3454" s="421"/>
      <c r="BV3454" s="282"/>
      <c r="BW3454" s="283"/>
      <c r="BY3454" s="283"/>
      <c r="BZ3454" s="283"/>
      <c r="CA3454" s="283"/>
      <c r="CB3454" s="282"/>
      <c r="CC3454" s="282"/>
      <c r="CD3454" s="282"/>
      <c r="CE3454" s="282"/>
      <c r="CG3454" s="427"/>
      <c r="CH3454" s="402"/>
      <c r="CI3454" s="424"/>
      <c r="CJ3454" s="282"/>
      <c r="CK3454" s="282"/>
      <c r="CL3454" s="283"/>
      <c r="CM3454" s="283"/>
      <c r="CP3454" s="282"/>
      <c r="DC3454" s="282"/>
      <c r="DD3454" s="282"/>
      <c r="DE3454" s="282"/>
      <c r="DF3454" s="282"/>
      <c r="DG3454" s="282"/>
      <c r="DH3454" s="282"/>
      <c r="DI3454" s="282"/>
      <c r="DJ3454" s="282"/>
      <c r="EF3454" s="495" t="str">
        <f>""&amp;(MID(数据表!AZ3454,1,MIN(FIND({"(";"（"},数据表!AZ3454&amp;"(（",1)-1)))&amp;""</f>
        <v/>
      </c>
      <c r="EG3454" s="495" t="str">
        <f>""&amp;(MID(数据表!AZ3454,1,MIN(FIND({0;1;2;3;4;5;6;7;8;9},数据表!AZ3454&amp;"1234567890",1)-1)))&amp;""</f>
        <v/>
      </c>
    </row>
    <row r="3455" spans="2:137" s="310" customFormat="1" ht="12" customHeight="1">
      <c r="B3455" s="286"/>
      <c r="C3455" s="286"/>
      <c r="D3455" s="286"/>
      <c r="E3455" s="479"/>
      <c r="F3455" s="282"/>
      <c r="G3455" s="283"/>
      <c r="H3455" s="421"/>
      <c r="I3455" s="421"/>
      <c r="J3455" s="283"/>
      <c r="K3455" s="421"/>
      <c r="L3455" s="282"/>
      <c r="N3455" s="282"/>
      <c r="S3455" s="282"/>
      <c r="T3455" s="283"/>
      <c r="U3455" s="283"/>
      <c r="V3455" s="283"/>
      <c r="W3455" s="283"/>
      <c r="X3455" s="283"/>
      <c r="Y3455" s="282"/>
      <c r="Z3455" s="282"/>
      <c r="AA3455" s="283"/>
      <c r="AB3455" s="282"/>
      <c r="AC3455" s="282"/>
      <c r="AD3455" s="282"/>
      <c r="AE3455" s="282"/>
      <c r="AF3455" s="283"/>
      <c r="AG3455" s="402"/>
      <c r="AH3455" s="283"/>
      <c r="AI3455" s="283"/>
      <c r="AJ3455" s="283"/>
      <c r="AK3455" s="283"/>
      <c r="AL3455" s="283"/>
      <c r="AM3455" s="282"/>
      <c r="AN3455" s="282"/>
      <c r="AO3455" s="282"/>
      <c r="AP3455" s="282"/>
      <c r="AQ3455" s="282"/>
      <c r="AR3455" s="282"/>
      <c r="AT3455" s="283"/>
      <c r="AU3455" s="283"/>
      <c r="AV3455" s="283"/>
      <c r="AW3455" s="283"/>
      <c r="AY3455" s="283"/>
      <c r="AZ3455" s="282"/>
      <c r="BA3455" s="283"/>
      <c r="BB3455" s="282"/>
      <c r="BC3455" s="282"/>
      <c r="BD3455" s="282"/>
      <c r="BE3455" s="283"/>
      <c r="BG3455" s="282"/>
      <c r="BH3455" s="282"/>
      <c r="BI3455" s="282"/>
      <c r="BL3455" s="421"/>
      <c r="BM3455" s="424"/>
      <c r="BN3455" s="424"/>
      <c r="BO3455" s="424"/>
      <c r="BP3455" s="424"/>
      <c r="BQ3455" s="421"/>
      <c r="BR3455" s="421"/>
      <c r="BV3455" s="282"/>
      <c r="BW3455" s="283"/>
      <c r="BY3455" s="283"/>
      <c r="BZ3455" s="283"/>
      <c r="CA3455" s="283"/>
      <c r="CB3455" s="282"/>
      <c r="CC3455" s="282"/>
      <c r="CD3455" s="282"/>
      <c r="CE3455" s="282"/>
      <c r="CG3455" s="427"/>
      <c r="CH3455" s="402"/>
      <c r="CI3455" s="424"/>
      <c r="CJ3455" s="282"/>
      <c r="CK3455" s="282"/>
      <c r="CL3455" s="283"/>
      <c r="CM3455" s="283"/>
      <c r="CP3455" s="282"/>
      <c r="DC3455" s="282"/>
      <c r="DD3455" s="282"/>
      <c r="DE3455" s="282"/>
      <c r="DF3455" s="282"/>
      <c r="DG3455" s="282"/>
      <c r="DH3455" s="282"/>
      <c r="DI3455" s="282"/>
      <c r="DJ3455" s="282"/>
      <c r="EF3455" s="495" t="str">
        <f>""&amp;(MID(数据表!AZ3455,1,MIN(FIND({"(";"（"},数据表!AZ3455&amp;"(（",1)-1)))&amp;""</f>
        <v/>
      </c>
      <c r="EG3455" s="495" t="str">
        <f>""&amp;(MID(数据表!AZ3455,1,MIN(FIND({0;1;2;3;4;5;6;7;8;9},数据表!AZ3455&amp;"1234567890",1)-1)))&amp;""</f>
        <v/>
      </c>
    </row>
    <row r="3456" spans="2:137" s="310" customFormat="1" ht="12" customHeight="1">
      <c r="B3456" s="286"/>
      <c r="C3456" s="286"/>
      <c r="D3456" s="286"/>
      <c r="E3456" s="479"/>
      <c r="F3456" s="282"/>
      <c r="G3456" s="283"/>
      <c r="H3456" s="421"/>
      <c r="I3456" s="421"/>
      <c r="J3456" s="283"/>
      <c r="K3456" s="421"/>
      <c r="L3456" s="282"/>
      <c r="N3456" s="282"/>
      <c r="S3456" s="282"/>
      <c r="T3456" s="283"/>
      <c r="U3456" s="283"/>
      <c r="V3456" s="283"/>
      <c r="W3456" s="283"/>
      <c r="X3456" s="283"/>
      <c r="Y3456" s="282"/>
      <c r="Z3456" s="282"/>
      <c r="AA3456" s="283"/>
      <c r="AB3456" s="282"/>
      <c r="AC3456" s="282"/>
      <c r="AD3456" s="282"/>
      <c r="AE3456" s="282"/>
      <c r="AF3456" s="283"/>
      <c r="AG3456" s="402"/>
      <c r="AH3456" s="283"/>
      <c r="AI3456" s="283"/>
      <c r="AJ3456" s="283"/>
      <c r="AK3456" s="283"/>
      <c r="AL3456" s="283"/>
      <c r="AM3456" s="282"/>
      <c r="AN3456" s="282"/>
      <c r="AO3456" s="282"/>
      <c r="AP3456" s="282"/>
      <c r="AQ3456" s="282"/>
      <c r="AR3456" s="282"/>
      <c r="AT3456" s="283"/>
      <c r="AU3456" s="283"/>
      <c r="AV3456" s="283"/>
      <c r="AW3456" s="283"/>
      <c r="AY3456" s="283"/>
      <c r="AZ3456" s="282"/>
      <c r="BA3456" s="283"/>
      <c r="BB3456" s="282"/>
      <c r="BC3456" s="282"/>
      <c r="BD3456" s="282"/>
      <c r="BE3456" s="283"/>
      <c r="BG3456" s="282"/>
      <c r="BH3456" s="282"/>
      <c r="BI3456" s="282"/>
      <c r="BL3456" s="421"/>
      <c r="BM3456" s="424"/>
      <c r="BN3456" s="424"/>
      <c r="BO3456" s="424"/>
      <c r="BP3456" s="424"/>
      <c r="BQ3456" s="421"/>
      <c r="BR3456" s="421"/>
      <c r="BV3456" s="282"/>
      <c r="BW3456" s="283"/>
      <c r="BY3456" s="283"/>
      <c r="BZ3456" s="283"/>
      <c r="CA3456" s="283"/>
      <c r="CB3456" s="282"/>
      <c r="CC3456" s="282"/>
      <c r="CD3456" s="282"/>
      <c r="CE3456" s="282"/>
      <c r="CG3456" s="427"/>
      <c r="CH3456" s="402"/>
      <c r="CI3456" s="424"/>
      <c r="CJ3456" s="282"/>
      <c r="CK3456" s="282"/>
      <c r="CL3456" s="283"/>
      <c r="CM3456" s="283"/>
      <c r="CP3456" s="282"/>
      <c r="DC3456" s="282"/>
      <c r="DD3456" s="282"/>
      <c r="DE3456" s="282"/>
      <c r="DF3456" s="282"/>
      <c r="DG3456" s="282"/>
      <c r="DH3456" s="282"/>
      <c r="DI3456" s="282"/>
      <c r="DJ3456" s="282"/>
      <c r="EF3456" s="495" t="str">
        <f>""&amp;(MID(数据表!AZ3456,1,MIN(FIND({"(";"（"},数据表!AZ3456&amp;"(（",1)-1)))&amp;""</f>
        <v/>
      </c>
      <c r="EG3456" s="495" t="str">
        <f>""&amp;(MID(数据表!AZ3456,1,MIN(FIND({0;1;2;3;4;5;6;7;8;9},数据表!AZ3456&amp;"1234567890",1)-1)))&amp;""</f>
        <v/>
      </c>
    </row>
    <row r="3457" spans="2:137" s="310" customFormat="1" ht="12" customHeight="1">
      <c r="B3457" s="286"/>
      <c r="C3457" s="286"/>
      <c r="D3457" s="286"/>
      <c r="E3457" s="479"/>
      <c r="F3457" s="282"/>
      <c r="G3457" s="283"/>
      <c r="H3457" s="421"/>
      <c r="I3457" s="421"/>
      <c r="J3457" s="283"/>
      <c r="K3457" s="421"/>
      <c r="L3457" s="282"/>
      <c r="N3457" s="282"/>
      <c r="S3457" s="282"/>
      <c r="T3457" s="283"/>
      <c r="U3457" s="283"/>
      <c r="V3457" s="283"/>
      <c r="W3457" s="283"/>
      <c r="X3457" s="283"/>
      <c r="Y3457" s="282"/>
      <c r="Z3457" s="282"/>
      <c r="AA3457" s="283"/>
      <c r="AB3457" s="282"/>
      <c r="AC3457" s="282"/>
      <c r="AD3457" s="282"/>
      <c r="AE3457" s="282"/>
      <c r="AF3457" s="283"/>
      <c r="AG3457" s="402"/>
      <c r="AH3457" s="283"/>
      <c r="AI3457" s="283"/>
      <c r="AJ3457" s="283"/>
      <c r="AK3457" s="283"/>
      <c r="AL3457" s="283"/>
      <c r="AM3457" s="282"/>
      <c r="AN3457" s="282"/>
      <c r="AO3457" s="282"/>
      <c r="AP3457" s="282"/>
      <c r="AQ3457" s="282"/>
      <c r="AR3457" s="282"/>
      <c r="AT3457" s="283"/>
      <c r="AU3457" s="283"/>
      <c r="AV3457" s="283"/>
      <c r="AW3457" s="283"/>
      <c r="AY3457" s="283"/>
      <c r="AZ3457" s="282"/>
      <c r="BA3457" s="283"/>
      <c r="BB3457" s="282"/>
      <c r="BC3457" s="282"/>
      <c r="BD3457" s="282"/>
      <c r="BE3457" s="283"/>
      <c r="BG3457" s="282"/>
      <c r="BH3457" s="282"/>
      <c r="BI3457" s="282"/>
      <c r="BL3457" s="421"/>
      <c r="BM3457" s="424"/>
      <c r="BN3457" s="424"/>
      <c r="BO3457" s="424"/>
      <c r="BP3457" s="424"/>
      <c r="BQ3457" s="421"/>
      <c r="BR3457" s="421"/>
      <c r="BV3457" s="282"/>
      <c r="BW3457" s="283"/>
      <c r="BY3457" s="283"/>
      <c r="BZ3457" s="283"/>
      <c r="CA3457" s="283"/>
      <c r="CB3457" s="282"/>
      <c r="CC3457" s="282"/>
      <c r="CD3457" s="282"/>
      <c r="CE3457" s="282"/>
      <c r="CG3457" s="427"/>
      <c r="CH3457" s="402"/>
      <c r="CI3457" s="424"/>
      <c r="CJ3457" s="282"/>
      <c r="CK3457" s="282"/>
      <c r="CL3457" s="283"/>
      <c r="CM3457" s="283"/>
      <c r="CP3457" s="282"/>
      <c r="DC3457" s="282"/>
      <c r="DD3457" s="282"/>
      <c r="DE3457" s="282"/>
      <c r="DF3457" s="282"/>
      <c r="DG3457" s="282"/>
      <c r="DH3457" s="282"/>
      <c r="DI3457" s="282"/>
      <c r="DJ3457" s="282"/>
      <c r="EF3457" s="495" t="str">
        <f>""&amp;(MID(数据表!AZ3457,1,MIN(FIND({"(";"（"},数据表!AZ3457&amp;"(（",1)-1)))&amp;""</f>
        <v/>
      </c>
      <c r="EG3457" s="495" t="str">
        <f>""&amp;(MID(数据表!AZ3457,1,MIN(FIND({0;1;2;3;4;5;6;7;8;9},数据表!AZ3457&amp;"1234567890",1)-1)))&amp;""</f>
        <v/>
      </c>
    </row>
    <row r="3458" spans="2:137" s="310" customFormat="1" ht="12" customHeight="1">
      <c r="B3458" s="286"/>
      <c r="C3458" s="286"/>
      <c r="D3458" s="286"/>
      <c r="E3458" s="479"/>
      <c r="F3458" s="282"/>
      <c r="G3458" s="283"/>
      <c r="H3458" s="421"/>
      <c r="I3458" s="421"/>
      <c r="J3458" s="283"/>
      <c r="K3458" s="421"/>
      <c r="L3458" s="282"/>
      <c r="N3458" s="282"/>
      <c r="S3458" s="282"/>
      <c r="T3458" s="283"/>
      <c r="U3458" s="283"/>
      <c r="V3458" s="283"/>
      <c r="W3458" s="283"/>
      <c r="X3458" s="283"/>
      <c r="Y3458" s="282"/>
      <c r="Z3458" s="282"/>
      <c r="AA3458" s="283"/>
      <c r="AB3458" s="282"/>
      <c r="AC3458" s="282"/>
      <c r="AD3458" s="282"/>
      <c r="AE3458" s="282"/>
      <c r="AF3458" s="283"/>
      <c r="AG3458" s="402"/>
      <c r="AH3458" s="283"/>
      <c r="AI3458" s="283"/>
      <c r="AJ3458" s="283"/>
      <c r="AK3458" s="283"/>
      <c r="AL3458" s="283"/>
      <c r="AM3458" s="282"/>
      <c r="AN3458" s="282"/>
      <c r="AO3458" s="282"/>
      <c r="AP3458" s="282"/>
      <c r="AQ3458" s="282"/>
      <c r="AR3458" s="282"/>
      <c r="AT3458" s="283"/>
      <c r="AU3458" s="283"/>
      <c r="AV3458" s="283"/>
      <c r="AW3458" s="283"/>
      <c r="AY3458" s="283"/>
      <c r="AZ3458" s="282"/>
      <c r="BA3458" s="283"/>
      <c r="BB3458" s="282"/>
      <c r="BC3458" s="282"/>
      <c r="BD3458" s="282"/>
      <c r="BE3458" s="283"/>
      <c r="BG3458" s="282"/>
      <c r="BH3458" s="282"/>
      <c r="BI3458" s="282"/>
      <c r="BL3458" s="421"/>
      <c r="BM3458" s="424"/>
      <c r="BN3458" s="424"/>
      <c r="BO3458" s="424"/>
      <c r="BP3458" s="424"/>
      <c r="BQ3458" s="421"/>
      <c r="BR3458" s="421"/>
      <c r="BV3458" s="282"/>
      <c r="BW3458" s="283"/>
      <c r="BY3458" s="283"/>
      <c r="BZ3458" s="283"/>
      <c r="CA3458" s="283"/>
      <c r="CB3458" s="282"/>
      <c r="CC3458" s="282"/>
      <c r="CD3458" s="282"/>
      <c r="CE3458" s="282"/>
      <c r="CG3458" s="427"/>
      <c r="CH3458" s="402"/>
      <c r="CI3458" s="424"/>
      <c r="CJ3458" s="282"/>
      <c r="CK3458" s="282"/>
      <c r="CL3458" s="283"/>
      <c r="CM3458" s="283"/>
      <c r="CP3458" s="282"/>
      <c r="DC3458" s="282"/>
      <c r="DD3458" s="282"/>
      <c r="DE3458" s="282"/>
      <c r="DF3458" s="282"/>
      <c r="DG3458" s="282"/>
      <c r="DH3458" s="282"/>
      <c r="DI3458" s="282"/>
      <c r="DJ3458" s="282"/>
      <c r="EF3458" s="495" t="str">
        <f>""&amp;(MID(数据表!AZ3458,1,MIN(FIND({"(";"（"},数据表!AZ3458&amp;"(（",1)-1)))&amp;""</f>
        <v/>
      </c>
      <c r="EG3458" s="495" t="str">
        <f>""&amp;(MID(数据表!AZ3458,1,MIN(FIND({0;1;2;3;4;5;6;7;8;9},数据表!AZ3458&amp;"1234567890",1)-1)))&amp;""</f>
        <v/>
      </c>
    </row>
    <row r="3459" spans="2:137" s="310" customFormat="1" ht="12" customHeight="1">
      <c r="B3459" s="286"/>
      <c r="C3459" s="286"/>
      <c r="D3459" s="286"/>
      <c r="E3459" s="479"/>
      <c r="F3459" s="282"/>
      <c r="G3459" s="283"/>
      <c r="H3459" s="421"/>
      <c r="I3459" s="421"/>
      <c r="J3459" s="283"/>
      <c r="K3459" s="421"/>
      <c r="L3459" s="282"/>
      <c r="N3459" s="282"/>
      <c r="S3459" s="282"/>
      <c r="T3459" s="283"/>
      <c r="U3459" s="283"/>
      <c r="V3459" s="283"/>
      <c r="W3459" s="283"/>
      <c r="X3459" s="283"/>
      <c r="Y3459" s="282"/>
      <c r="Z3459" s="282"/>
      <c r="AA3459" s="283"/>
      <c r="AB3459" s="282"/>
      <c r="AC3459" s="282"/>
      <c r="AD3459" s="282"/>
      <c r="AE3459" s="282"/>
      <c r="AF3459" s="283"/>
      <c r="AG3459" s="402"/>
      <c r="AH3459" s="283"/>
      <c r="AI3459" s="283"/>
      <c r="AJ3459" s="283"/>
      <c r="AK3459" s="283"/>
      <c r="AL3459" s="283"/>
      <c r="AM3459" s="282"/>
      <c r="AN3459" s="282"/>
      <c r="AO3459" s="282"/>
      <c r="AP3459" s="282"/>
      <c r="AQ3459" s="282"/>
      <c r="AR3459" s="282"/>
      <c r="AT3459" s="283"/>
      <c r="AU3459" s="283"/>
      <c r="AV3459" s="283"/>
      <c r="AW3459" s="283"/>
      <c r="AY3459" s="283"/>
      <c r="AZ3459" s="282"/>
      <c r="BA3459" s="283"/>
      <c r="BB3459" s="282"/>
      <c r="BC3459" s="282"/>
      <c r="BD3459" s="282"/>
      <c r="BE3459" s="283"/>
      <c r="BG3459" s="282"/>
      <c r="BH3459" s="282"/>
      <c r="BI3459" s="282"/>
      <c r="BL3459" s="421"/>
      <c r="BM3459" s="424"/>
      <c r="BN3459" s="424"/>
      <c r="BO3459" s="424"/>
      <c r="BP3459" s="424"/>
      <c r="BQ3459" s="421"/>
      <c r="BR3459" s="421"/>
      <c r="BV3459" s="282"/>
      <c r="BW3459" s="283"/>
      <c r="BY3459" s="283"/>
      <c r="BZ3459" s="283"/>
      <c r="CA3459" s="283"/>
      <c r="CB3459" s="282"/>
      <c r="CC3459" s="282"/>
      <c r="CD3459" s="282"/>
      <c r="CE3459" s="282"/>
      <c r="CG3459" s="427"/>
      <c r="CH3459" s="402"/>
      <c r="CI3459" s="424"/>
      <c r="CJ3459" s="282"/>
      <c r="CK3459" s="282"/>
      <c r="CL3459" s="283"/>
      <c r="CM3459" s="283"/>
      <c r="CP3459" s="282"/>
      <c r="DC3459" s="282"/>
      <c r="DD3459" s="282"/>
      <c r="DE3459" s="282"/>
      <c r="DF3459" s="282"/>
      <c r="DG3459" s="282"/>
      <c r="DH3459" s="282"/>
      <c r="DI3459" s="282"/>
      <c r="DJ3459" s="282"/>
      <c r="EF3459" s="495" t="str">
        <f>""&amp;(MID(数据表!AZ3459,1,MIN(FIND({"(";"（"},数据表!AZ3459&amp;"(（",1)-1)))&amp;""</f>
        <v/>
      </c>
      <c r="EG3459" s="495" t="str">
        <f>""&amp;(MID(数据表!AZ3459,1,MIN(FIND({0;1;2;3;4;5;6;7;8;9},数据表!AZ3459&amp;"1234567890",1)-1)))&amp;""</f>
        <v/>
      </c>
    </row>
    <row r="3460" spans="2:137" s="310" customFormat="1" ht="12" customHeight="1">
      <c r="B3460" s="286"/>
      <c r="C3460" s="286"/>
      <c r="D3460" s="286"/>
      <c r="E3460" s="479"/>
      <c r="F3460" s="282"/>
      <c r="G3460" s="283"/>
      <c r="H3460" s="421"/>
      <c r="I3460" s="421"/>
      <c r="J3460" s="283"/>
      <c r="K3460" s="421"/>
      <c r="L3460" s="282"/>
      <c r="N3460" s="282"/>
      <c r="S3460" s="282"/>
      <c r="T3460" s="283"/>
      <c r="U3460" s="283"/>
      <c r="V3460" s="283"/>
      <c r="W3460" s="283"/>
      <c r="X3460" s="283"/>
      <c r="Y3460" s="282"/>
      <c r="Z3460" s="282"/>
      <c r="AA3460" s="283"/>
      <c r="AB3460" s="282"/>
      <c r="AC3460" s="282"/>
      <c r="AD3460" s="282"/>
      <c r="AE3460" s="282"/>
      <c r="AF3460" s="283"/>
      <c r="AG3460" s="402"/>
      <c r="AH3460" s="283"/>
      <c r="AI3460" s="283"/>
      <c r="AJ3460" s="283"/>
      <c r="AK3460" s="283"/>
      <c r="AL3460" s="283"/>
      <c r="AM3460" s="282"/>
      <c r="AN3460" s="282"/>
      <c r="AO3460" s="282"/>
      <c r="AP3460" s="282"/>
      <c r="AQ3460" s="282"/>
      <c r="AR3460" s="282"/>
      <c r="AT3460" s="283"/>
      <c r="AU3460" s="283"/>
      <c r="AV3460" s="283"/>
      <c r="AW3460" s="283"/>
      <c r="AY3460" s="283"/>
      <c r="AZ3460" s="282"/>
      <c r="BA3460" s="283"/>
      <c r="BB3460" s="282"/>
      <c r="BC3460" s="282"/>
      <c r="BD3460" s="282"/>
      <c r="BE3460" s="283"/>
      <c r="BG3460" s="282"/>
      <c r="BH3460" s="282"/>
      <c r="BI3460" s="282"/>
      <c r="BL3460" s="421"/>
      <c r="BM3460" s="424"/>
      <c r="BN3460" s="424"/>
      <c r="BO3460" s="424"/>
      <c r="BP3460" s="424"/>
      <c r="BQ3460" s="421"/>
      <c r="BR3460" s="421"/>
      <c r="BV3460" s="282"/>
      <c r="BW3460" s="283"/>
      <c r="BY3460" s="283"/>
      <c r="BZ3460" s="283"/>
      <c r="CA3460" s="283"/>
      <c r="CB3460" s="282"/>
      <c r="CC3460" s="282"/>
      <c r="CD3460" s="282"/>
      <c r="CE3460" s="282"/>
      <c r="CG3460" s="427"/>
      <c r="CH3460" s="402"/>
      <c r="CI3460" s="424"/>
      <c r="CJ3460" s="282"/>
      <c r="CK3460" s="282"/>
      <c r="CL3460" s="283"/>
      <c r="CM3460" s="283"/>
      <c r="CP3460" s="282"/>
      <c r="DC3460" s="282"/>
      <c r="DD3460" s="282"/>
      <c r="DE3460" s="282"/>
      <c r="DF3460" s="282"/>
      <c r="DG3460" s="282"/>
      <c r="DH3460" s="282"/>
      <c r="DI3460" s="282"/>
      <c r="DJ3460" s="282"/>
      <c r="EF3460" s="495" t="str">
        <f>""&amp;(MID(数据表!AZ3460,1,MIN(FIND({"(";"（"},数据表!AZ3460&amp;"(（",1)-1)))&amp;""</f>
        <v/>
      </c>
      <c r="EG3460" s="495" t="str">
        <f>""&amp;(MID(数据表!AZ3460,1,MIN(FIND({0;1;2;3;4;5;6;7;8;9},数据表!AZ3460&amp;"1234567890",1)-1)))&amp;""</f>
        <v/>
      </c>
    </row>
    <row r="3461" spans="2:137" s="310" customFormat="1" ht="12" customHeight="1">
      <c r="B3461" s="286"/>
      <c r="C3461" s="286"/>
      <c r="D3461" s="286"/>
      <c r="E3461" s="479"/>
      <c r="F3461" s="282"/>
      <c r="G3461" s="283"/>
      <c r="H3461" s="421"/>
      <c r="I3461" s="421"/>
      <c r="J3461" s="283"/>
      <c r="K3461" s="421"/>
      <c r="L3461" s="282"/>
      <c r="N3461" s="282"/>
      <c r="S3461" s="282"/>
      <c r="T3461" s="283"/>
      <c r="U3461" s="283"/>
      <c r="V3461" s="283"/>
      <c r="W3461" s="283"/>
      <c r="X3461" s="283"/>
      <c r="Y3461" s="282"/>
      <c r="Z3461" s="282"/>
      <c r="AA3461" s="283"/>
      <c r="AB3461" s="282"/>
      <c r="AC3461" s="282"/>
      <c r="AD3461" s="282"/>
      <c r="AE3461" s="282"/>
      <c r="AF3461" s="283"/>
      <c r="AG3461" s="402"/>
      <c r="AH3461" s="283"/>
      <c r="AI3461" s="283"/>
      <c r="AJ3461" s="283"/>
      <c r="AK3461" s="283"/>
      <c r="AL3461" s="283"/>
      <c r="AM3461" s="282"/>
      <c r="AN3461" s="282"/>
      <c r="AO3461" s="282"/>
      <c r="AP3461" s="282"/>
      <c r="AQ3461" s="282"/>
      <c r="AR3461" s="282"/>
      <c r="AT3461" s="283"/>
      <c r="AU3461" s="283"/>
      <c r="AV3461" s="283"/>
      <c r="AW3461" s="283"/>
      <c r="AY3461" s="283"/>
      <c r="AZ3461" s="282"/>
      <c r="BA3461" s="283"/>
      <c r="BB3461" s="282"/>
      <c r="BC3461" s="282"/>
      <c r="BD3461" s="282"/>
      <c r="BE3461" s="283"/>
      <c r="BG3461" s="282"/>
      <c r="BH3461" s="282"/>
      <c r="BI3461" s="282"/>
      <c r="BL3461" s="421"/>
      <c r="BM3461" s="424"/>
      <c r="BN3461" s="424"/>
      <c r="BO3461" s="424"/>
      <c r="BP3461" s="424"/>
      <c r="BQ3461" s="421"/>
      <c r="BR3461" s="421"/>
      <c r="BV3461" s="282"/>
      <c r="BW3461" s="283"/>
      <c r="BY3461" s="283"/>
      <c r="BZ3461" s="283"/>
      <c r="CA3461" s="283"/>
      <c r="CB3461" s="282"/>
      <c r="CC3461" s="282"/>
      <c r="CD3461" s="282"/>
      <c r="CE3461" s="282"/>
      <c r="CG3461" s="427"/>
      <c r="CH3461" s="402"/>
      <c r="CI3461" s="424"/>
      <c r="CJ3461" s="282"/>
      <c r="CK3461" s="282"/>
      <c r="CL3461" s="283"/>
      <c r="CM3461" s="283"/>
      <c r="CP3461" s="282"/>
      <c r="DC3461" s="282"/>
      <c r="DD3461" s="282"/>
      <c r="DE3461" s="282"/>
      <c r="DF3461" s="282"/>
      <c r="DG3461" s="282"/>
      <c r="DH3461" s="282"/>
      <c r="DI3461" s="282"/>
      <c r="DJ3461" s="282"/>
      <c r="EF3461" s="495" t="str">
        <f>""&amp;(MID(数据表!AZ3461,1,MIN(FIND({"(";"（"},数据表!AZ3461&amp;"(（",1)-1)))&amp;""</f>
        <v/>
      </c>
      <c r="EG3461" s="495" t="str">
        <f>""&amp;(MID(数据表!AZ3461,1,MIN(FIND({0;1;2;3;4;5;6;7;8;9},数据表!AZ3461&amp;"1234567890",1)-1)))&amp;""</f>
        <v/>
      </c>
    </row>
    <row r="3462" spans="2:137" s="310" customFormat="1" ht="12" customHeight="1">
      <c r="B3462" s="286"/>
      <c r="C3462" s="286"/>
      <c r="D3462" s="286"/>
      <c r="E3462" s="479"/>
      <c r="F3462" s="282"/>
      <c r="G3462" s="283"/>
      <c r="H3462" s="421"/>
      <c r="I3462" s="421"/>
      <c r="J3462" s="283"/>
      <c r="K3462" s="421"/>
      <c r="L3462" s="282"/>
      <c r="N3462" s="282"/>
      <c r="S3462" s="282"/>
      <c r="T3462" s="283"/>
      <c r="U3462" s="283"/>
      <c r="V3462" s="283"/>
      <c r="W3462" s="283"/>
      <c r="X3462" s="283"/>
      <c r="Y3462" s="282"/>
      <c r="Z3462" s="282"/>
      <c r="AA3462" s="283"/>
      <c r="AB3462" s="282"/>
      <c r="AC3462" s="282"/>
      <c r="AD3462" s="282"/>
      <c r="AE3462" s="282"/>
      <c r="AF3462" s="283"/>
      <c r="AG3462" s="402"/>
      <c r="AH3462" s="283"/>
      <c r="AI3462" s="283"/>
      <c r="AJ3462" s="283"/>
      <c r="AK3462" s="283"/>
      <c r="AL3462" s="283"/>
      <c r="AM3462" s="282"/>
      <c r="AN3462" s="282"/>
      <c r="AO3462" s="282"/>
      <c r="AP3462" s="282"/>
      <c r="AQ3462" s="282"/>
      <c r="AR3462" s="282"/>
      <c r="AT3462" s="283"/>
      <c r="AU3462" s="283"/>
      <c r="AV3462" s="283"/>
      <c r="AW3462" s="283"/>
      <c r="AY3462" s="283"/>
      <c r="AZ3462" s="282"/>
      <c r="BA3462" s="283"/>
      <c r="BB3462" s="282"/>
      <c r="BC3462" s="282"/>
      <c r="BD3462" s="282"/>
      <c r="BE3462" s="283"/>
      <c r="BG3462" s="282"/>
      <c r="BH3462" s="282"/>
      <c r="BI3462" s="282"/>
      <c r="BL3462" s="421"/>
      <c r="BM3462" s="424"/>
      <c r="BN3462" s="424"/>
      <c r="BO3462" s="424"/>
      <c r="BP3462" s="424"/>
      <c r="BQ3462" s="421"/>
      <c r="BR3462" s="421"/>
      <c r="BV3462" s="282"/>
      <c r="BW3462" s="283"/>
      <c r="BY3462" s="283"/>
      <c r="BZ3462" s="283"/>
      <c r="CA3462" s="283"/>
      <c r="CB3462" s="282"/>
      <c r="CC3462" s="282"/>
      <c r="CD3462" s="282"/>
      <c r="CE3462" s="282"/>
      <c r="CG3462" s="427"/>
      <c r="CH3462" s="402"/>
      <c r="CI3462" s="424"/>
      <c r="CJ3462" s="282"/>
      <c r="CK3462" s="282"/>
      <c r="CL3462" s="283"/>
      <c r="CM3462" s="283"/>
      <c r="CP3462" s="282"/>
      <c r="DC3462" s="282"/>
      <c r="DD3462" s="282"/>
      <c r="DE3462" s="282"/>
      <c r="DF3462" s="282"/>
      <c r="DG3462" s="282"/>
      <c r="DH3462" s="282"/>
      <c r="DI3462" s="282"/>
      <c r="DJ3462" s="282"/>
      <c r="EF3462" s="495" t="str">
        <f>""&amp;(MID(数据表!AZ3462,1,MIN(FIND({"(";"（"},数据表!AZ3462&amp;"(（",1)-1)))&amp;""</f>
        <v/>
      </c>
      <c r="EG3462" s="495" t="str">
        <f>""&amp;(MID(数据表!AZ3462,1,MIN(FIND({0;1;2;3;4;5;6;7;8;9},数据表!AZ3462&amp;"1234567890",1)-1)))&amp;""</f>
        <v/>
      </c>
    </row>
    <row r="3463" spans="2:137" s="310" customFormat="1" ht="12" customHeight="1">
      <c r="B3463" s="286"/>
      <c r="C3463" s="286"/>
      <c r="D3463" s="286"/>
      <c r="E3463" s="479"/>
      <c r="F3463" s="282"/>
      <c r="G3463" s="283"/>
      <c r="H3463" s="421"/>
      <c r="I3463" s="421"/>
      <c r="J3463" s="283"/>
      <c r="K3463" s="421"/>
      <c r="L3463" s="282"/>
      <c r="N3463" s="282"/>
      <c r="S3463" s="282"/>
      <c r="T3463" s="283"/>
      <c r="U3463" s="283"/>
      <c r="V3463" s="283"/>
      <c r="W3463" s="283"/>
      <c r="X3463" s="283"/>
      <c r="Y3463" s="282"/>
      <c r="Z3463" s="282"/>
      <c r="AA3463" s="283"/>
      <c r="AB3463" s="282"/>
      <c r="AC3463" s="282"/>
      <c r="AD3463" s="282"/>
      <c r="AE3463" s="282"/>
      <c r="AF3463" s="283"/>
      <c r="AG3463" s="402"/>
      <c r="AH3463" s="283"/>
      <c r="AI3463" s="283"/>
      <c r="AJ3463" s="283"/>
      <c r="AK3463" s="283"/>
      <c r="AL3463" s="283"/>
      <c r="AM3463" s="282"/>
      <c r="AN3463" s="282"/>
      <c r="AO3463" s="282"/>
      <c r="AP3463" s="282"/>
      <c r="AQ3463" s="282"/>
      <c r="AR3463" s="282"/>
      <c r="AT3463" s="283"/>
      <c r="AU3463" s="283"/>
      <c r="AV3463" s="283"/>
      <c r="AW3463" s="283"/>
      <c r="AY3463" s="283"/>
      <c r="AZ3463" s="282"/>
      <c r="BA3463" s="283"/>
      <c r="BB3463" s="282"/>
      <c r="BC3463" s="282"/>
      <c r="BD3463" s="282"/>
      <c r="BE3463" s="283"/>
      <c r="BG3463" s="282"/>
      <c r="BH3463" s="282"/>
      <c r="BI3463" s="282"/>
      <c r="BL3463" s="421"/>
      <c r="BM3463" s="424"/>
      <c r="BN3463" s="424"/>
      <c r="BO3463" s="424"/>
      <c r="BP3463" s="424"/>
      <c r="BQ3463" s="421"/>
      <c r="BR3463" s="421"/>
      <c r="BV3463" s="282"/>
      <c r="BW3463" s="283"/>
      <c r="BY3463" s="283"/>
      <c r="BZ3463" s="283"/>
      <c r="CA3463" s="283"/>
      <c r="CB3463" s="282"/>
      <c r="CC3463" s="282"/>
      <c r="CD3463" s="282"/>
      <c r="CE3463" s="282"/>
      <c r="CG3463" s="427"/>
      <c r="CH3463" s="402"/>
      <c r="CI3463" s="424"/>
      <c r="CJ3463" s="282"/>
      <c r="CK3463" s="282"/>
      <c r="CL3463" s="283"/>
      <c r="CM3463" s="283"/>
      <c r="CP3463" s="282"/>
      <c r="DC3463" s="282"/>
      <c r="DD3463" s="282"/>
      <c r="DE3463" s="282"/>
      <c r="DF3463" s="282"/>
      <c r="DG3463" s="282"/>
      <c r="DH3463" s="282"/>
      <c r="DI3463" s="282"/>
      <c r="DJ3463" s="282"/>
      <c r="EF3463" s="495" t="str">
        <f>""&amp;(MID(数据表!AZ3463,1,MIN(FIND({"(";"（"},数据表!AZ3463&amp;"(（",1)-1)))&amp;""</f>
        <v/>
      </c>
      <c r="EG3463" s="495" t="str">
        <f>""&amp;(MID(数据表!AZ3463,1,MIN(FIND({0;1;2;3;4;5;6;7;8;9},数据表!AZ3463&amp;"1234567890",1)-1)))&amp;""</f>
        <v/>
      </c>
    </row>
    <row r="3464" spans="2:137" s="310" customFormat="1" ht="12" customHeight="1">
      <c r="B3464" s="286"/>
      <c r="C3464" s="286"/>
      <c r="D3464" s="286"/>
      <c r="E3464" s="479"/>
      <c r="F3464" s="282"/>
      <c r="G3464" s="283"/>
      <c r="H3464" s="421"/>
      <c r="I3464" s="421"/>
      <c r="J3464" s="283"/>
      <c r="K3464" s="421"/>
      <c r="L3464" s="282"/>
      <c r="N3464" s="282"/>
      <c r="S3464" s="282"/>
      <c r="T3464" s="283"/>
      <c r="U3464" s="283"/>
      <c r="V3464" s="283"/>
      <c r="W3464" s="283"/>
      <c r="X3464" s="283"/>
      <c r="Y3464" s="282"/>
      <c r="Z3464" s="282"/>
      <c r="AA3464" s="283"/>
      <c r="AB3464" s="282"/>
      <c r="AC3464" s="282"/>
      <c r="AD3464" s="282"/>
      <c r="AE3464" s="282"/>
      <c r="AF3464" s="283"/>
      <c r="AG3464" s="402"/>
      <c r="AH3464" s="283"/>
      <c r="AI3464" s="283"/>
      <c r="AJ3464" s="283"/>
      <c r="AK3464" s="283"/>
      <c r="AL3464" s="283"/>
      <c r="AM3464" s="282"/>
      <c r="AN3464" s="282"/>
      <c r="AO3464" s="282"/>
      <c r="AP3464" s="282"/>
      <c r="AQ3464" s="282"/>
      <c r="AR3464" s="282"/>
      <c r="AT3464" s="283"/>
      <c r="AU3464" s="283"/>
      <c r="AV3464" s="283"/>
      <c r="AW3464" s="283"/>
      <c r="AY3464" s="283"/>
      <c r="AZ3464" s="282"/>
      <c r="BA3464" s="283"/>
      <c r="BB3464" s="282"/>
      <c r="BC3464" s="282"/>
      <c r="BD3464" s="282"/>
      <c r="BE3464" s="283"/>
      <c r="BG3464" s="282"/>
      <c r="BH3464" s="282"/>
      <c r="BI3464" s="282"/>
      <c r="BL3464" s="421"/>
      <c r="BM3464" s="424"/>
      <c r="BN3464" s="424"/>
      <c r="BO3464" s="424"/>
      <c r="BP3464" s="424"/>
      <c r="BQ3464" s="421"/>
      <c r="BR3464" s="421"/>
      <c r="BV3464" s="282"/>
      <c r="BW3464" s="283"/>
      <c r="BY3464" s="283"/>
      <c r="BZ3464" s="283"/>
      <c r="CA3464" s="283"/>
      <c r="CB3464" s="282"/>
      <c r="CC3464" s="282"/>
      <c r="CD3464" s="282"/>
      <c r="CE3464" s="282"/>
      <c r="CG3464" s="427"/>
      <c r="CH3464" s="402"/>
      <c r="CI3464" s="424"/>
      <c r="CJ3464" s="282"/>
      <c r="CK3464" s="282"/>
      <c r="CL3464" s="283"/>
      <c r="CM3464" s="283"/>
      <c r="CP3464" s="282"/>
      <c r="DC3464" s="282"/>
      <c r="DD3464" s="282"/>
      <c r="DE3464" s="282"/>
      <c r="DF3464" s="282"/>
      <c r="DG3464" s="282"/>
      <c r="DH3464" s="282"/>
      <c r="DI3464" s="282"/>
      <c r="DJ3464" s="282"/>
      <c r="EF3464" s="495" t="str">
        <f>""&amp;(MID(数据表!AZ3464,1,MIN(FIND({"(";"（"},数据表!AZ3464&amp;"(（",1)-1)))&amp;""</f>
        <v/>
      </c>
      <c r="EG3464" s="495" t="str">
        <f>""&amp;(MID(数据表!AZ3464,1,MIN(FIND({0;1;2;3;4;5;6;7;8;9},数据表!AZ3464&amp;"1234567890",1)-1)))&amp;""</f>
        <v/>
      </c>
    </row>
    <row r="3465" spans="2:137" s="310" customFormat="1" ht="12" customHeight="1">
      <c r="B3465" s="286"/>
      <c r="C3465" s="286"/>
      <c r="D3465" s="286"/>
      <c r="E3465" s="479"/>
      <c r="F3465" s="282"/>
      <c r="G3465" s="283"/>
      <c r="H3465" s="421"/>
      <c r="I3465" s="421"/>
      <c r="J3465" s="283"/>
      <c r="K3465" s="421"/>
      <c r="L3465" s="282"/>
      <c r="N3465" s="282"/>
      <c r="S3465" s="282"/>
      <c r="T3465" s="283"/>
      <c r="U3465" s="283"/>
      <c r="V3465" s="283"/>
      <c r="W3465" s="283"/>
      <c r="X3465" s="283"/>
      <c r="Y3465" s="282"/>
      <c r="Z3465" s="282"/>
      <c r="AA3465" s="283"/>
      <c r="AB3465" s="282"/>
      <c r="AC3465" s="282"/>
      <c r="AD3465" s="282"/>
      <c r="AE3465" s="282"/>
      <c r="AF3465" s="283"/>
      <c r="AG3465" s="402"/>
      <c r="AH3465" s="283"/>
      <c r="AI3465" s="283"/>
      <c r="AJ3465" s="283"/>
      <c r="AK3465" s="283"/>
      <c r="AL3465" s="283"/>
      <c r="AM3465" s="282"/>
      <c r="AN3465" s="282"/>
      <c r="AO3465" s="282"/>
      <c r="AP3465" s="282"/>
      <c r="AQ3465" s="282"/>
      <c r="AR3465" s="282"/>
      <c r="AT3465" s="283"/>
      <c r="AU3465" s="283"/>
      <c r="AV3465" s="283"/>
      <c r="AW3465" s="283"/>
      <c r="AY3465" s="283"/>
      <c r="AZ3465" s="282"/>
      <c r="BA3465" s="283"/>
      <c r="BB3465" s="282"/>
      <c r="BC3465" s="282"/>
      <c r="BD3465" s="282"/>
      <c r="BE3465" s="283"/>
      <c r="BG3465" s="282"/>
      <c r="BH3465" s="282"/>
      <c r="BI3465" s="282"/>
      <c r="BL3465" s="421"/>
      <c r="BM3465" s="424"/>
      <c r="BN3465" s="424"/>
      <c r="BO3465" s="424"/>
      <c r="BP3465" s="424"/>
      <c r="BQ3465" s="421"/>
      <c r="BR3465" s="421"/>
      <c r="BV3465" s="282"/>
      <c r="BW3465" s="283"/>
      <c r="BY3465" s="283"/>
      <c r="BZ3465" s="283"/>
      <c r="CA3465" s="283"/>
      <c r="CB3465" s="282"/>
      <c r="CC3465" s="282"/>
      <c r="CD3465" s="282"/>
      <c r="CE3465" s="282"/>
      <c r="CG3465" s="427"/>
      <c r="CH3465" s="402"/>
      <c r="CI3465" s="424"/>
      <c r="CJ3465" s="282"/>
      <c r="CK3465" s="282"/>
      <c r="CL3465" s="283"/>
      <c r="CM3465" s="283"/>
      <c r="CP3465" s="282"/>
      <c r="DC3465" s="282"/>
      <c r="DD3465" s="282"/>
      <c r="DE3465" s="282"/>
      <c r="DF3465" s="282"/>
      <c r="DG3465" s="282"/>
      <c r="DH3465" s="282"/>
      <c r="DI3465" s="282"/>
      <c r="DJ3465" s="282"/>
      <c r="EF3465" s="495" t="str">
        <f>""&amp;(MID(数据表!AZ3465,1,MIN(FIND({"(";"（"},数据表!AZ3465&amp;"(（",1)-1)))&amp;""</f>
        <v/>
      </c>
      <c r="EG3465" s="495" t="str">
        <f>""&amp;(MID(数据表!AZ3465,1,MIN(FIND({0;1;2;3;4;5;6;7;8;9},数据表!AZ3465&amp;"1234567890",1)-1)))&amp;""</f>
        <v/>
      </c>
    </row>
    <row r="3466" spans="2:137" s="310" customFormat="1" ht="12" customHeight="1">
      <c r="B3466" s="286"/>
      <c r="C3466" s="286"/>
      <c r="D3466" s="286"/>
      <c r="E3466" s="479"/>
      <c r="F3466" s="282"/>
      <c r="G3466" s="283"/>
      <c r="H3466" s="421"/>
      <c r="I3466" s="421"/>
      <c r="J3466" s="283"/>
      <c r="K3466" s="421"/>
      <c r="L3466" s="282"/>
      <c r="N3466" s="282"/>
      <c r="S3466" s="282"/>
      <c r="T3466" s="283"/>
      <c r="U3466" s="283"/>
      <c r="V3466" s="283"/>
      <c r="W3466" s="283"/>
      <c r="X3466" s="283"/>
      <c r="Y3466" s="282"/>
      <c r="Z3466" s="282"/>
      <c r="AA3466" s="283"/>
      <c r="AB3466" s="282"/>
      <c r="AC3466" s="282"/>
      <c r="AD3466" s="282"/>
      <c r="AE3466" s="282"/>
      <c r="AF3466" s="283"/>
      <c r="AG3466" s="402"/>
      <c r="AH3466" s="283"/>
      <c r="AI3466" s="283"/>
      <c r="AJ3466" s="283"/>
      <c r="AK3466" s="283"/>
      <c r="AL3466" s="283"/>
      <c r="AM3466" s="282"/>
      <c r="AN3466" s="282"/>
      <c r="AO3466" s="282"/>
      <c r="AP3466" s="282"/>
      <c r="AQ3466" s="282"/>
      <c r="AR3466" s="282"/>
      <c r="AT3466" s="283"/>
      <c r="AU3466" s="283"/>
      <c r="AV3466" s="283"/>
      <c r="AW3466" s="283"/>
      <c r="AY3466" s="283"/>
      <c r="AZ3466" s="282"/>
      <c r="BA3466" s="283"/>
      <c r="BB3466" s="282"/>
      <c r="BC3466" s="282"/>
      <c r="BD3466" s="282"/>
      <c r="BE3466" s="283"/>
      <c r="BG3466" s="282"/>
      <c r="BH3466" s="282"/>
      <c r="BI3466" s="282"/>
      <c r="BL3466" s="421"/>
      <c r="BM3466" s="424"/>
      <c r="BN3466" s="424"/>
      <c r="BO3466" s="424"/>
      <c r="BP3466" s="424"/>
      <c r="BQ3466" s="421"/>
      <c r="BR3466" s="421"/>
      <c r="BV3466" s="282"/>
      <c r="BW3466" s="283"/>
      <c r="BY3466" s="283"/>
      <c r="BZ3466" s="283"/>
      <c r="CA3466" s="283"/>
      <c r="CB3466" s="282"/>
      <c r="CC3466" s="282"/>
      <c r="CD3466" s="282"/>
      <c r="CE3466" s="282"/>
      <c r="CG3466" s="427"/>
      <c r="CH3466" s="402"/>
      <c r="CI3466" s="424"/>
      <c r="CJ3466" s="282"/>
      <c r="CK3466" s="282"/>
      <c r="CL3466" s="283"/>
      <c r="CM3466" s="283"/>
      <c r="CP3466" s="282"/>
      <c r="DC3466" s="282"/>
      <c r="DD3466" s="282"/>
      <c r="DE3466" s="282"/>
      <c r="DF3466" s="282"/>
      <c r="DG3466" s="282"/>
      <c r="DH3466" s="282"/>
      <c r="DI3466" s="282"/>
      <c r="DJ3466" s="282"/>
      <c r="EF3466" s="495" t="str">
        <f>""&amp;(MID(数据表!AZ3466,1,MIN(FIND({"(";"（"},数据表!AZ3466&amp;"(（",1)-1)))&amp;""</f>
        <v/>
      </c>
      <c r="EG3466" s="495" t="str">
        <f>""&amp;(MID(数据表!AZ3466,1,MIN(FIND({0;1;2;3;4;5;6;7;8;9},数据表!AZ3466&amp;"1234567890",1)-1)))&amp;""</f>
        <v/>
      </c>
    </row>
    <row r="3467" spans="2:137" s="310" customFormat="1" ht="12" customHeight="1">
      <c r="B3467" s="286"/>
      <c r="C3467" s="286"/>
      <c r="D3467" s="286"/>
      <c r="E3467" s="479"/>
      <c r="F3467" s="282"/>
      <c r="G3467" s="283"/>
      <c r="H3467" s="421"/>
      <c r="I3467" s="421"/>
      <c r="J3467" s="283"/>
      <c r="K3467" s="421"/>
      <c r="L3467" s="282"/>
      <c r="N3467" s="282"/>
      <c r="S3467" s="282"/>
      <c r="T3467" s="283"/>
      <c r="U3467" s="283"/>
      <c r="V3467" s="283"/>
      <c r="W3467" s="283"/>
      <c r="X3467" s="283"/>
      <c r="Y3467" s="282"/>
      <c r="Z3467" s="282"/>
      <c r="AA3467" s="283"/>
      <c r="AB3467" s="282"/>
      <c r="AC3467" s="282"/>
      <c r="AD3467" s="282"/>
      <c r="AE3467" s="282"/>
      <c r="AF3467" s="283"/>
      <c r="AG3467" s="402"/>
      <c r="AH3467" s="283"/>
      <c r="AI3467" s="283"/>
      <c r="AJ3467" s="283"/>
      <c r="AK3467" s="283"/>
      <c r="AL3467" s="283"/>
      <c r="AM3467" s="282"/>
      <c r="AN3467" s="282"/>
      <c r="AO3467" s="282"/>
      <c r="AP3467" s="282"/>
      <c r="AQ3467" s="282"/>
      <c r="AR3467" s="282"/>
      <c r="AT3467" s="283"/>
      <c r="AU3467" s="283"/>
      <c r="AV3467" s="283"/>
      <c r="AW3467" s="283"/>
      <c r="AY3467" s="283"/>
      <c r="AZ3467" s="282"/>
      <c r="BA3467" s="283"/>
      <c r="BB3467" s="282"/>
      <c r="BC3467" s="282"/>
      <c r="BD3467" s="282"/>
      <c r="BE3467" s="283"/>
      <c r="BG3467" s="282"/>
      <c r="BH3467" s="282"/>
      <c r="BI3467" s="282"/>
      <c r="BL3467" s="421"/>
      <c r="BM3467" s="424"/>
      <c r="BN3467" s="424"/>
      <c r="BO3467" s="424"/>
      <c r="BP3467" s="424"/>
      <c r="BQ3467" s="421"/>
      <c r="BR3467" s="421"/>
      <c r="BV3467" s="282"/>
      <c r="BW3467" s="283"/>
      <c r="BY3467" s="283"/>
      <c r="BZ3467" s="283"/>
      <c r="CA3467" s="283"/>
      <c r="CB3467" s="282"/>
      <c r="CC3467" s="282"/>
      <c r="CD3467" s="282"/>
      <c r="CE3467" s="282"/>
      <c r="CG3467" s="427"/>
      <c r="CH3467" s="402"/>
      <c r="CI3467" s="424"/>
      <c r="CJ3467" s="282"/>
      <c r="CK3467" s="282"/>
      <c r="CL3467" s="283"/>
      <c r="CM3467" s="283"/>
      <c r="CP3467" s="282"/>
      <c r="DC3467" s="282"/>
      <c r="DD3467" s="282"/>
      <c r="DE3467" s="282"/>
      <c r="DF3467" s="282"/>
      <c r="DG3467" s="282"/>
      <c r="DH3467" s="282"/>
      <c r="DI3467" s="282"/>
      <c r="DJ3467" s="282"/>
      <c r="EF3467" s="495" t="str">
        <f>""&amp;(MID(数据表!AZ3467,1,MIN(FIND({"(";"（"},数据表!AZ3467&amp;"(（",1)-1)))&amp;""</f>
        <v/>
      </c>
      <c r="EG3467" s="495" t="str">
        <f>""&amp;(MID(数据表!AZ3467,1,MIN(FIND({0;1;2;3;4;5;6;7;8;9},数据表!AZ3467&amp;"1234567890",1)-1)))&amp;""</f>
        <v/>
      </c>
    </row>
    <row r="3468" spans="2:137" s="310" customFormat="1" ht="12" customHeight="1">
      <c r="B3468" s="286"/>
      <c r="C3468" s="286"/>
      <c r="D3468" s="286"/>
      <c r="E3468" s="479"/>
      <c r="F3468" s="282"/>
      <c r="G3468" s="283"/>
      <c r="H3468" s="421"/>
      <c r="I3468" s="421"/>
      <c r="J3468" s="283"/>
      <c r="K3468" s="421"/>
      <c r="L3468" s="282"/>
      <c r="N3468" s="282"/>
      <c r="S3468" s="282"/>
      <c r="T3468" s="283"/>
      <c r="U3468" s="283"/>
      <c r="V3468" s="283"/>
      <c r="W3468" s="283"/>
      <c r="X3468" s="283"/>
      <c r="Y3468" s="282"/>
      <c r="Z3468" s="282"/>
      <c r="AA3468" s="283"/>
      <c r="AB3468" s="282"/>
      <c r="AC3468" s="282"/>
      <c r="AD3468" s="282"/>
      <c r="AE3468" s="282"/>
      <c r="AF3468" s="283"/>
      <c r="AG3468" s="402"/>
      <c r="AH3468" s="283"/>
      <c r="AI3468" s="283"/>
      <c r="AJ3468" s="283"/>
      <c r="AK3468" s="283"/>
      <c r="AL3468" s="283"/>
      <c r="AM3468" s="282"/>
      <c r="AN3468" s="282"/>
      <c r="AO3468" s="282"/>
      <c r="AP3468" s="282"/>
      <c r="AQ3468" s="282"/>
      <c r="AR3468" s="282"/>
      <c r="AT3468" s="283"/>
      <c r="AU3468" s="283"/>
      <c r="AV3468" s="283"/>
      <c r="AW3468" s="283"/>
      <c r="AY3468" s="283"/>
      <c r="AZ3468" s="282"/>
      <c r="BA3468" s="283"/>
      <c r="BB3468" s="282"/>
      <c r="BC3468" s="282"/>
      <c r="BD3468" s="282"/>
      <c r="BE3468" s="283"/>
      <c r="BG3468" s="282"/>
      <c r="BH3468" s="282"/>
      <c r="BI3468" s="282"/>
      <c r="BL3468" s="421"/>
      <c r="BM3468" s="424"/>
      <c r="BN3468" s="424"/>
      <c r="BO3468" s="424"/>
      <c r="BP3468" s="424"/>
      <c r="BQ3468" s="421"/>
      <c r="BR3468" s="421"/>
      <c r="BV3468" s="282"/>
      <c r="BW3468" s="283"/>
      <c r="BY3468" s="283"/>
      <c r="BZ3468" s="283"/>
      <c r="CA3468" s="283"/>
      <c r="CB3468" s="282"/>
      <c r="CC3468" s="282"/>
      <c r="CD3468" s="282"/>
      <c r="CE3468" s="282"/>
      <c r="CG3468" s="427"/>
      <c r="CH3468" s="402"/>
      <c r="CI3468" s="424"/>
      <c r="CJ3468" s="282"/>
      <c r="CK3468" s="282"/>
      <c r="CL3468" s="283"/>
      <c r="CM3468" s="283"/>
      <c r="CP3468" s="282"/>
      <c r="DC3468" s="282"/>
      <c r="DD3468" s="282"/>
      <c r="DE3468" s="282"/>
      <c r="DF3468" s="282"/>
      <c r="DG3468" s="282"/>
      <c r="DH3468" s="282"/>
      <c r="DI3468" s="282"/>
      <c r="DJ3468" s="282"/>
      <c r="EF3468" s="495" t="str">
        <f>""&amp;(MID(数据表!AZ3468,1,MIN(FIND({"(";"（"},数据表!AZ3468&amp;"(（",1)-1)))&amp;""</f>
        <v/>
      </c>
      <c r="EG3468" s="495" t="str">
        <f>""&amp;(MID(数据表!AZ3468,1,MIN(FIND({0;1;2;3;4;5;6;7;8;9},数据表!AZ3468&amp;"1234567890",1)-1)))&amp;""</f>
        <v/>
      </c>
    </row>
    <row r="3469" spans="2:137" s="310" customFormat="1" ht="12" customHeight="1">
      <c r="B3469" s="286"/>
      <c r="C3469" s="286"/>
      <c r="D3469" s="286"/>
      <c r="E3469" s="479"/>
      <c r="F3469" s="282"/>
      <c r="G3469" s="283"/>
      <c r="H3469" s="421"/>
      <c r="I3469" s="421"/>
      <c r="J3469" s="283"/>
      <c r="K3469" s="421"/>
      <c r="L3469" s="282"/>
      <c r="N3469" s="282"/>
      <c r="S3469" s="282"/>
      <c r="T3469" s="283"/>
      <c r="U3469" s="283"/>
      <c r="V3469" s="283"/>
      <c r="W3469" s="283"/>
      <c r="X3469" s="283"/>
      <c r="Y3469" s="282"/>
      <c r="Z3469" s="282"/>
      <c r="AA3469" s="283"/>
      <c r="AB3469" s="282"/>
      <c r="AC3469" s="282"/>
      <c r="AD3469" s="282"/>
      <c r="AE3469" s="282"/>
      <c r="AF3469" s="283"/>
      <c r="AG3469" s="402"/>
      <c r="AH3469" s="283"/>
      <c r="AI3469" s="283"/>
      <c r="AJ3469" s="283"/>
      <c r="AK3469" s="283"/>
      <c r="AL3469" s="283"/>
      <c r="AM3469" s="282"/>
      <c r="AN3469" s="282"/>
      <c r="AO3469" s="282"/>
      <c r="AP3469" s="282"/>
      <c r="AQ3469" s="282"/>
      <c r="AR3469" s="282"/>
      <c r="AT3469" s="283"/>
      <c r="AU3469" s="283"/>
      <c r="AV3469" s="283"/>
      <c r="AW3469" s="283"/>
      <c r="AY3469" s="283"/>
      <c r="AZ3469" s="282"/>
      <c r="BA3469" s="283"/>
      <c r="BB3469" s="282"/>
      <c r="BC3469" s="282"/>
      <c r="BD3469" s="282"/>
      <c r="BE3469" s="283"/>
      <c r="BG3469" s="282"/>
      <c r="BH3469" s="282"/>
      <c r="BI3469" s="282"/>
      <c r="BL3469" s="421"/>
      <c r="BM3469" s="424"/>
      <c r="BN3469" s="424"/>
      <c r="BO3469" s="424"/>
      <c r="BP3469" s="424"/>
      <c r="BQ3469" s="421"/>
      <c r="BR3469" s="421"/>
      <c r="BV3469" s="282"/>
      <c r="BW3469" s="283"/>
      <c r="BY3469" s="283"/>
      <c r="BZ3469" s="283"/>
      <c r="CA3469" s="283"/>
      <c r="CB3469" s="282"/>
      <c r="CC3469" s="282"/>
      <c r="CD3469" s="282"/>
      <c r="CE3469" s="282"/>
      <c r="CG3469" s="427"/>
      <c r="CH3469" s="402"/>
      <c r="CI3469" s="424"/>
      <c r="CJ3469" s="282"/>
      <c r="CK3469" s="282"/>
      <c r="CL3469" s="283"/>
      <c r="CM3469" s="283"/>
      <c r="CP3469" s="282"/>
      <c r="DC3469" s="282"/>
      <c r="DD3469" s="282"/>
      <c r="DE3469" s="282"/>
      <c r="DF3469" s="282"/>
      <c r="DG3469" s="282"/>
      <c r="DH3469" s="282"/>
      <c r="DI3469" s="282"/>
      <c r="DJ3469" s="282"/>
      <c r="EF3469" s="495" t="str">
        <f>""&amp;(MID(数据表!AZ3469,1,MIN(FIND({"(";"（"},数据表!AZ3469&amp;"(（",1)-1)))&amp;""</f>
        <v/>
      </c>
      <c r="EG3469" s="495" t="str">
        <f>""&amp;(MID(数据表!AZ3469,1,MIN(FIND({0;1;2;3;4;5;6;7;8;9},数据表!AZ3469&amp;"1234567890",1)-1)))&amp;""</f>
        <v/>
      </c>
    </row>
    <row r="3470" spans="2:137" s="310" customFormat="1" ht="12" customHeight="1">
      <c r="B3470" s="286"/>
      <c r="C3470" s="286"/>
      <c r="D3470" s="286"/>
      <c r="E3470" s="479"/>
      <c r="F3470" s="282"/>
      <c r="G3470" s="283"/>
      <c r="H3470" s="421"/>
      <c r="I3470" s="421"/>
      <c r="J3470" s="283"/>
      <c r="K3470" s="421"/>
      <c r="L3470" s="282"/>
      <c r="N3470" s="282"/>
      <c r="S3470" s="282"/>
      <c r="T3470" s="283"/>
      <c r="U3470" s="283"/>
      <c r="V3470" s="283"/>
      <c r="W3470" s="283"/>
      <c r="X3470" s="283"/>
      <c r="Y3470" s="282"/>
      <c r="Z3470" s="282"/>
      <c r="AA3470" s="283"/>
      <c r="AB3470" s="282"/>
      <c r="AC3470" s="282"/>
      <c r="AD3470" s="282"/>
      <c r="AE3470" s="282"/>
      <c r="AF3470" s="283"/>
      <c r="AG3470" s="402"/>
      <c r="AH3470" s="283"/>
      <c r="AI3470" s="283"/>
      <c r="AJ3470" s="283"/>
      <c r="AK3470" s="283"/>
      <c r="AL3470" s="283"/>
      <c r="AM3470" s="282"/>
      <c r="AN3470" s="282"/>
      <c r="AO3470" s="282"/>
      <c r="AP3470" s="282"/>
      <c r="AQ3470" s="282"/>
      <c r="AR3470" s="282"/>
      <c r="AT3470" s="283"/>
      <c r="AU3470" s="283"/>
      <c r="AV3470" s="283"/>
      <c r="AW3470" s="283"/>
      <c r="AY3470" s="283"/>
      <c r="AZ3470" s="282"/>
      <c r="BA3470" s="283"/>
      <c r="BB3470" s="282"/>
      <c r="BC3470" s="282"/>
      <c r="BD3470" s="282"/>
      <c r="BE3470" s="283"/>
      <c r="BG3470" s="282"/>
      <c r="BH3470" s="282"/>
      <c r="BI3470" s="282"/>
      <c r="BL3470" s="421"/>
      <c r="BM3470" s="424"/>
      <c r="BN3470" s="424"/>
      <c r="BO3470" s="424"/>
      <c r="BP3470" s="424"/>
      <c r="BQ3470" s="421"/>
      <c r="BR3470" s="421"/>
      <c r="BV3470" s="282"/>
      <c r="BW3470" s="283"/>
      <c r="BY3470" s="283"/>
      <c r="BZ3470" s="283"/>
      <c r="CA3470" s="283"/>
      <c r="CB3470" s="282"/>
      <c r="CC3470" s="282"/>
      <c r="CD3470" s="282"/>
      <c r="CE3470" s="282"/>
      <c r="CG3470" s="427"/>
      <c r="CH3470" s="402"/>
      <c r="CI3470" s="424"/>
      <c r="CJ3470" s="282"/>
      <c r="CK3470" s="282"/>
      <c r="CL3470" s="283"/>
      <c r="CM3470" s="283"/>
      <c r="CP3470" s="282"/>
      <c r="DC3470" s="282"/>
      <c r="DD3470" s="282"/>
      <c r="DE3470" s="282"/>
      <c r="DF3470" s="282"/>
      <c r="DG3470" s="282"/>
      <c r="DH3470" s="282"/>
      <c r="DI3470" s="282"/>
      <c r="DJ3470" s="282"/>
      <c r="EF3470" s="495" t="str">
        <f>""&amp;(MID(数据表!AZ3470,1,MIN(FIND({"(";"（"},数据表!AZ3470&amp;"(（",1)-1)))&amp;""</f>
        <v/>
      </c>
      <c r="EG3470" s="495" t="str">
        <f>""&amp;(MID(数据表!AZ3470,1,MIN(FIND({0;1;2;3;4;5;6;7;8;9},数据表!AZ3470&amp;"1234567890",1)-1)))&amp;""</f>
        <v/>
      </c>
    </row>
    <row r="3471" spans="2:137" s="310" customFormat="1" ht="12" customHeight="1">
      <c r="B3471" s="286"/>
      <c r="C3471" s="286"/>
      <c r="D3471" s="286"/>
      <c r="E3471" s="479"/>
      <c r="F3471" s="282"/>
      <c r="G3471" s="283"/>
      <c r="H3471" s="421"/>
      <c r="I3471" s="421"/>
      <c r="J3471" s="283"/>
      <c r="K3471" s="421"/>
      <c r="L3471" s="282"/>
      <c r="N3471" s="282"/>
      <c r="S3471" s="282"/>
      <c r="T3471" s="283"/>
      <c r="U3471" s="283"/>
      <c r="V3471" s="283"/>
      <c r="W3471" s="283"/>
      <c r="X3471" s="283"/>
      <c r="Y3471" s="282"/>
      <c r="Z3471" s="282"/>
      <c r="AA3471" s="283"/>
      <c r="AB3471" s="282"/>
      <c r="AC3471" s="282"/>
      <c r="AD3471" s="282"/>
      <c r="AE3471" s="282"/>
      <c r="AF3471" s="283"/>
      <c r="AG3471" s="402"/>
      <c r="AH3471" s="283"/>
      <c r="AI3471" s="283"/>
      <c r="AJ3471" s="283"/>
      <c r="AK3471" s="283"/>
      <c r="AL3471" s="283"/>
      <c r="AM3471" s="282"/>
      <c r="AN3471" s="282"/>
      <c r="AO3471" s="282"/>
      <c r="AP3471" s="282"/>
      <c r="AQ3471" s="282"/>
      <c r="AR3471" s="282"/>
      <c r="AT3471" s="283"/>
      <c r="AU3471" s="283"/>
      <c r="AV3471" s="283"/>
      <c r="AW3471" s="283"/>
      <c r="AY3471" s="283"/>
      <c r="AZ3471" s="282"/>
      <c r="BA3471" s="283"/>
      <c r="BB3471" s="282"/>
      <c r="BC3471" s="282"/>
      <c r="BD3471" s="282"/>
      <c r="BE3471" s="283"/>
      <c r="BG3471" s="282"/>
      <c r="BH3471" s="282"/>
      <c r="BI3471" s="282"/>
      <c r="BL3471" s="421"/>
      <c r="BM3471" s="424"/>
      <c r="BN3471" s="424"/>
      <c r="BO3471" s="424"/>
      <c r="BP3471" s="424"/>
      <c r="BQ3471" s="421"/>
      <c r="BR3471" s="421"/>
      <c r="BV3471" s="282"/>
      <c r="BW3471" s="283"/>
      <c r="BY3471" s="283"/>
      <c r="BZ3471" s="283"/>
      <c r="CA3471" s="283"/>
      <c r="CB3471" s="282"/>
      <c r="CC3471" s="282"/>
      <c r="CD3471" s="282"/>
      <c r="CE3471" s="282"/>
      <c r="CG3471" s="427"/>
      <c r="CH3471" s="402"/>
      <c r="CI3471" s="424"/>
      <c r="CJ3471" s="282"/>
      <c r="CK3471" s="282"/>
      <c r="CL3471" s="283"/>
      <c r="CM3471" s="283"/>
      <c r="CP3471" s="282"/>
      <c r="DC3471" s="282"/>
      <c r="DD3471" s="282"/>
      <c r="DE3471" s="282"/>
      <c r="DF3471" s="282"/>
      <c r="DG3471" s="282"/>
      <c r="DH3471" s="282"/>
      <c r="DI3471" s="282"/>
      <c r="DJ3471" s="282"/>
      <c r="EF3471" s="495" t="str">
        <f>""&amp;(MID(数据表!AZ3471,1,MIN(FIND({"(";"（"},数据表!AZ3471&amp;"(（",1)-1)))&amp;""</f>
        <v/>
      </c>
      <c r="EG3471" s="495" t="str">
        <f>""&amp;(MID(数据表!AZ3471,1,MIN(FIND({0;1;2;3;4;5;6;7;8;9},数据表!AZ3471&amp;"1234567890",1)-1)))&amp;""</f>
        <v/>
      </c>
    </row>
    <row r="3472" spans="2:137" s="310" customFormat="1" ht="12" customHeight="1">
      <c r="B3472" s="286"/>
      <c r="C3472" s="286"/>
      <c r="D3472" s="286"/>
      <c r="E3472" s="479"/>
      <c r="F3472" s="282"/>
      <c r="G3472" s="283"/>
      <c r="H3472" s="421"/>
      <c r="I3472" s="421"/>
      <c r="J3472" s="283"/>
      <c r="K3472" s="421"/>
      <c r="L3472" s="282"/>
      <c r="N3472" s="282"/>
      <c r="S3472" s="282"/>
      <c r="T3472" s="283"/>
      <c r="U3472" s="283"/>
      <c r="V3472" s="283"/>
      <c r="W3472" s="283"/>
      <c r="X3472" s="283"/>
      <c r="Y3472" s="282"/>
      <c r="Z3472" s="282"/>
      <c r="AA3472" s="283"/>
      <c r="AB3472" s="282"/>
      <c r="AC3472" s="282"/>
      <c r="AD3472" s="282"/>
      <c r="AE3472" s="282"/>
      <c r="AF3472" s="283"/>
      <c r="AG3472" s="402"/>
      <c r="AH3472" s="283"/>
      <c r="AI3472" s="283"/>
      <c r="AJ3472" s="283"/>
      <c r="AK3472" s="283"/>
      <c r="AL3472" s="283"/>
      <c r="AM3472" s="282"/>
      <c r="AN3472" s="282"/>
      <c r="AO3472" s="282"/>
      <c r="AP3472" s="282"/>
      <c r="AQ3472" s="282"/>
      <c r="AR3472" s="282"/>
      <c r="AT3472" s="283"/>
      <c r="AU3472" s="283"/>
      <c r="AV3472" s="283"/>
      <c r="AW3472" s="283"/>
      <c r="AY3472" s="283"/>
      <c r="AZ3472" s="282"/>
      <c r="BA3472" s="283"/>
      <c r="BB3472" s="282"/>
      <c r="BC3472" s="282"/>
      <c r="BD3472" s="282"/>
      <c r="BE3472" s="283"/>
      <c r="BG3472" s="282"/>
      <c r="BH3472" s="282"/>
      <c r="BI3472" s="282"/>
      <c r="BL3472" s="421"/>
      <c r="BM3472" s="424"/>
      <c r="BN3472" s="424"/>
      <c r="BO3472" s="424"/>
      <c r="BP3472" s="424"/>
      <c r="BQ3472" s="421"/>
      <c r="BR3472" s="421"/>
      <c r="BV3472" s="282"/>
      <c r="BW3472" s="283"/>
      <c r="BY3472" s="283"/>
      <c r="BZ3472" s="283"/>
      <c r="CA3472" s="283"/>
      <c r="CB3472" s="282"/>
      <c r="CC3472" s="282"/>
      <c r="CD3472" s="282"/>
      <c r="CE3472" s="282"/>
      <c r="CG3472" s="427"/>
      <c r="CH3472" s="402"/>
      <c r="CI3472" s="424"/>
      <c r="CJ3472" s="282"/>
      <c r="CK3472" s="282"/>
      <c r="CL3472" s="283"/>
      <c r="CM3472" s="283"/>
      <c r="CP3472" s="282"/>
      <c r="DC3472" s="282"/>
      <c r="DD3472" s="282"/>
      <c r="DE3472" s="282"/>
      <c r="DF3472" s="282"/>
      <c r="DG3472" s="282"/>
      <c r="DH3472" s="282"/>
      <c r="DI3472" s="282"/>
      <c r="DJ3472" s="282"/>
      <c r="EF3472" s="495" t="str">
        <f>""&amp;(MID(数据表!AZ3472,1,MIN(FIND({"(";"（"},数据表!AZ3472&amp;"(（",1)-1)))&amp;""</f>
        <v/>
      </c>
      <c r="EG3472" s="495" t="str">
        <f>""&amp;(MID(数据表!AZ3472,1,MIN(FIND({0;1;2;3;4;5;6;7;8;9},数据表!AZ3472&amp;"1234567890",1)-1)))&amp;""</f>
        <v/>
      </c>
    </row>
    <row r="3473" spans="2:137" s="310" customFormat="1" ht="12" customHeight="1">
      <c r="B3473" s="286"/>
      <c r="C3473" s="286"/>
      <c r="D3473" s="286"/>
      <c r="E3473" s="479"/>
      <c r="F3473" s="282"/>
      <c r="G3473" s="283"/>
      <c r="H3473" s="421"/>
      <c r="I3473" s="421"/>
      <c r="J3473" s="283"/>
      <c r="K3473" s="421"/>
      <c r="L3473" s="282"/>
      <c r="N3473" s="282"/>
      <c r="S3473" s="282"/>
      <c r="T3473" s="283"/>
      <c r="U3473" s="283"/>
      <c r="V3473" s="283"/>
      <c r="W3473" s="283"/>
      <c r="X3473" s="283"/>
      <c r="Y3473" s="282"/>
      <c r="Z3473" s="282"/>
      <c r="AA3473" s="283"/>
      <c r="AB3473" s="282"/>
      <c r="AC3473" s="282"/>
      <c r="AD3473" s="282"/>
      <c r="AE3473" s="282"/>
      <c r="AF3473" s="283"/>
      <c r="AG3473" s="402"/>
      <c r="AH3473" s="283"/>
      <c r="AI3473" s="283"/>
      <c r="AJ3473" s="283"/>
      <c r="AK3473" s="283"/>
      <c r="AL3473" s="283"/>
      <c r="AM3473" s="282"/>
      <c r="AN3473" s="282"/>
      <c r="AO3473" s="282"/>
      <c r="AP3473" s="282"/>
      <c r="AQ3473" s="282"/>
      <c r="AR3473" s="282"/>
      <c r="AT3473" s="283"/>
      <c r="AU3473" s="283"/>
      <c r="AV3473" s="283"/>
      <c r="AW3473" s="283"/>
      <c r="AY3473" s="283"/>
      <c r="AZ3473" s="282"/>
      <c r="BA3473" s="283"/>
      <c r="BB3473" s="282"/>
      <c r="BC3473" s="282"/>
      <c r="BD3473" s="282"/>
      <c r="BE3473" s="283"/>
      <c r="BG3473" s="282"/>
      <c r="BH3473" s="282"/>
      <c r="BI3473" s="282"/>
      <c r="BL3473" s="421"/>
      <c r="BM3473" s="424"/>
      <c r="BN3473" s="424"/>
      <c r="BO3473" s="424"/>
      <c r="BP3473" s="424"/>
      <c r="BQ3473" s="421"/>
      <c r="BR3473" s="421"/>
      <c r="BV3473" s="282"/>
      <c r="BW3473" s="283"/>
      <c r="BY3473" s="283"/>
      <c r="BZ3473" s="283"/>
      <c r="CA3473" s="283"/>
      <c r="CB3473" s="282"/>
      <c r="CC3473" s="282"/>
      <c r="CD3473" s="282"/>
      <c r="CE3473" s="282"/>
      <c r="CG3473" s="427"/>
      <c r="CH3473" s="402"/>
      <c r="CI3473" s="424"/>
      <c r="CJ3473" s="282"/>
      <c r="CK3473" s="282"/>
      <c r="CL3473" s="283"/>
      <c r="CM3473" s="283"/>
      <c r="CP3473" s="282"/>
      <c r="DC3473" s="282"/>
      <c r="DD3473" s="282"/>
      <c r="DE3473" s="282"/>
      <c r="DF3473" s="282"/>
      <c r="DG3473" s="282"/>
      <c r="DH3473" s="282"/>
      <c r="DI3473" s="282"/>
      <c r="DJ3473" s="282"/>
      <c r="EF3473" s="495" t="str">
        <f>""&amp;(MID(数据表!AZ3473,1,MIN(FIND({"(";"（"},数据表!AZ3473&amp;"(（",1)-1)))&amp;""</f>
        <v/>
      </c>
      <c r="EG3473" s="495" t="str">
        <f>""&amp;(MID(数据表!AZ3473,1,MIN(FIND({0;1;2;3;4;5;6;7;8;9},数据表!AZ3473&amp;"1234567890",1)-1)))&amp;""</f>
        <v/>
      </c>
    </row>
    <row r="3474" spans="2:137" s="310" customFormat="1" ht="12" customHeight="1">
      <c r="B3474" s="286"/>
      <c r="C3474" s="286"/>
      <c r="D3474" s="286"/>
      <c r="E3474" s="479"/>
      <c r="F3474" s="282"/>
      <c r="G3474" s="283"/>
      <c r="H3474" s="421"/>
      <c r="I3474" s="421"/>
      <c r="J3474" s="283"/>
      <c r="K3474" s="421"/>
      <c r="L3474" s="282"/>
      <c r="N3474" s="282"/>
      <c r="S3474" s="282"/>
      <c r="T3474" s="283"/>
      <c r="U3474" s="283"/>
      <c r="V3474" s="283"/>
      <c r="W3474" s="283"/>
      <c r="X3474" s="283"/>
      <c r="Y3474" s="282"/>
      <c r="Z3474" s="282"/>
      <c r="AA3474" s="283"/>
      <c r="AB3474" s="282"/>
      <c r="AC3474" s="282"/>
      <c r="AD3474" s="282"/>
      <c r="AE3474" s="282"/>
      <c r="AF3474" s="283"/>
      <c r="AG3474" s="402"/>
      <c r="AH3474" s="283"/>
      <c r="AI3474" s="283"/>
      <c r="AJ3474" s="283"/>
      <c r="AK3474" s="283"/>
      <c r="AL3474" s="283"/>
      <c r="AM3474" s="282"/>
      <c r="AN3474" s="282"/>
      <c r="AO3474" s="282"/>
      <c r="AP3474" s="282"/>
      <c r="AQ3474" s="282"/>
      <c r="AR3474" s="282"/>
      <c r="AT3474" s="283"/>
      <c r="AU3474" s="283"/>
      <c r="AV3474" s="283"/>
      <c r="AW3474" s="283"/>
      <c r="AY3474" s="283"/>
      <c r="AZ3474" s="282"/>
      <c r="BA3474" s="283"/>
      <c r="BB3474" s="282"/>
      <c r="BC3474" s="282"/>
      <c r="BD3474" s="282"/>
      <c r="BE3474" s="283"/>
      <c r="BG3474" s="282"/>
      <c r="BH3474" s="282"/>
      <c r="BI3474" s="282"/>
      <c r="BL3474" s="421"/>
      <c r="BM3474" s="424"/>
      <c r="BN3474" s="424"/>
      <c r="BO3474" s="424"/>
      <c r="BP3474" s="424"/>
      <c r="BQ3474" s="421"/>
      <c r="BR3474" s="421"/>
      <c r="BV3474" s="282"/>
      <c r="BW3474" s="283"/>
      <c r="BY3474" s="283"/>
      <c r="BZ3474" s="283"/>
      <c r="CA3474" s="283"/>
      <c r="CB3474" s="282"/>
      <c r="CC3474" s="282"/>
      <c r="CD3474" s="282"/>
      <c r="CE3474" s="282"/>
      <c r="CG3474" s="427"/>
      <c r="CH3474" s="402"/>
      <c r="CI3474" s="424"/>
      <c r="CJ3474" s="282"/>
      <c r="CK3474" s="282"/>
      <c r="CL3474" s="283"/>
      <c r="CM3474" s="283"/>
      <c r="CP3474" s="282"/>
      <c r="DC3474" s="282"/>
      <c r="DD3474" s="282"/>
      <c r="DE3474" s="282"/>
      <c r="DF3474" s="282"/>
      <c r="DG3474" s="282"/>
      <c r="DH3474" s="282"/>
      <c r="DI3474" s="282"/>
      <c r="DJ3474" s="282"/>
      <c r="EF3474" s="495" t="str">
        <f>""&amp;(MID(数据表!AZ3474,1,MIN(FIND({"(";"（"},数据表!AZ3474&amp;"(（",1)-1)))&amp;""</f>
        <v/>
      </c>
      <c r="EG3474" s="495" t="str">
        <f>""&amp;(MID(数据表!AZ3474,1,MIN(FIND({0;1;2;3;4;5;6;7;8;9},数据表!AZ3474&amp;"1234567890",1)-1)))&amp;""</f>
        <v/>
      </c>
    </row>
    <row r="3475" spans="2:137" s="310" customFormat="1" ht="12" customHeight="1">
      <c r="B3475" s="286"/>
      <c r="C3475" s="286"/>
      <c r="D3475" s="286"/>
      <c r="E3475" s="479"/>
      <c r="F3475" s="282"/>
      <c r="G3475" s="283"/>
      <c r="H3475" s="421"/>
      <c r="I3475" s="421"/>
      <c r="J3475" s="283"/>
      <c r="K3475" s="421"/>
      <c r="L3475" s="282"/>
      <c r="N3475" s="282"/>
      <c r="S3475" s="282"/>
      <c r="T3475" s="283"/>
      <c r="U3475" s="283"/>
      <c r="V3475" s="283"/>
      <c r="W3475" s="283"/>
      <c r="X3475" s="283"/>
      <c r="Y3475" s="282"/>
      <c r="Z3475" s="282"/>
      <c r="AA3475" s="283"/>
      <c r="AB3475" s="282"/>
      <c r="AC3475" s="282"/>
      <c r="AD3475" s="282"/>
      <c r="AE3475" s="282"/>
      <c r="AF3475" s="283"/>
      <c r="AG3475" s="402"/>
      <c r="AH3475" s="283"/>
      <c r="AI3475" s="283"/>
      <c r="AJ3475" s="283"/>
      <c r="AK3475" s="283"/>
      <c r="AL3475" s="283"/>
      <c r="AM3475" s="282"/>
      <c r="AN3475" s="282"/>
      <c r="AO3475" s="282"/>
      <c r="AP3475" s="282"/>
      <c r="AQ3475" s="282"/>
      <c r="AR3475" s="282"/>
      <c r="AT3475" s="283"/>
      <c r="AU3475" s="283"/>
      <c r="AV3475" s="283"/>
      <c r="AW3475" s="283"/>
      <c r="AY3475" s="283"/>
      <c r="AZ3475" s="282"/>
      <c r="BA3475" s="283"/>
      <c r="BB3475" s="282"/>
      <c r="BC3475" s="282"/>
      <c r="BD3475" s="282"/>
      <c r="BE3475" s="283"/>
      <c r="BG3475" s="282"/>
      <c r="BH3475" s="282"/>
      <c r="BI3475" s="282"/>
      <c r="BL3475" s="421"/>
      <c r="BM3475" s="424"/>
      <c r="BN3475" s="424"/>
      <c r="BO3475" s="424"/>
      <c r="BP3475" s="424"/>
      <c r="BQ3475" s="421"/>
      <c r="BR3475" s="421"/>
      <c r="BV3475" s="282"/>
      <c r="BW3475" s="283"/>
      <c r="BY3475" s="283"/>
      <c r="BZ3475" s="283"/>
      <c r="CA3475" s="283"/>
      <c r="CB3475" s="282"/>
      <c r="CC3475" s="282"/>
      <c r="CD3475" s="282"/>
      <c r="CE3475" s="282"/>
      <c r="CG3475" s="427"/>
      <c r="CH3475" s="402"/>
      <c r="CI3475" s="424"/>
      <c r="CJ3475" s="282"/>
      <c r="CK3475" s="282"/>
      <c r="CL3475" s="283"/>
      <c r="CM3475" s="283"/>
      <c r="CP3475" s="282"/>
      <c r="DC3475" s="282"/>
      <c r="DD3475" s="282"/>
      <c r="DE3475" s="282"/>
      <c r="DF3475" s="282"/>
      <c r="DG3475" s="282"/>
      <c r="DH3475" s="282"/>
      <c r="DI3475" s="282"/>
      <c r="DJ3475" s="282"/>
      <c r="EF3475" s="495" t="str">
        <f>""&amp;(MID(数据表!AZ3475,1,MIN(FIND({"(";"（"},数据表!AZ3475&amp;"(（",1)-1)))&amp;""</f>
        <v/>
      </c>
      <c r="EG3475" s="495" t="str">
        <f>""&amp;(MID(数据表!AZ3475,1,MIN(FIND({0;1;2;3;4;5;6;7;8;9},数据表!AZ3475&amp;"1234567890",1)-1)))&amp;""</f>
        <v/>
      </c>
    </row>
    <row r="3476" spans="2:137" s="310" customFormat="1" ht="12" customHeight="1">
      <c r="B3476" s="286"/>
      <c r="C3476" s="286"/>
      <c r="D3476" s="286"/>
      <c r="E3476" s="479"/>
      <c r="F3476" s="282"/>
      <c r="G3476" s="283"/>
      <c r="H3476" s="421"/>
      <c r="I3476" s="421"/>
      <c r="J3476" s="283"/>
      <c r="K3476" s="421"/>
      <c r="L3476" s="282"/>
      <c r="N3476" s="282"/>
      <c r="S3476" s="282"/>
      <c r="T3476" s="283"/>
      <c r="U3476" s="283"/>
      <c r="V3476" s="283"/>
      <c r="W3476" s="283"/>
      <c r="X3476" s="283"/>
      <c r="Y3476" s="282"/>
      <c r="Z3476" s="282"/>
      <c r="AA3476" s="283"/>
      <c r="AB3476" s="282"/>
      <c r="AC3476" s="282"/>
      <c r="AD3476" s="282"/>
      <c r="AE3476" s="282"/>
      <c r="AF3476" s="283"/>
      <c r="AG3476" s="402"/>
      <c r="AH3476" s="283"/>
      <c r="AI3476" s="283"/>
      <c r="AJ3476" s="283"/>
      <c r="AK3476" s="283"/>
      <c r="AL3476" s="283"/>
      <c r="AM3476" s="282"/>
      <c r="AN3476" s="282"/>
      <c r="AO3476" s="282"/>
      <c r="AP3476" s="282"/>
      <c r="AQ3476" s="282"/>
      <c r="AR3476" s="282"/>
      <c r="AT3476" s="283"/>
      <c r="AU3476" s="283"/>
      <c r="AV3476" s="283"/>
      <c r="AW3476" s="283"/>
      <c r="AY3476" s="283"/>
      <c r="AZ3476" s="282"/>
      <c r="BA3476" s="283"/>
      <c r="BB3476" s="282"/>
      <c r="BC3476" s="282"/>
      <c r="BD3476" s="282"/>
      <c r="BE3476" s="283"/>
      <c r="BG3476" s="282"/>
      <c r="BH3476" s="282"/>
      <c r="BI3476" s="282"/>
      <c r="BL3476" s="421"/>
      <c r="BM3476" s="424"/>
      <c r="BN3476" s="424"/>
      <c r="BO3476" s="424"/>
      <c r="BP3476" s="424"/>
      <c r="BQ3476" s="421"/>
      <c r="BR3476" s="421"/>
      <c r="BV3476" s="282"/>
      <c r="BW3476" s="283"/>
      <c r="BY3476" s="283"/>
      <c r="BZ3476" s="283"/>
      <c r="CA3476" s="283"/>
      <c r="CB3476" s="282"/>
      <c r="CC3476" s="282"/>
      <c r="CD3476" s="282"/>
      <c r="CE3476" s="282"/>
      <c r="CG3476" s="427"/>
      <c r="CH3476" s="402"/>
      <c r="CI3476" s="424"/>
      <c r="CJ3476" s="282"/>
      <c r="CK3476" s="282"/>
      <c r="CL3476" s="283"/>
      <c r="CM3476" s="283"/>
      <c r="CP3476" s="282"/>
      <c r="DC3476" s="282"/>
      <c r="DD3476" s="282"/>
      <c r="DE3476" s="282"/>
      <c r="DF3476" s="282"/>
      <c r="DG3476" s="282"/>
      <c r="DH3476" s="282"/>
      <c r="DI3476" s="282"/>
      <c r="DJ3476" s="282"/>
      <c r="EF3476" s="495" t="str">
        <f>""&amp;(MID(数据表!AZ3476,1,MIN(FIND({"(";"（"},数据表!AZ3476&amp;"(（",1)-1)))&amp;""</f>
        <v/>
      </c>
      <c r="EG3476" s="495" t="str">
        <f>""&amp;(MID(数据表!AZ3476,1,MIN(FIND({0;1;2;3;4;5;6;7;8;9},数据表!AZ3476&amp;"1234567890",1)-1)))&amp;""</f>
        <v/>
      </c>
    </row>
    <row r="3477" spans="2:137" s="310" customFormat="1" ht="12" customHeight="1">
      <c r="B3477" s="286"/>
      <c r="C3477" s="286"/>
      <c r="D3477" s="286"/>
      <c r="E3477" s="479"/>
      <c r="F3477" s="282"/>
      <c r="G3477" s="283"/>
      <c r="H3477" s="421"/>
      <c r="I3477" s="421"/>
      <c r="J3477" s="283"/>
      <c r="K3477" s="421"/>
      <c r="L3477" s="282"/>
      <c r="N3477" s="282"/>
      <c r="S3477" s="282"/>
      <c r="T3477" s="283"/>
      <c r="U3477" s="283"/>
      <c r="V3477" s="283"/>
      <c r="W3477" s="283"/>
      <c r="X3477" s="283"/>
      <c r="Y3477" s="282"/>
      <c r="Z3477" s="282"/>
      <c r="AA3477" s="283"/>
      <c r="AB3477" s="282"/>
      <c r="AC3477" s="282"/>
      <c r="AD3477" s="282"/>
      <c r="AE3477" s="282"/>
      <c r="AF3477" s="283"/>
      <c r="AG3477" s="402"/>
      <c r="AH3477" s="283"/>
      <c r="AI3477" s="283"/>
      <c r="AJ3477" s="283"/>
      <c r="AK3477" s="283"/>
      <c r="AL3477" s="283"/>
      <c r="AM3477" s="282"/>
      <c r="AN3477" s="282"/>
      <c r="AO3477" s="282"/>
      <c r="AP3477" s="282"/>
      <c r="AQ3477" s="282"/>
      <c r="AR3477" s="282"/>
      <c r="AT3477" s="283"/>
      <c r="AU3477" s="283"/>
      <c r="AV3477" s="283"/>
      <c r="AW3477" s="283"/>
      <c r="AY3477" s="283"/>
      <c r="AZ3477" s="282"/>
      <c r="BA3477" s="283"/>
      <c r="BB3477" s="282"/>
      <c r="BC3477" s="282"/>
      <c r="BD3477" s="282"/>
      <c r="BE3477" s="283"/>
      <c r="BG3477" s="282"/>
      <c r="BH3477" s="282"/>
      <c r="BI3477" s="282"/>
      <c r="BL3477" s="421"/>
      <c r="BM3477" s="424"/>
      <c r="BN3477" s="424"/>
      <c r="BO3477" s="424"/>
      <c r="BP3477" s="424"/>
      <c r="BQ3477" s="421"/>
      <c r="BR3477" s="421"/>
      <c r="BV3477" s="282"/>
      <c r="BW3477" s="283"/>
      <c r="BY3477" s="283"/>
      <c r="BZ3477" s="283"/>
      <c r="CA3477" s="283"/>
      <c r="CB3477" s="282"/>
      <c r="CC3477" s="282"/>
      <c r="CD3477" s="282"/>
      <c r="CE3477" s="282"/>
      <c r="CG3477" s="427"/>
      <c r="CH3477" s="402"/>
      <c r="CI3477" s="424"/>
      <c r="CJ3477" s="282"/>
      <c r="CK3477" s="282"/>
      <c r="CL3477" s="283"/>
      <c r="CM3477" s="283"/>
      <c r="CP3477" s="282"/>
      <c r="DC3477" s="282"/>
      <c r="DD3477" s="282"/>
      <c r="DE3477" s="282"/>
      <c r="DF3477" s="282"/>
      <c r="DG3477" s="282"/>
      <c r="DH3477" s="282"/>
      <c r="DI3477" s="282"/>
      <c r="DJ3477" s="282"/>
      <c r="EF3477" s="495" t="str">
        <f>""&amp;(MID(数据表!AZ3477,1,MIN(FIND({"(";"（"},数据表!AZ3477&amp;"(（",1)-1)))&amp;""</f>
        <v/>
      </c>
      <c r="EG3477" s="495" t="str">
        <f>""&amp;(MID(数据表!AZ3477,1,MIN(FIND({0;1;2;3;4;5;6;7;8;9},数据表!AZ3477&amp;"1234567890",1)-1)))&amp;""</f>
        <v/>
      </c>
    </row>
    <row r="3478" spans="2:137" s="310" customFormat="1" ht="12" customHeight="1">
      <c r="B3478" s="286"/>
      <c r="C3478" s="286"/>
      <c r="D3478" s="286"/>
      <c r="E3478" s="479"/>
      <c r="F3478" s="282"/>
      <c r="G3478" s="283"/>
      <c r="H3478" s="421"/>
      <c r="I3478" s="421"/>
      <c r="J3478" s="283"/>
      <c r="K3478" s="421"/>
      <c r="L3478" s="282"/>
      <c r="N3478" s="282"/>
      <c r="S3478" s="282"/>
      <c r="T3478" s="283"/>
      <c r="U3478" s="283"/>
      <c r="V3478" s="283"/>
      <c r="W3478" s="283"/>
      <c r="X3478" s="283"/>
      <c r="Y3478" s="282"/>
      <c r="Z3478" s="282"/>
      <c r="AA3478" s="283"/>
      <c r="AB3478" s="282"/>
      <c r="AC3478" s="282"/>
      <c r="AD3478" s="282"/>
      <c r="AE3478" s="282"/>
      <c r="AF3478" s="283"/>
      <c r="AG3478" s="402"/>
      <c r="AH3478" s="283"/>
      <c r="AI3478" s="283"/>
      <c r="AJ3478" s="283"/>
      <c r="AK3478" s="283"/>
      <c r="AL3478" s="283"/>
      <c r="AM3478" s="282"/>
      <c r="AN3478" s="282"/>
      <c r="AO3478" s="282"/>
      <c r="AP3478" s="282"/>
      <c r="AQ3478" s="282"/>
      <c r="AR3478" s="282"/>
      <c r="AT3478" s="283"/>
      <c r="AU3478" s="283"/>
      <c r="AV3478" s="283"/>
      <c r="AW3478" s="283"/>
      <c r="AY3478" s="283"/>
      <c r="AZ3478" s="282"/>
      <c r="BA3478" s="283"/>
      <c r="BB3478" s="282"/>
      <c r="BC3478" s="282"/>
      <c r="BD3478" s="282"/>
      <c r="BE3478" s="283"/>
      <c r="BG3478" s="282"/>
      <c r="BH3478" s="282"/>
      <c r="BI3478" s="282"/>
      <c r="BL3478" s="421"/>
      <c r="BM3478" s="424"/>
      <c r="BN3478" s="424"/>
      <c r="BO3478" s="424"/>
      <c r="BP3478" s="424"/>
      <c r="BQ3478" s="421"/>
      <c r="BR3478" s="421"/>
      <c r="BV3478" s="282"/>
      <c r="BW3478" s="283"/>
      <c r="BY3478" s="283"/>
      <c r="BZ3478" s="283"/>
      <c r="CA3478" s="283"/>
      <c r="CB3478" s="282"/>
      <c r="CC3478" s="282"/>
      <c r="CD3478" s="282"/>
      <c r="CE3478" s="282"/>
      <c r="CG3478" s="427"/>
      <c r="CH3478" s="402"/>
      <c r="CI3478" s="424"/>
      <c r="CJ3478" s="282"/>
      <c r="CK3478" s="282"/>
      <c r="CL3478" s="283"/>
      <c r="CM3478" s="283"/>
      <c r="CP3478" s="282"/>
      <c r="DC3478" s="282"/>
      <c r="DD3478" s="282"/>
      <c r="DE3478" s="282"/>
      <c r="DF3478" s="282"/>
      <c r="DG3478" s="282"/>
      <c r="DH3478" s="282"/>
      <c r="DI3478" s="282"/>
      <c r="DJ3478" s="282"/>
      <c r="EF3478" s="495" t="str">
        <f>""&amp;(MID(数据表!AZ3478,1,MIN(FIND({"(";"（"},数据表!AZ3478&amp;"(（",1)-1)))&amp;""</f>
        <v/>
      </c>
      <c r="EG3478" s="495" t="str">
        <f>""&amp;(MID(数据表!AZ3478,1,MIN(FIND({0;1;2;3;4;5;6;7;8;9},数据表!AZ3478&amp;"1234567890",1)-1)))&amp;""</f>
        <v/>
      </c>
    </row>
    <row r="3479" spans="2:137" s="310" customFormat="1" ht="12" customHeight="1">
      <c r="B3479" s="286"/>
      <c r="C3479" s="286"/>
      <c r="D3479" s="286"/>
      <c r="E3479" s="479"/>
      <c r="F3479" s="282"/>
      <c r="G3479" s="283"/>
      <c r="H3479" s="421"/>
      <c r="I3479" s="421"/>
      <c r="J3479" s="283"/>
      <c r="K3479" s="421"/>
      <c r="L3479" s="282"/>
      <c r="N3479" s="282"/>
      <c r="S3479" s="282"/>
      <c r="T3479" s="283"/>
      <c r="U3479" s="283"/>
      <c r="V3479" s="283"/>
      <c r="W3479" s="283"/>
      <c r="X3479" s="283"/>
      <c r="Y3479" s="282"/>
      <c r="Z3479" s="282"/>
      <c r="AA3479" s="283"/>
      <c r="AB3479" s="282"/>
      <c r="AC3479" s="282"/>
      <c r="AD3479" s="282"/>
      <c r="AE3479" s="282"/>
      <c r="AF3479" s="283"/>
      <c r="AG3479" s="402"/>
      <c r="AH3479" s="283"/>
      <c r="AI3479" s="283"/>
      <c r="AJ3479" s="283"/>
      <c r="AK3479" s="283"/>
      <c r="AL3479" s="283"/>
      <c r="AM3479" s="282"/>
      <c r="AN3479" s="282"/>
      <c r="AO3479" s="282"/>
      <c r="AP3479" s="282"/>
      <c r="AQ3479" s="282"/>
      <c r="AR3479" s="282"/>
      <c r="AT3479" s="283"/>
      <c r="AU3479" s="283"/>
      <c r="AV3479" s="283"/>
      <c r="AW3479" s="283"/>
      <c r="AY3479" s="283"/>
      <c r="AZ3479" s="282"/>
      <c r="BA3479" s="283"/>
      <c r="BB3479" s="282"/>
      <c r="BC3479" s="282"/>
      <c r="BD3479" s="282"/>
      <c r="BE3479" s="283"/>
      <c r="BG3479" s="282"/>
      <c r="BH3479" s="282"/>
      <c r="BI3479" s="282"/>
      <c r="BL3479" s="421"/>
      <c r="BM3479" s="424"/>
      <c r="BN3479" s="424"/>
      <c r="BO3479" s="424"/>
      <c r="BP3479" s="424"/>
      <c r="BQ3479" s="421"/>
      <c r="BR3479" s="421"/>
      <c r="BV3479" s="282"/>
      <c r="BW3479" s="283"/>
      <c r="BY3479" s="283"/>
      <c r="BZ3479" s="283"/>
      <c r="CA3479" s="283"/>
      <c r="CB3479" s="282"/>
      <c r="CC3479" s="282"/>
      <c r="CD3479" s="282"/>
      <c r="CE3479" s="282"/>
      <c r="CG3479" s="427"/>
      <c r="CH3479" s="402"/>
      <c r="CI3479" s="424"/>
      <c r="CJ3479" s="282"/>
      <c r="CK3479" s="282"/>
      <c r="CL3479" s="283"/>
      <c r="CM3479" s="283"/>
      <c r="CP3479" s="282"/>
      <c r="DC3479" s="282"/>
      <c r="DD3479" s="282"/>
      <c r="DE3479" s="282"/>
      <c r="DF3479" s="282"/>
      <c r="DG3479" s="282"/>
      <c r="DH3479" s="282"/>
      <c r="DI3479" s="282"/>
      <c r="DJ3479" s="282"/>
      <c r="EF3479" s="495" t="str">
        <f>""&amp;(MID(数据表!AZ3479,1,MIN(FIND({"(";"（"},数据表!AZ3479&amp;"(（",1)-1)))&amp;""</f>
        <v/>
      </c>
      <c r="EG3479" s="495" t="str">
        <f>""&amp;(MID(数据表!AZ3479,1,MIN(FIND({0;1;2;3;4;5;6;7;8;9},数据表!AZ3479&amp;"1234567890",1)-1)))&amp;""</f>
        <v/>
      </c>
    </row>
    <row r="3480" spans="2:137" s="310" customFormat="1" ht="12" customHeight="1">
      <c r="B3480" s="286"/>
      <c r="C3480" s="286"/>
      <c r="D3480" s="286"/>
      <c r="E3480" s="479"/>
      <c r="F3480" s="282"/>
      <c r="G3480" s="283"/>
      <c r="H3480" s="421"/>
      <c r="I3480" s="421"/>
      <c r="J3480" s="283"/>
      <c r="K3480" s="421"/>
      <c r="L3480" s="282"/>
      <c r="N3480" s="282"/>
      <c r="S3480" s="282"/>
      <c r="T3480" s="283"/>
      <c r="U3480" s="283"/>
      <c r="V3480" s="283"/>
      <c r="W3480" s="283"/>
      <c r="X3480" s="283"/>
      <c r="Y3480" s="282"/>
      <c r="Z3480" s="282"/>
      <c r="AA3480" s="283"/>
      <c r="AB3480" s="282"/>
      <c r="AC3480" s="282"/>
      <c r="AD3480" s="282"/>
      <c r="AE3480" s="282"/>
      <c r="AF3480" s="283"/>
      <c r="AG3480" s="402"/>
      <c r="AH3480" s="283"/>
      <c r="AI3480" s="283"/>
      <c r="AJ3480" s="283"/>
      <c r="AK3480" s="283"/>
      <c r="AL3480" s="283"/>
      <c r="AM3480" s="282"/>
      <c r="AN3480" s="282"/>
      <c r="AO3480" s="282"/>
      <c r="AP3480" s="282"/>
      <c r="AQ3480" s="282"/>
      <c r="AR3480" s="282"/>
      <c r="AT3480" s="283"/>
      <c r="AU3480" s="283"/>
      <c r="AV3480" s="283"/>
      <c r="AW3480" s="283"/>
      <c r="AY3480" s="283"/>
      <c r="AZ3480" s="282"/>
      <c r="BA3480" s="283"/>
      <c r="BB3480" s="282"/>
      <c r="BC3480" s="282"/>
      <c r="BD3480" s="282"/>
      <c r="BE3480" s="283"/>
      <c r="BG3480" s="282"/>
      <c r="BH3480" s="282"/>
      <c r="BI3480" s="282"/>
      <c r="BL3480" s="421"/>
      <c r="BM3480" s="424"/>
      <c r="BN3480" s="424"/>
      <c r="BO3480" s="424"/>
      <c r="BP3480" s="424"/>
      <c r="BQ3480" s="421"/>
      <c r="BR3480" s="421"/>
      <c r="BV3480" s="282"/>
      <c r="BW3480" s="283"/>
      <c r="BY3480" s="283"/>
      <c r="BZ3480" s="283"/>
      <c r="CA3480" s="283"/>
      <c r="CB3480" s="282"/>
      <c r="CC3480" s="282"/>
      <c r="CD3480" s="282"/>
      <c r="CE3480" s="282"/>
      <c r="CG3480" s="427"/>
      <c r="CH3480" s="402"/>
      <c r="CI3480" s="424"/>
      <c r="CJ3480" s="282"/>
      <c r="CK3480" s="282"/>
      <c r="CL3480" s="283"/>
      <c r="CM3480" s="283"/>
      <c r="CP3480" s="282"/>
      <c r="DC3480" s="282"/>
      <c r="DD3480" s="282"/>
      <c r="DE3480" s="282"/>
      <c r="DF3480" s="282"/>
      <c r="DG3480" s="282"/>
      <c r="DH3480" s="282"/>
      <c r="DI3480" s="282"/>
      <c r="DJ3480" s="282"/>
      <c r="EF3480" s="495" t="str">
        <f>""&amp;(MID(数据表!AZ3480,1,MIN(FIND({"(";"（"},数据表!AZ3480&amp;"(（",1)-1)))&amp;""</f>
        <v/>
      </c>
      <c r="EG3480" s="495" t="str">
        <f>""&amp;(MID(数据表!AZ3480,1,MIN(FIND({0;1;2;3;4;5;6;7;8;9},数据表!AZ3480&amp;"1234567890",1)-1)))&amp;""</f>
        <v/>
      </c>
    </row>
    <row r="3481" spans="2:137" s="310" customFormat="1" ht="12" customHeight="1">
      <c r="B3481" s="286"/>
      <c r="C3481" s="286"/>
      <c r="D3481" s="286"/>
      <c r="E3481" s="479"/>
      <c r="F3481" s="282"/>
      <c r="G3481" s="283"/>
      <c r="H3481" s="421"/>
      <c r="I3481" s="421"/>
      <c r="J3481" s="283"/>
      <c r="K3481" s="421"/>
      <c r="L3481" s="282"/>
      <c r="N3481" s="282"/>
      <c r="S3481" s="282"/>
      <c r="T3481" s="283"/>
      <c r="U3481" s="283"/>
      <c r="V3481" s="283"/>
      <c r="W3481" s="283"/>
      <c r="X3481" s="283"/>
      <c r="Y3481" s="282"/>
      <c r="Z3481" s="282"/>
      <c r="AA3481" s="283"/>
      <c r="AB3481" s="282"/>
      <c r="AC3481" s="282"/>
      <c r="AD3481" s="282"/>
      <c r="AE3481" s="282"/>
      <c r="AF3481" s="283"/>
      <c r="AG3481" s="402"/>
      <c r="AH3481" s="283"/>
      <c r="AI3481" s="283"/>
      <c r="AJ3481" s="283"/>
      <c r="AK3481" s="283"/>
      <c r="AL3481" s="283"/>
      <c r="AM3481" s="282"/>
      <c r="AN3481" s="282"/>
      <c r="AO3481" s="282"/>
      <c r="AP3481" s="282"/>
      <c r="AQ3481" s="282"/>
      <c r="AR3481" s="282"/>
      <c r="AT3481" s="283"/>
      <c r="AU3481" s="283"/>
      <c r="AV3481" s="283"/>
      <c r="AW3481" s="283"/>
      <c r="AY3481" s="283"/>
      <c r="AZ3481" s="282"/>
      <c r="BA3481" s="283"/>
      <c r="BB3481" s="282"/>
      <c r="BC3481" s="282"/>
      <c r="BD3481" s="282"/>
      <c r="BE3481" s="283"/>
      <c r="BG3481" s="282"/>
      <c r="BH3481" s="282"/>
      <c r="BI3481" s="282"/>
      <c r="BL3481" s="421"/>
      <c r="BM3481" s="424"/>
      <c r="BN3481" s="424"/>
      <c r="BO3481" s="424"/>
      <c r="BP3481" s="424"/>
      <c r="BQ3481" s="421"/>
      <c r="BR3481" s="421"/>
      <c r="BV3481" s="282"/>
      <c r="BW3481" s="283"/>
      <c r="BY3481" s="283"/>
      <c r="BZ3481" s="283"/>
      <c r="CA3481" s="283"/>
      <c r="CB3481" s="282"/>
      <c r="CC3481" s="282"/>
      <c r="CD3481" s="282"/>
      <c r="CE3481" s="282"/>
      <c r="CG3481" s="427"/>
      <c r="CH3481" s="402"/>
      <c r="CI3481" s="424"/>
      <c r="CJ3481" s="282"/>
      <c r="CK3481" s="282"/>
      <c r="CL3481" s="283"/>
      <c r="CM3481" s="283"/>
      <c r="CP3481" s="282"/>
      <c r="DC3481" s="282"/>
      <c r="DD3481" s="282"/>
      <c r="DE3481" s="282"/>
      <c r="DF3481" s="282"/>
      <c r="DG3481" s="282"/>
      <c r="DH3481" s="282"/>
      <c r="DI3481" s="282"/>
      <c r="DJ3481" s="282"/>
      <c r="EF3481" s="495" t="str">
        <f>""&amp;(MID(数据表!AZ3481,1,MIN(FIND({"(";"（"},数据表!AZ3481&amp;"(（",1)-1)))&amp;""</f>
        <v/>
      </c>
      <c r="EG3481" s="495" t="str">
        <f>""&amp;(MID(数据表!AZ3481,1,MIN(FIND({0;1;2;3;4;5;6;7;8;9},数据表!AZ3481&amp;"1234567890",1)-1)))&amp;""</f>
        <v/>
      </c>
    </row>
    <row r="3482" spans="2:137" s="310" customFormat="1" ht="12" customHeight="1">
      <c r="B3482" s="286"/>
      <c r="C3482" s="286"/>
      <c r="D3482" s="286"/>
      <c r="E3482" s="479"/>
      <c r="F3482" s="282"/>
      <c r="G3482" s="283"/>
      <c r="H3482" s="421"/>
      <c r="I3482" s="421"/>
      <c r="J3482" s="283"/>
      <c r="K3482" s="421"/>
      <c r="L3482" s="282"/>
      <c r="N3482" s="282"/>
      <c r="S3482" s="282"/>
      <c r="T3482" s="283"/>
      <c r="U3482" s="283"/>
      <c r="V3482" s="283"/>
      <c r="W3482" s="283"/>
      <c r="X3482" s="283"/>
      <c r="Y3482" s="282"/>
      <c r="Z3482" s="282"/>
      <c r="AA3482" s="283"/>
      <c r="AB3482" s="282"/>
      <c r="AC3482" s="282"/>
      <c r="AD3482" s="282"/>
      <c r="AE3482" s="282"/>
      <c r="AF3482" s="283"/>
      <c r="AG3482" s="402"/>
      <c r="AH3482" s="283"/>
      <c r="AI3482" s="283"/>
      <c r="AJ3482" s="283"/>
      <c r="AK3482" s="283"/>
      <c r="AL3482" s="283"/>
      <c r="AM3482" s="282"/>
      <c r="AN3482" s="282"/>
      <c r="AO3482" s="282"/>
      <c r="AP3482" s="282"/>
      <c r="AQ3482" s="282"/>
      <c r="AR3482" s="282"/>
      <c r="AT3482" s="283"/>
      <c r="AU3482" s="283"/>
      <c r="AV3482" s="283"/>
      <c r="AW3482" s="283"/>
      <c r="AY3482" s="283"/>
      <c r="AZ3482" s="282"/>
      <c r="BA3482" s="283"/>
      <c r="BB3482" s="282"/>
      <c r="BC3482" s="282"/>
      <c r="BD3482" s="282"/>
      <c r="BE3482" s="283"/>
      <c r="BG3482" s="282"/>
      <c r="BH3482" s="282"/>
      <c r="BI3482" s="282"/>
      <c r="BL3482" s="421"/>
      <c r="BM3482" s="424"/>
      <c r="BN3482" s="424"/>
      <c r="BO3482" s="424"/>
      <c r="BP3482" s="424"/>
      <c r="BQ3482" s="421"/>
      <c r="BR3482" s="421"/>
      <c r="BV3482" s="282"/>
      <c r="BW3482" s="283"/>
      <c r="BY3482" s="283"/>
      <c r="BZ3482" s="283"/>
      <c r="CA3482" s="283"/>
      <c r="CB3482" s="282"/>
      <c r="CC3482" s="282"/>
      <c r="CD3482" s="282"/>
      <c r="CE3482" s="282"/>
      <c r="CG3482" s="427"/>
      <c r="CH3482" s="402"/>
      <c r="CI3482" s="424"/>
      <c r="CJ3482" s="282"/>
      <c r="CK3482" s="282"/>
      <c r="CL3482" s="283"/>
      <c r="CM3482" s="283"/>
      <c r="CP3482" s="282"/>
      <c r="DC3482" s="282"/>
      <c r="DD3482" s="282"/>
      <c r="DE3482" s="282"/>
      <c r="DF3482" s="282"/>
      <c r="DG3482" s="282"/>
      <c r="DH3482" s="282"/>
      <c r="DI3482" s="282"/>
      <c r="DJ3482" s="282"/>
      <c r="EF3482" s="495" t="str">
        <f>""&amp;(MID(数据表!AZ3482,1,MIN(FIND({"(";"（"},数据表!AZ3482&amp;"(（",1)-1)))&amp;""</f>
        <v/>
      </c>
      <c r="EG3482" s="495" t="str">
        <f>""&amp;(MID(数据表!AZ3482,1,MIN(FIND({0;1;2;3;4;5;6;7;8;9},数据表!AZ3482&amp;"1234567890",1)-1)))&amp;""</f>
        <v/>
      </c>
    </row>
    <row r="3483" spans="2:137" s="310" customFormat="1" ht="12" customHeight="1">
      <c r="B3483" s="286"/>
      <c r="C3483" s="286"/>
      <c r="D3483" s="286"/>
      <c r="E3483" s="479"/>
      <c r="F3483" s="282"/>
      <c r="G3483" s="283"/>
      <c r="H3483" s="421"/>
      <c r="I3483" s="421"/>
      <c r="J3483" s="283"/>
      <c r="K3483" s="421"/>
      <c r="L3483" s="282"/>
      <c r="N3483" s="282"/>
      <c r="S3483" s="282"/>
      <c r="T3483" s="283"/>
      <c r="U3483" s="283"/>
      <c r="V3483" s="283"/>
      <c r="W3483" s="283"/>
      <c r="X3483" s="283"/>
      <c r="Y3483" s="282"/>
      <c r="Z3483" s="282"/>
      <c r="AA3483" s="283"/>
      <c r="AB3483" s="282"/>
      <c r="AC3483" s="282"/>
      <c r="AD3483" s="282"/>
      <c r="AE3483" s="282"/>
      <c r="AF3483" s="283"/>
      <c r="AG3483" s="402"/>
      <c r="AH3483" s="283"/>
      <c r="AI3483" s="283"/>
      <c r="AJ3483" s="283"/>
      <c r="AK3483" s="283"/>
      <c r="AL3483" s="283"/>
      <c r="AM3483" s="282"/>
      <c r="AN3483" s="282"/>
      <c r="AO3483" s="282"/>
      <c r="AP3483" s="282"/>
      <c r="AQ3483" s="282"/>
      <c r="AR3483" s="282"/>
      <c r="AT3483" s="283"/>
      <c r="AU3483" s="283"/>
      <c r="AV3483" s="283"/>
      <c r="AW3483" s="283"/>
      <c r="AY3483" s="283"/>
      <c r="AZ3483" s="282"/>
      <c r="BA3483" s="283"/>
      <c r="BB3483" s="282"/>
      <c r="BC3483" s="282"/>
      <c r="BD3483" s="282"/>
      <c r="BE3483" s="283"/>
      <c r="BG3483" s="282"/>
      <c r="BH3483" s="282"/>
      <c r="BI3483" s="282"/>
      <c r="BL3483" s="421"/>
      <c r="BM3483" s="424"/>
      <c r="BN3483" s="424"/>
      <c r="BO3483" s="424"/>
      <c r="BP3483" s="424"/>
      <c r="BQ3483" s="421"/>
      <c r="BR3483" s="421"/>
      <c r="BV3483" s="282"/>
      <c r="BW3483" s="283"/>
      <c r="BY3483" s="283"/>
      <c r="BZ3483" s="283"/>
      <c r="CA3483" s="283"/>
      <c r="CB3483" s="282"/>
      <c r="CC3483" s="282"/>
      <c r="CD3483" s="282"/>
      <c r="CE3483" s="282"/>
      <c r="CG3483" s="427"/>
      <c r="CH3483" s="402"/>
      <c r="CI3483" s="424"/>
      <c r="CJ3483" s="282"/>
      <c r="CK3483" s="282"/>
      <c r="CL3483" s="283"/>
      <c r="CM3483" s="283"/>
      <c r="CP3483" s="282"/>
      <c r="DC3483" s="282"/>
      <c r="DD3483" s="282"/>
      <c r="DE3483" s="282"/>
      <c r="DF3483" s="282"/>
      <c r="DG3483" s="282"/>
      <c r="DH3483" s="282"/>
      <c r="DI3483" s="282"/>
      <c r="DJ3483" s="282"/>
      <c r="EF3483" s="495" t="str">
        <f>""&amp;(MID(数据表!AZ3483,1,MIN(FIND({"(";"（"},数据表!AZ3483&amp;"(（",1)-1)))&amp;""</f>
        <v/>
      </c>
      <c r="EG3483" s="495" t="str">
        <f>""&amp;(MID(数据表!AZ3483,1,MIN(FIND({0;1;2;3;4;5;6;7;8;9},数据表!AZ3483&amp;"1234567890",1)-1)))&amp;""</f>
        <v/>
      </c>
    </row>
    <row r="3484" spans="2:137" s="310" customFormat="1" ht="12" customHeight="1">
      <c r="B3484" s="286"/>
      <c r="C3484" s="286"/>
      <c r="D3484" s="286"/>
      <c r="E3484" s="479"/>
      <c r="F3484" s="282"/>
      <c r="G3484" s="283"/>
      <c r="H3484" s="421"/>
      <c r="I3484" s="421"/>
      <c r="J3484" s="283"/>
      <c r="K3484" s="421"/>
      <c r="L3484" s="282"/>
      <c r="N3484" s="282"/>
      <c r="S3484" s="282"/>
      <c r="T3484" s="283"/>
      <c r="U3484" s="283"/>
      <c r="V3484" s="283"/>
      <c r="W3484" s="283"/>
      <c r="X3484" s="283"/>
      <c r="Y3484" s="282"/>
      <c r="Z3484" s="282"/>
      <c r="AA3484" s="283"/>
      <c r="AB3484" s="282"/>
      <c r="AC3484" s="282"/>
      <c r="AD3484" s="282"/>
      <c r="AE3484" s="282"/>
      <c r="AF3484" s="283"/>
      <c r="AG3484" s="402"/>
      <c r="AH3484" s="283"/>
      <c r="AI3484" s="283"/>
      <c r="AJ3484" s="283"/>
      <c r="AK3484" s="283"/>
      <c r="AL3484" s="283"/>
      <c r="AM3484" s="282"/>
      <c r="AN3484" s="282"/>
      <c r="AO3484" s="282"/>
      <c r="AP3484" s="282"/>
      <c r="AQ3484" s="282"/>
      <c r="AR3484" s="282"/>
      <c r="AT3484" s="283"/>
      <c r="AU3484" s="283"/>
      <c r="AV3484" s="283"/>
      <c r="AW3484" s="283"/>
      <c r="AY3484" s="283"/>
      <c r="AZ3484" s="282"/>
      <c r="BA3484" s="283"/>
      <c r="BB3484" s="282"/>
      <c r="BC3484" s="282"/>
      <c r="BD3484" s="282"/>
      <c r="BE3484" s="283"/>
      <c r="BG3484" s="282"/>
      <c r="BH3484" s="282"/>
      <c r="BI3484" s="282"/>
      <c r="BL3484" s="421"/>
      <c r="BM3484" s="424"/>
      <c r="BN3484" s="424"/>
      <c r="BO3484" s="424"/>
      <c r="BP3484" s="424"/>
      <c r="BQ3484" s="421"/>
      <c r="BR3484" s="421"/>
      <c r="BV3484" s="282"/>
      <c r="BW3484" s="283"/>
      <c r="BY3484" s="283"/>
      <c r="BZ3484" s="283"/>
      <c r="CA3484" s="283"/>
      <c r="CB3484" s="282"/>
      <c r="CC3484" s="282"/>
      <c r="CD3484" s="282"/>
      <c r="CE3484" s="282"/>
      <c r="CG3484" s="427"/>
      <c r="CH3484" s="402"/>
      <c r="CI3484" s="424"/>
      <c r="CJ3484" s="282"/>
      <c r="CK3484" s="282"/>
      <c r="CL3484" s="283"/>
      <c r="CM3484" s="283"/>
      <c r="CP3484" s="282"/>
      <c r="DC3484" s="282"/>
      <c r="DD3484" s="282"/>
      <c r="DE3484" s="282"/>
      <c r="DF3484" s="282"/>
      <c r="DG3484" s="282"/>
      <c r="DH3484" s="282"/>
      <c r="DI3484" s="282"/>
      <c r="DJ3484" s="282"/>
      <c r="EF3484" s="495" t="str">
        <f>""&amp;(MID(数据表!AZ3484,1,MIN(FIND({"(";"（"},数据表!AZ3484&amp;"(（",1)-1)))&amp;""</f>
        <v/>
      </c>
      <c r="EG3484" s="495" t="str">
        <f>""&amp;(MID(数据表!AZ3484,1,MIN(FIND({0;1;2;3;4;5;6;7;8;9},数据表!AZ3484&amp;"1234567890",1)-1)))&amp;""</f>
        <v/>
      </c>
    </row>
    <row r="3485" spans="2:137" s="310" customFormat="1" ht="12" customHeight="1">
      <c r="B3485" s="286"/>
      <c r="C3485" s="286"/>
      <c r="D3485" s="286"/>
      <c r="E3485" s="479"/>
      <c r="F3485" s="282"/>
      <c r="G3485" s="283"/>
      <c r="H3485" s="421"/>
      <c r="I3485" s="421"/>
      <c r="J3485" s="283"/>
      <c r="K3485" s="421"/>
      <c r="L3485" s="282"/>
      <c r="N3485" s="282"/>
      <c r="S3485" s="282"/>
      <c r="T3485" s="283"/>
      <c r="U3485" s="283"/>
      <c r="V3485" s="283"/>
      <c r="W3485" s="283"/>
      <c r="X3485" s="283"/>
      <c r="Y3485" s="282"/>
      <c r="Z3485" s="282"/>
      <c r="AA3485" s="283"/>
      <c r="AB3485" s="282"/>
      <c r="AC3485" s="282"/>
      <c r="AD3485" s="282"/>
      <c r="AE3485" s="282"/>
      <c r="AF3485" s="283"/>
      <c r="AG3485" s="402"/>
      <c r="AH3485" s="283"/>
      <c r="AI3485" s="283"/>
      <c r="AJ3485" s="283"/>
      <c r="AK3485" s="283"/>
      <c r="AL3485" s="283"/>
      <c r="AM3485" s="282"/>
      <c r="AN3485" s="282"/>
      <c r="AO3485" s="282"/>
      <c r="AP3485" s="282"/>
      <c r="AQ3485" s="282"/>
      <c r="AR3485" s="282"/>
      <c r="AT3485" s="283"/>
      <c r="AU3485" s="283"/>
      <c r="AV3485" s="283"/>
      <c r="AW3485" s="283"/>
      <c r="AY3485" s="283"/>
      <c r="AZ3485" s="282"/>
      <c r="BA3485" s="283"/>
      <c r="BB3485" s="282"/>
      <c r="BC3485" s="282"/>
      <c r="BD3485" s="282"/>
      <c r="BE3485" s="283"/>
      <c r="BG3485" s="282"/>
      <c r="BH3485" s="282"/>
      <c r="BI3485" s="282"/>
      <c r="BL3485" s="421"/>
      <c r="BM3485" s="424"/>
      <c r="BN3485" s="424"/>
      <c r="BO3485" s="424"/>
      <c r="BP3485" s="424"/>
      <c r="BQ3485" s="421"/>
      <c r="BR3485" s="421"/>
      <c r="BV3485" s="282"/>
      <c r="BW3485" s="283"/>
      <c r="BY3485" s="283"/>
      <c r="BZ3485" s="283"/>
      <c r="CA3485" s="283"/>
      <c r="CB3485" s="282"/>
      <c r="CC3485" s="282"/>
      <c r="CD3485" s="282"/>
      <c r="CE3485" s="282"/>
      <c r="CG3485" s="427"/>
      <c r="CH3485" s="402"/>
      <c r="CI3485" s="424"/>
      <c r="CJ3485" s="282"/>
      <c r="CK3485" s="282"/>
      <c r="CL3485" s="283"/>
      <c r="CM3485" s="283"/>
      <c r="CP3485" s="282"/>
      <c r="DC3485" s="282"/>
      <c r="DD3485" s="282"/>
      <c r="DE3485" s="282"/>
      <c r="DF3485" s="282"/>
      <c r="DG3485" s="282"/>
      <c r="DH3485" s="282"/>
      <c r="DI3485" s="282"/>
      <c r="DJ3485" s="282"/>
      <c r="EF3485" s="495" t="str">
        <f>""&amp;(MID(数据表!AZ3485,1,MIN(FIND({"(";"（"},数据表!AZ3485&amp;"(（",1)-1)))&amp;""</f>
        <v/>
      </c>
      <c r="EG3485" s="495" t="str">
        <f>""&amp;(MID(数据表!AZ3485,1,MIN(FIND({0;1;2;3;4;5;6;7;8;9},数据表!AZ3485&amp;"1234567890",1)-1)))&amp;""</f>
        <v/>
      </c>
    </row>
    <row r="3486" spans="2:137" s="310" customFormat="1" ht="12" customHeight="1">
      <c r="B3486" s="286"/>
      <c r="C3486" s="286"/>
      <c r="D3486" s="286"/>
      <c r="E3486" s="479"/>
      <c r="F3486" s="282"/>
      <c r="G3486" s="283"/>
      <c r="H3486" s="421"/>
      <c r="I3486" s="421"/>
      <c r="J3486" s="283"/>
      <c r="K3486" s="421"/>
      <c r="L3486" s="282"/>
      <c r="N3486" s="282"/>
      <c r="S3486" s="282"/>
      <c r="T3486" s="283"/>
      <c r="U3486" s="283"/>
      <c r="V3486" s="283"/>
      <c r="W3486" s="283"/>
      <c r="X3486" s="283"/>
      <c r="Y3486" s="282"/>
      <c r="Z3486" s="282"/>
      <c r="AA3486" s="283"/>
      <c r="AB3486" s="282"/>
      <c r="AC3486" s="282"/>
      <c r="AD3486" s="282"/>
      <c r="AE3486" s="282"/>
      <c r="AF3486" s="283"/>
      <c r="AG3486" s="402"/>
      <c r="AH3486" s="283"/>
      <c r="AI3486" s="283"/>
      <c r="AJ3486" s="283"/>
      <c r="AK3486" s="283"/>
      <c r="AL3486" s="283"/>
      <c r="AM3486" s="282"/>
      <c r="AN3486" s="282"/>
      <c r="AO3486" s="282"/>
      <c r="AP3486" s="282"/>
      <c r="AQ3486" s="282"/>
      <c r="AR3486" s="282"/>
      <c r="AT3486" s="283"/>
      <c r="AU3486" s="283"/>
      <c r="AV3486" s="283"/>
      <c r="AW3486" s="283"/>
      <c r="AY3486" s="283"/>
      <c r="AZ3486" s="282"/>
      <c r="BA3486" s="283"/>
      <c r="BB3486" s="282"/>
      <c r="BC3486" s="282"/>
      <c r="BD3486" s="282"/>
      <c r="BE3486" s="283"/>
      <c r="BG3486" s="282"/>
      <c r="BH3486" s="282"/>
      <c r="BI3486" s="282"/>
      <c r="BL3486" s="421"/>
      <c r="BM3486" s="424"/>
      <c r="BN3486" s="424"/>
      <c r="BO3486" s="424"/>
      <c r="BP3486" s="424"/>
      <c r="BQ3486" s="421"/>
      <c r="BR3486" s="421"/>
      <c r="BV3486" s="282"/>
      <c r="BW3486" s="283"/>
      <c r="BY3486" s="283"/>
      <c r="BZ3486" s="283"/>
      <c r="CA3486" s="283"/>
      <c r="CB3486" s="282"/>
      <c r="CC3486" s="282"/>
      <c r="CD3486" s="282"/>
      <c r="CE3486" s="282"/>
      <c r="CG3486" s="427"/>
      <c r="CH3486" s="402"/>
      <c r="CI3486" s="424"/>
      <c r="CJ3486" s="282"/>
      <c r="CK3486" s="282"/>
      <c r="CL3486" s="283"/>
      <c r="CM3486" s="283"/>
      <c r="CP3486" s="282"/>
      <c r="DC3486" s="282"/>
      <c r="DD3486" s="282"/>
      <c r="DE3486" s="282"/>
      <c r="DF3486" s="282"/>
      <c r="DG3486" s="282"/>
      <c r="DH3486" s="282"/>
      <c r="DI3486" s="282"/>
      <c r="DJ3486" s="282"/>
      <c r="EF3486" s="495" t="str">
        <f>""&amp;(MID(数据表!AZ3486,1,MIN(FIND({"(";"（"},数据表!AZ3486&amp;"(（",1)-1)))&amp;""</f>
        <v/>
      </c>
      <c r="EG3486" s="495" t="str">
        <f>""&amp;(MID(数据表!AZ3486,1,MIN(FIND({0;1;2;3;4;5;6;7;8;9},数据表!AZ3486&amp;"1234567890",1)-1)))&amp;""</f>
        <v/>
      </c>
    </row>
    <row r="3487" spans="2:137" s="310" customFormat="1" ht="12" customHeight="1">
      <c r="B3487" s="286"/>
      <c r="C3487" s="286"/>
      <c r="D3487" s="286"/>
      <c r="E3487" s="479"/>
      <c r="F3487" s="282"/>
      <c r="G3487" s="283"/>
      <c r="H3487" s="421"/>
      <c r="I3487" s="421"/>
      <c r="J3487" s="283"/>
      <c r="K3487" s="421"/>
      <c r="L3487" s="282"/>
      <c r="N3487" s="282"/>
      <c r="S3487" s="282"/>
      <c r="T3487" s="283"/>
      <c r="U3487" s="283"/>
      <c r="V3487" s="283"/>
      <c r="W3487" s="283"/>
      <c r="X3487" s="283"/>
      <c r="Y3487" s="282"/>
      <c r="Z3487" s="282"/>
      <c r="AA3487" s="283"/>
      <c r="AB3487" s="282"/>
      <c r="AC3487" s="282"/>
      <c r="AD3487" s="282"/>
      <c r="AE3487" s="282"/>
      <c r="AF3487" s="283"/>
      <c r="AG3487" s="402"/>
      <c r="AH3487" s="283"/>
      <c r="AI3487" s="283"/>
      <c r="AJ3487" s="283"/>
      <c r="AK3487" s="283"/>
      <c r="AL3487" s="283"/>
      <c r="AM3487" s="282"/>
      <c r="AN3487" s="282"/>
      <c r="AO3487" s="282"/>
      <c r="AP3487" s="282"/>
      <c r="AQ3487" s="282"/>
      <c r="AR3487" s="282"/>
      <c r="AT3487" s="283"/>
      <c r="AU3487" s="283"/>
      <c r="AV3487" s="283"/>
      <c r="AW3487" s="283"/>
      <c r="AY3487" s="283"/>
      <c r="AZ3487" s="282"/>
      <c r="BA3487" s="283"/>
      <c r="BB3487" s="282"/>
      <c r="BC3487" s="282"/>
      <c r="BD3487" s="282"/>
      <c r="BE3487" s="283"/>
      <c r="BG3487" s="282"/>
      <c r="BH3487" s="282"/>
      <c r="BI3487" s="282"/>
      <c r="BL3487" s="421"/>
      <c r="BM3487" s="424"/>
      <c r="BN3487" s="424"/>
      <c r="BO3487" s="424"/>
      <c r="BP3487" s="424"/>
      <c r="BQ3487" s="421"/>
      <c r="BR3487" s="421"/>
      <c r="BV3487" s="282"/>
      <c r="BW3487" s="283"/>
      <c r="BY3487" s="283"/>
      <c r="BZ3487" s="283"/>
      <c r="CA3487" s="283"/>
      <c r="CB3487" s="282"/>
      <c r="CC3487" s="282"/>
      <c r="CD3487" s="282"/>
      <c r="CE3487" s="282"/>
      <c r="CG3487" s="427"/>
      <c r="CH3487" s="402"/>
      <c r="CI3487" s="424"/>
      <c r="CJ3487" s="282"/>
      <c r="CK3487" s="282"/>
      <c r="CL3487" s="283"/>
      <c r="CM3487" s="283"/>
      <c r="CP3487" s="282"/>
      <c r="DC3487" s="282"/>
      <c r="DD3487" s="282"/>
      <c r="DE3487" s="282"/>
      <c r="DF3487" s="282"/>
      <c r="DG3487" s="282"/>
      <c r="DH3487" s="282"/>
      <c r="DI3487" s="282"/>
      <c r="DJ3487" s="282"/>
      <c r="EF3487" s="495" t="str">
        <f>""&amp;(MID(数据表!AZ3487,1,MIN(FIND({"(";"（"},数据表!AZ3487&amp;"(（",1)-1)))&amp;""</f>
        <v/>
      </c>
      <c r="EG3487" s="495" t="str">
        <f>""&amp;(MID(数据表!AZ3487,1,MIN(FIND({0;1;2;3;4;5;6;7;8;9},数据表!AZ3487&amp;"1234567890",1)-1)))&amp;""</f>
        <v/>
      </c>
    </row>
    <row r="3488" spans="2:137" s="310" customFormat="1" ht="12" customHeight="1">
      <c r="B3488" s="286"/>
      <c r="C3488" s="286"/>
      <c r="D3488" s="286"/>
      <c r="E3488" s="479"/>
      <c r="F3488" s="282"/>
      <c r="G3488" s="283"/>
      <c r="H3488" s="421"/>
      <c r="I3488" s="421"/>
      <c r="J3488" s="283"/>
      <c r="K3488" s="421"/>
      <c r="L3488" s="282"/>
      <c r="N3488" s="282"/>
      <c r="S3488" s="282"/>
      <c r="T3488" s="283"/>
      <c r="U3488" s="283"/>
      <c r="V3488" s="283"/>
      <c r="W3488" s="283"/>
      <c r="X3488" s="283"/>
      <c r="Y3488" s="282"/>
      <c r="Z3488" s="282"/>
      <c r="AA3488" s="283"/>
      <c r="AB3488" s="282"/>
      <c r="AC3488" s="282"/>
      <c r="AD3488" s="282"/>
      <c r="AE3488" s="282"/>
      <c r="AF3488" s="283"/>
      <c r="AG3488" s="402"/>
      <c r="AH3488" s="283"/>
      <c r="AI3488" s="283"/>
      <c r="AJ3488" s="283"/>
      <c r="AK3488" s="283"/>
      <c r="AL3488" s="283"/>
      <c r="AM3488" s="282"/>
      <c r="AN3488" s="282"/>
      <c r="AO3488" s="282"/>
      <c r="AP3488" s="282"/>
      <c r="AQ3488" s="282"/>
      <c r="AR3488" s="282"/>
      <c r="AT3488" s="283"/>
      <c r="AU3488" s="283"/>
      <c r="AV3488" s="283"/>
      <c r="AW3488" s="283"/>
      <c r="AY3488" s="283"/>
      <c r="AZ3488" s="282"/>
      <c r="BA3488" s="283"/>
      <c r="BB3488" s="282"/>
      <c r="BC3488" s="282"/>
      <c r="BD3488" s="282"/>
      <c r="BE3488" s="283"/>
      <c r="BG3488" s="282"/>
      <c r="BH3488" s="282"/>
      <c r="BI3488" s="282"/>
      <c r="BL3488" s="421"/>
      <c r="BM3488" s="424"/>
      <c r="BN3488" s="424"/>
      <c r="BO3488" s="424"/>
      <c r="BP3488" s="424"/>
      <c r="BQ3488" s="421"/>
      <c r="BR3488" s="421"/>
      <c r="BV3488" s="282"/>
      <c r="BW3488" s="283"/>
      <c r="BY3488" s="283"/>
      <c r="BZ3488" s="283"/>
      <c r="CA3488" s="283"/>
      <c r="CB3488" s="282"/>
      <c r="CC3488" s="282"/>
      <c r="CD3488" s="282"/>
      <c r="CE3488" s="282"/>
      <c r="CG3488" s="427"/>
      <c r="CH3488" s="402"/>
      <c r="CI3488" s="424"/>
      <c r="CJ3488" s="282"/>
      <c r="CK3488" s="282"/>
      <c r="CL3488" s="283"/>
      <c r="CM3488" s="283"/>
      <c r="CP3488" s="282"/>
      <c r="DC3488" s="282"/>
      <c r="DD3488" s="282"/>
      <c r="DE3488" s="282"/>
      <c r="DF3488" s="282"/>
      <c r="DG3488" s="282"/>
      <c r="DH3488" s="282"/>
      <c r="DI3488" s="282"/>
      <c r="DJ3488" s="282"/>
      <c r="EF3488" s="495" t="str">
        <f>""&amp;(MID(数据表!AZ3488,1,MIN(FIND({"(";"（"},数据表!AZ3488&amp;"(（",1)-1)))&amp;""</f>
        <v/>
      </c>
      <c r="EG3488" s="495" t="str">
        <f>""&amp;(MID(数据表!AZ3488,1,MIN(FIND({0;1;2;3;4;5;6;7;8;9},数据表!AZ3488&amp;"1234567890",1)-1)))&amp;""</f>
        <v/>
      </c>
    </row>
    <row r="3489" spans="2:137" s="310" customFormat="1" ht="12" customHeight="1">
      <c r="B3489" s="286"/>
      <c r="C3489" s="286"/>
      <c r="D3489" s="286"/>
      <c r="E3489" s="479"/>
      <c r="F3489" s="282"/>
      <c r="G3489" s="283"/>
      <c r="H3489" s="421"/>
      <c r="I3489" s="421"/>
      <c r="J3489" s="283"/>
      <c r="K3489" s="421"/>
      <c r="L3489" s="282"/>
      <c r="N3489" s="282"/>
      <c r="S3489" s="282"/>
      <c r="T3489" s="283"/>
      <c r="U3489" s="283"/>
      <c r="V3489" s="283"/>
      <c r="W3489" s="283"/>
      <c r="X3489" s="283"/>
      <c r="Y3489" s="282"/>
      <c r="Z3489" s="282"/>
      <c r="AA3489" s="283"/>
      <c r="AB3489" s="282"/>
      <c r="AC3489" s="282"/>
      <c r="AD3489" s="282"/>
      <c r="AE3489" s="282"/>
      <c r="AF3489" s="283"/>
      <c r="AG3489" s="402"/>
      <c r="AH3489" s="283"/>
      <c r="AI3489" s="283"/>
      <c r="AJ3489" s="283"/>
      <c r="AK3489" s="283"/>
      <c r="AL3489" s="283"/>
      <c r="AM3489" s="282"/>
      <c r="AN3489" s="282"/>
      <c r="AO3489" s="282"/>
      <c r="AP3489" s="282"/>
      <c r="AQ3489" s="282"/>
      <c r="AR3489" s="282"/>
      <c r="AT3489" s="283"/>
      <c r="AU3489" s="283"/>
      <c r="AV3489" s="283"/>
      <c r="AW3489" s="283"/>
      <c r="AY3489" s="283"/>
      <c r="AZ3489" s="282"/>
      <c r="BA3489" s="283"/>
      <c r="BB3489" s="282"/>
      <c r="BC3489" s="282"/>
      <c r="BD3489" s="282"/>
      <c r="BE3489" s="283"/>
      <c r="BG3489" s="282"/>
      <c r="BH3489" s="282"/>
      <c r="BI3489" s="282"/>
      <c r="BL3489" s="421"/>
      <c r="BM3489" s="424"/>
      <c r="BN3489" s="424"/>
      <c r="BO3489" s="424"/>
      <c r="BP3489" s="424"/>
      <c r="BQ3489" s="421"/>
      <c r="BR3489" s="421"/>
      <c r="BV3489" s="282"/>
      <c r="BW3489" s="283"/>
      <c r="BY3489" s="283"/>
      <c r="BZ3489" s="283"/>
      <c r="CA3489" s="283"/>
      <c r="CB3489" s="282"/>
      <c r="CC3489" s="282"/>
      <c r="CD3489" s="282"/>
      <c r="CE3489" s="282"/>
      <c r="CG3489" s="427"/>
      <c r="CH3489" s="402"/>
      <c r="CI3489" s="424"/>
      <c r="CJ3489" s="282"/>
      <c r="CK3489" s="282"/>
      <c r="CL3489" s="283"/>
      <c r="CM3489" s="283"/>
      <c r="CP3489" s="282"/>
      <c r="DC3489" s="282"/>
      <c r="DD3489" s="282"/>
      <c r="DE3489" s="282"/>
      <c r="DF3489" s="282"/>
      <c r="DG3489" s="282"/>
      <c r="DH3489" s="282"/>
      <c r="DI3489" s="282"/>
      <c r="DJ3489" s="282"/>
      <c r="EF3489" s="495" t="str">
        <f>""&amp;(MID(数据表!AZ3489,1,MIN(FIND({"(";"（"},数据表!AZ3489&amp;"(（",1)-1)))&amp;""</f>
        <v/>
      </c>
      <c r="EG3489" s="495" t="str">
        <f>""&amp;(MID(数据表!AZ3489,1,MIN(FIND({0;1;2;3;4;5;6;7;8;9},数据表!AZ3489&amp;"1234567890",1)-1)))&amp;""</f>
        <v/>
      </c>
    </row>
    <row r="3490" spans="2:137" s="310" customFormat="1" ht="12" customHeight="1">
      <c r="B3490" s="286"/>
      <c r="C3490" s="286"/>
      <c r="D3490" s="286"/>
      <c r="E3490" s="479"/>
      <c r="F3490" s="282"/>
      <c r="G3490" s="283"/>
      <c r="H3490" s="421"/>
      <c r="I3490" s="421"/>
      <c r="J3490" s="283"/>
      <c r="K3490" s="421"/>
      <c r="L3490" s="282"/>
      <c r="N3490" s="282"/>
      <c r="S3490" s="282"/>
      <c r="T3490" s="283"/>
      <c r="U3490" s="283"/>
      <c r="V3490" s="283"/>
      <c r="W3490" s="283"/>
      <c r="X3490" s="283"/>
      <c r="Y3490" s="282"/>
      <c r="Z3490" s="282"/>
      <c r="AA3490" s="283"/>
      <c r="AB3490" s="282"/>
      <c r="AC3490" s="282"/>
      <c r="AD3490" s="282"/>
      <c r="AE3490" s="282"/>
      <c r="AF3490" s="283"/>
      <c r="AG3490" s="402"/>
      <c r="AH3490" s="283"/>
      <c r="AI3490" s="283"/>
      <c r="AJ3490" s="283"/>
      <c r="AK3490" s="283"/>
      <c r="AL3490" s="283"/>
      <c r="AM3490" s="282"/>
      <c r="AN3490" s="282"/>
      <c r="AO3490" s="282"/>
      <c r="AP3490" s="282"/>
      <c r="AQ3490" s="282"/>
      <c r="AR3490" s="282"/>
      <c r="AT3490" s="283"/>
      <c r="AU3490" s="283"/>
      <c r="AV3490" s="283"/>
      <c r="AW3490" s="283"/>
      <c r="AY3490" s="283"/>
      <c r="AZ3490" s="282"/>
      <c r="BA3490" s="283"/>
      <c r="BB3490" s="282"/>
      <c r="BC3490" s="282"/>
      <c r="BD3490" s="282"/>
      <c r="BE3490" s="283"/>
      <c r="BG3490" s="282"/>
      <c r="BH3490" s="282"/>
      <c r="BI3490" s="282"/>
      <c r="BL3490" s="421"/>
      <c r="BM3490" s="424"/>
      <c r="BN3490" s="424"/>
      <c r="BO3490" s="424"/>
      <c r="BP3490" s="424"/>
      <c r="BQ3490" s="421"/>
      <c r="BR3490" s="421"/>
      <c r="BV3490" s="282"/>
      <c r="BW3490" s="283"/>
      <c r="BY3490" s="283"/>
      <c r="BZ3490" s="283"/>
      <c r="CA3490" s="283"/>
      <c r="CB3490" s="282"/>
      <c r="CC3490" s="282"/>
      <c r="CD3490" s="282"/>
      <c r="CE3490" s="282"/>
      <c r="CG3490" s="427"/>
      <c r="CH3490" s="402"/>
      <c r="CI3490" s="424"/>
      <c r="CJ3490" s="282"/>
      <c r="CK3490" s="282"/>
      <c r="CL3490" s="283"/>
      <c r="CM3490" s="283"/>
      <c r="CP3490" s="282"/>
      <c r="DC3490" s="282"/>
      <c r="DD3490" s="282"/>
      <c r="DE3490" s="282"/>
      <c r="DF3490" s="282"/>
      <c r="DG3490" s="282"/>
      <c r="DH3490" s="282"/>
      <c r="DI3490" s="282"/>
      <c r="DJ3490" s="282"/>
      <c r="EF3490" s="495" t="str">
        <f>""&amp;(MID(数据表!AZ3490,1,MIN(FIND({"(";"（"},数据表!AZ3490&amp;"(（",1)-1)))&amp;""</f>
        <v/>
      </c>
      <c r="EG3490" s="495" t="str">
        <f>""&amp;(MID(数据表!AZ3490,1,MIN(FIND({0;1;2;3;4;5;6;7;8;9},数据表!AZ3490&amp;"1234567890",1)-1)))&amp;""</f>
        <v/>
      </c>
    </row>
    <row r="3491" spans="2:137" s="310" customFormat="1" ht="12" customHeight="1">
      <c r="B3491" s="286"/>
      <c r="C3491" s="286"/>
      <c r="D3491" s="286"/>
      <c r="E3491" s="479"/>
      <c r="F3491" s="282"/>
      <c r="G3491" s="283"/>
      <c r="H3491" s="421"/>
      <c r="I3491" s="421"/>
      <c r="J3491" s="283"/>
      <c r="K3491" s="421"/>
      <c r="L3491" s="282"/>
      <c r="N3491" s="282"/>
      <c r="S3491" s="282"/>
      <c r="T3491" s="283"/>
      <c r="U3491" s="283"/>
      <c r="V3491" s="283"/>
      <c r="W3491" s="283"/>
      <c r="X3491" s="283"/>
      <c r="Y3491" s="282"/>
      <c r="Z3491" s="282"/>
      <c r="AA3491" s="283"/>
      <c r="AB3491" s="282"/>
      <c r="AC3491" s="282"/>
      <c r="AD3491" s="282"/>
      <c r="AE3491" s="282"/>
      <c r="AF3491" s="283"/>
      <c r="AG3491" s="402"/>
      <c r="AH3491" s="283"/>
      <c r="AI3491" s="283"/>
      <c r="AJ3491" s="283"/>
      <c r="AK3491" s="283"/>
      <c r="AL3491" s="283"/>
      <c r="AM3491" s="282"/>
      <c r="AN3491" s="282"/>
      <c r="AO3491" s="282"/>
      <c r="AP3491" s="282"/>
      <c r="AQ3491" s="282"/>
      <c r="AR3491" s="282"/>
      <c r="AT3491" s="283"/>
      <c r="AU3491" s="283"/>
      <c r="AV3491" s="283"/>
      <c r="AW3491" s="283"/>
      <c r="AY3491" s="283"/>
      <c r="AZ3491" s="282"/>
      <c r="BA3491" s="283"/>
      <c r="BB3491" s="282"/>
      <c r="BC3491" s="282"/>
      <c r="BD3491" s="282"/>
      <c r="BE3491" s="283"/>
      <c r="BG3491" s="282"/>
      <c r="BH3491" s="282"/>
      <c r="BI3491" s="282"/>
      <c r="BL3491" s="421"/>
      <c r="BM3491" s="424"/>
      <c r="BN3491" s="424"/>
      <c r="BO3491" s="424"/>
      <c r="BP3491" s="424"/>
      <c r="BQ3491" s="421"/>
      <c r="BR3491" s="421"/>
      <c r="BV3491" s="282"/>
      <c r="BW3491" s="283"/>
      <c r="BY3491" s="283"/>
      <c r="BZ3491" s="283"/>
      <c r="CA3491" s="283"/>
      <c r="CB3491" s="282"/>
      <c r="CC3491" s="282"/>
      <c r="CD3491" s="282"/>
      <c r="CE3491" s="282"/>
      <c r="CG3491" s="427"/>
      <c r="CH3491" s="402"/>
      <c r="CI3491" s="424"/>
      <c r="CJ3491" s="282"/>
      <c r="CK3491" s="282"/>
      <c r="CL3491" s="283"/>
      <c r="CM3491" s="283"/>
      <c r="CP3491" s="282"/>
      <c r="DC3491" s="282"/>
      <c r="DD3491" s="282"/>
      <c r="DE3491" s="282"/>
      <c r="DF3491" s="282"/>
      <c r="DG3491" s="282"/>
      <c r="DH3491" s="282"/>
      <c r="DI3491" s="282"/>
      <c r="DJ3491" s="282"/>
      <c r="EF3491" s="495" t="str">
        <f>""&amp;(MID(数据表!AZ3491,1,MIN(FIND({"(";"（"},数据表!AZ3491&amp;"(（",1)-1)))&amp;""</f>
        <v/>
      </c>
      <c r="EG3491" s="495" t="str">
        <f>""&amp;(MID(数据表!AZ3491,1,MIN(FIND({0;1;2;3;4;5;6;7;8;9},数据表!AZ3491&amp;"1234567890",1)-1)))&amp;""</f>
        <v/>
      </c>
    </row>
    <row r="3492" spans="2:137" s="310" customFormat="1" ht="12" customHeight="1">
      <c r="B3492" s="286"/>
      <c r="C3492" s="286"/>
      <c r="D3492" s="286"/>
      <c r="E3492" s="479"/>
      <c r="F3492" s="282"/>
      <c r="G3492" s="283"/>
      <c r="H3492" s="421"/>
      <c r="I3492" s="421"/>
      <c r="J3492" s="283"/>
      <c r="K3492" s="421"/>
      <c r="L3492" s="282"/>
      <c r="N3492" s="282"/>
      <c r="S3492" s="282"/>
      <c r="T3492" s="283"/>
      <c r="U3492" s="283"/>
      <c r="V3492" s="283"/>
      <c r="W3492" s="283"/>
      <c r="X3492" s="283"/>
      <c r="Y3492" s="282"/>
      <c r="Z3492" s="282"/>
      <c r="AA3492" s="283"/>
      <c r="AB3492" s="282"/>
      <c r="AC3492" s="282"/>
      <c r="AD3492" s="282"/>
      <c r="AE3492" s="282"/>
      <c r="AF3492" s="283"/>
      <c r="AG3492" s="402"/>
      <c r="AH3492" s="283"/>
      <c r="AI3492" s="283"/>
      <c r="AJ3492" s="283"/>
      <c r="AK3492" s="283"/>
      <c r="AL3492" s="283"/>
      <c r="AM3492" s="282"/>
      <c r="AN3492" s="282"/>
      <c r="AO3492" s="282"/>
      <c r="AP3492" s="282"/>
      <c r="AQ3492" s="282"/>
      <c r="AR3492" s="282"/>
      <c r="AT3492" s="283"/>
      <c r="AU3492" s="283"/>
      <c r="AV3492" s="283"/>
      <c r="AW3492" s="283"/>
      <c r="AY3492" s="283"/>
      <c r="AZ3492" s="282"/>
      <c r="BA3492" s="283"/>
      <c r="BB3492" s="282"/>
      <c r="BC3492" s="282"/>
      <c r="BD3492" s="282"/>
      <c r="BE3492" s="283"/>
      <c r="BG3492" s="282"/>
      <c r="BH3492" s="282"/>
      <c r="BI3492" s="282"/>
      <c r="BL3492" s="421"/>
      <c r="BM3492" s="424"/>
      <c r="BN3492" s="424"/>
      <c r="BO3492" s="424"/>
      <c r="BP3492" s="424"/>
      <c r="BQ3492" s="421"/>
      <c r="BR3492" s="421"/>
      <c r="BV3492" s="282"/>
      <c r="BW3492" s="283"/>
      <c r="BY3492" s="283"/>
      <c r="BZ3492" s="283"/>
      <c r="CA3492" s="283"/>
      <c r="CB3492" s="282"/>
      <c r="CC3492" s="282"/>
      <c r="CD3492" s="282"/>
      <c r="CE3492" s="282"/>
      <c r="CG3492" s="427"/>
      <c r="CH3492" s="402"/>
      <c r="CI3492" s="424"/>
      <c r="CJ3492" s="282"/>
      <c r="CK3492" s="282"/>
      <c r="CL3492" s="283"/>
      <c r="CM3492" s="283"/>
      <c r="CP3492" s="282"/>
      <c r="DC3492" s="282"/>
      <c r="DD3492" s="282"/>
      <c r="DE3492" s="282"/>
      <c r="DF3492" s="282"/>
      <c r="DG3492" s="282"/>
      <c r="DH3492" s="282"/>
      <c r="DI3492" s="282"/>
      <c r="DJ3492" s="282"/>
      <c r="EF3492" s="495" t="str">
        <f>""&amp;(MID(数据表!AZ3492,1,MIN(FIND({"(";"（"},数据表!AZ3492&amp;"(（",1)-1)))&amp;""</f>
        <v/>
      </c>
      <c r="EG3492" s="495" t="str">
        <f>""&amp;(MID(数据表!AZ3492,1,MIN(FIND({0;1;2;3;4;5;6;7;8;9},数据表!AZ3492&amp;"1234567890",1)-1)))&amp;""</f>
        <v/>
      </c>
    </row>
    <row r="3493" spans="2:137" s="310" customFormat="1" ht="12" customHeight="1">
      <c r="B3493" s="286"/>
      <c r="C3493" s="286"/>
      <c r="D3493" s="286"/>
      <c r="E3493" s="479"/>
      <c r="F3493" s="282"/>
      <c r="G3493" s="283"/>
      <c r="H3493" s="421"/>
      <c r="I3493" s="421"/>
      <c r="J3493" s="283"/>
      <c r="K3493" s="421"/>
      <c r="L3493" s="282"/>
      <c r="N3493" s="282"/>
      <c r="S3493" s="282"/>
      <c r="T3493" s="283"/>
      <c r="U3493" s="283"/>
      <c r="V3493" s="283"/>
      <c r="W3493" s="283"/>
      <c r="X3493" s="283"/>
      <c r="Y3493" s="282"/>
      <c r="Z3493" s="282"/>
      <c r="AA3493" s="283"/>
      <c r="AB3493" s="282"/>
      <c r="AC3493" s="282"/>
      <c r="AD3493" s="282"/>
      <c r="AE3493" s="282"/>
      <c r="AF3493" s="283"/>
      <c r="AG3493" s="402"/>
      <c r="AH3493" s="283"/>
      <c r="AI3493" s="283"/>
      <c r="AJ3493" s="283"/>
      <c r="AK3493" s="283"/>
      <c r="AL3493" s="283"/>
      <c r="AM3493" s="282"/>
      <c r="AN3493" s="282"/>
      <c r="AO3493" s="282"/>
      <c r="AP3493" s="282"/>
      <c r="AQ3493" s="282"/>
      <c r="AR3493" s="282"/>
      <c r="AT3493" s="283"/>
      <c r="AU3493" s="283"/>
      <c r="AV3493" s="283"/>
      <c r="AW3493" s="283"/>
      <c r="AY3493" s="283"/>
      <c r="AZ3493" s="282"/>
      <c r="BA3493" s="283"/>
      <c r="BB3493" s="282"/>
      <c r="BC3493" s="282"/>
      <c r="BD3493" s="282"/>
      <c r="BE3493" s="283"/>
      <c r="BG3493" s="282"/>
      <c r="BH3493" s="282"/>
      <c r="BI3493" s="282"/>
      <c r="BL3493" s="421"/>
      <c r="BM3493" s="424"/>
      <c r="BN3493" s="424"/>
      <c r="BO3493" s="424"/>
      <c r="BP3493" s="424"/>
      <c r="BQ3493" s="421"/>
      <c r="BR3493" s="421"/>
      <c r="BV3493" s="282"/>
      <c r="BW3493" s="283"/>
      <c r="BY3493" s="283"/>
      <c r="BZ3493" s="283"/>
      <c r="CA3493" s="283"/>
      <c r="CB3493" s="282"/>
      <c r="CC3493" s="282"/>
      <c r="CD3493" s="282"/>
      <c r="CE3493" s="282"/>
      <c r="CG3493" s="427"/>
      <c r="CH3493" s="402"/>
      <c r="CI3493" s="424"/>
      <c r="CJ3493" s="282"/>
      <c r="CK3493" s="282"/>
      <c r="CL3493" s="283"/>
      <c r="CM3493" s="283"/>
      <c r="CP3493" s="282"/>
      <c r="DC3493" s="282"/>
      <c r="DD3493" s="282"/>
      <c r="DE3493" s="282"/>
      <c r="DF3493" s="282"/>
      <c r="DG3493" s="282"/>
      <c r="DH3493" s="282"/>
      <c r="DI3493" s="282"/>
      <c r="DJ3493" s="282"/>
      <c r="EF3493" s="495" t="str">
        <f>""&amp;(MID(数据表!AZ3493,1,MIN(FIND({"(";"（"},数据表!AZ3493&amp;"(（",1)-1)))&amp;""</f>
        <v/>
      </c>
      <c r="EG3493" s="495" t="str">
        <f>""&amp;(MID(数据表!AZ3493,1,MIN(FIND({0;1;2;3;4;5;6;7;8;9},数据表!AZ3493&amp;"1234567890",1)-1)))&amp;""</f>
        <v/>
      </c>
    </row>
    <row r="3494" spans="2:137" s="310" customFormat="1" ht="12" customHeight="1">
      <c r="B3494" s="286"/>
      <c r="C3494" s="286"/>
      <c r="D3494" s="286"/>
      <c r="E3494" s="479"/>
      <c r="F3494" s="282"/>
      <c r="G3494" s="283"/>
      <c r="H3494" s="421"/>
      <c r="I3494" s="421"/>
      <c r="J3494" s="283"/>
      <c r="K3494" s="421"/>
      <c r="L3494" s="282"/>
      <c r="N3494" s="282"/>
      <c r="S3494" s="282"/>
      <c r="T3494" s="283"/>
      <c r="U3494" s="283"/>
      <c r="V3494" s="283"/>
      <c r="W3494" s="283"/>
      <c r="X3494" s="283"/>
      <c r="Y3494" s="282"/>
      <c r="Z3494" s="282"/>
      <c r="AA3494" s="283"/>
      <c r="AB3494" s="282"/>
      <c r="AC3494" s="282"/>
      <c r="AD3494" s="282"/>
      <c r="AE3494" s="282"/>
      <c r="AF3494" s="283"/>
      <c r="AG3494" s="402"/>
      <c r="AH3494" s="283"/>
      <c r="AI3494" s="283"/>
      <c r="AJ3494" s="283"/>
      <c r="AK3494" s="283"/>
      <c r="AL3494" s="283"/>
      <c r="AM3494" s="282"/>
      <c r="AN3494" s="282"/>
      <c r="AO3494" s="282"/>
      <c r="AP3494" s="282"/>
      <c r="AQ3494" s="282"/>
      <c r="AR3494" s="282"/>
      <c r="AT3494" s="283"/>
      <c r="AU3494" s="283"/>
      <c r="AV3494" s="283"/>
      <c r="AW3494" s="283"/>
      <c r="AY3494" s="283"/>
      <c r="AZ3494" s="282"/>
      <c r="BA3494" s="283"/>
      <c r="BB3494" s="282"/>
      <c r="BC3494" s="282"/>
      <c r="BD3494" s="282"/>
      <c r="BE3494" s="283"/>
      <c r="BG3494" s="282"/>
      <c r="BH3494" s="282"/>
      <c r="BI3494" s="282"/>
      <c r="BL3494" s="421"/>
      <c r="BM3494" s="424"/>
      <c r="BN3494" s="424"/>
      <c r="BO3494" s="424"/>
      <c r="BP3494" s="424"/>
      <c r="BQ3494" s="421"/>
      <c r="BR3494" s="421"/>
      <c r="BV3494" s="282"/>
      <c r="BW3494" s="283"/>
      <c r="BY3494" s="283"/>
      <c r="BZ3494" s="283"/>
      <c r="CA3494" s="283"/>
      <c r="CB3494" s="282"/>
      <c r="CC3494" s="282"/>
      <c r="CD3494" s="282"/>
      <c r="CE3494" s="282"/>
      <c r="CG3494" s="427"/>
      <c r="CH3494" s="402"/>
      <c r="CI3494" s="424"/>
      <c r="CJ3494" s="282"/>
      <c r="CK3494" s="282"/>
      <c r="CL3494" s="283"/>
      <c r="CM3494" s="283"/>
      <c r="CP3494" s="282"/>
      <c r="DC3494" s="282"/>
      <c r="DD3494" s="282"/>
      <c r="DE3494" s="282"/>
      <c r="DF3494" s="282"/>
      <c r="DG3494" s="282"/>
      <c r="DH3494" s="282"/>
      <c r="DI3494" s="282"/>
      <c r="DJ3494" s="282"/>
      <c r="EF3494" s="495" t="str">
        <f>""&amp;(MID(数据表!AZ3494,1,MIN(FIND({"(";"（"},数据表!AZ3494&amp;"(（",1)-1)))&amp;""</f>
        <v/>
      </c>
      <c r="EG3494" s="495" t="str">
        <f>""&amp;(MID(数据表!AZ3494,1,MIN(FIND({0;1;2;3;4;5;6;7;8;9},数据表!AZ3494&amp;"1234567890",1)-1)))&amp;""</f>
        <v/>
      </c>
    </row>
    <row r="3495" spans="2:137" s="310" customFormat="1" ht="12" customHeight="1">
      <c r="B3495" s="286"/>
      <c r="C3495" s="286"/>
      <c r="D3495" s="286"/>
      <c r="E3495" s="479"/>
      <c r="F3495" s="282"/>
      <c r="G3495" s="283"/>
      <c r="H3495" s="421"/>
      <c r="I3495" s="421"/>
      <c r="J3495" s="283"/>
      <c r="K3495" s="421"/>
      <c r="L3495" s="282"/>
      <c r="N3495" s="282"/>
      <c r="S3495" s="282"/>
      <c r="T3495" s="283"/>
      <c r="U3495" s="283"/>
      <c r="V3495" s="283"/>
      <c r="W3495" s="283"/>
      <c r="X3495" s="283"/>
      <c r="Y3495" s="282"/>
      <c r="Z3495" s="282"/>
      <c r="AA3495" s="283"/>
      <c r="AB3495" s="282"/>
      <c r="AC3495" s="282"/>
      <c r="AD3495" s="282"/>
      <c r="AE3495" s="282"/>
      <c r="AF3495" s="283"/>
      <c r="AG3495" s="402"/>
      <c r="AH3495" s="283"/>
      <c r="AI3495" s="283"/>
      <c r="AJ3495" s="283"/>
      <c r="AK3495" s="283"/>
      <c r="AL3495" s="283"/>
      <c r="AM3495" s="282"/>
      <c r="AN3495" s="282"/>
      <c r="AO3495" s="282"/>
      <c r="AP3495" s="282"/>
      <c r="AQ3495" s="282"/>
      <c r="AR3495" s="282"/>
      <c r="AT3495" s="283"/>
      <c r="AU3495" s="283"/>
      <c r="AV3495" s="283"/>
      <c r="AW3495" s="283"/>
      <c r="AY3495" s="283"/>
      <c r="AZ3495" s="282"/>
      <c r="BA3495" s="283"/>
      <c r="BB3495" s="282"/>
      <c r="BC3495" s="282"/>
      <c r="BD3495" s="282"/>
      <c r="BE3495" s="283"/>
      <c r="BG3495" s="282"/>
      <c r="BH3495" s="282"/>
      <c r="BI3495" s="282"/>
      <c r="BL3495" s="421"/>
      <c r="BM3495" s="424"/>
      <c r="BN3495" s="424"/>
      <c r="BO3495" s="424"/>
      <c r="BP3495" s="424"/>
      <c r="BQ3495" s="421"/>
      <c r="BR3495" s="421"/>
      <c r="BV3495" s="282"/>
      <c r="BW3495" s="283"/>
      <c r="BY3495" s="283"/>
      <c r="BZ3495" s="283"/>
      <c r="CA3495" s="283"/>
      <c r="CB3495" s="282"/>
      <c r="CC3495" s="282"/>
      <c r="CD3495" s="282"/>
      <c r="CE3495" s="282"/>
      <c r="CG3495" s="427"/>
      <c r="CH3495" s="402"/>
      <c r="CI3495" s="424"/>
      <c r="CJ3495" s="282"/>
      <c r="CK3495" s="282"/>
      <c r="CL3495" s="283"/>
      <c r="CM3495" s="283"/>
      <c r="CP3495" s="282"/>
      <c r="DC3495" s="282"/>
      <c r="DD3495" s="282"/>
      <c r="DE3495" s="282"/>
      <c r="DF3495" s="282"/>
      <c r="DG3495" s="282"/>
      <c r="DH3495" s="282"/>
      <c r="DI3495" s="282"/>
      <c r="DJ3495" s="282"/>
      <c r="EF3495" s="495" t="str">
        <f>""&amp;(MID(数据表!AZ3495,1,MIN(FIND({"(";"（"},数据表!AZ3495&amp;"(（",1)-1)))&amp;""</f>
        <v/>
      </c>
      <c r="EG3495" s="495" t="str">
        <f>""&amp;(MID(数据表!AZ3495,1,MIN(FIND({0;1;2;3;4;5;6;7;8;9},数据表!AZ3495&amp;"1234567890",1)-1)))&amp;""</f>
        <v/>
      </c>
    </row>
    <row r="3496" spans="2:137" s="310" customFormat="1" ht="12" customHeight="1">
      <c r="B3496" s="286"/>
      <c r="C3496" s="286"/>
      <c r="D3496" s="286"/>
      <c r="E3496" s="479"/>
      <c r="F3496" s="282"/>
      <c r="G3496" s="283"/>
      <c r="H3496" s="421"/>
      <c r="I3496" s="421"/>
      <c r="J3496" s="283"/>
      <c r="K3496" s="421"/>
      <c r="L3496" s="282"/>
      <c r="N3496" s="282"/>
      <c r="S3496" s="282"/>
      <c r="T3496" s="283"/>
      <c r="U3496" s="283"/>
      <c r="V3496" s="283"/>
      <c r="W3496" s="283"/>
      <c r="X3496" s="283"/>
      <c r="Y3496" s="282"/>
      <c r="Z3496" s="282"/>
      <c r="AA3496" s="283"/>
      <c r="AB3496" s="282"/>
      <c r="AC3496" s="282"/>
      <c r="AD3496" s="282"/>
      <c r="AE3496" s="282"/>
      <c r="AF3496" s="283"/>
      <c r="AG3496" s="402"/>
      <c r="AH3496" s="283"/>
      <c r="AI3496" s="283"/>
      <c r="AJ3496" s="283"/>
      <c r="AK3496" s="283"/>
      <c r="AL3496" s="283"/>
      <c r="AM3496" s="282"/>
      <c r="AN3496" s="282"/>
      <c r="AO3496" s="282"/>
      <c r="AP3496" s="282"/>
      <c r="AQ3496" s="282"/>
      <c r="AR3496" s="282"/>
      <c r="AT3496" s="283"/>
      <c r="AU3496" s="283"/>
      <c r="AV3496" s="283"/>
      <c r="AW3496" s="283"/>
      <c r="AY3496" s="283"/>
      <c r="AZ3496" s="282"/>
      <c r="BA3496" s="283"/>
      <c r="BB3496" s="282"/>
      <c r="BC3496" s="282"/>
      <c r="BD3496" s="282"/>
      <c r="BE3496" s="283"/>
      <c r="BG3496" s="282"/>
      <c r="BH3496" s="282"/>
      <c r="BI3496" s="282"/>
      <c r="BL3496" s="421"/>
      <c r="BM3496" s="424"/>
      <c r="BN3496" s="424"/>
      <c r="BO3496" s="424"/>
      <c r="BP3496" s="424"/>
      <c r="BQ3496" s="421"/>
      <c r="BR3496" s="421"/>
      <c r="BV3496" s="282"/>
      <c r="BW3496" s="283"/>
      <c r="BY3496" s="283"/>
      <c r="BZ3496" s="283"/>
      <c r="CA3496" s="283"/>
      <c r="CB3496" s="282"/>
      <c r="CC3496" s="282"/>
      <c r="CD3496" s="282"/>
      <c r="CE3496" s="282"/>
      <c r="CG3496" s="427"/>
      <c r="CH3496" s="402"/>
      <c r="CI3496" s="424"/>
      <c r="CJ3496" s="282"/>
      <c r="CK3496" s="282"/>
      <c r="CL3496" s="283"/>
      <c r="CM3496" s="283"/>
      <c r="CP3496" s="282"/>
      <c r="DC3496" s="282"/>
      <c r="DD3496" s="282"/>
      <c r="DE3496" s="282"/>
      <c r="DF3496" s="282"/>
      <c r="DG3496" s="282"/>
      <c r="DH3496" s="282"/>
      <c r="DI3496" s="282"/>
      <c r="DJ3496" s="282"/>
      <c r="EF3496" s="495" t="str">
        <f>""&amp;(MID(数据表!AZ3496,1,MIN(FIND({"(";"（"},数据表!AZ3496&amp;"(（",1)-1)))&amp;""</f>
        <v/>
      </c>
      <c r="EG3496" s="495" t="str">
        <f>""&amp;(MID(数据表!AZ3496,1,MIN(FIND({0;1;2;3;4;5;6;7;8;9},数据表!AZ3496&amp;"1234567890",1)-1)))&amp;""</f>
        <v/>
      </c>
    </row>
    <row r="3497" spans="2:137" s="310" customFormat="1" ht="12" customHeight="1">
      <c r="B3497" s="286"/>
      <c r="C3497" s="286"/>
      <c r="D3497" s="286"/>
      <c r="E3497" s="479"/>
      <c r="F3497" s="282"/>
      <c r="G3497" s="283"/>
      <c r="H3497" s="421"/>
      <c r="I3497" s="421"/>
      <c r="J3497" s="283"/>
      <c r="K3497" s="421"/>
      <c r="L3497" s="282"/>
      <c r="N3497" s="282"/>
      <c r="S3497" s="282"/>
      <c r="T3497" s="283"/>
      <c r="U3497" s="283"/>
      <c r="V3497" s="283"/>
      <c r="W3497" s="283"/>
      <c r="X3497" s="283"/>
      <c r="Y3497" s="282"/>
      <c r="Z3497" s="282"/>
      <c r="AA3497" s="283"/>
      <c r="AB3497" s="282"/>
      <c r="AC3497" s="282"/>
      <c r="AD3497" s="282"/>
      <c r="AE3497" s="282"/>
      <c r="AF3497" s="283"/>
      <c r="AG3497" s="402"/>
      <c r="AH3497" s="283"/>
      <c r="AI3497" s="283"/>
      <c r="AJ3497" s="283"/>
      <c r="AK3497" s="283"/>
      <c r="AL3497" s="283"/>
      <c r="AM3497" s="282"/>
      <c r="AN3497" s="282"/>
      <c r="AO3497" s="282"/>
      <c r="AP3497" s="282"/>
      <c r="AQ3497" s="282"/>
      <c r="AR3497" s="282"/>
      <c r="AT3497" s="283"/>
      <c r="AU3497" s="283"/>
      <c r="AV3497" s="283"/>
      <c r="AW3497" s="283"/>
      <c r="AY3497" s="283"/>
      <c r="AZ3497" s="282"/>
      <c r="BA3497" s="283"/>
      <c r="BB3497" s="282"/>
      <c r="BC3497" s="282"/>
      <c r="BD3497" s="282"/>
      <c r="BE3497" s="283"/>
      <c r="BG3497" s="282"/>
      <c r="BH3497" s="282"/>
      <c r="BI3497" s="282"/>
      <c r="BL3497" s="421"/>
      <c r="BM3497" s="424"/>
      <c r="BN3497" s="424"/>
      <c r="BO3497" s="424"/>
      <c r="BP3497" s="424"/>
      <c r="BQ3497" s="421"/>
      <c r="BR3497" s="421"/>
      <c r="BV3497" s="282"/>
      <c r="BW3497" s="283"/>
      <c r="BY3497" s="283"/>
      <c r="BZ3497" s="283"/>
      <c r="CA3497" s="283"/>
      <c r="CB3497" s="282"/>
      <c r="CC3497" s="282"/>
      <c r="CD3497" s="282"/>
      <c r="CE3497" s="282"/>
      <c r="CG3497" s="427"/>
      <c r="CH3497" s="402"/>
      <c r="CI3497" s="424"/>
      <c r="CJ3497" s="282"/>
      <c r="CK3497" s="282"/>
      <c r="CL3497" s="283"/>
      <c r="CM3497" s="283"/>
      <c r="CP3497" s="282"/>
      <c r="DC3497" s="282"/>
      <c r="DD3497" s="282"/>
      <c r="DE3497" s="282"/>
      <c r="DF3497" s="282"/>
      <c r="DG3497" s="282"/>
      <c r="DH3497" s="282"/>
      <c r="DI3497" s="282"/>
      <c r="DJ3497" s="282"/>
      <c r="EF3497" s="495" t="str">
        <f>""&amp;(MID(数据表!AZ3497,1,MIN(FIND({"(";"（"},数据表!AZ3497&amp;"(（",1)-1)))&amp;""</f>
        <v/>
      </c>
      <c r="EG3497" s="495" t="str">
        <f>""&amp;(MID(数据表!AZ3497,1,MIN(FIND({0;1;2;3;4;5;6;7;8;9},数据表!AZ3497&amp;"1234567890",1)-1)))&amp;""</f>
        <v/>
      </c>
    </row>
    <row r="3498" spans="2:137" s="310" customFormat="1" ht="12" customHeight="1">
      <c r="B3498" s="286"/>
      <c r="C3498" s="286"/>
      <c r="D3498" s="286"/>
      <c r="E3498" s="479"/>
      <c r="F3498" s="282"/>
      <c r="G3498" s="283"/>
      <c r="H3498" s="421"/>
      <c r="I3498" s="421"/>
      <c r="J3498" s="283"/>
      <c r="K3498" s="421"/>
      <c r="L3498" s="282"/>
      <c r="N3498" s="282"/>
      <c r="S3498" s="282"/>
      <c r="T3498" s="283"/>
      <c r="U3498" s="283"/>
      <c r="V3498" s="283"/>
      <c r="W3498" s="283"/>
      <c r="X3498" s="283"/>
      <c r="Y3498" s="282"/>
      <c r="Z3498" s="282"/>
      <c r="AA3498" s="283"/>
      <c r="AB3498" s="282"/>
      <c r="AC3498" s="282"/>
      <c r="AD3498" s="282"/>
      <c r="AE3498" s="282"/>
      <c r="AF3498" s="283"/>
      <c r="AG3498" s="402"/>
      <c r="AH3498" s="283"/>
      <c r="AI3498" s="283"/>
      <c r="AJ3498" s="283"/>
      <c r="AK3498" s="283"/>
      <c r="AL3498" s="283"/>
      <c r="AM3498" s="282"/>
      <c r="AN3498" s="282"/>
      <c r="AO3498" s="282"/>
      <c r="AP3498" s="282"/>
      <c r="AQ3498" s="282"/>
      <c r="AR3498" s="282"/>
      <c r="AT3498" s="283"/>
      <c r="AU3498" s="283"/>
      <c r="AV3498" s="283"/>
      <c r="AW3498" s="283"/>
      <c r="AY3498" s="283"/>
      <c r="AZ3498" s="282"/>
      <c r="BA3498" s="283"/>
      <c r="BB3498" s="282"/>
      <c r="BC3498" s="282"/>
      <c r="BD3498" s="282"/>
      <c r="BE3498" s="283"/>
      <c r="BG3498" s="282"/>
      <c r="BH3498" s="282"/>
      <c r="BI3498" s="282"/>
      <c r="BL3498" s="421"/>
      <c r="BM3498" s="424"/>
      <c r="BN3498" s="424"/>
      <c r="BO3498" s="424"/>
      <c r="BP3498" s="424"/>
      <c r="BQ3498" s="421"/>
      <c r="BR3498" s="421"/>
      <c r="BV3498" s="282"/>
      <c r="BW3498" s="283"/>
      <c r="BY3498" s="283"/>
      <c r="BZ3498" s="283"/>
      <c r="CA3498" s="283"/>
      <c r="CB3498" s="282"/>
      <c r="CC3498" s="282"/>
      <c r="CD3498" s="282"/>
      <c r="CE3498" s="282"/>
      <c r="CG3498" s="427"/>
      <c r="CH3498" s="402"/>
      <c r="CI3498" s="424"/>
      <c r="CJ3498" s="282"/>
      <c r="CK3498" s="282"/>
      <c r="CL3498" s="283"/>
      <c r="CM3498" s="283"/>
      <c r="CP3498" s="282"/>
      <c r="DC3498" s="282"/>
      <c r="DD3498" s="282"/>
      <c r="DE3498" s="282"/>
      <c r="DF3498" s="282"/>
      <c r="DG3498" s="282"/>
      <c r="DH3498" s="282"/>
      <c r="DI3498" s="282"/>
      <c r="DJ3498" s="282"/>
      <c r="EF3498" s="495" t="str">
        <f>""&amp;(MID(数据表!AZ3498,1,MIN(FIND({"(";"（"},数据表!AZ3498&amp;"(（",1)-1)))&amp;""</f>
        <v/>
      </c>
      <c r="EG3498" s="495" t="str">
        <f>""&amp;(MID(数据表!AZ3498,1,MIN(FIND({0;1;2;3;4;5;6;7;8;9},数据表!AZ3498&amp;"1234567890",1)-1)))&amp;""</f>
        <v/>
      </c>
    </row>
    <row r="3499" spans="2:137" s="310" customFormat="1" ht="12" customHeight="1">
      <c r="B3499" s="286"/>
      <c r="C3499" s="286"/>
      <c r="D3499" s="286"/>
      <c r="E3499" s="479"/>
      <c r="F3499" s="282"/>
      <c r="G3499" s="283"/>
      <c r="H3499" s="421"/>
      <c r="I3499" s="421"/>
      <c r="J3499" s="283"/>
      <c r="K3499" s="421"/>
      <c r="L3499" s="282"/>
      <c r="N3499" s="282"/>
      <c r="S3499" s="282"/>
      <c r="T3499" s="283"/>
      <c r="U3499" s="283"/>
      <c r="V3499" s="283"/>
      <c r="W3499" s="283"/>
      <c r="X3499" s="283"/>
      <c r="Y3499" s="282"/>
      <c r="Z3499" s="282"/>
      <c r="AA3499" s="283"/>
      <c r="AB3499" s="282"/>
      <c r="AC3499" s="282"/>
      <c r="AD3499" s="282"/>
      <c r="AE3499" s="282"/>
      <c r="AF3499" s="283"/>
      <c r="AG3499" s="402"/>
      <c r="AH3499" s="283"/>
      <c r="AI3499" s="283"/>
      <c r="AJ3499" s="283"/>
      <c r="AK3499" s="283"/>
      <c r="AL3499" s="283"/>
      <c r="AM3499" s="282"/>
      <c r="AN3499" s="282"/>
      <c r="AO3499" s="282"/>
      <c r="AP3499" s="282"/>
      <c r="AQ3499" s="282"/>
      <c r="AR3499" s="282"/>
      <c r="AT3499" s="283"/>
      <c r="AU3499" s="283"/>
      <c r="AV3499" s="283"/>
      <c r="AW3499" s="283"/>
      <c r="AY3499" s="283"/>
      <c r="AZ3499" s="282"/>
      <c r="BA3499" s="283"/>
      <c r="BB3499" s="282"/>
      <c r="BC3499" s="282"/>
      <c r="BD3499" s="282"/>
      <c r="BE3499" s="283"/>
      <c r="BG3499" s="282"/>
      <c r="BH3499" s="282"/>
      <c r="BI3499" s="282"/>
      <c r="BL3499" s="421"/>
      <c r="BM3499" s="424"/>
      <c r="BN3499" s="424"/>
      <c r="BO3499" s="424"/>
      <c r="BP3499" s="424"/>
      <c r="BQ3499" s="421"/>
      <c r="BR3499" s="421"/>
      <c r="BV3499" s="282"/>
      <c r="BW3499" s="283"/>
      <c r="BY3499" s="283"/>
      <c r="BZ3499" s="283"/>
      <c r="CA3499" s="283"/>
      <c r="CB3499" s="282"/>
      <c r="CC3499" s="282"/>
      <c r="CD3499" s="282"/>
      <c r="CE3499" s="282"/>
      <c r="CG3499" s="427"/>
      <c r="CH3499" s="402"/>
      <c r="CI3499" s="424"/>
      <c r="CJ3499" s="282"/>
      <c r="CK3499" s="282"/>
      <c r="CL3499" s="283"/>
      <c r="CM3499" s="283"/>
      <c r="CP3499" s="282"/>
      <c r="DC3499" s="282"/>
      <c r="DD3499" s="282"/>
      <c r="DE3499" s="282"/>
      <c r="DF3499" s="282"/>
      <c r="DG3499" s="282"/>
      <c r="DH3499" s="282"/>
      <c r="DI3499" s="282"/>
      <c r="DJ3499" s="282"/>
      <c r="EF3499" s="495" t="str">
        <f>""&amp;(MID(数据表!AZ3499,1,MIN(FIND({"(";"（"},数据表!AZ3499&amp;"(（",1)-1)))&amp;""</f>
        <v/>
      </c>
      <c r="EG3499" s="495" t="str">
        <f>""&amp;(MID(数据表!AZ3499,1,MIN(FIND({0;1;2;3;4;5;6;7;8;9},数据表!AZ3499&amp;"1234567890",1)-1)))&amp;""</f>
        <v/>
      </c>
    </row>
    <row r="3500" spans="2:137" s="310" customFormat="1" ht="12" customHeight="1">
      <c r="B3500" s="286"/>
      <c r="C3500" s="286"/>
      <c r="D3500" s="286"/>
      <c r="E3500" s="479"/>
      <c r="F3500" s="282"/>
      <c r="G3500" s="283"/>
      <c r="H3500" s="421"/>
      <c r="I3500" s="421"/>
      <c r="J3500" s="283"/>
      <c r="K3500" s="421"/>
      <c r="L3500" s="282"/>
      <c r="N3500" s="282"/>
      <c r="S3500" s="282"/>
      <c r="T3500" s="283"/>
      <c r="U3500" s="283"/>
      <c r="V3500" s="283"/>
      <c r="W3500" s="283"/>
      <c r="X3500" s="283"/>
      <c r="Y3500" s="282"/>
      <c r="Z3500" s="282"/>
      <c r="AA3500" s="283"/>
      <c r="AB3500" s="282"/>
      <c r="AC3500" s="282"/>
      <c r="AD3500" s="282"/>
      <c r="AE3500" s="282"/>
      <c r="AF3500" s="283"/>
      <c r="AG3500" s="402"/>
      <c r="AH3500" s="283"/>
      <c r="AI3500" s="283"/>
      <c r="AJ3500" s="283"/>
      <c r="AK3500" s="283"/>
      <c r="AL3500" s="283"/>
      <c r="AM3500" s="282"/>
      <c r="AN3500" s="282"/>
      <c r="AO3500" s="282"/>
      <c r="AP3500" s="282"/>
      <c r="AQ3500" s="282"/>
      <c r="AR3500" s="282"/>
      <c r="AT3500" s="283"/>
      <c r="AU3500" s="283"/>
      <c r="AV3500" s="283"/>
      <c r="AW3500" s="283"/>
      <c r="AY3500" s="283"/>
      <c r="AZ3500" s="282"/>
      <c r="BA3500" s="283"/>
      <c r="BB3500" s="282"/>
      <c r="BC3500" s="282"/>
      <c r="BD3500" s="282"/>
      <c r="BE3500" s="283"/>
      <c r="BG3500" s="282"/>
      <c r="BH3500" s="282"/>
      <c r="BI3500" s="282"/>
      <c r="BL3500" s="421"/>
      <c r="BM3500" s="424"/>
      <c r="BN3500" s="424"/>
      <c r="BO3500" s="424"/>
      <c r="BP3500" s="424"/>
      <c r="BQ3500" s="421"/>
      <c r="BR3500" s="421"/>
      <c r="BV3500" s="282"/>
      <c r="BW3500" s="283"/>
      <c r="BY3500" s="283"/>
      <c r="BZ3500" s="283"/>
      <c r="CA3500" s="283"/>
      <c r="CB3500" s="282"/>
      <c r="CC3500" s="282"/>
      <c r="CD3500" s="282"/>
      <c r="CE3500" s="282"/>
      <c r="CG3500" s="427"/>
      <c r="CH3500" s="402"/>
      <c r="CI3500" s="424"/>
      <c r="CJ3500" s="282"/>
      <c r="CK3500" s="282"/>
      <c r="CL3500" s="283"/>
      <c r="CM3500" s="283"/>
      <c r="CP3500" s="282"/>
      <c r="DC3500" s="282"/>
      <c r="DD3500" s="282"/>
      <c r="DE3500" s="282"/>
      <c r="DF3500" s="282"/>
      <c r="DG3500" s="282"/>
      <c r="DH3500" s="282"/>
      <c r="DI3500" s="282"/>
      <c r="DJ3500" s="282"/>
      <c r="EF3500" s="495" t="str">
        <f>""&amp;(MID(数据表!AZ3500,1,MIN(FIND({"(";"（"},数据表!AZ3500&amp;"(（",1)-1)))&amp;""</f>
        <v/>
      </c>
      <c r="EG3500" s="495" t="str">
        <f>""&amp;(MID(数据表!AZ3500,1,MIN(FIND({0;1;2;3;4;5;6;7;8;9},数据表!AZ3500&amp;"1234567890",1)-1)))&amp;""</f>
        <v/>
      </c>
    </row>
    <row r="3501" spans="2:137" s="310" customFormat="1" ht="12" customHeight="1">
      <c r="B3501" s="286"/>
      <c r="C3501" s="286"/>
      <c r="D3501" s="286"/>
      <c r="E3501" s="479"/>
      <c r="F3501" s="282"/>
      <c r="G3501" s="283"/>
      <c r="H3501" s="421"/>
      <c r="I3501" s="421"/>
      <c r="J3501" s="283"/>
      <c r="K3501" s="421"/>
      <c r="L3501" s="282"/>
      <c r="N3501" s="282"/>
      <c r="S3501" s="282"/>
      <c r="T3501" s="283"/>
      <c r="U3501" s="283"/>
      <c r="V3501" s="283"/>
      <c r="W3501" s="283"/>
      <c r="X3501" s="283"/>
      <c r="Y3501" s="282"/>
      <c r="Z3501" s="282"/>
      <c r="AA3501" s="283"/>
      <c r="AB3501" s="282"/>
      <c r="AC3501" s="282"/>
      <c r="AD3501" s="282"/>
      <c r="AE3501" s="282"/>
      <c r="AF3501" s="283"/>
      <c r="AG3501" s="402"/>
      <c r="AH3501" s="283"/>
      <c r="AI3501" s="283"/>
      <c r="AJ3501" s="283"/>
      <c r="AK3501" s="283"/>
      <c r="AL3501" s="283"/>
      <c r="AM3501" s="282"/>
      <c r="AN3501" s="282"/>
      <c r="AO3501" s="282"/>
      <c r="AP3501" s="282"/>
      <c r="AQ3501" s="282"/>
      <c r="AR3501" s="282"/>
      <c r="AT3501" s="283"/>
      <c r="AU3501" s="283"/>
      <c r="AV3501" s="283"/>
      <c r="AW3501" s="283"/>
      <c r="AY3501" s="283"/>
      <c r="AZ3501" s="282"/>
      <c r="BA3501" s="283"/>
      <c r="BB3501" s="282"/>
      <c r="BC3501" s="282"/>
      <c r="BD3501" s="282"/>
      <c r="BE3501" s="283"/>
      <c r="BG3501" s="282"/>
      <c r="BH3501" s="282"/>
      <c r="BI3501" s="282"/>
      <c r="BL3501" s="421"/>
      <c r="BM3501" s="424"/>
      <c r="BN3501" s="424"/>
      <c r="BO3501" s="424"/>
      <c r="BP3501" s="424"/>
      <c r="BQ3501" s="421"/>
      <c r="BR3501" s="421"/>
      <c r="BV3501" s="282"/>
      <c r="BW3501" s="283"/>
      <c r="BY3501" s="283"/>
      <c r="BZ3501" s="283"/>
      <c r="CA3501" s="283"/>
      <c r="CB3501" s="282"/>
      <c r="CC3501" s="282"/>
      <c r="CD3501" s="282"/>
      <c r="CE3501" s="282"/>
      <c r="CG3501" s="427"/>
      <c r="CH3501" s="402"/>
      <c r="CI3501" s="424"/>
      <c r="CJ3501" s="282"/>
      <c r="CK3501" s="282"/>
      <c r="CL3501" s="283"/>
      <c r="CM3501" s="283"/>
      <c r="CP3501" s="282"/>
      <c r="DC3501" s="282"/>
      <c r="DD3501" s="282"/>
      <c r="DE3501" s="282"/>
      <c r="DF3501" s="282"/>
      <c r="DG3501" s="282"/>
      <c r="DH3501" s="282"/>
      <c r="DI3501" s="282"/>
      <c r="DJ3501" s="282"/>
      <c r="EF3501" s="495" t="str">
        <f>""&amp;(MID(数据表!AZ3501,1,MIN(FIND({"(";"（"},数据表!AZ3501&amp;"(（",1)-1)))&amp;""</f>
        <v/>
      </c>
      <c r="EG3501" s="495" t="str">
        <f>""&amp;(MID(数据表!AZ3501,1,MIN(FIND({0;1;2;3;4;5;6;7;8;9},数据表!AZ3501&amp;"1234567890",1)-1)))&amp;""</f>
        <v/>
      </c>
    </row>
    <row r="3502" spans="2:137" s="310" customFormat="1" ht="12" customHeight="1">
      <c r="B3502" s="286"/>
      <c r="C3502" s="286"/>
      <c r="D3502" s="286"/>
      <c r="E3502" s="479"/>
      <c r="F3502" s="282"/>
      <c r="G3502" s="283"/>
      <c r="H3502" s="421"/>
      <c r="I3502" s="421"/>
      <c r="J3502" s="283"/>
      <c r="K3502" s="421"/>
      <c r="L3502" s="282"/>
      <c r="N3502" s="282"/>
      <c r="S3502" s="282"/>
      <c r="T3502" s="283"/>
      <c r="U3502" s="283"/>
      <c r="V3502" s="283"/>
      <c r="W3502" s="283"/>
      <c r="X3502" s="283"/>
      <c r="Y3502" s="282"/>
      <c r="Z3502" s="282"/>
      <c r="AA3502" s="283"/>
      <c r="AB3502" s="282"/>
      <c r="AC3502" s="282"/>
      <c r="AD3502" s="282"/>
      <c r="AE3502" s="282"/>
      <c r="AF3502" s="283"/>
      <c r="AG3502" s="402"/>
      <c r="AH3502" s="283"/>
      <c r="AI3502" s="283"/>
      <c r="AJ3502" s="283"/>
      <c r="AK3502" s="283"/>
      <c r="AL3502" s="283"/>
      <c r="AM3502" s="282"/>
      <c r="AN3502" s="282"/>
      <c r="AO3502" s="282"/>
      <c r="AP3502" s="282"/>
      <c r="AQ3502" s="282"/>
      <c r="AR3502" s="282"/>
      <c r="AT3502" s="283"/>
      <c r="AU3502" s="283"/>
      <c r="AV3502" s="283"/>
      <c r="AW3502" s="283"/>
      <c r="AY3502" s="283"/>
      <c r="AZ3502" s="282"/>
      <c r="BA3502" s="283"/>
      <c r="BB3502" s="282"/>
      <c r="BC3502" s="282"/>
      <c r="BD3502" s="282"/>
      <c r="BE3502" s="283"/>
      <c r="BG3502" s="282"/>
      <c r="BH3502" s="282"/>
      <c r="BI3502" s="282"/>
      <c r="BL3502" s="421"/>
      <c r="BM3502" s="424"/>
      <c r="BN3502" s="424"/>
      <c r="BO3502" s="424"/>
      <c r="BP3502" s="424"/>
      <c r="BQ3502" s="421"/>
      <c r="BR3502" s="421"/>
      <c r="BV3502" s="282"/>
      <c r="BW3502" s="283"/>
      <c r="BY3502" s="283"/>
      <c r="BZ3502" s="283"/>
      <c r="CA3502" s="283"/>
      <c r="CB3502" s="282"/>
      <c r="CC3502" s="282"/>
      <c r="CD3502" s="282"/>
      <c r="CE3502" s="282"/>
      <c r="CG3502" s="427"/>
      <c r="CH3502" s="402"/>
      <c r="CI3502" s="424"/>
      <c r="CJ3502" s="282"/>
      <c r="CK3502" s="282"/>
      <c r="CL3502" s="283"/>
      <c r="CM3502" s="283"/>
      <c r="CP3502" s="282"/>
      <c r="DC3502" s="282"/>
      <c r="DD3502" s="282"/>
      <c r="DE3502" s="282"/>
      <c r="DF3502" s="282"/>
      <c r="DG3502" s="282"/>
      <c r="DH3502" s="282"/>
      <c r="DI3502" s="282"/>
      <c r="DJ3502" s="282"/>
      <c r="EF3502" s="495" t="str">
        <f>""&amp;(MID(数据表!AZ3502,1,MIN(FIND({"(";"（"},数据表!AZ3502&amp;"(（",1)-1)))&amp;""</f>
        <v/>
      </c>
      <c r="EG3502" s="495" t="str">
        <f>""&amp;(MID(数据表!AZ3502,1,MIN(FIND({0;1;2;3;4;5;6;7;8;9},数据表!AZ3502&amp;"1234567890",1)-1)))&amp;""</f>
        <v/>
      </c>
    </row>
    <row r="3503" spans="2:137" s="310" customFormat="1" ht="12" customHeight="1">
      <c r="B3503" s="286"/>
      <c r="C3503" s="286"/>
      <c r="D3503" s="286"/>
      <c r="E3503" s="479"/>
      <c r="F3503" s="282"/>
      <c r="G3503" s="283"/>
      <c r="H3503" s="421"/>
      <c r="I3503" s="421"/>
      <c r="J3503" s="283"/>
      <c r="K3503" s="421"/>
      <c r="L3503" s="282"/>
      <c r="N3503" s="282"/>
      <c r="S3503" s="282"/>
      <c r="T3503" s="283"/>
      <c r="U3503" s="283"/>
      <c r="V3503" s="283"/>
      <c r="W3503" s="283"/>
      <c r="X3503" s="283"/>
      <c r="Y3503" s="282"/>
      <c r="Z3503" s="282"/>
      <c r="AA3503" s="283"/>
      <c r="AB3503" s="282"/>
      <c r="AC3503" s="282"/>
      <c r="AD3503" s="282"/>
      <c r="AE3503" s="282"/>
      <c r="AF3503" s="283"/>
      <c r="AG3503" s="402"/>
      <c r="AH3503" s="283"/>
      <c r="AI3503" s="283"/>
      <c r="AJ3503" s="283"/>
      <c r="AK3503" s="283"/>
      <c r="AL3503" s="283"/>
      <c r="AM3503" s="282"/>
      <c r="AN3503" s="282"/>
      <c r="AO3503" s="282"/>
      <c r="AP3503" s="282"/>
      <c r="AQ3503" s="282"/>
      <c r="AR3503" s="282"/>
      <c r="AT3503" s="283"/>
      <c r="AU3503" s="283"/>
      <c r="AV3503" s="283"/>
      <c r="AW3503" s="283"/>
      <c r="AY3503" s="283"/>
      <c r="AZ3503" s="282"/>
      <c r="BA3503" s="283"/>
      <c r="BB3503" s="282"/>
      <c r="BC3503" s="282"/>
      <c r="BD3503" s="282"/>
      <c r="BE3503" s="283"/>
      <c r="BG3503" s="282"/>
      <c r="BH3503" s="282"/>
      <c r="BI3503" s="282"/>
      <c r="BL3503" s="421"/>
      <c r="BM3503" s="424"/>
      <c r="BN3503" s="424"/>
      <c r="BO3503" s="424"/>
      <c r="BP3503" s="424"/>
      <c r="BQ3503" s="421"/>
      <c r="BR3503" s="421"/>
      <c r="BV3503" s="282"/>
      <c r="BW3503" s="283"/>
      <c r="BY3503" s="283"/>
      <c r="BZ3503" s="283"/>
      <c r="CA3503" s="283"/>
      <c r="CB3503" s="282"/>
      <c r="CC3503" s="282"/>
      <c r="CD3503" s="282"/>
      <c r="CE3503" s="282"/>
      <c r="CG3503" s="427"/>
      <c r="CH3503" s="402"/>
      <c r="CI3503" s="424"/>
      <c r="CJ3503" s="282"/>
      <c r="CK3503" s="282"/>
      <c r="CL3503" s="283"/>
      <c r="CM3503" s="283"/>
      <c r="CP3503" s="282"/>
      <c r="DC3503" s="282"/>
      <c r="DD3503" s="282"/>
      <c r="DE3503" s="282"/>
      <c r="DF3503" s="282"/>
      <c r="DG3503" s="282"/>
      <c r="DH3503" s="282"/>
      <c r="DI3503" s="282"/>
      <c r="DJ3503" s="282"/>
      <c r="EF3503" s="495" t="str">
        <f>""&amp;(MID(数据表!AZ3503,1,MIN(FIND({"(";"（"},数据表!AZ3503&amp;"(（",1)-1)))&amp;""</f>
        <v/>
      </c>
      <c r="EG3503" s="495" t="str">
        <f>""&amp;(MID(数据表!AZ3503,1,MIN(FIND({0;1;2;3;4;5;6;7;8;9},数据表!AZ3503&amp;"1234567890",1)-1)))&amp;""</f>
        <v/>
      </c>
    </row>
    <row r="3504" spans="2:137" s="310" customFormat="1" ht="12" customHeight="1">
      <c r="B3504" s="286"/>
      <c r="C3504" s="286"/>
      <c r="D3504" s="286"/>
      <c r="E3504" s="479"/>
      <c r="F3504" s="282"/>
      <c r="G3504" s="283"/>
      <c r="H3504" s="421"/>
      <c r="I3504" s="421"/>
      <c r="J3504" s="283"/>
      <c r="K3504" s="421"/>
      <c r="L3504" s="282"/>
      <c r="N3504" s="282"/>
      <c r="S3504" s="282"/>
      <c r="T3504" s="283"/>
      <c r="U3504" s="283"/>
      <c r="V3504" s="283"/>
      <c r="W3504" s="283"/>
      <c r="X3504" s="283"/>
      <c r="Y3504" s="282"/>
      <c r="Z3504" s="282"/>
      <c r="AA3504" s="283"/>
      <c r="AB3504" s="282"/>
      <c r="AC3504" s="282"/>
      <c r="AD3504" s="282"/>
      <c r="AE3504" s="282"/>
      <c r="AF3504" s="283"/>
      <c r="AG3504" s="402"/>
      <c r="AH3504" s="283"/>
      <c r="AI3504" s="283"/>
      <c r="AJ3504" s="283"/>
      <c r="AK3504" s="283"/>
      <c r="AL3504" s="283"/>
      <c r="AM3504" s="282"/>
      <c r="AN3504" s="282"/>
      <c r="AO3504" s="282"/>
      <c r="AP3504" s="282"/>
      <c r="AQ3504" s="282"/>
      <c r="AR3504" s="282"/>
      <c r="AT3504" s="283"/>
      <c r="AU3504" s="283"/>
      <c r="AV3504" s="283"/>
      <c r="AW3504" s="283"/>
      <c r="AY3504" s="283"/>
      <c r="AZ3504" s="282"/>
      <c r="BA3504" s="283"/>
      <c r="BB3504" s="282"/>
      <c r="BC3504" s="282"/>
      <c r="BD3504" s="282"/>
      <c r="BE3504" s="283"/>
      <c r="BG3504" s="282"/>
      <c r="BH3504" s="282"/>
      <c r="BI3504" s="282"/>
      <c r="BL3504" s="421"/>
      <c r="BM3504" s="424"/>
      <c r="BN3504" s="424"/>
      <c r="BO3504" s="424"/>
      <c r="BP3504" s="424"/>
      <c r="BQ3504" s="421"/>
      <c r="BR3504" s="421"/>
      <c r="BV3504" s="282"/>
      <c r="BW3504" s="283"/>
      <c r="BY3504" s="283"/>
      <c r="BZ3504" s="283"/>
      <c r="CA3504" s="283"/>
      <c r="CB3504" s="282"/>
      <c r="CC3504" s="282"/>
      <c r="CD3504" s="282"/>
      <c r="CE3504" s="282"/>
      <c r="CG3504" s="427"/>
      <c r="CH3504" s="402"/>
      <c r="CI3504" s="424"/>
      <c r="CJ3504" s="282"/>
      <c r="CK3504" s="282"/>
      <c r="CL3504" s="283"/>
      <c r="CM3504" s="283"/>
      <c r="CP3504" s="282"/>
      <c r="DC3504" s="282"/>
      <c r="DD3504" s="282"/>
      <c r="DE3504" s="282"/>
      <c r="DF3504" s="282"/>
      <c r="DG3504" s="282"/>
      <c r="DH3504" s="282"/>
      <c r="DI3504" s="282"/>
      <c r="DJ3504" s="282"/>
      <c r="EF3504" s="495" t="str">
        <f>""&amp;(MID(数据表!AZ3504,1,MIN(FIND({"(";"（"},数据表!AZ3504&amp;"(（",1)-1)))&amp;""</f>
        <v/>
      </c>
      <c r="EG3504" s="495" t="str">
        <f>""&amp;(MID(数据表!AZ3504,1,MIN(FIND({0;1;2;3;4;5;6;7;8;9},数据表!AZ3504&amp;"1234567890",1)-1)))&amp;""</f>
        <v/>
      </c>
    </row>
    <row r="3505" spans="2:137" s="310" customFormat="1" ht="12" customHeight="1">
      <c r="B3505" s="286"/>
      <c r="C3505" s="286"/>
      <c r="D3505" s="286"/>
      <c r="E3505" s="479"/>
      <c r="F3505" s="282"/>
      <c r="G3505" s="283"/>
      <c r="H3505" s="421"/>
      <c r="I3505" s="421"/>
      <c r="J3505" s="283"/>
      <c r="K3505" s="421"/>
      <c r="L3505" s="282"/>
      <c r="N3505" s="282"/>
      <c r="S3505" s="282"/>
      <c r="T3505" s="283"/>
      <c r="U3505" s="283"/>
      <c r="V3505" s="283"/>
      <c r="W3505" s="283"/>
      <c r="X3505" s="283"/>
      <c r="Y3505" s="282"/>
      <c r="Z3505" s="282"/>
      <c r="AA3505" s="283"/>
      <c r="AB3505" s="282"/>
      <c r="AC3505" s="282"/>
      <c r="AD3505" s="282"/>
      <c r="AE3505" s="282"/>
      <c r="AF3505" s="283"/>
      <c r="AG3505" s="402"/>
      <c r="AH3505" s="283"/>
      <c r="AI3505" s="283"/>
      <c r="AJ3505" s="283"/>
      <c r="AK3505" s="283"/>
      <c r="AL3505" s="283"/>
      <c r="AM3505" s="282"/>
      <c r="AN3505" s="282"/>
      <c r="AO3505" s="282"/>
      <c r="AP3505" s="282"/>
      <c r="AQ3505" s="282"/>
      <c r="AR3505" s="282"/>
      <c r="AT3505" s="283"/>
      <c r="AU3505" s="283"/>
      <c r="AV3505" s="283"/>
      <c r="AW3505" s="283"/>
      <c r="AY3505" s="283"/>
      <c r="AZ3505" s="282"/>
      <c r="BA3505" s="283"/>
      <c r="BB3505" s="282"/>
      <c r="BC3505" s="282"/>
      <c r="BD3505" s="282"/>
      <c r="BE3505" s="283"/>
      <c r="BG3505" s="282"/>
      <c r="BH3505" s="282"/>
      <c r="BI3505" s="282"/>
      <c r="BL3505" s="421"/>
      <c r="BM3505" s="424"/>
      <c r="BN3505" s="424"/>
      <c r="BO3505" s="424"/>
      <c r="BP3505" s="424"/>
      <c r="BQ3505" s="421"/>
      <c r="BR3505" s="421"/>
      <c r="BV3505" s="282"/>
      <c r="BW3505" s="283"/>
      <c r="BY3505" s="283"/>
      <c r="BZ3505" s="283"/>
      <c r="CA3505" s="283"/>
      <c r="CB3505" s="282"/>
      <c r="CC3505" s="282"/>
      <c r="CD3505" s="282"/>
      <c r="CE3505" s="282"/>
      <c r="CG3505" s="427"/>
      <c r="CH3505" s="402"/>
      <c r="CI3505" s="424"/>
      <c r="CJ3505" s="282"/>
      <c r="CK3505" s="282"/>
      <c r="CL3505" s="283"/>
      <c r="CM3505" s="283"/>
      <c r="CP3505" s="282"/>
      <c r="DC3505" s="282"/>
      <c r="DD3505" s="282"/>
      <c r="DE3505" s="282"/>
      <c r="DF3505" s="282"/>
      <c r="DG3505" s="282"/>
      <c r="DH3505" s="282"/>
      <c r="DI3505" s="282"/>
      <c r="DJ3505" s="282"/>
      <c r="EF3505" s="495" t="str">
        <f>""&amp;(MID(数据表!AZ3505,1,MIN(FIND({"(";"（"},数据表!AZ3505&amp;"(（",1)-1)))&amp;""</f>
        <v/>
      </c>
      <c r="EG3505" s="495" t="str">
        <f>""&amp;(MID(数据表!AZ3505,1,MIN(FIND({0;1;2;3;4;5;6;7;8;9},数据表!AZ3505&amp;"1234567890",1)-1)))&amp;""</f>
        <v/>
      </c>
    </row>
    <row r="3506" spans="2:137" s="310" customFormat="1" ht="12" customHeight="1">
      <c r="B3506" s="286"/>
      <c r="C3506" s="286"/>
      <c r="D3506" s="286"/>
      <c r="E3506" s="479"/>
      <c r="F3506" s="282"/>
      <c r="G3506" s="283"/>
      <c r="H3506" s="421"/>
      <c r="I3506" s="421"/>
      <c r="J3506" s="283"/>
      <c r="K3506" s="421"/>
      <c r="L3506" s="282"/>
      <c r="N3506" s="282"/>
      <c r="S3506" s="282"/>
      <c r="T3506" s="283"/>
      <c r="U3506" s="283"/>
      <c r="V3506" s="283"/>
      <c r="W3506" s="283"/>
      <c r="X3506" s="283"/>
      <c r="Y3506" s="282"/>
      <c r="Z3506" s="282"/>
      <c r="AA3506" s="283"/>
      <c r="AB3506" s="282"/>
      <c r="AC3506" s="282"/>
      <c r="AD3506" s="282"/>
      <c r="AE3506" s="282"/>
      <c r="AF3506" s="283"/>
      <c r="AG3506" s="402"/>
      <c r="AH3506" s="283"/>
      <c r="AI3506" s="283"/>
      <c r="AJ3506" s="283"/>
      <c r="AK3506" s="283"/>
      <c r="AL3506" s="283"/>
      <c r="AM3506" s="282"/>
      <c r="AN3506" s="282"/>
      <c r="AO3506" s="282"/>
      <c r="AP3506" s="282"/>
      <c r="AQ3506" s="282"/>
      <c r="AR3506" s="282"/>
      <c r="AT3506" s="283"/>
      <c r="AU3506" s="283"/>
      <c r="AV3506" s="283"/>
      <c r="AW3506" s="283"/>
      <c r="AY3506" s="283"/>
      <c r="AZ3506" s="282"/>
      <c r="BA3506" s="283"/>
      <c r="BB3506" s="282"/>
      <c r="BC3506" s="282"/>
      <c r="BD3506" s="282"/>
      <c r="BE3506" s="283"/>
      <c r="BG3506" s="282"/>
      <c r="BH3506" s="282"/>
      <c r="BI3506" s="282"/>
      <c r="BL3506" s="421"/>
      <c r="BM3506" s="424"/>
      <c r="BN3506" s="424"/>
      <c r="BO3506" s="424"/>
      <c r="BP3506" s="424"/>
      <c r="BQ3506" s="421"/>
      <c r="BR3506" s="421"/>
      <c r="BV3506" s="282"/>
      <c r="BW3506" s="283"/>
      <c r="BY3506" s="283"/>
      <c r="BZ3506" s="283"/>
      <c r="CA3506" s="283"/>
      <c r="CB3506" s="282"/>
      <c r="CC3506" s="282"/>
      <c r="CD3506" s="282"/>
      <c r="CE3506" s="282"/>
      <c r="CG3506" s="427"/>
      <c r="CH3506" s="402"/>
      <c r="CI3506" s="424"/>
      <c r="CJ3506" s="282"/>
      <c r="CK3506" s="282"/>
      <c r="CL3506" s="283"/>
      <c r="CM3506" s="283"/>
      <c r="CP3506" s="282"/>
      <c r="DC3506" s="282"/>
      <c r="DD3506" s="282"/>
      <c r="DE3506" s="282"/>
      <c r="DF3506" s="282"/>
      <c r="DG3506" s="282"/>
      <c r="DH3506" s="282"/>
      <c r="DI3506" s="282"/>
      <c r="DJ3506" s="282"/>
      <c r="EF3506" s="495" t="str">
        <f>""&amp;(MID(数据表!AZ3506,1,MIN(FIND({"(";"（"},数据表!AZ3506&amp;"(（",1)-1)))&amp;""</f>
        <v/>
      </c>
      <c r="EG3506" s="495" t="str">
        <f>""&amp;(MID(数据表!AZ3506,1,MIN(FIND({0;1;2;3;4;5;6;7;8;9},数据表!AZ3506&amp;"1234567890",1)-1)))&amp;""</f>
        <v/>
      </c>
    </row>
    <row r="3507" spans="2:137" s="310" customFormat="1" ht="12" customHeight="1">
      <c r="B3507" s="286"/>
      <c r="C3507" s="286"/>
      <c r="D3507" s="286"/>
      <c r="E3507" s="479"/>
      <c r="F3507" s="282"/>
      <c r="G3507" s="283"/>
      <c r="H3507" s="421"/>
      <c r="I3507" s="421"/>
      <c r="J3507" s="283"/>
      <c r="K3507" s="421"/>
      <c r="L3507" s="282"/>
      <c r="N3507" s="282"/>
      <c r="S3507" s="282"/>
      <c r="T3507" s="283"/>
      <c r="U3507" s="283"/>
      <c r="V3507" s="283"/>
      <c r="W3507" s="283"/>
      <c r="X3507" s="283"/>
      <c r="Y3507" s="282"/>
      <c r="Z3507" s="282"/>
      <c r="AA3507" s="283"/>
      <c r="AB3507" s="282"/>
      <c r="AC3507" s="282"/>
      <c r="AD3507" s="282"/>
      <c r="AE3507" s="282"/>
      <c r="AF3507" s="283"/>
      <c r="AG3507" s="402"/>
      <c r="AH3507" s="283"/>
      <c r="AI3507" s="283"/>
      <c r="AJ3507" s="283"/>
      <c r="AK3507" s="283"/>
      <c r="AL3507" s="283"/>
      <c r="AM3507" s="282"/>
      <c r="AN3507" s="282"/>
      <c r="AO3507" s="282"/>
      <c r="AP3507" s="282"/>
      <c r="AQ3507" s="282"/>
      <c r="AR3507" s="282"/>
      <c r="AT3507" s="283"/>
      <c r="AU3507" s="283"/>
      <c r="AV3507" s="283"/>
      <c r="AW3507" s="283"/>
      <c r="AY3507" s="283"/>
      <c r="AZ3507" s="282"/>
      <c r="BA3507" s="283"/>
      <c r="BB3507" s="282"/>
      <c r="BC3507" s="282"/>
      <c r="BD3507" s="282"/>
      <c r="BE3507" s="283"/>
      <c r="BG3507" s="282"/>
      <c r="BH3507" s="282"/>
      <c r="BI3507" s="282"/>
      <c r="BL3507" s="421"/>
      <c r="BM3507" s="424"/>
      <c r="BN3507" s="424"/>
      <c r="BO3507" s="424"/>
      <c r="BP3507" s="424"/>
      <c r="BQ3507" s="421"/>
      <c r="BR3507" s="421"/>
      <c r="BV3507" s="282"/>
      <c r="BW3507" s="283"/>
      <c r="BY3507" s="283"/>
      <c r="BZ3507" s="283"/>
      <c r="CA3507" s="283"/>
      <c r="CB3507" s="282"/>
      <c r="CC3507" s="282"/>
      <c r="CD3507" s="282"/>
      <c r="CE3507" s="282"/>
      <c r="CG3507" s="427"/>
      <c r="CH3507" s="402"/>
      <c r="CI3507" s="424"/>
      <c r="CJ3507" s="282"/>
      <c r="CK3507" s="282"/>
      <c r="CL3507" s="283"/>
      <c r="CM3507" s="283"/>
      <c r="CP3507" s="282"/>
      <c r="DC3507" s="282"/>
      <c r="DD3507" s="282"/>
      <c r="DE3507" s="282"/>
      <c r="DF3507" s="282"/>
      <c r="DG3507" s="282"/>
      <c r="DH3507" s="282"/>
      <c r="DI3507" s="282"/>
      <c r="DJ3507" s="282"/>
      <c r="EF3507" s="495" t="str">
        <f>""&amp;(MID(数据表!AZ3507,1,MIN(FIND({"(";"（"},数据表!AZ3507&amp;"(（",1)-1)))&amp;""</f>
        <v/>
      </c>
      <c r="EG3507" s="495" t="str">
        <f>""&amp;(MID(数据表!AZ3507,1,MIN(FIND({0;1;2;3;4;5;6;7;8;9},数据表!AZ3507&amp;"1234567890",1)-1)))&amp;""</f>
        <v/>
      </c>
    </row>
    <row r="3508" spans="2:137" s="310" customFormat="1" ht="12" customHeight="1">
      <c r="B3508" s="286"/>
      <c r="C3508" s="286"/>
      <c r="D3508" s="286"/>
      <c r="E3508" s="479"/>
      <c r="F3508" s="282"/>
      <c r="G3508" s="283"/>
      <c r="H3508" s="421"/>
      <c r="I3508" s="421"/>
      <c r="J3508" s="283"/>
      <c r="K3508" s="421"/>
      <c r="L3508" s="282"/>
      <c r="N3508" s="282"/>
      <c r="S3508" s="282"/>
      <c r="T3508" s="283"/>
      <c r="U3508" s="283"/>
      <c r="V3508" s="283"/>
      <c r="W3508" s="283"/>
      <c r="X3508" s="283"/>
      <c r="Y3508" s="282"/>
      <c r="Z3508" s="282"/>
      <c r="AA3508" s="283"/>
      <c r="AB3508" s="282"/>
      <c r="AC3508" s="282"/>
      <c r="AD3508" s="282"/>
      <c r="AE3508" s="282"/>
      <c r="AF3508" s="283"/>
      <c r="AG3508" s="402"/>
      <c r="AH3508" s="283"/>
      <c r="AI3508" s="283"/>
      <c r="AJ3508" s="283"/>
      <c r="AK3508" s="283"/>
      <c r="AL3508" s="283"/>
      <c r="AM3508" s="282"/>
      <c r="AN3508" s="282"/>
      <c r="AO3508" s="282"/>
      <c r="AP3508" s="282"/>
      <c r="AQ3508" s="282"/>
      <c r="AR3508" s="282"/>
      <c r="AT3508" s="283"/>
      <c r="AU3508" s="283"/>
      <c r="AV3508" s="283"/>
      <c r="AW3508" s="283"/>
      <c r="AY3508" s="283"/>
      <c r="AZ3508" s="282"/>
      <c r="BA3508" s="283"/>
      <c r="BB3508" s="282"/>
      <c r="BC3508" s="282"/>
      <c r="BD3508" s="282"/>
      <c r="BE3508" s="283"/>
      <c r="BG3508" s="282"/>
      <c r="BH3508" s="282"/>
      <c r="BI3508" s="282"/>
      <c r="BL3508" s="421"/>
      <c r="BM3508" s="424"/>
      <c r="BN3508" s="424"/>
      <c r="BO3508" s="424"/>
      <c r="BP3508" s="424"/>
      <c r="BQ3508" s="421"/>
      <c r="BR3508" s="421"/>
      <c r="BV3508" s="282"/>
      <c r="BW3508" s="283"/>
      <c r="BY3508" s="283"/>
      <c r="BZ3508" s="283"/>
      <c r="CA3508" s="283"/>
      <c r="CB3508" s="282"/>
      <c r="CC3508" s="282"/>
      <c r="CD3508" s="282"/>
      <c r="CE3508" s="282"/>
      <c r="CG3508" s="427"/>
      <c r="CH3508" s="402"/>
      <c r="CI3508" s="424"/>
      <c r="CJ3508" s="282"/>
      <c r="CK3508" s="282"/>
      <c r="CL3508" s="283"/>
      <c r="CM3508" s="283"/>
      <c r="CP3508" s="282"/>
      <c r="DC3508" s="282"/>
      <c r="DD3508" s="282"/>
      <c r="DE3508" s="282"/>
      <c r="DF3508" s="282"/>
      <c r="DG3508" s="282"/>
      <c r="DH3508" s="282"/>
      <c r="DI3508" s="282"/>
      <c r="DJ3508" s="282"/>
      <c r="EF3508" s="495" t="str">
        <f>""&amp;(MID(数据表!AZ3508,1,MIN(FIND({"(";"（"},数据表!AZ3508&amp;"(（",1)-1)))&amp;""</f>
        <v/>
      </c>
      <c r="EG3508" s="495" t="str">
        <f>""&amp;(MID(数据表!AZ3508,1,MIN(FIND({0;1;2;3;4;5;6;7;8;9},数据表!AZ3508&amp;"1234567890",1)-1)))&amp;""</f>
        <v/>
      </c>
    </row>
    <row r="3509" spans="2:137" s="310" customFormat="1" ht="12" customHeight="1">
      <c r="B3509" s="286"/>
      <c r="C3509" s="286"/>
      <c r="D3509" s="286"/>
      <c r="E3509" s="479"/>
      <c r="F3509" s="282"/>
      <c r="G3509" s="283"/>
      <c r="H3509" s="421"/>
      <c r="I3509" s="421"/>
      <c r="J3509" s="283"/>
      <c r="K3509" s="421"/>
      <c r="L3509" s="282"/>
      <c r="N3509" s="282"/>
      <c r="S3509" s="282"/>
      <c r="T3509" s="283"/>
      <c r="U3509" s="283"/>
      <c r="V3509" s="283"/>
      <c r="W3509" s="283"/>
      <c r="X3509" s="283"/>
      <c r="Y3509" s="282"/>
      <c r="Z3509" s="282"/>
      <c r="AA3509" s="283"/>
      <c r="AB3509" s="282"/>
      <c r="AC3509" s="282"/>
      <c r="AD3509" s="282"/>
      <c r="AE3509" s="282"/>
      <c r="AF3509" s="283"/>
      <c r="AG3509" s="402"/>
      <c r="AH3509" s="283"/>
      <c r="AI3509" s="283"/>
      <c r="AJ3509" s="283"/>
      <c r="AK3509" s="283"/>
      <c r="AL3509" s="283"/>
      <c r="AM3509" s="282"/>
      <c r="AN3509" s="282"/>
      <c r="AO3509" s="282"/>
      <c r="AP3509" s="282"/>
      <c r="AQ3509" s="282"/>
      <c r="AR3509" s="282"/>
      <c r="AT3509" s="283"/>
      <c r="AU3509" s="283"/>
      <c r="AV3509" s="283"/>
      <c r="AW3509" s="283"/>
      <c r="AY3509" s="283"/>
      <c r="AZ3509" s="282"/>
      <c r="BA3509" s="283"/>
      <c r="BB3509" s="282"/>
      <c r="BC3509" s="282"/>
      <c r="BD3509" s="282"/>
      <c r="BE3509" s="283"/>
      <c r="BG3509" s="282"/>
      <c r="BH3509" s="282"/>
      <c r="BI3509" s="282"/>
      <c r="BL3509" s="421"/>
      <c r="BM3509" s="424"/>
      <c r="BN3509" s="424"/>
      <c r="BO3509" s="424"/>
      <c r="BP3509" s="424"/>
      <c r="BQ3509" s="421"/>
      <c r="BR3509" s="421"/>
      <c r="BV3509" s="282"/>
      <c r="BW3509" s="283"/>
      <c r="BY3509" s="283"/>
      <c r="BZ3509" s="283"/>
      <c r="CA3509" s="283"/>
      <c r="CB3509" s="282"/>
      <c r="CC3509" s="282"/>
      <c r="CD3509" s="282"/>
      <c r="CE3509" s="282"/>
      <c r="CG3509" s="427"/>
      <c r="CH3509" s="402"/>
      <c r="CI3509" s="424"/>
      <c r="CJ3509" s="282"/>
      <c r="CK3509" s="282"/>
      <c r="CL3509" s="283"/>
      <c r="CM3509" s="283"/>
      <c r="CP3509" s="282"/>
      <c r="DC3509" s="282"/>
      <c r="DD3509" s="282"/>
      <c r="DE3509" s="282"/>
      <c r="DF3509" s="282"/>
      <c r="DG3509" s="282"/>
      <c r="DH3509" s="282"/>
      <c r="DI3509" s="282"/>
      <c r="DJ3509" s="282"/>
      <c r="EF3509" s="495" t="str">
        <f>""&amp;(MID(数据表!AZ3509,1,MIN(FIND({"(";"（"},数据表!AZ3509&amp;"(（",1)-1)))&amp;""</f>
        <v/>
      </c>
      <c r="EG3509" s="495" t="str">
        <f>""&amp;(MID(数据表!AZ3509,1,MIN(FIND({0;1;2;3;4;5;6;7;8;9},数据表!AZ3509&amp;"1234567890",1)-1)))&amp;""</f>
        <v/>
      </c>
    </row>
    <row r="3510" spans="2:137" s="310" customFormat="1" ht="12" customHeight="1">
      <c r="B3510" s="286"/>
      <c r="C3510" s="286"/>
      <c r="D3510" s="286"/>
      <c r="E3510" s="479"/>
      <c r="F3510" s="282"/>
      <c r="G3510" s="283"/>
      <c r="H3510" s="421"/>
      <c r="I3510" s="421"/>
      <c r="J3510" s="283"/>
      <c r="K3510" s="421"/>
      <c r="L3510" s="282"/>
      <c r="N3510" s="282"/>
      <c r="S3510" s="282"/>
      <c r="T3510" s="283"/>
      <c r="U3510" s="283"/>
      <c r="V3510" s="283"/>
      <c r="W3510" s="283"/>
      <c r="X3510" s="283"/>
      <c r="Y3510" s="282"/>
      <c r="Z3510" s="282"/>
      <c r="AA3510" s="283"/>
      <c r="AB3510" s="282"/>
      <c r="AC3510" s="282"/>
      <c r="AD3510" s="282"/>
      <c r="AE3510" s="282"/>
      <c r="AF3510" s="283"/>
      <c r="AG3510" s="402"/>
      <c r="AH3510" s="283"/>
      <c r="AI3510" s="283"/>
      <c r="AJ3510" s="283"/>
      <c r="AK3510" s="283"/>
      <c r="AL3510" s="283"/>
      <c r="AM3510" s="282"/>
      <c r="AN3510" s="282"/>
      <c r="AO3510" s="282"/>
      <c r="AP3510" s="282"/>
      <c r="AQ3510" s="282"/>
      <c r="AR3510" s="282"/>
      <c r="AT3510" s="283"/>
      <c r="AU3510" s="283"/>
      <c r="AV3510" s="283"/>
      <c r="AW3510" s="283"/>
      <c r="AY3510" s="283"/>
      <c r="AZ3510" s="282"/>
      <c r="BA3510" s="283"/>
      <c r="BB3510" s="282"/>
      <c r="BC3510" s="282"/>
      <c r="BD3510" s="282"/>
      <c r="BE3510" s="283"/>
      <c r="BG3510" s="282"/>
      <c r="BH3510" s="282"/>
      <c r="BI3510" s="282"/>
      <c r="BL3510" s="421"/>
      <c r="BM3510" s="424"/>
      <c r="BN3510" s="424"/>
      <c r="BO3510" s="424"/>
      <c r="BP3510" s="424"/>
      <c r="BQ3510" s="421"/>
      <c r="BR3510" s="421"/>
      <c r="BV3510" s="282"/>
      <c r="BW3510" s="283"/>
      <c r="BY3510" s="283"/>
      <c r="BZ3510" s="283"/>
      <c r="CA3510" s="283"/>
      <c r="CB3510" s="282"/>
      <c r="CC3510" s="282"/>
      <c r="CD3510" s="282"/>
      <c r="CE3510" s="282"/>
      <c r="CG3510" s="427"/>
      <c r="CH3510" s="402"/>
      <c r="CI3510" s="424"/>
      <c r="CJ3510" s="282"/>
      <c r="CK3510" s="282"/>
      <c r="CL3510" s="283"/>
      <c r="CM3510" s="283"/>
      <c r="CP3510" s="282"/>
      <c r="DC3510" s="282"/>
      <c r="DD3510" s="282"/>
      <c r="DE3510" s="282"/>
      <c r="DF3510" s="282"/>
      <c r="DG3510" s="282"/>
      <c r="DH3510" s="282"/>
      <c r="DI3510" s="282"/>
      <c r="DJ3510" s="282"/>
      <c r="EF3510" s="495" t="str">
        <f>""&amp;(MID(数据表!AZ3510,1,MIN(FIND({"(";"（"},数据表!AZ3510&amp;"(（",1)-1)))&amp;""</f>
        <v/>
      </c>
      <c r="EG3510" s="495" t="str">
        <f>""&amp;(MID(数据表!AZ3510,1,MIN(FIND({0;1;2;3;4;5;6;7;8;9},数据表!AZ3510&amp;"1234567890",1)-1)))&amp;""</f>
        <v/>
      </c>
    </row>
    <row r="3511" spans="2:137" s="310" customFormat="1" ht="12" customHeight="1">
      <c r="B3511" s="286"/>
      <c r="C3511" s="286"/>
      <c r="D3511" s="286"/>
      <c r="E3511" s="479"/>
      <c r="F3511" s="282"/>
      <c r="G3511" s="283"/>
      <c r="H3511" s="421"/>
      <c r="I3511" s="421"/>
      <c r="J3511" s="283"/>
      <c r="K3511" s="421"/>
      <c r="L3511" s="282"/>
      <c r="N3511" s="282"/>
      <c r="S3511" s="282"/>
      <c r="T3511" s="283"/>
      <c r="U3511" s="283"/>
      <c r="V3511" s="283"/>
      <c r="W3511" s="283"/>
      <c r="X3511" s="283"/>
      <c r="Y3511" s="282"/>
      <c r="Z3511" s="282"/>
      <c r="AA3511" s="283"/>
      <c r="AB3511" s="282"/>
      <c r="AC3511" s="282"/>
      <c r="AD3511" s="282"/>
      <c r="AE3511" s="282"/>
      <c r="AF3511" s="283"/>
      <c r="AG3511" s="402"/>
      <c r="AH3511" s="283"/>
      <c r="AI3511" s="283"/>
      <c r="AJ3511" s="283"/>
      <c r="AK3511" s="283"/>
      <c r="AL3511" s="283"/>
      <c r="AM3511" s="282"/>
      <c r="AN3511" s="282"/>
      <c r="AO3511" s="282"/>
      <c r="AP3511" s="282"/>
      <c r="AQ3511" s="282"/>
      <c r="AR3511" s="282"/>
      <c r="AT3511" s="283"/>
      <c r="AU3511" s="283"/>
      <c r="AV3511" s="283"/>
      <c r="AW3511" s="283"/>
      <c r="AY3511" s="283"/>
      <c r="AZ3511" s="282"/>
      <c r="BA3511" s="283"/>
      <c r="BB3511" s="282"/>
      <c r="BC3511" s="282"/>
      <c r="BD3511" s="282"/>
      <c r="BE3511" s="283"/>
      <c r="BG3511" s="282"/>
      <c r="BH3511" s="282"/>
      <c r="BI3511" s="282"/>
      <c r="BL3511" s="421"/>
      <c r="BM3511" s="424"/>
      <c r="BN3511" s="424"/>
      <c r="BO3511" s="424"/>
      <c r="BP3511" s="424"/>
      <c r="BQ3511" s="421"/>
      <c r="BR3511" s="421"/>
      <c r="BV3511" s="282"/>
      <c r="BW3511" s="283"/>
      <c r="BY3511" s="283"/>
      <c r="BZ3511" s="283"/>
      <c r="CA3511" s="283"/>
      <c r="CB3511" s="282"/>
      <c r="CC3511" s="282"/>
      <c r="CD3511" s="282"/>
      <c r="CE3511" s="282"/>
      <c r="CG3511" s="427"/>
      <c r="CH3511" s="402"/>
      <c r="CI3511" s="424"/>
      <c r="CJ3511" s="282"/>
      <c r="CK3511" s="282"/>
      <c r="CL3511" s="283"/>
      <c r="CM3511" s="283"/>
      <c r="CP3511" s="282"/>
      <c r="DC3511" s="282"/>
      <c r="DD3511" s="282"/>
      <c r="DE3511" s="282"/>
      <c r="DF3511" s="282"/>
      <c r="DG3511" s="282"/>
      <c r="DH3511" s="282"/>
      <c r="DI3511" s="282"/>
      <c r="DJ3511" s="282"/>
      <c r="EF3511" s="495" t="str">
        <f>""&amp;(MID(数据表!AZ3511,1,MIN(FIND({"(";"（"},数据表!AZ3511&amp;"(（",1)-1)))&amp;""</f>
        <v/>
      </c>
      <c r="EG3511" s="495" t="str">
        <f>""&amp;(MID(数据表!AZ3511,1,MIN(FIND({0;1;2;3;4;5;6;7;8;9},数据表!AZ3511&amp;"1234567890",1)-1)))&amp;""</f>
        <v/>
      </c>
    </row>
    <row r="3512" spans="2:137" s="310" customFormat="1" ht="12" customHeight="1">
      <c r="B3512" s="286"/>
      <c r="C3512" s="286"/>
      <c r="D3512" s="286"/>
      <c r="E3512" s="479"/>
      <c r="F3512" s="282"/>
      <c r="G3512" s="283"/>
      <c r="H3512" s="421"/>
      <c r="I3512" s="421"/>
      <c r="J3512" s="283"/>
      <c r="K3512" s="421"/>
      <c r="L3512" s="282"/>
      <c r="N3512" s="282"/>
      <c r="S3512" s="282"/>
      <c r="T3512" s="283"/>
      <c r="U3512" s="283"/>
      <c r="V3512" s="283"/>
      <c r="W3512" s="283"/>
      <c r="X3512" s="283"/>
      <c r="Y3512" s="282"/>
      <c r="Z3512" s="282"/>
      <c r="AA3512" s="283"/>
      <c r="AB3512" s="282"/>
      <c r="AC3512" s="282"/>
      <c r="AD3512" s="282"/>
      <c r="AE3512" s="282"/>
      <c r="AF3512" s="283"/>
      <c r="AG3512" s="402"/>
      <c r="AH3512" s="283"/>
      <c r="AI3512" s="283"/>
      <c r="AJ3512" s="283"/>
      <c r="AK3512" s="283"/>
      <c r="AL3512" s="283"/>
      <c r="AM3512" s="282"/>
      <c r="AN3512" s="282"/>
      <c r="AO3512" s="282"/>
      <c r="AP3512" s="282"/>
      <c r="AQ3512" s="282"/>
      <c r="AR3512" s="282"/>
      <c r="AT3512" s="283"/>
      <c r="AU3512" s="283"/>
      <c r="AV3512" s="283"/>
      <c r="AW3512" s="283"/>
      <c r="AY3512" s="283"/>
      <c r="AZ3512" s="282"/>
      <c r="BA3512" s="283"/>
      <c r="BB3512" s="282"/>
      <c r="BC3512" s="282"/>
      <c r="BD3512" s="282"/>
      <c r="BE3512" s="283"/>
      <c r="BG3512" s="282"/>
      <c r="BH3512" s="282"/>
      <c r="BI3512" s="282"/>
      <c r="BL3512" s="421"/>
      <c r="BM3512" s="424"/>
      <c r="BN3512" s="424"/>
      <c r="BO3512" s="424"/>
      <c r="BP3512" s="424"/>
      <c r="BQ3512" s="421"/>
      <c r="BR3512" s="421"/>
      <c r="BV3512" s="282"/>
      <c r="BW3512" s="283"/>
      <c r="BY3512" s="283"/>
      <c r="BZ3512" s="283"/>
      <c r="CA3512" s="283"/>
      <c r="CB3512" s="282"/>
      <c r="CC3512" s="282"/>
      <c r="CD3512" s="282"/>
      <c r="CE3512" s="282"/>
      <c r="CG3512" s="427"/>
      <c r="CH3512" s="402"/>
      <c r="CI3512" s="424"/>
      <c r="CJ3512" s="282"/>
      <c r="CK3512" s="282"/>
      <c r="CL3512" s="283"/>
      <c r="CM3512" s="283"/>
      <c r="CP3512" s="282"/>
      <c r="DC3512" s="282"/>
      <c r="DD3512" s="282"/>
      <c r="DE3512" s="282"/>
      <c r="DF3512" s="282"/>
      <c r="DG3512" s="282"/>
      <c r="DH3512" s="282"/>
      <c r="DI3512" s="282"/>
      <c r="DJ3512" s="282"/>
      <c r="EF3512" s="495" t="str">
        <f>""&amp;(MID(数据表!AZ3512,1,MIN(FIND({"(";"（"},数据表!AZ3512&amp;"(（",1)-1)))&amp;""</f>
        <v/>
      </c>
      <c r="EG3512" s="495" t="str">
        <f>""&amp;(MID(数据表!AZ3512,1,MIN(FIND({0;1;2;3;4;5;6;7;8;9},数据表!AZ3512&amp;"1234567890",1)-1)))&amp;""</f>
        <v/>
      </c>
    </row>
    <row r="3513" spans="2:137" s="310" customFormat="1" ht="12" customHeight="1">
      <c r="B3513" s="286"/>
      <c r="C3513" s="286"/>
      <c r="D3513" s="286"/>
      <c r="E3513" s="479"/>
      <c r="F3513" s="282"/>
      <c r="G3513" s="283"/>
      <c r="H3513" s="421"/>
      <c r="I3513" s="421"/>
      <c r="J3513" s="283"/>
      <c r="K3513" s="421"/>
      <c r="L3513" s="282"/>
      <c r="N3513" s="282"/>
      <c r="S3513" s="282"/>
      <c r="T3513" s="283"/>
      <c r="U3513" s="283"/>
      <c r="V3513" s="283"/>
      <c r="W3513" s="283"/>
      <c r="X3513" s="283"/>
      <c r="Y3513" s="282"/>
      <c r="Z3513" s="282"/>
      <c r="AA3513" s="283"/>
      <c r="AB3513" s="282"/>
      <c r="AC3513" s="282"/>
      <c r="AD3513" s="282"/>
      <c r="AE3513" s="282"/>
      <c r="AF3513" s="283"/>
      <c r="AG3513" s="402"/>
      <c r="AH3513" s="283"/>
      <c r="AI3513" s="283"/>
      <c r="AJ3513" s="283"/>
      <c r="AK3513" s="283"/>
      <c r="AL3513" s="283"/>
      <c r="AM3513" s="282"/>
      <c r="AN3513" s="282"/>
      <c r="AO3513" s="282"/>
      <c r="AP3513" s="282"/>
      <c r="AQ3513" s="282"/>
      <c r="AR3513" s="282"/>
      <c r="AT3513" s="283"/>
      <c r="AU3513" s="283"/>
      <c r="AV3513" s="283"/>
      <c r="AW3513" s="283"/>
      <c r="AY3513" s="283"/>
      <c r="AZ3513" s="282"/>
      <c r="BA3513" s="283"/>
      <c r="BB3513" s="282"/>
      <c r="BC3513" s="282"/>
      <c r="BD3513" s="282"/>
      <c r="BE3513" s="283"/>
      <c r="BG3513" s="282"/>
      <c r="BH3513" s="282"/>
      <c r="BI3513" s="282"/>
      <c r="BL3513" s="421"/>
      <c r="BM3513" s="424"/>
      <c r="BN3513" s="424"/>
      <c r="BO3513" s="424"/>
      <c r="BP3513" s="424"/>
      <c r="BQ3513" s="421"/>
      <c r="BR3513" s="421"/>
      <c r="BV3513" s="282"/>
      <c r="BW3513" s="283"/>
      <c r="BY3513" s="283"/>
      <c r="BZ3513" s="283"/>
      <c r="CA3513" s="283"/>
      <c r="CB3513" s="282"/>
      <c r="CC3513" s="282"/>
      <c r="CD3513" s="282"/>
      <c r="CE3513" s="282"/>
      <c r="CG3513" s="427"/>
      <c r="CH3513" s="402"/>
      <c r="CI3513" s="424"/>
      <c r="CJ3513" s="282"/>
      <c r="CK3513" s="282"/>
      <c r="CL3513" s="283"/>
      <c r="CM3513" s="283"/>
      <c r="CP3513" s="282"/>
      <c r="DC3513" s="282"/>
      <c r="DD3513" s="282"/>
      <c r="DE3513" s="282"/>
      <c r="DF3513" s="282"/>
      <c r="DG3513" s="282"/>
      <c r="DH3513" s="282"/>
      <c r="DI3513" s="282"/>
      <c r="DJ3513" s="282"/>
      <c r="EF3513" s="495" t="str">
        <f>""&amp;(MID(数据表!AZ3513,1,MIN(FIND({"(";"（"},数据表!AZ3513&amp;"(（",1)-1)))&amp;""</f>
        <v/>
      </c>
      <c r="EG3513" s="495" t="str">
        <f>""&amp;(MID(数据表!AZ3513,1,MIN(FIND({0;1;2;3;4;5;6;7;8;9},数据表!AZ3513&amp;"1234567890",1)-1)))&amp;""</f>
        <v/>
      </c>
    </row>
    <row r="3514" spans="2:137" s="310" customFormat="1" ht="12" customHeight="1">
      <c r="B3514" s="286"/>
      <c r="C3514" s="286"/>
      <c r="D3514" s="286"/>
      <c r="E3514" s="479"/>
      <c r="F3514" s="282"/>
      <c r="G3514" s="283"/>
      <c r="H3514" s="421"/>
      <c r="I3514" s="421"/>
      <c r="J3514" s="283"/>
      <c r="K3514" s="421"/>
      <c r="L3514" s="282"/>
      <c r="N3514" s="282"/>
      <c r="S3514" s="282"/>
      <c r="T3514" s="283"/>
      <c r="U3514" s="283"/>
      <c r="V3514" s="283"/>
      <c r="W3514" s="283"/>
      <c r="X3514" s="283"/>
      <c r="Y3514" s="282"/>
      <c r="Z3514" s="282"/>
      <c r="AA3514" s="283"/>
      <c r="AB3514" s="282"/>
      <c r="AC3514" s="282"/>
      <c r="AD3514" s="282"/>
      <c r="AE3514" s="282"/>
      <c r="AF3514" s="283"/>
      <c r="AG3514" s="402"/>
      <c r="AH3514" s="283"/>
      <c r="AI3514" s="283"/>
      <c r="AJ3514" s="283"/>
      <c r="AK3514" s="283"/>
      <c r="AL3514" s="283"/>
      <c r="AM3514" s="282"/>
      <c r="AN3514" s="282"/>
      <c r="AO3514" s="282"/>
      <c r="AP3514" s="282"/>
      <c r="AQ3514" s="282"/>
      <c r="AR3514" s="282"/>
      <c r="AT3514" s="283"/>
      <c r="AU3514" s="283"/>
      <c r="AV3514" s="283"/>
      <c r="AW3514" s="283"/>
      <c r="AY3514" s="283"/>
      <c r="AZ3514" s="282"/>
      <c r="BA3514" s="283"/>
      <c r="BB3514" s="282"/>
      <c r="BC3514" s="282"/>
      <c r="BD3514" s="282"/>
      <c r="BE3514" s="283"/>
      <c r="BG3514" s="282"/>
      <c r="BH3514" s="282"/>
      <c r="BI3514" s="282"/>
      <c r="BL3514" s="421"/>
      <c r="BM3514" s="424"/>
      <c r="BN3514" s="424"/>
      <c r="BO3514" s="424"/>
      <c r="BP3514" s="424"/>
      <c r="BQ3514" s="421"/>
      <c r="BR3514" s="421"/>
      <c r="BV3514" s="282"/>
      <c r="BW3514" s="283"/>
      <c r="BY3514" s="283"/>
      <c r="BZ3514" s="283"/>
      <c r="CA3514" s="283"/>
      <c r="CB3514" s="282"/>
      <c r="CC3514" s="282"/>
      <c r="CD3514" s="282"/>
      <c r="CE3514" s="282"/>
      <c r="CG3514" s="427"/>
      <c r="CH3514" s="402"/>
      <c r="CI3514" s="424"/>
      <c r="CJ3514" s="282"/>
      <c r="CK3514" s="282"/>
      <c r="CL3514" s="283"/>
      <c r="CM3514" s="283"/>
      <c r="CP3514" s="282"/>
      <c r="DC3514" s="282"/>
      <c r="DD3514" s="282"/>
      <c r="DE3514" s="282"/>
      <c r="DF3514" s="282"/>
      <c r="DG3514" s="282"/>
      <c r="DH3514" s="282"/>
      <c r="DI3514" s="282"/>
      <c r="DJ3514" s="282"/>
      <c r="EF3514" s="495" t="str">
        <f>""&amp;(MID(数据表!AZ3514,1,MIN(FIND({"(";"（"},数据表!AZ3514&amp;"(（",1)-1)))&amp;""</f>
        <v/>
      </c>
      <c r="EG3514" s="495" t="str">
        <f>""&amp;(MID(数据表!AZ3514,1,MIN(FIND({0;1;2;3;4;5;6;7;8;9},数据表!AZ3514&amp;"1234567890",1)-1)))&amp;""</f>
        <v/>
      </c>
    </row>
    <row r="3515" spans="2:137" s="310" customFormat="1" ht="12" customHeight="1">
      <c r="B3515" s="286"/>
      <c r="C3515" s="286"/>
      <c r="D3515" s="286"/>
      <c r="E3515" s="479"/>
      <c r="F3515" s="282"/>
      <c r="G3515" s="283"/>
      <c r="H3515" s="421"/>
      <c r="I3515" s="421"/>
      <c r="J3515" s="283"/>
      <c r="K3515" s="421"/>
      <c r="L3515" s="282"/>
      <c r="N3515" s="282"/>
      <c r="S3515" s="282"/>
      <c r="T3515" s="283"/>
      <c r="U3515" s="283"/>
      <c r="V3515" s="283"/>
      <c r="W3515" s="283"/>
      <c r="X3515" s="283"/>
      <c r="Y3515" s="282"/>
      <c r="Z3515" s="282"/>
      <c r="AA3515" s="283"/>
      <c r="AB3515" s="282"/>
      <c r="AC3515" s="282"/>
      <c r="AD3515" s="282"/>
      <c r="AE3515" s="282"/>
      <c r="AF3515" s="283"/>
      <c r="AG3515" s="402"/>
      <c r="AH3515" s="283"/>
      <c r="AI3515" s="283"/>
      <c r="AJ3515" s="283"/>
      <c r="AK3515" s="283"/>
      <c r="AL3515" s="283"/>
      <c r="AM3515" s="282"/>
      <c r="AN3515" s="282"/>
      <c r="AO3515" s="282"/>
      <c r="AP3515" s="282"/>
      <c r="AQ3515" s="282"/>
      <c r="AR3515" s="282"/>
      <c r="AT3515" s="283"/>
      <c r="AU3515" s="283"/>
      <c r="AV3515" s="283"/>
      <c r="AW3515" s="283"/>
      <c r="AY3515" s="283"/>
      <c r="AZ3515" s="282"/>
      <c r="BA3515" s="283"/>
      <c r="BB3515" s="282"/>
      <c r="BC3515" s="282"/>
      <c r="BD3515" s="282"/>
      <c r="BE3515" s="283"/>
      <c r="BG3515" s="282"/>
      <c r="BH3515" s="282"/>
      <c r="BI3515" s="282"/>
      <c r="BL3515" s="421"/>
      <c r="BM3515" s="424"/>
      <c r="BN3515" s="424"/>
      <c r="BO3515" s="424"/>
      <c r="BP3515" s="424"/>
      <c r="BQ3515" s="421"/>
      <c r="BR3515" s="421"/>
      <c r="BV3515" s="282"/>
      <c r="BW3515" s="283"/>
      <c r="BY3515" s="283"/>
      <c r="BZ3515" s="283"/>
      <c r="CA3515" s="283"/>
      <c r="CB3515" s="282"/>
      <c r="CC3515" s="282"/>
      <c r="CD3515" s="282"/>
      <c r="CE3515" s="282"/>
      <c r="CG3515" s="427"/>
      <c r="CH3515" s="402"/>
      <c r="CI3515" s="424"/>
      <c r="CJ3515" s="282"/>
      <c r="CK3515" s="282"/>
      <c r="CL3515" s="283"/>
      <c r="CM3515" s="283"/>
      <c r="CP3515" s="282"/>
      <c r="DC3515" s="282"/>
      <c r="DD3515" s="282"/>
      <c r="DE3515" s="282"/>
      <c r="DF3515" s="282"/>
      <c r="DG3515" s="282"/>
      <c r="DH3515" s="282"/>
      <c r="DI3515" s="282"/>
      <c r="DJ3515" s="282"/>
      <c r="EF3515" s="495" t="str">
        <f>""&amp;(MID(数据表!AZ3515,1,MIN(FIND({"(";"（"},数据表!AZ3515&amp;"(（",1)-1)))&amp;""</f>
        <v/>
      </c>
      <c r="EG3515" s="495" t="str">
        <f>""&amp;(MID(数据表!AZ3515,1,MIN(FIND({0;1;2;3;4;5;6;7;8;9},数据表!AZ3515&amp;"1234567890",1)-1)))&amp;""</f>
        <v/>
      </c>
    </row>
    <row r="3516" spans="2:137" s="310" customFormat="1" ht="12" customHeight="1">
      <c r="B3516" s="286"/>
      <c r="C3516" s="286"/>
      <c r="D3516" s="286"/>
      <c r="E3516" s="479"/>
      <c r="F3516" s="282"/>
      <c r="G3516" s="283"/>
      <c r="H3516" s="421"/>
      <c r="I3516" s="421"/>
      <c r="J3516" s="283"/>
      <c r="K3516" s="421"/>
      <c r="L3516" s="282"/>
      <c r="N3516" s="282"/>
      <c r="S3516" s="282"/>
      <c r="T3516" s="283"/>
      <c r="U3516" s="283"/>
      <c r="V3516" s="283"/>
      <c r="W3516" s="283"/>
      <c r="X3516" s="283"/>
      <c r="Y3516" s="282"/>
      <c r="Z3516" s="282"/>
      <c r="AA3516" s="283"/>
      <c r="AB3516" s="282"/>
      <c r="AC3516" s="282"/>
      <c r="AD3516" s="282"/>
      <c r="AE3516" s="282"/>
      <c r="AF3516" s="283"/>
      <c r="AG3516" s="402"/>
      <c r="AH3516" s="283"/>
      <c r="AI3516" s="283"/>
      <c r="AJ3516" s="283"/>
      <c r="AK3516" s="283"/>
      <c r="AL3516" s="283"/>
      <c r="AM3516" s="282"/>
      <c r="AN3516" s="282"/>
      <c r="AO3516" s="282"/>
      <c r="AP3516" s="282"/>
      <c r="AQ3516" s="282"/>
      <c r="AR3516" s="282"/>
      <c r="AT3516" s="283"/>
      <c r="AU3516" s="283"/>
      <c r="AV3516" s="283"/>
      <c r="AW3516" s="283"/>
      <c r="AY3516" s="283"/>
      <c r="AZ3516" s="282"/>
      <c r="BA3516" s="283"/>
      <c r="BB3516" s="282"/>
      <c r="BC3516" s="282"/>
      <c r="BD3516" s="282"/>
      <c r="BE3516" s="283"/>
      <c r="BG3516" s="282"/>
      <c r="BH3516" s="282"/>
      <c r="BI3516" s="282"/>
      <c r="BL3516" s="421"/>
      <c r="BM3516" s="424"/>
      <c r="BN3516" s="424"/>
      <c r="BO3516" s="424"/>
      <c r="BP3516" s="424"/>
      <c r="BQ3516" s="421"/>
      <c r="BR3516" s="421"/>
      <c r="BV3516" s="282"/>
      <c r="BW3516" s="283"/>
      <c r="BY3516" s="283"/>
      <c r="BZ3516" s="283"/>
      <c r="CA3516" s="283"/>
      <c r="CB3516" s="282"/>
      <c r="CC3516" s="282"/>
      <c r="CD3516" s="282"/>
      <c r="CE3516" s="282"/>
      <c r="CG3516" s="427"/>
      <c r="CH3516" s="402"/>
      <c r="CI3516" s="424"/>
      <c r="CJ3516" s="282"/>
      <c r="CK3516" s="282"/>
      <c r="CL3516" s="283"/>
      <c r="CM3516" s="283"/>
      <c r="CP3516" s="282"/>
      <c r="DC3516" s="282"/>
      <c r="DD3516" s="282"/>
      <c r="DE3516" s="282"/>
      <c r="DF3516" s="282"/>
      <c r="DG3516" s="282"/>
      <c r="DH3516" s="282"/>
      <c r="DI3516" s="282"/>
      <c r="DJ3516" s="282"/>
      <c r="EF3516" s="495" t="str">
        <f>""&amp;(MID(数据表!AZ3516,1,MIN(FIND({"(";"（"},数据表!AZ3516&amp;"(（",1)-1)))&amp;""</f>
        <v/>
      </c>
      <c r="EG3516" s="495" t="str">
        <f>""&amp;(MID(数据表!AZ3516,1,MIN(FIND({0;1;2;3;4;5;6;7;8;9},数据表!AZ3516&amp;"1234567890",1)-1)))&amp;""</f>
        <v/>
      </c>
    </row>
    <row r="3517" spans="2:137" s="310" customFormat="1" ht="12" customHeight="1">
      <c r="B3517" s="286"/>
      <c r="C3517" s="286"/>
      <c r="D3517" s="286"/>
      <c r="E3517" s="479"/>
      <c r="F3517" s="282"/>
      <c r="G3517" s="283"/>
      <c r="H3517" s="421"/>
      <c r="I3517" s="421"/>
      <c r="J3517" s="283"/>
      <c r="K3517" s="421"/>
      <c r="L3517" s="282"/>
      <c r="N3517" s="282"/>
      <c r="S3517" s="282"/>
      <c r="T3517" s="283"/>
      <c r="U3517" s="283"/>
      <c r="V3517" s="283"/>
      <c r="W3517" s="283"/>
      <c r="X3517" s="283"/>
      <c r="Y3517" s="282"/>
      <c r="Z3517" s="282"/>
      <c r="AA3517" s="283"/>
      <c r="AB3517" s="282"/>
      <c r="AC3517" s="282"/>
      <c r="AD3517" s="282"/>
      <c r="AE3517" s="282"/>
      <c r="AF3517" s="283"/>
      <c r="AG3517" s="402"/>
      <c r="AH3517" s="283"/>
      <c r="AI3517" s="283"/>
      <c r="AJ3517" s="283"/>
      <c r="AK3517" s="283"/>
      <c r="AL3517" s="283"/>
      <c r="AM3517" s="282"/>
      <c r="AN3517" s="282"/>
      <c r="AO3517" s="282"/>
      <c r="AP3517" s="282"/>
      <c r="AQ3517" s="282"/>
      <c r="AR3517" s="282"/>
      <c r="AT3517" s="283"/>
      <c r="AU3517" s="283"/>
      <c r="AV3517" s="283"/>
      <c r="AW3517" s="283"/>
      <c r="AY3517" s="283"/>
      <c r="AZ3517" s="282"/>
      <c r="BA3517" s="283"/>
      <c r="BB3517" s="282"/>
      <c r="BC3517" s="282"/>
      <c r="BD3517" s="282"/>
      <c r="BE3517" s="283"/>
      <c r="BG3517" s="282"/>
      <c r="BH3517" s="282"/>
      <c r="BI3517" s="282"/>
      <c r="BL3517" s="421"/>
      <c r="BM3517" s="424"/>
      <c r="BN3517" s="424"/>
      <c r="BO3517" s="424"/>
      <c r="BP3517" s="424"/>
      <c r="BQ3517" s="421"/>
      <c r="BR3517" s="421"/>
      <c r="BV3517" s="282"/>
      <c r="BW3517" s="283"/>
      <c r="BY3517" s="283"/>
      <c r="BZ3517" s="283"/>
      <c r="CA3517" s="283"/>
      <c r="CB3517" s="282"/>
      <c r="CC3517" s="282"/>
      <c r="CD3517" s="282"/>
      <c r="CE3517" s="282"/>
      <c r="CG3517" s="427"/>
      <c r="CH3517" s="402"/>
      <c r="CI3517" s="424"/>
      <c r="CJ3517" s="282"/>
      <c r="CK3517" s="282"/>
      <c r="CL3517" s="283"/>
      <c r="CM3517" s="283"/>
      <c r="CP3517" s="282"/>
      <c r="DC3517" s="282"/>
      <c r="DD3517" s="282"/>
      <c r="DE3517" s="282"/>
      <c r="DF3517" s="282"/>
      <c r="DG3517" s="282"/>
      <c r="DH3517" s="282"/>
      <c r="DI3517" s="282"/>
      <c r="DJ3517" s="282"/>
      <c r="EF3517" s="495" t="str">
        <f>""&amp;(MID(数据表!AZ3517,1,MIN(FIND({"(";"（"},数据表!AZ3517&amp;"(（",1)-1)))&amp;""</f>
        <v/>
      </c>
      <c r="EG3517" s="495" t="str">
        <f>""&amp;(MID(数据表!AZ3517,1,MIN(FIND({0;1;2;3;4;5;6;7;8;9},数据表!AZ3517&amp;"1234567890",1)-1)))&amp;""</f>
        <v/>
      </c>
    </row>
    <row r="3518" spans="2:137" s="310" customFormat="1" ht="12" customHeight="1">
      <c r="B3518" s="286"/>
      <c r="C3518" s="286"/>
      <c r="D3518" s="286"/>
      <c r="E3518" s="479"/>
      <c r="F3518" s="282"/>
      <c r="G3518" s="283"/>
      <c r="H3518" s="421"/>
      <c r="I3518" s="421"/>
      <c r="J3518" s="283"/>
      <c r="K3518" s="421"/>
      <c r="L3518" s="282"/>
      <c r="N3518" s="282"/>
      <c r="S3518" s="282"/>
      <c r="T3518" s="283"/>
      <c r="U3518" s="283"/>
      <c r="V3518" s="283"/>
      <c r="W3518" s="283"/>
      <c r="X3518" s="283"/>
      <c r="Y3518" s="282"/>
      <c r="Z3518" s="282"/>
      <c r="AA3518" s="283"/>
      <c r="AB3518" s="282"/>
      <c r="AC3518" s="282"/>
      <c r="AD3518" s="282"/>
      <c r="AE3518" s="282"/>
      <c r="AF3518" s="283"/>
      <c r="AG3518" s="402"/>
      <c r="AH3518" s="283"/>
      <c r="AI3518" s="283"/>
      <c r="AJ3518" s="283"/>
      <c r="AK3518" s="283"/>
      <c r="AL3518" s="283"/>
      <c r="AM3518" s="282"/>
      <c r="AN3518" s="282"/>
      <c r="AO3518" s="282"/>
      <c r="AP3518" s="282"/>
      <c r="AQ3518" s="282"/>
      <c r="AR3518" s="282"/>
      <c r="AT3518" s="283"/>
      <c r="AU3518" s="283"/>
      <c r="AV3518" s="283"/>
      <c r="AW3518" s="283"/>
      <c r="AY3518" s="283"/>
      <c r="AZ3518" s="282"/>
      <c r="BA3518" s="283"/>
      <c r="BB3518" s="282"/>
      <c r="BC3518" s="282"/>
      <c r="BD3518" s="282"/>
      <c r="BE3518" s="283"/>
      <c r="BG3518" s="282"/>
      <c r="BH3518" s="282"/>
      <c r="BI3518" s="282"/>
      <c r="BL3518" s="421"/>
      <c r="BM3518" s="424"/>
      <c r="BN3518" s="424"/>
      <c r="BO3518" s="424"/>
      <c r="BP3518" s="424"/>
      <c r="BQ3518" s="421"/>
      <c r="BR3518" s="421"/>
      <c r="BV3518" s="282"/>
      <c r="BW3518" s="283"/>
      <c r="BY3518" s="283"/>
      <c r="BZ3518" s="283"/>
      <c r="CA3518" s="283"/>
      <c r="CB3518" s="282"/>
      <c r="CC3518" s="282"/>
      <c r="CD3518" s="282"/>
      <c r="CE3518" s="282"/>
      <c r="CG3518" s="427"/>
      <c r="CH3518" s="402"/>
      <c r="CI3518" s="424"/>
      <c r="CJ3518" s="282"/>
      <c r="CK3518" s="282"/>
      <c r="CL3518" s="283"/>
      <c r="CM3518" s="283"/>
      <c r="CP3518" s="282"/>
      <c r="DC3518" s="282"/>
      <c r="DD3518" s="282"/>
      <c r="DE3518" s="282"/>
      <c r="DF3518" s="282"/>
      <c r="DG3518" s="282"/>
      <c r="DH3518" s="282"/>
      <c r="DI3518" s="282"/>
      <c r="DJ3518" s="282"/>
      <c r="EF3518" s="495" t="str">
        <f>""&amp;(MID(数据表!AZ3518,1,MIN(FIND({"(";"（"},数据表!AZ3518&amp;"(（",1)-1)))&amp;""</f>
        <v/>
      </c>
      <c r="EG3518" s="495" t="str">
        <f>""&amp;(MID(数据表!AZ3518,1,MIN(FIND({0;1;2;3;4;5;6;7;8;9},数据表!AZ3518&amp;"1234567890",1)-1)))&amp;""</f>
        <v/>
      </c>
    </row>
    <row r="3519" spans="2:137" s="310" customFormat="1" ht="12" customHeight="1">
      <c r="B3519" s="286"/>
      <c r="C3519" s="286"/>
      <c r="D3519" s="286"/>
      <c r="E3519" s="479"/>
      <c r="F3519" s="282"/>
      <c r="G3519" s="283"/>
      <c r="H3519" s="421"/>
      <c r="I3519" s="421"/>
      <c r="J3519" s="283"/>
      <c r="K3519" s="421"/>
      <c r="L3519" s="282"/>
      <c r="N3519" s="282"/>
      <c r="S3519" s="282"/>
      <c r="T3519" s="283"/>
      <c r="U3519" s="283"/>
      <c r="V3519" s="283"/>
      <c r="W3519" s="283"/>
      <c r="X3519" s="283"/>
      <c r="Y3519" s="282"/>
      <c r="Z3519" s="282"/>
      <c r="AA3519" s="283"/>
      <c r="AB3519" s="282"/>
      <c r="AC3519" s="282"/>
      <c r="AD3519" s="282"/>
      <c r="AE3519" s="282"/>
      <c r="AF3519" s="283"/>
      <c r="AG3519" s="402"/>
      <c r="AH3519" s="283"/>
      <c r="AI3519" s="283"/>
      <c r="AJ3519" s="283"/>
      <c r="AK3519" s="283"/>
      <c r="AL3519" s="283"/>
      <c r="AM3519" s="282"/>
      <c r="AN3519" s="282"/>
      <c r="AO3519" s="282"/>
      <c r="AP3519" s="282"/>
      <c r="AQ3519" s="282"/>
      <c r="AR3519" s="282"/>
      <c r="AT3519" s="283"/>
      <c r="AU3519" s="283"/>
      <c r="AV3519" s="283"/>
      <c r="AW3519" s="283"/>
      <c r="AY3519" s="283"/>
      <c r="AZ3519" s="282"/>
      <c r="BA3519" s="283"/>
      <c r="BB3519" s="282"/>
      <c r="BC3519" s="282"/>
      <c r="BD3519" s="282"/>
      <c r="BE3519" s="283"/>
      <c r="BG3519" s="282"/>
      <c r="BH3519" s="282"/>
      <c r="BI3519" s="282"/>
      <c r="BL3519" s="421"/>
      <c r="BM3519" s="424"/>
      <c r="BN3519" s="424"/>
      <c r="BO3519" s="424"/>
      <c r="BP3519" s="424"/>
      <c r="BQ3519" s="421"/>
      <c r="BR3519" s="421"/>
      <c r="BV3519" s="282"/>
      <c r="BW3519" s="283"/>
      <c r="BY3519" s="283"/>
      <c r="BZ3519" s="283"/>
      <c r="CA3519" s="283"/>
      <c r="CB3519" s="282"/>
      <c r="CC3519" s="282"/>
      <c r="CD3519" s="282"/>
      <c r="CE3519" s="282"/>
      <c r="CG3519" s="427"/>
      <c r="CH3519" s="402"/>
      <c r="CI3519" s="424"/>
      <c r="CJ3519" s="282"/>
      <c r="CK3519" s="282"/>
      <c r="CL3519" s="283"/>
      <c r="CM3519" s="283"/>
      <c r="CP3519" s="282"/>
      <c r="DC3519" s="282"/>
      <c r="DD3519" s="282"/>
      <c r="DE3519" s="282"/>
      <c r="DF3519" s="282"/>
      <c r="DG3519" s="282"/>
      <c r="DH3519" s="282"/>
      <c r="DI3519" s="282"/>
      <c r="DJ3519" s="282"/>
      <c r="EF3519" s="495" t="str">
        <f>""&amp;(MID(数据表!AZ3519,1,MIN(FIND({"(";"（"},数据表!AZ3519&amp;"(（",1)-1)))&amp;""</f>
        <v/>
      </c>
      <c r="EG3519" s="495" t="str">
        <f>""&amp;(MID(数据表!AZ3519,1,MIN(FIND({0;1;2;3;4;5;6;7;8;9},数据表!AZ3519&amp;"1234567890",1)-1)))&amp;""</f>
        <v/>
      </c>
    </row>
    <row r="3520" spans="2:137" s="310" customFormat="1" ht="12" customHeight="1">
      <c r="B3520" s="286"/>
      <c r="C3520" s="286"/>
      <c r="D3520" s="286"/>
      <c r="E3520" s="479"/>
      <c r="F3520" s="282"/>
      <c r="G3520" s="283"/>
      <c r="H3520" s="421"/>
      <c r="I3520" s="421"/>
      <c r="J3520" s="283"/>
      <c r="K3520" s="421"/>
      <c r="L3520" s="282"/>
      <c r="N3520" s="282"/>
      <c r="S3520" s="282"/>
      <c r="T3520" s="283"/>
      <c r="U3520" s="283"/>
      <c r="V3520" s="283"/>
      <c r="W3520" s="283"/>
      <c r="X3520" s="283"/>
      <c r="Y3520" s="282"/>
      <c r="Z3520" s="282"/>
      <c r="AA3520" s="283"/>
      <c r="AB3520" s="282"/>
      <c r="AC3520" s="282"/>
      <c r="AD3520" s="282"/>
      <c r="AE3520" s="282"/>
      <c r="AF3520" s="283"/>
      <c r="AG3520" s="402"/>
      <c r="AH3520" s="283"/>
      <c r="AI3520" s="283"/>
      <c r="AJ3520" s="283"/>
      <c r="AK3520" s="283"/>
      <c r="AL3520" s="283"/>
      <c r="AM3520" s="282"/>
      <c r="AN3520" s="282"/>
      <c r="AO3520" s="282"/>
      <c r="AP3520" s="282"/>
      <c r="AQ3520" s="282"/>
      <c r="AR3520" s="282"/>
      <c r="AT3520" s="283"/>
      <c r="AU3520" s="283"/>
      <c r="AV3520" s="283"/>
      <c r="AW3520" s="283"/>
      <c r="AY3520" s="283"/>
      <c r="AZ3520" s="282"/>
      <c r="BA3520" s="283"/>
      <c r="BB3520" s="282"/>
      <c r="BC3520" s="282"/>
      <c r="BD3520" s="282"/>
      <c r="BE3520" s="283"/>
      <c r="BG3520" s="282"/>
      <c r="BH3520" s="282"/>
      <c r="BI3520" s="282"/>
      <c r="BL3520" s="421"/>
      <c r="BM3520" s="424"/>
      <c r="BN3520" s="424"/>
      <c r="BO3520" s="424"/>
      <c r="BP3520" s="424"/>
      <c r="BQ3520" s="421"/>
      <c r="BR3520" s="421"/>
      <c r="BV3520" s="282"/>
      <c r="BW3520" s="283"/>
      <c r="BY3520" s="283"/>
      <c r="BZ3520" s="283"/>
      <c r="CA3520" s="283"/>
      <c r="CB3520" s="282"/>
      <c r="CC3520" s="282"/>
      <c r="CD3520" s="282"/>
      <c r="CE3520" s="282"/>
      <c r="CG3520" s="427"/>
      <c r="CH3520" s="402"/>
      <c r="CI3520" s="424"/>
      <c r="CJ3520" s="282"/>
      <c r="CK3520" s="282"/>
      <c r="CL3520" s="283"/>
      <c r="CM3520" s="283"/>
      <c r="CP3520" s="282"/>
      <c r="DC3520" s="282"/>
      <c r="DD3520" s="282"/>
      <c r="DE3520" s="282"/>
      <c r="DF3520" s="282"/>
      <c r="DG3520" s="282"/>
      <c r="DH3520" s="282"/>
      <c r="DI3520" s="282"/>
      <c r="DJ3520" s="282"/>
      <c r="EF3520" s="495" t="str">
        <f>""&amp;(MID(数据表!AZ3520,1,MIN(FIND({"(";"（"},数据表!AZ3520&amp;"(（",1)-1)))&amp;""</f>
        <v/>
      </c>
      <c r="EG3520" s="495" t="str">
        <f>""&amp;(MID(数据表!AZ3520,1,MIN(FIND({0;1;2;3;4;5;6;7;8;9},数据表!AZ3520&amp;"1234567890",1)-1)))&amp;""</f>
        <v/>
      </c>
    </row>
    <row r="3521" spans="2:137" s="310" customFormat="1" ht="12" customHeight="1">
      <c r="B3521" s="286"/>
      <c r="C3521" s="286"/>
      <c r="D3521" s="286"/>
      <c r="E3521" s="479"/>
      <c r="F3521" s="282"/>
      <c r="G3521" s="283"/>
      <c r="H3521" s="421"/>
      <c r="I3521" s="421"/>
      <c r="J3521" s="283"/>
      <c r="K3521" s="421"/>
      <c r="L3521" s="282"/>
      <c r="N3521" s="282"/>
      <c r="S3521" s="282"/>
      <c r="T3521" s="283"/>
      <c r="U3521" s="283"/>
      <c r="V3521" s="283"/>
      <c r="W3521" s="283"/>
      <c r="X3521" s="283"/>
      <c r="Y3521" s="282"/>
      <c r="Z3521" s="282"/>
      <c r="AA3521" s="283"/>
      <c r="AB3521" s="282"/>
      <c r="AC3521" s="282"/>
      <c r="AD3521" s="282"/>
      <c r="AE3521" s="282"/>
      <c r="AF3521" s="283"/>
      <c r="AG3521" s="402"/>
      <c r="AH3521" s="283"/>
      <c r="AI3521" s="283"/>
      <c r="AJ3521" s="283"/>
      <c r="AK3521" s="283"/>
      <c r="AL3521" s="283"/>
      <c r="AM3521" s="282"/>
      <c r="AN3521" s="282"/>
      <c r="AO3521" s="282"/>
      <c r="AP3521" s="282"/>
      <c r="AQ3521" s="282"/>
      <c r="AR3521" s="282"/>
      <c r="AT3521" s="283"/>
      <c r="AU3521" s="283"/>
      <c r="AV3521" s="283"/>
      <c r="AW3521" s="283"/>
      <c r="AY3521" s="283"/>
      <c r="AZ3521" s="282"/>
      <c r="BA3521" s="283"/>
      <c r="BB3521" s="282"/>
      <c r="BC3521" s="282"/>
      <c r="BD3521" s="282"/>
      <c r="BE3521" s="283"/>
      <c r="BG3521" s="282"/>
      <c r="BH3521" s="282"/>
      <c r="BI3521" s="282"/>
      <c r="BL3521" s="421"/>
      <c r="BM3521" s="424"/>
      <c r="BN3521" s="424"/>
      <c r="BO3521" s="424"/>
      <c r="BP3521" s="424"/>
      <c r="BQ3521" s="421"/>
      <c r="BR3521" s="421"/>
      <c r="BV3521" s="282"/>
      <c r="BW3521" s="283"/>
      <c r="BY3521" s="283"/>
      <c r="BZ3521" s="283"/>
      <c r="CA3521" s="283"/>
      <c r="CB3521" s="282"/>
      <c r="CC3521" s="282"/>
      <c r="CD3521" s="282"/>
      <c r="CE3521" s="282"/>
      <c r="CG3521" s="427"/>
      <c r="CH3521" s="402"/>
      <c r="CI3521" s="424"/>
      <c r="CJ3521" s="282"/>
      <c r="CK3521" s="282"/>
      <c r="CL3521" s="283"/>
      <c r="CM3521" s="283"/>
      <c r="CP3521" s="282"/>
      <c r="DC3521" s="282"/>
      <c r="DD3521" s="282"/>
      <c r="DE3521" s="282"/>
      <c r="DF3521" s="282"/>
      <c r="DG3521" s="282"/>
      <c r="DH3521" s="282"/>
      <c r="DI3521" s="282"/>
      <c r="DJ3521" s="282"/>
      <c r="EF3521" s="495" t="str">
        <f>""&amp;(MID(数据表!AZ3521,1,MIN(FIND({"(";"（"},数据表!AZ3521&amp;"(（",1)-1)))&amp;""</f>
        <v/>
      </c>
      <c r="EG3521" s="495" t="str">
        <f>""&amp;(MID(数据表!AZ3521,1,MIN(FIND({0;1;2;3;4;5;6;7;8;9},数据表!AZ3521&amp;"1234567890",1)-1)))&amp;""</f>
        <v/>
      </c>
    </row>
    <row r="3522" spans="2:137" s="310" customFormat="1" ht="12" customHeight="1">
      <c r="B3522" s="286"/>
      <c r="C3522" s="286"/>
      <c r="D3522" s="286"/>
      <c r="E3522" s="479"/>
      <c r="F3522" s="282"/>
      <c r="G3522" s="283"/>
      <c r="H3522" s="421"/>
      <c r="I3522" s="421"/>
      <c r="J3522" s="283"/>
      <c r="K3522" s="421"/>
      <c r="L3522" s="282"/>
      <c r="N3522" s="282"/>
      <c r="S3522" s="282"/>
      <c r="T3522" s="283"/>
      <c r="U3522" s="283"/>
      <c r="V3522" s="283"/>
      <c r="W3522" s="283"/>
      <c r="X3522" s="283"/>
      <c r="Y3522" s="282"/>
      <c r="Z3522" s="282"/>
      <c r="AA3522" s="283"/>
      <c r="AB3522" s="282"/>
      <c r="AC3522" s="282"/>
      <c r="AD3522" s="282"/>
      <c r="AE3522" s="282"/>
      <c r="AF3522" s="283"/>
      <c r="AG3522" s="402"/>
      <c r="AH3522" s="283"/>
      <c r="AI3522" s="283"/>
      <c r="AJ3522" s="283"/>
      <c r="AK3522" s="283"/>
      <c r="AL3522" s="283"/>
      <c r="AM3522" s="282"/>
      <c r="AN3522" s="282"/>
      <c r="AO3522" s="282"/>
      <c r="AP3522" s="282"/>
      <c r="AQ3522" s="282"/>
      <c r="AR3522" s="282"/>
      <c r="AT3522" s="283"/>
      <c r="AU3522" s="283"/>
      <c r="AV3522" s="283"/>
      <c r="AW3522" s="283"/>
      <c r="AY3522" s="283"/>
      <c r="AZ3522" s="282"/>
      <c r="BA3522" s="283"/>
      <c r="BB3522" s="282"/>
      <c r="BC3522" s="282"/>
      <c r="BD3522" s="282"/>
      <c r="BE3522" s="283"/>
      <c r="BG3522" s="282"/>
      <c r="BH3522" s="282"/>
      <c r="BI3522" s="282"/>
      <c r="BL3522" s="421"/>
      <c r="BM3522" s="424"/>
      <c r="BN3522" s="424"/>
      <c r="BO3522" s="424"/>
      <c r="BP3522" s="424"/>
      <c r="BQ3522" s="421"/>
      <c r="BR3522" s="421"/>
      <c r="BV3522" s="282"/>
      <c r="BW3522" s="283"/>
      <c r="BY3522" s="283"/>
      <c r="BZ3522" s="283"/>
      <c r="CA3522" s="283"/>
      <c r="CB3522" s="282"/>
      <c r="CC3522" s="282"/>
      <c r="CD3522" s="282"/>
      <c r="CE3522" s="282"/>
      <c r="CG3522" s="427"/>
      <c r="CH3522" s="402"/>
      <c r="CI3522" s="424"/>
      <c r="CJ3522" s="282"/>
      <c r="CK3522" s="282"/>
      <c r="CL3522" s="283"/>
      <c r="CM3522" s="283"/>
      <c r="CP3522" s="282"/>
      <c r="DC3522" s="282"/>
      <c r="DD3522" s="282"/>
      <c r="DE3522" s="282"/>
      <c r="DF3522" s="282"/>
      <c r="DG3522" s="282"/>
      <c r="DH3522" s="282"/>
      <c r="DI3522" s="282"/>
      <c r="DJ3522" s="282"/>
      <c r="EF3522" s="495" t="str">
        <f>""&amp;(MID(数据表!AZ3522,1,MIN(FIND({"(";"（"},数据表!AZ3522&amp;"(（",1)-1)))&amp;""</f>
        <v/>
      </c>
      <c r="EG3522" s="495" t="str">
        <f>""&amp;(MID(数据表!AZ3522,1,MIN(FIND({0;1;2;3;4;5;6;7;8;9},数据表!AZ3522&amp;"1234567890",1)-1)))&amp;""</f>
        <v/>
      </c>
    </row>
    <row r="3523" spans="2:137" s="310" customFormat="1" ht="12" customHeight="1">
      <c r="B3523" s="286"/>
      <c r="C3523" s="286"/>
      <c r="D3523" s="286"/>
      <c r="E3523" s="479"/>
      <c r="F3523" s="282"/>
      <c r="G3523" s="283"/>
      <c r="H3523" s="421"/>
      <c r="I3523" s="421"/>
      <c r="J3523" s="283"/>
      <c r="K3523" s="421"/>
      <c r="L3523" s="282"/>
      <c r="N3523" s="282"/>
      <c r="S3523" s="282"/>
      <c r="T3523" s="283"/>
      <c r="U3523" s="283"/>
      <c r="V3523" s="283"/>
      <c r="W3523" s="283"/>
      <c r="X3523" s="283"/>
      <c r="Y3523" s="282"/>
      <c r="Z3523" s="282"/>
      <c r="AA3523" s="283"/>
      <c r="AB3523" s="282"/>
      <c r="AC3523" s="282"/>
      <c r="AD3523" s="282"/>
      <c r="AE3523" s="282"/>
      <c r="AF3523" s="283"/>
      <c r="AG3523" s="402"/>
      <c r="AH3523" s="283"/>
      <c r="AI3523" s="283"/>
      <c r="AJ3523" s="283"/>
      <c r="AK3523" s="283"/>
      <c r="AL3523" s="283"/>
      <c r="AM3523" s="282"/>
      <c r="AN3523" s="282"/>
      <c r="AO3523" s="282"/>
      <c r="AP3523" s="282"/>
      <c r="AQ3523" s="282"/>
      <c r="AR3523" s="282"/>
      <c r="AT3523" s="283"/>
      <c r="AU3523" s="283"/>
      <c r="AV3523" s="283"/>
      <c r="AW3523" s="283"/>
      <c r="AY3523" s="283"/>
      <c r="AZ3523" s="282"/>
      <c r="BA3523" s="283"/>
      <c r="BB3523" s="282"/>
      <c r="BC3523" s="282"/>
      <c r="BD3523" s="282"/>
      <c r="BE3523" s="283"/>
      <c r="BG3523" s="282"/>
      <c r="BH3523" s="282"/>
      <c r="BI3523" s="282"/>
      <c r="BL3523" s="421"/>
      <c r="BM3523" s="424"/>
      <c r="BN3523" s="424"/>
      <c r="BO3523" s="424"/>
      <c r="BP3523" s="424"/>
      <c r="BQ3523" s="421"/>
      <c r="BR3523" s="421"/>
      <c r="BV3523" s="282"/>
      <c r="BW3523" s="283"/>
      <c r="BY3523" s="283"/>
      <c r="BZ3523" s="283"/>
      <c r="CA3523" s="283"/>
      <c r="CB3523" s="282"/>
      <c r="CC3523" s="282"/>
      <c r="CD3523" s="282"/>
      <c r="CE3523" s="282"/>
      <c r="CG3523" s="427"/>
      <c r="CH3523" s="402"/>
      <c r="CI3523" s="424"/>
      <c r="CJ3523" s="282"/>
      <c r="CK3523" s="282"/>
      <c r="CL3523" s="283"/>
      <c r="CM3523" s="283"/>
      <c r="CP3523" s="282"/>
      <c r="DC3523" s="282"/>
      <c r="DD3523" s="282"/>
      <c r="DE3523" s="282"/>
      <c r="DF3523" s="282"/>
      <c r="DG3523" s="282"/>
      <c r="DH3523" s="282"/>
      <c r="DI3523" s="282"/>
      <c r="DJ3523" s="282"/>
      <c r="EF3523" s="495" t="str">
        <f>""&amp;(MID(数据表!AZ3523,1,MIN(FIND({"(";"（"},数据表!AZ3523&amp;"(（",1)-1)))&amp;""</f>
        <v/>
      </c>
      <c r="EG3523" s="495" t="str">
        <f>""&amp;(MID(数据表!AZ3523,1,MIN(FIND({0;1;2;3;4;5;6;7;8;9},数据表!AZ3523&amp;"1234567890",1)-1)))&amp;""</f>
        <v/>
      </c>
    </row>
    <row r="3524" spans="2:137" s="310" customFormat="1" ht="12" customHeight="1">
      <c r="B3524" s="286"/>
      <c r="C3524" s="286"/>
      <c r="D3524" s="286"/>
      <c r="E3524" s="479"/>
      <c r="F3524" s="282"/>
      <c r="G3524" s="283"/>
      <c r="H3524" s="421"/>
      <c r="I3524" s="421"/>
      <c r="J3524" s="283"/>
      <c r="K3524" s="421"/>
      <c r="L3524" s="282"/>
      <c r="N3524" s="282"/>
      <c r="S3524" s="282"/>
      <c r="T3524" s="283"/>
      <c r="U3524" s="283"/>
      <c r="V3524" s="283"/>
      <c r="W3524" s="283"/>
      <c r="X3524" s="283"/>
      <c r="Y3524" s="282"/>
      <c r="Z3524" s="282"/>
      <c r="AA3524" s="283"/>
      <c r="AB3524" s="282"/>
      <c r="AC3524" s="282"/>
      <c r="AD3524" s="282"/>
      <c r="AE3524" s="282"/>
      <c r="AF3524" s="283"/>
      <c r="AG3524" s="402"/>
      <c r="AH3524" s="283"/>
      <c r="AI3524" s="283"/>
      <c r="AJ3524" s="283"/>
      <c r="AK3524" s="283"/>
      <c r="AL3524" s="283"/>
      <c r="AM3524" s="282"/>
      <c r="AN3524" s="282"/>
      <c r="AO3524" s="282"/>
      <c r="AP3524" s="282"/>
      <c r="AQ3524" s="282"/>
      <c r="AR3524" s="282"/>
      <c r="AT3524" s="283"/>
      <c r="AU3524" s="283"/>
      <c r="AV3524" s="283"/>
      <c r="AW3524" s="283"/>
      <c r="AY3524" s="283"/>
      <c r="AZ3524" s="282"/>
      <c r="BA3524" s="283"/>
      <c r="BB3524" s="282"/>
      <c r="BC3524" s="282"/>
      <c r="BD3524" s="282"/>
      <c r="BE3524" s="283"/>
      <c r="BG3524" s="282"/>
      <c r="BH3524" s="282"/>
      <c r="BI3524" s="282"/>
      <c r="BL3524" s="421"/>
      <c r="BM3524" s="424"/>
      <c r="BN3524" s="424"/>
      <c r="BO3524" s="424"/>
      <c r="BP3524" s="424"/>
      <c r="BQ3524" s="421"/>
      <c r="BR3524" s="421"/>
      <c r="BV3524" s="282"/>
      <c r="BW3524" s="283"/>
      <c r="BY3524" s="283"/>
      <c r="BZ3524" s="283"/>
      <c r="CA3524" s="283"/>
      <c r="CB3524" s="282"/>
      <c r="CC3524" s="282"/>
      <c r="CD3524" s="282"/>
      <c r="CE3524" s="282"/>
      <c r="CG3524" s="427"/>
      <c r="CH3524" s="402"/>
      <c r="CI3524" s="424"/>
      <c r="CJ3524" s="282"/>
      <c r="CK3524" s="282"/>
      <c r="CL3524" s="283"/>
      <c r="CM3524" s="283"/>
      <c r="CP3524" s="282"/>
      <c r="DC3524" s="282"/>
      <c r="DD3524" s="282"/>
      <c r="DE3524" s="282"/>
      <c r="DF3524" s="282"/>
      <c r="DG3524" s="282"/>
      <c r="DH3524" s="282"/>
      <c r="DI3524" s="282"/>
      <c r="DJ3524" s="282"/>
      <c r="EF3524" s="495" t="str">
        <f>""&amp;(MID(数据表!AZ3524,1,MIN(FIND({"(";"（"},数据表!AZ3524&amp;"(（",1)-1)))&amp;""</f>
        <v/>
      </c>
      <c r="EG3524" s="495" t="str">
        <f>""&amp;(MID(数据表!AZ3524,1,MIN(FIND({0;1;2;3;4;5;6;7;8;9},数据表!AZ3524&amp;"1234567890",1)-1)))&amp;""</f>
        <v/>
      </c>
    </row>
    <row r="3525" spans="2:137" s="310" customFormat="1" ht="12" customHeight="1">
      <c r="B3525" s="286"/>
      <c r="C3525" s="286"/>
      <c r="D3525" s="286"/>
      <c r="E3525" s="479"/>
      <c r="F3525" s="282"/>
      <c r="G3525" s="283"/>
      <c r="H3525" s="421"/>
      <c r="I3525" s="421"/>
      <c r="J3525" s="283"/>
      <c r="K3525" s="421"/>
      <c r="L3525" s="282"/>
      <c r="N3525" s="282"/>
      <c r="S3525" s="282"/>
      <c r="T3525" s="283"/>
      <c r="U3525" s="283"/>
      <c r="V3525" s="283"/>
      <c r="W3525" s="283"/>
      <c r="X3525" s="283"/>
      <c r="Y3525" s="282"/>
      <c r="Z3525" s="282"/>
      <c r="AA3525" s="283"/>
      <c r="AB3525" s="282"/>
      <c r="AC3525" s="282"/>
      <c r="AD3525" s="282"/>
      <c r="AE3525" s="282"/>
      <c r="AF3525" s="283"/>
      <c r="AG3525" s="402"/>
      <c r="AH3525" s="283"/>
      <c r="AI3525" s="283"/>
      <c r="AJ3525" s="283"/>
      <c r="AK3525" s="283"/>
      <c r="AL3525" s="283"/>
      <c r="AM3525" s="282"/>
      <c r="AN3525" s="282"/>
      <c r="AO3525" s="282"/>
      <c r="AP3525" s="282"/>
      <c r="AQ3525" s="282"/>
      <c r="AR3525" s="282"/>
      <c r="AT3525" s="283"/>
      <c r="AU3525" s="283"/>
      <c r="AV3525" s="283"/>
      <c r="AW3525" s="283"/>
      <c r="AY3525" s="283"/>
      <c r="AZ3525" s="282"/>
      <c r="BA3525" s="283"/>
      <c r="BB3525" s="282"/>
      <c r="BC3525" s="282"/>
      <c r="BD3525" s="282"/>
      <c r="BE3525" s="283"/>
      <c r="BG3525" s="282"/>
      <c r="BH3525" s="282"/>
      <c r="BI3525" s="282"/>
      <c r="BL3525" s="421"/>
      <c r="BM3525" s="424"/>
      <c r="BN3525" s="424"/>
      <c r="BO3525" s="424"/>
      <c r="BP3525" s="424"/>
      <c r="BQ3525" s="421"/>
      <c r="BR3525" s="421"/>
      <c r="BV3525" s="282"/>
      <c r="BW3525" s="283"/>
      <c r="BY3525" s="283"/>
      <c r="BZ3525" s="283"/>
      <c r="CA3525" s="283"/>
      <c r="CB3525" s="282"/>
      <c r="CC3525" s="282"/>
      <c r="CD3525" s="282"/>
      <c r="CE3525" s="282"/>
      <c r="CG3525" s="427"/>
      <c r="CH3525" s="402"/>
      <c r="CI3525" s="424"/>
      <c r="CJ3525" s="282"/>
      <c r="CK3525" s="282"/>
      <c r="CL3525" s="283"/>
      <c r="CM3525" s="283"/>
      <c r="CP3525" s="282"/>
      <c r="DC3525" s="282"/>
      <c r="DD3525" s="282"/>
      <c r="DE3525" s="282"/>
      <c r="DF3525" s="282"/>
      <c r="DG3525" s="282"/>
      <c r="DH3525" s="282"/>
      <c r="DI3525" s="282"/>
      <c r="DJ3525" s="282"/>
      <c r="EF3525" s="495" t="str">
        <f>""&amp;(MID(数据表!AZ3525,1,MIN(FIND({"(";"（"},数据表!AZ3525&amp;"(（",1)-1)))&amp;""</f>
        <v/>
      </c>
      <c r="EG3525" s="495" t="str">
        <f>""&amp;(MID(数据表!AZ3525,1,MIN(FIND({0;1;2;3;4;5;6;7;8;9},数据表!AZ3525&amp;"1234567890",1)-1)))&amp;""</f>
        <v/>
      </c>
    </row>
    <row r="3526" spans="2:137" s="310" customFormat="1" ht="12" customHeight="1">
      <c r="B3526" s="286"/>
      <c r="C3526" s="286"/>
      <c r="D3526" s="286"/>
      <c r="E3526" s="479"/>
      <c r="F3526" s="282"/>
      <c r="G3526" s="283"/>
      <c r="H3526" s="421"/>
      <c r="I3526" s="421"/>
      <c r="J3526" s="283"/>
      <c r="K3526" s="421"/>
      <c r="L3526" s="282"/>
      <c r="N3526" s="282"/>
      <c r="S3526" s="282"/>
      <c r="T3526" s="283"/>
      <c r="U3526" s="283"/>
      <c r="V3526" s="283"/>
      <c r="W3526" s="283"/>
      <c r="X3526" s="283"/>
      <c r="Y3526" s="282"/>
      <c r="Z3526" s="282"/>
      <c r="AA3526" s="283"/>
      <c r="AB3526" s="282"/>
      <c r="AC3526" s="282"/>
      <c r="AD3526" s="282"/>
      <c r="AE3526" s="282"/>
      <c r="AF3526" s="283"/>
      <c r="AG3526" s="402"/>
      <c r="AH3526" s="283"/>
      <c r="AI3526" s="283"/>
      <c r="AJ3526" s="283"/>
      <c r="AK3526" s="283"/>
      <c r="AL3526" s="283"/>
      <c r="AM3526" s="282"/>
      <c r="AN3526" s="282"/>
      <c r="AO3526" s="282"/>
      <c r="AP3526" s="282"/>
      <c r="AQ3526" s="282"/>
      <c r="AR3526" s="282"/>
      <c r="AT3526" s="283"/>
      <c r="AU3526" s="283"/>
      <c r="AV3526" s="283"/>
      <c r="AW3526" s="283"/>
      <c r="AY3526" s="283"/>
      <c r="AZ3526" s="282"/>
      <c r="BA3526" s="283"/>
      <c r="BB3526" s="282"/>
      <c r="BC3526" s="282"/>
      <c r="BD3526" s="282"/>
      <c r="BE3526" s="283"/>
      <c r="BG3526" s="282"/>
      <c r="BH3526" s="282"/>
      <c r="BI3526" s="282"/>
      <c r="BL3526" s="421"/>
      <c r="BM3526" s="424"/>
      <c r="BN3526" s="424"/>
      <c r="BO3526" s="424"/>
      <c r="BP3526" s="424"/>
      <c r="BQ3526" s="421"/>
      <c r="BR3526" s="421"/>
      <c r="BV3526" s="282"/>
      <c r="BW3526" s="283"/>
      <c r="BY3526" s="283"/>
      <c r="BZ3526" s="283"/>
      <c r="CA3526" s="283"/>
      <c r="CB3526" s="282"/>
      <c r="CC3526" s="282"/>
      <c r="CD3526" s="282"/>
      <c r="CE3526" s="282"/>
      <c r="CG3526" s="427"/>
      <c r="CH3526" s="402"/>
      <c r="CI3526" s="424"/>
      <c r="CJ3526" s="282"/>
      <c r="CK3526" s="282"/>
      <c r="CL3526" s="283"/>
      <c r="CM3526" s="283"/>
      <c r="CP3526" s="282"/>
      <c r="DC3526" s="282"/>
      <c r="DD3526" s="282"/>
      <c r="DE3526" s="282"/>
      <c r="DF3526" s="282"/>
      <c r="DG3526" s="282"/>
      <c r="DH3526" s="282"/>
      <c r="DI3526" s="282"/>
      <c r="DJ3526" s="282"/>
      <c r="EF3526" s="495" t="str">
        <f>""&amp;(MID(数据表!AZ3526,1,MIN(FIND({"(";"（"},数据表!AZ3526&amp;"(（",1)-1)))&amp;""</f>
        <v/>
      </c>
      <c r="EG3526" s="495" t="str">
        <f>""&amp;(MID(数据表!AZ3526,1,MIN(FIND({0;1;2;3;4;5;6;7;8;9},数据表!AZ3526&amp;"1234567890",1)-1)))&amp;""</f>
        <v/>
      </c>
    </row>
    <row r="3527" spans="2:137" s="310" customFormat="1" ht="12" customHeight="1">
      <c r="B3527" s="286"/>
      <c r="C3527" s="286"/>
      <c r="D3527" s="286"/>
      <c r="E3527" s="479"/>
      <c r="F3527" s="282"/>
      <c r="G3527" s="283"/>
      <c r="H3527" s="421"/>
      <c r="I3527" s="421"/>
      <c r="J3527" s="283"/>
      <c r="K3527" s="421"/>
      <c r="L3527" s="282"/>
      <c r="N3527" s="282"/>
      <c r="S3527" s="282"/>
      <c r="T3527" s="283"/>
      <c r="U3527" s="283"/>
      <c r="V3527" s="283"/>
      <c r="W3527" s="283"/>
      <c r="X3527" s="283"/>
      <c r="Y3527" s="282"/>
      <c r="Z3527" s="282"/>
      <c r="AA3527" s="283"/>
      <c r="AB3527" s="282"/>
      <c r="AC3527" s="282"/>
      <c r="AD3527" s="282"/>
      <c r="AE3527" s="282"/>
      <c r="AF3527" s="283"/>
      <c r="AG3527" s="402"/>
      <c r="AH3527" s="283"/>
      <c r="AI3527" s="283"/>
      <c r="AJ3527" s="283"/>
      <c r="AK3527" s="283"/>
      <c r="AL3527" s="283"/>
      <c r="AM3527" s="282"/>
      <c r="AN3527" s="282"/>
      <c r="AO3527" s="282"/>
      <c r="AP3527" s="282"/>
      <c r="AQ3527" s="282"/>
      <c r="AR3527" s="282"/>
      <c r="AT3527" s="283"/>
      <c r="AU3527" s="283"/>
      <c r="AV3527" s="283"/>
      <c r="AW3527" s="283"/>
      <c r="AY3527" s="283"/>
      <c r="AZ3527" s="282"/>
      <c r="BA3527" s="283"/>
      <c r="BB3527" s="282"/>
      <c r="BC3527" s="282"/>
      <c r="BD3527" s="282"/>
      <c r="BE3527" s="283"/>
      <c r="BG3527" s="282"/>
      <c r="BH3527" s="282"/>
      <c r="BI3527" s="282"/>
      <c r="BL3527" s="421"/>
      <c r="BM3527" s="424"/>
      <c r="BN3527" s="424"/>
      <c r="BO3527" s="424"/>
      <c r="BP3527" s="424"/>
      <c r="BQ3527" s="421"/>
      <c r="BR3527" s="421"/>
      <c r="BV3527" s="282"/>
      <c r="BW3527" s="283"/>
      <c r="BY3527" s="283"/>
      <c r="BZ3527" s="283"/>
      <c r="CA3527" s="283"/>
      <c r="CB3527" s="282"/>
      <c r="CC3527" s="282"/>
      <c r="CD3527" s="282"/>
      <c r="CE3527" s="282"/>
      <c r="CG3527" s="427"/>
      <c r="CH3527" s="402"/>
      <c r="CI3527" s="424"/>
      <c r="CJ3527" s="282"/>
      <c r="CK3527" s="282"/>
      <c r="CL3527" s="283"/>
      <c r="CM3527" s="283"/>
      <c r="CP3527" s="282"/>
      <c r="DC3527" s="282"/>
      <c r="DD3527" s="282"/>
      <c r="DE3527" s="282"/>
      <c r="DF3527" s="282"/>
      <c r="DG3527" s="282"/>
      <c r="DH3527" s="282"/>
      <c r="DI3527" s="282"/>
      <c r="DJ3527" s="282"/>
      <c r="EF3527" s="495" t="str">
        <f>""&amp;(MID(数据表!AZ3527,1,MIN(FIND({"(";"（"},数据表!AZ3527&amp;"(（",1)-1)))&amp;""</f>
        <v/>
      </c>
      <c r="EG3527" s="495" t="str">
        <f>""&amp;(MID(数据表!AZ3527,1,MIN(FIND({0;1;2;3;4;5;6;7;8;9},数据表!AZ3527&amp;"1234567890",1)-1)))&amp;""</f>
        <v/>
      </c>
    </row>
    <row r="3528" spans="2:137" s="310" customFormat="1" ht="12" customHeight="1">
      <c r="B3528" s="286"/>
      <c r="C3528" s="286"/>
      <c r="D3528" s="286"/>
      <c r="E3528" s="479"/>
      <c r="F3528" s="282"/>
      <c r="G3528" s="283"/>
      <c r="H3528" s="421"/>
      <c r="I3528" s="421"/>
      <c r="J3528" s="283"/>
      <c r="K3528" s="421"/>
      <c r="L3528" s="282"/>
      <c r="N3528" s="282"/>
      <c r="S3528" s="282"/>
      <c r="T3528" s="283"/>
      <c r="U3528" s="283"/>
      <c r="V3528" s="283"/>
      <c r="W3528" s="283"/>
      <c r="X3528" s="283"/>
      <c r="Y3528" s="282"/>
      <c r="Z3528" s="282"/>
      <c r="AA3528" s="283"/>
      <c r="AB3528" s="282"/>
      <c r="AC3528" s="282"/>
      <c r="AD3528" s="282"/>
      <c r="AE3528" s="282"/>
      <c r="AF3528" s="283"/>
      <c r="AG3528" s="402"/>
      <c r="AH3528" s="283"/>
      <c r="AI3528" s="283"/>
      <c r="AJ3528" s="283"/>
      <c r="AK3528" s="283"/>
      <c r="AL3528" s="283"/>
      <c r="AM3528" s="282"/>
      <c r="AN3528" s="282"/>
      <c r="AO3528" s="282"/>
      <c r="AP3528" s="282"/>
      <c r="AQ3528" s="282"/>
      <c r="AR3528" s="282"/>
      <c r="AT3528" s="283"/>
      <c r="AU3528" s="283"/>
      <c r="AV3528" s="283"/>
      <c r="AW3528" s="283"/>
      <c r="AY3528" s="283"/>
      <c r="AZ3528" s="282"/>
      <c r="BA3528" s="283"/>
      <c r="BB3528" s="282"/>
      <c r="BC3528" s="282"/>
      <c r="BD3528" s="282"/>
      <c r="BE3528" s="283"/>
      <c r="BG3528" s="282"/>
      <c r="BH3528" s="282"/>
      <c r="BI3528" s="282"/>
      <c r="BL3528" s="421"/>
      <c r="BM3528" s="424"/>
      <c r="BN3528" s="424"/>
      <c r="BO3528" s="424"/>
      <c r="BP3528" s="424"/>
      <c r="BQ3528" s="421"/>
      <c r="BR3528" s="421"/>
      <c r="BV3528" s="282"/>
      <c r="BW3528" s="283"/>
      <c r="BY3528" s="283"/>
      <c r="BZ3528" s="283"/>
      <c r="CA3528" s="283"/>
      <c r="CB3528" s="282"/>
      <c r="CC3528" s="282"/>
      <c r="CD3528" s="282"/>
      <c r="CE3528" s="282"/>
      <c r="CG3528" s="427"/>
      <c r="CH3528" s="402"/>
      <c r="CI3528" s="424"/>
      <c r="CJ3528" s="282"/>
      <c r="CK3528" s="282"/>
      <c r="CL3528" s="283"/>
      <c r="CM3528" s="283"/>
      <c r="CP3528" s="282"/>
      <c r="DC3528" s="282"/>
      <c r="DD3528" s="282"/>
      <c r="DE3528" s="282"/>
      <c r="DF3528" s="282"/>
      <c r="DG3528" s="282"/>
      <c r="DH3528" s="282"/>
      <c r="DI3528" s="282"/>
      <c r="DJ3528" s="282"/>
      <c r="EF3528" s="495" t="str">
        <f>""&amp;(MID(数据表!AZ3528,1,MIN(FIND({"(";"（"},数据表!AZ3528&amp;"(（",1)-1)))&amp;""</f>
        <v/>
      </c>
      <c r="EG3528" s="495" t="str">
        <f>""&amp;(MID(数据表!AZ3528,1,MIN(FIND({0;1;2;3;4;5;6;7;8;9},数据表!AZ3528&amp;"1234567890",1)-1)))&amp;""</f>
        <v/>
      </c>
    </row>
    <row r="3529" spans="2:137" s="310" customFormat="1" ht="12" customHeight="1">
      <c r="B3529" s="286"/>
      <c r="C3529" s="286"/>
      <c r="D3529" s="286"/>
      <c r="E3529" s="479"/>
      <c r="F3529" s="282"/>
      <c r="G3529" s="283"/>
      <c r="H3529" s="421"/>
      <c r="I3529" s="421"/>
      <c r="J3529" s="283"/>
      <c r="K3529" s="421"/>
      <c r="L3529" s="282"/>
      <c r="N3529" s="282"/>
      <c r="S3529" s="282"/>
      <c r="T3529" s="283"/>
      <c r="U3529" s="283"/>
      <c r="V3529" s="283"/>
      <c r="W3529" s="283"/>
      <c r="X3529" s="283"/>
      <c r="Y3529" s="282"/>
      <c r="Z3529" s="282"/>
      <c r="AA3529" s="283"/>
      <c r="AB3529" s="282"/>
      <c r="AC3529" s="282"/>
      <c r="AD3529" s="282"/>
      <c r="AE3529" s="282"/>
      <c r="AF3529" s="283"/>
      <c r="AG3529" s="402"/>
      <c r="AH3529" s="283"/>
      <c r="AI3529" s="283"/>
      <c r="AJ3529" s="283"/>
      <c r="AK3529" s="283"/>
      <c r="AL3529" s="283"/>
      <c r="AM3529" s="282"/>
      <c r="AN3529" s="282"/>
      <c r="AO3529" s="282"/>
      <c r="AP3529" s="282"/>
      <c r="AQ3529" s="282"/>
      <c r="AR3529" s="282"/>
      <c r="AT3529" s="283"/>
      <c r="AU3529" s="283"/>
      <c r="AV3529" s="283"/>
      <c r="AW3529" s="283"/>
      <c r="AY3529" s="283"/>
      <c r="AZ3529" s="282"/>
      <c r="BA3529" s="283"/>
      <c r="BB3529" s="282"/>
      <c r="BC3529" s="282"/>
      <c r="BD3529" s="282"/>
      <c r="BE3529" s="283"/>
      <c r="BG3529" s="282"/>
      <c r="BH3529" s="282"/>
      <c r="BI3529" s="282"/>
      <c r="BL3529" s="421"/>
      <c r="BM3529" s="424"/>
      <c r="BN3529" s="424"/>
      <c r="BO3529" s="424"/>
      <c r="BP3529" s="424"/>
      <c r="BQ3529" s="421"/>
      <c r="BR3529" s="421"/>
      <c r="BV3529" s="282"/>
      <c r="BW3529" s="283"/>
      <c r="BY3529" s="283"/>
      <c r="BZ3529" s="283"/>
      <c r="CA3529" s="283"/>
      <c r="CB3529" s="282"/>
      <c r="CC3529" s="282"/>
      <c r="CD3529" s="282"/>
      <c r="CE3529" s="282"/>
      <c r="CG3529" s="427"/>
      <c r="CH3529" s="402"/>
      <c r="CI3529" s="424"/>
      <c r="CJ3529" s="282"/>
      <c r="CK3529" s="282"/>
      <c r="CL3529" s="283"/>
      <c r="CM3529" s="283"/>
      <c r="CP3529" s="282"/>
      <c r="DC3529" s="282"/>
      <c r="DD3529" s="282"/>
      <c r="DE3529" s="282"/>
      <c r="DF3529" s="282"/>
      <c r="DG3529" s="282"/>
      <c r="DH3529" s="282"/>
      <c r="DI3529" s="282"/>
      <c r="DJ3529" s="282"/>
      <c r="EF3529" s="495" t="str">
        <f>""&amp;(MID(数据表!AZ3529,1,MIN(FIND({"(";"（"},数据表!AZ3529&amp;"(（",1)-1)))&amp;""</f>
        <v/>
      </c>
      <c r="EG3529" s="495" t="str">
        <f>""&amp;(MID(数据表!AZ3529,1,MIN(FIND({0;1;2;3;4;5;6;7;8;9},数据表!AZ3529&amp;"1234567890",1)-1)))&amp;""</f>
        <v/>
      </c>
    </row>
    <row r="3530" spans="2:137" s="310" customFormat="1" ht="12" customHeight="1">
      <c r="B3530" s="286"/>
      <c r="C3530" s="286"/>
      <c r="D3530" s="286"/>
      <c r="E3530" s="479"/>
      <c r="F3530" s="282"/>
      <c r="G3530" s="283"/>
      <c r="H3530" s="421"/>
      <c r="I3530" s="421"/>
      <c r="J3530" s="283"/>
      <c r="K3530" s="421"/>
      <c r="L3530" s="282"/>
      <c r="N3530" s="282"/>
      <c r="S3530" s="282"/>
      <c r="T3530" s="283"/>
      <c r="U3530" s="283"/>
      <c r="V3530" s="283"/>
      <c r="W3530" s="283"/>
      <c r="X3530" s="283"/>
      <c r="Y3530" s="282"/>
      <c r="Z3530" s="282"/>
      <c r="AA3530" s="283"/>
      <c r="AB3530" s="282"/>
      <c r="AC3530" s="282"/>
      <c r="AD3530" s="282"/>
      <c r="AE3530" s="282"/>
      <c r="AF3530" s="283"/>
      <c r="AG3530" s="402"/>
      <c r="AH3530" s="283"/>
      <c r="AI3530" s="283"/>
      <c r="AJ3530" s="283"/>
      <c r="AK3530" s="283"/>
      <c r="AL3530" s="283"/>
      <c r="AM3530" s="282"/>
      <c r="AN3530" s="282"/>
      <c r="AO3530" s="282"/>
      <c r="AP3530" s="282"/>
      <c r="AQ3530" s="282"/>
      <c r="AR3530" s="282"/>
      <c r="AT3530" s="283"/>
      <c r="AU3530" s="283"/>
      <c r="AV3530" s="283"/>
      <c r="AW3530" s="283"/>
      <c r="AY3530" s="283"/>
      <c r="AZ3530" s="282"/>
      <c r="BA3530" s="283"/>
      <c r="BB3530" s="282"/>
      <c r="BC3530" s="282"/>
      <c r="BD3530" s="282"/>
      <c r="BE3530" s="283"/>
      <c r="BG3530" s="282"/>
      <c r="BH3530" s="282"/>
      <c r="BI3530" s="282"/>
      <c r="BL3530" s="421"/>
      <c r="BM3530" s="424"/>
      <c r="BN3530" s="424"/>
      <c r="BO3530" s="424"/>
      <c r="BP3530" s="424"/>
      <c r="BQ3530" s="421"/>
      <c r="BR3530" s="421"/>
      <c r="BV3530" s="282"/>
      <c r="BW3530" s="283"/>
      <c r="BY3530" s="283"/>
      <c r="BZ3530" s="283"/>
      <c r="CA3530" s="283"/>
      <c r="CB3530" s="282"/>
      <c r="CC3530" s="282"/>
      <c r="CD3530" s="282"/>
      <c r="CE3530" s="282"/>
      <c r="CG3530" s="427"/>
      <c r="CH3530" s="402"/>
      <c r="CI3530" s="424"/>
      <c r="CJ3530" s="282"/>
      <c r="CK3530" s="282"/>
      <c r="CL3530" s="283"/>
      <c r="CM3530" s="283"/>
      <c r="CP3530" s="282"/>
      <c r="DC3530" s="282"/>
      <c r="DD3530" s="282"/>
      <c r="DE3530" s="282"/>
      <c r="DF3530" s="282"/>
      <c r="DG3530" s="282"/>
      <c r="DH3530" s="282"/>
      <c r="DI3530" s="282"/>
      <c r="DJ3530" s="282"/>
      <c r="EF3530" s="495" t="str">
        <f>""&amp;(MID(数据表!AZ3530,1,MIN(FIND({"(";"（"},数据表!AZ3530&amp;"(（",1)-1)))&amp;""</f>
        <v/>
      </c>
      <c r="EG3530" s="495" t="str">
        <f>""&amp;(MID(数据表!AZ3530,1,MIN(FIND({0;1;2;3;4;5;6;7;8;9},数据表!AZ3530&amp;"1234567890",1)-1)))&amp;""</f>
        <v/>
      </c>
    </row>
    <row r="3531" spans="2:137" s="310" customFormat="1" ht="12" customHeight="1">
      <c r="B3531" s="286"/>
      <c r="C3531" s="286"/>
      <c r="D3531" s="286"/>
      <c r="E3531" s="479"/>
      <c r="F3531" s="282"/>
      <c r="G3531" s="283"/>
      <c r="H3531" s="421"/>
      <c r="I3531" s="421"/>
      <c r="J3531" s="283"/>
      <c r="K3531" s="421"/>
      <c r="L3531" s="282"/>
      <c r="N3531" s="282"/>
      <c r="S3531" s="282"/>
      <c r="T3531" s="283"/>
      <c r="U3531" s="283"/>
      <c r="V3531" s="283"/>
      <c r="W3531" s="283"/>
      <c r="X3531" s="283"/>
      <c r="Y3531" s="282"/>
      <c r="Z3531" s="282"/>
      <c r="AA3531" s="283"/>
      <c r="AB3531" s="282"/>
      <c r="AC3531" s="282"/>
      <c r="AD3531" s="282"/>
      <c r="AE3531" s="282"/>
      <c r="AF3531" s="283"/>
      <c r="AG3531" s="402"/>
      <c r="AH3531" s="283"/>
      <c r="AI3531" s="283"/>
      <c r="AJ3531" s="283"/>
      <c r="AK3531" s="283"/>
      <c r="AL3531" s="283"/>
      <c r="AM3531" s="282"/>
      <c r="AN3531" s="282"/>
      <c r="AO3531" s="282"/>
      <c r="AP3531" s="282"/>
      <c r="AQ3531" s="282"/>
      <c r="AR3531" s="282"/>
      <c r="AT3531" s="283"/>
      <c r="AU3531" s="283"/>
      <c r="AV3531" s="283"/>
      <c r="AW3531" s="283"/>
      <c r="AY3531" s="283"/>
      <c r="AZ3531" s="282"/>
      <c r="BA3531" s="283"/>
      <c r="BB3531" s="282"/>
      <c r="BC3531" s="282"/>
      <c r="BD3531" s="282"/>
      <c r="BE3531" s="283"/>
      <c r="BG3531" s="282"/>
      <c r="BH3531" s="282"/>
      <c r="BI3531" s="282"/>
      <c r="BL3531" s="421"/>
      <c r="BM3531" s="424"/>
      <c r="BN3531" s="424"/>
      <c r="BO3531" s="424"/>
      <c r="BP3531" s="424"/>
      <c r="BQ3531" s="421"/>
      <c r="BR3531" s="421"/>
      <c r="BV3531" s="282"/>
      <c r="BW3531" s="283"/>
      <c r="BY3531" s="283"/>
      <c r="BZ3531" s="283"/>
      <c r="CA3531" s="283"/>
      <c r="CB3531" s="282"/>
      <c r="CC3531" s="282"/>
      <c r="CD3531" s="282"/>
      <c r="CE3531" s="282"/>
      <c r="CG3531" s="427"/>
      <c r="CH3531" s="402"/>
      <c r="CI3531" s="424"/>
      <c r="CJ3531" s="282"/>
      <c r="CK3531" s="282"/>
      <c r="CL3531" s="283"/>
      <c r="CM3531" s="283"/>
      <c r="CP3531" s="282"/>
      <c r="DC3531" s="282"/>
      <c r="DD3531" s="282"/>
      <c r="DE3531" s="282"/>
      <c r="DF3531" s="282"/>
      <c r="DG3531" s="282"/>
      <c r="DH3531" s="282"/>
      <c r="DI3531" s="282"/>
      <c r="DJ3531" s="282"/>
      <c r="EF3531" s="495" t="str">
        <f>""&amp;(MID(数据表!AZ3531,1,MIN(FIND({"(";"（"},数据表!AZ3531&amp;"(（",1)-1)))&amp;""</f>
        <v/>
      </c>
      <c r="EG3531" s="495" t="str">
        <f>""&amp;(MID(数据表!AZ3531,1,MIN(FIND({0;1;2;3;4;5;6;7;8;9},数据表!AZ3531&amp;"1234567890",1)-1)))&amp;""</f>
        <v/>
      </c>
    </row>
    <row r="3532" spans="2:137" s="310" customFormat="1" ht="12" customHeight="1">
      <c r="B3532" s="286"/>
      <c r="C3532" s="286"/>
      <c r="D3532" s="286"/>
      <c r="E3532" s="479"/>
      <c r="F3532" s="282"/>
      <c r="G3532" s="283"/>
      <c r="H3532" s="421"/>
      <c r="I3532" s="421"/>
      <c r="J3532" s="283"/>
      <c r="K3532" s="421"/>
      <c r="L3532" s="282"/>
      <c r="N3532" s="282"/>
      <c r="S3532" s="282"/>
      <c r="T3532" s="283"/>
      <c r="U3532" s="283"/>
      <c r="V3532" s="283"/>
      <c r="W3532" s="283"/>
      <c r="X3532" s="283"/>
      <c r="Y3532" s="282"/>
      <c r="Z3532" s="282"/>
      <c r="AA3532" s="283"/>
      <c r="AB3532" s="282"/>
      <c r="AC3532" s="282"/>
      <c r="AD3532" s="282"/>
      <c r="AE3532" s="282"/>
      <c r="AF3532" s="283"/>
      <c r="AG3532" s="402"/>
      <c r="AH3532" s="283"/>
      <c r="AI3532" s="283"/>
      <c r="AJ3532" s="283"/>
      <c r="AK3532" s="283"/>
      <c r="AL3532" s="283"/>
      <c r="AM3532" s="282"/>
      <c r="AN3532" s="282"/>
      <c r="AO3532" s="282"/>
      <c r="AP3532" s="282"/>
      <c r="AQ3532" s="282"/>
      <c r="AR3532" s="282"/>
      <c r="AT3532" s="283"/>
      <c r="AU3532" s="283"/>
      <c r="AV3532" s="283"/>
      <c r="AW3532" s="283"/>
      <c r="AY3532" s="283"/>
      <c r="AZ3532" s="282"/>
      <c r="BA3532" s="283"/>
      <c r="BB3532" s="282"/>
      <c r="BC3532" s="282"/>
      <c r="BD3532" s="282"/>
      <c r="BE3532" s="283"/>
      <c r="BG3532" s="282"/>
      <c r="BH3532" s="282"/>
      <c r="BI3532" s="282"/>
      <c r="BL3532" s="421"/>
      <c r="BM3532" s="424"/>
      <c r="BN3532" s="424"/>
      <c r="BO3532" s="424"/>
      <c r="BP3532" s="424"/>
      <c r="BQ3532" s="421"/>
      <c r="BR3532" s="421"/>
      <c r="BV3532" s="282"/>
      <c r="BW3532" s="283"/>
      <c r="BY3532" s="283"/>
      <c r="BZ3532" s="283"/>
      <c r="CA3532" s="283"/>
      <c r="CB3532" s="282"/>
      <c r="CC3532" s="282"/>
      <c r="CD3532" s="282"/>
      <c r="CE3532" s="282"/>
      <c r="CG3532" s="427"/>
      <c r="CH3532" s="402"/>
      <c r="CI3532" s="424"/>
      <c r="CJ3532" s="282"/>
      <c r="CK3532" s="282"/>
      <c r="CL3532" s="283"/>
      <c r="CM3532" s="283"/>
      <c r="CP3532" s="282"/>
      <c r="DC3532" s="282"/>
      <c r="DD3532" s="282"/>
      <c r="DE3532" s="282"/>
      <c r="DF3532" s="282"/>
      <c r="DG3532" s="282"/>
      <c r="DH3532" s="282"/>
      <c r="DI3532" s="282"/>
      <c r="DJ3532" s="282"/>
      <c r="EF3532" s="495" t="str">
        <f>""&amp;(MID(数据表!AZ3532,1,MIN(FIND({"(";"（"},数据表!AZ3532&amp;"(（",1)-1)))&amp;""</f>
        <v/>
      </c>
      <c r="EG3532" s="495" t="str">
        <f>""&amp;(MID(数据表!AZ3532,1,MIN(FIND({0;1;2;3;4;5;6;7;8;9},数据表!AZ3532&amp;"1234567890",1)-1)))&amp;""</f>
        <v/>
      </c>
    </row>
    <row r="3533" spans="2:137" s="310" customFormat="1" ht="12" customHeight="1">
      <c r="B3533" s="286"/>
      <c r="C3533" s="286"/>
      <c r="D3533" s="286"/>
      <c r="E3533" s="479"/>
      <c r="F3533" s="282"/>
      <c r="G3533" s="283"/>
      <c r="H3533" s="421"/>
      <c r="I3533" s="421"/>
      <c r="J3533" s="283"/>
      <c r="K3533" s="421"/>
      <c r="L3533" s="282"/>
      <c r="N3533" s="282"/>
      <c r="S3533" s="282"/>
      <c r="T3533" s="283"/>
      <c r="U3533" s="283"/>
      <c r="V3533" s="283"/>
      <c r="W3533" s="283"/>
      <c r="X3533" s="283"/>
      <c r="Y3533" s="282"/>
      <c r="Z3533" s="282"/>
      <c r="AA3533" s="283"/>
      <c r="AB3533" s="282"/>
      <c r="AC3533" s="282"/>
      <c r="AD3533" s="282"/>
      <c r="AE3533" s="282"/>
      <c r="AF3533" s="283"/>
      <c r="AG3533" s="402"/>
      <c r="AH3533" s="283"/>
      <c r="AI3533" s="283"/>
      <c r="AJ3533" s="283"/>
      <c r="AK3533" s="283"/>
      <c r="AL3533" s="283"/>
      <c r="AM3533" s="282"/>
      <c r="AN3533" s="282"/>
      <c r="AO3533" s="282"/>
      <c r="AP3533" s="282"/>
      <c r="AQ3533" s="282"/>
      <c r="AR3533" s="282"/>
      <c r="AT3533" s="283"/>
      <c r="AU3533" s="283"/>
      <c r="AV3533" s="283"/>
      <c r="AW3533" s="283"/>
      <c r="AY3533" s="283"/>
      <c r="AZ3533" s="282"/>
      <c r="BA3533" s="283"/>
      <c r="BB3533" s="282"/>
      <c r="BC3533" s="282"/>
      <c r="BD3533" s="282"/>
      <c r="BE3533" s="283"/>
      <c r="BG3533" s="282"/>
      <c r="BH3533" s="282"/>
      <c r="BI3533" s="282"/>
      <c r="BL3533" s="421"/>
      <c r="BM3533" s="424"/>
      <c r="BN3533" s="424"/>
      <c r="BO3533" s="424"/>
      <c r="BP3533" s="424"/>
      <c r="BQ3533" s="421"/>
      <c r="BR3533" s="421"/>
      <c r="BV3533" s="282"/>
      <c r="BW3533" s="283"/>
      <c r="BY3533" s="283"/>
      <c r="BZ3533" s="283"/>
      <c r="CA3533" s="283"/>
      <c r="CB3533" s="282"/>
      <c r="CC3533" s="282"/>
      <c r="CD3533" s="282"/>
      <c r="CE3533" s="282"/>
      <c r="CG3533" s="427"/>
      <c r="CH3533" s="402"/>
      <c r="CI3533" s="424"/>
      <c r="CJ3533" s="282"/>
      <c r="CK3533" s="282"/>
      <c r="CL3533" s="283"/>
      <c r="CM3533" s="283"/>
      <c r="CP3533" s="282"/>
      <c r="DC3533" s="282"/>
      <c r="DD3533" s="282"/>
      <c r="DE3533" s="282"/>
      <c r="DF3533" s="282"/>
      <c r="DG3533" s="282"/>
      <c r="DH3533" s="282"/>
      <c r="DI3533" s="282"/>
      <c r="DJ3533" s="282"/>
      <c r="EF3533" s="495" t="str">
        <f>""&amp;(MID(数据表!AZ3533,1,MIN(FIND({"(";"（"},数据表!AZ3533&amp;"(（",1)-1)))&amp;""</f>
        <v/>
      </c>
      <c r="EG3533" s="495" t="str">
        <f>""&amp;(MID(数据表!AZ3533,1,MIN(FIND({0;1;2;3;4;5;6;7;8;9},数据表!AZ3533&amp;"1234567890",1)-1)))&amp;""</f>
        <v/>
      </c>
    </row>
    <row r="3534" spans="2:137" s="310" customFormat="1" ht="12" customHeight="1">
      <c r="B3534" s="286"/>
      <c r="C3534" s="286"/>
      <c r="D3534" s="286"/>
      <c r="E3534" s="479"/>
      <c r="F3534" s="282"/>
      <c r="G3534" s="283"/>
      <c r="H3534" s="421"/>
      <c r="I3534" s="421"/>
      <c r="J3534" s="283"/>
      <c r="K3534" s="421"/>
      <c r="L3534" s="282"/>
      <c r="N3534" s="282"/>
      <c r="S3534" s="282"/>
      <c r="T3534" s="283"/>
      <c r="U3534" s="283"/>
      <c r="V3534" s="283"/>
      <c r="W3534" s="283"/>
      <c r="X3534" s="283"/>
      <c r="Y3534" s="282"/>
      <c r="Z3534" s="282"/>
      <c r="AA3534" s="283"/>
      <c r="AB3534" s="282"/>
      <c r="AC3534" s="282"/>
      <c r="AD3534" s="282"/>
      <c r="AE3534" s="282"/>
      <c r="AF3534" s="283"/>
      <c r="AG3534" s="402"/>
      <c r="AH3534" s="283"/>
      <c r="AI3534" s="283"/>
      <c r="AJ3534" s="283"/>
      <c r="AK3534" s="283"/>
      <c r="AL3534" s="283"/>
      <c r="AM3534" s="282"/>
      <c r="AN3534" s="282"/>
      <c r="AO3534" s="282"/>
      <c r="AP3534" s="282"/>
      <c r="AQ3534" s="282"/>
      <c r="AR3534" s="282"/>
      <c r="AT3534" s="283"/>
      <c r="AU3534" s="283"/>
      <c r="AV3534" s="283"/>
      <c r="AW3534" s="283"/>
      <c r="AY3534" s="283"/>
      <c r="AZ3534" s="282"/>
      <c r="BA3534" s="283"/>
      <c r="BB3534" s="282"/>
      <c r="BC3534" s="282"/>
      <c r="BD3534" s="282"/>
      <c r="BE3534" s="283"/>
      <c r="BG3534" s="282"/>
      <c r="BH3534" s="282"/>
      <c r="BI3534" s="282"/>
      <c r="BL3534" s="421"/>
      <c r="BM3534" s="424"/>
      <c r="BN3534" s="424"/>
      <c r="BO3534" s="424"/>
      <c r="BP3534" s="424"/>
      <c r="BQ3534" s="421"/>
      <c r="BR3534" s="421"/>
      <c r="BV3534" s="282"/>
      <c r="BW3534" s="283"/>
      <c r="BY3534" s="283"/>
      <c r="BZ3534" s="283"/>
      <c r="CA3534" s="283"/>
      <c r="CB3534" s="282"/>
      <c r="CC3534" s="282"/>
      <c r="CD3534" s="282"/>
      <c r="CE3534" s="282"/>
      <c r="CG3534" s="427"/>
      <c r="CH3534" s="402"/>
      <c r="CI3534" s="424"/>
      <c r="CJ3534" s="282"/>
      <c r="CK3534" s="282"/>
      <c r="CL3534" s="283"/>
      <c r="CM3534" s="283"/>
      <c r="CP3534" s="282"/>
      <c r="DC3534" s="282"/>
      <c r="DD3534" s="282"/>
      <c r="DE3534" s="282"/>
      <c r="DF3534" s="282"/>
      <c r="DG3534" s="282"/>
      <c r="DH3534" s="282"/>
      <c r="DI3534" s="282"/>
      <c r="DJ3534" s="282"/>
      <c r="EF3534" s="495" t="str">
        <f>""&amp;(MID(数据表!AZ3534,1,MIN(FIND({"(";"（"},数据表!AZ3534&amp;"(（",1)-1)))&amp;""</f>
        <v/>
      </c>
      <c r="EG3534" s="495" t="str">
        <f>""&amp;(MID(数据表!AZ3534,1,MIN(FIND({0;1;2;3;4;5;6;7;8;9},数据表!AZ3534&amp;"1234567890",1)-1)))&amp;""</f>
        <v/>
      </c>
    </row>
    <row r="3535" spans="2:137" s="310" customFormat="1" ht="12" customHeight="1">
      <c r="B3535" s="286"/>
      <c r="C3535" s="286"/>
      <c r="D3535" s="286"/>
      <c r="E3535" s="479"/>
      <c r="F3535" s="282"/>
      <c r="G3535" s="283"/>
      <c r="H3535" s="421"/>
      <c r="I3535" s="421"/>
      <c r="J3535" s="283"/>
      <c r="K3535" s="421"/>
      <c r="L3535" s="282"/>
      <c r="N3535" s="282"/>
      <c r="S3535" s="282"/>
      <c r="T3535" s="283"/>
      <c r="U3535" s="283"/>
      <c r="V3535" s="283"/>
      <c r="W3535" s="283"/>
      <c r="X3535" s="283"/>
      <c r="Y3535" s="282"/>
      <c r="Z3535" s="282"/>
      <c r="AA3535" s="283"/>
      <c r="AB3535" s="282"/>
      <c r="AC3535" s="282"/>
      <c r="AD3535" s="282"/>
      <c r="AE3535" s="282"/>
      <c r="AF3535" s="283"/>
      <c r="AG3535" s="402"/>
      <c r="AH3535" s="283"/>
      <c r="AI3535" s="283"/>
      <c r="AJ3535" s="283"/>
      <c r="AK3535" s="283"/>
      <c r="AL3535" s="283"/>
      <c r="AM3535" s="282"/>
      <c r="AN3535" s="282"/>
      <c r="AO3535" s="282"/>
      <c r="AP3535" s="282"/>
      <c r="AQ3535" s="282"/>
      <c r="AR3535" s="282"/>
      <c r="AT3535" s="283"/>
      <c r="AU3535" s="283"/>
      <c r="AV3535" s="283"/>
      <c r="AW3535" s="283"/>
      <c r="AY3535" s="283"/>
      <c r="AZ3535" s="282"/>
      <c r="BA3535" s="283"/>
      <c r="BB3535" s="282"/>
      <c r="BC3535" s="282"/>
      <c r="BD3535" s="282"/>
      <c r="BE3535" s="283"/>
      <c r="BG3535" s="282"/>
      <c r="BH3535" s="282"/>
      <c r="BI3535" s="282"/>
      <c r="BL3535" s="421"/>
      <c r="BM3535" s="424"/>
      <c r="BN3535" s="424"/>
      <c r="BO3535" s="424"/>
      <c r="BP3535" s="424"/>
      <c r="BQ3535" s="421"/>
      <c r="BR3535" s="421"/>
      <c r="BV3535" s="282"/>
      <c r="BW3535" s="283"/>
      <c r="BY3535" s="283"/>
      <c r="BZ3535" s="283"/>
      <c r="CA3535" s="283"/>
      <c r="CB3535" s="282"/>
      <c r="CC3535" s="282"/>
      <c r="CD3535" s="282"/>
      <c r="CE3535" s="282"/>
      <c r="CG3535" s="427"/>
      <c r="CH3535" s="402"/>
      <c r="CI3535" s="424"/>
      <c r="CJ3535" s="282"/>
      <c r="CK3535" s="282"/>
      <c r="CL3535" s="283"/>
      <c r="CM3535" s="283"/>
      <c r="CP3535" s="282"/>
      <c r="DC3535" s="282"/>
      <c r="DD3535" s="282"/>
      <c r="DE3535" s="282"/>
      <c r="DF3535" s="282"/>
      <c r="DG3535" s="282"/>
      <c r="DH3535" s="282"/>
      <c r="DI3535" s="282"/>
      <c r="DJ3535" s="282"/>
      <c r="EF3535" s="495" t="str">
        <f>""&amp;(MID(数据表!AZ3535,1,MIN(FIND({"(";"（"},数据表!AZ3535&amp;"(（",1)-1)))&amp;""</f>
        <v/>
      </c>
      <c r="EG3535" s="495" t="str">
        <f>""&amp;(MID(数据表!AZ3535,1,MIN(FIND({0;1;2;3;4;5;6;7;8;9},数据表!AZ3535&amp;"1234567890",1)-1)))&amp;""</f>
        <v/>
      </c>
    </row>
    <row r="3536" spans="2:137" s="310" customFormat="1" ht="12" customHeight="1">
      <c r="B3536" s="286"/>
      <c r="C3536" s="286"/>
      <c r="D3536" s="286"/>
      <c r="E3536" s="479"/>
      <c r="F3536" s="282"/>
      <c r="G3536" s="283"/>
      <c r="H3536" s="421"/>
      <c r="I3536" s="421"/>
      <c r="J3536" s="283"/>
      <c r="K3536" s="421"/>
      <c r="L3536" s="282"/>
      <c r="N3536" s="282"/>
      <c r="S3536" s="282"/>
      <c r="T3536" s="283"/>
      <c r="U3536" s="283"/>
      <c r="V3536" s="283"/>
      <c r="W3536" s="283"/>
      <c r="X3536" s="283"/>
      <c r="Y3536" s="282"/>
      <c r="Z3536" s="282"/>
      <c r="AA3536" s="283"/>
      <c r="AB3536" s="282"/>
      <c r="AC3536" s="282"/>
      <c r="AD3536" s="282"/>
      <c r="AE3536" s="282"/>
      <c r="AF3536" s="283"/>
      <c r="AG3536" s="402"/>
      <c r="AH3536" s="283"/>
      <c r="AI3536" s="283"/>
      <c r="AJ3536" s="283"/>
      <c r="AK3536" s="283"/>
      <c r="AL3536" s="283"/>
      <c r="AM3536" s="282"/>
      <c r="AN3536" s="282"/>
      <c r="AO3536" s="282"/>
      <c r="AP3536" s="282"/>
      <c r="AQ3536" s="282"/>
      <c r="AR3536" s="282"/>
      <c r="AT3536" s="283"/>
      <c r="AU3536" s="283"/>
      <c r="AV3536" s="283"/>
      <c r="AW3536" s="283"/>
      <c r="AY3536" s="283"/>
      <c r="AZ3536" s="282"/>
      <c r="BA3536" s="283"/>
      <c r="BB3536" s="282"/>
      <c r="BC3536" s="282"/>
      <c r="BD3536" s="282"/>
      <c r="BE3536" s="283"/>
      <c r="BG3536" s="282"/>
      <c r="BH3536" s="282"/>
      <c r="BI3536" s="282"/>
      <c r="BL3536" s="421"/>
      <c r="BM3536" s="424"/>
      <c r="BN3536" s="424"/>
      <c r="BO3536" s="424"/>
      <c r="BP3536" s="424"/>
      <c r="BQ3536" s="421"/>
      <c r="BR3536" s="421"/>
      <c r="BV3536" s="282"/>
      <c r="BW3536" s="283"/>
      <c r="BY3536" s="283"/>
      <c r="BZ3536" s="283"/>
      <c r="CA3536" s="283"/>
      <c r="CB3536" s="282"/>
      <c r="CC3536" s="282"/>
      <c r="CD3536" s="282"/>
      <c r="CE3536" s="282"/>
      <c r="CG3536" s="427"/>
      <c r="CH3536" s="402"/>
      <c r="CI3536" s="424"/>
      <c r="CJ3536" s="282"/>
      <c r="CK3536" s="282"/>
      <c r="CL3536" s="283"/>
      <c r="CM3536" s="283"/>
      <c r="CP3536" s="282"/>
      <c r="DC3536" s="282"/>
      <c r="DD3536" s="282"/>
      <c r="DE3536" s="282"/>
      <c r="DF3536" s="282"/>
      <c r="DG3536" s="282"/>
      <c r="DH3536" s="282"/>
      <c r="DI3536" s="282"/>
      <c r="DJ3536" s="282"/>
      <c r="EF3536" s="495" t="str">
        <f>""&amp;(MID(数据表!AZ3536,1,MIN(FIND({"(";"（"},数据表!AZ3536&amp;"(（",1)-1)))&amp;""</f>
        <v/>
      </c>
      <c r="EG3536" s="495" t="str">
        <f>""&amp;(MID(数据表!AZ3536,1,MIN(FIND({0;1;2;3;4;5;6;7;8;9},数据表!AZ3536&amp;"1234567890",1)-1)))&amp;""</f>
        <v/>
      </c>
    </row>
    <row r="3537" spans="2:137" s="310" customFormat="1" ht="12" customHeight="1">
      <c r="B3537" s="286"/>
      <c r="C3537" s="286"/>
      <c r="D3537" s="286"/>
      <c r="E3537" s="479"/>
      <c r="F3537" s="282"/>
      <c r="G3537" s="283"/>
      <c r="H3537" s="421"/>
      <c r="I3537" s="421"/>
      <c r="J3537" s="283"/>
      <c r="K3537" s="421"/>
      <c r="L3537" s="282"/>
      <c r="N3537" s="282"/>
      <c r="S3537" s="282"/>
      <c r="T3537" s="283"/>
      <c r="U3537" s="283"/>
      <c r="V3537" s="283"/>
      <c r="W3537" s="283"/>
      <c r="X3537" s="283"/>
      <c r="Y3537" s="282"/>
      <c r="Z3537" s="282"/>
      <c r="AA3537" s="283"/>
      <c r="AB3537" s="282"/>
      <c r="AC3537" s="282"/>
      <c r="AD3537" s="282"/>
      <c r="AE3537" s="282"/>
      <c r="AF3537" s="283"/>
      <c r="AG3537" s="402"/>
      <c r="AH3537" s="283"/>
      <c r="AI3537" s="283"/>
      <c r="AJ3537" s="283"/>
      <c r="AK3537" s="283"/>
      <c r="AL3537" s="283"/>
      <c r="AM3537" s="282"/>
      <c r="AN3537" s="282"/>
      <c r="AO3537" s="282"/>
      <c r="AP3537" s="282"/>
      <c r="AQ3537" s="282"/>
      <c r="AR3537" s="282"/>
      <c r="AT3537" s="283"/>
      <c r="AU3537" s="283"/>
      <c r="AV3537" s="283"/>
      <c r="AW3537" s="283"/>
      <c r="AY3537" s="283"/>
      <c r="AZ3537" s="282"/>
      <c r="BA3537" s="283"/>
      <c r="BB3537" s="282"/>
      <c r="BC3537" s="282"/>
      <c r="BD3537" s="282"/>
      <c r="BE3537" s="283"/>
      <c r="BG3537" s="282"/>
      <c r="BH3537" s="282"/>
      <c r="BI3537" s="282"/>
      <c r="BL3537" s="421"/>
      <c r="BM3537" s="424"/>
      <c r="BN3537" s="424"/>
      <c r="BO3537" s="424"/>
      <c r="BP3537" s="424"/>
      <c r="BQ3537" s="421"/>
      <c r="BR3537" s="421"/>
      <c r="BV3537" s="282"/>
      <c r="BW3537" s="283"/>
      <c r="BY3537" s="283"/>
      <c r="BZ3537" s="283"/>
      <c r="CA3537" s="283"/>
      <c r="CB3537" s="282"/>
      <c r="CC3537" s="282"/>
      <c r="CD3537" s="282"/>
      <c r="CE3537" s="282"/>
      <c r="CG3537" s="427"/>
      <c r="CH3537" s="402"/>
      <c r="CI3537" s="424"/>
      <c r="CJ3537" s="282"/>
      <c r="CK3537" s="282"/>
      <c r="CL3537" s="283"/>
      <c r="CM3537" s="283"/>
      <c r="CP3537" s="282"/>
      <c r="DC3537" s="282"/>
      <c r="DD3537" s="282"/>
      <c r="DE3537" s="282"/>
      <c r="DF3537" s="282"/>
      <c r="DG3537" s="282"/>
      <c r="DH3537" s="282"/>
      <c r="DI3537" s="282"/>
      <c r="DJ3537" s="282"/>
      <c r="EF3537" s="495" t="str">
        <f>""&amp;(MID(数据表!AZ3537,1,MIN(FIND({"(";"（"},数据表!AZ3537&amp;"(（",1)-1)))&amp;""</f>
        <v/>
      </c>
      <c r="EG3537" s="495" t="str">
        <f>""&amp;(MID(数据表!AZ3537,1,MIN(FIND({0;1;2;3;4;5;6;7;8;9},数据表!AZ3537&amp;"1234567890",1)-1)))&amp;""</f>
        <v/>
      </c>
    </row>
    <row r="3538" spans="2:137" s="310" customFormat="1" ht="12" customHeight="1">
      <c r="B3538" s="286"/>
      <c r="C3538" s="286"/>
      <c r="D3538" s="286"/>
      <c r="E3538" s="479"/>
      <c r="F3538" s="282"/>
      <c r="G3538" s="283"/>
      <c r="H3538" s="421"/>
      <c r="I3538" s="421"/>
      <c r="J3538" s="283"/>
      <c r="K3538" s="421"/>
      <c r="L3538" s="282"/>
      <c r="N3538" s="282"/>
      <c r="S3538" s="282"/>
      <c r="T3538" s="283"/>
      <c r="U3538" s="283"/>
      <c r="V3538" s="283"/>
      <c r="W3538" s="283"/>
      <c r="X3538" s="283"/>
      <c r="Y3538" s="282"/>
      <c r="Z3538" s="282"/>
      <c r="AA3538" s="283"/>
      <c r="AB3538" s="282"/>
      <c r="AC3538" s="282"/>
      <c r="AD3538" s="282"/>
      <c r="AE3538" s="282"/>
      <c r="AF3538" s="283"/>
      <c r="AG3538" s="402"/>
      <c r="AH3538" s="283"/>
      <c r="AI3538" s="283"/>
      <c r="AJ3538" s="283"/>
      <c r="AK3538" s="283"/>
      <c r="AL3538" s="283"/>
      <c r="AM3538" s="282"/>
      <c r="AN3538" s="282"/>
      <c r="AO3538" s="282"/>
      <c r="AP3538" s="282"/>
      <c r="AQ3538" s="282"/>
      <c r="AR3538" s="282"/>
      <c r="AT3538" s="283"/>
      <c r="AU3538" s="283"/>
      <c r="AV3538" s="283"/>
      <c r="AW3538" s="283"/>
      <c r="AY3538" s="283"/>
      <c r="AZ3538" s="282"/>
      <c r="BA3538" s="283"/>
      <c r="BB3538" s="282"/>
      <c r="BC3538" s="282"/>
      <c r="BD3538" s="282"/>
      <c r="BE3538" s="283"/>
      <c r="BG3538" s="282"/>
      <c r="BH3538" s="282"/>
      <c r="BI3538" s="282"/>
      <c r="BL3538" s="421"/>
      <c r="BM3538" s="424"/>
      <c r="BN3538" s="424"/>
      <c r="BO3538" s="424"/>
      <c r="BP3538" s="424"/>
      <c r="BQ3538" s="421"/>
      <c r="BR3538" s="421"/>
      <c r="BV3538" s="282"/>
      <c r="BW3538" s="283"/>
      <c r="BY3538" s="283"/>
      <c r="BZ3538" s="283"/>
      <c r="CA3538" s="283"/>
      <c r="CB3538" s="282"/>
      <c r="CC3538" s="282"/>
      <c r="CD3538" s="282"/>
      <c r="CE3538" s="282"/>
      <c r="CG3538" s="427"/>
      <c r="CH3538" s="402"/>
      <c r="CI3538" s="424"/>
      <c r="CJ3538" s="282"/>
      <c r="CK3538" s="282"/>
      <c r="CL3538" s="283"/>
      <c r="CM3538" s="283"/>
      <c r="CP3538" s="282"/>
      <c r="DC3538" s="282"/>
      <c r="DD3538" s="282"/>
      <c r="DE3538" s="282"/>
      <c r="DF3538" s="282"/>
      <c r="DG3538" s="282"/>
      <c r="DH3538" s="282"/>
      <c r="DI3538" s="282"/>
      <c r="DJ3538" s="282"/>
      <c r="EF3538" s="495" t="str">
        <f>""&amp;(MID(数据表!AZ3538,1,MIN(FIND({"(";"（"},数据表!AZ3538&amp;"(（",1)-1)))&amp;""</f>
        <v/>
      </c>
      <c r="EG3538" s="495" t="str">
        <f>""&amp;(MID(数据表!AZ3538,1,MIN(FIND({0;1;2;3;4;5;6;7;8;9},数据表!AZ3538&amp;"1234567890",1)-1)))&amp;""</f>
        <v/>
      </c>
    </row>
    <row r="3539" spans="2:137" s="310" customFormat="1" ht="12" customHeight="1">
      <c r="B3539" s="286"/>
      <c r="C3539" s="286"/>
      <c r="D3539" s="286"/>
      <c r="E3539" s="479"/>
      <c r="F3539" s="282"/>
      <c r="G3539" s="283"/>
      <c r="H3539" s="421"/>
      <c r="I3539" s="421"/>
      <c r="J3539" s="283"/>
      <c r="K3539" s="421"/>
      <c r="L3539" s="282"/>
      <c r="N3539" s="282"/>
      <c r="S3539" s="282"/>
      <c r="T3539" s="283"/>
      <c r="U3539" s="283"/>
      <c r="V3539" s="283"/>
      <c r="W3539" s="283"/>
      <c r="X3539" s="283"/>
      <c r="Y3539" s="282"/>
      <c r="Z3539" s="282"/>
      <c r="AA3539" s="283"/>
      <c r="AB3539" s="282"/>
      <c r="AC3539" s="282"/>
      <c r="AD3539" s="282"/>
      <c r="AE3539" s="282"/>
      <c r="AF3539" s="283"/>
      <c r="AG3539" s="402"/>
      <c r="AH3539" s="283"/>
      <c r="AI3539" s="283"/>
      <c r="AJ3539" s="283"/>
      <c r="AK3539" s="283"/>
      <c r="AL3539" s="283"/>
      <c r="AM3539" s="282"/>
      <c r="AN3539" s="282"/>
      <c r="AO3539" s="282"/>
      <c r="AP3539" s="282"/>
      <c r="AQ3539" s="282"/>
      <c r="AR3539" s="282"/>
      <c r="AT3539" s="283"/>
      <c r="AU3539" s="283"/>
      <c r="AV3539" s="283"/>
      <c r="AW3539" s="283"/>
      <c r="AY3539" s="283"/>
      <c r="AZ3539" s="282"/>
      <c r="BA3539" s="283"/>
      <c r="BB3539" s="282"/>
      <c r="BC3539" s="282"/>
      <c r="BD3539" s="282"/>
      <c r="BE3539" s="283"/>
      <c r="BG3539" s="282"/>
      <c r="BH3539" s="282"/>
      <c r="BI3539" s="282"/>
      <c r="BL3539" s="421"/>
      <c r="BM3539" s="424"/>
      <c r="BN3539" s="424"/>
      <c r="BO3539" s="424"/>
      <c r="BP3539" s="424"/>
      <c r="BQ3539" s="421"/>
      <c r="BR3539" s="421"/>
      <c r="BV3539" s="282"/>
      <c r="BW3539" s="283"/>
      <c r="BY3539" s="283"/>
      <c r="BZ3539" s="283"/>
      <c r="CA3539" s="283"/>
      <c r="CB3539" s="282"/>
      <c r="CC3539" s="282"/>
      <c r="CD3539" s="282"/>
      <c r="CE3539" s="282"/>
      <c r="CG3539" s="427"/>
      <c r="CH3539" s="402"/>
      <c r="CI3539" s="424"/>
      <c r="CJ3539" s="282"/>
      <c r="CK3539" s="282"/>
      <c r="CL3539" s="283"/>
      <c r="CM3539" s="283"/>
      <c r="CP3539" s="282"/>
      <c r="DC3539" s="282"/>
      <c r="DD3539" s="282"/>
      <c r="DE3539" s="282"/>
      <c r="DF3539" s="282"/>
      <c r="DG3539" s="282"/>
      <c r="DH3539" s="282"/>
      <c r="DI3539" s="282"/>
      <c r="DJ3539" s="282"/>
      <c r="EF3539" s="495" t="str">
        <f>""&amp;(MID(数据表!AZ3539,1,MIN(FIND({"(";"（"},数据表!AZ3539&amp;"(（",1)-1)))&amp;""</f>
        <v/>
      </c>
      <c r="EG3539" s="495" t="str">
        <f>""&amp;(MID(数据表!AZ3539,1,MIN(FIND({0;1;2;3;4;5;6;7;8;9},数据表!AZ3539&amp;"1234567890",1)-1)))&amp;""</f>
        <v/>
      </c>
    </row>
    <row r="3540" spans="2:137" s="310" customFormat="1" ht="12" customHeight="1">
      <c r="B3540" s="286"/>
      <c r="C3540" s="286"/>
      <c r="D3540" s="286"/>
      <c r="E3540" s="479"/>
      <c r="F3540" s="282"/>
      <c r="G3540" s="283"/>
      <c r="H3540" s="421"/>
      <c r="I3540" s="421"/>
      <c r="J3540" s="283"/>
      <c r="K3540" s="421"/>
      <c r="L3540" s="282"/>
      <c r="N3540" s="282"/>
      <c r="S3540" s="282"/>
      <c r="T3540" s="283"/>
      <c r="U3540" s="283"/>
      <c r="V3540" s="283"/>
      <c r="W3540" s="283"/>
      <c r="X3540" s="283"/>
      <c r="Y3540" s="282"/>
      <c r="Z3540" s="282"/>
      <c r="AA3540" s="283"/>
      <c r="AB3540" s="282"/>
      <c r="AC3540" s="282"/>
      <c r="AD3540" s="282"/>
      <c r="AE3540" s="282"/>
      <c r="AF3540" s="283"/>
      <c r="AG3540" s="402"/>
      <c r="AH3540" s="283"/>
      <c r="AI3540" s="283"/>
      <c r="AJ3540" s="283"/>
      <c r="AK3540" s="283"/>
      <c r="AL3540" s="283"/>
      <c r="AM3540" s="282"/>
      <c r="AN3540" s="282"/>
      <c r="AO3540" s="282"/>
      <c r="AP3540" s="282"/>
      <c r="AQ3540" s="282"/>
      <c r="AR3540" s="282"/>
      <c r="AT3540" s="283"/>
      <c r="AU3540" s="283"/>
      <c r="AV3540" s="283"/>
      <c r="AW3540" s="283"/>
      <c r="AY3540" s="283"/>
      <c r="AZ3540" s="282"/>
      <c r="BA3540" s="283"/>
      <c r="BB3540" s="282"/>
      <c r="BC3540" s="282"/>
      <c r="BD3540" s="282"/>
      <c r="BE3540" s="283"/>
      <c r="BG3540" s="282"/>
      <c r="BH3540" s="282"/>
      <c r="BI3540" s="282"/>
      <c r="BL3540" s="421"/>
      <c r="BM3540" s="424"/>
      <c r="BN3540" s="424"/>
      <c r="BO3540" s="424"/>
      <c r="BP3540" s="424"/>
      <c r="BQ3540" s="421"/>
      <c r="BR3540" s="421"/>
      <c r="BV3540" s="282"/>
      <c r="BW3540" s="283"/>
      <c r="BY3540" s="283"/>
      <c r="BZ3540" s="283"/>
      <c r="CA3540" s="283"/>
      <c r="CB3540" s="282"/>
      <c r="CC3540" s="282"/>
      <c r="CD3540" s="282"/>
      <c r="CE3540" s="282"/>
      <c r="CG3540" s="427"/>
      <c r="CH3540" s="402"/>
      <c r="CI3540" s="424"/>
      <c r="CJ3540" s="282"/>
      <c r="CK3540" s="282"/>
      <c r="CL3540" s="283"/>
      <c r="CM3540" s="283"/>
      <c r="CP3540" s="282"/>
      <c r="DC3540" s="282"/>
      <c r="DD3540" s="282"/>
      <c r="DE3540" s="282"/>
      <c r="DF3540" s="282"/>
      <c r="DG3540" s="282"/>
      <c r="DH3540" s="282"/>
      <c r="DI3540" s="282"/>
      <c r="DJ3540" s="282"/>
      <c r="EF3540" s="495" t="str">
        <f>""&amp;(MID(数据表!AZ3540,1,MIN(FIND({"(";"（"},数据表!AZ3540&amp;"(（",1)-1)))&amp;""</f>
        <v/>
      </c>
      <c r="EG3540" s="495" t="str">
        <f>""&amp;(MID(数据表!AZ3540,1,MIN(FIND({0;1;2;3;4;5;6;7;8;9},数据表!AZ3540&amp;"1234567890",1)-1)))&amp;""</f>
        <v/>
      </c>
    </row>
    <row r="3541" spans="2:137" s="310" customFormat="1" ht="12" customHeight="1">
      <c r="B3541" s="286"/>
      <c r="C3541" s="286"/>
      <c r="D3541" s="286"/>
      <c r="E3541" s="479"/>
      <c r="F3541" s="282"/>
      <c r="G3541" s="283"/>
      <c r="H3541" s="421"/>
      <c r="I3541" s="421"/>
      <c r="J3541" s="283"/>
      <c r="K3541" s="421"/>
      <c r="L3541" s="282"/>
      <c r="N3541" s="282"/>
      <c r="S3541" s="282"/>
      <c r="T3541" s="283"/>
      <c r="U3541" s="283"/>
      <c r="V3541" s="283"/>
      <c r="W3541" s="283"/>
      <c r="X3541" s="283"/>
      <c r="Y3541" s="282"/>
      <c r="Z3541" s="282"/>
      <c r="AA3541" s="283"/>
      <c r="AB3541" s="282"/>
      <c r="AC3541" s="282"/>
      <c r="AD3541" s="282"/>
      <c r="AE3541" s="282"/>
      <c r="AF3541" s="283"/>
      <c r="AG3541" s="402"/>
      <c r="AH3541" s="283"/>
      <c r="AI3541" s="283"/>
      <c r="AJ3541" s="283"/>
      <c r="AK3541" s="283"/>
      <c r="AL3541" s="283"/>
      <c r="AM3541" s="282"/>
      <c r="AN3541" s="282"/>
      <c r="AO3541" s="282"/>
      <c r="AP3541" s="282"/>
      <c r="AQ3541" s="282"/>
      <c r="AR3541" s="282"/>
      <c r="AT3541" s="283"/>
      <c r="AU3541" s="283"/>
      <c r="AV3541" s="283"/>
      <c r="AW3541" s="283"/>
      <c r="AY3541" s="283"/>
      <c r="AZ3541" s="282"/>
      <c r="BA3541" s="283"/>
      <c r="BB3541" s="282"/>
      <c r="BC3541" s="282"/>
      <c r="BD3541" s="282"/>
      <c r="BE3541" s="283"/>
      <c r="BG3541" s="282"/>
      <c r="BH3541" s="282"/>
      <c r="BI3541" s="282"/>
      <c r="BL3541" s="421"/>
      <c r="BM3541" s="424"/>
      <c r="BN3541" s="424"/>
      <c r="BO3541" s="424"/>
      <c r="BP3541" s="424"/>
      <c r="BQ3541" s="421"/>
      <c r="BR3541" s="421"/>
      <c r="BV3541" s="282"/>
      <c r="BW3541" s="283"/>
      <c r="BY3541" s="283"/>
      <c r="BZ3541" s="283"/>
      <c r="CA3541" s="283"/>
      <c r="CB3541" s="282"/>
      <c r="CC3541" s="282"/>
      <c r="CD3541" s="282"/>
      <c r="CE3541" s="282"/>
      <c r="CG3541" s="427"/>
      <c r="CH3541" s="402"/>
      <c r="CI3541" s="424"/>
      <c r="CJ3541" s="282"/>
      <c r="CK3541" s="282"/>
      <c r="CL3541" s="283"/>
      <c r="CM3541" s="283"/>
      <c r="CP3541" s="282"/>
      <c r="DC3541" s="282"/>
      <c r="DD3541" s="282"/>
      <c r="DE3541" s="282"/>
      <c r="DF3541" s="282"/>
      <c r="DG3541" s="282"/>
      <c r="DH3541" s="282"/>
      <c r="DI3541" s="282"/>
      <c r="DJ3541" s="282"/>
      <c r="EF3541" s="495" t="str">
        <f>""&amp;(MID(数据表!AZ3541,1,MIN(FIND({"(";"（"},数据表!AZ3541&amp;"(（",1)-1)))&amp;""</f>
        <v/>
      </c>
      <c r="EG3541" s="495" t="str">
        <f>""&amp;(MID(数据表!AZ3541,1,MIN(FIND({0;1;2;3;4;5;6;7;8;9},数据表!AZ3541&amp;"1234567890",1)-1)))&amp;""</f>
        <v/>
      </c>
    </row>
    <row r="3542" spans="2:137" s="310" customFormat="1" ht="12" customHeight="1">
      <c r="B3542" s="286"/>
      <c r="C3542" s="286"/>
      <c r="D3542" s="286"/>
      <c r="E3542" s="479"/>
      <c r="F3542" s="282"/>
      <c r="G3542" s="283"/>
      <c r="H3542" s="421"/>
      <c r="I3542" s="421"/>
      <c r="J3542" s="283"/>
      <c r="K3542" s="421"/>
      <c r="L3542" s="282"/>
      <c r="N3542" s="282"/>
      <c r="S3542" s="282"/>
      <c r="T3542" s="283"/>
      <c r="U3542" s="283"/>
      <c r="V3542" s="283"/>
      <c r="W3542" s="283"/>
      <c r="X3542" s="283"/>
      <c r="Y3542" s="282"/>
      <c r="Z3542" s="282"/>
      <c r="AA3542" s="283"/>
      <c r="AB3542" s="282"/>
      <c r="AC3542" s="282"/>
      <c r="AD3542" s="282"/>
      <c r="AE3542" s="282"/>
      <c r="AF3542" s="283"/>
      <c r="AG3542" s="402"/>
      <c r="AH3542" s="283"/>
      <c r="AI3542" s="283"/>
      <c r="AJ3542" s="283"/>
      <c r="AK3542" s="283"/>
      <c r="AL3542" s="283"/>
      <c r="AM3542" s="282"/>
      <c r="AN3542" s="282"/>
      <c r="AO3542" s="282"/>
      <c r="AP3542" s="282"/>
      <c r="AQ3542" s="282"/>
      <c r="AR3542" s="282"/>
      <c r="AT3542" s="283"/>
      <c r="AU3542" s="283"/>
      <c r="AV3542" s="283"/>
      <c r="AW3542" s="283"/>
      <c r="AY3542" s="283"/>
      <c r="AZ3542" s="282"/>
      <c r="BA3542" s="283"/>
      <c r="BB3542" s="282"/>
      <c r="BC3542" s="282"/>
      <c r="BD3542" s="282"/>
      <c r="BE3542" s="283"/>
      <c r="BG3542" s="282"/>
      <c r="BH3542" s="282"/>
      <c r="BI3542" s="282"/>
      <c r="BL3542" s="421"/>
      <c r="BM3542" s="424"/>
      <c r="BN3542" s="424"/>
      <c r="BO3542" s="424"/>
      <c r="BP3542" s="424"/>
      <c r="BQ3542" s="421"/>
      <c r="BR3542" s="421"/>
      <c r="BV3542" s="282"/>
      <c r="BW3542" s="283"/>
      <c r="BY3542" s="283"/>
      <c r="BZ3542" s="283"/>
      <c r="CA3542" s="283"/>
      <c r="CB3542" s="282"/>
      <c r="CC3542" s="282"/>
      <c r="CD3542" s="282"/>
      <c r="CE3542" s="282"/>
      <c r="CG3542" s="427"/>
      <c r="CH3542" s="402"/>
      <c r="CI3542" s="424"/>
      <c r="CJ3542" s="282"/>
      <c r="CK3542" s="282"/>
      <c r="CL3542" s="283"/>
      <c r="CM3542" s="283"/>
      <c r="CP3542" s="282"/>
      <c r="DC3542" s="282"/>
      <c r="DD3542" s="282"/>
      <c r="DE3542" s="282"/>
      <c r="DF3542" s="282"/>
      <c r="DG3542" s="282"/>
      <c r="DH3542" s="282"/>
      <c r="DI3542" s="282"/>
      <c r="DJ3542" s="282"/>
      <c r="EF3542" s="495" t="str">
        <f>""&amp;(MID(数据表!AZ3542,1,MIN(FIND({"(";"（"},数据表!AZ3542&amp;"(（",1)-1)))&amp;""</f>
        <v/>
      </c>
      <c r="EG3542" s="495" t="str">
        <f>""&amp;(MID(数据表!AZ3542,1,MIN(FIND({0;1;2;3;4;5;6;7;8;9},数据表!AZ3542&amp;"1234567890",1)-1)))&amp;""</f>
        <v/>
      </c>
    </row>
    <row r="3543" spans="2:137" s="310" customFormat="1" ht="12" customHeight="1">
      <c r="B3543" s="286"/>
      <c r="C3543" s="286"/>
      <c r="D3543" s="286"/>
      <c r="E3543" s="479"/>
      <c r="F3543" s="282"/>
      <c r="G3543" s="283"/>
      <c r="H3543" s="421"/>
      <c r="I3543" s="421"/>
      <c r="J3543" s="283"/>
      <c r="K3543" s="421"/>
      <c r="L3543" s="282"/>
      <c r="N3543" s="282"/>
      <c r="S3543" s="282"/>
      <c r="T3543" s="283"/>
      <c r="U3543" s="283"/>
      <c r="V3543" s="283"/>
      <c r="W3543" s="283"/>
      <c r="X3543" s="283"/>
      <c r="Y3543" s="282"/>
      <c r="Z3543" s="282"/>
      <c r="AA3543" s="283"/>
      <c r="AB3543" s="282"/>
      <c r="AC3543" s="282"/>
      <c r="AD3543" s="282"/>
      <c r="AE3543" s="282"/>
      <c r="AF3543" s="283"/>
      <c r="AG3543" s="402"/>
      <c r="AH3543" s="283"/>
      <c r="AI3543" s="283"/>
      <c r="AJ3543" s="283"/>
      <c r="AK3543" s="283"/>
      <c r="AL3543" s="283"/>
      <c r="AM3543" s="282"/>
      <c r="AN3543" s="282"/>
      <c r="AO3543" s="282"/>
      <c r="AP3543" s="282"/>
      <c r="AQ3543" s="282"/>
      <c r="AR3543" s="282"/>
      <c r="AT3543" s="283"/>
      <c r="AU3543" s="283"/>
      <c r="AV3543" s="283"/>
      <c r="AW3543" s="283"/>
      <c r="AY3543" s="283"/>
      <c r="AZ3543" s="282"/>
      <c r="BA3543" s="283"/>
      <c r="BB3543" s="282"/>
      <c r="BC3543" s="282"/>
      <c r="BD3543" s="282"/>
      <c r="BE3543" s="283"/>
      <c r="BG3543" s="282"/>
      <c r="BH3543" s="282"/>
      <c r="BI3543" s="282"/>
      <c r="BL3543" s="421"/>
      <c r="BM3543" s="424"/>
      <c r="BN3543" s="424"/>
      <c r="BO3543" s="424"/>
      <c r="BP3543" s="424"/>
      <c r="BQ3543" s="421"/>
      <c r="BR3543" s="421"/>
      <c r="BV3543" s="282"/>
      <c r="BW3543" s="283"/>
      <c r="BY3543" s="283"/>
      <c r="BZ3543" s="283"/>
      <c r="CA3543" s="283"/>
      <c r="CB3543" s="282"/>
      <c r="CC3543" s="282"/>
      <c r="CD3543" s="282"/>
      <c r="CE3543" s="282"/>
      <c r="CG3543" s="427"/>
      <c r="CH3543" s="402"/>
      <c r="CI3543" s="424"/>
      <c r="CJ3543" s="282"/>
      <c r="CK3543" s="282"/>
      <c r="CL3543" s="283"/>
      <c r="CM3543" s="283"/>
      <c r="CP3543" s="282"/>
      <c r="DC3543" s="282"/>
      <c r="DD3543" s="282"/>
      <c r="DE3543" s="282"/>
      <c r="DF3543" s="282"/>
      <c r="DG3543" s="282"/>
      <c r="DH3543" s="282"/>
      <c r="DI3543" s="282"/>
      <c r="DJ3543" s="282"/>
      <c r="EF3543" s="495" t="str">
        <f>""&amp;(MID(数据表!AZ3543,1,MIN(FIND({"(";"（"},数据表!AZ3543&amp;"(（",1)-1)))&amp;""</f>
        <v/>
      </c>
      <c r="EG3543" s="495" t="str">
        <f>""&amp;(MID(数据表!AZ3543,1,MIN(FIND({0;1;2;3;4;5;6;7;8;9},数据表!AZ3543&amp;"1234567890",1)-1)))&amp;""</f>
        <v/>
      </c>
    </row>
    <row r="3544" spans="2:137" s="310" customFormat="1" ht="12" customHeight="1">
      <c r="B3544" s="286"/>
      <c r="C3544" s="286"/>
      <c r="D3544" s="286"/>
      <c r="E3544" s="479"/>
      <c r="F3544" s="282"/>
      <c r="G3544" s="283"/>
      <c r="H3544" s="421"/>
      <c r="I3544" s="421"/>
      <c r="J3544" s="283"/>
      <c r="K3544" s="421"/>
      <c r="L3544" s="282"/>
      <c r="N3544" s="282"/>
      <c r="S3544" s="282"/>
      <c r="T3544" s="283"/>
      <c r="U3544" s="283"/>
      <c r="V3544" s="283"/>
      <c r="W3544" s="283"/>
      <c r="X3544" s="283"/>
      <c r="Y3544" s="282"/>
      <c r="Z3544" s="282"/>
      <c r="AA3544" s="283"/>
      <c r="AB3544" s="282"/>
      <c r="AC3544" s="282"/>
      <c r="AD3544" s="282"/>
      <c r="AE3544" s="282"/>
      <c r="AF3544" s="283"/>
      <c r="AG3544" s="402"/>
      <c r="AH3544" s="283"/>
      <c r="AI3544" s="283"/>
      <c r="AJ3544" s="283"/>
      <c r="AK3544" s="283"/>
      <c r="AL3544" s="283"/>
      <c r="AM3544" s="282"/>
      <c r="AN3544" s="282"/>
      <c r="AO3544" s="282"/>
      <c r="AP3544" s="282"/>
      <c r="AQ3544" s="282"/>
      <c r="AR3544" s="282"/>
      <c r="AT3544" s="283"/>
      <c r="AU3544" s="283"/>
      <c r="AV3544" s="283"/>
      <c r="AW3544" s="283"/>
      <c r="AY3544" s="283"/>
      <c r="AZ3544" s="282"/>
      <c r="BA3544" s="283"/>
      <c r="BB3544" s="282"/>
      <c r="BC3544" s="282"/>
      <c r="BD3544" s="282"/>
      <c r="BE3544" s="283"/>
      <c r="BG3544" s="282"/>
      <c r="BH3544" s="282"/>
      <c r="BI3544" s="282"/>
      <c r="BL3544" s="421"/>
      <c r="BM3544" s="424"/>
      <c r="BN3544" s="424"/>
      <c r="BO3544" s="424"/>
      <c r="BP3544" s="424"/>
      <c r="BQ3544" s="421"/>
      <c r="BR3544" s="421"/>
      <c r="BV3544" s="282"/>
      <c r="BW3544" s="283"/>
      <c r="BY3544" s="283"/>
      <c r="BZ3544" s="283"/>
      <c r="CA3544" s="283"/>
      <c r="CB3544" s="282"/>
      <c r="CC3544" s="282"/>
      <c r="CD3544" s="282"/>
      <c r="CE3544" s="282"/>
      <c r="CG3544" s="427"/>
      <c r="CH3544" s="402"/>
      <c r="CI3544" s="424"/>
      <c r="CJ3544" s="282"/>
      <c r="CK3544" s="282"/>
      <c r="CL3544" s="283"/>
      <c r="CM3544" s="283"/>
      <c r="CP3544" s="282"/>
      <c r="DC3544" s="282"/>
      <c r="DD3544" s="282"/>
      <c r="DE3544" s="282"/>
      <c r="DF3544" s="282"/>
      <c r="DG3544" s="282"/>
      <c r="DH3544" s="282"/>
      <c r="DI3544" s="282"/>
      <c r="DJ3544" s="282"/>
      <c r="EF3544" s="495" t="str">
        <f>""&amp;(MID(数据表!AZ3544,1,MIN(FIND({"(";"（"},数据表!AZ3544&amp;"(（",1)-1)))&amp;""</f>
        <v/>
      </c>
      <c r="EG3544" s="495" t="str">
        <f>""&amp;(MID(数据表!AZ3544,1,MIN(FIND({0;1;2;3;4;5;6;7;8;9},数据表!AZ3544&amp;"1234567890",1)-1)))&amp;""</f>
        <v/>
      </c>
    </row>
    <row r="3545" spans="2:137" s="310" customFormat="1" ht="12" customHeight="1">
      <c r="B3545" s="286"/>
      <c r="C3545" s="286"/>
      <c r="D3545" s="286"/>
      <c r="E3545" s="479"/>
      <c r="F3545" s="282"/>
      <c r="G3545" s="283"/>
      <c r="H3545" s="421"/>
      <c r="I3545" s="421"/>
      <c r="J3545" s="283"/>
      <c r="K3545" s="421"/>
      <c r="L3545" s="282"/>
      <c r="N3545" s="282"/>
      <c r="S3545" s="282"/>
      <c r="T3545" s="283"/>
      <c r="U3545" s="283"/>
      <c r="V3545" s="283"/>
      <c r="W3545" s="283"/>
      <c r="X3545" s="283"/>
      <c r="Y3545" s="282"/>
      <c r="Z3545" s="282"/>
      <c r="AA3545" s="283"/>
      <c r="AB3545" s="282"/>
      <c r="AC3545" s="282"/>
      <c r="AD3545" s="282"/>
      <c r="AE3545" s="282"/>
      <c r="AF3545" s="283"/>
      <c r="AG3545" s="402"/>
      <c r="AH3545" s="283"/>
      <c r="AI3545" s="283"/>
      <c r="AJ3545" s="283"/>
      <c r="AK3545" s="283"/>
      <c r="AL3545" s="283"/>
      <c r="AM3545" s="282"/>
      <c r="AN3545" s="282"/>
      <c r="AO3545" s="282"/>
      <c r="AP3545" s="282"/>
      <c r="AQ3545" s="282"/>
      <c r="AR3545" s="282"/>
      <c r="AT3545" s="283"/>
      <c r="AU3545" s="283"/>
      <c r="AV3545" s="283"/>
      <c r="AW3545" s="283"/>
      <c r="AY3545" s="283"/>
      <c r="AZ3545" s="282"/>
      <c r="BA3545" s="283"/>
      <c r="BB3545" s="282"/>
      <c r="BC3545" s="282"/>
      <c r="BD3545" s="282"/>
      <c r="BE3545" s="283"/>
      <c r="BG3545" s="282"/>
      <c r="BH3545" s="282"/>
      <c r="BI3545" s="282"/>
      <c r="BL3545" s="421"/>
      <c r="BM3545" s="424"/>
      <c r="BN3545" s="424"/>
      <c r="BO3545" s="424"/>
      <c r="BP3545" s="424"/>
      <c r="BQ3545" s="421"/>
      <c r="BR3545" s="421"/>
      <c r="BV3545" s="282"/>
      <c r="BW3545" s="283"/>
      <c r="BY3545" s="283"/>
      <c r="BZ3545" s="283"/>
      <c r="CA3545" s="283"/>
      <c r="CB3545" s="282"/>
      <c r="CC3545" s="282"/>
      <c r="CD3545" s="282"/>
      <c r="CE3545" s="282"/>
      <c r="CG3545" s="427"/>
      <c r="CH3545" s="402"/>
      <c r="CI3545" s="424"/>
      <c r="CJ3545" s="282"/>
      <c r="CK3545" s="282"/>
      <c r="CL3545" s="283"/>
      <c r="CM3545" s="283"/>
      <c r="CP3545" s="282"/>
      <c r="DC3545" s="282"/>
      <c r="DD3545" s="282"/>
      <c r="DE3545" s="282"/>
      <c r="DF3545" s="282"/>
      <c r="DG3545" s="282"/>
      <c r="DH3545" s="282"/>
      <c r="DI3545" s="282"/>
      <c r="DJ3545" s="282"/>
      <c r="EF3545" s="495" t="str">
        <f>""&amp;(MID(数据表!AZ3545,1,MIN(FIND({"(";"（"},数据表!AZ3545&amp;"(（",1)-1)))&amp;""</f>
        <v/>
      </c>
      <c r="EG3545" s="495" t="str">
        <f>""&amp;(MID(数据表!AZ3545,1,MIN(FIND({0;1;2;3;4;5;6;7;8;9},数据表!AZ3545&amp;"1234567890",1)-1)))&amp;""</f>
        <v/>
      </c>
    </row>
    <row r="3546" spans="2:137" s="310" customFormat="1" ht="12" customHeight="1">
      <c r="B3546" s="286"/>
      <c r="C3546" s="286"/>
      <c r="D3546" s="286"/>
      <c r="E3546" s="479"/>
      <c r="F3546" s="282"/>
      <c r="G3546" s="283"/>
      <c r="H3546" s="421"/>
      <c r="I3546" s="421"/>
      <c r="J3546" s="283"/>
      <c r="K3546" s="421"/>
      <c r="L3546" s="282"/>
      <c r="N3546" s="282"/>
      <c r="S3546" s="282"/>
      <c r="T3546" s="283"/>
      <c r="U3546" s="283"/>
      <c r="V3546" s="283"/>
      <c r="W3546" s="283"/>
      <c r="X3546" s="283"/>
      <c r="Y3546" s="282"/>
      <c r="Z3546" s="282"/>
      <c r="AA3546" s="283"/>
      <c r="AB3546" s="282"/>
      <c r="AC3546" s="282"/>
      <c r="AD3546" s="282"/>
      <c r="AE3546" s="282"/>
      <c r="AF3546" s="283"/>
      <c r="AG3546" s="402"/>
      <c r="AH3546" s="283"/>
      <c r="AI3546" s="283"/>
      <c r="AJ3546" s="283"/>
      <c r="AK3546" s="283"/>
      <c r="AL3546" s="283"/>
      <c r="AM3546" s="282"/>
      <c r="AN3546" s="282"/>
      <c r="AO3546" s="282"/>
      <c r="AP3546" s="282"/>
      <c r="AQ3546" s="282"/>
      <c r="AR3546" s="282"/>
      <c r="AT3546" s="283"/>
      <c r="AU3546" s="283"/>
      <c r="AV3546" s="283"/>
      <c r="AW3546" s="283"/>
      <c r="AY3546" s="283"/>
      <c r="AZ3546" s="282"/>
      <c r="BA3546" s="283"/>
      <c r="BB3546" s="282"/>
      <c r="BC3546" s="282"/>
      <c r="BD3546" s="282"/>
      <c r="BE3546" s="283"/>
      <c r="BG3546" s="282"/>
      <c r="BH3546" s="282"/>
      <c r="BI3546" s="282"/>
      <c r="BL3546" s="421"/>
      <c r="BM3546" s="424"/>
      <c r="BN3546" s="424"/>
      <c r="BO3546" s="424"/>
      <c r="BP3546" s="424"/>
      <c r="BQ3546" s="421"/>
      <c r="BR3546" s="421"/>
      <c r="BV3546" s="282"/>
      <c r="BW3546" s="283"/>
      <c r="BY3546" s="283"/>
      <c r="BZ3546" s="283"/>
      <c r="CA3546" s="283"/>
      <c r="CB3546" s="282"/>
      <c r="CC3546" s="282"/>
      <c r="CD3546" s="282"/>
      <c r="CE3546" s="282"/>
      <c r="CG3546" s="427"/>
      <c r="CH3546" s="402"/>
      <c r="CI3546" s="424"/>
      <c r="CJ3546" s="282"/>
      <c r="CK3546" s="282"/>
      <c r="CL3546" s="283"/>
      <c r="CM3546" s="283"/>
      <c r="CP3546" s="282"/>
      <c r="DC3546" s="282"/>
      <c r="DD3546" s="282"/>
      <c r="DE3546" s="282"/>
      <c r="DF3546" s="282"/>
      <c r="DG3546" s="282"/>
      <c r="DH3546" s="282"/>
      <c r="DI3546" s="282"/>
      <c r="DJ3546" s="282"/>
      <c r="EF3546" s="495" t="str">
        <f>""&amp;(MID(数据表!AZ3546,1,MIN(FIND({"(";"（"},数据表!AZ3546&amp;"(（",1)-1)))&amp;""</f>
        <v/>
      </c>
      <c r="EG3546" s="495" t="str">
        <f>""&amp;(MID(数据表!AZ3546,1,MIN(FIND({0;1;2;3;4;5;6;7;8;9},数据表!AZ3546&amp;"1234567890",1)-1)))&amp;""</f>
        <v/>
      </c>
    </row>
    <row r="3547" spans="2:137" s="310" customFormat="1" ht="12" customHeight="1">
      <c r="B3547" s="286"/>
      <c r="C3547" s="286"/>
      <c r="D3547" s="286"/>
      <c r="E3547" s="479"/>
      <c r="F3547" s="282"/>
      <c r="G3547" s="283"/>
      <c r="H3547" s="421"/>
      <c r="I3547" s="421"/>
      <c r="J3547" s="283"/>
      <c r="K3547" s="421"/>
      <c r="L3547" s="282"/>
      <c r="N3547" s="282"/>
      <c r="S3547" s="282"/>
      <c r="T3547" s="283"/>
      <c r="U3547" s="283"/>
      <c r="V3547" s="283"/>
      <c r="W3547" s="283"/>
      <c r="X3547" s="283"/>
      <c r="Y3547" s="282"/>
      <c r="Z3547" s="282"/>
      <c r="AA3547" s="283"/>
      <c r="AB3547" s="282"/>
      <c r="AC3547" s="282"/>
      <c r="AD3547" s="282"/>
      <c r="AE3547" s="282"/>
      <c r="AF3547" s="283"/>
      <c r="AG3547" s="402"/>
      <c r="AH3547" s="283"/>
      <c r="AI3547" s="283"/>
      <c r="AJ3547" s="283"/>
      <c r="AK3547" s="283"/>
      <c r="AL3547" s="283"/>
      <c r="AM3547" s="282"/>
      <c r="AN3547" s="282"/>
      <c r="AO3547" s="282"/>
      <c r="AP3547" s="282"/>
      <c r="AQ3547" s="282"/>
      <c r="AR3547" s="282"/>
      <c r="AT3547" s="283"/>
      <c r="AU3547" s="283"/>
      <c r="AV3547" s="283"/>
      <c r="AW3547" s="283"/>
      <c r="AY3547" s="283"/>
      <c r="AZ3547" s="282"/>
      <c r="BA3547" s="283"/>
      <c r="BB3547" s="282"/>
      <c r="BC3547" s="282"/>
      <c r="BD3547" s="282"/>
      <c r="BE3547" s="283"/>
      <c r="BG3547" s="282"/>
      <c r="BH3547" s="282"/>
      <c r="BI3547" s="282"/>
      <c r="BL3547" s="421"/>
      <c r="BM3547" s="424"/>
      <c r="BN3547" s="424"/>
      <c r="BO3547" s="424"/>
      <c r="BP3547" s="424"/>
      <c r="BQ3547" s="421"/>
      <c r="BR3547" s="421"/>
      <c r="BV3547" s="282"/>
      <c r="BW3547" s="283"/>
      <c r="BY3547" s="283"/>
      <c r="BZ3547" s="283"/>
      <c r="CA3547" s="283"/>
      <c r="CB3547" s="282"/>
      <c r="CC3547" s="282"/>
      <c r="CD3547" s="282"/>
      <c r="CE3547" s="282"/>
      <c r="CG3547" s="427"/>
      <c r="CH3547" s="402"/>
      <c r="CI3547" s="424"/>
      <c r="CJ3547" s="282"/>
      <c r="CK3547" s="282"/>
      <c r="CL3547" s="283"/>
      <c r="CM3547" s="283"/>
      <c r="CP3547" s="282"/>
      <c r="DC3547" s="282"/>
      <c r="DD3547" s="282"/>
      <c r="DE3547" s="282"/>
      <c r="DF3547" s="282"/>
      <c r="DG3547" s="282"/>
      <c r="DH3547" s="282"/>
      <c r="DI3547" s="282"/>
      <c r="DJ3547" s="282"/>
      <c r="EF3547" s="495" t="str">
        <f>""&amp;(MID(数据表!AZ3547,1,MIN(FIND({"(";"（"},数据表!AZ3547&amp;"(（",1)-1)))&amp;""</f>
        <v/>
      </c>
      <c r="EG3547" s="495" t="str">
        <f>""&amp;(MID(数据表!AZ3547,1,MIN(FIND({0;1;2;3;4;5;6;7;8;9},数据表!AZ3547&amp;"1234567890",1)-1)))&amp;""</f>
        <v/>
      </c>
    </row>
    <row r="3548" spans="2:137" s="310" customFormat="1" ht="12" customHeight="1">
      <c r="B3548" s="286"/>
      <c r="C3548" s="286"/>
      <c r="D3548" s="286"/>
      <c r="E3548" s="479"/>
      <c r="F3548" s="282"/>
      <c r="G3548" s="283"/>
      <c r="H3548" s="421"/>
      <c r="I3548" s="421"/>
      <c r="J3548" s="283"/>
      <c r="K3548" s="421"/>
      <c r="L3548" s="282"/>
      <c r="N3548" s="282"/>
      <c r="S3548" s="282"/>
      <c r="T3548" s="283"/>
      <c r="U3548" s="283"/>
      <c r="V3548" s="283"/>
      <c r="W3548" s="283"/>
      <c r="X3548" s="283"/>
      <c r="Y3548" s="282"/>
      <c r="Z3548" s="282"/>
      <c r="AA3548" s="283"/>
      <c r="AB3548" s="282"/>
      <c r="AC3548" s="282"/>
      <c r="AD3548" s="282"/>
      <c r="AE3548" s="282"/>
      <c r="AF3548" s="283"/>
      <c r="AG3548" s="402"/>
      <c r="AH3548" s="283"/>
      <c r="AI3548" s="283"/>
      <c r="AJ3548" s="283"/>
      <c r="AK3548" s="283"/>
      <c r="AL3548" s="283"/>
      <c r="AM3548" s="282"/>
      <c r="AN3548" s="282"/>
      <c r="AO3548" s="282"/>
      <c r="AP3548" s="282"/>
      <c r="AQ3548" s="282"/>
      <c r="AR3548" s="282"/>
      <c r="AT3548" s="283"/>
      <c r="AU3548" s="283"/>
      <c r="AV3548" s="283"/>
      <c r="AW3548" s="283"/>
      <c r="AY3548" s="283"/>
      <c r="AZ3548" s="282"/>
      <c r="BA3548" s="283"/>
      <c r="BB3548" s="282"/>
      <c r="BC3548" s="282"/>
      <c r="BD3548" s="282"/>
      <c r="BE3548" s="283"/>
      <c r="BG3548" s="282"/>
      <c r="BH3548" s="282"/>
      <c r="BI3548" s="282"/>
      <c r="BL3548" s="421"/>
      <c r="BM3548" s="424"/>
      <c r="BN3548" s="424"/>
      <c r="BO3548" s="424"/>
      <c r="BP3548" s="424"/>
      <c r="BQ3548" s="421"/>
      <c r="BR3548" s="421"/>
      <c r="BV3548" s="282"/>
      <c r="BW3548" s="283"/>
      <c r="BY3548" s="283"/>
      <c r="BZ3548" s="283"/>
      <c r="CA3548" s="283"/>
      <c r="CB3548" s="282"/>
      <c r="CC3548" s="282"/>
      <c r="CD3548" s="282"/>
      <c r="CE3548" s="282"/>
      <c r="CG3548" s="427"/>
      <c r="CH3548" s="402"/>
      <c r="CI3548" s="424"/>
      <c r="CJ3548" s="282"/>
      <c r="CK3548" s="282"/>
      <c r="CL3548" s="283"/>
      <c r="CM3548" s="283"/>
      <c r="CP3548" s="282"/>
      <c r="DC3548" s="282"/>
      <c r="DD3548" s="282"/>
      <c r="DE3548" s="282"/>
      <c r="DF3548" s="282"/>
      <c r="DG3548" s="282"/>
      <c r="DH3548" s="282"/>
      <c r="DI3548" s="282"/>
      <c r="DJ3548" s="282"/>
      <c r="EF3548" s="495" t="str">
        <f>""&amp;(MID(数据表!AZ3548,1,MIN(FIND({"(";"（"},数据表!AZ3548&amp;"(（",1)-1)))&amp;""</f>
        <v/>
      </c>
      <c r="EG3548" s="495" t="str">
        <f>""&amp;(MID(数据表!AZ3548,1,MIN(FIND({0;1;2;3;4;5;6;7;8;9},数据表!AZ3548&amp;"1234567890",1)-1)))&amp;""</f>
        <v/>
      </c>
    </row>
    <row r="3549" spans="2:137" s="310" customFormat="1" ht="12" customHeight="1">
      <c r="B3549" s="286"/>
      <c r="C3549" s="286"/>
      <c r="D3549" s="286"/>
      <c r="E3549" s="479"/>
      <c r="F3549" s="282"/>
      <c r="G3549" s="283"/>
      <c r="H3549" s="421"/>
      <c r="I3549" s="421"/>
      <c r="J3549" s="283"/>
      <c r="K3549" s="421"/>
      <c r="L3549" s="282"/>
      <c r="N3549" s="282"/>
      <c r="S3549" s="282"/>
      <c r="T3549" s="283"/>
      <c r="U3549" s="283"/>
      <c r="V3549" s="283"/>
      <c r="W3549" s="283"/>
      <c r="X3549" s="283"/>
      <c r="Y3549" s="282"/>
      <c r="Z3549" s="282"/>
      <c r="AA3549" s="283"/>
      <c r="AB3549" s="282"/>
      <c r="AC3549" s="282"/>
      <c r="AD3549" s="282"/>
      <c r="AE3549" s="282"/>
      <c r="AF3549" s="283"/>
      <c r="AG3549" s="402"/>
      <c r="AH3549" s="283"/>
      <c r="AI3549" s="283"/>
      <c r="AJ3549" s="283"/>
      <c r="AK3549" s="283"/>
      <c r="AL3549" s="283"/>
      <c r="AM3549" s="282"/>
      <c r="AN3549" s="282"/>
      <c r="AO3549" s="282"/>
      <c r="AP3549" s="282"/>
      <c r="AQ3549" s="282"/>
      <c r="AR3549" s="282"/>
      <c r="AT3549" s="283"/>
      <c r="AU3549" s="283"/>
      <c r="AV3549" s="283"/>
      <c r="AW3549" s="283"/>
      <c r="AY3549" s="283"/>
      <c r="AZ3549" s="282"/>
      <c r="BA3549" s="283"/>
      <c r="BB3549" s="282"/>
      <c r="BC3549" s="282"/>
      <c r="BD3549" s="282"/>
      <c r="BE3549" s="283"/>
      <c r="BG3549" s="282"/>
      <c r="BH3549" s="282"/>
      <c r="BI3549" s="282"/>
      <c r="BL3549" s="421"/>
      <c r="BM3549" s="424"/>
      <c r="BN3549" s="424"/>
      <c r="BO3549" s="424"/>
      <c r="BP3549" s="424"/>
      <c r="BQ3549" s="421"/>
      <c r="BR3549" s="421"/>
      <c r="BV3549" s="282"/>
      <c r="BW3549" s="283"/>
      <c r="BY3549" s="283"/>
      <c r="BZ3549" s="283"/>
      <c r="CA3549" s="283"/>
      <c r="CB3549" s="282"/>
      <c r="CC3549" s="282"/>
      <c r="CD3549" s="282"/>
      <c r="CE3549" s="282"/>
      <c r="CG3549" s="427"/>
      <c r="CH3549" s="402"/>
      <c r="CI3549" s="424"/>
      <c r="CJ3549" s="282"/>
      <c r="CK3549" s="282"/>
      <c r="CL3549" s="283"/>
      <c r="CM3549" s="283"/>
      <c r="CP3549" s="282"/>
      <c r="DC3549" s="282"/>
      <c r="DD3549" s="282"/>
      <c r="DE3549" s="282"/>
      <c r="DF3549" s="282"/>
      <c r="DG3549" s="282"/>
      <c r="DH3549" s="282"/>
      <c r="DI3549" s="282"/>
      <c r="DJ3549" s="282"/>
      <c r="EF3549" s="495" t="str">
        <f>""&amp;(MID(数据表!AZ3549,1,MIN(FIND({"(";"（"},数据表!AZ3549&amp;"(（",1)-1)))&amp;""</f>
        <v/>
      </c>
      <c r="EG3549" s="495" t="str">
        <f>""&amp;(MID(数据表!AZ3549,1,MIN(FIND({0;1;2;3;4;5;6;7;8;9},数据表!AZ3549&amp;"1234567890",1)-1)))&amp;""</f>
        <v/>
      </c>
    </row>
    <row r="3550" spans="2:137" s="310" customFormat="1" ht="12" customHeight="1">
      <c r="B3550" s="286"/>
      <c r="C3550" s="286"/>
      <c r="D3550" s="286"/>
      <c r="E3550" s="479"/>
      <c r="F3550" s="282"/>
      <c r="G3550" s="283"/>
      <c r="H3550" s="421"/>
      <c r="I3550" s="421"/>
      <c r="J3550" s="283"/>
      <c r="K3550" s="421"/>
      <c r="L3550" s="282"/>
      <c r="N3550" s="282"/>
      <c r="S3550" s="282"/>
      <c r="T3550" s="283"/>
      <c r="U3550" s="283"/>
      <c r="V3550" s="283"/>
      <c r="W3550" s="283"/>
      <c r="X3550" s="283"/>
      <c r="Y3550" s="282"/>
      <c r="Z3550" s="282"/>
      <c r="AA3550" s="283"/>
      <c r="AB3550" s="282"/>
      <c r="AC3550" s="282"/>
      <c r="AD3550" s="282"/>
      <c r="AE3550" s="282"/>
      <c r="AF3550" s="283"/>
      <c r="AG3550" s="402"/>
      <c r="AH3550" s="283"/>
      <c r="AI3550" s="283"/>
      <c r="AJ3550" s="283"/>
      <c r="AK3550" s="283"/>
      <c r="AL3550" s="283"/>
      <c r="AM3550" s="282"/>
      <c r="AN3550" s="282"/>
      <c r="AO3550" s="282"/>
      <c r="AP3550" s="282"/>
      <c r="AQ3550" s="282"/>
      <c r="AR3550" s="282"/>
      <c r="AT3550" s="283"/>
      <c r="AU3550" s="283"/>
      <c r="AV3550" s="283"/>
      <c r="AW3550" s="283"/>
      <c r="AY3550" s="283"/>
      <c r="AZ3550" s="282"/>
      <c r="BA3550" s="283"/>
      <c r="BB3550" s="282"/>
      <c r="BC3550" s="282"/>
      <c r="BD3550" s="282"/>
      <c r="BE3550" s="283"/>
      <c r="BG3550" s="282"/>
      <c r="BH3550" s="282"/>
      <c r="BI3550" s="282"/>
      <c r="BL3550" s="421"/>
      <c r="BM3550" s="424"/>
      <c r="BN3550" s="424"/>
      <c r="BO3550" s="424"/>
      <c r="BP3550" s="424"/>
      <c r="BQ3550" s="421"/>
      <c r="BR3550" s="421"/>
      <c r="BV3550" s="282"/>
      <c r="BW3550" s="283"/>
      <c r="BY3550" s="283"/>
      <c r="BZ3550" s="283"/>
      <c r="CA3550" s="283"/>
      <c r="CB3550" s="282"/>
      <c r="CC3550" s="282"/>
      <c r="CD3550" s="282"/>
      <c r="CE3550" s="282"/>
      <c r="CG3550" s="427"/>
      <c r="CH3550" s="402"/>
      <c r="CI3550" s="424"/>
      <c r="CJ3550" s="282"/>
      <c r="CK3550" s="282"/>
      <c r="CL3550" s="283"/>
      <c r="CM3550" s="283"/>
      <c r="CP3550" s="282"/>
      <c r="DC3550" s="282"/>
      <c r="DD3550" s="282"/>
      <c r="DE3550" s="282"/>
      <c r="DF3550" s="282"/>
      <c r="DG3550" s="282"/>
      <c r="DH3550" s="282"/>
      <c r="DI3550" s="282"/>
      <c r="DJ3550" s="282"/>
      <c r="EF3550" s="495" t="str">
        <f>""&amp;(MID(数据表!AZ3550,1,MIN(FIND({"(";"（"},数据表!AZ3550&amp;"(（",1)-1)))&amp;""</f>
        <v/>
      </c>
      <c r="EG3550" s="495" t="str">
        <f>""&amp;(MID(数据表!AZ3550,1,MIN(FIND({0;1;2;3;4;5;6;7;8;9},数据表!AZ3550&amp;"1234567890",1)-1)))&amp;""</f>
        <v/>
      </c>
    </row>
    <row r="3551" spans="2:137" s="310" customFormat="1" ht="12" customHeight="1">
      <c r="B3551" s="286"/>
      <c r="C3551" s="286"/>
      <c r="D3551" s="286"/>
      <c r="E3551" s="479"/>
      <c r="F3551" s="282"/>
      <c r="G3551" s="283"/>
      <c r="H3551" s="421"/>
      <c r="I3551" s="421"/>
      <c r="J3551" s="283"/>
      <c r="K3551" s="421"/>
      <c r="L3551" s="282"/>
      <c r="N3551" s="282"/>
      <c r="S3551" s="282"/>
      <c r="T3551" s="283"/>
      <c r="U3551" s="283"/>
      <c r="V3551" s="283"/>
      <c r="W3551" s="283"/>
      <c r="X3551" s="283"/>
      <c r="Y3551" s="282"/>
      <c r="Z3551" s="282"/>
      <c r="AA3551" s="283"/>
      <c r="AB3551" s="282"/>
      <c r="AC3551" s="282"/>
      <c r="AD3551" s="282"/>
      <c r="AE3551" s="282"/>
      <c r="AF3551" s="283"/>
      <c r="AG3551" s="402"/>
      <c r="AH3551" s="283"/>
      <c r="AI3551" s="283"/>
      <c r="AJ3551" s="283"/>
      <c r="AK3551" s="283"/>
      <c r="AL3551" s="283"/>
      <c r="AM3551" s="282"/>
      <c r="AN3551" s="282"/>
      <c r="AO3551" s="282"/>
      <c r="AP3551" s="282"/>
      <c r="AQ3551" s="282"/>
      <c r="AR3551" s="282"/>
      <c r="AT3551" s="283"/>
      <c r="AU3551" s="283"/>
      <c r="AV3551" s="283"/>
      <c r="AW3551" s="283"/>
      <c r="AY3551" s="283"/>
      <c r="AZ3551" s="282"/>
      <c r="BA3551" s="283"/>
      <c r="BB3551" s="282"/>
      <c r="BC3551" s="282"/>
      <c r="BD3551" s="282"/>
      <c r="BE3551" s="283"/>
      <c r="BG3551" s="282"/>
      <c r="BH3551" s="282"/>
      <c r="BI3551" s="282"/>
      <c r="BL3551" s="421"/>
      <c r="BM3551" s="424"/>
      <c r="BN3551" s="424"/>
      <c r="BO3551" s="424"/>
      <c r="BP3551" s="424"/>
      <c r="BQ3551" s="421"/>
      <c r="BR3551" s="421"/>
      <c r="BV3551" s="282"/>
      <c r="BW3551" s="283"/>
      <c r="BY3551" s="283"/>
      <c r="BZ3551" s="283"/>
      <c r="CA3551" s="283"/>
      <c r="CB3551" s="282"/>
      <c r="CC3551" s="282"/>
      <c r="CD3551" s="282"/>
      <c r="CE3551" s="282"/>
      <c r="CG3551" s="427"/>
      <c r="CH3551" s="402"/>
      <c r="CI3551" s="424"/>
      <c r="CJ3551" s="282"/>
      <c r="CK3551" s="282"/>
      <c r="CL3551" s="283"/>
      <c r="CM3551" s="283"/>
      <c r="CP3551" s="282"/>
      <c r="DC3551" s="282"/>
      <c r="DD3551" s="282"/>
      <c r="DE3551" s="282"/>
      <c r="DF3551" s="282"/>
      <c r="DG3551" s="282"/>
      <c r="DH3551" s="282"/>
      <c r="DI3551" s="282"/>
      <c r="DJ3551" s="282"/>
      <c r="EF3551" s="495" t="str">
        <f>""&amp;(MID(数据表!AZ3551,1,MIN(FIND({"(";"（"},数据表!AZ3551&amp;"(（",1)-1)))&amp;""</f>
        <v/>
      </c>
      <c r="EG3551" s="495" t="str">
        <f>""&amp;(MID(数据表!AZ3551,1,MIN(FIND({0;1;2;3;4;5;6;7;8;9},数据表!AZ3551&amp;"1234567890",1)-1)))&amp;""</f>
        <v/>
      </c>
    </row>
    <row r="3552" spans="2:137" s="310" customFormat="1" ht="12" customHeight="1">
      <c r="B3552" s="286"/>
      <c r="C3552" s="286"/>
      <c r="D3552" s="286"/>
      <c r="E3552" s="479"/>
      <c r="F3552" s="282"/>
      <c r="G3552" s="283"/>
      <c r="H3552" s="421"/>
      <c r="I3552" s="421"/>
      <c r="J3552" s="283"/>
      <c r="K3552" s="421"/>
      <c r="L3552" s="282"/>
      <c r="N3552" s="282"/>
      <c r="S3552" s="282"/>
      <c r="T3552" s="283"/>
      <c r="U3552" s="283"/>
      <c r="V3552" s="283"/>
      <c r="W3552" s="283"/>
      <c r="X3552" s="283"/>
      <c r="Y3552" s="282"/>
      <c r="Z3552" s="282"/>
      <c r="AA3552" s="283"/>
      <c r="AB3552" s="282"/>
      <c r="AC3552" s="282"/>
      <c r="AD3552" s="282"/>
      <c r="AE3552" s="282"/>
      <c r="AF3552" s="283"/>
      <c r="AG3552" s="402"/>
      <c r="AH3552" s="283"/>
      <c r="AI3552" s="283"/>
      <c r="AJ3552" s="283"/>
      <c r="AK3552" s="283"/>
      <c r="AL3552" s="283"/>
      <c r="AM3552" s="282"/>
      <c r="AN3552" s="282"/>
      <c r="AO3552" s="282"/>
      <c r="AP3552" s="282"/>
      <c r="AQ3552" s="282"/>
      <c r="AR3552" s="282"/>
      <c r="AT3552" s="283"/>
      <c r="AU3552" s="283"/>
      <c r="AV3552" s="283"/>
      <c r="AW3552" s="283"/>
      <c r="AY3552" s="283"/>
      <c r="AZ3552" s="282"/>
      <c r="BA3552" s="283"/>
      <c r="BB3552" s="282"/>
      <c r="BC3552" s="282"/>
      <c r="BD3552" s="282"/>
      <c r="BE3552" s="283"/>
      <c r="BG3552" s="282"/>
      <c r="BH3552" s="282"/>
      <c r="BI3552" s="282"/>
      <c r="BL3552" s="421"/>
      <c r="BM3552" s="424"/>
      <c r="BN3552" s="424"/>
      <c r="BO3552" s="424"/>
      <c r="BP3552" s="424"/>
      <c r="BQ3552" s="421"/>
      <c r="BR3552" s="421"/>
      <c r="BV3552" s="282"/>
      <c r="BW3552" s="283"/>
      <c r="BY3552" s="283"/>
      <c r="BZ3552" s="283"/>
      <c r="CA3552" s="283"/>
      <c r="CB3552" s="282"/>
      <c r="CC3552" s="282"/>
      <c r="CD3552" s="282"/>
      <c r="CE3552" s="282"/>
      <c r="CG3552" s="427"/>
      <c r="CH3552" s="402"/>
      <c r="CI3552" s="424"/>
      <c r="CJ3552" s="282"/>
      <c r="CK3552" s="282"/>
      <c r="CL3552" s="283"/>
      <c r="CM3552" s="283"/>
      <c r="CP3552" s="282"/>
      <c r="DC3552" s="282"/>
      <c r="DD3552" s="282"/>
      <c r="DE3552" s="282"/>
      <c r="DF3552" s="282"/>
      <c r="DG3552" s="282"/>
      <c r="DH3552" s="282"/>
      <c r="DI3552" s="282"/>
      <c r="DJ3552" s="282"/>
      <c r="EF3552" s="495" t="str">
        <f>""&amp;(MID(数据表!AZ3552,1,MIN(FIND({"(";"（"},数据表!AZ3552&amp;"(（",1)-1)))&amp;""</f>
        <v/>
      </c>
      <c r="EG3552" s="495" t="str">
        <f>""&amp;(MID(数据表!AZ3552,1,MIN(FIND({0;1;2;3;4;5;6;7;8;9},数据表!AZ3552&amp;"1234567890",1)-1)))&amp;""</f>
        <v/>
      </c>
    </row>
    <row r="3553" spans="2:137" s="310" customFormat="1" ht="12" customHeight="1">
      <c r="B3553" s="286"/>
      <c r="C3553" s="286"/>
      <c r="D3553" s="286"/>
      <c r="E3553" s="479"/>
      <c r="F3553" s="282"/>
      <c r="G3553" s="283"/>
      <c r="H3553" s="421"/>
      <c r="I3553" s="421"/>
      <c r="J3553" s="283"/>
      <c r="K3553" s="421"/>
      <c r="L3553" s="282"/>
      <c r="N3553" s="282"/>
      <c r="S3553" s="282"/>
      <c r="T3553" s="283"/>
      <c r="U3553" s="283"/>
      <c r="V3553" s="283"/>
      <c r="W3553" s="283"/>
      <c r="X3553" s="283"/>
      <c r="Y3553" s="282"/>
      <c r="Z3553" s="282"/>
      <c r="AA3553" s="283"/>
      <c r="AB3553" s="282"/>
      <c r="AC3553" s="282"/>
      <c r="AD3553" s="282"/>
      <c r="AE3553" s="282"/>
      <c r="AF3553" s="283"/>
      <c r="AG3553" s="402"/>
      <c r="AH3553" s="283"/>
      <c r="AI3553" s="283"/>
      <c r="AJ3553" s="283"/>
      <c r="AK3553" s="283"/>
      <c r="AL3553" s="283"/>
      <c r="AM3553" s="282"/>
      <c r="AN3553" s="282"/>
      <c r="AO3553" s="282"/>
      <c r="AP3553" s="282"/>
      <c r="AQ3553" s="282"/>
      <c r="AR3553" s="282"/>
      <c r="AT3553" s="283"/>
      <c r="AU3553" s="283"/>
      <c r="AV3553" s="283"/>
      <c r="AW3553" s="283"/>
      <c r="AY3553" s="283"/>
      <c r="AZ3553" s="282"/>
      <c r="BA3553" s="283"/>
      <c r="BB3553" s="282"/>
      <c r="BC3553" s="282"/>
      <c r="BD3553" s="282"/>
      <c r="BE3553" s="283"/>
      <c r="BG3553" s="282"/>
      <c r="BH3553" s="282"/>
      <c r="BI3553" s="282"/>
      <c r="BL3553" s="421"/>
      <c r="BM3553" s="424"/>
      <c r="BN3553" s="424"/>
      <c r="BO3553" s="424"/>
      <c r="BP3553" s="424"/>
      <c r="BQ3553" s="421"/>
      <c r="BR3553" s="421"/>
      <c r="BV3553" s="282"/>
      <c r="BW3553" s="283"/>
      <c r="BY3553" s="283"/>
      <c r="BZ3553" s="283"/>
      <c r="CA3553" s="283"/>
      <c r="CB3553" s="282"/>
      <c r="CC3553" s="282"/>
      <c r="CD3553" s="282"/>
      <c r="CE3553" s="282"/>
      <c r="CG3553" s="427"/>
      <c r="CH3553" s="402"/>
      <c r="CI3553" s="424"/>
      <c r="CJ3553" s="282"/>
      <c r="CK3553" s="282"/>
      <c r="CL3553" s="283"/>
      <c r="CM3553" s="283"/>
      <c r="CP3553" s="282"/>
      <c r="DC3553" s="282"/>
      <c r="DD3553" s="282"/>
      <c r="DE3553" s="282"/>
      <c r="DF3553" s="282"/>
      <c r="DG3553" s="282"/>
      <c r="DH3553" s="282"/>
      <c r="DI3553" s="282"/>
      <c r="DJ3553" s="282"/>
      <c r="EF3553" s="495" t="str">
        <f>""&amp;(MID(数据表!AZ3553,1,MIN(FIND({"(";"（"},数据表!AZ3553&amp;"(（",1)-1)))&amp;""</f>
        <v/>
      </c>
      <c r="EG3553" s="495" t="str">
        <f>""&amp;(MID(数据表!AZ3553,1,MIN(FIND({0;1;2;3;4;5;6;7;8;9},数据表!AZ3553&amp;"1234567890",1)-1)))&amp;""</f>
        <v/>
      </c>
    </row>
    <row r="3554" spans="2:137" s="310" customFormat="1" ht="12" customHeight="1">
      <c r="B3554" s="286"/>
      <c r="C3554" s="286"/>
      <c r="D3554" s="286"/>
      <c r="E3554" s="479"/>
      <c r="F3554" s="282"/>
      <c r="G3554" s="283"/>
      <c r="H3554" s="421"/>
      <c r="I3554" s="421"/>
      <c r="J3554" s="283"/>
      <c r="K3554" s="421"/>
      <c r="L3554" s="282"/>
      <c r="N3554" s="282"/>
      <c r="S3554" s="282"/>
      <c r="T3554" s="283"/>
      <c r="U3554" s="283"/>
      <c r="V3554" s="283"/>
      <c r="W3554" s="283"/>
      <c r="X3554" s="283"/>
      <c r="Y3554" s="282"/>
      <c r="Z3554" s="282"/>
      <c r="AA3554" s="283"/>
      <c r="AB3554" s="282"/>
      <c r="AC3554" s="282"/>
      <c r="AD3554" s="282"/>
      <c r="AE3554" s="282"/>
      <c r="AF3554" s="283"/>
      <c r="AG3554" s="402"/>
      <c r="AH3554" s="283"/>
      <c r="AI3554" s="283"/>
      <c r="AJ3554" s="283"/>
      <c r="AK3554" s="283"/>
      <c r="AL3554" s="283"/>
      <c r="AM3554" s="282"/>
      <c r="AN3554" s="282"/>
      <c r="AO3554" s="282"/>
      <c r="AP3554" s="282"/>
      <c r="AQ3554" s="282"/>
      <c r="AR3554" s="282"/>
      <c r="AT3554" s="283"/>
      <c r="AU3554" s="283"/>
      <c r="AV3554" s="283"/>
      <c r="AW3554" s="283"/>
      <c r="AY3554" s="283"/>
      <c r="AZ3554" s="282"/>
      <c r="BA3554" s="283"/>
      <c r="BB3554" s="282"/>
      <c r="BC3554" s="282"/>
      <c r="BD3554" s="282"/>
      <c r="BE3554" s="283"/>
      <c r="BG3554" s="282"/>
      <c r="BH3554" s="282"/>
      <c r="BI3554" s="282"/>
      <c r="BL3554" s="421"/>
      <c r="BM3554" s="424"/>
      <c r="BN3554" s="424"/>
      <c r="BO3554" s="424"/>
      <c r="BP3554" s="424"/>
      <c r="BQ3554" s="421"/>
      <c r="BR3554" s="421"/>
      <c r="BV3554" s="282"/>
      <c r="BW3554" s="283"/>
      <c r="BY3554" s="283"/>
      <c r="BZ3554" s="283"/>
      <c r="CA3554" s="283"/>
      <c r="CB3554" s="282"/>
      <c r="CC3554" s="282"/>
      <c r="CD3554" s="282"/>
      <c r="CE3554" s="282"/>
      <c r="CG3554" s="427"/>
      <c r="CH3554" s="402"/>
      <c r="CI3554" s="424"/>
      <c r="CJ3554" s="282"/>
      <c r="CK3554" s="282"/>
      <c r="CL3554" s="283"/>
      <c r="CM3554" s="283"/>
      <c r="CP3554" s="282"/>
      <c r="DC3554" s="282"/>
      <c r="DD3554" s="282"/>
      <c r="DE3554" s="282"/>
      <c r="DF3554" s="282"/>
      <c r="DG3554" s="282"/>
      <c r="DH3554" s="282"/>
      <c r="DI3554" s="282"/>
      <c r="DJ3554" s="282"/>
      <c r="EF3554" s="495" t="str">
        <f>""&amp;(MID(数据表!AZ3554,1,MIN(FIND({"(";"（"},数据表!AZ3554&amp;"(（",1)-1)))&amp;""</f>
        <v/>
      </c>
      <c r="EG3554" s="495" t="str">
        <f>""&amp;(MID(数据表!AZ3554,1,MIN(FIND({0;1;2;3;4;5;6;7;8;9},数据表!AZ3554&amp;"1234567890",1)-1)))&amp;""</f>
        <v/>
      </c>
    </row>
    <row r="3555" spans="2:137" s="310" customFormat="1" ht="12" customHeight="1">
      <c r="B3555" s="286"/>
      <c r="C3555" s="286"/>
      <c r="D3555" s="286"/>
      <c r="E3555" s="479"/>
      <c r="F3555" s="282"/>
      <c r="G3555" s="283"/>
      <c r="H3555" s="421"/>
      <c r="I3555" s="421"/>
      <c r="J3555" s="283"/>
      <c r="K3555" s="421"/>
      <c r="L3555" s="282"/>
      <c r="N3555" s="282"/>
      <c r="S3555" s="282"/>
      <c r="T3555" s="283"/>
      <c r="U3555" s="283"/>
      <c r="V3555" s="283"/>
      <c r="W3555" s="283"/>
      <c r="X3555" s="283"/>
      <c r="Y3555" s="282"/>
      <c r="Z3555" s="282"/>
      <c r="AA3555" s="283"/>
      <c r="AB3555" s="282"/>
      <c r="AC3555" s="282"/>
      <c r="AD3555" s="282"/>
      <c r="AE3555" s="282"/>
      <c r="AF3555" s="283"/>
      <c r="AG3555" s="402"/>
      <c r="AH3555" s="283"/>
      <c r="AI3555" s="283"/>
      <c r="AJ3555" s="283"/>
      <c r="AK3555" s="283"/>
      <c r="AL3555" s="283"/>
      <c r="AM3555" s="282"/>
      <c r="AN3555" s="282"/>
      <c r="AO3555" s="282"/>
      <c r="AP3555" s="282"/>
      <c r="AQ3555" s="282"/>
      <c r="AR3555" s="282"/>
      <c r="AT3555" s="283"/>
      <c r="AU3555" s="283"/>
      <c r="AV3555" s="283"/>
      <c r="AW3555" s="283"/>
      <c r="AY3555" s="283"/>
      <c r="AZ3555" s="282"/>
      <c r="BA3555" s="283"/>
      <c r="BB3555" s="282"/>
      <c r="BC3555" s="282"/>
      <c r="BD3555" s="282"/>
      <c r="BE3555" s="283"/>
      <c r="BG3555" s="282"/>
      <c r="BH3555" s="282"/>
      <c r="BI3555" s="282"/>
      <c r="BL3555" s="421"/>
      <c r="BM3555" s="424"/>
      <c r="BN3555" s="424"/>
      <c r="BO3555" s="424"/>
      <c r="BP3555" s="424"/>
      <c r="BQ3555" s="421"/>
      <c r="BR3555" s="421"/>
      <c r="BV3555" s="282"/>
      <c r="BW3555" s="283"/>
      <c r="BY3555" s="283"/>
      <c r="BZ3555" s="283"/>
      <c r="CA3555" s="283"/>
      <c r="CB3555" s="282"/>
      <c r="CC3555" s="282"/>
      <c r="CD3555" s="282"/>
      <c r="CE3555" s="282"/>
      <c r="CG3555" s="427"/>
      <c r="CH3555" s="402"/>
      <c r="CI3555" s="424"/>
      <c r="CJ3555" s="282"/>
      <c r="CK3555" s="282"/>
      <c r="CL3555" s="283"/>
      <c r="CM3555" s="283"/>
      <c r="CP3555" s="282"/>
      <c r="DC3555" s="282"/>
      <c r="DD3555" s="282"/>
      <c r="DE3555" s="282"/>
      <c r="DF3555" s="282"/>
      <c r="DG3555" s="282"/>
      <c r="DH3555" s="282"/>
      <c r="DI3555" s="282"/>
      <c r="DJ3555" s="282"/>
      <c r="EF3555" s="495" t="str">
        <f>""&amp;(MID(数据表!AZ3555,1,MIN(FIND({"(";"（"},数据表!AZ3555&amp;"(（",1)-1)))&amp;""</f>
        <v/>
      </c>
      <c r="EG3555" s="495" t="str">
        <f>""&amp;(MID(数据表!AZ3555,1,MIN(FIND({0;1;2;3;4;5;6;7;8;9},数据表!AZ3555&amp;"1234567890",1)-1)))&amp;""</f>
        <v/>
      </c>
    </row>
    <row r="3556" spans="2:137" s="310" customFormat="1" ht="12" customHeight="1">
      <c r="B3556" s="286"/>
      <c r="C3556" s="286"/>
      <c r="D3556" s="286"/>
      <c r="E3556" s="479"/>
      <c r="F3556" s="282"/>
      <c r="G3556" s="283"/>
      <c r="H3556" s="421"/>
      <c r="I3556" s="421"/>
      <c r="J3556" s="283"/>
      <c r="K3556" s="421"/>
      <c r="L3556" s="282"/>
      <c r="N3556" s="282"/>
      <c r="S3556" s="282"/>
      <c r="T3556" s="283"/>
      <c r="U3556" s="283"/>
      <c r="V3556" s="283"/>
      <c r="W3556" s="283"/>
      <c r="X3556" s="283"/>
      <c r="Y3556" s="282"/>
      <c r="Z3556" s="282"/>
      <c r="AA3556" s="283"/>
      <c r="AB3556" s="282"/>
      <c r="AC3556" s="282"/>
      <c r="AD3556" s="282"/>
      <c r="AE3556" s="282"/>
      <c r="AF3556" s="283"/>
      <c r="AG3556" s="402"/>
      <c r="AH3556" s="283"/>
      <c r="AI3556" s="283"/>
      <c r="AJ3556" s="283"/>
      <c r="AK3556" s="283"/>
      <c r="AL3556" s="283"/>
      <c r="AM3556" s="282"/>
      <c r="AN3556" s="282"/>
      <c r="AO3556" s="282"/>
      <c r="AP3556" s="282"/>
      <c r="AQ3556" s="282"/>
      <c r="AR3556" s="282"/>
      <c r="AT3556" s="283"/>
      <c r="AU3556" s="283"/>
      <c r="AV3556" s="283"/>
      <c r="AW3556" s="283"/>
      <c r="AY3556" s="283"/>
      <c r="AZ3556" s="282"/>
      <c r="BA3556" s="283"/>
      <c r="BB3556" s="282"/>
      <c r="BC3556" s="282"/>
      <c r="BD3556" s="282"/>
      <c r="BE3556" s="283"/>
      <c r="BG3556" s="282"/>
      <c r="BH3556" s="282"/>
      <c r="BI3556" s="282"/>
      <c r="BL3556" s="421"/>
      <c r="BM3556" s="424"/>
      <c r="BN3556" s="424"/>
      <c r="BO3556" s="424"/>
      <c r="BP3556" s="424"/>
      <c r="BQ3556" s="421"/>
      <c r="BR3556" s="421"/>
      <c r="BV3556" s="282"/>
      <c r="BW3556" s="283"/>
      <c r="BY3556" s="283"/>
      <c r="BZ3556" s="283"/>
      <c r="CA3556" s="283"/>
      <c r="CB3556" s="282"/>
      <c r="CC3556" s="282"/>
      <c r="CD3556" s="282"/>
      <c r="CE3556" s="282"/>
      <c r="CG3556" s="427"/>
      <c r="CH3556" s="402"/>
      <c r="CI3556" s="424"/>
      <c r="CJ3556" s="282"/>
      <c r="CK3556" s="282"/>
      <c r="CL3556" s="283"/>
      <c r="CM3556" s="283"/>
      <c r="CP3556" s="282"/>
      <c r="DC3556" s="282"/>
      <c r="DD3556" s="282"/>
      <c r="DE3556" s="282"/>
      <c r="DF3556" s="282"/>
      <c r="DG3556" s="282"/>
      <c r="DH3556" s="282"/>
      <c r="DI3556" s="282"/>
      <c r="DJ3556" s="282"/>
      <c r="EF3556" s="495" t="str">
        <f>""&amp;(MID(数据表!AZ3556,1,MIN(FIND({"(";"（"},数据表!AZ3556&amp;"(（",1)-1)))&amp;""</f>
        <v/>
      </c>
      <c r="EG3556" s="495" t="str">
        <f>""&amp;(MID(数据表!AZ3556,1,MIN(FIND({0;1;2;3;4;5;6;7;8;9},数据表!AZ3556&amp;"1234567890",1)-1)))&amp;""</f>
        <v/>
      </c>
    </row>
    <row r="3557" spans="2:137" s="310" customFormat="1" ht="12" customHeight="1">
      <c r="B3557" s="286"/>
      <c r="C3557" s="286"/>
      <c r="D3557" s="286"/>
      <c r="E3557" s="479"/>
      <c r="F3557" s="282"/>
      <c r="G3557" s="283"/>
      <c r="H3557" s="421"/>
      <c r="I3557" s="421"/>
      <c r="J3557" s="283"/>
      <c r="K3557" s="421"/>
      <c r="L3557" s="282"/>
      <c r="N3557" s="282"/>
      <c r="S3557" s="282"/>
      <c r="T3557" s="283"/>
      <c r="U3557" s="283"/>
      <c r="V3557" s="283"/>
      <c r="W3557" s="283"/>
      <c r="X3557" s="283"/>
      <c r="Y3557" s="282"/>
      <c r="Z3557" s="282"/>
      <c r="AA3557" s="283"/>
      <c r="AB3557" s="282"/>
      <c r="AC3557" s="282"/>
      <c r="AD3557" s="282"/>
      <c r="AE3557" s="282"/>
      <c r="AF3557" s="283"/>
      <c r="AG3557" s="402"/>
      <c r="AH3557" s="283"/>
      <c r="AI3557" s="283"/>
      <c r="AJ3557" s="283"/>
      <c r="AK3557" s="283"/>
      <c r="AL3557" s="283"/>
      <c r="AM3557" s="282"/>
      <c r="AN3557" s="282"/>
      <c r="AO3557" s="282"/>
      <c r="AP3557" s="282"/>
      <c r="AQ3557" s="282"/>
      <c r="AR3557" s="282"/>
      <c r="AT3557" s="283"/>
      <c r="AU3557" s="283"/>
      <c r="AV3557" s="283"/>
      <c r="AW3557" s="283"/>
      <c r="AY3557" s="283"/>
      <c r="AZ3557" s="282"/>
      <c r="BA3557" s="283"/>
      <c r="BB3557" s="282"/>
      <c r="BC3557" s="282"/>
      <c r="BD3557" s="282"/>
      <c r="BE3557" s="283"/>
      <c r="BG3557" s="282"/>
      <c r="BH3557" s="282"/>
      <c r="BI3557" s="282"/>
      <c r="BL3557" s="421"/>
      <c r="BM3557" s="424"/>
      <c r="BN3557" s="424"/>
      <c r="BO3557" s="424"/>
      <c r="BP3557" s="424"/>
      <c r="BQ3557" s="421"/>
      <c r="BR3557" s="421"/>
      <c r="BV3557" s="282"/>
      <c r="BW3557" s="283"/>
      <c r="BY3557" s="283"/>
      <c r="BZ3557" s="283"/>
      <c r="CA3557" s="283"/>
      <c r="CB3557" s="282"/>
      <c r="CC3557" s="282"/>
      <c r="CD3557" s="282"/>
      <c r="CE3557" s="282"/>
      <c r="CG3557" s="427"/>
      <c r="CH3557" s="402"/>
      <c r="CI3557" s="424"/>
      <c r="CJ3557" s="282"/>
      <c r="CK3557" s="282"/>
      <c r="CL3557" s="283"/>
      <c r="CM3557" s="283"/>
      <c r="CP3557" s="282"/>
      <c r="DC3557" s="282"/>
      <c r="DD3557" s="282"/>
      <c r="DE3557" s="282"/>
      <c r="DF3557" s="282"/>
      <c r="DG3557" s="282"/>
      <c r="DH3557" s="282"/>
      <c r="DI3557" s="282"/>
      <c r="DJ3557" s="282"/>
      <c r="EF3557" s="495" t="str">
        <f>""&amp;(MID(数据表!AZ3557,1,MIN(FIND({"(";"（"},数据表!AZ3557&amp;"(（",1)-1)))&amp;""</f>
        <v/>
      </c>
      <c r="EG3557" s="495" t="str">
        <f>""&amp;(MID(数据表!AZ3557,1,MIN(FIND({0;1;2;3;4;5;6;7;8;9},数据表!AZ3557&amp;"1234567890",1)-1)))&amp;""</f>
        <v/>
      </c>
    </row>
    <row r="3558" spans="2:137" s="310" customFormat="1" ht="12" customHeight="1">
      <c r="B3558" s="286"/>
      <c r="C3558" s="286"/>
      <c r="D3558" s="286"/>
      <c r="E3558" s="479"/>
      <c r="F3558" s="282"/>
      <c r="G3558" s="283"/>
      <c r="H3558" s="421"/>
      <c r="I3558" s="421"/>
      <c r="J3558" s="283"/>
      <c r="K3558" s="421"/>
      <c r="L3558" s="282"/>
      <c r="N3558" s="282"/>
      <c r="S3558" s="282"/>
      <c r="T3558" s="283"/>
      <c r="U3558" s="283"/>
      <c r="V3558" s="283"/>
      <c r="W3558" s="283"/>
      <c r="X3558" s="283"/>
      <c r="Y3558" s="282"/>
      <c r="Z3558" s="282"/>
      <c r="AA3558" s="283"/>
      <c r="AB3558" s="282"/>
      <c r="AC3558" s="282"/>
      <c r="AD3558" s="282"/>
      <c r="AE3558" s="282"/>
      <c r="AF3558" s="283"/>
      <c r="AG3558" s="402"/>
      <c r="AH3558" s="283"/>
      <c r="AI3558" s="283"/>
      <c r="AJ3558" s="283"/>
      <c r="AK3558" s="283"/>
      <c r="AL3558" s="283"/>
      <c r="AM3558" s="282"/>
      <c r="AN3558" s="282"/>
      <c r="AO3558" s="282"/>
      <c r="AP3558" s="282"/>
      <c r="AQ3558" s="282"/>
      <c r="AR3558" s="282"/>
      <c r="AT3558" s="283"/>
      <c r="AU3558" s="283"/>
      <c r="AV3558" s="283"/>
      <c r="AW3558" s="283"/>
      <c r="AY3558" s="283"/>
      <c r="AZ3558" s="282"/>
      <c r="BA3558" s="283"/>
      <c r="BB3558" s="282"/>
      <c r="BC3558" s="282"/>
      <c r="BD3558" s="282"/>
      <c r="BE3558" s="283"/>
      <c r="BG3558" s="282"/>
      <c r="BH3558" s="282"/>
      <c r="BI3558" s="282"/>
      <c r="BL3558" s="421"/>
      <c r="BM3558" s="424"/>
      <c r="BN3558" s="424"/>
      <c r="BO3558" s="424"/>
      <c r="BP3558" s="424"/>
      <c r="BQ3558" s="421"/>
      <c r="BR3558" s="421"/>
      <c r="BV3558" s="282"/>
      <c r="BW3558" s="283"/>
      <c r="BY3558" s="283"/>
      <c r="BZ3558" s="283"/>
      <c r="CA3558" s="283"/>
      <c r="CB3558" s="282"/>
      <c r="CC3558" s="282"/>
      <c r="CD3558" s="282"/>
      <c r="CE3558" s="282"/>
      <c r="CG3558" s="427"/>
      <c r="CH3558" s="402"/>
      <c r="CI3558" s="424"/>
      <c r="CJ3558" s="282"/>
      <c r="CK3558" s="282"/>
      <c r="CL3558" s="283"/>
      <c r="CM3558" s="283"/>
      <c r="CP3558" s="282"/>
      <c r="DC3558" s="282"/>
      <c r="DD3558" s="282"/>
      <c r="DE3558" s="282"/>
      <c r="DF3558" s="282"/>
      <c r="DG3558" s="282"/>
      <c r="DH3558" s="282"/>
      <c r="DI3558" s="282"/>
      <c r="DJ3558" s="282"/>
      <c r="EF3558" s="495" t="str">
        <f>""&amp;(MID(数据表!AZ3558,1,MIN(FIND({"(";"（"},数据表!AZ3558&amp;"(（",1)-1)))&amp;""</f>
        <v/>
      </c>
      <c r="EG3558" s="495" t="str">
        <f>""&amp;(MID(数据表!AZ3558,1,MIN(FIND({0;1;2;3;4;5;6;7;8;9},数据表!AZ3558&amp;"1234567890",1)-1)))&amp;""</f>
        <v/>
      </c>
    </row>
    <row r="3559" spans="2:137" s="310" customFormat="1" ht="12" customHeight="1">
      <c r="B3559" s="286"/>
      <c r="C3559" s="286"/>
      <c r="D3559" s="286"/>
      <c r="E3559" s="479"/>
      <c r="F3559" s="282"/>
      <c r="G3559" s="283"/>
      <c r="H3559" s="421"/>
      <c r="I3559" s="421"/>
      <c r="J3559" s="283"/>
      <c r="K3559" s="421"/>
      <c r="L3559" s="282"/>
      <c r="N3559" s="282"/>
      <c r="S3559" s="282"/>
      <c r="T3559" s="283"/>
      <c r="U3559" s="283"/>
      <c r="V3559" s="283"/>
      <c r="W3559" s="283"/>
      <c r="X3559" s="283"/>
      <c r="Y3559" s="282"/>
      <c r="Z3559" s="282"/>
      <c r="AA3559" s="283"/>
      <c r="AB3559" s="282"/>
      <c r="AC3559" s="282"/>
      <c r="AD3559" s="282"/>
      <c r="AE3559" s="282"/>
      <c r="AF3559" s="283"/>
      <c r="AG3559" s="402"/>
      <c r="AH3559" s="283"/>
      <c r="AI3559" s="283"/>
      <c r="AJ3559" s="283"/>
      <c r="AK3559" s="283"/>
      <c r="AL3559" s="283"/>
      <c r="AM3559" s="282"/>
      <c r="AN3559" s="282"/>
      <c r="AO3559" s="282"/>
      <c r="AP3559" s="282"/>
      <c r="AQ3559" s="282"/>
      <c r="AR3559" s="282"/>
      <c r="AT3559" s="283"/>
      <c r="AU3559" s="283"/>
      <c r="AV3559" s="283"/>
      <c r="AW3559" s="283"/>
      <c r="AY3559" s="283"/>
      <c r="AZ3559" s="282"/>
      <c r="BA3559" s="283"/>
      <c r="BB3559" s="282"/>
      <c r="BC3559" s="282"/>
      <c r="BD3559" s="282"/>
      <c r="BE3559" s="283"/>
      <c r="BG3559" s="282"/>
      <c r="BH3559" s="282"/>
      <c r="BI3559" s="282"/>
      <c r="BL3559" s="421"/>
      <c r="BM3559" s="424"/>
      <c r="BN3559" s="424"/>
      <c r="BO3559" s="424"/>
      <c r="BP3559" s="424"/>
      <c r="BQ3559" s="421"/>
      <c r="BR3559" s="421"/>
      <c r="BV3559" s="282"/>
      <c r="BW3559" s="283"/>
      <c r="BY3559" s="283"/>
      <c r="BZ3559" s="283"/>
      <c r="CA3559" s="283"/>
      <c r="CB3559" s="282"/>
      <c r="CC3559" s="282"/>
      <c r="CD3559" s="282"/>
      <c r="CE3559" s="282"/>
      <c r="CG3559" s="427"/>
      <c r="CH3559" s="402"/>
      <c r="CI3559" s="424"/>
      <c r="CJ3559" s="282"/>
      <c r="CK3559" s="282"/>
      <c r="CL3559" s="283"/>
      <c r="CM3559" s="283"/>
      <c r="CP3559" s="282"/>
      <c r="DC3559" s="282"/>
      <c r="DD3559" s="282"/>
      <c r="DE3559" s="282"/>
      <c r="DF3559" s="282"/>
      <c r="DG3559" s="282"/>
      <c r="DH3559" s="282"/>
      <c r="DI3559" s="282"/>
      <c r="DJ3559" s="282"/>
      <c r="EF3559" s="495" t="str">
        <f>""&amp;(MID(数据表!AZ3559,1,MIN(FIND({"(";"（"},数据表!AZ3559&amp;"(（",1)-1)))&amp;""</f>
        <v/>
      </c>
      <c r="EG3559" s="495" t="str">
        <f>""&amp;(MID(数据表!AZ3559,1,MIN(FIND({0;1;2;3;4;5;6;7;8;9},数据表!AZ3559&amp;"1234567890",1)-1)))&amp;""</f>
        <v/>
      </c>
    </row>
    <row r="3560" spans="2:137" s="310" customFormat="1" ht="12" customHeight="1">
      <c r="B3560" s="286"/>
      <c r="C3560" s="286"/>
      <c r="D3560" s="286"/>
      <c r="E3560" s="479"/>
      <c r="F3560" s="282"/>
      <c r="G3560" s="283"/>
      <c r="H3560" s="421"/>
      <c r="I3560" s="421"/>
      <c r="J3560" s="283"/>
      <c r="K3560" s="421"/>
      <c r="L3560" s="282"/>
      <c r="N3560" s="282"/>
      <c r="S3560" s="282"/>
      <c r="T3560" s="283"/>
      <c r="U3560" s="283"/>
      <c r="V3560" s="283"/>
      <c r="W3560" s="283"/>
      <c r="X3560" s="283"/>
      <c r="Y3560" s="282"/>
      <c r="Z3560" s="282"/>
      <c r="AA3560" s="283"/>
      <c r="AB3560" s="282"/>
      <c r="AC3560" s="282"/>
      <c r="AD3560" s="282"/>
      <c r="AE3560" s="282"/>
      <c r="AF3560" s="283"/>
      <c r="AG3560" s="402"/>
      <c r="AH3560" s="283"/>
      <c r="AI3560" s="283"/>
      <c r="AJ3560" s="283"/>
      <c r="AK3560" s="283"/>
      <c r="AL3560" s="283"/>
      <c r="AM3560" s="282"/>
      <c r="AN3560" s="282"/>
      <c r="AO3560" s="282"/>
      <c r="AP3560" s="282"/>
      <c r="AQ3560" s="282"/>
      <c r="AR3560" s="282"/>
      <c r="AT3560" s="283"/>
      <c r="AU3560" s="283"/>
      <c r="AV3560" s="283"/>
      <c r="AW3560" s="283"/>
      <c r="AY3560" s="283"/>
      <c r="AZ3560" s="282"/>
      <c r="BA3560" s="283"/>
      <c r="BB3560" s="282"/>
      <c r="BC3560" s="282"/>
      <c r="BD3560" s="282"/>
      <c r="BE3560" s="283"/>
      <c r="BG3560" s="282"/>
      <c r="BH3560" s="282"/>
      <c r="BI3560" s="282"/>
      <c r="BL3560" s="421"/>
      <c r="BM3560" s="424"/>
      <c r="BN3560" s="424"/>
      <c r="BO3560" s="424"/>
      <c r="BP3560" s="424"/>
      <c r="BQ3560" s="421"/>
      <c r="BR3560" s="421"/>
      <c r="BV3560" s="282"/>
      <c r="BW3560" s="283"/>
      <c r="BY3560" s="283"/>
      <c r="BZ3560" s="283"/>
      <c r="CA3560" s="283"/>
      <c r="CB3560" s="282"/>
      <c r="CC3560" s="282"/>
      <c r="CD3560" s="282"/>
      <c r="CE3560" s="282"/>
      <c r="CG3560" s="427"/>
      <c r="CH3560" s="402"/>
      <c r="CI3560" s="424"/>
      <c r="CJ3560" s="282"/>
      <c r="CK3560" s="282"/>
      <c r="CL3560" s="283"/>
      <c r="CM3560" s="283"/>
      <c r="CP3560" s="282"/>
      <c r="DC3560" s="282"/>
      <c r="DD3560" s="282"/>
      <c r="DE3560" s="282"/>
      <c r="DF3560" s="282"/>
      <c r="DG3560" s="282"/>
      <c r="DH3560" s="282"/>
      <c r="DI3560" s="282"/>
      <c r="DJ3560" s="282"/>
      <c r="EF3560" s="495" t="str">
        <f>""&amp;(MID(数据表!AZ3560,1,MIN(FIND({"(";"（"},数据表!AZ3560&amp;"(（",1)-1)))&amp;""</f>
        <v/>
      </c>
      <c r="EG3560" s="495" t="str">
        <f>""&amp;(MID(数据表!AZ3560,1,MIN(FIND({0;1;2;3;4;5;6;7;8;9},数据表!AZ3560&amp;"1234567890",1)-1)))&amp;""</f>
        <v/>
      </c>
    </row>
    <row r="3561" spans="2:137" s="310" customFormat="1" ht="12" customHeight="1">
      <c r="B3561" s="286"/>
      <c r="C3561" s="286"/>
      <c r="D3561" s="286"/>
      <c r="E3561" s="479"/>
      <c r="F3561" s="282"/>
      <c r="G3561" s="283"/>
      <c r="H3561" s="421"/>
      <c r="I3561" s="421"/>
      <c r="J3561" s="283"/>
      <c r="K3561" s="421"/>
      <c r="L3561" s="282"/>
      <c r="N3561" s="282"/>
      <c r="S3561" s="282"/>
      <c r="T3561" s="283"/>
      <c r="U3561" s="283"/>
      <c r="V3561" s="283"/>
      <c r="W3561" s="283"/>
      <c r="X3561" s="283"/>
      <c r="Y3561" s="282"/>
      <c r="Z3561" s="282"/>
      <c r="AA3561" s="283"/>
      <c r="AB3561" s="282"/>
      <c r="AC3561" s="282"/>
      <c r="AD3561" s="282"/>
      <c r="AE3561" s="282"/>
      <c r="AF3561" s="283"/>
      <c r="AG3561" s="402"/>
      <c r="AH3561" s="283"/>
      <c r="AI3561" s="283"/>
      <c r="AJ3561" s="283"/>
      <c r="AK3561" s="283"/>
      <c r="AL3561" s="283"/>
      <c r="AM3561" s="282"/>
      <c r="AN3561" s="282"/>
      <c r="AO3561" s="282"/>
      <c r="AP3561" s="282"/>
      <c r="AQ3561" s="282"/>
      <c r="AR3561" s="282"/>
      <c r="AT3561" s="283"/>
      <c r="AU3561" s="283"/>
      <c r="AV3561" s="283"/>
      <c r="AW3561" s="283"/>
      <c r="AY3561" s="283"/>
      <c r="AZ3561" s="282"/>
      <c r="BA3561" s="283"/>
      <c r="BB3561" s="282"/>
      <c r="BC3561" s="282"/>
      <c r="BD3561" s="282"/>
      <c r="BE3561" s="283"/>
      <c r="BG3561" s="282"/>
      <c r="BH3561" s="282"/>
      <c r="BI3561" s="282"/>
      <c r="BL3561" s="421"/>
      <c r="BM3561" s="424"/>
      <c r="BN3561" s="424"/>
      <c r="BO3561" s="424"/>
      <c r="BP3561" s="424"/>
      <c r="BQ3561" s="421"/>
      <c r="BR3561" s="421"/>
      <c r="BV3561" s="282"/>
      <c r="BW3561" s="283"/>
      <c r="BY3561" s="283"/>
      <c r="BZ3561" s="283"/>
      <c r="CA3561" s="283"/>
      <c r="CB3561" s="282"/>
      <c r="CC3561" s="282"/>
      <c r="CD3561" s="282"/>
      <c r="CE3561" s="282"/>
      <c r="CG3561" s="427"/>
      <c r="CH3561" s="402"/>
      <c r="CI3561" s="424"/>
      <c r="CJ3561" s="282"/>
      <c r="CK3561" s="282"/>
      <c r="CL3561" s="283"/>
      <c r="CM3561" s="283"/>
      <c r="CP3561" s="282"/>
      <c r="DC3561" s="282"/>
      <c r="DD3561" s="282"/>
      <c r="DE3561" s="282"/>
      <c r="DF3561" s="282"/>
      <c r="DG3561" s="282"/>
      <c r="DH3561" s="282"/>
      <c r="DI3561" s="282"/>
      <c r="DJ3561" s="282"/>
      <c r="EF3561" s="495" t="str">
        <f>""&amp;(MID(数据表!AZ3561,1,MIN(FIND({"(";"（"},数据表!AZ3561&amp;"(（",1)-1)))&amp;""</f>
        <v/>
      </c>
      <c r="EG3561" s="495" t="str">
        <f>""&amp;(MID(数据表!AZ3561,1,MIN(FIND({0;1;2;3;4;5;6;7;8;9},数据表!AZ3561&amp;"1234567890",1)-1)))&amp;""</f>
        <v/>
      </c>
    </row>
    <row r="3562" spans="2:137" s="310" customFormat="1" ht="12" customHeight="1">
      <c r="B3562" s="286"/>
      <c r="C3562" s="286"/>
      <c r="D3562" s="286"/>
      <c r="E3562" s="479"/>
      <c r="F3562" s="282"/>
      <c r="G3562" s="283"/>
      <c r="H3562" s="421"/>
      <c r="I3562" s="421"/>
      <c r="J3562" s="283"/>
      <c r="K3562" s="421"/>
      <c r="L3562" s="282"/>
      <c r="N3562" s="282"/>
      <c r="S3562" s="282"/>
      <c r="T3562" s="283"/>
      <c r="U3562" s="283"/>
      <c r="V3562" s="283"/>
      <c r="W3562" s="283"/>
      <c r="X3562" s="283"/>
      <c r="Y3562" s="282"/>
      <c r="Z3562" s="282"/>
      <c r="AA3562" s="283"/>
      <c r="AB3562" s="282"/>
      <c r="AC3562" s="282"/>
      <c r="AD3562" s="282"/>
      <c r="AE3562" s="282"/>
      <c r="AF3562" s="283"/>
      <c r="AG3562" s="402"/>
      <c r="AH3562" s="283"/>
      <c r="AI3562" s="283"/>
      <c r="AJ3562" s="283"/>
      <c r="AK3562" s="283"/>
      <c r="AL3562" s="283"/>
      <c r="AM3562" s="282"/>
      <c r="AN3562" s="282"/>
      <c r="AO3562" s="282"/>
      <c r="AP3562" s="282"/>
      <c r="AQ3562" s="282"/>
      <c r="AR3562" s="282"/>
      <c r="AT3562" s="283"/>
      <c r="AU3562" s="283"/>
      <c r="AV3562" s="283"/>
      <c r="AW3562" s="283"/>
      <c r="AY3562" s="283"/>
      <c r="AZ3562" s="282"/>
      <c r="BA3562" s="283"/>
      <c r="BB3562" s="282"/>
      <c r="BC3562" s="282"/>
      <c r="BD3562" s="282"/>
      <c r="BE3562" s="283"/>
      <c r="BG3562" s="282"/>
      <c r="BH3562" s="282"/>
      <c r="BI3562" s="282"/>
      <c r="BL3562" s="421"/>
      <c r="BM3562" s="424"/>
      <c r="BN3562" s="424"/>
      <c r="BO3562" s="424"/>
      <c r="BP3562" s="424"/>
      <c r="BQ3562" s="421"/>
      <c r="BR3562" s="421"/>
      <c r="BV3562" s="282"/>
      <c r="BW3562" s="283"/>
      <c r="BY3562" s="283"/>
      <c r="BZ3562" s="283"/>
      <c r="CA3562" s="283"/>
      <c r="CB3562" s="282"/>
      <c r="CC3562" s="282"/>
      <c r="CD3562" s="282"/>
      <c r="CE3562" s="282"/>
      <c r="CG3562" s="427"/>
      <c r="CH3562" s="402"/>
      <c r="CI3562" s="424"/>
      <c r="CJ3562" s="282"/>
      <c r="CK3562" s="282"/>
      <c r="CL3562" s="283"/>
      <c r="CM3562" s="283"/>
      <c r="CP3562" s="282"/>
      <c r="DC3562" s="282"/>
      <c r="DD3562" s="282"/>
      <c r="DE3562" s="282"/>
      <c r="DF3562" s="282"/>
      <c r="DG3562" s="282"/>
      <c r="DH3562" s="282"/>
      <c r="DI3562" s="282"/>
      <c r="DJ3562" s="282"/>
      <c r="EF3562" s="495" t="str">
        <f>""&amp;(MID(数据表!AZ3562,1,MIN(FIND({"(";"（"},数据表!AZ3562&amp;"(（",1)-1)))&amp;""</f>
        <v/>
      </c>
      <c r="EG3562" s="495" t="str">
        <f>""&amp;(MID(数据表!AZ3562,1,MIN(FIND({0;1;2;3;4;5;6;7;8;9},数据表!AZ3562&amp;"1234567890",1)-1)))&amp;""</f>
        <v/>
      </c>
    </row>
    <row r="3563" spans="2:137" s="310" customFormat="1" ht="12" customHeight="1">
      <c r="B3563" s="286"/>
      <c r="C3563" s="286"/>
      <c r="D3563" s="286"/>
      <c r="E3563" s="479"/>
      <c r="F3563" s="282"/>
      <c r="G3563" s="283"/>
      <c r="H3563" s="421"/>
      <c r="I3563" s="421"/>
      <c r="J3563" s="283"/>
      <c r="K3563" s="421"/>
      <c r="L3563" s="282"/>
      <c r="N3563" s="282"/>
      <c r="S3563" s="282"/>
      <c r="T3563" s="283"/>
      <c r="U3563" s="283"/>
      <c r="V3563" s="283"/>
      <c r="W3563" s="283"/>
      <c r="X3563" s="283"/>
      <c r="Y3563" s="282"/>
      <c r="Z3563" s="282"/>
      <c r="AA3563" s="283"/>
      <c r="AB3563" s="282"/>
      <c r="AC3563" s="282"/>
      <c r="AD3563" s="282"/>
      <c r="AE3563" s="282"/>
      <c r="AF3563" s="283"/>
      <c r="AG3563" s="402"/>
      <c r="AH3563" s="283"/>
      <c r="AI3563" s="283"/>
      <c r="AJ3563" s="283"/>
      <c r="AK3563" s="283"/>
      <c r="AL3563" s="283"/>
      <c r="AM3563" s="282"/>
      <c r="AN3563" s="282"/>
      <c r="AO3563" s="282"/>
      <c r="AP3563" s="282"/>
      <c r="AQ3563" s="282"/>
      <c r="AR3563" s="282"/>
      <c r="AT3563" s="283"/>
      <c r="AU3563" s="283"/>
      <c r="AV3563" s="283"/>
      <c r="AW3563" s="283"/>
      <c r="AY3563" s="283"/>
      <c r="AZ3563" s="282"/>
      <c r="BA3563" s="283"/>
      <c r="BB3563" s="282"/>
      <c r="BC3563" s="282"/>
      <c r="BD3563" s="282"/>
      <c r="BE3563" s="283"/>
      <c r="BG3563" s="282"/>
      <c r="BH3563" s="282"/>
      <c r="BI3563" s="282"/>
      <c r="BL3563" s="421"/>
      <c r="BM3563" s="424"/>
      <c r="BN3563" s="424"/>
      <c r="BO3563" s="424"/>
      <c r="BP3563" s="424"/>
      <c r="BQ3563" s="421"/>
      <c r="BR3563" s="421"/>
      <c r="BV3563" s="282"/>
      <c r="BW3563" s="283"/>
      <c r="BY3563" s="283"/>
      <c r="BZ3563" s="283"/>
      <c r="CA3563" s="283"/>
      <c r="CB3563" s="282"/>
      <c r="CC3563" s="282"/>
      <c r="CD3563" s="282"/>
      <c r="CE3563" s="282"/>
      <c r="CG3563" s="427"/>
      <c r="CH3563" s="402"/>
      <c r="CI3563" s="424"/>
      <c r="CJ3563" s="282"/>
      <c r="CK3563" s="282"/>
      <c r="CL3563" s="283"/>
      <c r="CM3563" s="283"/>
      <c r="CP3563" s="282"/>
      <c r="DC3563" s="282"/>
      <c r="DD3563" s="282"/>
      <c r="DE3563" s="282"/>
      <c r="DF3563" s="282"/>
      <c r="DG3563" s="282"/>
      <c r="DH3563" s="282"/>
      <c r="DI3563" s="282"/>
      <c r="DJ3563" s="282"/>
      <c r="EF3563" s="495" t="str">
        <f>""&amp;(MID(数据表!AZ3563,1,MIN(FIND({"(";"（"},数据表!AZ3563&amp;"(（",1)-1)))&amp;""</f>
        <v/>
      </c>
      <c r="EG3563" s="495" t="str">
        <f>""&amp;(MID(数据表!AZ3563,1,MIN(FIND({0;1;2;3;4;5;6;7;8;9},数据表!AZ3563&amp;"1234567890",1)-1)))&amp;""</f>
        <v/>
      </c>
    </row>
    <row r="3564" spans="2:137" s="310" customFormat="1" ht="12" customHeight="1">
      <c r="B3564" s="286"/>
      <c r="C3564" s="286"/>
      <c r="D3564" s="286"/>
      <c r="E3564" s="479"/>
      <c r="F3564" s="282"/>
      <c r="G3564" s="283"/>
      <c r="H3564" s="421"/>
      <c r="I3564" s="421"/>
      <c r="J3564" s="283"/>
      <c r="K3564" s="421"/>
      <c r="L3564" s="282"/>
      <c r="N3564" s="282"/>
      <c r="S3564" s="282"/>
      <c r="T3564" s="283"/>
      <c r="U3564" s="283"/>
      <c r="V3564" s="283"/>
      <c r="W3564" s="283"/>
      <c r="X3564" s="283"/>
      <c r="Y3564" s="282"/>
      <c r="Z3564" s="282"/>
      <c r="AA3564" s="283"/>
      <c r="AB3564" s="282"/>
      <c r="AC3564" s="282"/>
      <c r="AD3564" s="282"/>
      <c r="AE3564" s="282"/>
      <c r="AF3564" s="283"/>
      <c r="AG3564" s="402"/>
      <c r="AH3564" s="283"/>
      <c r="AI3564" s="283"/>
      <c r="AJ3564" s="283"/>
      <c r="AK3564" s="283"/>
      <c r="AL3564" s="283"/>
      <c r="AM3564" s="282"/>
      <c r="AN3564" s="282"/>
      <c r="AO3564" s="282"/>
      <c r="AP3564" s="282"/>
      <c r="AQ3564" s="282"/>
      <c r="AR3564" s="282"/>
      <c r="AT3564" s="283"/>
      <c r="AU3564" s="283"/>
      <c r="AV3564" s="283"/>
      <c r="AW3564" s="283"/>
      <c r="AY3564" s="283"/>
      <c r="AZ3564" s="282"/>
      <c r="BA3564" s="283"/>
      <c r="BB3564" s="282"/>
      <c r="BC3564" s="282"/>
      <c r="BD3564" s="282"/>
      <c r="BE3564" s="283"/>
      <c r="BG3564" s="282"/>
      <c r="BH3564" s="282"/>
      <c r="BI3564" s="282"/>
      <c r="BL3564" s="421"/>
      <c r="BM3564" s="424"/>
      <c r="BN3564" s="424"/>
      <c r="BO3564" s="424"/>
      <c r="BP3564" s="424"/>
      <c r="BQ3564" s="421"/>
      <c r="BR3564" s="421"/>
      <c r="BV3564" s="282"/>
      <c r="BW3564" s="283"/>
      <c r="BY3564" s="283"/>
      <c r="BZ3564" s="283"/>
      <c r="CA3564" s="283"/>
      <c r="CB3564" s="282"/>
      <c r="CC3564" s="282"/>
      <c r="CD3564" s="282"/>
      <c r="CE3564" s="282"/>
      <c r="CG3564" s="427"/>
      <c r="CH3564" s="402"/>
      <c r="CI3564" s="424"/>
      <c r="CJ3564" s="282"/>
      <c r="CK3564" s="282"/>
      <c r="CL3564" s="283"/>
      <c r="CM3564" s="283"/>
      <c r="CP3564" s="282"/>
      <c r="DC3564" s="282"/>
      <c r="DD3564" s="282"/>
      <c r="DE3564" s="282"/>
      <c r="DF3564" s="282"/>
      <c r="DG3564" s="282"/>
      <c r="DH3564" s="282"/>
      <c r="DI3564" s="282"/>
      <c r="DJ3564" s="282"/>
      <c r="EF3564" s="495" t="str">
        <f>""&amp;(MID(数据表!AZ3564,1,MIN(FIND({"(";"（"},数据表!AZ3564&amp;"(（",1)-1)))&amp;""</f>
        <v/>
      </c>
      <c r="EG3564" s="495" t="str">
        <f>""&amp;(MID(数据表!AZ3564,1,MIN(FIND({0;1;2;3;4;5;6;7;8;9},数据表!AZ3564&amp;"1234567890",1)-1)))&amp;""</f>
        <v/>
      </c>
    </row>
    <row r="3565" spans="2:137" s="310" customFormat="1" ht="12" customHeight="1">
      <c r="B3565" s="286"/>
      <c r="C3565" s="286"/>
      <c r="D3565" s="286"/>
      <c r="E3565" s="479"/>
      <c r="F3565" s="282"/>
      <c r="G3565" s="283"/>
      <c r="H3565" s="421"/>
      <c r="I3565" s="421"/>
      <c r="J3565" s="283"/>
      <c r="K3565" s="421"/>
      <c r="L3565" s="282"/>
      <c r="N3565" s="282"/>
      <c r="S3565" s="282"/>
      <c r="T3565" s="283"/>
      <c r="U3565" s="283"/>
      <c r="V3565" s="283"/>
      <c r="W3565" s="283"/>
      <c r="X3565" s="283"/>
      <c r="Y3565" s="282"/>
      <c r="Z3565" s="282"/>
      <c r="AA3565" s="283"/>
      <c r="AB3565" s="282"/>
      <c r="AC3565" s="282"/>
      <c r="AD3565" s="282"/>
      <c r="AE3565" s="282"/>
      <c r="AF3565" s="283"/>
      <c r="AG3565" s="402"/>
      <c r="AH3565" s="283"/>
      <c r="AI3565" s="283"/>
      <c r="AJ3565" s="283"/>
      <c r="AK3565" s="283"/>
      <c r="AL3565" s="283"/>
      <c r="AM3565" s="282"/>
      <c r="AN3565" s="282"/>
      <c r="AO3565" s="282"/>
      <c r="AP3565" s="282"/>
      <c r="AQ3565" s="282"/>
      <c r="AR3565" s="282"/>
      <c r="AT3565" s="283"/>
      <c r="AU3565" s="283"/>
      <c r="AV3565" s="283"/>
      <c r="AW3565" s="283"/>
      <c r="AY3565" s="283"/>
      <c r="AZ3565" s="282"/>
      <c r="BA3565" s="283"/>
      <c r="BB3565" s="282"/>
      <c r="BC3565" s="282"/>
      <c r="BD3565" s="282"/>
      <c r="BE3565" s="283"/>
      <c r="BG3565" s="282"/>
      <c r="BH3565" s="282"/>
      <c r="BI3565" s="282"/>
      <c r="BL3565" s="421"/>
      <c r="BM3565" s="424"/>
      <c r="BN3565" s="424"/>
      <c r="BO3565" s="424"/>
      <c r="BP3565" s="424"/>
      <c r="BQ3565" s="421"/>
      <c r="BR3565" s="421"/>
      <c r="BV3565" s="282"/>
      <c r="BW3565" s="283"/>
      <c r="BY3565" s="283"/>
      <c r="BZ3565" s="283"/>
      <c r="CA3565" s="283"/>
      <c r="CB3565" s="282"/>
      <c r="CC3565" s="282"/>
      <c r="CD3565" s="282"/>
      <c r="CE3565" s="282"/>
      <c r="CG3565" s="427"/>
      <c r="CH3565" s="402"/>
      <c r="CI3565" s="424"/>
      <c r="CJ3565" s="282"/>
      <c r="CK3565" s="282"/>
      <c r="CL3565" s="283"/>
      <c r="CM3565" s="283"/>
      <c r="CP3565" s="282"/>
      <c r="DC3565" s="282"/>
      <c r="DD3565" s="282"/>
      <c r="DE3565" s="282"/>
      <c r="DF3565" s="282"/>
      <c r="DG3565" s="282"/>
      <c r="DH3565" s="282"/>
      <c r="DI3565" s="282"/>
      <c r="DJ3565" s="282"/>
      <c r="EF3565" s="495" t="str">
        <f>""&amp;(MID(数据表!AZ3565,1,MIN(FIND({"(";"（"},数据表!AZ3565&amp;"(（",1)-1)))&amp;""</f>
        <v/>
      </c>
      <c r="EG3565" s="495" t="str">
        <f>""&amp;(MID(数据表!AZ3565,1,MIN(FIND({0;1;2;3;4;5;6;7;8;9},数据表!AZ3565&amp;"1234567890",1)-1)))&amp;""</f>
        <v/>
      </c>
    </row>
    <row r="3566" spans="2:137" s="310" customFormat="1" ht="12" customHeight="1">
      <c r="B3566" s="286"/>
      <c r="C3566" s="286"/>
      <c r="D3566" s="286"/>
      <c r="E3566" s="479"/>
      <c r="F3566" s="282"/>
      <c r="G3566" s="283"/>
      <c r="H3566" s="421"/>
      <c r="I3566" s="421"/>
      <c r="J3566" s="283"/>
      <c r="K3566" s="421"/>
      <c r="L3566" s="282"/>
      <c r="N3566" s="282"/>
      <c r="S3566" s="282"/>
      <c r="T3566" s="283"/>
      <c r="U3566" s="283"/>
      <c r="V3566" s="283"/>
      <c r="W3566" s="283"/>
      <c r="X3566" s="283"/>
      <c r="Y3566" s="282"/>
      <c r="Z3566" s="282"/>
      <c r="AA3566" s="283"/>
      <c r="AB3566" s="282"/>
      <c r="AC3566" s="282"/>
      <c r="AD3566" s="282"/>
      <c r="AE3566" s="282"/>
      <c r="AF3566" s="283"/>
      <c r="AG3566" s="402"/>
      <c r="AH3566" s="283"/>
      <c r="AI3566" s="283"/>
      <c r="AJ3566" s="283"/>
      <c r="AK3566" s="283"/>
      <c r="AL3566" s="283"/>
      <c r="AM3566" s="282"/>
      <c r="AN3566" s="282"/>
      <c r="AO3566" s="282"/>
      <c r="AP3566" s="282"/>
      <c r="AQ3566" s="282"/>
      <c r="AR3566" s="282"/>
      <c r="AT3566" s="283"/>
      <c r="AU3566" s="283"/>
      <c r="AV3566" s="283"/>
      <c r="AW3566" s="283"/>
      <c r="AY3566" s="283"/>
      <c r="AZ3566" s="282"/>
      <c r="BA3566" s="283"/>
      <c r="BB3566" s="282"/>
      <c r="BC3566" s="282"/>
      <c r="BD3566" s="282"/>
      <c r="BE3566" s="283"/>
      <c r="BG3566" s="282"/>
      <c r="BH3566" s="282"/>
      <c r="BI3566" s="282"/>
      <c r="BL3566" s="421"/>
      <c r="BM3566" s="424"/>
      <c r="BN3566" s="424"/>
      <c r="BO3566" s="424"/>
      <c r="BP3566" s="424"/>
      <c r="BQ3566" s="421"/>
      <c r="BR3566" s="421"/>
      <c r="BV3566" s="282"/>
      <c r="BW3566" s="283"/>
      <c r="BY3566" s="283"/>
      <c r="BZ3566" s="283"/>
      <c r="CA3566" s="283"/>
      <c r="CB3566" s="282"/>
      <c r="CC3566" s="282"/>
      <c r="CD3566" s="282"/>
      <c r="CE3566" s="282"/>
      <c r="CG3566" s="427"/>
      <c r="CH3566" s="402"/>
      <c r="CI3566" s="424"/>
      <c r="CJ3566" s="282"/>
      <c r="CK3566" s="282"/>
      <c r="CL3566" s="283"/>
      <c r="CM3566" s="283"/>
      <c r="CP3566" s="282"/>
      <c r="DC3566" s="282"/>
      <c r="DD3566" s="282"/>
      <c r="DE3566" s="282"/>
      <c r="DF3566" s="282"/>
      <c r="DG3566" s="282"/>
      <c r="DH3566" s="282"/>
      <c r="DI3566" s="282"/>
      <c r="DJ3566" s="282"/>
      <c r="EF3566" s="495" t="str">
        <f>""&amp;(MID(数据表!AZ3566,1,MIN(FIND({"(";"（"},数据表!AZ3566&amp;"(（",1)-1)))&amp;""</f>
        <v/>
      </c>
      <c r="EG3566" s="495" t="str">
        <f>""&amp;(MID(数据表!AZ3566,1,MIN(FIND({0;1;2;3;4;5;6;7;8;9},数据表!AZ3566&amp;"1234567890",1)-1)))&amp;""</f>
        <v/>
      </c>
    </row>
    <row r="3567" spans="2:137" s="310" customFormat="1" ht="12" customHeight="1">
      <c r="B3567" s="286"/>
      <c r="C3567" s="286"/>
      <c r="D3567" s="286"/>
      <c r="E3567" s="479"/>
      <c r="F3567" s="282"/>
      <c r="G3567" s="283"/>
      <c r="H3567" s="421"/>
      <c r="I3567" s="421"/>
      <c r="J3567" s="283"/>
      <c r="K3567" s="421"/>
      <c r="L3567" s="282"/>
      <c r="N3567" s="282"/>
      <c r="S3567" s="282"/>
      <c r="T3567" s="283"/>
      <c r="U3567" s="283"/>
      <c r="V3567" s="283"/>
      <c r="W3567" s="283"/>
      <c r="X3567" s="283"/>
      <c r="Y3567" s="282"/>
      <c r="Z3567" s="282"/>
      <c r="AA3567" s="283"/>
      <c r="AB3567" s="282"/>
      <c r="AC3567" s="282"/>
      <c r="AD3567" s="282"/>
      <c r="AE3567" s="282"/>
      <c r="AF3567" s="283"/>
      <c r="AG3567" s="402"/>
      <c r="AH3567" s="283"/>
      <c r="AI3567" s="283"/>
      <c r="AJ3567" s="283"/>
      <c r="AK3567" s="283"/>
      <c r="AL3567" s="283"/>
      <c r="AM3567" s="282"/>
      <c r="AN3567" s="282"/>
      <c r="AO3567" s="282"/>
      <c r="AP3567" s="282"/>
      <c r="AQ3567" s="282"/>
      <c r="AR3567" s="282"/>
      <c r="AT3567" s="283"/>
      <c r="AU3567" s="283"/>
      <c r="AV3567" s="283"/>
      <c r="AW3567" s="283"/>
      <c r="AY3567" s="283"/>
      <c r="AZ3567" s="282"/>
      <c r="BA3567" s="283"/>
      <c r="BB3567" s="282"/>
      <c r="BC3567" s="282"/>
      <c r="BD3567" s="282"/>
      <c r="BE3567" s="283"/>
      <c r="BG3567" s="282"/>
      <c r="BH3567" s="282"/>
      <c r="BI3567" s="282"/>
      <c r="BL3567" s="421"/>
      <c r="BM3567" s="424"/>
      <c r="BN3567" s="424"/>
      <c r="BO3567" s="424"/>
      <c r="BP3567" s="424"/>
      <c r="BQ3567" s="421"/>
      <c r="BR3567" s="421"/>
      <c r="BV3567" s="282"/>
      <c r="BW3567" s="283"/>
      <c r="BY3567" s="283"/>
      <c r="BZ3567" s="283"/>
      <c r="CA3567" s="283"/>
      <c r="CB3567" s="282"/>
      <c r="CC3567" s="282"/>
      <c r="CD3567" s="282"/>
      <c r="CE3567" s="282"/>
      <c r="CG3567" s="427"/>
      <c r="CH3567" s="402"/>
      <c r="CI3567" s="424"/>
      <c r="CJ3567" s="282"/>
      <c r="CK3567" s="282"/>
      <c r="CL3567" s="283"/>
      <c r="CM3567" s="283"/>
      <c r="CP3567" s="282"/>
      <c r="DC3567" s="282"/>
      <c r="DD3567" s="282"/>
      <c r="DE3567" s="282"/>
      <c r="DF3567" s="282"/>
      <c r="DG3567" s="282"/>
      <c r="DH3567" s="282"/>
      <c r="DI3567" s="282"/>
      <c r="DJ3567" s="282"/>
      <c r="EF3567" s="495" t="str">
        <f>""&amp;(MID(数据表!AZ3567,1,MIN(FIND({"(";"（"},数据表!AZ3567&amp;"(（",1)-1)))&amp;""</f>
        <v/>
      </c>
      <c r="EG3567" s="495" t="str">
        <f>""&amp;(MID(数据表!AZ3567,1,MIN(FIND({0;1;2;3;4;5;6;7;8;9},数据表!AZ3567&amp;"1234567890",1)-1)))&amp;""</f>
        <v/>
      </c>
    </row>
    <row r="3568" spans="2:137" s="310" customFormat="1" ht="12" customHeight="1">
      <c r="B3568" s="286"/>
      <c r="C3568" s="286"/>
      <c r="D3568" s="286"/>
      <c r="E3568" s="479"/>
      <c r="F3568" s="282"/>
      <c r="G3568" s="283"/>
      <c r="H3568" s="421"/>
      <c r="I3568" s="421"/>
      <c r="J3568" s="283"/>
      <c r="K3568" s="421"/>
      <c r="L3568" s="282"/>
      <c r="N3568" s="282"/>
      <c r="S3568" s="282"/>
      <c r="T3568" s="283"/>
      <c r="U3568" s="283"/>
      <c r="V3568" s="283"/>
      <c r="W3568" s="283"/>
      <c r="X3568" s="283"/>
      <c r="Y3568" s="282"/>
      <c r="Z3568" s="282"/>
      <c r="AA3568" s="283"/>
      <c r="AB3568" s="282"/>
      <c r="AC3568" s="282"/>
      <c r="AD3568" s="282"/>
      <c r="AE3568" s="282"/>
      <c r="AF3568" s="283"/>
      <c r="AG3568" s="402"/>
      <c r="AH3568" s="283"/>
      <c r="AI3568" s="283"/>
      <c r="AJ3568" s="283"/>
      <c r="AK3568" s="283"/>
      <c r="AL3568" s="283"/>
      <c r="AM3568" s="282"/>
      <c r="AN3568" s="282"/>
      <c r="AO3568" s="282"/>
      <c r="AP3568" s="282"/>
      <c r="AQ3568" s="282"/>
      <c r="AR3568" s="282"/>
      <c r="AT3568" s="283"/>
      <c r="AU3568" s="283"/>
      <c r="AV3568" s="283"/>
      <c r="AW3568" s="283"/>
      <c r="AY3568" s="283"/>
      <c r="AZ3568" s="282"/>
      <c r="BA3568" s="283"/>
      <c r="BB3568" s="282"/>
      <c r="BC3568" s="282"/>
      <c r="BD3568" s="282"/>
      <c r="BE3568" s="283"/>
      <c r="BG3568" s="282"/>
      <c r="BH3568" s="282"/>
      <c r="BI3568" s="282"/>
      <c r="BL3568" s="421"/>
      <c r="BM3568" s="424"/>
      <c r="BN3568" s="424"/>
      <c r="BO3568" s="424"/>
      <c r="BP3568" s="424"/>
      <c r="BQ3568" s="421"/>
      <c r="BR3568" s="421"/>
      <c r="BV3568" s="282"/>
      <c r="BW3568" s="283"/>
      <c r="BY3568" s="283"/>
      <c r="BZ3568" s="283"/>
      <c r="CA3568" s="283"/>
      <c r="CB3568" s="282"/>
      <c r="CC3568" s="282"/>
      <c r="CD3568" s="282"/>
      <c r="CE3568" s="282"/>
      <c r="CG3568" s="427"/>
      <c r="CH3568" s="402"/>
      <c r="CI3568" s="424"/>
      <c r="CJ3568" s="282"/>
      <c r="CK3568" s="282"/>
      <c r="CL3568" s="283"/>
      <c r="CM3568" s="283"/>
      <c r="CP3568" s="282"/>
      <c r="DC3568" s="282"/>
      <c r="DD3568" s="282"/>
      <c r="DE3568" s="282"/>
      <c r="DF3568" s="282"/>
      <c r="DG3568" s="282"/>
      <c r="DH3568" s="282"/>
      <c r="DI3568" s="282"/>
      <c r="DJ3568" s="282"/>
      <c r="EF3568" s="495" t="str">
        <f>""&amp;(MID(数据表!AZ3568,1,MIN(FIND({"(";"（"},数据表!AZ3568&amp;"(（",1)-1)))&amp;""</f>
        <v/>
      </c>
      <c r="EG3568" s="495" t="str">
        <f>""&amp;(MID(数据表!AZ3568,1,MIN(FIND({0;1;2;3;4;5;6;7;8;9},数据表!AZ3568&amp;"1234567890",1)-1)))&amp;""</f>
        <v/>
      </c>
    </row>
    <row r="3569" spans="2:137" s="310" customFormat="1" ht="12" customHeight="1">
      <c r="B3569" s="286"/>
      <c r="C3569" s="286"/>
      <c r="D3569" s="286"/>
      <c r="E3569" s="479"/>
      <c r="F3569" s="282"/>
      <c r="G3569" s="283"/>
      <c r="H3569" s="421"/>
      <c r="I3569" s="421"/>
      <c r="J3569" s="283"/>
      <c r="K3569" s="421"/>
      <c r="L3569" s="282"/>
      <c r="N3569" s="282"/>
      <c r="S3569" s="282"/>
      <c r="T3569" s="283"/>
      <c r="U3569" s="283"/>
      <c r="V3569" s="283"/>
      <c r="W3569" s="283"/>
      <c r="X3569" s="283"/>
      <c r="Y3569" s="282"/>
      <c r="Z3569" s="282"/>
      <c r="AA3569" s="283"/>
      <c r="AB3569" s="282"/>
      <c r="AC3569" s="282"/>
      <c r="AD3569" s="282"/>
      <c r="AE3569" s="282"/>
      <c r="AF3569" s="283"/>
      <c r="AG3569" s="402"/>
      <c r="AH3569" s="283"/>
      <c r="AI3569" s="283"/>
      <c r="AJ3569" s="283"/>
      <c r="AK3569" s="283"/>
      <c r="AL3569" s="283"/>
      <c r="AM3569" s="282"/>
      <c r="AN3569" s="282"/>
      <c r="AO3569" s="282"/>
      <c r="AP3569" s="282"/>
      <c r="AQ3569" s="282"/>
      <c r="AR3569" s="282"/>
      <c r="AT3569" s="283"/>
      <c r="AU3569" s="283"/>
      <c r="AV3569" s="283"/>
      <c r="AW3569" s="283"/>
      <c r="AY3569" s="283"/>
      <c r="AZ3569" s="282"/>
      <c r="BA3569" s="283"/>
      <c r="BB3569" s="282"/>
      <c r="BC3569" s="282"/>
      <c r="BD3569" s="282"/>
      <c r="BE3569" s="283"/>
      <c r="BG3569" s="282"/>
      <c r="BH3569" s="282"/>
      <c r="BI3569" s="282"/>
      <c r="BL3569" s="421"/>
      <c r="BM3569" s="424"/>
      <c r="BN3569" s="424"/>
      <c r="BO3569" s="424"/>
      <c r="BP3569" s="424"/>
      <c r="BQ3569" s="421"/>
      <c r="BR3569" s="421"/>
      <c r="BV3569" s="282"/>
      <c r="BW3569" s="283"/>
      <c r="BY3569" s="283"/>
      <c r="BZ3569" s="283"/>
      <c r="CA3569" s="283"/>
      <c r="CB3569" s="282"/>
      <c r="CC3569" s="282"/>
      <c r="CD3569" s="282"/>
      <c r="CE3569" s="282"/>
      <c r="CG3569" s="427"/>
      <c r="CH3569" s="402"/>
      <c r="CI3569" s="424"/>
      <c r="CJ3569" s="282"/>
      <c r="CK3569" s="282"/>
      <c r="CL3569" s="283"/>
      <c r="CM3569" s="283"/>
      <c r="CP3569" s="282"/>
      <c r="DC3569" s="282"/>
      <c r="DD3569" s="282"/>
      <c r="DE3569" s="282"/>
      <c r="DF3569" s="282"/>
      <c r="DG3569" s="282"/>
      <c r="DH3569" s="282"/>
      <c r="DI3569" s="282"/>
      <c r="DJ3569" s="282"/>
      <c r="EF3569" s="495" t="str">
        <f>""&amp;(MID(数据表!AZ3569,1,MIN(FIND({"(";"（"},数据表!AZ3569&amp;"(（",1)-1)))&amp;""</f>
        <v/>
      </c>
      <c r="EG3569" s="495" t="str">
        <f>""&amp;(MID(数据表!AZ3569,1,MIN(FIND({0;1;2;3;4;5;6;7;8;9},数据表!AZ3569&amp;"1234567890",1)-1)))&amp;""</f>
        <v/>
      </c>
    </row>
    <row r="3570" spans="2:137" s="310" customFormat="1" ht="12" customHeight="1">
      <c r="B3570" s="286"/>
      <c r="C3570" s="286"/>
      <c r="D3570" s="286"/>
      <c r="E3570" s="479"/>
      <c r="F3570" s="282"/>
      <c r="G3570" s="283"/>
      <c r="H3570" s="421"/>
      <c r="I3570" s="421"/>
      <c r="J3570" s="283"/>
      <c r="K3570" s="421"/>
      <c r="L3570" s="282"/>
      <c r="N3570" s="282"/>
      <c r="S3570" s="282"/>
      <c r="T3570" s="283"/>
      <c r="U3570" s="283"/>
      <c r="V3570" s="283"/>
      <c r="W3570" s="283"/>
      <c r="X3570" s="283"/>
      <c r="Y3570" s="282"/>
      <c r="Z3570" s="282"/>
      <c r="AA3570" s="283"/>
      <c r="AB3570" s="282"/>
      <c r="AC3570" s="282"/>
      <c r="AD3570" s="282"/>
      <c r="AE3570" s="282"/>
      <c r="AF3570" s="283"/>
      <c r="AG3570" s="402"/>
      <c r="AH3570" s="283"/>
      <c r="AI3570" s="283"/>
      <c r="AJ3570" s="283"/>
      <c r="AK3570" s="283"/>
      <c r="AL3570" s="283"/>
      <c r="AM3570" s="282"/>
      <c r="AN3570" s="282"/>
      <c r="AO3570" s="282"/>
      <c r="AP3570" s="282"/>
      <c r="AQ3570" s="282"/>
      <c r="AR3570" s="282"/>
      <c r="AT3570" s="283"/>
      <c r="AU3570" s="283"/>
      <c r="AV3570" s="283"/>
      <c r="AW3570" s="283"/>
      <c r="AY3570" s="283"/>
      <c r="AZ3570" s="282"/>
      <c r="BA3570" s="283"/>
      <c r="BB3570" s="282"/>
      <c r="BC3570" s="282"/>
      <c r="BD3570" s="282"/>
      <c r="BE3570" s="283"/>
      <c r="BG3570" s="282"/>
      <c r="BH3570" s="282"/>
      <c r="BI3570" s="282"/>
      <c r="BL3570" s="421"/>
      <c r="BM3570" s="424"/>
      <c r="BN3570" s="424"/>
      <c r="BO3570" s="424"/>
      <c r="BP3570" s="424"/>
      <c r="BQ3570" s="421"/>
      <c r="BR3570" s="421"/>
      <c r="BV3570" s="282"/>
      <c r="BW3570" s="283"/>
      <c r="BY3570" s="283"/>
      <c r="BZ3570" s="283"/>
      <c r="CA3570" s="283"/>
      <c r="CB3570" s="282"/>
      <c r="CC3570" s="282"/>
      <c r="CD3570" s="282"/>
      <c r="CE3570" s="282"/>
      <c r="CG3570" s="427"/>
      <c r="CH3570" s="402"/>
      <c r="CI3570" s="424"/>
      <c r="CJ3570" s="282"/>
      <c r="CK3570" s="282"/>
      <c r="CL3570" s="283"/>
      <c r="CM3570" s="283"/>
      <c r="CP3570" s="282"/>
      <c r="DC3570" s="282"/>
      <c r="DD3570" s="282"/>
      <c r="DE3570" s="282"/>
      <c r="DF3570" s="282"/>
      <c r="DG3570" s="282"/>
      <c r="DH3570" s="282"/>
      <c r="DI3570" s="282"/>
      <c r="DJ3570" s="282"/>
      <c r="EF3570" s="495" t="str">
        <f>""&amp;(MID(数据表!AZ3570,1,MIN(FIND({"(";"（"},数据表!AZ3570&amp;"(（",1)-1)))&amp;""</f>
        <v/>
      </c>
      <c r="EG3570" s="495" t="str">
        <f>""&amp;(MID(数据表!AZ3570,1,MIN(FIND({0;1;2;3;4;5;6;7;8;9},数据表!AZ3570&amp;"1234567890",1)-1)))&amp;""</f>
        <v/>
      </c>
    </row>
    <row r="3571" spans="2:137" s="310" customFormat="1" ht="12" customHeight="1">
      <c r="B3571" s="286"/>
      <c r="C3571" s="286"/>
      <c r="D3571" s="286"/>
      <c r="E3571" s="479"/>
      <c r="F3571" s="282"/>
      <c r="G3571" s="283"/>
      <c r="H3571" s="421"/>
      <c r="I3571" s="421"/>
      <c r="J3571" s="283"/>
      <c r="K3571" s="421"/>
      <c r="L3571" s="282"/>
      <c r="N3571" s="282"/>
      <c r="S3571" s="282"/>
      <c r="T3571" s="283"/>
      <c r="U3571" s="283"/>
      <c r="V3571" s="283"/>
      <c r="W3571" s="283"/>
      <c r="X3571" s="283"/>
      <c r="Y3571" s="282"/>
      <c r="Z3571" s="282"/>
      <c r="AA3571" s="283"/>
      <c r="AB3571" s="282"/>
      <c r="AC3571" s="282"/>
      <c r="AD3571" s="282"/>
      <c r="AE3571" s="282"/>
      <c r="AF3571" s="283"/>
      <c r="AG3571" s="402"/>
      <c r="AH3571" s="283"/>
      <c r="AI3571" s="283"/>
      <c r="AJ3571" s="283"/>
      <c r="AK3571" s="283"/>
      <c r="AL3571" s="283"/>
      <c r="AM3571" s="282"/>
      <c r="AN3571" s="282"/>
      <c r="AO3571" s="282"/>
      <c r="AP3571" s="282"/>
      <c r="AQ3571" s="282"/>
      <c r="AR3571" s="282"/>
      <c r="AT3571" s="283"/>
      <c r="AU3571" s="283"/>
      <c r="AV3571" s="283"/>
      <c r="AW3571" s="283"/>
      <c r="AY3571" s="283"/>
      <c r="AZ3571" s="282"/>
      <c r="BA3571" s="283"/>
      <c r="BB3571" s="282"/>
      <c r="BC3571" s="282"/>
      <c r="BD3571" s="282"/>
      <c r="BE3571" s="283"/>
      <c r="BG3571" s="282"/>
      <c r="BH3571" s="282"/>
      <c r="BI3571" s="282"/>
      <c r="BL3571" s="421"/>
      <c r="BM3571" s="424"/>
      <c r="BN3571" s="424"/>
      <c r="BO3571" s="424"/>
      <c r="BP3571" s="424"/>
      <c r="BQ3571" s="421"/>
      <c r="BR3571" s="421"/>
      <c r="BV3571" s="282"/>
      <c r="BW3571" s="283"/>
      <c r="BY3571" s="283"/>
      <c r="BZ3571" s="283"/>
      <c r="CA3571" s="283"/>
      <c r="CB3571" s="282"/>
      <c r="CC3571" s="282"/>
      <c r="CD3571" s="282"/>
      <c r="CE3571" s="282"/>
      <c r="CG3571" s="427"/>
      <c r="CH3571" s="402"/>
      <c r="CI3571" s="424"/>
      <c r="CJ3571" s="282"/>
      <c r="CK3571" s="282"/>
      <c r="CL3571" s="283"/>
      <c r="CM3571" s="283"/>
      <c r="CP3571" s="282"/>
      <c r="DC3571" s="282"/>
      <c r="DD3571" s="282"/>
      <c r="DE3571" s="282"/>
      <c r="DF3571" s="282"/>
      <c r="DG3571" s="282"/>
      <c r="DH3571" s="282"/>
      <c r="DI3571" s="282"/>
      <c r="DJ3571" s="282"/>
      <c r="EF3571" s="495" t="str">
        <f>""&amp;(MID(数据表!AZ3571,1,MIN(FIND({"(";"（"},数据表!AZ3571&amp;"(（",1)-1)))&amp;""</f>
        <v/>
      </c>
      <c r="EG3571" s="495" t="str">
        <f>""&amp;(MID(数据表!AZ3571,1,MIN(FIND({0;1;2;3;4;5;6;7;8;9},数据表!AZ3571&amp;"1234567890",1)-1)))&amp;""</f>
        <v/>
      </c>
    </row>
    <row r="3572" spans="2:137" s="310" customFormat="1" ht="12" customHeight="1">
      <c r="B3572" s="286"/>
      <c r="C3572" s="286"/>
      <c r="D3572" s="286"/>
      <c r="E3572" s="479"/>
      <c r="F3572" s="282"/>
      <c r="G3572" s="283"/>
      <c r="H3572" s="421"/>
      <c r="I3572" s="421"/>
      <c r="J3572" s="283"/>
      <c r="K3572" s="421"/>
      <c r="L3572" s="282"/>
      <c r="N3572" s="282"/>
      <c r="S3572" s="282"/>
      <c r="T3572" s="283"/>
      <c r="U3572" s="283"/>
      <c r="V3572" s="283"/>
      <c r="W3572" s="283"/>
      <c r="X3572" s="283"/>
      <c r="Y3572" s="282"/>
      <c r="Z3572" s="282"/>
      <c r="AA3572" s="283"/>
      <c r="AB3572" s="282"/>
      <c r="AC3572" s="282"/>
      <c r="AD3572" s="282"/>
      <c r="AE3572" s="282"/>
      <c r="AF3572" s="283"/>
      <c r="AG3572" s="402"/>
      <c r="AH3572" s="283"/>
      <c r="AI3572" s="283"/>
      <c r="AJ3572" s="283"/>
      <c r="AK3572" s="283"/>
      <c r="AL3572" s="283"/>
      <c r="AM3572" s="282"/>
      <c r="AN3572" s="282"/>
      <c r="AO3572" s="282"/>
      <c r="AP3572" s="282"/>
      <c r="AQ3572" s="282"/>
      <c r="AR3572" s="282"/>
      <c r="AT3572" s="283"/>
      <c r="AU3572" s="283"/>
      <c r="AV3572" s="283"/>
      <c r="AW3572" s="283"/>
      <c r="AY3572" s="283"/>
      <c r="AZ3572" s="282"/>
      <c r="BA3572" s="283"/>
      <c r="BB3572" s="282"/>
      <c r="BC3572" s="282"/>
      <c r="BD3572" s="282"/>
      <c r="BE3572" s="283"/>
      <c r="BG3572" s="282"/>
      <c r="BH3572" s="282"/>
      <c r="BI3572" s="282"/>
      <c r="BL3572" s="421"/>
      <c r="BM3572" s="424"/>
      <c r="BN3572" s="424"/>
      <c r="BO3572" s="424"/>
      <c r="BP3572" s="424"/>
      <c r="BQ3572" s="421"/>
      <c r="BR3572" s="421"/>
      <c r="BV3572" s="282"/>
      <c r="BW3572" s="283"/>
      <c r="BY3572" s="283"/>
      <c r="BZ3572" s="283"/>
      <c r="CA3572" s="283"/>
      <c r="CB3572" s="282"/>
      <c r="CC3572" s="282"/>
      <c r="CD3572" s="282"/>
      <c r="CE3572" s="282"/>
      <c r="CG3572" s="427"/>
      <c r="CH3572" s="402"/>
      <c r="CI3572" s="424"/>
      <c r="CJ3572" s="282"/>
      <c r="CK3572" s="282"/>
      <c r="CL3572" s="283"/>
      <c r="CM3572" s="283"/>
      <c r="CP3572" s="282"/>
      <c r="DC3572" s="282"/>
      <c r="DD3572" s="282"/>
      <c r="DE3572" s="282"/>
      <c r="DF3572" s="282"/>
      <c r="DG3572" s="282"/>
      <c r="DH3572" s="282"/>
      <c r="DI3572" s="282"/>
      <c r="DJ3572" s="282"/>
      <c r="EF3572" s="495" t="str">
        <f>""&amp;(MID(数据表!AZ3572,1,MIN(FIND({"(";"（"},数据表!AZ3572&amp;"(（",1)-1)))&amp;""</f>
        <v/>
      </c>
      <c r="EG3572" s="495" t="str">
        <f>""&amp;(MID(数据表!AZ3572,1,MIN(FIND({0;1;2;3;4;5;6;7;8;9},数据表!AZ3572&amp;"1234567890",1)-1)))&amp;""</f>
        <v/>
      </c>
    </row>
    <row r="3573" spans="2:137" s="310" customFormat="1" ht="12" customHeight="1">
      <c r="B3573" s="286"/>
      <c r="C3573" s="286"/>
      <c r="D3573" s="286"/>
      <c r="E3573" s="479"/>
      <c r="F3573" s="282"/>
      <c r="G3573" s="283"/>
      <c r="H3573" s="421"/>
      <c r="I3573" s="421"/>
      <c r="J3573" s="283"/>
      <c r="K3573" s="421"/>
      <c r="L3573" s="282"/>
      <c r="N3573" s="282"/>
      <c r="S3573" s="282"/>
      <c r="T3573" s="283"/>
      <c r="U3573" s="283"/>
      <c r="V3573" s="283"/>
      <c r="W3573" s="283"/>
      <c r="X3573" s="283"/>
      <c r="Y3573" s="282"/>
      <c r="Z3573" s="282"/>
      <c r="AA3573" s="283"/>
      <c r="AB3573" s="282"/>
      <c r="AC3573" s="282"/>
      <c r="AD3573" s="282"/>
      <c r="AE3573" s="282"/>
      <c r="AF3573" s="283"/>
      <c r="AG3573" s="402"/>
      <c r="AH3573" s="283"/>
      <c r="AI3573" s="283"/>
      <c r="AJ3573" s="283"/>
      <c r="AK3573" s="283"/>
      <c r="AL3573" s="283"/>
      <c r="AM3573" s="282"/>
      <c r="AN3573" s="282"/>
      <c r="AO3573" s="282"/>
      <c r="AP3573" s="282"/>
      <c r="AQ3573" s="282"/>
      <c r="AR3573" s="282"/>
      <c r="AT3573" s="283"/>
      <c r="AU3573" s="283"/>
      <c r="AV3573" s="283"/>
      <c r="AW3573" s="283"/>
      <c r="AY3573" s="283"/>
      <c r="AZ3573" s="282"/>
      <c r="BA3573" s="283"/>
      <c r="BB3573" s="282"/>
      <c r="BC3573" s="282"/>
      <c r="BD3573" s="282"/>
      <c r="BE3573" s="283"/>
      <c r="BG3573" s="282"/>
      <c r="BH3573" s="282"/>
      <c r="BI3573" s="282"/>
      <c r="BL3573" s="421"/>
      <c r="BM3573" s="424"/>
      <c r="BN3573" s="424"/>
      <c r="BO3573" s="424"/>
      <c r="BP3573" s="424"/>
      <c r="BQ3573" s="421"/>
      <c r="BR3573" s="421"/>
      <c r="BV3573" s="282"/>
      <c r="BW3573" s="283"/>
      <c r="BY3573" s="283"/>
      <c r="BZ3573" s="283"/>
      <c r="CA3573" s="283"/>
      <c r="CB3573" s="282"/>
      <c r="CC3573" s="282"/>
      <c r="CD3573" s="282"/>
      <c r="CE3573" s="282"/>
      <c r="CG3573" s="427"/>
      <c r="CH3573" s="402"/>
      <c r="CI3573" s="424"/>
      <c r="CJ3573" s="282"/>
      <c r="CK3573" s="282"/>
      <c r="CL3573" s="283"/>
      <c r="CM3573" s="283"/>
      <c r="CP3573" s="282"/>
      <c r="DC3573" s="282"/>
      <c r="DD3573" s="282"/>
      <c r="DE3573" s="282"/>
      <c r="DF3573" s="282"/>
      <c r="DG3573" s="282"/>
      <c r="DH3573" s="282"/>
      <c r="DI3573" s="282"/>
      <c r="DJ3573" s="282"/>
      <c r="EF3573" s="495" t="str">
        <f>""&amp;(MID(数据表!AZ3573,1,MIN(FIND({"(";"（"},数据表!AZ3573&amp;"(（",1)-1)))&amp;""</f>
        <v/>
      </c>
      <c r="EG3573" s="495" t="str">
        <f>""&amp;(MID(数据表!AZ3573,1,MIN(FIND({0;1;2;3;4;5;6;7;8;9},数据表!AZ3573&amp;"1234567890",1)-1)))&amp;""</f>
        <v/>
      </c>
    </row>
    <row r="3574" spans="2:137" s="310" customFormat="1" ht="12" customHeight="1">
      <c r="B3574" s="286"/>
      <c r="C3574" s="286"/>
      <c r="D3574" s="286"/>
      <c r="E3574" s="479"/>
      <c r="F3574" s="282"/>
      <c r="G3574" s="283"/>
      <c r="H3574" s="421"/>
      <c r="I3574" s="421"/>
      <c r="J3574" s="283"/>
      <c r="K3574" s="421"/>
      <c r="L3574" s="282"/>
      <c r="N3574" s="282"/>
      <c r="S3574" s="282"/>
      <c r="T3574" s="283"/>
      <c r="U3574" s="283"/>
      <c r="V3574" s="283"/>
      <c r="W3574" s="283"/>
      <c r="X3574" s="283"/>
      <c r="Y3574" s="282"/>
      <c r="Z3574" s="282"/>
      <c r="AA3574" s="283"/>
      <c r="AB3574" s="282"/>
      <c r="AC3574" s="282"/>
      <c r="AD3574" s="282"/>
      <c r="AE3574" s="282"/>
      <c r="AF3574" s="283"/>
      <c r="AG3574" s="402"/>
      <c r="AH3574" s="283"/>
      <c r="AI3574" s="283"/>
      <c r="AJ3574" s="283"/>
      <c r="AK3574" s="283"/>
      <c r="AL3574" s="283"/>
      <c r="AM3574" s="282"/>
      <c r="AN3574" s="282"/>
      <c r="AO3574" s="282"/>
      <c r="AP3574" s="282"/>
      <c r="AQ3574" s="282"/>
      <c r="AR3574" s="282"/>
      <c r="AT3574" s="283"/>
      <c r="AU3574" s="283"/>
      <c r="AV3574" s="283"/>
      <c r="AW3574" s="283"/>
      <c r="AY3574" s="283"/>
      <c r="AZ3574" s="282"/>
      <c r="BA3574" s="283"/>
      <c r="BB3574" s="282"/>
      <c r="BC3574" s="282"/>
      <c r="BD3574" s="282"/>
      <c r="BE3574" s="283"/>
      <c r="BG3574" s="282"/>
      <c r="BH3574" s="282"/>
      <c r="BI3574" s="282"/>
      <c r="BL3574" s="421"/>
      <c r="BM3574" s="424"/>
      <c r="BN3574" s="424"/>
      <c r="BO3574" s="424"/>
      <c r="BP3574" s="424"/>
      <c r="BQ3574" s="421"/>
      <c r="BR3574" s="421"/>
      <c r="BV3574" s="282"/>
      <c r="BW3574" s="283"/>
      <c r="BY3574" s="283"/>
      <c r="BZ3574" s="283"/>
      <c r="CA3574" s="283"/>
      <c r="CB3574" s="282"/>
      <c r="CC3574" s="282"/>
      <c r="CD3574" s="282"/>
      <c r="CE3574" s="282"/>
      <c r="CG3574" s="427"/>
      <c r="CH3574" s="402"/>
      <c r="CI3574" s="424"/>
      <c r="CJ3574" s="282"/>
      <c r="CK3574" s="282"/>
      <c r="CL3574" s="283"/>
      <c r="CM3574" s="283"/>
      <c r="CP3574" s="282"/>
      <c r="DC3574" s="282"/>
      <c r="DD3574" s="282"/>
      <c r="DE3574" s="282"/>
      <c r="DF3574" s="282"/>
      <c r="DG3574" s="282"/>
      <c r="DH3574" s="282"/>
      <c r="DI3574" s="282"/>
      <c r="DJ3574" s="282"/>
      <c r="EF3574" s="495" t="str">
        <f>""&amp;(MID(数据表!AZ3574,1,MIN(FIND({"(";"（"},数据表!AZ3574&amp;"(（",1)-1)))&amp;""</f>
        <v/>
      </c>
      <c r="EG3574" s="495" t="str">
        <f>""&amp;(MID(数据表!AZ3574,1,MIN(FIND({0;1;2;3;4;5;6;7;8;9},数据表!AZ3574&amp;"1234567890",1)-1)))&amp;""</f>
        <v/>
      </c>
    </row>
    <row r="3575" spans="2:137" s="310" customFormat="1" ht="12" customHeight="1">
      <c r="B3575" s="286"/>
      <c r="C3575" s="286"/>
      <c r="D3575" s="286"/>
      <c r="E3575" s="479"/>
      <c r="F3575" s="282"/>
      <c r="G3575" s="283"/>
      <c r="H3575" s="421"/>
      <c r="I3575" s="421"/>
      <c r="J3575" s="283"/>
      <c r="K3575" s="421"/>
      <c r="L3575" s="282"/>
      <c r="N3575" s="282"/>
      <c r="S3575" s="282"/>
      <c r="T3575" s="283"/>
      <c r="U3575" s="283"/>
      <c r="V3575" s="283"/>
      <c r="W3575" s="283"/>
      <c r="X3575" s="283"/>
      <c r="Y3575" s="282"/>
      <c r="Z3575" s="282"/>
      <c r="AA3575" s="283"/>
      <c r="AB3575" s="282"/>
      <c r="AC3575" s="282"/>
      <c r="AD3575" s="282"/>
      <c r="AE3575" s="282"/>
      <c r="AF3575" s="283"/>
      <c r="AG3575" s="402"/>
      <c r="AH3575" s="283"/>
      <c r="AI3575" s="283"/>
      <c r="AJ3575" s="283"/>
      <c r="AK3575" s="283"/>
      <c r="AL3575" s="283"/>
      <c r="AM3575" s="282"/>
      <c r="AN3575" s="282"/>
      <c r="AO3575" s="282"/>
      <c r="AP3575" s="282"/>
      <c r="AQ3575" s="282"/>
      <c r="AR3575" s="282"/>
      <c r="AT3575" s="283"/>
      <c r="AU3575" s="283"/>
      <c r="AV3575" s="283"/>
      <c r="AW3575" s="283"/>
      <c r="AY3575" s="283"/>
      <c r="AZ3575" s="282"/>
      <c r="BA3575" s="283"/>
      <c r="BB3575" s="282"/>
      <c r="BC3575" s="282"/>
      <c r="BD3575" s="282"/>
      <c r="BE3575" s="283"/>
      <c r="BG3575" s="282"/>
      <c r="BH3575" s="282"/>
      <c r="BI3575" s="282"/>
      <c r="BL3575" s="421"/>
      <c r="BM3575" s="424"/>
      <c r="BN3575" s="424"/>
      <c r="BO3575" s="424"/>
      <c r="BP3575" s="424"/>
      <c r="BQ3575" s="421"/>
      <c r="BR3575" s="421"/>
      <c r="BV3575" s="282"/>
      <c r="BW3575" s="283"/>
      <c r="BY3575" s="283"/>
      <c r="BZ3575" s="283"/>
      <c r="CA3575" s="283"/>
      <c r="CB3575" s="282"/>
      <c r="CC3575" s="282"/>
      <c r="CD3575" s="282"/>
      <c r="CE3575" s="282"/>
      <c r="CG3575" s="427"/>
      <c r="CH3575" s="402"/>
      <c r="CI3575" s="424"/>
      <c r="CJ3575" s="282"/>
      <c r="CK3575" s="282"/>
      <c r="CL3575" s="283"/>
      <c r="CM3575" s="283"/>
      <c r="CP3575" s="282"/>
      <c r="DC3575" s="282"/>
      <c r="DD3575" s="282"/>
      <c r="DE3575" s="282"/>
      <c r="DF3575" s="282"/>
      <c r="DG3575" s="282"/>
      <c r="DH3575" s="282"/>
      <c r="DI3575" s="282"/>
      <c r="DJ3575" s="282"/>
      <c r="EF3575" s="495" t="str">
        <f>""&amp;(MID(数据表!AZ3575,1,MIN(FIND({"(";"（"},数据表!AZ3575&amp;"(（",1)-1)))&amp;""</f>
        <v/>
      </c>
      <c r="EG3575" s="495" t="str">
        <f>""&amp;(MID(数据表!AZ3575,1,MIN(FIND({0;1;2;3;4;5;6;7;8;9},数据表!AZ3575&amp;"1234567890",1)-1)))&amp;""</f>
        <v/>
      </c>
    </row>
    <row r="3576" spans="2:137" s="310" customFormat="1" ht="12" customHeight="1">
      <c r="B3576" s="286"/>
      <c r="C3576" s="286"/>
      <c r="D3576" s="286"/>
      <c r="E3576" s="479"/>
      <c r="F3576" s="282"/>
      <c r="G3576" s="283"/>
      <c r="H3576" s="421"/>
      <c r="I3576" s="421"/>
      <c r="J3576" s="283"/>
      <c r="K3576" s="421"/>
      <c r="L3576" s="282"/>
      <c r="N3576" s="282"/>
      <c r="S3576" s="282"/>
      <c r="T3576" s="283"/>
      <c r="U3576" s="283"/>
      <c r="V3576" s="283"/>
      <c r="W3576" s="283"/>
      <c r="X3576" s="283"/>
      <c r="Y3576" s="282"/>
      <c r="Z3576" s="282"/>
      <c r="AA3576" s="283"/>
      <c r="AB3576" s="282"/>
      <c r="AC3576" s="282"/>
      <c r="AD3576" s="282"/>
      <c r="AE3576" s="282"/>
      <c r="AF3576" s="283"/>
      <c r="AG3576" s="402"/>
      <c r="AH3576" s="283"/>
      <c r="AI3576" s="283"/>
      <c r="AJ3576" s="283"/>
      <c r="AK3576" s="283"/>
      <c r="AL3576" s="283"/>
      <c r="AM3576" s="282"/>
      <c r="AN3576" s="282"/>
      <c r="AO3576" s="282"/>
      <c r="AP3576" s="282"/>
      <c r="AQ3576" s="282"/>
      <c r="AR3576" s="282"/>
      <c r="AT3576" s="283"/>
      <c r="AU3576" s="283"/>
      <c r="AV3576" s="283"/>
      <c r="AW3576" s="283"/>
      <c r="AY3576" s="283"/>
      <c r="AZ3576" s="282"/>
      <c r="BA3576" s="283"/>
      <c r="BB3576" s="282"/>
      <c r="BC3576" s="282"/>
      <c r="BD3576" s="282"/>
      <c r="BE3576" s="283"/>
      <c r="BG3576" s="282"/>
      <c r="BH3576" s="282"/>
      <c r="BI3576" s="282"/>
      <c r="BL3576" s="421"/>
      <c r="BM3576" s="424"/>
      <c r="BN3576" s="424"/>
      <c r="BO3576" s="424"/>
      <c r="BP3576" s="424"/>
      <c r="BQ3576" s="421"/>
      <c r="BR3576" s="421"/>
      <c r="BV3576" s="282"/>
      <c r="BW3576" s="283"/>
      <c r="BY3576" s="283"/>
      <c r="BZ3576" s="283"/>
      <c r="CA3576" s="283"/>
      <c r="CB3576" s="282"/>
      <c r="CC3576" s="282"/>
      <c r="CD3576" s="282"/>
      <c r="CE3576" s="282"/>
      <c r="CG3576" s="427"/>
      <c r="CH3576" s="402"/>
      <c r="CI3576" s="424"/>
      <c r="CJ3576" s="282"/>
      <c r="CK3576" s="282"/>
      <c r="CL3576" s="283"/>
      <c r="CM3576" s="283"/>
      <c r="CP3576" s="282"/>
      <c r="DC3576" s="282"/>
      <c r="DD3576" s="282"/>
      <c r="DE3576" s="282"/>
      <c r="DF3576" s="282"/>
      <c r="DG3576" s="282"/>
      <c r="DH3576" s="282"/>
      <c r="DI3576" s="282"/>
      <c r="DJ3576" s="282"/>
      <c r="EF3576" s="495" t="str">
        <f>""&amp;(MID(数据表!AZ3576,1,MIN(FIND({"(";"（"},数据表!AZ3576&amp;"(（",1)-1)))&amp;""</f>
        <v/>
      </c>
      <c r="EG3576" s="495" t="str">
        <f>""&amp;(MID(数据表!AZ3576,1,MIN(FIND({0;1;2;3;4;5;6;7;8;9},数据表!AZ3576&amp;"1234567890",1)-1)))&amp;""</f>
        <v/>
      </c>
    </row>
    <row r="3577" spans="2:137" s="310" customFormat="1" ht="12" customHeight="1">
      <c r="B3577" s="286"/>
      <c r="C3577" s="286"/>
      <c r="D3577" s="286"/>
      <c r="E3577" s="479"/>
      <c r="F3577" s="282"/>
      <c r="G3577" s="283"/>
      <c r="H3577" s="421"/>
      <c r="I3577" s="421"/>
      <c r="J3577" s="283"/>
      <c r="K3577" s="421"/>
      <c r="L3577" s="282"/>
      <c r="N3577" s="282"/>
      <c r="S3577" s="282"/>
      <c r="T3577" s="283"/>
      <c r="U3577" s="283"/>
      <c r="V3577" s="283"/>
      <c r="W3577" s="283"/>
      <c r="X3577" s="283"/>
      <c r="Y3577" s="282"/>
      <c r="Z3577" s="282"/>
      <c r="AA3577" s="283"/>
      <c r="AB3577" s="282"/>
      <c r="AC3577" s="282"/>
      <c r="AD3577" s="282"/>
      <c r="AE3577" s="282"/>
      <c r="AF3577" s="283"/>
      <c r="AG3577" s="402"/>
      <c r="AH3577" s="283"/>
      <c r="AI3577" s="283"/>
      <c r="AJ3577" s="283"/>
      <c r="AK3577" s="283"/>
      <c r="AL3577" s="283"/>
      <c r="AM3577" s="282"/>
      <c r="AN3577" s="282"/>
      <c r="AO3577" s="282"/>
      <c r="AP3577" s="282"/>
      <c r="AQ3577" s="282"/>
      <c r="AR3577" s="282"/>
      <c r="AT3577" s="283"/>
      <c r="AU3577" s="283"/>
      <c r="AV3577" s="283"/>
      <c r="AW3577" s="283"/>
      <c r="AY3577" s="283"/>
      <c r="AZ3577" s="282"/>
      <c r="BA3577" s="283"/>
      <c r="BB3577" s="282"/>
      <c r="BC3577" s="282"/>
      <c r="BD3577" s="282"/>
      <c r="BE3577" s="283"/>
      <c r="BG3577" s="282"/>
      <c r="BH3577" s="282"/>
      <c r="BI3577" s="282"/>
      <c r="BL3577" s="421"/>
      <c r="BM3577" s="424"/>
      <c r="BN3577" s="424"/>
      <c r="BO3577" s="424"/>
      <c r="BP3577" s="424"/>
      <c r="BQ3577" s="421"/>
      <c r="BR3577" s="421"/>
      <c r="BV3577" s="282"/>
      <c r="BW3577" s="283"/>
      <c r="BY3577" s="283"/>
      <c r="BZ3577" s="283"/>
      <c r="CA3577" s="283"/>
      <c r="CB3577" s="282"/>
      <c r="CC3577" s="282"/>
      <c r="CD3577" s="282"/>
      <c r="CE3577" s="282"/>
      <c r="CG3577" s="427"/>
      <c r="CH3577" s="402"/>
      <c r="CI3577" s="424"/>
      <c r="CJ3577" s="282"/>
      <c r="CK3577" s="282"/>
      <c r="CL3577" s="283"/>
      <c r="CM3577" s="283"/>
      <c r="CP3577" s="282"/>
      <c r="DC3577" s="282"/>
      <c r="DD3577" s="282"/>
      <c r="DE3577" s="282"/>
      <c r="DF3577" s="282"/>
      <c r="DG3577" s="282"/>
      <c r="DH3577" s="282"/>
      <c r="DI3577" s="282"/>
      <c r="DJ3577" s="282"/>
      <c r="EF3577" s="495" t="str">
        <f>""&amp;(MID(数据表!AZ3577,1,MIN(FIND({"(";"（"},数据表!AZ3577&amp;"(（",1)-1)))&amp;""</f>
        <v/>
      </c>
      <c r="EG3577" s="495" t="str">
        <f>""&amp;(MID(数据表!AZ3577,1,MIN(FIND({0;1;2;3;4;5;6;7;8;9},数据表!AZ3577&amp;"1234567890",1)-1)))&amp;""</f>
        <v/>
      </c>
    </row>
    <row r="3578" spans="2:137" s="310" customFormat="1" ht="12" customHeight="1">
      <c r="B3578" s="286"/>
      <c r="C3578" s="286"/>
      <c r="D3578" s="286"/>
      <c r="E3578" s="479"/>
      <c r="F3578" s="282"/>
      <c r="G3578" s="283"/>
      <c r="H3578" s="421"/>
      <c r="I3578" s="421"/>
      <c r="J3578" s="283"/>
      <c r="K3578" s="421"/>
      <c r="L3578" s="282"/>
      <c r="N3578" s="282"/>
      <c r="S3578" s="282"/>
      <c r="T3578" s="283"/>
      <c r="U3578" s="283"/>
      <c r="V3578" s="283"/>
      <c r="W3578" s="283"/>
      <c r="X3578" s="283"/>
      <c r="Y3578" s="282"/>
      <c r="Z3578" s="282"/>
      <c r="AA3578" s="283"/>
      <c r="AB3578" s="282"/>
      <c r="AC3578" s="282"/>
      <c r="AD3578" s="282"/>
      <c r="AE3578" s="282"/>
      <c r="AF3578" s="283"/>
      <c r="AG3578" s="402"/>
      <c r="AH3578" s="283"/>
      <c r="AI3578" s="283"/>
      <c r="AJ3578" s="283"/>
      <c r="AK3578" s="283"/>
      <c r="AL3578" s="283"/>
      <c r="AM3578" s="282"/>
      <c r="AN3578" s="282"/>
      <c r="AO3578" s="282"/>
      <c r="AP3578" s="282"/>
      <c r="AQ3578" s="282"/>
      <c r="AR3578" s="282"/>
      <c r="AT3578" s="283"/>
      <c r="AU3578" s="283"/>
      <c r="AV3578" s="283"/>
      <c r="AW3578" s="283"/>
      <c r="AY3578" s="283"/>
      <c r="AZ3578" s="282"/>
      <c r="BA3578" s="283"/>
      <c r="BB3578" s="282"/>
      <c r="BC3578" s="282"/>
      <c r="BD3578" s="282"/>
      <c r="BE3578" s="283"/>
      <c r="BG3578" s="282"/>
      <c r="BH3578" s="282"/>
      <c r="BI3578" s="282"/>
      <c r="BL3578" s="421"/>
      <c r="BM3578" s="424"/>
      <c r="BN3578" s="424"/>
      <c r="BO3578" s="424"/>
      <c r="BP3578" s="424"/>
      <c r="BQ3578" s="421"/>
      <c r="BR3578" s="421"/>
      <c r="BV3578" s="282"/>
      <c r="BW3578" s="283"/>
      <c r="BY3578" s="283"/>
      <c r="BZ3578" s="283"/>
      <c r="CA3578" s="283"/>
      <c r="CB3578" s="282"/>
      <c r="CC3578" s="282"/>
      <c r="CD3578" s="282"/>
      <c r="CE3578" s="282"/>
      <c r="CG3578" s="427"/>
      <c r="CH3578" s="402"/>
      <c r="CI3578" s="424"/>
      <c r="CJ3578" s="282"/>
      <c r="CK3578" s="282"/>
      <c r="CL3578" s="283"/>
      <c r="CM3578" s="283"/>
      <c r="CP3578" s="282"/>
      <c r="DC3578" s="282"/>
      <c r="DD3578" s="282"/>
      <c r="DE3578" s="282"/>
      <c r="DF3578" s="282"/>
      <c r="DG3578" s="282"/>
      <c r="DH3578" s="282"/>
      <c r="DI3578" s="282"/>
      <c r="DJ3578" s="282"/>
      <c r="EF3578" s="495" t="str">
        <f>""&amp;(MID(数据表!AZ3578,1,MIN(FIND({"(";"（"},数据表!AZ3578&amp;"(（",1)-1)))&amp;""</f>
        <v/>
      </c>
      <c r="EG3578" s="495" t="str">
        <f>""&amp;(MID(数据表!AZ3578,1,MIN(FIND({0;1;2;3;4;5;6;7;8;9},数据表!AZ3578&amp;"1234567890",1)-1)))&amp;""</f>
        <v/>
      </c>
    </row>
    <row r="3579" spans="2:137" s="310" customFormat="1" ht="12" customHeight="1">
      <c r="B3579" s="286"/>
      <c r="C3579" s="286"/>
      <c r="D3579" s="286"/>
      <c r="E3579" s="479"/>
      <c r="F3579" s="282"/>
      <c r="G3579" s="283"/>
      <c r="H3579" s="421"/>
      <c r="I3579" s="421"/>
      <c r="J3579" s="283"/>
      <c r="K3579" s="421"/>
      <c r="L3579" s="282"/>
      <c r="N3579" s="282"/>
      <c r="S3579" s="282"/>
      <c r="T3579" s="283"/>
      <c r="U3579" s="283"/>
      <c r="V3579" s="283"/>
      <c r="W3579" s="283"/>
      <c r="X3579" s="283"/>
      <c r="Y3579" s="282"/>
      <c r="Z3579" s="282"/>
      <c r="AA3579" s="283"/>
      <c r="AB3579" s="282"/>
      <c r="AC3579" s="282"/>
      <c r="AD3579" s="282"/>
      <c r="AE3579" s="282"/>
      <c r="AF3579" s="283"/>
      <c r="AG3579" s="402"/>
      <c r="AH3579" s="283"/>
      <c r="AI3579" s="283"/>
      <c r="AJ3579" s="283"/>
      <c r="AK3579" s="283"/>
      <c r="AL3579" s="283"/>
      <c r="AM3579" s="282"/>
      <c r="AN3579" s="282"/>
      <c r="AO3579" s="282"/>
      <c r="AP3579" s="282"/>
      <c r="AQ3579" s="282"/>
      <c r="AR3579" s="282"/>
      <c r="AT3579" s="283"/>
      <c r="AU3579" s="283"/>
      <c r="AV3579" s="283"/>
      <c r="AW3579" s="283"/>
      <c r="AY3579" s="283"/>
      <c r="AZ3579" s="282"/>
      <c r="BA3579" s="283"/>
      <c r="BB3579" s="282"/>
      <c r="BC3579" s="282"/>
      <c r="BD3579" s="282"/>
      <c r="BE3579" s="283"/>
      <c r="BG3579" s="282"/>
      <c r="BH3579" s="282"/>
      <c r="BI3579" s="282"/>
      <c r="BL3579" s="421"/>
      <c r="BM3579" s="424"/>
      <c r="BN3579" s="424"/>
      <c r="BO3579" s="424"/>
      <c r="BP3579" s="424"/>
      <c r="BQ3579" s="421"/>
      <c r="BR3579" s="421"/>
      <c r="BV3579" s="282"/>
      <c r="BW3579" s="283"/>
      <c r="BY3579" s="283"/>
      <c r="BZ3579" s="283"/>
      <c r="CA3579" s="283"/>
      <c r="CB3579" s="282"/>
      <c r="CC3579" s="282"/>
      <c r="CD3579" s="282"/>
      <c r="CE3579" s="282"/>
      <c r="CG3579" s="427"/>
      <c r="CH3579" s="402"/>
      <c r="CI3579" s="424"/>
      <c r="CJ3579" s="282"/>
      <c r="CK3579" s="282"/>
      <c r="CL3579" s="283"/>
      <c r="CM3579" s="283"/>
      <c r="CP3579" s="282"/>
      <c r="DC3579" s="282"/>
      <c r="DD3579" s="282"/>
      <c r="DE3579" s="282"/>
      <c r="DF3579" s="282"/>
      <c r="DG3579" s="282"/>
      <c r="DH3579" s="282"/>
      <c r="DI3579" s="282"/>
      <c r="DJ3579" s="282"/>
      <c r="EF3579" s="495" t="str">
        <f>""&amp;(MID(数据表!AZ3579,1,MIN(FIND({"(";"（"},数据表!AZ3579&amp;"(（",1)-1)))&amp;""</f>
        <v/>
      </c>
      <c r="EG3579" s="495" t="str">
        <f>""&amp;(MID(数据表!AZ3579,1,MIN(FIND({0;1;2;3;4;5;6;7;8;9},数据表!AZ3579&amp;"1234567890",1)-1)))&amp;""</f>
        <v/>
      </c>
    </row>
    <row r="3580" spans="2:137" s="310" customFormat="1" ht="12" customHeight="1">
      <c r="B3580" s="286"/>
      <c r="C3580" s="286"/>
      <c r="D3580" s="286"/>
      <c r="E3580" s="479"/>
      <c r="F3580" s="282"/>
      <c r="G3580" s="283"/>
      <c r="H3580" s="421"/>
      <c r="I3580" s="421"/>
      <c r="J3580" s="283"/>
      <c r="K3580" s="421"/>
      <c r="L3580" s="282"/>
      <c r="N3580" s="282"/>
      <c r="S3580" s="282"/>
      <c r="T3580" s="283"/>
      <c r="U3580" s="283"/>
      <c r="V3580" s="283"/>
      <c r="W3580" s="283"/>
      <c r="X3580" s="283"/>
      <c r="Y3580" s="282"/>
      <c r="Z3580" s="282"/>
      <c r="AA3580" s="283"/>
      <c r="AB3580" s="282"/>
      <c r="AC3580" s="282"/>
      <c r="AD3580" s="282"/>
      <c r="AE3580" s="282"/>
      <c r="AF3580" s="283"/>
      <c r="AG3580" s="402"/>
      <c r="AH3580" s="283"/>
      <c r="AI3580" s="283"/>
      <c r="AJ3580" s="283"/>
      <c r="AK3580" s="283"/>
      <c r="AL3580" s="283"/>
      <c r="AM3580" s="282"/>
      <c r="AN3580" s="282"/>
      <c r="AO3580" s="282"/>
      <c r="AP3580" s="282"/>
      <c r="AQ3580" s="282"/>
      <c r="AR3580" s="282"/>
      <c r="AT3580" s="283"/>
      <c r="AU3580" s="283"/>
      <c r="AV3580" s="283"/>
      <c r="AW3580" s="283"/>
      <c r="AY3580" s="283"/>
      <c r="AZ3580" s="282"/>
      <c r="BA3580" s="283"/>
      <c r="BB3580" s="282"/>
      <c r="BC3580" s="282"/>
      <c r="BD3580" s="282"/>
      <c r="BE3580" s="283"/>
      <c r="BG3580" s="282"/>
      <c r="BH3580" s="282"/>
      <c r="BI3580" s="282"/>
      <c r="BL3580" s="421"/>
      <c r="BM3580" s="424"/>
      <c r="BN3580" s="424"/>
      <c r="BO3580" s="424"/>
      <c r="BP3580" s="424"/>
      <c r="BQ3580" s="421"/>
      <c r="BR3580" s="421"/>
      <c r="BV3580" s="282"/>
      <c r="BW3580" s="283"/>
      <c r="BY3580" s="283"/>
      <c r="BZ3580" s="283"/>
      <c r="CA3580" s="283"/>
      <c r="CB3580" s="282"/>
      <c r="CC3580" s="282"/>
      <c r="CD3580" s="282"/>
      <c r="CE3580" s="282"/>
      <c r="CG3580" s="427"/>
      <c r="CH3580" s="402"/>
      <c r="CI3580" s="424"/>
      <c r="CJ3580" s="282"/>
      <c r="CK3580" s="282"/>
      <c r="CL3580" s="283"/>
      <c r="CM3580" s="283"/>
      <c r="CP3580" s="282"/>
      <c r="DC3580" s="282"/>
      <c r="DD3580" s="282"/>
      <c r="DE3580" s="282"/>
      <c r="DF3580" s="282"/>
      <c r="DG3580" s="282"/>
      <c r="DH3580" s="282"/>
      <c r="DI3580" s="282"/>
      <c r="DJ3580" s="282"/>
      <c r="EF3580" s="495" t="str">
        <f>""&amp;(MID(数据表!AZ3580,1,MIN(FIND({"(";"（"},数据表!AZ3580&amp;"(（",1)-1)))&amp;""</f>
        <v/>
      </c>
      <c r="EG3580" s="495" t="str">
        <f>""&amp;(MID(数据表!AZ3580,1,MIN(FIND({0;1;2;3;4;5;6;7;8;9},数据表!AZ3580&amp;"1234567890",1)-1)))&amp;""</f>
        <v/>
      </c>
    </row>
    <row r="3581" spans="2:137" s="310" customFormat="1" ht="12" customHeight="1">
      <c r="B3581" s="286"/>
      <c r="C3581" s="286"/>
      <c r="D3581" s="286"/>
      <c r="E3581" s="479"/>
      <c r="F3581" s="282"/>
      <c r="G3581" s="283"/>
      <c r="H3581" s="421"/>
      <c r="I3581" s="421"/>
      <c r="J3581" s="283"/>
      <c r="K3581" s="421"/>
      <c r="L3581" s="282"/>
      <c r="N3581" s="282"/>
      <c r="S3581" s="282"/>
      <c r="T3581" s="283"/>
      <c r="U3581" s="283"/>
      <c r="V3581" s="283"/>
      <c r="W3581" s="283"/>
      <c r="X3581" s="283"/>
      <c r="Y3581" s="282"/>
      <c r="Z3581" s="282"/>
      <c r="AA3581" s="283"/>
      <c r="AB3581" s="282"/>
      <c r="AC3581" s="282"/>
      <c r="AD3581" s="282"/>
      <c r="AE3581" s="282"/>
      <c r="AF3581" s="283"/>
      <c r="AG3581" s="402"/>
      <c r="AH3581" s="283"/>
      <c r="AI3581" s="283"/>
      <c r="AJ3581" s="283"/>
      <c r="AK3581" s="283"/>
      <c r="AL3581" s="283"/>
      <c r="AM3581" s="282"/>
      <c r="AN3581" s="282"/>
      <c r="AO3581" s="282"/>
      <c r="AP3581" s="282"/>
      <c r="AQ3581" s="282"/>
      <c r="AR3581" s="282"/>
      <c r="AT3581" s="283"/>
      <c r="AU3581" s="283"/>
      <c r="AV3581" s="283"/>
      <c r="AW3581" s="283"/>
      <c r="AY3581" s="283"/>
      <c r="AZ3581" s="282"/>
      <c r="BA3581" s="283"/>
      <c r="BB3581" s="282"/>
      <c r="BC3581" s="282"/>
      <c r="BD3581" s="282"/>
      <c r="BE3581" s="283"/>
      <c r="BG3581" s="282"/>
      <c r="BH3581" s="282"/>
      <c r="BI3581" s="282"/>
      <c r="BL3581" s="421"/>
      <c r="BM3581" s="424"/>
      <c r="BN3581" s="424"/>
      <c r="BO3581" s="424"/>
      <c r="BP3581" s="424"/>
      <c r="BQ3581" s="421"/>
      <c r="BR3581" s="421"/>
      <c r="BV3581" s="282"/>
      <c r="BW3581" s="283"/>
      <c r="BY3581" s="283"/>
      <c r="BZ3581" s="283"/>
      <c r="CA3581" s="283"/>
      <c r="CB3581" s="282"/>
      <c r="CC3581" s="282"/>
      <c r="CD3581" s="282"/>
      <c r="CE3581" s="282"/>
      <c r="CG3581" s="427"/>
      <c r="CH3581" s="402"/>
      <c r="CI3581" s="424"/>
      <c r="CJ3581" s="282"/>
      <c r="CK3581" s="282"/>
      <c r="CL3581" s="283"/>
      <c r="CM3581" s="283"/>
      <c r="CP3581" s="282"/>
      <c r="DC3581" s="282"/>
      <c r="DD3581" s="282"/>
      <c r="DE3581" s="282"/>
      <c r="DF3581" s="282"/>
      <c r="DG3581" s="282"/>
      <c r="DH3581" s="282"/>
      <c r="DI3581" s="282"/>
      <c r="DJ3581" s="282"/>
      <c r="EF3581" s="495" t="str">
        <f>""&amp;(MID(数据表!AZ3581,1,MIN(FIND({"(";"（"},数据表!AZ3581&amp;"(（",1)-1)))&amp;""</f>
        <v/>
      </c>
      <c r="EG3581" s="495" t="str">
        <f>""&amp;(MID(数据表!AZ3581,1,MIN(FIND({0;1;2;3;4;5;6;7;8;9},数据表!AZ3581&amp;"1234567890",1)-1)))&amp;""</f>
        <v/>
      </c>
    </row>
    <row r="3582" spans="2:137" s="310" customFormat="1" ht="12" customHeight="1">
      <c r="B3582" s="286"/>
      <c r="C3582" s="286"/>
      <c r="D3582" s="286"/>
      <c r="E3582" s="479"/>
      <c r="F3582" s="282"/>
      <c r="G3582" s="283"/>
      <c r="H3582" s="421"/>
      <c r="I3582" s="421"/>
      <c r="J3582" s="283"/>
      <c r="K3582" s="421"/>
      <c r="L3582" s="282"/>
      <c r="N3582" s="282"/>
      <c r="S3582" s="282"/>
      <c r="T3582" s="283"/>
      <c r="U3582" s="283"/>
      <c r="V3582" s="283"/>
      <c r="W3582" s="283"/>
      <c r="X3582" s="283"/>
      <c r="Y3582" s="282"/>
      <c r="Z3582" s="282"/>
      <c r="AA3582" s="283"/>
      <c r="AB3582" s="282"/>
      <c r="AC3582" s="282"/>
      <c r="AD3582" s="282"/>
      <c r="AE3582" s="282"/>
      <c r="AF3582" s="283"/>
      <c r="AG3582" s="402"/>
      <c r="AH3582" s="283"/>
      <c r="AI3582" s="283"/>
      <c r="AJ3582" s="283"/>
      <c r="AK3582" s="283"/>
      <c r="AL3582" s="283"/>
      <c r="AM3582" s="282"/>
      <c r="AN3582" s="282"/>
      <c r="AO3582" s="282"/>
      <c r="AP3582" s="282"/>
      <c r="AQ3582" s="282"/>
      <c r="AR3582" s="282"/>
      <c r="AT3582" s="283"/>
      <c r="AU3582" s="283"/>
      <c r="AV3582" s="283"/>
      <c r="AW3582" s="283"/>
      <c r="AY3582" s="283"/>
      <c r="AZ3582" s="282"/>
      <c r="BA3582" s="283"/>
      <c r="BB3582" s="282"/>
      <c r="BC3582" s="282"/>
      <c r="BD3582" s="282"/>
      <c r="BE3582" s="283"/>
      <c r="BG3582" s="282"/>
      <c r="BH3582" s="282"/>
      <c r="BI3582" s="282"/>
      <c r="BL3582" s="421"/>
      <c r="BM3582" s="424"/>
      <c r="BN3582" s="424"/>
      <c r="BO3582" s="424"/>
      <c r="BP3582" s="424"/>
      <c r="BQ3582" s="421"/>
      <c r="BR3582" s="421"/>
      <c r="BV3582" s="282"/>
      <c r="BW3582" s="283"/>
      <c r="BY3582" s="283"/>
      <c r="BZ3582" s="283"/>
      <c r="CA3582" s="283"/>
      <c r="CB3582" s="282"/>
      <c r="CC3582" s="282"/>
      <c r="CD3582" s="282"/>
      <c r="CE3582" s="282"/>
      <c r="CG3582" s="427"/>
      <c r="CH3582" s="402"/>
      <c r="CI3582" s="424"/>
      <c r="CJ3582" s="282"/>
      <c r="CK3582" s="282"/>
      <c r="CL3582" s="283"/>
      <c r="CM3582" s="283"/>
      <c r="CP3582" s="282"/>
      <c r="DC3582" s="282"/>
      <c r="DD3582" s="282"/>
      <c r="DE3582" s="282"/>
      <c r="DF3582" s="282"/>
      <c r="DG3582" s="282"/>
      <c r="DH3582" s="282"/>
      <c r="DI3582" s="282"/>
      <c r="DJ3582" s="282"/>
      <c r="EF3582" s="495" t="str">
        <f>""&amp;(MID(数据表!AZ3582,1,MIN(FIND({"(";"（"},数据表!AZ3582&amp;"(（",1)-1)))&amp;""</f>
        <v/>
      </c>
      <c r="EG3582" s="495" t="str">
        <f>""&amp;(MID(数据表!AZ3582,1,MIN(FIND({0;1;2;3;4;5;6;7;8;9},数据表!AZ3582&amp;"1234567890",1)-1)))&amp;""</f>
        <v/>
      </c>
    </row>
    <row r="3583" spans="2:137" s="310" customFormat="1" ht="12" customHeight="1">
      <c r="B3583" s="286"/>
      <c r="C3583" s="286"/>
      <c r="D3583" s="286"/>
      <c r="E3583" s="479"/>
      <c r="F3583" s="282"/>
      <c r="G3583" s="283"/>
      <c r="H3583" s="421"/>
      <c r="I3583" s="421"/>
      <c r="J3583" s="283"/>
      <c r="K3583" s="421"/>
      <c r="L3583" s="282"/>
      <c r="N3583" s="282"/>
      <c r="S3583" s="282"/>
      <c r="T3583" s="283"/>
      <c r="U3583" s="283"/>
      <c r="V3583" s="283"/>
      <c r="W3583" s="283"/>
      <c r="X3583" s="283"/>
      <c r="Y3583" s="282"/>
      <c r="Z3583" s="282"/>
      <c r="AA3583" s="283"/>
      <c r="AB3583" s="282"/>
      <c r="AC3583" s="282"/>
      <c r="AD3583" s="282"/>
      <c r="AE3583" s="282"/>
      <c r="AF3583" s="283"/>
      <c r="AG3583" s="402"/>
      <c r="AH3583" s="283"/>
      <c r="AI3583" s="283"/>
      <c r="AJ3583" s="283"/>
      <c r="AK3583" s="283"/>
      <c r="AL3583" s="283"/>
      <c r="AM3583" s="282"/>
      <c r="AN3583" s="282"/>
      <c r="AO3583" s="282"/>
      <c r="AP3583" s="282"/>
      <c r="AQ3583" s="282"/>
      <c r="AR3583" s="282"/>
      <c r="AT3583" s="283"/>
      <c r="AU3583" s="283"/>
      <c r="AV3583" s="283"/>
      <c r="AW3583" s="283"/>
      <c r="AY3583" s="283"/>
      <c r="AZ3583" s="282"/>
      <c r="BA3583" s="283"/>
      <c r="BB3583" s="282"/>
      <c r="BC3583" s="282"/>
      <c r="BD3583" s="282"/>
      <c r="BE3583" s="283"/>
      <c r="BG3583" s="282"/>
      <c r="BH3583" s="282"/>
      <c r="BI3583" s="282"/>
      <c r="BL3583" s="421"/>
      <c r="BM3583" s="424"/>
      <c r="BN3583" s="424"/>
      <c r="BO3583" s="424"/>
      <c r="BP3583" s="424"/>
      <c r="BQ3583" s="421"/>
      <c r="BR3583" s="421"/>
      <c r="BV3583" s="282"/>
      <c r="BW3583" s="283"/>
      <c r="BY3583" s="283"/>
      <c r="BZ3583" s="283"/>
      <c r="CA3583" s="283"/>
      <c r="CB3583" s="282"/>
      <c r="CC3583" s="282"/>
      <c r="CD3583" s="282"/>
      <c r="CE3583" s="282"/>
      <c r="CG3583" s="427"/>
      <c r="CH3583" s="402"/>
      <c r="CI3583" s="424"/>
      <c r="CJ3583" s="282"/>
      <c r="CK3583" s="282"/>
      <c r="CL3583" s="283"/>
      <c r="CM3583" s="283"/>
      <c r="CP3583" s="282"/>
      <c r="DC3583" s="282"/>
      <c r="DD3583" s="282"/>
      <c r="DE3583" s="282"/>
      <c r="DF3583" s="282"/>
      <c r="DG3583" s="282"/>
      <c r="DH3583" s="282"/>
      <c r="DI3583" s="282"/>
      <c r="DJ3583" s="282"/>
      <c r="EF3583" s="495" t="str">
        <f>""&amp;(MID(数据表!AZ3583,1,MIN(FIND({"(";"（"},数据表!AZ3583&amp;"(（",1)-1)))&amp;""</f>
        <v/>
      </c>
      <c r="EG3583" s="495" t="str">
        <f>""&amp;(MID(数据表!AZ3583,1,MIN(FIND({0;1;2;3;4;5;6;7;8;9},数据表!AZ3583&amp;"1234567890",1)-1)))&amp;""</f>
        <v/>
      </c>
    </row>
    <row r="3584" spans="2:137" s="310" customFormat="1" ht="12" customHeight="1">
      <c r="B3584" s="286"/>
      <c r="C3584" s="286"/>
      <c r="D3584" s="286"/>
      <c r="E3584" s="479"/>
      <c r="F3584" s="282"/>
      <c r="G3584" s="283"/>
      <c r="H3584" s="421"/>
      <c r="I3584" s="421"/>
      <c r="J3584" s="283"/>
      <c r="K3584" s="421"/>
      <c r="L3584" s="282"/>
      <c r="N3584" s="282"/>
      <c r="S3584" s="282"/>
      <c r="T3584" s="283"/>
      <c r="U3584" s="283"/>
      <c r="V3584" s="283"/>
      <c r="W3584" s="283"/>
      <c r="X3584" s="283"/>
      <c r="Y3584" s="282"/>
      <c r="Z3584" s="282"/>
      <c r="AA3584" s="283"/>
      <c r="AB3584" s="282"/>
      <c r="AC3584" s="282"/>
      <c r="AD3584" s="282"/>
      <c r="AE3584" s="282"/>
      <c r="AF3584" s="283"/>
      <c r="AG3584" s="402"/>
      <c r="AH3584" s="283"/>
      <c r="AI3584" s="283"/>
      <c r="AJ3584" s="283"/>
      <c r="AK3584" s="283"/>
      <c r="AL3584" s="283"/>
      <c r="AM3584" s="282"/>
      <c r="AN3584" s="282"/>
      <c r="AO3584" s="282"/>
      <c r="AP3584" s="282"/>
      <c r="AQ3584" s="282"/>
      <c r="AR3584" s="282"/>
      <c r="AT3584" s="283"/>
      <c r="AU3584" s="283"/>
      <c r="AV3584" s="283"/>
      <c r="AW3584" s="283"/>
      <c r="AY3584" s="283"/>
      <c r="AZ3584" s="282"/>
      <c r="BA3584" s="283"/>
      <c r="BB3584" s="282"/>
      <c r="BC3584" s="282"/>
      <c r="BD3584" s="282"/>
      <c r="BE3584" s="283"/>
      <c r="BG3584" s="282"/>
      <c r="BH3584" s="282"/>
      <c r="BI3584" s="282"/>
      <c r="BL3584" s="421"/>
      <c r="BM3584" s="424"/>
      <c r="BN3584" s="424"/>
      <c r="BO3584" s="424"/>
      <c r="BP3584" s="424"/>
      <c r="BQ3584" s="421"/>
      <c r="BR3584" s="421"/>
      <c r="BV3584" s="282"/>
      <c r="BW3584" s="283"/>
      <c r="BY3584" s="283"/>
      <c r="BZ3584" s="283"/>
      <c r="CA3584" s="283"/>
      <c r="CB3584" s="282"/>
      <c r="CC3584" s="282"/>
      <c r="CD3584" s="282"/>
      <c r="CE3584" s="282"/>
      <c r="CG3584" s="427"/>
      <c r="CH3584" s="402"/>
      <c r="CI3584" s="424"/>
      <c r="CJ3584" s="282"/>
      <c r="CK3584" s="282"/>
      <c r="CL3584" s="283"/>
      <c r="CM3584" s="283"/>
      <c r="CP3584" s="282"/>
      <c r="DC3584" s="282"/>
      <c r="DD3584" s="282"/>
      <c r="DE3584" s="282"/>
      <c r="DF3584" s="282"/>
      <c r="DG3584" s="282"/>
      <c r="DH3584" s="282"/>
      <c r="DI3584" s="282"/>
      <c r="DJ3584" s="282"/>
      <c r="EF3584" s="495" t="str">
        <f>""&amp;(MID(数据表!AZ3584,1,MIN(FIND({"(";"（"},数据表!AZ3584&amp;"(（",1)-1)))&amp;""</f>
        <v/>
      </c>
      <c r="EG3584" s="495" t="str">
        <f>""&amp;(MID(数据表!AZ3584,1,MIN(FIND({0;1;2;3;4;5;6;7;8;9},数据表!AZ3584&amp;"1234567890",1)-1)))&amp;""</f>
        <v/>
      </c>
    </row>
    <row r="3585" spans="2:137" s="310" customFormat="1" ht="12" customHeight="1">
      <c r="B3585" s="286"/>
      <c r="C3585" s="286"/>
      <c r="D3585" s="286"/>
      <c r="E3585" s="479"/>
      <c r="F3585" s="282"/>
      <c r="G3585" s="283"/>
      <c r="H3585" s="421"/>
      <c r="I3585" s="421"/>
      <c r="J3585" s="283"/>
      <c r="K3585" s="421"/>
      <c r="L3585" s="282"/>
      <c r="N3585" s="282"/>
      <c r="S3585" s="282"/>
      <c r="T3585" s="283"/>
      <c r="U3585" s="283"/>
      <c r="V3585" s="283"/>
      <c r="W3585" s="283"/>
      <c r="X3585" s="283"/>
      <c r="Y3585" s="282"/>
      <c r="Z3585" s="282"/>
      <c r="AA3585" s="283"/>
      <c r="AB3585" s="282"/>
      <c r="AC3585" s="282"/>
      <c r="AD3585" s="282"/>
      <c r="AE3585" s="282"/>
      <c r="AF3585" s="283"/>
      <c r="AG3585" s="402"/>
      <c r="AH3585" s="283"/>
      <c r="AI3585" s="283"/>
      <c r="AJ3585" s="283"/>
      <c r="AK3585" s="283"/>
      <c r="AL3585" s="283"/>
      <c r="AM3585" s="282"/>
      <c r="AN3585" s="282"/>
      <c r="AO3585" s="282"/>
      <c r="AP3585" s="282"/>
      <c r="AQ3585" s="282"/>
      <c r="AR3585" s="282"/>
      <c r="AT3585" s="283"/>
      <c r="AU3585" s="283"/>
      <c r="AV3585" s="283"/>
      <c r="AW3585" s="283"/>
      <c r="AY3585" s="283"/>
      <c r="AZ3585" s="282"/>
      <c r="BA3585" s="283"/>
      <c r="BB3585" s="282"/>
      <c r="BC3585" s="282"/>
      <c r="BD3585" s="282"/>
      <c r="BE3585" s="283"/>
      <c r="BG3585" s="282"/>
      <c r="BH3585" s="282"/>
      <c r="BI3585" s="282"/>
      <c r="BL3585" s="421"/>
      <c r="BM3585" s="424"/>
      <c r="BN3585" s="424"/>
      <c r="BO3585" s="424"/>
      <c r="BP3585" s="424"/>
      <c r="BQ3585" s="421"/>
      <c r="BR3585" s="421"/>
      <c r="BV3585" s="282"/>
      <c r="BW3585" s="283"/>
      <c r="BY3585" s="283"/>
      <c r="BZ3585" s="283"/>
      <c r="CA3585" s="283"/>
      <c r="CB3585" s="282"/>
      <c r="CC3585" s="282"/>
      <c r="CD3585" s="282"/>
      <c r="CE3585" s="282"/>
      <c r="CG3585" s="427"/>
      <c r="CH3585" s="402"/>
      <c r="CI3585" s="424"/>
      <c r="CJ3585" s="282"/>
      <c r="CK3585" s="282"/>
      <c r="CL3585" s="283"/>
      <c r="CM3585" s="283"/>
      <c r="CP3585" s="282"/>
      <c r="DC3585" s="282"/>
      <c r="DD3585" s="282"/>
      <c r="DE3585" s="282"/>
      <c r="DF3585" s="282"/>
      <c r="DG3585" s="282"/>
      <c r="DH3585" s="282"/>
      <c r="DI3585" s="282"/>
      <c r="DJ3585" s="282"/>
      <c r="EF3585" s="495" t="str">
        <f>""&amp;(MID(数据表!AZ3585,1,MIN(FIND({"(";"（"},数据表!AZ3585&amp;"(（",1)-1)))&amp;""</f>
        <v/>
      </c>
      <c r="EG3585" s="495" t="str">
        <f>""&amp;(MID(数据表!AZ3585,1,MIN(FIND({0;1;2;3;4;5;6;7;8;9},数据表!AZ3585&amp;"1234567890",1)-1)))&amp;""</f>
        <v/>
      </c>
    </row>
    <row r="3586" spans="2:137" s="310" customFormat="1" ht="12" customHeight="1">
      <c r="B3586" s="286"/>
      <c r="C3586" s="286"/>
      <c r="D3586" s="286"/>
      <c r="E3586" s="479"/>
      <c r="F3586" s="282"/>
      <c r="G3586" s="283"/>
      <c r="H3586" s="421"/>
      <c r="I3586" s="421"/>
      <c r="J3586" s="283"/>
      <c r="K3586" s="421"/>
      <c r="L3586" s="282"/>
      <c r="N3586" s="282"/>
      <c r="S3586" s="282"/>
      <c r="T3586" s="283"/>
      <c r="U3586" s="283"/>
      <c r="V3586" s="283"/>
      <c r="W3586" s="283"/>
      <c r="X3586" s="283"/>
      <c r="Y3586" s="282"/>
      <c r="Z3586" s="282"/>
      <c r="AA3586" s="283"/>
      <c r="AB3586" s="282"/>
      <c r="AC3586" s="282"/>
      <c r="AD3586" s="282"/>
      <c r="AE3586" s="282"/>
      <c r="AF3586" s="283"/>
      <c r="AG3586" s="402"/>
      <c r="AH3586" s="283"/>
      <c r="AI3586" s="283"/>
      <c r="AJ3586" s="283"/>
      <c r="AK3586" s="283"/>
      <c r="AL3586" s="283"/>
      <c r="AM3586" s="282"/>
      <c r="AN3586" s="282"/>
      <c r="AO3586" s="282"/>
      <c r="AP3586" s="282"/>
      <c r="AQ3586" s="282"/>
      <c r="AR3586" s="282"/>
      <c r="AT3586" s="283"/>
      <c r="AU3586" s="283"/>
      <c r="AV3586" s="283"/>
      <c r="AW3586" s="283"/>
      <c r="AY3586" s="283"/>
      <c r="AZ3586" s="282"/>
      <c r="BA3586" s="283"/>
      <c r="BB3586" s="282"/>
      <c r="BC3586" s="282"/>
      <c r="BD3586" s="282"/>
      <c r="BE3586" s="283"/>
      <c r="BG3586" s="282"/>
      <c r="BH3586" s="282"/>
      <c r="BI3586" s="282"/>
      <c r="BL3586" s="421"/>
      <c r="BM3586" s="424"/>
      <c r="BN3586" s="424"/>
      <c r="BO3586" s="424"/>
      <c r="BP3586" s="424"/>
      <c r="BQ3586" s="421"/>
      <c r="BR3586" s="421"/>
      <c r="BV3586" s="282"/>
      <c r="BW3586" s="283"/>
      <c r="BY3586" s="283"/>
      <c r="BZ3586" s="283"/>
      <c r="CA3586" s="283"/>
      <c r="CB3586" s="282"/>
      <c r="CC3586" s="282"/>
      <c r="CD3586" s="282"/>
      <c r="CE3586" s="282"/>
      <c r="CG3586" s="427"/>
      <c r="CH3586" s="402"/>
      <c r="CI3586" s="424"/>
      <c r="CJ3586" s="282"/>
      <c r="CK3586" s="282"/>
      <c r="CL3586" s="283"/>
      <c r="CM3586" s="283"/>
      <c r="CP3586" s="282"/>
      <c r="DC3586" s="282"/>
      <c r="DD3586" s="282"/>
      <c r="DE3586" s="282"/>
      <c r="DF3586" s="282"/>
      <c r="DG3586" s="282"/>
      <c r="DH3586" s="282"/>
      <c r="DI3586" s="282"/>
      <c r="DJ3586" s="282"/>
      <c r="EF3586" s="495" t="str">
        <f>""&amp;(MID(数据表!AZ3586,1,MIN(FIND({"(";"（"},数据表!AZ3586&amp;"(（",1)-1)))&amp;""</f>
        <v/>
      </c>
      <c r="EG3586" s="495" t="str">
        <f>""&amp;(MID(数据表!AZ3586,1,MIN(FIND({0;1;2;3;4;5;6;7;8;9},数据表!AZ3586&amp;"1234567890",1)-1)))&amp;""</f>
        <v/>
      </c>
    </row>
    <row r="3587" spans="2:137" s="310" customFormat="1" ht="12" customHeight="1">
      <c r="B3587" s="286"/>
      <c r="C3587" s="286"/>
      <c r="D3587" s="286"/>
      <c r="E3587" s="479"/>
      <c r="F3587" s="282"/>
      <c r="G3587" s="283"/>
      <c r="H3587" s="421"/>
      <c r="I3587" s="421"/>
      <c r="J3587" s="283"/>
      <c r="K3587" s="421"/>
      <c r="L3587" s="282"/>
      <c r="N3587" s="282"/>
      <c r="S3587" s="282"/>
      <c r="T3587" s="283"/>
      <c r="U3587" s="283"/>
      <c r="V3587" s="283"/>
      <c r="W3587" s="283"/>
      <c r="X3587" s="283"/>
      <c r="Y3587" s="282"/>
      <c r="Z3587" s="282"/>
      <c r="AA3587" s="283"/>
      <c r="AB3587" s="282"/>
      <c r="AC3587" s="282"/>
      <c r="AD3587" s="282"/>
      <c r="AE3587" s="282"/>
      <c r="AF3587" s="283"/>
      <c r="AG3587" s="402"/>
      <c r="AH3587" s="283"/>
      <c r="AI3587" s="283"/>
      <c r="AJ3587" s="283"/>
      <c r="AK3587" s="283"/>
      <c r="AL3587" s="283"/>
      <c r="AM3587" s="282"/>
      <c r="AN3587" s="282"/>
      <c r="AO3587" s="282"/>
      <c r="AP3587" s="282"/>
      <c r="AQ3587" s="282"/>
      <c r="AR3587" s="282"/>
      <c r="AT3587" s="283"/>
      <c r="AU3587" s="283"/>
      <c r="AV3587" s="283"/>
      <c r="AW3587" s="283"/>
      <c r="AY3587" s="283"/>
      <c r="AZ3587" s="282"/>
      <c r="BA3587" s="283"/>
      <c r="BB3587" s="282"/>
      <c r="BC3587" s="282"/>
      <c r="BD3587" s="282"/>
      <c r="BE3587" s="283"/>
      <c r="BG3587" s="282"/>
      <c r="BH3587" s="282"/>
      <c r="BI3587" s="282"/>
      <c r="BL3587" s="421"/>
      <c r="BM3587" s="424"/>
      <c r="BN3587" s="424"/>
      <c r="BO3587" s="424"/>
      <c r="BP3587" s="424"/>
      <c r="BQ3587" s="421"/>
      <c r="BR3587" s="421"/>
      <c r="BV3587" s="282"/>
      <c r="BW3587" s="283"/>
      <c r="BY3587" s="283"/>
      <c r="BZ3587" s="283"/>
      <c r="CA3587" s="283"/>
      <c r="CB3587" s="282"/>
      <c r="CC3587" s="282"/>
      <c r="CD3587" s="282"/>
      <c r="CE3587" s="282"/>
      <c r="CG3587" s="427"/>
      <c r="CH3587" s="402"/>
      <c r="CI3587" s="424"/>
      <c r="CJ3587" s="282"/>
      <c r="CK3587" s="282"/>
      <c r="CL3587" s="283"/>
      <c r="CM3587" s="283"/>
      <c r="CP3587" s="282"/>
      <c r="DC3587" s="282"/>
      <c r="DD3587" s="282"/>
      <c r="DE3587" s="282"/>
      <c r="DF3587" s="282"/>
      <c r="DG3587" s="282"/>
      <c r="DH3587" s="282"/>
      <c r="DI3587" s="282"/>
      <c r="DJ3587" s="282"/>
      <c r="EF3587" s="495" t="str">
        <f>""&amp;(MID(数据表!AZ3587,1,MIN(FIND({"(";"（"},数据表!AZ3587&amp;"(（",1)-1)))&amp;""</f>
        <v/>
      </c>
      <c r="EG3587" s="495" t="str">
        <f>""&amp;(MID(数据表!AZ3587,1,MIN(FIND({0;1;2;3;4;5;6;7;8;9},数据表!AZ3587&amp;"1234567890",1)-1)))&amp;""</f>
        <v/>
      </c>
    </row>
    <row r="3588" spans="2:137" s="310" customFormat="1" ht="12" customHeight="1">
      <c r="B3588" s="286"/>
      <c r="C3588" s="286"/>
      <c r="D3588" s="286"/>
      <c r="E3588" s="479"/>
      <c r="F3588" s="282"/>
      <c r="G3588" s="283"/>
      <c r="H3588" s="421"/>
      <c r="I3588" s="421"/>
      <c r="J3588" s="283"/>
      <c r="K3588" s="421"/>
      <c r="L3588" s="282"/>
      <c r="N3588" s="282"/>
      <c r="S3588" s="282"/>
      <c r="T3588" s="283"/>
      <c r="U3588" s="283"/>
      <c r="V3588" s="283"/>
      <c r="W3588" s="283"/>
      <c r="X3588" s="283"/>
      <c r="Y3588" s="282"/>
      <c r="Z3588" s="282"/>
      <c r="AA3588" s="283"/>
      <c r="AB3588" s="282"/>
      <c r="AC3588" s="282"/>
      <c r="AD3588" s="282"/>
      <c r="AE3588" s="282"/>
      <c r="AF3588" s="283"/>
      <c r="AG3588" s="402"/>
      <c r="AH3588" s="283"/>
      <c r="AI3588" s="283"/>
      <c r="AJ3588" s="283"/>
      <c r="AK3588" s="283"/>
      <c r="AL3588" s="283"/>
      <c r="AM3588" s="282"/>
      <c r="AN3588" s="282"/>
      <c r="AO3588" s="282"/>
      <c r="AP3588" s="282"/>
      <c r="AQ3588" s="282"/>
      <c r="AR3588" s="282"/>
      <c r="AT3588" s="283"/>
      <c r="AU3588" s="283"/>
      <c r="AV3588" s="283"/>
      <c r="AW3588" s="283"/>
      <c r="AY3588" s="283"/>
      <c r="AZ3588" s="282"/>
      <c r="BA3588" s="283"/>
      <c r="BB3588" s="282"/>
      <c r="BC3588" s="282"/>
      <c r="BD3588" s="282"/>
      <c r="BE3588" s="283"/>
      <c r="BG3588" s="282"/>
      <c r="BH3588" s="282"/>
      <c r="BI3588" s="282"/>
      <c r="BL3588" s="421"/>
      <c r="BM3588" s="424"/>
      <c r="BN3588" s="424"/>
      <c r="BO3588" s="424"/>
      <c r="BP3588" s="424"/>
      <c r="BQ3588" s="421"/>
      <c r="BR3588" s="421"/>
      <c r="BV3588" s="282"/>
      <c r="BW3588" s="283"/>
      <c r="BY3588" s="283"/>
      <c r="BZ3588" s="283"/>
      <c r="CA3588" s="283"/>
      <c r="CB3588" s="282"/>
      <c r="CC3588" s="282"/>
      <c r="CD3588" s="282"/>
      <c r="CE3588" s="282"/>
      <c r="CG3588" s="427"/>
      <c r="CH3588" s="402"/>
      <c r="CI3588" s="424"/>
      <c r="CJ3588" s="282"/>
      <c r="CK3588" s="282"/>
      <c r="CL3588" s="283"/>
      <c r="CM3588" s="283"/>
      <c r="CP3588" s="282"/>
      <c r="DC3588" s="282"/>
      <c r="DD3588" s="282"/>
      <c r="DE3588" s="282"/>
      <c r="DF3588" s="282"/>
      <c r="DG3588" s="282"/>
      <c r="DH3588" s="282"/>
      <c r="DI3588" s="282"/>
      <c r="DJ3588" s="282"/>
      <c r="EF3588" s="495" t="str">
        <f>""&amp;(MID(数据表!AZ3588,1,MIN(FIND({"(";"（"},数据表!AZ3588&amp;"(（",1)-1)))&amp;""</f>
        <v/>
      </c>
      <c r="EG3588" s="495" t="str">
        <f>""&amp;(MID(数据表!AZ3588,1,MIN(FIND({0;1;2;3;4;5;6;7;8;9},数据表!AZ3588&amp;"1234567890",1)-1)))&amp;""</f>
        <v/>
      </c>
    </row>
    <row r="3589" spans="2:137" s="310" customFormat="1" ht="12" customHeight="1">
      <c r="B3589" s="286"/>
      <c r="C3589" s="286"/>
      <c r="D3589" s="286"/>
      <c r="E3589" s="479"/>
      <c r="F3589" s="282"/>
      <c r="G3589" s="283"/>
      <c r="H3589" s="421"/>
      <c r="I3589" s="421"/>
      <c r="J3589" s="283"/>
      <c r="K3589" s="421"/>
      <c r="L3589" s="282"/>
      <c r="N3589" s="282"/>
      <c r="S3589" s="282"/>
      <c r="T3589" s="283"/>
      <c r="U3589" s="283"/>
      <c r="V3589" s="283"/>
      <c r="W3589" s="283"/>
      <c r="X3589" s="283"/>
      <c r="Y3589" s="282"/>
      <c r="Z3589" s="282"/>
      <c r="AA3589" s="283"/>
      <c r="AB3589" s="282"/>
      <c r="AC3589" s="282"/>
      <c r="AD3589" s="282"/>
      <c r="AE3589" s="282"/>
      <c r="AF3589" s="283"/>
      <c r="AG3589" s="402"/>
      <c r="AH3589" s="283"/>
      <c r="AI3589" s="283"/>
      <c r="AJ3589" s="283"/>
      <c r="AK3589" s="283"/>
      <c r="AL3589" s="283"/>
      <c r="AM3589" s="282"/>
      <c r="AN3589" s="282"/>
      <c r="AO3589" s="282"/>
      <c r="AP3589" s="282"/>
      <c r="AQ3589" s="282"/>
      <c r="AR3589" s="282"/>
      <c r="AT3589" s="283"/>
      <c r="AU3589" s="283"/>
      <c r="AV3589" s="283"/>
      <c r="AW3589" s="283"/>
      <c r="AY3589" s="283"/>
      <c r="AZ3589" s="282"/>
      <c r="BA3589" s="283"/>
      <c r="BB3589" s="282"/>
      <c r="BC3589" s="282"/>
      <c r="BD3589" s="282"/>
      <c r="BE3589" s="283"/>
      <c r="BG3589" s="282"/>
      <c r="BH3589" s="282"/>
      <c r="BI3589" s="282"/>
      <c r="BL3589" s="421"/>
      <c r="BM3589" s="424"/>
      <c r="BN3589" s="424"/>
      <c r="BO3589" s="424"/>
      <c r="BP3589" s="424"/>
      <c r="BQ3589" s="421"/>
      <c r="BR3589" s="421"/>
      <c r="BV3589" s="282"/>
      <c r="BW3589" s="283"/>
      <c r="BY3589" s="283"/>
      <c r="BZ3589" s="283"/>
      <c r="CA3589" s="283"/>
      <c r="CB3589" s="282"/>
      <c r="CC3589" s="282"/>
      <c r="CD3589" s="282"/>
      <c r="CE3589" s="282"/>
      <c r="CG3589" s="427"/>
      <c r="CH3589" s="402"/>
      <c r="CI3589" s="424"/>
      <c r="CJ3589" s="282"/>
      <c r="CK3589" s="282"/>
      <c r="CL3589" s="283"/>
      <c r="CM3589" s="283"/>
      <c r="CP3589" s="282"/>
      <c r="DC3589" s="282"/>
      <c r="DD3589" s="282"/>
      <c r="DE3589" s="282"/>
      <c r="DF3589" s="282"/>
      <c r="DG3589" s="282"/>
      <c r="DH3589" s="282"/>
      <c r="DI3589" s="282"/>
      <c r="DJ3589" s="282"/>
      <c r="EF3589" s="495" t="str">
        <f>""&amp;(MID(数据表!AZ3589,1,MIN(FIND({"(";"（"},数据表!AZ3589&amp;"(（",1)-1)))&amp;""</f>
        <v/>
      </c>
      <c r="EG3589" s="495" t="str">
        <f>""&amp;(MID(数据表!AZ3589,1,MIN(FIND({0;1;2;3;4;5;6;7;8;9},数据表!AZ3589&amp;"1234567890",1)-1)))&amp;""</f>
        <v/>
      </c>
    </row>
    <row r="3590" spans="2:137" s="310" customFormat="1" ht="12" customHeight="1">
      <c r="B3590" s="286"/>
      <c r="C3590" s="286"/>
      <c r="D3590" s="286"/>
      <c r="E3590" s="479"/>
      <c r="F3590" s="282"/>
      <c r="G3590" s="283"/>
      <c r="H3590" s="421"/>
      <c r="I3590" s="421"/>
      <c r="J3590" s="283"/>
      <c r="K3590" s="421"/>
      <c r="L3590" s="282"/>
      <c r="N3590" s="282"/>
      <c r="S3590" s="282"/>
      <c r="T3590" s="283"/>
      <c r="U3590" s="283"/>
      <c r="V3590" s="283"/>
      <c r="W3590" s="283"/>
      <c r="X3590" s="283"/>
      <c r="Y3590" s="282"/>
      <c r="Z3590" s="282"/>
      <c r="AA3590" s="283"/>
      <c r="AB3590" s="282"/>
      <c r="AC3590" s="282"/>
      <c r="AD3590" s="282"/>
      <c r="AE3590" s="282"/>
      <c r="AF3590" s="283"/>
      <c r="AG3590" s="402"/>
      <c r="AH3590" s="283"/>
      <c r="AI3590" s="283"/>
      <c r="AJ3590" s="283"/>
      <c r="AK3590" s="283"/>
      <c r="AL3590" s="283"/>
      <c r="AM3590" s="282"/>
      <c r="AN3590" s="282"/>
      <c r="AO3590" s="282"/>
      <c r="AP3590" s="282"/>
      <c r="AQ3590" s="282"/>
      <c r="AR3590" s="282"/>
      <c r="AT3590" s="283"/>
      <c r="AU3590" s="283"/>
      <c r="AV3590" s="283"/>
      <c r="AW3590" s="283"/>
      <c r="AY3590" s="283"/>
      <c r="AZ3590" s="282"/>
      <c r="BA3590" s="283"/>
      <c r="BB3590" s="282"/>
      <c r="BC3590" s="282"/>
      <c r="BD3590" s="282"/>
      <c r="BE3590" s="283"/>
      <c r="BG3590" s="282"/>
      <c r="BH3590" s="282"/>
      <c r="BI3590" s="282"/>
      <c r="BL3590" s="421"/>
      <c r="BM3590" s="424"/>
      <c r="BN3590" s="424"/>
      <c r="BO3590" s="424"/>
      <c r="BP3590" s="424"/>
      <c r="BQ3590" s="421"/>
      <c r="BR3590" s="421"/>
      <c r="BV3590" s="282"/>
      <c r="BW3590" s="283"/>
      <c r="BY3590" s="283"/>
      <c r="BZ3590" s="283"/>
      <c r="CA3590" s="283"/>
      <c r="CB3590" s="282"/>
      <c r="CC3590" s="282"/>
      <c r="CD3590" s="282"/>
      <c r="CE3590" s="282"/>
      <c r="CG3590" s="427"/>
      <c r="CH3590" s="402"/>
      <c r="CI3590" s="424"/>
      <c r="CJ3590" s="282"/>
      <c r="CK3590" s="282"/>
      <c r="CL3590" s="283"/>
      <c r="CM3590" s="283"/>
      <c r="CP3590" s="282"/>
      <c r="DC3590" s="282"/>
      <c r="DD3590" s="282"/>
      <c r="DE3590" s="282"/>
      <c r="DF3590" s="282"/>
      <c r="DG3590" s="282"/>
      <c r="DH3590" s="282"/>
      <c r="DI3590" s="282"/>
      <c r="DJ3590" s="282"/>
      <c r="EF3590" s="495" t="str">
        <f>""&amp;(MID(数据表!AZ3590,1,MIN(FIND({"(";"（"},数据表!AZ3590&amp;"(（",1)-1)))&amp;""</f>
        <v/>
      </c>
      <c r="EG3590" s="495" t="str">
        <f>""&amp;(MID(数据表!AZ3590,1,MIN(FIND({0;1;2;3;4;5;6;7;8;9},数据表!AZ3590&amp;"1234567890",1)-1)))&amp;""</f>
        <v/>
      </c>
    </row>
    <row r="3591" spans="2:137" s="310" customFormat="1" ht="12" customHeight="1">
      <c r="B3591" s="286"/>
      <c r="C3591" s="286"/>
      <c r="D3591" s="286"/>
      <c r="E3591" s="479"/>
      <c r="F3591" s="282"/>
      <c r="G3591" s="283"/>
      <c r="H3591" s="421"/>
      <c r="I3591" s="421"/>
      <c r="J3591" s="283"/>
      <c r="K3591" s="421"/>
      <c r="L3591" s="282"/>
      <c r="N3591" s="282"/>
      <c r="S3591" s="282"/>
      <c r="T3591" s="283"/>
      <c r="U3591" s="283"/>
      <c r="V3591" s="283"/>
      <c r="W3591" s="283"/>
      <c r="X3591" s="283"/>
      <c r="Y3591" s="282"/>
      <c r="Z3591" s="282"/>
      <c r="AA3591" s="283"/>
      <c r="AB3591" s="282"/>
      <c r="AC3591" s="282"/>
      <c r="AD3591" s="282"/>
      <c r="AE3591" s="282"/>
      <c r="AF3591" s="283"/>
      <c r="AG3591" s="402"/>
      <c r="AH3591" s="283"/>
      <c r="AI3591" s="283"/>
      <c r="AJ3591" s="283"/>
      <c r="AK3591" s="283"/>
      <c r="AL3591" s="283"/>
      <c r="AM3591" s="282"/>
      <c r="AN3591" s="282"/>
      <c r="AO3591" s="282"/>
      <c r="AP3591" s="282"/>
      <c r="AQ3591" s="282"/>
      <c r="AR3591" s="282"/>
      <c r="AT3591" s="283"/>
      <c r="AU3591" s="283"/>
      <c r="AV3591" s="283"/>
      <c r="AW3591" s="283"/>
      <c r="AY3591" s="283"/>
      <c r="AZ3591" s="282"/>
      <c r="BA3591" s="283"/>
      <c r="BB3591" s="282"/>
      <c r="BC3591" s="282"/>
      <c r="BD3591" s="282"/>
      <c r="BE3591" s="283"/>
      <c r="BG3591" s="282"/>
      <c r="BH3591" s="282"/>
      <c r="BI3591" s="282"/>
      <c r="BL3591" s="421"/>
      <c r="BM3591" s="424"/>
      <c r="BN3591" s="424"/>
      <c r="BO3591" s="424"/>
      <c r="BP3591" s="424"/>
      <c r="BQ3591" s="421"/>
      <c r="BR3591" s="421"/>
      <c r="BV3591" s="282"/>
      <c r="BW3591" s="283"/>
      <c r="BY3591" s="283"/>
      <c r="BZ3591" s="283"/>
      <c r="CA3591" s="283"/>
      <c r="CB3591" s="282"/>
      <c r="CC3591" s="282"/>
      <c r="CD3591" s="282"/>
      <c r="CE3591" s="282"/>
      <c r="CG3591" s="427"/>
      <c r="CH3591" s="402"/>
      <c r="CI3591" s="424"/>
      <c r="CJ3591" s="282"/>
      <c r="CK3591" s="282"/>
      <c r="CL3591" s="283"/>
      <c r="CM3591" s="283"/>
      <c r="CP3591" s="282"/>
      <c r="DC3591" s="282"/>
      <c r="DD3591" s="282"/>
      <c r="DE3591" s="282"/>
      <c r="DF3591" s="282"/>
      <c r="DG3591" s="282"/>
      <c r="DH3591" s="282"/>
      <c r="DI3591" s="282"/>
      <c r="DJ3591" s="282"/>
      <c r="EF3591" s="495" t="str">
        <f>""&amp;(MID(数据表!AZ3591,1,MIN(FIND({"(";"（"},数据表!AZ3591&amp;"(（",1)-1)))&amp;""</f>
        <v/>
      </c>
      <c r="EG3591" s="495" t="str">
        <f>""&amp;(MID(数据表!AZ3591,1,MIN(FIND({0;1;2;3;4;5;6;7;8;9},数据表!AZ3591&amp;"1234567890",1)-1)))&amp;""</f>
        <v/>
      </c>
    </row>
    <row r="3592" spans="2:137" s="310" customFormat="1" ht="12" customHeight="1">
      <c r="B3592" s="286"/>
      <c r="C3592" s="286"/>
      <c r="D3592" s="286"/>
      <c r="E3592" s="479"/>
      <c r="F3592" s="282"/>
      <c r="G3592" s="283"/>
      <c r="H3592" s="421"/>
      <c r="I3592" s="421"/>
      <c r="J3592" s="283"/>
      <c r="K3592" s="421"/>
      <c r="L3592" s="282"/>
      <c r="N3592" s="282"/>
      <c r="S3592" s="282"/>
      <c r="T3592" s="283"/>
      <c r="U3592" s="283"/>
      <c r="V3592" s="283"/>
      <c r="W3592" s="283"/>
      <c r="X3592" s="283"/>
      <c r="Y3592" s="282"/>
      <c r="Z3592" s="282"/>
      <c r="AA3592" s="283"/>
      <c r="AB3592" s="282"/>
      <c r="AC3592" s="282"/>
      <c r="AD3592" s="282"/>
      <c r="AE3592" s="282"/>
      <c r="AF3592" s="283"/>
      <c r="AG3592" s="402"/>
      <c r="AH3592" s="283"/>
      <c r="AI3592" s="283"/>
      <c r="AJ3592" s="283"/>
      <c r="AK3592" s="283"/>
      <c r="AL3592" s="283"/>
      <c r="AM3592" s="282"/>
      <c r="AN3592" s="282"/>
      <c r="AO3592" s="282"/>
      <c r="AP3592" s="282"/>
      <c r="AQ3592" s="282"/>
      <c r="AR3592" s="282"/>
      <c r="AT3592" s="283"/>
      <c r="AU3592" s="283"/>
      <c r="AV3592" s="283"/>
      <c r="AW3592" s="283"/>
      <c r="AY3592" s="283"/>
      <c r="AZ3592" s="282"/>
      <c r="BA3592" s="283"/>
      <c r="BB3592" s="282"/>
      <c r="BC3592" s="282"/>
      <c r="BD3592" s="282"/>
      <c r="BE3592" s="283"/>
      <c r="BG3592" s="282"/>
      <c r="BH3592" s="282"/>
      <c r="BI3592" s="282"/>
      <c r="BL3592" s="421"/>
      <c r="BM3592" s="424"/>
      <c r="BN3592" s="424"/>
      <c r="BO3592" s="424"/>
      <c r="BP3592" s="424"/>
      <c r="BQ3592" s="421"/>
      <c r="BR3592" s="421"/>
      <c r="BV3592" s="282"/>
      <c r="BW3592" s="283"/>
      <c r="BY3592" s="283"/>
      <c r="BZ3592" s="283"/>
      <c r="CA3592" s="283"/>
      <c r="CB3592" s="282"/>
      <c r="CC3592" s="282"/>
      <c r="CD3592" s="282"/>
      <c r="CE3592" s="282"/>
      <c r="CG3592" s="427"/>
      <c r="CH3592" s="402"/>
      <c r="CI3592" s="424"/>
      <c r="CJ3592" s="282"/>
      <c r="CK3592" s="282"/>
      <c r="CL3592" s="283"/>
      <c r="CM3592" s="283"/>
      <c r="CP3592" s="282"/>
      <c r="DC3592" s="282"/>
      <c r="DD3592" s="282"/>
      <c r="DE3592" s="282"/>
      <c r="DF3592" s="282"/>
      <c r="DG3592" s="282"/>
      <c r="DH3592" s="282"/>
      <c r="DI3592" s="282"/>
      <c r="DJ3592" s="282"/>
      <c r="EF3592" s="495" t="str">
        <f>""&amp;(MID(数据表!AZ3592,1,MIN(FIND({"(";"（"},数据表!AZ3592&amp;"(（",1)-1)))&amp;""</f>
        <v/>
      </c>
      <c r="EG3592" s="495" t="str">
        <f>""&amp;(MID(数据表!AZ3592,1,MIN(FIND({0;1;2;3;4;5;6;7;8;9},数据表!AZ3592&amp;"1234567890",1)-1)))&amp;""</f>
        <v/>
      </c>
    </row>
    <row r="3593" spans="2:137" s="310" customFormat="1" ht="12" customHeight="1">
      <c r="B3593" s="286"/>
      <c r="C3593" s="286"/>
      <c r="D3593" s="286"/>
      <c r="E3593" s="479"/>
      <c r="F3593" s="282"/>
      <c r="G3593" s="283"/>
      <c r="H3593" s="421"/>
      <c r="I3593" s="421"/>
      <c r="J3593" s="283"/>
      <c r="K3593" s="421"/>
      <c r="L3593" s="282"/>
      <c r="N3593" s="282"/>
      <c r="S3593" s="282"/>
      <c r="T3593" s="283"/>
      <c r="U3593" s="283"/>
      <c r="V3593" s="283"/>
      <c r="W3593" s="283"/>
      <c r="X3593" s="283"/>
      <c r="Y3593" s="282"/>
      <c r="Z3593" s="282"/>
      <c r="AA3593" s="283"/>
      <c r="AB3593" s="282"/>
      <c r="AC3593" s="282"/>
      <c r="AD3593" s="282"/>
      <c r="AE3593" s="282"/>
      <c r="AF3593" s="283"/>
      <c r="AG3593" s="402"/>
      <c r="AH3593" s="283"/>
      <c r="AI3593" s="283"/>
      <c r="AJ3593" s="283"/>
      <c r="AK3593" s="283"/>
      <c r="AL3593" s="283"/>
      <c r="AM3593" s="282"/>
      <c r="AN3593" s="282"/>
      <c r="AO3593" s="282"/>
      <c r="AP3593" s="282"/>
      <c r="AQ3593" s="282"/>
      <c r="AR3593" s="282"/>
      <c r="AT3593" s="283"/>
      <c r="AU3593" s="283"/>
      <c r="AV3593" s="283"/>
      <c r="AW3593" s="283"/>
      <c r="AY3593" s="283"/>
      <c r="AZ3593" s="282"/>
      <c r="BA3593" s="283"/>
      <c r="BB3593" s="282"/>
      <c r="BC3593" s="282"/>
      <c r="BD3593" s="282"/>
      <c r="BE3593" s="283"/>
      <c r="BG3593" s="282"/>
      <c r="BH3593" s="282"/>
      <c r="BI3593" s="282"/>
      <c r="BL3593" s="421"/>
      <c r="BM3593" s="424"/>
      <c r="BN3593" s="424"/>
      <c r="BO3593" s="424"/>
      <c r="BP3593" s="424"/>
      <c r="BQ3593" s="421"/>
      <c r="BR3593" s="421"/>
      <c r="BV3593" s="282"/>
      <c r="BW3593" s="283"/>
      <c r="BY3593" s="283"/>
      <c r="BZ3593" s="283"/>
      <c r="CA3593" s="283"/>
      <c r="CB3593" s="282"/>
      <c r="CC3593" s="282"/>
      <c r="CD3593" s="282"/>
      <c r="CE3593" s="282"/>
      <c r="CG3593" s="427"/>
      <c r="CH3593" s="402"/>
      <c r="CI3593" s="424"/>
      <c r="CJ3593" s="282"/>
      <c r="CK3593" s="282"/>
      <c r="CL3593" s="283"/>
      <c r="CM3593" s="283"/>
      <c r="CP3593" s="282"/>
      <c r="DC3593" s="282"/>
      <c r="DD3593" s="282"/>
      <c r="DE3593" s="282"/>
      <c r="DF3593" s="282"/>
      <c r="DG3593" s="282"/>
      <c r="DH3593" s="282"/>
      <c r="DI3593" s="282"/>
      <c r="DJ3593" s="282"/>
      <c r="EF3593" s="495" t="str">
        <f>""&amp;(MID(数据表!AZ3593,1,MIN(FIND({"(";"（"},数据表!AZ3593&amp;"(（",1)-1)))&amp;""</f>
        <v/>
      </c>
      <c r="EG3593" s="495" t="str">
        <f>""&amp;(MID(数据表!AZ3593,1,MIN(FIND({0;1;2;3;4;5;6;7;8;9},数据表!AZ3593&amp;"1234567890",1)-1)))&amp;""</f>
        <v/>
      </c>
    </row>
    <row r="3594" spans="2:137" s="310" customFormat="1" ht="12" customHeight="1">
      <c r="B3594" s="286"/>
      <c r="C3594" s="286"/>
      <c r="D3594" s="286"/>
      <c r="E3594" s="479"/>
      <c r="F3594" s="282"/>
      <c r="G3594" s="283"/>
      <c r="H3594" s="421"/>
      <c r="I3594" s="421"/>
      <c r="J3594" s="283"/>
      <c r="K3594" s="421"/>
      <c r="L3594" s="282"/>
      <c r="N3594" s="282"/>
      <c r="S3594" s="282"/>
      <c r="T3594" s="283"/>
      <c r="U3594" s="283"/>
      <c r="V3594" s="283"/>
      <c r="W3594" s="283"/>
      <c r="X3594" s="283"/>
      <c r="Y3594" s="282"/>
      <c r="Z3594" s="282"/>
      <c r="AA3594" s="283"/>
      <c r="AB3594" s="282"/>
      <c r="AC3594" s="282"/>
      <c r="AD3594" s="282"/>
      <c r="AE3594" s="282"/>
      <c r="AF3594" s="283"/>
      <c r="AG3594" s="402"/>
      <c r="AH3594" s="283"/>
      <c r="AI3594" s="283"/>
      <c r="AJ3594" s="283"/>
      <c r="AK3594" s="283"/>
      <c r="AL3594" s="283"/>
      <c r="AM3594" s="282"/>
      <c r="AN3594" s="282"/>
      <c r="AO3594" s="282"/>
      <c r="AP3594" s="282"/>
      <c r="AQ3594" s="282"/>
      <c r="AR3594" s="282"/>
      <c r="AT3594" s="283"/>
      <c r="AU3594" s="283"/>
      <c r="AV3594" s="283"/>
      <c r="AW3594" s="283"/>
      <c r="AY3594" s="283"/>
      <c r="AZ3594" s="282"/>
      <c r="BA3594" s="283"/>
      <c r="BB3594" s="282"/>
      <c r="BC3594" s="282"/>
      <c r="BD3594" s="282"/>
      <c r="BE3594" s="283"/>
      <c r="BG3594" s="282"/>
      <c r="BH3594" s="282"/>
      <c r="BI3594" s="282"/>
      <c r="BL3594" s="421"/>
      <c r="BM3594" s="424"/>
      <c r="BN3594" s="424"/>
      <c r="BO3594" s="424"/>
      <c r="BP3594" s="424"/>
      <c r="BQ3594" s="421"/>
      <c r="BR3594" s="421"/>
      <c r="BV3594" s="282"/>
      <c r="BW3594" s="283"/>
      <c r="BY3594" s="283"/>
      <c r="BZ3594" s="283"/>
      <c r="CA3594" s="283"/>
      <c r="CB3594" s="282"/>
      <c r="CC3594" s="282"/>
      <c r="CD3594" s="282"/>
      <c r="CE3594" s="282"/>
      <c r="CG3594" s="427"/>
      <c r="CH3594" s="402"/>
      <c r="CI3594" s="424"/>
      <c r="CJ3594" s="282"/>
      <c r="CK3594" s="282"/>
      <c r="CL3594" s="283"/>
      <c r="CM3594" s="283"/>
      <c r="CP3594" s="282"/>
      <c r="DC3594" s="282"/>
      <c r="DD3594" s="282"/>
      <c r="DE3594" s="282"/>
      <c r="DF3594" s="282"/>
      <c r="DG3594" s="282"/>
      <c r="DH3594" s="282"/>
      <c r="DI3594" s="282"/>
      <c r="DJ3594" s="282"/>
      <c r="EF3594" s="495" t="str">
        <f>""&amp;(MID(数据表!AZ3594,1,MIN(FIND({"(";"（"},数据表!AZ3594&amp;"(（",1)-1)))&amp;""</f>
        <v/>
      </c>
      <c r="EG3594" s="495" t="str">
        <f>""&amp;(MID(数据表!AZ3594,1,MIN(FIND({0;1;2;3;4;5;6;7;8;9},数据表!AZ3594&amp;"1234567890",1)-1)))&amp;""</f>
        <v/>
      </c>
    </row>
    <row r="3595" spans="2:137" s="310" customFormat="1" ht="12" customHeight="1">
      <c r="B3595" s="286"/>
      <c r="C3595" s="286"/>
      <c r="D3595" s="286"/>
      <c r="E3595" s="479"/>
      <c r="F3595" s="282"/>
      <c r="G3595" s="283"/>
      <c r="H3595" s="421"/>
      <c r="I3595" s="421"/>
      <c r="J3595" s="283"/>
      <c r="K3595" s="421"/>
      <c r="L3595" s="282"/>
      <c r="N3595" s="282"/>
      <c r="S3595" s="282"/>
      <c r="T3595" s="283"/>
      <c r="U3595" s="283"/>
      <c r="V3595" s="283"/>
      <c r="W3595" s="283"/>
      <c r="X3595" s="283"/>
      <c r="Y3595" s="282"/>
      <c r="Z3595" s="282"/>
      <c r="AA3595" s="283"/>
      <c r="AB3595" s="282"/>
      <c r="AC3595" s="282"/>
      <c r="AD3595" s="282"/>
      <c r="AE3595" s="282"/>
      <c r="AF3595" s="283"/>
      <c r="AG3595" s="402"/>
      <c r="AH3595" s="283"/>
      <c r="AI3595" s="283"/>
      <c r="AJ3595" s="283"/>
      <c r="AK3595" s="283"/>
      <c r="AL3595" s="283"/>
      <c r="AM3595" s="282"/>
      <c r="AN3595" s="282"/>
      <c r="AO3595" s="282"/>
      <c r="AP3595" s="282"/>
      <c r="AQ3595" s="282"/>
      <c r="AR3595" s="282"/>
      <c r="AT3595" s="283"/>
      <c r="AU3595" s="283"/>
      <c r="AV3595" s="283"/>
      <c r="AW3595" s="283"/>
      <c r="AY3595" s="283"/>
      <c r="AZ3595" s="282"/>
      <c r="BA3595" s="283"/>
      <c r="BB3595" s="282"/>
      <c r="BC3595" s="282"/>
      <c r="BD3595" s="282"/>
      <c r="BE3595" s="283"/>
      <c r="BG3595" s="282"/>
      <c r="BH3595" s="282"/>
      <c r="BI3595" s="282"/>
      <c r="BL3595" s="421"/>
      <c r="BM3595" s="424"/>
      <c r="BN3595" s="424"/>
      <c r="BO3595" s="424"/>
      <c r="BP3595" s="424"/>
      <c r="BQ3595" s="421"/>
      <c r="BR3595" s="421"/>
      <c r="BV3595" s="282"/>
      <c r="BW3595" s="283"/>
      <c r="BY3595" s="283"/>
      <c r="BZ3595" s="283"/>
      <c r="CA3595" s="283"/>
      <c r="CB3595" s="282"/>
      <c r="CC3595" s="282"/>
      <c r="CD3595" s="282"/>
      <c r="CE3595" s="282"/>
      <c r="CG3595" s="427"/>
      <c r="CH3595" s="402"/>
      <c r="CI3595" s="424"/>
      <c r="CJ3595" s="282"/>
      <c r="CK3595" s="282"/>
      <c r="CL3595" s="283"/>
      <c r="CM3595" s="283"/>
      <c r="CP3595" s="282"/>
      <c r="DC3595" s="282"/>
      <c r="DD3595" s="282"/>
      <c r="DE3595" s="282"/>
      <c r="DF3595" s="282"/>
      <c r="DG3595" s="282"/>
      <c r="DH3595" s="282"/>
      <c r="DI3595" s="282"/>
      <c r="DJ3595" s="282"/>
      <c r="EF3595" s="495" t="str">
        <f>""&amp;(MID(数据表!AZ3595,1,MIN(FIND({"(";"（"},数据表!AZ3595&amp;"(（",1)-1)))&amp;""</f>
        <v/>
      </c>
      <c r="EG3595" s="495" t="str">
        <f>""&amp;(MID(数据表!AZ3595,1,MIN(FIND({0;1;2;3;4;5;6;7;8;9},数据表!AZ3595&amp;"1234567890",1)-1)))&amp;""</f>
        <v/>
      </c>
    </row>
    <row r="3596" spans="2:137" s="310" customFormat="1" ht="12" customHeight="1">
      <c r="B3596" s="286"/>
      <c r="C3596" s="286"/>
      <c r="D3596" s="286"/>
      <c r="E3596" s="479"/>
      <c r="F3596" s="282"/>
      <c r="G3596" s="283"/>
      <c r="H3596" s="421"/>
      <c r="I3596" s="421"/>
      <c r="J3596" s="283"/>
      <c r="K3596" s="421"/>
      <c r="L3596" s="282"/>
      <c r="N3596" s="282"/>
      <c r="S3596" s="282"/>
      <c r="T3596" s="283"/>
      <c r="U3596" s="283"/>
      <c r="V3596" s="283"/>
      <c r="W3596" s="283"/>
      <c r="X3596" s="283"/>
      <c r="Y3596" s="282"/>
      <c r="Z3596" s="282"/>
      <c r="AA3596" s="283"/>
      <c r="AB3596" s="282"/>
      <c r="AC3596" s="282"/>
      <c r="AD3596" s="282"/>
      <c r="AE3596" s="282"/>
      <c r="AF3596" s="283"/>
      <c r="AG3596" s="402"/>
      <c r="AH3596" s="283"/>
      <c r="AI3596" s="283"/>
      <c r="AJ3596" s="283"/>
      <c r="AK3596" s="283"/>
      <c r="AL3596" s="283"/>
      <c r="AM3596" s="282"/>
      <c r="AN3596" s="282"/>
      <c r="AO3596" s="282"/>
      <c r="AP3596" s="282"/>
      <c r="AQ3596" s="282"/>
      <c r="AR3596" s="282"/>
      <c r="AT3596" s="283"/>
      <c r="AU3596" s="283"/>
      <c r="AV3596" s="283"/>
      <c r="AW3596" s="283"/>
      <c r="AY3596" s="283"/>
      <c r="AZ3596" s="282"/>
      <c r="BA3596" s="283"/>
      <c r="BB3596" s="282"/>
      <c r="BC3596" s="282"/>
      <c r="BD3596" s="282"/>
      <c r="BE3596" s="283"/>
      <c r="BG3596" s="282"/>
      <c r="BH3596" s="282"/>
      <c r="BI3596" s="282"/>
      <c r="BL3596" s="421"/>
      <c r="BM3596" s="424"/>
      <c r="BN3596" s="424"/>
      <c r="BO3596" s="424"/>
      <c r="BP3596" s="424"/>
      <c r="BQ3596" s="421"/>
      <c r="BR3596" s="421"/>
      <c r="BV3596" s="282"/>
      <c r="BW3596" s="283"/>
      <c r="BY3596" s="283"/>
      <c r="BZ3596" s="283"/>
      <c r="CA3596" s="283"/>
      <c r="CB3596" s="282"/>
      <c r="CC3596" s="282"/>
      <c r="CD3596" s="282"/>
      <c r="CE3596" s="282"/>
      <c r="CG3596" s="427"/>
      <c r="CH3596" s="402"/>
      <c r="CI3596" s="424"/>
      <c r="CJ3596" s="282"/>
      <c r="CK3596" s="282"/>
      <c r="CL3596" s="283"/>
      <c r="CM3596" s="283"/>
      <c r="CP3596" s="282"/>
      <c r="DC3596" s="282"/>
      <c r="DD3596" s="282"/>
      <c r="DE3596" s="282"/>
      <c r="DF3596" s="282"/>
      <c r="DG3596" s="282"/>
      <c r="DH3596" s="282"/>
      <c r="DI3596" s="282"/>
      <c r="DJ3596" s="282"/>
      <c r="EF3596" s="495" t="str">
        <f>""&amp;(MID(数据表!AZ3596,1,MIN(FIND({"(";"（"},数据表!AZ3596&amp;"(（",1)-1)))&amp;""</f>
        <v/>
      </c>
      <c r="EG3596" s="495" t="str">
        <f>""&amp;(MID(数据表!AZ3596,1,MIN(FIND({0;1;2;3;4;5;6;7;8;9},数据表!AZ3596&amp;"1234567890",1)-1)))&amp;""</f>
        <v/>
      </c>
    </row>
    <row r="3597" spans="2:137" s="310" customFormat="1" ht="12" customHeight="1">
      <c r="B3597" s="286"/>
      <c r="C3597" s="286"/>
      <c r="D3597" s="286"/>
      <c r="E3597" s="479"/>
      <c r="F3597" s="282"/>
      <c r="G3597" s="283"/>
      <c r="H3597" s="421"/>
      <c r="I3597" s="421"/>
      <c r="J3597" s="283"/>
      <c r="K3597" s="421"/>
      <c r="L3597" s="282"/>
      <c r="N3597" s="282"/>
      <c r="S3597" s="282"/>
      <c r="T3597" s="283"/>
      <c r="U3597" s="283"/>
      <c r="V3597" s="283"/>
      <c r="W3597" s="283"/>
      <c r="X3597" s="283"/>
      <c r="Y3597" s="282"/>
      <c r="Z3597" s="282"/>
      <c r="AA3597" s="283"/>
      <c r="AB3597" s="282"/>
      <c r="AC3597" s="282"/>
      <c r="AD3597" s="282"/>
      <c r="AE3597" s="282"/>
      <c r="AF3597" s="283"/>
      <c r="AG3597" s="402"/>
      <c r="AH3597" s="283"/>
      <c r="AI3597" s="283"/>
      <c r="AJ3597" s="283"/>
      <c r="AK3597" s="283"/>
      <c r="AL3597" s="283"/>
      <c r="AM3597" s="282"/>
      <c r="AN3597" s="282"/>
      <c r="AO3597" s="282"/>
      <c r="AP3597" s="282"/>
      <c r="AQ3597" s="282"/>
      <c r="AR3597" s="282"/>
      <c r="AT3597" s="283"/>
      <c r="AU3597" s="283"/>
      <c r="AV3597" s="283"/>
      <c r="AW3597" s="283"/>
      <c r="AY3597" s="283"/>
      <c r="AZ3597" s="282"/>
      <c r="BA3597" s="283"/>
      <c r="BB3597" s="282"/>
      <c r="BC3597" s="282"/>
      <c r="BD3597" s="282"/>
      <c r="BE3597" s="283"/>
      <c r="BG3597" s="282"/>
      <c r="BH3597" s="282"/>
      <c r="BI3597" s="282"/>
      <c r="BL3597" s="421"/>
      <c r="BM3597" s="424"/>
      <c r="BN3597" s="424"/>
      <c r="BO3597" s="424"/>
      <c r="BP3597" s="424"/>
      <c r="BQ3597" s="421"/>
      <c r="BR3597" s="421"/>
      <c r="BV3597" s="282"/>
      <c r="BW3597" s="283"/>
      <c r="BY3597" s="283"/>
      <c r="BZ3597" s="283"/>
      <c r="CA3597" s="283"/>
      <c r="CB3597" s="282"/>
      <c r="CC3597" s="282"/>
      <c r="CD3597" s="282"/>
      <c r="CE3597" s="282"/>
      <c r="CG3597" s="427"/>
      <c r="CH3597" s="402"/>
      <c r="CI3597" s="424"/>
      <c r="CJ3597" s="282"/>
      <c r="CK3597" s="282"/>
      <c r="CL3597" s="283"/>
      <c r="CM3597" s="283"/>
      <c r="CP3597" s="282"/>
      <c r="DC3597" s="282"/>
      <c r="DD3597" s="282"/>
      <c r="DE3597" s="282"/>
      <c r="DF3597" s="282"/>
      <c r="DG3597" s="282"/>
      <c r="DH3597" s="282"/>
      <c r="DI3597" s="282"/>
      <c r="DJ3597" s="282"/>
      <c r="EF3597" s="495" t="str">
        <f>""&amp;(MID(数据表!AZ3597,1,MIN(FIND({"(";"（"},数据表!AZ3597&amp;"(（",1)-1)))&amp;""</f>
        <v/>
      </c>
      <c r="EG3597" s="495" t="str">
        <f>""&amp;(MID(数据表!AZ3597,1,MIN(FIND({0;1;2;3;4;5;6;7;8;9},数据表!AZ3597&amp;"1234567890",1)-1)))&amp;""</f>
        <v/>
      </c>
    </row>
    <row r="3598" spans="2:137" s="310" customFormat="1" ht="12" customHeight="1">
      <c r="B3598" s="286"/>
      <c r="C3598" s="286"/>
      <c r="D3598" s="286"/>
      <c r="E3598" s="479"/>
      <c r="F3598" s="282"/>
      <c r="G3598" s="283"/>
      <c r="H3598" s="421"/>
      <c r="I3598" s="421"/>
      <c r="J3598" s="283"/>
      <c r="K3598" s="421"/>
      <c r="L3598" s="282"/>
      <c r="N3598" s="282"/>
      <c r="S3598" s="282"/>
      <c r="T3598" s="283"/>
      <c r="U3598" s="283"/>
      <c r="V3598" s="283"/>
      <c r="W3598" s="283"/>
      <c r="X3598" s="283"/>
      <c r="Y3598" s="282"/>
      <c r="Z3598" s="282"/>
      <c r="AA3598" s="283"/>
      <c r="AB3598" s="282"/>
      <c r="AC3598" s="282"/>
      <c r="AD3598" s="282"/>
      <c r="AE3598" s="282"/>
      <c r="AF3598" s="283"/>
      <c r="AG3598" s="402"/>
      <c r="AH3598" s="283"/>
      <c r="AI3598" s="283"/>
      <c r="AJ3598" s="283"/>
      <c r="AK3598" s="283"/>
      <c r="AL3598" s="283"/>
      <c r="AM3598" s="282"/>
      <c r="AN3598" s="282"/>
      <c r="AO3598" s="282"/>
      <c r="AP3598" s="282"/>
      <c r="AQ3598" s="282"/>
      <c r="AR3598" s="282"/>
      <c r="AT3598" s="283"/>
      <c r="AU3598" s="283"/>
      <c r="AV3598" s="283"/>
      <c r="AW3598" s="283"/>
      <c r="AY3598" s="283"/>
      <c r="AZ3598" s="282"/>
      <c r="BA3598" s="283"/>
      <c r="BB3598" s="282"/>
      <c r="BC3598" s="282"/>
      <c r="BD3598" s="282"/>
      <c r="BE3598" s="283"/>
      <c r="BG3598" s="282"/>
      <c r="BH3598" s="282"/>
      <c r="BI3598" s="282"/>
      <c r="BL3598" s="421"/>
      <c r="BM3598" s="424"/>
      <c r="BN3598" s="424"/>
      <c r="BO3598" s="424"/>
      <c r="BP3598" s="424"/>
      <c r="BQ3598" s="421"/>
      <c r="BR3598" s="421"/>
      <c r="BV3598" s="282"/>
      <c r="BW3598" s="283"/>
      <c r="BY3598" s="283"/>
      <c r="BZ3598" s="283"/>
      <c r="CA3598" s="283"/>
      <c r="CB3598" s="282"/>
      <c r="CC3598" s="282"/>
      <c r="CD3598" s="282"/>
      <c r="CE3598" s="282"/>
      <c r="CG3598" s="427"/>
      <c r="CH3598" s="402"/>
      <c r="CI3598" s="424"/>
      <c r="CJ3598" s="282"/>
      <c r="CK3598" s="282"/>
      <c r="CL3598" s="283"/>
      <c r="CM3598" s="283"/>
      <c r="CP3598" s="282"/>
      <c r="DC3598" s="282"/>
      <c r="DD3598" s="282"/>
      <c r="DE3598" s="282"/>
      <c r="DF3598" s="282"/>
      <c r="DG3598" s="282"/>
      <c r="DH3598" s="282"/>
      <c r="DI3598" s="282"/>
      <c r="DJ3598" s="282"/>
      <c r="EF3598" s="495" t="str">
        <f>""&amp;(MID(数据表!AZ3598,1,MIN(FIND({"(";"（"},数据表!AZ3598&amp;"(（",1)-1)))&amp;""</f>
        <v/>
      </c>
      <c r="EG3598" s="495" t="str">
        <f>""&amp;(MID(数据表!AZ3598,1,MIN(FIND({0;1;2;3;4;5;6;7;8;9},数据表!AZ3598&amp;"1234567890",1)-1)))&amp;""</f>
        <v/>
      </c>
    </row>
    <row r="3599" spans="2:137" s="310" customFormat="1" ht="12" customHeight="1">
      <c r="B3599" s="286"/>
      <c r="C3599" s="286"/>
      <c r="D3599" s="286"/>
      <c r="E3599" s="479"/>
      <c r="F3599" s="282"/>
      <c r="G3599" s="283"/>
      <c r="H3599" s="421"/>
      <c r="I3599" s="421"/>
      <c r="J3599" s="283"/>
      <c r="K3599" s="421"/>
      <c r="L3599" s="282"/>
      <c r="N3599" s="282"/>
      <c r="S3599" s="282"/>
      <c r="T3599" s="283"/>
      <c r="U3599" s="283"/>
      <c r="V3599" s="283"/>
      <c r="W3599" s="283"/>
      <c r="X3599" s="283"/>
      <c r="Y3599" s="282"/>
      <c r="Z3599" s="282"/>
      <c r="AA3599" s="283"/>
      <c r="AB3599" s="282"/>
      <c r="AC3599" s="282"/>
      <c r="AD3599" s="282"/>
      <c r="AE3599" s="282"/>
      <c r="AF3599" s="283"/>
      <c r="AG3599" s="402"/>
      <c r="AH3599" s="283"/>
      <c r="AI3599" s="283"/>
      <c r="AJ3599" s="283"/>
      <c r="AK3599" s="283"/>
      <c r="AL3599" s="283"/>
      <c r="AM3599" s="282"/>
      <c r="AN3599" s="282"/>
      <c r="AO3599" s="282"/>
      <c r="AP3599" s="282"/>
      <c r="AQ3599" s="282"/>
      <c r="AR3599" s="282"/>
      <c r="AT3599" s="283"/>
      <c r="AU3599" s="283"/>
      <c r="AV3599" s="283"/>
      <c r="AW3599" s="283"/>
      <c r="AY3599" s="283"/>
      <c r="AZ3599" s="282"/>
      <c r="BA3599" s="283"/>
      <c r="BB3599" s="282"/>
      <c r="BC3599" s="282"/>
      <c r="BD3599" s="282"/>
      <c r="BE3599" s="283"/>
      <c r="BG3599" s="282"/>
      <c r="BH3599" s="282"/>
      <c r="BI3599" s="282"/>
      <c r="BL3599" s="421"/>
      <c r="BM3599" s="424"/>
      <c r="BN3599" s="424"/>
      <c r="BO3599" s="424"/>
      <c r="BP3599" s="424"/>
      <c r="BQ3599" s="421"/>
      <c r="BR3599" s="421"/>
      <c r="BV3599" s="282"/>
      <c r="BW3599" s="283"/>
      <c r="BY3599" s="283"/>
      <c r="BZ3599" s="283"/>
      <c r="CA3599" s="283"/>
      <c r="CB3599" s="282"/>
      <c r="CC3599" s="282"/>
      <c r="CD3599" s="282"/>
      <c r="CE3599" s="282"/>
      <c r="CG3599" s="427"/>
      <c r="CH3599" s="402"/>
      <c r="CI3599" s="424"/>
      <c r="CJ3599" s="282"/>
      <c r="CK3599" s="282"/>
      <c r="CL3599" s="283"/>
      <c r="CM3599" s="283"/>
      <c r="CP3599" s="282"/>
      <c r="DC3599" s="282"/>
      <c r="DD3599" s="282"/>
      <c r="DE3599" s="282"/>
      <c r="DF3599" s="282"/>
      <c r="DG3599" s="282"/>
      <c r="DH3599" s="282"/>
      <c r="DI3599" s="282"/>
      <c r="DJ3599" s="282"/>
      <c r="EF3599" s="495" t="str">
        <f>""&amp;(MID(数据表!AZ3599,1,MIN(FIND({"(";"（"},数据表!AZ3599&amp;"(（",1)-1)))&amp;""</f>
        <v/>
      </c>
      <c r="EG3599" s="495" t="str">
        <f>""&amp;(MID(数据表!AZ3599,1,MIN(FIND({0;1;2;3;4;5;6;7;8;9},数据表!AZ3599&amp;"1234567890",1)-1)))&amp;""</f>
        <v/>
      </c>
    </row>
    <row r="3600" spans="2:137" s="310" customFormat="1" ht="12" customHeight="1">
      <c r="B3600" s="286"/>
      <c r="C3600" s="286"/>
      <c r="D3600" s="286"/>
      <c r="E3600" s="479"/>
      <c r="F3600" s="282"/>
      <c r="G3600" s="283"/>
      <c r="H3600" s="421"/>
      <c r="I3600" s="421"/>
      <c r="J3600" s="283"/>
      <c r="K3600" s="421"/>
      <c r="L3600" s="282"/>
      <c r="N3600" s="282"/>
      <c r="S3600" s="282"/>
      <c r="T3600" s="283"/>
      <c r="U3600" s="283"/>
      <c r="V3600" s="283"/>
      <c r="W3600" s="283"/>
      <c r="X3600" s="283"/>
      <c r="Y3600" s="282"/>
      <c r="Z3600" s="282"/>
      <c r="AA3600" s="283"/>
      <c r="AB3600" s="282"/>
      <c r="AC3600" s="282"/>
      <c r="AD3600" s="282"/>
      <c r="AE3600" s="282"/>
      <c r="AF3600" s="283"/>
      <c r="AG3600" s="402"/>
      <c r="AH3600" s="283"/>
      <c r="AI3600" s="283"/>
      <c r="AJ3600" s="283"/>
      <c r="AK3600" s="283"/>
      <c r="AL3600" s="283"/>
      <c r="AM3600" s="282"/>
      <c r="AN3600" s="282"/>
      <c r="AO3600" s="282"/>
      <c r="AP3600" s="282"/>
      <c r="AQ3600" s="282"/>
      <c r="AR3600" s="282"/>
      <c r="AT3600" s="283"/>
      <c r="AU3600" s="283"/>
      <c r="AV3600" s="283"/>
      <c r="AW3600" s="283"/>
      <c r="AY3600" s="283"/>
      <c r="AZ3600" s="282"/>
      <c r="BA3600" s="283"/>
      <c r="BB3600" s="282"/>
      <c r="BC3600" s="282"/>
      <c r="BD3600" s="282"/>
      <c r="BE3600" s="283"/>
      <c r="BG3600" s="282"/>
      <c r="BH3600" s="282"/>
      <c r="BI3600" s="282"/>
      <c r="BL3600" s="421"/>
      <c r="BM3600" s="424"/>
      <c r="BN3600" s="424"/>
      <c r="BO3600" s="424"/>
      <c r="BP3600" s="424"/>
      <c r="BQ3600" s="421"/>
      <c r="BR3600" s="421"/>
      <c r="BV3600" s="282"/>
      <c r="BW3600" s="283"/>
      <c r="BY3600" s="283"/>
      <c r="BZ3600" s="283"/>
      <c r="CA3600" s="283"/>
      <c r="CB3600" s="282"/>
      <c r="CC3600" s="282"/>
      <c r="CD3600" s="282"/>
      <c r="CE3600" s="282"/>
      <c r="CG3600" s="427"/>
      <c r="CH3600" s="402"/>
      <c r="CI3600" s="424"/>
      <c r="CJ3600" s="282"/>
      <c r="CK3600" s="282"/>
      <c r="CL3600" s="283"/>
      <c r="CM3600" s="283"/>
      <c r="CP3600" s="282"/>
      <c r="DC3600" s="282"/>
      <c r="DD3600" s="282"/>
      <c r="DE3600" s="282"/>
      <c r="DF3600" s="282"/>
      <c r="DG3600" s="282"/>
      <c r="DH3600" s="282"/>
      <c r="DI3600" s="282"/>
      <c r="DJ3600" s="282"/>
      <c r="EF3600" s="495" t="str">
        <f>""&amp;(MID(数据表!AZ3600,1,MIN(FIND({"(";"（"},数据表!AZ3600&amp;"(（",1)-1)))&amp;""</f>
        <v/>
      </c>
      <c r="EG3600" s="495" t="str">
        <f>""&amp;(MID(数据表!AZ3600,1,MIN(FIND({0;1;2;3;4;5;6;7;8;9},数据表!AZ3600&amp;"1234567890",1)-1)))&amp;""</f>
        <v/>
      </c>
    </row>
    <row r="3601" spans="2:137" s="310" customFormat="1" ht="12" customHeight="1">
      <c r="B3601" s="286"/>
      <c r="C3601" s="286"/>
      <c r="D3601" s="286"/>
      <c r="E3601" s="479"/>
      <c r="F3601" s="282"/>
      <c r="G3601" s="283"/>
      <c r="H3601" s="421"/>
      <c r="I3601" s="421"/>
      <c r="J3601" s="283"/>
      <c r="K3601" s="421"/>
      <c r="L3601" s="282"/>
      <c r="N3601" s="282"/>
      <c r="S3601" s="282"/>
      <c r="T3601" s="283"/>
      <c r="U3601" s="283"/>
      <c r="V3601" s="283"/>
      <c r="W3601" s="283"/>
      <c r="X3601" s="283"/>
      <c r="Y3601" s="282"/>
      <c r="Z3601" s="282"/>
      <c r="AA3601" s="283"/>
      <c r="AB3601" s="282"/>
      <c r="AC3601" s="282"/>
      <c r="AD3601" s="282"/>
      <c r="AE3601" s="282"/>
      <c r="AF3601" s="283"/>
      <c r="AG3601" s="402"/>
      <c r="AH3601" s="283"/>
      <c r="AI3601" s="283"/>
      <c r="AJ3601" s="283"/>
      <c r="AK3601" s="283"/>
      <c r="AL3601" s="283"/>
      <c r="AM3601" s="282"/>
      <c r="AN3601" s="282"/>
      <c r="AO3601" s="282"/>
      <c r="AP3601" s="282"/>
      <c r="AQ3601" s="282"/>
      <c r="AR3601" s="282"/>
      <c r="AT3601" s="283"/>
      <c r="AU3601" s="283"/>
      <c r="AV3601" s="283"/>
      <c r="AW3601" s="283"/>
      <c r="AY3601" s="283"/>
      <c r="AZ3601" s="282"/>
      <c r="BA3601" s="283"/>
      <c r="BB3601" s="282"/>
      <c r="BC3601" s="282"/>
      <c r="BD3601" s="282"/>
      <c r="BE3601" s="283"/>
      <c r="BG3601" s="282"/>
      <c r="BH3601" s="282"/>
      <c r="BI3601" s="282"/>
      <c r="BL3601" s="421"/>
      <c r="BM3601" s="424"/>
      <c r="BN3601" s="424"/>
      <c r="BO3601" s="424"/>
      <c r="BP3601" s="424"/>
      <c r="BQ3601" s="421"/>
      <c r="BR3601" s="421"/>
      <c r="BV3601" s="282"/>
      <c r="BW3601" s="283"/>
      <c r="BY3601" s="283"/>
      <c r="BZ3601" s="283"/>
      <c r="CA3601" s="283"/>
      <c r="CB3601" s="282"/>
      <c r="CC3601" s="282"/>
      <c r="CD3601" s="282"/>
      <c r="CE3601" s="282"/>
      <c r="CG3601" s="427"/>
      <c r="CH3601" s="402"/>
      <c r="CI3601" s="424"/>
      <c r="CJ3601" s="282"/>
      <c r="CK3601" s="282"/>
      <c r="CL3601" s="283"/>
      <c r="CM3601" s="283"/>
      <c r="CP3601" s="282"/>
      <c r="DC3601" s="282"/>
      <c r="DD3601" s="282"/>
      <c r="DE3601" s="282"/>
      <c r="DF3601" s="282"/>
      <c r="DG3601" s="282"/>
      <c r="DH3601" s="282"/>
      <c r="DI3601" s="282"/>
      <c r="DJ3601" s="282"/>
      <c r="EF3601" s="495" t="str">
        <f>""&amp;(MID(数据表!AZ3601,1,MIN(FIND({"(";"（"},数据表!AZ3601&amp;"(（",1)-1)))&amp;""</f>
        <v/>
      </c>
      <c r="EG3601" s="495" t="str">
        <f>""&amp;(MID(数据表!AZ3601,1,MIN(FIND({0;1;2;3;4;5;6;7;8;9},数据表!AZ3601&amp;"1234567890",1)-1)))&amp;""</f>
        <v/>
      </c>
    </row>
    <row r="3602" spans="2:137" s="310" customFormat="1" ht="12" customHeight="1">
      <c r="B3602" s="286"/>
      <c r="C3602" s="286"/>
      <c r="D3602" s="286"/>
      <c r="E3602" s="479"/>
      <c r="F3602" s="282"/>
      <c r="G3602" s="283"/>
      <c r="H3602" s="421"/>
      <c r="I3602" s="421"/>
      <c r="J3602" s="283"/>
      <c r="K3602" s="421"/>
      <c r="L3602" s="282"/>
      <c r="N3602" s="282"/>
      <c r="S3602" s="282"/>
      <c r="T3602" s="283"/>
      <c r="U3602" s="283"/>
      <c r="V3602" s="283"/>
      <c r="W3602" s="283"/>
      <c r="X3602" s="283"/>
      <c r="Y3602" s="282"/>
      <c r="Z3602" s="282"/>
      <c r="AA3602" s="283"/>
      <c r="AB3602" s="282"/>
      <c r="AC3602" s="282"/>
      <c r="AD3602" s="282"/>
      <c r="AE3602" s="282"/>
      <c r="AF3602" s="283"/>
      <c r="AG3602" s="402"/>
      <c r="AH3602" s="283"/>
      <c r="AI3602" s="283"/>
      <c r="AJ3602" s="283"/>
      <c r="AK3602" s="283"/>
      <c r="AL3602" s="283"/>
      <c r="AM3602" s="282"/>
      <c r="AN3602" s="282"/>
      <c r="AO3602" s="282"/>
      <c r="AP3602" s="282"/>
      <c r="AQ3602" s="282"/>
      <c r="AR3602" s="282"/>
      <c r="AT3602" s="283"/>
      <c r="AU3602" s="283"/>
      <c r="AV3602" s="283"/>
      <c r="AW3602" s="283"/>
      <c r="AY3602" s="283"/>
      <c r="AZ3602" s="282"/>
      <c r="BA3602" s="283"/>
      <c r="BB3602" s="282"/>
      <c r="BC3602" s="282"/>
      <c r="BD3602" s="282"/>
      <c r="BE3602" s="283"/>
      <c r="BG3602" s="282"/>
      <c r="BH3602" s="282"/>
      <c r="BI3602" s="282"/>
      <c r="BL3602" s="421"/>
      <c r="BM3602" s="424"/>
      <c r="BN3602" s="424"/>
      <c r="BO3602" s="424"/>
      <c r="BP3602" s="424"/>
      <c r="BQ3602" s="421"/>
      <c r="BR3602" s="421"/>
      <c r="BV3602" s="282"/>
      <c r="BW3602" s="283"/>
      <c r="BY3602" s="283"/>
      <c r="BZ3602" s="283"/>
      <c r="CA3602" s="283"/>
      <c r="CB3602" s="282"/>
      <c r="CC3602" s="282"/>
      <c r="CD3602" s="282"/>
      <c r="CE3602" s="282"/>
      <c r="CG3602" s="427"/>
      <c r="CH3602" s="402"/>
      <c r="CI3602" s="424"/>
      <c r="CJ3602" s="282"/>
      <c r="CK3602" s="282"/>
      <c r="CL3602" s="283"/>
      <c r="CM3602" s="283"/>
      <c r="CP3602" s="282"/>
      <c r="DC3602" s="282"/>
      <c r="DD3602" s="282"/>
      <c r="DE3602" s="282"/>
      <c r="DF3602" s="282"/>
      <c r="DG3602" s="282"/>
      <c r="DH3602" s="282"/>
      <c r="DI3602" s="282"/>
      <c r="DJ3602" s="282"/>
      <c r="EF3602" s="495" t="str">
        <f>""&amp;(MID(数据表!AZ3602,1,MIN(FIND({"(";"（"},数据表!AZ3602&amp;"(（",1)-1)))&amp;""</f>
        <v/>
      </c>
      <c r="EG3602" s="495" t="str">
        <f>""&amp;(MID(数据表!AZ3602,1,MIN(FIND({0;1;2;3;4;5;6;7;8;9},数据表!AZ3602&amp;"1234567890",1)-1)))&amp;""</f>
        <v/>
      </c>
    </row>
    <row r="3603" spans="2:137" s="310" customFormat="1" ht="12" customHeight="1">
      <c r="B3603" s="286"/>
      <c r="C3603" s="286"/>
      <c r="D3603" s="286"/>
      <c r="E3603" s="479"/>
      <c r="F3603" s="282"/>
      <c r="G3603" s="283"/>
      <c r="H3603" s="421"/>
      <c r="I3603" s="421"/>
      <c r="J3603" s="283"/>
      <c r="K3603" s="421"/>
      <c r="L3603" s="282"/>
      <c r="N3603" s="282"/>
      <c r="S3603" s="282"/>
      <c r="T3603" s="283"/>
      <c r="U3603" s="283"/>
      <c r="V3603" s="283"/>
      <c r="W3603" s="283"/>
      <c r="X3603" s="283"/>
      <c r="Y3603" s="282"/>
      <c r="Z3603" s="282"/>
      <c r="AA3603" s="283"/>
      <c r="AB3603" s="282"/>
      <c r="AC3603" s="282"/>
      <c r="AD3603" s="282"/>
      <c r="AE3603" s="282"/>
      <c r="AF3603" s="283"/>
      <c r="AG3603" s="402"/>
      <c r="AH3603" s="283"/>
      <c r="AI3603" s="283"/>
      <c r="AJ3603" s="283"/>
      <c r="AK3603" s="283"/>
      <c r="AL3603" s="283"/>
      <c r="AM3603" s="282"/>
      <c r="AN3603" s="282"/>
      <c r="AO3603" s="282"/>
      <c r="AP3603" s="282"/>
      <c r="AQ3603" s="282"/>
      <c r="AR3603" s="282"/>
      <c r="AT3603" s="283"/>
      <c r="AU3603" s="283"/>
      <c r="AV3603" s="283"/>
      <c r="AW3603" s="283"/>
      <c r="AY3603" s="283"/>
      <c r="AZ3603" s="282"/>
      <c r="BA3603" s="283"/>
      <c r="BB3603" s="282"/>
      <c r="BC3603" s="282"/>
      <c r="BD3603" s="282"/>
      <c r="BE3603" s="283"/>
      <c r="BG3603" s="282"/>
      <c r="BH3603" s="282"/>
      <c r="BI3603" s="282"/>
      <c r="BL3603" s="421"/>
      <c r="BM3603" s="424"/>
      <c r="BN3603" s="424"/>
      <c r="BO3603" s="424"/>
      <c r="BP3603" s="424"/>
      <c r="BQ3603" s="421"/>
      <c r="BR3603" s="421"/>
      <c r="BV3603" s="282"/>
      <c r="BW3603" s="283"/>
      <c r="BY3603" s="283"/>
      <c r="BZ3603" s="283"/>
      <c r="CA3603" s="283"/>
      <c r="CB3603" s="282"/>
      <c r="CC3603" s="282"/>
      <c r="CD3603" s="282"/>
      <c r="CE3603" s="282"/>
      <c r="CG3603" s="427"/>
      <c r="CH3603" s="402"/>
      <c r="CI3603" s="424"/>
      <c r="CJ3603" s="282"/>
      <c r="CK3603" s="282"/>
      <c r="CL3603" s="283"/>
      <c r="CM3603" s="283"/>
      <c r="CP3603" s="282"/>
      <c r="DC3603" s="282"/>
      <c r="DD3603" s="282"/>
      <c r="DE3603" s="282"/>
      <c r="DF3603" s="282"/>
      <c r="DG3603" s="282"/>
      <c r="DH3603" s="282"/>
      <c r="DI3603" s="282"/>
      <c r="DJ3603" s="282"/>
      <c r="EF3603" s="495" t="str">
        <f>""&amp;(MID(数据表!AZ3603,1,MIN(FIND({"(";"（"},数据表!AZ3603&amp;"(（",1)-1)))&amp;""</f>
        <v/>
      </c>
      <c r="EG3603" s="495" t="str">
        <f>""&amp;(MID(数据表!AZ3603,1,MIN(FIND({0;1;2;3;4;5;6;7;8;9},数据表!AZ3603&amp;"1234567890",1)-1)))&amp;""</f>
        <v/>
      </c>
    </row>
    <row r="3604" spans="2:137" s="310" customFormat="1" ht="12" customHeight="1">
      <c r="B3604" s="286"/>
      <c r="C3604" s="286"/>
      <c r="D3604" s="286"/>
      <c r="E3604" s="479"/>
      <c r="F3604" s="282"/>
      <c r="G3604" s="283"/>
      <c r="H3604" s="421"/>
      <c r="I3604" s="421"/>
      <c r="J3604" s="283"/>
      <c r="K3604" s="421"/>
      <c r="L3604" s="282"/>
      <c r="N3604" s="282"/>
      <c r="S3604" s="282"/>
      <c r="T3604" s="283"/>
      <c r="U3604" s="283"/>
      <c r="V3604" s="283"/>
      <c r="W3604" s="283"/>
      <c r="X3604" s="283"/>
      <c r="Y3604" s="282"/>
      <c r="Z3604" s="282"/>
      <c r="AA3604" s="283"/>
      <c r="AB3604" s="282"/>
      <c r="AC3604" s="282"/>
      <c r="AD3604" s="282"/>
      <c r="AE3604" s="282"/>
      <c r="AF3604" s="283"/>
      <c r="AG3604" s="402"/>
      <c r="AH3604" s="283"/>
      <c r="AI3604" s="283"/>
      <c r="AJ3604" s="283"/>
      <c r="AK3604" s="283"/>
      <c r="AL3604" s="283"/>
      <c r="AM3604" s="282"/>
      <c r="AN3604" s="282"/>
      <c r="AO3604" s="282"/>
      <c r="AP3604" s="282"/>
      <c r="AQ3604" s="282"/>
      <c r="AR3604" s="282"/>
      <c r="AT3604" s="283"/>
      <c r="AU3604" s="283"/>
      <c r="AV3604" s="283"/>
      <c r="AW3604" s="283"/>
      <c r="AY3604" s="283"/>
      <c r="AZ3604" s="282"/>
      <c r="BA3604" s="283"/>
      <c r="BB3604" s="282"/>
      <c r="BC3604" s="282"/>
      <c r="BD3604" s="282"/>
      <c r="BE3604" s="283"/>
      <c r="BG3604" s="282"/>
      <c r="BH3604" s="282"/>
      <c r="BI3604" s="282"/>
      <c r="BL3604" s="421"/>
      <c r="BM3604" s="424"/>
      <c r="BN3604" s="424"/>
      <c r="BO3604" s="424"/>
      <c r="BP3604" s="424"/>
      <c r="BQ3604" s="421"/>
      <c r="BR3604" s="421"/>
      <c r="BV3604" s="282"/>
      <c r="BW3604" s="283"/>
      <c r="BY3604" s="283"/>
      <c r="BZ3604" s="283"/>
      <c r="CA3604" s="283"/>
      <c r="CB3604" s="282"/>
      <c r="CC3604" s="282"/>
      <c r="CD3604" s="282"/>
      <c r="CE3604" s="282"/>
      <c r="CG3604" s="427"/>
      <c r="CH3604" s="402"/>
      <c r="CI3604" s="424"/>
      <c r="CJ3604" s="282"/>
      <c r="CK3604" s="282"/>
      <c r="CL3604" s="283"/>
      <c r="CM3604" s="283"/>
      <c r="CP3604" s="282"/>
      <c r="DC3604" s="282"/>
      <c r="DD3604" s="282"/>
      <c r="DE3604" s="282"/>
      <c r="DF3604" s="282"/>
      <c r="DG3604" s="282"/>
      <c r="DH3604" s="282"/>
      <c r="DI3604" s="282"/>
      <c r="DJ3604" s="282"/>
      <c r="EF3604" s="495" t="str">
        <f>""&amp;(MID(数据表!AZ3604,1,MIN(FIND({"(";"（"},数据表!AZ3604&amp;"(（",1)-1)))&amp;""</f>
        <v/>
      </c>
      <c r="EG3604" s="495" t="str">
        <f>""&amp;(MID(数据表!AZ3604,1,MIN(FIND({0;1;2;3;4;5;6;7;8;9},数据表!AZ3604&amp;"1234567890",1)-1)))&amp;""</f>
        <v/>
      </c>
    </row>
    <row r="3605" spans="2:137" s="310" customFormat="1" ht="12" customHeight="1">
      <c r="B3605" s="286"/>
      <c r="C3605" s="286"/>
      <c r="D3605" s="286"/>
      <c r="E3605" s="479"/>
      <c r="F3605" s="282"/>
      <c r="G3605" s="283"/>
      <c r="H3605" s="421"/>
      <c r="I3605" s="421"/>
      <c r="J3605" s="283"/>
      <c r="K3605" s="421"/>
      <c r="L3605" s="282"/>
      <c r="N3605" s="282"/>
      <c r="S3605" s="282"/>
      <c r="T3605" s="283"/>
      <c r="U3605" s="283"/>
      <c r="V3605" s="283"/>
      <c r="W3605" s="283"/>
      <c r="X3605" s="283"/>
      <c r="Y3605" s="282"/>
      <c r="Z3605" s="282"/>
      <c r="AA3605" s="283"/>
      <c r="AB3605" s="282"/>
      <c r="AC3605" s="282"/>
      <c r="AD3605" s="282"/>
      <c r="AE3605" s="282"/>
      <c r="AF3605" s="283"/>
      <c r="AG3605" s="402"/>
      <c r="AH3605" s="283"/>
      <c r="AI3605" s="283"/>
      <c r="AJ3605" s="283"/>
      <c r="AK3605" s="283"/>
      <c r="AL3605" s="283"/>
      <c r="AM3605" s="282"/>
      <c r="AN3605" s="282"/>
      <c r="AO3605" s="282"/>
      <c r="AP3605" s="282"/>
      <c r="AQ3605" s="282"/>
      <c r="AR3605" s="282"/>
      <c r="AT3605" s="283"/>
      <c r="AU3605" s="283"/>
      <c r="AV3605" s="283"/>
      <c r="AW3605" s="283"/>
      <c r="AY3605" s="283"/>
      <c r="AZ3605" s="282"/>
      <c r="BA3605" s="283"/>
      <c r="BB3605" s="282"/>
      <c r="BC3605" s="282"/>
      <c r="BD3605" s="282"/>
      <c r="BE3605" s="283"/>
      <c r="BG3605" s="282"/>
      <c r="BH3605" s="282"/>
      <c r="BI3605" s="282"/>
      <c r="BL3605" s="421"/>
      <c r="BM3605" s="424"/>
      <c r="BN3605" s="424"/>
      <c r="BO3605" s="424"/>
      <c r="BP3605" s="424"/>
      <c r="BQ3605" s="421"/>
      <c r="BR3605" s="421"/>
      <c r="BV3605" s="282"/>
      <c r="BW3605" s="283"/>
      <c r="BY3605" s="283"/>
      <c r="BZ3605" s="283"/>
      <c r="CA3605" s="283"/>
      <c r="CB3605" s="282"/>
      <c r="CC3605" s="282"/>
      <c r="CD3605" s="282"/>
      <c r="CE3605" s="282"/>
      <c r="CG3605" s="427"/>
      <c r="CH3605" s="402"/>
      <c r="CI3605" s="424"/>
      <c r="CJ3605" s="282"/>
      <c r="CK3605" s="282"/>
      <c r="CL3605" s="283"/>
      <c r="CM3605" s="283"/>
      <c r="CP3605" s="282"/>
      <c r="DC3605" s="282"/>
      <c r="DD3605" s="282"/>
      <c r="DE3605" s="282"/>
      <c r="DF3605" s="282"/>
      <c r="DG3605" s="282"/>
      <c r="DH3605" s="282"/>
      <c r="DI3605" s="282"/>
      <c r="DJ3605" s="282"/>
      <c r="EF3605" s="495" t="str">
        <f>""&amp;(MID(数据表!AZ3605,1,MIN(FIND({"(";"（"},数据表!AZ3605&amp;"(（",1)-1)))&amp;""</f>
        <v/>
      </c>
      <c r="EG3605" s="495" t="str">
        <f>""&amp;(MID(数据表!AZ3605,1,MIN(FIND({0;1;2;3;4;5;6;7;8;9},数据表!AZ3605&amp;"1234567890",1)-1)))&amp;""</f>
        <v/>
      </c>
    </row>
    <row r="3606" spans="2:137" s="310" customFormat="1" ht="12" customHeight="1">
      <c r="B3606" s="286"/>
      <c r="C3606" s="286"/>
      <c r="D3606" s="286"/>
      <c r="E3606" s="479"/>
      <c r="F3606" s="282"/>
      <c r="G3606" s="283"/>
      <c r="H3606" s="421"/>
      <c r="I3606" s="421"/>
      <c r="J3606" s="283"/>
      <c r="K3606" s="421"/>
      <c r="L3606" s="282"/>
      <c r="N3606" s="282"/>
      <c r="S3606" s="282"/>
      <c r="T3606" s="283"/>
      <c r="U3606" s="283"/>
      <c r="V3606" s="283"/>
      <c r="W3606" s="283"/>
      <c r="X3606" s="283"/>
      <c r="Y3606" s="282"/>
      <c r="Z3606" s="282"/>
      <c r="AA3606" s="283"/>
      <c r="AB3606" s="282"/>
      <c r="AC3606" s="282"/>
      <c r="AD3606" s="282"/>
      <c r="AE3606" s="282"/>
      <c r="AF3606" s="283"/>
      <c r="AG3606" s="402"/>
      <c r="AH3606" s="283"/>
      <c r="AI3606" s="283"/>
      <c r="AJ3606" s="283"/>
      <c r="AK3606" s="283"/>
      <c r="AL3606" s="283"/>
      <c r="AM3606" s="282"/>
      <c r="AN3606" s="282"/>
      <c r="AO3606" s="282"/>
      <c r="AP3606" s="282"/>
      <c r="AQ3606" s="282"/>
      <c r="AR3606" s="282"/>
      <c r="AT3606" s="283"/>
      <c r="AU3606" s="283"/>
      <c r="AV3606" s="283"/>
      <c r="AW3606" s="283"/>
      <c r="AY3606" s="283"/>
      <c r="AZ3606" s="282"/>
      <c r="BA3606" s="283"/>
      <c r="BB3606" s="282"/>
      <c r="BC3606" s="282"/>
      <c r="BD3606" s="282"/>
      <c r="BE3606" s="283"/>
      <c r="BG3606" s="282"/>
      <c r="BH3606" s="282"/>
      <c r="BI3606" s="282"/>
      <c r="BL3606" s="421"/>
      <c r="BM3606" s="424"/>
      <c r="BN3606" s="424"/>
      <c r="BO3606" s="424"/>
      <c r="BP3606" s="424"/>
      <c r="BQ3606" s="421"/>
      <c r="BR3606" s="421"/>
      <c r="BV3606" s="282"/>
      <c r="BW3606" s="283"/>
      <c r="BY3606" s="283"/>
      <c r="BZ3606" s="283"/>
      <c r="CA3606" s="283"/>
      <c r="CB3606" s="282"/>
      <c r="CC3606" s="282"/>
      <c r="CD3606" s="282"/>
      <c r="CE3606" s="282"/>
      <c r="CG3606" s="427"/>
      <c r="CH3606" s="402"/>
      <c r="CI3606" s="424"/>
      <c r="CJ3606" s="282"/>
      <c r="CK3606" s="282"/>
      <c r="CL3606" s="283"/>
      <c r="CM3606" s="283"/>
      <c r="CP3606" s="282"/>
      <c r="DC3606" s="282"/>
      <c r="DD3606" s="282"/>
      <c r="DE3606" s="282"/>
      <c r="DF3606" s="282"/>
      <c r="DG3606" s="282"/>
      <c r="DH3606" s="282"/>
      <c r="DI3606" s="282"/>
      <c r="DJ3606" s="282"/>
      <c r="EF3606" s="495" t="str">
        <f>""&amp;(MID(数据表!AZ3606,1,MIN(FIND({"(";"（"},数据表!AZ3606&amp;"(（",1)-1)))&amp;""</f>
        <v/>
      </c>
      <c r="EG3606" s="495" t="str">
        <f>""&amp;(MID(数据表!AZ3606,1,MIN(FIND({0;1;2;3;4;5;6;7;8;9},数据表!AZ3606&amp;"1234567890",1)-1)))&amp;""</f>
        <v/>
      </c>
    </row>
    <row r="3607" spans="2:137" s="310" customFormat="1" ht="12" customHeight="1">
      <c r="B3607" s="286"/>
      <c r="C3607" s="286"/>
      <c r="D3607" s="286"/>
      <c r="E3607" s="479"/>
      <c r="F3607" s="282"/>
      <c r="G3607" s="283"/>
      <c r="H3607" s="421"/>
      <c r="I3607" s="421"/>
      <c r="J3607" s="283"/>
      <c r="K3607" s="421"/>
      <c r="L3607" s="282"/>
      <c r="N3607" s="282"/>
      <c r="S3607" s="282"/>
      <c r="T3607" s="283"/>
      <c r="U3607" s="283"/>
      <c r="V3607" s="283"/>
      <c r="W3607" s="283"/>
      <c r="X3607" s="283"/>
      <c r="Y3607" s="282"/>
      <c r="Z3607" s="282"/>
      <c r="AA3607" s="283"/>
      <c r="AB3607" s="282"/>
      <c r="AC3607" s="282"/>
      <c r="AD3607" s="282"/>
      <c r="AE3607" s="282"/>
      <c r="AF3607" s="283"/>
      <c r="AG3607" s="402"/>
      <c r="AH3607" s="283"/>
      <c r="AI3607" s="283"/>
      <c r="AJ3607" s="283"/>
      <c r="AK3607" s="283"/>
      <c r="AL3607" s="283"/>
      <c r="AM3607" s="282"/>
      <c r="AN3607" s="282"/>
      <c r="AO3607" s="282"/>
      <c r="AP3607" s="282"/>
      <c r="AQ3607" s="282"/>
      <c r="AR3607" s="282"/>
      <c r="AT3607" s="283"/>
      <c r="AU3607" s="283"/>
      <c r="AV3607" s="283"/>
      <c r="AW3607" s="283"/>
      <c r="AY3607" s="283"/>
      <c r="AZ3607" s="282"/>
      <c r="BA3607" s="283"/>
      <c r="BB3607" s="282"/>
      <c r="BC3607" s="282"/>
      <c r="BD3607" s="282"/>
      <c r="BE3607" s="283"/>
      <c r="BG3607" s="282"/>
      <c r="BH3607" s="282"/>
      <c r="BI3607" s="282"/>
      <c r="BL3607" s="421"/>
      <c r="BM3607" s="424"/>
      <c r="BN3607" s="424"/>
      <c r="BO3607" s="424"/>
      <c r="BP3607" s="424"/>
      <c r="BQ3607" s="421"/>
      <c r="BR3607" s="421"/>
      <c r="BV3607" s="282"/>
      <c r="BW3607" s="283"/>
      <c r="BY3607" s="283"/>
      <c r="BZ3607" s="283"/>
      <c r="CA3607" s="283"/>
      <c r="CB3607" s="282"/>
      <c r="CC3607" s="282"/>
      <c r="CD3607" s="282"/>
      <c r="CE3607" s="282"/>
      <c r="CG3607" s="427"/>
      <c r="CH3607" s="402"/>
      <c r="CI3607" s="424"/>
      <c r="CJ3607" s="282"/>
      <c r="CK3607" s="282"/>
      <c r="CL3607" s="283"/>
      <c r="CM3607" s="283"/>
      <c r="CP3607" s="282"/>
      <c r="DC3607" s="282"/>
      <c r="DD3607" s="282"/>
      <c r="DE3607" s="282"/>
      <c r="DF3607" s="282"/>
      <c r="DG3607" s="282"/>
      <c r="DH3607" s="282"/>
      <c r="DI3607" s="282"/>
      <c r="DJ3607" s="282"/>
      <c r="EF3607" s="495" t="str">
        <f>""&amp;(MID(数据表!AZ3607,1,MIN(FIND({"(";"（"},数据表!AZ3607&amp;"(（",1)-1)))&amp;""</f>
        <v/>
      </c>
      <c r="EG3607" s="495" t="str">
        <f>""&amp;(MID(数据表!AZ3607,1,MIN(FIND({0;1;2;3;4;5;6;7;8;9},数据表!AZ3607&amp;"1234567890",1)-1)))&amp;""</f>
        <v/>
      </c>
    </row>
    <row r="3608" spans="2:137" s="310" customFormat="1" ht="12" customHeight="1">
      <c r="B3608" s="286"/>
      <c r="C3608" s="286"/>
      <c r="D3608" s="286"/>
      <c r="E3608" s="479"/>
      <c r="F3608" s="282"/>
      <c r="G3608" s="283"/>
      <c r="H3608" s="421"/>
      <c r="I3608" s="421"/>
      <c r="J3608" s="283"/>
      <c r="K3608" s="421"/>
      <c r="L3608" s="282"/>
      <c r="N3608" s="282"/>
      <c r="S3608" s="282"/>
      <c r="T3608" s="283"/>
      <c r="U3608" s="283"/>
      <c r="V3608" s="283"/>
      <c r="W3608" s="283"/>
      <c r="X3608" s="283"/>
      <c r="Y3608" s="282"/>
      <c r="Z3608" s="282"/>
      <c r="AA3608" s="283"/>
      <c r="AB3608" s="282"/>
      <c r="AC3608" s="282"/>
      <c r="AD3608" s="282"/>
      <c r="AE3608" s="282"/>
      <c r="AF3608" s="283"/>
      <c r="AG3608" s="402"/>
      <c r="AH3608" s="283"/>
      <c r="AI3608" s="283"/>
      <c r="AJ3608" s="283"/>
      <c r="AK3608" s="283"/>
      <c r="AL3608" s="283"/>
      <c r="AM3608" s="282"/>
      <c r="AN3608" s="282"/>
      <c r="AO3608" s="282"/>
      <c r="AP3608" s="282"/>
      <c r="AQ3608" s="282"/>
      <c r="AR3608" s="282"/>
      <c r="AT3608" s="283"/>
      <c r="AU3608" s="283"/>
      <c r="AV3608" s="283"/>
      <c r="AW3608" s="283"/>
      <c r="AY3608" s="283"/>
      <c r="AZ3608" s="282"/>
      <c r="BA3608" s="283"/>
      <c r="BB3608" s="282"/>
      <c r="BC3608" s="282"/>
      <c r="BD3608" s="282"/>
      <c r="BE3608" s="283"/>
      <c r="BG3608" s="282"/>
      <c r="BH3608" s="282"/>
      <c r="BI3608" s="282"/>
      <c r="BL3608" s="421"/>
      <c r="BM3608" s="424"/>
      <c r="BN3608" s="424"/>
      <c r="BO3608" s="424"/>
      <c r="BP3608" s="424"/>
      <c r="BQ3608" s="421"/>
      <c r="BR3608" s="421"/>
      <c r="BV3608" s="282"/>
      <c r="BW3608" s="283"/>
      <c r="BY3608" s="283"/>
      <c r="BZ3608" s="283"/>
      <c r="CA3608" s="283"/>
      <c r="CB3608" s="282"/>
      <c r="CC3608" s="282"/>
      <c r="CD3608" s="282"/>
      <c r="CE3608" s="282"/>
      <c r="CG3608" s="427"/>
      <c r="CH3608" s="402"/>
      <c r="CI3608" s="424"/>
      <c r="CJ3608" s="282"/>
      <c r="CK3608" s="282"/>
      <c r="CL3608" s="283"/>
      <c r="CM3608" s="283"/>
      <c r="CP3608" s="282"/>
      <c r="DC3608" s="282"/>
      <c r="DD3608" s="282"/>
      <c r="DE3608" s="282"/>
      <c r="DF3608" s="282"/>
      <c r="DG3608" s="282"/>
      <c r="DH3608" s="282"/>
      <c r="DI3608" s="282"/>
      <c r="DJ3608" s="282"/>
      <c r="EF3608" s="495" t="str">
        <f>""&amp;(MID(数据表!AZ3608,1,MIN(FIND({"(";"（"},数据表!AZ3608&amp;"(（",1)-1)))&amp;""</f>
        <v/>
      </c>
      <c r="EG3608" s="495" t="str">
        <f>""&amp;(MID(数据表!AZ3608,1,MIN(FIND({0;1;2;3;4;5;6;7;8;9},数据表!AZ3608&amp;"1234567890",1)-1)))&amp;""</f>
        <v/>
      </c>
    </row>
    <row r="3609" spans="2:137" s="310" customFormat="1" ht="12" customHeight="1">
      <c r="B3609" s="286"/>
      <c r="C3609" s="286"/>
      <c r="D3609" s="286"/>
      <c r="E3609" s="479"/>
      <c r="F3609" s="282"/>
      <c r="G3609" s="283"/>
      <c r="H3609" s="421"/>
      <c r="I3609" s="421"/>
      <c r="J3609" s="283"/>
      <c r="K3609" s="421"/>
      <c r="L3609" s="282"/>
      <c r="N3609" s="282"/>
      <c r="S3609" s="282"/>
      <c r="T3609" s="283"/>
      <c r="U3609" s="283"/>
      <c r="V3609" s="283"/>
      <c r="W3609" s="283"/>
      <c r="X3609" s="283"/>
      <c r="Y3609" s="282"/>
      <c r="Z3609" s="282"/>
      <c r="AA3609" s="283"/>
      <c r="AB3609" s="282"/>
      <c r="AC3609" s="282"/>
      <c r="AD3609" s="282"/>
      <c r="AE3609" s="282"/>
      <c r="AF3609" s="283"/>
      <c r="AG3609" s="402"/>
      <c r="AH3609" s="283"/>
      <c r="AI3609" s="283"/>
      <c r="AJ3609" s="283"/>
      <c r="AK3609" s="283"/>
      <c r="AL3609" s="283"/>
      <c r="AM3609" s="282"/>
      <c r="AN3609" s="282"/>
      <c r="AO3609" s="282"/>
      <c r="AP3609" s="282"/>
      <c r="AQ3609" s="282"/>
      <c r="AR3609" s="282"/>
      <c r="AT3609" s="283"/>
      <c r="AU3609" s="283"/>
      <c r="AV3609" s="283"/>
      <c r="AW3609" s="283"/>
      <c r="AY3609" s="283"/>
      <c r="AZ3609" s="282"/>
      <c r="BA3609" s="283"/>
      <c r="BB3609" s="282"/>
      <c r="BC3609" s="282"/>
      <c r="BD3609" s="282"/>
      <c r="BE3609" s="283"/>
      <c r="BG3609" s="282"/>
      <c r="BH3609" s="282"/>
      <c r="BI3609" s="282"/>
      <c r="BL3609" s="421"/>
      <c r="BM3609" s="424"/>
      <c r="BN3609" s="424"/>
      <c r="BO3609" s="424"/>
      <c r="BP3609" s="424"/>
      <c r="BQ3609" s="421"/>
      <c r="BR3609" s="421"/>
      <c r="BV3609" s="282"/>
      <c r="BW3609" s="283"/>
      <c r="BY3609" s="283"/>
      <c r="BZ3609" s="283"/>
      <c r="CA3609" s="283"/>
      <c r="CB3609" s="282"/>
      <c r="CC3609" s="282"/>
      <c r="CD3609" s="282"/>
      <c r="CE3609" s="282"/>
      <c r="CG3609" s="427"/>
      <c r="CH3609" s="402"/>
      <c r="CI3609" s="424"/>
      <c r="CJ3609" s="282"/>
      <c r="CK3609" s="282"/>
      <c r="CL3609" s="283"/>
      <c r="CM3609" s="283"/>
      <c r="CP3609" s="282"/>
      <c r="DC3609" s="282"/>
      <c r="DD3609" s="282"/>
      <c r="DE3609" s="282"/>
      <c r="DF3609" s="282"/>
      <c r="DG3609" s="282"/>
      <c r="DH3609" s="282"/>
      <c r="DI3609" s="282"/>
      <c r="DJ3609" s="282"/>
      <c r="EF3609" s="495" t="str">
        <f>""&amp;(MID(数据表!AZ3609,1,MIN(FIND({"(";"（"},数据表!AZ3609&amp;"(（",1)-1)))&amp;""</f>
        <v/>
      </c>
      <c r="EG3609" s="495" t="str">
        <f>""&amp;(MID(数据表!AZ3609,1,MIN(FIND({0;1;2;3;4;5;6;7;8;9},数据表!AZ3609&amp;"1234567890",1)-1)))&amp;""</f>
        <v/>
      </c>
    </row>
    <row r="3610" spans="2:137" s="310" customFormat="1" ht="12" customHeight="1">
      <c r="B3610" s="286"/>
      <c r="C3610" s="286"/>
      <c r="D3610" s="286"/>
      <c r="E3610" s="479"/>
      <c r="F3610" s="282"/>
      <c r="G3610" s="283"/>
      <c r="H3610" s="421"/>
      <c r="I3610" s="421"/>
      <c r="J3610" s="283"/>
      <c r="K3610" s="421"/>
      <c r="L3610" s="282"/>
      <c r="N3610" s="282"/>
      <c r="S3610" s="282"/>
      <c r="T3610" s="283"/>
      <c r="U3610" s="283"/>
      <c r="V3610" s="283"/>
      <c r="W3610" s="283"/>
      <c r="X3610" s="283"/>
      <c r="Y3610" s="282"/>
      <c r="Z3610" s="282"/>
      <c r="AA3610" s="283"/>
      <c r="AB3610" s="282"/>
      <c r="AC3610" s="282"/>
      <c r="AD3610" s="282"/>
      <c r="AE3610" s="282"/>
      <c r="AF3610" s="283"/>
      <c r="AG3610" s="402"/>
      <c r="AH3610" s="283"/>
      <c r="AI3610" s="283"/>
      <c r="AJ3610" s="283"/>
      <c r="AK3610" s="283"/>
      <c r="AL3610" s="283"/>
      <c r="AM3610" s="282"/>
      <c r="AN3610" s="282"/>
      <c r="AO3610" s="282"/>
      <c r="AP3610" s="282"/>
      <c r="AQ3610" s="282"/>
      <c r="AR3610" s="282"/>
      <c r="AT3610" s="283"/>
      <c r="AU3610" s="283"/>
      <c r="AV3610" s="283"/>
      <c r="AW3610" s="283"/>
      <c r="AY3610" s="283"/>
      <c r="AZ3610" s="282"/>
      <c r="BA3610" s="283"/>
      <c r="BB3610" s="282"/>
      <c r="BC3610" s="282"/>
      <c r="BD3610" s="282"/>
      <c r="BE3610" s="283"/>
      <c r="BG3610" s="282"/>
      <c r="BH3610" s="282"/>
      <c r="BI3610" s="282"/>
      <c r="BL3610" s="421"/>
      <c r="BM3610" s="424"/>
      <c r="BN3610" s="424"/>
      <c r="BO3610" s="424"/>
      <c r="BP3610" s="424"/>
      <c r="BQ3610" s="421"/>
      <c r="BR3610" s="421"/>
      <c r="BV3610" s="282"/>
      <c r="BW3610" s="283"/>
      <c r="BY3610" s="283"/>
      <c r="BZ3610" s="283"/>
      <c r="CA3610" s="283"/>
      <c r="CB3610" s="282"/>
      <c r="CC3610" s="282"/>
      <c r="CD3610" s="282"/>
      <c r="CE3610" s="282"/>
      <c r="CG3610" s="427"/>
      <c r="CH3610" s="402"/>
      <c r="CI3610" s="424"/>
      <c r="CJ3610" s="282"/>
      <c r="CK3610" s="282"/>
      <c r="CL3610" s="283"/>
      <c r="CM3610" s="283"/>
      <c r="CP3610" s="282"/>
      <c r="DC3610" s="282"/>
      <c r="DD3610" s="282"/>
      <c r="DE3610" s="282"/>
      <c r="DF3610" s="282"/>
      <c r="DG3610" s="282"/>
      <c r="DH3610" s="282"/>
      <c r="DI3610" s="282"/>
      <c r="DJ3610" s="282"/>
      <c r="EF3610" s="495" t="str">
        <f>""&amp;(MID(数据表!AZ3610,1,MIN(FIND({"(";"（"},数据表!AZ3610&amp;"(（",1)-1)))&amp;""</f>
        <v/>
      </c>
      <c r="EG3610" s="495" t="str">
        <f>""&amp;(MID(数据表!AZ3610,1,MIN(FIND({0;1;2;3;4;5;6;7;8;9},数据表!AZ3610&amp;"1234567890",1)-1)))&amp;""</f>
        <v/>
      </c>
    </row>
    <row r="3611" spans="2:137" s="310" customFormat="1" ht="12" customHeight="1">
      <c r="B3611" s="286"/>
      <c r="C3611" s="286"/>
      <c r="D3611" s="286"/>
      <c r="E3611" s="479"/>
      <c r="F3611" s="282"/>
      <c r="G3611" s="283"/>
      <c r="H3611" s="421"/>
      <c r="I3611" s="421"/>
      <c r="J3611" s="283"/>
      <c r="K3611" s="421"/>
      <c r="L3611" s="282"/>
      <c r="N3611" s="282"/>
      <c r="S3611" s="282"/>
      <c r="T3611" s="283"/>
      <c r="U3611" s="283"/>
      <c r="V3611" s="283"/>
      <c r="W3611" s="283"/>
      <c r="X3611" s="283"/>
      <c r="Y3611" s="282"/>
      <c r="Z3611" s="282"/>
      <c r="AA3611" s="283"/>
      <c r="AB3611" s="282"/>
      <c r="AC3611" s="282"/>
      <c r="AD3611" s="282"/>
      <c r="AE3611" s="282"/>
      <c r="AF3611" s="283"/>
      <c r="AG3611" s="402"/>
      <c r="AH3611" s="283"/>
      <c r="AI3611" s="283"/>
      <c r="AJ3611" s="283"/>
      <c r="AK3611" s="283"/>
      <c r="AL3611" s="283"/>
      <c r="AM3611" s="282"/>
      <c r="AN3611" s="282"/>
      <c r="AO3611" s="282"/>
      <c r="AP3611" s="282"/>
      <c r="AQ3611" s="282"/>
      <c r="AR3611" s="282"/>
      <c r="AT3611" s="283"/>
      <c r="AU3611" s="283"/>
      <c r="AV3611" s="283"/>
      <c r="AW3611" s="283"/>
      <c r="AY3611" s="283"/>
      <c r="AZ3611" s="282"/>
      <c r="BA3611" s="283"/>
      <c r="BB3611" s="282"/>
      <c r="BC3611" s="282"/>
      <c r="BD3611" s="282"/>
      <c r="BE3611" s="283"/>
      <c r="BG3611" s="282"/>
      <c r="BH3611" s="282"/>
      <c r="BI3611" s="282"/>
      <c r="BL3611" s="421"/>
      <c r="BM3611" s="424"/>
      <c r="BN3611" s="424"/>
      <c r="BO3611" s="424"/>
      <c r="BP3611" s="424"/>
      <c r="BQ3611" s="421"/>
      <c r="BR3611" s="421"/>
      <c r="BV3611" s="282"/>
      <c r="BW3611" s="283"/>
      <c r="BY3611" s="283"/>
      <c r="BZ3611" s="283"/>
      <c r="CA3611" s="283"/>
      <c r="CB3611" s="282"/>
      <c r="CC3611" s="282"/>
      <c r="CD3611" s="282"/>
      <c r="CE3611" s="282"/>
      <c r="CG3611" s="427"/>
      <c r="CH3611" s="402"/>
      <c r="CI3611" s="424"/>
      <c r="CJ3611" s="282"/>
      <c r="CK3611" s="282"/>
      <c r="CL3611" s="283"/>
      <c r="CM3611" s="283"/>
      <c r="CP3611" s="282"/>
      <c r="DC3611" s="282"/>
      <c r="DD3611" s="282"/>
      <c r="DE3611" s="282"/>
      <c r="DF3611" s="282"/>
      <c r="DG3611" s="282"/>
      <c r="DH3611" s="282"/>
      <c r="DI3611" s="282"/>
      <c r="DJ3611" s="282"/>
      <c r="EF3611" s="495" t="str">
        <f>""&amp;(MID(数据表!AZ3611,1,MIN(FIND({"(";"（"},数据表!AZ3611&amp;"(（",1)-1)))&amp;""</f>
        <v/>
      </c>
      <c r="EG3611" s="495" t="str">
        <f>""&amp;(MID(数据表!AZ3611,1,MIN(FIND({0;1;2;3;4;5;6;7;8;9},数据表!AZ3611&amp;"1234567890",1)-1)))&amp;""</f>
        <v/>
      </c>
    </row>
    <row r="3612" spans="2:137" s="310" customFormat="1" ht="12" customHeight="1">
      <c r="B3612" s="286"/>
      <c r="C3612" s="286"/>
      <c r="D3612" s="286"/>
      <c r="E3612" s="479"/>
      <c r="F3612" s="282"/>
      <c r="G3612" s="283"/>
      <c r="H3612" s="421"/>
      <c r="I3612" s="421"/>
      <c r="J3612" s="283"/>
      <c r="K3612" s="421"/>
      <c r="L3612" s="282"/>
      <c r="N3612" s="282"/>
      <c r="S3612" s="282"/>
      <c r="T3612" s="283"/>
      <c r="U3612" s="283"/>
      <c r="V3612" s="283"/>
      <c r="W3612" s="283"/>
      <c r="X3612" s="283"/>
      <c r="Y3612" s="282"/>
      <c r="Z3612" s="282"/>
      <c r="AA3612" s="283"/>
      <c r="AB3612" s="282"/>
      <c r="AC3612" s="282"/>
      <c r="AD3612" s="282"/>
      <c r="AE3612" s="282"/>
      <c r="AF3612" s="283"/>
      <c r="AG3612" s="402"/>
      <c r="AH3612" s="283"/>
      <c r="AI3612" s="283"/>
      <c r="AJ3612" s="283"/>
      <c r="AK3612" s="283"/>
      <c r="AL3612" s="283"/>
      <c r="AM3612" s="282"/>
      <c r="AN3612" s="282"/>
      <c r="AO3612" s="282"/>
      <c r="AP3612" s="282"/>
      <c r="AQ3612" s="282"/>
      <c r="AR3612" s="282"/>
      <c r="AT3612" s="283"/>
      <c r="AU3612" s="283"/>
      <c r="AV3612" s="283"/>
      <c r="AW3612" s="283"/>
      <c r="AY3612" s="283"/>
      <c r="AZ3612" s="282"/>
      <c r="BA3612" s="283"/>
      <c r="BB3612" s="282"/>
      <c r="BC3612" s="282"/>
      <c r="BD3612" s="282"/>
      <c r="BE3612" s="283"/>
      <c r="BG3612" s="282"/>
      <c r="BH3612" s="282"/>
      <c r="BI3612" s="282"/>
      <c r="BL3612" s="421"/>
      <c r="BM3612" s="424"/>
      <c r="BN3612" s="424"/>
      <c r="BO3612" s="424"/>
      <c r="BP3612" s="424"/>
      <c r="BQ3612" s="421"/>
      <c r="BR3612" s="421"/>
      <c r="BV3612" s="282"/>
      <c r="BW3612" s="283"/>
      <c r="BY3612" s="283"/>
      <c r="BZ3612" s="283"/>
      <c r="CA3612" s="283"/>
      <c r="CB3612" s="282"/>
      <c r="CC3612" s="282"/>
      <c r="CD3612" s="282"/>
      <c r="CE3612" s="282"/>
      <c r="CG3612" s="427"/>
      <c r="CH3612" s="402"/>
      <c r="CI3612" s="424"/>
      <c r="CJ3612" s="282"/>
      <c r="CK3612" s="282"/>
      <c r="CL3612" s="283"/>
      <c r="CM3612" s="283"/>
      <c r="CP3612" s="282"/>
      <c r="DC3612" s="282"/>
      <c r="DD3612" s="282"/>
      <c r="DE3612" s="282"/>
      <c r="DF3612" s="282"/>
      <c r="DG3612" s="282"/>
      <c r="DH3612" s="282"/>
      <c r="DI3612" s="282"/>
      <c r="DJ3612" s="282"/>
      <c r="EF3612" s="495" t="str">
        <f>""&amp;(MID(数据表!AZ3612,1,MIN(FIND({"(";"（"},数据表!AZ3612&amp;"(（",1)-1)))&amp;""</f>
        <v/>
      </c>
      <c r="EG3612" s="495" t="str">
        <f>""&amp;(MID(数据表!AZ3612,1,MIN(FIND({0;1;2;3;4;5;6;7;8;9},数据表!AZ3612&amp;"1234567890",1)-1)))&amp;""</f>
        <v/>
      </c>
    </row>
    <row r="3613" spans="2:137" s="310" customFormat="1" ht="12" customHeight="1">
      <c r="B3613" s="286"/>
      <c r="C3613" s="286"/>
      <c r="D3613" s="286"/>
      <c r="E3613" s="479"/>
      <c r="F3613" s="282"/>
      <c r="G3613" s="283"/>
      <c r="H3613" s="421"/>
      <c r="I3613" s="421"/>
      <c r="J3613" s="283"/>
      <c r="K3613" s="421"/>
      <c r="L3613" s="282"/>
      <c r="N3613" s="282"/>
      <c r="S3613" s="282"/>
      <c r="T3613" s="283"/>
      <c r="U3613" s="283"/>
      <c r="V3613" s="283"/>
      <c r="W3613" s="283"/>
      <c r="X3613" s="283"/>
      <c r="Y3613" s="282"/>
      <c r="Z3613" s="282"/>
      <c r="AA3613" s="283"/>
      <c r="AB3613" s="282"/>
      <c r="AC3613" s="282"/>
      <c r="AD3613" s="282"/>
      <c r="AE3613" s="282"/>
      <c r="AF3613" s="283"/>
      <c r="AG3613" s="402"/>
      <c r="AH3613" s="283"/>
      <c r="AI3613" s="283"/>
      <c r="AJ3613" s="283"/>
      <c r="AK3613" s="283"/>
      <c r="AL3613" s="283"/>
      <c r="AM3613" s="282"/>
      <c r="AN3613" s="282"/>
      <c r="AO3613" s="282"/>
      <c r="AP3613" s="282"/>
      <c r="AQ3613" s="282"/>
      <c r="AR3613" s="282"/>
      <c r="AT3613" s="283"/>
      <c r="AU3613" s="283"/>
      <c r="AV3613" s="283"/>
      <c r="AW3613" s="283"/>
      <c r="AY3613" s="283"/>
      <c r="AZ3613" s="282"/>
      <c r="BA3613" s="283"/>
      <c r="BB3613" s="282"/>
      <c r="BC3613" s="282"/>
      <c r="BD3613" s="282"/>
      <c r="BE3613" s="283"/>
      <c r="BG3613" s="282"/>
      <c r="BH3613" s="282"/>
      <c r="BI3613" s="282"/>
      <c r="BL3613" s="421"/>
      <c r="BM3613" s="424"/>
      <c r="BN3613" s="424"/>
      <c r="BO3613" s="424"/>
      <c r="BP3613" s="424"/>
      <c r="BQ3613" s="421"/>
      <c r="BR3613" s="421"/>
      <c r="BV3613" s="282"/>
      <c r="BW3613" s="283"/>
      <c r="BY3613" s="283"/>
      <c r="BZ3613" s="283"/>
      <c r="CA3613" s="283"/>
      <c r="CB3613" s="282"/>
      <c r="CC3613" s="282"/>
      <c r="CD3613" s="282"/>
      <c r="CE3613" s="282"/>
      <c r="CG3613" s="427"/>
      <c r="CH3613" s="402"/>
      <c r="CI3613" s="424"/>
      <c r="CJ3613" s="282"/>
      <c r="CK3613" s="282"/>
      <c r="CL3613" s="283"/>
      <c r="CM3613" s="283"/>
      <c r="CP3613" s="282"/>
      <c r="DC3613" s="282"/>
      <c r="DD3613" s="282"/>
      <c r="DE3613" s="282"/>
      <c r="DF3613" s="282"/>
      <c r="DG3613" s="282"/>
      <c r="DH3613" s="282"/>
      <c r="DI3613" s="282"/>
      <c r="DJ3613" s="282"/>
      <c r="EF3613" s="495" t="str">
        <f>""&amp;(MID(数据表!AZ3613,1,MIN(FIND({"(";"（"},数据表!AZ3613&amp;"(（",1)-1)))&amp;""</f>
        <v/>
      </c>
      <c r="EG3613" s="495" t="str">
        <f>""&amp;(MID(数据表!AZ3613,1,MIN(FIND({0;1;2;3;4;5;6;7;8;9},数据表!AZ3613&amp;"1234567890",1)-1)))&amp;""</f>
        <v/>
      </c>
    </row>
    <row r="3614" spans="2:137" s="310" customFormat="1" ht="12" customHeight="1">
      <c r="B3614" s="286"/>
      <c r="C3614" s="286"/>
      <c r="D3614" s="286"/>
      <c r="E3614" s="479"/>
      <c r="F3614" s="282"/>
      <c r="G3614" s="283"/>
      <c r="H3614" s="421"/>
      <c r="I3614" s="421"/>
      <c r="J3614" s="283"/>
      <c r="K3614" s="421"/>
      <c r="L3614" s="282"/>
      <c r="N3614" s="282"/>
      <c r="S3614" s="282"/>
      <c r="T3614" s="283"/>
      <c r="U3614" s="283"/>
      <c r="V3614" s="283"/>
      <c r="W3614" s="283"/>
      <c r="X3614" s="283"/>
      <c r="Y3614" s="282"/>
      <c r="Z3614" s="282"/>
      <c r="AA3614" s="283"/>
      <c r="AB3614" s="282"/>
      <c r="AC3614" s="282"/>
      <c r="AD3614" s="282"/>
      <c r="AE3614" s="282"/>
      <c r="AF3614" s="283"/>
      <c r="AG3614" s="402"/>
      <c r="AH3614" s="283"/>
      <c r="AI3614" s="283"/>
      <c r="AJ3614" s="283"/>
      <c r="AK3614" s="283"/>
      <c r="AL3614" s="283"/>
      <c r="AM3614" s="282"/>
      <c r="AN3614" s="282"/>
      <c r="AO3614" s="282"/>
      <c r="AP3614" s="282"/>
      <c r="AQ3614" s="282"/>
      <c r="AR3614" s="282"/>
      <c r="AT3614" s="283"/>
      <c r="AU3614" s="283"/>
      <c r="AV3614" s="283"/>
      <c r="AW3614" s="283"/>
      <c r="AY3614" s="283"/>
      <c r="AZ3614" s="282"/>
      <c r="BA3614" s="283"/>
      <c r="BB3614" s="282"/>
      <c r="BC3614" s="282"/>
      <c r="BD3614" s="282"/>
      <c r="BE3614" s="283"/>
      <c r="BG3614" s="282"/>
      <c r="BH3614" s="282"/>
      <c r="BI3614" s="282"/>
      <c r="BL3614" s="421"/>
      <c r="BM3614" s="424"/>
      <c r="BN3614" s="424"/>
      <c r="BO3614" s="424"/>
      <c r="BP3614" s="424"/>
      <c r="BQ3614" s="421"/>
      <c r="BR3614" s="421"/>
      <c r="BV3614" s="282"/>
      <c r="BW3614" s="283"/>
      <c r="BY3614" s="283"/>
      <c r="BZ3614" s="283"/>
      <c r="CA3614" s="283"/>
      <c r="CB3614" s="282"/>
      <c r="CC3614" s="282"/>
      <c r="CD3614" s="282"/>
      <c r="CE3614" s="282"/>
      <c r="CG3614" s="427"/>
      <c r="CH3614" s="402"/>
      <c r="CI3614" s="424"/>
      <c r="CJ3614" s="282"/>
      <c r="CK3614" s="282"/>
      <c r="CL3614" s="283"/>
      <c r="CM3614" s="283"/>
      <c r="CP3614" s="282"/>
      <c r="DC3614" s="282"/>
      <c r="DD3614" s="282"/>
      <c r="DE3614" s="282"/>
      <c r="DF3614" s="282"/>
      <c r="DG3614" s="282"/>
      <c r="DH3614" s="282"/>
      <c r="DI3614" s="282"/>
      <c r="DJ3614" s="282"/>
      <c r="EF3614" s="495" t="str">
        <f>""&amp;(MID(数据表!AZ3614,1,MIN(FIND({"(";"（"},数据表!AZ3614&amp;"(（",1)-1)))&amp;""</f>
        <v/>
      </c>
      <c r="EG3614" s="495" t="str">
        <f>""&amp;(MID(数据表!AZ3614,1,MIN(FIND({0;1;2;3;4;5;6;7;8;9},数据表!AZ3614&amp;"1234567890",1)-1)))&amp;""</f>
        <v/>
      </c>
    </row>
    <row r="3615" spans="2:137" s="310" customFormat="1" ht="12" customHeight="1">
      <c r="B3615" s="286"/>
      <c r="C3615" s="286"/>
      <c r="D3615" s="286"/>
      <c r="E3615" s="479"/>
      <c r="F3615" s="282"/>
      <c r="G3615" s="283"/>
      <c r="H3615" s="421"/>
      <c r="I3615" s="421"/>
      <c r="J3615" s="283"/>
      <c r="K3615" s="421"/>
      <c r="L3615" s="282"/>
      <c r="N3615" s="282"/>
      <c r="S3615" s="282"/>
      <c r="T3615" s="283"/>
      <c r="U3615" s="283"/>
      <c r="V3615" s="283"/>
      <c r="W3615" s="283"/>
      <c r="X3615" s="283"/>
      <c r="Y3615" s="282"/>
      <c r="Z3615" s="282"/>
      <c r="AA3615" s="283"/>
      <c r="AB3615" s="282"/>
      <c r="AC3615" s="282"/>
      <c r="AD3615" s="282"/>
      <c r="AE3615" s="282"/>
      <c r="AF3615" s="283"/>
      <c r="AG3615" s="402"/>
      <c r="AH3615" s="283"/>
      <c r="AI3615" s="283"/>
      <c r="AJ3615" s="283"/>
      <c r="AK3615" s="283"/>
      <c r="AL3615" s="283"/>
      <c r="AM3615" s="282"/>
      <c r="AN3615" s="282"/>
      <c r="AO3615" s="282"/>
      <c r="AP3615" s="282"/>
      <c r="AQ3615" s="282"/>
      <c r="AR3615" s="282"/>
      <c r="AT3615" s="283"/>
      <c r="AU3615" s="283"/>
      <c r="AV3615" s="283"/>
      <c r="AW3615" s="283"/>
      <c r="AY3615" s="283"/>
      <c r="AZ3615" s="282"/>
      <c r="BA3615" s="283"/>
      <c r="BB3615" s="282"/>
      <c r="BC3615" s="282"/>
      <c r="BD3615" s="282"/>
      <c r="BE3615" s="283"/>
      <c r="BG3615" s="282"/>
      <c r="BH3615" s="282"/>
      <c r="BI3615" s="282"/>
      <c r="BL3615" s="421"/>
      <c r="BM3615" s="424"/>
      <c r="BN3615" s="424"/>
      <c r="BO3615" s="424"/>
      <c r="BP3615" s="424"/>
      <c r="BQ3615" s="421"/>
      <c r="BR3615" s="421"/>
      <c r="BV3615" s="282"/>
      <c r="BW3615" s="283"/>
      <c r="BY3615" s="283"/>
      <c r="BZ3615" s="283"/>
      <c r="CA3615" s="283"/>
      <c r="CB3615" s="282"/>
      <c r="CC3615" s="282"/>
      <c r="CD3615" s="282"/>
      <c r="CE3615" s="282"/>
      <c r="CG3615" s="427"/>
      <c r="CH3615" s="402"/>
      <c r="CI3615" s="424"/>
      <c r="CJ3615" s="282"/>
      <c r="CK3615" s="282"/>
      <c r="CL3615" s="283"/>
      <c r="CM3615" s="283"/>
      <c r="CP3615" s="282"/>
      <c r="DC3615" s="282"/>
      <c r="DD3615" s="282"/>
      <c r="DE3615" s="282"/>
      <c r="DF3615" s="282"/>
      <c r="DG3615" s="282"/>
      <c r="DH3615" s="282"/>
      <c r="DI3615" s="282"/>
      <c r="DJ3615" s="282"/>
      <c r="EF3615" s="495" t="str">
        <f>""&amp;(MID(数据表!AZ3615,1,MIN(FIND({"(";"（"},数据表!AZ3615&amp;"(（",1)-1)))&amp;""</f>
        <v/>
      </c>
      <c r="EG3615" s="495" t="str">
        <f>""&amp;(MID(数据表!AZ3615,1,MIN(FIND({0;1;2;3;4;5;6;7;8;9},数据表!AZ3615&amp;"1234567890",1)-1)))&amp;""</f>
        <v/>
      </c>
    </row>
    <row r="3616" spans="2:137" s="310" customFormat="1" ht="12" customHeight="1">
      <c r="B3616" s="286"/>
      <c r="C3616" s="286"/>
      <c r="D3616" s="286"/>
      <c r="E3616" s="479"/>
      <c r="F3616" s="282"/>
      <c r="G3616" s="283"/>
      <c r="H3616" s="421"/>
      <c r="I3616" s="421"/>
      <c r="J3616" s="283"/>
      <c r="K3616" s="421"/>
      <c r="L3616" s="282"/>
      <c r="N3616" s="282"/>
      <c r="S3616" s="282"/>
      <c r="T3616" s="283"/>
      <c r="U3616" s="283"/>
      <c r="V3616" s="283"/>
      <c r="W3616" s="283"/>
      <c r="X3616" s="283"/>
      <c r="Y3616" s="282"/>
      <c r="Z3616" s="282"/>
      <c r="AA3616" s="283"/>
      <c r="AB3616" s="282"/>
      <c r="AC3616" s="282"/>
      <c r="AD3616" s="282"/>
      <c r="AE3616" s="282"/>
      <c r="AF3616" s="283"/>
      <c r="AG3616" s="402"/>
      <c r="AH3616" s="283"/>
      <c r="AI3616" s="283"/>
      <c r="AJ3616" s="283"/>
      <c r="AK3616" s="283"/>
      <c r="AL3616" s="283"/>
      <c r="AM3616" s="282"/>
      <c r="AN3616" s="282"/>
      <c r="AO3616" s="282"/>
      <c r="AP3616" s="282"/>
      <c r="AQ3616" s="282"/>
      <c r="AR3616" s="282"/>
      <c r="AT3616" s="283"/>
      <c r="AU3616" s="283"/>
      <c r="AV3616" s="283"/>
      <c r="AW3616" s="283"/>
      <c r="AY3616" s="283"/>
      <c r="AZ3616" s="282"/>
      <c r="BA3616" s="283"/>
      <c r="BB3616" s="282"/>
      <c r="BC3616" s="282"/>
      <c r="BD3616" s="282"/>
      <c r="BE3616" s="283"/>
      <c r="BG3616" s="282"/>
      <c r="BH3616" s="282"/>
      <c r="BI3616" s="282"/>
      <c r="BL3616" s="421"/>
      <c r="BM3616" s="424"/>
      <c r="BN3616" s="424"/>
      <c r="BO3616" s="424"/>
      <c r="BP3616" s="424"/>
      <c r="BQ3616" s="421"/>
      <c r="BR3616" s="421"/>
      <c r="BV3616" s="282"/>
      <c r="BW3616" s="283"/>
      <c r="BY3616" s="283"/>
      <c r="BZ3616" s="283"/>
      <c r="CA3616" s="283"/>
      <c r="CB3616" s="282"/>
      <c r="CC3616" s="282"/>
      <c r="CD3616" s="282"/>
      <c r="CE3616" s="282"/>
      <c r="CG3616" s="427"/>
      <c r="CH3616" s="402"/>
      <c r="CI3616" s="424"/>
      <c r="CJ3616" s="282"/>
      <c r="CK3616" s="282"/>
      <c r="CL3616" s="283"/>
      <c r="CM3616" s="283"/>
      <c r="CP3616" s="282"/>
      <c r="DC3616" s="282"/>
      <c r="DD3616" s="282"/>
      <c r="DE3616" s="282"/>
      <c r="DF3616" s="282"/>
      <c r="DG3616" s="282"/>
      <c r="DH3616" s="282"/>
      <c r="DI3616" s="282"/>
      <c r="DJ3616" s="282"/>
      <c r="EF3616" s="495" t="str">
        <f>""&amp;(MID(数据表!AZ3616,1,MIN(FIND({"(";"（"},数据表!AZ3616&amp;"(（",1)-1)))&amp;""</f>
        <v/>
      </c>
      <c r="EG3616" s="495" t="str">
        <f>""&amp;(MID(数据表!AZ3616,1,MIN(FIND({0;1;2;3;4;5;6;7;8;9},数据表!AZ3616&amp;"1234567890",1)-1)))&amp;""</f>
        <v/>
      </c>
    </row>
    <row r="3617" spans="2:137" s="310" customFormat="1" ht="12" customHeight="1">
      <c r="B3617" s="286"/>
      <c r="C3617" s="286"/>
      <c r="D3617" s="286"/>
      <c r="E3617" s="479"/>
      <c r="F3617" s="282"/>
      <c r="G3617" s="283"/>
      <c r="H3617" s="421"/>
      <c r="I3617" s="421"/>
      <c r="J3617" s="283"/>
      <c r="K3617" s="421"/>
      <c r="L3617" s="282"/>
      <c r="N3617" s="282"/>
      <c r="S3617" s="282"/>
      <c r="T3617" s="283"/>
      <c r="U3617" s="283"/>
      <c r="V3617" s="283"/>
      <c r="W3617" s="283"/>
      <c r="X3617" s="283"/>
      <c r="Y3617" s="282"/>
      <c r="Z3617" s="282"/>
      <c r="AA3617" s="283"/>
      <c r="AB3617" s="282"/>
      <c r="AC3617" s="282"/>
      <c r="AD3617" s="282"/>
      <c r="AE3617" s="282"/>
      <c r="AF3617" s="283"/>
      <c r="AG3617" s="402"/>
      <c r="AH3617" s="283"/>
      <c r="AI3617" s="283"/>
      <c r="AJ3617" s="283"/>
      <c r="AK3617" s="283"/>
      <c r="AL3617" s="283"/>
      <c r="AM3617" s="282"/>
      <c r="AN3617" s="282"/>
      <c r="AO3617" s="282"/>
      <c r="AP3617" s="282"/>
      <c r="AQ3617" s="282"/>
      <c r="AR3617" s="282"/>
      <c r="AT3617" s="283"/>
      <c r="AU3617" s="283"/>
      <c r="AV3617" s="283"/>
      <c r="AW3617" s="283"/>
      <c r="AY3617" s="283"/>
      <c r="AZ3617" s="282"/>
      <c r="BA3617" s="283"/>
      <c r="BB3617" s="282"/>
      <c r="BC3617" s="282"/>
      <c r="BD3617" s="282"/>
      <c r="BE3617" s="283"/>
      <c r="BG3617" s="282"/>
      <c r="BH3617" s="282"/>
      <c r="BI3617" s="282"/>
      <c r="BL3617" s="421"/>
      <c r="BM3617" s="424"/>
      <c r="BN3617" s="424"/>
      <c r="BO3617" s="424"/>
      <c r="BP3617" s="424"/>
      <c r="BQ3617" s="421"/>
      <c r="BR3617" s="421"/>
      <c r="BV3617" s="282"/>
      <c r="BW3617" s="283"/>
      <c r="BY3617" s="283"/>
      <c r="BZ3617" s="283"/>
      <c r="CA3617" s="283"/>
      <c r="CB3617" s="282"/>
      <c r="CC3617" s="282"/>
      <c r="CD3617" s="282"/>
      <c r="CE3617" s="282"/>
      <c r="CG3617" s="427"/>
      <c r="CH3617" s="402"/>
      <c r="CI3617" s="424"/>
      <c r="CJ3617" s="282"/>
      <c r="CK3617" s="282"/>
      <c r="CL3617" s="283"/>
      <c r="CM3617" s="283"/>
      <c r="CP3617" s="282"/>
      <c r="DC3617" s="282"/>
      <c r="DD3617" s="282"/>
      <c r="DE3617" s="282"/>
      <c r="DF3617" s="282"/>
      <c r="DG3617" s="282"/>
      <c r="DH3617" s="282"/>
      <c r="DI3617" s="282"/>
      <c r="DJ3617" s="282"/>
      <c r="EF3617" s="495" t="str">
        <f>""&amp;(MID(数据表!AZ3617,1,MIN(FIND({"(";"（"},数据表!AZ3617&amp;"(（",1)-1)))&amp;""</f>
        <v/>
      </c>
      <c r="EG3617" s="495" t="str">
        <f>""&amp;(MID(数据表!AZ3617,1,MIN(FIND({0;1;2;3;4;5;6;7;8;9},数据表!AZ3617&amp;"1234567890",1)-1)))&amp;""</f>
        <v/>
      </c>
    </row>
    <row r="3618" spans="2:137" s="310" customFormat="1" ht="12" customHeight="1">
      <c r="B3618" s="286"/>
      <c r="C3618" s="286"/>
      <c r="D3618" s="286"/>
      <c r="E3618" s="479"/>
      <c r="F3618" s="282"/>
      <c r="G3618" s="283"/>
      <c r="H3618" s="421"/>
      <c r="I3618" s="421"/>
      <c r="J3618" s="283"/>
      <c r="K3618" s="421"/>
      <c r="L3618" s="282"/>
      <c r="N3618" s="282"/>
      <c r="S3618" s="282"/>
      <c r="T3618" s="283"/>
      <c r="U3618" s="283"/>
      <c r="V3618" s="283"/>
      <c r="W3618" s="283"/>
      <c r="X3618" s="283"/>
      <c r="Y3618" s="282"/>
      <c r="Z3618" s="282"/>
      <c r="AA3618" s="283"/>
      <c r="AB3618" s="282"/>
      <c r="AC3618" s="282"/>
      <c r="AD3618" s="282"/>
      <c r="AE3618" s="282"/>
      <c r="AF3618" s="283"/>
      <c r="AG3618" s="402"/>
      <c r="AH3618" s="283"/>
      <c r="AI3618" s="283"/>
      <c r="AJ3618" s="283"/>
      <c r="AK3618" s="283"/>
      <c r="AL3618" s="283"/>
      <c r="AM3618" s="282"/>
      <c r="AN3618" s="282"/>
      <c r="AO3618" s="282"/>
      <c r="AP3618" s="282"/>
      <c r="AQ3618" s="282"/>
      <c r="AR3618" s="282"/>
      <c r="AT3618" s="283"/>
      <c r="AU3618" s="283"/>
      <c r="AV3618" s="283"/>
      <c r="AW3618" s="283"/>
      <c r="AY3618" s="283"/>
      <c r="AZ3618" s="282"/>
      <c r="BA3618" s="283"/>
      <c r="BB3618" s="282"/>
      <c r="BC3618" s="282"/>
      <c r="BD3618" s="282"/>
      <c r="BE3618" s="283"/>
      <c r="BG3618" s="282"/>
      <c r="BH3618" s="282"/>
      <c r="BI3618" s="282"/>
      <c r="BL3618" s="421"/>
      <c r="BM3618" s="424"/>
      <c r="BN3618" s="424"/>
      <c r="BO3618" s="424"/>
      <c r="BP3618" s="424"/>
      <c r="BQ3618" s="421"/>
      <c r="BR3618" s="421"/>
      <c r="BV3618" s="282"/>
      <c r="BW3618" s="283"/>
      <c r="BY3618" s="283"/>
      <c r="BZ3618" s="283"/>
      <c r="CA3618" s="283"/>
      <c r="CB3618" s="282"/>
      <c r="CC3618" s="282"/>
      <c r="CD3618" s="282"/>
      <c r="CE3618" s="282"/>
      <c r="CG3618" s="427"/>
      <c r="CH3618" s="402"/>
      <c r="CI3618" s="424"/>
      <c r="CJ3618" s="282"/>
      <c r="CK3618" s="282"/>
      <c r="CL3618" s="283"/>
      <c r="CM3618" s="283"/>
      <c r="CP3618" s="282"/>
      <c r="DC3618" s="282"/>
      <c r="DD3618" s="282"/>
      <c r="DE3618" s="282"/>
      <c r="DF3618" s="282"/>
      <c r="DG3618" s="282"/>
      <c r="DH3618" s="282"/>
      <c r="DI3618" s="282"/>
      <c r="DJ3618" s="282"/>
      <c r="EF3618" s="495" t="str">
        <f>""&amp;(MID(数据表!AZ3618,1,MIN(FIND({"(";"（"},数据表!AZ3618&amp;"(（",1)-1)))&amp;""</f>
        <v/>
      </c>
      <c r="EG3618" s="495" t="str">
        <f>""&amp;(MID(数据表!AZ3618,1,MIN(FIND({0;1;2;3;4;5;6;7;8;9},数据表!AZ3618&amp;"1234567890",1)-1)))&amp;""</f>
        <v/>
      </c>
    </row>
    <row r="3619" spans="2:137" s="310" customFormat="1" ht="12" customHeight="1">
      <c r="B3619" s="286"/>
      <c r="C3619" s="286"/>
      <c r="D3619" s="286"/>
      <c r="E3619" s="479"/>
      <c r="F3619" s="282"/>
      <c r="G3619" s="283"/>
      <c r="H3619" s="421"/>
      <c r="I3619" s="421"/>
      <c r="J3619" s="283"/>
      <c r="K3619" s="421"/>
      <c r="L3619" s="282"/>
      <c r="N3619" s="282"/>
      <c r="S3619" s="282"/>
      <c r="T3619" s="283"/>
      <c r="U3619" s="283"/>
      <c r="V3619" s="283"/>
      <c r="W3619" s="283"/>
      <c r="X3619" s="283"/>
      <c r="Y3619" s="282"/>
      <c r="Z3619" s="282"/>
      <c r="AA3619" s="283"/>
      <c r="AB3619" s="282"/>
      <c r="AC3619" s="282"/>
      <c r="AD3619" s="282"/>
      <c r="AE3619" s="282"/>
      <c r="AF3619" s="283"/>
      <c r="AG3619" s="402"/>
      <c r="AH3619" s="283"/>
      <c r="AI3619" s="283"/>
      <c r="AJ3619" s="283"/>
      <c r="AK3619" s="283"/>
      <c r="AL3619" s="283"/>
      <c r="AM3619" s="282"/>
      <c r="AN3619" s="282"/>
      <c r="AO3619" s="282"/>
      <c r="AP3619" s="282"/>
      <c r="AQ3619" s="282"/>
      <c r="AR3619" s="282"/>
      <c r="AT3619" s="283"/>
      <c r="AU3619" s="283"/>
      <c r="AV3619" s="283"/>
      <c r="AW3619" s="283"/>
      <c r="AY3619" s="283"/>
      <c r="AZ3619" s="282"/>
      <c r="BA3619" s="283"/>
      <c r="BB3619" s="282"/>
      <c r="BC3619" s="282"/>
      <c r="BD3619" s="282"/>
      <c r="BE3619" s="283"/>
      <c r="BG3619" s="282"/>
      <c r="BH3619" s="282"/>
      <c r="BI3619" s="282"/>
      <c r="BL3619" s="421"/>
      <c r="BM3619" s="424"/>
      <c r="BN3619" s="424"/>
      <c r="BO3619" s="424"/>
      <c r="BP3619" s="424"/>
      <c r="BQ3619" s="421"/>
      <c r="BR3619" s="421"/>
      <c r="BV3619" s="282"/>
      <c r="BW3619" s="283"/>
      <c r="BY3619" s="283"/>
      <c r="BZ3619" s="283"/>
      <c r="CA3619" s="283"/>
      <c r="CB3619" s="282"/>
      <c r="CC3619" s="282"/>
      <c r="CD3619" s="282"/>
      <c r="CE3619" s="282"/>
      <c r="CG3619" s="427"/>
      <c r="CH3619" s="402"/>
      <c r="CI3619" s="424"/>
      <c r="CJ3619" s="282"/>
      <c r="CK3619" s="282"/>
      <c r="CL3619" s="283"/>
      <c r="CM3619" s="283"/>
      <c r="CP3619" s="282"/>
      <c r="DC3619" s="282"/>
      <c r="DD3619" s="282"/>
      <c r="DE3619" s="282"/>
      <c r="DF3619" s="282"/>
      <c r="DG3619" s="282"/>
      <c r="DH3619" s="282"/>
      <c r="DI3619" s="282"/>
      <c r="DJ3619" s="282"/>
      <c r="EF3619" s="495" t="str">
        <f>""&amp;(MID(数据表!AZ3619,1,MIN(FIND({"(";"（"},数据表!AZ3619&amp;"(（",1)-1)))&amp;""</f>
        <v/>
      </c>
      <c r="EG3619" s="495" t="str">
        <f>""&amp;(MID(数据表!AZ3619,1,MIN(FIND({0;1;2;3;4;5;6;7;8;9},数据表!AZ3619&amp;"1234567890",1)-1)))&amp;""</f>
        <v/>
      </c>
    </row>
    <row r="3620" spans="2:137" s="310" customFormat="1" ht="12" customHeight="1">
      <c r="B3620" s="286"/>
      <c r="C3620" s="286"/>
      <c r="D3620" s="286"/>
      <c r="E3620" s="479"/>
      <c r="F3620" s="282"/>
      <c r="G3620" s="283"/>
      <c r="H3620" s="421"/>
      <c r="I3620" s="421"/>
      <c r="J3620" s="283"/>
      <c r="K3620" s="421"/>
      <c r="L3620" s="282"/>
      <c r="N3620" s="282"/>
      <c r="S3620" s="282"/>
      <c r="T3620" s="283"/>
      <c r="U3620" s="283"/>
      <c r="V3620" s="283"/>
      <c r="W3620" s="283"/>
      <c r="X3620" s="283"/>
      <c r="Y3620" s="282"/>
      <c r="Z3620" s="282"/>
      <c r="AA3620" s="283"/>
      <c r="AB3620" s="282"/>
      <c r="AC3620" s="282"/>
      <c r="AD3620" s="282"/>
      <c r="AE3620" s="282"/>
      <c r="AF3620" s="283"/>
      <c r="AG3620" s="402"/>
      <c r="AH3620" s="283"/>
      <c r="AI3620" s="283"/>
      <c r="AJ3620" s="283"/>
      <c r="AK3620" s="283"/>
      <c r="AL3620" s="283"/>
      <c r="AM3620" s="282"/>
      <c r="AN3620" s="282"/>
      <c r="AO3620" s="282"/>
      <c r="AP3620" s="282"/>
      <c r="AQ3620" s="282"/>
      <c r="AR3620" s="282"/>
      <c r="AT3620" s="283"/>
      <c r="AU3620" s="283"/>
      <c r="AV3620" s="283"/>
      <c r="AW3620" s="283"/>
      <c r="AY3620" s="283"/>
      <c r="AZ3620" s="282"/>
      <c r="BA3620" s="283"/>
      <c r="BB3620" s="282"/>
      <c r="BC3620" s="282"/>
      <c r="BD3620" s="282"/>
      <c r="BE3620" s="283"/>
      <c r="BG3620" s="282"/>
      <c r="BH3620" s="282"/>
      <c r="BI3620" s="282"/>
      <c r="BL3620" s="421"/>
      <c r="BM3620" s="424"/>
      <c r="BN3620" s="424"/>
      <c r="BO3620" s="424"/>
      <c r="BP3620" s="424"/>
      <c r="BQ3620" s="421"/>
      <c r="BR3620" s="421"/>
      <c r="BV3620" s="282"/>
      <c r="BW3620" s="283"/>
      <c r="BY3620" s="283"/>
      <c r="BZ3620" s="283"/>
      <c r="CA3620" s="283"/>
      <c r="CB3620" s="282"/>
      <c r="CC3620" s="282"/>
      <c r="CD3620" s="282"/>
      <c r="CE3620" s="282"/>
      <c r="CG3620" s="427"/>
      <c r="CH3620" s="402"/>
      <c r="CI3620" s="424"/>
      <c r="CJ3620" s="282"/>
      <c r="CK3620" s="282"/>
      <c r="CL3620" s="283"/>
      <c r="CM3620" s="283"/>
      <c r="CP3620" s="282"/>
      <c r="DC3620" s="282"/>
      <c r="DD3620" s="282"/>
      <c r="DE3620" s="282"/>
      <c r="DF3620" s="282"/>
      <c r="DG3620" s="282"/>
      <c r="DH3620" s="282"/>
      <c r="DI3620" s="282"/>
      <c r="DJ3620" s="282"/>
      <c r="EF3620" s="495" t="str">
        <f>""&amp;(MID(数据表!AZ3620,1,MIN(FIND({"(";"（"},数据表!AZ3620&amp;"(（",1)-1)))&amp;""</f>
        <v/>
      </c>
      <c r="EG3620" s="495" t="str">
        <f>""&amp;(MID(数据表!AZ3620,1,MIN(FIND({0;1;2;3;4;5;6;7;8;9},数据表!AZ3620&amp;"1234567890",1)-1)))&amp;""</f>
        <v/>
      </c>
    </row>
    <row r="3621" spans="2:137" s="310" customFormat="1" ht="12" customHeight="1">
      <c r="B3621" s="286"/>
      <c r="C3621" s="286"/>
      <c r="D3621" s="286"/>
      <c r="E3621" s="479"/>
      <c r="F3621" s="282"/>
      <c r="G3621" s="283"/>
      <c r="H3621" s="421"/>
      <c r="I3621" s="421"/>
      <c r="J3621" s="283"/>
      <c r="K3621" s="421"/>
      <c r="L3621" s="282"/>
      <c r="N3621" s="282"/>
      <c r="S3621" s="282"/>
      <c r="T3621" s="283"/>
      <c r="U3621" s="283"/>
      <c r="V3621" s="283"/>
      <c r="W3621" s="283"/>
      <c r="X3621" s="283"/>
      <c r="Y3621" s="282"/>
      <c r="Z3621" s="282"/>
      <c r="AA3621" s="283"/>
      <c r="AB3621" s="282"/>
      <c r="AC3621" s="282"/>
      <c r="AD3621" s="282"/>
      <c r="AE3621" s="282"/>
      <c r="AF3621" s="283"/>
      <c r="AG3621" s="402"/>
      <c r="AH3621" s="283"/>
      <c r="AI3621" s="283"/>
      <c r="AJ3621" s="283"/>
      <c r="AK3621" s="283"/>
      <c r="AL3621" s="283"/>
      <c r="AM3621" s="282"/>
      <c r="AN3621" s="282"/>
      <c r="AO3621" s="282"/>
      <c r="AP3621" s="282"/>
      <c r="AQ3621" s="282"/>
      <c r="AR3621" s="282"/>
      <c r="AT3621" s="283"/>
      <c r="AU3621" s="283"/>
      <c r="AV3621" s="283"/>
      <c r="AW3621" s="283"/>
      <c r="AY3621" s="283"/>
      <c r="AZ3621" s="282"/>
      <c r="BA3621" s="283"/>
      <c r="BB3621" s="282"/>
      <c r="BC3621" s="282"/>
      <c r="BD3621" s="282"/>
      <c r="BE3621" s="283"/>
      <c r="BG3621" s="282"/>
      <c r="BH3621" s="282"/>
      <c r="BI3621" s="282"/>
      <c r="BL3621" s="421"/>
      <c r="BM3621" s="424"/>
      <c r="BN3621" s="424"/>
      <c r="BO3621" s="424"/>
      <c r="BP3621" s="424"/>
      <c r="BQ3621" s="421"/>
      <c r="BR3621" s="421"/>
      <c r="BV3621" s="282"/>
      <c r="BW3621" s="283"/>
      <c r="BY3621" s="283"/>
      <c r="BZ3621" s="283"/>
      <c r="CA3621" s="283"/>
      <c r="CB3621" s="282"/>
      <c r="CC3621" s="282"/>
      <c r="CD3621" s="282"/>
      <c r="CE3621" s="282"/>
      <c r="CG3621" s="427"/>
      <c r="CH3621" s="402"/>
      <c r="CI3621" s="424"/>
      <c r="CJ3621" s="282"/>
      <c r="CK3621" s="282"/>
      <c r="CL3621" s="283"/>
      <c r="CM3621" s="283"/>
      <c r="CP3621" s="282"/>
      <c r="DC3621" s="282"/>
      <c r="DD3621" s="282"/>
      <c r="DE3621" s="282"/>
      <c r="DF3621" s="282"/>
      <c r="DG3621" s="282"/>
      <c r="DH3621" s="282"/>
      <c r="DI3621" s="282"/>
      <c r="DJ3621" s="282"/>
      <c r="EF3621" s="495" t="str">
        <f>""&amp;(MID(数据表!AZ3621,1,MIN(FIND({"(";"（"},数据表!AZ3621&amp;"(（",1)-1)))&amp;""</f>
        <v/>
      </c>
      <c r="EG3621" s="495" t="str">
        <f>""&amp;(MID(数据表!AZ3621,1,MIN(FIND({0;1;2;3;4;5;6;7;8;9},数据表!AZ3621&amp;"1234567890",1)-1)))&amp;""</f>
        <v/>
      </c>
    </row>
    <row r="3622" spans="2:137" s="310" customFormat="1" ht="12" customHeight="1">
      <c r="B3622" s="286"/>
      <c r="C3622" s="286"/>
      <c r="D3622" s="286"/>
      <c r="E3622" s="479"/>
      <c r="F3622" s="282"/>
      <c r="G3622" s="283"/>
      <c r="H3622" s="421"/>
      <c r="I3622" s="421"/>
      <c r="J3622" s="283"/>
      <c r="K3622" s="421"/>
      <c r="L3622" s="282"/>
      <c r="N3622" s="282"/>
      <c r="S3622" s="282"/>
      <c r="T3622" s="283"/>
      <c r="U3622" s="283"/>
      <c r="V3622" s="283"/>
      <c r="W3622" s="283"/>
      <c r="X3622" s="283"/>
      <c r="Y3622" s="282"/>
      <c r="Z3622" s="282"/>
      <c r="AA3622" s="283"/>
      <c r="AB3622" s="282"/>
      <c r="AC3622" s="282"/>
      <c r="AD3622" s="282"/>
      <c r="AE3622" s="282"/>
      <c r="AF3622" s="283"/>
      <c r="AG3622" s="402"/>
      <c r="AH3622" s="283"/>
      <c r="AI3622" s="283"/>
      <c r="AJ3622" s="283"/>
      <c r="AK3622" s="283"/>
      <c r="AL3622" s="283"/>
      <c r="AM3622" s="282"/>
      <c r="AN3622" s="282"/>
      <c r="AO3622" s="282"/>
      <c r="AP3622" s="282"/>
      <c r="AQ3622" s="282"/>
      <c r="AR3622" s="282"/>
      <c r="AT3622" s="283"/>
      <c r="AU3622" s="283"/>
      <c r="AV3622" s="283"/>
      <c r="AW3622" s="283"/>
      <c r="AY3622" s="283"/>
      <c r="AZ3622" s="282"/>
      <c r="BA3622" s="283"/>
      <c r="BB3622" s="282"/>
      <c r="BC3622" s="282"/>
      <c r="BD3622" s="282"/>
      <c r="BE3622" s="283"/>
      <c r="BG3622" s="282"/>
      <c r="BH3622" s="282"/>
      <c r="BI3622" s="282"/>
      <c r="BL3622" s="421"/>
      <c r="BM3622" s="424"/>
      <c r="BN3622" s="424"/>
      <c r="BO3622" s="424"/>
      <c r="BP3622" s="424"/>
      <c r="BQ3622" s="421"/>
      <c r="BR3622" s="421"/>
      <c r="BV3622" s="282"/>
      <c r="BW3622" s="283"/>
      <c r="BY3622" s="283"/>
      <c r="BZ3622" s="283"/>
      <c r="CA3622" s="283"/>
      <c r="CB3622" s="282"/>
      <c r="CC3622" s="282"/>
      <c r="CD3622" s="282"/>
      <c r="CE3622" s="282"/>
      <c r="CG3622" s="427"/>
      <c r="CH3622" s="402"/>
      <c r="CI3622" s="424"/>
      <c r="CJ3622" s="282"/>
      <c r="CK3622" s="282"/>
      <c r="CL3622" s="283"/>
      <c r="CM3622" s="283"/>
      <c r="CP3622" s="282"/>
      <c r="DC3622" s="282"/>
      <c r="DD3622" s="282"/>
      <c r="DE3622" s="282"/>
      <c r="DF3622" s="282"/>
      <c r="DG3622" s="282"/>
      <c r="DH3622" s="282"/>
      <c r="DI3622" s="282"/>
      <c r="DJ3622" s="282"/>
      <c r="EF3622" s="495" t="str">
        <f>""&amp;(MID(数据表!AZ3622,1,MIN(FIND({"(";"（"},数据表!AZ3622&amp;"(（",1)-1)))&amp;""</f>
        <v/>
      </c>
      <c r="EG3622" s="495" t="str">
        <f>""&amp;(MID(数据表!AZ3622,1,MIN(FIND({0;1;2;3;4;5;6;7;8;9},数据表!AZ3622&amp;"1234567890",1)-1)))&amp;""</f>
        <v/>
      </c>
    </row>
    <row r="3623" spans="2:137" s="310" customFormat="1" ht="12" customHeight="1">
      <c r="B3623" s="286"/>
      <c r="C3623" s="286"/>
      <c r="D3623" s="286"/>
      <c r="E3623" s="479"/>
      <c r="F3623" s="282"/>
      <c r="G3623" s="283"/>
      <c r="H3623" s="421"/>
      <c r="I3623" s="421"/>
      <c r="J3623" s="283"/>
      <c r="K3623" s="421"/>
      <c r="L3623" s="282"/>
      <c r="N3623" s="282"/>
      <c r="S3623" s="282"/>
      <c r="T3623" s="283"/>
      <c r="U3623" s="283"/>
      <c r="V3623" s="283"/>
      <c r="W3623" s="283"/>
      <c r="X3623" s="283"/>
      <c r="Y3623" s="282"/>
      <c r="Z3623" s="282"/>
      <c r="AA3623" s="283"/>
      <c r="AB3623" s="282"/>
      <c r="AC3623" s="282"/>
      <c r="AD3623" s="282"/>
      <c r="AE3623" s="282"/>
      <c r="AF3623" s="283"/>
      <c r="AG3623" s="402"/>
      <c r="AH3623" s="283"/>
      <c r="AI3623" s="283"/>
      <c r="AJ3623" s="283"/>
      <c r="AK3623" s="283"/>
      <c r="AL3623" s="283"/>
      <c r="AM3623" s="282"/>
      <c r="AN3623" s="282"/>
      <c r="AO3623" s="282"/>
      <c r="AP3623" s="282"/>
      <c r="AQ3623" s="282"/>
      <c r="AR3623" s="282"/>
      <c r="AT3623" s="283"/>
      <c r="AU3623" s="283"/>
      <c r="AV3623" s="283"/>
      <c r="AW3623" s="283"/>
      <c r="AY3623" s="283"/>
      <c r="AZ3623" s="282"/>
      <c r="BA3623" s="283"/>
      <c r="BB3623" s="282"/>
      <c r="BC3623" s="282"/>
      <c r="BD3623" s="282"/>
      <c r="BE3623" s="283"/>
      <c r="BG3623" s="282"/>
      <c r="BH3623" s="282"/>
      <c r="BI3623" s="282"/>
      <c r="BL3623" s="421"/>
      <c r="BM3623" s="424"/>
      <c r="BN3623" s="424"/>
      <c r="BO3623" s="424"/>
      <c r="BP3623" s="424"/>
      <c r="BQ3623" s="421"/>
      <c r="BR3623" s="421"/>
      <c r="BV3623" s="282"/>
      <c r="BW3623" s="283"/>
      <c r="BY3623" s="283"/>
      <c r="BZ3623" s="283"/>
      <c r="CA3623" s="283"/>
      <c r="CB3623" s="282"/>
      <c r="CC3623" s="282"/>
      <c r="CD3623" s="282"/>
      <c r="CE3623" s="282"/>
      <c r="CG3623" s="427"/>
      <c r="CH3623" s="402"/>
      <c r="CI3623" s="424"/>
      <c r="CJ3623" s="282"/>
      <c r="CK3623" s="282"/>
      <c r="CL3623" s="283"/>
      <c r="CM3623" s="283"/>
      <c r="CP3623" s="282"/>
      <c r="DC3623" s="282"/>
      <c r="DD3623" s="282"/>
      <c r="DE3623" s="282"/>
      <c r="DF3623" s="282"/>
      <c r="DG3623" s="282"/>
      <c r="DH3623" s="282"/>
      <c r="DI3623" s="282"/>
      <c r="DJ3623" s="282"/>
      <c r="EF3623" s="495" t="str">
        <f>""&amp;(MID(数据表!AZ3623,1,MIN(FIND({"(";"（"},数据表!AZ3623&amp;"(（",1)-1)))&amp;""</f>
        <v/>
      </c>
      <c r="EG3623" s="495" t="str">
        <f>""&amp;(MID(数据表!AZ3623,1,MIN(FIND({0;1;2;3;4;5;6;7;8;9},数据表!AZ3623&amp;"1234567890",1)-1)))&amp;""</f>
        <v/>
      </c>
    </row>
    <row r="3624" spans="2:137" s="310" customFormat="1" ht="12" customHeight="1">
      <c r="B3624" s="286"/>
      <c r="C3624" s="286"/>
      <c r="D3624" s="286"/>
      <c r="E3624" s="479"/>
      <c r="F3624" s="282"/>
      <c r="G3624" s="283"/>
      <c r="H3624" s="421"/>
      <c r="I3624" s="421"/>
      <c r="J3624" s="283"/>
      <c r="K3624" s="421"/>
      <c r="L3624" s="282"/>
      <c r="N3624" s="282"/>
      <c r="S3624" s="282"/>
      <c r="T3624" s="283"/>
      <c r="U3624" s="283"/>
      <c r="V3624" s="283"/>
      <c r="W3624" s="283"/>
      <c r="X3624" s="283"/>
      <c r="Y3624" s="282"/>
      <c r="Z3624" s="282"/>
      <c r="AA3624" s="283"/>
      <c r="AB3624" s="282"/>
      <c r="AC3624" s="282"/>
      <c r="AD3624" s="282"/>
      <c r="AE3624" s="282"/>
      <c r="AF3624" s="283"/>
      <c r="AG3624" s="402"/>
      <c r="AH3624" s="283"/>
      <c r="AI3624" s="283"/>
      <c r="AJ3624" s="283"/>
      <c r="AK3624" s="283"/>
      <c r="AL3624" s="283"/>
      <c r="AM3624" s="282"/>
      <c r="AN3624" s="282"/>
      <c r="AO3624" s="282"/>
      <c r="AP3624" s="282"/>
      <c r="AQ3624" s="282"/>
      <c r="AR3624" s="282"/>
      <c r="AT3624" s="283"/>
      <c r="AU3624" s="283"/>
      <c r="AV3624" s="283"/>
      <c r="AW3624" s="283"/>
      <c r="AY3624" s="283"/>
      <c r="AZ3624" s="282"/>
      <c r="BA3624" s="283"/>
      <c r="BB3624" s="282"/>
      <c r="BC3624" s="282"/>
      <c r="BD3624" s="282"/>
      <c r="BE3624" s="283"/>
      <c r="BG3624" s="282"/>
      <c r="BH3624" s="282"/>
      <c r="BI3624" s="282"/>
      <c r="BL3624" s="421"/>
      <c r="BM3624" s="424"/>
      <c r="BN3624" s="424"/>
      <c r="BO3624" s="424"/>
      <c r="BP3624" s="424"/>
      <c r="BQ3624" s="421"/>
      <c r="BR3624" s="421"/>
      <c r="BV3624" s="282"/>
      <c r="BW3624" s="283"/>
      <c r="BY3624" s="283"/>
      <c r="BZ3624" s="283"/>
      <c r="CA3624" s="283"/>
      <c r="CB3624" s="282"/>
      <c r="CC3624" s="282"/>
      <c r="CD3624" s="282"/>
      <c r="CE3624" s="282"/>
      <c r="CG3624" s="427"/>
      <c r="CH3624" s="402"/>
      <c r="CI3624" s="424"/>
      <c r="CJ3624" s="282"/>
      <c r="CK3624" s="282"/>
      <c r="CL3624" s="283"/>
      <c r="CM3624" s="283"/>
      <c r="CP3624" s="282"/>
      <c r="DC3624" s="282"/>
      <c r="DD3624" s="282"/>
      <c r="DE3624" s="282"/>
      <c r="DF3624" s="282"/>
      <c r="DG3624" s="282"/>
      <c r="DH3624" s="282"/>
      <c r="DI3624" s="282"/>
      <c r="DJ3624" s="282"/>
      <c r="EF3624" s="495" t="str">
        <f>""&amp;(MID(数据表!AZ3624,1,MIN(FIND({"(";"（"},数据表!AZ3624&amp;"(（",1)-1)))&amp;""</f>
        <v/>
      </c>
      <c r="EG3624" s="495" t="str">
        <f>""&amp;(MID(数据表!AZ3624,1,MIN(FIND({0;1;2;3;4;5;6;7;8;9},数据表!AZ3624&amp;"1234567890",1)-1)))&amp;""</f>
        <v/>
      </c>
    </row>
    <row r="3625" spans="2:137" s="310" customFormat="1" ht="12" customHeight="1">
      <c r="B3625" s="286"/>
      <c r="C3625" s="286"/>
      <c r="D3625" s="286"/>
      <c r="E3625" s="479"/>
      <c r="F3625" s="282"/>
      <c r="G3625" s="283"/>
      <c r="H3625" s="421"/>
      <c r="I3625" s="421"/>
      <c r="J3625" s="283"/>
      <c r="K3625" s="421"/>
      <c r="L3625" s="282"/>
      <c r="N3625" s="282"/>
      <c r="S3625" s="282"/>
      <c r="T3625" s="283"/>
      <c r="U3625" s="283"/>
      <c r="V3625" s="283"/>
      <c r="W3625" s="283"/>
      <c r="X3625" s="283"/>
      <c r="Y3625" s="282"/>
      <c r="Z3625" s="282"/>
      <c r="AA3625" s="283"/>
      <c r="AB3625" s="282"/>
      <c r="AC3625" s="282"/>
      <c r="AD3625" s="282"/>
      <c r="AE3625" s="282"/>
      <c r="AF3625" s="283"/>
      <c r="AG3625" s="402"/>
      <c r="AH3625" s="283"/>
      <c r="AI3625" s="283"/>
      <c r="AJ3625" s="283"/>
      <c r="AK3625" s="283"/>
      <c r="AL3625" s="283"/>
      <c r="AM3625" s="282"/>
      <c r="AN3625" s="282"/>
      <c r="AO3625" s="282"/>
      <c r="AP3625" s="282"/>
      <c r="AQ3625" s="282"/>
      <c r="AR3625" s="282"/>
      <c r="AT3625" s="283"/>
      <c r="AU3625" s="283"/>
      <c r="AV3625" s="283"/>
      <c r="AW3625" s="283"/>
      <c r="AY3625" s="283"/>
      <c r="AZ3625" s="282"/>
      <c r="BA3625" s="283"/>
      <c r="BB3625" s="282"/>
      <c r="BC3625" s="282"/>
      <c r="BD3625" s="282"/>
      <c r="BE3625" s="283"/>
      <c r="BG3625" s="282"/>
      <c r="BH3625" s="282"/>
      <c r="BI3625" s="282"/>
      <c r="BL3625" s="421"/>
      <c r="BM3625" s="424"/>
      <c r="BN3625" s="424"/>
      <c r="BO3625" s="424"/>
      <c r="BP3625" s="424"/>
      <c r="BQ3625" s="421"/>
      <c r="BR3625" s="421"/>
      <c r="BV3625" s="282"/>
      <c r="BW3625" s="283"/>
      <c r="BY3625" s="283"/>
      <c r="BZ3625" s="283"/>
      <c r="CA3625" s="283"/>
      <c r="CB3625" s="282"/>
      <c r="CC3625" s="282"/>
      <c r="CD3625" s="282"/>
      <c r="CE3625" s="282"/>
      <c r="CG3625" s="427"/>
      <c r="CH3625" s="402"/>
      <c r="CI3625" s="424"/>
      <c r="CJ3625" s="282"/>
      <c r="CK3625" s="282"/>
      <c r="CL3625" s="283"/>
      <c r="CM3625" s="283"/>
      <c r="CP3625" s="282"/>
      <c r="DC3625" s="282"/>
      <c r="DD3625" s="282"/>
      <c r="DE3625" s="282"/>
      <c r="DF3625" s="282"/>
      <c r="DG3625" s="282"/>
      <c r="DH3625" s="282"/>
      <c r="DI3625" s="282"/>
      <c r="DJ3625" s="282"/>
      <c r="EF3625" s="495" t="str">
        <f>""&amp;(MID(数据表!AZ3625,1,MIN(FIND({"(";"（"},数据表!AZ3625&amp;"(（",1)-1)))&amp;""</f>
        <v/>
      </c>
      <c r="EG3625" s="495" t="str">
        <f>""&amp;(MID(数据表!AZ3625,1,MIN(FIND({0;1;2;3;4;5;6;7;8;9},数据表!AZ3625&amp;"1234567890",1)-1)))&amp;""</f>
        <v/>
      </c>
    </row>
    <row r="3626" spans="2:137" s="310" customFormat="1" ht="12" customHeight="1">
      <c r="B3626" s="286"/>
      <c r="C3626" s="286"/>
      <c r="D3626" s="286"/>
      <c r="E3626" s="479"/>
      <c r="F3626" s="282"/>
      <c r="G3626" s="283"/>
      <c r="H3626" s="421"/>
      <c r="I3626" s="421"/>
      <c r="J3626" s="283"/>
      <c r="K3626" s="421"/>
      <c r="L3626" s="282"/>
      <c r="N3626" s="282"/>
      <c r="S3626" s="282"/>
      <c r="T3626" s="283"/>
      <c r="U3626" s="283"/>
      <c r="V3626" s="283"/>
      <c r="W3626" s="283"/>
      <c r="X3626" s="283"/>
      <c r="Y3626" s="282"/>
      <c r="Z3626" s="282"/>
      <c r="AA3626" s="283"/>
      <c r="AB3626" s="282"/>
      <c r="AC3626" s="282"/>
      <c r="AD3626" s="282"/>
      <c r="AE3626" s="282"/>
      <c r="AF3626" s="283"/>
      <c r="AG3626" s="402"/>
      <c r="AH3626" s="283"/>
      <c r="AI3626" s="283"/>
      <c r="AJ3626" s="283"/>
      <c r="AK3626" s="283"/>
      <c r="AL3626" s="283"/>
      <c r="AM3626" s="282"/>
      <c r="AN3626" s="282"/>
      <c r="AO3626" s="282"/>
      <c r="AP3626" s="282"/>
      <c r="AQ3626" s="282"/>
      <c r="AR3626" s="282"/>
      <c r="AT3626" s="283"/>
      <c r="AU3626" s="283"/>
      <c r="AV3626" s="283"/>
      <c r="AW3626" s="283"/>
      <c r="AY3626" s="283"/>
      <c r="AZ3626" s="282"/>
      <c r="BA3626" s="283"/>
      <c r="BB3626" s="282"/>
      <c r="BC3626" s="282"/>
      <c r="BD3626" s="282"/>
      <c r="BE3626" s="283"/>
      <c r="BG3626" s="282"/>
      <c r="BH3626" s="282"/>
      <c r="BI3626" s="282"/>
      <c r="BL3626" s="421"/>
      <c r="BM3626" s="424"/>
      <c r="BN3626" s="424"/>
      <c r="BO3626" s="424"/>
      <c r="BP3626" s="424"/>
      <c r="BQ3626" s="421"/>
      <c r="BR3626" s="421"/>
      <c r="BV3626" s="282"/>
      <c r="BW3626" s="283"/>
      <c r="BY3626" s="283"/>
      <c r="BZ3626" s="283"/>
      <c r="CA3626" s="283"/>
      <c r="CB3626" s="282"/>
      <c r="CC3626" s="282"/>
      <c r="CD3626" s="282"/>
      <c r="CE3626" s="282"/>
      <c r="CG3626" s="427"/>
      <c r="CH3626" s="402"/>
      <c r="CI3626" s="424"/>
      <c r="CJ3626" s="282"/>
      <c r="CK3626" s="282"/>
      <c r="CL3626" s="283"/>
      <c r="CM3626" s="283"/>
      <c r="CP3626" s="282"/>
      <c r="DC3626" s="282"/>
      <c r="DD3626" s="282"/>
      <c r="DE3626" s="282"/>
      <c r="DF3626" s="282"/>
      <c r="DG3626" s="282"/>
      <c r="DH3626" s="282"/>
      <c r="DI3626" s="282"/>
      <c r="DJ3626" s="282"/>
      <c r="EF3626" s="495" t="str">
        <f>""&amp;(MID(数据表!AZ3626,1,MIN(FIND({"(";"（"},数据表!AZ3626&amp;"(（",1)-1)))&amp;""</f>
        <v/>
      </c>
      <c r="EG3626" s="495" t="str">
        <f>""&amp;(MID(数据表!AZ3626,1,MIN(FIND({0;1;2;3;4;5;6;7;8;9},数据表!AZ3626&amp;"1234567890",1)-1)))&amp;""</f>
        <v/>
      </c>
    </row>
    <row r="3627" spans="2:137" s="310" customFormat="1" ht="12" customHeight="1">
      <c r="B3627" s="286"/>
      <c r="C3627" s="286"/>
      <c r="D3627" s="286"/>
      <c r="E3627" s="479"/>
      <c r="F3627" s="282"/>
      <c r="G3627" s="283"/>
      <c r="H3627" s="421"/>
      <c r="I3627" s="421"/>
      <c r="J3627" s="283"/>
      <c r="K3627" s="421"/>
      <c r="L3627" s="282"/>
      <c r="N3627" s="282"/>
      <c r="S3627" s="282"/>
      <c r="T3627" s="283"/>
      <c r="U3627" s="283"/>
      <c r="V3627" s="283"/>
      <c r="W3627" s="283"/>
      <c r="X3627" s="283"/>
      <c r="Y3627" s="282"/>
      <c r="Z3627" s="282"/>
      <c r="AA3627" s="283"/>
      <c r="AB3627" s="282"/>
      <c r="AC3627" s="282"/>
      <c r="AD3627" s="282"/>
      <c r="AE3627" s="282"/>
      <c r="AF3627" s="283"/>
      <c r="AG3627" s="402"/>
      <c r="AH3627" s="283"/>
      <c r="AI3627" s="283"/>
      <c r="AJ3627" s="283"/>
      <c r="AK3627" s="283"/>
      <c r="AL3627" s="283"/>
      <c r="AM3627" s="282"/>
      <c r="AN3627" s="282"/>
      <c r="AO3627" s="282"/>
      <c r="AP3627" s="282"/>
      <c r="AQ3627" s="282"/>
      <c r="AR3627" s="282"/>
      <c r="AT3627" s="283"/>
      <c r="AU3627" s="283"/>
      <c r="AV3627" s="283"/>
      <c r="AW3627" s="283"/>
      <c r="AY3627" s="283"/>
      <c r="AZ3627" s="282"/>
      <c r="BA3627" s="283"/>
      <c r="BB3627" s="282"/>
      <c r="BC3627" s="282"/>
      <c r="BD3627" s="282"/>
      <c r="BE3627" s="283"/>
      <c r="BG3627" s="282"/>
      <c r="BH3627" s="282"/>
      <c r="BI3627" s="282"/>
      <c r="BL3627" s="421"/>
      <c r="BM3627" s="424"/>
      <c r="BN3627" s="424"/>
      <c r="BO3627" s="424"/>
      <c r="BP3627" s="424"/>
      <c r="BQ3627" s="421"/>
      <c r="BR3627" s="421"/>
      <c r="BV3627" s="282"/>
      <c r="BW3627" s="283"/>
      <c r="BY3627" s="283"/>
      <c r="BZ3627" s="283"/>
      <c r="CA3627" s="283"/>
      <c r="CB3627" s="282"/>
      <c r="CC3627" s="282"/>
      <c r="CD3627" s="282"/>
      <c r="CE3627" s="282"/>
      <c r="CG3627" s="427"/>
      <c r="CH3627" s="402"/>
      <c r="CI3627" s="424"/>
      <c r="CJ3627" s="282"/>
      <c r="CK3627" s="282"/>
      <c r="CL3627" s="283"/>
      <c r="CM3627" s="283"/>
      <c r="CP3627" s="282"/>
      <c r="DC3627" s="282"/>
      <c r="DD3627" s="282"/>
      <c r="DE3627" s="282"/>
      <c r="DF3627" s="282"/>
      <c r="DG3627" s="282"/>
      <c r="DH3627" s="282"/>
      <c r="DI3627" s="282"/>
      <c r="DJ3627" s="282"/>
      <c r="EF3627" s="495" t="str">
        <f>""&amp;(MID(数据表!AZ3627,1,MIN(FIND({"(";"（"},数据表!AZ3627&amp;"(（",1)-1)))&amp;""</f>
        <v/>
      </c>
      <c r="EG3627" s="495" t="str">
        <f>""&amp;(MID(数据表!AZ3627,1,MIN(FIND({0;1;2;3;4;5;6;7;8;9},数据表!AZ3627&amp;"1234567890",1)-1)))&amp;""</f>
        <v/>
      </c>
    </row>
    <row r="3628" spans="2:137" s="310" customFormat="1" ht="12" customHeight="1">
      <c r="B3628" s="286"/>
      <c r="C3628" s="286"/>
      <c r="D3628" s="286"/>
      <c r="E3628" s="479"/>
      <c r="F3628" s="282"/>
      <c r="G3628" s="283"/>
      <c r="H3628" s="421"/>
      <c r="I3628" s="421"/>
      <c r="J3628" s="283"/>
      <c r="K3628" s="421"/>
      <c r="L3628" s="282"/>
      <c r="N3628" s="282"/>
      <c r="S3628" s="282"/>
      <c r="T3628" s="283"/>
      <c r="U3628" s="283"/>
      <c r="V3628" s="283"/>
      <c r="W3628" s="283"/>
      <c r="X3628" s="283"/>
      <c r="Y3628" s="282"/>
      <c r="Z3628" s="282"/>
      <c r="AA3628" s="283"/>
      <c r="AB3628" s="282"/>
      <c r="AC3628" s="282"/>
      <c r="AD3628" s="282"/>
      <c r="AE3628" s="282"/>
      <c r="AF3628" s="283"/>
      <c r="AG3628" s="402"/>
      <c r="AH3628" s="283"/>
      <c r="AI3628" s="283"/>
      <c r="AJ3628" s="283"/>
      <c r="AK3628" s="283"/>
      <c r="AL3628" s="283"/>
      <c r="AM3628" s="282"/>
      <c r="AN3628" s="282"/>
      <c r="AO3628" s="282"/>
      <c r="AP3628" s="282"/>
      <c r="AQ3628" s="282"/>
      <c r="AR3628" s="282"/>
      <c r="AT3628" s="283"/>
      <c r="AU3628" s="283"/>
      <c r="AV3628" s="283"/>
      <c r="AW3628" s="283"/>
      <c r="AY3628" s="283"/>
      <c r="AZ3628" s="282"/>
      <c r="BA3628" s="283"/>
      <c r="BB3628" s="282"/>
      <c r="BC3628" s="282"/>
      <c r="BD3628" s="282"/>
      <c r="BE3628" s="283"/>
      <c r="BG3628" s="282"/>
      <c r="BH3628" s="282"/>
      <c r="BI3628" s="282"/>
      <c r="BL3628" s="421"/>
      <c r="BM3628" s="424"/>
      <c r="BN3628" s="424"/>
      <c r="BO3628" s="424"/>
      <c r="BP3628" s="424"/>
      <c r="BQ3628" s="421"/>
      <c r="BR3628" s="421"/>
      <c r="BV3628" s="282"/>
      <c r="BW3628" s="283"/>
      <c r="BY3628" s="283"/>
      <c r="BZ3628" s="283"/>
      <c r="CA3628" s="283"/>
      <c r="CB3628" s="282"/>
      <c r="CC3628" s="282"/>
      <c r="CD3628" s="282"/>
      <c r="CE3628" s="282"/>
      <c r="CG3628" s="427"/>
      <c r="CH3628" s="402"/>
      <c r="CI3628" s="424"/>
      <c r="CJ3628" s="282"/>
      <c r="CK3628" s="282"/>
      <c r="CL3628" s="283"/>
      <c r="CM3628" s="283"/>
      <c r="CP3628" s="282"/>
      <c r="DC3628" s="282"/>
      <c r="DD3628" s="282"/>
      <c r="DE3628" s="282"/>
      <c r="DF3628" s="282"/>
      <c r="DG3628" s="282"/>
      <c r="DH3628" s="282"/>
      <c r="DI3628" s="282"/>
      <c r="DJ3628" s="282"/>
      <c r="EF3628" s="495" t="str">
        <f>""&amp;(MID(数据表!AZ3628,1,MIN(FIND({"(";"（"},数据表!AZ3628&amp;"(（",1)-1)))&amp;""</f>
        <v/>
      </c>
      <c r="EG3628" s="495" t="str">
        <f>""&amp;(MID(数据表!AZ3628,1,MIN(FIND({0;1;2;3;4;5;6;7;8;9},数据表!AZ3628&amp;"1234567890",1)-1)))&amp;""</f>
        <v/>
      </c>
    </row>
    <row r="3629" spans="2:137" s="310" customFormat="1" ht="12" customHeight="1">
      <c r="B3629" s="286"/>
      <c r="C3629" s="286"/>
      <c r="D3629" s="286"/>
      <c r="E3629" s="479"/>
      <c r="F3629" s="282"/>
      <c r="G3629" s="283"/>
      <c r="H3629" s="421"/>
      <c r="I3629" s="421"/>
      <c r="J3629" s="283"/>
      <c r="K3629" s="421"/>
      <c r="L3629" s="282"/>
      <c r="N3629" s="282"/>
      <c r="S3629" s="282"/>
      <c r="T3629" s="283"/>
      <c r="U3629" s="283"/>
      <c r="V3629" s="283"/>
      <c r="W3629" s="283"/>
      <c r="X3629" s="283"/>
      <c r="Y3629" s="282"/>
      <c r="Z3629" s="282"/>
      <c r="AA3629" s="283"/>
      <c r="AB3629" s="282"/>
      <c r="AC3629" s="282"/>
      <c r="AD3629" s="282"/>
      <c r="AE3629" s="282"/>
      <c r="AF3629" s="283"/>
      <c r="AG3629" s="402"/>
      <c r="AH3629" s="283"/>
      <c r="AI3629" s="283"/>
      <c r="AJ3629" s="283"/>
      <c r="AK3629" s="283"/>
      <c r="AL3629" s="283"/>
      <c r="AM3629" s="282"/>
      <c r="AN3629" s="282"/>
      <c r="AO3629" s="282"/>
      <c r="AP3629" s="282"/>
      <c r="AQ3629" s="282"/>
      <c r="AR3629" s="282"/>
      <c r="AT3629" s="283"/>
      <c r="AU3629" s="283"/>
      <c r="AV3629" s="283"/>
      <c r="AW3629" s="283"/>
      <c r="AY3629" s="283"/>
      <c r="AZ3629" s="282"/>
      <c r="BA3629" s="283"/>
      <c r="BB3629" s="282"/>
      <c r="BC3629" s="282"/>
      <c r="BD3629" s="282"/>
      <c r="BE3629" s="283"/>
      <c r="BG3629" s="282"/>
      <c r="BH3629" s="282"/>
      <c r="BI3629" s="282"/>
      <c r="BL3629" s="421"/>
      <c r="BM3629" s="424"/>
      <c r="BN3629" s="424"/>
      <c r="BO3629" s="424"/>
      <c r="BP3629" s="424"/>
      <c r="BQ3629" s="421"/>
      <c r="BR3629" s="421"/>
      <c r="BV3629" s="282"/>
      <c r="BW3629" s="283"/>
      <c r="BY3629" s="283"/>
      <c r="BZ3629" s="283"/>
      <c r="CA3629" s="283"/>
      <c r="CB3629" s="282"/>
      <c r="CC3629" s="282"/>
      <c r="CD3629" s="282"/>
      <c r="CE3629" s="282"/>
      <c r="CG3629" s="427"/>
      <c r="CH3629" s="402"/>
      <c r="CI3629" s="424"/>
      <c r="CJ3629" s="282"/>
      <c r="CK3629" s="282"/>
      <c r="CL3629" s="283"/>
      <c r="CM3629" s="283"/>
      <c r="CP3629" s="282"/>
      <c r="DC3629" s="282"/>
      <c r="DD3629" s="282"/>
      <c r="DE3629" s="282"/>
      <c r="DF3629" s="282"/>
      <c r="DG3629" s="282"/>
      <c r="DH3629" s="282"/>
      <c r="DI3629" s="282"/>
      <c r="DJ3629" s="282"/>
      <c r="EF3629" s="495" t="str">
        <f>""&amp;(MID(数据表!AZ3629,1,MIN(FIND({"(";"（"},数据表!AZ3629&amp;"(（",1)-1)))&amp;""</f>
        <v/>
      </c>
      <c r="EG3629" s="495" t="str">
        <f>""&amp;(MID(数据表!AZ3629,1,MIN(FIND({0;1;2;3;4;5;6;7;8;9},数据表!AZ3629&amp;"1234567890",1)-1)))&amp;""</f>
        <v/>
      </c>
    </row>
    <row r="3630" spans="2:137" s="310" customFormat="1" ht="12" customHeight="1">
      <c r="B3630" s="286"/>
      <c r="C3630" s="286"/>
      <c r="D3630" s="286"/>
      <c r="E3630" s="479"/>
      <c r="F3630" s="282"/>
      <c r="G3630" s="283"/>
      <c r="H3630" s="421"/>
      <c r="I3630" s="421"/>
      <c r="J3630" s="283"/>
      <c r="K3630" s="421"/>
      <c r="L3630" s="282"/>
      <c r="N3630" s="282"/>
      <c r="S3630" s="282"/>
      <c r="T3630" s="283"/>
      <c r="U3630" s="283"/>
      <c r="V3630" s="283"/>
      <c r="W3630" s="283"/>
      <c r="X3630" s="283"/>
      <c r="Y3630" s="282"/>
      <c r="Z3630" s="282"/>
      <c r="AA3630" s="283"/>
      <c r="AB3630" s="282"/>
      <c r="AC3630" s="282"/>
      <c r="AD3630" s="282"/>
      <c r="AE3630" s="282"/>
      <c r="AF3630" s="283"/>
      <c r="AG3630" s="402"/>
      <c r="AH3630" s="283"/>
      <c r="AI3630" s="283"/>
      <c r="AJ3630" s="283"/>
      <c r="AK3630" s="283"/>
      <c r="AL3630" s="283"/>
      <c r="AM3630" s="282"/>
      <c r="AN3630" s="282"/>
      <c r="AO3630" s="282"/>
      <c r="AP3630" s="282"/>
      <c r="AQ3630" s="282"/>
      <c r="AR3630" s="282"/>
      <c r="AT3630" s="283"/>
      <c r="AU3630" s="283"/>
      <c r="AV3630" s="283"/>
      <c r="AW3630" s="283"/>
      <c r="AY3630" s="283"/>
      <c r="AZ3630" s="282"/>
      <c r="BA3630" s="283"/>
      <c r="BB3630" s="282"/>
      <c r="BC3630" s="282"/>
      <c r="BD3630" s="282"/>
      <c r="BE3630" s="283"/>
      <c r="BG3630" s="282"/>
      <c r="BH3630" s="282"/>
      <c r="BI3630" s="282"/>
      <c r="BL3630" s="421"/>
      <c r="BM3630" s="424"/>
      <c r="BN3630" s="424"/>
      <c r="BO3630" s="424"/>
      <c r="BP3630" s="424"/>
      <c r="BQ3630" s="421"/>
      <c r="BR3630" s="421"/>
      <c r="BV3630" s="282"/>
      <c r="BW3630" s="283"/>
      <c r="BY3630" s="283"/>
      <c r="BZ3630" s="283"/>
      <c r="CA3630" s="283"/>
      <c r="CB3630" s="282"/>
      <c r="CC3630" s="282"/>
      <c r="CD3630" s="282"/>
      <c r="CE3630" s="282"/>
      <c r="CG3630" s="427"/>
      <c r="CH3630" s="402"/>
      <c r="CI3630" s="424"/>
      <c r="CJ3630" s="282"/>
      <c r="CK3630" s="282"/>
      <c r="CL3630" s="283"/>
      <c r="CM3630" s="283"/>
      <c r="CP3630" s="282"/>
      <c r="DC3630" s="282"/>
      <c r="DD3630" s="282"/>
      <c r="DE3630" s="282"/>
      <c r="DF3630" s="282"/>
      <c r="DG3630" s="282"/>
      <c r="DH3630" s="282"/>
      <c r="DI3630" s="282"/>
      <c r="DJ3630" s="282"/>
      <c r="EF3630" s="495" t="str">
        <f>""&amp;(MID(数据表!AZ3630,1,MIN(FIND({"(";"（"},数据表!AZ3630&amp;"(（",1)-1)))&amp;""</f>
        <v/>
      </c>
      <c r="EG3630" s="495" t="str">
        <f>""&amp;(MID(数据表!AZ3630,1,MIN(FIND({0;1;2;3;4;5;6;7;8;9},数据表!AZ3630&amp;"1234567890",1)-1)))&amp;""</f>
        <v/>
      </c>
    </row>
    <row r="3631" spans="2:137" s="310" customFormat="1" ht="12" customHeight="1">
      <c r="B3631" s="286"/>
      <c r="C3631" s="286"/>
      <c r="D3631" s="286"/>
      <c r="E3631" s="479"/>
      <c r="F3631" s="282"/>
      <c r="G3631" s="283"/>
      <c r="H3631" s="421"/>
      <c r="I3631" s="421"/>
      <c r="J3631" s="283"/>
      <c r="K3631" s="421"/>
      <c r="L3631" s="282"/>
      <c r="N3631" s="282"/>
      <c r="S3631" s="282"/>
      <c r="T3631" s="283"/>
      <c r="U3631" s="283"/>
      <c r="V3631" s="283"/>
      <c r="W3631" s="283"/>
      <c r="X3631" s="283"/>
      <c r="Y3631" s="282"/>
      <c r="Z3631" s="282"/>
      <c r="AA3631" s="283"/>
      <c r="AB3631" s="282"/>
      <c r="AC3631" s="282"/>
      <c r="AD3631" s="282"/>
      <c r="AE3631" s="282"/>
      <c r="AF3631" s="283"/>
      <c r="AG3631" s="402"/>
      <c r="AH3631" s="283"/>
      <c r="AI3631" s="283"/>
      <c r="AJ3631" s="283"/>
      <c r="AK3631" s="283"/>
      <c r="AL3631" s="283"/>
      <c r="AM3631" s="282"/>
      <c r="AN3631" s="282"/>
      <c r="AO3631" s="282"/>
      <c r="AP3631" s="282"/>
      <c r="AQ3631" s="282"/>
      <c r="AR3631" s="282"/>
      <c r="AT3631" s="283"/>
      <c r="AU3631" s="283"/>
      <c r="AV3631" s="283"/>
      <c r="AW3631" s="283"/>
      <c r="AY3631" s="283"/>
      <c r="AZ3631" s="282"/>
      <c r="BA3631" s="283"/>
      <c r="BB3631" s="282"/>
      <c r="BC3631" s="282"/>
      <c r="BD3631" s="282"/>
      <c r="BE3631" s="283"/>
      <c r="BG3631" s="282"/>
      <c r="BH3631" s="282"/>
      <c r="BI3631" s="282"/>
      <c r="BL3631" s="421"/>
      <c r="BM3631" s="424"/>
      <c r="BN3631" s="424"/>
      <c r="BO3631" s="424"/>
      <c r="BP3631" s="424"/>
      <c r="BQ3631" s="421"/>
      <c r="BR3631" s="421"/>
      <c r="BV3631" s="282"/>
      <c r="BW3631" s="283"/>
      <c r="BY3631" s="283"/>
      <c r="BZ3631" s="283"/>
      <c r="CA3631" s="283"/>
      <c r="CB3631" s="282"/>
      <c r="CC3631" s="282"/>
      <c r="CD3631" s="282"/>
      <c r="CE3631" s="282"/>
      <c r="CG3631" s="427"/>
      <c r="CH3631" s="402"/>
      <c r="CI3631" s="424"/>
      <c r="CJ3631" s="282"/>
      <c r="CK3631" s="282"/>
      <c r="CL3631" s="283"/>
      <c r="CM3631" s="283"/>
      <c r="CP3631" s="282"/>
      <c r="DC3631" s="282"/>
      <c r="DD3631" s="282"/>
      <c r="DE3631" s="282"/>
      <c r="DF3631" s="282"/>
      <c r="DG3631" s="282"/>
      <c r="DH3631" s="282"/>
      <c r="DI3631" s="282"/>
      <c r="DJ3631" s="282"/>
      <c r="EF3631" s="495" t="str">
        <f>""&amp;(MID(数据表!AZ3631,1,MIN(FIND({"(";"（"},数据表!AZ3631&amp;"(（",1)-1)))&amp;""</f>
        <v/>
      </c>
      <c r="EG3631" s="495" t="str">
        <f>""&amp;(MID(数据表!AZ3631,1,MIN(FIND({0;1;2;3;4;5;6;7;8;9},数据表!AZ3631&amp;"1234567890",1)-1)))&amp;""</f>
        <v/>
      </c>
    </row>
    <row r="3632" spans="2:137" s="310" customFormat="1" ht="12" customHeight="1">
      <c r="B3632" s="286"/>
      <c r="C3632" s="286"/>
      <c r="D3632" s="286"/>
      <c r="E3632" s="479"/>
      <c r="F3632" s="282"/>
      <c r="G3632" s="283"/>
      <c r="H3632" s="421"/>
      <c r="I3632" s="421"/>
      <c r="J3632" s="283"/>
      <c r="K3632" s="421"/>
      <c r="L3632" s="282"/>
      <c r="N3632" s="282"/>
      <c r="S3632" s="282"/>
      <c r="T3632" s="283"/>
      <c r="U3632" s="283"/>
      <c r="V3632" s="283"/>
      <c r="W3632" s="283"/>
      <c r="X3632" s="283"/>
      <c r="Y3632" s="282"/>
      <c r="Z3632" s="282"/>
      <c r="AA3632" s="283"/>
      <c r="AB3632" s="282"/>
      <c r="AC3632" s="282"/>
      <c r="AD3632" s="282"/>
      <c r="AE3632" s="282"/>
      <c r="AF3632" s="283"/>
      <c r="AG3632" s="402"/>
      <c r="AH3632" s="283"/>
      <c r="AI3632" s="283"/>
      <c r="AJ3632" s="283"/>
      <c r="AK3632" s="283"/>
      <c r="AL3632" s="283"/>
      <c r="AM3632" s="282"/>
      <c r="AN3632" s="282"/>
      <c r="AO3632" s="282"/>
      <c r="AP3632" s="282"/>
      <c r="AQ3632" s="282"/>
      <c r="AR3632" s="282"/>
      <c r="AT3632" s="283"/>
      <c r="AU3632" s="283"/>
      <c r="AV3632" s="283"/>
      <c r="AW3632" s="283"/>
      <c r="AY3632" s="283"/>
      <c r="AZ3632" s="282"/>
      <c r="BA3632" s="283"/>
      <c r="BB3632" s="282"/>
      <c r="BC3632" s="282"/>
      <c r="BD3632" s="282"/>
      <c r="BE3632" s="283"/>
      <c r="BG3632" s="282"/>
      <c r="BH3632" s="282"/>
      <c r="BI3632" s="282"/>
      <c r="BL3632" s="421"/>
      <c r="BM3632" s="424"/>
      <c r="BN3632" s="424"/>
      <c r="BO3632" s="424"/>
      <c r="BP3632" s="424"/>
      <c r="BQ3632" s="421"/>
      <c r="BR3632" s="421"/>
      <c r="BV3632" s="282"/>
      <c r="BW3632" s="283"/>
      <c r="BY3632" s="283"/>
      <c r="BZ3632" s="283"/>
      <c r="CA3632" s="283"/>
      <c r="CB3632" s="282"/>
      <c r="CC3632" s="282"/>
      <c r="CD3632" s="282"/>
      <c r="CE3632" s="282"/>
      <c r="CG3632" s="427"/>
      <c r="CH3632" s="402"/>
      <c r="CI3632" s="424"/>
      <c r="CJ3632" s="282"/>
      <c r="CK3632" s="282"/>
      <c r="CL3632" s="283"/>
      <c r="CM3632" s="283"/>
      <c r="CP3632" s="282"/>
      <c r="DC3632" s="282"/>
      <c r="DD3632" s="282"/>
      <c r="DE3632" s="282"/>
      <c r="DF3632" s="282"/>
      <c r="DG3632" s="282"/>
      <c r="DH3632" s="282"/>
      <c r="DI3632" s="282"/>
      <c r="DJ3632" s="282"/>
      <c r="EF3632" s="495" t="str">
        <f>""&amp;(MID(数据表!AZ3632,1,MIN(FIND({"(";"（"},数据表!AZ3632&amp;"(（",1)-1)))&amp;""</f>
        <v/>
      </c>
      <c r="EG3632" s="495" t="str">
        <f>""&amp;(MID(数据表!AZ3632,1,MIN(FIND({0;1;2;3;4;5;6;7;8;9},数据表!AZ3632&amp;"1234567890",1)-1)))&amp;""</f>
        <v/>
      </c>
    </row>
    <row r="3633" spans="2:137" s="310" customFormat="1" ht="12" customHeight="1">
      <c r="B3633" s="286"/>
      <c r="C3633" s="286"/>
      <c r="D3633" s="286"/>
      <c r="E3633" s="479"/>
      <c r="F3633" s="282"/>
      <c r="G3633" s="283"/>
      <c r="H3633" s="421"/>
      <c r="I3633" s="421"/>
      <c r="J3633" s="283"/>
      <c r="K3633" s="421"/>
      <c r="L3633" s="282"/>
      <c r="N3633" s="282"/>
      <c r="S3633" s="282"/>
      <c r="T3633" s="283"/>
      <c r="U3633" s="283"/>
      <c r="V3633" s="283"/>
      <c r="W3633" s="283"/>
      <c r="X3633" s="283"/>
      <c r="Y3633" s="282"/>
      <c r="Z3633" s="282"/>
      <c r="AA3633" s="283"/>
      <c r="AB3633" s="282"/>
      <c r="AC3633" s="282"/>
      <c r="AD3633" s="282"/>
      <c r="AE3633" s="282"/>
      <c r="AF3633" s="283"/>
      <c r="AG3633" s="402"/>
      <c r="AH3633" s="283"/>
      <c r="AI3633" s="283"/>
      <c r="AJ3633" s="283"/>
      <c r="AK3633" s="283"/>
      <c r="AL3633" s="283"/>
      <c r="AM3633" s="282"/>
      <c r="AN3633" s="282"/>
      <c r="AO3633" s="282"/>
      <c r="AP3633" s="282"/>
      <c r="AQ3633" s="282"/>
      <c r="AR3633" s="282"/>
      <c r="AT3633" s="283"/>
      <c r="AU3633" s="283"/>
      <c r="AV3633" s="283"/>
      <c r="AW3633" s="283"/>
      <c r="AY3633" s="283"/>
      <c r="AZ3633" s="282"/>
      <c r="BA3633" s="283"/>
      <c r="BB3633" s="282"/>
      <c r="BC3633" s="282"/>
      <c r="BD3633" s="282"/>
      <c r="BE3633" s="283"/>
      <c r="BG3633" s="282"/>
      <c r="BH3633" s="282"/>
      <c r="BI3633" s="282"/>
      <c r="BL3633" s="421"/>
      <c r="BM3633" s="424"/>
      <c r="BN3633" s="424"/>
      <c r="BO3633" s="424"/>
      <c r="BP3633" s="424"/>
      <c r="BQ3633" s="421"/>
      <c r="BR3633" s="421"/>
      <c r="BV3633" s="282"/>
      <c r="BW3633" s="283"/>
      <c r="BY3633" s="283"/>
      <c r="BZ3633" s="283"/>
      <c r="CA3633" s="283"/>
      <c r="CB3633" s="282"/>
      <c r="CC3633" s="282"/>
      <c r="CD3633" s="282"/>
      <c r="CE3633" s="282"/>
      <c r="CG3633" s="427"/>
      <c r="CH3633" s="402"/>
      <c r="CI3633" s="424"/>
      <c r="CJ3633" s="282"/>
      <c r="CK3633" s="282"/>
      <c r="CL3633" s="283"/>
      <c r="CM3633" s="283"/>
      <c r="CP3633" s="282"/>
      <c r="DC3633" s="282"/>
      <c r="DD3633" s="282"/>
      <c r="DE3633" s="282"/>
      <c r="DF3633" s="282"/>
      <c r="DG3633" s="282"/>
      <c r="DH3633" s="282"/>
      <c r="DI3633" s="282"/>
      <c r="DJ3633" s="282"/>
      <c r="EF3633" s="495" t="str">
        <f>""&amp;(MID(数据表!AZ3633,1,MIN(FIND({"(";"（"},数据表!AZ3633&amp;"(（",1)-1)))&amp;""</f>
        <v/>
      </c>
      <c r="EG3633" s="495" t="str">
        <f>""&amp;(MID(数据表!AZ3633,1,MIN(FIND({0;1;2;3;4;5;6;7;8;9},数据表!AZ3633&amp;"1234567890",1)-1)))&amp;""</f>
        <v/>
      </c>
    </row>
    <row r="3634" spans="2:137" s="310" customFormat="1" ht="12" customHeight="1">
      <c r="B3634" s="286"/>
      <c r="C3634" s="286"/>
      <c r="D3634" s="286"/>
      <c r="E3634" s="479"/>
      <c r="F3634" s="282"/>
      <c r="G3634" s="283"/>
      <c r="H3634" s="421"/>
      <c r="I3634" s="421"/>
      <c r="J3634" s="283"/>
      <c r="K3634" s="421"/>
      <c r="L3634" s="282"/>
      <c r="N3634" s="282"/>
      <c r="S3634" s="282"/>
      <c r="T3634" s="283"/>
      <c r="U3634" s="283"/>
      <c r="V3634" s="283"/>
      <c r="W3634" s="283"/>
      <c r="X3634" s="283"/>
      <c r="Y3634" s="282"/>
      <c r="Z3634" s="282"/>
      <c r="AA3634" s="283"/>
      <c r="AB3634" s="282"/>
      <c r="AC3634" s="282"/>
      <c r="AD3634" s="282"/>
      <c r="AE3634" s="282"/>
      <c r="AF3634" s="283"/>
      <c r="AG3634" s="402"/>
      <c r="AH3634" s="283"/>
      <c r="AI3634" s="283"/>
      <c r="AJ3634" s="283"/>
      <c r="AK3634" s="283"/>
      <c r="AL3634" s="283"/>
      <c r="AM3634" s="282"/>
      <c r="AN3634" s="282"/>
      <c r="AO3634" s="282"/>
      <c r="AP3634" s="282"/>
      <c r="AQ3634" s="282"/>
      <c r="AR3634" s="282"/>
      <c r="AT3634" s="283"/>
      <c r="AU3634" s="283"/>
      <c r="AV3634" s="283"/>
      <c r="AW3634" s="283"/>
      <c r="AY3634" s="283"/>
      <c r="AZ3634" s="282"/>
      <c r="BA3634" s="283"/>
      <c r="BB3634" s="282"/>
      <c r="BC3634" s="282"/>
      <c r="BD3634" s="282"/>
      <c r="BE3634" s="283"/>
      <c r="BG3634" s="282"/>
      <c r="BH3634" s="282"/>
      <c r="BI3634" s="282"/>
      <c r="BL3634" s="421"/>
      <c r="BM3634" s="424"/>
      <c r="BN3634" s="424"/>
      <c r="BO3634" s="424"/>
      <c r="BP3634" s="424"/>
      <c r="BQ3634" s="421"/>
      <c r="BR3634" s="421"/>
      <c r="BV3634" s="282"/>
      <c r="BW3634" s="283"/>
      <c r="BY3634" s="283"/>
      <c r="BZ3634" s="283"/>
      <c r="CA3634" s="283"/>
      <c r="CB3634" s="282"/>
      <c r="CC3634" s="282"/>
      <c r="CD3634" s="282"/>
      <c r="CE3634" s="282"/>
      <c r="CG3634" s="427"/>
      <c r="CH3634" s="402"/>
      <c r="CI3634" s="424"/>
      <c r="CJ3634" s="282"/>
      <c r="CK3634" s="282"/>
      <c r="CL3634" s="283"/>
      <c r="CM3634" s="283"/>
      <c r="CP3634" s="282"/>
      <c r="DC3634" s="282"/>
      <c r="DD3634" s="282"/>
      <c r="DE3634" s="282"/>
      <c r="DF3634" s="282"/>
      <c r="DG3634" s="282"/>
      <c r="DH3634" s="282"/>
      <c r="DI3634" s="282"/>
      <c r="DJ3634" s="282"/>
      <c r="EF3634" s="495" t="str">
        <f>""&amp;(MID(数据表!AZ3634,1,MIN(FIND({"(";"（"},数据表!AZ3634&amp;"(（",1)-1)))&amp;""</f>
        <v/>
      </c>
      <c r="EG3634" s="495" t="str">
        <f>""&amp;(MID(数据表!AZ3634,1,MIN(FIND({0;1;2;3;4;5;6;7;8;9},数据表!AZ3634&amp;"1234567890",1)-1)))&amp;""</f>
        <v/>
      </c>
    </row>
    <row r="3635" spans="2:137" s="310" customFormat="1" ht="12" customHeight="1">
      <c r="B3635" s="286"/>
      <c r="C3635" s="286"/>
      <c r="D3635" s="286"/>
      <c r="E3635" s="479"/>
      <c r="F3635" s="282"/>
      <c r="G3635" s="283"/>
      <c r="H3635" s="421"/>
      <c r="I3635" s="421"/>
      <c r="J3635" s="283"/>
      <c r="K3635" s="421"/>
      <c r="L3635" s="282"/>
      <c r="N3635" s="282"/>
      <c r="S3635" s="282"/>
      <c r="T3635" s="283"/>
      <c r="U3635" s="283"/>
      <c r="V3635" s="283"/>
      <c r="W3635" s="283"/>
      <c r="X3635" s="283"/>
      <c r="Y3635" s="282"/>
      <c r="Z3635" s="282"/>
      <c r="AA3635" s="283"/>
      <c r="AB3635" s="282"/>
      <c r="AC3635" s="282"/>
      <c r="AD3635" s="282"/>
      <c r="AE3635" s="282"/>
      <c r="AF3635" s="283"/>
      <c r="AG3635" s="402"/>
      <c r="AH3635" s="283"/>
      <c r="AI3635" s="283"/>
      <c r="AJ3635" s="283"/>
      <c r="AK3635" s="283"/>
      <c r="AL3635" s="283"/>
      <c r="AM3635" s="282"/>
      <c r="AN3635" s="282"/>
      <c r="AO3635" s="282"/>
      <c r="AP3635" s="282"/>
      <c r="AQ3635" s="282"/>
      <c r="AR3635" s="282"/>
      <c r="AT3635" s="283"/>
      <c r="AU3635" s="283"/>
      <c r="AV3635" s="283"/>
      <c r="AW3635" s="283"/>
      <c r="AY3635" s="283"/>
      <c r="AZ3635" s="282"/>
      <c r="BA3635" s="283"/>
      <c r="BB3635" s="282"/>
      <c r="BC3635" s="282"/>
      <c r="BD3635" s="282"/>
      <c r="BE3635" s="283"/>
      <c r="BG3635" s="282"/>
      <c r="BH3635" s="282"/>
      <c r="BI3635" s="282"/>
      <c r="BL3635" s="421"/>
      <c r="BM3635" s="424"/>
      <c r="BN3635" s="424"/>
      <c r="BO3635" s="424"/>
      <c r="BP3635" s="424"/>
      <c r="BQ3635" s="421"/>
      <c r="BR3635" s="421"/>
      <c r="BV3635" s="282"/>
      <c r="BW3635" s="283"/>
      <c r="BY3635" s="283"/>
      <c r="BZ3635" s="283"/>
      <c r="CA3635" s="283"/>
      <c r="CB3635" s="282"/>
      <c r="CC3635" s="282"/>
      <c r="CD3635" s="282"/>
      <c r="CE3635" s="282"/>
      <c r="CG3635" s="427"/>
      <c r="CH3635" s="402"/>
      <c r="CI3635" s="424"/>
      <c r="CJ3635" s="282"/>
      <c r="CK3635" s="282"/>
      <c r="CL3635" s="283"/>
      <c r="CM3635" s="283"/>
      <c r="CP3635" s="282"/>
      <c r="DC3635" s="282"/>
      <c r="DD3635" s="282"/>
      <c r="DE3635" s="282"/>
      <c r="DF3635" s="282"/>
      <c r="DG3635" s="282"/>
      <c r="DH3635" s="282"/>
      <c r="DI3635" s="282"/>
      <c r="DJ3635" s="282"/>
      <c r="EF3635" s="495" t="str">
        <f>""&amp;(MID(数据表!AZ3635,1,MIN(FIND({"(";"（"},数据表!AZ3635&amp;"(（",1)-1)))&amp;""</f>
        <v/>
      </c>
      <c r="EG3635" s="495" t="str">
        <f>""&amp;(MID(数据表!AZ3635,1,MIN(FIND({0;1;2;3;4;5;6;7;8;9},数据表!AZ3635&amp;"1234567890",1)-1)))&amp;""</f>
        <v/>
      </c>
    </row>
    <row r="3636" spans="2:137" s="310" customFormat="1" ht="12" customHeight="1">
      <c r="B3636" s="286"/>
      <c r="C3636" s="286"/>
      <c r="D3636" s="286"/>
      <c r="E3636" s="479"/>
      <c r="F3636" s="282"/>
      <c r="G3636" s="283"/>
      <c r="H3636" s="421"/>
      <c r="I3636" s="421"/>
      <c r="J3636" s="283"/>
      <c r="K3636" s="421"/>
      <c r="L3636" s="282"/>
      <c r="N3636" s="282"/>
      <c r="S3636" s="282"/>
      <c r="T3636" s="283"/>
      <c r="U3636" s="283"/>
      <c r="V3636" s="283"/>
      <c r="W3636" s="283"/>
      <c r="X3636" s="283"/>
      <c r="Y3636" s="282"/>
      <c r="Z3636" s="282"/>
      <c r="AA3636" s="283"/>
      <c r="AB3636" s="282"/>
      <c r="AC3636" s="282"/>
      <c r="AD3636" s="282"/>
      <c r="AE3636" s="282"/>
      <c r="AF3636" s="283"/>
      <c r="AG3636" s="402"/>
      <c r="AH3636" s="283"/>
      <c r="AI3636" s="283"/>
      <c r="AJ3636" s="283"/>
      <c r="AK3636" s="283"/>
      <c r="AL3636" s="283"/>
      <c r="AM3636" s="282"/>
      <c r="AN3636" s="282"/>
      <c r="AO3636" s="282"/>
      <c r="AP3636" s="282"/>
      <c r="AQ3636" s="282"/>
      <c r="AR3636" s="282"/>
      <c r="AT3636" s="283"/>
      <c r="AU3636" s="283"/>
      <c r="AV3636" s="283"/>
      <c r="AW3636" s="283"/>
      <c r="AY3636" s="283"/>
      <c r="AZ3636" s="282"/>
      <c r="BA3636" s="283"/>
      <c r="BB3636" s="282"/>
      <c r="BC3636" s="282"/>
      <c r="BD3636" s="282"/>
      <c r="BE3636" s="283"/>
      <c r="BG3636" s="282"/>
      <c r="BH3636" s="282"/>
      <c r="BI3636" s="282"/>
      <c r="BL3636" s="421"/>
      <c r="BM3636" s="424"/>
      <c r="BN3636" s="424"/>
      <c r="BO3636" s="424"/>
      <c r="BP3636" s="424"/>
      <c r="BQ3636" s="421"/>
      <c r="BR3636" s="421"/>
      <c r="BV3636" s="282"/>
      <c r="BW3636" s="283"/>
      <c r="BY3636" s="283"/>
      <c r="BZ3636" s="283"/>
      <c r="CA3636" s="283"/>
      <c r="CB3636" s="282"/>
      <c r="CC3636" s="282"/>
      <c r="CD3636" s="282"/>
      <c r="CE3636" s="282"/>
      <c r="CG3636" s="427"/>
      <c r="CH3636" s="402"/>
      <c r="CI3636" s="424"/>
      <c r="CJ3636" s="282"/>
      <c r="CK3636" s="282"/>
      <c r="CL3636" s="283"/>
      <c r="CM3636" s="283"/>
      <c r="CP3636" s="282"/>
      <c r="DC3636" s="282"/>
      <c r="DD3636" s="282"/>
      <c r="DE3636" s="282"/>
      <c r="DF3636" s="282"/>
      <c r="DG3636" s="282"/>
      <c r="DH3636" s="282"/>
      <c r="DI3636" s="282"/>
      <c r="DJ3636" s="282"/>
      <c r="EF3636" s="495" t="str">
        <f>""&amp;(MID(数据表!AZ3636,1,MIN(FIND({"(";"（"},数据表!AZ3636&amp;"(（",1)-1)))&amp;""</f>
        <v/>
      </c>
      <c r="EG3636" s="495" t="str">
        <f>""&amp;(MID(数据表!AZ3636,1,MIN(FIND({0;1;2;3;4;5;6;7;8;9},数据表!AZ3636&amp;"1234567890",1)-1)))&amp;""</f>
        <v/>
      </c>
    </row>
    <row r="3637" spans="2:137" s="310" customFormat="1" ht="12" customHeight="1">
      <c r="B3637" s="286"/>
      <c r="C3637" s="286"/>
      <c r="D3637" s="286"/>
      <c r="E3637" s="479"/>
      <c r="F3637" s="282"/>
      <c r="G3637" s="283"/>
      <c r="H3637" s="421"/>
      <c r="I3637" s="421"/>
      <c r="J3637" s="283"/>
      <c r="K3637" s="421"/>
      <c r="L3637" s="282"/>
      <c r="N3637" s="282"/>
      <c r="S3637" s="282"/>
      <c r="T3637" s="283"/>
      <c r="U3637" s="283"/>
      <c r="V3637" s="283"/>
      <c r="W3637" s="283"/>
      <c r="X3637" s="283"/>
      <c r="Y3637" s="282"/>
      <c r="Z3637" s="282"/>
      <c r="AA3637" s="283"/>
      <c r="AB3637" s="282"/>
      <c r="AC3637" s="282"/>
      <c r="AD3637" s="282"/>
      <c r="AE3637" s="282"/>
      <c r="AF3637" s="283"/>
      <c r="AG3637" s="402"/>
      <c r="AH3637" s="283"/>
      <c r="AI3637" s="283"/>
      <c r="AJ3637" s="283"/>
      <c r="AK3637" s="283"/>
      <c r="AL3637" s="283"/>
      <c r="AM3637" s="282"/>
      <c r="AN3637" s="282"/>
      <c r="AO3637" s="282"/>
      <c r="AP3637" s="282"/>
      <c r="AQ3637" s="282"/>
      <c r="AR3637" s="282"/>
      <c r="AT3637" s="283"/>
      <c r="AU3637" s="283"/>
      <c r="AV3637" s="283"/>
      <c r="AW3637" s="283"/>
      <c r="AY3637" s="283"/>
      <c r="AZ3637" s="282"/>
      <c r="BA3637" s="283"/>
      <c r="BB3637" s="282"/>
      <c r="BC3637" s="282"/>
      <c r="BD3637" s="282"/>
      <c r="BE3637" s="283"/>
      <c r="BG3637" s="282"/>
      <c r="BH3637" s="282"/>
      <c r="BI3637" s="282"/>
      <c r="BL3637" s="421"/>
      <c r="BM3637" s="424"/>
      <c r="BN3637" s="424"/>
      <c r="BO3637" s="424"/>
      <c r="BP3637" s="424"/>
      <c r="BQ3637" s="421"/>
      <c r="BR3637" s="421"/>
      <c r="BV3637" s="282"/>
      <c r="BW3637" s="283"/>
      <c r="BY3637" s="283"/>
      <c r="BZ3637" s="283"/>
      <c r="CA3637" s="283"/>
      <c r="CB3637" s="282"/>
      <c r="CC3637" s="282"/>
      <c r="CD3637" s="282"/>
      <c r="CE3637" s="282"/>
      <c r="CG3637" s="427"/>
      <c r="CH3637" s="402"/>
      <c r="CI3637" s="424"/>
      <c r="CJ3637" s="282"/>
      <c r="CK3637" s="282"/>
      <c r="CL3637" s="283"/>
      <c r="CM3637" s="283"/>
      <c r="CP3637" s="282"/>
      <c r="DC3637" s="282"/>
      <c r="DD3637" s="282"/>
      <c r="DE3637" s="282"/>
      <c r="DF3637" s="282"/>
      <c r="DG3637" s="282"/>
      <c r="DH3637" s="282"/>
      <c r="DI3637" s="282"/>
      <c r="DJ3637" s="282"/>
      <c r="EF3637" s="495" t="str">
        <f>""&amp;(MID(数据表!AZ3637,1,MIN(FIND({"(";"（"},数据表!AZ3637&amp;"(（",1)-1)))&amp;""</f>
        <v/>
      </c>
      <c r="EG3637" s="495" t="str">
        <f>""&amp;(MID(数据表!AZ3637,1,MIN(FIND({0;1;2;3;4;5;6;7;8;9},数据表!AZ3637&amp;"1234567890",1)-1)))&amp;""</f>
        <v/>
      </c>
    </row>
    <row r="3638" spans="2:137" s="310" customFormat="1" ht="12" customHeight="1">
      <c r="B3638" s="286"/>
      <c r="C3638" s="286"/>
      <c r="D3638" s="286"/>
      <c r="E3638" s="479"/>
      <c r="F3638" s="282"/>
      <c r="G3638" s="283"/>
      <c r="H3638" s="421"/>
      <c r="I3638" s="421"/>
      <c r="J3638" s="283"/>
      <c r="K3638" s="421"/>
      <c r="L3638" s="282"/>
      <c r="N3638" s="282"/>
      <c r="S3638" s="282"/>
      <c r="T3638" s="283"/>
      <c r="U3638" s="283"/>
      <c r="V3638" s="283"/>
      <c r="W3638" s="283"/>
      <c r="X3638" s="283"/>
      <c r="Y3638" s="282"/>
      <c r="Z3638" s="282"/>
      <c r="AA3638" s="283"/>
      <c r="AB3638" s="282"/>
      <c r="AC3638" s="282"/>
      <c r="AD3638" s="282"/>
      <c r="AE3638" s="282"/>
      <c r="AF3638" s="283"/>
      <c r="AG3638" s="402"/>
      <c r="AH3638" s="283"/>
      <c r="AI3638" s="283"/>
      <c r="AJ3638" s="283"/>
      <c r="AK3638" s="283"/>
      <c r="AL3638" s="283"/>
      <c r="AM3638" s="282"/>
      <c r="AN3638" s="282"/>
      <c r="AO3638" s="282"/>
      <c r="AP3638" s="282"/>
      <c r="AQ3638" s="282"/>
      <c r="AR3638" s="282"/>
      <c r="AT3638" s="283"/>
      <c r="AU3638" s="283"/>
      <c r="AV3638" s="283"/>
      <c r="AW3638" s="283"/>
      <c r="AY3638" s="283"/>
      <c r="AZ3638" s="282"/>
      <c r="BA3638" s="283"/>
      <c r="BB3638" s="282"/>
      <c r="BC3638" s="282"/>
      <c r="BD3638" s="282"/>
      <c r="BE3638" s="283"/>
      <c r="BG3638" s="282"/>
      <c r="BH3638" s="282"/>
      <c r="BI3638" s="282"/>
      <c r="BL3638" s="421"/>
      <c r="BM3638" s="424"/>
      <c r="BN3638" s="424"/>
      <c r="BO3638" s="424"/>
      <c r="BP3638" s="424"/>
      <c r="BQ3638" s="421"/>
      <c r="BR3638" s="421"/>
      <c r="BV3638" s="282"/>
      <c r="BW3638" s="283"/>
      <c r="BY3638" s="283"/>
      <c r="BZ3638" s="283"/>
      <c r="CA3638" s="283"/>
      <c r="CB3638" s="282"/>
      <c r="CC3638" s="282"/>
      <c r="CD3638" s="282"/>
      <c r="CE3638" s="282"/>
      <c r="CG3638" s="427"/>
      <c r="CH3638" s="402"/>
      <c r="CI3638" s="424"/>
      <c r="CJ3638" s="282"/>
      <c r="CK3638" s="282"/>
      <c r="CL3638" s="283"/>
      <c r="CM3638" s="283"/>
      <c r="CP3638" s="282"/>
      <c r="DC3638" s="282"/>
      <c r="DD3638" s="282"/>
      <c r="DE3638" s="282"/>
      <c r="DF3638" s="282"/>
      <c r="DG3638" s="282"/>
      <c r="DH3638" s="282"/>
      <c r="DI3638" s="282"/>
      <c r="DJ3638" s="282"/>
      <c r="EF3638" s="495" t="str">
        <f>""&amp;(MID(数据表!AZ3638,1,MIN(FIND({"(";"（"},数据表!AZ3638&amp;"(（",1)-1)))&amp;""</f>
        <v/>
      </c>
      <c r="EG3638" s="495" t="str">
        <f>""&amp;(MID(数据表!AZ3638,1,MIN(FIND({0;1;2;3;4;5;6;7;8;9},数据表!AZ3638&amp;"1234567890",1)-1)))&amp;""</f>
        <v/>
      </c>
    </row>
    <row r="3639" spans="2:137" s="310" customFormat="1" ht="12" customHeight="1">
      <c r="B3639" s="286"/>
      <c r="C3639" s="286"/>
      <c r="D3639" s="286"/>
      <c r="E3639" s="479"/>
      <c r="F3639" s="282"/>
      <c r="G3639" s="283"/>
      <c r="H3639" s="421"/>
      <c r="I3639" s="421"/>
      <c r="J3639" s="283"/>
      <c r="K3639" s="421"/>
      <c r="L3639" s="282"/>
      <c r="N3639" s="282"/>
      <c r="S3639" s="282"/>
      <c r="T3639" s="283"/>
      <c r="U3639" s="283"/>
      <c r="V3639" s="283"/>
      <c r="W3639" s="283"/>
      <c r="X3639" s="283"/>
      <c r="Y3639" s="282"/>
      <c r="Z3639" s="282"/>
      <c r="AA3639" s="283"/>
      <c r="AB3639" s="282"/>
      <c r="AC3639" s="282"/>
      <c r="AD3639" s="282"/>
      <c r="AE3639" s="282"/>
      <c r="AF3639" s="283"/>
      <c r="AG3639" s="402"/>
      <c r="AH3639" s="283"/>
      <c r="AI3639" s="283"/>
      <c r="AJ3639" s="283"/>
      <c r="AK3639" s="283"/>
      <c r="AL3639" s="283"/>
      <c r="AM3639" s="282"/>
      <c r="AN3639" s="282"/>
      <c r="AO3639" s="282"/>
      <c r="AP3639" s="282"/>
      <c r="AQ3639" s="282"/>
      <c r="AR3639" s="282"/>
      <c r="AT3639" s="283"/>
      <c r="AU3639" s="283"/>
      <c r="AV3639" s="283"/>
      <c r="AW3639" s="283"/>
      <c r="AY3639" s="283"/>
      <c r="AZ3639" s="282"/>
      <c r="BA3639" s="283"/>
      <c r="BB3639" s="282"/>
      <c r="BC3639" s="282"/>
      <c r="BD3639" s="282"/>
      <c r="BE3639" s="283"/>
      <c r="BG3639" s="282"/>
      <c r="BH3639" s="282"/>
      <c r="BI3639" s="282"/>
      <c r="BL3639" s="421"/>
      <c r="BM3639" s="424"/>
      <c r="BN3639" s="424"/>
      <c r="BO3639" s="424"/>
      <c r="BP3639" s="424"/>
      <c r="BQ3639" s="421"/>
      <c r="BR3639" s="421"/>
      <c r="BV3639" s="282"/>
      <c r="BW3639" s="283"/>
      <c r="BY3639" s="283"/>
      <c r="BZ3639" s="283"/>
      <c r="CA3639" s="283"/>
      <c r="CB3639" s="282"/>
      <c r="CC3639" s="282"/>
      <c r="CD3639" s="282"/>
      <c r="CE3639" s="282"/>
      <c r="CG3639" s="427"/>
      <c r="CH3639" s="402"/>
      <c r="CI3639" s="424"/>
      <c r="CJ3639" s="282"/>
      <c r="CK3639" s="282"/>
      <c r="CL3639" s="283"/>
      <c r="CM3639" s="283"/>
      <c r="CP3639" s="282"/>
      <c r="DC3639" s="282"/>
      <c r="DD3639" s="282"/>
      <c r="DE3639" s="282"/>
      <c r="DF3639" s="282"/>
      <c r="DG3639" s="282"/>
      <c r="DH3639" s="282"/>
      <c r="DI3639" s="282"/>
      <c r="DJ3639" s="282"/>
      <c r="EF3639" s="495" t="str">
        <f>""&amp;(MID(数据表!AZ3639,1,MIN(FIND({"(";"（"},数据表!AZ3639&amp;"(（",1)-1)))&amp;""</f>
        <v/>
      </c>
      <c r="EG3639" s="495" t="str">
        <f>""&amp;(MID(数据表!AZ3639,1,MIN(FIND({0;1;2;3;4;5;6;7;8;9},数据表!AZ3639&amp;"1234567890",1)-1)))&amp;""</f>
        <v/>
      </c>
    </row>
    <row r="3640" spans="2:137" s="310" customFormat="1" ht="12" customHeight="1">
      <c r="B3640" s="286"/>
      <c r="C3640" s="286"/>
      <c r="D3640" s="286"/>
      <c r="E3640" s="479"/>
      <c r="F3640" s="282"/>
      <c r="G3640" s="283"/>
      <c r="H3640" s="421"/>
      <c r="I3640" s="421"/>
      <c r="J3640" s="283"/>
      <c r="K3640" s="421"/>
      <c r="L3640" s="282"/>
      <c r="N3640" s="282"/>
      <c r="S3640" s="282"/>
      <c r="T3640" s="283"/>
      <c r="U3640" s="283"/>
      <c r="V3640" s="283"/>
      <c r="W3640" s="283"/>
      <c r="X3640" s="283"/>
      <c r="Y3640" s="282"/>
      <c r="Z3640" s="282"/>
      <c r="AA3640" s="283"/>
      <c r="AB3640" s="282"/>
      <c r="AC3640" s="282"/>
      <c r="AD3640" s="282"/>
      <c r="AE3640" s="282"/>
      <c r="AF3640" s="283"/>
      <c r="AG3640" s="402"/>
      <c r="AH3640" s="283"/>
      <c r="AI3640" s="283"/>
      <c r="AJ3640" s="283"/>
      <c r="AK3640" s="283"/>
      <c r="AL3640" s="283"/>
      <c r="AM3640" s="282"/>
      <c r="AN3640" s="282"/>
      <c r="AO3640" s="282"/>
      <c r="AP3640" s="282"/>
      <c r="AQ3640" s="282"/>
      <c r="AR3640" s="282"/>
      <c r="AT3640" s="283"/>
      <c r="AU3640" s="283"/>
      <c r="AV3640" s="283"/>
      <c r="AW3640" s="283"/>
      <c r="AY3640" s="283"/>
      <c r="AZ3640" s="282"/>
      <c r="BA3640" s="283"/>
      <c r="BB3640" s="282"/>
      <c r="BC3640" s="282"/>
      <c r="BD3640" s="282"/>
      <c r="BE3640" s="283"/>
      <c r="BG3640" s="282"/>
      <c r="BH3640" s="282"/>
      <c r="BI3640" s="282"/>
      <c r="BL3640" s="421"/>
      <c r="BM3640" s="424"/>
      <c r="BN3640" s="424"/>
      <c r="BO3640" s="424"/>
      <c r="BP3640" s="424"/>
      <c r="BQ3640" s="421"/>
      <c r="BR3640" s="421"/>
      <c r="BV3640" s="282"/>
      <c r="BW3640" s="283"/>
      <c r="BY3640" s="283"/>
      <c r="BZ3640" s="283"/>
      <c r="CA3640" s="283"/>
      <c r="CB3640" s="282"/>
      <c r="CC3640" s="282"/>
      <c r="CD3640" s="282"/>
      <c r="CE3640" s="282"/>
      <c r="CG3640" s="427"/>
      <c r="CH3640" s="402"/>
      <c r="CI3640" s="424"/>
      <c r="CJ3640" s="282"/>
      <c r="CK3640" s="282"/>
      <c r="CL3640" s="283"/>
      <c r="CM3640" s="283"/>
      <c r="CP3640" s="282"/>
      <c r="DC3640" s="282"/>
      <c r="DD3640" s="282"/>
      <c r="DE3640" s="282"/>
      <c r="DF3640" s="282"/>
      <c r="DG3640" s="282"/>
      <c r="DH3640" s="282"/>
      <c r="DI3640" s="282"/>
      <c r="DJ3640" s="282"/>
      <c r="EF3640" s="495" t="str">
        <f>""&amp;(MID(数据表!AZ3640,1,MIN(FIND({"(";"（"},数据表!AZ3640&amp;"(（",1)-1)))&amp;""</f>
        <v/>
      </c>
      <c r="EG3640" s="495" t="str">
        <f>""&amp;(MID(数据表!AZ3640,1,MIN(FIND({0;1;2;3;4;5;6;7;8;9},数据表!AZ3640&amp;"1234567890",1)-1)))&amp;""</f>
        <v/>
      </c>
    </row>
    <row r="3641" spans="2:137" s="310" customFormat="1" ht="12" customHeight="1">
      <c r="B3641" s="286"/>
      <c r="C3641" s="286"/>
      <c r="D3641" s="286"/>
      <c r="E3641" s="479"/>
      <c r="F3641" s="282"/>
      <c r="G3641" s="283"/>
      <c r="H3641" s="421"/>
      <c r="I3641" s="421"/>
      <c r="J3641" s="283"/>
      <c r="K3641" s="421"/>
      <c r="L3641" s="282"/>
      <c r="N3641" s="282"/>
      <c r="S3641" s="282"/>
      <c r="T3641" s="283"/>
      <c r="U3641" s="283"/>
      <c r="V3641" s="283"/>
      <c r="W3641" s="283"/>
      <c r="X3641" s="283"/>
      <c r="Y3641" s="282"/>
      <c r="Z3641" s="282"/>
      <c r="AA3641" s="283"/>
      <c r="AB3641" s="282"/>
      <c r="AC3641" s="282"/>
      <c r="AD3641" s="282"/>
      <c r="AE3641" s="282"/>
      <c r="AF3641" s="283"/>
      <c r="AG3641" s="402"/>
      <c r="AH3641" s="283"/>
      <c r="AI3641" s="283"/>
      <c r="AJ3641" s="283"/>
      <c r="AK3641" s="283"/>
      <c r="AL3641" s="283"/>
      <c r="AM3641" s="282"/>
      <c r="AN3641" s="282"/>
      <c r="AO3641" s="282"/>
      <c r="AP3641" s="282"/>
      <c r="AQ3641" s="282"/>
      <c r="AR3641" s="282"/>
      <c r="AT3641" s="283"/>
      <c r="AU3641" s="283"/>
      <c r="AV3641" s="283"/>
      <c r="AW3641" s="283"/>
      <c r="AY3641" s="283"/>
      <c r="AZ3641" s="282"/>
      <c r="BA3641" s="283"/>
      <c r="BB3641" s="282"/>
      <c r="BC3641" s="282"/>
      <c r="BD3641" s="282"/>
      <c r="BE3641" s="283"/>
      <c r="BG3641" s="282"/>
      <c r="BH3641" s="282"/>
      <c r="BI3641" s="282"/>
      <c r="BL3641" s="421"/>
      <c r="BM3641" s="424"/>
      <c r="BN3641" s="424"/>
      <c r="BO3641" s="424"/>
      <c r="BP3641" s="424"/>
      <c r="BQ3641" s="421"/>
      <c r="BR3641" s="421"/>
      <c r="BV3641" s="282"/>
      <c r="BW3641" s="283"/>
      <c r="BY3641" s="283"/>
      <c r="BZ3641" s="283"/>
      <c r="CA3641" s="283"/>
      <c r="CB3641" s="282"/>
      <c r="CC3641" s="282"/>
      <c r="CD3641" s="282"/>
      <c r="CE3641" s="282"/>
      <c r="CG3641" s="427"/>
      <c r="CH3641" s="402"/>
      <c r="CI3641" s="424"/>
      <c r="CJ3641" s="282"/>
      <c r="CK3641" s="282"/>
      <c r="CL3641" s="283"/>
      <c r="CM3641" s="283"/>
      <c r="CP3641" s="282"/>
      <c r="DC3641" s="282"/>
      <c r="DD3641" s="282"/>
      <c r="DE3641" s="282"/>
      <c r="DF3641" s="282"/>
      <c r="DG3641" s="282"/>
      <c r="DH3641" s="282"/>
      <c r="DI3641" s="282"/>
      <c r="DJ3641" s="282"/>
      <c r="EF3641" s="495" t="str">
        <f>""&amp;(MID(数据表!AZ3641,1,MIN(FIND({"(";"（"},数据表!AZ3641&amp;"(（",1)-1)))&amp;""</f>
        <v/>
      </c>
      <c r="EG3641" s="495" t="str">
        <f>""&amp;(MID(数据表!AZ3641,1,MIN(FIND({0;1;2;3;4;5;6;7;8;9},数据表!AZ3641&amp;"1234567890",1)-1)))&amp;""</f>
        <v/>
      </c>
    </row>
    <row r="3642" spans="2:137" s="310" customFormat="1" ht="12" customHeight="1">
      <c r="B3642" s="286"/>
      <c r="C3642" s="286"/>
      <c r="D3642" s="286"/>
      <c r="E3642" s="479"/>
      <c r="F3642" s="282"/>
      <c r="G3642" s="283"/>
      <c r="H3642" s="421"/>
      <c r="I3642" s="421"/>
      <c r="J3642" s="283"/>
      <c r="K3642" s="421"/>
      <c r="L3642" s="282"/>
      <c r="N3642" s="282"/>
      <c r="S3642" s="282"/>
      <c r="T3642" s="283"/>
      <c r="U3642" s="283"/>
      <c r="V3642" s="283"/>
      <c r="W3642" s="283"/>
      <c r="X3642" s="283"/>
      <c r="Y3642" s="282"/>
      <c r="Z3642" s="282"/>
      <c r="AA3642" s="283"/>
      <c r="AB3642" s="282"/>
      <c r="AC3642" s="282"/>
      <c r="AD3642" s="282"/>
      <c r="AE3642" s="282"/>
      <c r="AF3642" s="283"/>
      <c r="AG3642" s="402"/>
      <c r="AH3642" s="283"/>
      <c r="AI3642" s="283"/>
      <c r="AJ3642" s="283"/>
      <c r="AK3642" s="283"/>
      <c r="AL3642" s="283"/>
      <c r="AM3642" s="282"/>
      <c r="AN3642" s="282"/>
      <c r="AO3642" s="282"/>
      <c r="AP3642" s="282"/>
      <c r="AQ3642" s="282"/>
      <c r="AR3642" s="282"/>
      <c r="AT3642" s="283"/>
      <c r="AU3642" s="283"/>
      <c r="AV3642" s="283"/>
      <c r="AW3642" s="283"/>
      <c r="AY3642" s="283"/>
      <c r="AZ3642" s="282"/>
      <c r="BA3642" s="283"/>
      <c r="BB3642" s="282"/>
      <c r="BC3642" s="282"/>
      <c r="BD3642" s="282"/>
      <c r="BE3642" s="283"/>
      <c r="BG3642" s="282"/>
      <c r="BH3642" s="282"/>
      <c r="BI3642" s="282"/>
      <c r="BL3642" s="421"/>
      <c r="BM3642" s="424"/>
      <c r="BN3642" s="424"/>
      <c r="BO3642" s="424"/>
      <c r="BP3642" s="424"/>
      <c r="BQ3642" s="421"/>
      <c r="BR3642" s="421"/>
      <c r="BV3642" s="282"/>
      <c r="BW3642" s="283"/>
      <c r="BY3642" s="283"/>
      <c r="BZ3642" s="283"/>
      <c r="CA3642" s="283"/>
      <c r="CB3642" s="282"/>
      <c r="CC3642" s="282"/>
      <c r="CD3642" s="282"/>
      <c r="CE3642" s="282"/>
      <c r="CG3642" s="427"/>
      <c r="CH3642" s="402"/>
      <c r="CI3642" s="424"/>
      <c r="CJ3642" s="282"/>
      <c r="CK3642" s="282"/>
      <c r="CL3642" s="283"/>
      <c r="CM3642" s="283"/>
      <c r="CP3642" s="282"/>
      <c r="DC3642" s="282"/>
      <c r="DD3642" s="282"/>
      <c r="DE3642" s="282"/>
      <c r="DF3642" s="282"/>
      <c r="DG3642" s="282"/>
      <c r="DH3642" s="282"/>
      <c r="DI3642" s="282"/>
      <c r="DJ3642" s="282"/>
      <c r="EF3642" s="495" t="str">
        <f>""&amp;(MID(数据表!AZ3642,1,MIN(FIND({"(";"（"},数据表!AZ3642&amp;"(（",1)-1)))&amp;""</f>
        <v/>
      </c>
      <c r="EG3642" s="495" t="str">
        <f>""&amp;(MID(数据表!AZ3642,1,MIN(FIND({0;1;2;3;4;5;6;7;8;9},数据表!AZ3642&amp;"1234567890",1)-1)))&amp;""</f>
        <v/>
      </c>
    </row>
    <row r="3643" spans="2:137" s="310" customFormat="1" ht="12" customHeight="1">
      <c r="B3643" s="286"/>
      <c r="C3643" s="286"/>
      <c r="D3643" s="286"/>
      <c r="E3643" s="479"/>
      <c r="F3643" s="282"/>
      <c r="G3643" s="283"/>
      <c r="H3643" s="421"/>
      <c r="I3643" s="421"/>
      <c r="J3643" s="283"/>
      <c r="K3643" s="421"/>
      <c r="L3643" s="282"/>
      <c r="N3643" s="282"/>
      <c r="S3643" s="282"/>
      <c r="T3643" s="283"/>
      <c r="U3643" s="283"/>
      <c r="V3643" s="283"/>
      <c r="W3643" s="283"/>
      <c r="X3643" s="283"/>
      <c r="Y3643" s="282"/>
      <c r="Z3643" s="282"/>
      <c r="AA3643" s="283"/>
      <c r="AB3643" s="282"/>
      <c r="AC3643" s="282"/>
      <c r="AD3643" s="282"/>
      <c r="AE3643" s="282"/>
      <c r="AF3643" s="283"/>
      <c r="AG3643" s="402"/>
      <c r="AH3643" s="283"/>
      <c r="AI3643" s="283"/>
      <c r="AJ3643" s="283"/>
      <c r="AK3643" s="283"/>
      <c r="AL3643" s="283"/>
      <c r="AM3643" s="282"/>
      <c r="AN3643" s="282"/>
      <c r="AO3643" s="282"/>
      <c r="AP3643" s="282"/>
      <c r="AQ3643" s="282"/>
      <c r="AR3643" s="282"/>
      <c r="AT3643" s="283"/>
      <c r="AU3643" s="283"/>
      <c r="AV3643" s="283"/>
      <c r="AW3643" s="283"/>
      <c r="AY3643" s="283"/>
      <c r="AZ3643" s="282"/>
      <c r="BA3643" s="283"/>
      <c r="BB3643" s="282"/>
      <c r="BC3643" s="282"/>
      <c r="BD3643" s="282"/>
      <c r="BE3643" s="283"/>
      <c r="BG3643" s="282"/>
      <c r="BH3643" s="282"/>
      <c r="BI3643" s="282"/>
      <c r="BL3643" s="421"/>
      <c r="BM3643" s="424"/>
      <c r="BN3643" s="424"/>
      <c r="BO3643" s="424"/>
      <c r="BP3643" s="424"/>
      <c r="BQ3643" s="421"/>
      <c r="BR3643" s="421"/>
      <c r="BV3643" s="282"/>
      <c r="BW3643" s="283"/>
      <c r="BY3643" s="283"/>
      <c r="BZ3643" s="283"/>
      <c r="CA3643" s="283"/>
      <c r="CB3643" s="282"/>
      <c r="CC3643" s="282"/>
      <c r="CD3643" s="282"/>
      <c r="CE3643" s="282"/>
      <c r="CG3643" s="427"/>
      <c r="CH3643" s="402"/>
      <c r="CI3643" s="424"/>
      <c r="CJ3643" s="282"/>
      <c r="CK3643" s="282"/>
      <c r="CL3643" s="283"/>
      <c r="CM3643" s="283"/>
      <c r="CP3643" s="282"/>
      <c r="DC3643" s="282"/>
      <c r="DD3643" s="282"/>
      <c r="DE3643" s="282"/>
      <c r="DF3643" s="282"/>
      <c r="DG3643" s="282"/>
      <c r="DH3643" s="282"/>
      <c r="DI3643" s="282"/>
      <c r="DJ3643" s="282"/>
      <c r="EF3643" s="495" t="str">
        <f>""&amp;(MID(数据表!AZ3643,1,MIN(FIND({"(";"（"},数据表!AZ3643&amp;"(（",1)-1)))&amp;""</f>
        <v/>
      </c>
      <c r="EG3643" s="495" t="str">
        <f>""&amp;(MID(数据表!AZ3643,1,MIN(FIND({0;1;2;3;4;5;6;7;8;9},数据表!AZ3643&amp;"1234567890",1)-1)))&amp;""</f>
        <v/>
      </c>
    </row>
    <row r="3644" spans="2:137" s="310" customFormat="1" ht="12" customHeight="1">
      <c r="B3644" s="286"/>
      <c r="C3644" s="286"/>
      <c r="D3644" s="286"/>
      <c r="E3644" s="479"/>
      <c r="F3644" s="282"/>
      <c r="G3644" s="283"/>
      <c r="H3644" s="421"/>
      <c r="I3644" s="421"/>
      <c r="J3644" s="283"/>
      <c r="K3644" s="421"/>
      <c r="L3644" s="282"/>
      <c r="N3644" s="282"/>
      <c r="S3644" s="282"/>
      <c r="T3644" s="283"/>
      <c r="U3644" s="283"/>
      <c r="V3644" s="283"/>
      <c r="W3644" s="283"/>
      <c r="X3644" s="283"/>
      <c r="Y3644" s="282"/>
      <c r="Z3644" s="282"/>
      <c r="AA3644" s="283"/>
      <c r="AB3644" s="282"/>
      <c r="AC3644" s="282"/>
      <c r="AD3644" s="282"/>
      <c r="AE3644" s="282"/>
      <c r="AF3644" s="283"/>
      <c r="AG3644" s="402"/>
      <c r="AH3644" s="283"/>
      <c r="AI3644" s="283"/>
      <c r="AJ3644" s="283"/>
      <c r="AK3644" s="283"/>
      <c r="AL3644" s="283"/>
      <c r="AM3644" s="282"/>
      <c r="AN3644" s="282"/>
      <c r="AO3644" s="282"/>
      <c r="AP3644" s="282"/>
      <c r="AQ3644" s="282"/>
      <c r="AR3644" s="282"/>
      <c r="AT3644" s="283"/>
      <c r="AU3644" s="283"/>
      <c r="AV3644" s="283"/>
      <c r="AW3644" s="283"/>
      <c r="AY3644" s="283"/>
      <c r="AZ3644" s="282"/>
      <c r="BA3644" s="283"/>
      <c r="BB3644" s="282"/>
      <c r="BC3644" s="282"/>
      <c r="BD3644" s="282"/>
      <c r="BE3644" s="283"/>
      <c r="BG3644" s="282"/>
      <c r="BH3644" s="282"/>
      <c r="BI3644" s="282"/>
      <c r="BL3644" s="421"/>
      <c r="BM3644" s="424"/>
      <c r="BN3644" s="424"/>
      <c r="BO3644" s="424"/>
      <c r="BP3644" s="424"/>
      <c r="BQ3644" s="421"/>
      <c r="BR3644" s="421"/>
      <c r="BV3644" s="282"/>
      <c r="BW3644" s="283"/>
      <c r="BY3644" s="283"/>
      <c r="BZ3644" s="283"/>
      <c r="CA3644" s="283"/>
      <c r="CB3644" s="282"/>
      <c r="CC3644" s="282"/>
      <c r="CD3644" s="282"/>
      <c r="CE3644" s="282"/>
      <c r="CG3644" s="427"/>
      <c r="CH3644" s="402"/>
      <c r="CI3644" s="424"/>
      <c r="CJ3644" s="282"/>
      <c r="CK3644" s="282"/>
      <c r="CL3644" s="283"/>
      <c r="CM3644" s="283"/>
      <c r="CP3644" s="282"/>
      <c r="DC3644" s="282"/>
      <c r="DD3644" s="282"/>
      <c r="DE3644" s="282"/>
      <c r="DF3644" s="282"/>
      <c r="DG3644" s="282"/>
      <c r="DH3644" s="282"/>
      <c r="DI3644" s="282"/>
      <c r="DJ3644" s="282"/>
      <c r="EF3644" s="495" t="str">
        <f>""&amp;(MID(数据表!AZ3644,1,MIN(FIND({"(";"（"},数据表!AZ3644&amp;"(（",1)-1)))&amp;""</f>
        <v/>
      </c>
      <c r="EG3644" s="495" t="str">
        <f>""&amp;(MID(数据表!AZ3644,1,MIN(FIND({0;1;2;3;4;5;6;7;8;9},数据表!AZ3644&amp;"1234567890",1)-1)))&amp;""</f>
        <v/>
      </c>
    </row>
    <row r="3645" spans="2:137" s="310" customFormat="1" ht="12" customHeight="1">
      <c r="B3645" s="286"/>
      <c r="C3645" s="286"/>
      <c r="D3645" s="286"/>
      <c r="E3645" s="479"/>
      <c r="F3645" s="282"/>
      <c r="G3645" s="283"/>
      <c r="H3645" s="421"/>
      <c r="I3645" s="421"/>
      <c r="J3645" s="283"/>
      <c r="K3645" s="421"/>
      <c r="L3645" s="282"/>
      <c r="N3645" s="282"/>
      <c r="S3645" s="282"/>
      <c r="T3645" s="283"/>
      <c r="U3645" s="283"/>
      <c r="V3645" s="283"/>
      <c r="W3645" s="283"/>
      <c r="X3645" s="283"/>
      <c r="Y3645" s="282"/>
      <c r="Z3645" s="282"/>
      <c r="AA3645" s="283"/>
      <c r="AB3645" s="282"/>
      <c r="AC3645" s="282"/>
      <c r="AD3645" s="282"/>
      <c r="AE3645" s="282"/>
      <c r="AF3645" s="283"/>
      <c r="AG3645" s="402"/>
      <c r="AH3645" s="283"/>
      <c r="AI3645" s="283"/>
      <c r="AJ3645" s="283"/>
      <c r="AK3645" s="283"/>
      <c r="AL3645" s="283"/>
      <c r="AM3645" s="282"/>
      <c r="AN3645" s="282"/>
      <c r="AO3645" s="282"/>
      <c r="AP3645" s="282"/>
      <c r="AQ3645" s="282"/>
      <c r="AR3645" s="282"/>
      <c r="AT3645" s="283"/>
      <c r="AU3645" s="283"/>
      <c r="AV3645" s="283"/>
      <c r="AW3645" s="283"/>
      <c r="AY3645" s="283"/>
      <c r="AZ3645" s="282"/>
      <c r="BA3645" s="283"/>
      <c r="BB3645" s="282"/>
      <c r="BC3645" s="282"/>
      <c r="BD3645" s="282"/>
      <c r="BE3645" s="283"/>
      <c r="BG3645" s="282"/>
      <c r="BH3645" s="282"/>
      <c r="BI3645" s="282"/>
      <c r="BL3645" s="421"/>
      <c r="BM3645" s="424"/>
      <c r="BN3645" s="424"/>
      <c r="BO3645" s="424"/>
      <c r="BP3645" s="424"/>
      <c r="BQ3645" s="421"/>
      <c r="BR3645" s="421"/>
      <c r="BV3645" s="282"/>
      <c r="BW3645" s="283"/>
      <c r="BY3645" s="283"/>
      <c r="BZ3645" s="283"/>
      <c r="CA3645" s="283"/>
      <c r="CB3645" s="282"/>
      <c r="CC3645" s="282"/>
      <c r="CD3645" s="282"/>
      <c r="CE3645" s="282"/>
      <c r="CG3645" s="427"/>
      <c r="CH3645" s="402"/>
      <c r="CI3645" s="424"/>
      <c r="CJ3645" s="282"/>
      <c r="CK3645" s="282"/>
      <c r="CL3645" s="283"/>
      <c r="CM3645" s="283"/>
      <c r="CP3645" s="282"/>
      <c r="DC3645" s="282"/>
      <c r="DD3645" s="282"/>
      <c r="DE3645" s="282"/>
      <c r="DF3645" s="282"/>
      <c r="DG3645" s="282"/>
      <c r="DH3645" s="282"/>
      <c r="DI3645" s="282"/>
      <c r="DJ3645" s="282"/>
      <c r="EF3645" s="495" t="str">
        <f>""&amp;(MID(数据表!AZ3645,1,MIN(FIND({"(";"（"},数据表!AZ3645&amp;"(（",1)-1)))&amp;""</f>
        <v/>
      </c>
      <c r="EG3645" s="495" t="str">
        <f>""&amp;(MID(数据表!AZ3645,1,MIN(FIND({0;1;2;3;4;5;6;7;8;9},数据表!AZ3645&amp;"1234567890",1)-1)))&amp;""</f>
        <v/>
      </c>
    </row>
    <row r="3646" spans="2:137" s="310" customFormat="1" ht="12" customHeight="1">
      <c r="B3646" s="286"/>
      <c r="C3646" s="286"/>
      <c r="D3646" s="286"/>
      <c r="E3646" s="479"/>
      <c r="F3646" s="282"/>
      <c r="G3646" s="283"/>
      <c r="H3646" s="421"/>
      <c r="I3646" s="421"/>
      <c r="J3646" s="283"/>
      <c r="K3646" s="421"/>
      <c r="L3646" s="282"/>
      <c r="N3646" s="282"/>
      <c r="S3646" s="282"/>
      <c r="T3646" s="283"/>
      <c r="U3646" s="283"/>
      <c r="V3646" s="283"/>
      <c r="W3646" s="283"/>
      <c r="X3646" s="283"/>
      <c r="Y3646" s="282"/>
      <c r="Z3646" s="282"/>
      <c r="AA3646" s="283"/>
      <c r="AB3646" s="282"/>
      <c r="AC3646" s="282"/>
      <c r="AD3646" s="282"/>
      <c r="AE3646" s="282"/>
      <c r="AF3646" s="283"/>
      <c r="AG3646" s="402"/>
      <c r="AH3646" s="283"/>
      <c r="AI3646" s="283"/>
      <c r="AJ3646" s="283"/>
      <c r="AK3646" s="283"/>
      <c r="AL3646" s="283"/>
      <c r="AM3646" s="282"/>
      <c r="AN3646" s="282"/>
      <c r="AO3646" s="282"/>
      <c r="AP3646" s="282"/>
      <c r="AQ3646" s="282"/>
      <c r="AR3646" s="282"/>
      <c r="AT3646" s="283"/>
      <c r="AU3646" s="283"/>
      <c r="AV3646" s="283"/>
      <c r="AW3646" s="283"/>
      <c r="AY3646" s="283"/>
      <c r="AZ3646" s="282"/>
      <c r="BA3646" s="283"/>
      <c r="BB3646" s="282"/>
      <c r="BC3646" s="282"/>
      <c r="BD3646" s="282"/>
      <c r="BE3646" s="283"/>
      <c r="BG3646" s="282"/>
      <c r="BH3646" s="282"/>
      <c r="BI3646" s="282"/>
      <c r="BL3646" s="421"/>
      <c r="BM3646" s="424"/>
      <c r="BN3646" s="424"/>
      <c r="BO3646" s="424"/>
      <c r="BP3646" s="424"/>
      <c r="BQ3646" s="421"/>
      <c r="BR3646" s="421"/>
      <c r="BV3646" s="282"/>
      <c r="BW3646" s="283"/>
      <c r="BY3646" s="283"/>
      <c r="BZ3646" s="283"/>
      <c r="CA3646" s="283"/>
      <c r="CB3646" s="282"/>
      <c r="CC3646" s="282"/>
      <c r="CD3646" s="282"/>
      <c r="CE3646" s="282"/>
      <c r="CG3646" s="427"/>
      <c r="CH3646" s="402"/>
      <c r="CI3646" s="424"/>
      <c r="CJ3646" s="282"/>
      <c r="CK3646" s="282"/>
      <c r="CL3646" s="283"/>
      <c r="CM3646" s="283"/>
      <c r="CP3646" s="282"/>
      <c r="DC3646" s="282"/>
      <c r="DD3646" s="282"/>
      <c r="DE3646" s="282"/>
      <c r="DF3646" s="282"/>
      <c r="DG3646" s="282"/>
      <c r="DH3646" s="282"/>
      <c r="DI3646" s="282"/>
      <c r="DJ3646" s="282"/>
      <c r="EF3646" s="495" t="str">
        <f>""&amp;(MID(数据表!AZ3646,1,MIN(FIND({"(";"（"},数据表!AZ3646&amp;"(（",1)-1)))&amp;""</f>
        <v/>
      </c>
      <c r="EG3646" s="495" t="str">
        <f>""&amp;(MID(数据表!AZ3646,1,MIN(FIND({0;1;2;3;4;5;6;7;8;9},数据表!AZ3646&amp;"1234567890",1)-1)))&amp;""</f>
        <v/>
      </c>
    </row>
    <row r="3647" spans="2:137" s="310" customFormat="1" ht="12" customHeight="1">
      <c r="B3647" s="286"/>
      <c r="C3647" s="286"/>
      <c r="D3647" s="286"/>
      <c r="E3647" s="479"/>
      <c r="F3647" s="282"/>
      <c r="G3647" s="283"/>
      <c r="H3647" s="421"/>
      <c r="I3647" s="421"/>
      <c r="J3647" s="283"/>
      <c r="K3647" s="421"/>
      <c r="L3647" s="282"/>
      <c r="N3647" s="282"/>
      <c r="S3647" s="282"/>
      <c r="T3647" s="283"/>
      <c r="U3647" s="283"/>
      <c r="V3647" s="283"/>
      <c r="W3647" s="283"/>
      <c r="X3647" s="283"/>
      <c r="Y3647" s="282"/>
      <c r="Z3647" s="282"/>
      <c r="AA3647" s="283"/>
      <c r="AB3647" s="282"/>
      <c r="AC3647" s="282"/>
      <c r="AD3647" s="282"/>
      <c r="AE3647" s="282"/>
      <c r="AF3647" s="283"/>
      <c r="AG3647" s="402"/>
      <c r="AH3647" s="283"/>
      <c r="AI3647" s="283"/>
      <c r="AJ3647" s="283"/>
      <c r="AK3647" s="283"/>
      <c r="AL3647" s="283"/>
      <c r="AM3647" s="282"/>
      <c r="AN3647" s="282"/>
      <c r="AO3647" s="282"/>
      <c r="AP3647" s="282"/>
      <c r="AQ3647" s="282"/>
      <c r="AR3647" s="282"/>
      <c r="AT3647" s="283"/>
      <c r="AU3647" s="283"/>
      <c r="AV3647" s="283"/>
      <c r="AW3647" s="283"/>
      <c r="AY3647" s="283"/>
      <c r="AZ3647" s="282"/>
      <c r="BA3647" s="283"/>
      <c r="BB3647" s="282"/>
      <c r="BC3647" s="282"/>
      <c r="BD3647" s="282"/>
      <c r="BE3647" s="283"/>
      <c r="BG3647" s="282"/>
      <c r="BH3647" s="282"/>
      <c r="BI3647" s="282"/>
      <c r="BL3647" s="421"/>
      <c r="BM3647" s="424"/>
      <c r="BN3647" s="424"/>
      <c r="BO3647" s="424"/>
      <c r="BP3647" s="424"/>
      <c r="BQ3647" s="421"/>
      <c r="BR3647" s="421"/>
      <c r="BV3647" s="282"/>
      <c r="BW3647" s="283"/>
      <c r="BY3647" s="283"/>
      <c r="BZ3647" s="283"/>
      <c r="CA3647" s="283"/>
      <c r="CB3647" s="282"/>
      <c r="CC3647" s="282"/>
      <c r="CD3647" s="282"/>
      <c r="CE3647" s="282"/>
      <c r="CG3647" s="427"/>
      <c r="CH3647" s="402"/>
      <c r="CI3647" s="424"/>
      <c r="CJ3647" s="282"/>
      <c r="CK3647" s="282"/>
      <c r="CL3647" s="283"/>
      <c r="CM3647" s="283"/>
      <c r="CP3647" s="282"/>
      <c r="DC3647" s="282"/>
      <c r="DD3647" s="282"/>
      <c r="DE3647" s="282"/>
      <c r="DF3647" s="282"/>
      <c r="DG3647" s="282"/>
      <c r="DH3647" s="282"/>
      <c r="DI3647" s="282"/>
      <c r="DJ3647" s="282"/>
      <c r="EF3647" s="495" t="str">
        <f>""&amp;(MID(数据表!AZ3647,1,MIN(FIND({"(";"（"},数据表!AZ3647&amp;"(（",1)-1)))&amp;""</f>
        <v/>
      </c>
      <c r="EG3647" s="495" t="str">
        <f>""&amp;(MID(数据表!AZ3647,1,MIN(FIND({0;1;2;3;4;5;6;7;8;9},数据表!AZ3647&amp;"1234567890",1)-1)))&amp;""</f>
        <v/>
      </c>
    </row>
    <row r="3648" spans="2:137" s="310" customFormat="1" ht="12" customHeight="1">
      <c r="B3648" s="286"/>
      <c r="C3648" s="286"/>
      <c r="D3648" s="286"/>
      <c r="E3648" s="479"/>
      <c r="F3648" s="282"/>
      <c r="G3648" s="283"/>
      <c r="H3648" s="421"/>
      <c r="I3648" s="421"/>
      <c r="J3648" s="283"/>
      <c r="K3648" s="421"/>
      <c r="L3648" s="282"/>
      <c r="N3648" s="282"/>
      <c r="S3648" s="282"/>
      <c r="T3648" s="283"/>
      <c r="U3648" s="283"/>
      <c r="V3648" s="283"/>
      <c r="W3648" s="283"/>
      <c r="X3648" s="283"/>
      <c r="Y3648" s="282"/>
      <c r="Z3648" s="282"/>
      <c r="AA3648" s="283"/>
      <c r="AB3648" s="282"/>
      <c r="AC3648" s="282"/>
      <c r="AD3648" s="282"/>
      <c r="AE3648" s="282"/>
      <c r="AF3648" s="283"/>
      <c r="AG3648" s="402"/>
      <c r="AH3648" s="283"/>
      <c r="AI3648" s="283"/>
      <c r="AJ3648" s="283"/>
      <c r="AK3648" s="283"/>
      <c r="AL3648" s="283"/>
      <c r="AM3648" s="282"/>
      <c r="AN3648" s="282"/>
      <c r="AO3648" s="282"/>
      <c r="AP3648" s="282"/>
      <c r="AQ3648" s="282"/>
      <c r="AR3648" s="282"/>
      <c r="AT3648" s="283"/>
      <c r="AU3648" s="283"/>
      <c r="AV3648" s="283"/>
      <c r="AW3648" s="283"/>
      <c r="AY3648" s="283"/>
      <c r="AZ3648" s="282"/>
      <c r="BA3648" s="283"/>
      <c r="BB3648" s="282"/>
      <c r="BC3648" s="282"/>
      <c r="BD3648" s="282"/>
      <c r="BE3648" s="283"/>
      <c r="BG3648" s="282"/>
      <c r="BH3648" s="282"/>
      <c r="BI3648" s="282"/>
      <c r="BL3648" s="421"/>
      <c r="BM3648" s="424"/>
      <c r="BN3648" s="424"/>
      <c r="BO3648" s="424"/>
      <c r="BP3648" s="424"/>
      <c r="BQ3648" s="421"/>
      <c r="BR3648" s="421"/>
      <c r="BV3648" s="282"/>
      <c r="BW3648" s="283"/>
      <c r="BY3648" s="283"/>
      <c r="BZ3648" s="283"/>
      <c r="CA3648" s="283"/>
      <c r="CB3648" s="282"/>
      <c r="CC3648" s="282"/>
      <c r="CD3648" s="282"/>
      <c r="CE3648" s="282"/>
      <c r="CG3648" s="427"/>
      <c r="CH3648" s="402"/>
      <c r="CI3648" s="424"/>
      <c r="CJ3648" s="282"/>
      <c r="CK3648" s="282"/>
      <c r="CL3648" s="283"/>
      <c r="CM3648" s="283"/>
      <c r="CP3648" s="282"/>
      <c r="DC3648" s="282"/>
      <c r="DD3648" s="282"/>
      <c r="DE3648" s="282"/>
      <c r="DF3648" s="282"/>
      <c r="DG3648" s="282"/>
      <c r="DH3648" s="282"/>
      <c r="DI3648" s="282"/>
      <c r="DJ3648" s="282"/>
      <c r="EF3648" s="495" t="str">
        <f>""&amp;(MID(数据表!AZ3648,1,MIN(FIND({"(";"（"},数据表!AZ3648&amp;"(（",1)-1)))&amp;""</f>
        <v/>
      </c>
      <c r="EG3648" s="495" t="str">
        <f>""&amp;(MID(数据表!AZ3648,1,MIN(FIND({0;1;2;3;4;5;6;7;8;9},数据表!AZ3648&amp;"1234567890",1)-1)))&amp;""</f>
        <v/>
      </c>
    </row>
    <row r="3649" spans="2:137" s="310" customFormat="1" ht="12" customHeight="1">
      <c r="B3649" s="286"/>
      <c r="C3649" s="286"/>
      <c r="D3649" s="286"/>
      <c r="E3649" s="479"/>
      <c r="F3649" s="282"/>
      <c r="G3649" s="283"/>
      <c r="H3649" s="421"/>
      <c r="I3649" s="421"/>
      <c r="J3649" s="283"/>
      <c r="K3649" s="421"/>
      <c r="L3649" s="282"/>
      <c r="N3649" s="282"/>
      <c r="S3649" s="282"/>
      <c r="T3649" s="283"/>
      <c r="U3649" s="283"/>
      <c r="V3649" s="283"/>
      <c r="W3649" s="283"/>
      <c r="X3649" s="283"/>
      <c r="Y3649" s="282"/>
      <c r="Z3649" s="282"/>
      <c r="AA3649" s="283"/>
      <c r="AB3649" s="282"/>
      <c r="AC3649" s="282"/>
      <c r="AD3649" s="282"/>
      <c r="AE3649" s="282"/>
      <c r="AF3649" s="283"/>
      <c r="AG3649" s="402"/>
      <c r="AH3649" s="283"/>
      <c r="AI3649" s="283"/>
      <c r="AJ3649" s="283"/>
      <c r="AK3649" s="283"/>
      <c r="AL3649" s="283"/>
      <c r="AM3649" s="282"/>
      <c r="AN3649" s="282"/>
      <c r="AO3649" s="282"/>
      <c r="AP3649" s="282"/>
      <c r="AQ3649" s="282"/>
      <c r="AR3649" s="282"/>
      <c r="AT3649" s="283"/>
      <c r="AU3649" s="283"/>
      <c r="AV3649" s="283"/>
      <c r="AW3649" s="283"/>
      <c r="AY3649" s="283"/>
      <c r="AZ3649" s="282"/>
      <c r="BA3649" s="283"/>
      <c r="BB3649" s="282"/>
      <c r="BC3649" s="282"/>
      <c r="BD3649" s="282"/>
      <c r="BE3649" s="283"/>
      <c r="BG3649" s="282"/>
      <c r="BH3649" s="282"/>
      <c r="BI3649" s="282"/>
      <c r="BL3649" s="421"/>
      <c r="BM3649" s="424"/>
      <c r="BN3649" s="424"/>
      <c r="BO3649" s="424"/>
      <c r="BP3649" s="424"/>
      <c r="BQ3649" s="421"/>
      <c r="BR3649" s="421"/>
      <c r="BV3649" s="282"/>
      <c r="BW3649" s="283"/>
      <c r="BY3649" s="283"/>
      <c r="BZ3649" s="283"/>
      <c r="CA3649" s="283"/>
      <c r="CB3649" s="282"/>
      <c r="CC3649" s="282"/>
      <c r="CD3649" s="282"/>
      <c r="CE3649" s="282"/>
      <c r="CG3649" s="427"/>
      <c r="CH3649" s="402"/>
      <c r="CI3649" s="424"/>
      <c r="CJ3649" s="282"/>
      <c r="CK3649" s="282"/>
      <c r="CL3649" s="283"/>
      <c r="CM3649" s="283"/>
      <c r="CP3649" s="282"/>
      <c r="DC3649" s="282"/>
      <c r="DD3649" s="282"/>
      <c r="DE3649" s="282"/>
      <c r="DF3649" s="282"/>
      <c r="DG3649" s="282"/>
      <c r="DH3649" s="282"/>
      <c r="DI3649" s="282"/>
      <c r="DJ3649" s="282"/>
      <c r="EF3649" s="495" t="str">
        <f>""&amp;(MID(数据表!AZ3649,1,MIN(FIND({"(";"（"},数据表!AZ3649&amp;"(（",1)-1)))&amp;""</f>
        <v/>
      </c>
      <c r="EG3649" s="495" t="str">
        <f>""&amp;(MID(数据表!AZ3649,1,MIN(FIND({0;1;2;3;4;5;6;7;8;9},数据表!AZ3649&amp;"1234567890",1)-1)))&amp;""</f>
        <v/>
      </c>
    </row>
    <row r="3650" spans="2:137" s="310" customFormat="1" ht="12" customHeight="1">
      <c r="B3650" s="286"/>
      <c r="C3650" s="286"/>
      <c r="D3650" s="286"/>
      <c r="E3650" s="479"/>
      <c r="F3650" s="282"/>
      <c r="G3650" s="283"/>
      <c r="H3650" s="421"/>
      <c r="I3650" s="421"/>
      <c r="J3650" s="283"/>
      <c r="K3650" s="421"/>
      <c r="L3650" s="282"/>
      <c r="N3650" s="282"/>
      <c r="S3650" s="282"/>
      <c r="T3650" s="283"/>
      <c r="U3650" s="283"/>
      <c r="V3650" s="283"/>
      <c r="W3650" s="283"/>
      <c r="X3650" s="283"/>
      <c r="Y3650" s="282"/>
      <c r="Z3650" s="282"/>
      <c r="AA3650" s="283"/>
      <c r="AB3650" s="282"/>
      <c r="AC3650" s="282"/>
      <c r="AD3650" s="282"/>
      <c r="AE3650" s="282"/>
      <c r="AF3650" s="283"/>
      <c r="AG3650" s="402"/>
      <c r="AH3650" s="283"/>
      <c r="AI3650" s="283"/>
      <c r="AJ3650" s="283"/>
      <c r="AK3650" s="283"/>
      <c r="AL3650" s="283"/>
      <c r="AM3650" s="282"/>
      <c r="AN3650" s="282"/>
      <c r="AO3650" s="282"/>
      <c r="AP3650" s="282"/>
      <c r="AQ3650" s="282"/>
      <c r="AR3650" s="282"/>
      <c r="AT3650" s="283"/>
      <c r="AU3650" s="283"/>
      <c r="AV3650" s="283"/>
      <c r="AW3650" s="283"/>
      <c r="AY3650" s="283"/>
      <c r="AZ3650" s="282"/>
      <c r="BA3650" s="283"/>
      <c r="BB3650" s="282"/>
      <c r="BC3650" s="282"/>
      <c r="BD3650" s="282"/>
      <c r="BE3650" s="283"/>
      <c r="BG3650" s="282"/>
      <c r="BH3650" s="282"/>
      <c r="BI3650" s="282"/>
      <c r="BL3650" s="421"/>
      <c r="BM3650" s="424"/>
      <c r="BN3650" s="424"/>
      <c r="BO3650" s="424"/>
      <c r="BP3650" s="424"/>
      <c r="BQ3650" s="421"/>
      <c r="BR3650" s="421"/>
      <c r="BV3650" s="282"/>
      <c r="BW3650" s="283"/>
      <c r="BY3650" s="283"/>
      <c r="BZ3650" s="283"/>
      <c r="CA3650" s="283"/>
      <c r="CB3650" s="282"/>
      <c r="CC3650" s="282"/>
      <c r="CD3650" s="282"/>
      <c r="CE3650" s="282"/>
      <c r="CG3650" s="427"/>
      <c r="CH3650" s="402"/>
      <c r="CI3650" s="424"/>
      <c r="CJ3650" s="282"/>
      <c r="CK3650" s="282"/>
      <c r="CL3650" s="283"/>
      <c r="CM3650" s="283"/>
      <c r="CP3650" s="282"/>
      <c r="DC3650" s="282"/>
      <c r="DD3650" s="282"/>
      <c r="DE3650" s="282"/>
      <c r="DF3650" s="282"/>
      <c r="DG3650" s="282"/>
      <c r="DH3650" s="282"/>
      <c r="DI3650" s="282"/>
      <c r="DJ3650" s="282"/>
      <c r="EF3650" s="495" t="str">
        <f>""&amp;(MID(数据表!AZ3650,1,MIN(FIND({"(";"（"},数据表!AZ3650&amp;"(（",1)-1)))&amp;""</f>
        <v/>
      </c>
      <c r="EG3650" s="495" t="str">
        <f>""&amp;(MID(数据表!AZ3650,1,MIN(FIND({0;1;2;3;4;5;6;7;8;9},数据表!AZ3650&amp;"1234567890",1)-1)))&amp;""</f>
        <v/>
      </c>
    </row>
    <row r="3651" spans="2:137" s="310" customFormat="1" ht="12" customHeight="1">
      <c r="B3651" s="286"/>
      <c r="C3651" s="286"/>
      <c r="D3651" s="286"/>
      <c r="E3651" s="479"/>
      <c r="F3651" s="282"/>
      <c r="G3651" s="283"/>
      <c r="H3651" s="421"/>
      <c r="I3651" s="421"/>
      <c r="J3651" s="283"/>
      <c r="K3651" s="421"/>
      <c r="L3651" s="282"/>
      <c r="N3651" s="282"/>
      <c r="S3651" s="282"/>
      <c r="T3651" s="283"/>
      <c r="U3651" s="283"/>
      <c r="V3651" s="283"/>
      <c r="W3651" s="283"/>
      <c r="X3651" s="283"/>
      <c r="Y3651" s="282"/>
      <c r="Z3651" s="282"/>
      <c r="AA3651" s="283"/>
      <c r="AB3651" s="282"/>
      <c r="AC3651" s="282"/>
      <c r="AD3651" s="282"/>
      <c r="AE3651" s="282"/>
      <c r="AF3651" s="283"/>
      <c r="AG3651" s="402"/>
      <c r="AH3651" s="283"/>
      <c r="AI3651" s="283"/>
      <c r="AJ3651" s="283"/>
      <c r="AK3651" s="283"/>
      <c r="AL3651" s="283"/>
      <c r="AM3651" s="282"/>
      <c r="AN3651" s="282"/>
      <c r="AO3651" s="282"/>
      <c r="AP3651" s="282"/>
      <c r="AQ3651" s="282"/>
      <c r="AR3651" s="282"/>
      <c r="AT3651" s="283"/>
      <c r="AU3651" s="283"/>
      <c r="AV3651" s="283"/>
      <c r="AW3651" s="283"/>
      <c r="AY3651" s="283"/>
      <c r="AZ3651" s="282"/>
      <c r="BA3651" s="283"/>
      <c r="BB3651" s="282"/>
      <c r="BC3651" s="282"/>
      <c r="BD3651" s="282"/>
      <c r="BE3651" s="283"/>
      <c r="BG3651" s="282"/>
      <c r="BH3651" s="282"/>
      <c r="BI3651" s="282"/>
      <c r="BL3651" s="421"/>
      <c r="BM3651" s="424"/>
      <c r="BN3651" s="424"/>
      <c r="BO3651" s="424"/>
      <c r="BP3651" s="424"/>
      <c r="BQ3651" s="421"/>
      <c r="BR3651" s="421"/>
      <c r="BV3651" s="282"/>
      <c r="BW3651" s="283"/>
      <c r="BY3651" s="283"/>
      <c r="BZ3651" s="283"/>
      <c r="CA3651" s="283"/>
      <c r="CB3651" s="282"/>
      <c r="CC3651" s="282"/>
      <c r="CD3651" s="282"/>
      <c r="CE3651" s="282"/>
      <c r="CG3651" s="427"/>
      <c r="CH3651" s="402"/>
      <c r="CI3651" s="424"/>
      <c r="CJ3651" s="282"/>
      <c r="CK3651" s="282"/>
      <c r="CL3651" s="283"/>
      <c r="CM3651" s="283"/>
      <c r="CP3651" s="282"/>
      <c r="DC3651" s="282"/>
      <c r="DD3651" s="282"/>
      <c r="DE3651" s="282"/>
      <c r="DF3651" s="282"/>
      <c r="DG3651" s="282"/>
      <c r="DH3651" s="282"/>
      <c r="DI3651" s="282"/>
      <c r="DJ3651" s="282"/>
      <c r="EF3651" s="495" t="str">
        <f>""&amp;(MID(数据表!AZ3651,1,MIN(FIND({"(";"（"},数据表!AZ3651&amp;"(（",1)-1)))&amp;""</f>
        <v/>
      </c>
      <c r="EG3651" s="495" t="str">
        <f>""&amp;(MID(数据表!AZ3651,1,MIN(FIND({0;1;2;3;4;5;6;7;8;9},数据表!AZ3651&amp;"1234567890",1)-1)))&amp;""</f>
        <v/>
      </c>
    </row>
    <row r="3652" spans="2:137" s="310" customFormat="1" ht="12" customHeight="1">
      <c r="B3652" s="286"/>
      <c r="C3652" s="286"/>
      <c r="D3652" s="286"/>
      <c r="E3652" s="479"/>
      <c r="F3652" s="282"/>
      <c r="G3652" s="283"/>
      <c r="H3652" s="421"/>
      <c r="I3652" s="421"/>
      <c r="J3652" s="283"/>
      <c r="K3652" s="421"/>
      <c r="L3652" s="282"/>
      <c r="N3652" s="282"/>
      <c r="S3652" s="282"/>
      <c r="T3652" s="283"/>
      <c r="U3652" s="283"/>
      <c r="V3652" s="283"/>
      <c r="W3652" s="283"/>
      <c r="X3652" s="283"/>
      <c r="Y3652" s="282"/>
      <c r="Z3652" s="282"/>
      <c r="AA3652" s="283"/>
      <c r="AB3652" s="282"/>
      <c r="AC3652" s="282"/>
      <c r="AD3652" s="282"/>
      <c r="AE3652" s="282"/>
      <c r="AF3652" s="283"/>
      <c r="AG3652" s="402"/>
      <c r="AH3652" s="283"/>
      <c r="AI3652" s="283"/>
      <c r="AJ3652" s="283"/>
      <c r="AK3652" s="283"/>
      <c r="AL3652" s="283"/>
      <c r="AM3652" s="282"/>
      <c r="AN3652" s="282"/>
      <c r="AO3652" s="282"/>
      <c r="AP3652" s="282"/>
      <c r="AQ3652" s="282"/>
      <c r="AR3652" s="282"/>
      <c r="AT3652" s="283"/>
      <c r="AU3652" s="283"/>
      <c r="AV3652" s="283"/>
      <c r="AW3652" s="283"/>
      <c r="AY3652" s="283"/>
      <c r="AZ3652" s="282"/>
      <c r="BA3652" s="283"/>
      <c r="BB3652" s="282"/>
      <c r="BC3652" s="282"/>
      <c r="BD3652" s="282"/>
      <c r="BE3652" s="283"/>
      <c r="BG3652" s="282"/>
      <c r="BH3652" s="282"/>
      <c r="BI3652" s="282"/>
      <c r="BL3652" s="421"/>
      <c r="BM3652" s="424"/>
      <c r="BN3652" s="424"/>
      <c r="BO3652" s="424"/>
      <c r="BP3652" s="424"/>
      <c r="BQ3652" s="421"/>
      <c r="BR3652" s="421"/>
      <c r="BV3652" s="282"/>
      <c r="BW3652" s="283"/>
      <c r="BY3652" s="283"/>
      <c r="BZ3652" s="283"/>
      <c r="CA3652" s="283"/>
      <c r="CB3652" s="282"/>
      <c r="CC3652" s="282"/>
      <c r="CD3652" s="282"/>
      <c r="CE3652" s="282"/>
      <c r="CG3652" s="427"/>
      <c r="CH3652" s="402"/>
      <c r="CI3652" s="424"/>
      <c r="CJ3652" s="282"/>
      <c r="CK3652" s="282"/>
      <c r="CL3652" s="283"/>
      <c r="CM3652" s="283"/>
      <c r="CP3652" s="282"/>
      <c r="DC3652" s="282"/>
      <c r="DD3652" s="282"/>
      <c r="DE3652" s="282"/>
      <c r="DF3652" s="282"/>
      <c r="DG3652" s="282"/>
      <c r="DH3652" s="282"/>
      <c r="DI3652" s="282"/>
      <c r="DJ3652" s="282"/>
      <c r="EF3652" s="495" t="str">
        <f>""&amp;(MID(数据表!AZ3652,1,MIN(FIND({"(";"（"},数据表!AZ3652&amp;"(（",1)-1)))&amp;""</f>
        <v/>
      </c>
      <c r="EG3652" s="495" t="str">
        <f>""&amp;(MID(数据表!AZ3652,1,MIN(FIND({0;1;2;3;4;5;6;7;8;9},数据表!AZ3652&amp;"1234567890",1)-1)))&amp;""</f>
        <v/>
      </c>
    </row>
    <row r="3653" spans="2:137" s="310" customFormat="1" ht="12" customHeight="1">
      <c r="B3653" s="286"/>
      <c r="C3653" s="286"/>
      <c r="D3653" s="286"/>
      <c r="E3653" s="479"/>
      <c r="F3653" s="282"/>
      <c r="G3653" s="283"/>
      <c r="H3653" s="421"/>
      <c r="I3653" s="421"/>
      <c r="J3653" s="283"/>
      <c r="K3653" s="421"/>
      <c r="L3653" s="282"/>
      <c r="N3653" s="282"/>
      <c r="S3653" s="282"/>
      <c r="T3653" s="283"/>
      <c r="U3653" s="283"/>
      <c r="V3653" s="283"/>
      <c r="W3653" s="283"/>
      <c r="X3653" s="283"/>
      <c r="Y3653" s="282"/>
      <c r="Z3653" s="282"/>
      <c r="AA3653" s="283"/>
      <c r="AB3653" s="282"/>
      <c r="AC3653" s="282"/>
      <c r="AD3653" s="282"/>
      <c r="AE3653" s="282"/>
      <c r="AF3653" s="283"/>
      <c r="AG3653" s="402"/>
      <c r="AH3653" s="283"/>
      <c r="AI3653" s="283"/>
      <c r="AJ3653" s="283"/>
      <c r="AK3653" s="283"/>
      <c r="AL3653" s="283"/>
      <c r="AM3653" s="282"/>
      <c r="AN3653" s="282"/>
      <c r="AO3653" s="282"/>
      <c r="AP3653" s="282"/>
      <c r="AQ3653" s="282"/>
      <c r="AR3653" s="282"/>
      <c r="AT3653" s="283"/>
      <c r="AU3653" s="283"/>
      <c r="AV3653" s="283"/>
      <c r="AW3653" s="283"/>
      <c r="AY3653" s="283"/>
      <c r="AZ3653" s="282"/>
      <c r="BA3653" s="283"/>
      <c r="BB3653" s="282"/>
      <c r="BC3653" s="282"/>
      <c r="BD3653" s="282"/>
      <c r="BE3653" s="283"/>
      <c r="BG3653" s="282"/>
      <c r="BH3653" s="282"/>
      <c r="BI3653" s="282"/>
      <c r="BL3653" s="421"/>
      <c r="BM3653" s="424"/>
      <c r="BN3653" s="424"/>
      <c r="BO3653" s="424"/>
      <c r="BP3653" s="424"/>
      <c r="BQ3653" s="421"/>
      <c r="BR3653" s="421"/>
      <c r="BV3653" s="282"/>
      <c r="BW3653" s="283"/>
      <c r="BY3653" s="283"/>
      <c r="BZ3653" s="283"/>
      <c r="CA3653" s="283"/>
      <c r="CB3653" s="282"/>
      <c r="CC3653" s="282"/>
      <c r="CD3653" s="282"/>
      <c r="CE3653" s="282"/>
      <c r="CG3653" s="427"/>
      <c r="CH3653" s="402"/>
      <c r="CI3653" s="424"/>
      <c r="CJ3653" s="282"/>
      <c r="CK3653" s="282"/>
      <c r="CL3653" s="283"/>
      <c r="CM3653" s="283"/>
      <c r="CP3653" s="282"/>
      <c r="DC3653" s="282"/>
      <c r="DD3653" s="282"/>
      <c r="DE3653" s="282"/>
      <c r="DF3653" s="282"/>
      <c r="DG3653" s="282"/>
      <c r="DH3653" s="282"/>
      <c r="DI3653" s="282"/>
      <c r="DJ3653" s="282"/>
      <c r="EF3653" s="495" t="str">
        <f>""&amp;(MID(数据表!AZ3653,1,MIN(FIND({"(";"（"},数据表!AZ3653&amp;"(（",1)-1)))&amp;""</f>
        <v/>
      </c>
      <c r="EG3653" s="495" t="str">
        <f>""&amp;(MID(数据表!AZ3653,1,MIN(FIND({0;1;2;3;4;5;6;7;8;9},数据表!AZ3653&amp;"1234567890",1)-1)))&amp;""</f>
        <v/>
      </c>
    </row>
    <row r="3654" spans="2:137" s="310" customFormat="1" ht="12" customHeight="1">
      <c r="B3654" s="286"/>
      <c r="C3654" s="286"/>
      <c r="D3654" s="286"/>
      <c r="E3654" s="479"/>
      <c r="F3654" s="282"/>
      <c r="G3654" s="283"/>
      <c r="H3654" s="421"/>
      <c r="I3654" s="421"/>
      <c r="J3654" s="283"/>
      <c r="K3654" s="421"/>
      <c r="L3654" s="282"/>
      <c r="N3654" s="282"/>
      <c r="S3654" s="282"/>
      <c r="T3654" s="283"/>
      <c r="U3654" s="283"/>
      <c r="V3654" s="283"/>
      <c r="W3654" s="283"/>
      <c r="X3654" s="283"/>
      <c r="Y3654" s="282"/>
      <c r="Z3654" s="282"/>
      <c r="AA3654" s="283"/>
      <c r="AB3654" s="282"/>
      <c r="AC3654" s="282"/>
      <c r="AD3654" s="282"/>
      <c r="AE3654" s="282"/>
      <c r="AF3654" s="283"/>
      <c r="AG3654" s="402"/>
      <c r="AH3654" s="283"/>
      <c r="AI3654" s="283"/>
      <c r="AJ3654" s="283"/>
      <c r="AK3654" s="283"/>
      <c r="AL3654" s="283"/>
      <c r="AM3654" s="282"/>
      <c r="AN3654" s="282"/>
      <c r="AO3654" s="282"/>
      <c r="AP3654" s="282"/>
      <c r="AQ3654" s="282"/>
      <c r="AR3654" s="282"/>
      <c r="AT3654" s="283"/>
      <c r="AU3654" s="283"/>
      <c r="AV3654" s="283"/>
      <c r="AW3654" s="283"/>
      <c r="AY3654" s="283"/>
      <c r="AZ3654" s="282"/>
      <c r="BA3654" s="283"/>
      <c r="BB3654" s="282"/>
      <c r="BC3654" s="282"/>
      <c r="BD3654" s="282"/>
      <c r="BE3654" s="283"/>
      <c r="BG3654" s="282"/>
      <c r="BH3654" s="282"/>
      <c r="BI3654" s="282"/>
      <c r="BL3654" s="421"/>
      <c r="BM3654" s="424"/>
      <c r="BN3654" s="424"/>
      <c r="BO3654" s="424"/>
      <c r="BP3654" s="424"/>
      <c r="BQ3654" s="421"/>
      <c r="BR3654" s="421"/>
      <c r="BV3654" s="282"/>
      <c r="BW3654" s="283"/>
      <c r="BY3654" s="283"/>
      <c r="BZ3654" s="283"/>
      <c r="CA3654" s="283"/>
      <c r="CB3654" s="282"/>
      <c r="CC3654" s="282"/>
      <c r="CD3654" s="282"/>
      <c r="CE3654" s="282"/>
      <c r="CG3654" s="427"/>
      <c r="CH3654" s="402"/>
      <c r="CI3654" s="424"/>
      <c r="CJ3654" s="282"/>
      <c r="CK3654" s="282"/>
      <c r="CL3654" s="283"/>
      <c r="CM3654" s="283"/>
      <c r="CP3654" s="282"/>
      <c r="DC3654" s="282"/>
      <c r="DD3654" s="282"/>
      <c r="DE3654" s="282"/>
      <c r="DF3654" s="282"/>
      <c r="DG3654" s="282"/>
      <c r="DH3654" s="282"/>
      <c r="DI3654" s="282"/>
      <c r="DJ3654" s="282"/>
      <c r="EF3654" s="495" t="str">
        <f>""&amp;(MID(数据表!AZ3654,1,MIN(FIND({"(";"（"},数据表!AZ3654&amp;"(（",1)-1)))&amp;""</f>
        <v/>
      </c>
      <c r="EG3654" s="495" t="str">
        <f>""&amp;(MID(数据表!AZ3654,1,MIN(FIND({0;1;2;3;4;5;6;7;8;9},数据表!AZ3654&amp;"1234567890",1)-1)))&amp;""</f>
        <v/>
      </c>
    </row>
    <row r="3655" spans="2:137" s="310" customFormat="1" ht="12" customHeight="1">
      <c r="B3655" s="286"/>
      <c r="C3655" s="286"/>
      <c r="D3655" s="286"/>
      <c r="E3655" s="479"/>
      <c r="F3655" s="282"/>
      <c r="G3655" s="283"/>
      <c r="H3655" s="421"/>
      <c r="I3655" s="421"/>
      <c r="J3655" s="283"/>
      <c r="K3655" s="421"/>
      <c r="L3655" s="282"/>
      <c r="N3655" s="282"/>
      <c r="S3655" s="282"/>
      <c r="T3655" s="283"/>
      <c r="U3655" s="283"/>
      <c r="V3655" s="283"/>
      <c r="W3655" s="283"/>
      <c r="X3655" s="283"/>
      <c r="Y3655" s="282"/>
      <c r="Z3655" s="282"/>
      <c r="AA3655" s="283"/>
      <c r="AB3655" s="282"/>
      <c r="AC3655" s="282"/>
      <c r="AD3655" s="282"/>
      <c r="AE3655" s="282"/>
      <c r="AF3655" s="283"/>
      <c r="AG3655" s="402"/>
      <c r="AH3655" s="283"/>
      <c r="AI3655" s="283"/>
      <c r="AJ3655" s="283"/>
      <c r="AK3655" s="283"/>
      <c r="AL3655" s="283"/>
      <c r="AM3655" s="282"/>
      <c r="AN3655" s="282"/>
      <c r="AO3655" s="282"/>
      <c r="AP3655" s="282"/>
      <c r="AQ3655" s="282"/>
      <c r="AR3655" s="282"/>
      <c r="AT3655" s="283"/>
      <c r="AU3655" s="283"/>
      <c r="AV3655" s="283"/>
      <c r="AW3655" s="283"/>
      <c r="AY3655" s="283"/>
      <c r="AZ3655" s="282"/>
      <c r="BA3655" s="283"/>
      <c r="BB3655" s="282"/>
      <c r="BC3655" s="282"/>
      <c r="BD3655" s="282"/>
      <c r="BE3655" s="283"/>
      <c r="BG3655" s="282"/>
      <c r="BH3655" s="282"/>
      <c r="BI3655" s="282"/>
      <c r="BL3655" s="421"/>
      <c r="BM3655" s="424"/>
      <c r="BN3655" s="424"/>
      <c r="BO3655" s="424"/>
      <c r="BP3655" s="424"/>
      <c r="BQ3655" s="421"/>
      <c r="BR3655" s="421"/>
      <c r="BV3655" s="282"/>
      <c r="BW3655" s="283"/>
      <c r="BY3655" s="283"/>
      <c r="BZ3655" s="283"/>
      <c r="CA3655" s="283"/>
      <c r="CB3655" s="282"/>
      <c r="CC3655" s="282"/>
      <c r="CD3655" s="282"/>
      <c r="CE3655" s="282"/>
      <c r="CG3655" s="427"/>
      <c r="CH3655" s="402"/>
      <c r="CI3655" s="424"/>
      <c r="CJ3655" s="282"/>
      <c r="CK3655" s="282"/>
      <c r="CL3655" s="283"/>
      <c r="CM3655" s="283"/>
      <c r="CP3655" s="282"/>
      <c r="DC3655" s="282"/>
      <c r="DD3655" s="282"/>
      <c r="DE3655" s="282"/>
      <c r="DF3655" s="282"/>
      <c r="DG3655" s="282"/>
      <c r="DH3655" s="282"/>
      <c r="DI3655" s="282"/>
      <c r="DJ3655" s="282"/>
      <c r="EF3655" s="495" t="str">
        <f>""&amp;(MID(数据表!AZ3655,1,MIN(FIND({"(";"（"},数据表!AZ3655&amp;"(（",1)-1)))&amp;""</f>
        <v/>
      </c>
      <c r="EG3655" s="495" t="str">
        <f>""&amp;(MID(数据表!AZ3655,1,MIN(FIND({0;1;2;3;4;5;6;7;8;9},数据表!AZ3655&amp;"1234567890",1)-1)))&amp;""</f>
        <v/>
      </c>
    </row>
    <row r="3656" spans="2:137" s="310" customFormat="1" ht="12" customHeight="1">
      <c r="B3656" s="286"/>
      <c r="C3656" s="286"/>
      <c r="D3656" s="286"/>
      <c r="E3656" s="479"/>
      <c r="F3656" s="282"/>
      <c r="G3656" s="283"/>
      <c r="H3656" s="421"/>
      <c r="I3656" s="421"/>
      <c r="J3656" s="283"/>
      <c r="K3656" s="421"/>
      <c r="L3656" s="282"/>
      <c r="N3656" s="282"/>
      <c r="S3656" s="282"/>
      <c r="T3656" s="283"/>
      <c r="U3656" s="283"/>
      <c r="V3656" s="283"/>
      <c r="W3656" s="283"/>
      <c r="X3656" s="283"/>
      <c r="Y3656" s="282"/>
      <c r="Z3656" s="282"/>
      <c r="AA3656" s="283"/>
      <c r="AB3656" s="282"/>
      <c r="AC3656" s="282"/>
      <c r="AD3656" s="282"/>
      <c r="AE3656" s="282"/>
      <c r="AF3656" s="283"/>
      <c r="AG3656" s="402"/>
      <c r="AH3656" s="283"/>
      <c r="AI3656" s="283"/>
      <c r="AJ3656" s="283"/>
      <c r="AK3656" s="283"/>
      <c r="AL3656" s="283"/>
      <c r="AM3656" s="282"/>
      <c r="AN3656" s="282"/>
      <c r="AO3656" s="282"/>
      <c r="AP3656" s="282"/>
      <c r="AQ3656" s="282"/>
      <c r="AR3656" s="282"/>
      <c r="AT3656" s="283"/>
      <c r="AU3656" s="283"/>
      <c r="AV3656" s="283"/>
      <c r="AW3656" s="283"/>
      <c r="AY3656" s="283"/>
      <c r="AZ3656" s="282"/>
      <c r="BA3656" s="283"/>
      <c r="BB3656" s="282"/>
      <c r="BC3656" s="282"/>
      <c r="BD3656" s="282"/>
      <c r="BE3656" s="283"/>
      <c r="BG3656" s="282"/>
      <c r="BH3656" s="282"/>
      <c r="BI3656" s="282"/>
      <c r="BL3656" s="421"/>
      <c r="BM3656" s="424"/>
      <c r="BN3656" s="424"/>
      <c r="BO3656" s="424"/>
      <c r="BP3656" s="424"/>
      <c r="BQ3656" s="421"/>
      <c r="BR3656" s="421"/>
      <c r="BV3656" s="282"/>
      <c r="BW3656" s="283"/>
      <c r="BY3656" s="283"/>
      <c r="BZ3656" s="283"/>
      <c r="CA3656" s="283"/>
      <c r="CB3656" s="282"/>
      <c r="CC3656" s="282"/>
      <c r="CD3656" s="282"/>
      <c r="CE3656" s="282"/>
      <c r="CG3656" s="427"/>
      <c r="CH3656" s="402"/>
      <c r="CI3656" s="424"/>
      <c r="CJ3656" s="282"/>
      <c r="CK3656" s="282"/>
      <c r="CL3656" s="283"/>
      <c r="CM3656" s="283"/>
      <c r="CP3656" s="282"/>
      <c r="DC3656" s="282"/>
      <c r="DD3656" s="282"/>
      <c r="DE3656" s="282"/>
      <c r="DF3656" s="282"/>
      <c r="DG3656" s="282"/>
      <c r="DH3656" s="282"/>
      <c r="DI3656" s="282"/>
      <c r="DJ3656" s="282"/>
      <c r="EF3656" s="495" t="str">
        <f>""&amp;(MID(数据表!AZ3656,1,MIN(FIND({"(";"（"},数据表!AZ3656&amp;"(（",1)-1)))&amp;""</f>
        <v/>
      </c>
      <c r="EG3656" s="495" t="str">
        <f>""&amp;(MID(数据表!AZ3656,1,MIN(FIND({0;1;2;3;4;5;6;7;8;9},数据表!AZ3656&amp;"1234567890",1)-1)))&amp;""</f>
        <v/>
      </c>
    </row>
    <row r="3657" spans="2:137" s="310" customFormat="1" ht="12" customHeight="1">
      <c r="B3657" s="286"/>
      <c r="C3657" s="286"/>
      <c r="D3657" s="286"/>
      <c r="E3657" s="479"/>
      <c r="F3657" s="282"/>
      <c r="G3657" s="283"/>
      <c r="H3657" s="421"/>
      <c r="I3657" s="421"/>
      <c r="J3657" s="283"/>
      <c r="K3657" s="421"/>
      <c r="L3657" s="282"/>
      <c r="N3657" s="282"/>
      <c r="S3657" s="282"/>
      <c r="T3657" s="283"/>
      <c r="U3657" s="283"/>
      <c r="V3657" s="283"/>
      <c r="W3657" s="283"/>
      <c r="X3657" s="283"/>
      <c r="Y3657" s="282"/>
      <c r="Z3657" s="282"/>
      <c r="AA3657" s="283"/>
      <c r="AB3657" s="282"/>
      <c r="AC3657" s="282"/>
      <c r="AD3657" s="282"/>
      <c r="AE3657" s="282"/>
      <c r="AF3657" s="283"/>
      <c r="AG3657" s="402"/>
      <c r="AH3657" s="283"/>
      <c r="AI3657" s="283"/>
      <c r="AJ3657" s="283"/>
      <c r="AK3657" s="283"/>
      <c r="AL3657" s="283"/>
      <c r="AM3657" s="282"/>
      <c r="AN3657" s="282"/>
      <c r="AO3657" s="282"/>
      <c r="AP3657" s="282"/>
      <c r="AQ3657" s="282"/>
      <c r="AR3657" s="282"/>
      <c r="AT3657" s="283"/>
      <c r="AU3657" s="283"/>
      <c r="AV3657" s="283"/>
      <c r="AW3657" s="283"/>
      <c r="AY3657" s="283"/>
      <c r="AZ3657" s="282"/>
      <c r="BA3657" s="283"/>
      <c r="BB3657" s="282"/>
      <c r="BC3657" s="282"/>
      <c r="BD3657" s="282"/>
      <c r="BE3657" s="283"/>
      <c r="BG3657" s="282"/>
      <c r="BH3657" s="282"/>
      <c r="BI3657" s="282"/>
      <c r="BL3657" s="421"/>
      <c r="BM3657" s="424"/>
      <c r="BN3657" s="424"/>
      <c r="BO3657" s="424"/>
      <c r="BP3657" s="424"/>
      <c r="BQ3657" s="421"/>
      <c r="BR3657" s="421"/>
      <c r="BV3657" s="282"/>
      <c r="BW3657" s="283"/>
      <c r="BY3657" s="283"/>
      <c r="BZ3657" s="283"/>
      <c r="CA3657" s="283"/>
      <c r="CB3657" s="282"/>
      <c r="CC3657" s="282"/>
      <c r="CD3657" s="282"/>
      <c r="CE3657" s="282"/>
      <c r="CG3657" s="427"/>
      <c r="CH3657" s="402"/>
      <c r="CI3657" s="424"/>
      <c r="CJ3657" s="282"/>
      <c r="CK3657" s="282"/>
      <c r="CL3657" s="283"/>
      <c r="CM3657" s="283"/>
      <c r="CP3657" s="282"/>
      <c r="DC3657" s="282"/>
      <c r="DD3657" s="282"/>
      <c r="DE3657" s="282"/>
      <c r="DF3657" s="282"/>
      <c r="DG3657" s="282"/>
      <c r="DH3657" s="282"/>
      <c r="DI3657" s="282"/>
      <c r="DJ3657" s="282"/>
      <c r="EF3657" s="495" t="str">
        <f>""&amp;(MID(数据表!AZ3657,1,MIN(FIND({"(";"（"},数据表!AZ3657&amp;"(（",1)-1)))&amp;""</f>
        <v/>
      </c>
      <c r="EG3657" s="495" t="str">
        <f>""&amp;(MID(数据表!AZ3657,1,MIN(FIND({0;1;2;3;4;5;6;7;8;9},数据表!AZ3657&amp;"1234567890",1)-1)))&amp;""</f>
        <v/>
      </c>
    </row>
    <row r="3658" spans="2:137" s="310" customFormat="1" ht="12" customHeight="1">
      <c r="B3658" s="286"/>
      <c r="C3658" s="286"/>
      <c r="D3658" s="286"/>
      <c r="E3658" s="479"/>
      <c r="F3658" s="282"/>
      <c r="G3658" s="283"/>
      <c r="H3658" s="421"/>
      <c r="I3658" s="421"/>
      <c r="J3658" s="283"/>
      <c r="K3658" s="421"/>
      <c r="L3658" s="282"/>
      <c r="N3658" s="282"/>
      <c r="S3658" s="282"/>
      <c r="T3658" s="283"/>
      <c r="U3658" s="283"/>
      <c r="V3658" s="283"/>
      <c r="W3658" s="283"/>
      <c r="X3658" s="283"/>
      <c r="Y3658" s="282"/>
      <c r="Z3658" s="282"/>
      <c r="AA3658" s="283"/>
      <c r="AB3658" s="282"/>
      <c r="AC3658" s="282"/>
      <c r="AD3658" s="282"/>
      <c r="AE3658" s="282"/>
      <c r="AF3658" s="283"/>
      <c r="AG3658" s="402"/>
      <c r="AH3658" s="283"/>
      <c r="AI3658" s="283"/>
      <c r="AJ3658" s="283"/>
      <c r="AK3658" s="283"/>
      <c r="AL3658" s="283"/>
      <c r="AM3658" s="282"/>
      <c r="AN3658" s="282"/>
      <c r="AO3658" s="282"/>
      <c r="AP3658" s="282"/>
      <c r="AQ3658" s="282"/>
      <c r="AR3658" s="282"/>
      <c r="AT3658" s="283"/>
      <c r="AU3658" s="283"/>
      <c r="AV3658" s="283"/>
      <c r="AW3658" s="283"/>
      <c r="AY3658" s="283"/>
      <c r="AZ3658" s="282"/>
      <c r="BA3658" s="283"/>
      <c r="BB3658" s="282"/>
      <c r="BC3658" s="282"/>
      <c r="BD3658" s="282"/>
      <c r="BE3658" s="283"/>
      <c r="BG3658" s="282"/>
      <c r="BH3658" s="282"/>
      <c r="BI3658" s="282"/>
      <c r="BL3658" s="421"/>
      <c r="BM3658" s="424"/>
      <c r="BN3658" s="424"/>
      <c r="BO3658" s="424"/>
      <c r="BP3658" s="424"/>
      <c r="BQ3658" s="421"/>
      <c r="BR3658" s="421"/>
      <c r="BV3658" s="282"/>
      <c r="BW3658" s="283"/>
      <c r="BY3658" s="283"/>
      <c r="BZ3658" s="283"/>
      <c r="CA3658" s="283"/>
      <c r="CB3658" s="282"/>
      <c r="CC3658" s="282"/>
      <c r="CD3658" s="282"/>
      <c r="CE3658" s="282"/>
      <c r="CG3658" s="427"/>
      <c r="CH3658" s="402"/>
      <c r="CI3658" s="424"/>
      <c r="CJ3658" s="282"/>
      <c r="CK3658" s="282"/>
      <c r="CL3658" s="283"/>
      <c r="CM3658" s="283"/>
      <c r="CP3658" s="282"/>
      <c r="DC3658" s="282"/>
      <c r="DD3658" s="282"/>
      <c r="DE3658" s="282"/>
      <c r="DF3658" s="282"/>
      <c r="DG3658" s="282"/>
      <c r="DH3658" s="282"/>
      <c r="DI3658" s="282"/>
      <c r="DJ3658" s="282"/>
      <c r="EF3658" s="495" t="str">
        <f>""&amp;(MID(数据表!AZ3658,1,MIN(FIND({"(";"（"},数据表!AZ3658&amp;"(（",1)-1)))&amp;""</f>
        <v/>
      </c>
      <c r="EG3658" s="495" t="str">
        <f>""&amp;(MID(数据表!AZ3658,1,MIN(FIND({0;1;2;3;4;5;6;7;8;9},数据表!AZ3658&amp;"1234567890",1)-1)))&amp;""</f>
        <v/>
      </c>
    </row>
    <row r="3659" spans="2:137" s="310" customFormat="1" ht="12" customHeight="1">
      <c r="B3659" s="286"/>
      <c r="C3659" s="286"/>
      <c r="D3659" s="286"/>
      <c r="E3659" s="479"/>
      <c r="F3659" s="282"/>
      <c r="G3659" s="283"/>
      <c r="H3659" s="421"/>
      <c r="I3659" s="421"/>
      <c r="J3659" s="283"/>
      <c r="K3659" s="421"/>
      <c r="L3659" s="282"/>
      <c r="N3659" s="282"/>
      <c r="S3659" s="282"/>
      <c r="T3659" s="283"/>
      <c r="U3659" s="283"/>
      <c r="V3659" s="283"/>
      <c r="W3659" s="283"/>
      <c r="X3659" s="283"/>
      <c r="Y3659" s="282"/>
      <c r="Z3659" s="282"/>
      <c r="AA3659" s="283"/>
      <c r="AB3659" s="282"/>
      <c r="AC3659" s="282"/>
      <c r="AD3659" s="282"/>
      <c r="AE3659" s="282"/>
      <c r="AF3659" s="283"/>
      <c r="AG3659" s="402"/>
      <c r="AH3659" s="283"/>
      <c r="AI3659" s="283"/>
      <c r="AJ3659" s="283"/>
      <c r="AK3659" s="283"/>
      <c r="AL3659" s="283"/>
      <c r="AM3659" s="282"/>
      <c r="AN3659" s="282"/>
      <c r="AO3659" s="282"/>
      <c r="AP3659" s="282"/>
      <c r="AQ3659" s="282"/>
      <c r="AR3659" s="282"/>
      <c r="AT3659" s="283"/>
      <c r="AU3659" s="283"/>
      <c r="AV3659" s="283"/>
      <c r="AW3659" s="283"/>
      <c r="AY3659" s="283"/>
      <c r="AZ3659" s="282"/>
      <c r="BA3659" s="283"/>
      <c r="BB3659" s="282"/>
      <c r="BC3659" s="282"/>
      <c r="BD3659" s="282"/>
      <c r="BE3659" s="283"/>
      <c r="BG3659" s="282"/>
      <c r="BH3659" s="282"/>
      <c r="BI3659" s="282"/>
      <c r="BL3659" s="421"/>
      <c r="BM3659" s="424"/>
      <c r="BN3659" s="424"/>
      <c r="BO3659" s="424"/>
      <c r="BP3659" s="424"/>
      <c r="BQ3659" s="421"/>
      <c r="BR3659" s="421"/>
      <c r="BV3659" s="282"/>
      <c r="BW3659" s="283"/>
      <c r="BY3659" s="283"/>
      <c r="BZ3659" s="283"/>
      <c r="CA3659" s="283"/>
      <c r="CB3659" s="282"/>
      <c r="CC3659" s="282"/>
      <c r="CD3659" s="282"/>
      <c r="CE3659" s="282"/>
      <c r="CG3659" s="427"/>
      <c r="CH3659" s="402"/>
      <c r="CI3659" s="424"/>
      <c r="CJ3659" s="282"/>
      <c r="CK3659" s="282"/>
      <c r="CL3659" s="283"/>
      <c r="CM3659" s="283"/>
      <c r="CP3659" s="282"/>
      <c r="DC3659" s="282"/>
      <c r="DD3659" s="282"/>
      <c r="DE3659" s="282"/>
      <c r="DF3659" s="282"/>
      <c r="DG3659" s="282"/>
      <c r="DH3659" s="282"/>
      <c r="DI3659" s="282"/>
      <c r="DJ3659" s="282"/>
      <c r="EF3659" s="495" t="str">
        <f>""&amp;(MID(数据表!AZ3659,1,MIN(FIND({"(";"（"},数据表!AZ3659&amp;"(（",1)-1)))&amp;""</f>
        <v/>
      </c>
      <c r="EG3659" s="495" t="str">
        <f>""&amp;(MID(数据表!AZ3659,1,MIN(FIND({0;1;2;3;4;5;6;7;8;9},数据表!AZ3659&amp;"1234567890",1)-1)))&amp;""</f>
        <v/>
      </c>
    </row>
    <row r="3660" spans="2:137" s="310" customFormat="1" ht="12" customHeight="1">
      <c r="B3660" s="286"/>
      <c r="C3660" s="286"/>
      <c r="D3660" s="286"/>
      <c r="E3660" s="479"/>
      <c r="F3660" s="282"/>
      <c r="G3660" s="283"/>
      <c r="H3660" s="421"/>
      <c r="I3660" s="421"/>
      <c r="J3660" s="283"/>
      <c r="K3660" s="421"/>
      <c r="L3660" s="282"/>
      <c r="N3660" s="282"/>
      <c r="S3660" s="282"/>
      <c r="T3660" s="283"/>
      <c r="U3660" s="283"/>
      <c r="V3660" s="283"/>
      <c r="W3660" s="283"/>
      <c r="X3660" s="283"/>
      <c r="Y3660" s="282"/>
      <c r="Z3660" s="282"/>
      <c r="AA3660" s="283"/>
      <c r="AB3660" s="282"/>
      <c r="AC3660" s="282"/>
      <c r="AD3660" s="282"/>
      <c r="AE3660" s="282"/>
      <c r="AF3660" s="283"/>
      <c r="AG3660" s="402"/>
      <c r="AH3660" s="283"/>
      <c r="AI3660" s="283"/>
      <c r="AJ3660" s="283"/>
      <c r="AK3660" s="283"/>
      <c r="AL3660" s="283"/>
      <c r="AM3660" s="282"/>
      <c r="AN3660" s="282"/>
      <c r="AO3660" s="282"/>
      <c r="AP3660" s="282"/>
      <c r="AQ3660" s="282"/>
      <c r="AR3660" s="282"/>
      <c r="AT3660" s="283"/>
      <c r="AU3660" s="283"/>
      <c r="AV3660" s="283"/>
      <c r="AW3660" s="283"/>
      <c r="AY3660" s="283"/>
      <c r="AZ3660" s="282"/>
      <c r="BA3660" s="283"/>
      <c r="BB3660" s="282"/>
      <c r="BC3660" s="282"/>
      <c r="BD3660" s="282"/>
      <c r="BE3660" s="283"/>
      <c r="BG3660" s="282"/>
      <c r="BH3660" s="282"/>
      <c r="BI3660" s="282"/>
      <c r="BL3660" s="421"/>
      <c r="BM3660" s="424"/>
      <c r="BN3660" s="424"/>
      <c r="BO3660" s="424"/>
      <c r="BP3660" s="424"/>
      <c r="BQ3660" s="421"/>
      <c r="BR3660" s="421"/>
      <c r="BV3660" s="282"/>
      <c r="BW3660" s="283"/>
      <c r="BY3660" s="283"/>
      <c r="BZ3660" s="283"/>
      <c r="CA3660" s="283"/>
      <c r="CB3660" s="282"/>
      <c r="CC3660" s="282"/>
      <c r="CD3660" s="282"/>
      <c r="CE3660" s="282"/>
      <c r="CG3660" s="427"/>
      <c r="CH3660" s="402"/>
      <c r="CI3660" s="424"/>
      <c r="CJ3660" s="282"/>
      <c r="CK3660" s="282"/>
      <c r="CL3660" s="283"/>
      <c r="CM3660" s="283"/>
      <c r="CP3660" s="282"/>
      <c r="DC3660" s="282"/>
      <c r="DD3660" s="282"/>
      <c r="DE3660" s="282"/>
      <c r="DF3660" s="282"/>
      <c r="DG3660" s="282"/>
      <c r="DH3660" s="282"/>
      <c r="DI3660" s="282"/>
      <c r="DJ3660" s="282"/>
      <c r="EF3660" s="495" t="str">
        <f>""&amp;(MID(数据表!AZ3660,1,MIN(FIND({"(";"（"},数据表!AZ3660&amp;"(（",1)-1)))&amp;""</f>
        <v/>
      </c>
      <c r="EG3660" s="495" t="str">
        <f>""&amp;(MID(数据表!AZ3660,1,MIN(FIND({0;1;2;3;4;5;6;7;8;9},数据表!AZ3660&amp;"1234567890",1)-1)))&amp;""</f>
        <v/>
      </c>
    </row>
    <row r="3661" spans="2:137" s="310" customFormat="1" ht="12" customHeight="1">
      <c r="B3661" s="286"/>
      <c r="C3661" s="286"/>
      <c r="D3661" s="286"/>
      <c r="E3661" s="479"/>
      <c r="F3661" s="282"/>
      <c r="G3661" s="283"/>
      <c r="H3661" s="421"/>
      <c r="I3661" s="421"/>
      <c r="J3661" s="283"/>
      <c r="K3661" s="421"/>
      <c r="L3661" s="282"/>
      <c r="N3661" s="282"/>
      <c r="S3661" s="282"/>
      <c r="T3661" s="283"/>
      <c r="U3661" s="283"/>
      <c r="V3661" s="283"/>
      <c r="W3661" s="283"/>
      <c r="X3661" s="283"/>
      <c r="Y3661" s="282"/>
      <c r="Z3661" s="282"/>
      <c r="AA3661" s="283"/>
      <c r="AB3661" s="282"/>
      <c r="AC3661" s="282"/>
      <c r="AD3661" s="282"/>
      <c r="AE3661" s="282"/>
      <c r="AF3661" s="283"/>
      <c r="AG3661" s="402"/>
      <c r="AH3661" s="283"/>
      <c r="AI3661" s="283"/>
      <c r="AJ3661" s="283"/>
      <c r="AK3661" s="283"/>
      <c r="AL3661" s="283"/>
      <c r="AM3661" s="282"/>
      <c r="AN3661" s="282"/>
      <c r="AO3661" s="282"/>
      <c r="AP3661" s="282"/>
      <c r="AQ3661" s="282"/>
      <c r="AR3661" s="282"/>
      <c r="AT3661" s="283"/>
      <c r="AU3661" s="283"/>
      <c r="AV3661" s="283"/>
      <c r="AW3661" s="283"/>
      <c r="AY3661" s="283"/>
      <c r="AZ3661" s="282"/>
      <c r="BA3661" s="283"/>
      <c r="BB3661" s="282"/>
      <c r="BC3661" s="282"/>
      <c r="BD3661" s="282"/>
      <c r="BE3661" s="283"/>
      <c r="BG3661" s="282"/>
      <c r="BH3661" s="282"/>
      <c r="BI3661" s="282"/>
      <c r="BL3661" s="421"/>
      <c r="BM3661" s="424"/>
      <c r="BN3661" s="424"/>
      <c r="BO3661" s="424"/>
      <c r="BP3661" s="424"/>
      <c r="BQ3661" s="421"/>
      <c r="BR3661" s="421"/>
      <c r="BV3661" s="282"/>
      <c r="BW3661" s="283"/>
      <c r="BY3661" s="283"/>
      <c r="BZ3661" s="283"/>
      <c r="CA3661" s="283"/>
      <c r="CB3661" s="282"/>
      <c r="CC3661" s="282"/>
      <c r="CD3661" s="282"/>
      <c r="CE3661" s="282"/>
      <c r="CG3661" s="427"/>
      <c r="CH3661" s="402"/>
      <c r="CI3661" s="424"/>
      <c r="CJ3661" s="282"/>
      <c r="CK3661" s="282"/>
      <c r="CL3661" s="283"/>
      <c r="CM3661" s="283"/>
      <c r="CP3661" s="282"/>
      <c r="DC3661" s="282"/>
      <c r="DD3661" s="282"/>
      <c r="DE3661" s="282"/>
      <c r="DF3661" s="282"/>
      <c r="DG3661" s="282"/>
      <c r="DH3661" s="282"/>
      <c r="DI3661" s="282"/>
      <c r="DJ3661" s="282"/>
      <c r="EF3661" s="495" t="str">
        <f>""&amp;(MID(数据表!AZ3661,1,MIN(FIND({"(";"（"},数据表!AZ3661&amp;"(（",1)-1)))&amp;""</f>
        <v/>
      </c>
      <c r="EG3661" s="495" t="str">
        <f>""&amp;(MID(数据表!AZ3661,1,MIN(FIND({0;1;2;3;4;5;6;7;8;9},数据表!AZ3661&amp;"1234567890",1)-1)))&amp;""</f>
        <v/>
      </c>
    </row>
    <row r="3662" spans="2:137" s="310" customFormat="1" ht="12" customHeight="1">
      <c r="B3662" s="286"/>
      <c r="C3662" s="286"/>
      <c r="D3662" s="286"/>
      <c r="E3662" s="479"/>
      <c r="F3662" s="282"/>
      <c r="G3662" s="283"/>
      <c r="H3662" s="421"/>
      <c r="I3662" s="421"/>
      <c r="J3662" s="283"/>
      <c r="K3662" s="421"/>
      <c r="L3662" s="282"/>
      <c r="N3662" s="282"/>
      <c r="S3662" s="282"/>
      <c r="T3662" s="283"/>
      <c r="U3662" s="283"/>
      <c r="V3662" s="283"/>
      <c r="W3662" s="283"/>
      <c r="X3662" s="283"/>
      <c r="Y3662" s="282"/>
      <c r="Z3662" s="282"/>
      <c r="AA3662" s="283"/>
      <c r="AB3662" s="282"/>
      <c r="AC3662" s="282"/>
      <c r="AD3662" s="282"/>
      <c r="AE3662" s="282"/>
      <c r="AF3662" s="283"/>
      <c r="AG3662" s="402"/>
      <c r="AH3662" s="283"/>
      <c r="AI3662" s="283"/>
      <c r="AJ3662" s="283"/>
      <c r="AK3662" s="283"/>
      <c r="AL3662" s="283"/>
      <c r="AM3662" s="282"/>
      <c r="AN3662" s="282"/>
      <c r="AO3662" s="282"/>
      <c r="AP3662" s="282"/>
      <c r="AQ3662" s="282"/>
      <c r="AR3662" s="282"/>
      <c r="AT3662" s="283"/>
      <c r="AU3662" s="283"/>
      <c r="AV3662" s="283"/>
      <c r="AW3662" s="283"/>
      <c r="AY3662" s="283"/>
      <c r="AZ3662" s="282"/>
      <c r="BA3662" s="283"/>
      <c r="BB3662" s="282"/>
      <c r="BC3662" s="282"/>
      <c r="BD3662" s="282"/>
      <c r="BE3662" s="283"/>
      <c r="BG3662" s="282"/>
      <c r="BH3662" s="282"/>
      <c r="BI3662" s="282"/>
      <c r="BL3662" s="421"/>
      <c r="BM3662" s="424"/>
      <c r="BN3662" s="424"/>
      <c r="BO3662" s="424"/>
      <c r="BP3662" s="424"/>
      <c r="BQ3662" s="421"/>
      <c r="BR3662" s="421"/>
      <c r="BV3662" s="282"/>
      <c r="BW3662" s="283"/>
      <c r="BY3662" s="283"/>
      <c r="BZ3662" s="283"/>
      <c r="CA3662" s="283"/>
      <c r="CB3662" s="282"/>
      <c r="CC3662" s="282"/>
      <c r="CD3662" s="282"/>
      <c r="CE3662" s="282"/>
      <c r="CG3662" s="427"/>
      <c r="CH3662" s="402"/>
      <c r="CI3662" s="424"/>
      <c r="CJ3662" s="282"/>
      <c r="CK3662" s="282"/>
      <c r="CL3662" s="283"/>
      <c r="CM3662" s="283"/>
      <c r="CP3662" s="282"/>
      <c r="DC3662" s="282"/>
      <c r="DD3662" s="282"/>
      <c r="DE3662" s="282"/>
      <c r="DF3662" s="282"/>
      <c r="DG3662" s="282"/>
      <c r="DH3662" s="282"/>
      <c r="DI3662" s="282"/>
      <c r="DJ3662" s="282"/>
      <c r="EF3662" s="495" t="str">
        <f>""&amp;(MID(数据表!AZ3662,1,MIN(FIND({"(";"（"},数据表!AZ3662&amp;"(（",1)-1)))&amp;""</f>
        <v/>
      </c>
      <c r="EG3662" s="495" t="str">
        <f>""&amp;(MID(数据表!AZ3662,1,MIN(FIND({0;1;2;3;4;5;6;7;8;9},数据表!AZ3662&amp;"1234567890",1)-1)))&amp;""</f>
        <v/>
      </c>
    </row>
    <row r="3663" spans="2:137" s="310" customFormat="1" ht="12" customHeight="1">
      <c r="B3663" s="286"/>
      <c r="C3663" s="286"/>
      <c r="D3663" s="286"/>
      <c r="E3663" s="479"/>
      <c r="F3663" s="282"/>
      <c r="G3663" s="283"/>
      <c r="H3663" s="421"/>
      <c r="I3663" s="421"/>
      <c r="J3663" s="283"/>
      <c r="K3663" s="421"/>
      <c r="L3663" s="282"/>
      <c r="N3663" s="282"/>
      <c r="S3663" s="282"/>
      <c r="T3663" s="283"/>
      <c r="U3663" s="283"/>
      <c r="V3663" s="283"/>
      <c r="W3663" s="283"/>
      <c r="X3663" s="283"/>
      <c r="Y3663" s="282"/>
      <c r="Z3663" s="282"/>
      <c r="AA3663" s="283"/>
      <c r="AB3663" s="282"/>
      <c r="AC3663" s="282"/>
      <c r="AD3663" s="282"/>
      <c r="AE3663" s="282"/>
      <c r="AF3663" s="283"/>
      <c r="AG3663" s="402"/>
      <c r="AH3663" s="283"/>
      <c r="AI3663" s="283"/>
      <c r="AJ3663" s="283"/>
      <c r="AK3663" s="283"/>
      <c r="AL3663" s="283"/>
      <c r="AM3663" s="282"/>
      <c r="AN3663" s="282"/>
      <c r="AO3663" s="282"/>
      <c r="AP3663" s="282"/>
      <c r="AQ3663" s="282"/>
      <c r="AR3663" s="282"/>
      <c r="AT3663" s="283"/>
      <c r="AU3663" s="283"/>
      <c r="AV3663" s="283"/>
      <c r="AW3663" s="283"/>
      <c r="AY3663" s="283"/>
      <c r="AZ3663" s="282"/>
      <c r="BA3663" s="283"/>
      <c r="BB3663" s="282"/>
      <c r="BC3663" s="282"/>
      <c r="BD3663" s="282"/>
      <c r="BE3663" s="283"/>
      <c r="BG3663" s="282"/>
      <c r="BH3663" s="282"/>
      <c r="BI3663" s="282"/>
      <c r="BL3663" s="421"/>
      <c r="BM3663" s="424"/>
      <c r="BN3663" s="424"/>
      <c r="BO3663" s="424"/>
      <c r="BP3663" s="424"/>
      <c r="BQ3663" s="421"/>
      <c r="BR3663" s="421"/>
      <c r="BV3663" s="282"/>
      <c r="BW3663" s="283"/>
      <c r="BY3663" s="283"/>
      <c r="BZ3663" s="283"/>
      <c r="CA3663" s="283"/>
      <c r="CB3663" s="282"/>
      <c r="CC3663" s="282"/>
      <c r="CD3663" s="282"/>
      <c r="CE3663" s="282"/>
      <c r="CG3663" s="427"/>
      <c r="CH3663" s="402"/>
      <c r="CI3663" s="424"/>
      <c r="CJ3663" s="282"/>
      <c r="CK3663" s="282"/>
      <c r="CL3663" s="283"/>
      <c r="CM3663" s="283"/>
      <c r="CP3663" s="282"/>
      <c r="DC3663" s="282"/>
      <c r="DD3663" s="282"/>
      <c r="DE3663" s="282"/>
      <c r="DF3663" s="282"/>
      <c r="DG3663" s="282"/>
      <c r="DH3663" s="282"/>
      <c r="DI3663" s="282"/>
      <c r="DJ3663" s="282"/>
      <c r="EF3663" s="495" t="str">
        <f>""&amp;(MID(数据表!AZ3663,1,MIN(FIND({"(";"（"},数据表!AZ3663&amp;"(（",1)-1)))&amp;""</f>
        <v/>
      </c>
      <c r="EG3663" s="495" t="str">
        <f>""&amp;(MID(数据表!AZ3663,1,MIN(FIND({0;1;2;3;4;5;6;7;8;9},数据表!AZ3663&amp;"1234567890",1)-1)))&amp;""</f>
        <v/>
      </c>
    </row>
    <row r="3664" spans="2:137" s="310" customFormat="1" ht="12" customHeight="1">
      <c r="B3664" s="286"/>
      <c r="C3664" s="286"/>
      <c r="D3664" s="286"/>
      <c r="E3664" s="479"/>
      <c r="F3664" s="282"/>
      <c r="G3664" s="283"/>
      <c r="H3664" s="421"/>
      <c r="I3664" s="421"/>
      <c r="J3664" s="283"/>
      <c r="K3664" s="421"/>
      <c r="L3664" s="282"/>
      <c r="N3664" s="282"/>
      <c r="S3664" s="282"/>
      <c r="T3664" s="283"/>
      <c r="U3664" s="283"/>
      <c r="V3664" s="283"/>
      <c r="W3664" s="283"/>
      <c r="X3664" s="283"/>
      <c r="Y3664" s="282"/>
      <c r="Z3664" s="282"/>
      <c r="AA3664" s="283"/>
      <c r="AB3664" s="282"/>
      <c r="AC3664" s="282"/>
      <c r="AD3664" s="282"/>
      <c r="AE3664" s="282"/>
      <c r="AF3664" s="283"/>
      <c r="AG3664" s="402"/>
      <c r="AH3664" s="283"/>
      <c r="AI3664" s="283"/>
      <c r="AJ3664" s="283"/>
      <c r="AK3664" s="283"/>
      <c r="AL3664" s="283"/>
      <c r="AM3664" s="282"/>
      <c r="AN3664" s="282"/>
      <c r="AO3664" s="282"/>
      <c r="AP3664" s="282"/>
      <c r="AQ3664" s="282"/>
      <c r="AR3664" s="282"/>
      <c r="AT3664" s="283"/>
      <c r="AU3664" s="283"/>
      <c r="AV3664" s="283"/>
      <c r="AW3664" s="283"/>
      <c r="AY3664" s="283"/>
      <c r="AZ3664" s="282"/>
      <c r="BA3664" s="283"/>
      <c r="BB3664" s="282"/>
      <c r="BC3664" s="282"/>
      <c r="BD3664" s="282"/>
      <c r="BE3664" s="283"/>
      <c r="BG3664" s="282"/>
      <c r="BH3664" s="282"/>
      <c r="BI3664" s="282"/>
      <c r="BL3664" s="421"/>
      <c r="BM3664" s="424"/>
      <c r="BN3664" s="424"/>
      <c r="BO3664" s="424"/>
      <c r="BP3664" s="424"/>
      <c r="BQ3664" s="421"/>
      <c r="BR3664" s="421"/>
      <c r="BV3664" s="282"/>
      <c r="BW3664" s="283"/>
      <c r="BY3664" s="283"/>
      <c r="BZ3664" s="283"/>
      <c r="CA3664" s="283"/>
      <c r="CB3664" s="282"/>
      <c r="CC3664" s="282"/>
      <c r="CD3664" s="282"/>
      <c r="CE3664" s="282"/>
      <c r="CG3664" s="427"/>
      <c r="CH3664" s="402"/>
      <c r="CI3664" s="424"/>
      <c r="CJ3664" s="282"/>
      <c r="CK3664" s="282"/>
      <c r="CL3664" s="283"/>
      <c r="CM3664" s="283"/>
      <c r="CP3664" s="282"/>
      <c r="DC3664" s="282"/>
      <c r="DD3664" s="282"/>
      <c r="DE3664" s="282"/>
      <c r="DF3664" s="282"/>
      <c r="DG3664" s="282"/>
      <c r="DH3664" s="282"/>
      <c r="DI3664" s="282"/>
      <c r="DJ3664" s="282"/>
      <c r="EF3664" s="495" t="str">
        <f>""&amp;(MID(数据表!AZ3664,1,MIN(FIND({"(";"（"},数据表!AZ3664&amp;"(（",1)-1)))&amp;""</f>
        <v/>
      </c>
      <c r="EG3664" s="495" t="str">
        <f>""&amp;(MID(数据表!AZ3664,1,MIN(FIND({0;1;2;3;4;5;6;7;8;9},数据表!AZ3664&amp;"1234567890",1)-1)))&amp;""</f>
        <v/>
      </c>
    </row>
    <row r="3665" spans="2:137" s="310" customFormat="1" ht="12" customHeight="1">
      <c r="B3665" s="286"/>
      <c r="C3665" s="286"/>
      <c r="D3665" s="286"/>
      <c r="E3665" s="479"/>
      <c r="F3665" s="282"/>
      <c r="G3665" s="283"/>
      <c r="H3665" s="421"/>
      <c r="I3665" s="421"/>
      <c r="J3665" s="283"/>
      <c r="K3665" s="421"/>
      <c r="L3665" s="282"/>
      <c r="N3665" s="282"/>
      <c r="S3665" s="282"/>
      <c r="T3665" s="283"/>
      <c r="U3665" s="283"/>
      <c r="V3665" s="283"/>
      <c r="W3665" s="283"/>
      <c r="X3665" s="283"/>
      <c r="Y3665" s="282"/>
      <c r="Z3665" s="282"/>
      <c r="AA3665" s="283"/>
      <c r="AB3665" s="282"/>
      <c r="AC3665" s="282"/>
      <c r="AD3665" s="282"/>
      <c r="AE3665" s="282"/>
      <c r="AF3665" s="283"/>
      <c r="AG3665" s="402"/>
      <c r="AH3665" s="283"/>
      <c r="AI3665" s="283"/>
      <c r="AJ3665" s="283"/>
      <c r="AK3665" s="283"/>
      <c r="AL3665" s="283"/>
      <c r="AM3665" s="282"/>
      <c r="AN3665" s="282"/>
      <c r="AO3665" s="282"/>
      <c r="AP3665" s="282"/>
      <c r="AQ3665" s="282"/>
      <c r="AR3665" s="282"/>
      <c r="AT3665" s="283"/>
      <c r="AU3665" s="283"/>
      <c r="AV3665" s="283"/>
      <c r="AW3665" s="283"/>
      <c r="AY3665" s="283"/>
      <c r="AZ3665" s="282"/>
      <c r="BA3665" s="283"/>
      <c r="BB3665" s="282"/>
      <c r="BC3665" s="282"/>
      <c r="BD3665" s="282"/>
      <c r="BE3665" s="283"/>
      <c r="BG3665" s="282"/>
      <c r="BH3665" s="282"/>
      <c r="BI3665" s="282"/>
      <c r="BL3665" s="421"/>
      <c r="BM3665" s="424"/>
      <c r="BN3665" s="424"/>
      <c r="BO3665" s="424"/>
      <c r="BP3665" s="424"/>
      <c r="BQ3665" s="421"/>
      <c r="BR3665" s="421"/>
      <c r="BV3665" s="282"/>
      <c r="BW3665" s="283"/>
      <c r="BY3665" s="283"/>
      <c r="BZ3665" s="283"/>
      <c r="CA3665" s="283"/>
      <c r="CB3665" s="282"/>
      <c r="CC3665" s="282"/>
      <c r="CD3665" s="282"/>
      <c r="CE3665" s="282"/>
      <c r="CG3665" s="427"/>
      <c r="CH3665" s="402"/>
      <c r="CI3665" s="424"/>
      <c r="CJ3665" s="282"/>
      <c r="CK3665" s="282"/>
      <c r="CL3665" s="283"/>
      <c r="CM3665" s="283"/>
      <c r="CP3665" s="282"/>
      <c r="DC3665" s="282"/>
      <c r="DD3665" s="282"/>
      <c r="DE3665" s="282"/>
      <c r="DF3665" s="282"/>
      <c r="DG3665" s="282"/>
      <c r="DH3665" s="282"/>
      <c r="DI3665" s="282"/>
      <c r="DJ3665" s="282"/>
      <c r="EF3665" s="495" t="str">
        <f>""&amp;(MID(数据表!AZ3665,1,MIN(FIND({"(";"（"},数据表!AZ3665&amp;"(（",1)-1)))&amp;""</f>
        <v/>
      </c>
      <c r="EG3665" s="495" t="str">
        <f>""&amp;(MID(数据表!AZ3665,1,MIN(FIND({0;1;2;3;4;5;6;7;8;9},数据表!AZ3665&amp;"1234567890",1)-1)))&amp;""</f>
        <v/>
      </c>
    </row>
    <row r="3666" spans="2:137" s="310" customFormat="1" ht="12" customHeight="1">
      <c r="B3666" s="286"/>
      <c r="C3666" s="286"/>
      <c r="D3666" s="286"/>
      <c r="E3666" s="479"/>
      <c r="F3666" s="282"/>
      <c r="G3666" s="283"/>
      <c r="H3666" s="421"/>
      <c r="I3666" s="421"/>
      <c r="J3666" s="283"/>
      <c r="K3666" s="421"/>
      <c r="L3666" s="282"/>
      <c r="N3666" s="282"/>
      <c r="S3666" s="282"/>
      <c r="T3666" s="283"/>
      <c r="U3666" s="283"/>
      <c r="V3666" s="283"/>
      <c r="W3666" s="283"/>
      <c r="X3666" s="283"/>
      <c r="Y3666" s="282"/>
      <c r="Z3666" s="282"/>
      <c r="AA3666" s="283"/>
      <c r="AB3666" s="282"/>
      <c r="AC3666" s="282"/>
      <c r="AD3666" s="282"/>
      <c r="AE3666" s="282"/>
      <c r="AF3666" s="283"/>
      <c r="AG3666" s="402"/>
      <c r="AH3666" s="283"/>
      <c r="AI3666" s="283"/>
      <c r="AJ3666" s="283"/>
      <c r="AK3666" s="283"/>
      <c r="AL3666" s="283"/>
      <c r="AM3666" s="282"/>
      <c r="AN3666" s="282"/>
      <c r="AO3666" s="282"/>
      <c r="AP3666" s="282"/>
      <c r="AQ3666" s="282"/>
      <c r="AR3666" s="282"/>
      <c r="AT3666" s="283"/>
      <c r="AU3666" s="283"/>
      <c r="AV3666" s="283"/>
      <c r="AW3666" s="283"/>
      <c r="AY3666" s="283"/>
      <c r="AZ3666" s="282"/>
      <c r="BA3666" s="283"/>
      <c r="BB3666" s="282"/>
      <c r="BC3666" s="282"/>
      <c r="BD3666" s="282"/>
      <c r="BE3666" s="283"/>
      <c r="BG3666" s="282"/>
      <c r="BH3666" s="282"/>
      <c r="BI3666" s="282"/>
      <c r="BL3666" s="421"/>
      <c r="BM3666" s="424"/>
      <c r="BN3666" s="424"/>
      <c r="BO3666" s="424"/>
      <c r="BP3666" s="424"/>
      <c r="BQ3666" s="421"/>
      <c r="BR3666" s="421"/>
      <c r="BV3666" s="282"/>
      <c r="BW3666" s="283"/>
      <c r="BY3666" s="283"/>
      <c r="BZ3666" s="283"/>
      <c r="CA3666" s="283"/>
      <c r="CB3666" s="282"/>
      <c r="CC3666" s="282"/>
      <c r="CD3666" s="282"/>
      <c r="CE3666" s="282"/>
      <c r="CG3666" s="427"/>
      <c r="CH3666" s="402"/>
      <c r="CI3666" s="424"/>
      <c r="CJ3666" s="282"/>
      <c r="CK3666" s="282"/>
      <c r="CL3666" s="283"/>
      <c r="CM3666" s="283"/>
      <c r="CP3666" s="282"/>
      <c r="DC3666" s="282"/>
      <c r="DD3666" s="282"/>
      <c r="DE3666" s="282"/>
      <c r="DF3666" s="282"/>
      <c r="DG3666" s="282"/>
      <c r="DH3666" s="282"/>
      <c r="DI3666" s="282"/>
      <c r="DJ3666" s="282"/>
      <c r="EF3666" s="495" t="str">
        <f>""&amp;(MID(数据表!AZ3666,1,MIN(FIND({"(";"（"},数据表!AZ3666&amp;"(（",1)-1)))&amp;""</f>
        <v/>
      </c>
      <c r="EG3666" s="495" t="str">
        <f>""&amp;(MID(数据表!AZ3666,1,MIN(FIND({0;1;2;3;4;5;6;7;8;9},数据表!AZ3666&amp;"1234567890",1)-1)))&amp;""</f>
        <v/>
      </c>
    </row>
    <row r="3667" spans="2:137" s="310" customFormat="1" ht="12" customHeight="1">
      <c r="B3667" s="286"/>
      <c r="C3667" s="286"/>
      <c r="D3667" s="286"/>
      <c r="E3667" s="479"/>
      <c r="F3667" s="282"/>
      <c r="G3667" s="283"/>
      <c r="H3667" s="421"/>
      <c r="I3667" s="421"/>
      <c r="J3667" s="283"/>
      <c r="K3667" s="421"/>
      <c r="L3667" s="282"/>
      <c r="N3667" s="282"/>
      <c r="S3667" s="282"/>
      <c r="T3667" s="283"/>
      <c r="U3667" s="283"/>
      <c r="V3667" s="283"/>
      <c r="W3667" s="283"/>
      <c r="X3667" s="283"/>
      <c r="Y3667" s="282"/>
      <c r="Z3667" s="282"/>
      <c r="AA3667" s="283"/>
      <c r="AB3667" s="282"/>
      <c r="AC3667" s="282"/>
      <c r="AD3667" s="282"/>
      <c r="AE3667" s="282"/>
      <c r="AF3667" s="283"/>
      <c r="AG3667" s="402"/>
      <c r="AH3667" s="283"/>
      <c r="AI3667" s="283"/>
      <c r="AJ3667" s="283"/>
      <c r="AK3667" s="283"/>
      <c r="AL3667" s="283"/>
      <c r="AM3667" s="282"/>
      <c r="AN3667" s="282"/>
      <c r="AO3667" s="282"/>
      <c r="AP3667" s="282"/>
      <c r="AQ3667" s="282"/>
      <c r="AR3667" s="282"/>
      <c r="AT3667" s="283"/>
      <c r="AU3667" s="283"/>
      <c r="AV3667" s="283"/>
      <c r="AW3667" s="283"/>
      <c r="AY3667" s="283"/>
      <c r="AZ3667" s="282"/>
      <c r="BA3667" s="283"/>
      <c r="BB3667" s="282"/>
      <c r="BC3667" s="282"/>
      <c r="BD3667" s="282"/>
      <c r="BE3667" s="283"/>
      <c r="BG3667" s="282"/>
      <c r="BH3667" s="282"/>
      <c r="BI3667" s="282"/>
      <c r="BL3667" s="421"/>
      <c r="BM3667" s="424"/>
      <c r="BN3667" s="424"/>
      <c r="BO3667" s="424"/>
      <c r="BP3667" s="424"/>
      <c r="BQ3667" s="421"/>
      <c r="BR3667" s="421"/>
      <c r="BV3667" s="282"/>
      <c r="BW3667" s="283"/>
      <c r="BY3667" s="283"/>
      <c r="BZ3667" s="283"/>
      <c r="CA3667" s="283"/>
      <c r="CB3667" s="282"/>
      <c r="CC3667" s="282"/>
      <c r="CD3667" s="282"/>
      <c r="CE3667" s="282"/>
      <c r="CG3667" s="427"/>
      <c r="CH3667" s="402"/>
      <c r="CI3667" s="424"/>
      <c r="CJ3667" s="282"/>
      <c r="CK3667" s="282"/>
      <c r="CL3667" s="283"/>
      <c r="CM3667" s="283"/>
      <c r="CP3667" s="282"/>
      <c r="DC3667" s="282"/>
      <c r="DD3667" s="282"/>
      <c r="DE3667" s="282"/>
      <c r="DF3667" s="282"/>
      <c r="DG3667" s="282"/>
      <c r="DH3667" s="282"/>
      <c r="DI3667" s="282"/>
      <c r="DJ3667" s="282"/>
      <c r="EF3667" s="495" t="str">
        <f>""&amp;(MID(数据表!AZ3667,1,MIN(FIND({"(";"（"},数据表!AZ3667&amp;"(（",1)-1)))&amp;""</f>
        <v/>
      </c>
      <c r="EG3667" s="495" t="str">
        <f>""&amp;(MID(数据表!AZ3667,1,MIN(FIND({0;1;2;3;4;5;6;7;8;9},数据表!AZ3667&amp;"1234567890",1)-1)))&amp;""</f>
        <v/>
      </c>
    </row>
    <row r="3668" spans="2:137" s="310" customFormat="1" ht="12" customHeight="1">
      <c r="B3668" s="286"/>
      <c r="C3668" s="286"/>
      <c r="D3668" s="286"/>
      <c r="E3668" s="479"/>
      <c r="F3668" s="282"/>
      <c r="G3668" s="283"/>
      <c r="H3668" s="421"/>
      <c r="I3668" s="421"/>
      <c r="J3668" s="283"/>
      <c r="K3668" s="421"/>
      <c r="L3668" s="282"/>
      <c r="N3668" s="282"/>
      <c r="S3668" s="282"/>
      <c r="T3668" s="283"/>
      <c r="U3668" s="283"/>
      <c r="V3668" s="283"/>
      <c r="W3668" s="283"/>
      <c r="X3668" s="283"/>
      <c r="Y3668" s="282"/>
      <c r="Z3668" s="282"/>
      <c r="AA3668" s="283"/>
      <c r="AB3668" s="282"/>
      <c r="AC3668" s="282"/>
      <c r="AD3668" s="282"/>
      <c r="AE3668" s="282"/>
      <c r="AF3668" s="283"/>
      <c r="AG3668" s="402"/>
      <c r="AH3668" s="283"/>
      <c r="AI3668" s="283"/>
      <c r="AJ3668" s="283"/>
      <c r="AK3668" s="283"/>
      <c r="AL3668" s="283"/>
      <c r="AM3668" s="282"/>
      <c r="AN3668" s="282"/>
      <c r="AO3668" s="282"/>
      <c r="AP3668" s="282"/>
      <c r="AQ3668" s="282"/>
      <c r="AR3668" s="282"/>
      <c r="AT3668" s="283"/>
      <c r="AU3668" s="283"/>
      <c r="AV3668" s="283"/>
      <c r="AW3668" s="283"/>
      <c r="AY3668" s="283"/>
      <c r="AZ3668" s="282"/>
      <c r="BA3668" s="283"/>
      <c r="BB3668" s="282"/>
      <c r="BC3668" s="282"/>
      <c r="BD3668" s="282"/>
      <c r="BE3668" s="283"/>
      <c r="BG3668" s="282"/>
      <c r="BH3668" s="282"/>
      <c r="BI3668" s="282"/>
      <c r="BL3668" s="421"/>
      <c r="BM3668" s="424"/>
      <c r="BN3668" s="424"/>
      <c r="BO3668" s="424"/>
      <c r="BP3668" s="424"/>
      <c r="BQ3668" s="421"/>
      <c r="BR3668" s="421"/>
      <c r="BV3668" s="282"/>
      <c r="BW3668" s="283"/>
      <c r="BY3668" s="283"/>
      <c r="BZ3668" s="283"/>
      <c r="CA3668" s="283"/>
      <c r="CB3668" s="282"/>
      <c r="CC3668" s="282"/>
      <c r="CD3668" s="282"/>
      <c r="CE3668" s="282"/>
      <c r="CG3668" s="427"/>
      <c r="CH3668" s="402"/>
      <c r="CI3668" s="424"/>
      <c r="CJ3668" s="282"/>
      <c r="CK3668" s="282"/>
      <c r="CL3668" s="283"/>
      <c r="CM3668" s="283"/>
      <c r="CP3668" s="282"/>
      <c r="DC3668" s="282"/>
      <c r="DD3668" s="282"/>
      <c r="DE3668" s="282"/>
      <c r="DF3668" s="282"/>
      <c r="DG3668" s="282"/>
      <c r="DH3668" s="282"/>
      <c r="DI3668" s="282"/>
      <c r="DJ3668" s="282"/>
      <c r="EF3668" s="495" t="str">
        <f>""&amp;(MID(数据表!AZ3668,1,MIN(FIND({"(";"（"},数据表!AZ3668&amp;"(（",1)-1)))&amp;""</f>
        <v/>
      </c>
      <c r="EG3668" s="495" t="str">
        <f>""&amp;(MID(数据表!AZ3668,1,MIN(FIND({0;1;2;3;4;5;6;7;8;9},数据表!AZ3668&amp;"1234567890",1)-1)))&amp;""</f>
        <v/>
      </c>
    </row>
    <row r="3669" spans="2:137" s="310" customFormat="1" ht="12" customHeight="1">
      <c r="B3669" s="286"/>
      <c r="C3669" s="286"/>
      <c r="D3669" s="286"/>
      <c r="E3669" s="479"/>
      <c r="F3669" s="282"/>
      <c r="G3669" s="283"/>
      <c r="H3669" s="421"/>
      <c r="I3669" s="421"/>
      <c r="J3669" s="283"/>
      <c r="K3669" s="421"/>
      <c r="L3669" s="282"/>
      <c r="N3669" s="282"/>
      <c r="S3669" s="282"/>
      <c r="T3669" s="283"/>
      <c r="U3669" s="283"/>
      <c r="V3669" s="283"/>
      <c r="W3669" s="283"/>
      <c r="X3669" s="283"/>
      <c r="Y3669" s="282"/>
      <c r="Z3669" s="282"/>
      <c r="AA3669" s="283"/>
      <c r="AB3669" s="282"/>
      <c r="AC3669" s="282"/>
      <c r="AD3669" s="282"/>
      <c r="AE3669" s="282"/>
      <c r="AF3669" s="283"/>
      <c r="AG3669" s="402"/>
      <c r="AH3669" s="283"/>
      <c r="AI3669" s="283"/>
      <c r="AJ3669" s="283"/>
      <c r="AK3669" s="283"/>
      <c r="AL3669" s="283"/>
      <c r="AM3669" s="282"/>
      <c r="AN3669" s="282"/>
      <c r="AO3669" s="282"/>
      <c r="AP3669" s="282"/>
      <c r="AQ3669" s="282"/>
      <c r="AR3669" s="282"/>
      <c r="AT3669" s="283"/>
      <c r="AU3669" s="283"/>
      <c r="AV3669" s="283"/>
      <c r="AW3669" s="283"/>
      <c r="AY3669" s="283"/>
      <c r="AZ3669" s="282"/>
      <c r="BA3669" s="283"/>
      <c r="BB3669" s="282"/>
      <c r="BC3669" s="282"/>
      <c r="BD3669" s="282"/>
      <c r="BE3669" s="283"/>
      <c r="BG3669" s="282"/>
      <c r="BH3669" s="282"/>
      <c r="BI3669" s="282"/>
      <c r="BL3669" s="421"/>
      <c r="BM3669" s="424"/>
      <c r="BN3669" s="424"/>
      <c r="BO3669" s="424"/>
      <c r="BP3669" s="424"/>
      <c r="BQ3669" s="421"/>
      <c r="BR3669" s="421"/>
      <c r="BV3669" s="282"/>
      <c r="BW3669" s="283"/>
      <c r="BY3669" s="283"/>
      <c r="BZ3669" s="283"/>
      <c r="CA3669" s="283"/>
      <c r="CB3669" s="282"/>
      <c r="CC3669" s="282"/>
      <c r="CD3669" s="282"/>
      <c r="CE3669" s="282"/>
      <c r="CG3669" s="427"/>
      <c r="CH3669" s="402"/>
      <c r="CI3669" s="424"/>
      <c r="CJ3669" s="282"/>
      <c r="CK3669" s="282"/>
      <c r="CL3669" s="283"/>
      <c r="CM3669" s="283"/>
      <c r="CP3669" s="282"/>
      <c r="DC3669" s="282"/>
      <c r="DD3669" s="282"/>
      <c r="DE3669" s="282"/>
      <c r="DF3669" s="282"/>
      <c r="DG3669" s="282"/>
      <c r="DH3669" s="282"/>
      <c r="DI3669" s="282"/>
      <c r="DJ3669" s="282"/>
      <c r="EF3669" s="495" t="str">
        <f>""&amp;(MID(数据表!AZ3669,1,MIN(FIND({"(";"（"},数据表!AZ3669&amp;"(（",1)-1)))&amp;""</f>
        <v/>
      </c>
      <c r="EG3669" s="495" t="str">
        <f>""&amp;(MID(数据表!AZ3669,1,MIN(FIND({0;1;2;3;4;5;6;7;8;9},数据表!AZ3669&amp;"1234567890",1)-1)))&amp;""</f>
        <v/>
      </c>
    </row>
    <row r="3670" spans="2:137" s="310" customFormat="1" ht="12" customHeight="1">
      <c r="B3670" s="286"/>
      <c r="C3670" s="286"/>
      <c r="D3670" s="286"/>
      <c r="E3670" s="479"/>
      <c r="F3670" s="282"/>
      <c r="G3670" s="283"/>
      <c r="H3670" s="421"/>
      <c r="I3670" s="421"/>
      <c r="J3670" s="283"/>
      <c r="K3670" s="421"/>
      <c r="L3670" s="282"/>
      <c r="N3670" s="282"/>
      <c r="S3670" s="282"/>
      <c r="T3670" s="283"/>
      <c r="U3670" s="283"/>
      <c r="V3670" s="283"/>
      <c r="W3670" s="283"/>
      <c r="X3670" s="283"/>
      <c r="Y3670" s="282"/>
      <c r="Z3670" s="282"/>
      <c r="AA3670" s="283"/>
      <c r="AB3670" s="282"/>
      <c r="AC3670" s="282"/>
      <c r="AD3670" s="282"/>
      <c r="AE3670" s="282"/>
      <c r="AF3670" s="283"/>
      <c r="AG3670" s="402"/>
      <c r="AH3670" s="283"/>
      <c r="AI3670" s="283"/>
      <c r="AJ3670" s="283"/>
      <c r="AK3670" s="283"/>
      <c r="AL3670" s="283"/>
      <c r="AM3670" s="282"/>
      <c r="AN3670" s="282"/>
      <c r="AO3670" s="282"/>
      <c r="AP3670" s="282"/>
      <c r="AQ3670" s="282"/>
      <c r="AR3670" s="282"/>
      <c r="AT3670" s="283"/>
      <c r="AU3670" s="283"/>
      <c r="AV3670" s="283"/>
      <c r="AW3670" s="283"/>
      <c r="AY3670" s="283"/>
      <c r="AZ3670" s="282"/>
      <c r="BA3670" s="283"/>
      <c r="BB3670" s="282"/>
      <c r="BC3670" s="282"/>
      <c r="BD3670" s="282"/>
      <c r="BE3670" s="283"/>
      <c r="BG3670" s="282"/>
      <c r="BH3670" s="282"/>
      <c r="BI3670" s="282"/>
      <c r="BL3670" s="421"/>
      <c r="BM3670" s="424"/>
      <c r="BN3670" s="424"/>
      <c r="BO3670" s="424"/>
      <c r="BP3670" s="424"/>
      <c r="BQ3670" s="421"/>
      <c r="BR3670" s="421"/>
      <c r="BV3670" s="282"/>
      <c r="BW3670" s="283"/>
      <c r="BY3670" s="283"/>
      <c r="BZ3670" s="283"/>
      <c r="CA3670" s="283"/>
      <c r="CB3670" s="282"/>
      <c r="CC3670" s="282"/>
      <c r="CD3670" s="282"/>
      <c r="CE3670" s="282"/>
      <c r="CG3670" s="427"/>
      <c r="CH3670" s="402"/>
      <c r="CI3670" s="424"/>
      <c r="CJ3670" s="282"/>
      <c r="CK3670" s="282"/>
      <c r="CL3670" s="283"/>
      <c r="CM3670" s="283"/>
      <c r="CP3670" s="282"/>
      <c r="DC3670" s="282"/>
      <c r="DD3670" s="282"/>
      <c r="DE3670" s="282"/>
      <c r="DF3670" s="282"/>
      <c r="DG3670" s="282"/>
      <c r="DH3670" s="282"/>
      <c r="DI3670" s="282"/>
      <c r="DJ3670" s="282"/>
      <c r="EF3670" s="495" t="str">
        <f>""&amp;(MID(数据表!AZ3670,1,MIN(FIND({"(";"（"},数据表!AZ3670&amp;"(（",1)-1)))&amp;""</f>
        <v/>
      </c>
      <c r="EG3670" s="495" t="str">
        <f>""&amp;(MID(数据表!AZ3670,1,MIN(FIND({0;1;2;3;4;5;6;7;8;9},数据表!AZ3670&amp;"1234567890",1)-1)))&amp;""</f>
        <v/>
      </c>
    </row>
    <row r="3671" spans="2:137" s="310" customFormat="1" ht="12" customHeight="1">
      <c r="B3671" s="286"/>
      <c r="C3671" s="286"/>
      <c r="D3671" s="286"/>
      <c r="E3671" s="479"/>
      <c r="F3671" s="282"/>
      <c r="G3671" s="283"/>
      <c r="H3671" s="421"/>
      <c r="I3671" s="421"/>
      <c r="J3671" s="283"/>
      <c r="K3671" s="421"/>
      <c r="L3671" s="282"/>
      <c r="N3671" s="282"/>
      <c r="S3671" s="282"/>
      <c r="T3671" s="283"/>
      <c r="U3671" s="283"/>
      <c r="V3671" s="283"/>
      <c r="W3671" s="283"/>
      <c r="X3671" s="283"/>
      <c r="Y3671" s="282"/>
      <c r="Z3671" s="282"/>
      <c r="AA3671" s="283"/>
      <c r="AB3671" s="282"/>
      <c r="AC3671" s="282"/>
      <c r="AD3671" s="282"/>
      <c r="AE3671" s="282"/>
      <c r="AF3671" s="283"/>
      <c r="AG3671" s="402"/>
      <c r="AH3671" s="283"/>
      <c r="AI3671" s="283"/>
      <c r="AJ3671" s="283"/>
      <c r="AK3671" s="283"/>
      <c r="AL3671" s="283"/>
      <c r="AM3671" s="282"/>
      <c r="AN3671" s="282"/>
      <c r="AO3671" s="282"/>
      <c r="AP3671" s="282"/>
      <c r="AQ3671" s="282"/>
      <c r="AR3671" s="282"/>
      <c r="AT3671" s="283"/>
      <c r="AU3671" s="283"/>
      <c r="AV3671" s="283"/>
      <c r="AW3671" s="283"/>
      <c r="AY3671" s="283"/>
      <c r="AZ3671" s="282"/>
      <c r="BA3671" s="283"/>
      <c r="BB3671" s="282"/>
      <c r="BC3671" s="282"/>
      <c r="BD3671" s="282"/>
      <c r="BE3671" s="283"/>
      <c r="BG3671" s="282"/>
      <c r="BH3671" s="282"/>
      <c r="BI3671" s="282"/>
      <c r="BL3671" s="421"/>
      <c r="BM3671" s="424"/>
      <c r="BN3671" s="424"/>
      <c r="BO3671" s="424"/>
      <c r="BP3671" s="424"/>
      <c r="BQ3671" s="421"/>
      <c r="BR3671" s="421"/>
      <c r="BV3671" s="282"/>
      <c r="BW3671" s="283"/>
      <c r="BY3671" s="283"/>
      <c r="BZ3671" s="283"/>
      <c r="CA3671" s="283"/>
      <c r="CB3671" s="282"/>
      <c r="CC3671" s="282"/>
      <c r="CD3671" s="282"/>
      <c r="CE3671" s="282"/>
      <c r="CG3671" s="427"/>
      <c r="CH3671" s="402"/>
      <c r="CI3671" s="424"/>
      <c r="CJ3671" s="282"/>
      <c r="CK3671" s="282"/>
      <c r="CL3671" s="283"/>
      <c r="CM3671" s="283"/>
      <c r="CP3671" s="282"/>
      <c r="DC3671" s="282"/>
      <c r="DD3671" s="282"/>
      <c r="DE3671" s="282"/>
      <c r="DF3671" s="282"/>
      <c r="DG3671" s="282"/>
      <c r="DH3671" s="282"/>
      <c r="DI3671" s="282"/>
      <c r="DJ3671" s="282"/>
      <c r="EF3671" s="495" t="str">
        <f>""&amp;(MID(数据表!AZ3671,1,MIN(FIND({"(";"（"},数据表!AZ3671&amp;"(（",1)-1)))&amp;""</f>
        <v/>
      </c>
      <c r="EG3671" s="495" t="str">
        <f>""&amp;(MID(数据表!AZ3671,1,MIN(FIND({0;1;2;3;4;5;6;7;8;9},数据表!AZ3671&amp;"1234567890",1)-1)))&amp;""</f>
        <v/>
      </c>
    </row>
    <row r="3672" spans="2:137" s="310" customFormat="1" ht="12" customHeight="1">
      <c r="B3672" s="286"/>
      <c r="C3672" s="286"/>
      <c r="D3672" s="286"/>
      <c r="E3672" s="479"/>
      <c r="F3672" s="282"/>
      <c r="G3672" s="283"/>
      <c r="H3672" s="421"/>
      <c r="I3672" s="421"/>
      <c r="J3672" s="283"/>
      <c r="K3672" s="421"/>
      <c r="L3672" s="282"/>
      <c r="N3672" s="282"/>
      <c r="S3672" s="282"/>
      <c r="T3672" s="283"/>
      <c r="U3672" s="283"/>
      <c r="V3672" s="283"/>
      <c r="W3672" s="283"/>
      <c r="X3672" s="283"/>
      <c r="Y3672" s="282"/>
      <c r="Z3672" s="282"/>
      <c r="AA3672" s="283"/>
      <c r="AB3672" s="282"/>
      <c r="AC3672" s="282"/>
      <c r="AD3672" s="282"/>
      <c r="AE3672" s="282"/>
      <c r="AF3672" s="283"/>
      <c r="AG3672" s="402"/>
      <c r="AH3672" s="283"/>
      <c r="AI3672" s="283"/>
      <c r="AJ3672" s="283"/>
      <c r="AK3672" s="283"/>
      <c r="AL3672" s="283"/>
      <c r="AM3672" s="282"/>
      <c r="AN3672" s="282"/>
      <c r="AO3672" s="282"/>
      <c r="AP3672" s="282"/>
      <c r="AQ3672" s="282"/>
      <c r="AR3672" s="282"/>
      <c r="AT3672" s="283"/>
      <c r="AU3672" s="283"/>
      <c r="AV3672" s="283"/>
      <c r="AW3672" s="283"/>
      <c r="AY3672" s="283"/>
      <c r="AZ3672" s="282"/>
      <c r="BA3672" s="283"/>
      <c r="BB3672" s="282"/>
      <c r="BC3672" s="282"/>
      <c r="BD3672" s="282"/>
      <c r="BE3672" s="283"/>
      <c r="BG3672" s="282"/>
      <c r="BH3672" s="282"/>
      <c r="BI3672" s="282"/>
      <c r="BL3672" s="421"/>
      <c r="BM3672" s="424"/>
      <c r="BN3672" s="424"/>
      <c r="BO3672" s="424"/>
      <c r="BP3672" s="424"/>
      <c r="BQ3672" s="421"/>
      <c r="BR3672" s="421"/>
      <c r="BV3672" s="282"/>
      <c r="BW3672" s="283"/>
      <c r="BY3672" s="283"/>
      <c r="BZ3672" s="283"/>
      <c r="CA3672" s="283"/>
      <c r="CB3672" s="282"/>
      <c r="CC3672" s="282"/>
      <c r="CD3672" s="282"/>
      <c r="CE3672" s="282"/>
      <c r="CG3672" s="427"/>
      <c r="CH3672" s="402"/>
      <c r="CI3672" s="424"/>
      <c r="CJ3672" s="282"/>
      <c r="CK3672" s="282"/>
      <c r="CL3672" s="283"/>
      <c r="CM3672" s="283"/>
      <c r="CP3672" s="282"/>
      <c r="DC3672" s="282"/>
      <c r="DD3672" s="282"/>
      <c r="DE3672" s="282"/>
      <c r="DF3672" s="282"/>
      <c r="DG3672" s="282"/>
      <c r="DH3672" s="282"/>
      <c r="DI3672" s="282"/>
      <c r="DJ3672" s="282"/>
      <c r="EF3672" s="495" t="str">
        <f>""&amp;(MID(数据表!AZ3672,1,MIN(FIND({"(";"（"},数据表!AZ3672&amp;"(（",1)-1)))&amp;""</f>
        <v/>
      </c>
      <c r="EG3672" s="495" t="str">
        <f>""&amp;(MID(数据表!AZ3672,1,MIN(FIND({0;1;2;3;4;5;6;7;8;9},数据表!AZ3672&amp;"1234567890",1)-1)))&amp;""</f>
        <v/>
      </c>
    </row>
    <row r="3673" spans="2:137" s="310" customFormat="1" ht="12" customHeight="1">
      <c r="B3673" s="286"/>
      <c r="C3673" s="286"/>
      <c r="D3673" s="286"/>
      <c r="E3673" s="479"/>
      <c r="F3673" s="282"/>
      <c r="G3673" s="283"/>
      <c r="H3673" s="421"/>
      <c r="I3673" s="421"/>
      <c r="J3673" s="283"/>
      <c r="K3673" s="421"/>
      <c r="L3673" s="282"/>
      <c r="N3673" s="282"/>
      <c r="S3673" s="282"/>
      <c r="T3673" s="283"/>
      <c r="U3673" s="283"/>
      <c r="V3673" s="283"/>
      <c r="W3673" s="283"/>
      <c r="X3673" s="283"/>
      <c r="Y3673" s="282"/>
      <c r="Z3673" s="282"/>
      <c r="AA3673" s="283"/>
      <c r="AB3673" s="282"/>
      <c r="AC3673" s="282"/>
      <c r="AD3673" s="282"/>
      <c r="AE3673" s="282"/>
      <c r="AF3673" s="283"/>
      <c r="AG3673" s="402"/>
      <c r="AH3673" s="283"/>
      <c r="AI3673" s="283"/>
      <c r="AJ3673" s="283"/>
      <c r="AK3673" s="283"/>
      <c r="AL3673" s="283"/>
      <c r="AM3673" s="282"/>
      <c r="AN3673" s="282"/>
      <c r="AO3673" s="282"/>
      <c r="AP3673" s="282"/>
      <c r="AQ3673" s="282"/>
      <c r="AR3673" s="282"/>
      <c r="AT3673" s="283"/>
      <c r="AU3673" s="283"/>
      <c r="AV3673" s="283"/>
      <c r="AW3673" s="283"/>
      <c r="AY3673" s="283"/>
      <c r="AZ3673" s="282"/>
      <c r="BA3673" s="283"/>
      <c r="BB3673" s="282"/>
      <c r="BC3673" s="282"/>
      <c r="BD3673" s="282"/>
      <c r="BE3673" s="283"/>
      <c r="BG3673" s="282"/>
      <c r="BH3673" s="282"/>
      <c r="BI3673" s="282"/>
      <c r="BL3673" s="421"/>
      <c r="BM3673" s="424"/>
      <c r="BN3673" s="424"/>
      <c r="BO3673" s="424"/>
      <c r="BP3673" s="424"/>
      <c r="BQ3673" s="421"/>
      <c r="BR3673" s="421"/>
      <c r="BV3673" s="282"/>
      <c r="BW3673" s="283"/>
      <c r="BY3673" s="283"/>
      <c r="BZ3673" s="283"/>
      <c r="CA3673" s="283"/>
      <c r="CB3673" s="282"/>
      <c r="CC3673" s="282"/>
      <c r="CD3673" s="282"/>
      <c r="CE3673" s="282"/>
      <c r="CG3673" s="427"/>
      <c r="CH3673" s="402"/>
      <c r="CI3673" s="424"/>
      <c r="CJ3673" s="282"/>
      <c r="CK3673" s="282"/>
      <c r="CL3673" s="283"/>
      <c r="CM3673" s="283"/>
      <c r="CP3673" s="282"/>
      <c r="DC3673" s="282"/>
      <c r="DD3673" s="282"/>
      <c r="DE3673" s="282"/>
      <c r="DF3673" s="282"/>
      <c r="DG3673" s="282"/>
      <c r="DH3673" s="282"/>
      <c r="DI3673" s="282"/>
      <c r="DJ3673" s="282"/>
      <c r="EF3673" s="495" t="str">
        <f>""&amp;(MID(数据表!AZ3673,1,MIN(FIND({"(";"（"},数据表!AZ3673&amp;"(（",1)-1)))&amp;""</f>
        <v/>
      </c>
      <c r="EG3673" s="495" t="str">
        <f>""&amp;(MID(数据表!AZ3673,1,MIN(FIND({0;1;2;3;4;5;6;7;8;9},数据表!AZ3673&amp;"1234567890",1)-1)))&amp;""</f>
        <v/>
      </c>
    </row>
    <row r="3674" spans="2:137" s="310" customFormat="1" ht="12" customHeight="1">
      <c r="B3674" s="286"/>
      <c r="C3674" s="286"/>
      <c r="D3674" s="286"/>
      <c r="E3674" s="479"/>
      <c r="F3674" s="282"/>
      <c r="G3674" s="283"/>
      <c r="H3674" s="421"/>
      <c r="I3674" s="421"/>
      <c r="J3674" s="283"/>
      <c r="K3674" s="421"/>
      <c r="L3674" s="282"/>
      <c r="N3674" s="282"/>
      <c r="S3674" s="282"/>
      <c r="T3674" s="283"/>
      <c r="U3674" s="283"/>
      <c r="V3674" s="283"/>
      <c r="W3674" s="283"/>
      <c r="X3674" s="283"/>
      <c r="Y3674" s="282"/>
      <c r="Z3674" s="282"/>
      <c r="AA3674" s="283"/>
      <c r="AB3674" s="282"/>
      <c r="AC3674" s="282"/>
      <c r="AD3674" s="282"/>
      <c r="AE3674" s="282"/>
      <c r="AF3674" s="283"/>
      <c r="AG3674" s="402"/>
      <c r="AH3674" s="283"/>
      <c r="AI3674" s="283"/>
      <c r="AJ3674" s="283"/>
      <c r="AK3674" s="283"/>
      <c r="AL3674" s="283"/>
      <c r="AM3674" s="282"/>
      <c r="AN3674" s="282"/>
      <c r="AO3674" s="282"/>
      <c r="AP3674" s="282"/>
      <c r="AQ3674" s="282"/>
      <c r="AR3674" s="282"/>
      <c r="AT3674" s="283"/>
      <c r="AU3674" s="283"/>
      <c r="AV3674" s="283"/>
      <c r="AW3674" s="283"/>
      <c r="AY3674" s="283"/>
      <c r="AZ3674" s="282"/>
      <c r="BA3674" s="283"/>
      <c r="BB3674" s="282"/>
      <c r="BC3674" s="282"/>
      <c r="BD3674" s="282"/>
      <c r="BE3674" s="283"/>
      <c r="BG3674" s="282"/>
      <c r="BH3674" s="282"/>
      <c r="BI3674" s="282"/>
      <c r="BL3674" s="421"/>
      <c r="BM3674" s="424"/>
      <c r="BN3674" s="424"/>
      <c r="BO3674" s="424"/>
      <c r="BP3674" s="424"/>
      <c r="BQ3674" s="421"/>
      <c r="BR3674" s="421"/>
      <c r="BV3674" s="282"/>
      <c r="BW3674" s="283"/>
      <c r="BY3674" s="283"/>
      <c r="BZ3674" s="283"/>
      <c r="CA3674" s="283"/>
      <c r="CB3674" s="282"/>
      <c r="CC3674" s="282"/>
      <c r="CD3674" s="282"/>
      <c r="CE3674" s="282"/>
      <c r="CG3674" s="427"/>
      <c r="CH3674" s="402"/>
      <c r="CI3674" s="424"/>
      <c r="CJ3674" s="282"/>
      <c r="CK3674" s="282"/>
      <c r="CL3674" s="283"/>
      <c r="CM3674" s="283"/>
      <c r="CP3674" s="282"/>
      <c r="DC3674" s="282"/>
      <c r="DD3674" s="282"/>
      <c r="DE3674" s="282"/>
      <c r="DF3674" s="282"/>
      <c r="DG3674" s="282"/>
      <c r="DH3674" s="282"/>
      <c r="DI3674" s="282"/>
      <c r="DJ3674" s="282"/>
      <c r="EF3674" s="495" t="str">
        <f>""&amp;(MID(数据表!AZ3674,1,MIN(FIND({"(";"（"},数据表!AZ3674&amp;"(（",1)-1)))&amp;""</f>
        <v/>
      </c>
      <c r="EG3674" s="495" t="str">
        <f>""&amp;(MID(数据表!AZ3674,1,MIN(FIND({0;1;2;3;4;5;6;7;8;9},数据表!AZ3674&amp;"1234567890",1)-1)))&amp;""</f>
        <v/>
      </c>
    </row>
    <row r="3675" spans="2:137" s="310" customFormat="1" ht="12" customHeight="1">
      <c r="B3675" s="286"/>
      <c r="C3675" s="286"/>
      <c r="D3675" s="286"/>
      <c r="E3675" s="479"/>
      <c r="F3675" s="282"/>
      <c r="G3675" s="283"/>
      <c r="H3675" s="421"/>
      <c r="I3675" s="421"/>
      <c r="J3675" s="283"/>
      <c r="K3675" s="421"/>
      <c r="L3675" s="282"/>
      <c r="N3675" s="282"/>
      <c r="S3675" s="282"/>
      <c r="T3675" s="283"/>
      <c r="U3675" s="283"/>
      <c r="V3675" s="283"/>
      <c r="W3675" s="283"/>
      <c r="X3675" s="283"/>
      <c r="Y3675" s="282"/>
      <c r="Z3675" s="282"/>
      <c r="AA3675" s="283"/>
      <c r="AB3675" s="282"/>
      <c r="AC3675" s="282"/>
      <c r="AD3675" s="282"/>
      <c r="AE3675" s="282"/>
      <c r="AF3675" s="283"/>
      <c r="AG3675" s="402"/>
      <c r="AH3675" s="283"/>
      <c r="AI3675" s="283"/>
      <c r="AJ3675" s="283"/>
      <c r="AK3675" s="283"/>
      <c r="AL3675" s="283"/>
      <c r="AM3675" s="282"/>
      <c r="AN3675" s="282"/>
      <c r="AO3675" s="282"/>
      <c r="AP3675" s="282"/>
      <c r="AQ3675" s="282"/>
      <c r="AR3675" s="282"/>
      <c r="AT3675" s="283"/>
      <c r="AU3675" s="283"/>
      <c r="AV3675" s="283"/>
      <c r="AW3675" s="283"/>
      <c r="AY3675" s="283"/>
      <c r="AZ3675" s="282"/>
      <c r="BA3675" s="283"/>
      <c r="BB3675" s="282"/>
      <c r="BC3675" s="282"/>
      <c r="BD3675" s="282"/>
      <c r="BE3675" s="283"/>
      <c r="BG3675" s="282"/>
      <c r="BH3675" s="282"/>
      <c r="BI3675" s="282"/>
      <c r="BL3675" s="421"/>
      <c r="BM3675" s="424"/>
      <c r="BN3675" s="424"/>
      <c r="BO3675" s="424"/>
      <c r="BP3675" s="424"/>
      <c r="BQ3675" s="421"/>
      <c r="BR3675" s="421"/>
      <c r="BV3675" s="282"/>
      <c r="BW3675" s="283"/>
      <c r="BY3675" s="283"/>
      <c r="BZ3675" s="283"/>
      <c r="CA3675" s="283"/>
      <c r="CB3675" s="282"/>
      <c r="CC3675" s="282"/>
      <c r="CD3675" s="282"/>
      <c r="CE3675" s="282"/>
      <c r="CG3675" s="427"/>
      <c r="CH3675" s="402"/>
      <c r="CI3675" s="424"/>
      <c r="CJ3675" s="282"/>
      <c r="CK3675" s="282"/>
      <c r="CL3675" s="283"/>
      <c r="CM3675" s="283"/>
      <c r="CP3675" s="282"/>
      <c r="DC3675" s="282"/>
      <c r="DD3675" s="282"/>
      <c r="DE3675" s="282"/>
      <c r="DF3675" s="282"/>
      <c r="DG3675" s="282"/>
      <c r="DH3675" s="282"/>
      <c r="DI3675" s="282"/>
      <c r="DJ3675" s="282"/>
      <c r="EF3675" s="495" t="str">
        <f>""&amp;(MID(数据表!AZ3675,1,MIN(FIND({"(";"（"},数据表!AZ3675&amp;"(（",1)-1)))&amp;""</f>
        <v/>
      </c>
      <c r="EG3675" s="495" t="str">
        <f>""&amp;(MID(数据表!AZ3675,1,MIN(FIND({0;1;2;3;4;5;6;7;8;9},数据表!AZ3675&amp;"1234567890",1)-1)))&amp;""</f>
        <v/>
      </c>
    </row>
    <row r="3676" spans="2:137" s="310" customFormat="1" ht="12" customHeight="1">
      <c r="B3676" s="286"/>
      <c r="C3676" s="286"/>
      <c r="D3676" s="286"/>
      <c r="E3676" s="479"/>
      <c r="F3676" s="282"/>
      <c r="G3676" s="283"/>
      <c r="H3676" s="421"/>
      <c r="I3676" s="421"/>
      <c r="J3676" s="283"/>
      <c r="K3676" s="421"/>
      <c r="L3676" s="282"/>
      <c r="N3676" s="282"/>
      <c r="S3676" s="282"/>
      <c r="T3676" s="283"/>
      <c r="U3676" s="283"/>
      <c r="V3676" s="283"/>
      <c r="W3676" s="283"/>
      <c r="X3676" s="283"/>
      <c r="Y3676" s="282"/>
      <c r="Z3676" s="282"/>
      <c r="AA3676" s="283"/>
      <c r="AB3676" s="282"/>
      <c r="AC3676" s="282"/>
      <c r="AD3676" s="282"/>
      <c r="AE3676" s="282"/>
      <c r="AF3676" s="283"/>
      <c r="AG3676" s="402"/>
      <c r="AH3676" s="283"/>
      <c r="AI3676" s="283"/>
      <c r="AJ3676" s="283"/>
      <c r="AK3676" s="283"/>
      <c r="AL3676" s="283"/>
      <c r="AM3676" s="282"/>
      <c r="AN3676" s="282"/>
      <c r="AO3676" s="282"/>
      <c r="AP3676" s="282"/>
      <c r="AQ3676" s="282"/>
      <c r="AR3676" s="282"/>
      <c r="AT3676" s="283"/>
      <c r="AU3676" s="283"/>
      <c r="AV3676" s="283"/>
      <c r="AW3676" s="283"/>
      <c r="AY3676" s="283"/>
      <c r="AZ3676" s="282"/>
      <c r="BA3676" s="283"/>
      <c r="BB3676" s="282"/>
      <c r="BC3676" s="282"/>
      <c r="BD3676" s="282"/>
      <c r="BE3676" s="283"/>
      <c r="BG3676" s="282"/>
      <c r="BH3676" s="282"/>
      <c r="BI3676" s="282"/>
      <c r="BL3676" s="421"/>
      <c r="BM3676" s="424"/>
      <c r="BN3676" s="424"/>
      <c r="BO3676" s="424"/>
      <c r="BP3676" s="424"/>
      <c r="BQ3676" s="421"/>
      <c r="BR3676" s="421"/>
      <c r="BV3676" s="282"/>
      <c r="BW3676" s="283"/>
      <c r="BY3676" s="283"/>
      <c r="BZ3676" s="283"/>
      <c r="CA3676" s="283"/>
      <c r="CB3676" s="282"/>
      <c r="CC3676" s="282"/>
      <c r="CD3676" s="282"/>
      <c r="CE3676" s="282"/>
      <c r="CG3676" s="427"/>
      <c r="CH3676" s="402"/>
      <c r="CI3676" s="424"/>
      <c r="CJ3676" s="282"/>
      <c r="CK3676" s="282"/>
      <c r="CL3676" s="283"/>
      <c r="CM3676" s="283"/>
      <c r="CP3676" s="282"/>
      <c r="DC3676" s="282"/>
      <c r="DD3676" s="282"/>
      <c r="DE3676" s="282"/>
      <c r="DF3676" s="282"/>
      <c r="DG3676" s="282"/>
      <c r="DH3676" s="282"/>
      <c r="DI3676" s="282"/>
      <c r="DJ3676" s="282"/>
      <c r="EF3676" s="495" t="str">
        <f>""&amp;(MID(数据表!AZ3676,1,MIN(FIND({"(";"（"},数据表!AZ3676&amp;"(（",1)-1)))&amp;""</f>
        <v/>
      </c>
      <c r="EG3676" s="495" t="str">
        <f>""&amp;(MID(数据表!AZ3676,1,MIN(FIND({0;1;2;3;4;5;6;7;8;9},数据表!AZ3676&amp;"1234567890",1)-1)))&amp;""</f>
        <v/>
      </c>
    </row>
    <row r="3677" spans="2:137" s="310" customFormat="1" ht="12" customHeight="1">
      <c r="B3677" s="286"/>
      <c r="C3677" s="286"/>
      <c r="D3677" s="286"/>
      <c r="E3677" s="479"/>
      <c r="F3677" s="282"/>
      <c r="G3677" s="283"/>
      <c r="H3677" s="421"/>
      <c r="I3677" s="421"/>
      <c r="J3677" s="283"/>
      <c r="K3677" s="421"/>
      <c r="L3677" s="282"/>
      <c r="N3677" s="282"/>
      <c r="S3677" s="282"/>
      <c r="T3677" s="283"/>
      <c r="U3677" s="283"/>
      <c r="V3677" s="283"/>
      <c r="W3677" s="283"/>
      <c r="X3677" s="283"/>
      <c r="Y3677" s="282"/>
      <c r="Z3677" s="282"/>
      <c r="AA3677" s="283"/>
      <c r="AB3677" s="282"/>
      <c r="AC3677" s="282"/>
      <c r="AD3677" s="282"/>
      <c r="AE3677" s="282"/>
      <c r="AF3677" s="283"/>
      <c r="AG3677" s="402"/>
      <c r="AH3677" s="283"/>
      <c r="AI3677" s="283"/>
      <c r="AJ3677" s="283"/>
      <c r="AK3677" s="283"/>
      <c r="AL3677" s="283"/>
      <c r="AM3677" s="282"/>
      <c r="AN3677" s="282"/>
      <c r="AO3677" s="282"/>
      <c r="AP3677" s="282"/>
      <c r="AQ3677" s="282"/>
      <c r="AR3677" s="282"/>
      <c r="AT3677" s="283"/>
      <c r="AU3677" s="283"/>
      <c r="AV3677" s="283"/>
      <c r="AW3677" s="283"/>
      <c r="AY3677" s="283"/>
      <c r="AZ3677" s="282"/>
      <c r="BA3677" s="283"/>
      <c r="BB3677" s="282"/>
      <c r="BC3677" s="282"/>
      <c r="BD3677" s="282"/>
      <c r="BE3677" s="283"/>
      <c r="BG3677" s="282"/>
      <c r="BH3677" s="282"/>
      <c r="BI3677" s="282"/>
      <c r="BL3677" s="421"/>
      <c r="BM3677" s="424"/>
      <c r="BN3677" s="424"/>
      <c r="BO3677" s="424"/>
      <c r="BP3677" s="424"/>
      <c r="BQ3677" s="421"/>
      <c r="BR3677" s="421"/>
      <c r="BV3677" s="282"/>
      <c r="BW3677" s="283"/>
      <c r="BY3677" s="283"/>
      <c r="BZ3677" s="283"/>
      <c r="CA3677" s="283"/>
      <c r="CB3677" s="282"/>
      <c r="CC3677" s="282"/>
      <c r="CD3677" s="282"/>
      <c r="CE3677" s="282"/>
      <c r="CG3677" s="427"/>
      <c r="CH3677" s="402"/>
      <c r="CI3677" s="424"/>
      <c r="CJ3677" s="282"/>
      <c r="CK3677" s="282"/>
      <c r="CL3677" s="283"/>
      <c r="CM3677" s="283"/>
      <c r="CP3677" s="282"/>
      <c r="DC3677" s="282"/>
      <c r="DD3677" s="282"/>
      <c r="DE3677" s="282"/>
      <c r="DF3677" s="282"/>
      <c r="DG3677" s="282"/>
      <c r="DH3677" s="282"/>
      <c r="DI3677" s="282"/>
      <c r="DJ3677" s="282"/>
      <c r="EF3677" s="495" t="str">
        <f>""&amp;(MID(数据表!AZ3677,1,MIN(FIND({"(";"（"},数据表!AZ3677&amp;"(（",1)-1)))&amp;""</f>
        <v/>
      </c>
      <c r="EG3677" s="495" t="str">
        <f>""&amp;(MID(数据表!AZ3677,1,MIN(FIND({0;1;2;3;4;5;6;7;8;9},数据表!AZ3677&amp;"1234567890",1)-1)))&amp;""</f>
        <v/>
      </c>
    </row>
    <row r="3678" spans="2:137" s="310" customFormat="1" ht="12" customHeight="1">
      <c r="B3678" s="286"/>
      <c r="C3678" s="286"/>
      <c r="D3678" s="286"/>
      <c r="E3678" s="479"/>
      <c r="F3678" s="282"/>
      <c r="G3678" s="283"/>
      <c r="H3678" s="421"/>
      <c r="I3678" s="421"/>
      <c r="J3678" s="283"/>
      <c r="K3678" s="421"/>
      <c r="L3678" s="282"/>
      <c r="N3678" s="282"/>
      <c r="S3678" s="282"/>
      <c r="T3678" s="283"/>
      <c r="U3678" s="283"/>
      <c r="V3678" s="283"/>
      <c r="W3678" s="283"/>
      <c r="X3678" s="283"/>
      <c r="Y3678" s="282"/>
      <c r="Z3678" s="282"/>
      <c r="AA3678" s="283"/>
      <c r="AB3678" s="282"/>
      <c r="AC3678" s="282"/>
      <c r="AD3678" s="282"/>
      <c r="AE3678" s="282"/>
      <c r="AF3678" s="283"/>
      <c r="AG3678" s="402"/>
      <c r="AH3678" s="283"/>
      <c r="AI3678" s="283"/>
      <c r="AJ3678" s="283"/>
      <c r="AK3678" s="283"/>
      <c r="AL3678" s="283"/>
      <c r="AM3678" s="282"/>
      <c r="AN3678" s="282"/>
      <c r="AO3678" s="282"/>
      <c r="AP3678" s="282"/>
      <c r="AQ3678" s="282"/>
      <c r="AR3678" s="282"/>
      <c r="AT3678" s="283"/>
      <c r="AU3678" s="283"/>
      <c r="AV3678" s="283"/>
      <c r="AW3678" s="283"/>
      <c r="AY3678" s="283"/>
      <c r="AZ3678" s="282"/>
      <c r="BA3678" s="283"/>
      <c r="BB3678" s="282"/>
      <c r="BC3678" s="282"/>
      <c r="BD3678" s="282"/>
      <c r="BE3678" s="283"/>
      <c r="BG3678" s="282"/>
      <c r="BH3678" s="282"/>
      <c r="BI3678" s="282"/>
      <c r="BL3678" s="421"/>
      <c r="BM3678" s="424"/>
      <c r="BN3678" s="424"/>
      <c r="BO3678" s="424"/>
      <c r="BP3678" s="424"/>
      <c r="BQ3678" s="421"/>
      <c r="BR3678" s="421"/>
      <c r="BV3678" s="282"/>
      <c r="BW3678" s="283"/>
      <c r="BY3678" s="283"/>
      <c r="BZ3678" s="283"/>
      <c r="CA3678" s="283"/>
      <c r="CB3678" s="282"/>
      <c r="CC3678" s="282"/>
      <c r="CD3678" s="282"/>
      <c r="CE3678" s="282"/>
      <c r="CG3678" s="427"/>
      <c r="CH3678" s="402"/>
      <c r="CI3678" s="424"/>
      <c r="CJ3678" s="282"/>
      <c r="CK3678" s="282"/>
      <c r="CL3678" s="283"/>
      <c r="CM3678" s="283"/>
      <c r="CP3678" s="282"/>
      <c r="DC3678" s="282"/>
      <c r="DD3678" s="282"/>
      <c r="DE3678" s="282"/>
      <c r="DF3678" s="282"/>
      <c r="DG3678" s="282"/>
      <c r="DH3678" s="282"/>
      <c r="DI3678" s="282"/>
      <c r="DJ3678" s="282"/>
      <c r="EF3678" s="495" t="str">
        <f>""&amp;(MID(数据表!AZ3678,1,MIN(FIND({"(";"（"},数据表!AZ3678&amp;"(（",1)-1)))&amp;""</f>
        <v/>
      </c>
      <c r="EG3678" s="495" t="str">
        <f>""&amp;(MID(数据表!AZ3678,1,MIN(FIND({0;1;2;3;4;5;6;7;8;9},数据表!AZ3678&amp;"1234567890",1)-1)))&amp;""</f>
        <v/>
      </c>
    </row>
    <row r="3679" spans="2:137" s="310" customFormat="1" ht="12" customHeight="1">
      <c r="B3679" s="286"/>
      <c r="C3679" s="286"/>
      <c r="D3679" s="286"/>
      <c r="E3679" s="479"/>
      <c r="F3679" s="282"/>
      <c r="G3679" s="283"/>
      <c r="H3679" s="421"/>
      <c r="I3679" s="421"/>
      <c r="J3679" s="283"/>
      <c r="K3679" s="421"/>
      <c r="L3679" s="282"/>
      <c r="N3679" s="282"/>
      <c r="S3679" s="282"/>
      <c r="T3679" s="283"/>
      <c r="U3679" s="283"/>
      <c r="V3679" s="283"/>
      <c r="W3679" s="283"/>
      <c r="X3679" s="283"/>
      <c r="Y3679" s="282"/>
      <c r="Z3679" s="282"/>
      <c r="AA3679" s="283"/>
      <c r="AB3679" s="282"/>
      <c r="AC3679" s="282"/>
      <c r="AD3679" s="282"/>
      <c r="AE3679" s="282"/>
      <c r="AF3679" s="283"/>
      <c r="AG3679" s="402"/>
      <c r="AH3679" s="283"/>
      <c r="AI3679" s="283"/>
      <c r="AJ3679" s="283"/>
      <c r="AK3679" s="283"/>
      <c r="AL3679" s="283"/>
      <c r="AM3679" s="282"/>
      <c r="AN3679" s="282"/>
      <c r="AO3679" s="282"/>
      <c r="AP3679" s="282"/>
      <c r="AQ3679" s="282"/>
      <c r="AR3679" s="282"/>
      <c r="AT3679" s="283"/>
      <c r="AU3679" s="283"/>
      <c r="AV3679" s="283"/>
      <c r="AW3679" s="283"/>
      <c r="AY3679" s="283"/>
      <c r="AZ3679" s="282"/>
      <c r="BA3679" s="283"/>
      <c r="BB3679" s="282"/>
      <c r="BC3679" s="282"/>
      <c r="BD3679" s="282"/>
      <c r="BE3679" s="283"/>
      <c r="BG3679" s="282"/>
      <c r="BH3679" s="282"/>
      <c r="BI3679" s="282"/>
      <c r="BL3679" s="421"/>
      <c r="BM3679" s="424"/>
      <c r="BN3679" s="424"/>
      <c r="BO3679" s="424"/>
      <c r="BP3679" s="424"/>
      <c r="BQ3679" s="421"/>
      <c r="BR3679" s="421"/>
      <c r="BV3679" s="282"/>
      <c r="BW3679" s="283"/>
      <c r="BY3679" s="283"/>
      <c r="BZ3679" s="283"/>
      <c r="CA3679" s="283"/>
      <c r="CB3679" s="282"/>
      <c r="CC3679" s="282"/>
      <c r="CD3679" s="282"/>
      <c r="CE3679" s="282"/>
      <c r="CG3679" s="427"/>
      <c r="CH3679" s="402"/>
      <c r="CI3679" s="424"/>
      <c r="CJ3679" s="282"/>
      <c r="CK3679" s="282"/>
      <c r="CL3679" s="283"/>
      <c r="CM3679" s="283"/>
      <c r="CP3679" s="282"/>
      <c r="DC3679" s="282"/>
      <c r="DD3679" s="282"/>
      <c r="DE3679" s="282"/>
      <c r="DF3679" s="282"/>
      <c r="DG3679" s="282"/>
      <c r="DH3679" s="282"/>
      <c r="DI3679" s="282"/>
      <c r="DJ3679" s="282"/>
      <c r="EF3679" s="495" t="str">
        <f>""&amp;(MID(数据表!AZ3679,1,MIN(FIND({"(";"（"},数据表!AZ3679&amp;"(（",1)-1)))&amp;""</f>
        <v/>
      </c>
      <c r="EG3679" s="495" t="str">
        <f>""&amp;(MID(数据表!AZ3679,1,MIN(FIND({0;1;2;3;4;5;6;7;8;9},数据表!AZ3679&amp;"1234567890",1)-1)))&amp;""</f>
        <v/>
      </c>
    </row>
    <row r="3680" spans="2:137" s="310" customFormat="1" ht="12" customHeight="1">
      <c r="B3680" s="286"/>
      <c r="C3680" s="286"/>
      <c r="D3680" s="286"/>
      <c r="E3680" s="479"/>
      <c r="F3680" s="282"/>
      <c r="G3680" s="283"/>
      <c r="H3680" s="421"/>
      <c r="I3680" s="421"/>
      <c r="J3680" s="283"/>
      <c r="K3680" s="421"/>
      <c r="L3680" s="282"/>
      <c r="N3680" s="282"/>
      <c r="S3680" s="282"/>
      <c r="T3680" s="283"/>
      <c r="U3680" s="283"/>
      <c r="V3680" s="283"/>
      <c r="W3680" s="283"/>
      <c r="X3680" s="283"/>
      <c r="Y3680" s="282"/>
      <c r="Z3680" s="282"/>
      <c r="AA3680" s="283"/>
      <c r="AB3680" s="282"/>
      <c r="AC3680" s="282"/>
      <c r="AD3680" s="282"/>
      <c r="AE3680" s="282"/>
      <c r="AF3680" s="283"/>
      <c r="AG3680" s="402"/>
      <c r="AH3680" s="283"/>
      <c r="AI3680" s="283"/>
      <c r="AJ3680" s="283"/>
      <c r="AK3680" s="283"/>
      <c r="AL3680" s="283"/>
      <c r="AM3680" s="282"/>
      <c r="AN3680" s="282"/>
      <c r="AO3680" s="282"/>
      <c r="AP3680" s="282"/>
      <c r="AQ3680" s="282"/>
      <c r="AR3680" s="282"/>
      <c r="AT3680" s="283"/>
      <c r="AU3680" s="283"/>
      <c r="AV3680" s="283"/>
      <c r="AW3680" s="283"/>
      <c r="AY3680" s="283"/>
      <c r="AZ3680" s="282"/>
      <c r="BA3680" s="283"/>
      <c r="BB3680" s="282"/>
      <c r="BC3680" s="282"/>
      <c r="BD3680" s="282"/>
      <c r="BE3680" s="283"/>
      <c r="BG3680" s="282"/>
      <c r="BH3680" s="282"/>
      <c r="BI3680" s="282"/>
      <c r="BL3680" s="421"/>
      <c r="BM3680" s="424"/>
      <c r="BN3680" s="424"/>
      <c r="BO3680" s="424"/>
      <c r="BP3680" s="424"/>
      <c r="BQ3680" s="421"/>
      <c r="BR3680" s="421"/>
      <c r="BV3680" s="282"/>
      <c r="BW3680" s="283"/>
      <c r="BY3680" s="283"/>
      <c r="BZ3680" s="283"/>
      <c r="CA3680" s="283"/>
      <c r="CB3680" s="282"/>
      <c r="CC3680" s="282"/>
      <c r="CD3680" s="282"/>
      <c r="CE3680" s="282"/>
      <c r="CG3680" s="427"/>
      <c r="CH3680" s="402"/>
      <c r="CI3680" s="424"/>
      <c r="CJ3680" s="282"/>
      <c r="CK3680" s="282"/>
      <c r="CL3680" s="283"/>
      <c r="CM3680" s="283"/>
      <c r="CP3680" s="282"/>
      <c r="DC3680" s="282"/>
      <c r="DD3680" s="282"/>
      <c r="DE3680" s="282"/>
      <c r="DF3680" s="282"/>
      <c r="DG3680" s="282"/>
      <c r="DH3680" s="282"/>
      <c r="DI3680" s="282"/>
      <c r="DJ3680" s="282"/>
      <c r="EF3680" s="495" t="str">
        <f>""&amp;(MID(数据表!AZ3680,1,MIN(FIND({"(";"（"},数据表!AZ3680&amp;"(（",1)-1)))&amp;""</f>
        <v/>
      </c>
      <c r="EG3680" s="495" t="str">
        <f>""&amp;(MID(数据表!AZ3680,1,MIN(FIND({0;1;2;3;4;5;6;7;8;9},数据表!AZ3680&amp;"1234567890",1)-1)))&amp;""</f>
        <v/>
      </c>
    </row>
    <row r="3681" spans="2:137" s="310" customFormat="1" ht="12" customHeight="1">
      <c r="B3681" s="286"/>
      <c r="C3681" s="286"/>
      <c r="D3681" s="286"/>
      <c r="E3681" s="479"/>
      <c r="F3681" s="282"/>
      <c r="G3681" s="283"/>
      <c r="H3681" s="421"/>
      <c r="I3681" s="421"/>
      <c r="J3681" s="283"/>
      <c r="K3681" s="421"/>
      <c r="L3681" s="282"/>
      <c r="N3681" s="282"/>
      <c r="S3681" s="282"/>
      <c r="T3681" s="283"/>
      <c r="U3681" s="283"/>
      <c r="V3681" s="283"/>
      <c r="W3681" s="283"/>
      <c r="X3681" s="283"/>
      <c r="Y3681" s="282"/>
      <c r="Z3681" s="282"/>
      <c r="AA3681" s="283"/>
      <c r="AB3681" s="282"/>
      <c r="AC3681" s="282"/>
      <c r="AD3681" s="282"/>
      <c r="AE3681" s="282"/>
      <c r="AF3681" s="283"/>
      <c r="AG3681" s="402"/>
      <c r="AH3681" s="283"/>
      <c r="AI3681" s="283"/>
      <c r="AJ3681" s="283"/>
      <c r="AK3681" s="283"/>
      <c r="AL3681" s="283"/>
      <c r="AM3681" s="282"/>
      <c r="AN3681" s="282"/>
      <c r="AO3681" s="282"/>
      <c r="AP3681" s="282"/>
      <c r="AQ3681" s="282"/>
      <c r="AR3681" s="282"/>
      <c r="AT3681" s="283"/>
      <c r="AU3681" s="283"/>
      <c r="AV3681" s="283"/>
      <c r="AW3681" s="283"/>
      <c r="AY3681" s="283"/>
      <c r="AZ3681" s="282"/>
      <c r="BA3681" s="283"/>
      <c r="BB3681" s="282"/>
      <c r="BC3681" s="282"/>
      <c r="BD3681" s="282"/>
      <c r="BE3681" s="283"/>
      <c r="BG3681" s="282"/>
      <c r="BH3681" s="282"/>
      <c r="BI3681" s="282"/>
      <c r="BL3681" s="421"/>
      <c r="BM3681" s="424"/>
      <c r="BN3681" s="424"/>
      <c r="BO3681" s="424"/>
      <c r="BP3681" s="424"/>
      <c r="BQ3681" s="421"/>
      <c r="BR3681" s="421"/>
      <c r="BV3681" s="282"/>
      <c r="BW3681" s="283"/>
      <c r="BY3681" s="283"/>
      <c r="BZ3681" s="283"/>
      <c r="CA3681" s="283"/>
      <c r="CB3681" s="282"/>
      <c r="CC3681" s="282"/>
      <c r="CD3681" s="282"/>
      <c r="CE3681" s="282"/>
      <c r="CG3681" s="427"/>
      <c r="CH3681" s="402"/>
      <c r="CI3681" s="424"/>
      <c r="CJ3681" s="282"/>
      <c r="CK3681" s="282"/>
      <c r="CL3681" s="283"/>
      <c r="CM3681" s="283"/>
      <c r="CP3681" s="282"/>
      <c r="DC3681" s="282"/>
      <c r="DD3681" s="282"/>
      <c r="DE3681" s="282"/>
      <c r="DF3681" s="282"/>
      <c r="DG3681" s="282"/>
      <c r="DH3681" s="282"/>
      <c r="DI3681" s="282"/>
      <c r="DJ3681" s="282"/>
      <c r="EF3681" s="495" t="str">
        <f>""&amp;(MID(数据表!AZ3681,1,MIN(FIND({"(";"（"},数据表!AZ3681&amp;"(（",1)-1)))&amp;""</f>
        <v/>
      </c>
      <c r="EG3681" s="495" t="str">
        <f>""&amp;(MID(数据表!AZ3681,1,MIN(FIND({0;1;2;3;4;5;6;7;8;9},数据表!AZ3681&amp;"1234567890",1)-1)))&amp;""</f>
        <v/>
      </c>
    </row>
    <row r="3682" spans="2:137" s="310" customFormat="1" ht="12" customHeight="1">
      <c r="B3682" s="286"/>
      <c r="C3682" s="286"/>
      <c r="D3682" s="286"/>
      <c r="E3682" s="479"/>
      <c r="F3682" s="282"/>
      <c r="G3682" s="283"/>
      <c r="H3682" s="421"/>
      <c r="I3682" s="421"/>
      <c r="J3682" s="283"/>
      <c r="K3682" s="421"/>
      <c r="L3682" s="282"/>
      <c r="N3682" s="282"/>
      <c r="S3682" s="282"/>
      <c r="T3682" s="283"/>
      <c r="U3682" s="283"/>
      <c r="V3682" s="283"/>
      <c r="W3682" s="283"/>
      <c r="X3682" s="283"/>
      <c r="Y3682" s="282"/>
      <c r="Z3682" s="282"/>
      <c r="AA3682" s="283"/>
      <c r="AB3682" s="282"/>
      <c r="AC3682" s="282"/>
      <c r="AD3682" s="282"/>
      <c r="AE3682" s="282"/>
      <c r="AF3682" s="283"/>
      <c r="AG3682" s="402"/>
      <c r="AH3682" s="283"/>
      <c r="AI3682" s="283"/>
      <c r="AJ3682" s="283"/>
      <c r="AK3682" s="283"/>
      <c r="AL3682" s="283"/>
      <c r="AM3682" s="282"/>
      <c r="AN3682" s="282"/>
      <c r="AO3682" s="282"/>
      <c r="AP3682" s="282"/>
      <c r="AQ3682" s="282"/>
      <c r="AR3682" s="282"/>
      <c r="AT3682" s="283"/>
      <c r="AU3682" s="283"/>
      <c r="AV3682" s="283"/>
      <c r="AW3682" s="283"/>
      <c r="AY3682" s="283"/>
      <c r="AZ3682" s="282"/>
      <c r="BA3682" s="283"/>
      <c r="BB3682" s="282"/>
      <c r="BC3682" s="282"/>
      <c r="BD3682" s="282"/>
      <c r="BE3682" s="283"/>
      <c r="BG3682" s="282"/>
      <c r="BH3682" s="282"/>
      <c r="BI3682" s="282"/>
      <c r="BL3682" s="421"/>
      <c r="BM3682" s="424"/>
      <c r="BN3682" s="424"/>
      <c r="BO3682" s="424"/>
      <c r="BP3682" s="424"/>
      <c r="BQ3682" s="421"/>
      <c r="BR3682" s="421"/>
      <c r="BV3682" s="282"/>
      <c r="BW3682" s="283"/>
      <c r="BY3682" s="283"/>
      <c r="BZ3682" s="283"/>
      <c r="CA3682" s="283"/>
      <c r="CB3682" s="282"/>
      <c r="CC3682" s="282"/>
      <c r="CD3682" s="282"/>
      <c r="CE3682" s="282"/>
      <c r="CG3682" s="427"/>
      <c r="CH3682" s="402"/>
      <c r="CI3682" s="424"/>
      <c r="CJ3682" s="282"/>
      <c r="CK3682" s="282"/>
      <c r="CL3682" s="283"/>
      <c r="CM3682" s="283"/>
      <c r="CP3682" s="282"/>
      <c r="DC3682" s="282"/>
      <c r="DD3682" s="282"/>
      <c r="DE3682" s="282"/>
      <c r="DF3682" s="282"/>
      <c r="DG3682" s="282"/>
      <c r="DH3682" s="282"/>
      <c r="DI3682" s="282"/>
      <c r="DJ3682" s="282"/>
      <c r="EF3682" s="495" t="str">
        <f>""&amp;(MID(数据表!AZ3682,1,MIN(FIND({"(";"（"},数据表!AZ3682&amp;"(（",1)-1)))&amp;""</f>
        <v/>
      </c>
      <c r="EG3682" s="495" t="str">
        <f>""&amp;(MID(数据表!AZ3682,1,MIN(FIND({0;1;2;3;4;5;6;7;8;9},数据表!AZ3682&amp;"1234567890",1)-1)))&amp;""</f>
        <v/>
      </c>
    </row>
    <row r="3683" spans="2:137" s="310" customFormat="1" ht="12" customHeight="1">
      <c r="B3683" s="286"/>
      <c r="C3683" s="286"/>
      <c r="D3683" s="286"/>
      <c r="E3683" s="479"/>
      <c r="F3683" s="282"/>
      <c r="G3683" s="283"/>
      <c r="H3683" s="421"/>
      <c r="I3683" s="421"/>
      <c r="J3683" s="283"/>
      <c r="K3683" s="421"/>
      <c r="L3683" s="282"/>
      <c r="N3683" s="282"/>
      <c r="S3683" s="282"/>
      <c r="T3683" s="283"/>
      <c r="U3683" s="283"/>
      <c r="V3683" s="283"/>
      <c r="W3683" s="283"/>
      <c r="X3683" s="283"/>
      <c r="Y3683" s="282"/>
      <c r="Z3683" s="282"/>
      <c r="AA3683" s="283"/>
      <c r="AB3683" s="282"/>
      <c r="AC3683" s="282"/>
      <c r="AD3683" s="282"/>
      <c r="AE3683" s="282"/>
      <c r="AF3683" s="283"/>
      <c r="AG3683" s="402"/>
      <c r="AH3683" s="283"/>
      <c r="AI3683" s="283"/>
      <c r="AJ3683" s="283"/>
      <c r="AK3683" s="283"/>
      <c r="AL3683" s="283"/>
      <c r="AM3683" s="282"/>
      <c r="AN3683" s="282"/>
      <c r="AO3683" s="282"/>
      <c r="AP3683" s="282"/>
      <c r="AQ3683" s="282"/>
      <c r="AR3683" s="282"/>
      <c r="AT3683" s="283"/>
      <c r="AU3683" s="283"/>
      <c r="AV3683" s="283"/>
      <c r="AW3683" s="283"/>
      <c r="AY3683" s="283"/>
      <c r="AZ3683" s="282"/>
      <c r="BA3683" s="283"/>
      <c r="BB3683" s="282"/>
      <c r="BC3683" s="282"/>
      <c r="BD3683" s="282"/>
      <c r="BE3683" s="283"/>
      <c r="BG3683" s="282"/>
      <c r="BH3683" s="282"/>
      <c r="BI3683" s="282"/>
      <c r="BL3683" s="421"/>
      <c r="BM3683" s="424"/>
      <c r="BN3683" s="424"/>
      <c r="BO3683" s="424"/>
      <c r="BP3683" s="424"/>
      <c r="BQ3683" s="421"/>
      <c r="BR3683" s="421"/>
      <c r="BV3683" s="282"/>
      <c r="BW3683" s="283"/>
      <c r="BY3683" s="283"/>
      <c r="BZ3683" s="283"/>
      <c r="CA3683" s="283"/>
      <c r="CB3683" s="282"/>
      <c r="CC3683" s="282"/>
      <c r="CD3683" s="282"/>
      <c r="CE3683" s="282"/>
      <c r="CG3683" s="427"/>
      <c r="CH3683" s="402"/>
      <c r="CI3683" s="424"/>
      <c r="CJ3683" s="282"/>
      <c r="CK3683" s="282"/>
      <c r="CL3683" s="283"/>
      <c r="CM3683" s="283"/>
      <c r="CP3683" s="282"/>
      <c r="DC3683" s="282"/>
      <c r="DD3683" s="282"/>
      <c r="DE3683" s="282"/>
      <c r="DF3683" s="282"/>
      <c r="DG3683" s="282"/>
      <c r="DH3683" s="282"/>
      <c r="DI3683" s="282"/>
      <c r="DJ3683" s="282"/>
      <c r="EF3683" s="495" t="str">
        <f>""&amp;(MID(数据表!AZ3683,1,MIN(FIND({"(";"（"},数据表!AZ3683&amp;"(（",1)-1)))&amp;""</f>
        <v/>
      </c>
      <c r="EG3683" s="495" t="str">
        <f>""&amp;(MID(数据表!AZ3683,1,MIN(FIND({0;1;2;3;4;5;6;7;8;9},数据表!AZ3683&amp;"1234567890",1)-1)))&amp;""</f>
        <v/>
      </c>
    </row>
    <row r="3684" spans="2:137" s="310" customFormat="1" ht="12" customHeight="1">
      <c r="B3684" s="286"/>
      <c r="C3684" s="286"/>
      <c r="D3684" s="286"/>
      <c r="E3684" s="479"/>
      <c r="F3684" s="282"/>
      <c r="G3684" s="283"/>
      <c r="H3684" s="421"/>
      <c r="I3684" s="421"/>
      <c r="J3684" s="283"/>
      <c r="K3684" s="421"/>
      <c r="L3684" s="282"/>
      <c r="N3684" s="282"/>
      <c r="S3684" s="282"/>
      <c r="T3684" s="283"/>
      <c r="U3684" s="283"/>
      <c r="V3684" s="283"/>
      <c r="W3684" s="283"/>
      <c r="X3684" s="283"/>
      <c r="Y3684" s="282"/>
      <c r="Z3684" s="282"/>
      <c r="AA3684" s="283"/>
      <c r="AB3684" s="282"/>
      <c r="AC3684" s="282"/>
      <c r="AD3684" s="282"/>
      <c r="AE3684" s="282"/>
      <c r="AF3684" s="283"/>
      <c r="AG3684" s="402"/>
      <c r="AH3684" s="283"/>
      <c r="AI3684" s="283"/>
      <c r="AJ3684" s="283"/>
      <c r="AK3684" s="283"/>
      <c r="AL3684" s="283"/>
      <c r="AM3684" s="282"/>
      <c r="AN3684" s="282"/>
      <c r="AO3684" s="282"/>
      <c r="AP3684" s="282"/>
      <c r="AQ3684" s="282"/>
      <c r="AR3684" s="282"/>
      <c r="AT3684" s="283"/>
      <c r="AU3684" s="283"/>
      <c r="AV3684" s="283"/>
      <c r="AW3684" s="283"/>
      <c r="AY3684" s="283"/>
      <c r="AZ3684" s="282"/>
      <c r="BA3684" s="283"/>
      <c r="BB3684" s="282"/>
      <c r="BC3684" s="282"/>
      <c r="BD3684" s="282"/>
      <c r="BE3684" s="283"/>
      <c r="BG3684" s="282"/>
      <c r="BH3684" s="282"/>
      <c r="BI3684" s="282"/>
      <c r="BL3684" s="421"/>
      <c r="BM3684" s="424"/>
      <c r="BN3684" s="424"/>
      <c r="BO3684" s="424"/>
      <c r="BP3684" s="424"/>
      <c r="BQ3684" s="421"/>
      <c r="BR3684" s="421"/>
      <c r="BV3684" s="282"/>
      <c r="BW3684" s="283"/>
      <c r="BY3684" s="283"/>
      <c r="BZ3684" s="283"/>
      <c r="CA3684" s="283"/>
      <c r="CB3684" s="282"/>
      <c r="CC3684" s="282"/>
      <c r="CD3684" s="282"/>
      <c r="CE3684" s="282"/>
      <c r="CG3684" s="427"/>
      <c r="CH3684" s="402"/>
      <c r="CI3684" s="424"/>
      <c r="CJ3684" s="282"/>
      <c r="CK3684" s="282"/>
      <c r="CL3684" s="283"/>
      <c r="CM3684" s="283"/>
      <c r="CP3684" s="282"/>
      <c r="DC3684" s="282"/>
      <c r="DD3684" s="282"/>
      <c r="DE3684" s="282"/>
      <c r="DF3684" s="282"/>
      <c r="DG3684" s="282"/>
      <c r="DH3684" s="282"/>
      <c r="DI3684" s="282"/>
      <c r="DJ3684" s="282"/>
      <c r="EF3684" s="495" t="str">
        <f>""&amp;(MID(数据表!AZ3684,1,MIN(FIND({"(";"（"},数据表!AZ3684&amp;"(（",1)-1)))&amp;""</f>
        <v/>
      </c>
      <c r="EG3684" s="495" t="str">
        <f>""&amp;(MID(数据表!AZ3684,1,MIN(FIND({0;1;2;3;4;5;6;7;8;9},数据表!AZ3684&amp;"1234567890",1)-1)))&amp;""</f>
        <v/>
      </c>
    </row>
    <row r="3685" spans="2:137" s="310" customFormat="1" ht="12" customHeight="1">
      <c r="B3685" s="286"/>
      <c r="C3685" s="286"/>
      <c r="D3685" s="286"/>
      <c r="E3685" s="479"/>
      <c r="F3685" s="282"/>
      <c r="G3685" s="283"/>
      <c r="H3685" s="421"/>
      <c r="I3685" s="421"/>
      <c r="J3685" s="283"/>
      <c r="K3685" s="421"/>
      <c r="L3685" s="282"/>
      <c r="N3685" s="282"/>
      <c r="S3685" s="282"/>
      <c r="T3685" s="283"/>
      <c r="U3685" s="283"/>
      <c r="V3685" s="283"/>
      <c r="W3685" s="283"/>
      <c r="X3685" s="283"/>
      <c r="Y3685" s="282"/>
      <c r="Z3685" s="282"/>
      <c r="AA3685" s="283"/>
      <c r="AB3685" s="282"/>
      <c r="AC3685" s="282"/>
      <c r="AD3685" s="282"/>
      <c r="AE3685" s="282"/>
      <c r="AF3685" s="283"/>
      <c r="AG3685" s="402"/>
      <c r="AH3685" s="283"/>
      <c r="AI3685" s="283"/>
      <c r="AJ3685" s="283"/>
      <c r="AK3685" s="283"/>
      <c r="AL3685" s="283"/>
      <c r="AM3685" s="282"/>
      <c r="AN3685" s="282"/>
      <c r="AO3685" s="282"/>
      <c r="AP3685" s="282"/>
      <c r="AQ3685" s="282"/>
      <c r="AR3685" s="282"/>
      <c r="AT3685" s="283"/>
      <c r="AU3685" s="283"/>
      <c r="AV3685" s="283"/>
      <c r="AW3685" s="283"/>
      <c r="AY3685" s="283"/>
      <c r="AZ3685" s="282"/>
      <c r="BA3685" s="283"/>
      <c r="BB3685" s="282"/>
      <c r="BC3685" s="282"/>
      <c r="BD3685" s="282"/>
      <c r="BE3685" s="283"/>
      <c r="BG3685" s="282"/>
      <c r="BH3685" s="282"/>
      <c r="BI3685" s="282"/>
      <c r="BL3685" s="421"/>
      <c r="BM3685" s="424"/>
      <c r="BN3685" s="424"/>
      <c r="BO3685" s="424"/>
      <c r="BP3685" s="424"/>
      <c r="BQ3685" s="421"/>
      <c r="BR3685" s="421"/>
      <c r="BV3685" s="282"/>
      <c r="BW3685" s="283"/>
      <c r="BY3685" s="283"/>
      <c r="BZ3685" s="283"/>
      <c r="CA3685" s="283"/>
      <c r="CB3685" s="282"/>
      <c r="CC3685" s="282"/>
      <c r="CD3685" s="282"/>
      <c r="CE3685" s="282"/>
      <c r="CG3685" s="427"/>
      <c r="CH3685" s="402"/>
      <c r="CI3685" s="424"/>
      <c r="CJ3685" s="282"/>
      <c r="CK3685" s="282"/>
      <c r="CL3685" s="283"/>
      <c r="CM3685" s="283"/>
      <c r="CP3685" s="282"/>
      <c r="DC3685" s="282"/>
      <c r="DD3685" s="282"/>
      <c r="DE3685" s="282"/>
      <c r="DF3685" s="282"/>
      <c r="DG3685" s="282"/>
      <c r="DH3685" s="282"/>
      <c r="DI3685" s="282"/>
      <c r="DJ3685" s="282"/>
      <c r="EF3685" s="495" t="str">
        <f>""&amp;(MID(数据表!AZ3685,1,MIN(FIND({"(";"（"},数据表!AZ3685&amp;"(（",1)-1)))&amp;""</f>
        <v/>
      </c>
      <c r="EG3685" s="495" t="str">
        <f>""&amp;(MID(数据表!AZ3685,1,MIN(FIND({0;1;2;3;4;5;6;7;8;9},数据表!AZ3685&amp;"1234567890",1)-1)))&amp;""</f>
        <v/>
      </c>
    </row>
    <row r="3686" spans="2:137" s="310" customFormat="1" ht="12" customHeight="1">
      <c r="B3686" s="286"/>
      <c r="C3686" s="286"/>
      <c r="D3686" s="286"/>
      <c r="E3686" s="479"/>
      <c r="F3686" s="282"/>
      <c r="G3686" s="283"/>
      <c r="H3686" s="421"/>
      <c r="I3686" s="421"/>
      <c r="J3686" s="283"/>
      <c r="K3686" s="421"/>
      <c r="L3686" s="282"/>
      <c r="N3686" s="282"/>
      <c r="S3686" s="282"/>
      <c r="T3686" s="283"/>
      <c r="U3686" s="283"/>
      <c r="V3686" s="283"/>
      <c r="W3686" s="283"/>
      <c r="X3686" s="283"/>
      <c r="Y3686" s="282"/>
      <c r="Z3686" s="282"/>
      <c r="AA3686" s="283"/>
      <c r="AB3686" s="282"/>
      <c r="AC3686" s="282"/>
      <c r="AD3686" s="282"/>
      <c r="AE3686" s="282"/>
      <c r="AF3686" s="283"/>
      <c r="AG3686" s="402"/>
      <c r="AH3686" s="283"/>
      <c r="AI3686" s="283"/>
      <c r="AJ3686" s="283"/>
      <c r="AK3686" s="283"/>
      <c r="AL3686" s="283"/>
      <c r="AM3686" s="282"/>
      <c r="AN3686" s="282"/>
      <c r="AO3686" s="282"/>
      <c r="AP3686" s="282"/>
      <c r="AQ3686" s="282"/>
      <c r="AR3686" s="282"/>
      <c r="AT3686" s="283"/>
      <c r="AU3686" s="283"/>
      <c r="AV3686" s="283"/>
      <c r="AW3686" s="283"/>
      <c r="AY3686" s="283"/>
      <c r="AZ3686" s="282"/>
      <c r="BA3686" s="283"/>
      <c r="BB3686" s="282"/>
      <c r="BC3686" s="282"/>
      <c r="BD3686" s="282"/>
      <c r="BE3686" s="283"/>
      <c r="BG3686" s="282"/>
      <c r="BH3686" s="282"/>
      <c r="BI3686" s="282"/>
      <c r="BL3686" s="421"/>
      <c r="BM3686" s="424"/>
      <c r="BN3686" s="424"/>
      <c r="BO3686" s="424"/>
      <c r="BP3686" s="424"/>
      <c r="BQ3686" s="421"/>
      <c r="BR3686" s="421"/>
      <c r="BV3686" s="282"/>
      <c r="BW3686" s="283"/>
      <c r="BY3686" s="283"/>
      <c r="BZ3686" s="283"/>
      <c r="CA3686" s="283"/>
      <c r="CB3686" s="282"/>
      <c r="CC3686" s="282"/>
      <c r="CD3686" s="282"/>
      <c r="CE3686" s="282"/>
      <c r="CG3686" s="427"/>
      <c r="CH3686" s="402"/>
      <c r="CI3686" s="424"/>
      <c r="CJ3686" s="282"/>
      <c r="CK3686" s="282"/>
      <c r="CL3686" s="283"/>
      <c r="CM3686" s="283"/>
      <c r="CP3686" s="282"/>
      <c r="DC3686" s="282"/>
      <c r="DD3686" s="282"/>
      <c r="DE3686" s="282"/>
      <c r="DF3686" s="282"/>
      <c r="DG3686" s="282"/>
      <c r="DH3686" s="282"/>
      <c r="DI3686" s="282"/>
      <c r="DJ3686" s="282"/>
      <c r="EF3686" s="495" t="str">
        <f>""&amp;(MID(数据表!AZ3686,1,MIN(FIND({"(";"（"},数据表!AZ3686&amp;"(（",1)-1)))&amp;""</f>
        <v/>
      </c>
      <c r="EG3686" s="495" t="str">
        <f>""&amp;(MID(数据表!AZ3686,1,MIN(FIND({0;1;2;3;4;5;6;7;8;9},数据表!AZ3686&amp;"1234567890",1)-1)))&amp;""</f>
        <v/>
      </c>
    </row>
    <row r="3687" spans="2:137" s="310" customFormat="1" ht="12" customHeight="1">
      <c r="B3687" s="286"/>
      <c r="C3687" s="286"/>
      <c r="D3687" s="286"/>
      <c r="E3687" s="479"/>
      <c r="F3687" s="282"/>
      <c r="G3687" s="283"/>
      <c r="H3687" s="421"/>
      <c r="I3687" s="421"/>
      <c r="J3687" s="283"/>
      <c r="K3687" s="421"/>
      <c r="L3687" s="282"/>
      <c r="N3687" s="282"/>
      <c r="S3687" s="282"/>
      <c r="T3687" s="283"/>
      <c r="U3687" s="283"/>
      <c r="V3687" s="283"/>
      <c r="W3687" s="283"/>
      <c r="X3687" s="283"/>
      <c r="Y3687" s="282"/>
      <c r="Z3687" s="282"/>
      <c r="AA3687" s="283"/>
      <c r="AB3687" s="282"/>
      <c r="AC3687" s="282"/>
      <c r="AD3687" s="282"/>
      <c r="AE3687" s="282"/>
      <c r="AF3687" s="283"/>
      <c r="AG3687" s="402"/>
      <c r="AH3687" s="283"/>
      <c r="AI3687" s="283"/>
      <c r="AJ3687" s="283"/>
      <c r="AK3687" s="283"/>
      <c r="AL3687" s="283"/>
      <c r="AM3687" s="282"/>
      <c r="AN3687" s="282"/>
      <c r="AO3687" s="282"/>
      <c r="AP3687" s="282"/>
      <c r="AQ3687" s="282"/>
      <c r="AR3687" s="282"/>
      <c r="AT3687" s="283"/>
      <c r="AU3687" s="283"/>
      <c r="AV3687" s="283"/>
      <c r="AW3687" s="283"/>
      <c r="AY3687" s="283"/>
      <c r="AZ3687" s="282"/>
      <c r="BA3687" s="283"/>
      <c r="BB3687" s="282"/>
      <c r="BC3687" s="282"/>
      <c r="BD3687" s="282"/>
      <c r="BE3687" s="283"/>
      <c r="BG3687" s="282"/>
      <c r="BH3687" s="282"/>
      <c r="BI3687" s="282"/>
      <c r="BL3687" s="421"/>
      <c r="BM3687" s="424"/>
      <c r="BN3687" s="424"/>
      <c r="BO3687" s="424"/>
      <c r="BP3687" s="424"/>
      <c r="BQ3687" s="421"/>
      <c r="BR3687" s="421"/>
      <c r="BV3687" s="282"/>
      <c r="BW3687" s="283"/>
      <c r="BY3687" s="283"/>
      <c r="BZ3687" s="283"/>
      <c r="CA3687" s="283"/>
      <c r="CB3687" s="282"/>
      <c r="CC3687" s="282"/>
      <c r="CD3687" s="282"/>
      <c r="CE3687" s="282"/>
      <c r="CG3687" s="427"/>
      <c r="CH3687" s="402"/>
      <c r="CI3687" s="424"/>
      <c r="CJ3687" s="282"/>
      <c r="CK3687" s="282"/>
      <c r="CL3687" s="283"/>
      <c r="CM3687" s="283"/>
      <c r="CP3687" s="282"/>
      <c r="DC3687" s="282"/>
      <c r="DD3687" s="282"/>
      <c r="DE3687" s="282"/>
      <c r="DF3687" s="282"/>
      <c r="DG3687" s="282"/>
      <c r="DH3687" s="282"/>
      <c r="DI3687" s="282"/>
      <c r="DJ3687" s="282"/>
      <c r="EF3687" s="495" t="str">
        <f>""&amp;(MID(数据表!AZ3687,1,MIN(FIND({"(";"（"},数据表!AZ3687&amp;"(（",1)-1)))&amp;""</f>
        <v/>
      </c>
      <c r="EG3687" s="495" t="str">
        <f>""&amp;(MID(数据表!AZ3687,1,MIN(FIND({0;1;2;3;4;5;6;7;8;9},数据表!AZ3687&amp;"1234567890",1)-1)))&amp;""</f>
        <v/>
      </c>
    </row>
    <row r="3688" spans="2:137" s="310" customFormat="1" ht="12" customHeight="1">
      <c r="B3688" s="286"/>
      <c r="C3688" s="286"/>
      <c r="D3688" s="286"/>
      <c r="E3688" s="479"/>
      <c r="F3688" s="282"/>
      <c r="G3688" s="283"/>
      <c r="H3688" s="421"/>
      <c r="I3688" s="421"/>
      <c r="J3688" s="283"/>
      <c r="K3688" s="421"/>
      <c r="L3688" s="282"/>
      <c r="N3688" s="282"/>
      <c r="S3688" s="282"/>
      <c r="T3688" s="283"/>
      <c r="U3688" s="283"/>
      <c r="V3688" s="283"/>
      <c r="W3688" s="283"/>
      <c r="X3688" s="283"/>
      <c r="Y3688" s="282"/>
      <c r="Z3688" s="282"/>
      <c r="AA3688" s="283"/>
      <c r="AB3688" s="282"/>
      <c r="AC3688" s="282"/>
      <c r="AD3688" s="282"/>
      <c r="AE3688" s="282"/>
      <c r="AF3688" s="283"/>
      <c r="AG3688" s="402"/>
      <c r="AH3688" s="283"/>
      <c r="AI3688" s="283"/>
      <c r="AJ3688" s="283"/>
      <c r="AK3688" s="283"/>
      <c r="AL3688" s="283"/>
      <c r="AM3688" s="282"/>
      <c r="AN3688" s="282"/>
      <c r="AO3688" s="282"/>
      <c r="AP3688" s="282"/>
      <c r="AQ3688" s="282"/>
      <c r="AR3688" s="282"/>
      <c r="AT3688" s="283"/>
      <c r="AU3688" s="283"/>
      <c r="AV3688" s="283"/>
      <c r="AW3688" s="283"/>
      <c r="AY3688" s="283"/>
      <c r="AZ3688" s="282"/>
      <c r="BA3688" s="283"/>
      <c r="BB3688" s="282"/>
      <c r="BC3688" s="282"/>
      <c r="BD3688" s="282"/>
      <c r="BE3688" s="283"/>
      <c r="BG3688" s="282"/>
      <c r="BH3688" s="282"/>
      <c r="BI3688" s="282"/>
      <c r="BL3688" s="421"/>
      <c r="BM3688" s="424"/>
      <c r="BN3688" s="424"/>
      <c r="BO3688" s="424"/>
      <c r="BP3688" s="424"/>
      <c r="BQ3688" s="421"/>
      <c r="BR3688" s="421"/>
      <c r="BV3688" s="282"/>
      <c r="BW3688" s="283"/>
      <c r="BY3688" s="283"/>
      <c r="BZ3688" s="283"/>
      <c r="CA3688" s="283"/>
      <c r="CB3688" s="282"/>
      <c r="CC3688" s="282"/>
      <c r="CD3688" s="282"/>
      <c r="CE3688" s="282"/>
      <c r="CG3688" s="427"/>
      <c r="CH3688" s="402"/>
      <c r="CI3688" s="424"/>
      <c r="CJ3688" s="282"/>
      <c r="CK3688" s="282"/>
      <c r="CL3688" s="283"/>
      <c r="CM3688" s="283"/>
      <c r="CP3688" s="282"/>
      <c r="DC3688" s="282"/>
      <c r="DD3688" s="282"/>
      <c r="DE3688" s="282"/>
      <c r="DF3688" s="282"/>
      <c r="DG3688" s="282"/>
      <c r="DH3688" s="282"/>
      <c r="DI3688" s="282"/>
      <c r="DJ3688" s="282"/>
      <c r="EF3688" s="495" t="str">
        <f>""&amp;(MID(数据表!AZ3688,1,MIN(FIND({"(";"（"},数据表!AZ3688&amp;"(（",1)-1)))&amp;""</f>
        <v/>
      </c>
      <c r="EG3688" s="495" t="str">
        <f>""&amp;(MID(数据表!AZ3688,1,MIN(FIND({0;1;2;3;4;5;6;7;8;9},数据表!AZ3688&amp;"1234567890",1)-1)))&amp;""</f>
        <v/>
      </c>
    </row>
    <row r="3689" spans="2:137" s="310" customFormat="1" ht="12" customHeight="1">
      <c r="B3689" s="286"/>
      <c r="C3689" s="286"/>
      <c r="D3689" s="286"/>
      <c r="E3689" s="479"/>
      <c r="F3689" s="282"/>
      <c r="G3689" s="283"/>
      <c r="H3689" s="421"/>
      <c r="I3689" s="421"/>
      <c r="J3689" s="283"/>
      <c r="K3689" s="421"/>
      <c r="L3689" s="282"/>
      <c r="N3689" s="282"/>
      <c r="S3689" s="282"/>
      <c r="T3689" s="283"/>
      <c r="U3689" s="283"/>
      <c r="V3689" s="283"/>
      <c r="W3689" s="283"/>
      <c r="X3689" s="283"/>
      <c r="Y3689" s="282"/>
      <c r="Z3689" s="282"/>
      <c r="AA3689" s="283"/>
      <c r="AB3689" s="282"/>
      <c r="AC3689" s="282"/>
      <c r="AD3689" s="282"/>
      <c r="AE3689" s="282"/>
      <c r="AF3689" s="283"/>
      <c r="AG3689" s="402"/>
      <c r="AH3689" s="283"/>
      <c r="AI3689" s="283"/>
      <c r="AJ3689" s="283"/>
      <c r="AK3689" s="283"/>
      <c r="AL3689" s="283"/>
      <c r="AM3689" s="282"/>
      <c r="AN3689" s="282"/>
      <c r="AO3689" s="282"/>
      <c r="AP3689" s="282"/>
      <c r="AQ3689" s="282"/>
      <c r="AR3689" s="282"/>
      <c r="AT3689" s="283"/>
      <c r="AU3689" s="283"/>
      <c r="AV3689" s="283"/>
      <c r="AW3689" s="283"/>
      <c r="AY3689" s="283"/>
      <c r="AZ3689" s="282"/>
      <c r="BA3689" s="283"/>
      <c r="BB3689" s="282"/>
      <c r="BC3689" s="282"/>
      <c r="BD3689" s="282"/>
      <c r="BE3689" s="283"/>
      <c r="BG3689" s="282"/>
      <c r="BH3689" s="282"/>
      <c r="BI3689" s="282"/>
      <c r="BL3689" s="421"/>
      <c r="BM3689" s="424"/>
      <c r="BN3689" s="424"/>
      <c r="BO3689" s="424"/>
      <c r="BP3689" s="424"/>
      <c r="BQ3689" s="421"/>
      <c r="BR3689" s="421"/>
      <c r="BV3689" s="282"/>
      <c r="BW3689" s="283"/>
      <c r="BY3689" s="283"/>
      <c r="BZ3689" s="283"/>
      <c r="CA3689" s="283"/>
      <c r="CB3689" s="282"/>
      <c r="CC3689" s="282"/>
      <c r="CD3689" s="282"/>
      <c r="CE3689" s="282"/>
      <c r="CG3689" s="427"/>
      <c r="CH3689" s="402"/>
      <c r="CI3689" s="424"/>
      <c r="CJ3689" s="282"/>
      <c r="CK3689" s="282"/>
      <c r="CL3689" s="283"/>
      <c r="CM3689" s="283"/>
      <c r="CP3689" s="282"/>
      <c r="DC3689" s="282"/>
      <c r="DD3689" s="282"/>
      <c r="DE3689" s="282"/>
      <c r="DF3689" s="282"/>
      <c r="DG3689" s="282"/>
      <c r="DH3689" s="282"/>
      <c r="DI3689" s="282"/>
      <c r="DJ3689" s="282"/>
      <c r="EF3689" s="495" t="str">
        <f>""&amp;(MID(数据表!AZ3689,1,MIN(FIND({"(";"（"},数据表!AZ3689&amp;"(（",1)-1)))&amp;""</f>
        <v/>
      </c>
      <c r="EG3689" s="495" t="str">
        <f>""&amp;(MID(数据表!AZ3689,1,MIN(FIND({0;1;2;3;4;5;6;7;8;9},数据表!AZ3689&amp;"1234567890",1)-1)))&amp;""</f>
        <v/>
      </c>
    </row>
    <row r="3690" spans="2:137" s="310" customFormat="1" ht="12" customHeight="1">
      <c r="B3690" s="286"/>
      <c r="C3690" s="286"/>
      <c r="D3690" s="286"/>
      <c r="E3690" s="479"/>
      <c r="F3690" s="282"/>
      <c r="G3690" s="283"/>
      <c r="H3690" s="421"/>
      <c r="I3690" s="421"/>
      <c r="J3690" s="283"/>
      <c r="K3690" s="421"/>
      <c r="L3690" s="282"/>
      <c r="N3690" s="282"/>
      <c r="S3690" s="282"/>
      <c r="T3690" s="283"/>
      <c r="U3690" s="283"/>
      <c r="V3690" s="283"/>
      <c r="W3690" s="283"/>
      <c r="X3690" s="283"/>
      <c r="Y3690" s="282"/>
      <c r="Z3690" s="282"/>
      <c r="AA3690" s="283"/>
      <c r="AB3690" s="282"/>
      <c r="AC3690" s="282"/>
      <c r="AD3690" s="282"/>
      <c r="AE3690" s="282"/>
      <c r="AF3690" s="283"/>
      <c r="AG3690" s="402"/>
      <c r="AH3690" s="283"/>
      <c r="AI3690" s="283"/>
      <c r="AJ3690" s="283"/>
      <c r="AK3690" s="283"/>
      <c r="AL3690" s="283"/>
      <c r="AM3690" s="282"/>
      <c r="AN3690" s="282"/>
      <c r="AO3690" s="282"/>
      <c r="AP3690" s="282"/>
      <c r="AQ3690" s="282"/>
      <c r="AR3690" s="282"/>
      <c r="AT3690" s="283"/>
      <c r="AU3690" s="283"/>
      <c r="AV3690" s="283"/>
      <c r="AW3690" s="283"/>
      <c r="AY3690" s="283"/>
      <c r="AZ3690" s="282"/>
      <c r="BA3690" s="283"/>
      <c r="BB3690" s="282"/>
      <c r="BC3690" s="282"/>
      <c r="BD3690" s="282"/>
      <c r="BE3690" s="283"/>
      <c r="BG3690" s="282"/>
      <c r="BH3690" s="282"/>
      <c r="BI3690" s="282"/>
      <c r="BL3690" s="421"/>
      <c r="BM3690" s="424"/>
      <c r="BN3690" s="424"/>
      <c r="BO3690" s="424"/>
      <c r="BP3690" s="424"/>
      <c r="BQ3690" s="421"/>
      <c r="BR3690" s="421"/>
      <c r="BV3690" s="282"/>
      <c r="BW3690" s="283"/>
      <c r="BY3690" s="283"/>
      <c r="BZ3690" s="283"/>
      <c r="CA3690" s="283"/>
      <c r="CB3690" s="282"/>
      <c r="CC3690" s="282"/>
      <c r="CD3690" s="282"/>
      <c r="CE3690" s="282"/>
      <c r="CG3690" s="427"/>
      <c r="CH3690" s="402"/>
      <c r="CI3690" s="424"/>
      <c r="CJ3690" s="282"/>
      <c r="CK3690" s="282"/>
      <c r="CL3690" s="283"/>
      <c r="CM3690" s="283"/>
      <c r="CP3690" s="282"/>
      <c r="DC3690" s="282"/>
      <c r="DD3690" s="282"/>
      <c r="DE3690" s="282"/>
      <c r="DF3690" s="282"/>
      <c r="DG3690" s="282"/>
      <c r="DH3690" s="282"/>
      <c r="DI3690" s="282"/>
      <c r="DJ3690" s="282"/>
      <c r="EF3690" s="495" t="str">
        <f>""&amp;(MID(数据表!AZ3690,1,MIN(FIND({"(";"（"},数据表!AZ3690&amp;"(（",1)-1)))&amp;""</f>
        <v/>
      </c>
      <c r="EG3690" s="495" t="str">
        <f>""&amp;(MID(数据表!AZ3690,1,MIN(FIND({0;1;2;3;4;5;6;7;8;9},数据表!AZ3690&amp;"1234567890",1)-1)))&amp;""</f>
        <v/>
      </c>
    </row>
    <row r="3691" spans="2:137" s="310" customFormat="1" ht="12" customHeight="1">
      <c r="B3691" s="286"/>
      <c r="C3691" s="286"/>
      <c r="D3691" s="286"/>
      <c r="E3691" s="479"/>
      <c r="F3691" s="282"/>
      <c r="G3691" s="283"/>
      <c r="H3691" s="421"/>
      <c r="I3691" s="421"/>
      <c r="J3691" s="283"/>
      <c r="K3691" s="421"/>
      <c r="L3691" s="282"/>
      <c r="N3691" s="282"/>
      <c r="S3691" s="282"/>
      <c r="T3691" s="283"/>
      <c r="U3691" s="283"/>
      <c r="V3691" s="283"/>
      <c r="W3691" s="283"/>
      <c r="X3691" s="283"/>
      <c r="Y3691" s="282"/>
      <c r="Z3691" s="282"/>
      <c r="AA3691" s="283"/>
      <c r="AB3691" s="282"/>
      <c r="AC3691" s="282"/>
      <c r="AD3691" s="282"/>
      <c r="AE3691" s="282"/>
      <c r="AF3691" s="283"/>
      <c r="AG3691" s="402"/>
      <c r="AH3691" s="283"/>
      <c r="AI3691" s="283"/>
      <c r="AJ3691" s="283"/>
      <c r="AK3691" s="283"/>
      <c r="AL3691" s="283"/>
      <c r="AM3691" s="282"/>
      <c r="AN3691" s="282"/>
      <c r="AO3691" s="282"/>
      <c r="AP3691" s="282"/>
      <c r="AQ3691" s="282"/>
      <c r="AR3691" s="282"/>
      <c r="AT3691" s="283"/>
      <c r="AU3691" s="283"/>
      <c r="AV3691" s="283"/>
      <c r="AW3691" s="283"/>
      <c r="AY3691" s="283"/>
      <c r="AZ3691" s="282"/>
      <c r="BA3691" s="283"/>
      <c r="BB3691" s="282"/>
      <c r="BC3691" s="282"/>
      <c r="BD3691" s="282"/>
      <c r="BE3691" s="283"/>
      <c r="BG3691" s="282"/>
      <c r="BH3691" s="282"/>
      <c r="BI3691" s="282"/>
      <c r="BL3691" s="421"/>
      <c r="BM3691" s="424"/>
      <c r="BN3691" s="424"/>
      <c r="BO3691" s="424"/>
      <c r="BP3691" s="424"/>
      <c r="BQ3691" s="421"/>
      <c r="BR3691" s="421"/>
      <c r="BV3691" s="282"/>
      <c r="BW3691" s="283"/>
      <c r="BY3691" s="283"/>
      <c r="BZ3691" s="283"/>
      <c r="CA3691" s="283"/>
      <c r="CB3691" s="282"/>
      <c r="CC3691" s="282"/>
      <c r="CD3691" s="282"/>
      <c r="CE3691" s="282"/>
      <c r="CG3691" s="427"/>
      <c r="CH3691" s="402"/>
      <c r="CI3691" s="424"/>
      <c r="CJ3691" s="282"/>
      <c r="CK3691" s="282"/>
      <c r="CL3691" s="283"/>
      <c r="CM3691" s="283"/>
      <c r="CP3691" s="282"/>
      <c r="DC3691" s="282"/>
      <c r="DD3691" s="282"/>
      <c r="DE3691" s="282"/>
      <c r="DF3691" s="282"/>
      <c r="DG3691" s="282"/>
      <c r="DH3691" s="282"/>
      <c r="DI3691" s="282"/>
      <c r="DJ3691" s="282"/>
      <c r="EF3691" s="495" t="str">
        <f>""&amp;(MID(数据表!AZ3691,1,MIN(FIND({"(";"（"},数据表!AZ3691&amp;"(（",1)-1)))&amp;""</f>
        <v/>
      </c>
      <c r="EG3691" s="495" t="str">
        <f>""&amp;(MID(数据表!AZ3691,1,MIN(FIND({0;1;2;3;4;5;6;7;8;9},数据表!AZ3691&amp;"1234567890",1)-1)))&amp;""</f>
        <v/>
      </c>
    </row>
    <row r="3692" spans="2:137" s="310" customFormat="1" ht="12" customHeight="1">
      <c r="B3692" s="286"/>
      <c r="C3692" s="286"/>
      <c r="D3692" s="286"/>
      <c r="E3692" s="479"/>
      <c r="F3692" s="282"/>
      <c r="G3692" s="283"/>
      <c r="H3692" s="421"/>
      <c r="I3692" s="421"/>
      <c r="J3692" s="283"/>
      <c r="K3692" s="421"/>
      <c r="L3692" s="282"/>
      <c r="N3692" s="282"/>
      <c r="S3692" s="282"/>
      <c r="T3692" s="283"/>
      <c r="U3692" s="283"/>
      <c r="V3692" s="283"/>
      <c r="W3692" s="283"/>
      <c r="X3692" s="283"/>
      <c r="Y3692" s="282"/>
      <c r="Z3692" s="282"/>
      <c r="AA3692" s="283"/>
      <c r="AB3692" s="282"/>
      <c r="AC3692" s="282"/>
      <c r="AD3692" s="282"/>
      <c r="AE3692" s="282"/>
      <c r="AF3692" s="283"/>
      <c r="AG3692" s="402"/>
      <c r="AH3692" s="283"/>
      <c r="AI3692" s="283"/>
      <c r="AJ3692" s="283"/>
      <c r="AK3692" s="283"/>
      <c r="AL3692" s="283"/>
      <c r="AM3692" s="282"/>
      <c r="AN3692" s="282"/>
      <c r="AO3692" s="282"/>
      <c r="AP3692" s="282"/>
      <c r="AQ3692" s="282"/>
      <c r="AR3692" s="282"/>
      <c r="AT3692" s="283"/>
      <c r="AU3692" s="283"/>
      <c r="AV3692" s="283"/>
      <c r="AW3692" s="283"/>
      <c r="AY3692" s="283"/>
      <c r="AZ3692" s="282"/>
      <c r="BA3692" s="283"/>
      <c r="BB3692" s="282"/>
      <c r="BC3692" s="282"/>
      <c r="BD3692" s="282"/>
      <c r="BE3692" s="283"/>
      <c r="BG3692" s="282"/>
      <c r="BH3692" s="282"/>
      <c r="BI3692" s="282"/>
      <c r="BL3692" s="421"/>
      <c r="BM3692" s="424"/>
      <c r="BN3692" s="424"/>
      <c r="BO3692" s="424"/>
      <c r="BP3692" s="424"/>
      <c r="BQ3692" s="421"/>
      <c r="BR3692" s="421"/>
      <c r="BV3692" s="282"/>
      <c r="BW3692" s="283"/>
      <c r="BY3692" s="283"/>
      <c r="BZ3692" s="283"/>
      <c r="CA3692" s="283"/>
      <c r="CB3692" s="282"/>
      <c r="CC3692" s="282"/>
      <c r="CD3692" s="282"/>
      <c r="CE3692" s="282"/>
      <c r="CG3692" s="427"/>
      <c r="CH3692" s="402"/>
      <c r="CI3692" s="424"/>
      <c r="CJ3692" s="282"/>
      <c r="CK3692" s="282"/>
      <c r="CL3692" s="283"/>
      <c r="CM3692" s="283"/>
      <c r="CP3692" s="282"/>
      <c r="DC3692" s="282"/>
      <c r="DD3692" s="282"/>
      <c r="DE3692" s="282"/>
      <c r="DF3692" s="282"/>
      <c r="DG3692" s="282"/>
      <c r="DH3692" s="282"/>
      <c r="DI3692" s="282"/>
      <c r="DJ3692" s="282"/>
      <c r="EF3692" s="495" t="str">
        <f>""&amp;(MID(数据表!AZ3692,1,MIN(FIND({"(";"（"},数据表!AZ3692&amp;"(（",1)-1)))&amp;""</f>
        <v/>
      </c>
      <c r="EG3692" s="495" t="str">
        <f>""&amp;(MID(数据表!AZ3692,1,MIN(FIND({0;1;2;3;4;5;6;7;8;9},数据表!AZ3692&amp;"1234567890",1)-1)))&amp;""</f>
        <v/>
      </c>
    </row>
    <row r="3693" spans="2:137" s="310" customFormat="1" ht="12" customHeight="1">
      <c r="B3693" s="286"/>
      <c r="C3693" s="286"/>
      <c r="D3693" s="286"/>
      <c r="E3693" s="479"/>
      <c r="F3693" s="282"/>
      <c r="G3693" s="283"/>
      <c r="H3693" s="421"/>
      <c r="I3693" s="421"/>
      <c r="J3693" s="283"/>
      <c r="K3693" s="421"/>
      <c r="L3693" s="282"/>
      <c r="N3693" s="282"/>
      <c r="S3693" s="282"/>
      <c r="T3693" s="283"/>
      <c r="U3693" s="283"/>
      <c r="V3693" s="283"/>
      <c r="W3693" s="283"/>
      <c r="X3693" s="283"/>
      <c r="Y3693" s="282"/>
      <c r="Z3693" s="282"/>
      <c r="AA3693" s="283"/>
      <c r="AB3693" s="282"/>
      <c r="AC3693" s="282"/>
      <c r="AD3693" s="282"/>
      <c r="AE3693" s="282"/>
      <c r="AF3693" s="283"/>
      <c r="AG3693" s="402"/>
      <c r="AH3693" s="283"/>
      <c r="AI3693" s="283"/>
      <c r="AJ3693" s="283"/>
      <c r="AK3693" s="283"/>
      <c r="AL3693" s="283"/>
      <c r="AM3693" s="282"/>
      <c r="AN3693" s="282"/>
      <c r="AO3693" s="282"/>
      <c r="AP3693" s="282"/>
      <c r="AQ3693" s="282"/>
      <c r="AR3693" s="282"/>
      <c r="AT3693" s="283"/>
      <c r="AU3693" s="283"/>
      <c r="AV3693" s="283"/>
      <c r="AW3693" s="283"/>
      <c r="AY3693" s="283"/>
      <c r="AZ3693" s="282"/>
      <c r="BA3693" s="283"/>
      <c r="BB3693" s="282"/>
      <c r="BC3693" s="282"/>
      <c r="BD3693" s="282"/>
      <c r="BE3693" s="283"/>
      <c r="BG3693" s="282"/>
      <c r="BH3693" s="282"/>
      <c r="BI3693" s="282"/>
      <c r="BL3693" s="421"/>
      <c r="BM3693" s="424"/>
      <c r="BN3693" s="424"/>
      <c r="BO3693" s="424"/>
      <c r="BP3693" s="424"/>
      <c r="BQ3693" s="421"/>
      <c r="BR3693" s="421"/>
      <c r="BV3693" s="282"/>
      <c r="BW3693" s="283"/>
      <c r="BY3693" s="283"/>
      <c r="BZ3693" s="283"/>
      <c r="CA3693" s="283"/>
      <c r="CB3693" s="282"/>
      <c r="CC3693" s="282"/>
      <c r="CD3693" s="282"/>
      <c r="CE3693" s="282"/>
      <c r="CG3693" s="427"/>
      <c r="CH3693" s="402"/>
      <c r="CI3693" s="424"/>
      <c r="CJ3693" s="282"/>
      <c r="CK3693" s="282"/>
      <c r="CL3693" s="283"/>
      <c r="CM3693" s="283"/>
      <c r="CP3693" s="282"/>
      <c r="DC3693" s="282"/>
      <c r="DD3693" s="282"/>
      <c r="DE3693" s="282"/>
      <c r="DF3693" s="282"/>
      <c r="DG3693" s="282"/>
      <c r="DH3693" s="282"/>
      <c r="DI3693" s="282"/>
      <c r="DJ3693" s="282"/>
      <c r="EF3693" s="495" t="str">
        <f>""&amp;(MID(数据表!AZ3693,1,MIN(FIND({"(";"（"},数据表!AZ3693&amp;"(（",1)-1)))&amp;""</f>
        <v/>
      </c>
      <c r="EG3693" s="495" t="str">
        <f>""&amp;(MID(数据表!AZ3693,1,MIN(FIND({0;1;2;3;4;5;6;7;8;9},数据表!AZ3693&amp;"1234567890",1)-1)))&amp;""</f>
        <v/>
      </c>
    </row>
    <row r="3694" spans="2:137" s="310" customFormat="1" ht="12" customHeight="1">
      <c r="B3694" s="286"/>
      <c r="C3694" s="286"/>
      <c r="D3694" s="286"/>
      <c r="E3694" s="479"/>
      <c r="F3694" s="282"/>
      <c r="G3694" s="283"/>
      <c r="H3694" s="421"/>
      <c r="I3694" s="421"/>
      <c r="J3694" s="283"/>
      <c r="K3694" s="421"/>
      <c r="L3694" s="282"/>
      <c r="N3694" s="282"/>
      <c r="S3694" s="282"/>
      <c r="T3694" s="283"/>
      <c r="U3694" s="283"/>
      <c r="V3694" s="283"/>
      <c r="W3694" s="283"/>
      <c r="X3694" s="283"/>
      <c r="Y3694" s="282"/>
      <c r="Z3694" s="282"/>
      <c r="AA3694" s="283"/>
      <c r="AB3694" s="282"/>
      <c r="AC3694" s="282"/>
      <c r="AD3694" s="282"/>
      <c r="AE3694" s="282"/>
      <c r="AF3694" s="283"/>
      <c r="AG3694" s="402"/>
      <c r="AH3694" s="283"/>
      <c r="AI3694" s="283"/>
      <c r="AJ3694" s="283"/>
      <c r="AK3694" s="283"/>
      <c r="AL3694" s="283"/>
      <c r="AM3694" s="282"/>
      <c r="AN3694" s="282"/>
      <c r="AO3694" s="282"/>
      <c r="AP3694" s="282"/>
      <c r="AQ3694" s="282"/>
      <c r="AR3694" s="282"/>
      <c r="AT3694" s="283"/>
      <c r="AU3694" s="283"/>
      <c r="AV3694" s="283"/>
      <c r="AW3694" s="283"/>
      <c r="AY3694" s="283"/>
      <c r="AZ3694" s="282"/>
      <c r="BA3694" s="283"/>
      <c r="BB3694" s="282"/>
      <c r="BC3694" s="282"/>
      <c r="BD3694" s="282"/>
      <c r="BE3694" s="283"/>
      <c r="BG3694" s="282"/>
      <c r="BH3694" s="282"/>
      <c r="BI3694" s="282"/>
      <c r="BL3694" s="421"/>
      <c r="BM3694" s="424"/>
      <c r="BN3694" s="424"/>
      <c r="BO3694" s="424"/>
      <c r="BP3694" s="424"/>
      <c r="BQ3694" s="421"/>
      <c r="BR3694" s="421"/>
      <c r="BV3694" s="282"/>
      <c r="BW3694" s="283"/>
      <c r="BY3694" s="283"/>
      <c r="BZ3694" s="283"/>
      <c r="CA3694" s="283"/>
      <c r="CB3694" s="282"/>
      <c r="CC3694" s="282"/>
      <c r="CD3694" s="282"/>
      <c r="CE3694" s="282"/>
      <c r="CG3694" s="427"/>
      <c r="CH3694" s="402"/>
      <c r="CI3694" s="424"/>
      <c r="CJ3694" s="282"/>
      <c r="CK3694" s="282"/>
      <c r="CL3694" s="283"/>
      <c r="CM3694" s="283"/>
      <c r="CP3694" s="282"/>
      <c r="DC3694" s="282"/>
      <c r="DD3694" s="282"/>
      <c r="DE3694" s="282"/>
      <c r="DF3694" s="282"/>
      <c r="DG3694" s="282"/>
      <c r="DH3694" s="282"/>
      <c r="DI3694" s="282"/>
      <c r="DJ3694" s="282"/>
      <c r="EF3694" s="495" t="str">
        <f>""&amp;(MID(数据表!AZ3694,1,MIN(FIND({"(";"（"},数据表!AZ3694&amp;"(（",1)-1)))&amp;""</f>
        <v/>
      </c>
      <c r="EG3694" s="495" t="str">
        <f>""&amp;(MID(数据表!AZ3694,1,MIN(FIND({0;1;2;3;4;5;6;7;8;9},数据表!AZ3694&amp;"1234567890",1)-1)))&amp;""</f>
        <v/>
      </c>
    </row>
    <row r="3695" spans="2:137" s="310" customFormat="1" ht="12" customHeight="1">
      <c r="B3695" s="286"/>
      <c r="C3695" s="286"/>
      <c r="D3695" s="286"/>
      <c r="E3695" s="479"/>
      <c r="F3695" s="282"/>
      <c r="G3695" s="283"/>
      <c r="H3695" s="421"/>
      <c r="I3695" s="421"/>
      <c r="J3695" s="283"/>
      <c r="K3695" s="421"/>
      <c r="L3695" s="282"/>
      <c r="N3695" s="282"/>
      <c r="S3695" s="282"/>
      <c r="T3695" s="283"/>
      <c r="U3695" s="283"/>
      <c r="V3695" s="283"/>
      <c r="W3695" s="283"/>
      <c r="X3695" s="283"/>
      <c r="Y3695" s="282"/>
      <c r="Z3695" s="282"/>
      <c r="AA3695" s="283"/>
      <c r="AB3695" s="282"/>
      <c r="AC3695" s="282"/>
      <c r="AD3695" s="282"/>
      <c r="AE3695" s="282"/>
      <c r="AF3695" s="283"/>
      <c r="AG3695" s="402"/>
      <c r="AH3695" s="283"/>
      <c r="AI3695" s="283"/>
      <c r="AJ3695" s="283"/>
      <c r="AK3695" s="283"/>
      <c r="AL3695" s="283"/>
      <c r="AM3695" s="282"/>
      <c r="AN3695" s="282"/>
      <c r="AO3695" s="282"/>
      <c r="AP3695" s="282"/>
      <c r="AQ3695" s="282"/>
      <c r="AR3695" s="282"/>
      <c r="AT3695" s="283"/>
      <c r="AU3695" s="283"/>
      <c r="AV3695" s="283"/>
      <c r="AW3695" s="283"/>
      <c r="AY3695" s="283"/>
      <c r="AZ3695" s="282"/>
      <c r="BA3695" s="283"/>
      <c r="BB3695" s="282"/>
      <c r="BC3695" s="282"/>
      <c r="BD3695" s="282"/>
      <c r="BE3695" s="283"/>
      <c r="BG3695" s="282"/>
      <c r="BH3695" s="282"/>
      <c r="BI3695" s="282"/>
      <c r="BL3695" s="421"/>
      <c r="BM3695" s="424"/>
      <c r="BN3695" s="424"/>
      <c r="BO3695" s="424"/>
      <c r="BP3695" s="424"/>
      <c r="BQ3695" s="421"/>
      <c r="BR3695" s="421"/>
      <c r="BV3695" s="282"/>
      <c r="BW3695" s="283"/>
      <c r="BY3695" s="283"/>
      <c r="BZ3695" s="283"/>
      <c r="CA3695" s="283"/>
      <c r="CB3695" s="282"/>
      <c r="CC3695" s="282"/>
      <c r="CD3695" s="282"/>
      <c r="CE3695" s="282"/>
      <c r="CG3695" s="427"/>
      <c r="CH3695" s="402"/>
      <c r="CI3695" s="424"/>
      <c r="CJ3695" s="282"/>
      <c r="CK3695" s="282"/>
      <c r="CL3695" s="283"/>
      <c r="CM3695" s="283"/>
      <c r="CP3695" s="282"/>
      <c r="DC3695" s="282"/>
      <c r="DD3695" s="282"/>
      <c r="DE3695" s="282"/>
      <c r="DF3695" s="282"/>
      <c r="DG3695" s="282"/>
      <c r="DH3695" s="282"/>
      <c r="DI3695" s="282"/>
      <c r="DJ3695" s="282"/>
      <c r="EF3695" s="495" t="str">
        <f>""&amp;(MID(数据表!AZ3695,1,MIN(FIND({"(";"（"},数据表!AZ3695&amp;"(（",1)-1)))&amp;""</f>
        <v/>
      </c>
      <c r="EG3695" s="495" t="str">
        <f>""&amp;(MID(数据表!AZ3695,1,MIN(FIND({0;1;2;3;4;5;6;7;8;9},数据表!AZ3695&amp;"1234567890",1)-1)))&amp;""</f>
        <v/>
      </c>
    </row>
    <row r="3696" spans="2:137" s="310" customFormat="1" ht="12" customHeight="1">
      <c r="B3696" s="286"/>
      <c r="C3696" s="286"/>
      <c r="D3696" s="286"/>
      <c r="E3696" s="479"/>
      <c r="F3696" s="282"/>
      <c r="G3696" s="283"/>
      <c r="H3696" s="421"/>
      <c r="I3696" s="421"/>
      <c r="J3696" s="283"/>
      <c r="K3696" s="421"/>
      <c r="L3696" s="282"/>
      <c r="N3696" s="282"/>
      <c r="S3696" s="282"/>
      <c r="T3696" s="283"/>
      <c r="U3696" s="283"/>
      <c r="V3696" s="283"/>
      <c r="W3696" s="283"/>
      <c r="X3696" s="283"/>
      <c r="Y3696" s="282"/>
      <c r="Z3696" s="282"/>
      <c r="AA3696" s="283"/>
      <c r="AB3696" s="282"/>
      <c r="AC3696" s="282"/>
      <c r="AD3696" s="282"/>
      <c r="AE3696" s="282"/>
      <c r="AF3696" s="283"/>
      <c r="AG3696" s="402"/>
      <c r="AH3696" s="283"/>
      <c r="AI3696" s="283"/>
      <c r="AJ3696" s="283"/>
      <c r="AK3696" s="283"/>
      <c r="AL3696" s="283"/>
      <c r="AM3696" s="282"/>
      <c r="AN3696" s="282"/>
      <c r="AO3696" s="282"/>
      <c r="AP3696" s="282"/>
      <c r="AQ3696" s="282"/>
      <c r="AR3696" s="282"/>
      <c r="AT3696" s="283"/>
      <c r="AU3696" s="283"/>
      <c r="AV3696" s="283"/>
      <c r="AW3696" s="283"/>
      <c r="AY3696" s="283"/>
      <c r="AZ3696" s="282"/>
      <c r="BA3696" s="283"/>
      <c r="BB3696" s="282"/>
      <c r="BC3696" s="282"/>
      <c r="BD3696" s="282"/>
      <c r="BE3696" s="283"/>
      <c r="BG3696" s="282"/>
      <c r="BH3696" s="282"/>
      <c r="BI3696" s="282"/>
      <c r="BL3696" s="421"/>
      <c r="BM3696" s="424"/>
      <c r="BN3696" s="424"/>
      <c r="BO3696" s="424"/>
      <c r="BP3696" s="424"/>
      <c r="BQ3696" s="421"/>
      <c r="BR3696" s="421"/>
      <c r="BV3696" s="282"/>
      <c r="BW3696" s="283"/>
      <c r="BY3696" s="283"/>
      <c r="BZ3696" s="283"/>
      <c r="CA3696" s="283"/>
      <c r="CB3696" s="282"/>
      <c r="CC3696" s="282"/>
      <c r="CD3696" s="282"/>
      <c r="CE3696" s="282"/>
      <c r="CG3696" s="427"/>
      <c r="CH3696" s="402"/>
      <c r="CI3696" s="424"/>
      <c r="CJ3696" s="282"/>
      <c r="CK3696" s="282"/>
      <c r="CL3696" s="283"/>
      <c r="CM3696" s="283"/>
      <c r="CP3696" s="282"/>
      <c r="DC3696" s="282"/>
      <c r="DD3696" s="282"/>
      <c r="DE3696" s="282"/>
      <c r="DF3696" s="282"/>
      <c r="DG3696" s="282"/>
      <c r="DH3696" s="282"/>
      <c r="DI3696" s="282"/>
      <c r="DJ3696" s="282"/>
      <c r="EF3696" s="495" t="str">
        <f>""&amp;(MID(数据表!AZ3696,1,MIN(FIND({"(";"（"},数据表!AZ3696&amp;"(（",1)-1)))&amp;""</f>
        <v/>
      </c>
      <c r="EG3696" s="495" t="str">
        <f>""&amp;(MID(数据表!AZ3696,1,MIN(FIND({0;1;2;3;4;5;6;7;8;9},数据表!AZ3696&amp;"1234567890",1)-1)))&amp;""</f>
        <v/>
      </c>
    </row>
    <row r="3697" spans="2:137" s="310" customFormat="1" ht="12" customHeight="1">
      <c r="B3697" s="286"/>
      <c r="C3697" s="286"/>
      <c r="D3697" s="286"/>
      <c r="E3697" s="479"/>
      <c r="F3697" s="282"/>
      <c r="G3697" s="283"/>
      <c r="H3697" s="421"/>
      <c r="I3697" s="421"/>
      <c r="J3697" s="283"/>
      <c r="K3697" s="421"/>
      <c r="L3697" s="282"/>
      <c r="N3697" s="282"/>
      <c r="S3697" s="282"/>
      <c r="T3697" s="283"/>
      <c r="U3697" s="283"/>
      <c r="V3697" s="283"/>
      <c r="W3697" s="283"/>
      <c r="X3697" s="283"/>
      <c r="Y3697" s="282"/>
      <c r="Z3697" s="282"/>
      <c r="AA3697" s="283"/>
      <c r="AB3697" s="282"/>
      <c r="AC3697" s="282"/>
      <c r="AD3697" s="282"/>
      <c r="AE3697" s="282"/>
      <c r="AF3697" s="283"/>
      <c r="AG3697" s="402"/>
      <c r="AH3697" s="283"/>
      <c r="AI3697" s="283"/>
      <c r="AJ3697" s="283"/>
      <c r="AK3697" s="283"/>
      <c r="AL3697" s="283"/>
      <c r="AM3697" s="282"/>
      <c r="AN3697" s="282"/>
      <c r="AO3697" s="282"/>
      <c r="AP3697" s="282"/>
      <c r="AQ3697" s="282"/>
      <c r="AR3697" s="282"/>
      <c r="AT3697" s="283"/>
      <c r="AU3697" s="283"/>
      <c r="AV3697" s="283"/>
      <c r="AW3697" s="283"/>
      <c r="AY3697" s="283"/>
      <c r="AZ3697" s="282"/>
      <c r="BA3697" s="283"/>
      <c r="BB3697" s="282"/>
      <c r="BC3697" s="282"/>
      <c r="BD3697" s="282"/>
      <c r="BE3697" s="283"/>
      <c r="BG3697" s="282"/>
      <c r="BH3697" s="282"/>
      <c r="BI3697" s="282"/>
      <c r="BL3697" s="421"/>
      <c r="BM3697" s="424"/>
      <c r="BN3697" s="424"/>
      <c r="BO3697" s="424"/>
      <c r="BP3697" s="424"/>
      <c r="BQ3697" s="421"/>
      <c r="BR3697" s="421"/>
      <c r="BV3697" s="282"/>
      <c r="BW3697" s="283"/>
      <c r="BY3697" s="283"/>
      <c r="BZ3697" s="283"/>
      <c r="CA3697" s="283"/>
      <c r="CB3697" s="282"/>
      <c r="CC3697" s="282"/>
      <c r="CD3697" s="282"/>
      <c r="CE3697" s="282"/>
      <c r="CG3697" s="427"/>
      <c r="CH3697" s="402"/>
      <c r="CI3697" s="424"/>
      <c r="CJ3697" s="282"/>
      <c r="CK3697" s="282"/>
      <c r="CL3697" s="283"/>
      <c r="CM3697" s="283"/>
      <c r="CP3697" s="282"/>
      <c r="DC3697" s="282"/>
      <c r="DD3697" s="282"/>
      <c r="DE3697" s="282"/>
      <c r="DF3697" s="282"/>
      <c r="DG3697" s="282"/>
      <c r="DH3697" s="282"/>
      <c r="DI3697" s="282"/>
      <c r="DJ3697" s="282"/>
      <c r="EF3697" s="495" t="str">
        <f>""&amp;(MID(数据表!AZ3697,1,MIN(FIND({"(";"（"},数据表!AZ3697&amp;"(（",1)-1)))&amp;""</f>
        <v/>
      </c>
      <c r="EG3697" s="495" t="str">
        <f>""&amp;(MID(数据表!AZ3697,1,MIN(FIND({0;1;2;3;4;5;6;7;8;9},数据表!AZ3697&amp;"1234567890",1)-1)))&amp;""</f>
        <v/>
      </c>
    </row>
    <row r="3698" spans="2:137" s="310" customFormat="1" ht="12" customHeight="1">
      <c r="B3698" s="286"/>
      <c r="C3698" s="286"/>
      <c r="D3698" s="286"/>
      <c r="E3698" s="479"/>
      <c r="F3698" s="282"/>
      <c r="G3698" s="283"/>
      <c r="H3698" s="421"/>
      <c r="I3698" s="421"/>
      <c r="J3698" s="283"/>
      <c r="K3698" s="421"/>
      <c r="L3698" s="282"/>
      <c r="N3698" s="282"/>
      <c r="S3698" s="282"/>
      <c r="T3698" s="283"/>
      <c r="U3698" s="283"/>
      <c r="V3698" s="283"/>
      <c r="W3698" s="283"/>
      <c r="X3698" s="283"/>
      <c r="Y3698" s="282"/>
      <c r="Z3698" s="282"/>
      <c r="AA3698" s="283"/>
      <c r="AB3698" s="282"/>
      <c r="AC3698" s="282"/>
      <c r="AD3698" s="282"/>
      <c r="AE3698" s="282"/>
      <c r="AF3698" s="283"/>
      <c r="AG3698" s="402"/>
      <c r="AH3698" s="283"/>
      <c r="AI3698" s="283"/>
      <c r="AJ3698" s="283"/>
      <c r="AK3698" s="283"/>
      <c r="AL3698" s="283"/>
      <c r="AM3698" s="282"/>
      <c r="AN3698" s="282"/>
      <c r="AO3698" s="282"/>
      <c r="AP3698" s="282"/>
      <c r="AQ3698" s="282"/>
      <c r="AR3698" s="282"/>
      <c r="AT3698" s="283"/>
      <c r="AU3698" s="283"/>
      <c r="AV3698" s="283"/>
      <c r="AW3698" s="283"/>
      <c r="AY3698" s="283"/>
      <c r="AZ3698" s="282"/>
      <c r="BA3698" s="283"/>
      <c r="BB3698" s="282"/>
      <c r="BC3698" s="282"/>
      <c r="BD3698" s="282"/>
      <c r="BE3698" s="283"/>
      <c r="BG3698" s="282"/>
      <c r="BH3698" s="282"/>
      <c r="BI3698" s="282"/>
      <c r="BL3698" s="421"/>
      <c r="BM3698" s="424"/>
      <c r="BN3698" s="424"/>
      <c r="BO3698" s="424"/>
      <c r="BP3698" s="424"/>
      <c r="BQ3698" s="421"/>
      <c r="BR3698" s="421"/>
      <c r="BV3698" s="282"/>
      <c r="BW3698" s="283"/>
      <c r="BY3698" s="283"/>
      <c r="BZ3698" s="283"/>
      <c r="CA3698" s="283"/>
      <c r="CB3698" s="282"/>
      <c r="CC3698" s="282"/>
      <c r="CD3698" s="282"/>
      <c r="CE3698" s="282"/>
      <c r="CG3698" s="427"/>
      <c r="CH3698" s="402"/>
      <c r="CI3698" s="424"/>
      <c r="CJ3698" s="282"/>
      <c r="CK3698" s="282"/>
      <c r="CL3698" s="283"/>
      <c r="CM3698" s="283"/>
      <c r="CP3698" s="282"/>
      <c r="DC3698" s="282"/>
      <c r="DD3698" s="282"/>
      <c r="DE3698" s="282"/>
      <c r="DF3698" s="282"/>
      <c r="DG3698" s="282"/>
      <c r="DH3698" s="282"/>
      <c r="DI3698" s="282"/>
      <c r="DJ3698" s="282"/>
      <c r="EF3698" s="495" t="str">
        <f>""&amp;(MID(数据表!AZ3698,1,MIN(FIND({"(";"（"},数据表!AZ3698&amp;"(（",1)-1)))&amp;""</f>
        <v/>
      </c>
      <c r="EG3698" s="495" t="str">
        <f>""&amp;(MID(数据表!AZ3698,1,MIN(FIND({0;1;2;3;4;5;6;7;8;9},数据表!AZ3698&amp;"1234567890",1)-1)))&amp;""</f>
        <v/>
      </c>
    </row>
    <row r="3699" spans="2:137" s="310" customFormat="1" ht="12" customHeight="1">
      <c r="B3699" s="286"/>
      <c r="C3699" s="286"/>
      <c r="D3699" s="286"/>
      <c r="E3699" s="479"/>
      <c r="F3699" s="282"/>
      <c r="G3699" s="283"/>
      <c r="H3699" s="421"/>
      <c r="I3699" s="421"/>
      <c r="J3699" s="283"/>
      <c r="K3699" s="421"/>
      <c r="L3699" s="282"/>
      <c r="N3699" s="282"/>
      <c r="S3699" s="282"/>
      <c r="T3699" s="283"/>
      <c r="U3699" s="283"/>
      <c r="V3699" s="283"/>
      <c r="W3699" s="283"/>
      <c r="X3699" s="283"/>
      <c r="Y3699" s="282"/>
      <c r="Z3699" s="282"/>
      <c r="AA3699" s="283"/>
      <c r="AB3699" s="282"/>
      <c r="AC3699" s="282"/>
      <c r="AD3699" s="282"/>
      <c r="AE3699" s="282"/>
      <c r="AF3699" s="283"/>
      <c r="AG3699" s="402"/>
      <c r="AH3699" s="283"/>
      <c r="AI3699" s="283"/>
      <c r="AJ3699" s="283"/>
      <c r="AK3699" s="283"/>
      <c r="AL3699" s="283"/>
      <c r="AM3699" s="282"/>
      <c r="AN3699" s="282"/>
      <c r="AO3699" s="282"/>
      <c r="AP3699" s="282"/>
      <c r="AQ3699" s="282"/>
      <c r="AR3699" s="282"/>
      <c r="AT3699" s="283"/>
      <c r="AU3699" s="283"/>
      <c r="AV3699" s="283"/>
      <c r="AW3699" s="283"/>
      <c r="AY3699" s="283"/>
      <c r="AZ3699" s="282"/>
      <c r="BA3699" s="283"/>
      <c r="BB3699" s="282"/>
      <c r="BC3699" s="282"/>
      <c r="BD3699" s="282"/>
      <c r="BE3699" s="283"/>
      <c r="BG3699" s="282"/>
      <c r="BH3699" s="282"/>
      <c r="BI3699" s="282"/>
      <c r="BL3699" s="421"/>
      <c r="BM3699" s="424"/>
      <c r="BN3699" s="424"/>
      <c r="BO3699" s="424"/>
      <c r="BP3699" s="424"/>
      <c r="BQ3699" s="421"/>
      <c r="BR3699" s="421"/>
      <c r="BV3699" s="282"/>
      <c r="BW3699" s="283"/>
      <c r="BY3699" s="283"/>
      <c r="BZ3699" s="283"/>
      <c r="CA3699" s="283"/>
      <c r="CB3699" s="282"/>
      <c r="CC3699" s="282"/>
      <c r="CD3699" s="282"/>
      <c r="CE3699" s="282"/>
      <c r="CG3699" s="427"/>
      <c r="CH3699" s="402"/>
      <c r="CI3699" s="424"/>
      <c r="CJ3699" s="282"/>
      <c r="CK3699" s="282"/>
      <c r="CL3699" s="283"/>
      <c r="CM3699" s="283"/>
      <c r="CP3699" s="282"/>
      <c r="DC3699" s="282"/>
      <c r="DD3699" s="282"/>
      <c r="DE3699" s="282"/>
      <c r="DF3699" s="282"/>
      <c r="DG3699" s="282"/>
      <c r="DH3699" s="282"/>
      <c r="DI3699" s="282"/>
      <c r="DJ3699" s="282"/>
      <c r="EF3699" s="495" t="str">
        <f>""&amp;(MID(数据表!AZ3699,1,MIN(FIND({"(";"（"},数据表!AZ3699&amp;"(（",1)-1)))&amp;""</f>
        <v/>
      </c>
      <c r="EG3699" s="495" t="str">
        <f>""&amp;(MID(数据表!AZ3699,1,MIN(FIND({0;1;2;3;4;5;6;7;8;9},数据表!AZ3699&amp;"1234567890",1)-1)))&amp;""</f>
        <v/>
      </c>
    </row>
    <row r="3700" spans="2:137" s="310" customFormat="1" ht="12" customHeight="1">
      <c r="B3700" s="286"/>
      <c r="C3700" s="286"/>
      <c r="D3700" s="286"/>
      <c r="E3700" s="479"/>
      <c r="F3700" s="282"/>
      <c r="G3700" s="283"/>
      <c r="H3700" s="421"/>
      <c r="I3700" s="421"/>
      <c r="J3700" s="283"/>
      <c r="K3700" s="421"/>
      <c r="L3700" s="282"/>
      <c r="N3700" s="282"/>
      <c r="S3700" s="282"/>
      <c r="T3700" s="283"/>
      <c r="U3700" s="283"/>
      <c r="V3700" s="283"/>
      <c r="W3700" s="283"/>
      <c r="X3700" s="283"/>
      <c r="Y3700" s="282"/>
      <c r="Z3700" s="282"/>
      <c r="AA3700" s="283"/>
      <c r="AB3700" s="282"/>
      <c r="AC3700" s="282"/>
      <c r="AD3700" s="282"/>
      <c r="AE3700" s="282"/>
      <c r="AF3700" s="283"/>
      <c r="AG3700" s="402"/>
      <c r="AH3700" s="283"/>
      <c r="AI3700" s="283"/>
      <c r="AJ3700" s="283"/>
      <c r="AK3700" s="283"/>
      <c r="AL3700" s="283"/>
      <c r="AM3700" s="282"/>
      <c r="AN3700" s="282"/>
      <c r="AO3700" s="282"/>
      <c r="AP3700" s="282"/>
      <c r="AQ3700" s="282"/>
      <c r="AR3700" s="282"/>
      <c r="AT3700" s="283"/>
      <c r="AU3700" s="283"/>
      <c r="AV3700" s="283"/>
      <c r="AW3700" s="283"/>
      <c r="AY3700" s="283"/>
      <c r="AZ3700" s="282"/>
      <c r="BA3700" s="283"/>
      <c r="BB3700" s="282"/>
      <c r="BC3700" s="282"/>
      <c r="BD3700" s="282"/>
      <c r="BE3700" s="283"/>
      <c r="BG3700" s="282"/>
      <c r="BH3700" s="282"/>
      <c r="BI3700" s="282"/>
      <c r="BL3700" s="421"/>
      <c r="BM3700" s="424"/>
      <c r="BN3700" s="424"/>
      <c r="BO3700" s="424"/>
      <c r="BP3700" s="424"/>
      <c r="BQ3700" s="421"/>
      <c r="BR3700" s="421"/>
      <c r="BV3700" s="282"/>
      <c r="BW3700" s="283"/>
      <c r="BY3700" s="283"/>
      <c r="BZ3700" s="283"/>
      <c r="CA3700" s="283"/>
      <c r="CB3700" s="282"/>
      <c r="CC3700" s="282"/>
      <c r="CD3700" s="282"/>
      <c r="CE3700" s="282"/>
      <c r="CG3700" s="427"/>
      <c r="CH3700" s="402"/>
      <c r="CI3700" s="424"/>
      <c r="CJ3700" s="282"/>
      <c r="CK3700" s="282"/>
      <c r="CL3700" s="283"/>
      <c r="CM3700" s="283"/>
      <c r="CP3700" s="282"/>
      <c r="DC3700" s="282"/>
      <c r="DD3700" s="282"/>
      <c r="DE3700" s="282"/>
      <c r="DF3700" s="282"/>
      <c r="DG3700" s="282"/>
      <c r="DH3700" s="282"/>
      <c r="DI3700" s="282"/>
      <c r="DJ3700" s="282"/>
      <c r="EF3700" s="495" t="str">
        <f>""&amp;(MID(数据表!AZ3700,1,MIN(FIND({"(";"（"},数据表!AZ3700&amp;"(（",1)-1)))&amp;""</f>
        <v/>
      </c>
      <c r="EG3700" s="495" t="str">
        <f>""&amp;(MID(数据表!AZ3700,1,MIN(FIND({0;1;2;3;4;5;6;7;8;9},数据表!AZ3700&amp;"1234567890",1)-1)))&amp;""</f>
        <v/>
      </c>
    </row>
    <row r="3701" spans="2:137" s="310" customFormat="1" ht="12" customHeight="1">
      <c r="B3701" s="286"/>
      <c r="C3701" s="286"/>
      <c r="D3701" s="286"/>
      <c r="E3701" s="479"/>
      <c r="F3701" s="282"/>
      <c r="G3701" s="283"/>
      <c r="H3701" s="421"/>
      <c r="I3701" s="421"/>
      <c r="J3701" s="283"/>
      <c r="K3701" s="421"/>
      <c r="L3701" s="282"/>
      <c r="N3701" s="282"/>
      <c r="S3701" s="282"/>
      <c r="T3701" s="283"/>
      <c r="U3701" s="283"/>
      <c r="V3701" s="283"/>
      <c r="W3701" s="283"/>
      <c r="X3701" s="283"/>
      <c r="Y3701" s="282"/>
      <c r="Z3701" s="282"/>
      <c r="AA3701" s="283"/>
      <c r="AB3701" s="282"/>
      <c r="AC3701" s="282"/>
      <c r="AD3701" s="282"/>
      <c r="AE3701" s="282"/>
      <c r="AF3701" s="283"/>
      <c r="AG3701" s="402"/>
      <c r="AH3701" s="283"/>
      <c r="AI3701" s="283"/>
      <c r="AJ3701" s="283"/>
      <c r="AK3701" s="283"/>
      <c r="AL3701" s="283"/>
      <c r="AM3701" s="282"/>
      <c r="AN3701" s="282"/>
      <c r="AO3701" s="282"/>
      <c r="AP3701" s="282"/>
      <c r="AQ3701" s="282"/>
      <c r="AR3701" s="282"/>
      <c r="AT3701" s="283"/>
      <c r="AU3701" s="283"/>
      <c r="AV3701" s="283"/>
      <c r="AW3701" s="283"/>
      <c r="AY3701" s="283"/>
      <c r="AZ3701" s="282"/>
      <c r="BA3701" s="283"/>
      <c r="BB3701" s="282"/>
      <c r="BC3701" s="282"/>
      <c r="BD3701" s="282"/>
      <c r="BE3701" s="283"/>
      <c r="BG3701" s="282"/>
      <c r="BH3701" s="282"/>
      <c r="BI3701" s="282"/>
      <c r="BL3701" s="421"/>
      <c r="BM3701" s="424"/>
      <c r="BN3701" s="424"/>
      <c r="BO3701" s="424"/>
      <c r="BP3701" s="424"/>
      <c r="BQ3701" s="421"/>
      <c r="BR3701" s="421"/>
      <c r="BV3701" s="282"/>
      <c r="BW3701" s="283"/>
      <c r="BY3701" s="283"/>
      <c r="BZ3701" s="283"/>
      <c r="CA3701" s="283"/>
      <c r="CB3701" s="282"/>
      <c r="CC3701" s="282"/>
      <c r="CD3701" s="282"/>
      <c r="CE3701" s="282"/>
      <c r="CG3701" s="427"/>
      <c r="CH3701" s="402"/>
      <c r="CI3701" s="424"/>
      <c r="CJ3701" s="282"/>
      <c r="CK3701" s="282"/>
      <c r="CL3701" s="283"/>
      <c r="CM3701" s="283"/>
      <c r="CP3701" s="282"/>
      <c r="DC3701" s="282"/>
      <c r="DD3701" s="282"/>
      <c r="DE3701" s="282"/>
      <c r="DF3701" s="282"/>
      <c r="DG3701" s="282"/>
      <c r="DH3701" s="282"/>
      <c r="DI3701" s="282"/>
      <c r="DJ3701" s="282"/>
      <c r="EF3701" s="495" t="str">
        <f>""&amp;(MID(数据表!AZ3701,1,MIN(FIND({"(";"（"},数据表!AZ3701&amp;"(（",1)-1)))&amp;""</f>
        <v/>
      </c>
      <c r="EG3701" s="495" t="str">
        <f>""&amp;(MID(数据表!AZ3701,1,MIN(FIND({0;1;2;3;4;5;6;7;8;9},数据表!AZ3701&amp;"1234567890",1)-1)))&amp;""</f>
        <v/>
      </c>
    </row>
    <row r="3702" spans="2:137" s="310" customFormat="1" ht="12" customHeight="1">
      <c r="B3702" s="286"/>
      <c r="C3702" s="286"/>
      <c r="D3702" s="286"/>
      <c r="E3702" s="479"/>
      <c r="F3702" s="282"/>
      <c r="G3702" s="283"/>
      <c r="H3702" s="421"/>
      <c r="I3702" s="421"/>
      <c r="J3702" s="283"/>
      <c r="K3702" s="421"/>
      <c r="L3702" s="282"/>
      <c r="N3702" s="282"/>
      <c r="S3702" s="282"/>
      <c r="T3702" s="283"/>
      <c r="U3702" s="283"/>
      <c r="V3702" s="283"/>
      <c r="W3702" s="283"/>
      <c r="X3702" s="283"/>
      <c r="Y3702" s="282"/>
      <c r="Z3702" s="282"/>
      <c r="AA3702" s="283"/>
      <c r="AB3702" s="282"/>
      <c r="AC3702" s="282"/>
      <c r="AD3702" s="282"/>
      <c r="AE3702" s="282"/>
      <c r="AF3702" s="283"/>
      <c r="AG3702" s="402"/>
      <c r="AH3702" s="283"/>
      <c r="AI3702" s="283"/>
      <c r="AJ3702" s="283"/>
      <c r="AK3702" s="283"/>
      <c r="AL3702" s="283"/>
      <c r="AM3702" s="282"/>
      <c r="AN3702" s="282"/>
      <c r="AO3702" s="282"/>
      <c r="AP3702" s="282"/>
      <c r="AQ3702" s="282"/>
      <c r="AR3702" s="282"/>
      <c r="AT3702" s="283"/>
      <c r="AU3702" s="283"/>
      <c r="AV3702" s="283"/>
      <c r="AW3702" s="283"/>
      <c r="AY3702" s="283"/>
      <c r="AZ3702" s="282"/>
      <c r="BA3702" s="283"/>
      <c r="BB3702" s="282"/>
      <c r="BC3702" s="282"/>
      <c r="BD3702" s="282"/>
      <c r="BE3702" s="283"/>
      <c r="BG3702" s="282"/>
      <c r="BH3702" s="282"/>
      <c r="BI3702" s="282"/>
      <c r="BL3702" s="421"/>
      <c r="BM3702" s="424"/>
      <c r="BN3702" s="424"/>
      <c r="BO3702" s="424"/>
      <c r="BP3702" s="424"/>
      <c r="BQ3702" s="421"/>
      <c r="BR3702" s="421"/>
      <c r="BV3702" s="282"/>
      <c r="BW3702" s="283"/>
      <c r="BY3702" s="283"/>
      <c r="BZ3702" s="283"/>
      <c r="CA3702" s="283"/>
      <c r="CB3702" s="282"/>
      <c r="CC3702" s="282"/>
      <c r="CD3702" s="282"/>
      <c r="CE3702" s="282"/>
      <c r="CG3702" s="427"/>
      <c r="CH3702" s="402"/>
      <c r="CI3702" s="424"/>
      <c r="CJ3702" s="282"/>
      <c r="CK3702" s="282"/>
      <c r="CL3702" s="283"/>
      <c r="CM3702" s="283"/>
      <c r="CP3702" s="282"/>
      <c r="DC3702" s="282"/>
      <c r="DD3702" s="282"/>
      <c r="DE3702" s="282"/>
      <c r="DF3702" s="282"/>
      <c r="DG3702" s="282"/>
      <c r="DH3702" s="282"/>
      <c r="DI3702" s="282"/>
      <c r="DJ3702" s="282"/>
      <c r="EF3702" s="495" t="str">
        <f>""&amp;(MID(数据表!AZ3702,1,MIN(FIND({"(";"（"},数据表!AZ3702&amp;"(（",1)-1)))&amp;""</f>
        <v/>
      </c>
      <c r="EG3702" s="495" t="str">
        <f>""&amp;(MID(数据表!AZ3702,1,MIN(FIND({0;1;2;3;4;5;6;7;8;9},数据表!AZ3702&amp;"1234567890",1)-1)))&amp;""</f>
        <v/>
      </c>
    </row>
    <row r="3703" spans="2:137" s="310" customFormat="1" ht="12" customHeight="1">
      <c r="B3703" s="286"/>
      <c r="C3703" s="286"/>
      <c r="D3703" s="286"/>
      <c r="E3703" s="479"/>
      <c r="F3703" s="282"/>
      <c r="G3703" s="283"/>
      <c r="H3703" s="421"/>
      <c r="I3703" s="421"/>
      <c r="J3703" s="283"/>
      <c r="K3703" s="421"/>
      <c r="L3703" s="282"/>
      <c r="N3703" s="282"/>
      <c r="S3703" s="282"/>
      <c r="T3703" s="283"/>
      <c r="U3703" s="283"/>
      <c r="V3703" s="283"/>
      <c r="W3703" s="283"/>
      <c r="X3703" s="283"/>
      <c r="Y3703" s="282"/>
      <c r="Z3703" s="282"/>
      <c r="AA3703" s="283"/>
      <c r="AB3703" s="282"/>
      <c r="AC3703" s="282"/>
      <c r="AD3703" s="282"/>
      <c r="AE3703" s="282"/>
      <c r="AF3703" s="283"/>
      <c r="AG3703" s="402"/>
      <c r="AH3703" s="283"/>
      <c r="AI3703" s="283"/>
      <c r="AJ3703" s="283"/>
      <c r="AK3703" s="283"/>
      <c r="AL3703" s="283"/>
      <c r="AM3703" s="282"/>
      <c r="AN3703" s="282"/>
      <c r="AO3703" s="282"/>
      <c r="AP3703" s="282"/>
      <c r="AQ3703" s="282"/>
      <c r="AR3703" s="282"/>
      <c r="AT3703" s="283"/>
      <c r="AU3703" s="283"/>
      <c r="AV3703" s="283"/>
      <c r="AW3703" s="283"/>
      <c r="AY3703" s="283"/>
      <c r="AZ3703" s="282"/>
      <c r="BA3703" s="283"/>
      <c r="BB3703" s="282"/>
      <c r="BC3703" s="282"/>
      <c r="BD3703" s="282"/>
      <c r="BE3703" s="283"/>
      <c r="BG3703" s="282"/>
      <c r="BH3703" s="282"/>
      <c r="BI3703" s="282"/>
      <c r="BL3703" s="421"/>
      <c r="BM3703" s="424"/>
      <c r="BN3703" s="424"/>
      <c r="BO3703" s="424"/>
      <c r="BP3703" s="424"/>
      <c r="BQ3703" s="421"/>
      <c r="BR3703" s="421"/>
      <c r="BV3703" s="282"/>
      <c r="BW3703" s="283"/>
      <c r="BY3703" s="283"/>
      <c r="BZ3703" s="283"/>
      <c r="CA3703" s="283"/>
      <c r="CB3703" s="282"/>
      <c r="CC3703" s="282"/>
      <c r="CD3703" s="282"/>
      <c r="CE3703" s="282"/>
      <c r="CG3703" s="427"/>
      <c r="CH3703" s="402"/>
      <c r="CI3703" s="424"/>
      <c r="CJ3703" s="282"/>
      <c r="CK3703" s="282"/>
      <c r="CL3703" s="283"/>
      <c r="CM3703" s="283"/>
      <c r="CP3703" s="282"/>
      <c r="DC3703" s="282"/>
      <c r="DD3703" s="282"/>
      <c r="DE3703" s="282"/>
      <c r="DF3703" s="282"/>
      <c r="DG3703" s="282"/>
      <c r="DH3703" s="282"/>
      <c r="DI3703" s="282"/>
      <c r="DJ3703" s="282"/>
      <c r="EF3703" s="495" t="str">
        <f>""&amp;(MID(数据表!AZ3703,1,MIN(FIND({"(";"（"},数据表!AZ3703&amp;"(（",1)-1)))&amp;""</f>
        <v/>
      </c>
      <c r="EG3703" s="495" t="str">
        <f>""&amp;(MID(数据表!AZ3703,1,MIN(FIND({0;1;2;3;4;5;6;7;8;9},数据表!AZ3703&amp;"1234567890",1)-1)))&amp;""</f>
        <v/>
      </c>
    </row>
    <row r="3704" spans="2:137" s="310" customFormat="1" ht="12" customHeight="1">
      <c r="B3704" s="286"/>
      <c r="C3704" s="286"/>
      <c r="D3704" s="286"/>
      <c r="E3704" s="479"/>
      <c r="F3704" s="282"/>
      <c r="G3704" s="283"/>
      <c r="H3704" s="421"/>
      <c r="I3704" s="421"/>
      <c r="J3704" s="283"/>
      <c r="K3704" s="421"/>
      <c r="L3704" s="282"/>
      <c r="N3704" s="282"/>
      <c r="S3704" s="282"/>
      <c r="T3704" s="283"/>
      <c r="U3704" s="283"/>
      <c r="V3704" s="283"/>
      <c r="W3704" s="283"/>
      <c r="X3704" s="283"/>
      <c r="Y3704" s="282"/>
      <c r="Z3704" s="282"/>
      <c r="AA3704" s="283"/>
      <c r="AB3704" s="282"/>
      <c r="AC3704" s="282"/>
      <c r="AD3704" s="282"/>
      <c r="AE3704" s="282"/>
      <c r="AF3704" s="283"/>
      <c r="AG3704" s="402"/>
      <c r="AH3704" s="283"/>
      <c r="AI3704" s="283"/>
      <c r="AJ3704" s="283"/>
      <c r="AK3704" s="283"/>
      <c r="AL3704" s="283"/>
      <c r="AM3704" s="282"/>
      <c r="AN3704" s="282"/>
      <c r="AO3704" s="282"/>
      <c r="AP3704" s="282"/>
      <c r="AQ3704" s="282"/>
      <c r="AR3704" s="282"/>
      <c r="AT3704" s="283"/>
      <c r="AU3704" s="283"/>
      <c r="AV3704" s="283"/>
      <c r="AW3704" s="283"/>
      <c r="AY3704" s="283"/>
      <c r="AZ3704" s="282"/>
      <c r="BA3704" s="283"/>
      <c r="BB3704" s="282"/>
      <c r="BC3704" s="282"/>
      <c r="BD3704" s="282"/>
      <c r="BE3704" s="283"/>
      <c r="BG3704" s="282"/>
      <c r="BH3704" s="282"/>
      <c r="BI3704" s="282"/>
      <c r="BL3704" s="421"/>
      <c r="BM3704" s="424"/>
      <c r="BN3704" s="424"/>
      <c r="BO3704" s="424"/>
      <c r="BP3704" s="424"/>
      <c r="BQ3704" s="421"/>
      <c r="BR3704" s="421"/>
      <c r="BV3704" s="282"/>
      <c r="BW3704" s="283"/>
      <c r="BY3704" s="283"/>
      <c r="BZ3704" s="283"/>
      <c r="CA3704" s="283"/>
      <c r="CB3704" s="282"/>
      <c r="CC3704" s="282"/>
      <c r="CD3704" s="282"/>
      <c r="CE3704" s="282"/>
      <c r="CG3704" s="427"/>
      <c r="CH3704" s="402"/>
      <c r="CI3704" s="424"/>
      <c r="CJ3704" s="282"/>
      <c r="CK3704" s="282"/>
      <c r="CL3704" s="283"/>
      <c r="CM3704" s="283"/>
      <c r="CP3704" s="282"/>
      <c r="DC3704" s="282"/>
      <c r="DD3704" s="282"/>
      <c r="DE3704" s="282"/>
      <c r="DF3704" s="282"/>
      <c r="DG3704" s="282"/>
      <c r="DH3704" s="282"/>
      <c r="DI3704" s="282"/>
      <c r="DJ3704" s="282"/>
      <c r="EF3704" s="495" t="str">
        <f>""&amp;(MID(数据表!AZ3704,1,MIN(FIND({"(";"（"},数据表!AZ3704&amp;"(（",1)-1)))&amp;""</f>
        <v/>
      </c>
      <c r="EG3704" s="495" t="str">
        <f>""&amp;(MID(数据表!AZ3704,1,MIN(FIND({0;1;2;3;4;5;6;7;8;9},数据表!AZ3704&amp;"1234567890",1)-1)))&amp;""</f>
        <v/>
      </c>
    </row>
    <row r="3705" spans="2:137" s="310" customFormat="1" ht="12" customHeight="1">
      <c r="B3705" s="286"/>
      <c r="C3705" s="286"/>
      <c r="D3705" s="286"/>
      <c r="E3705" s="479"/>
      <c r="F3705" s="282"/>
      <c r="G3705" s="283"/>
      <c r="H3705" s="421"/>
      <c r="I3705" s="421"/>
      <c r="J3705" s="283"/>
      <c r="K3705" s="421"/>
      <c r="L3705" s="282"/>
      <c r="N3705" s="282"/>
      <c r="S3705" s="282"/>
      <c r="T3705" s="283"/>
      <c r="U3705" s="283"/>
      <c r="V3705" s="283"/>
      <c r="W3705" s="283"/>
      <c r="X3705" s="283"/>
      <c r="Y3705" s="282"/>
      <c r="Z3705" s="282"/>
      <c r="AA3705" s="283"/>
      <c r="AB3705" s="282"/>
      <c r="AC3705" s="282"/>
      <c r="AD3705" s="282"/>
      <c r="AE3705" s="282"/>
      <c r="AF3705" s="283"/>
      <c r="AG3705" s="402"/>
      <c r="AH3705" s="283"/>
      <c r="AI3705" s="283"/>
      <c r="AJ3705" s="283"/>
      <c r="AK3705" s="283"/>
      <c r="AL3705" s="283"/>
      <c r="AM3705" s="282"/>
      <c r="AN3705" s="282"/>
      <c r="AO3705" s="282"/>
      <c r="AP3705" s="282"/>
      <c r="AQ3705" s="282"/>
      <c r="AR3705" s="282"/>
      <c r="AT3705" s="283"/>
      <c r="AU3705" s="283"/>
      <c r="AV3705" s="283"/>
      <c r="AW3705" s="283"/>
      <c r="AY3705" s="283"/>
      <c r="AZ3705" s="282"/>
      <c r="BA3705" s="283"/>
      <c r="BB3705" s="282"/>
      <c r="BC3705" s="282"/>
      <c r="BD3705" s="282"/>
      <c r="BE3705" s="283"/>
      <c r="BG3705" s="282"/>
      <c r="BH3705" s="282"/>
      <c r="BI3705" s="282"/>
      <c r="BL3705" s="421"/>
      <c r="BM3705" s="424"/>
      <c r="BN3705" s="424"/>
      <c r="BO3705" s="424"/>
      <c r="BP3705" s="424"/>
      <c r="BQ3705" s="421"/>
      <c r="BR3705" s="421"/>
      <c r="BV3705" s="282"/>
      <c r="BW3705" s="283"/>
      <c r="BY3705" s="283"/>
      <c r="BZ3705" s="283"/>
      <c r="CA3705" s="283"/>
      <c r="CB3705" s="282"/>
      <c r="CC3705" s="282"/>
      <c r="CD3705" s="282"/>
      <c r="CE3705" s="282"/>
      <c r="CG3705" s="427"/>
      <c r="CH3705" s="402"/>
      <c r="CI3705" s="424"/>
      <c r="CJ3705" s="282"/>
      <c r="CK3705" s="282"/>
      <c r="CL3705" s="283"/>
      <c r="CM3705" s="283"/>
      <c r="CP3705" s="282"/>
      <c r="DC3705" s="282"/>
      <c r="DD3705" s="282"/>
      <c r="DE3705" s="282"/>
      <c r="DF3705" s="282"/>
      <c r="DG3705" s="282"/>
      <c r="DH3705" s="282"/>
      <c r="DI3705" s="282"/>
      <c r="DJ3705" s="282"/>
      <c r="EF3705" s="495" t="str">
        <f>""&amp;(MID(数据表!AZ3705,1,MIN(FIND({"(";"（"},数据表!AZ3705&amp;"(（",1)-1)))&amp;""</f>
        <v/>
      </c>
      <c r="EG3705" s="495" t="str">
        <f>""&amp;(MID(数据表!AZ3705,1,MIN(FIND({0;1;2;3;4;5;6;7;8;9},数据表!AZ3705&amp;"1234567890",1)-1)))&amp;""</f>
        <v/>
      </c>
    </row>
    <row r="3706" spans="2:137" s="310" customFormat="1" ht="12" customHeight="1">
      <c r="B3706" s="286"/>
      <c r="C3706" s="286"/>
      <c r="D3706" s="286"/>
      <c r="E3706" s="479"/>
      <c r="F3706" s="282"/>
      <c r="G3706" s="283"/>
      <c r="H3706" s="421"/>
      <c r="I3706" s="421"/>
      <c r="J3706" s="283"/>
      <c r="K3706" s="421"/>
      <c r="L3706" s="282"/>
      <c r="N3706" s="282"/>
      <c r="S3706" s="282"/>
      <c r="T3706" s="283"/>
      <c r="U3706" s="283"/>
      <c r="V3706" s="283"/>
      <c r="W3706" s="283"/>
      <c r="X3706" s="283"/>
      <c r="Y3706" s="282"/>
      <c r="Z3706" s="282"/>
      <c r="AA3706" s="283"/>
      <c r="AB3706" s="282"/>
      <c r="AC3706" s="282"/>
      <c r="AD3706" s="282"/>
      <c r="AE3706" s="282"/>
      <c r="AF3706" s="283"/>
      <c r="AG3706" s="402"/>
      <c r="AH3706" s="283"/>
      <c r="AI3706" s="283"/>
      <c r="AJ3706" s="283"/>
      <c r="AK3706" s="283"/>
      <c r="AL3706" s="283"/>
      <c r="AM3706" s="282"/>
      <c r="AN3706" s="282"/>
      <c r="AO3706" s="282"/>
      <c r="AP3706" s="282"/>
      <c r="AQ3706" s="282"/>
      <c r="AR3706" s="282"/>
      <c r="AT3706" s="283"/>
      <c r="AU3706" s="283"/>
      <c r="AV3706" s="283"/>
      <c r="AW3706" s="283"/>
      <c r="AY3706" s="283"/>
      <c r="AZ3706" s="282"/>
      <c r="BA3706" s="283"/>
      <c r="BB3706" s="282"/>
      <c r="BC3706" s="282"/>
      <c r="BD3706" s="282"/>
      <c r="BE3706" s="283"/>
      <c r="BG3706" s="282"/>
      <c r="BH3706" s="282"/>
      <c r="BI3706" s="282"/>
      <c r="BL3706" s="421"/>
      <c r="BM3706" s="424"/>
      <c r="BN3706" s="424"/>
      <c r="BO3706" s="424"/>
      <c r="BP3706" s="424"/>
      <c r="BQ3706" s="421"/>
      <c r="BR3706" s="421"/>
      <c r="BV3706" s="282"/>
      <c r="BW3706" s="283"/>
      <c r="BY3706" s="283"/>
      <c r="BZ3706" s="283"/>
      <c r="CA3706" s="283"/>
      <c r="CB3706" s="282"/>
      <c r="CC3706" s="282"/>
      <c r="CD3706" s="282"/>
      <c r="CE3706" s="282"/>
      <c r="CG3706" s="427"/>
      <c r="CH3706" s="402"/>
      <c r="CI3706" s="424"/>
      <c r="CJ3706" s="282"/>
      <c r="CK3706" s="282"/>
      <c r="CL3706" s="283"/>
      <c r="CM3706" s="283"/>
      <c r="CP3706" s="282"/>
      <c r="DC3706" s="282"/>
      <c r="DD3706" s="282"/>
      <c r="DE3706" s="282"/>
      <c r="DF3706" s="282"/>
      <c r="DG3706" s="282"/>
      <c r="DH3706" s="282"/>
      <c r="DI3706" s="282"/>
      <c r="DJ3706" s="282"/>
      <c r="EF3706" s="495" t="str">
        <f>""&amp;(MID(数据表!AZ3706,1,MIN(FIND({"(";"（"},数据表!AZ3706&amp;"(（",1)-1)))&amp;""</f>
        <v/>
      </c>
      <c r="EG3706" s="495" t="str">
        <f>""&amp;(MID(数据表!AZ3706,1,MIN(FIND({0;1;2;3;4;5;6;7;8;9},数据表!AZ3706&amp;"1234567890",1)-1)))&amp;""</f>
        <v/>
      </c>
    </row>
    <row r="3707" spans="2:137" s="310" customFormat="1" ht="12" customHeight="1">
      <c r="B3707" s="286"/>
      <c r="C3707" s="286"/>
      <c r="D3707" s="286"/>
      <c r="E3707" s="479"/>
      <c r="F3707" s="282"/>
      <c r="G3707" s="283"/>
      <c r="H3707" s="421"/>
      <c r="I3707" s="421"/>
      <c r="J3707" s="283"/>
      <c r="K3707" s="421"/>
      <c r="L3707" s="282"/>
      <c r="N3707" s="282"/>
      <c r="S3707" s="282"/>
      <c r="T3707" s="283"/>
      <c r="U3707" s="283"/>
      <c r="V3707" s="283"/>
      <c r="W3707" s="283"/>
      <c r="X3707" s="283"/>
      <c r="Y3707" s="282"/>
      <c r="Z3707" s="282"/>
      <c r="AA3707" s="283"/>
      <c r="AB3707" s="282"/>
      <c r="AC3707" s="282"/>
      <c r="AD3707" s="282"/>
      <c r="AE3707" s="282"/>
      <c r="AF3707" s="283"/>
      <c r="AG3707" s="402"/>
      <c r="AH3707" s="283"/>
      <c r="AI3707" s="283"/>
      <c r="AJ3707" s="283"/>
      <c r="AK3707" s="283"/>
      <c r="AL3707" s="283"/>
      <c r="AM3707" s="282"/>
      <c r="AN3707" s="282"/>
      <c r="AO3707" s="282"/>
      <c r="AP3707" s="282"/>
      <c r="AQ3707" s="282"/>
      <c r="AR3707" s="282"/>
      <c r="AT3707" s="283"/>
      <c r="AU3707" s="283"/>
      <c r="AV3707" s="283"/>
      <c r="AW3707" s="283"/>
      <c r="AY3707" s="283"/>
      <c r="AZ3707" s="282"/>
      <c r="BA3707" s="283"/>
      <c r="BB3707" s="282"/>
      <c r="BC3707" s="282"/>
      <c r="BD3707" s="282"/>
      <c r="BE3707" s="283"/>
      <c r="BG3707" s="282"/>
      <c r="BH3707" s="282"/>
      <c r="BI3707" s="282"/>
      <c r="BL3707" s="421"/>
      <c r="BM3707" s="424"/>
      <c r="BN3707" s="424"/>
      <c r="BO3707" s="424"/>
      <c r="BP3707" s="424"/>
      <c r="BQ3707" s="421"/>
      <c r="BR3707" s="421"/>
      <c r="BV3707" s="282"/>
      <c r="BW3707" s="283"/>
      <c r="BY3707" s="283"/>
      <c r="BZ3707" s="283"/>
      <c r="CA3707" s="283"/>
      <c r="CB3707" s="282"/>
      <c r="CC3707" s="282"/>
      <c r="CD3707" s="282"/>
      <c r="CE3707" s="282"/>
      <c r="CG3707" s="427"/>
      <c r="CH3707" s="402"/>
      <c r="CI3707" s="424"/>
      <c r="CJ3707" s="282"/>
      <c r="CK3707" s="282"/>
      <c r="CL3707" s="283"/>
      <c r="CM3707" s="283"/>
      <c r="CP3707" s="282"/>
      <c r="DC3707" s="282"/>
      <c r="DD3707" s="282"/>
      <c r="DE3707" s="282"/>
      <c r="DF3707" s="282"/>
      <c r="DG3707" s="282"/>
      <c r="DH3707" s="282"/>
      <c r="DI3707" s="282"/>
      <c r="DJ3707" s="282"/>
      <c r="EF3707" s="495" t="str">
        <f>""&amp;(MID(数据表!AZ3707,1,MIN(FIND({"(";"（"},数据表!AZ3707&amp;"(（",1)-1)))&amp;""</f>
        <v/>
      </c>
      <c r="EG3707" s="495" t="str">
        <f>""&amp;(MID(数据表!AZ3707,1,MIN(FIND({0;1;2;3;4;5;6;7;8;9},数据表!AZ3707&amp;"1234567890",1)-1)))&amp;""</f>
        <v/>
      </c>
    </row>
    <row r="3708" spans="2:137" s="310" customFormat="1" ht="12" customHeight="1">
      <c r="B3708" s="286"/>
      <c r="C3708" s="286"/>
      <c r="D3708" s="286"/>
      <c r="E3708" s="479"/>
      <c r="F3708" s="282"/>
      <c r="G3708" s="283"/>
      <c r="H3708" s="421"/>
      <c r="I3708" s="421"/>
      <c r="J3708" s="283"/>
      <c r="K3708" s="421"/>
      <c r="L3708" s="282"/>
      <c r="N3708" s="282"/>
      <c r="S3708" s="282"/>
      <c r="T3708" s="283"/>
      <c r="U3708" s="283"/>
      <c r="V3708" s="283"/>
      <c r="W3708" s="283"/>
      <c r="X3708" s="283"/>
      <c r="Y3708" s="282"/>
      <c r="Z3708" s="282"/>
      <c r="AA3708" s="283"/>
      <c r="AB3708" s="282"/>
      <c r="AC3708" s="282"/>
      <c r="AD3708" s="282"/>
      <c r="AE3708" s="282"/>
      <c r="AF3708" s="283"/>
      <c r="AG3708" s="402"/>
      <c r="AH3708" s="283"/>
      <c r="AI3708" s="283"/>
      <c r="AJ3708" s="283"/>
      <c r="AK3708" s="283"/>
      <c r="AL3708" s="283"/>
      <c r="AM3708" s="282"/>
      <c r="AN3708" s="282"/>
      <c r="AO3708" s="282"/>
      <c r="AP3708" s="282"/>
      <c r="AQ3708" s="282"/>
      <c r="AR3708" s="282"/>
      <c r="AT3708" s="283"/>
      <c r="AU3708" s="283"/>
      <c r="AV3708" s="283"/>
      <c r="AW3708" s="283"/>
      <c r="AY3708" s="283"/>
      <c r="AZ3708" s="282"/>
      <c r="BA3708" s="283"/>
      <c r="BB3708" s="282"/>
      <c r="BC3708" s="282"/>
      <c r="BD3708" s="282"/>
      <c r="BE3708" s="283"/>
      <c r="BG3708" s="282"/>
      <c r="BH3708" s="282"/>
      <c r="BI3708" s="282"/>
      <c r="BL3708" s="421"/>
      <c r="BM3708" s="424"/>
      <c r="BN3708" s="424"/>
      <c r="BO3708" s="424"/>
      <c r="BP3708" s="424"/>
      <c r="BQ3708" s="421"/>
      <c r="BR3708" s="421"/>
      <c r="BV3708" s="282"/>
      <c r="BW3708" s="283"/>
      <c r="BY3708" s="283"/>
      <c r="BZ3708" s="283"/>
      <c r="CA3708" s="283"/>
      <c r="CB3708" s="282"/>
      <c r="CC3708" s="282"/>
      <c r="CD3708" s="282"/>
      <c r="CE3708" s="282"/>
      <c r="CG3708" s="427"/>
      <c r="CH3708" s="402"/>
      <c r="CI3708" s="424"/>
      <c r="CJ3708" s="282"/>
      <c r="CK3708" s="282"/>
      <c r="CL3708" s="283"/>
      <c r="CM3708" s="283"/>
      <c r="CP3708" s="282"/>
      <c r="DC3708" s="282"/>
      <c r="DD3708" s="282"/>
      <c r="DE3708" s="282"/>
      <c r="DF3708" s="282"/>
      <c r="DG3708" s="282"/>
      <c r="DH3708" s="282"/>
      <c r="DI3708" s="282"/>
      <c r="DJ3708" s="282"/>
      <c r="EF3708" s="495" t="str">
        <f>""&amp;(MID(数据表!AZ3708,1,MIN(FIND({"(";"（"},数据表!AZ3708&amp;"(（",1)-1)))&amp;""</f>
        <v/>
      </c>
      <c r="EG3708" s="495" t="str">
        <f>""&amp;(MID(数据表!AZ3708,1,MIN(FIND({0;1;2;3;4;5;6;7;8;9},数据表!AZ3708&amp;"1234567890",1)-1)))&amp;""</f>
        <v/>
      </c>
    </row>
    <row r="3709" spans="2:137" s="310" customFormat="1" ht="12" customHeight="1">
      <c r="B3709" s="286"/>
      <c r="C3709" s="286"/>
      <c r="D3709" s="286"/>
      <c r="E3709" s="479"/>
      <c r="F3709" s="282"/>
      <c r="G3709" s="283"/>
      <c r="H3709" s="421"/>
      <c r="I3709" s="421"/>
      <c r="J3709" s="283"/>
      <c r="K3709" s="421"/>
      <c r="L3709" s="282"/>
      <c r="N3709" s="282"/>
      <c r="S3709" s="282"/>
      <c r="T3709" s="283"/>
      <c r="U3709" s="283"/>
      <c r="V3709" s="283"/>
      <c r="W3709" s="283"/>
      <c r="X3709" s="283"/>
      <c r="Y3709" s="282"/>
      <c r="Z3709" s="282"/>
      <c r="AA3709" s="283"/>
      <c r="AB3709" s="282"/>
      <c r="AC3709" s="282"/>
      <c r="AD3709" s="282"/>
      <c r="AE3709" s="282"/>
      <c r="AF3709" s="283"/>
      <c r="AG3709" s="402"/>
      <c r="AH3709" s="283"/>
      <c r="AI3709" s="283"/>
      <c r="AJ3709" s="283"/>
      <c r="AK3709" s="283"/>
      <c r="AL3709" s="283"/>
      <c r="AM3709" s="282"/>
      <c r="AN3709" s="282"/>
      <c r="AO3709" s="282"/>
      <c r="AP3709" s="282"/>
      <c r="AQ3709" s="282"/>
      <c r="AR3709" s="282"/>
      <c r="AT3709" s="283"/>
      <c r="AU3709" s="283"/>
      <c r="AV3709" s="283"/>
      <c r="AW3709" s="283"/>
      <c r="AY3709" s="283"/>
      <c r="AZ3709" s="282"/>
      <c r="BA3709" s="283"/>
      <c r="BB3709" s="282"/>
      <c r="BC3709" s="282"/>
      <c r="BD3709" s="282"/>
      <c r="BE3709" s="283"/>
      <c r="BG3709" s="282"/>
      <c r="BH3709" s="282"/>
      <c r="BI3709" s="282"/>
      <c r="BL3709" s="421"/>
      <c r="BM3709" s="424"/>
      <c r="BN3709" s="424"/>
      <c r="BO3709" s="424"/>
      <c r="BP3709" s="424"/>
      <c r="BQ3709" s="421"/>
      <c r="BR3709" s="421"/>
      <c r="BV3709" s="282"/>
      <c r="BW3709" s="283"/>
      <c r="BY3709" s="283"/>
      <c r="BZ3709" s="283"/>
      <c r="CA3709" s="283"/>
      <c r="CB3709" s="282"/>
      <c r="CC3709" s="282"/>
      <c r="CD3709" s="282"/>
      <c r="CE3709" s="282"/>
      <c r="CG3709" s="427"/>
      <c r="CH3709" s="402"/>
      <c r="CI3709" s="424"/>
      <c r="CJ3709" s="282"/>
      <c r="CK3709" s="282"/>
      <c r="CL3709" s="283"/>
      <c r="CM3709" s="283"/>
      <c r="CP3709" s="282"/>
      <c r="DC3709" s="282"/>
      <c r="DD3709" s="282"/>
      <c r="DE3709" s="282"/>
      <c r="DF3709" s="282"/>
      <c r="DG3709" s="282"/>
      <c r="DH3709" s="282"/>
      <c r="DI3709" s="282"/>
      <c r="DJ3709" s="282"/>
      <c r="EF3709" s="495" t="str">
        <f>""&amp;(MID(数据表!AZ3709,1,MIN(FIND({"(";"（"},数据表!AZ3709&amp;"(（",1)-1)))&amp;""</f>
        <v/>
      </c>
      <c r="EG3709" s="495" t="str">
        <f>""&amp;(MID(数据表!AZ3709,1,MIN(FIND({0;1;2;3;4;5;6;7;8;9},数据表!AZ3709&amp;"1234567890",1)-1)))&amp;""</f>
        <v/>
      </c>
    </row>
    <row r="3710" spans="2:137" s="310" customFormat="1" ht="12" customHeight="1">
      <c r="B3710" s="286"/>
      <c r="C3710" s="286"/>
      <c r="D3710" s="286"/>
      <c r="E3710" s="479"/>
      <c r="F3710" s="282"/>
      <c r="G3710" s="283"/>
      <c r="H3710" s="421"/>
      <c r="I3710" s="421"/>
      <c r="J3710" s="283"/>
      <c r="K3710" s="421"/>
      <c r="L3710" s="282"/>
      <c r="N3710" s="282"/>
      <c r="S3710" s="282"/>
      <c r="T3710" s="283"/>
      <c r="U3710" s="283"/>
      <c r="V3710" s="283"/>
      <c r="W3710" s="283"/>
      <c r="X3710" s="283"/>
      <c r="Y3710" s="282"/>
      <c r="Z3710" s="282"/>
      <c r="AA3710" s="283"/>
      <c r="AB3710" s="282"/>
      <c r="AC3710" s="282"/>
      <c r="AD3710" s="282"/>
      <c r="AE3710" s="282"/>
      <c r="AF3710" s="283"/>
      <c r="AG3710" s="402"/>
      <c r="AH3710" s="283"/>
      <c r="AI3710" s="283"/>
      <c r="AJ3710" s="283"/>
      <c r="AK3710" s="283"/>
      <c r="AL3710" s="283"/>
      <c r="AM3710" s="282"/>
      <c r="AN3710" s="282"/>
      <c r="AO3710" s="282"/>
      <c r="AP3710" s="282"/>
      <c r="AQ3710" s="282"/>
      <c r="AR3710" s="282"/>
      <c r="AT3710" s="283"/>
      <c r="AU3710" s="283"/>
      <c r="AV3710" s="283"/>
      <c r="AW3710" s="283"/>
      <c r="AY3710" s="283"/>
      <c r="AZ3710" s="282"/>
      <c r="BA3710" s="283"/>
      <c r="BB3710" s="282"/>
      <c r="BC3710" s="282"/>
      <c r="BD3710" s="282"/>
      <c r="BE3710" s="283"/>
      <c r="BG3710" s="282"/>
      <c r="BH3710" s="282"/>
      <c r="BI3710" s="282"/>
      <c r="BL3710" s="421"/>
      <c r="BM3710" s="424"/>
      <c r="BN3710" s="424"/>
      <c r="BO3710" s="424"/>
      <c r="BP3710" s="424"/>
      <c r="BQ3710" s="421"/>
      <c r="BR3710" s="421"/>
      <c r="BV3710" s="282"/>
      <c r="BW3710" s="283"/>
      <c r="BY3710" s="283"/>
      <c r="BZ3710" s="283"/>
      <c r="CA3710" s="283"/>
      <c r="CB3710" s="282"/>
      <c r="CC3710" s="282"/>
      <c r="CD3710" s="282"/>
      <c r="CE3710" s="282"/>
      <c r="CG3710" s="427"/>
      <c r="CH3710" s="402"/>
      <c r="CI3710" s="424"/>
      <c r="CJ3710" s="282"/>
      <c r="CK3710" s="282"/>
      <c r="CL3710" s="283"/>
      <c r="CM3710" s="283"/>
      <c r="CP3710" s="282"/>
      <c r="DC3710" s="282"/>
      <c r="DD3710" s="282"/>
      <c r="DE3710" s="282"/>
      <c r="DF3710" s="282"/>
      <c r="DG3710" s="282"/>
      <c r="DH3710" s="282"/>
      <c r="DI3710" s="282"/>
      <c r="DJ3710" s="282"/>
      <c r="EF3710" s="495" t="str">
        <f>""&amp;(MID(数据表!AZ3710,1,MIN(FIND({"(";"（"},数据表!AZ3710&amp;"(（",1)-1)))&amp;""</f>
        <v/>
      </c>
      <c r="EG3710" s="495" t="str">
        <f>""&amp;(MID(数据表!AZ3710,1,MIN(FIND({0;1;2;3;4;5;6;7;8;9},数据表!AZ3710&amp;"1234567890",1)-1)))&amp;""</f>
        <v/>
      </c>
    </row>
    <row r="3711" spans="2:137" s="310" customFormat="1" ht="12" customHeight="1">
      <c r="B3711" s="286"/>
      <c r="C3711" s="286"/>
      <c r="D3711" s="286"/>
      <c r="E3711" s="479"/>
      <c r="F3711" s="282"/>
      <c r="G3711" s="283"/>
      <c r="H3711" s="421"/>
      <c r="I3711" s="421"/>
      <c r="J3711" s="283"/>
      <c r="K3711" s="421"/>
      <c r="L3711" s="282"/>
      <c r="N3711" s="282"/>
      <c r="S3711" s="282"/>
      <c r="T3711" s="283"/>
      <c r="U3711" s="283"/>
      <c r="V3711" s="283"/>
      <c r="W3711" s="283"/>
      <c r="X3711" s="283"/>
      <c r="Y3711" s="282"/>
      <c r="Z3711" s="282"/>
      <c r="AA3711" s="283"/>
      <c r="AB3711" s="282"/>
      <c r="AC3711" s="282"/>
      <c r="AD3711" s="282"/>
      <c r="AE3711" s="282"/>
      <c r="AF3711" s="283"/>
      <c r="AG3711" s="402"/>
      <c r="AH3711" s="283"/>
      <c r="AI3711" s="283"/>
      <c r="AJ3711" s="283"/>
      <c r="AK3711" s="283"/>
      <c r="AL3711" s="283"/>
      <c r="AM3711" s="282"/>
      <c r="AN3711" s="282"/>
      <c r="AO3711" s="282"/>
      <c r="AP3711" s="282"/>
      <c r="AQ3711" s="282"/>
      <c r="AR3711" s="282"/>
      <c r="AT3711" s="283"/>
      <c r="AU3711" s="283"/>
      <c r="AV3711" s="283"/>
      <c r="AW3711" s="283"/>
      <c r="AY3711" s="283"/>
      <c r="AZ3711" s="282"/>
      <c r="BA3711" s="283"/>
      <c r="BB3711" s="282"/>
      <c r="BC3711" s="282"/>
      <c r="BD3711" s="282"/>
      <c r="BE3711" s="283"/>
      <c r="BG3711" s="282"/>
      <c r="BH3711" s="282"/>
      <c r="BI3711" s="282"/>
      <c r="BL3711" s="421"/>
      <c r="BM3711" s="424"/>
      <c r="BN3711" s="424"/>
      <c r="BO3711" s="424"/>
      <c r="BP3711" s="424"/>
      <c r="BQ3711" s="421"/>
      <c r="BR3711" s="421"/>
      <c r="BV3711" s="282"/>
      <c r="BW3711" s="283"/>
      <c r="BY3711" s="283"/>
      <c r="BZ3711" s="283"/>
      <c r="CA3711" s="283"/>
      <c r="CB3711" s="282"/>
      <c r="CC3711" s="282"/>
      <c r="CD3711" s="282"/>
      <c r="CE3711" s="282"/>
      <c r="CG3711" s="427"/>
      <c r="CH3711" s="402"/>
      <c r="CI3711" s="424"/>
      <c r="CJ3711" s="282"/>
      <c r="CK3711" s="282"/>
      <c r="CL3711" s="283"/>
      <c r="CM3711" s="283"/>
      <c r="CP3711" s="282"/>
      <c r="DC3711" s="282"/>
      <c r="DD3711" s="282"/>
      <c r="DE3711" s="282"/>
      <c r="DF3711" s="282"/>
      <c r="DG3711" s="282"/>
      <c r="DH3711" s="282"/>
      <c r="DI3711" s="282"/>
      <c r="DJ3711" s="282"/>
      <c r="EF3711" s="495" t="str">
        <f>""&amp;(MID(数据表!AZ3711,1,MIN(FIND({"(";"（"},数据表!AZ3711&amp;"(（",1)-1)))&amp;""</f>
        <v/>
      </c>
      <c r="EG3711" s="495" t="str">
        <f>""&amp;(MID(数据表!AZ3711,1,MIN(FIND({0;1;2;3;4;5;6;7;8;9},数据表!AZ3711&amp;"1234567890",1)-1)))&amp;""</f>
        <v/>
      </c>
    </row>
    <row r="3712" spans="2:137" s="310" customFormat="1" ht="12" customHeight="1">
      <c r="B3712" s="286"/>
      <c r="C3712" s="286"/>
      <c r="D3712" s="286"/>
      <c r="E3712" s="479"/>
      <c r="F3712" s="282"/>
      <c r="G3712" s="283"/>
      <c r="H3712" s="421"/>
      <c r="I3712" s="421"/>
      <c r="J3712" s="283"/>
      <c r="K3712" s="421"/>
      <c r="L3712" s="282"/>
      <c r="N3712" s="282"/>
      <c r="S3712" s="282"/>
      <c r="T3712" s="283"/>
      <c r="U3712" s="283"/>
      <c r="V3712" s="283"/>
      <c r="W3712" s="283"/>
      <c r="X3712" s="283"/>
      <c r="Y3712" s="282"/>
      <c r="Z3712" s="282"/>
      <c r="AA3712" s="283"/>
      <c r="AB3712" s="282"/>
      <c r="AC3712" s="282"/>
      <c r="AD3712" s="282"/>
      <c r="AE3712" s="282"/>
      <c r="AF3712" s="283"/>
      <c r="AG3712" s="402"/>
      <c r="AH3712" s="283"/>
      <c r="AI3712" s="283"/>
      <c r="AJ3712" s="283"/>
      <c r="AK3712" s="283"/>
      <c r="AL3712" s="283"/>
      <c r="AM3712" s="282"/>
      <c r="AN3712" s="282"/>
      <c r="AO3712" s="282"/>
      <c r="AP3712" s="282"/>
      <c r="AQ3712" s="282"/>
      <c r="AR3712" s="282"/>
      <c r="AT3712" s="283"/>
      <c r="AU3712" s="283"/>
      <c r="AV3712" s="283"/>
      <c r="AW3712" s="283"/>
      <c r="AY3712" s="283"/>
      <c r="AZ3712" s="282"/>
      <c r="BA3712" s="283"/>
      <c r="BB3712" s="282"/>
      <c r="BC3712" s="282"/>
      <c r="BD3712" s="282"/>
      <c r="BE3712" s="283"/>
      <c r="BG3712" s="282"/>
      <c r="BH3712" s="282"/>
      <c r="BI3712" s="282"/>
      <c r="BL3712" s="421"/>
      <c r="BM3712" s="424"/>
      <c r="BN3712" s="424"/>
      <c r="BO3712" s="424"/>
      <c r="BP3712" s="424"/>
      <c r="BQ3712" s="421"/>
      <c r="BR3712" s="421"/>
      <c r="BV3712" s="282"/>
      <c r="BW3712" s="283"/>
      <c r="BY3712" s="283"/>
      <c r="BZ3712" s="283"/>
      <c r="CA3712" s="283"/>
      <c r="CB3712" s="282"/>
      <c r="CC3712" s="282"/>
      <c r="CD3712" s="282"/>
      <c r="CE3712" s="282"/>
      <c r="CG3712" s="427"/>
      <c r="CH3712" s="402"/>
      <c r="CI3712" s="424"/>
      <c r="CJ3712" s="282"/>
      <c r="CK3712" s="282"/>
      <c r="CL3712" s="283"/>
      <c r="CM3712" s="283"/>
      <c r="CP3712" s="282"/>
      <c r="DC3712" s="282"/>
      <c r="DD3712" s="282"/>
      <c r="DE3712" s="282"/>
      <c r="DF3712" s="282"/>
      <c r="DG3712" s="282"/>
      <c r="DH3712" s="282"/>
      <c r="DI3712" s="282"/>
      <c r="DJ3712" s="282"/>
      <c r="EF3712" s="495" t="str">
        <f>""&amp;(MID(数据表!AZ3712,1,MIN(FIND({"(";"（"},数据表!AZ3712&amp;"(（",1)-1)))&amp;""</f>
        <v/>
      </c>
      <c r="EG3712" s="495" t="str">
        <f>""&amp;(MID(数据表!AZ3712,1,MIN(FIND({0;1;2;3;4;5;6;7;8;9},数据表!AZ3712&amp;"1234567890",1)-1)))&amp;""</f>
        <v/>
      </c>
    </row>
    <row r="3713" spans="2:137" s="310" customFormat="1" ht="12" customHeight="1">
      <c r="B3713" s="286"/>
      <c r="C3713" s="286"/>
      <c r="D3713" s="286"/>
      <c r="E3713" s="479"/>
      <c r="F3713" s="282"/>
      <c r="G3713" s="283"/>
      <c r="H3713" s="421"/>
      <c r="I3713" s="421"/>
      <c r="J3713" s="283"/>
      <c r="K3713" s="421"/>
      <c r="L3713" s="282"/>
      <c r="N3713" s="282"/>
      <c r="S3713" s="282"/>
      <c r="T3713" s="283"/>
      <c r="U3713" s="283"/>
      <c r="V3713" s="283"/>
      <c r="W3713" s="283"/>
      <c r="X3713" s="283"/>
      <c r="Y3713" s="282"/>
      <c r="Z3713" s="282"/>
      <c r="AA3713" s="283"/>
      <c r="AB3713" s="282"/>
      <c r="AC3713" s="282"/>
      <c r="AD3713" s="282"/>
      <c r="AE3713" s="282"/>
      <c r="AF3713" s="283"/>
      <c r="AG3713" s="402"/>
      <c r="AH3713" s="283"/>
      <c r="AI3713" s="283"/>
      <c r="AJ3713" s="283"/>
      <c r="AK3713" s="283"/>
      <c r="AL3713" s="283"/>
      <c r="AM3713" s="282"/>
      <c r="AN3713" s="282"/>
      <c r="AO3713" s="282"/>
      <c r="AP3713" s="282"/>
      <c r="AQ3713" s="282"/>
      <c r="AR3713" s="282"/>
      <c r="AT3713" s="283"/>
      <c r="AU3713" s="283"/>
      <c r="AV3713" s="283"/>
      <c r="AW3713" s="283"/>
      <c r="AY3713" s="283"/>
      <c r="AZ3713" s="282"/>
      <c r="BA3713" s="283"/>
      <c r="BB3713" s="282"/>
      <c r="BC3713" s="282"/>
      <c r="BD3713" s="282"/>
      <c r="BE3713" s="283"/>
      <c r="BG3713" s="282"/>
      <c r="BH3713" s="282"/>
      <c r="BI3713" s="282"/>
      <c r="BL3713" s="421"/>
      <c r="BM3713" s="424"/>
      <c r="BN3713" s="424"/>
      <c r="BO3713" s="424"/>
      <c r="BP3713" s="424"/>
      <c r="BQ3713" s="421"/>
      <c r="BR3713" s="421"/>
      <c r="BV3713" s="282"/>
      <c r="BW3713" s="283"/>
      <c r="BY3713" s="283"/>
      <c r="BZ3713" s="283"/>
      <c r="CA3713" s="283"/>
      <c r="CB3713" s="282"/>
      <c r="CC3713" s="282"/>
      <c r="CD3713" s="282"/>
      <c r="CE3713" s="282"/>
      <c r="CG3713" s="427"/>
      <c r="CH3713" s="402"/>
      <c r="CI3713" s="424"/>
      <c r="CJ3713" s="282"/>
      <c r="CK3713" s="282"/>
      <c r="CL3713" s="283"/>
      <c r="CM3713" s="283"/>
      <c r="CP3713" s="282"/>
      <c r="DC3713" s="282"/>
      <c r="DD3713" s="282"/>
      <c r="DE3713" s="282"/>
      <c r="DF3713" s="282"/>
      <c r="DG3713" s="282"/>
      <c r="DH3713" s="282"/>
      <c r="DI3713" s="282"/>
      <c r="DJ3713" s="282"/>
      <c r="EF3713" s="495" t="str">
        <f>""&amp;(MID(数据表!AZ3713,1,MIN(FIND({"(";"（"},数据表!AZ3713&amp;"(（",1)-1)))&amp;""</f>
        <v/>
      </c>
      <c r="EG3713" s="495" t="str">
        <f>""&amp;(MID(数据表!AZ3713,1,MIN(FIND({0;1;2;3;4;5;6;7;8;9},数据表!AZ3713&amp;"1234567890",1)-1)))&amp;""</f>
        <v/>
      </c>
    </row>
    <row r="3714" spans="2:137" s="310" customFormat="1" ht="12" customHeight="1">
      <c r="B3714" s="286"/>
      <c r="C3714" s="286"/>
      <c r="D3714" s="286"/>
      <c r="E3714" s="479"/>
      <c r="F3714" s="282"/>
      <c r="G3714" s="283"/>
      <c r="H3714" s="421"/>
      <c r="I3714" s="421"/>
      <c r="J3714" s="283"/>
      <c r="K3714" s="421"/>
      <c r="L3714" s="282"/>
      <c r="N3714" s="282"/>
      <c r="S3714" s="282"/>
      <c r="T3714" s="283"/>
      <c r="U3714" s="283"/>
      <c r="V3714" s="283"/>
      <c r="W3714" s="283"/>
      <c r="X3714" s="283"/>
      <c r="Y3714" s="282"/>
      <c r="Z3714" s="282"/>
      <c r="AA3714" s="283"/>
      <c r="AB3714" s="282"/>
      <c r="AC3714" s="282"/>
      <c r="AD3714" s="282"/>
      <c r="AE3714" s="282"/>
      <c r="AF3714" s="283"/>
      <c r="AG3714" s="402"/>
      <c r="AH3714" s="283"/>
      <c r="AI3714" s="283"/>
      <c r="AJ3714" s="283"/>
      <c r="AK3714" s="283"/>
      <c r="AL3714" s="283"/>
      <c r="AM3714" s="282"/>
      <c r="AN3714" s="282"/>
      <c r="AO3714" s="282"/>
      <c r="AP3714" s="282"/>
      <c r="AQ3714" s="282"/>
      <c r="AR3714" s="282"/>
      <c r="AT3714" s="283"/>
      <c r="AU3714" s="283"/>
      <c r="AV3714" s="283"/>
      <c r="AW3714" s="283"/>
      <c r="AY3714" s="283"/>
      <c r="AZ3714" s="282"/>
      <c r="BA3714" s="283"/>
      <c r="BB3714" s="282"/>
      <c r="BC3714" s="282"/>
      <c r="BD3714" s="282"/>
      <c r="BE3714" s="283"/>
      <c r="BG3714" s="282"/>
      <c r="BH3714" s="282"/>
      <c r="BI3714" s="282"/>
      <c r="BL3714" s="421"/>
      <c r="BM3714" s="424"/>
      <c r="BN3714" s="424"/>
      <c r="BO3714" s="424"/>
      <c r="BP3714" s="424"/>
      <c r="BQ3714" s="421"/>
      <c r="BR3714" s="421"/>
      <c r="BV3714" s="282"/>
      <c r="BW3714" s="283"/>
      <c r="BY3714" s="283"/>
      <c r="BZ3714" s="283"/>
      <c r="CA3714" s="283"/>
      <c r="CB3714" s="282"/>
      <c r="CC3714" s="282"/>
      <c r="CD3714" s="282"/>
      <c r="CE3714" s="282"/>
      <c r="CG3714" s="427"/>
      <c r="CH3714" s="402"/>
      <c r="CI3714" s="424"/>
      <c r="CJ3714" s="282"/>
      <c r="CK3714" s="282"/>
      <c r="CL3714" s="283"/>
      <c r="CM3714" s="283"/>
      <c r="CP3714" s="282"/>
      <c r="DC3714" s="282"/>
      <c r="DD3714" s="282"/>
      <c r="DE3714" s="282"/>
      <c r="DF3714" s="282"/>
      <c r="DG3714" s="282"/>
      <c r="DH3714" s="282"/>
      <c r="DI3714" s="282"/>
      <c r="DJ3714" s="282"/>
      <c r="EF3714" s="495" t="str">
        <f>""&amp;(MID(数据表!AZ3714,1,MIN(FIND({"(";"（"},数据表!AZ3714&amp;"(（",1)-1)))&amp;""</f>
        <v/>
      </c>
      <c r="EG3714" s="495" t="str">
        <f>""&amp;(MID(数据表!AZ3714,1,MIN(FIND({0;1;2;3;4;5;6;7;8;9},数据表!AZ3714&amp;"1234567890",1)-1)))&amp;""</f>
        <v/>
      </c>
    </row>
    <row r="3715" spans="2:137" s="310" customFormat="1" ht="12" customHeight="1">
      <c r="B3715" s="286"/>
      <c r="C3715" s="286"/>
      <c r="D3715" s="286"/>
      <c r="E3715" s="479"/>
      <c r="F3715" s="282"/>
      <c r="G3715" s="283"/>
      <c r="H3715" s="421"/>
      <c r="I3715" s="421"/>
      <c r="J3715" s="283"/>
      <c r="K3715" s="421"/>
      <c r="L3715" s="282"/>
      <c r="N3715" s="282"/>
      <c r="S3715" s="282"/>
      <c r="T3715" s="283"/>
      <c r="U3715" s="283"/>
      <c r="V3715" s="283"/>
      <c r="W3715" s="283"/>
      <c r="X3715" s="283"/>
      <c r="Y3715" s="282"/>
      <c r="Z3715" s="282"/>
      <c r="AA3715" s="283"/>
      <c r="AB3715" s="282"/>
      <c r="AC3715" s="282"/>
      <c r="AD3715" s="282"/>
      <c r="AE3715" s="282"/>
      <c r="AF3715" s="283"/>
      <c r="AG3715" s="402"/>
      <c r="AH3715" s="283"/>
      <c r="AI3715" s="283"/>
      <c r="AJ3715" s="283"/>
      <c r="AK3715" s="283"/>
      <c r="AL3715" s="283"/>
      <c r="AM3715" s="282"/>
      <c r="AN3715" s="282"/>
      <c r="AO3715" s="282"/>
      <c r="AP3715" s="282"/>
      <c r="AQ3715" s="282"/>
      <c r="AR3715" s="282"/>
      <c r="AT3715" s="283"/>
      <c r="AU3715" s="283"/>
      <c r="AV3715" s="283"/>
      <c r="AW3715" s="283"/>
      <c r="AY3715" s="283"/>
      <c r="AZ3715" s="282"/>
      <c r="BA3715" s="283"/>
      <c r="BB3715" s="282"/>
      <c r="BC3715" s="282"/>
      <c r="BD3715" s="282"/>
      <c r="BE3715" s="283"/>
      <c r="BG3715" s="282"/>
      <c r="BH3715" s="282"/>
      <c r="BI3715" s="282"/>
      <c r="BL3715" s="421"/>
      <c r="BM3715" s="424"/>
      <c r="BN3715" s="424"/>
      <c r="BO3715" s="424"/>
      <c r="BP3715" s="424"/>
      <c r="BQ3715" s="421"/>
      <c r="BR3715" s="421"/>
      <c r="BV3715" s="282"/>
      <c r="BW3715" s="283"/>
      <c r="BY3715" s="283"/>
      <c r="BZ3715" s="283"/>
      <c r="CA3715" s="283"/>
      <c r="CB3715" s="282"/>
      <c r="CC3715" s="282"/>
      <c r="CD3715" s="282"/>
      <c r="CE3715" s="282"/>
      <c r="CG3715" s="427"/>
      <c r="CH3715" s="402"/>
      <c r="CI3715" s="424"/>
      <c r="CJ3715" s="282"/>
      <c r="CK3715" s="282"/>
      <c r="CL3715" s="283"/>
      <c r="CM3715" s="283"/>
      <c r="CP3715" s="282"/>
      <c r="DC3715" s="282"/>
      <c r="DD3715" s="282"/>
      <c r="DE3715" s="282"/>
      <c r="DF3715" s="282"/>
      <c r="DG3715" s="282"/>
      <c r="DH3715" s="282"/>
      <c r="DI3715" s="282"/>
      <c r="DJ3715" s="282"/>
      <c r="EF3715" s="495" t="str">
        <f>""&amp;(MID(数据表!AZ3715,1,MIN(FIND({"(";"（"},数据表!AZ3715&amp;"(（",1)-1)))&amp;""</f>
        <v/>
      </c>
      <c r="EG3715" s="495" t="str">
        <f>""&amp;(MID(数据表!AZ3715,1,MIN(FIND({0;1;2;3;4;5;6;7;8;9},数据表!AZ3715&amp;"1234567890",1)-1)))&amp;""</f>
        <v/>
      </c>
    </row>
    <row r="3716" spans="2:137" s="310" customFormat="1" ht="12" customHeight="1">
      <c r="B3716" s="286"/>
      <c r="C3716" s="286"/>
      <c r="D3716" s="286"/>
      <c r="E3716" s="479"/>
      <c r="F3716" s="282"/>
      <c r="G3716" s="283"/>
      <c r="H3716" s="421"/>
      <c r="I3716" s="421"/>
      <c r="J3716" s="283"/>
      <c r="K3716" s="421"/>
      <c r="L3716" s="282"/>
      <c r="N3716" s="282"/>
      <c r="S3716" s="282"/>
      <c r="T3716" s="283"/>
      <c r="U3716" s="283"/>
      <c r="V3716" s="283"/>
      <c r="W3716" s="283"/>
      <c r="X3716" s="283"/>
      <c r="Y3716" s="282"/>
      <c r="Z3716" s="282"/>
      <c r="AA3716" s="283"/>
      <c r="AB3716" s="282"/>
      <c r="AC3716" s="282"/>
      <c r="AD3716" s="282"/>
      <c r="AE3716" s="282"/>
      <c r="AF3716" s="283"/>
      <c r="AG3716" s="402"/>
      <c r="AH3716" s="283"/>
      <c r="AI3716" s="283"/>
      <c r="AJ3716" s="283"/>
      <c r="AK3716" s="283"/>
      <c r="AL3716" s="283"/>
      <c r="AM3716" s="282"/>
      <c r="AN3716" s="282"/>
      <c r="AO3716" s="282"/>
      <c r="AP3716" s="282"/>
      <c r="AQ3716" s="282"/>
      <c r="AR3716" s="282"/>
      <c r="AT3716" s="283"/>
      <c r="AU3716" s="283"/>
      <c r="AV3716" s="283"/>
      <c r="AW3716" s="283"/>
      <c r="AY3716" s="283"/>
      <c r="AZ3716" s="282"/>
      <c r="BA3716" s="283"/>
      <c r="BB3716" s="282"/>
      <c r="BC3716" s="282"/>
      <c r="BD3716" s="282"/>
      <c r="BE3716" s="283"/>
      <c r="BG3716" s="282"/>
      <c r="BH3716" s="282"/>
      <c r="BI3716" s="282"/>
      <c r="BL3716" s="421"/>
      <c r="BM3716" s="424"/>
      <c r="BN3716" s="424"/>
      <c r="BO3716" s="424"/>
      <c r="BP3716" s="424"/>
      <c r="BQ3716" s="421"/>
      <c r="BR3716" s="421"/>
      <c r="BV3716" s="282"/>
      <c r="BW3716" s="283"/>
      <c r="BY3716" s="283"/>
      <c r="BZ3716" s="283"/>
      <c r="CA3716" s="283"/>
      <c r="CB3716" s="282"/>
      <c r="CC3716" s="282"/>
      <c r="CD3716" s="282"/>
      <c r="CE3716" s="282"/>
      <c r="CG3716" s="427"/>
      <c r="CH3716" s="402"/>
      <c r="CI3716" s="424"/>
      <c r="CJ3716" s="282"/>
      <c r="CK3716" s="282"/>
      <c r="CL3716" s="283"/>
      <c r="CM3716" s="283"/>
      <c r="CP3716" s="282"/>
      <c r="DC3716" s="282"/>
      <c r="DD3716" s="282"/>
      <c r="DE3716" s="282"/>
      <c r="DF3716" s="282"/>
      <c r="DG3716" s="282"/>
      <c r="DH3716" s="282"/>
      <c r="DI3716" s="282"/>
      <c r="DJ3716" s="282"/>
      <c r="EF3716" s="495" t="str">
        <f>""&amp;(MID(数据表!AZ3716,1,MIN(FIND({"(";"（"},数据表!AZ3716&amp;"(（",1)-1)))&amp;""</f>
        <v/>
      </c>
      <c r="EG3716" s="495" t="str">
        <f>""&amp;(MID(数据表!AZ3716,1,MIN(FIND({0;1;2;3;4;5;6;7;8;9},数据表!AZ3716&amp;"1234567890",1)-1)))&amp;""</f>
        <v/>
      </c>
    </row>
    <row r="3717" spans="2:137" s="310" customFormat="1" ht="12" customHeight="1">
      <c r="B3717" s="286"/>
      <c r="C3717" s="286"/>
      <c r="D3717" s="286"/>
      <c r="E3717" s="479"/>
      <c r="F3717" s="282"/>
      <c r="G3717" s="283"/>
      <c r="H3717" s="421"/>
      <c r="I3717" s="421"/>
      <c r="J3717" s="283"/>
      <c r="K3717" s="421"/>
      <c r="L3717" s="282"/>
      <c r="N3717" s="282"/>
      <c r="S3717" s="282"/>
      <c r="T3717" s="283"/>
      <c r="U3717" s="283"/>
      <c r="V3717" s="283"/>
      <c r="W3717" s="283"/>
      <c r="X3717" s="283"/>
      <c r="Y3717" s="282"/>
      <c r="Z3717" s="282"/>
      <c r="AA3717" s="283"/>
      <c r="AB3717" s="282"/>
      <c r="AC3717" s="282"/>
      <c r="AD3717" s="282"/>
      <c r="AE3717" s="282"/>
      <c r="AF3717" s="283"/>
      <c r="AG3717" s="402"/>
      <c r="AH3717" s="283"/>
      <c r="AI3717" s="283"/>
      <c r="AJ3717" s="283"/>
      <c r="AK3717" s="283"/>
      <c r="AL3717" s="283"/>
      <c r="AM3717" s="282"/>
      <c r="AN3717" s="282"/>
      <c r="AO3717" s="282"/>
      <c r="AP3717" s="282"/>
      <c r="AQ3717" s="282"/>
      <c r="AR3717" s="282"/>
      <c r="AT3717" s="283"/>
      <c r="AU3717" s="283"/>
      <c r="AV3717" s="283"/>
      <c r="AW3717" s="283"/>
      <c r="AY3717" s="283"/>
      <c r="AZ3717" s="282"/>
      <c r="BA3717" s="283"/>
      <c r="BB3717" s="282"/>
      <c r="BC3717" s="282"/>
      <c r="BD3717" s="282"/>
      <c r="BE3717" s="283"/>
      <c r="BG3717" s="282"/>
      <c r="BH3717" s="282"/>
      <c r="BI3717" s="282"/>
      <c r="BL3717" s="421"/>
      <c r="BM3717" s="424"/>
      <c r="BN3717" s="424"/>
      <c r="BO3717" s="424"/>
      <c r="BP3717" s="424"/>
      <c r="BQ3717" s="421"/>
      <c r="BR3717" s="421"/>
      <c r="BV3717" s="282"/>
      <c r="BW3717" s="283"/>
      <c r="BY3717" s="283"/>
      <c r="BZ3717" s="283"/>
      <c r="CA3717" s="283"/>
      <c r="CB3717" s="282"/>
      <c r="CC3717" s="282"/>
      <c r="CD3717" s="282"/>
      <c r="CE3717" s="282"/>
      <c r="CG3717" s="427"/>
      <c r="CH3717" s="402"/>
      <c r="CI3717" s="424"/>
      <c r="CJ3717" s="282"/>
      <c r="CK3717" s="282"/>
      <c r="CL3717" s="283"/>
      <c r="CM3717" s="283"/>
      <c r="CP3717" s="282"/>
      <c r="DC3717" s="282"/>
      <c r="DD3717" s="282"/>
      <c r="DE3717" s="282"/>
      <c r="DF3717" s="282"/>
      <c r="DG3717" s="282"/>
      <c r="DH3717" s="282"/>
      <c r="DI3717" s="282"/>
      <c r="DJ3717" s="282"/>
      <c r="EF3717" s="495" t="str">
        <f>""&amp;(MID(数据表!AZ3717,1,MIN(FIND({"(";"（"},数据表!AZ3717&amp;"(（",1)-1)))&amp;""</f>
        <v/>
      </c>
      <c r="EG3717" s="495" t="str">
        <f>""&amp;(MID(数据表!AZ3717,1,MIN(FIND({0;1;2;3;4;5;6;7;8;9},数据表!AZ3717&amp;"1234567890",1)-1)))&amp;""</f>
        <v/>
      </c>
    </row>
    <row r="3718" spans="2:137" s="310" customFormat="1" ht="12" customHeight="1">
      <c r="B3718" s="286"/>
      <c r="C3718" s="286"/>
      <c r="D3718" s="286"/>
      <c r="E3718" s="479"/>
      <c r="F3718" s="282"/>
      <c r="G3718" s="283"/>
      <c r="H3718" s="421"/>
      <c r="I3718" s="421"/>
      <c r="J3718" s="283"/>
      <c r="K3718" s="421"/>
      <c r="L3718" s="282"/>
      <c r="N3718" s="282"/>
      <c r="S3718" s="282"/>
      <c r="T3718" s="283"/>
      <c r="U3718" s="283"/>
      <c r="V3718" s="283"/>
      <c r="W3718" s="283"/>
      <c r="X3718" s="283"/>
      <c r="Y3718" s="282"/>
      <c r="Z3718" s="282"/>
      <c r="AA3718" s="283"/>
      <c r="AB3718" s="282"/>
      <c r="AC3718" s="282"/>
      <c r="AD3718" s="282"/>
      <c r="AE3718" s="282"/>
      <c r="AF3718" s="283"/>
      <c r="AG3718" s="402"/>
      <c r="AH3718" s="283"/>
      <c r="AI3718" s="283"/>
      <c r="AJ3718" s="283"/>
      <c r="AK3718" s="283"/>
      <c r="AL3718" s="283"/>
      <c r="AM3718" s="282"/>
      <c r="AN3718" s="282"/>
      <c r="AO3718" s="282"/>
      <c r="AP3718" s="282"/>
      <c r="AQ3718" s="282"/>
      <c r="AR3718" s="282"/>
      <c r="AT3718" s="283"/>
      <c r="AU3718" s="283"/>
      <c r="AV3718" s="283"/>
      <c r="AW3718" s="283"/>
      <c r="AY3718" s="283"/>
      <c r="AZ3718" s="282"/>
      <c r="BA3718" s="283"/>
      <c r="BB3718" s="282"/>
      <c r="BC3718" s="282"/>
      <c r="BD3718" s="282"/>
      <c r="BE3718" s="283"/>
      <c r="BG3718" s="282"/>
      <c r="BH3718" s="282"/>
      <c r="BI3718" s="282"/>
      <c r="BL3718" s="421"/>
      <c r="BM3718" s="424"/>
      <c r="BN3718" s="424"/>
      <c r="BO3718" s="424"/>
      <c r="BP3718" s="424"/>
      <c r="BQ3718" s="421"/>
      <c r="BR3718" s="421"/>
      <c r="BV3718" s="282"/>
      <c r="BW3718" s="283"/>
      <c r="BY3718" s="283"/>
      <c r="BZ3718" s="283"/>
      <c r="CA3718" s="283"/>
      <c r="CB3718" s="282"/>
      <c r="CC3718" s="282"/>
      <c r="CD3718" s="282"/>
      <c r="CE3718" s="282"/>
      <c r="CG3718" s="427"/>
      <c r="CH3718" s="402"/>
      <c r="CI3718" s="424"/>
      <c r="CJ3718" s="282"/>
      <c r="CK3718" s="282"/>
      <c r="CL3718" s="283"/>
      <c r="CM3718" s="283"/>
      <c r="CP3718" s="282"/>
      <c r="DC3718" s="282"/>
      <c r="DD3718" s="282"/>
      <c r="DE3718" s="282"/>
      <c r="DF3718" s="282"/>
      <c r="DG3718" s="282"/>
      <c r="DH3718" s="282"/>
      <c r="DI3718" s="282"/>
      <c r="DJ3718" s="282"/>
      <c r="EF3718" s="495" t="str">
        <f>""&amp;(MID(数据表!AZ3718,1,MIN(FIND({"(";"（"},数据表!AZ3718&amp;"(（",1)-1)))&amp;""</f>
        <v/>
      </c>
      <c r="EG3718" s="495" t="str">
        <f>""&amp;(MID(数据表!AZ3718,1,MIN(FIND({0;1;2;3;4;5;6;7;8;9},数据表!AZ3718&amp;"1234567890",1)-1)))&amp;""</f>
        <v/>
      </c>
    </row>
    <row r="3719" spans="2:137" s="310" customFormat="1" ht="12" customHeight="1">
      <c r="B3719" s="286"/>
      <c r="C3719" s="286"/>
      <c r="D3719" s="286"/>
      <c r="E3719" s="479"/>
      <c r="F3719" s="282"/>
      <c r="G3719" s="283"/>
      <c r="H3719" s="421"/>
      <c r="I3719" s="421"/>
      <c r="J3719" s="283"/>
      <c r="K3719" s="421"/>
      <c r="L3719" s="282"/>
      <c r="N3719" s="282"/>
      <c r="S3719" s="282"/>
      <c r="T3719" s="283"/>
      <c r="U3719" s="283"/>
      <c r="V3719" s="283"/>
      <c r="W3719" s="283"/>
      <c r="X3719" s="283"/>
      <c r="Y3719" s="282"/>
      <c r="Z3719" s="282"/>
      <c r="AA3719" s="283"/>
      <c r="AB3719" s="282"/>
      <c r="AC3719" s="282"/>
      <c r="AD3719" s="282"/>
      <c r="AE3719" s="282"/>
      <c r="AF3719" s="283"/>
      <c r="AG3719" s="402"/>
      <c r="AH3719" s="283"/>
      <c r="AI3719" s="283"/>
      <c r="AJ3719" s="283"/>
      <c r="AK3719" s="283"/>
      <c r="AL3719" s="283"/>
      <c r="AM3719" s="282"/>
      <c r="AN3719" s="282"/>
      <c r="AO3719" s="282"/>
      <c r="AP3719" s="282"/>
      <c r="AQ3719" s="282"/>
      <c r="AR3719" s="282"/>
      <c r="AT3719" s="283"/>
      <c r="AU3719" s="283"/>
      <c r="AV3719" s="283"/>
      <c r="AW3719" s="283"/>
      <c r="AY3719" s="283"/>
      <c r="AZ3719" s="282"/>
      <c r="BA3719" s="283"/>
      <c r="BB3719" s="282"/>
      <c r="BC3719" s="282"/>
      <c r="BD3719" s="282"/>
      <c r="BE3719" s="283"/>
      <c r="BG3719" s="282"/>
      <c r="BH3719" s="282"/>
      <c r="BI3719" s="282"/>
      <c r="BL3719" s="421"/>
      <c r="BM3719" s="424"/>
      <c r="BN3719" s="424"/>
      <c r="BO3719" s="424"/>
      <c r="BP3719" s="424"/>
      <c r="BQ3719" s="421"/>
      <c r="BR3719" s="421"/>
      <c r="BV3719" s="282"/>
      <c r="BW3719" s="283"/>
      <c r="BY3719" s="283"/>
      <c r="BZ3719" s="283"/>
      <c r="CA3719" s="283"/>
      <c r="CB3719" s="282"/>
      <c r="CC3719" s="282"/>
      <c r="CD3719" s="282"/>
      <c r="CE3719" s="282"/>
      <c r="CG3719" s="427"/>
      <c r="CH3719" s="402"/>
      <c r="CI3719" s="424"/>
      <c r="CJ3719" s="282"/>
      <c r="CK3719" s="282"/>
      <c r="CL3719" s="283"/>
      <c r="CM3719" s="283"/>
      <c r="CP3719" s="282"/>
      <c r="DC3719" s="282"/>
      <c r="DD3719" s="282"/>
      <c r="DE3719" s="282"/>
      <c r="DF3719" s="282"/>
      <c r="DG3719" s="282"/>
      <c r="DH3719" s="282"/>
      <c r="DI3719" s="282"/>
      <c r="DJ3719" s="282"/>
      <c r="EF3719" s="495" t="str">
        <f>""&amp;(MID(数据表!AZ3719,1,MIN(FIND({"(";"（"},数据表!AZ3719&amp;"(（",1)-1)))&amp;""</f>
        <v/>
      </c>
      <c r="EG3719" s="495" t="str">
        <f>""&amp;(MID(数据表!AZ3719,1,MIN(FIND({0;1;2;3;4;5;6;7;8;9},数据表!AZ3719&amp;"1234567890",1)-1)))&amp;""</f>
        <v/>
      </c>
    </row>
    <row r="3720" spans="2:137" s="310" customFormat="1" ht="12" customHeight="1">
      <c r="B3720" s="286"/>
      <c r="C3720" s="286"/>
      <c r="D3720" s="286"/>
      <c r="E3720" s="479"/>
      <c r="F3720" s="282"/>
      <c r="G3720" s="283"/>
      <c r="H3720" s="421"/>
      <c r="I3720" s="421"/>
      <c r="J3720" s="283"/>
      <c r="K3720" s="421"/>
      <c r="L3720" s="282"/>
      <c r="N3720" s="282"/>
      <c r="S3720" s="282"/>
      <c r="T3720" s="283"/>
      <c r="U3720" s="283"/>
      <c r="V3720" s="283"/>
      <c r="W3720" s="283"/>
      <c r="X3720" s="283"/>
      <c r="Y3720" s="282"/>
      <c r="Z3720" s="282"/>
      <c r="AA3720" s="283"/>
      <c r="AB3720" s="282"/>
      <c r="AC3720" s="282"/>
      <c r="AD3720" s="282"/>
      <c r="AE3720" s="282"/>
      <c r="AF3720" s="283"/>
      <c r="AG3720" s="402"/>
      <c r="AH3720" s="283"/>
      <c r="AI3720" s="283"/>
      <c r="AJ3720" s="283"/>
      <c r="AK3720" s="283"/>
      <c r="AL3720" s="283"/>
      <c r="AM3720" s="282"/>
      <c r="AN3720" s="282"/>
      <c r="AO3720" s="282"/>
      <c r="AP3720" s="282"/>
      <c r="AQ3720" s="282"/>
      <c r="AR3720" s="282"/>
      <c r="AT3720" s="283"/>
      <c r="AU3720" s="283"/>
      <c r="AV3720" s="283"/>
      <c r="AW3720" s="283"/>
      <c r="AY3720" s="283"/>
      <c r="AZ3720" s="282"/>
      <c r="BA3720" s="283"/>
      <c r="BB3720" s="282"/>
      <c r="BC3720" s="282"/>
      <c r="BD3720" s="282"/>
      <c r="BE3720" s="283"/>
      <c r="BG3720" s="282"/>
      <c r="BH3720" s="282"/>
      <c r="BI3720" s="282"/>
      <c r="BL3720" s="421"/>
      <c r="BM3720" s="424"/>
      <c r="BN3720" s="424"/>
      <c r="BO3720" s="424"/>
      <c r="BP3720" s="424"/>
      <c r="BQ3720" s="421"/>
      <c r="BR3720" s="421"/>
      <c r="BV3720" s="282"/>
      <c r="BW3720" s="283"/>
      <c r="BY3720" s="283"/>
      <c r="BZ3720" s="283"/>
      <c r="CA3720" s="283"/>
      <c r="CB3720" s="282"/>
      <c r="CC3720" s="282"/>
      <c r="CD3720" s="282"/>
      <c r="CE3720" s="282"/>
      <c r="CG3720" s="427"/>
      <c r="CH3720" s="402"/>
      <c r="CI3720" s="424"/>
      <c r="CJ3720" s="282"/>
      <c r="CK3720" s="282"/>
      <c r="CL3720" s="283"/>
      <c r="CM3720" s="283"/>
      <c r="CP3720" s="282"/>
      <c r="DC3720" s="282"/>
      <c r="DD3720" s="282"/>
      <c r="DE3720" s="282"/>
      <c r="DF3720" s="282"/>
      <c r="DG3720" s="282"/>
      <c r="DH3720" s="282"/>
      <c r="DI3720" s="282"/>
      <c r="DJ3720" s="282"/>
      <c r="EF3720" s="495" t="str">
        <f>""&amp;(MID(数据表!AZ3720,1,MIN(FIND({"(";"（"},数据表!AZ3720&amp;"(（",1)-1)))&amp;""</f>
        <v/>
      </c>
      <c r="EG3720" s="495" t="str">
        <f>""&amp;(MID(数据表!AZ3720,1,MIN(FIND({0;1;2;3;4;5;6;7;8;9},数据表!AZ3720&amp;"1234567890",1)-1)))&amp;""</f>
        <v/>
      </c>
    </row>
    <row r="3721" spans="2:137" s="310" customFormat="1" ht="12" customHeight="1">
      <c r="B3721" s="286"/>
      <c r="C3721" s="286"/>
      <c r="D3721" s="286"/>
      <c r="E3721" s="479"/>
      <c r="F3721" s="282"/>
      <c r="G3721" s="283"/>
      <c r="H3721" s="421"/>
      <c r="I3721" s="421"/>
      <c r="J3721" s="283"/>
      <c r="K3721" s="421"/>
      <c r="L3721" s="282"/>
      <c r="N3721" s="282"/>
      <c r="S3721" s="282"/>
      <c r="T3721" s="283"/>
      <c r="U3721" s="283"/>
      <c r="V3721" s="283"/>
      <c r="W3721" s="283"/>
      <c r="X3721" s="283"/>
      <c r="Y3721" s="282"/>
      <c r="Z3721" s="282"/>
      <c r="AA3721" s="283"/>
      <c r="AB3721" s="282"/>
      <c r="AC3721" s="282"/>
      <c r="AD3721" s="282"/>
      <c r="AE3721" s="282"/>
      <c r="AF3721" s="283"/>
      <c r="AG3721" s="402"/>
      <c r="AH3721" s="283"/>
      <c r="AI3721" s="283"/>
      <c r="AJ3721" s="283"/>
      <c r="AK3721" s="283"/>
      <c r="AL3721" s="283"/>
      <c r="AM3721" s="282"/>
      <c r="AN3721" s="282"/>
      <c r="AO3721" s="282"/>
      <c r="AP3721" s="282"/>
      <c r="AQ3721" s="282"/>
      <c r="AR3721" s="282"/>
      <c r="AT3721" s="283"/>
      <c r="AU3721" s="283"/>
      <c r="AV3721" s="283"/>
      <c r="AW3721" s="283"/>
      <c r="AY3721" s="283"/>
      <c r="AZ3721" s="282"/>
      <c r="BA3721" s="283"/>
      <c r="BB3721" s="282"/>
      <c r="BC3721" s="282"/>
      <c r="BD3721" s="282"/>
      <c r="BE3721" s="283"/>
      <c r="BG3721" s="282"/>
      <c r="BH3721" s="282"/>
      <c r="BI3721" s="282"/>
      <c r="BL3721" s="421"/>
      <c r="BM3721" s="424"/>
      <c r="BN3721" s="424"/>
      <c r="BO3721" s="424"/>
      <c r="BP3721" s="424"/>
      <c r="BQ3721" s="421"/>
      <c r="BR3721" s="421"/>
      <c r="BV3721" s="282"/>
      <c r="BW3721" s="283"/>
      <c r="BY3721" s="283"/>
      <c r="BZ3721" s="283"/>
      <c r="CA3721" s="283"/>
      <c r="CB3721" s="282"/>
      <c r="CC3721" s="282"/>
      <c r="CD3721" s="282"/>
      <c r="CE3721" s="282"/>
      <c r="CG3721" s="427"/>
      <c r="CH3721" s="402"/>
      <c r="CI3721" s="424"/>
      <c r="CJ3721" s="282"/>
      <c r="CK3721" s="282"/>
      <c r="CL3721" s="283"/>
      <c r="CM3721" s="283"/>
      <c r="CP3721" s="282"/>
      <c r="DC3721" s="282"/>
      <c r="DD3721" s="282"/>
      <c r="DE3721" s="282"/>
      <c r="DF3721" s="282"/>
      <c r="DG3721" s="282"/>
      <c r="DH3721" s="282"/>
      <c r="DI3721" s="282"/>
      <c r="DJ3721" s="282"/>
      <c r="EF3721" s="495" t="str">
        <f>""&amp;(MID(数据表!AZ3721,1,MIN(FIND({"(";"（"},数据表!AZ3721&amp;"(（",1)-1)))&amp;""</f>
        <v/>
      </c>
      <c r="EG3721" s="495" t="str">
        <f>""&amp;(MID(数据表!AZ3721,1,MIN(FIND({0;1;2;3;4;5;6;7;8;9},数据表!AZ3721&amp;"1234567890",1)-1)))&amp;""</f>
        <v/>
      </c>
    </row>
    <row r="3722" spans="2:137" s="310" customFormat="1" ht="12" customHeight="1">
      <c r="B3722" s="286"/>
      <c r="C3722" s="286"/>
      <c r="D3722" s="286"/>
      <c r="E3722" s="479"/>
      <c r="F3722" s="282"/>
      <c r="G3722" s="283"/>
      <c r="H3722" s="421"/>
      <c r="I3722" s="421"/>
      <c r="J3722" s="283"/>
      <c r="K3722" s="421"/>
      <c r="L3722" s="282"/>
      <c r="N3722" s="282"/>
      <c r="S3722" s="282"/>
      <c r="T3722" s="283"/>
      <c r="U3722" s="283"/>
      <c r="V3722" s="283"/>
      <c r="W3722" s="283"/>
      <c r="X3722" s="283"/>
      <c r="Y3722" s="282"/>
      <c r="Z3722" s="282"/>
      <c r="AA3722" s="283"/>
      <c r="AB3722" s="282"/>
      <c r="AC3722" s="282"/>
      <c r="AD3722" s="282"/>
      <c r="AE3722" s="282"/>
      <c r="AF3722" s="283"/>
      <c r="AG3722" s="402"/>
      <c r="AH3722" s="283"/>
      <c r="AI3722" s="283"/>
      <c r="AJ3722" s="283"/>
      <c r="AK3722" s="283"/>
      <c r="AL3722" s="283"/>
      <c r="AM3722" s="282"/>
      <c r="AN3722" s="282"/>
      <c r="AO3722" s="282"/>
      <c r="AP3722" s="282"/>
      <c r="AQ3722" s="282"/>
      <c r="AR3722" s="282"/>
      <c r="AT3722" s="283"/>
      <c r="AU3722" s="283"/>
      <c r="AV3722" s="283"/>
      <c r="AW3722" s="283"/>
      <c r="AY3722" s="283"/>
      <c r="AZ3722" s="282"/>
      <c r="BA3722" s="283"/>
      <c r="BB3722" s="282"/>
      <c r="BC3722" s="282"/>
      <c r="BD3722" s="282"/>
      <c r="BE3722" s="283"/>
      <c r="BG3722" s="282"/>
      <c r="BH3722" s="282"/>
      <c r="BI3722" s="282"/>
      <c r="BL3722" s="421"/>
      <c r="BM3722" s="424"/>
      <c r="BN3722" s="424"/>
      <c r="BO3722" s="424"/>
      <c r="BP3722" s="424"/>
      <c r="BQ3722" s="421"/>
      <c r="BR3722" s="421"/>
      <c r="BV3722" s="282"/>
      <c r="BW3722" s="283"/>
      <c r="BY3722" s="283"/>
      <c r="BZ3722" s="283"/>
      <c r="CA3722" s="283"/>
      <c r="CB3722" s="282"/>
      <c r="CC3722" s="282"/>
      <c r="CD3722" s="282"/>
      <c r="CE3722" s="282"/>
      <c r="CG3722" s="427"/>
      <c r="CH3722" s="402"/>
      <c r="CI3722" s="424"/>
      <c r="CJ3722" s="282"/>
      <c r="CK3722" s="282"/>
      <c r="CL3722" s="283"/>
      <c r="CM3722" s="283"/>
      <c r="CP3722" s="282"/>
      <c r="DC3722" s="282"/>
      <c r="DD3722" s="282"/>
      <c r="DE3722" s="282"/>
      <c r="DF3722" s="282"/>
      <c r="DG3722" s="282"/>
      <c r="DH3722" s="282"/>
      <c r="DI3722" s="282"/>
      <c r="DJ3722" s="282"/>
      <c r="EF3722" s="495" t="str">
        <f>""&amp;(MID(数据表!AZ3722,1,MIN(FIND({"(";"（"},数据表!AZ3722&amp;"(（",1)-1)))&amp;""</f>
        <v/>
      </c>
      <c r="EG3722" s="495" t="str">
        <f>""&amp;(MID(数据表!AZ3722,1,MIN(FIND({0;1;2;3;4;5;6;7;8;9},数据表!AZ3722&amp;"1234567890",1)-1)))&amp;""</f>
        <v/>
      </c>
    </row>
    <row r="3723" spans="2:137" s="310" customFormat="1" ht="12" customHeight="1">
      <c r="B3723" s="286"/>
      <c r="C3723" s="286"/>
      <c r="D3723" s="286"/>
      <c r="E3723" s="479"/>
      <c r="F3723" s="282"/>
      <c r="G3723" s="283"/>
      <c r="H3723" s="421"/>
      <c r="I3723" s="421"/>
      <c r="J3723" s="283"/>
      <c r="K3723" s="421"/>
      <c r="L3723" s="282"/>
      <c r="N3723" s="282"/>
      <c r="S3723" s="282"/>
      <c r="T3723" s="283"/>
      <c r="U3723" s="283"/>
      <c r="V3723" s="283"/>
      <c r="W3723" s="283"/>
      <c r="X3723" s="283"/>
      <c r="Y3723" s="282"/>
      <c r="Z3723" s="282"/>
      <c r="AA3723" s="283"/>
      <c r="AB3723" s="282"/>
      <c r="AC3723" s="282"/>
      <c r="AD3723" s="282"/>
      <c r="AE3723" s="282"/>
      <c r="AF3723" s="283"/>
      <c r="AG3723" s="402"/>
      <c r="AH3723" s="283"/>
      <c r="AI3723" s="283"/>
      <c r="AJ3723" s="283"/>
      <c r="AK3723" s="283"/>
      <c r="AL3723" s="283"/>
      <c r="AM3723" s="282"/>
      <c r="AN3723" s="282"/>
      <c r="AO3723" s="282"/>
      <c r="AP3723" s="282"/>
      <c r="AQ3723" s="282"/>
      <c r="AR3723" s="282"/>
      <c r="AT3723" s="283"/>
      <c r="AU3723" s="283"/>
      <c r="AV3723" s="283"/>
      <c r="AW3723" s="283"/>
      <c r="AY3723" s="283"/>
      <c r="AZ3723" s="282"/>
      <c r="BA3723" s="283"/>
      <c r="BB3723" s="282"/>
      <c r="BC3723" s="282"/>
      <c r="BD3723" s="282"/>
      <c r="BE3723" s="283"/>
      <c r="BG3723" s="282"/>
      <c r="BH3723" s="282"/>
      <c r="BI3723" s="282"/>
      <c r="BL3723" s="421"/>
      <c r="BM3723" s="424"/>
      <c r="BN3723" s="424"/>
      <c r="BO3723" s="424"/>
      <c r="BP3723" s="424"/>
      <c r="BQ3723" s="421"/>
      <c r="BR3723" s="421"/>
      <c r="BV3723" s="282"/>
      <c r="BW3723" s="283"/>
      <c r="BY3723" s="283"/>
      <c r="BZ3723" s="283"/>
      <c r="CA3723" s="283"/>
      <c r="CB3723" s="282"/>
      <c r="CC3723" s="282"/>
      <c r="CD3723" s="282"/>
      <c r="CE3723" s="282"/>
      <c r="CG3723" s="427"/>
      <c r="CH3723" s="402"/>
      <c r="CI3723" s="424"/>
      <c r="CJ3723" s="282"/>
      <c r="CK3723" s="282"/>
      <c r="CL3723" s="283"/>
      <c r="CM3723" s="283"/>
      <c r="CP3723" s="282"/>
      <c r="DC3723" s="282"/>
      <c r="DD3723" s="282"/>
      <c r="DE3723" s="282"/>
      <c r="DF3723" s="282"/>
      <c r="DG3723" s="282"/>
      <c r="DH3723" s="282"/>
      <c r="DI3723" s="282"/>
      <c r="DJ3723" s="282"/>
      <c r="EF3723" s="495" t="str">
        <f>""&amp;(MID(数据表!AZ3723,1,MIN(FIND({"(";"（"},数据表!AZ3723&amp;"(（",1)-1)))&amp;""</f>
        <v/>
      </c>
      <c r="EG3723" s="495" t="str">
        <f>""&amp;(MID(数据表!AZ3723,1,MIN(FIND({0;1;2;3;4;5;6;7;8;9},数据表!AZ3723&amp;"1234567890",1)-1)))&amp;""</f>
        <v/>
      </c>
    </row>
    <row r="3724" spans="2:137" s="310" customFormat="1" ht="12" customHeight="1">
      <c r="B3724" s="286"/>
      <c r="C3724" s="286"/>
      <c r="D3724" s="286"/>
      <c r="E3724" s="479"/>
      <c r="F3724" s="282"/>
      <c r="G3724" s="283"/>
      <c r="H3724" s="421"/>
      <c r="I3724" s="421"/>
      <c r="J3724" s="283"/>
      <c r="K3724" s="421"/>
      <c r="L3724" s="282"/>
      <c r="N3724" s="282"/>
      <c r="S3724" s="282"/>
      <c r="T3724" s="283"/>
      <c r="U3724" s="283"/>
      <c r="V3724" s="283"/>
      <c r="W3724" s="283"/>
      <c r="X3724" s="283"/>
      <c r="Y3724" s="282"/>
      <c r="Z3724" s="282"/>
      <c r="AA3724" s="283"/>
      <c r="AB3724" s="282"/>
      <c r="AC3724" s="282"/>
      <c r="AD3724" s="282"/>
      <c r="AE3724" s="282"/>
      <c r="AF3724" s="283"/>
      <c r="AG3724" s="402"/>
      <c r="AH3724" s="283"/>
      <c r="AI3724" s="283"/>
      <c r="AJ3724" s="283"/>
      <c r="AK3724" s="283"/>
      <c r="AL3724" s="283"/>
      <c r="AM3724" s="282"/>
      <c r="AN3724" s="282"/>
      <c r="AO3724" s="282"/>
      <c r="AP3724" s="282"/>
      <c r="AQ3724" s="282"/>
      <c r="AR3724" s="282"/>
      <c r="AT3724" s="283"/>
      <c r="AU3724" s="283"/>
      <c r="AV3724" s="283"/>
      <c r="AW3724" s="283"/>
      <c r="AY3724" s="283"/>
      <c r="AZ3724" s="282"/>
      <c r="BA3724" s="283"/>
      <c r="BB3724" s="282"/>
      <c r="BC3724" s="282"/>
      <c r="BD3724" s="282"/>
      <c r="BE3724" s="283"/>
      <c r="BG3724" s="282"/>
      <c r="BH3724" s="282"/>
      <c r="BI3724" s="282"/>
      <c r="BL3724" s="421"/>
      <c r="BM3724" s="424"/>
      <c r="BN3724" s="424"/>
      <c r="BO3724" s="424"/>
      <c r="BP3724" s="424"/>
      <c r="BQ3724" s="421"/>
      <c r="BR3724" s="421"/>
      <c r="BV3724" s="282"/>
      <c r="BW3724" s="283"/>
      <c r="BY3724" s="283"/>
      <c r="BZ3724" s="283"/>
      <c r="CA3724" s="283"/>
      <c r="CB3724" s="282"/>
      <c r="CC3724" s="282"/>
      <c r="CD3724" s="282"/>
      <c r="CE3724" s="282"/>
      <c r="CG3724" s="427"/>
      <c r="CH3724" s="402"/>
      <c r="CI3724" s="424"/>
      <c r="CJ3724" s="282"/>
      <c r="CK3724" s="282"/>
      <c r="CL3724" s="283"/>
      <c r="CM3724" s="283"/>
      <c r="CP3724" s="282"/>
      <c r="DC3724" s="282"/>
      <c r="DD3724" s="282"/>
      <c r="DE3724" s="282"/>
      <c r="DF3724" s="282"/>
      <c r="DG3724" s="282"/>
      <c r="DH3724" s="282"/>
      <c r="DI3724" s="282"/>
      <c r="DJ3724" s="282"/>
      <c r="EF3724" s="495" t="str">
        <f>""&amp;(MID(数据表!AZ3724,1,MIN(FIND({"(";"（"},数据表!AZ3724&amp;"(（",1)-1)))&amp;""</f>
        <v/>
      </c>
      <c r="EG3724" s="495" t="str">
        <f>""&amp;(MID(数据表!AZ3724,1,MIN(FIND({0;1;2;3;4;5;6;7;8;9},数据表!AZ3724&amp;"1234567890",1)-1)))&amp;""</f>
        <v/>
      </c>
    </row>
    <row r="3725" spans="2:137" s="310" customFormat="1" ht="12" customHeight="1">
      <c r="B3725" s="286"/>
      <c r="C3725" s="286"/>
      <c r="D3725" s="286"/>
      <c r="E3725" s="479"/>
      <c r="F3725" s="282"/>
      <c r="G3725" s="283"/>
      <c r="H3725" s="421"/>
      <c r="I3725" s="421"/>
      <c r="J3725" s="283"/>
      <c r="K3725" s="421"/>
      <c r="L3725" s="282"/>
      <c r="N3725" s="282"/>
      <c r="S3725" s="282"/>
      <c r="T3725" s="283"/>
      <c r="U3725" s="283"/>
      <c r="V3725" s="283"/>
      <c r="W3725" s="283"/>
      <c r="X3725" s="283"/>
      <c r="Y3725" s="282"/>
      <c r="Z3725" s="282"/>
      <c r="AA3725" s="283"/>
      <c r="AB3725" s="282"/>
      <c r="AC3725" s="282"/>
      <c r="AD3725" s="282"/>
      <c r="AE3725" s="282"/>
      <c r="AF3725" s="283"/>
      <c r="AG3725" s="402"/>
      <c r="AH3725" s="283"/>
      <c r="AI3725" s="283"/>
      <c r="AJ3725" s="283"/>
      <c r="AK3725" s="283"/>
      <c r="AL3725" s="283"/>
      <c r="AM3725" s="282"/>
      <c r="AN3725" s="282"/>
      <c r="AO3725" s="282"/>
      <c r="AP3725" s="282"/>
      <c r="AQ3725" s="282"/>
      <c r="AR3725" s="282"/>
      <c r="AT3725" s="283"/>
      <c r="AU3725" s="283"/>
      <c r="AV3725" s="283"/>
      <c r="AW3725" s="283"/>
      <c r="AY3725" s="283"/>
      <c r="AZ3725" s="282"/>
      <c r="BA3725" s="283"/>
      <c r="BB3725" s="282"/>
      <c r="BC3725" s="282"/>
      <c r="BD3725" s="282"/>
      <c r="BE3725" s="283"/>
      <c r="BG3725" s="282"/>
      <c r="BH3725" s="282"/>
      <c r="BI3725" s="282"/>
      <c r="BL3725" s="421"/>
      <c r="BM3725" s="424"/>
      <c r="BN3725" s="424"/>
      <c r="BO3725" s="424"/>
      <c r="BP3725" s="424"/>
      <c r="BQ3725" s="421"/>
      <c r="BR3725" s="421"/>
      <c r="BV3725" s="282"/>
      <c r="BW3725" s="283"/>
      <c r="BY3725" s="283"/>
      <c r="BZ3725" s="283"/>
      <c r="CA3725" s="283"/>
      <c r="CB3725" s="282"/>
      <c r="CC3725" s="282"/>
      <c r="CD3725" s="282"/>
      <c r="CE3725" s="282"/>
      <c r="CG3725" s="427"/>
      <c r="CH3725" s="402"/>
      <c r="CI3725" s="424"/>
      <c r="CJ3725" s="282"/>
      <c r="CK3725" s="282"/>
      <c r="CL3725" s="283"/>
      <c r="CM3725" s="283"/>
      <c r="CP3725" s="282"/>
      <c r="DC3725" s="282"/>
      <c r="DD3725" s="282"/>
      <c r="DE3725" s="282"/>
      <c r="DF3725" s="282"/>
      <c r="DG3725" s="282"/>
      <c r="DH3725" s="282"/>
      <c r="DI3725" s="282"/>
      <c r="DJ3725" s="282"/>
      <c r="EF3725" s="495" t="str">
        <f>""&amp;(MID(数据表!AZ3725,1,MIN(FIND({"(";"（"},数据表!AZ3725&amp;"(（",1)-1)))&amp;""</f>
        <v/>
      </c>
      <c r="EG3725" s="495" t="str">
        <f>""&amp;(MID(数据表!AZ3725,1,MIN(FIND({0;1;2;3;4;5;6;7;8;9},数据表!AZ3725&amp;"1234567890",1)-1)))&amp;""</f>
        <v/>
      </c>
    </row>
    <row r="3726" spans="2:137" s="310" customFormat="1" ht="12" customHeight="1">
      <c r="B3726" s="286"/>
      <c r="C3726" s="286"/>
      <c r="D3726" s="286"/>
      <c r="E3726" s="479"/>
      <c r="F3726" s="282"/>
      <c r="G3726" s="283"/>
      <c r="H3726" s="421"/>
      <c r="I3726" s="421"/>
      <c r="J3726" s="283"/>
      <c r="K3726" s="421"/>
      <c r="L3726" s="282"/>
      <c r="N3726" s="282"/>
      <c r="S3726" s="282"/>
      <c r="T3726" s="283"/>
      <c r="U3726" s="283"/>
      <c r="V3726" s="283"/>
      <c r="W3726" s="283"/>
      <c r="X3726" s="283"/>
      <c r="Y3726" s="282"/>
      <c r="Z3726" s="282"/>
      <c r="AA3726" s="283"/>
      <c r="AB3726" s="282"/>
      <c r="AC3726" s="282"/>
      <c r="AD3726" s="282"/>
      <c r="AE3726" s="282"/>
      <c r="AF3726" s="283"/>
      <c r="AG3726" s="402"/>
      <c r="AH3726" s="283"/>
      <c r="AI3726" s="283"/>
      <c r="AJ3726" s="283"/>
      <c r="AK3726" s="283"/>
      <c r="AL3726" s="283"/>
      <c r="AM3726" s="282"/>
      <c r="AN3726" s="282"/>
      <c r="AO3726" s="282"/>
      <c r="AP3726" s="282"/>
      <c r="AQ3726" s="282"/>
      <c r="AR3726" s="282"/>
      <c r="AT3726" s="283"/>
      <c r="AU3726" s="283"/>
      <c r="AV3726" s="283"/>
      <c r="AW3726" s="283"/>
      <c r="AY3726" s="283"/>
      <c r="AZ3726" s="282"/>
      <c r="BA3726" s="283"/>
      <c r="BB3726" s="282"/>
      <c r="BC3726" s="282"/>
      <c r="BD3726" s="282"/>
      <c r="BE3726" s="283"/>
      <c r="BG3726" s="282"/>
      <c r="BH3726" s="282"/>
      <c r="BI3726" s="282"/>
      <c r="BL3726" s="421"/>
      <c r="BM3726" s="424"/>
      <c r="BN3726" s="424"/>
      <c r="BO3726" s="424"/>
      <c r="BP3726" s="424"/>
      <c r="BQ3726" s="421"/>
      <c r="BR3726" s="421"/>
      <c r="BV3726" s="282"/>
      <c r="BW3726" s="283"/>
      <c r="BY3726" s="283"/>
      <c r="BZ3726" s="283"/>
      <c r="CA3726" s="283"/>
      <c r="CB3726" s="282"/>
      <c r="CC3726" s="282"/>
      <c r="CD3726" s="282"/>
      <c r="CE3726" s="282"/>
      <c r="CG3726" s="427"/>
      <c r="CH3726" s="402"/>
      <c r="CI3726" s="424"/>
      <c r="CJ3726" s="282"/>
      <c r="CK3726" s="282"/>
      <c r="CL3726" s="283"/>
      <c r="CM3726" s="283"/>
      <c r="CP3726" s="282"/>
      <c r="DC3726" s="282"/>
      <c r="DD3726" s="282"/>
      <c r="DE3726" s="282"/>
      <c r="DF3726" s="282"/>
      <c r="DG3726" s="282"/>
      <c r="DH3726" s="282"/>
      <c r="DI3726" s="282"/>
      <c r="DJ3726" s="282"/>
      <c r="EF3726" s="495" t="str">
        <f>""&amp;(MID(数据表!AZ3726,1,MIN(FIND({"(";"（"},数据表!AZ3726&amp;"(（",1)-1)))&amp;""</f>
        <v/>
      </c>
      <c r="EG3726" s="495" t="str">
        <f>""&amp;(MID(数据表!AZ3726,1,MIN(FIND({0;1;2;3;4;5;6;7;8;9},数据表!AZ3726&amp;"1234567890",1)-1)))&amp;""</f>
        <v/>
      </c>
    </row>
    <row r="3727" spans="2:137" s="310" customFormat="1" ht="12" customHeight="1">
      <c r="B3727" s="286"/>
      <c r="C3727" s="286"/>
      <c r="D3727" s="286"/>
      <c r="E3727" s="479"/>
      <c r="F3727" s="282"/>
      <c r="G3727" s="283"/>
      <c r="H3727" s="421"/>
      <c r="I3727" s="421"/>
      <c r="J3727" s="283"/>
      <c r="K3727" s="421"/>
      <c r="L3727" s="282"/>
      <c r="N3727" s="282"/>
      <c r="S3727" s="282"/>
      <c r="T3727" s="283"/>
      <c r="U3727" s="283"/>
      <c r="V3727" s="283"/>
      <c r="W3727" s="283"/>
      <c r="X3727" s="283"/>
      <c r="Y3727" s="282"/>
      <c r="Z3727" s="282"/>
      <c r="AA3727" s="283"/>
      <c r="AB3727" s="282"/>
      <c r="AC3727" s="282"/>
      <c r="AD3727" s="282"/>
      <c r="AE3727" s="282"/>
      <c r="AF3727" s="283"/>
      <c r="AG3727" s="402"/>
      <c r="AH3727" s="283"/>
      <c r="AI3727" s="283"/>
      <c r="AJ3727" s="283"/>
      <c r="AK3727" s="283"/>
      <c r="AL3727" s="283"/>
      <c r="AM3727" s="282"/>
      <c r="AN3727" s="282"/>
      <c r="AO3727" s="282"/>
      <c r="AP3727" s="282"/>
      <c r="AQ3727" s="282"/>
      <c r="AR3727" s="282"/>
      <c r="AT3727" s="283"/>
      <c r="AU3727" s="283"/>
      <c r="AV3727" s="283"/>
      <c r="AW3727" s="283"/>
      <c r="AY3727" s="283"/>
      <c r="AZ3727" s="282"/>
      <c r="BA3727" s="283"/>
      <c r="BB3727" s="282"/>
      <c r="BC3727" s="282"/>
      <c r="BD3727" s="282"/>
      <c r="BE3727" s="283"/>
      <c r="BG3727" s="282"/>
      <c r="BH3727" s="282"/>
      <c r="BI3727" s="282"/>
      <c r="BL3727" s="421"/>
      <c r="BM3727" s="424"/>
      <c r="BN3727" s="424"/>
      <c r="BO3727" s="424"/>
      <c r="BP3727" s="424"/>
      <c r="BQ3727" s="421"/>
      <c r="BR3727" s="421"/>
      <c r="BV3727" s="282"/>
      <c r="BW3727" s="283"/>
      <c r="BY3727" s="283"/>
      <c r="BZ3727" s="283"/>
      <c r="CA3727" s="283"/>
      <c r="CB3727" s="282"/>
      <c r="CC3727" s="282"/>
      <c r="CD3727" s="282"/>
      <c r="CE3727" s="282"/>
      <c r="CG3727" s="427"/>
      <c r="CH3727" s="402"/>
      <c r="CI3727" s="424"/>
      <c r="CJ3727" s="282"/>
      <c r="CK3727" s="282"/>
      <c r="CL3727" s="283"/>
      <c r="CM3727" s="283"/>
      <c r="CP3727" s="282"/>
      <c r="DC3727" s="282"/>
      <c r="DD3727" s="282"/>
      <c r="DE3727" s="282"/>
      <c r="DF3727" s="282"/>
      <c r="DG3727" s="282"/>
      <c r="DH3727" s="282"/>
      <c r="DI3727" s="282"/>
      <c r="DJ3727" s="282"/>
      <c r="EF3727" s="495" t="str">
        <f>""&amp;(MID(数据表!AZ3727,1,MIN(FIND({"(";"（"},数据表!AZ3727&amp;"(（",1)-1)))&amp;""</f>
        <v/>
      </c>
      <c r="EG3727" s="495" t="str">
        <f>""&amp;(MID(数据表!AZ3727,1,MIN(FIND({0;1;2;3;4;5;6;7;8;9},数据表!AZ3727&amp;"1234567890",1)-1)))&amp;""</f>
        <v/>
      </c>
    </row>
    <row r="3728" spans="2:137" s="310" customFormat="1" ht="12" customHeight="1">
      <c r="B3728" s="286"/>
      <c r="C3728" s="286"/>
      <c r="D3728" s="286"/>
      <c r="E3728" s="479"/>
      <c r="F3728" s="282"/>
      <c r="G3728" s="283"/>
      <c r="H3728" s="421"/>
      <c r="I3728" s="421"/>
      <c r="J3728" s="283"/>
      <c r="K3728" s="421"/>
      <c r="L3728" s="282"/>
      <c r="N3728" s="282"/>
      <c r="S3728" s="282"/>
      <c r="T3728" s="283"/>
      <c r="U3728" s="283"/>
      <c r="V3728" s="283"/>
      <c r="W3728" s="283"/>
      <c r="X3728" s="283"/>
      <c r="Y3728" s="282"/>
      <c r="Z3728" s="282"/>
      <c r="AA3728" s="283"/>
      <c r="AB3728" s="282"/>
      <c r="AC3728" s="282"/>
      <c r="AD3728" s="282"/>
      <c r="AE3728" s="282"/>
      <c r="AF3728" s="283"/>
      <c r="AG3728" s="402"/>
      <c r="AH3728" s="283"/>
      <c r="AI3728" s="283"/>
      <c r="AJ3728" s="283"/>
      <c r="AK3728" s="283"/>
      <c r="AL3728" s="283"/>
      <c r="AM3728" s="282"/>
      <c r="AN3728" s="282"/>
      <c r="AO3728" s="282"/>
      <c r="AP3728" s="282"/>
      <c r="AQ3728" s="282"/>
      <c r="AR3728" s="282"/>
      <c r="AT3728" s="283"/>
      <c r="AU3728" s="283"/>
      <c r="AV3728" s="283"/>
      <c r="AW3728" s="283"/>
      <c r="AY3728" s="283"/>
      <c r="AZ3728" s="282"/>
      <c r="BA3728" s="283"/>
      <c r="BB3728" s="282"/>
      <c r="BC3728" s="282"/>
      <c r="BD3728" s="282"/>
      <c r="BE3728" s="283"/>
      <c r="BG3728" s="282"/>
      <c r="BH3728" s="282"/>
      <c r="BI3728" s="282"/>
      <c r="BL3728" s="421"/>
      <c r="BM3728" s="424"/>
      <c r="BN3728" s="424"/>
      <c r="BO3728" s="424"/>
      <c r="BP3728" s="424"/>
      <c r="BQ3728" s="421"/>
      <c r="BR3728" s="421"/>
      <c r="BV3728" s="282"/>
      <c r="BW3728" s="283"/>
      <c r="BY3728" s="283"/>
      <c r="BZ3728" s="283"/>
      <c r="CA3728" s="283"/>
      <c r="CB3728" s="282"/>
      <c r="CC3728" s="282"/>
      <c r="CD3728" s="282"/>
      <c r="CE3728" s="282"/>
      <c r="CG3728" s="427"/>
      <c r="CH3728" s="402"/>
      <c r="CI3728" s="424"/>
      <c r="CJ3728" s="282"/>
      <c r="CK3728" s="282"/>
      <c r="CL3728" s="283"/>
      <c r="CM3728" s="283"/>
      <c r="CP3728" s="282"/>
      <c r="DC3728" s="282"/>
      <c r="DD3728" s="282"/>
      <c r="DE3728" s="282"/>
      <c r="DF3728" s="282"/>
      <c r="DG3728" s="282"/>
      <c r="DH3728" s="282"/>
      <c r="DI3728" s="282"/>
      <c r="DJ3728" s="282"/>
      <c r="EF3728" s="495" t="str">
        <f>""&amp;(MID(数据表!AZ3728,1,MIN(FIND({"(";"（"},数据表!AZ3728&amp;"(（",1)-1)))&amp;""</f>
        <v/>
      </c>
      <c r="EG3728" s="495" t="str">
        <f>""&amp;(MID(数据表!AZ3728,1,MIN(FIND({0;1;2;3;4;5;6;7;8;9},数据表!AZ3728&amp;"1234567890",1)-1)))&amp;""</f>
        <v/>
      </c>
    </row>
    <row r="3729" spans="2:137" s="310" customFormat="1" ht="12" customHeight="1">
      <c r="B3729" s="286"/>
      <c r="C3729" s="286"/>
      <c r="D3729" s="286"/>
      <c r="E3729" s="479"/>
      <c r="F3729" s="282"/>
      <c r="G3729" s="283"/>
      <c r="H3729" s="421"/>
      <c r="I3729" s="421"/>
      <c r="J3729" s="283"/>
      <c r="K3729" s="421"/>
      <c r="L3729" s="282"/>
      <c r="N3729" s="282"/>
      <c r="S3729" s="282"/>
      <c r="T3729" s="283"/>
      <c r="U3729" s="283"/>
      <c r="V3729" s="283"/>
      <c r="W3729" s="283"/>
      <c r="X3729" s="283"/>
      <c r="Y3729" s="282"/>
      <c r="Z3729" s="282"/>
      <c r="AA3729" s="283"/>
      <c r="AB3729" s="282"/>
      <c r="AC3729" s="282"/>
      <c r="AD3729" s="282"/>
      <c r="AE3729" s="282"/>
      <c r="AF3729" s="283"/>
      <c r="AG3729" s="402"/>
      <c r="AH3729" s="283"/>
      <c r="AI3729" s="283"/>
      <c r="AJ3729" s="283"/>
      <c r="AK3729" s="283"/>
      <c r="AL3729" s="283"/>
      <c r="AM3729" s="282"/>
      <c r="AN3729" s="282"/>
      <c r="AO3729" s="282"/>
      <c r="AP3729" s="282"/>
      <c r="AQ3729" s="282"/>
      <c r="AR3729" s="282"/>
      <c r="AT3729" s="283"/>
      <c r="AU3729" s="283"/>
      <c r="AV3729" s="283"/>
      <c r="AW3729" s="283"/>
      <c r="AY3729" s="283"/>
      <c r="AZ3729" s="282"/>
      <c r="BA3729" s="283"/>
      <c r="BB3729" s="282"/>
      <c r="BC3729" s="282"/>
      <c r="BD3729" s="282"/>
      <c r="BE3729" s="283"/>
      <c r="BG3729" s="282"/>
      <c r="BH3729" s="282"/>
      <c r="BI3729" s="282"/>
      <c r="BL3729" s="421"/>
      <c r="BM3729" s="424"/>
      <c r="BN3729" s="424"/>
      <c r="BO3729" s="424"/>
      <c r="BP3729" s="424"/>
      <c r="BQ3729" s="421"/>
      <c r="BR3729" s="421"/>
      <c r="BV3729" s="282"/>
      <c r="BW3729" s="283"/>
      <c r="BY3729" s="283"/>
      <c r="BZ3729" s="283"/>
      <c r="CA3729" s="283"/>
      <c r="CB3729" s="282"/>
      <c r="CC3729" s="282"/>
      <c r="CD3729" s="282"/>
      <c r="CE3729" s="282"/>
      <c r="CG3729" s="427"/>
      <c r="CH3729" s="402"/>
      <c r="CI3729" s="424"/>
      <c r="CJ3729" s="282"/>
      <c r="CK3729" s="282"/>
      <c r="CL3729" s="283"/>
      <c r="CM3729" s="283"/>
      <c r="CP3729" s="282"/>
      <c r="DC3729" s="282"/>
      <c r="DD3729" s="282"/>
      <c r="DE3729" s="282"/>
      <c r="DF3729" s="282"/>
      <c r="DG3729" s="282"/>
      <c r="DH3729" s="282"/>
      <c r="DI3729" s="282"/>
      <c r="DJ3729" s="282"/>
      <c r="EF3729" s="495" t="str">
        <f>""&amp;(MID(数据表!AZ3729,1,MIN(FIND({"(";"（"},数据表!AZ3729&amp;"(（",1)-1)))&amp;""</f>
        <v/>
      </c>
      <c r="EG3729" s="495" t="str">
        <f>""&amp;(MID(数据表!AZ3729,1,MIN(FIND({0;1;2;3;4;5;6;7;8;9},数据表!AZ3729&amp;"1234567890",1)-1)))&amp;""</f>
        <v/>
      </c>
    </row>
    <row r="3730" spans="2:137" s="310" customFormat="1" ht="12" customHeight="1">
      <c r="B3730" s="286"/>
      <c r="C3730" s="286"/>
      <c r="D3730" s="286"/>
      <c r="E3730" s="479"/>
      <c r="F3730" s="282"/>
      <c r="G3730" s="283"/>
      <c r="H3730" s="421"/>
      <c r="I3730" s="421"/>
      <c r="J3730" s="283"/>
      <c r="K3730" s="421"/>
      <c r="L3730" s="282"/>
      <c r="N3730" s="282"/>
      <c r="S3730" s="282"/>
      <c r="T3730" s="283"/>
      <c r="U3730" s="283"/>
      <c r="V3730" s="283"/>
      <c r="W3730" s="283"/>
      <c r="X3730" s="283"/>
      <c r="Y3730" s="282"/>
      <c r="Z3730" s="282"/>
      <c r="AA3730" s="283"/>
      <c r="AB3730" s="282"/>
      <c r="AC3730" s="282"/>
      <c r="AD3730" s="282"/>
      <c r="AE3730" s="282"/>
      <c r="AF3730" s="283"/>
      <c r="AG3730" s="402"/>
      <c r="AH3730" s="283"/>
      <c r="AI3730" s="283"/>
      <c r="AJ3730" s="283"/>
      <c r="AK3730" s="283"/>
      <c r="AL3730" s="283"/>
      <c r="AM3730" s="282"/>
      <c r="AN3730" s="282"/>
      <c r="AO3730" s="282"/>
      <c r="AP3730" s="282"/>
      <c r="AQ3730" s="282"/>
      <c r="AR3730" s="282"/>
      <c r="AT3730" s="283"/>
      <c r="AU3730" s="283"/>
      <c r="AV3730" s="283"/>
      <c r="AW3730" s="283"/>
      <c r="AY3730" s="283"/>
      <c r="AZ3730" s="282"/>
      <c r="BA3730" s="283"/>
      <c r="BB3730" s="282"/>
      <c r="BC3730" s="282"/>
      <c r="BD3730" s="282"/>
      <c r="BE3730" s="283"/>
      <c r="BG3730" s="282"/>
      <c r="BH3730" s="282"/>
      <c r="BI3730" s="282"/>
      <c r="BL3730" s="421"/>
      <c r="BM3730" s="424"/>
      <c r="BN3730" s="424"/>
      <c r="BO3730" s="424"/>
      <c r="BP3730" s="424"/>
      <c r="BQ3730" s="421"/>
      <c r="BR3730" s="421"/>
      <c r="BV3730" s="282"/>
      <c r="BW3730" s="283"/>
      <c r="BY3730" s="283"/>
      <c r="BZ3730" s="283"/>
      <c r="CA3730" s="283"/>
      <c r="CB3730" s="282"/>
      <c r="CC3730" s="282"/>
      <c r="CD3730" s="282"/>
      <c r="CE3730" s="282"/>
      <c r="CG3730" s="427"/>
      <c r="CH3730" s="402"/>
      <c r="CI3730" s="424"/>
      <c r="CJ3730" s="282"/>
      <c r="CK3730" s="282"/>
      <c r="CL3730" s="283"/>
      <c r="CM3730" s="283"/>
      <c r="CP3730" s="282"/>
      <c r="DC3730" s="282"/>
      <c r="DD3730" s="282"/>
      <c r="DE3730" s="282"/>
      <c r="DF3730" s="282"/>
      <c r="DG3730" s="282"/>
      <c r="DH3730" s="282"/>
      <c r="DI3730" s="282"/>
      <c r="DJ3730" s="282"/>
      <c r="EF3730" s="495" t="str">
        <f>""&amp;(MID(数据表!AZ3730,1,MIN(FIND({"(";"（"},数据表!AZ3730&amp;"(（",1)-1)))&amp;""</f>
        <v/>
      </c>
      <c r="EG3730" s="495" t="str">
        <f>""&amp;(MID(数据表!AZ3730,1,MIN(FIND({0;1;2;3;4;5;6;7;8;9},数据表!AZ3730&amp;"1234567890",1)-1)))&amp;""</f>
        <v/>
      </c>
    </row>
    <row r="3731" spans="2:137" s="310" customFormat="1" ht="12" customHeight="1">
      <c r="B3731" s="286"/>
      <c r="C3731" s="286"/>
      <c r="D3731" s="286"/>
      <c r="E3731" s="479"/>
      <c r="F3731" s="282"/>
      <c r="G3731" s="283"/>
      <c r="H3731" s="421"/>
      <c r="I3731" s="421"/>
      <c r="J3731" s="283"/>
      <c r="K3731" s="421"/>
      <c r="L3731" s="282"/>
      <c r="N3731" s="282"/>
      <c r="S3731" s="282"/>
      <c r="T3731" s="283"/>
      <c r="U3731" s="283"/>
      <c r="V3731" s="283"/>
      <c r="W3731" s="283"/>
      <c r="X3731" s="283"/>
      <c r="Y3731" s="282"/>
      <c r="Z3731" s="282"/>
      <c r="AA3731" s="283"/>
      <c r="AB3731" s="282"/>
      <c r="AC3731" s="282"/>
      <c r="AD3731" s="282"/>
      <c r="AE3731" s="282"/>
      <c r="AF3731" s="283"/>
      <c r="AG3731" s="402"/>
      <c r="AH3731" s="283"/>
      <c r="AI3731" s="283"/>
      <c r="AJ3731" s="283"/>
      <c r="AK3731" s="283"/>
      <c r="AL3731" s="283"/>
      <c r="AM3731" s="282"/>
      <c r="AN3731" s="282"/>
      <c r="AO3731" s="282"/>
      <c r="AP3731" s="282"/>
      <c r="AQ3731" s="282"/>
      <c r="AR3731" s="282"/>
      <c r="AT3731" s="283"/>
      <c r="AU3731" s="283"/>
      <c r="AV3731" s="283"/>
      <c r="AW3731" s="283"/>
      <c r="AY3731" s="283"/>
      <c r="AZ3731" s="282"/>
      <c r="BA3731" s="283"/>
      <c r="BB3731" s="282"/>
      <c r="BC3731" s="282"/>
      <c r="BD3731" s="282"/>
      <c r="BE3731" s="283"/>
      <c r="BG3731" s="282"/>
      <c r="BH3731" s="282"/>
      <c r="BI3731" s="282"/>
      <c r="BL3731" s="421"/>
      <c r="BM3731" s="424"/>
      <c r="BN3731" s="424"/>
      <c r="BO3731" s="424"/>
      <c r="BP3731" s="424"/>
      <c r="BQ3731" s="421"/>
      <c r="BR3731" s="421"/>
      <c r="BV3731" s="282"/>
      <c r="BW3731" s="283"/>
      <c r="BY3731" s="283"/>
      <c r="BZ3731" s="283"/>
      <c r="CA3731" s="283"/>
      <c r="CB3731" s="282"/>
      <c r="CC3731" s="282"/>
      <c r="CD3731" s="282"/>
      <c r="CE3731" s="282"/>
      <c r="CG3731" s="427"/>
      <c r="CH3731" s="402"/>
      <c r="CI3731" s="424"/>
      <c r="CJ3731" s="282"/>
      <c r="CK3731" s="282"/>
      <c r="CL3731" s="283"/>
      <c r="CM3731" s="283"/>
      <c r="CP3731" s="282"/>
      <c r="DC3731" s="282"/>
      <c r="DD3731" s="282"/>
      <c r="DE3731" s="282"/>
      <c r="DF3731" s="282"/>
      <c r="DG3731" s="282"/>
      <c r="DH3731" s="282"/>
      <c r="DI3731" s="282"/>
      <c r="DJ3731" s="282"/>
      <c r="EF3731" s="495" t="str">
        <f>""&amp;(MID(数据表!AZ3731,1,MIN(FIND({"(";"（"},数据表!AZ3731&amp;"(（",1)-1)))&amp;""</f>
        <v/>
      </c>
      <c r="EG3731" s="495" t="str">
        <f>""&amp;(MID(数据表!AZ3731,1,MIN(FIND({0;1;2;3;4;5;6;7;8;9},数据表!AZ3731&amp;"1234567890",1)-1)))&amp;""</f>
        <v/>
      </c>
    </row>
    <row r="3732" spans="2:137" s="310" customFormat="1" ht="12" customHeight="1">
      <c r="B3732" s="286"/>
      <c r="C3732" s="286"/>
      <c r="D3732" s="286"/>
      <c r="E3732" s="479"/>
      <c r="F3732" s="282"/>
      <c r="G3732" s="283"/>
      <c r="H3732" s="421"/>
      <c r="I3732" s="421"/>
      <c r="J3732" s="283"/>
      <c r="K3732" s="421"/>
      <c r="L3732" s="282"/>
      <c r="N3732" s="282"/>
      <c r="S3732" s="282"/>
      <c r="T3732" s="283"/>
      <c r="U3732" s="283"/>
      <c r="V3732" s="283"/>
      <c r="W3732" s="283"/>
      <c r="X3732" s="283"/>
      <c r="Y3732" s="282"/>
      <c r="Z3732" s="282"/>
      <c r="AA3732" s="283"/>
      <c r="AB3732" s="282"/>
      <c r="AC3732" s="282"/>
      <c r="AD3732" s="282"/>
      <c r="AE3732" s="282"/>
      <c r="AF3732" s="283"/>
      <c r="AG3732" s="402"/>
      <c r="AH3732" s="283"/>
      <c r="AI3732" s="283"/>
      <c r="AJ3732" s="283"/>
      <c r="AK3732" s="283"/>
      <c r="AL3732" s="283"/>
      <c r="AM3732" s="282"/>
      <c r="AN3732" s="282"/>
      <c r="AO3732" s="282"/>
      <c r="AP3732" s="282"/>
      <c r="AQ3732" s="282"/>
      <c r="AR3732" s="282"/>
      <c r="AT3732" s="283"/>
      <c r="AU3732" s="283"/>
      <c r="AV3732" s="283"/>
      <c r="AW3732" s="283"/>
      <c r="AY3732" s="283"/>
      <c r="AZ3732" s="282"/>
      <c r="BA3732" s="283"/>
      <c r="BB3732" s="282"/>
      <c r="BC3732" s="282"/>
      <c r="BD3732" s="282"/>
      <c r="BE3732" s="283"/>
      <c r="BG3732" s="282"/>
      <c r="BH3732" s="282"/>
      <c r="BI3732" s="282"/>
      <c r="BL3732" s="421"/>
      <c r="BM3732" s="424"/>
      <c r="BN3732" s="424"/>
      <c r="BO3732" s="424"/>
      <c r="BP3732" s="424"/>
      <c r="BQ3732" s="421"/>
      <c r="BR3732" s="421"/>
      <c r="BV3732" s="282"/>
      <c r="BW3732" s="283"/>
      <c r="BY3732" s="283"/>
      <c r="BZ3732" s="283"/>
      <c r="CA3732" s="283"/>
      <c r="CB3732" s="282"/>
      <c r="CC3732" s="282"/>
      <c r="CD3732" s="282"/>
      <c r="CE3732" s="282"/>
      <c r="CG3732" s="427"/>
      <c r="CH3732" s="402"/>
      <c r="CI3732" s="424"/>
      <c r="CJ3732" s="282"/>
      <c r="CK3732" s="282"/>
      <c r="CL3732" s="283"/>
      <c r="CM3732" s="283"/>
      <c r="CP3732" s="282"/>
      <c r="DC3732" s="282"/>
      <c r="DD3732" s="282"/>
      <c r="DE3732" s="282"/>
      <c r="DF3732" s="282"/>
      <c r="DG3732" s="282"/>
      <c r="DH3732" s="282"/>
      <c r="DI3732" s="282"/>
      <c r="DJ3732" s="282"/>
      <c r="EF3732" s="495" t="str">
        <f>""&amp;(MID(数据表!AZ3732,1,MIN(FIND({"(";"（"},数据表!AZ3732&amp;"(（",1)-1)))&amp;""</f>
        <v/>
      </c>
      <c r="EG3732" s="495" t="str">
        <f>""&amp;(MID(数据表!AZ3732,1,MIN(FIND({0;1;2;3;4;5;6;7;8;9},数据表!AZ3732&amp;"1234567890",1)-1)))&amp;""</f>
        <v/>
      </c>
    </row>
    <row r="3733" spans="2:137" s="310" customFormat="1" ht="12" customHeight="1">
      <c r="B3733" s="286"/>
      <c r="C3733" s="286"/>
      <c r="D3733" s="286"/>
      <c r="E3733" s="479"/>
      <c r="F3733" s="282"/>
      <c r="G3733" s="283"/>
      <c r="H3733" s="421"/>
      <c r="I3733" s="421"/>
      <c r="J3733" s="283"/>
      <c r="K3733" s="421"/>
      <c r="L3733" s="282"/>
      <c r="N3733" s="282"/>
      <c r="S3733" s="282"/>
      <c r="T3733" s="283"/>
      <c r="U3733" s="283"/>
      <c r="V3733" s="283"/>
      <c r="W3733" s="283"/>
      <c r="X3733" s="283"/>
      <c r="Y3733" s="282"/>
      <c r="Z3733" s="282"/>
      <c r="AA3733" s="283"/>
      <c r="AB3733" s="282"/>
      <c r="AC3733" s="282"/>
      <c r="AD3733" s="282"/>
      <c r="AE3733" s="282"/>
      <c r="AF3733" s="283"/>
      <c r="AG3733" s="402"/>
      <c r="AH3733" s="283"/>
      <c r="AI3733" s="283"/>
      <c r="AJ3733" s="283"/>
      <c r="AK3733" s="283"/>
      <c r="AL3733" s="283"/>
      <c r="AM3733" s="282"/>
      <c r="AN3733" s="282"/>
      <c r="AO3733" s="282"/>
      <c r="AP3733" s="282"/>
      <c r="AQ3733" s="282"/>
      <c r="AR3733" s="282"/>
      <c r="AT3733" s="283"/>
      <c r="AU3733" s="283"/>
      <c r="AV3733" s="283"/>
      <c r="AW3733" s="283"/>
      <c r="AY3733" s="283"/>
      <c r="AZ3733" s="282"/>
      <c r="BA3733" s="283"/>
      <c r="BB3733" s="282"/>
      <c r="BC3733" s="282"/>
      <c r="BD3733" s="282"/>
      <c r="BE3733" s="283"/>
      <c r="BG3733" s="282"/>
      <c r="BH3733" s="282"/>
      <c r="BI3733" s="282"/>
      <c r="BL3733" s="421"/>
      <c r="BM3733" s="424"/>
      <c r="BN3733" s="424"/>
      <c r="BO3733" s="424"/>
      <c r="BP3733" s="424"/>
      <c r="BQ3733" s="421"/>
      <c r="BR3733" s="421"/>
      <c r="BV3733" s="282"/>
      <c r="BW3733" s="283"/>
      <c r="BY3733" s="283"/>
      <c r="BZ3733" s="283"/>
      <c r="CA3733" s="283"/>
      <c r="CB3733" s="282"/>
      <c r="CC3733" s="282"/>
      <c r="CD3733" s="282"/>
      <c r="CE3733" s="282"/>
      <c r="CG3733" s="427"/>
      <c r="CH3733" s="402"/>
      <c r="CI3733" s="424"/>
      <c r="CJ3733" s="282"/>
      <c r="CK3733" s="282"/>
      <c r="CL3733" s="283"/>
      <c r="CM3733" s="283"/>
      <c r="CP3733" s="282"/>
      <c r="DC3733" s="282"/>
      <c r="DD3733" s="282"/>
      <c r="DE3733" s="282"/>
      <c r="DF3733" s="282"/>
      <c r="DG3733" s="282"/>
      <c r="DH3733" s="282"/>
      <c r="DI3733" s="282"/>
      <c r="DJ3733" s="282"/>
      <c r="EF3733" s="495" t="str">
        <f>""&amp;(MID(数据表!AZ3733,1,MIN(FIND({"(";"（"},数据表!AZ3733&amp;"(（",1)-1)))&amp;""</f>
        <v/>
      </c>
      <c r="EG3733" s="495" t="str">
        <f>""&amp;(MID(数据表!AZ3733,1,MIN(FIND({0;1;2;3;4;5;6;7;8;9},数据表!AZ3733&amp;"1234567890",1)-1)))&amp;""</f>
        <v/>
      </c>
    </row>
    <row r="3734" spans="2:137" s="310" customFormat="1" ht="12" customHeight="1">
      <c r="B3734" s="286"/>
      <c r="C3734" s="286"/>
      <c r="D3734" s="286"/>
      <c r="E3734" s="479"/>
      <c r="F3734" s="282"/>
      <c r="G3734" s="283"/>
      <c r="H3734" s="421"/>
      <c r="I3734" s="421"/>
      <c r="J3734" s="283"/>
      <c r="K3734" s="421"/>
      <c r="L3734" s="282"/>
      <c r="N3734" s="282"/>
      <c r="S3734" s="282"/>
      <c r="T3734" s="283"/>
      <c r="U3734" s="283"/>
      <c r="V3734" s="283"/>
      <c r="W3734" s="283"/>
      <c r="X3734" s="283"/>
      <c r="Y3734" s="282"/>
      <c r="Z3734" s="282"/>
      <c r="AA3734" s="283"/>
      <c r="AB3734" s="282"/>
      <c r="AC3734" s="282"/>
      <c r="AD3734" s="282"/>
      <c r="AE3734" s="282"/>
      <c r="AF3734" s="283"/>
      <c r="AG3734" s="402"/>
      <c r="AH3734" s="283"/>
      <c r="AI3734" s="283"/>
      <c r="AJ3734" s="283"/>
      <c r="AK3734" s="283"/>
      <c r="AL3734" s="283"/>
      <c r="AM3734" s="282"/>
      <c r="AN3734" s="282"/>
      <c r="AO3734" s="282"/>
      <c r="AP3734" s="282"/>
      <c r="AQ3734" s="282"/>
      <c r="AR3734" s="282"/>
      <c r="AT3734" s="283"/>
      <c r="AU3734" s="283"/>
      <c r="AV3734" s="283"/>
      <c r="AW3734" s="283"/>
      <c r="AY3734" s="283"/>
      <c r="AZ3734" s="282"/>
      <c r="BA3734" s="283"/>
      <c r="BB3734" s="282"/>
      <c r="BC3734" s="282"/>
      <c r="BD3734" s="282"/>
      <c r="BE3734" s="283"/>
      <c r="BG3734" s="282"/>
      <c r="BH3734" s="282"/>
      <c r="BI3734" s="282"/>
      <c r="BL3734" s="421"/>
      <c r="BM3734" s="424"/>
      <c r="BN3734" s="424"/>
      <c r="BO3734" s="424"/>
      <c r="BP3734" s="424"/>
      <c r="BQ3734" s="421"/>
      <c r="BR3734" s="421"/>
      <c r="BV3734" s="282"/>
      <c r="BW3734" s="283"/>
      <c r="BY3734" s="283"/>
      <c r="BZ3734" s="283"/>
      <c r="CA3734" s="283"/>
      <c r="CB3734" s="282"/>
      <c r="CC3734" s="282"/>
      <c r="CD3734" s="282"/>
      <c r="CE3734" s="282"/>
      <c r="CG3734" s="427"/>
      <c r="CH3734" s="402"/>
      <c r="CI3734" s="424"/>
      <c r="CJ3734" s="282"/>
      <c r="CK3734" s="282"/>
      <c r="CL3734" s="283"/>
      <c r="CM3734" s="283"/>
      <c r="CP3734" s="282"/>
      <c r="DC3734" s="282"/>
      <c r="DD3734" s="282"/>
      <c r="DE3734" s="282"/>
      <c r="DF3734" s="282"/>
      <c r="DG3734" s="282"/>
      <c r="DH3734" s="282"/>
      <c r="DI3734" s="282"/>
      <c r="DJ3734" s="282"/>
      <c r="EF3734" s="495" t="str">
        <f>""&amp;(MID(数据表!AZ3734,1,MIN(FIND({"(";"（"},数据表!AZ3734&amp;"(（",1)-1)))&amp;""</f>
        <v/>
      </c>
      <c r="EG3734" s="495" t="str">
        <f>""&amp;(MID(数据表!AZ3734,1,MIN(FIND({0;1;2;3;4;5;6;7;8;9},数据表!AZ3734&amp;"1234567890",1)-1)))&amp;""</f>
        <v/>
      </c>
    </row>
    <row r="3735" spans="2:137" s="310" customFormat="1" ht="12" customHeight="1">
      <c r="B3735" s="286"/>
      <c r="C3735" s="286"/>
      <c r="D3735" s="286"/>
      <c r="E3735" s="479"/>
      <c r="F3735" s="282"/>
      <c r="G3735" s="283"/>
      <c r="H3735" s="421"/>
      <c r="I3735" s="421"/>
      <c r="J3735" s="283"/>
      <c r="K3735" s="421"/>
      <c r="L3735" s="282"/>
      <c r="N3735" s="282"/>
      <c r="S3735" s="282"/>
      <c r="T3735" s="283"/>
      <c r="U3735" s="283"/>
      <c r="V3735" s="283"/>
      <c r="W3735" s="283"/>
      <c r="X3735" s="283"/>
      <c r="Y3735" s="282"/>
      <c r="Z3735" s="282"/>
      <c r="AA3735" s="283"/>
      <c r="AB3735" s="282"/>
      <c r="AC3735" s="282"/>
      <c r="AD3735" s="282"/>
      <c r="AE3735" s="282"/>
      <c r="AF3735" s="283"/>
      <c r="AG3735" s="402"/>
      <c r="AH3735" s="283"/>
      <c r="AI3735" s="283"/>
      <c r="AJ3735" s="283"/>
      <c r="AK3735" s="283"/>
      <c r="AL3735" s="283"/>
      <c r="AM3735" s="282"/>
      <c r="AN3735" s="282"/>
      <c r="AO3735" s="282"/>
      <c r="AP3735" s="282"/>
      <c r="AQ3735" s="282"/>
      <c r="AR3735" s="282"/>
      <c r="AT3735" s="283"/>
      <c r="AU3735" s="283"/>
      <c r="AV3735" s="283"/>
      <c r="AW3735" s="283"/>
      <c r="AY3735" s="283"/>
      <c r="AZ3735" s="282"/>
      <c r="BA3735" s="283"/>
      <c r="BB3735" s="282"/>
      <c r="BC3735" s="282"/>
      <c r="BD3735" s="282"/>
      <c r="BE3735" s="283"/>
      <c r="BG3735" s="282"/>
      <c r="BH3735" s="282"/>
      <c r="BI3735" s="282"/>
      <c r="BL3735" s="421"/>
      <c r="BM3735" s="424"/>
      <c r="BN3735" s="424"/>
      <c r="BO3735" s="424"/>
      <c r="BP3735" s="424"/>
      <c r="BQ3735" s="421"/>
      <c r="BR3735" s="421"/>
      <c r="BV3735" s="282"/>
      <c r="BW3735" s="283"/>
      <c r="BY3735" s="283"/>
      <c r="BZ3735" s="283"/>
      <c r="CA3735" s="283"/>
      <c r="CB3735" s="282"/>
      <c r="CC3735" s="282"/>
      <c r="CD3735" s="282"/>
      <c r="CE3735" s="282"/>
      <c r="CG3735" s="427"/>
      <c r="CH3735" s="402"/>
      <c r="CI3735" s="424"/>
      <c r="CJ3735" s="282"/>
      <c r="CK3735" s="282"/>
      <c r="CL3735" s="283"/>
      <c r="CM3735" s="283"/>
      <c r="CP3735" s="282"/>
      <c r="DC3735" s="282"/>
      <c r="DD3735" s="282"/>
      <c r="DE3735" s="282"/>
      <c r="DF3735" s="282"/>
      <c r="DG3735" s="282"/>
      <c r="DH3735" s="282"/>
      <c r="DI3735" s="282"/>
      <c r="DJ3735" s="282"/>
      <c r="EF3735" s="495" t="str">
        <f>""&amp;(MID(数据表!AZ3735,1,MIN(FIND({"(";"（"},数据表!AZ3735&amp;"(（",1)-1)))&amp;""</f>
        <v/>
      </c>
      <c r="EG3735" s="495" t="str">
        <f>""&amp;(MID(数据表!AZ3735,1,MIN(FIND({0;1;2;3;4;5;6;7;8;9},数据表!AZ3735&amp;"1234567890",1)-1)))&amp;""</f>
        <v/>
      </c>
    </row>
    <row r="3736" spans="2:137" s="310" customFormat="1" ht="12" customHeight="1">
      <c r="B3736" s="286"/>
      <c r="C3736" s="286"/>
      <c r="D3736" s="286"/>
      <c r="E3736" s="479"/>
      <c r="F3736" s="282"/>
      <c r="G3736" s="283"/>
      <c r="H3736" s="421"/>
      <c r="I3736" s="421"/>
      <c r="J3736" s="283"/>
      <c r="K3736" s="421"/>
      <c r="L3736" s="282"/>
      <c r="N3736" s="282"/>
      <c r="S3736" s="282"/>
      <c r="T3736" s="283"/>
      <c r="U3736" s="283"/>
      <c r="V3736" s="283"/>
      <c r="W3736" s="283"/>
      <c r="X3736" s="283"/>
      <c r="Y3736" s="282"/>
      <c r="Z3736" s="282"/>
      <c r="AA3736" s="283"/>
      <c r="AB3736" s="282"/>
      <c r="AC3736" s="282"/>
      <c r="AD3736" s="282"/>
      <c r="AE3736" s="282"/>
      <c r="AF3736" s="283"/>
      <c r="AG3736" s="402"/>
      <c r="AH3736" s="283"/>
      <c r="AI3736" s="283"/>
      <c r="AJ3736" s="283"/>
      <c r="AK3736" s="283"/>
      <c r="AL3736" s="283"/>
      <c r="AM3736" s="282"/>
      <c r="AN3736" s="282"/>
      <c r="AO3736" s="282"/>
      <c r="AP3736" s="282"/>
      <c r="AQ3736" s="282"/>
      <c r="AR3736" s="282"/>
      <c r="AT3736" s="283"/>
      <c r="AU3736" s="283"/>
      <c r="AV3736" s="283"/>
      <c r="AW3736" s="283"/>
      <c r="AY3736" s="283"/>
      <c r="AZ3736" s="282"/>
      <c r="BA3736" s="283"/>
      <c r="BB3736" s="282"/>
      <c r="BC3736" s="282"/>
      <c r="BD3736" s="282"/>
      <c r="BE3736" s="283"/>
      <c r="BG3736" s="282"/>
      <c r="BH3736" s="282"/>
      <c r="BI3736" s="282"/>
      <c r="BL3736" s="421"/>
      <c r="BM3736" s="424"/>
      <c r="BN3736" s="424"/>
      <c r="BO3736" s="424"/>
      <c r="BP3736" s="424"/>
      <c r="BQ3736" s="421"/>
      <c r="BR3736" s="421"/>
      <c r="BV3736" s="282"/>
      <c r="BW3736" s="283"/>
      <c r="BY3736" s="283"/>
      <c r="BZ3736" s="283"/>
      <c r="CA3736" s="283"/>
      <c r="CB3736" s="282"/>
      <c r="CC3736" s="282"/>
      <c r="CD3736" s="282"/>
      <c r="CE3736" s="282"/>
      <c r="CG3736" s="427"/>
      <c r="CH3736" s="402"/>
      <c r="CI3736" s="424"/>
      <c r="CJ3736" s="282"/>
      <c r="CK3736" s="282"/>
      <c r="CL3736" s="283"/>
      <c r="CM3736" s="283"/>
      <c r="CP3736" s="282"/>
      <c r="DC3736" s="282"/>
      <c r="DD3736" s="282"/>
      <c r="DE3736" s="282"/>
      <c r="DF3736" s="282"/>
      <c r="DG3736" s="282"/>
      <c r="DH3736" s="282"/>
      <c r="DI3736" s="282"/>
      <c r="DJ3736" s="282"/>
      <c r="EF3736" s="495" t="str">
        <f>""&amp;(MID(数据表!AZ3736,1,MIN(FIND({"(";"（"},数据表!AZ3736&amp;"(（",1)-1)))&amp;""</f>
        <v/>
      </c>
      <c r="EG3736" s="495" t="str">
        <f>""&amp;(MID(数据表!AZ3736,1,MIN(FIND({0;1;2;3;4;5;6;7;8;9},数据表!AZ3736&amp;"1234567890",1)-1)))&amp;""</f>
        <v/>
      </c>
    </row>
    <row r="3737" spans="2:137" s="310" customFormat="1" ht="12" customHeight="1">
      <c r="B3737" s="286"/>
      <c r="C3737" s="286"/>
      <c r="D3737" s="286"/>
      <c r="E3737" s="479"/>
      <c r="F3737" s="282"/>
      <c r="G3737" s="283"/>
      <c r="H3737" s="421"/>
      <c r="I3737" s="421"/>
      <c r="J3737" s="283"/>
      <c r="K3737" s="421"/>
      <c r="L3737" s="282"/>
      <c r="N3737" s="282"/>
      <c r="S3737" s="282"/>
      <c r="T3737" s="283"/>
      <c r="U3737" s="283"/>
      <c r="V3737" s="283"/>
      <c r="W3737" s="283"/>
      <c r="X3737" s="283"/>
      <c r="Y3737" s="282"/>
      <c r="Z3737" s="282"/>
      <c r="AA3737" s="283"/>
      <c r="AB3737" s="282"/>
      <c r="AC3737" s="282"/>
      <c r="AD3737" s="282"/>
      <c r="AE3737" s="282"/>
      <c r="AF3737" s="283"/>
      <c r="AG3737" s="402"/>
      <c r="AH3737" s="283"/>
      <c r="AI3737" s="283"/>
      <c r="AJ3737" s="283"/>
      <c r="AK3737" s="283"/>
      <c r="AL3737" s="283"/>
      <c r="AM3737" s="282"/>
      <c r="AN3737" s="282"/>
      <c r="AO3737" s="282"/>
      <c r="AP3737" s="282"/>
      <c r="AQ3737" s="282"/>
      <c r="AR3737" s="282"/>
      <c r="AT3737" s="283"/>
      <c r="AU3737" s="283"/>
      <c r="AV3737" s="283"/>
      <c r="AW3737" s="283"/>
      <c r="AY3737" s="283"/>
      <c r="AZ3737" s="282"/>
      <c r="BA3737" s="283"/>
      <c r="BB3737" s="282"/>
      <c r="BC3737" s="282"/>
      <c r="BD3737" s="282"/>
      <c r="BE3737" s="283"/>
      <c r="BG3737" s="282"/>
      <c r="BH3737" s="282"/>
      <c r="BI3737" s="282"/>
      <c r="BL3737" s="421"/>
      <c r="BM3737" s="424"/>
      <c r="BN3737" s="424"/>
      <c r="BO3737" s="424"/>
      <c r="BP3737" s="424"/>
      <c r="BQ3737" s="421"/>
      <c r="BR3737" s="421"/>
      <c r="BV3737" s="282"/>
      <c r="BW3737" s="283"/>
      <c r="BY3737" s="283"/>
      <c r="BZ3737" s="283"/>
      <c r="CA3737" s="283"/>
      <c r="CB3737" s="282"/>
      <c r="CC3737" s="282"/>
      <c r="CD3737" s="282"/>
      <c r="CE3737" s="282"/>
      <c r="CG3737" s="427"/>
      <c r="CH3737" s="402"/>
      <c r="CI3737" s="424"/>
      <c r="CJ3737" s="282"/>
      <c r="CK3737" s="282"/>
      <c r="CL3737" s="283"/>
      <c r="CM3737" s="283"/>
      <c r="CP3737" s="282"/>
      <c r="DC3737" s="282"/>
      <c r="DD3737" s="282"/>
      <c r="DE3737" s="282"/>
      <c r="DF3737" s="282"/>
      <c r="DG3737" s="282"/>
      <c r="DH3737" s="282"/>
      <c r="DI3737" s="282"/>
      <c r="DJ3737" s="282"/>
      <c r="EF3737" s="495" t="str">
        <f>""&amp;(MID(数据表!AZ3737,1,MIN(FIND({"(";"（"},数据表!AZ3737&amp;"(（",1)-1)))&amp;""</f>
        <v/>
      </c>
      <c r="EG3737" s="495" t="str">
        <f>""&amp;(MID(数据表!AZ3737,1,MIN(FIND({0;1;2;3;4;5;6;7;8;9},数据表!AZ3737&amp;"1234567890",1)-1)))&amp;""</f>
        <v/>
      </c>
    </row>
    <row r="3738" spans="2:137" s="310" customFormat="1" ht="12" customHeight="1">
      <c r="B3738" s="286"/>
      <c r="C3738" s="286"/>
      <c r="D3738" s="286"/>
      <c r="E3738" s="479"/>
      <c r="F3738" s="282"/>
      <c r="G3738" s="283"/>
      <c r="H3738" s="421"/>
      <c r="I3738" s="421"/>
      <c r="J3738" s="283"/>
      <c r="K3738" s="421"/>
      <c r="L3738" s="282"/>
      <c r="N3738" s="282"/>
      <c r="S3738" s="282"/>
      <c r="T3738" s="283"/>
      <c r="U3738" s="283"/>
      <c r="V3738" s="283"/>
      <c r="W3738" s="283"/>
      <c r="X3738" s="283"/>
      <c r="Y3738" s="282"/>
      <c r="Z3738" s="282"/>
      <c r="AA3738" s="283"/>
      <c r="AB3738" s="282"/>
      <c r="AC3738" s="282"/>
      <c r="AD3738" s="282"/>
      <c r="AE3738" s="282"/>
      <c r="AF3738" s="283"/>
      <c r="AG3738" s="402"/>
      <c r="AH3738" s="283"/>
      <c r="AI3738" s="283"/>
      <c r="AJ3738" s="283"/>
      <c r="AK3738" s="283"/>
      <c r="AL3738" s="283"/>
      <c r="AM3738" s="282"/>
      <c r="AN3738" s="282"/>
      <c r="AO3738" s="282"/>
      <c r="AP3738" s="282"/>
      <c r="AQ3738" s="282"/>
      <c r="AR3738" s="282"/>
      <c r="AT3738" s="283"/>
      <c r="AU3738" s="283"/>
      <c r="AV3738" s="283"/>
      <c r="AW3738" s="283"/>
      <c r="AY3738" s="283"/>
      <c r="AZ3738" s="282"/>
      <c r="BA3738" s="283"/>
      <c r="BB3738" s="282"/>
      <c r="BC3738" s="282"/>
      <c r="BD3738" s="282"/>
      <c r="BE3738" s="283"/>
      <c r="BG3738" s="282"/>
      <c r="BH3738" s="282"/>
      <c r="BI3738" s="282"/>
      <c r="BL3738" s="421"/>
      <c r="BM3738" s="424"/>
      <c r="BN3738" s="424"/>
      <c r="BO3738" s="424"/>
      <c r="BP3738" s="424"/>
      <c r="BQ3738" s="421"/>
      <c r="BR3738" s="421"/>
      <c r="BV3738" s="282"/>
      <c r="BW3738" s="283"/>
      <c r="BY3738" s="283"/>
      <c r="BZ3738" s="283"/>
      <c r="CA3738" s="283"/>
      <c r="CB3738" s="282"/>
      <c r="CC3738" s="282"/>
      <c r="CD3738" s="282"/>
      <c r="CE3738" s="282"/>
      <c r="CG3738" s="427"/>
      <c r="CH3738" s="402"/>
      <c r="CI3738" s="424"/>
      <c r="CJ3738" s="282"/>
      <c r="CK3738" s="282"/>
      <c r="CL3738" s="283"/>
      <c r="CM3738" s="283"/>
      <c r="CP3738" s="282"/>
      <c r="DC3738" s="282"/>
      <c r="DD3738" s="282"/>
      <c r="DE3738" s="282"/>
      <c r="DF3738" s="282"/>
      <c r="DG3738" s="282"/>
      <c r="DH3738" s="282"/>
      <c r="DI3738" s="282"/>
      <c r="DJ3738" s="282"/>
      <c r="EF3738" s="495" t="str">
        <f>""&amp;(MID(数据表!AZ3738,1,MIN(FIND({"(";"（"},数据表!AZ3738&amp;"(（",1)-1)))&amp;""</f>
        <v/>
      </c>
      <c r="EG3738" s="495" t="str">
        <f>""&amp;(MID(数据表!AZ3738,1,MIN(FIND({0;1;2;3;4;5;6;7;8;9},数据表!AZ3738&amp;"1234567890",1)-1)))&amp;""</f>
        <v/>
      </c>
    </row>
    <row r="3739" spans="2:137" s="310" customFormat="1" ht="12" customHeight="1">
      <c r="B3739" s="286"/>
      <c r="C3739" s="286"/>
      <c r="D3739" s="286"/>
      <c r="E3739" s="479"/>
      <c r="F3739" s="282"/>
      <c r="G3739" s="283"/>
      <c r="H3739" s="421"/>
      <c r="I3739" s="421"/>
      <c r="J3739" s="283"/>
      <c r="K3739" s="421"/>
      <c r="L3739" s="282"/>
      <c r="N3739" s="282"/>
      <c r="S3739" s="282"/>
      <c r="T3739" s="283"/>
      <c r="U3739" s="283"/>
      <c r="V3739" s="283"/>
      <c r="W3739" s="283"/>
      <c r="X3739" s="283"/>
      <c r="Y3739" s="282"/>
      <c r="Z3739" s="282"/>
      <c r="AA3739" s="283"/>
      <c r="AB3739" s="282"/>
      <c r="AC3739" s="282"/>
      <c r="AD3739" s="282"/>
      <c r="AE3739" s="282"/>
      <c r="AF3739" s="283"/>
      <c r="AG3739" s="402"/>
      <c r="AH3739" s="283"/>
      <c r="AI3739" s="283"/>
      <c r="AJ3739" s="283"/>
      <c r="AK3739" s="283"/>
      <c r="AL3739" s="283"/>
      <c r="AM3739" s="282"/>
      <c r="AN3739" s="282"/>
      <c r="AO3739" s="282"/>
      <c r="AP3739" s="282"/>
      <c r="AQ3739" s="282"/>
      <c r="AR3739" s="282"/>
      <c r="AT3739" s="283"/>
      <c r="AU3739" s="283"/>
      <c r="AV3739" s="283"/>
      <c r="AW3739" s="283"/>
      <c r="AY3739" s="283"/>
      <c r="AZ3739" s="282"/>
      <c r="BA3739" s="283"/>
      <c r="BB3739" s="282"/>
      <c r="BC3739" s="282"/>
      <c r="BD3739" s="282"/>
      <c r="BE3739" s="283"/>
      <c r="BG3739" s="282"/>
      <c r="BH3739" s="282"/>
      <c r="BI3739" s="282"/>
      <c r="BL3739" s="421"/>
      <c r="BM3739" s="424"/>
      <c r="BN3739" s="424"/>
      <c r="BO3739" s="424"/>
      <c r="BP3739" s="424"/>
      <c r="BQ3739" s="421"/>
      <c r="BR3739" s="421"/>
      <c r="BV3739" s="282"/>
      <c r="BW3739" s="283"/>
      <c r="BY3739" s="283"/>
      <c r="BZ3739" s="283"/>
      <c r="CA3739" s="283"/>
      <c r="CB3739" s="282"/>
      <c r="CC3739" s="282"/>
      <c r="CD3739" s="282"/>
      <c r="CE3739" s="282"/>
      <c r="CG3739" s="427"/>
      <c r="CH3739" s="402"/>
      <c r="CI3739" s="424"/>
      <c r="CJ3739" s="282"/>
      <c r="CK3739" s="282"/>
      <c r="CL3739" s="283"/>
      <c r="CM3739" s="283"/>
      <c r="CP3739" s="282"/>
      <c r="DC3739" s="282"/>
      <c r="DD3739" s="282"/>
      <c r="DE3739" s="282"/>
      <c r="DF3739" s="282"/>
      <c r="DG3739" s="282"/>
      <c r="DH3739" s="282"/>
      <c r="DI3739" s="282"/>
      <c r="DJ3739" s="282"/>
      <c r="EF3739" s="495" t="str">
        <f>""&amp;(MID(数据表!AZ3739,1,MIN(FIND({"(";"（"},数据表!AZ3739&amp;"(（",1)-1)))&amp;""</f>
        <v/>
      </c>
      <c r="EG3739" s="495" t="str">
        <f>""&amp;(MID(数据表!AZ3739,1,MIN(FIND({0;1;2;3;4;5;6;7;8;9},数据表!AZ3739&amp;"1234567890",1)-1)))&amp;""</f>
        <v/>
      </c>
    </row>
    <row r="3740" spans="2:137" s="310" customFormat="1" ht="12" customHeight="1">
      <c r="B3740" s="286"/>
      <c r="C3740" s="286"/>
      <c r="D3740" s="286"/>
      <c r="E3740" s="479"/>
      <c r="F3740" s="282"/>
      <c r="G3740" s="283"/>
      <c r="H3740" s="421"/>
      <c r="I3740" s="421"/>
      <c r="J3740" s="283"/>
      <c r="K3740" s="421"/>
      <c r="L3740" s="282"/>
      <c r="N3740" s="282"/>
      <c r="S3740" s="282"/>
      <c r="T3740" s="283"/>
      <c r="U3740" s="283"/>
      <c r="V3740" s="283"/>
      <c r="W3740" s="283"/>
      <c r="X3740" s="283"/>
      <c r="Y3740" s="282"/>
      <c r="Z3740" s="282"/>
      <c r="AA3740" s="283"/>
      <c r="AB3740" s="282"/>
      <c r="AC3740" s="282"/>
      <c r="AD3740" s="282"/>
      <c r="AE3740" s="282"/>
      <c r="AF3740" s="283"/>
      <c r="AG3740" s="402"/>
      <c r="AH3740" s="283"/>
      <c r="AI3740" s="283"/>
      <c r="AJ3740" s="283"/>
      <c r="AK3740" s="283"/>
      <c r="AL3740" s="283"/>
      <c r="AM3740" s="282"/>
      <c r="AN3740" s="282"/>
      <c r="AO3740" s="282"/>
      <c r="AP3740" s="282"/>
      <c r="AQ3740" s="282"/>
      <c r="AR3740" s="282"/>
      <c r="AT3740" s="283"/>
      <c r="AU3740" s="283"/>
      <c r="AV3740" s="283"/>
      <c r="AW3740" s="283"/>
      <c r="AY3740" s="283"/>
      <c r="AZ3740" s="282"/>
      <c r="BA3740" s="283"/>
      <c r="BB3740" s="282"/>
      <c r="BC3740" s="282"/>
      <c r="BD3740" s="282"/>
      <c r="BE3740" s="283"/>
      <c r="BG3740" s="282"/>
      <c r="BH3740" s="282"/>
      <c r="BI3740" s="282"/>
      <c r="BL3740" s="421"/>
      <c r="BM3740" s="424"/>
      <c r="BN3740" s="424"/>
      <c r="BO3740" s="424"/>
      <c r="BP3740" s="424"/>
      <c r="BQ3740" s="421"/>
      <c r="BR3740" s="421"/>
      <c r="BV3740" s="282"/>
      <c r="BW3740" s="283"/>
      <c r="BY3740" s="283"/>
      <c r="BZ3740" s="283"/>
      <c r="CA3740" s="283"/>
      <c r="CB3740" s="282"/>
      <c r="CC3740" s="282"/>
      <c r="CD3740" s="282"/>
      <c r="CE3740" s="282"/>
      <c r="CG3740" s="427"/>
      <c r="CH3740" s="402"/>
      <c r="CI3740" s="424"/>
      <c r="CJ3740" s="282"/>
      <c r="CK3740" s="282"/>
      <c r="CL3740" s="283"/>
      <c r="CM3740" s="283"/>
      <c r="CP3740" s="282"/>
      <c r="DC3740" s="282"/>
      <c r="DD3740" s="282"/>
      <c r="DE3740" s="282"/>
      <c r="DF3740" s="282"/>
      <c r="DG3740" s="282"/>
      <c r="DH3740" s="282"/>
      <c r="DI3740" s="282"/>
      <c r="DJ3740" s="282"/>
      <c r="EF3740" s="495" t="str">
        <f>""&amp;(MID(数据表!AZ3740,1,MIN(FIND({"(";"（"},数据表!AZ3740&amp;"(（",1)-1)))&amp;""</f>
        <v/>
      </c>
      <c r="EG3740" s="495" t="str">
        <f>""&amp;(MID(数据表!AZ3740,1,MIN(FIND({0;1;2;3;4;5;6;7;8;9},数据表!AZ3740&amp;"1234567890",1)-1)))&amp;""</f>
        <v/>
      </c>
    </row>
    <row r="3741" spans="2:137" s="310" customFormat="1" ht="12" customHeight="1">
      <c r="B3741" s="286"/>
      <c r="C3741" s="286"/>
      <c r="D3741" s="286"/>
      <c r="E3741" s="479"/>
      <c r="F3741" s="282"/>
      <c r="G3741" s="283"/>
      <c r="H3741" s="421"/>
      <c r="I3741" s="421"/>
      <c r="J3741" s="283"/>
      <c r="K3741" s="421"/>
      <c r="L3741" s="282"/>
      <c r="N3741" s="282"/>
      <c r="S3741" s="282"/>
      <c r="T3741" s="283"/>
      <c r="U3741" s="283"/>
      <c r="V3741" s="283"/>
      <c r="W3741" s="283"/>
      <c r="X3741" s="283"/>
      <c r="Y3741" s="282"/>
      <c r="Z3741" s="282"/>
      <c r="AA3741" s="283"/>
      <c r="AB3741" s="282"/>
      <c r="AC3741" s="282"/>
      <c r="AD3741" s="282"/>
      <c r="AE3741" s="282"/>
      <c r="AF3741" s="283"/>
      <c r="AG3741" s="402"/>
      <c r="AH3741" s="283"/>
      <c r="AI3741" s="283"/>
      <c r="AJ3741" s="283"/>
      <c r="AK3741" s="283"/>
      <c r="AL3741" s="283"/>
      <c r="AM3741" s="282"/>
      <c r="AN3741" s="282"/>
      <c r="AO3741" s="282"/>
      <c r="AP3741" s="282"/>
      <c r="AQ3741" s="282"/>
      <c r="AR3741" s="282"/>
      <c r="AT3741" s="283"/>
      <c r="AU3741" s="283"/>
      <c r="AV3741" s="283"/>
      <c r="AW3741" s="283"/>
      <c r="AY3741" s="283"/>
      <c r="AZ3741" s="282"/>
      <c r="BA3741" s="283"/>
      <c r="BB3741" s="282"/>
      <c r="BC3741" s="282"/>
      <c r="BD3741" s="282"/>
      <c r="BE3741" s="283"/>
      <c r="BG3741" s="282"/>
      <c r="BH3741" s="282"/>
      <c r="BI3741" s="282"/>
      <c r="BL3741" s="421"/>
      <c r="BM3741" s="424"/>
      <c r="BN3741" s="424"/>
      <c r="BO3741" s="424"/>
      <c r="BP3741" s="424"/>
      <c r="BQ3741" s="421"/>
      <c r="BR3741" s="421"/>
      <c r="BV3741" s="282"/>
      <c r="BW3741" s="283"/>
      <c r="BY3741" s="283"/>
      <c r="BZ3741" s="283"/>
      <c r="CA3741" s="283"/>
      <c r="CB3741" s="282"/>
      <c r="CC3741" s="282"/>
      <c r="CD3741" s="282"/>
      <c r="CE3741" s="282"/>
      <c r="CG3741" s="427"/>
      <c r="CH3741" s="402"/>
      <c r="CI3741" s="424"/>
      <c r="CJ3741" s="282"/>
      <c r="CK3741" s="282"/>
      <c r="CL3741" s="283"/>
      <c r="CM3741" s="283"/>
      <c r="CP3741" s="282"/>
      <c r="DC3741" s="282"/>
      <c r="DD3741" s="282"/>
      <c r="DE3741" s="282"/>
      <c r="DF3741" s="282"/>
      <c r="DG3741" s="282"/>
      <c r="DH3741" s="282"/>
      <c r="DI3741" s="282"/>
      <c r="DJ3741" s="282"/>
      <c r="EF3741" s="495" t="str">
        <f>""&amp;(MID(数据表!AZ3741,1,MIN(FIND({"(";"（"},数据表!AZ3741&amp;"(（",1)-1)))&amp;""</f>
        <v/>
      </c>
      <c r="EG3741" s="495" t="str">
        <f>""&amp;(MID(数据表!AZ3741,1,MIN(FIND({0;1;2;3;4;5;6;7;8;9},数据表!AZ3741&amp;"1234567890",1)-1)))&amp;""</f>
        <v/>
      </c>
    </row>
    <row r="3742" spans="2:137" s="310" customFormat="1" ht="12" customHeight="1">
      <c r="B3742" s="286"/>
      <c r="C3742" s="286"/>
      <c r="D3742" s="286"/>
      <c r="E3742" s="479"/>
      <c r="F3742" s="282"/>
      <c r="G3742" s="283"/>
      <c r="H3742" s="421"/>
      <c r="I3742" s="421"/>
      <c r="J3742" s="283"/>
      <c r="K3742" s="421"/>
      <c r="L3742" s="282"/>
      <c r="N3742" s="282"/>
      <c r="S3742" s="282"/>
      <c r="T3742" s="283"/>
      <c r="U3742" s="283"/>
      <c r="V3742" s="283"/>
      <c r="W3742" s="283"/>
      <c r="X3742" s="283"/>
      <c r="Y3742" s="282"/>
      <c r="Z3742" s="282"/>
      <c r="AA3742" s="283"/>
      <c r="AB3742" s="282"/>
      <c r="AC3742" s="282"/>
      <c r="AD3742" s="282"/>
      <c r="AE3742" s="282"/>
      <c r="AF3742" s="283"/>
      <c r="AG3742" s="402"/>
      <c r="AH3742" s="283"/>
      <c r="AI3742" s="283"/>
      <c r="AJ3742" s="283"/>
      <c r="AK3742" s="283"/>
      <c r="AL3742" s="283"/>
      <c r="AM3742" s="282"/>
      <c r="AN3742" s="282"/>
      <c r="AO3742" s="282"/>
      <c r="AP3742" s="282"/>
      <c r="AQ3742" s="282"/>
      <c r="AR3742" s="282"/>
      <c r="AT3742" s="283"/>
      <c r="AU3742" s="283"/>
      <c r="AV3742" s="283"/>
      <c r="AW3742" s="283"/>
      <c r="AY3742" s="283"/>
      <c r="AZ3742" s="282"/>
      <c r="BA3742" s="283"/>
      <c r="BB3742" s="282"/>
      <c r="BC3742" s="282"/>
      <c r="BD3742" s="282"/>
      <c r="BE3742" s="283"/>
      <c r="BG3742" s="282"/>
      <c r="BH3742" s="282"/>
      <c r="BI3742" s="282"/>
      <c r="BL3742" s="421"/>
      <c r="BM3742" s="424"/>
      <c r="BN3742" s="424"/>
      <c r="BO3742" s="424"/>
      <c r="BP3742" s="424"/>
      <c r="BQ3742" s="421"/>
      <c r="BR3742" s="421"/>
      <c r="BV3742" s="282"/>
      <c r="BW3742" s="283"/>
      <c r="BY3742" s="283"/>
      <c r="BZ3742" s="283"/>
      <c r="CA3742" s="283"/>
      <c r="CB3742" s="282"/>
      <c r="CC3742" s="282"/>
      <c r="CD3742" s="282"/>
      <c r="CE3742" s="282"/>
      <c r="CG3742" s="427"/>
      <c r="CH3742" s="402"/>
      <c r="CI3742" s="424"/>
      <c r="CJ3742" s="282"/>
      <c r="CK3742" s="282"/>
      <c r="CL3742" s="283"/>
      <c r="CM3742" s="283"/>
      <c r="CP3742" s="282"/>
      <c r="DC3742" s="282"/>
      <c r="DD3742" s="282"/>
      <c r="DE3742" s="282"/>
      <c r="DF3742" s="282"/>
      <c r="DG3742" s="282"/>
      <c r="DH3742" s="282"/>
      <c r="DI3742" s="282"/>
      <c r="DJ3742" s="282"/>
      <c r="EF3742" s="495" t="str">
        <f>""&amp;(MID(数据表!AZ3742,1,MIN(FIND({"(";"（"},数据表!AZ3742&amp;"(（",1)-1)))&amp;""</f>
        <v/>
      </c>
      <c r="EG3742" s="495" t="str">
        <f>""&amp;(MID(数据表!AZ3742,1,MIN(FIND({0;1;2;3;4;5;6;7;8;9},数据表!AZ3742&amp;"1234567890",1)-1)))&amp;""</f>
        <v/>
      </c>
    </row>
    <row r="3743" spans="2:137" s="310" customFormat="1" ht="12" customHeight="1">
      <c r="B3743" s="286"/>
      <c r="C3743" s="286"/>
      <c r="D3743" s="286"/>
      <c r="E3743" s="479"/>
      <c r="F3743" s="282"/>
      <c r="G3743" s="283"/>
      <c r="H3743" s="421"/>
      <c r="I3743" s="421"/>
      <c r="J3743" s="283"/>
      <c r="K3743" s="421"/>
      <c r="L3743" s="282"/>
      <c r="N3743" s="282"/>
      <c r="S3743" s="282"/>
      <c r="T3743" s="283"/>
      <c r="U3743" s="283"/>
      <c r="V3743" s="283"/>
      <c r="W3743" s="283"/>
      <c r="X3743" s="283"/>
      <c r="Y3743" s="282"/>
      <c r="Z3743" s="282"/>
      <c r="AA3743" s="283"/>
      <c r="AB3743" s="282"/>
      <c r="AC3743" s="282"/>
      <c r="AD3743" s="282"/>
      <c r="AE3743" s="282"/>
      <c r="AF3743" s="283"/>
      <c r="AG3743" s="402"/>
      <c r="AH3743" s="283"/>
      <c r="AI3743" s="283"/>
      <c r="AJ3743" s="283"/>
      <c r="AK3743" s="283"/>
      <c r="AL3743" s="283"/>
      <c r="AM3743" s="282"/>
      <c r="AN3743" s="282"/>
      <c r="AO3743" s="282"/>
      <c r="AP3743" s="282"/>
      <c r="AQ3743" s="282"/>
      <c r="AR3743" s="282"/>
      <c r="AT3743" s="283"/>
      <c r="AU3743" s="283"/>
      <c r="AV3743" s="283"/>
      <c r="AW3743" s="283"/>
      <c r="AY3743" s="283"/>
      <c r="AZ3743" s="282"/>
      <c r="BA3743" s="283"/>
      <c r="BB3743" s="282"/>
      <c r="BC3743" s="282"/>
      <c r="BD3743" s="282"/>
      <c r="BE3743" s="283"/>
      <c r="BG3743" s="282"/>
      <c r="BH3743" s="282"/>
      <c r="BI3743" s="282"/>
      <c r="BL3743" s="421"/>
      <c r="BM3743" s="424"/>
      <c r="BN3743" s="424"/>
      <c r="BO3743" s="424"/>
      <c r="BP3743" s="424"/>
      <c r="BQ3743" s="421"/>
      <c r="BR3743" s="421"/>
      <c r="BV3743" s="282"/>
      <c r="BW3743" s="283"/>
      <c r="BY3743" s="283"/>
      <c r="BZ3743" s="283"/>
      <c r="CA3743" s="283"/>
      <c r="CB3743" s="282"/>
      <c r="CC3743" s="282"/>
      <c r="CD3743" s="282"/>
      <c r="CE3743" s="282"/>
      <c r="CG3743" s="427"/>
      <c r="CH3743" s="402"/>
      <c r="CI3743" s="424"/>
      <c r="CJ3743" s="282"/>
      <c r="CK3743" s="282"/>
      <c r="CL3743" s="283"/>
      <c r="CM3743" s="283"/>
      <c r="CP3743" s="282"/>
      <c r="DC3743" s="282"/>
      <c r="DD3743" s="282"/>
      <c r="DE3743" s="282"/>
      <c r="DF3743" s="282"/>
      <c r="DG3743" s="282"/>
      <c r="DH3743" s="282"/>
      <c r="DI3743" s="282"/>
      <c r="DJ3743" s="282"/>
      <c r="EF3743" s="495" t="str">
        <f>""&amp;(MID(数据表!AZ3743,1,MIN(FIND({"(";"（"},数据表!AZ3743&amp;"(（",1)-1)))&amp;""</f>
        <v/>
      </c>
      <c r="EG3743" s="495" t="str">
        <f>""&amp;(MID(数据表!AZ3743,1,MIN(FIND({0;1;2;3;4;5;6;7;8;9},数据表!AZ3743&amp;"1234567890",1)-1)))&amp;""</f>
        <v/>
      </c>
    </row>
    <row r="3744" spans="2:137" s="310" customFormat="1" ht="12" customHeight="1">
      <c r="B3744" s="286"/>
      <c r="C3744" s="286"/>
      <c r="D3744" s="286"/>
      <c r="E3744" s="479"/>
      <c r="F3744" s="282"/>
      <c r="G3744" s="283"/>
      <c r="H3744" s="421"/>
      <c r="I3744" s="421"/>
      <c r="J3744" s="283"/>
      <c r="K3744" s="421"/>
      <c r="L3744" s="282"/>
      <c r="N3744" s="282"/>
      <c r="S3744" s="282"/>
      <c r="T3744" s="283"/>
      <c r="U3744" s="283"/>
      <c r="V3744" s="283"/>
      <c r="W3744" s="283"/>
      <c r="X3744" s="283"/>
      <c r="Y3744" s="282"/>
      <c r="Z3744" s="282"/>
      <c r="AA3744" s="283"/>
      <c r="AB3744" s="282"/>
      <c r="AC3744" s="282"/>
      <c r="AD3744" s="282"/>
      <c r="AE3744" s="282"/>
      <c r="AF3744" s="283"/>
      <c r="AG3744" s="402"/>
      <c r="AH3744" s="283"/>
      <c r="AI3744" s="283"/>
      <c r="AJ3744" s="283"/>
      <c r="AK3744" s="283"/>
      <c r="AL3744" s="283"/>
      <c r="AM3744" s="282"/>
      <c r="AN3744" s="282"/>
      <c r="AO3744" s="282"/>
      <c r="AP3744" s="282"/>
      <c r="AQ3744" s="282"/>
      <c r="AR3744" s="282"/>
      <c r="AT3744" s="283"/>
      <c r="AU3744" s="283"/>
      <c r="AV3744" s="283"/>
      <c r="AW3744" s="283"/>
      <c r="AY3744" s="283"/>
      <c r="AZ3744" s="282"/>
      <c r="BA3744" s="283"/>
      <c r="BB3744" s="282"/>
      <c r="BC3744" s="282"/>
      <c r="BD3744" s="282"/>
      <c r="BE3744" s="283"/>
      <c r="BG3744" s="282"/>
      <c r="BH3744" s="282"/>
      <c r="BI3744" s="282"/>
      <c r="BL3744" s="421"/>
      <c r="BM3744" s="424"/>
      <c r="BN3744" s="424"/>
      <c r="BO3744" s="424"/>
      <c r="BP3744" s="424"/>
      <c r="BQ3744" s="421"/>
      <c r="BR3744" s="421"/>
      <c r="BV3744" s="282"/>
      <c r="BW3744" s="283"/>
      <c r="BY3744" s="283"/>
      <c r="BZ3744" s="283"/>
      <c r="CA3744" s="283"/>
      <c r="CB3744" s="282"/>
      <c r="CC3744" s="282"/>
      <c r="CD3744" s="282"/>
      <c r="CE3744" s="282"/>
      <c r="CG3744" s="427"/>
      <c r="CH3744" s="402"/>
      <c r="CI3744" s="424"/>
      <c r="CJ3744" s="282"/>
      <c r="CK3744" s="282"/>
      <c r="CL3744" s="283"/>
      <c r="CM3744" s="283"/>
      <c r="CP3744" s="282"/>
      <c r="DC3744" s="282"/>
      <c r="DD3744" s="282"/>
      <c r="DE3744" s="282"/>
      <c r="DF3744" s="282"/>
      <c r="DG3744" s="282"/>
      <c r="DH3744" s="282"/>
      <c r="DI3744" s="282"/>
      <c r="DJ3744" s="282"/>
      <c r="EF3744" s="495" t="str">
        <f>""&amp;(MID(数据表!AZ3744,1,MIN(FIND({"(";"（"},数据表!AZ3744&amp;"(（",1)-1)))&amp;""</f>
        <v/>
      </c>
      <c r="EG3744" s="495" t="str">
        <f>""&amp;(MID(数据表!AZ3744,1,MIN(FIND({0;1;2;3;4;5;6;7;8;9},数据表!AZ3744&amp;"1234567890",1)-1)))&amp;""</f>
        <v/>
      </c>
    </row>
    <row r="3745" spans="2:137" s="310" customFormat="1" ht="12" customHeight="1">
      <c r="B3745" s="286"/>
      <c r="C3745" s="286"/>
      <c r="D3745" s="286"/>
      <c r="E3745" s="479"/>
      <c r="F3745" s="282"/>
      <c r="G3745" s="283"/>
      <c r="H3745" s="421"/>
      <c r="I3745" s="421"/>
      <c r="J3745" s="283"/>
      <c r="K3745" s="421"/>
      <c r="L3745" s="282"/>
      <c r="N3745" s="282"/>
      <c r="S3745" s="282"/>
      <c r="T3745" s="283"/>
      <c r="U3745" s="283"/>
      <c r="V3745" s="283"/>
      <c r="W3745" s="283"/>
      <c r="X3745" s="283"/>
      <c r="Y3745" s="282"/>
      <c r="Z3745" s="282"/>
      <c r="AA3745" s="283"/>
      <c r="AB3745" s="282"/>
      <c r="AC3745" s="282"/>
      <c r="AD3745" s="282"/>
      <c r="AE3745" s="282"/>
      <c r="AF3745" s="283"/>
      <c r="AG3745" s="402"/>
      <c r="AH3745" s="283"/>
      <c r="AI3745" s="283"/>
      <c r="AJ3745" s="283"/>
      <c r="AK3745" s="283"/>
      <c r="AL3745" s="283"/>
      <c r="AM3745" s="282"/>
      <c r="AN3745" s="282"/>
      <c r="AO3745" s="282"/>
      <c r="AP3745" s="282"/>
      <c r="AQ3745" s="282"/>
      <c r="AR3745" s="282"/>
      <c r="AT3745" s="283"/>
      <c r="AU3745" s="283"/>
      <c r="AV3745" s="283"/>
      <c r="AW3745" s="283"/>
      <c r="AY3745" s="283"/>
      <c r="AZ3745" s="282"/>
      <c r="BA3745" s="283"/>
      <c r="BB3745" s="282"/>
      <c r="BC3745" s="282"/>
      <c r="BD3745" s="282"/>
      <c r="BE3745" s="283"/>
      <c r="BG3745" s="282"/>
      <c r="BH3745" s="282"/>
      <c r="BI3745" s="282"/>
      <c r="BL3745" s="421"/>
      <c r="BM3745" s="424"/>
      <c r="BN3745" s="424"/>
      <c r="BO3745" s="424"/>
      <c r="BP3745" s="424"/>
      <c r="BQ3745" s="421"/>
      <c r="BR3745" s="421"/>
      <c r="BV3745" s="282"/>
      <c r="BW3745" s="283"/>
      <c r="BY3745" s="283"/>
      <c r="BZ3745" s="283"/>
      <c r="CA3745" s="283"/>
      <c r="CB3745" s="282"/>
      <c r="CC3745" s="282"/>
      <c r="CD3745" s="282"/>
      <c r="CE3745" s="282"/>
      <c r="CG3745" s="427"/>
      <c r="CH3745" s="402"/>
      <c r="CI3745" s="424"/>
      <c r="CJ3745" s="282"/>
      <c r="CK3745" s="282"/>
      <c r="CL3745" s="283"/>
      <c r="CM3745" s="283"/>
      <c r="CP3745" s="282"/>
      <c r="DC3745" s="282"/>
      <c r="DD3745" s="282"/>
      <c r="DE3745" s="282"/>
      <c r="DF3745" s="282"/>
      <c r="DG3745" s="282"/>
      <c r="DH3745" s="282"/>
      <c r="DI3745" s="282"/>
      <c r="DJ3745" s="282"/>
      <c r="EF3745" s="495" t="str">
        <f>""&amp;(MID(数据表!AZ3745,1,MIN(FIND({"(";"（"},数据表!AZ3745&amp;"(（",1)-1)))&amp;""</f>
        <v/>
      </c>
      <c r="EG3745" s="495" t="str">
        <f>""&amp;(MID(数据表!AZ3745,1,MIN(FIND({0;1;2;3;4;5;6;7;8;9},数据表!AZ3745&amp;"1234567890",1)-1)))&amp;""</f>
        <v/>
      </c>
    </row>
    <row r="3746" spans="2:137" s="310" customFormat="1" ht="12" customHeight="1">
      <c r="B3746" s="286"/>
      <c r="C3746" s="286"/>
      <c r="D3746" s="286"/>
      <c r="E3746" s="479"/>
      <c r="F3746" s="282"/>
      <c r="G3746" s="283"/>
      <c r="H3746" s="421"/>
      <c r="I3746" s="421"/>
      <c r="J3746" s="283"/>
      <c r="K3746" s="421"/>
      <c r="L3746" s="282"/>
      <c r="N3746" s="282"/>
      <c r="S3746" s="282"/>
      <c r="T3746" s="283"/>
      <c r="U3746" s="283"/>
      <c r="V3746" s="283"/>
      <c r="W3746" s="283"/>
      <c r="X3746" s="283"/>
      <c r="Y3746" s="282"/>
      <c r="Z3746" s="282"/>
      <c r="AA3746" s="283"/>
      <c r="AB3746" s="282"/>
      <c r="AC3746" s="282"/>
      <c r="AD3746" s="282"/>
      <c r="AE3746" s="282"/>
      <c r="AF3746" s="283"/>
      <c r="AG3746" s="402"/>
      <c r="AH3746" s="283"/>
      <c r="AI3746" s="283"/>
      <c r="AJ3746" s="283"/>
      <c r="AK3746" s="283"/>
      <c r="AL3746" s="283"/>
      <c r="AM3746" s="282"/>
      <c r="AN3746" s="282"/>
      <c r="AO3746" s="282"/>
      <c r="AP3746" s="282"/>
      <c r="AQ3746" s="282"/>
      <c r="AR3746" s="282"/>
      <c r="AT3746" s="283"/>
      <c r="AU3746" s="283"/>
      <c r="AV3746" s="283"/>
      <c r="AW3746" s="283"/>
      <c r="AY3746" s="283"/>
      <c r="AZ3746" s="282"/>
      <c r="BA3746" s="283"/>
      <c r="BB3746" s="282"/>
      <c r="BC3746" s="282"/>
      <c r="BD3746" s="282"/>
      <c r="BE3746" s="283"/>
      <c r="BG3746" s="282"/>
      <c r="BH3746" s="282"/>
      <c r="BI3746" s="282"/>
      <c r="BL3746" s="421"/>
      <c r="BM3746" s="424"/>
      <c r="BN3746" s="424"/>
      <c r="BO3746" s="424"/>
      <c r="BP3746" s="424"/>
      <c r="BQ3746" s="421"/>
      <c r="BR3746" s="421"/>
      <c r="BV3746" s="282"/>
      <c r="BW3746" s="283"/>
      <c r="BY3746" s="283"/>
      <c r="BZ3746" s="283"/>
      <c r="CA3746" s="283"/>
      <c r="CB3746" s="282"/>
      <c r="CC3746" s="282"/>
      <c r="CD3746" s="282"/>
      <c r="CE3746" s="282"/>
      <c r="CG3746" s="427"/>
      <c r="CH3746" s="402"/>
      <c r="CI3746" s="424"/>
      <c r="CJ3746" s="282"/>
      <c r="CK3746" s="282"/>
      <c r="CL3746" s="283"/>
      <c r="CM3746" s="283"/>
      <c r="CP3746" s="282"/>
      <c r="DC3746" s="282"/>
      <c r="DD3746" s="282"/>
      <c r="DE3746" s="282"/>
      <c r="DF3746" s="282"/>
      <c r="DG3746" s="282"/>
      <c r="DH3746" s="282"/>
      <c r="DI3746" s="282"/>
      <c r="DJ3746" s="282"/>
      <c r="EF3746" s="495" t="str">
        <f>""&amp;(MID(数据表!AZ3746,1,MIN(FIND({"(";"（"},数据表!AZ3746&amp;"(（",1)-1)))&amp;""</f>
        <v/>
      </c>
      <c r="EG3746" s="495" t="str">
        <f>""&amp;(MID(数据表!AZ3746,1,MIN(FIND({0;1;2;3;4;5;6;7;8;9},数据表!AZ3746&amp;"1234567890",1)-1)))&amp;""</f>
        <v/>
      </c>
    </row>
    <row r="3747" spans="2:137" s="310" customFormat="1" ht="12" customHeight="1">
      <c r="B3747" s="286"/>
      <c r="C3747" s="286"/>
      <c r="D3747" s="286"/>
      <c r="E3747" s="479"/>
      <c r="F3747" s="282"/>
      <c r="G3747" s="283"/>
      <c r="H3747" s="421"/>
      <c r="I3747" s="421"/>
      <c r="J3747" s="283"/>
      <c r="K3747" s="421"/>
      <c r="L3747" s="282"/>
      <c r="N3747" s="282"/>
      <c r="S3747" s="282"/>
      <c r="T3747" s="283"/>
      <c r="U3747" s="283"/>
      <c r="V3747" s="283"/>
      <c r="W3747" s="283"/>
      <c r="X3747" s="283"/>
      <c r="Y3747" s="282"/>
      <c r="Z3747" s="282"/>
      <c r="AA3747" s="283"/>
      <c r="AB3747" s="282"/>
      <c r="AC3747" s="282"/>
      <c r="AD3747" s="282"/>
      <c r="AE3747" s="282"/>
      <c r="AF3747" s="283"/>
      <c r="AG3747" s="402"/>
      <c r="AH3747" s="283"/>
      <c r="AI3747" s="283"/>
      <c r="AJ3747" s="283"/>
      <c r="AK3747" s="283"/>
      <c r="AL3747" s="283"/>
      <c r="AM3747" s="282"/>
      <c r="AN3747" s="282"/>
      <c r="AO3747" s="282"/>
      <c r="AP3747" s="282"/>
      <c r="AQ3747" s="282"/>
      <c r="AR3747" s="282"/>
      <c r="AT3747" s="283"/>
      <c r="AU3747" s="283"/>
      <c r="AV3747" s="283"/>
      <c r="AW3747" s="283"/>
      <c r="AY3747" s="283"/>
      <c r="AZ3747" s="282"/>
      <c r="BA3747" s="283"/>
      <c r="BB3747" s="282"/>
      <c r="BC3747" s="282"/>
      <c r="BD3747" s="282"/>
      <c r="BE3747" s="283"/>
      <c r="BG3747" s="282"/>
      <c r="BH3747" s="282"/>
      <c r="BI3747" s="282"/>
      <c r="BL3747" s="421"/>
      <c r="BM3747" s="424"/>
      <c r="BN3747" s="424"/>
      <c r="BO3747" s="424"/>
      <c r="BP3747" s="424"/>
      <c r="BQ3747" s="421"/>
      <c r="BR3747" s="421"/>
      <c r="BV3747" s="282"/>
      <c r="BW3747" s="283"/>
      <c r="BY3747" s="283"/>
      <c r="BZ3747" s="283"/>
      <c r="CA3747" s="283"/>
      <c r="CB3747" s="282"/>
      <c r="CC3747" s="282"/>
      <c r="CD3747" s="282"/>
      <c r="CE3747" s="282"/>
      <c r="CG3747" s="427"/>
      <c r="CH3747" s="402"/>
      <c r="CI3747" s="424"/>
      <c r="CJ3747" s="282"/>
      <c r="CK3747" s="282"/>
      <c r="CL3747" s="283"/>
      <c r="CM3747" s="283"/>
      <c r="CP3747" s="282"/>
      <c r="DC3747" s="282"/>
      <c r="DD3747" s="282"/>
      <c r="DE3747" s="282"/>
      <c r="DF3747" s="282"/>
      <c r="DG3747" s="282"/>
      <c r="DH3747" s="282"/>
      <c r="DI3747" s="282"/>
      <c r="DJ3747" s="282"/>
      <c r="EF3747" s="495" t="str">
        <f>""&amp;(MID(数据表!AZ3747,1,MIN(FIND({"(";"（"},数据表!AZ3747&amp;"(（",1)-1)))&amp;""</f>
        <v/>
      </c>
      <c r="EG3747" s="495" t="str">
        <f>""&amp;(MID(数据表!AZ3747,1,MIN(FIND({0;1;2;3;4;5;6;7;8;9},数据表!AZ3747&amp;"1234567890",1)-1)))&amp;""</f>
        <v/>
      </c>
    </row>
    <row r="3748" spans="2:137" s="310" customFormat="1" ht="12" customHeight="1">
      <c r="B3748" s="286"/>
      <c r="C3748" s="286"/>
      <c r="D3748" s="286"/>
      <c r="E3748" s="479"/>
      <c r="F3748" s="282"/>
      <c r="G3748" s="283"/>
      <c r="H3748" s="421"/>
      <c r="I3748" s="421"/>
      <c r="J3748" s="283"/>
      <c r="K3748" s="421"/>
      <c r="L3748" s="282"/>
      <c r="N3748" s="282"/>
      <c r="S3748" s="282"/>
      <c r="T3748" s="283"/>
      <c r="U3748" s="283"/>
      <c r="V3748" s="283"/>
      <c r="W3748" s="283"/>
      <c r="X3748" s="283"/>
      <c r="Y3748" s="282"/>
      <c r="Z3748" s="282"/>
      <c r="AA3748" s="283"/>
      <c r="AB3748" s="282"/>
      <c r="AC3748" s="282"/>
      <c r="AD3748" s="282"/>
      <c r="AE3748" s="282"/>
      <c r="AF3748" s="283"/>
      <c r="AG3748" s="402"/>
      <c r="AH3748" s="283"/>
      <c r="AI3748" s="283"/>
      <c r="AJ3748" s="283"/>
      <c r="AK3748" s="283"/>
      <c r="AL3748" s="283"/>
      <c r="AM3748" s="282"/>
      <c r="AN3748" s="282"/>
      <c r="AO3748" s="282"/>
      <c r="AP3748" s="282"/>
      <c r="AQ3748" s="282"/>
      <c r="AR3748" s="282"/>
      <c r="AT3748" s="283"/>
      <c r="AU3748" s="283"/>
      <c r="AV3748" s="283"/>
      <c r="AW3748" s="283"/>
      <c r="AY3748" s="283"/>
      <c r="AZ3748" s="282"/>
      <c r="BA3748" s="283"/>
      <c r="BB3748" s="282"/>
      <c r="BC3748" s="282"/>
      <c r="BD3748" s="282"/>
      <c r="BE3748" s="283"/>
      <c r="BG3748" s="282"/>
      <c r="BH3748" s="282"/>
      <c r="BI3748" s="282"/>
      <c r="BL3748" s="421"/>
      <c r="BM3748" s="424"/>
      <c r="BN3748" s="424"/>
      <c r="BO3748" s="424"/>
      <c r="BP3748" s="424"/>
      <c r="BQ3748" s="421"/>
      <c r="BR3748" s="421"/>
      <c r="BV3748" s="282"/>
      <c r="BW3748" s="283"/>
      <c r="BY3748" s="283"/>
      <c r="BZ3748" s="283"/>
      <c r="CA3748" s="283"/>
      <c r="CB3748" s="282"/>
      <c r="CC3748" s="282"/>
      <c r="CD3748" s="282"/>
      <c r="CE3748" s="282"/>
      <c r="CG3748" s="427"/>
      <c r="CH3748" s="402"/>
      <c r="CI3748" s="424"/>
      <c r="CJ3748" s="282"/>
      <c r="CK3748" s="282"/>
      <c r="CL3748" s="283"/>
      <c r="CM3748" s="283"/>
      <c r="CP3748" s="282"/>
      <c r="DC3748" s="282"/>
      <c r="DD3748" s="282"/>
      <c r="DE3748" s="282"/>
      <c r="DF3748" s="282"/>
      <c r="DG3748" s="282"/>
      <c r="DH3748" s="282"/>
      <c r="DI3748" s="282"/>
      <c r="DJ3748" s="282"/>
      <c r="EF3748" s="495" t="str">
        <f>""&amp;(MID(数据表!AZ3748,1,MIN(FIND({"(";"（"},数据表!AZ3748&amp;"(（",1)-1)))&amp;""</f>
        <v/>
      </c>
      <c r="EG3748" s="495" t="str">
        <f>""&amp;(MID(数据表!AZ3748,1,MIN(FIND({0;1;2;3;4;5;6;7;8;9},数据表!AZ3748&amp;"1234567890",1)-1)))&amp;""</f>
        <v/>
      </c>
    </row>
    <row r="3749" spans="2:137" s="310" customFormat="1" ht="12" customHeight="1">
      <c r="B3749" s="286"/>
      <c r="C3749" s="286"/>
      <c r="D3749" s="286"/>
      <c r="E3749" s="479"/>
      <c r="F3749" s="282"/>
      <c r="G3749" s="283"/>
      <c r="H3749" s="421"/>
      <c r="I3749" s="421"/>
      <c r="J3749" s="283"/>
      <c r="K3749" s="421"/>
      <c r="L3749" s="282"/>
      <c r="N3749" s="282"/>
      <c r="S3749" s="282"/>
      <c r="T3749" s="283"/>
      <c r="U3749" s="283"/>
      <c r="V3749" s="283"/>
      <c r="W3749" s="283"/>
      <c r="X3749" s="283"/>
      <c r="Y3749" s="282"/>
      <c r="Z3749" s="282"/>
      <c r="AA3749" s="283"/>
      <c r="AB3749" s="282"/>
      <c r="AC3749" s="282"/>
      <c r="AD3749" s="282"/>
      <c r="AE3749" s="282"/>
      <c r="AF3749" s="283"/>
      <c r="AG3749" s="402"/>
      <c r="AH3749" s="283"/>
      <c r="AI3749" s="283"/>
      <c r="AJ3749" s="283"/>
      <c r="AK3749" s="283"/>
      <c r="AL3749" s="283"/>
      <c r="AM3749" s="282"/>
      <c r="AN3749" s="282"/>
      <c r="AO3749" s="282"/>
      <c r="AP3749" s="282"/>
      <c r="AQ3749" s="282"/>
      <c r="AR3749" s="282"/>
      <c r="AT3749" s="283"/>
      <c r="AU3749" s="283"/>
      <c r="AV3749" s="283"/>
      <c r="AW3749" s="283"/>
      <c r="AY3749" s="283"/>
      <c r="AZ3749" s="282"/>
      <c r="BA3749" s="283"/>
      <c r="BB3749" s="282"/>
      <c r="BC3749" s="282"/>
      <c r="BD3749" s="282"/>
      <c r="BE3749" s="283"/>
      <c r="BG3749" s="282"/>
      <c r="BH3749" s="282"/>
      <c r="BI3749" s="282"/>
      <c r="BL3749" s="421"/>
      <c r="BM3749" s="424"/>
      <c r="BN3749" s="424"/>
      <c r="BO3749" s="424"/>
      <c r="BP3749" s="424"/>
      <c r="BQ3749" s="421"/>
      <c r="BR3749" s="421"/>
      <c r="BV3749" s="282"/>
      <c r="BW3749" s="283"/>
      <c r="BY3749" s="283"/>
      <c r="BZ3749" s="283"/>
      <c r="CA3749" s="283"/>
      <c r="CB3749" s="282"/>
      <c r="CC3749" s="282"/>
      <c r="CD3749" s="282"/>
      <c r="CE3749" s="282"/>
      <c r="CG3749" s="427"/>
      <c r="CH3749" s="402"/>
      <c r="CI3749" s="424"/>
      <c r="CJ3749" s="282"/>
      <c r="CK3749" s="282"/>
      <c r="CL3749" s="283"/>
      <c r="CM3749" s="283"/>
      <c r="CP3749" s="282"/>
      <c r="DC3749" s="282"/>
      <c r="DD3749" s="282"/>
      <c r="DE3749" s="282"/>
      <c r="DF3749" s="282"/>
      <c r="DG3749" s="282"/>
      <c r="DH3749" s="282"/>
      <c r="DI3749" s="282"/>
      <c r="DJ3749" s="282"/>
      <c r="EF3749" s="495" t="str">
        <f>""&amp;(MID(数据表!AZ3749,1,MIN(FIND({"(";"（"},数据表!AZ3749&amp;"(（",1)-1)))&amp;""</f>
        <v/>
      </c>
      <c r="EG3749" s="495" t="str">
        <f>""&amp;(MID(数据表!AZ3749,1,MIN(FIND({0;1;2;3;4;5;6;7;8;9},数据表!AZ3749&amp;"1234567890",1)-1)))&amp;""</f>
        <v/>
      </c>
    </row>
    <row r="3750" spans="2:137" s="310" customFormat="1" ht="12" customHeight="1">
      <c r="B3750" s="286"/>
      <c r="C3750" s="286"/>
      <c r="D3750" s="286"/>
      <c r="E3750" s="479"/>
      <c r="F3750" s="282"/>
      <c r="G3750" s="283"/>
      <c r="H3750" s="421"/>
      <c r="I3750" s="421"/>
      <c r="J3750" s="283"/>
      <c r="K3750" s="421"/>
      <c r="L3750" s="282"/>
      <c r="N3750" s="282"/>
      <c r="S3750" s="282"/>
      <c r="T3750" s="283"/>
      <c r="U3750" s="283"/>
      <c r="V3750" s="283"/>
      <c r="W3750" s="283"/>
      <c r="X3750" s="283"/>
      <c r="Y3750" s="282"/>
      <c r="Z3750" s="282"/>
      <c r="AA3750" s="283"/>
      <c r="AB3750" s="282"/>
      <c r="AC3750" s="282"/>
      <c r="AD3750" s="282"/>
      <c r="AE3750" s="282"/>
      <c r="AF3750" s="283"/>
      <c r="AG3750" s="402"/>
      <c r="AH3750" s="283"/>
      <c r="AI3750" s="283"/>
      <c r="AJ3750" s="283"/>
      <c r="AK3750" s="283"/>
      <c r="AL3750" s="283"/>
      <c r="AM3750" s="282"/>
      <c r="AN3750" s="282"/>
      <c r="AO3750" s="282"/>
      <c r="AP3750" s="282"/>
      <c r="AQ3750" s="282"/>
      <c r="AR3750" s="282"/>
      <c r="AT3750" s="283"/>
      <c r="AU3750" s="283"/>
      <c r="AV3750" s="283"/>
      <c r="AW3750" s="283"/>
      <c r="AY3750" s="283"/>
      <c r="AZ3750" s="282"/>
      <c r="BA3750" s="283"/>
      <c r="BB3750" s="282"/>
      <c r="BC3750" s="282"/>
      <c r="BD3750" s="282"/>
      <c r="BE3750" s="283"/>
      <c r="BG3750" s="282"/>
      <c r="BH3750" s="282"/>
      <c r="BI3750" s="282"/>
      <c r="BL3750" s="421"/>
      <c r="BM3750" s="424"/>
      <c r="BN3750" s="424"/>
      <c r="BO3750" s="424"/>
      <c r="BP3750" s="424"/>
      <c r="BQ3750" s="421"/>
      <c r="BR3750" s="421"/>
      <c r="BV3750" s="282"/>
      <c r="BW3750" s="283"/>
      <c r="BY3750" s="283"/>
      <c r="BZ3750" s="283"/>
      <c r="CA3750" s="283"/>
      <c r="CB3750" s="282"/>
      <c r="CC3750" s="282"/>
      <c r="CD3750" s="282"/>
      <c r="CE3750" s="282"/>
      <c r="CG3750" s="427"/>
      <c r="CH3750" s="402"/>
      <c r="CI3750" s="424"/>
      <c r="CJ3750" s="282"/>
      <c r="CK3750" s="282"/>
      <c r="CL3750" s="283"/>
      <c r="CM3750" s="283"/>
      <c r="CP3750" s="282"/>
      <c r="DC3750" s="282"/>
      <c r="DD3750" s="282"/>
      <c r="DE3750" s="282"/>
      <c r="DF3750" s="282"/>
      <c r="DG3750" s="282"/>
      <c r="DH3750" s="282"/>
      <c r="DI3750" s="282"/>
      <c r="DJ3750" s="282"/>
      <c r="EF3750" s="495" t="str">
        <f>""&amp;(MID(数据表!AZ3750,1,MIN(FIND({"(";"（"},数据表!AZ3750&amp;"(（",1)-1)))&amp;""</f>
        <v/>
      </c>
      <c r="EG3750" s="495" t="str">
        <f>""&amp;(MID(数据表!AZ3750,1,MIN(FIND({0;1;2;3;4;5;6;7;8;9},数据表!AZ3750&amp;"1234567890",1)-1)))&amp;""</f>
        <v/>
      </c>
    </row>
    <row r="3751" spans="2:137" s="310" customFormat="1" ht="12" customHeight="1">
      <c r="B3751" s="286"/>
      <c r="C3751" s="286"/>
      <c r="D3751" s="286"/>
      <c r="E3751" s="479"/>
      <c r="F3751" s="282"/>
      <c r="G3751" s="283"/>
      <c r="H3751" s="421"/>
      <c r="I3751" s="421"/>
      <c r="J3751" s="283"/>
      <c r="K3751" s="421"/>
      <c r="L3751" s="282"/>
      <c r="N3751" s="282"/>
      <c r="S3751" s="282"/>
      <c r="T3751" s="283"/>
      <c r="U3751" s="283"/>
      <c r="V3751" s="283"/>
      <c r="W3751" s="283"/>
      <c r="X3751" s="283"/>
      <c r="Y3751" s="282"/>
      <c r="Z3751" s="282"/>
      <c r="AA3751" s="283"/>
      <c r="AB3751" s="282"/>
      <c r="AC3751" s="282"/>
      <c r="AD3751" s="282"/>
      <c r="AE3751" s="282"/>
      <c r="AF3751" s="283"/>
      <c r="AG3751" s="402"/>
      <c r="AH3751" s="283"/>
      <c r="AI3751" s="283"/>
      <c r="AJ3751" s="283"/>
      <c r="AK3751" s="283"/>
      <c r="AL3751" s="283"/>
      <c r="AM3751" s="282"/>
      <c r="AN3751" s="282"/>
      <c r="AO3751" s="282"/>
      <c r="AP3751" s="282"/>
      <c r="AQ3751" s="282"/>
      <c r="AR3751" s="282"/>
      <c r="AT3751" s="283"/>
      <c r="AU3751" s="283"/>
      <c r="AV3751" s="283"/>
      <c r="AW3751" s="283"/>
      <c r="AY3751" s="283"/>
      <c r="AZ3751" s="282"/>
      <c r="BA3751" s="283"/>
      <c r="BB3751" s="282"/>
      <c r="BC3751" s="282"/>
      <c r="BD3751" s="282"/>
      <c r="BE3751" s="283"/>
      <c r="BG3751" s="282"/>
      <c r="BH3751" s="282"/>
      <c r="BI3751" s="282"/>
      <c r="BL3751" s="421"/>
      <c r="BM3751" s="424"/>
      <c r="BN3751" s="424"/>
      <c r="BO3751" s="424"/>
      <c r="BP3751" s="424"/>
      <c r="BQ3751" s="421"/>
      <c r="BR3751" s="421"/>
      <c r="BV3751" s="282"/>
      <c r="BW3751" s="283"/>
      <c r="BY3751" s="283"/>
      <c r="BZ3751" s="283"/>
      <c r="CA3751" s="283"/>
      <c r="CB3751" s="282"/>
      <c r="CC3751" s="282"/>
      <c r="CD3751" s="282"/>
      <c r="CE3751" s="282"/>
      <c r="CG3751" s="427"/>
      <c r="CH3751" s="402"/>
      <c r="CI3751" s="424"/>
      <c r="CJ3751" s="282"/>
      <c r="CK3751" s="282"/>
      <c r="CL3751" s="283"/>
      <c r="CM3751" s="283"/>
      <c r="CP3751" s="282"/>
      <c r="DC3751" s="282"/>
      <c r="DD3751" s="282"/>
      <c r="DE3751" s="282"/>
      <c r="DF3751" s="282"/>
      <c r="DG3751" s="282"/>
      <c r="DH3751" s="282"/>
      <c r="DI3751" s="282"/>
      <c r="DJ3751" s="282"/>
      <c r="EF3751" s="495" t="str">
        <f>""&amp;(MID(数据表!AZ3751,1,MIN(FIND({"(";"（"},数据表!AZ3751&amp;"(（",1)-1)))&amp;""</f>
        <v/>
      </c>
      <c r="EG3751" s="495" t="str">
        <f>""&amp;(MID(数据表!AZ3751,1,MIN(FIND({0;1;2;3;4;5;6;7;8;9},数据表!AZ3751&amp;"1234567890",1)-1)))&amp;""</f>
        <v/>
      </c>
    </row>
    <row r="3752" spans="2:137" s="310" customFormat="1" ht="12" customHeight="1">
      <c r="B3752" s="286"/>
      <c r="C3752" s="286"/>
      <c r="D3752" s="286"/>
      <c r="E3752" s="479"/>
      <c r="F3752" s="282"/>
      <c r="G3752" s="283"/>
      <c r="H3752" s="421"/>
      <c r="I3752" s="421"/>
      <c r="J3752" s="283"/>
      <c r="K3752" s="421"/>
      <c r="L3752" s="282"/>
      <c r="N3752" s="282"/>
      <c r="S3752" s="282"/>
      <c r="T3752" s="283"/>
      <c r="U3752" s="283"/>
      <c r="V3752" s="283"/>
      <c r="W3752" s="283"/>
      <c r="X3752" s="283"/>
      <c r="Y3752" s="282"/>
      <c r="Z3752" s="282"/>
      <c r="AA3752" s="283"/>
      <c r="AB3752" s="282"/>
      <c r="AC3752" s="282"/>
      <c r="AD3752" s="282"/>
      <c r="AE3752" s="282"/>
      <c r="AF3752" s="283"/>
      <c r="AG3752" s="402"/>
      <c r="AH3752" s="283"/>
      <c r="AI3752" s="283"/>
      <c r="AJ3752" s="283"/>
      <c r="AK3752" s="283"/>
      <c r="AL3752" s="283"/>
      <c r="AM3752" s="282"/>
      <c r="AN3752" s="282"/>
      <c r="AO3752" s="282"/>
      <c r="AP3752" s="282"/>
      <c r="AQ3752" s="282"/>
      <c r="AR3752" s="282"/>
      <c r="AT3752" s="283"/>
      <c r="AU3752" s="283"/>
      <c r="AV3752" s="283"/>
      <c r="AW3752" s="283"/>
      <c r="AY3752" s="283"/>
      <c r="AZ3752" s="282"/>
      <c r="BA3752" s="283"/>
      <c r="BB3752" s="282"/>
      <c r="BC3752" s="282"/>
      <c r="BD3752" s="282"/>
      <c r="BE3752" s="283"/>
      <c r="BG3752" s="282"/>
      <c r="BH3752" s="282"/>
      <c r="BI3752" s="282"/>
      <c r="BL3752" s="421"/>
      <c r="BM3752" s="424"/>
      <c r="BN3752" s="424"/>
      <c r="BO3752" s="424"/>
      <c r="BP3752" s="424"/>
      <c r="BQ3752" s="421"/>
      <c r="BR3752" s="421"/>
      <c r="BV3752" s="282"/>
      <c r="BW3752" s="283"/>
      <c r="BY3752" s="283"/>
      <c r="BZ3752" s="283"/>
      <c r="CA3752" s="283"/>
      <c r="CB3752" s="282"/>
      <c r="CC3752" s="282"/>
      <c r="CD3752" s="282"/>
      <c r="CE3752" s="282"/>
      <c r="CG3752" s="427"/>
      <c r="CH3752" s="402"/>
      <c r="CI3752" s="424"/>
      <c r="CJ3752" s="282"/>
      <c r="CK3752" s="282"/>
      <c r="CL3752" s="283"/>
      <c r="CM3752" s="283"/>
      <c r="CP3752" s="282"/>
      <c r="DC3752" s="282"/>
      <c r="DD3752" s="282"/>
      <c r="DE3752" s="282"/>
      <c r="DF3752" s="282"/>
      <c r="DG3752" s="282"/>
      <c r="DH3752" s="282"/>
      <c r="DI3752" s="282"/>
      <c r="DJ3752" s="282"/>
      <c r="EF3752" s="495" t="str">
        <f>""&amp;(MID(数据表!AZ3752,1,MIN(FIND({"(";"（"},数据表!AZ3752&amp;"(（",1)-1)))&amp;""</f>
        <v/>
      </c>
      <c r="EG3752" s="495" t="str">
        <f>""&amp;(MID(数据表!AZ3752,1,MIN(FIND({0;1;2;3;4;5;6;7;8;9},数据表!AZ3752&amp;"1234567890",1)-1)))&amp;""</f>
        <v/>
      </c>
    </row>
    <row r="3753" spans="2:137" s="310" customFormat="1" ht="12" customHeight="1">
      <c r="B3753" s="286"/>
      <c r="C3753" s="286"/>
      <c r="D3753" s="286"/>
      <c r="E3753" s="479"/>
      <c r="F3753" s="282"/>
      <c r="G3753" s="283"/>
      <c r="H3753" s="421"/>
      <c r="I3753" s="421"/>
      <c r="J3753" s="283"/>
      <c r="K3753" s="421"/>
      <c r="L3753" s="282"/>
      <c r="N3753" s="282"/>
      <c r="S3753" s="282"/>
      <c r="T3753" s="283"/>
      <c r="U3753" s="283"/>
      <c r="V3753" s="283"/>
      <c r="W3753" s="283"/>
      <c r="X3753" s="283"/>
      <c r="Y3753" s="282"/>
      <c r="Z3753" s="282"/>
      <c r="AA3753" s="283"/>
      <c r="AB3753" s="282"/>
      <c r="AC3753" s="282"/>
      <c r="AD3753" s="282"/>
      <c r="AE3753" s="282"/>
      <c r="AF3753" s="283"/>
      <c r="AG3753" s="402"/>
      <c r="AH3753" s="283"/>
      <c r="AI3753" s="283"/>
      <c r="AJ3753" s="283"/>
      <c r="AK3753" s="283"/>
      <c r="AL3753" s="283"/>
      <c r="AM3753" s="282"/>
      <c r="AN3753" s="282"/>
      <c r="AO3753" s="282"/>
      <c r="AP3753" s="282"/>
      <c r="AQ3753" s="282"/>
      <c r="AR3753" s="282"/>
      <c r="AT3753" s="283"/>
      <c r="AU3753" s="283"/>
      <c r="AV3753" s="283"/>
      <c r="AW3753" s="283"/>
      <c r="AY3753" s="283"/>
      <c r="AZ3753" s="282"/>
      <c r="BA3753" s="283"/>
      <c r="BB3753" s="282"/>
      <c r="BC3753" s="282"/>
      <c r="BD3753" s="282"/>
      <c r="BE3753" s="283"/>
      <c r="BG3753" s="282"/>
      <c r="BH3753" s="282"/>
      <c r="BI3753" s="282"/>
      <c r="BL3753" s="421"/>
      <c r="BM3753" s="424"/>
      <c r="BN3753" s="424"/>
      <c r="BO3753" s="424"/>
      <c r="BP3753" s="424"/>
      <c r="BQ3753" s="421"/>
      <c r="BR3753" s="421"/>
      <c r="BV3753" s="282"/>
      <c r="BW3753" s="283"/>
      <c r="BY3753" s="283"/>
      <c r="BZ3753" s="283"/>
      <c r="CA3753" s="283"/>
      <c r="CB3753" s="282"/>
      <c r="CC3753" s="282"/>
      <c r="CD3753" s="282"/>
      <c r="CE3753" s="282"/>
      <c r="CG3753" s="427"/>
      <c r="CH3753" s="402"/>
      <c r="CI3753" s="424"/>
      <c r="CJ3753" s="282"/>
      <c r="CK3753" s="282"/>
      <c r="CL3753" s="283"/>
      <c r="CM3753" s="283"/>
      <c r="CP3753" s="282"/>
      <c r="DC3753" s="282"/>
      <c r="DD3753" s="282"/>
      <c r="DE3753" s="282"/>
      <c r="DF3753" s="282"/>
      <c r="DG3753" s="282"/>
      <c r="DH3753" s="282"/>
      <c r="DI3753" s="282"/>
      <c r="DJ3753" s="282"/>
      <c r="EF3753" s="495" t="str">
        <f>""&amp;(MID(数据表!AZ3753,1,MIN(FIND({"(";"（"},数据表!AZ3753&amp;"(（",1)-1)))&amp;""</f>
        <v/>
      </c>
      <c r="EG3753" s="495" t="str">
        <f>""&amp;(MID(数据表!AZ3753,1,MIN(FIND({0;1;2;3;4;5;6;7;8;9},数据表!AZ3753&amp;"1234567890",1)-1)))&amp;""</f>
        <v/>
      </c>
    </row>
    <row r="3754" spans="2:137" s="310" customFormat="1" ht="12" customHeight="1">
      <c r="B3754" s="286"/>
      <c r="C3754" s="286"/>
      <c r="D3754" s="286"/>
      <c r="E3754" s="479"/>
      <c r="F3754" s="282"/>
      <c r="G3754" s="283"/>
      <c r="H3754" s="421"/>
      <c r="I3754" s="421"/>
      <c r="J3754" s="283"/>
      <c r="K3754" s="421"/>
      <c r="L3754" s="282"/>
      <c r="N3754" s="282"/>
      <c r="S3754" s="282"/>
      <c r="T3754" s="283"/>
      <c r="U3754" s="283"/>
      <c r="V3754" s="283"/>
      <c r="W3754" s="283"/>
      <c r="X3754" s="283"/>
      <c r="Y3754" s="282"/>
      <c r="Z3754" s="282"/>
      <c r="AA3754" s="283"/>
      <c r="AB3754" s="282"/>
      <c r="AC3754" s="282"/>
      <c r="AD3754" s="282"/>
      <c r="AE3754" s="282"/>
      <c r="AF3754" s="283"/>
      <c r="AG3754" s="402"/>
      <c r="AH3754" s="283"/>
      <c r="AI3754" s="283"/>
      <c r="AJ3754" s="283"/>
      <c r="AK3754" s="283"/>
      <c r="AL3754" s="283"/>
      <c r="AM3754" s="282"/>
      <c r="AN3754" s="282"/>
      <c r="AO3754" s="282"/>
      <c r="AP3754" s="282"/>
      <c r="AQ3754" s="282"/>
      <c r="AR3754" s="282"/>
      <c r="AT3754" s="283"/>
      <c r="AU3754" s="283"/>
      <c r="AV3754" s="283"/>
      <c r="AW3754" s="283"/>
      <c r="AY3754" s="283"/>
      <c r="AZ3754" s="282"/>
      <c r="BA3754" s="283"/>
      <c r="BB3754" s="282"/>
      <c r="BC3754" s="282"/>
      <c r="BD3754" s="282"/>
      <c r="BE3754" s="283"/>
      <c r="BG3754" s="282"/>
      <c r="BH3754" s="282"/>
      <c r="BI3754" s="282"/>
      <c r="BL3754" s="421"/>
      <c r="BM3754" s="424"/>
      <c r="BN3754" s="424"/>
      <c r="BO3754" s="424"/>
      <c r="BP3754" s="424"/>
      <c r="BQ3754" s="421"/>
      <c r="BR3754" s="421"/>
      <c r="BV3754" s="282"/>
      <c r="BW3754" s="283"/>
      <c r="BY3754" s="283"/>
      <c r="BZ3754" s="283"/>
      <c r="CA3754" s="283"/>
      <c r="CB3754" s="282"/>
      <c r="CC3754" s="282"/>
      <c r="CD3754" s="282"/>
      <c r="CE3754" s="282"/>
      <c r="CG3754" s="427"/>
      <c r="CH3754" s="402"/>
      <c r="CI3754" s="424"/>
      <c r="CJ3754" s="282"/>
      <c r="CK3754" s="282"/>
      <c r="CL3754" s="283"/>
      <c r="CM3754" s="283"/>
      <c r="CP3754" s="282"/>
      <c r="DC3754" s="282"/>
      <c r="DD3754" s="282"/>
      <c r="DE3754" s="282"/>
      <c r="DF3754" s="282"/>
      <c r="DG3754" s="282"/>
      <c r="DH3754" s="282"/>
      <c r="DI3754" s="282"/>
      <c r="DJ3754" s="282"/>
      <c r="EF3754" s="495" t="str">
        <f>""&amp;(MID(数据表!AZ3754,1,MIN(FIND({"(";"（"},数据表!AZ3754&amp;"(（",1)-1)))&amp;""</f>
        <v/>
      </c>
      <c r="EG3754" s="495" t="str">
        <f>""&amp;(MID(数据表!AZ3754,1,MIN(FIND({0;1;2;3;4;5;6;7;8;9},数据表!AZ3754&amp;"1234567890",1)-1)))&amp;""</f>
        <v/>
      </c>
    </row>
    <row r="3755" spans="2:137" s="310" customFormat="1" ht="12" customHeight="1">
      <c r="B3755" s="286"/>
      <c r="C3755" s="286"/>
      <c r="D3755" s="286"/>
      <c r="E3755" s="479"/>
      <c r="F3755" s="282"/>
      <c r="G3755" s="283"/>
      <c r="H3755" s="421"/>
      <c r="I3755" s="421"/>
      <c r="J3755" s="283"/>
      <c r="K3755" s="421"/>
      <c r="L3755" s="282"/>
      <c r="N3755" s="282"/>
      <c r="S3755" s="282"/>
      <c r="T3755" s="283"/>
      <c r="U3755" s="283"/>
      <c r="V3755" s="283"/>
      <c r="W3755" s="283"/>
      <c r="X3755" s="283"/>
      <c r="Y3755" s="282"/>
      <c r="Z3755" s="282"/>
      <c r="AA3755" s="283"/>
      <c r="AB3755" s="282"/>
      <c r="AC3755" s="282"/>
      <c r="AD3755" s="282"/>
      <c r="AE3755" s="282"/>
      <c r="AF3755" s="283"/>
      <c r="AG3755" s="402"/>
      <c r="AH3755" s="283"/>
      <c r="AI3755" s="283"/>
      <c r="AJ3755" s="283"/>
      <c r="AK3755" s="283"/>
      <c r="AL3755" s="283"/>
      <c r="AM3755" s="282"/>
      <c r="AN3755" s="282"/>
      <c r="AO3755" s="282"/>
      <c r="AP3755" s="282"/>
      <c r="AQ3755" s="282"/>
      <c r="AR3755" s="282"/>
      <c r="AT3755" s="283"/>
      <c r="AU3755" s="283"/>
      <c r="AV3755" s="283"/>
      <c r="AW3755" s="283"/>
      <c r="AY3755" s="283"/>
      <c r="AZ3755" s="282"/>
      <c r="BA3755" s="283"/>
      <c r="BB3755" s="282"/>
      <c r="BC3755" s="282"/>
      <c r="BD3755" s="282"/>
      <c r="BE3755" s="283"/>
      <c r="BG3755" s="282"/>
      <c r="BH3755" s="282"/>
      <c r="BI3755" s="282"/>
      <c r="BL3755" s="421"/>
      <c r="BM3755" s="424"/>
      <c r="BN3755" s="424"/>
      <c r="BO3755" s="424"/>
      <c r="BP3755" s="424"/>
      <c r="BQ3755" s="421"/>
      <c r="BR3755" s="421"/>
      <c r="BV3755" s="282"/>
      <c r="BW3755" s="283"/>
      <c r="BY3755" s="283"/>
      <c r="BZ3755" s="283"/>
      <c r="CA3755" s="283"/>
      <c r="CB3755" s="282"/>
      <c r="CC3755" s="282"/>
      <c r="CD3755" s="282"/>
      <c r="CE3755" s="282"/>
      <c r="CG3755" s="427"/>
      <c r="CH3755" s="402"/>
      <c r="CI3755" s="424"/>
      <c r="CJ3755" s="282"/>
      <c r="CK3755" s="282"/>
      <c r="CL3755" s="283"/>
      <c r="CM3755" s="283"/>
      <c r="CP3755" s="282"/>
      <c r="DC3755" s="282"/>
      <c r="DD3755" s="282"/>
      <c r="DE3755" s="282"/>
      <c r="DF3755" s="282"/>
      <c r="DG3755" s="282"/>
      <c r="DH3755" s="282"/>
      <c r="DI3755" s="282"/>
      <c r="DJ3755" s="282"/>
      <c r="EF3755" s="495" t="str">
        <f>""&amp;(MID(数据表!AZ3755,1,MIN(FIND({"(";"（"},数据表!AZ3755&amp;"(（",1)-1)))&amp;""</f>
        <v/>
      </c>
      <c r="EG3755" s="495" t="str">
        <f>""&amp;(MID(数据表!AZ3755,1,MIN(FIND({0;1;2;3;4;5;6;7;8;9},数据表!AZ3755&amp;"1234567890",1)-1)))&amp;""</f>
        <v/>
      </c>
    </row>
    <row r="3756" spans="2:137" s="310" customFormat="1" ht="12" customHeight="1">
      <c r="B3756" s="286"/>
      <c r="C3756" s="286"/>
      <c r="D3756" s="286"/>
      <c r="E3756" s="479"/>
      <c r="F3756" s="282"/>
      <c r="G3756" s="283"/>
      <c r="H3756" s="421"/>
      <c r="I3756" s="421"/>
      <c r="J3756" s="283"/>
      <c r="K3756" s="421"/>
      <c r="L3756" s="282"/>
      <c r="N3756" s="282"/>
      <c r="S3756" s="282"/>
      <c r="T3756" s="283"/>
      <c r="U3756" s="283"/>
      <c r="V3756" s="283"/>
      <c r="W3756" s="283"/>
      <c r="X3756" s="283"/>
      <c r="Y3756" s="282"/>
      <c r="Z3756" s="282"/>
      <c r="AA3756" s="283"/>
      <c r="AB3756" s="282"/>
      <c r="AC3756" s="282"/>
      <c r="AD3756" s="282"/>
      <c r="AE3756" s="282"/>
      <c r="AF3756" s="283"/>
      <c r="AG3756" s="402"/>
      <c r="AH3756" s="283"/>
      <c r="AI3756" s="283"/>
      <c r="AJ3756" s="283"/>
      <c r="AK3756" s="283"/>
      <c r="AL3756" s="283"/>
      <c r="AM3756" s="282"/>
      <c r="AN3756" s="282"/>
      <c r="AO3756" s="282"/>
      <c r="AP3756" s="282"/>
      <c r="AQ3756" s="282"/>
      <c r="AR3756" s="282"/>
      <c r="AT3756" s="283"/>
      <c r="AU3756" s="283"/>
      <c r="AV3756" s="283"/>
      <c r="AW3756" s="283"/>
      <c r="AY3756" s="283"/>
      <c r="AZ3756" s="282"/>
      <c r="BA3756" s="283"/>
      <c r="BB3756" s="282"/>
      <c r="BC3756" s="282"/>
      <c r="BD3756" s="282"/>
      <c r="BE3756" s="283"/>
      <c r="BG3756" s="282"/>
      <c r="BH3756" s="282"/>
      <c r="BI3756" s="282"/>
      <c r="BL3756" s="421"/>
      <c r="BM3756" s="424"/>
      <c r="BN3756" s="424"/>
      <c r="BO3756" s="424"/>
      <c r="BP3756" s="424"/>
      <c r="BQ3756" s="421"/>
      <c r="BR3756" s="421"/>
      <c r="BV3756" s="282"/>
      <c r="BW3756" s="283"/>
      <c r="BY3756" s="283"/>
      <c r="BZ3756" s="283"/>
      <c r="CA3756" s="283"/>
      <c r="CB3756" s="282"/>
      <c r="CC3756" s="282"/>
      <c r="CD3756" s="282"/>
      <c r="CE3756" s="282"/>
      <c r="CG3756" s="427"/>
      <c r="CH3756" s="402"/>
      <c r="CI3756" s="424"/>
      <c r="CJ3756" s="282"/>
      <c r="CK3756" s="282"/>
      <c r="CL3756" s="283"/>
      <c r="CM3756" s="283"/>
      <c r="CP3756" s="282"/>
      <c r="DC3756" s="282"/>
      <c r="DD3756" s="282"/>
      <c r="DE3756" s="282"/>
      <c r="DF3756" s="282"/>
      <c r="DG3756" s="282"/>
      <c r="DH3756" s="282"/>
      <c r="DI3756" s="282"/>
      <c r="DJ3756" s="282"/>
      <c r="EF3756" s="495" t="str">
        <f>""&amp;(MID(数据表!AZ3756,1,MIN(FIND({"(";"（"},数据表!AZ3756&amp;"(（",1)-1)))&amp;""</f>
        <v/>
      </c>
      <c r="EG3756" s="495" t="str">
        <f>""&amp;(MID(数据表!AZ3756,1,MIN(FIND({0;1;2;3;4;5;6;7;8;9},数据表!AZ3756&amp;"1234567890",1)-1)))&amp;""</f>
        <v/>
      </c>
    </row>
    <row r="3757" spans="2:137" s="310" customFormat="1" ht="12" customHeight="1">
      <c r="B3757" s="286"/>
      <c r="C3757" s="286"/>
      <c r="D3757" s="286"/>
      <c r="E3757" s="479"/>
      <c r="F3757" s="282"/>
      <c r="G3757" s="283"/>
      <c r="H3757" s="421"/>
      <c r="I3757" s="421"/>
      <c r="J3757" s="283"/>
      <c r="K3757" s="421"/>
      <c r="L3757" s="282"/>
      <c r="N3757" s="282"/>
      <c r="S3757" s="282"/>
      <c r="T3757" s="283"/>
      <c r="U3757" s="283"/>
      <c r="V3757" s="283"/>
      <c r="W3757" s="283"/>
      <c r="X3757" s="283"/>
      <c r="Y3757" s="282"/>
      <c r="Z3757" s="282"/>
      <c r="AA3757" s="283"/>
      <c r="AB3757" s="282"/>
      <c r="AC3757" s="282"/>
      <c r="AD3757" s="282"/>
      <c r="AE3757" s="282"/>
      <c r="AF3757" s="283"/>
      <c r="AG3757" s="402"/>
      <c r="AH3757" s="283"/>
      <c r="AI3757" s="283"/>
      <c r="AJ3757" s="283"/>
      <c r="AK3757" s="283"/>
      <c r="AL3757" s="283"/>
      <c r="AM3757" s="282"/>
      <c r="AN3757" s="282"/>
      <c r="AO3757" s="282"/>
      <c r="AP3757" s="282"/>
      <c r="AQ3757" s="282"/>
      <c r="AR3757" s="282"/>
      <c r="AT3757" s="283"/>
      <c r="AU3757" s="283"/>
      <c r="AV3757" s="283"/>
      <c r="AW3757" s="283"/>
      <c r="AY3757" s="283"/>
      <c r="AZ3757" s="282"/>
      <c r="BA3757" s="283"/>
      <c r="BB3757" s="282"/>
      <c r="BC3757" s="282"/>
      <c r="BD3757" s="282"/>
      <c r="BE3757" s="283"/>
      <c r="BG3757" s="282"/>
      <c r="BH3757" s="282"/>
      <c r="BI3757" s="282"/>
      <c r="BL3757" s="421"/>
      <c r="BM3757" s="424"/>
      <c r="BN3757" s="424"/>
      <c r="BO3757" s="424"/>
      <c r="BP3757" s="424"/>
      <c r="BQ3757" s="421"/>
      <c r="BR3757" s="421"/>
      <c r="BV3757" s="282"/>
      <c r="BW3757" s="283"/>
      <c r="BY3757" s="283"/>
      <c r="BZ3757" s="283"/>
      <c r="CA3757" s="283"/>
      <c r="CB3757" s="282"/>
      <c r="CC3757" s="282"/>
      <c r="CD3757" s="282"/>
      <c r="CE3757" s="282"/>
      <c r="CG3757" s="427"/>
      <c r="CH3757" s="402"/>
      <c r="CI3757" s="424"/>
      <c r="CJ3757" s="282"/>
      <c r="CK3757" s="282"/>
      <c r="CL3757" s="283"/>
      <c r="CM3757" s="283"/>
      <c r="CP3757" s="282"/>
      <c r="DC3757" s="282"/>
      <c r="DD3757" s="282"/>
      <c r="DE3757" s="282"/>
      <c r="DF3757" s="282"/>
      <c r="DG3757" s="282"/>
      <c r="DH3757" s="282"/>
      <c r="DI3757" s="282"/>
      <c r="DJ3757" s="282"/>
      <c r="EF3757" s="495" t="str">
        <f>""&amp;(MID(数据表!AZ3757,1,MIN(FIND({"(";"（"},数据表!AZ3757&amp;"(（",1)-1)))&amp;""</f>
        <v/>
      </c>
      <c r="EG3757" s="495" t="str">
        <f>""&amp;(MID(数据表!AZ3757,1,MIN(FIND({0;1;2;3;4;5;6;7;8;9},数据表!AZ3757&amp;"1234567890",1)-1)))&amp;""</f>
        <v/>
      </c>
    </row>
    <row r="3758" spans="2:137" s="310" customFormat="1" ht="12" customHeight="1">
      <c r="B3758" s="286"/>
      <c r="C3758" s="286"/>
      <c r="D3758" s="286"/>
      <c r="E3758" s="479"/>
      <c r="F3758" s="282"/>
      <c r="G3758" s="283"/>
      <c r="H3758" s="421"/>
      <c r="I3758" s="421"/>
      <c r="J3758" s="283"/>
      <c r="K3758" s="421"/>
      <c r="L3758" s="282"/>
      <c r="N3758" s="282"/>
      <c r="S3758" s="282"/>
      <c r="T3758" s="283"/>
      <c r="U3758" s="283"/>
      <c r="V3758" s="283"/>
      <c r="W3758" s="283"/>
      <c r="X3758" s="283"/>
      <c r="Y3758" s="282"/>
      <c r="Z3758" s="282"/>
      <c r="AA3758" s="283"/>
      <c r="AB3758" s="282"/>
      <c r="AC3758" s="282"/>
      <c r="AD3758" s="282"/>
      <c r="AE3758" s="282"/>
      <c r="AF3758" s="283"/>
      <c r="AG3758" s="402"/>
      <c r="AH3758" s="283"/>
      <c r="AI3758" s="283"/>
      <c r="AJ3758" s="283"/>
      <c r="AK3758" s="283"/>
      <c r="AL3758" s="283"/>
      <c r="AM3758" s="282"/>
      <c r="AN3758" s="282"/>
      <c r="AO3758" s="282"/>
      <c r="AP3758" s="282"/>
      <c r="AQ3758" s="282"/>
      <c r="AR3758" s="282"/>
      <c r="AT3758" s="283"/>
      <c r="AU3758" s="283"/>
      <c r="AV3758" s="283"/>
      <c r="AW3758" s="283"/>
      <c r="AY3758" s="283"/>
      <c r="AZ3758" s="282"/>
      <c r="BA3758" s="283"/>
      <c r="BB3758" s="282"/>
      <c r="BC3758" s="282"/>
      <c r="BD3758" s="282"/>
      <c r="BE3758" s="283"/>
      <c r="BG3758" s="282"/>
      <c r="BH3758" s="282"/>
      <c r="BI3758" s="282"/>
      <c r="BL3758" s="421"/>
      <c r="BM3758" s="424"/>
      <c r="BN3758" s="424"/>
      <c r="BO3758" s="424"/>
      <c r="BP3758" s="424"/>
      <c r="BQ3758" s="421"/>
      <c r="BR3758" s="421"/>
      <c r="BV3758" s="282"/>
      <c r="BW3758" s="283"/>
      <c r="BY3758" s="283"/>
      <c r="BZ3758" s="283"/>
      <c r="CA3758" s="283"/>
      <c r="CB3758" s="282"/>
      <c r="CC3758" s="282"/>
      <c r="CD3758" s="282"/>
      <c r="CE3758" s="282"/>
      <c r="CG3758" s="427"/>
      <c r="CH3758" s="402"/>
      <c r="CI3758" s="424"/>
      <c r="CJ3758" s="282"/>
      <c r="CK3758" s="282"/>
      <c r="CL3758" s="283"/>
      <c r="CM3758" s="283"/>
      <c r="CP3758" s="282"/>
      <c r="DC3758" s="282"/>
      <c r="DD3758" s="282"/>
      <c r="DE3758" s="282"/>
      <c r="DF3758" s="282"/>
      <c r="DG3758" s="282"/>
      <c r="DH3758" s="282"/>
      <c r="DI3758" s="282"/>
      <c r="DJ3758" s="282"/>
      <c r="EF3758" s="495" t="str">
        <f>""&amp;(MID(数据表!AZ3758,1,MIN(FIND({"(";"（"},数据表!AZ3758&amp;"(（",1)-1)))&amp;""</f>
        <v/>
      </c>
      <c r="EG3758" s="495" t="str">
        <f>""&amp;(MID(数据表!AZ3758,1,MIN(FIND({0;1;2;3;4;5;6;7;8;9},数据表!AZ3758&amp;"1234567890",1)-1)))&amp;""</f>
        <v/>
      </c>
    </row>
    <row r="3759" spans="2:137" s="310" customFormat="1" ht="12" customHeight="1">
      <c r="B3759" s="286"/>
      <c r="C3759" s="286"/>
      <c r="D3759" s="286"/>
      <c r="E3759" s="479"/>
      <c r="F3759" s="282"/>
      <c r="G3759" s="283"/>
      <c r="H3759" s="421"/>
      <c r="I3759" s="421"/>
      <c r="J3759" s="283"/>
      <c r="K3759" s="421"/>
      <c r="L3759" s="282"/>
      <c r="N3759" s="282"/>
      <c r="S3759" s="282"/>
      <c r="T3759" s="283"/>
      <c r="U3759" s="283"/>
      <c r="V3759" s="283"/>
      <c r="W3759" s="283"/>
      <c r="X3759" s="283"/>
      <c r="Y3759" s="282"/>
      <c r="Z3759" s="282"/>
      <c r="AA3759" s="283"/>
      <c r="AB3759" s="282"/>
      <c r="AC3759" s="282"/>
      <c r="AD3759" s="282"/>
      <c r="AE3759" s="282"/>
      <c r="AF3759" s="283"/>
      <c r="AG3759" s="402"/>
      <c r="AH3759" s="283"/>
      <c r="AI3759" s="283"/>
      <c r="AJ3759" s="283"/>
      <c r="AK3759" s="283"/>
      <c r="AL3759" s="283"/>
      <c r="AM3759" s="282"/>
      <c r="AN3759" s="282"/>
      <c r="AO3759" s="282"/>
      <c r="AP3759" s="282"/>
      <c r="AQ3759" s="282"/>
      <c r="AR3759" s="282"/>
      <c r="AT3759" s="283"/>
      <c r="AU3759" s="283"/>
      <c r="AV3759" s="283"/>
      <c r="AW3759" s="283"/>
      <c r="AY3759" s="283"/>
      <c r="AZ3759" s="282"/>
      <c r="BA3759" s="283"/>
      <c r="BB3759" s="282"/>
      <c r="BC3759" s="282"/>
      <c r="BD3759" s="282"/>
      <c r="BE3759" s="283"/>
      <c r="BG3759" s="282"/>
      <c r="BH3759" s="282"/>
      <c r="BI3759" s="282"/>
      <c r="BL3759" s="421"/>
      <c r="BM3759" s="424"/>
      <c r="BN3759" s="424"/>
      <c r="BO3759" s="424"/>
      <c r="BP3759" s="424"/>
      <c r="BQ3759" s="421"/>
      <c r="BR3759" s="421"/>
      <c r="BV3759" s="282"/>
      <c r="BW3759" s="283"/>
      <c r="BY3759" s="283"/>
      <c r="BZ3759" s="283"/>
      <c r="CA3759" s="283"/>
      <c r="CB3759" s="282"/>
      <c r="CC3759" s="282"/>
      <c r="CD3759" s="282"/>
      <c r="CE3759" s="282"/>
      <c r="CG3759" s="427"/>
      <c r="CH3759" s="402"/>
      <c r="CI3759" s="424"/>
      <c r="CJ3759" s="282"/>
      <c r="CK3759" s="282"/>
      <c r="CL3759" s="283"/>
      <c r="CM3759" s="283"/>
      <c r="CP3759" s="282"/>
      <c r="DC3759" s="282"/>
      <c r="DD3759" s="282"/>
      <c r="DE3759" s="282"/>
      <c r="DF3759" s="282"/>
      <c r="DG3759" s="282"/>
      <c r="DH3759" s="282"/>
      <c r="DI3759" s="282"/>
      <c r="DJ3759" s="282"/>
      <c r="EF3759" s="495" t="str">
        <f>""&amp;(MID(数据表!AZ3759,1,MIN(FIND({"(";"（"},数据表!AZ3759&amp;"(（",1)-1)))&amp;""</f>
        <v/>
      </c>
      <c r="EG3759" s="495" t="str">
        <f>""&amp;(MID(数据表!AZ3759,1,MIN(FIND({0;1;2;3;4;5;6;7;8;9},数据表!AZ3759&amp;"1234567890",1)-1)))&amp;""</f>
        <v/>
      </c>
    </row>
    <row r="3760" spans="2:137" s="310" customFormat="1" ht="12" customHeight="1">
      <c r="B3760" s="286"/>
      <c r="C3760" s="286"/>
      <c r="D3760" s="286"/>
      <c r="E3760" s="479"/>
      <c r="F3760" s="282"/>
      <c r="G3760" s="283"/>
      <c r="H3760" s="421"/>
      <c r="I3760" s="421"/>
      <c r="J3760" s="283"/>
      <c r="K3760" s="421"/>
      <c r="L3760" s="282"/>
      <c r="N3760" s="282"/>
      <c r="S3760" s="282"/>
      <c r="T3760" s="283"/>
      <c r="U3760" s="283"/>
      <c r="V3760" s="283"/>
      <c r="W3760" s="283"/>
      <c r="X3760" s="283"/>
      <c r="Y3760" s="282"/>
      <c r="Z3760" s="282"/>
      <c r="AA3760" s="283"/>
      <c r="AB3760" s="282"/>
      <c r="AC3760" s="282"/>
      <c r="AD3760" s="282"/>
      <c r="AE3760" s="282"/>
      <c r="AF3760" s="283"/>
      <c r="AG3760" s="402"/>
      <c r="AH3760" s="283"/>
      <c r="AI3760" s="283"/>
      <c r="AJ3760" s="283"/>
      <c r="AK3760" s="283"/>
      <c r="AL3760" s="283"/>
      <c r="AM3760" s="282"/>
      <c r="AN3760" s="282"/>
      <c r="AO3760" s="282"/>
      <c r="AP3760" s="282"/>
      <c r="AQ3760" s="282"/>
      <c r="AR3760" s="282"/>
      <c r="AT3760" s="283"/>
      <c r="AU3760" s="283"/>
      <c r="AV3760" s="283"/>
      <c r="AW3760" s="283"/>
      <c r="AY3760" s="283"/>
      <c r="AZ3760" s="282"/>
      <c r="BA3760" s="283"/>
      <c r="BB3760" s="282"/>
      <c r="BC3760" s="282"/>
      <c r="BD3760" s="282"/>
      <c r="BE3760" s="283"/>
      <c r="BG3760" s="282"/>
      <c r="BH3760" s="282"/>
      <c r="BI3760" s="282"/>
      <c r="BL3760" s="421"/>
      <c r="BM3760" s="424"/>
      <c r="BN3760" s="424"/>
      <c r="BO3760" s="424"/>
      <c r="BP3760" s="424"/>
      <c r="BQ3760" s="421"/>
      <c r="BR3760" s="421"/>
      <c r="BV3760" s="282"/>
      <c r="BW3760" s="283"/>
      <c r="BY3760" s="283"/>
      <c r="BZ3760" s="283"/>
      <c r="CA3760" s="283"/>
      <c r="CB3760" s="282"/>
      <c r="CC3760" s="282"/>
      <c r="CD3760" s="282"/>
      <c r="CE3760" s="282"/>
      <c r="CG3760" s="427"/>
      <c r="CH3760" s="402"/>
      <c r="CI3760" s="424"/>
      <c r="CJ3760" s="282"/>
      <c r="CK3760" s="282"/>
      <c r="CL3760" s="283"/>
      <c r="CM3760" s="283"/>
      <c r="CP3760" s="282"/>
      <c r="DC3760" s="282"/>
      <c r="DD3760" s="282"/>
      <c r="DE3760" s="282"/>
      <c r="DF3760" s="282"/>
      <c r="DG3760" s="282"/>
      <c r="DH3760" s="282"/>
      <c r="DI3760" s="282"/>
      <c r="DJ3760" s="282"/>
      <c r="EF3760" s="495" t="str">
        <f>""&amp;(MID(数据表!AZ3760,1,MIN(FIND({"(";"（"},数据表!AZ3760&amp;"(（",1)-1)))&amp;""</f>
        <v/>
      </c>
      <c r="EG3760" s="495" t="str">
        <f>""&amp;(MID(数据表!AZ3760,1,MIN(FIND({0;1;2;3;4;5;6;7;8;9},数据表!AZ3760&amp;"1234567890",1)-1)))&amp;""</f>
        <v/>
      </c>
    </row>
    <row r="3761" spans="2:137" s="310" customFormat="1" ht="12" customHeight="1">
      <c r="B3761" s="286"/>
      <c r="C3761" s="286"/>
      <c r="D3761" s="286"/>
      <c r="E3761" s="479"/>
      <c r="F3761" s="282"/>
      <c r="G3761" s="283"/>
      <c r="H3761" s="421"/>
      <c r="I3761" s="421"/>
      <c r="J3761" s="283"/>
      <c r="K3761" s="421"/>
      <c r="L3761" s="282"/>
      <c r="N3761" s="282"/>
      <c r="S3761" s="282"/>
      <c r="T3761" s="283"/>
      <c r="U3761" s="283"/>
      <c r="V3761" s="283"/>
      <c r="W3761" s="283"/>
      <c r="X3761" s="283"/>
      <c r="Y3761" s="282"/>
      <c r="Z3761" s="282"/>
      <c r="AA3761" s="283"/>
      <c r="AB3761" s="282"/>
      <c r="AC3761" s="282"/>
      <c r="AD3761" s="282"/>
      <c r="AE3761" s="282"/>
      <c r="AF3761" s="283"/>
      <c r="AG3761" s="402"/>
      <c r="AH3761" s="283"/>
      <c r="AI3761" s="283"/>
      <c r="AJ3761" s="283"/>
      <c r="AK3761" s="283"/>
      <c r="AL3761" s="283"/>
      <c r="AM3761" s="282"/>
      <c r="AN3761" s="282"/>
      <c r="AO3761" s="282"/>
      <c r="AP3761" s="282"/>
      <c r="AQ3761" s="282"/>
      <c r="AR3761" s="282"/>
      <c r="AT3761" s="283"/>
      <c r="AU3761" s="283"/>
      <c r="AV3761" s="283"/>
      <c r="AW3761" s="283"/>
      <c r="AY3761" s="283"/>
      <c r="AZ3761" s="282"/>
      <c r="BA3761" s="283"/>
      <c r="BB3761" s="282"/>
      <c r="BC3761" s="282"/>
      <c r="BD3761" s="282"/>
      <c r="BE3761" s="283"/>
      <c r="BG3761" s="282"/>
      <c r="BH3761" s="282"/>
      <c r="BI3761" s="282"/>
      <c r="BL3761" s="421"/>
      <c r="BM3761" s="424"/>
      <c r="BN3761" s="424"/>
      <c r="BO3761" s="424"/>
      <c r="BP3761" s="424"/>
      <c r="BQ3761" s="421"/>
      <c r="BR3761" s="421"/>
      <c r="BV3761" s="282"/>
      <c r="BW3761" s="283"/>
      <c r="BY3761" s="283"/>
      <c r="BZ3761" s="283"/>
      <c r="CA3761" s="283"/>
      <c r="CB3761" s="282"/>
      <c r="CC3761" s="282"/>
      <c r="CD3761" s="282"/>
      <c r="CE3761" s="282"/>
      <c r="CG3761" s="427"/>
      <c r="CH3761" s="402"/>
      <c r="CI3761" s="424"/>
      <c r="CJ3761" s="282"/>
      <c r="CK3761" s="282"/>
      <c r="CL3761" s="283"/>
      <c r="CM3761" s="283"/>
      <c r="CP3761" s="282"/>
      <c r="DC3761" s="282"/>
      <c r="DD3761" s="282"/>
      <c r="DE3761" s="282"/>
      <c r="DF3761" s="282"/>
      <c r="DG3761" s="282"/>
      <c r="DH3761" s="282"/>
      <c r="DI3761" s="282"/>
      <c r="DJ3761" s="282"/>
      <c r="EF3761" s="495" t="str">
        <f>""&amp;(MID(数据表!AZ3761,1,MIN(FIND({"(";"（"},数据表!AZ3761&amp;"(（",1)-1)))&amp;""</f>
        <v/>
      </c>
      <c r="EG3761" s="495" t="str">
        <f>""&amp;(MID(数据表!AZ3761,1,MIN(FIND({0;1;2;3;4;5;6;7;8;9},数据表!AZ3761&amp;"1234567890",1)-1)))&amp;""</f>
        <v/>
      </c>
    </row>
    <row r="3762" spans="2:137" s="310" customFormat="1" ht="12" customHeight="1">
      <c r="B3762" s="286"/>
      <c r="C3762" s="286"/>
      <c r="D3762" s="286"/>
      <c r="E3762" s="479"/>
      <c r="F3762" s="282"/>
      <c r="G3762" s="283"/>
      <c r="H3762" s="421"/>
      <c r="I3762" s="421"/>
      <c r="J3762" s="283"/>
      <c r="K3762" s="421"/>
      <c r="L3762" s="282"/>
      <c r="N3762" s="282"/>
      <c r="S3762" s="282"/>
      <c r="T3762" s="283"/>
      <c r="U3762" s="283"/>
      <c r="V3762" s="283"/>
      <c r="W3762" s="283"/>
      <c r="X3762" s="283"/>
      <c r="Y3762" s="282"/>
      <c r="Z3762" s="282"/>
      <c r="AA3762" s="283"/>
      <c r="AB3762" s="282"/>
      <c r="AC3762" s="282"/>
      <c r="AD3762" s="282"/>
      <c r="AE3762" s="282"/>
      <c r="AF3762" s="283"/>
      <c r="AG3762" s="402"/>
      <c r="AH3762" s="283"/>
      <c r="AI3762" s="283"/>
      <c r="AJ3762" s="283"/>
      <c r="AK3762" s="283"/>
      <c r="AL3762" s="283"/>
      <c r="AM3762" s="282"/>
      <c r="AN3762" s="282"/>
      <c r="AO3762" s="282"/>
      <c r="AP3762" s="282"/>
      <c r="AQ3762" s="282"/>
      <c r="AR3762" s="282"/>
      <c r="AT3762" s="283"/>
      <c r="AU3762" s="283"/>
      <c r="AV3762" s="283"/>
      <c r="AW3762" s="283"/>
      <c r="AY3762" s="283"/>
      <c r="AZ3762" s="282"/>
      <c r="BA3762" s="283"/>
      <c r="BB3762" s="282"/>
      <c r="BC3762" s="282"/>
      <c r="BD3762" s="282"/>
      <c r="BE3762" s="283"/>
      <c r="BG3762" s="282"/>
      <c r="BH3762" s="282"/>
      <c r="BI3762" s="282"/>
      <c r="BL3762" s="421"/>
      <c r="BM3762" s="424"/>
      <c r="BN3762" s="424"/>
      <c r="BO3762" s="424"/>
      <c r="BP3762" s="424"/>
      <c r="BQ3762" s="421"/>
      <c r="BR3762" s="421"/>
      <c r="BV3762" s="282"/>
      <c r="BW3762" s="283"/>
      <c r="BY3762" s="283"/>
      <c r="BZ3762" s="283"/>
      <c r="CA3762" s="283"/>
      <c r="CB3762" s="282"/>
      <c r="CC3762" s="282"/>
      <c r="CD3762" s="282"/>
      <c r="CE3762" s="282"/>
      <c r="CG3762" s="427"/>
      <c r="CH3762" s="402"/>
      <c r="CI3762" s="424"/>
      <c r="CJ3762" s="282"/>
      <c r="CK3762" s="282"/>
      <c r="CL3762" s="283"/>
      <c r="CM3762" s="283"/>
      <c r="CP3762" s="282"/>
      <c r="DC3762" s="282"/>
      <c r="DD3762" s="282"/>
      <c r="DE3762" s="282"/>
      <c r="DF3762" s="282"/>
      <c r="DG3762" s="282"/>
      <c r="DH3762" s="282"/>
      <c r="DI3762" s="282"/>
      <c r="DJ3762" s="282"/>
      <c r="EF3762" s="495" t="str">
        <f>""&amp;(MID(数据表!AZ3762,1,MIN(FIND({"(";"（"},数据表!AZ3762&amp;"(（",1)-1)))&amp;""</f>
        <v/>
      </c>
      <c r="EG3762" s="495" t="str">
        <f>""&amp;(MID(数据表!AZ3762,1,MIN(FIND({0;1;2;3;4;5;6;7;8;9},数据表!AZ3762&amp;"1234567890",1)-1)))&amp;""</f>
        <v/>
      </c>
    </row>
    <row r="3763" spans="2:137" s="310" customFormat="1" ht="12" customHeight="1">
      <c r="B3763" s="286"/>
      <c r="C3763" s="286"/>
      <c r="D3763" s="286"/>
      <c r="E3763" s="479"/>
      <c r="F3763" s="282"/>
      <c r="G3763" s="283"/>
      <c r="H3763" s="421"/>
      <c r="I3763" s="421"/>
      <c r="J3763" s="283"/>
      <c r="K3763" s="421"/>
      <c r="L3763" s="282"/>
      <c r="N3763" s="282"/>
      <c r="S3763" s="282"/>
      <c r="T3763" s="283"/>
      <c r="U3763" s="283"/>
      <c r="V3763" s="283"/>
      <c r="W3763" s="283"/>
      <c r="X3763" s="283"/>
      <c r="Y3763" s="282"/>
      <c r="Z3763" s="282"/>
      <c r="AA3763" s="283"/>
      <c r="AB3763" s="282"/>
      <c r="AC3763" s="282"/>
      <c r="AD3763" s="282"/>
      <c r="AE3763" s="282"/>
      <c r="AF3763" s="283"/>
      <c r="AG3763" s="402"/>
      <c r="AH3763" s="283"/>
      <c r="AI3763" s="283"/>
      <c r="AJ3763" s="283"/>
      <c r="AK3763" s="283"/>
      <c r="AL3763" s="283"/>
      <c r="AM3763" s="282"/>
      <c r="AN3763" s="282"/>
      <c r="AO3763" s="282"/>
      <c r="AP3763" s="282"/>
      <c r="AQ3763" s="282"/>
      <c r="AR3763" s="282"/>
      <c r="AT3763" s="283"/>
      <c r="AU3763" s="283"/>
      <c r="AV3763" s="283"/>
      <c r="AW3763" s="283"/>
      <c r="AY3763" s="283"/>
      <c r="AZ3763" s="282"/>
      <c r="BA3763" s="283"/>
      <c r="BB3763" s="282"/>
      <c r="BC3763" s="282"/>
      <c r="BD3763" s="282"/>
      <c r="BE3763" s="283"/>
      <c r="BG3763" s="282"/>
      <c r="BH3763" s="282"/>
      <c r="BI3763" s="282"/>
      <c r="BL3763" s="421"/>
      <c r="BM3763" s="424"/>
      <c r="BN3763" s="424"/>
      <c r="BO3763" s="424"/>
      <c r="BP3763" s="424"/>
      <c r="BQ3763" s="421"/>
      <c r="BR3763" s="421"/>
      <c r="BV3763" s="282"/>
      <c r="BW3763" s="283"/>
      <c r="BY3763" s="283"/>
      <c r="BZ3763" s="283"/>
      <c r="CA3763" s="283"/>
      <c r="CB3763" s="282"/>
      <c r="CC3763" s="282"/>
      <c r="CD3763" s="282"/>
      <c r="CE3763" s="282"/>
      <c r="CG3763" s="427"/>
      <c r="CH3763" s="402"/>
      <c r="CI3763" s="424"/>
      <c r="CJ3763" s="282"/>
      <c r="CK3763" s="282"/>
      <c r="CL3763" s="283"/>
      <c r="CM3763" s="283"/>
      <c r="CP3763" s="282"/>
      <c r="DC3763" s="282"/>
      <c r="DD3763" s="282"/>
      <c r="DE3763" s="282"/>
      <c r="DF3763" s="282"/>
      <c r="DG3763" s="282"/>
      <c r="DH3763" s="282"/>
      <c r="DI3763" s="282"/>
      <c r="DJ3763" s="282"/>
      <c r="EF3763" s="495" t="str">
        <f>""&amp;(MID(数据表!AZ3763,1,MIN(FIND({"(";"（"},数据表!AZ3763&amp;"(（",1)-1)))&amp;""</f>
        <v/>
      </c>
      <c r="EG3763" s="495" t="str">
        <f>""&amp;(MID(数据表!AZ3763,1,MIN(FIND({0;1;2;3;4;5;6;7;8;9},数据表!AZ3763&amp;"1234567890",1)-1)))&amp;""</f>
        <v/>
      </c>
    </row>
    <row r="3764" spans="2:137" s="310" customFormat="1" ht="12" customHeight="1">
      <c r="B3764" s="286"/>
      <c r="C3764" s="286"/>
      <c r="D3764" s="286"/>
      <c r="E3764" s="479"/>
      <c r="F3764" s="282"/>
      <c r="G3764" s="283"/>
      <c r="H3764" s="421"/>
      <c r="I3764" s="421"/>
      <c r="J3764" s="283"/>
      <c r="K3764" s="421"/>
      <c r="L3764" s="282"/>
      <c r="N3764" s="282"/>
      <c r="S3764" s="282"/>
      <c r="T3764" s="283"/>
      <c r="U3764" s="283"/>
      <c r="V3764" s="283"/>
      <c r="W3764" s="283"/>
      <c r="X3764" s="283"/>
      <c r="Y3764" s="282"/>
      <c r="Z3764" s="282"/>
      <c r="AA3764" s="283"/>
      <c r="AB3764" s="282"/>
      <c r="AC3764" s="282"/>
      <c r="AD3764" s="282"/>
      <c r="AE3764" s="282"/>
      <c r="AF3764" s="283"/>
      <c r="AG3764" s="402"/>
      <c r="AH3764" s="283"/>
      <c r="AI3764" s="283"/>
      <c r="AJ3764" s="283"/>
      <c r="AK3764" s="283"/>
      <c r="AL3764" s="283"/>
      <c r="AM3764" s="282"/>
      <c r="AN3764" s="282"/>
      <c r="AO3764" s="282"/>
      <c r="AP3764" s="282"/>
      <c r="AQ3764" s="282"/>
      <c r="AR3764" s="282"/>
      <c r="AT3764" s="283"/>
      <c r="AU3764" s="283"/>
      <c r="AV3764" s="283"/>
      <c r="AW3764" s="283"/>
      <c r="AY3764" s="283"/>
      <c r="AZ3764" s="282"/>
      <c r="BA3764" s="283"/>
      <c r="BB3764" s="282"/>
      <c r="BC3764" s="282"/>
      <c r="BD3764" s="282"/>
      <c r="BE3764" s="283"/>
      <c r="BG3764" s="282"/>
      <c r="BH3764" s="282"/>
      <c r="BI3764" s="282"/>
      <c r="BL3764" s="421"/>
      <c r="BM3764" s="424"/>
      <c r="BN3764" s="424"/>
      <c r="BO3764" s="424"/>
      <c r="BP3764" s="424"/>
      <c r="BQ3764" s="421"/>
      <c r="BR3764" s="421"/>
      <c r="BV3764" s="282"/>
      <c r="BW3764" s="283"/>
      <c r="BY3764" s="283"/>
      <c r="BZ3764" s="283"/>
      <c r="CA3764" s="283"/>
      <c r="CB3764" s="282"/>
      <c r="CC3764" s="282"/>
      <c r="CD3764" s="282"/>
      <c r="CE3764" s="282"/>
      <c r="CG3764" s="427"/>
      <c r="CH3764" s="402"/>
      <c r="CI3764" s="424"/>
      <c r="CJ3764" s="282"/>
      <c r="CK3764" s="282"/>
      <c r="CL3764" s="283"/>
      <c r="CM3764" s="283"/>
      <c r="CP3764" s="282"/>
      <c r="DC3764" s="282"/>
      <c r="DD3764" s="282"/>
      <c r="DE3764" s="282"/>
      <c r="DF3764" s="282"/>
      <c r="DG3764" s="282"/>
      <c r="DH3764" s="282"/>
      <c r="DI3764" s="282"/>
      <c r="DJ3764" s="282"/>
      <c r="EF3764" s="495" t="str">
        <f>""&amp;(MID(数据表!AZ3764,1,MIN(FIND({"(";"（"},数据表!AZ3764&amp;"(（",1)-1)))&amp;""</f>
        <v/>
      </c>
      <c r="EG3764" s="495" t="str">
        <f>""&amp;(MID(数据表!AZ3764,1,MIN(FIND({0;1;2;3;4;5;6;7;8;9},数据表!AZ3764&amp;"1234567890",1)-1)))&amp;""</f>
        <v/>
      </c>
    </row>
    <row r="3765" spans="2:137" s="310" customFormat="1" ht="12" customHeight="1">
      <c r="B3765" s="286"/>
      <c r="C3765" s="286"/>
      <c r="D3765" s="286"/>
      <c r="E3765" s="479"/>
      <c r="F3765" s="282"/>
      <c r="G3765" s="283"/>
      <c r="H3765" s="421"/>
      <c r="I3765" s="421"/>
      <c r="J3765" s="283"/>
      <c r="K3765" s="421"/>
      <c r="L3765" s="282"/>
      <c r="N3765" s="282"/>
      <c r="S3765" s="282"/>
      <c r="T3765" s="283"/>
      <c r="U3765" s="283"/>
      <c r="V3765" s="283"/>
      <c r="W3765" s="283"/>
      <c r="X3765" s="283"/>
      <c r="Y3765" s="282"/>
      <c r="Z3765" s="282"/>
      <c r="AA3765" s="283"/>
      <c r="AB3765" s="282"/>
      <c r="AC3765" s="282"/>
      <c r="AD3765" s="282"/>
      <c r="AE3765" s="282"/>
      <c r="AF3765" s="283"/>
      <c r="AG3765" s="402"/>
      <c r="AH3765" s="283"/>
      <c r="AI3765" s="283"/>
      <c r="AJ3765" s="283"/>
      <c r="AK3765" s="283"/>
      <c r="AL3765" s="283"/>
      <c r="AM3765" s="282"/>
      <c r="AN3765" s="282"/>
      <c r="AO3765" s="282"/>
      <c r="AP3765" s="282"/>
      <c r="AQ3765" s="282"/>
      <c r="AR3765" s="282"/>
      <c r="AT3765" s="283"/>
      <c r="AU3765" s="283"/>
      <c r="AV3765" s="283"/>
      <c r="AW3765" s="283"/>
      <c r="AY3765" s="283"/>
      <c r="AZ3765" s="282"/>
      <c r="BA3765" s="283"/>
      <c r="BB3765" s="282"/>
      <c r="BC3765" s="282"/>
      <c r="BD3765" s="282"/>
      <c r="BE3765" s="283"/>
      <c r="BG3765" s="282"/>
      <c r="BH3765" s="282"/>
      <c r="BI3765" s="282"/>
      <c r="BL3765" s="421"/>
      <c r="BM3765" s="424"/>
      <c r="BN3765" s="424"/>
      <c r="BO3765" s="424"/>
      <c r="BP3765" s="424"/>
      <c r="BQ3765" s="421"/>
      <c r="BR3765" s="421"/>
      <c r="BV3765" s="282"/>
      <c r="BW3765" s="283"/>
      <c r="BY3765" s="283"/>
      <c r="BZ3765" s="283"/>
      <c r="CA3765" s="283"/>
      <c r="CB3765" s="282"/>
      <c r="CC3765" s="282"/>
      <c r="CD3765" s="282"/>
      <c r="CE3765" s="282"/>
      <c r="CG3765" s="427"/>
      <c r="CH3765" s="402"/>
      <c r="CI3765" s="424"/>
      <c r="CJ3765" s="282"/>
      <c r="CK3765" s="282"/>
      <c r="CL3765" s="283"/>
      <c r="CM3765" s="283"/>
      <c r="CP3765" s="282"/>
      <c r="DC3765" s="282"/>
      <c r="DD3765" s="282"/>
      <c r="DE3765" s="282"/>
      <c r="DF3765" s="282"/>
      <c r="DG3765" s="282"/>
      <c r="DH3765" s="282"/>
      <c r="DI3765" s="282"/>
      <c r="DJ3765" s="282"/>
      <c r="EF3765" s="495" t="str">
        <f>""&amp;(MID(数据表!AZ3765,1,MIN(FIND({"(";"（"},数据表!AZ3765&amp;"(（",1)-1)))&amp;""</f>
        <v/>
      </c>
      <c r="EG3765" s="495" t="str">
        <f>""&amp;(MID(数据表!AZ3765,1,MIN(FIND({0;1;2;3;4;5;6;7;8;9},数据表!AZ3765&amp;"1234567890",1)-1)))&amp;""</f>
        <v/>
      </c>
    </row>
    <row r="3766" spans="2:137" s="310" customFormat="1" ht="12" customHeight="1">
      <c r="B3766" s="286"/>
      <c r="C3766" s="286"/>
      <c r="D3766" s="286"/>
      <c r="E3766" s="479"/>
      <c r="F3766" s="282"/>
      <c r="G3766" s="283"/>
      <c r="H3766" s="421"/>
      <c r="I3766" s="421"/>
      <c r="J3766" s="283"/>
      <c r="K3766" s="421"/>
      <c r="L3766" s="282"/>
      <c r="N3766" s="282"/>
      <c r="S3766" s="282"/>
      <c r="T3766" s="283"/>
      <c r="U3766" s="283"/>
      <c r="V3766" s="283"/>
      <c r="W3766" s="283"/>
      <c r="X3766" s="283"/>
      <c r="Y3766" s="282"/>
      <c r="Z3766" s="282"/>
      <c r="AA3766" s="283"/>
      <c r="AB3766" s="282"/>
      <c r="AC3766" s="282"/>
      <c r="AD3766" s="282"/>
      <c r="AE3766" s="282"/>
      <c r="AF3766" s="283"/>
      <c r="AG3766" s="402"/>
      <c r="AH3766" s="283"/>
      <c r="AI3766" s="283"/>
      <c r="AJ3766" s="283"/>
      <c r="AK3766" s="283"/>
      <c r="AL3766" s="283"/>
      <c r="AM3766" s="282"/>
      <c r="AN3766" s="282"/>
      <c r="AO3766" s="282"/>
      <c r="AP3766" s="282"/>
      <c r="AQ3766" s="282"/>
      <c r="AR3766" s="282"/>
      <c r="AT3766" s="283"/>
      <c r="AU3766" s="283"/>
      <c r="AV3766" s="283"/>
      <c r="AW3766" s="283"/>
      <c r="AY3766" s="283"/>
      <c r="AZ3766" s="282"/>
      <c r="BA3766" s="283"/>
      <c r="BB3766" s="282"/>
      <c r="BC3766" s="282"/>
      <c r="BD3766" s="282"/>
      <c r="BE3766" s="283"/>
      <c r="BG3766" s="282"/>
      <c r="BH3766" s="282"/>
      <c r="BI3766" s="282"/>
      <c r="BL3766" s="421"/>
      <c r="BM3766" s="424"/>
      <c r="BN3766" s="424"/>
      <c r="BO3766" s="424"/>
      <c r="BP3766" s="424"/>
      <c r="BQ3766" s="421"/>
      <c r="BR3766" s="421"/>
      <c r="BV3766" s="282"/>
      <c r="BW3766" s="283"/>
      <c r="BY3766" s="283"/>
      <c r="BZ3766" s="283"/>
      <c r="CA3766" s="283"/>
      <c r="CB3766" s="282"/>
      <c r="CC3766" s="282"/>
      <c r="CD3766" s="282"/>
      <c r="CE3766" s="282"/>
      <c r="CG3766" s="427"/>
      <c r="CH3766" s="402"/>
      <c r="CI3766" s="424"/>
      <c r="CJ3766" s="282"/>
      <c r="CK3766" s="282"/>
      <c r="CL3766" s="283"/>
      <c r="CM3766" s="283"/>
      <c r="CP3766" s="282"/>
      <c r="DC3766" s="282"/>
      <c r="DD3766" s="282"/>
      <c r="DE3766" s="282"/>
      <c r="DF3766" s="282"/>
      <c r="DG3766" s="282"/>
      <c r="DH3766" s="282"/>
      <c r="DI3766" s="282"/>
      <c r="DJ3766" s="282"/>
      <c r="EF3766" s="495" t="str">
        <f>""&amp;(MID(数据表!AZ3766,1,MIN(FIND({"(";"（"},数据表!AZ3766&amp;"(（",1)-1)))&amp;""</f>
        <v/>
      </c>
      <c r="EG3766" s="495" t="str">
        <f>""&amp;(MID(数据表!AZ3766,1,MIN(FIND({0;1;2;3;4;5;6;7;8;9},数据表!AZ3766&amp;"1234567890",1)-1)))&amp;""</f>
        <v/>
      </c>
    </row>
    <row r="3767" spans="2:137" s="310" customFormat="1" ht="12" customHeight="1">
      <c r="B3767" s="286"/>
      <c r="C3767" s="286"/>
      <c r="D3767" s="286"/>
      <c r="E3767" s="479"/>
      <c r="F3767" s="282"/>
      <c r="G3767" s="283"/>
      <c r="H3767" s="421"/>
      <c r="I3767" s="421"/>
      <c r="J3767" s="283"/>
      <c r="K3767" s="421"/>
      <c r="L3767" s="282"/>
      <c r="N3767" s="282"/>
      <c r="S3767" s="282"/>
      <c r="T3767" s="283"/>
      <c r="U3767" s="283"/>
      <c r="V3767" s="283"/>
      <c r="W3767" s="283"/>
      <c r="X3767" s="283"/>
      <c r="Y3767" s="282"/>
      <c r="Z3767" s="282"/>
      <c r="AA3767" s="283"/>
      <c r="AB3767" s="282"/>
      <c r="AC3767" s="282"/>
      <c r="AD3767" s="282"/>
      <c r="AE3767" s="282"/>
      <c r="AF3767" s="283"/>
      <c r="AG3767" s="402"/>
      <c r="AH3767" s="283"/>
      <c r="AI3767" s="283"/>
      <c r="AJ3767" s="283"/>
      <c r="AK3767" s="283"/>
      <c r="AL3767" s="283"/>
      <c r="AM3767" s="282"/>
      <c r="AN3767" s="282"/>
      <c r="AO3767" s="282"/>
      <c r="AP3767" s="282"/>
      <c r="AQ3767" s="282"/>
      <c r="AR3767" s="282"/>
      <c r="AT3767" s="283"/>
      <c r="AU3767" s="283"/>
      <c r="AV3767" s="283"/>
      <c r="AW3767" s="283"/>
      <c r="AY3767" s="283"/>
      <c r="AZ3767" s="282"/>
      <c r="BA3767" s="283"/>
      <c r="BB3767" s="282"/>
      <c r="BC3767" s="282"/>
      <c r="BD3767" s="282"/>
      <c r="BE3767" s="283"/>
      <c r="BG3767" s="282"/>
      <c r="BH3767" s="282"/>
      <c r="BI3767" s="282"/>
      <c r="BL3767" s="421"/>
      <c r="BM3767" s="424"/>
      <c r="BN3767" s="424"/>
      <c r="BO3767" s="424"/>
      <c r="BP3767" s="424"/>
      <c r="BQ3767" s="421"/>
      <c r="BR3767" s="421"/>
      <c r="BV3767" s="282"/>
      <c r="BW3767" s="283"/>
      <c r="BY3767" s="283"/>
      <c r="BZ3767" s="283"/>
      <c r="CA3767" s="283"/>
      <c r="CB3767" s="282"/>
      <c r="CC3767" s="282"/>
      <c r="CD3767" s="282"/>
      <c r="CE3767" s="282"/>
      <c r="CG3767" s="427"/>
      <c r="CH3767" s="402"/>
      <c r="CI3767" s="424"/>
      <c r="CJ3767" s="282"/>
      <c r="CK3767" s="282"/>
      <c r="CL3767" s="283"/>
      <c r="CM3767" s="283"/>
      <c r="CP3767" s="282"/>
      <c r="DC3767" s="282"/>
      <c r="DD3767" s="282"/>
      <c r="DE3767" s="282"/>
      <c r="DF3767" s="282"/>
      <c r="DG3767" s="282"/>
      <c r="DH3767" s="282"/>
      <c r="DI3767" s="282"/>
      <c r="DJ3767" s="282"/>
      <c r="EF3767" s="495" t="str">
        <f>""&amp;(MID(数据表!AZ3767,1,MIN(FIND({"(";"（"},数据表!AZ3767&amp;"(（",1)-1)))&amp;""</f>
        <v/>
      </c>
      <c r="EG3767" s="495" t="str">
        <f>""&amp;(MID(数据表!AZ3767,1,MIN(FIND({0;1;2;3;4;5;6;7;8;9},数据表!AZ3767&amp;"1234567890",1)-1)))&amp;""</f>
        <v/>
      </c>
    </row>
    <row r="3768" spans="2:137" s="310" customFormat="1" ht="12" customHeight="1">
      <c r="B3768" s="286"/>
      <c r="C3768" s="286"/>
      <c r="D3768" s="286"/>
      <c r="E3768" s="479"/>
      <c r="F3768" s="282"/>
      <c r="G3768" s="283"/>
      <c r="H3768" s="421"/>
      <c r="I3768" s="421"/>
      <c r="J3768" s="283"/>
      <c r="K3768" s="421"/>
      <c r="L3768" s="282"/>
      <c r="N3768" s="282"/>
      <c r="S3768" s="282"/>
      <c r="T3768" s="283"/>
      <c r="U3768" s="283"/>
      <c r="V3768" s="283"/>
      <c r="W3768" s="283"/>
      <c r="X3768" s="283"/>
      <c r="Y3768" s="282"/>
      <c r="Z3768" s="282"/>
      <c r="AA3768" s="283"/>
      <c r="AB3768" s="282"/>
      <c r="AC3768" s="282"/>
      <c r="AD3768" s="282"/>
      <c r="AE3768" s="282"/>
      <c r="AF3768" s="283"/>
      <c r="AG3768" s="402"/>
      <c r="AH3768" s="283"/>
      <c r="AI3768" s="283"/>
      <c r="AJ3768" s="283"/>
      <c r="AK3768" s="283"/>
      <c r="AL3768" s="283"/>
      <c r="AM3768" s="282"/>
      <c r="AN3768" s="282"/>
      <c r="AO3768" s="282"/>
      <c r="AP3768" s="282"/>
      <c r="AQ3768" s="282"/>
      <c r="AR3768" s="282"/>
      <c r="AT3768" s="283"/>
      <c r="AU3768" s="283"/>
      <c r="AV3768" s="283"/>
      <c r="AW3768" s="283"/>
      <c r="AY3768" s="283"/>
      <c r="AZ3768" s="282"/>
      <c r="BA3768" s="283"/>
      <c r="BB3768" s="282"/>
      <c r="BC3768" s="282"/>
      <c r="BD3768" s="282"/>
      <c r="BE3768" s="283"/>
      <c r="BG3768" s="282"/>
      <c r="BH3768" s="282"/>
      <c r="BI3768" s="282"/>
      <c r="BL3768" s="421"/>
      <c r="BM3768" s="424"/>
      <c r="BN3768" s="424"/>
      <c r="BO3768" s="424"/>
      <c r="BP3768" s="424"/>
      <c r="BQ3768" s="421"/>
      <c r="BR3768" s="421"/>
      <c r="BV3768" s="282"/>
      <c r="BW3768" s="283"/>
      <c r="BY3768" s="283"/>
      <c r="BZ3768" s="283"/>
      <c r="CA3768" s="283"/>
      <c r="CB3768" s="282"/>
      <c r="CC3768" s="282"/>
      <c r="CD3768" s="282"/>
      <c r="CE3768" s="282"/>
      <c r="CG3768" s="427"/>
      <c r="CH3768" s="402"/>
      <c r="CI3768" s="424"/>
      <c r="CJ3768" s="282"/>
      <c r="CK3768" s="282"/>
      <c r="CL3768" s="283"/>
      <c r="CM3768" s="283"/>
      <c r="CP3768" s="282"/>
      <c r="DC3768" s="282"/>
      <c r="DD3768" s="282"/>
      <c r="DE3768" s="282"/>
      <c r="DF3768" s="282"/>
      <c r="DG3768" s="282"/>
      <c r="DH3768" s="282"/>
      <c r="DI3768" s="282"/>
      <c r="DJ3768" s="282"/>
      <c r="EF3768" s="495" t="str">
        <f>""&amp;(MID(数据表!AZ3768,1,MIN(FIND({"(";"（"},数据表!AZ3768&amp;"(（",1)-1)))&amp;""</f>
        <v/>
      </c>
      <c r="EG3768" s="495" t="str">
        <f>""&amp;(MID(数据表!AZ3768,1,MIN(FIND({0;1;2;3;4;5;6;7;8;9},数据表!AZ3768&amp;"1234567890",1)-1)))&amp;""</f>
        <v/>
      </c>
    </row>
    <row r="3769" spans="2:137" s="310" customFormat="1" ht="12" customHeight="1">
      <c r="B3769" s="286"/>
      <c r="C3769" s="286"/>
      <c r="D3769" s="286"/>
      <c r="E3769" s="479"/>
      <c r="F3769" s="282"/>
      <c r="G3769" s="283"/>
      <c r="H3769" s="421"/>
      <c r="I3769" s="421"/>
      <c r="J3769" s="283"/>
      <c r="K3769" s="421"/>
      <c r="L3769" s="282"/>
      <c r="N3769" s="282"/>
      <c r="S3769" s="282"/>
      <c r="T3769" s="283"/>
      <c r="U3769" s="283"/>
      <c r="V3769" s="283"/>
      <c r="W3769" s="283"/>
      <c r="X3769" s="283"/>
      <c r="Y3769" s="282"/>
      <c r="Z3769" s="282"/>
      <c r="AA3769" s="283"/>
      <c r="AB3769" s="282"/>
      <c r="AC3769" s="282"/>
      <c r="AD3769" s="282"/>
      <c r="AE3769" s="282"/>
      <c r="AF3769" s="283"/>
      <c r="AG3769" s="402"/>
      <c r="AH3769" s="283"/>
      <c r="AI3769" s="283"/>
      <c r="AJ3769" s="283"/>
      <c r="AK3769" s="283"/>
      <c r="AL3769" s="283"/>
      <c r="AM3769" s="282"/>
      <c r="AN3769" s="282"/>
      <c r="AO3769" s="282"/>
      <c r="AP3769" s="282"/>
      <c r="AQ3769" s="282"/>
      <c r="AR3769" s="282"/>
      <c r="AT3769" s="283"/>
      <c r="AU3769" s="283"/>
      <c r="AV3769" s="283"/>
      <c r="AW3769" s="283"/>
      <c r="AY3769" s="283"/>
      <c r="AZ3769" s="282"/>
      <c r="BA3769" s="283"/>
      <c r="BB3769" s="282"/>
      <c r="BC3769" s="282"/>
      <c r="BD3769" s="282"/>
      <c r="BE3769" s="283"/>
      <c r="BG3769" s="282"/>
      <c r="BH3769" s="282"/>
      <c r="BI3769" s="282"/>
      <c r="BL3769" s="421"/>
      <c r="BM3769" s="424"/>
      <c r="BN3769" s="424"/>
      <c r="BO3769" s="424"/>
      <c r="BP3769" s="424"/>
      <c r="BQ3769" s="421"/>
      <c r="BR3769" s="421"/>
      <c r="BV3769" s="282"/>
      <c r="BW3769" s="283"/>
      <c r="BY3769" s="283"/>
      <c r="BZ3769" s="283"/>
      <c r="CA3769" s="283"/>
      <c r="CB3769" s="282"/>
      <c r="CC3769" s="282"/>
      <c r="CD3769" s="282"/>
      <c r="CE3769" s="282"/>
      <c r="CG3769" s="427"/>
      <c r="CH3769" s="402"/>
      <c r="CI3769" s="424"/>
      <c r="CJ3769" s="282"/>
      <c r="CK3769" s="282"/>
      <c r="CL3769" s="283"/>
      <c r="CM3769" s="283"/>
      <c r="CP3769" s="282"/>
      <c r="DC3769" s="282"/>
      <c r="DD3769" s="282"/>
      <c r="DE3769" s="282"/>
      <c r="DF3769" s="282"/>
      <c r="DG3769" s="282"/>
      <c r="DH3769" s="282"/>
      <c r="DI3769" s="282"/>
      <c r="DJ3769" s="282"/>
      <c r="EF3769" s="495" t="str">
        <f>""&amp;(MID(数据表!AZ3769,1,MIN(FIND({"(";"（"},数据表!AZ3769&amp;"(（",1)-1)))&amp;""</f>
        <v/>
      </c>
      <c r="EG3769" s="495" t="str">
        <f>""&amp;(MID(数据表!AZ3769,1,MIN(FIND({0;1;2;3;4;5;6;7;8;9},数据表!AZ3769&amp;"1234567890",1)-1)))&amp;""</f>
        <v/>
      </c>
    </row>
    <row r="3770" spans="2:137" s="310" customFormat="1" ht="12" customHeight="1">
      <c r="B3770" s="286"/>
      <c r="C3770" s="286"/>
      <c r="D3770" s="286"/>
      <c r="E3770" s="479"/>
      <c r="F3770" s="282"/>
      <c r="G3770" s="283"/>
      <c r="H3770" s="421"/>
      <c r="I3770" s="421"/>
      <c r="J3770" s="283"/>
      <c r="K3770" s="421"/>
      <c r="L3770" s="282"/>
      <c r="N3770" s="282"/>
      <c r="S3770" s="282"/>
      <c r="T3770" s="283"/>
      <c r="U3770" s="283"/>
      <c r="V3770" s="283"/>
      <c r="W3770" s="283"/>
      <c r="X3770" s="283"/>
      <c r="Y3770" s="282"/>
      <c r="Z3770" s="282"/>
      <c r="AA3770" s="283"/>
      <c r="AB3770" s="282"/>
      <c r="AC3770" s="282"/>
      <c r="AD3770" s="282"/>
      <c r="AE3770" s="282"/>
      <c r="AF3770" s="283"/>
      <c r="AG3770" s="402"/>
      <c r="AH3770" s="283"/>
      <c r="AI3770" s="283"/>
      <c r="AJ3770" s="283"/>
      <c r="AK3770" s="283"/>
      <c r="AL3770" s="283"/>
      <c r="AM3770" s="282"/>
      <c r="AN3770" s="282"/>
      <c r="AO3770" s="282"/>
      <c r="AP3770" s="282"/>
      <c r="AQ3770" s="282"/>
      <c r="AR3770" s="282"/>
      <c r="AT3770" s="283"/>
      <c r="AU3770" s="283"/>
      <c r="AV3770" s="283"/>
      <c r="AW3770" s="283"/>
      <c r="AY3770" s="283"/>
      <c r="AZ3770" s="282"/>
      <c r="BA3770" s="283"/>
      <c r="BB3770" s="282"/>
      <c r="BC3770" s="282"/>
      <c r="BD3770" s="282"/>
      <c r="BE3770" s="283"/>
      <c r="BG3770" s="282"/>
      <c r="BH3770" s="282"/>
      <c r="BI3770" s="282"/>
      <c r="BL3770" s="421"/>
      <c r="BM3770" s="424"/>
      <c r="BN3770" s="424"/>
      <c r="BO3770" s="424"/>
      <c r="BP3770" s="424"/>
      <c r="BQ3770" s="421"/>
      <c r="BR3770" s="421"/>
      <c r="BV3770" s="282"/>
      <c r="BW3770" s="283"/>
      <c r="BY3770" s="283"/>
      <c r="BZ3770" s="283"/>
      <c r="CA3770" s="283"/>
      <c r="CB3770" s="282"/>
      <c r="CC3770" s="282"/>
      <c r="CD3770" s="282"/>
      <c r="CE3770" s="282"/>
      <c r="CG3770" s="427"/>
      <c r="CH3770" s="402"/>
      <c r="CI3770" s="424"/>
      <c r="CJ3770" s="282"/>
      <c r="CK3770" s="282"/>
      <c r="CL3770" s="283"/>
      <c r="CM3770" s="283"/>
      <c r="CP3770" s="282"/>
      <c r="DC3770" s="282"/>
      <c r="DD3770" s="282"/>
      <c r="DE3770" s="282"/>
      <c r="DF3770" s="282"/>
      <c r="DG3770" s="282"/>
      <c r="DH3770" s="282"/>
      <c r="DI3770" s="282"/>
      <c r="DJ3770" s="282"/>
      <c r="EF3770" s="495" t="str">
        <f>""&amp;(MID(数据表!AZ3770,1,MIN(FIND({"(";"（"},数据表!AZ3770&amp;"(（",1)-1)))&amp;""</f>
        <v/>
      </c>
      <c r="EG3770" s="495" t="str">
        <f>""&amp;(MID(数据表!AZ3770,1,MIN(FIND({0;1;2;3;4;5;6;7;8;9},数据表!AZ3770&amp;"1234567890",1)-1)))&amp;""</f>
        <v/>
      </c>
    </row>
    <row r="3771" spans="2:137" s="310" customFormat="1" ht="12" customHeight="1">
      <c r="B3771" s="286"/>
      <c r="C3771" s="286"/>
      <c r="D3771" s="286"/>
      <c r="E3771" s="479"/>
      <c r="F3771" s="282"/>
      <c r="G3771" s="283"/>
      <c r="H3771" s="421"/>
      <c r="I3771" s="421"/>
      <c r="J3771" s="283"/>
      <c r="K3771" s="421"/>
      <c r="L3771" s="282"/>
      <c r="N3771" s="282"/>
      <c r="S3771" s="282"/>
      <c r="T3771" s="283"/>
      <c r="U3771" s="283"/>
      <c r="V3771" s="283"/>
      <c r="W3771" s="283"/>
      <c r="X3771" s="283"/>
      <c r="Y3771" s="282"/>
      <c r="Z3771" s="282"/>
      <c r="AA3771" s="283"/>
      <c r="AB3771" s="282"/>
      <c r="AC3771" s="282"/>
      <c r="AD3771" s="282"/>
      <c r="AE3771" s="282"/>
      <c r="AF3771" s="283"/>
      <c r="AG3771" s="402"/>
      <c r="AH3771" s="283"/>
      <c r="AI3771" s="283"/>
      <c r="AJ3771" s="283"/>
      <c r="AK3771" s="283"/>
      <c r="AL3771" s="283"/>
      <c r="AM3771" s="282"/>
      <c r="AN3771" s="282"/>
      <c r="AO3771" s="282"/>
      <c r="AP3771" s="282"/>
      <c r="AQ3771" s="282"/>
      <c r="AR3771" s="282"/>
      <c r="AT3771" s="283"/>
      <c r="AU3771" s="283"/>
      <c r="AV3771" s="283"/>
      <c r="AW3771" s="283"/>
      <c r="AY3771" s="283"/>
      <c r="AZ3771" s="282"/>
      <c r="BA3771" s="283"/>
      <c r="BB3771" s="282"/>
      <c r="BC3771" s="282"/>
      <c r="BD3771" s="282"/>
      <c r="BE3771" s="283"/>
      <c r="BG3771" s="282"/>
      <c r="BH3771" s="282"/>
      <c r="BI3771" s="282"/>
      <c r="BL3771" s="421"/>
      <c r="BM3771" s="424"/>
      <c r="BN3771" s="424"/>
      <c r="BO3771" s="424"/>
      <c r="BP3771" s="424"/>
      <c r="BQ3771" s="421"/>
      <c r="BR3771" s="421"/>
      <c r="BV3771" s="282"/>
      <c r="BW3771" s="283"/>
      <c r="BY3771" s="283"/>
      <c r="BZ3771" s="283"/>
      <c r="CA3771" s="283"/>
      <c r="CB3771" s="282"/>
      <c r="CC3771" s="282"/>
      <c r="CD3771" s="282"/>
      <c r="CE3771" s="282"/>
      <c r="CG3771" s="427"/>
      <c r="CH3771" s="402"/>
      <c r="CI3771" s="424"/>
      <c r="CJ3771" s="282"/>
      <c r="CK3771" s="282"/>
      <c r="CL3771" s="283"/>
      <c r="CM3771" s="283"/>
      <c r="CP3771" s="282"/>
      <c r="DC3771" s="282"/>
      <c r="DD3771" s="282"/>
      <c r="DE3771" s="282"/>
      <c r="DF3771" s="282"/>
      <c r="DG3771" s="282"/>
      <c r="DH3771" s="282"/>
      <c r="DI3771" s="282"/>
      <c r="DJ3771" s="282"/>
      <c r="EF3771" s="495" t="str">
        <f>""&amp;(MID(数据表!AZ3771,1,MIN(FIND({"(";"（"},数据表!AZ3771&amp;"(（",1)-1)))&amp;""</f>
        <v/>
      </c>
      <c r="EG3771" s="495" t="str">
        <f>""&amp;(MID(数据表!AZ3771,1,MIN(FIND({0;1;2;3;4;5;6;7;8;9},数据表!AZ3771&amp;"1234567890",1)-1)))&amp;""</f>
        <v/>
      </c>
    </row>
    <row r="3772" spans="2:137" s="310" customFormat="1" ht="12" customHeight="1">
      <c r="B3772" s="286"/>
      <c r="C3772" s="286"/>
      <c r="D3772" s="286"/>
      <c r="E3772" s="479"/>
      <c r="F3772" s="282"/>
      <c r="G3772" s="283"/>
      <c r="H3772" s="421"/>
      <c r="I3772" s="421"/>
      <c r="J3772" s="283"/>
      <c r="K3772" s="421"/>
      <c r="L3772" s="282"/>
      <c r="N3772" s="282"/>
      <c r="S3772" s="282"/>
      <c r="T3772" s="283"/>
      <c r="U3772" s="283"/>
      <c r="V3772" s="283"/>
      <c r="W3772" s="283"/>
      <c r="X3772" s="283"/>
      <c r="Y3772" s="282"/>
      <c r="Z3772" s="282"/>
      <c r="AA3772" s="283"/>
      <c r="AB3772" s="282"/>
      <c r="AC3772" s="282"/>
      <c r="AD3772" s="282"/>
      <c r="AE3772" s="282"/>
      <c r="AF3772" s="283"/>
      <c r="AG3772" s="402"/>
      <c r="AH3772" s="283"/>
      <c r="AI3772" s="283"/>
      <c r="AJ3772" s="283"/>
      <c r="AK3772" s="283"/>
      <c r="AL3772" s="283"/>
      <c r="AM3772" s="282"/>
      <c r="AN3772" s="282"/>
      <c r="AO3772" s="282"/>
      <c r="AP3772" s="282"/>
      <c r="AQ3772" s="282"/>
      <c r="AR3772" s="282"/>
      <c r="AT3772" s="283"/>
      <c r="AU3772" s="283"/>
      <c r="AV3772" s="283"/>
      <c r="AW3772" s="283"/>
      <c r="AY3772" s="283"/>
      <c r="AZ3772" s="282"/>
      <c r="BA3772" s="283"/>
      <c r="BB3772" s="282"/>
      <c r="BC3772" s="282"/>
      <c r="BD3772" s="282"/>
      <c r="BE3772" s="283"/>
      <c r="BG3772" s="282"/>
      <c r="BH3772" s="282"/>
      <c r="BI3772" s="282"/>
      <c r="BL3772" s="421"/>
      <c r="BM3772" s="424"/>
      <c r="BN3772" s="424"/>
      <c r="BO3772" s="424"/>
      <c r="BP3772" s="424"/>
      <c r="BQ3772" s="421"/>
      <c r="BR3772" s="421"/>
      <c r="BV3772" s="282"/>
      <c r="BW3772" s="283"/>
      <c r="BY3772" s="283"/>
      <c r="BZ3772" s="283"/>
      <c r="CA3772" s="283"/>
      <c r="CB3772" s="282"/>
      <c r="CC3772" s="282"/>
      <c r="CD3772" s="282"/>
      <c r="CE3772" s="282"/>
      <c r="CG3772" s="427"/>
      <c r="CH3772" s="402"/>
      <c r="CI3772" s="424"/>
      <c r="CJ3772" s="282"/>
      <c r="CK3772" s="282"/>
      <c r="CL3772" s="283"/>
      <c r="CM3772" s="283"/>
      <c r="CP3772" s="282"/>
      <c r="DC3772" s="282"/>
      <c r="DD3772" s="282"/>
      <c r="DE3772" s="282"/>
      <c r="DF3772" s="282"/>
      <c r="DG3772" s="282"/>
      <c r="DH3772" s="282"/>
      <c r="DI3772" s="282"/>
      <c r="DJ3772" s="282"/>
      <c r="EF3772" s="495" t="str">
        <f>""&amp;(MID(数据表!AZ3772,1,MIN(FIND({"(";"（"},数据表!AZ3772&amp;"(（",1)-1)))&amp;""</f>
        <v/>
      </c>
      <c r="EG3772" s="495" t="str">
        <f>""&amp;(MID(数据表!AZ3772,1,MIN(FIND({0;1;2;3;4;5;6;7;8;9},数据表!AZ3772&amp;"1234567890",1)-1)))&amp;""</f>
        <v/>
      </c>
    </row>
    <row r="3773" spans="2:137" s="310" customFormat="1" ht="12" customHeight="1">
      <c r="B3773" s="286"/>
      <c r="C3773" s="286"/>
      <c r="D3773" s="286"/>
      <c r="E3773" s="479"/>
      <c r="F3773" s="282"/>
      <c r="G3773" s="283"/>
      <c r="H3773" s="421"/>
      <c r="I3773" s="421"/>
      <c r="J3773" s="283"/>
      <c r="K3773" s="421"/>
      <c r="L3773" s="282"/>
      <c r="N3773" s="282"/>
      <c r="S3773" s="282"/>
      <c r="T3773" s="283"/>
      <c r="U3773" s="283"/>
      <c r="V3773" s="283"/>
      <c r="W3773" s="283"/>
      <c r="X3773" s="283"/>
      <c r="Y3773" s="282"/>
      <c r="Z3773" s="282"/>
      <c r="AA3773" s="283"/>
      <c r="AB3773" s="282"/>
      <c r="AC3773" s="282"/>
      <c r="AD3773" s="282"/>
      <c r="AE3773" s="282"/>
      <c r="AF3773" s="283"/>
      <c r="AG3773" s="402"/>
      <c r="AH3773" s="283"/>
      <c r="AI3773" s="283"/>
      <c r="AJ3773" s="283"/>
      <c r="AK3773" s="283"/>
      <c r="AL3773" s="283"/>
      <c r="AM3773" s="282"/>
      <c r="AN3773" s="282"/>
      <c r="AO3773" s="282"/>
      <c r="AP3773" s="282"/>
      <c r="AQ3773" s="282"/>
      <c r="AR3773" s="282"/>
      <c r="AT3773" s="283"/>
      <c r="AU3773" s="283"/>
      <c r="AV3773" s="283"/>
      <c r="AW3773" s="283"/>
      <c r="AY3773" s="283"/>
      <c r="AZ3773" s="282"/>
      <c r="BA3773" s="283"/>
      <c r="BB3773" s="282"/>
      <c r="BC3773" s="282"/>
      <c r="BD3773" s="282"/>
      <c r="BE3773" s="283"/>
      <c r="BG3773" s="282"/>
      <c r="BH3773" s="282"/>
      <c r="BI3773" s="282"/>
      <c r="BL3773" s="421"/>
      <c r="BM3773" s="424"/>
      <c r="BN3773" s="424"/>
      <c r="BO3773" s="424"/>
      <c r="BP3773" s="424"/>
      <c r="BQ3773" s="421"/>
      <c r="BR3773" s="421"/>
      <c r="BV3773" s="282"/>
      <c r="BW3773" s="283"/>
      <c r="BY3773" s="283"/>
      <c r="BZ3773" s="283"/>
      <c r="CA3773" s="283"/>
      <c r="CB3773" s="282"/>
      <c r="CC3773" s="282"/>
      <c r="CD3773" s="282"/>
      <c r="CE3773" s="282"/>
      <c r="CG3773" s="427"/>
      <c r="CH3773" s="402"/>
      <c r="CI3773" s="424"/>
      <c r="CJ3773" s="282"/>
      <c r="CK3773" s="282"/>
      <c r="CL3773" s="283"/>
      <c r="CM3773" s="283"/>
      <c r="CP3773" s="282"/>
      <c r="DC3773" s="282"/>
      <c r="DD3773" s="282"/>
      <c r="DE3773" s="282"/>
      <c r="DF3773" s="282"/>
      <c r="DG3773" s="282"/>
      <c r="DH3773" s="282"/>
      <c r="DI3773" s="282"/>
      <c r="DJ3773" s="282"/>
      <c r="EF3773" s="495" t="str">
        <f>""&amp;(MID(数据表!AZ3773,1,MIN(FIND({"(";"（"},数据表!AZ3773&amp;"(（",1)-1)))&amp;""</f>
        <v/>
      </c>
      <c r="EG3773" s="495" t="str">
        <f>""&amp;(MID(数据表!AZ3773,1,MIN(FIND({0;1;2;3;4;5;6;7;8;9},数据表!AZ3773&amp;"1234567890",1)-1)))&amp;""</f>
        <v/>
      </c>
    </row>
    <row r="3774" spans="2:137" s="310" customFormat="1" ht="12" customHeight="1">
      <c r="B3774" s="286"/>
      <c r="C3774" s="286"/>
      <c r="D3774" s="286"/>
      <c r="E3774" s="479"/>
      <c r="F3774" s="282"/>
      <c r="G3774" s="283"/>
      <c r="H3774" s="421"/>
      <c r="I3774" s="421"/>
      <c r="J3774" s="283"/>
      <c r="K3774" s="421"/>
      <c r="L3774" s="282"/>
      <c r="N3774" s="282"/>
      <c r="S3774" s="282"/>
      <c r="T3774" s="283"/>
      <c r="U3774" s="283"/>
      <c r="V3774" s="283"/>
      <c r="W3774" s="283"/>
      <c r="X3774" s="283"/>
      <c r="Y3774" s="282"/>
      <c r="Z3774" s="282"/>
      <c r="AA3774" s="283"/>
      <c r="AB3774" s="282"/>
      <c r="AC3774" s="282"/>
      <c r="AD3774" s="282"/>
      <c r="AE3774" s="282"/>
      <c r="AF3774" s="283"/>
      <c r="AG3774" s="402"/>
      <c r="AH3774" s="283"/>
      <c r="AI3774" s="283"/>
      <c r="AJ3774" s="283"/>
      <c r="AK3774" s="283"/>
      <c r="AL3774" s="283"/>
      <c r="AM3774" s="282"/>
      <c r="AN3774" s="282"/>
      <c r="AO3774" s="282"/>
      <c r="AP3774" s="282"/>
      <c r="AQ3774" s="282"/>
      <c r="AR3774" s="282"/>
      <c r="AT3774" s="283"/>
      <c r="AU3774" s="283"/>
      <c r="AV3774" s="283"/>
      <c r="AW3774" s="283"/>
      <c r="AY3774" s="283"/>
      <c r="AZ3774" s="282"/>
      <c r="BA3774" s="283"/>
      <c r="BB3774" s="282"/>
      <c r="BC3774" s="282"/>
      <c r="BD3774" s="282"/>
      <c r="BE3774" s="283"/>
      <c r="BG3774" s="282"/>
      <c r="BH3774" s="282"/>
      <c r="BI3774" s="282"/>
      <c r="BL3774" s="421"/>
      <c r="BM3774" s="424"/>
      <c r="BN3774" s="424"/>
      <c r="BO3774" s="424"/>
      <c r="BP3774" s="424"/>
      <c r="BQ3774" s="421"/>
      <c r="BR3774" s="421"/>
      <c r="BV3774" s="282"/>
      <c r="BW3774" s="283"/>
      <c r="BY3774" s="283"/>
      <c r="BZ3774" s="283"/>
      <c r="CA3774" s="283"/>
      <c r="CB3774" s="282"/>
      <c r="CC3774" s="282"/>
      <c r="CD3774" s="282"/>
      <c r="CE3774" s="282"/>
      <c r="CG3774" s="427"/>
      <c r="CH3774" s="402"/>
      <c r="CI3774" s="424"/>
      <c r="CJ3774" s="282"/>
      <c r="CK3774" s="282"/>
      <c r="CL3774" s="283"/>
      <c r="CM3774" s="283"/>
      <c r="CP3774" s="282"/>
      <c r="DC3774" s="282"/>
      <c r="DD3774" s="282"/>
      <c r="DE3774" s="282"/>
      <c r="DF3774" s="282"/>
      <c r="DG3774" s="282"/>
      <c r="DH3774" s="282"/>
      <c r="DI3774" s="282"/>
      <c r="DJ3774" s="282"/>
      <c r="EF3774" s="495" t="str">
        <f>""&amp;(MID(数据表!AZ3774,1,MIN(FIND({"(";"（"},数据表!AZ3774&amp;"(（",1)-1)))&amp;""</f>
        <v/>
      </c>
      <c r="EG3774" s="495" t="str">
        <f>""&amp;(MID(数据表!AZ3774,1,MIN(FIND({0;1;2;3;4;5;6;7;8;9},数据表!AZ3774&amp;"1234567890",1)-1)))&amp;""</f>
        <v/>
      </c>
    </row>
    <row r="3775" spans="2:137" s="310" customFormat="1" ht="12" customHeight="1">
      <c r="B3775" s="286"/>
      <c r="C3775" s="286"/>
      <c r="D3775" s="286"/>
      <c r="E3775" s="479"/>
      <c r="F3775" s="282"/>
      <c r="G3775" s="283"/>
      <c r="H3775" s="421"/>
      <c r="I3775" s="421"/>
      <c r="J3775" s="283"/>
      <c r="K3775" s="421"/>
      <c r="L3775" s="282"/>
      <c r="N3775" s="282"/>
      <c r="S3775" s="282"/>
      <c r="T3775" s="283"/>
      <c r="U3775" s="283"/>
      <c r="V3775" s="283"/>
      <c r="W3775" s="283"/>
      <c r="X3775" s="283"/>
      <c r="Y3775" s="282"/>
      <c r="Z3775" s="282"/>
      <c r="AA3775" s="283"/>
      <c r="AB3775" s="282"/>
      <c r="AC3775" s="282"/>
      <c r="AD3775" s="282"/>
      <c r="AE3775" s="282"/>
      <c r="AF3775" s="283"/>
      <c r="AG3775" s="402"/>
      <c r="AH3775" s="283"/>
      <c r="AI3775" s="283"/>
      <c r="AJ3775" s="283"/>
      <c r="AK3775" s="283"/>
      <c r="AL3775" s="283"/>
      <c r="AM3775" s="282"/>
      <c r="AN3775" s="282"/>
      <c r="AO3775" s="282"/>
      <c r="AP3775" s="282"/>
      <c r="AQ3775" s="282"/>
      <c r="AR3775" s="282"/>
      <c r="AT3775" s="283"/>
      <c r="AU3775" s="283"/>
      <c r="AV3775" s="283"/>
      <c r="AW3775" s="283"/>
      <c r="AY3775" s="283"/>
      <c r="AZ3775" s="282"/>
      <c r="BA3775" s="283"/>
      <c r="BB3775" s="282"/>
      <c r="BC3775" s="282"/>
      <c r="BD3775" s="282"/>
      <c r="BE3775" s="283"/>
      <c r="BG3775" s="282"/>
      <c r="BH3775" s="282"/>
      <c r="BI3775" s="282"/>
      <c r="BL3775" s="421"/>
      <c r="BM3775" s="424"/>
      <c r="BN3775" s="424"/>
      <c r="BO3775" s="424"/>
      <c r="BP3775" s="424"/>
      <c r="BQ3775" s="421"/>
      <c r="BR3775" s="421"/>
      <c r="BV3775" s="282"/>
      <c r="BW3775" s="283"/>
      <c r="BY3775" s="283"/>
      <c r="BZ3775" s="283"/>
      <c r="CA3775" s="283"/>
      <c r="CB3775" s="282"/>
      <c r="CC3775" s="282"/>
      <c r="CD3775" s="282"/>
      <c r="CE3775" s="282"/>
      <c r="CG3775" s="427"/>
      <c r="CH3775" s="402"/>
      <c r="CI3775" s="424"/>
      <c r="CJ3775" s="282"/>
      <c r="CK3775" s="282"/>
      <c r="CL3775" s="283"/>
      <c r="CM3775" s="283"/>
      <c r="CP3775" s="282"/>
      <c r="DC3775" s="282"/>
      <c r="DD3775" s="282"/>
      <c r="DE3775" s="282"/>
      <c r="DF3775" s="282"/>
      <c r="DG3775" s="282"/>
      <c r="DH3775" s="282"/>
      <c r="DI3775" s="282"/>
      <c r="DJ3775" s="282"/>
      <c r="EF3775" s="495" t="str">
        <f>""&amp;(MID(数据表!AZ3775,1,MIN(FIND({"(";"（"},数据表!AZ3775&amp;"(（",1)-1)))&amp;""</f>
        <v/>
      </c>
      <c r="EG3775" s="495" t="str">
        <f>""&amp;(MID(数据表!AZ3775,1,MIN(FIND({0;1;2;3;4;5;6;7;8;9},数据表!AZ3775&amp;"1234567890",1)-1)))&amp;""</f>
        <v/>
      </c>
    </row>
    <row r="3776" spans="2:137" s="310" customFormat="1" ht="12" customHeight="1">
      <c r="B3776" s="286"/>
      <c r="C3776" s="286"/>
      <c r="D3776" s="286"/>
      <c r="E3776" s="479"/>
      <c r="F3776" s="282"/>
      <c r="G3776" s="283"/>
      <c r="H3776" s="421"/>
      <c r="I3776" s="421"/>
      <c r="J3776" s="283"/>
      <c r="K3776" s="421"/>
      <c r="L3776" s="282"/>
      <c r="N3776" s="282"/>
      <c r="S3776" s="282"/>
      <c r="T3776" s="283"/>
      <c r="U3776" s="283"/>
      <c r="V3776" s="283"/>
      <c r="W3776" s="283"/>
      <c r="X3776" s="283"/>
      <c r="Y3776" s="282"/>
      <c r="Z3776" s="282"/>
      <c r="AA3776" s="283"/>
      <c r="AB3776" s="282"/>
      <c r="AC3776" s="282"/>
      <c r="AD3776" s="282"/>
      <c r="AE3776" s="282"/>
      <c r="AF3776" s="283"/>
      <c r="AG3776" s="402"/>
      <c r="AH3776" s="283"/>
      <c r="AI3776" s="283"/>
      <c r="AJ3776" s="283"/>
      <c r="AK3776" s="283"/>
      <c r="AL3776" s="283"/>
      <c r="AM3776" s="282"/>
      <c r="AN3776" s="282"/>
      <c r="AO3776" s="282"/>
      <c r="AP3776" s="282"/>
      <c r="AQ3776" s="282"/>
      <c r="AR3776" s="282"/>
      <c r="AT3776" s="283"/>
      <c r="AU3776" s="283"/>
      <c r="AV3776" s="283"/>
      <c r="AW3776" s="283"/>
      <c r="AY3776" s="283"/>
      <c r="AZ3776" s="282"/>
      <c r="BA3776" s="283"/>
      <c r="BB3776" s="282"/>
      <c r="BC3776" s="282"/>
      <c r="BD3776" s="282"/>
      <c r="BE3776" s="283"/>
      <c r="BG3776" s="282"/>
      <c r="BH3776" s="282"/>
      <c r="BI3776" s="282"/>
      <c r="BL3776" s="421"/>
      <c r="BM3776" s="424"/>
      <c r="BN3776" s="424"/>
      <c r="BO3776" s="424"/>
      <c r="BP3776" s="424"/>
      <c r="BQ3776" s="421"/>
      <c r="BR3776" s="421"/>
      <c r="BV3776" s="282"/>
      <c r="BW3776" s="283"/>
      <c r="BY3776" s="283"/>
      <c r="BZ3776" s="283"/>
      <c r="CA3776" s="283"/>
      <c r="CB3776" s="282"/>
      <c r="CC3776" s="282"/>
      <c r="CD3776" s="282"/>
      <c r="CE3776" s="282"/>
      <c r="CG3776" s="427"/>
      <c r="CH3776" s="402"/>
      <c r="CI3776" s="424"/>
      <c r="CJ3776" s="282"/>
      <c r="CK3776" s="282"/>
      <c r="CL3776" s="283"/>
      <c r="CM3776" s="283"/>
      <c r="CP3776" s="282"/>
      <c r="DC3776" s="282"/>
      <c r="DD3776" s="282"/>
      <c r="DE3776" s="282"/>
      <c r="DF3776" s="282"/>
      <c r="DG3776" s="282"/>
      <c r="DH3776" s="282"/>
      <c r="DI3776" s="282"/>
      <c r="DJ3776" s="282"/>
      <c r="EF3776" s="495" t="str">
        <f>""&amp;(MID(数据表!AZ3776,1,MIN(FIND({"(";"（"},数据表!AZ3776&amp;"(（",1)-1)))&amp;""</f>
        <v/>
      </c>
      <c r="EG3776" s="495" t="str">
        <f>""&amp;(MID(数据表!AZ3776,1,MIN(FIND({0;1;2;3;4;5;6;7;8;9},数据表!AZ3776&amp;"1234567890",1)-1)))&amp;""</f>
        <v/>
      </c>
    </row>
    <row r="3777" spans="2:137" s="310" customFormat="1" ht="12" customHeight="1">
      <c r="B3777" s="286"/>
      <c r="C3777" s="286"/>
      <c r="D3777" s="286"/>
      <c r="E3777" s="479"/>
      <c r="F3777" s="282"/>
      <c r="G3777" s="283"/>
      <c r="H3777" s="421"/>
      <c r="I3777" s="421"/>
      <c r="J3777" s="283"/>
      <c r="K3777" s="421"/>
      <c r="L3777" s="282"/>
      <c r="N3777" s="282"/>
      <c r="S3777" s="282"/>
      <c r="T3777" s="283"/>
      <c r="U3777" s="283"/>
      <c r="V3777" s="283"/>
      <c r="W3777" s="283"/>
      <c r="X3777" s="283"/>
      <c r="Y3777" s="282"/>
      <c r="Z3777" s="282"/>
      <c r="AA3777" s="283"/>
      <c r="AB3777" s="282"/>
      <c r="AC3777" s="282"/>
      <c r="AD3777" s="282"/>
      <c r="AE3777" s="282"/>
      <c r="AF3777" s="283"/>
      <c r="AG3777" s="402"/>
      <c r="AH3777" s="283"/>
      <c r="AI3777" s="283"/>
      <c r="AJ3777" s="283"/>
      <c r="AK3777" s="283"/>
      <c r="AL3777" s="283"/>
      <c r="AM3777" s="282"/>
      <c r="AN3777" s="282"/>
      <c r="AO3777" s="282"/>
      <c r="AP3777" s="282"/>
      <c r="AQ3777" s="282"/>
      <c r="AR3777" s="282"/>
      <c r="AT3777" s="283"/>
      <c r="AU3777" s="283"/>
      <c r="AV3777" s="283"/>
      <c r="AW3777" s="283"/>
      <c r="AY3777" s="283"/>
      <c r="AZ3777" s="282"/>
      <c r="BA3777" s="283"/>
      <c r="BB3777" s="282"/>
      <c r="BC3777" s="282"/>
      <c r="BD3777" s="282"/>
      <c r="BE3777" s="283"/>
      <c r="BG3777" s="282"/>
      <c r="BH3777" s="282"/>
      <c r="BI3777" s="282"/>
      <c r="BL3777" s="421"/>
      <c r="BM3777" s="424"/>
      <c r="BN3777" s="424"/>
      <c r="BO3777" s="424"/>
      <c r="BP3777" s="424"/>
      <c r="BQ3777" s="421"/>
      <c r="BR3777" s="421"/>
      <c r="BV3777" s="282"/>
      <c r="BW3777" s="283"/>
      <c r="BY3777" s="283"/>
      <c r="BZ3777" s="283"/>
      <c r="CA3777" s="283"/>
      <c r="CB3777" s="282"/>
      <c r="CC3777" s="282"/>
      <c r="CD3777" s="282"/>
      <c r="CE3777" s="282"/>
      <c r="CG3777" s="427"/>
      <c r="CH3777" s="402"/>
      <c r="CI3777" s="424"/>
      <c r="CJ3777" s="282"/>
      <c r="CK3777" s="282"/>
      <c r="CL3777" s="283"/>
      <c r="CM3777" s="283"/>
      <c r="CP3777" s="282"/>
      <c r="DC3777" s="282"/>
      <c r="DD3777" s="282"/>
      <c r="DE3777" s="282"/>
      <c r="DF3777" s="282"/>
      <c r="DG3777" s="282"/>
      <c r="DH3777" s="282"/>
      <c r="DI3777" s="282"/>
      <c r="DJ3777" s="282"/>
      <c r="EF3777" s="495" t="str">
        <f>""&amp;(MID(数据表!AZ3777,1,MIN(FIND({"(";"（"},数据表!AZ3777&amp;"(（",1)-1)))&amp;""</f>
        <v/>
      </c>
      <c r="EG3777" s="495" t="str">
        <f>""&amp;(MID(数据表!AZ3777,1,MIN(FIND({0;1;2;3;4;5;6;7;8;9},数据表!AZ3777&amp;"1234567890",1)-1)))&amp;""</f>
        <v/>
      </c>
    </row>
    <row r="3778" spans="2:137" s="310" customFormat="1" ht="12" customHeight="1">
      <c r="B3778" s="286"/>
      <c r="C3778" s="286"/>
      <c r="D3778" s="286"/>
      <c r="E3778" s="479"/>
      <c r="F3778" s="282"/>
      <c r="G3778" s="283"/>
      <c r="H3778" s="421"/>
      <c r="I3778" s="421"/>
      <c r="J3778" s="283"/>
      <c r="K3778" s="421"/>
      <c r="L3778" s="282"/>
      <c r="N3778" s="282"/>
      <c r="S3778" s="282"/>
      <c r="T3778" s="283"/>
      <c r="U3778" s="283"/>
      <c r="V3778" s="283"/>
      <c r="W3778" s="283"/>
      <c r="X3778" s="283"/>
      <c r="Y3778" s="282"/>
      <c r="Z3778" s="282"/>
      <c r="AA3778" s="283"/>
      <c r="AB3778" s="282"/>
      <c r="AC3778" s="282"/>
      <c r="AD3778" s="282"/>
      <c r="AE3778" s="282"/>
      <c r="AF3778" s="283"/>
      <c r="AG3778" s="402"/>
      <c r="AH3778" s="283"/>
      <c r="AI3778" s="283"/>
      <c r="AJ3778" s="283"/>
      <c r="AK3778" s="283"/>
      <c r="AL3778" s="283"/>
      <c r="AM3778" s="282"/>
      <c r="AN3778" s="282"/>
      <c r="AO3778" s="282"/>
      <c r="AP3778" s="282"/>
      <c r="AQ3778" s="282"/>
      <c r="AR3778" s="282"/>
      <c r="AT3778" s="283"/>
      <c r="AU3778" s="283"/>
      <c r="AV3778" s="283"/>
      <c r="AW3778" s="283"/>
      <c r="AY3778" s="283"/>
      <c r="AZ3778" s="282"/>
      <c r="BA3778" s="283"/>
      <c r="BB3778" s="282"/>
      <c r="BC3778" s="282"/>
      <c r="BD3778" s="282"/>
      <c r="BE3778" s="283"/>
      <c r="BG3778" s="282"/>
      <c r="BH3778" s="282"/>
      <c r="BI3778" s="282"/>
      <c r="BL3778" s="421"/>
      <c r="BM3778" s="424"/>
      <c r="BN3778" s="424"/>
      <c r="BO3778" s="424"/>
      <c r="BP3778" s="424"/>
      <c r="BQ3778" s="421"/>
      <c r="BR3778" s="421"/>
      <c r="BV3778" s="282"/>
      <c r="BW3778" s="283"/>
      <c r="BY3778" s="283"/>
      <c r="BZ3778" s="283"/>
      <c r="CA3778" s="283"/>
      <c r="CB3778" s="282"/>
      <c r="CC3778" s="282"/>
      <c r="CD3778" s="282"/>
      <c r="CE3778" s="282"/>
      <c r="CG3778" s="427"/>
      <c r="CH3778" s="402"/>
      <c r="CI3778" s="424"/>
      <c r="CJ3778" s="282"/>
      <c r="CK3778" s="282"/>
      <c r="CL3778" s="283"/>
      <c r="CM3778" s="283"/>
      <c r="CP3778" s="282"/>
      <c r="DC3778" s="282"/>
      <c r="DD3778" s="282"/>
      <c r="DE3778" s="282"/>
      <c r="DF3778" s="282"/>
      <c r="DG3778" s="282"/>
      <c r="DH3778" s="282"/>
      <c r="DI3778" s="282"/>
      <c r="DJ3778" s="282"/>
      <c r="EF3778" s="495" t="str">
        <f>""&amp;(MID(数据表!AZ3778,1,MIN(FIND({"(";"（"},数据表!AZ3778&amp;"(（",1)-1)))&amp;""</f>
        <v/>
      </c>
      <c r="EG3778" s="495" t="str">
        <f>""&amp;(MID(数据表!AZ3778,1,MIN(FIND({0;1;2;3;4;5;6;7;8;9},数据表!AZ3778&amp;"1234567890",1)-1)))&amp;""</f>
        <v/>
      </c>
    </row>
    <row r="3779" spans="2:137" s="310" customFormat="1" ht="12" customHeight="1">
      <c r="B3779" s="286"/>
      <c r="C3779" s="286"/>
      <c r="D3779" s="286"/>
      <c r="E3779" s="479"/>
      <c r="F3779" s="282"/>
      <c r="G3779" s="283"/>
      <c r="H3779" s="421"/>
      <c r="I3779" s="421"/>
      <c r="J3779" s="283"/>
      <c r="K3779" s="421"/>
      <c r="L3779" s="282"/>
      <c r="N3779" s="282"/>
      <c r="S3779" s="282"/>
      <c r="T3779" s="283"/>
      <c r="U3779" s="283"/>
      <c r="V3779" s="283"/>
      <c r="W3779" s="283"/>
      <c r="X3779" s="283"/>
      <c r="Y3779" s="282"/>
      <c r="Z3779" s="282"/>
      <c r="AA3779" s="283"/>
      <c r="AB3779" s="282"/>
      <c r="AC3779" s="282"/>
      <c r="AD3779" s="282"/>
      <c r="AE3779" s="282"/>
      <c r="AF3779" s="283"/>
      <c r="AG3779" s="402"/>
      <c r="AH3779" s="283"/>
      <c r="AI3779" s="283"/>
      <c r="AJ3779" s="283"/>
      <c r="AK3779" s="283"/>
      <c r="AL3779" s="283"/>
      <c r="AM3779" s="282"/>
      <c r="AN3779" s="282"/>
      <c r="AO3779" s="282"/>
      <c r="AP3779" s="282"/>
      <c r="AQ3779" s="282"/>
      <c r="AR3779" s="282"/>
      <c r="AT3779" s="283"/>
      <c r="AU3779" s="283"/>
      <c r="AV3779" s="283"/>
      <c r="AW3779" s="283"/>
      <c r="AY3779" s="283"/>
      <c r="AZ3779" s="282"/>
      <c r="BA3779" s="283"/>
      <c r="BB3779" s="282"/>
      <c r="BC3779" s="282"/>
      <c r="BD3779" s="282"/>
      <c r="BE3779" s="283"/>
      <c r="BG3779" s="282"/>
      <c r="BH3779" s="282"/>
      <c r="BI3779" s="282"/>
      <c r="BL3779" s="421"/>
      <c r="BM3779" s="424"/>
      <c r="BN3779" s="424"/>
      <c r="BO3779" s="424"/>
      <c r="BP3779" s="424"/>
      <c r="BQ3779" s="421"/>
      <c r="BR3779" s="421"/>
      <c r="BV3779" s="282"/>
      <c r="BW3779" s="283"/>
      <c r="BY3779" s="283"/>
      <c r="BZ3779" s="283"/>
      <c r="CA3779" s="283"/>
      <c r="CB3779" s="282"/>
      <c r="CC3779" s="282"/>
      <c r="CD3779" s="282"/>
      <c r="CE3779" s="282"/>
      <c r="CG3779" s="427"/>
      <c r="CH3779" s="402"/>
      <c r="CI3779" s="424"/>
      <c r="CJ3779" s="282"/>
      <c r="CK3779" s="282"/>
      <c r="CL3779" s="283"/>
      <c r="CM3779" s="283"/>
      <c r="CP3779" s="282"/>
      <c r="DC3779" s="282"/>
      <c r="DD3779" s="282"/>
      <c r="DE3779" s="282"/>
      <c r="DF3779" s="282"/>
      <c r="DG3779" s="282"/>
      <c r="DH3779" s="282"/>
      <c r="DI3779" s="282"/>
      <c r="DJ3779" s="282"/>
      <c r="EF3779" s="495" t="str">
        <f>""&amp;(MID(数据表!AZ3779,1,MIN(FIND({"(";"（"},数据表!AZ3779&amp;"(（",1)-1)))&amp;""</f>
        <v/>
      </c>
      <c r="EG3779" s="495" t="str">
        <f>""&amp;(MID(数据表!AZ3779,1,MIN(FIND({0;1;2;3;4;5;6;7;8;9},数据表!AZ3779&amp;"1234567890",1)-1)))&amp;""</f>
        <v/>
      </c>
    </row>
    <row r="3780" spans="2:137" s="310" customFormat="1" ht="12" customHeight="1">
      <c r="B3780" s="286"/>
      <c r="C3780" s="286"/>
      <c r="D3780" s="286"/>
      <c r="E3780" s="479"/>
      <c r="F3780" s="282"/>
      <c r="G3780" s="283"/>
      <c r="H3780" s="421"/>
      <c r="I3780" s="421"/>
      <c r="J3780" s="283"/>
      <c r="K3780" s="421"/>
      <c r="L3780" s="282"/>
      <c r="N3780" s="282"/>
      <c r="S3780" s="282"/>
      <c r="T3780" s="283"/>
      <c r="U3780" s="283"/>
      <c r="V3780" s="283"/>
      <c r="W3780" s="283"/>
      <c r="X3780" s="283"/>
      <c r="Y3780" s="282"/>
      <c r="Z3780" s="282"/>
      <c r="AA3780" s="283"/>
      <c r="AB3780" s="282"/>
      <c r="AC3780" s="282"/>
      <c r="AD3780" s="282"/>
      <c r="AE3780" s="282"/>
      <c r="AF3780" s="283"/>
      <c r="AG3780" s="402"/>
      <c r="AH3780" s="283"/>
      <c r="AI3780" s="283"/>
      <c r="AJ3780" s="283"/>
      <c r="AK3780" s="283"/>
      <c r="AL3780" s="283"/>
      <c r="AM3780" s="282"/>
      <c r="AN3780" s="282"/>
      <c r="AO3780" s="282"/>
      <c r="AP3780" s="282"/>
      <c r="AQ3780" s="282"/>
      <c r="AR3780" s="282"/>
      <c r="AT3780" s="283"/>
      <c r="AU3780" s="283"/>
      <c r="AV3780" s="283"/>
      <c r="AW3780" s="283"/>
      <c r="AY3780" s="283"/>
      <c r="AZ3780" s="282"/>
      <c r="BA3780" s="283"/>
      <c r="BB3780" s="282"/>
      <c r="BC3780" s="282"/>
      <c r="BD3780" s="282"/>
      <c r="BE3780" s="283"/>
      <c r="BG3780" s="282"/>
      <c r="BH3780" s="282"/>
      <c r="BI3780" s="282"/>
      <c r="BL3780" s="421"/>
      <c r="BM3780" s="424"/>
      <c r="BN3780" s="424"/>
      <c r="BO3780" s="424"/>
      <c r="BP3780" s="424"/>
      <c r="BQ3780" s="421"/>
      <c r="BR3780" s="421"/>
      <c r="BV3780" s="282"/>
      <c r="BW3780" s="283"/>
      <c r="BY3780" s="283"/>
      <c r="BZ3780" s="283"/>
      <c r="CA3780" s="283"/>
      <c r="CB3780" s="282"/>
      <c r="CC3780" s="282"/>
      <c r="CD3780" s="282"/>
      <c r="CE3780" s="282"/>
      <c r="CG3780" s="427"/>
      <c r="CH3780" s="402"/>
      <c r="CI3780" s="424"/>
      <c r="CJ3780" s="282"/>
      <c r="CK3780" s="282"/>
      <c r="CL3780" s="283"/>
      <c r="CM3780" s="283"/>
      <c r="CP3780" s="282"/>
      <c r="DC3780" s="282"/>
      <c r="DD3780" s="282"/>
      <c r="DE3780" s="282"/>
      <c r="DF3780" s="282"/>
      <c r="DG3780" s="282"/>
      <c r="DH3780" s="282"/>
      <c r="DI3780" s="282"/>
      <c r="DJ3780" s="282"/>
      <c r="EF3780" s="495" t="str">
        <f>""&amp;(MID(数据表!AZ3780,1,MIN(FIND({"(";"（"},数据表!AZ3780&amp;"(（",1)-1)))&amp;""</f>
        <v/>
      </c>
      <c r="EG3780" s="495" t="str">
        <f>""&amp;(MID(数据表!AZ3780,1,MIN(FIND({0;1;2;3;4;5;6;7;8;9},数据表!AZ3780&amp;"1234567890",1)-1)))&amp;""</f>
        <v/>
      </c>
    </row>
    <row r="3781" spans="2:137" s="310" customFormat="1" ht="12" customHeight="1">
      <c r="B3781" s="286"/>
      <c r="C3781" s="286"/>
      <c r="D3781" s="286"/>
      <c r="E3781" s="479"/>
      <c r="F3781" s="282"/>
      <c r="G3781" s="283"/>
      <c r="H3781" s="421"/>
      <c r="I3781" s="421"/>
      <c r="J3781" s="283"/>
      <c r="K3781" s="421"/>
      <c r="L3781" s="282"/>
      <c r="N3781" s="282"/>
      <c r="S3781" s="282"/>
      <c r="T3781" s="283"/>
      <c r="U3781" s="283"/>
      <c r="V3781" s="283"/>
      <c r="W3781" s="283"/>
      <c r="X3781" s="283"/>
      <c r="Y3781" s="282"/>
      <c r="Z3781" s="282"/>
      <c r="AA3781" s="283"/>
      <c r="AB3781" s="282"/>
      <c r="AC3781" s="282"/>
      <c r="AD3781" s="282"/>
      <c r="AE3781" s="282"/>
      <c r="AF3781" s="283"/>
      <c r="AG3781" s="402"/>
      <c r="AH3781" s="283"/>
      <c r="AI3781" s="283"/>
      <c r="AJ3781" s="283"/>
      <c r="AK3781" s="283"/>
      <c r="AL3781" s="283"/>
      <c r="AM3781" s="282"/>
      <c r="AN3781" s="282"/>
      <c r="AO3781" s="282"/>
      <c r="AP3781" s="282"/>
      <c r="AQ3781" s="282"/>
      <c r="AR3781" s="282"/>
      <c r="AT3781" s="283"/>
      <c r="AU3781" s="283"/>
      <c r="AV3781" s="283"/>
      <c r="AW3781" s="283"/>
      <c r="AY3781" s="283"/>
      <c r="AZ3781" s="282"/>
      <c r="BA3781" s="283"/>
      <c r="BB3781" s="282"/>
      <c r="BC3781" s="282"/>
      <c r="BD3781" s="282"/>
      <c r="BE3781" s="283"/>
      <c r="BG3781" s="282"/>
      <c r="BH3781" s="282"/>
      <c r="BI3781" s="282"/>
      <c r="BL3781" s="421"/>
      <c r="BM3781" s="424"/>
      <c r="BN3781" s="424"/>
      <c r="BO3781" s="424"/>
      <c r="BP3781" s="424"/>
      <c r="BQ3781" s="421"/>
      <c r="BR3781" s="421"/>
      <c r="BV3781" s="282"/>
      <c r="BW3781" s="283"/>
      <c r="BY3781" s="283"/>
      <c r="BZ3781" s="283"/>
      <c r="CA3781" s="283"/>
      <c r="CB3781" s="282"/>
      <c r="CC3781" s="282"/>
      <c r="CD3781" s="282"/>
      <c r="CE3781" s="282"/>
      <c r="CG3781" s="427"/>
      <c r="CH3781" s="402"/>
      <c r="CI3781" s="424"/>
      <c r="CJ3781" s="282"/>
      <c r="CK3781" s="282"/>
      <c r="CL3781" s="283"/>
      <c r="CM3781" s="283"/>
      <c r="CP3781" s="282"/>
      <c r="DC3781" s="282"/>
      <c r="DD3781" s="282"/>
      <c r="DE3781" s="282"/>
      <c r="DF3781" s="282"/>
      <c r="DG3781" s="282"/>
      <c r="DH3781" s="282"/>
      <c r="DI3781" s="282"/>
      <c r="DJ3781" s="282"/>
      <c r="EF3781" s="495" t="str">
        <f>""&amp;(MID(数据表!AZ3781,1,MIN(FIND({"(";"（"},数据表!AZ3781&amp;"(（",1)-1)))&amp;""</f>
        <v/>
      </c>
      <c r="EG3781" s="495" t="str">
        <f>""&amp;(MID(数据表!AZ3781,1,MIN(FIND({0;1;2;3;4;5;6;7;8;9},数据表!AZ3781&amp;"1234567890",1)-1)))&amp;""</f>
        <v/>
      </c>
    </row>
    <row r="3782" spans="2:137" s="310" customFormat="1" ht="12" customHeight="1">
      <c r="B3782" s="286"/>
      <c r="C3782" s="286"/>
      <c r="D3782" s="286"/>
      <c r="E3782" s="479"/>
      <c r="F3782" s="282"/>
      <c r="G3782" s="283"/>
      <c r="H3782" s="421"/>
      <c r="I3782" s="421"/>
      <c r="J3782" s="283"/>
      <c r="K3782" s="421"/>
      <c r="L3782" s="282"/>
      <c r="N3782" s="282"/>
      <c r="S3782" s="282"/>
      <c r="T3782" s="283"/>
      <c r="U3782" s="283"/>
      <c r="V3782" s="283"/>
      <c r="W3782" s="283"/>
      <c r="X3782" s="283"/>
      <c r="Y3782" s="282"/>
      <c r="Z3782" s="282"/>
      <c r="AA3782" s="283"/>
      <c r="AB3782" s="282"/>
      <c r="AC3782" s="282"/>
      <c r="AD3782" s="282"/>
      <c r="AE3782" s="282"/>
      <c r="AF3782" s="283"/>
      <c r="AG3782" s="402"/>
      <c r="AH3782" s="283"/>
      <c r="AI3782" s="283"/>
      <c r="AJ3782" s="283"/>
      <c r="AK3782" s="283"/>
      <c r="AL3782" s="283"/>
      <c r="AM3782" s="282"/>
      <c r="AN3782" s="282"/>
      <c r="AO3782" s="282"/>
      <c r="AP3782" s="282"/>
      <c r="AQ3782" s="282"/>
      <c r="AR3782" s="282"/>
      <c r="AT3782" s="283"/>
      <c r="AU3782" s="283"/>
      <c r="AV3782" s="283"/>
      <c r="AW3782" s="283"/>
      <c r="AY3782" s="283"/>
      <c r="AZ3782" s="282"/>
      <c r="BA3782" s="283"/>
      <c r="BB3782" s="282"/>
      <c r="BC3782" s="282"/>
      <c r="BD3782" s="282"/>
      <c r="BE3782" s="283"/>
      <c r="BG3782" s="282"/>
      <c r="BH3782" s="282"/>
      <c r="BI3782" s="282"/>
      <c r="BL3782" s="421"/>
      <c r="BM3782" s="424"/>
      <c r="BN3782" s="424"/>
      <c r="BO3782" s="424"/>
      <c r="BP3782" s="424"/>
      <c r="BQ3782" s="421"/>
      <c r="BR3782" s="421"/>
      <c r="BV3782" s="282"/>
      <c r="BW3782" s="283"/>
      <c r="BY3782" s="283"/>
      <c r="BZ3782" s="283"/>
      <c r="CA3782" s="283"/>
      <c r="CB3782" s="282"/>
      <c r="CC3782" s="282"/>
      <c r="CD3782" s="282"/>
      <c r="CE3782" s="282"/>
      <c r="CG3782" s="427"/>
      <c r="CH3782" s="402"/>
      <c r="CI3782" s="424"/>
      <c r="CJ3782" s="282"/>
      <c r="CK3782" s="282"/>
      <c r="CL3782" s="283"/>
      <c r="CM3782" s="283"/>
      <c r="CP3782" s="282"/>
      <c r="DC3782" s="282"/>
      <c r="DD3782" s="282"/>
      <c r="DE3782" s="282"/>
      <c r="DF3782" s="282"/>
      <c r="DG3782" s="282"/>
      <c r="DH3782" s="282"/>
      <c r="DI3782" s="282"/>
      <c r="DJ3782" s="282"/>
      <c r="EF3782" s="495" t="str">
        <f>""&amp;(MID(数据表!AZ3782,1,MIN(FIND({"(";"（"},数据表!AZ3782&amp;"(（",1)-1)))&amp;""</f>
        <v/>
      </c>
      <c r="EG3782" s="495" t="str">
        <f>""&amp;(MID(数据表!AZ3782,1,MIN(FIND({0;1;2;3;4;5;6;7;8;9},数据表!AZ3782&amp;"1234567890",1)-1)))&amp;""</f>
        <v/>
      </c>
    </row>
    <row r="3783" spans="2:137" s="310" customFormat="1" ht="12" customHeight="1">
      <c r="B3783" s="286"/>
      <c r="C3783" s="286"/>
      <c r="D3783" s="286"/>
      <c r="E3783" s="479"/>
      <c r="F3783" s="282"/>
      <c r="G3783" s="283"/>
      <c r="H3783" s="421"/>
      <c r="I3783" s="421"/>
      <c r="J3783" s="283"/>
      <c r="K3783" s="421"/>
      <c r="L3783" s="282"/>
      <c r="N3783" s="282"/>
      <c r="S3783" s="282"/>
      <c r="T3783" s="283"/>
      <c r="U3783" s="283"/>
      <c r="V3783" s="283"/>
      <c r="W3783" s="283"/>
      <c r="X3783" s="283"/>
      <c r="Y3783" s="282"/>
      <c r="Z3783" s="282"/>
      <c r="AA3783" s="283"/>
      <c r="AB3783" s="282"/>
      <c r="AC3783" s="282"/>
      <c r="AD3783" s="282"/>
      <c r="AE3783" s="282"/>
      <c r="AF3783" s="283"/>
      <c r="AG3783" s="402"/>
      <c r="AH3783" s="283"/>
      <c r="AI3783" s="283"/>
      <c r="AJ3783" s="283"/>
      <c r="AK3783" s="283"/>
      <c r="AL3783" s="283"/>
      <c r="AM3783" s="282"/>
      <c r="AN3783" s="282"/>
      <c r="AO3783" s="282"/>
      <c r="AP3783" s="282"/>
      <c r="AQ3783" s="282"/>
      <c r="AR3783" s="282"/>
      <c r="AT3783" s="283"/>
      <c r="AU3783" s="283"/>
      <c r="AV3783" s="283"/>
      <c r="AW3783" s="283"/>
      <c r="AY3783" s="283"/>
      <c r="AZ3783" s="282"/>
      <c r="BA3783" s="283"/>
      <c r="BB3783" s="282"/>
      <c r="BC3783" s="282"/>
      <c r="BD3783" s="282"/>
      <c r="BE3783" s="283"/>
      <c r="BG3783" s="282"/>
      <c r="BH3783" s="282"/>
      <c r="BI3783" s="282"/>
      <c r="BL3783" s="421"/>
      <c r="BM3783" s="424"/>
      <c r="BN3783" s="424"/>
      <c r="BO3783" s="424"/>
      <c r="BP3783" s="424"/>
      <c r="BQ3783" s="421"/>
      <c r="BR3783" s="421"/>
      <c r="BV3783" s="282"/>
      <c r="BW3783" s="283"/>
      <c r="BY3783" s="283"/>
      <c r="BZ3783" s="283"/>
      <c r="CA3783" s="283"/>
      <c r="CB3783" s="282"/>
      <c r="CC3783" s="282"/>
      <c r="CD3783" s="282"/>
      <c r="CE3783" s="282"/>
      <c r="CG3783" s="427"/>
      <c r="CH3783" s="402"/>
      <c r="CI3783" s="424"/>
      <c r="CJ3783" s="282"/>
      <c r="CK3783" s="282"/>
      <c r="CL3783" s="283"/>
      <c r="CM3783" s="283"/>
      <c r="CP3783" s="282"/>
      <c r="DC3783" s="282"/>
      <c r="DD3783" s="282"/>
      <c r="DE3783" s="282"/>
      <c r="DF3783" s="282"/>
      <c r="DG3783" s="282"/>
      <c r="DH3783" s="282"/>
      <c r="DI3783" s="282"/>
      <c r="DJ3783" s="282"/>
      <c r="EF3783" s="495" t="str">
        <f>""&amp;(MID(数据表!AZ3783,1,MIN(FIND({"(";"（"},数据表!AZ3783&amp;"(（",1)-1)))&amp;""</f>
        <v/>
      </c>
      <c r="EG3783" s="495" t="str">
        <f>""&amp;(MID(数据表!AZ3783,1,MIN(FIND({0;1;2;3;4;5;6;7;8;9},数据表!AZ3783&amp;"1234567890",1)-1)))&amp;""</f>
        <v/>
      </c>
    </row>
    <row r="3784" spans="2:137" s="310" customFormat="1" ht="12" customHeight="1">
      <c r="B3784" s="286"/>
      <c r="C3784" s="286"/>
      <c r="D3784" s="286"/>
      <c r="E3784" s="479"/>
      <c r="F3784" s="282"/>
      <c r="G3784" s="283"/>
      <c r="H3784" s="421"/>
      <c r="I3784" s="421"/>
      <c r="J3784" s="283"/>
      <c r="K3784" s="421"/>
      <c r="L3784" s="282"/>
      <c r="N3784" s="282"/>
      <c r="S3784" s="282"/>
      <c r="T3784" s="283"/>
      <c r="U3784" s="283"/>
      <c r="V3784" s="283"/>
      <c r="W3784" s="283"/>
      <c r="X3784" s="283"/>
      <c r="Y3784" s="282"/>
      <c r="Z3784" s="282"/>
      <c r="AA3784" s="283"/>
      <c r="AB3784" s="282"/>
      <c r="AC3784" s="282"/>
      <c r="AD3784" s="282"/>
      <c r="AE3784" s="282"/>
      <c r="AF3784" s="283"/>
      <c r="AG3784" s="402"/>
      <c r="AH3784" s="283"/>
      <c r="AI3784" s="283"/>
      <c r="AJ3784" s="283"/>
      <c r="AK3784" s="283"/>
      <c r="AL3784" s="283"/>
      <c r="AM3784" s="282"/>
      <c r="AN3784" s="282"/>
      <c r="AO3784" s="282"/>
      <c r="AP3784" s="282"/>
      <c r="AQ3784" s="282"/>
      <c r="AR3784" s="282"/>
      <c r="AT3784" s="283"/>
      <c r="AU3784" s="283"/>
      <c r="AV3784" s="283"/>
      <c r="AW3784" s="283"/>
      <c r="AY3784" s="283"/>
      <c r="AZ3784" s="282"/>
      <c r="BA3784" s="283"/>
      <c r="BB3784" s="282"/>
      <c r="BC3784" s="282"/>
      <c r="BD3784" s="282"/>
      <c r="BE3784" s="283"/>
      <c r="BG3784" s="282"/>
      <c r="BH3784" s="282"/>
      <c r="BI3784" s="282"/>
      <c r="BL3784" s="421"/>
      <c r="BM3784" s="424"/>
      <c r="BN3784" s="424"/>
      <c r="BO3784" s="424"/>
      <c r="BP3784" s="424"/>
      <c r="BQ3784" s="421"/>
      <c r="BR3784" s="421"/>
      <c r="BV3784" s="282"/>
      <c r="BW3784" s="283"/>
      <c r="BY3784" s="283"/>
      <c r="BZ3784" s="283"/>
      <c r="CA3784" s="283"/>
      <c r="CB3784" s="282"/>
      <c r="CC3784" s="282"/>
      <c r="CD3784" s="282"/>
      <c r="CE3784" s="282"/>
      <c r="CG3784" s="427"/>
      <c r="CH3784" s="402"/>
      <c r="CI3784" s="424"/>
      <c r="CJ3784" s="282"/>
      <c r="CK3784" s="282"/>
      <c r="CL3784" s="283"/>
      <c r="CM3784" s="283"/>
      <c r="CP3784" s="282"/>
      <c r="DC3784" s="282"/>
      <c r="DD3784" s="282"/>
      <c r="DE3784" s="282"/>
      <c r="DF3784" s="282"/>
      <c r="DG3784" s="282"/>
      <c r="DH3784" s="282"/>
      <c r="DI3784" s="282"/>
      <c r="DJ3784" s="282"/>
      <c r="EF3784" s="495" t="str">
        <f>""&amp;(MID(数据表!AZ3784,1,MIN(FIND({"(";"（"},数据表!AZ3784&amp;"(（",1)-1)))&amp;""</f>
        <v/>
      </c>
      <c r="EG3784" s="495" t="str">
        <f>""&amp;(MID(数据表!AZ3784,1,MIN(FIND({0;1;2;3;4;5;6;7;8;9},数据表!AZ3784&amp;"1234567890",1)-1)))&amp;""</f>
        <v/>
      </c>
    </row>
    <row r="3785" spans="2:137" s="310" customFormat="1" ht="12" customHeight="1">
      <c r="B3785" s="286"/>
      <c r="C3785" s="286"/>
      <c r="D3785" s="286"/>
      <c r="E3785" s="479"/>
      <c r="F3785" s="282"/>
      <c r="G3785" s="283"/>
      <c r="H3785" s="421"/>
      <c r="I3785" s="421"/>
      <c r="J3785" s="283"/>
      <c r="K3785" s="421"/>
      <c r="L3785" s="282"/>
      <c r="N3785" s="282"/>
      <c r="S3785" s="282"/>
      <c r="T3785" s="283"/>
      <c r="U3785" s="283"/>
      <c r="V3785" s="283"/>
      <c r="W3785" s="283"/>
      <c r="X3785" s="283"/>
      <c r="Y3785" s="282"/>
      <c r="Z3785" s="282"/>
      <c r="AA3785" s="283"/>
      <c r="AB3785" s="282"/>
      <c r="AC3785" s="282"/>
      <c r="AD3785" s="282"/>
      <c r="AE3785" s="282"/>
      <c r="AF3785" s="283"/>
      <c r="AG3785" s="402"/>
      <c r="AH3785" s="283"/>
      <c r="AI3785" s="283"/>
      <c r="AJ3785" s="283"/>
      <c r="AK3785" s="283"/>
      <c r="AL3785" s="283"/>
      <c r="AM3785" s="282"/>
      <c r="AN3785" s="282"/>
      <c r="AO3785" s="282"/>
      <c r="AP3785" s="282"/>
      <c r="AQ3785" s="282"/>
      <c r="AR3785" s="282"/>
      <c r="AT3785" s="283"/>
      <c r="AU3785" s="283"/>
      <c r="AV3785" s="283"/>
      <c r="AW3785" s="283"/>
      <c r="AY3785" s="283"/>
      <c r="AZ3785" s="282"/>
      <c r="BA3785" s="283"/>
      <c r="BB3785" s="282"/>
      <c r="BC3785" s="282"/>
      <c r="BD3785" s="282"/>
      <c r="BE3785" s="283"/>
      <c r="BG3785" s="282"/>
      <c r="BH3785" s="282"/>
      <c r="BI3785" s="282"/>
      <c r="BL3785" s="421"/>
      <c r="BM3785" s="424"/>
      <c r="BN3785" s="424"/>
      <c r="BO3785" s="424"/>
      <c r="BP3785" s="424"/>
      <c r="BQ3785" s="421"/>
      <c r="BR3785" s="421"/>
      <c r="BV3785" s="282"/>
      <c r="BW3785" s="283"/>
      <c r="BY3785" s="283"/>
      <c r="BZ3785" s="283"/>
      <c r="CA3785" s="283"/>
      <c r="CB3785" s="282"/>
      <c r="CC3785" s="282"/>
      <c r="CD3785" s="282"/>
      <c r="CE3785" s="282"/>
      <c r="CG3785" s="427"/>
      <c r="CH3785" s="402"/>
      <c r="CI3785" s="424"/>
      <c r="CJ3785" s="282"/>
      <c r="CK3785" s="282"/>
      <c r="CL3785" s="283"/>
      <c r="CM3785" s="283"/>
      <c r="CP3785" s="282"/>
      <c r="DC3785" s="282"/>
      <c r="DD3785" s="282"/>
      <c r="DE3785" s="282"/>
      <c r="DF3785" s="282"/>
      <c r="DG3785" s="282"/>
      <c r="DH3785" s="282"/>
      <c r="DI3785" s="282"/>
      <c r="DJ3785" s="282"/>
      <c r="EF3785" s="495" t="str">
        <f>""&amp;(MID(数据表!AZ3785,1,MIN(FIND({"(";"（"},数据表!AZ3785&amp;"(（",1)-1)))&amp;""</f>
        <v/>
      </c>
      <c r="EG3785" s="495" t="str">
        <f>""&amp;(MID(数据表!AZ3785,1,MIN(FIND({0;1;2;3;4;5;6;7;8;9},数据表!AZ3785&amp;"1234567890",1)-1)))&amp;""</f>
        <v/>
      </c>
    </row>
    <row r="3786" spans="2:137" s="310" customFormat="1" ht="12" customHeight="1">
      <c r="B3786" s="286"/>
      <c r="C3786" s="286"/>
      <c r="D3786" s="286"/>
      <c r="E3786" s="479"/>
      <c r="F3786" s="282"/>
      <c r="G3786" s="283"/>
      <c r="H3786" s="421"/>
      <c r="I3786" s="421"/>
      <c r="J3786" s="283"/>
      <c r="K3786" s="421"/>
      <c r="L3786" s="282"/>
      <c r="N3786" s="282"/>
      <c r="S3786" s="282"/>
      <c r="T3786" s="283"/>
      <c r="U3786" s="283"/>
      <c r="V3786" s="283"/>
      <c r="W3786" s="283"/>
      <c r="X3786" s="283"/>
      <c r="Y3786" s="282"/>
      <c r="Z3786" s="282"/>
      <c r="AA3786" s="283"/>
      <c r="AB3786" s="282"/>
      <c r="AC3786" s="282"/>
      <c r="AD3786" s="282"/>
      <c r="AE3786" s="282"/>
      <c r="AF3786" s="283"/>
      <c r="AG3786" s="402"/>
      <c r="AH3786" s="283"/>
      <c r="AI3786" s="283"/>
      <c r="AJ3786" s="283"/>
      <c r="AK3786" s="283"/>
      <c r="AL3786" s="283"/>
      <c r="AM3786" s="282"/>
      <c r="AN3786" s="282"/>
      <c r="AO3786" s="282"/>
      <c r="AP3786" s="282"/>
      <c r="AQ3786" s="282"/>
      <c r="AR3786" s="282"/>
      <c r="AT3786" s="283"/>
      <c r="AU3786" s="283"/>
      <c r="AV3786" s="283"/>
      <c r="AW3786" s="283"/>
      <c r="AY3786" s="283"/>
      <c r="AZ3786" s="282"/>
      <c r="BA3786" s="283"/>
      <c r="BB3786" s="282"/>
      <c r="BC3786" s="282"/>
      <c r="BD3786" s="282"/>
      <c r="BE3786" s="283"/>
      <c r="BG3786" s="282"/>
      <c r="BH3786" s="282"/>
      <c r="BI3786" s="282"/>
      <c r="BL3786" s="421"/>
      <c r="BM3786" s="424"/>
      <c r="BN3786" s="424"/>
      <c r="BO3786" s="424"/>
      <c r="BP3786" s="424"/>
      <c r="BQ3786" s="421"/>
      <c r="BR3786" s="421"/>
      <c r="BV3786" s="282"/>
      <c r="BW3786" s="283"/>
      <c r="BY3786" s="283"/>
      <c r="BZ3786" s="283"/>
      <c r="CA3786" s="283"/>
      <c r="CB3786" s="282"/>
      <c r="CC3786" s="282"/>
      <c r="CD3786" s="282"/>
      <c r="CE3786" s="282"/>
      <c r="CG3786" s="427"/>
      <c r="CH3786" s="402"/>
      <c r="CI3786" s="424"/>
      <c r="CJ3786" s="282"/>
      <c r="CK3786" s="282"/>
      <c r="CL3786" s="283"/>
      <c r="CM3786" s="283"/>
      <c r="CP3786" s="282"/>
      <c r="DC3786" s="282"/>
      <c r="DD3786" s="282"/>
      <c r="DE3786" s="282"/>
      <c r="DF3786" s="282"/>
      <c r="DG3786" s="282"/>
      <c r="DH3786" s="282"/>
      <c r="DI3786" s="282"/>
      <c r="DJ3786" s="282"/>
      <c r="EF3786" s="495" t="str">
        <f>""&amp;(MID(数据表!AZ3786,1,MIN(FIND({"(";"（"},数据表!AZ3786&amp;"(（",1)-1)))&amp;""</f>
        <v/>
      </c>
      <c r="EG3786" s="495" t="str">
        <f>""&amp;(MID(数据表!AZ3786,1,MIN(FIND({0;1;2;3;4;5;6;7;8;9},数据表!AZ3786&amp;"1234567890",1)-1)))&amp;""</f>
        <v/>
      </c>
    </row>
    <row r="3787" spans="2:137" s="310" customFormat="1" ht="12" customHeight="1">
      <c r="B3787" s="286"/>
      <c r="C3787" s="286"/>
      <c r="D3787" s="286"/>
      <c r="E3787" s="479"/>
      <c r="F3787" s="282"/>
      <c r="G3787" s="283"/>
      <c r="H3787" s="421"/>
      <c r="I3787" s="421"/>
      <c r="J3787" s="283"/>
      <c r="K3787" s="421"/>
      <c r="L3787" s="282"/>
      <c r="N3787" s="282"/>
      <c r="S3787" s="282"/>
      <c r="T3787" s="283"/>
      <c r="U3787" s="283"/>
      <c r="V3787" s="283"/>
      <c r="W3787" s="283"/>
      <c r="X3787" s="283"/>
      <c r="Y3787" s="282"/>
      <c r="Z3787" s="282"/>
      <c r="AA3787" s="283"/>
      <c r="AB3787" s="282"/>
      <c r="AC3787" s="282"/>
      <c r="AD3787" s="282"/>
      <c r="AE3787" s="282"/>
      <c r="AF3787" s="283"/>
      <c r="AG3787" s="402"/>
      <c r="AH3787" s="283"/>
      <c r="AI3787" s="283"/>
      <c r="AJ3787" s="283"/>
      <c r="AK3787" s="283"/>
      <c r="AL3787" s="283"/>
      <c r="AM3787" s="282"/>
      <c r="AN3787" s="282"/>
      <c r="AO3787" s="282"/>
      <c r="AP3787" s="282"/>
      <c r="AQ3787" s="282"/>
      <c r="AR3787" s="282"/>
      <c r="AT3787" s="283"/>
      <c r="AU3787" s="283"/>
      <c r="AV3787" s="283"/>
      <c r="AW3787" s="283"/>
      <c r="AY3787" s="283"/>
      <c r="AZ3787" s="282"/>
      <c r="BA3787" s="283"/>
      <c r="BB3787" s="282"/>
      <c r="BC3787" s="282"/>
      <c r="BD3787" s="282"/>
      <c r="BE3787" s="283"/>
      <c r="BG3787" s="282"/>
      <c r="BH3787" s="282"/>
      <c r="BI3787" s="282"/>
      <c r="BL3787" s="421"/>
      <c r="BM3787" s="424"/>
      <c r="BN3787" s="424"/>
      <c r="BO3787" s="424"/>
      <c r="BP3787" s="424"/>
      <c r="BQ3787" s="421"/>
      <c r="BR3787" s="421"/>
      <c r="BV3787" s="282"/>
      <c r="BW3787" s="283"/>
      <c r="BY3787" s="283"/>
      <c r="BZ3787" s="283"/>
      <c r="CA3787" s="283"/>
      <c r="CB3787" s="282"/>
      <c r="CC3787" s="282"/>
      <c r="CD3787" s="282"/>
      <c r="CE3787" s="282"/>
      <c r="CG3787" s="427"/>
      <c r="CH3787" s="402"/>
      <c r="CI3787" s="424"/>
      <c r="CJ3787" s="282"/>
      <c r="CK3787" s="282"/>
      <c r="CL3787" s="283"/>
      <c r="CM3787" s="283"/>
      <c r="CP3787" s="282"/>
      <c r="DC3787" s="282"/>
      <c r="DD3787" s="282"/>
      <c r="DE3787" s="282"/>
      <c r="DF3787" s="282"/>
      <c r="DG3787" s="282"/>
      <c r="DH3787" s="282"/>
      <c r="DI3787" s="282"/>
      <c r="DJ3787" s="282"/>
      <c r="EF3787" s="495" t="str">
        <f>""&amp;(MID(数据表!AZ3787,1,MIN(FIND({"(";"（"},数据表!AZ3787&amp;"(（",1)-1)))&amp;""</f>
        <v/>
      </c>
      <c r="EG3787" s="495" t="str">
        <f>""&amp;(MID(数据表!AZ3787,1,MIN(FIND({0;1;2;3;4;5;6;7;8;9},数据表!AZ3787&amp;"1234567890",1)-1)))&amp;""</f>
        <v/>
      </c>
    </row>
    <row r="3788" spans="2:137" s="310" customFormat="1" ht="12" customHeight="1">
      <c r="B3788" s="286"/>
      <c r="C3788" s="286"/>
      <c r="D3788" s="286"/>
      <c r="E3788" s="479"/>
      <c r="F3788" s="282"/>
      <c r="G3788" s="283"/>
      <c r="H3788" s="421"/>
      <c r="I3788" s="421"/>
      <c r="J3788" s="283"/>
      <c r="K3788" s="421"/>
      <c r="L3788" s="282"/>
      <c r="N3788" s="282"/>
      <c r="S3788" s="282"/>
      <c r="T3788" s="283"/>
      <c r="U3788" s="283"/>
      <c r="V3788" s="283"/>
      <c r="W3788" s="283"/>
      <c r="X3788" s="283"/>
      <c r="Y3788" s="282"/>
      <c r="Z3788" s="282"/>
      <c r="AA3788" s="283"/>
      <c r="AB3788" s="282"/>
      <c r="AC3788" s="282"/>
      <c r="AD3788" s="282"/>
      <c r="AE3788" s="282"/>
      <c r="AF3788" s="283"/>
      <c r="AG3788" s="402"/>
      <c r="AH3788" s="283"/>
      <c r="AI3788" s="283"/>
      <c r="AJ3788" s="283"/>
      <c r="AK3788" s="283"/>
      <c r="AL3788" s="283"/>
      <c r="AM3788" s="282"/>
      <c r="AN3788" s="282"/>
      <c r="AO3788" s="282"/>
      <c r="AP3788" s="282"/>
      <c r="AQ3788" s="282"/>
      <c r="AR3788" s="282"/>
      <c r="AT3788" s="283"/>
      <c r="AU3788" s="283"/>
      <c r="AV3788" s="283"/>
      <c r="AW3788" s="283"/>
      <c r="AY3788" s="283"/>
      <c r="AZ3788" s="282"/>
      <c r="BA3788" s="283"/>
      <c r="BB3788" s="282"/>
      <c r="BC3788" s="282"/>
      <c r="BD3788" s="282"/>
      <c r="BE3788" s="283"/>
      <c r="BG3788" s="282"/>
      <c r="BH3788" s="282"/>
      <c r="BI3788" s="282"/>
      <c r="BL3788" s="421"/>
      <c r="BM3788" s="424"/>
      <c r="BN3788" s="424"/>
      <c r="BO3788" s="424"/>
      <c r="BP3788" s="424"/>
      <c r="BQ3788" s="421"/>
      <c r="BR3788" s="421"/>
      <c r="BV3788" s="282"/>
      <c r="BW3788" s="283"/>
      <c r="BY3788" s="283"/>
      <c r="BZ3788" s="283"/>
      <c r="CA3788" s="283"/>
      <c r="CB3788" s="282"/>
      <c r="CC3788" s="282"/>
      <c r="CD3788" s="282"/>
      <c r="CE3788" s="282"/>
      <c r="CG3788" s="427"/>
      <c r="CH3788" s="402"/>
      <c r="CI3788" s="424"/>
      <c r="CJ3788" s="282"/>
      <c r="CK3788" s="282"/>
      <c r="CL3788" s="283"/>
      <c r="CM3788" s="283"/>
      <c r="CP3788" s="282"/>
      <c r="DC3788" s="282"/>
      <c r="DD3788" s="282"/>
      <c r="DE3788" s="282"/>
      <c r="DF3788" s="282"/>
      <c r="DG3788" s="282"/>
      <c r="DH3788" s="282"/>
      <c r="DI3788" s="282"/>
      <c r="DJ3788" s="282"/>
      <c r="EF3788" s="495" t="str">
        <f>""&amp;(MID(数据表!AZ3788,1,MIN(FIND({"(";"（"},数据表!AZ3788&amp;"(（",1)-1)))&amp;""</f>
        <v/>
      </c>
      <c r="EG3788" s="495" t="str">
        <f>""&amp;(MID(数据表!AZ3788,1,MIN(FIND({0;1;2;3;4;5;6;7;8;9},数据表!AZ3788&amp;"1234567890",1)-1)))&amp;""</f>
        <v/>
      </c>
    </row>
    <row r="3789" spans="2:137" s="310" customFormat="1" ht="12" customHeight="1">
      <c r="B3789" s="286"/>
      <c r="C3789" s="286"/>
      <c r="D3789" s="286"/>
      <c r="E3789" s="479"/>
      <c r="F3789" s="282"/>
      <c r="G3789" s="283"/>
      <c r="H3789" s="421"/>
      <c r="I3789" s="421"/>
      <c r="J3789" s="283"/>
      <c r="K3789" s="421"/>
      <c r="L3789" s="282"/>
      <c r="N3789" s="282"/>
      <c r="S3789" s="282"/>
      <c r="T3789" s="283"/>
      <c r="U3789" s="283"/>
      <c r="V3789" s="283"/>
      <c r="W3789" s="283"/>
      <c r="X3789" s="283"/>
      <c r="Y3789" s="282"/>
      <c r="Z3789" s="282"/>
      <c r="AA3789" s="283"/>
      <c r="AB3789" s="282"/>
      <c r="AC3789" s="282"/>
      <c r="AD3789" s="282"/>
      <c r="AE3789" s="282"/>
      <c r="AF3789" s="283"/>
      <c r="AG3789" s="402"/>
      <c r="AH3789" s="283"/>
      <c r="AI3789" s="283"/>
      <c r="AJ3789" s="283"/>
      <c r="AK3789" s="283"/>
      <c r="AL3789" s="283"/>
      <c r="AM3789" s="282"/>
      <c r="AN3789" s="282"/>
      <c r="AO3789" s="282"/>
      <c r="AP3789" s="282"/>
      <c r="AQ3789" s="282"/>
      <c r="AR3789" s="282"/>
      <c r="AT3789" s="283"/>
      <c r="AU3789" s="283"/>
      <c r="AV3789" s="283"/>
      <c r="AW3789" s="283"/>
      <c r="AY3789" s="283"/>
      <c r="AZ3789" s="282"/>
      <c r="BA3789" s="283"/>
      <c r="BB3789" s="282"/>
      <c r="BC3789" s="282"/>
      <c r="BD3789" s="282"/>
      <c r="BE3789" s="283"/>
      <c r="BG3789" s="282"/>
      <c r="BH3789" s="282"/>
      <c r="BI3789" s="282"/>
      <c r="BL3789" s="421"/>
      <c r="BM3789" s="424"/>
      <c r="BN3789" s="424"/>
      <c r="BO3789" s="424"/>
      <c r="BP3789" s="424"/>
      <c r="BQ3789" s="421"/>
      <c r="BR3789" s="421"/>
      <c r="BV3789" s="282"/>
      <c r="BW3789" s="283"/>
      <c r="BY3789" s="283"/>
      <c r="BZ3789" s="283"/>
      <c r="CA3789" s="283"/>
      <c r="CB3789" s="282"/>
      <c r="CC3789" s="282"/>
      <c r="CD3789" s="282"/>
      <c r="CE3789" s="282"/>
      <c r="CG3789" s="427"/>
      <c r="CH3789" s="402"/>
      <c r="CI3789" s="424"/>
      <c r="CJ3789" s="282"/>
      <c r="CK3789" s="282"/>
      <c r="CL3789" s="283"/>
      <c r="CM3789" s="283"/>
      <c r="CP3789" s="282"/>
      <c r="DC3789" s="282"/>
      <c r="DD3789" s="282"/>
      <c r="DE3789" s="282"/>
      <c r="DF3789" s="282"/>
      <c r="DG3789" s="282"/>
      <c r="DH3789" s="282"/>
      <c r="DI3789" s="282"/>
      <c r="DJ3789" s="282"/>
      <c r="EF3789" s="495" t="str">
        <f>""&amp;(MID(数据表!AZ3789,1,MIN(FIND({"(";"（"},数据表!AZ3789&amp;"(（",1)-1)))&amp;""</f>
        <v/>
      </c>
      <c r="EG3789" s="495" t="str">
        <f>""&amp;(MID(数据表!AZ3789,1,MIN(FIND({0;1;2;3;4;5;6;7;8;9},数据表!AZ3789&amp;"1234567890",1)-1)))&amp;""</f>
        <v/>
      </c>
    </row>
    <row r="3790" spans="2:137" s="310" customFormat="1" ht="12" customHeight="1">
      <c r="B3790" s="286"/>
      <c r="C3790" s="286"/>
      <c r="D3790" s="286"/>
      <c r="E3790" s="479"/>
      <c r="F3790" s="282"/>
      <c r="G3790" s="283"/>
      <c r="H3790" s="421"/>
      <c r="I3790" s="421"/>
      <c r="J3790" s="283"/>
      <c r="K3790" s="421"/>
      <c r="L3790" s="282"/>
      <c r="N3790" s="282"/>
      <c r="S3790" s="282"/>
      <c r="T3790" s="283"/>
      <c r="U3790" s="283"/>
      <c r="V3790" s="283"/>
      <c r="W3790" s="283"/>
      <c r="X3790" s="283"/>
      <c r="Y3790" s="282"/>
      <c r="Z3790" s="282"/>
      <c r="AA3790" s="283"/>
      <c r="AB3790" s="282"/>
      <c r="AC3790" s="282"/>
      <c r="AD3790" s="282"/>
      <c r="AE3790" s="282"/>
      <c r="AF3790" s="283"/>
      <c r="AG3790" s="402"/>
      <c r="AH3790" s="283"/>
      <c r="AI3790" s="283"/>
      <c r="AJ3790" s="283"/>
      <c r="AK3790" s="283"/>
      <c r="AL3790" s="283"/>
      <c r="AM3790" s="282"/>
      <c r="AN3790" s="282"/>
      <c r="AO3790" s="282"/>
      <c r="AP3790" s="282"/>
      <c r="AQ3790" s="282"/>
      <c r="AR3790" s="282"/>
      <c r="AT3790" s="283"/>
      <c r="AU3790" s="283"/>
      <c r="AV3790" s="283"/>
      <c r="AW3790" s="283"/>
      <c r="AY3790" s="283"/>
      <c r="AZ3790" s="282"/>
      <c r="BA3790" s="283"/>
      <c r="BB3790" s="282"/>
      <c r="BC3790" s="282"/>
      <c r="BD3790" s="282"/>
      <c r="BE3790" s="283"/>
      <c r="BG3790" s="282"/>
      <c r="BH3790" s="282"/>
      <c r="BI3790" s="282"/>
      <c r="BL3790" s="421"/>
      <c r="BM3790" s="424"/>
      <c r="BN3790" s="424"/>
      <c r="BO3790" s="424"/>
      <c r="BP3790" s="424"/>
      <c r="BQ3790" s="421"/>
      <c r="BR3790" s="421"/>
      <c r="BV3790" s="282"/>
      <c r="BW3790" s="283"/>
      <c r="BY3790" s="283"/>
      <c r="BZ3790" s="283"/>
      <c r="CA3790" s="283"/>
      <c r="CB3790" s="282"/>
      <c r="CC3790" s="282"/>
      <c r="CD3790" s="282"/>
      <c r="CE3790" s="282"/>
      <c r="CG3790" s="427"/>
      <c r="CH3790" s="402"/>
      <c r="CI3790" s="424"/>
      <c r="CJ3790" s="282"/>
      <c r="CK3790" s="282"/>
      <c r="CL3790" s="283"/>
      <c r="CM3790" s="283"/>
      <c r="CP3790" s="282"/>
      <c r="DC3790" s="282"/>
      <c r="DD3790" s="282"/>
      <c r="DE3790" s="282"/>
      <c r="DF3790" s="282"/>
      <c r="DG3790" s="282"/>
      <c r="DH3790" s="282"/>
      <c r="DI3790" s="282"/>
      <c r="DJ3790" s="282"/>
      <c r="EF3790" s="495" t="str">
        <f>""&amp;(MID(数据表!AZ3790,1,MIN(FIND({"(";"（"},数据表!AZ3790&amp;"(（",1)-1)))&amp;""</f>
        <v/>
      </c>
      <c r="EG3790" s="495" t="str">
        <f>""&amp;(MID(数据表!AZ3790,1,MIN(FIND({0;1;2;3;4;5;6;7;8;9},数据表!AZ3790&amp;"1234567890",1)-1)))&amp;""</f>
        <v/>
      </c>
    </row>
    <row r="3791" spans="2:137" s="310" customFormat="1" ht="12" customHeight="1">
      <c r="B3791" s="286"/>
      <c r="C3791" s="286"/>
      <c r="D3791" s="286"/>
      <c r="E3791" s="479"/>
      <c r="F3791" s="282"/>
      <c r="G3791" s="283"/>
      <c r="H3791" s="421"/>
      <c r="I3791" s="421"/>
      <c r="J3791" s="283"/>
      <c r="K3791" s="421"/>
      <c r="L3791" s="282"/>
      <c r="N3791" s="282"/>
      <c r="S3791" s="282"/>
      <c r="T3791" s="283"/>
      <c r="U3791" s="283"/>
      <c r="V3791" s="283"/>
      <c r="W3791" s="283"/>
      <c r="X3791" s="283"/>
      <c r="Y3791" s="282"/>
      <c r="Z3791" s="282"/>
      <c r="AA3791" s="283"/>
      <c r="AB3791" s="282"/>
      <c r="AC3791" s="282"/>
      <c r="AD3791" s="282"/>
      <c r="AE3791" s="282"/>
      <c r="AF3791" s="283"/>
      <c r="AG3791" s="402"/>
      <c r="AH3791" s="283"/>
      <c r="AI3791" s="283"/>
      <c r="AJ3791" s="283"/>
      <c r="AK3791" s="283"/>
      <c r="AL3791" s="283"/>
      <c r="AM3791" s="282"/>
      <c r="AN3791" s="282"/>
      <c r="AO3791" s="282"/>
      <c r="AP3791" s="282"/>
      <c r="AQ3791" s="282"/>
      <c r="AR3791" s="282"/>
      <c r="AT3791" s="283"/>
      <c r="AU3791" s="283"/>
      <c r="AV3791" s="283"/>
      <c r="AW3791" s="283"/>
      <c r="AY3791" s="283"/>
      <c r="AZ3791" s="282"/>
      <c r="BA3791" s="283"/>
      <c r="BB3791" s="282"/>
      <c r="BC3791" s="282"/>
      <c r="BD3791" s="282"/>
      <c r="BE3791" s="283"/>
      <c r="BG3791" s="282"/>
      <c r="BH3791" s="282"/>
      <c r="BI3791" s="282"/>
      <c r="BL3791" s="421"/>
      <c r="BM3791" s="424"/>
      <c r="BN3791" s="424"/>
      <c r="BO3791" s="424"/>
      <c r="BP3791" s="424"/>
      <c r="BQ3791" s="421"/>
      <c r="BR3791" s="421"/>
      <c r="BV3791" s="282"/>
      <c r="BW3791" s="283"/>
      <c r="BY3791" s="283"/>
      <c r="BZ3791" s="283"/>
      <c r="CA3791" s="283"/>
      <c r="CB3791" s="282"/>
      <c r="CC3791" s="282"/>
      <c r="CD3791" s="282"/>
      <c r="CE3791" s="282"/>
      <c r="CG3791" s="427"/>
      <c r="CH3791" s="402"/>
      <c r="CI3791" s="424"/>
      <c r="CJ3791" s="282"/>
      <c r="CK3791" s="282"/>
      <c r="CL3791" s="283"/>
      <c r="CM3791" s="283"/>
      <c r="CP3791" s="282"/>
      <c r="DC3791" s="282"/>
      <c r="DD3791" s="282"/>
      <c r="DE3791" s="282"/>
      <c r="DF3791" s="282"/>
      <c r="DG3791" s="282"/>
      <c r="DH3791" s="282"/>
      <c r="DI3791" s="282"/>
      <c r="DJ3791" s="282"/>
      <c r="EF3791" s="495" t="str">
        <f>""&amp;(MID(数据表!AZ3791,1,MIN(FIND({"(";"（"},数据表!AZ3791&amp;"(（",1)-1)))&amp;""</f>
        <v/>
      </c>
      <c r="EG3791" s="495" t="str">
        <f>""&amp;(MID(数据表!AZ3791,1,MIN(FIND({0;1;2;3;4;5;6;7;8;9},数据表!AZ3791&amp;"1234567890",1)-1)))&amp;""</f>
        <v/>
      </c>
    </row>
    <row r="3792" spans="2:137" s="310" customFormat="1" ht="12" customHeight="1">
      <c r="B3792" s="286"/>
      <c r="C3792" s="286"/>
      <c r="D3792" s="286"/>
      <c r="E3792" s="479"/>
      <c r="F3792" s="282"/>
      <c r="G3792" s="283"/>
      <c r="H3792" s="421"/>
      <c r="I3792" s="421"/>
      <c r="J3792" s="283"/>
      <c r="K3792" s="421"/>
      <c r="L3792" s="282"/>
      <c r="N3792" s="282"/>
      <c r="S3792" s="282"/>
      <c r="T3792" s="283"/>
      <c r="U3792" s="283"/>
      <c r="V3792" s="283"/>
      <c r="W3792" s="283"/>
      <c r="X3792" s="283"/>
      <c r="Y3792" s="282"/>
      <c r="Z3792" s="282"/>
      <c r="AA3792" s="283"/>
      <c r="AB3792" s="282"/>
      <c r="AC3792" s="282"/>
      <c r="AD3792" s="282"/>
      <c r="AE3792" s="282"/>
      <c r="AF3792" s="283"/>
      <c r="AG3792" s="402"/>
      <c r="AH3792" s="283"/>
      <c r="AI3792" s="283"/>
      <c r="AJ3792" s="283"/>
      <c r="AK3792" s="283"/>
      <c r="AL3792" s="283"/>
      <c r="AM3792" s="282"/>
      <c r="AN3792" s="282"/>
      <c r="AO3792" s="282"/>
      <c r="AP3792" s="282"/>
      <c r="AQ3792" s="282"/>
      <c r="AR3792" s="282"/>
      <c r="AT3792" s="283"/>
      <c r="AU3792" s="283"/>
      <c r="AV3792" s="283"/>
      <c r="AW3792" s="283"/>
      <c r="AY3792" s="283"/>
      <c r="AZ3792" s="282"/>
      <c r="BA3792" s="283"/>
      <c r="BB3792" s="282"/>
      <c r="BC3792" s="282"/>
      <c r="BD3792" s="282"/>
      <c r="BE3792" s="283"/>
      <c r="BG3792" s="282"/>
      <c r="BH3792" s="282"/>
      <c r="BI3792" s="282"/>
      <c r="BL3792" s="421"/>
      <c r="BM3792" s="424"/>
      <c r="BN3792" s="424"/>
      <c r="BO3792" s="424"/>
      <c r="BP3792" s="424"/>
      <c r="BQ3792" s="421"/>
      <c r="BR3792" s="421"/>
      <c r="BV3792" s="282"/>
      <c r="BW3792" s="283"/>
      <c r="BY3792" s="283"/>
      <c r="BZ3792" s="283"/>
      <c r="CA3792" s="283"/>
      <c r="CB3792" s="282"/>
      <c r="CC3792" s="282"/>
      <c r="CD3792" s="282"/>
      <c r="CE3792" s="282"/>
      <c r="CG3792" s="427"/>
      <c r="CH3792" s="402"/>
      <c r="CI3792" s="424"/>
      <c r="CJ3792" s="282"/>
      <c r="CK3792" s="282"/>
      <c r="CL3792" s="283"/>
      <c r="CM3792" s="283"/>
      <c r="CP3792" s="282"/>
      <c r="DC3792" s="282"/>
      <c r="DD3792" s="282"/>
      <c r="DE3792" s="282"/>
      <c r="DF3792" s="282"/>
      <c r="DG3792" s="282"/>
      <c r="DH3792" s="282"/>
      <c r="DI3792" s="282"/>
      <c r="DJ3792" s="282"/>
      <c r="EF3792" s="495" t="str">
        <f>""&amp;(MID(数据表!AZ3792,1,MIN(FIND({"(";"（"},数据表!AZ3792&amp;"(（",1)-1)))&amp;""</f>
        <v/>
      </c>
      <c r="EG3792" s="495" t="str">
        <f>""&amp;(MID(数据表!AZ3792,1,MIN(FIND({0;1;2;3;4;5;6;7;8;9},数据表!AZ3792&amp;"1234567890",1)-1)))&amp;""</f>
        <v/>
      </c>
    </row>
    <row r="3793" spans="2:137" s="310" customFormat="1" ht="12" customHeight="1">
      <c r="B3793" s="286"/>
      <c r="C3793" s="286"/>
      <c r="D3793" s="286"/>
      <c r="E3793" s="479"/>
      <c r="F3793" s="282"/>
      <c r="G3793" s="283"/>
      <c r="H3793" s="421"/>
      <c r="I3793" s="421"/>
      <c r="J3793" s="283"/>
      <c r="K3793" s="421"/>
      <c r="L3793" s="282"/>
      <c r="N3793" s="282"/>
      <c r="S3793" s="282"/>
      <c r="T3793" s="283"/>
      <c r="U3793" s="283"/>
      <c r="V3793" s="283"/>
      <c r="W3793" s="283"/>
      <c r="X3793" s="283"/>
      <c r="Y3793" s="282"/>
      <c r="Z3793" s="282"/>
      <c r="AA3793" s="283"/>
      <c r="AB3793" s="282"/>
      <c r="AC3793" s="282"/>
      <c r="AD3793" s="282"/>
      <c r="AE3793" s="282"/>
      <c r="AF3793" s="283"/>
      <c r="AG3793" s="402"/>
      <c r="AH3793" s="283"/>
      <c r="AI3793" s="283"/>
      <c r="AJ3793" s="283"/>
      <c r="AK3793" s="283"/>
      <c r="AL3793" s="283"/>
      <c r="AM3793" s="282"/>
      <c r="AN3793" s="282"/>
      <c r="AO3793" s="282"/>
      <c r="AP3793" s="282"/>
      <c r="AQ3793" s="282"/>
      <c r="AR3793" s="282"/>
      <c r="AT3793" s="283"/>
      <c r="AU3793" s="283"/>
      <c r="AV3793" s="283"/>
      <c r="AW3793" s="283"/>
      <c r="AY3793" s="283"/>
      <c r="AZ3793" s="282"/>
      <c r="BA3793" s="283"/>
      <c r="BB3793" s="282"/>
      <c r="BC3793" s="282"/>
      <c r="BD3793" s="282"/>
      <c r="BE3793" s="283"/>
      <c r="BG3793" s="282"/>
      <c r="BH3793" s="282"/>
      <c r="BI3793" s="282"/>
      <c r="BL3793" s="421"/>
      <c r="BM3793" s="424"/>
      <c r="BN3793" s="424"/>
      <c r="BO3793" s="424"/>
      <c r="BP3793" s="424"/>
      <c r="BQ3793" s="421"/>
      <c r="BR3793" s="421"/>
      <c r="BV3793" s="282"/>
      <c r="BW3793" s="283"/>
      <c r="BY3793" s="283"/>
      <c r="BZ3793" s="283"/>
      <c r="CA3793" s="283"/>
      <c r="CB3793" s="282"/>
      <c r="CC3793" s="282"/>
      <c r="CD3793" s="282"/>
      <c r="CE3793" s="282"/>
      <c r="CG3793" s="427"/>
      <c r="CH3793" s="402"/>
      <c r="CI3793" s="424"/>
      <c r="CJ3793" s="282"/>
      <c r="CK3793" s="282"/>
      <c r="CL3793" s="283"/>
      <c r="CM3793" s="283"/>
      <c r="CP3793" s="282"/>
      <c r="DC3793" s="282"/>
      <c r="DD3793" s="282"/>
      <c r="DE3793" s="282"/>
      <c r="DF3793" s="282"/>
      <c r="DG3793" s="282"/>
      <c r="DH3793" s="282"/>
      <c r="DI3793" s="282"/>
      <c r="DJ3793" s="282"/>
      <c r="EF3793" s="495" t="str">
        <f>""&amp;(MID(数据表!AZ3793,1,MIN(FIND({"(";"（"},数据表!AZ3793&amp;"(（",1)-1)))&amp;""</f>
        <v/>
      </c>
      <c r="EG3793" s="495" t="str">
        <f>""&amp;(MID(数据表!AZ3793,1,MIN(FIND({0;1;2;3;4;5;6;7;8;9},数据表!AZ3793&amp;"1234567890",1)-1)))&amp;""</f>
        <v/>
      </c>
    </row>
    <row r="3794" spans="2:137" s="310" customFormat="1" ht="12" customHeight="1">
      <c r="B3794" s="286"/>
      <c r="C3794" s="286"/>
      <c r="D3794" s="286"/>
      <c r="E3794" s="479"/>
      <c r="F3794" s="282"/>
      <c r="G3794" s="283"/>
      <c r="H3794" s="421"/>
      <c r="I3794" s="421"/>
      <c r="J3794" s="283"/>
      <c r="K3794" s="421"/>
      <c r="L3794" s="282"/>
      <c r="N3794" s="282"/>
      <c r="S3794" s="282"/>
      <c r="T3794" s="283"/>
      <c r="U3794" s="283"/>
      <c r="V3794" s="283"/>
      <c r="W3794" s="283"/>
      <c r="X3794" s="283"/>
      <c r="Y3794" s="282"/>
      <c r="Z3794" s="282"/>
      <c r="AA3794" s="283"/>
      <c r="AB3794" s="282"/>
      <c r="AC3794" s="282"/>
      <c r="AD3794" s="282"/>
      <c r="AE3794" s="282"/>
      <c r="AF3794" s="283"/>
      <c r="AG3794" s="402"/>
      <c r="AH3794" s="283"/>
      <c r="AI3794" s="283"/>
      <c r="AJ3794" s="283"/>
      <c r="AK3794" s="283"/>
      <c r="AL3794" s="283"/>
      <c r="AM3794" s="282"/>
      <c r="AN3794" s="282"/>
      <c r="AO3794" s="282"/>
      <c r="AP3794" s="282"/>
      <c r="AQ3794" s="282"/>
      <c r="AR3794" s="282"/>
      <c r="AT3794" s="283"/>
      <c r="AU3794" s="283"/>
      <c r="AV3794" s="283"/>
      <c r="AW3794" s="283"/>
      <c r="AY3794" s="283"/>
      <c r="AZ3794" s="282"/>
      <c r="BA3794" s="283"/>
      <c r="BB3794" s="282"/>
      <c r="BC3794" s="282"/>
      <c r="BD3794" s="282"/>
      <c r="BE3794" s="283"/>
      <c r="BG3794" s="282"/>
      <c r="BH3794" s="282"/>
      <c r="BI3794" s="282"/>
      <c r="BL3794" s="421"/>
      <c r="BM3794" s="424"/>
      <c r="BN3794" s="424"/>
      <c r="BO3794" s="424"/>
      <c r="BP3794" s="424"/>
      <c r="BQ3794" s="421"/>
      <c r="BR3794" s="421"/>
      <c r="BV3794" s="282"/>
      <c r="BW3794" s="283"/>
      <c r="BY3794" s="283"/>
      <c r="BZ3794" s="283"/>
      <c r="CA3794" s="283"/>
      <c r="CB3794" s="282"/>
      <c r="CC3794" s="282"/>
      <c r="CD3794" s="282"/>
      <c r="CE3794" s="282"/>
      <c r="CG3794" s="427"/>
      <c r="CH3794" s="402"/>
      <c r="CI3794" s="424"/>
      <c r="CJ3794" s="282"/>
      <c r="CK3794" s="282"/>
      <c r="CL3794" s="283"/>
      <c r="CM3794" s="283"/>
      <c r="CP3794" s="282"/>
      <c r="DC3794" s="282"/>
      <c r="DD3794" s="282"/>
      <c r="DE3794" s="282"/>
      <c r="DF3794" s="282"/>
      <c r="DG3794" s="282"/>
      <c r="DH3794" s="282"/>
      <c r="DI3794" s="282"/>
      <c r="DJ3794" s="282"/>
      <c r="EF3794" s="495" t="str">
        <f>""&amp;(MID(数据表!AZ3794,1,MIN(FIND({"(";"（"},数据表!AZ3794&amp;"(（",1)-1)))&amp;""</f>
        <v/>
      </c>
      <c r="EG3794" s="495" t="str">
        <f>""&amp;(MID(数据表!AZ3794,1,MIN(FIND({0;1;2;3;4;5;6;7;8;9},数据表!AZ3794&amp;"1234567890",1)-1)))&amp;""</f>
        <v/>
      </c>
    </row>
    <row r="3795" spans="2:137" s="310" customFormat="1" ht="12" customHeight="1">
      <c r="B3795" s="286"/>
      <c r="C3795" s="286"/>
      <c r="D3795" s="286"/>
      <c r="E3795" s="479"/>
      <c r="F3795" s="282"/>
      <c r="G3795" s="283"/>
      <c r="H3795" s="421"/>
      <c r="I3795" s="421"/>
      <c r="J3795" s="283"/>
      <c r="K3795" s="421"/>
      <c r="L3795" s="282"/>
      <c r="N3795" s="282"/>
      <c r="S3795" s="282"/>
      <c r="T3795" s="283"/>
      <c r="U3795" s="283"/>
      <c r="V3795" s="283"/>
      <c r="W3795" s="283"/>
      <c r="X3795" s="283"/>
      <c r="Y3795" s="282"/>
      <c r="Z3795" s="282"/>
      <c r="AA3795" s="283"/>
      <c r="AB3795" s="282"/>
      <c r="AC3795" s="282"/>
      <c r="AD3795" s="282"/>
      <c r="AE3795" s="282"/>
      <c r="AF3795" s="283"/>
      <c r="AG3795" s="402"/>
      <c r="AH3795" s="283"/>
      <c r="AI3795" s="283"/>
      <c r="AJ3795" s="283"/>
      <c r="AK3795" s="283"/>
      <c r="AL3795" s="283"/>
      <c r="AM3795" s="282"/>
      <c r="AN3795" s="282"/>
      <c r="AO3795" s="282"/>
      <c r="AP3795" s="282"/>
      <c r="AQ3795" s="282"/>
      <c r="AR3795" s="282"/>
      <c r="AT3795" s="283"/>
      <c r="AU3795" s="283"/>
      <c r="AV3795" s="283"/>
      <c r="AW3795" s="283"/>
      <c r="AY3795" s="283"/>
      <c r="AZ3795" s="282"/>
      <c r="BA3795" s="283"/>
      <c r="BB3795" s="282"/>
      <c r="BC3795" s="282"/>
      <c r="BD3795" s="282"/>
      <c r="BE3795" s="283"/>
      <c r="BG3795" s="282"/>
      <c r="BH3795" s="282"/>
      <c r="BI3795" s="282"/>
      <c r="BL3795" s="421"/>
      <c r="BM3795" s="424"/>
      <c r="BN3795" s="424"/>
      <c r="BO3795" s="424"/>
      <c r="BP3795" s="424"/>
      <c r="BQ3795" s="421"/>
      <c r="BR3795" s="421"/>
      <c r="BV3795" s="282"/>
      <c r="BW3795" s="283"/>
      <c r="BY3795" s="283"/>
      <c r="BZ3795" s="283"/>
      <c r="CA3795" s="283"/>
      <c r="CB3795" s="282"/>
      <c r="CC3795" s="282"/>
      <c r="CD3795" s="282"/>
      <c r="CE3795" s="282"/>
      <c r="CG3795" s="427"/>
      <c r="CH3795" s="402"/>
      <c r="CI3795" s="424"/>
      <c r="CJ3795" s="282"/>
      <c r="CK3795" s="282"/>
      <c r="CL3795" s="283"/>
      <c r="CM3795" s="283"/>
      <c r="CP3795" s="282"/>
      <c r="DC3795" s="282"/>
      <c r="DD3795" s="282"/>
      <c r="DE3795" s="282"/>
      <c r="DF3795" s="282"/>
      <c r="DG3795" s="282"/>
      <c r="DH3795" s="282"/>
      <c r="DI3795" s="282"/>
      <c r="DJ3795" s="282"/>
      <c r="EF3795" s="495" t="str">
        <f>""&amp;(MID(数据表!AZ3795,1,MIN(FIND({"(";"（"},数据表!AZ3795&amp;"(（",1)-1)))&amp;""</f>
        <v/>
      </c>
      <c r="EG3795" s="495" t="str">
        <f>""&amp;(MID(数据表!AZ3795,1,MIN(FIND({0;1;2;3;4;5;6;7;8;9},数据表!AZ3795&amp;"1234567890",1)-1)))&amp;""</f>
        <v/>
      </c>
    </row>
    <row r="3796" spans="2:137" s="310" customFormat="1" ht="12" customHeight="1">
      <c r="B3796" s="286"/>
      <c r="C3796" s="286"/>
      <c r="D3796" s="286"/>
      <c r="E3796" s="479"/>
      <c r="F3796" s="282"/>
      <c r="G3796" s="283"/>
      <c r="H3796" s="421"/>
      <c r="I3796" s="421"/>
      <c r="J3796" s="283"/>
      <c r="K3796" s="421"/>
      <c r="L3796" s="282"/>
      <c r="N3796" s="282"/>
      <c r="S3796" s="282"/>
      <c r="T3796" s="283"/>
      <c r="U3796" s="283"/>
      <c r="V3796" s="283"/>
      <c r="W3796" s="283"/>
      <c r="X3796" s="283"/>
      <c r="Y3796" s="282"/>
      <c r="Z3796" s="282"/>
      <c r="AA3796" s="283"/>
      <c r="AB3796" s="282"/>
      <c r="AC3796" s="282"/>
      <c r="AD3796" s="282"/>
      <c r="AE3796" s="282"/>
      <c r="AF3796" s="283"/>
      <c r="AG3796" s="402"/>
      <c r="AH3796" s="283"/>
      <c r="AI3796" s="283"/>
      <c r="AJ3796" s="283"/>
      <c r="AK3796" s="283"/>
      <c r="AL3796" s="283"/>
      <c r="AM3796" s="282"/>
      <c r="AN3796" s="282"/>
      <c r="AO3796" s="282"/>
      <c r="AP3796" s="282"/>
      <c r="AQ3796" s="282"/>
      <c r="AR3796" s="282"/>
      <c r="AT3796" s="283"/>
      <c r="AU3796" s="283"/>
      <c r="AV3796" s="283"/>
      <c r="AW3796" s="283"/>
      <c r="AY3796" s="283"/>
      <c r="AZ3796" s="282"/>
      <c r="BA3796" s="283"/>
      <c r="BB3796" s="282"/>
      <c r="BC3796" s="282"/>
      <c r="BD3796" s="282"/>
      <c r="BE3796" s="283"/>
      <c r="BG3796" s="282"/>
      <c r="BH3796" s="282"/>
      <c r="BI3796" s="282"/>
      <c r="BL3796" s="421"/>
      <c r="BM3796" s="424"/>
      <c r="BN3796" s="424"/>
      <c r="BO3796" s="424"/>
      <c r="BP3796" s="424"/>
      <c r="BQ3796" s="421"/>
      <c r="BR3796" s="421"/>
      <c r="BV3796" s="282"/>
      <c r="BW3796" s="283"/>
      <c r="BY3796" s="283"/>
      <c r="BZ3796" s="283"/>
      <c r="CA3796" s="283"/>
      <c r="CB3796" s="282"/>
      <c r="CC3796" s="282"/>
      <c r="CD3796" s="282"/>
      <c r="CE3796" s="282"/>
      <c r="CG3796" s="427"/>
      <c r="CH3796" s="402"/>
      <c r="CI3796" s="424"/>
      <c r="CJ3796" s="282"/>
      <c r="CK3796" s="282"/>
      <c r="CL3796" s="283"/>
      <c r="CM3796" s="283"/>
      <c r="CP3796" s="282"/>
      <c r="DC3796" s="282"/>
      <c r="DD3796" s="282"/>
      <c r="DE3796" s="282"/>
      <c r="DF3796" s="282"/>
      <c r="DG3796" s="282"/>
      <c r="DH3796" s="282"/>
      <c r="DI3796" s="282"/>
      <c r="DJ3796" s="282"/>
      <c r="EF3796" s="495" t="str">
        <f>""&amp;(MID(数据表!AZ3796,1,MIN(FIND({"(";"（"},数据表!AZ3796&amp;"(（",1)-1)))&amp;""</f>
        <v/>
      </c>
      <c r="EG3796" s="495" t="str">
        <f>""&amp;(MID(数据表!AZ3796,1,MIN(FIND({0;1;2;3;4;5;6;7;8;9},数据表!AZ3796&amp;"1234567890",1)-1)))&amp;""</f>
        <v/>
      </c>
    </row>
    <row r="3797" spans="2:137" s="310" customFormat="1" ht="12" customHeight="1">
      <c r="B3797" s="286"/>
      <c r="C3797" s="286"/>
      <c r="D3797" s="286"/>
      <c r="E3797" s="479"/>
      <c r="F3797" s="282"/>
      <c r="G3797" s="283"/>
      <c r="H3797" s="421"/>
      <c r="I3797" s="421"/>
      <c r="J3797" s="283"/>
      <c r="K3797" s="421"/>
      <c r="L3797" s="282"/>
      <c r="N3797" s="282"/>
      <c r="S3797" s="282"/>
      <c r="T3797" s="283"/>
      <c r="U3797" s="283"/>
      <c r="V3797" s="283"/>
      <c r="W3797" s="283"/>
      <c r="X3797" s="283"/>
      <c r="Y3797" s="282"/>
      <c r="Z3797" s="282"/>
      <c r="AA3797" s="283"/>
      <c r="AB3797" s="282"/>
      <c r="AC3797" s="282"/>
      <c r="AD3797" s="282"/>
      <c r="AE3797" s="282"/>
      <c r="AF3797" s="283"/>
      <c r="AG3797" s="402"/>
      <c r="AH3797" s="283"/>
      <c r="AI3797" s="283"/>
      <c r="AJ3797" s="283"/>
      <c r="AK3797" s="283"/>
      <c r="AL3797" s="283"/>
      <c r="AM3797" s="282"/>
      <c r="AN3797" s="282"/>
      <c r="AO3797" s="282"/>
      <c r="AP3797" s="282"/>
      <c r="AQ3797" s="282"/>
      <c r="AR3797" s="282"/>
      <c r="AT3797" s="283"/>
      <c r="AU3797" s="283"/>
      <c r="AV3797" s="283"/>
      <c r="AW3797" s="283"/>
      <c r="AY3797" s="283"/>
      <c r="AZ3797" s="282"/>
      <c r="BA3797" s="283"/>
      <c r="BB3797" s="282"/>
      <c r="BC3797" s="282"/>
      <c r="BD3797" s="282"/>
      <c r="BE3797" s="283"/>
      <c r="BG3797" s="282"/>
      <c r="BH3797" s="282"/>
      <c r="BI3797" s="282"/>
      <c r="BL3797" s="421"/>
      <c r="BM3797" s="424"/>
      <c r="BN3797" s="424"/>
      <c r="BO3797" s="424"/>
      <c r="BP3797" s="424"/>
      <c r="BQ3797" s="421"/>
      <c r="BR3797" s="421"/>
      <c r="BV3797" s="282"/>
      <c r="BW3797" s="283"/>
      <c r="BY3797" s="283"/>
      <c r="BZ3797" s="283"/>
      <c r="CA3797" s="283"/>
      <c r="CB3797" s="282"/>
      <c r="CC3797" s="282"/>
      <c r="CD3797" s="282"/>
      <c r="CE3797" s="282"/>
      <c r="CG3797" s="427"/>
      <c r="CH3797" s="402"/>
      <c r="CI3797" s="424"/>
      <c r="CJ3797" s="282"/>
      <c r="CK3797" s="282"/>
      <c r="CL3797" s="283"/>
      <c r="CM3797" s="283"/>
      <c r="CP3797" s="282"/>
      <c r="DC3797" s="282"/>
      <c r="DD3797" s="282"/>
      <c r="DE3797" s="282"/>
      <c r="DF3797" s="282"/>
      <c r="DG3797" s="282"/>
      <c r="DH3797" s="282"/>
      <c r="DI3797" s="282"/>
      <c r="DJ3797" s="282"/>
      <c r="EF3797" s="495" t="str">
        <f>""&amp;(MID(数据表!AZ3797,1,MIN(FIND({"(";"（"},数据表!AZ3797&amp;"(（",1)-1)))&amp;""</f>
        <v/>
      </c>
      <c r="EG3797" s="495" t="str">
        <f>""&amp;(MID(数据表!AZ3797,1,MIN(FIND({0;1;2;3;4;5;6;7;8;9},数据表!AZ3797&amp;"1234567890",1)-1)))&amp;""</f>
        <v/>
      </c>
    </row>
    <row r="3798" spans="2:137" s="310" customFormat="1" ht="12" customHeight="1">
      <c r="B3798" s="286"/>
      <c r="C3798" s="286"/>
      <c r="D3798" s="286"/>
      <c r="E3798" s="479"/>
      <c r="F3798" s="282"/>
      <c r="G3798" s="283"/>
      <c r="H3798" s="421"/>
      <c r="I3798" s="421"/>
      <c r="J3798" s="283"/>
      <c r="K3798" s="421"/>
      <c r="L3798" s="282"/>
      <c r="N3798" s="282"/>
      <c r="S3798" s="282"/>
      <c r="T3798" s="283"/>
      <c r="U3798" s="283"/>
      <c r="V3798" s="283"/>
      <c r="W3798" s="283"/>
      <c r="X3798" s="283"/>
      <c r="Y3798" s="282"/>
      <c r="Z3798" s="282"/>
      <c r="AA3798" s="283"/>
      <c r="AB3798" s="282"/>
      <c r="AC3798" s="282"/>
      <c r="AD3798" s="282"/>
      <c r="AE3798" s="282"/>
      <c r="AF3798" s="283"/>
      <c r="AG3798" s="402"/>
      <c r="AH3798" s="283"/>
      <c r="AI3798" s="283"/>
      <c r="AJ3798" s="283"/>
      <c r="AK3798" s="283"/>
      <c r="AL3798" s="283"/>
      <c r="AM3798" s="282"/>
      <c r="AN3798" s="282"/>
      <c r="AO3798" s="282"/>
      <c r="AP3798" s="282"/>
      <c r="AQ3798" s="282"/>
      <c r="AR3798" s="282"/>
      <c r="AT3798" s="283"/>
      <c r="AU3798" s="283"/>
      <c r="AV3798" s="283"/>
      <c r="AW3798" s="283"/>
      <c r="AY3798" s="283"/>
      <c r="AZ3798" s="282"/>
      <c r="BA3798" s="283"/>
      <c r="BB3798" s="282"/>
      <c r="BC3798" s="282"/>
      <c r="BD3798" s="282"/>
      <c r="BE3798" s="283"/>
      <c r="BG3798" s="282"/>
      <c r="BH3798" s="282"/>
      <c r="BI3798" s="282"/>
      <c r="BL3798" s="421"/>
      <c r="BM3798" s="424"/>
      <c r="BN3798" s="424"/>
      <c r="BO3798" s="424"/>
      <c r="BP3798" s="424"/>
      <c r="BQ3798" s="421"/>
      <c r="BR3798" s="421"/>
      <c r="BV3798" s="282"/>
      <c r="BW3798" s="283"/>
      <c r="BY3798" s="283"/>
      <c r="BZ3798" s="283"/>
      <c r="CA3798" s="283"/>
      <c r="CB3798" s="282"/>
      <c r="CC3798" s="282"/>
      <c r="CD3798" s="282"/>
      <c r="CE3798" s="282"/>
      <c r="CG3798" s="427"/>
      <c r="CH3798" s="402"/>
      <c r="CI3798" s="424"/>
      <c r="CJ3798" s="282"/>
      <c r="CK3798" s="282"/>
      <c r="CL3798" s="283"/>
      <c r="CM3798" s="283"/>
      <c r="CP3798" s="282"/>
      <c r="DC3798" s="282"/>
      <c r="DD3798" s="282"/>
      <c r="DE3798" s="282"/>
      <c r="DF3798" s="282"/>
      <c r="DG3798" s="282"/>
      <c r="DH3798" s="282"/>
      <c r="DI3798" s="282"/>
      <c r="DJ3798" s="282"/>
      <c r="EF3798" s="495" t="str">
        <f>""&amp;(MID(数据表!AZ3798,1,MIN(FIND({"(";"（"},数据表!AZ3798&amp;"(（",1)-1)))&amp;""</f>
        <v/>
      </c>
      <c r="EG3798" s="495" t="str">
        <f>""&amp;(MID(数据表!AZ3798,1,MIN(FIND({0;1;2;3;4;5;6;7;8;9},数据表!AZ3798&amp;"1234567890",1)-1)))&amp;""</f>
        <v/>
      </c>
    </row>
    <row r="3799" spans="2:137" s="310" customFormat="1" ht="12" customHeight="1">
      <c r="B3799" s="286"/>
      <c r="C3799" s="286"/>
      <c r="D3799" s="286"/>
      <c r="E3799" s="479"/>
      <c r="F3799" s="282"/>
      <c r="G3799" s="283"/>
      <c r="H3799" s="421"/>
      <c r="I3799" s="421"/>
      <c r="J3799" s="283"/>
      <c r="K3799" s="421"/>
      <c r="L3799" s="282"/>
      <c r="N3799" s="282"/>
      <c r="S3799" s="282"/>
      <c r="T3799" s="283"/>
      <c r="U3799" s="283"/>
      <c r="V3799" s="283"/>
      <c r="W3799" s="283"/>
      <c r="X3799" s="283"/>
      <c r="Y3799" s="282"/>
      <c r="Z3799" s="282"/>
      <c r="AA3799" s="283"/>
      <c r="AB3799" s="282"/>
      <c r="AC3799" s="282"/>
      <c r="AD3799" s="282"/>
      <c r="AE3799" s="282"/>
      <c r="AF3799" s="283"/>
      <c r="AG3799" s="402"/>
      <c r="AH3799" s="283"/>
      <c r="AI3799" s="283"/>
      <c r="AJ3799" s="283"/>
      <c r="AK3799" s="283"/>
      <c r="AL3799" s="283"/>
      <c r="AM3799" s="282"/>
      <c r="AN3799" s="282"/>
      <c r="AO3799" s="282"/>
      <c r="AP3799" s="282"/>
      <c r="AQ3799" s="282"/>
      <c r="AR3799" s="282"/>
      <c r="AT3799" s="283"/>
      <c r="AU3799" s="283"/>
      <c r="AV3799" s="283"/>
      <c r="AW3799" s="283"/>
      <c r="AY3799" s="283"/>
      <c r="AZ3799" s="282"/>
      <c r="BA3799" s="283"/>
      <c r="BB3799" s="282"/>
      <c r="BC3799" s="282"/>
      <c r="BD3799" s="282"/>
      <c r="BE3799" s="283"/>
      <c r="BG3799" s="282"/>
      <c r="BH3799" s="282"/>
      <c r="BI3799" s="282"/>
      <c r="BL3799" s="421"/>
      <c r="BM3799" s="424"/>
      <c r="BN3799" s="424"/>
      <c r="BO3799" s="424"/>
      <c r="BP3799" s="424"/>
      <c r="BQ3799" s="421"/>
      <c r="BR3799" s="421"/>
      <c r="BV3799" s="282"/>
      <c r="BW3799" s="283"/>
      <c r="BY3799" s="283"/>
      <c r="BZ3799" s="283"/>
      <c r="CA3799" s="283"/>
      <c r="CB3799" s="282"/>
      <c r="CC3799" s="282"/>
      <c r="CD3799" s="282"/>
      <c r="CE3799" s="282"/>
      <c r="CG3799" s="427"/>
      <c r="CH3799" s="402"/>
      <c r="CI3799" s="424"/>
      <c r="CJ3799" s="282"/>
      <c r="CK3799" s="282"/>
      <c r="CL3799" s="283"/>
      <c r="CM3799" s="283"/>
      <c r="CP3799" s="282"/>
      <c r="DC3799" s="282"/>
      <c r="DD3799" s="282"/>
      <c r="DE3799" s="282"/>
      <c r="DF3799" s="282"/>
      <c r="DG3799" s="282"/>
      <c r="DH3799" s="282"/>
      <c r="DI3799" s="282"/>
      <c r="DJ3799" s="282"/>
      <c r="EF3799" s="495" t="str">
        <f>""&amp;(MID(数据表!AZ3799,1,MIN(FIND({"(";"（"},数据表!AZ3799&amp;"(（",1)-1)))&amp;""</f>
        <v/>
      </c>
      <c r="EG3799" s="495" t="str">
        <f>""&amp;(MID(数据表!AZ3799,1,MIN(FIND({0;1;2;3;4;5;6;7;8;9},数据表!AZ3799&amp;"1234567890",1)-1)))&amp;""</f>
        <v/>
      </c>
    </row>
    <row r="3800" spans="2:137" s="310" customFormat="1" ht="12" customHeight="1">
      <c r="B3800" s="286"/>
      <c r="C3800" s="286"/>
      <c r="D3800" s="286"/>
      <c r="E3800" s="479"/>
      <c r="F3800" s="282"/>
      <c r="G3800" s="283"/>
      <c r="H3800" s="421"/>
      <c r="I3800" s="421"/>
      <c r="J3800" s="283"/>
      <c r="K3800" s="421"/>
      <c r="L3800" s="282"/>
      <c r="N3800" s="282"/>
      <c r="S3800" s="282"/>
      <c r="T3800" s="283"/>
      <c r="U3800" s="283"/>
      <c r="V3800" s="283"/>
      <c r="W3800" s="283"/>
      <c r="X3800" s="283"/>
      <c r="Y3800" s="282"/>
      <c r="Z3800" s="282"/>
      <c r="AA3800" s="283"/>
      <c r="AB3800" s="282"/>
      <c r="AC3800" s="282"/>
      <c r="AD3800" s="282"/>
      <c r="AE3800" s="282"/>
      <c r="AF3800" s="283"/>
      <c r="AG3800" s="402"/>
      <c r="AH3800" s="283"/>
      <c r="AI3800" s="283"/>
      <c r="AJ3800" s="283"/>
      <c r="AK3800" s="283"/>
      <c r="AL3800" s="283"/>
      <c r="AM3800" s="282"/>
      <c r="AN3800" s="282"/>
      <c r="AO3800" s="282"/>
      <c r="AP3800" s="282"/>
      <c r="AQ3800" s="282"/>
      <c r="AR3800" s="282"/>
      <c r="AT3800" s="283"/>
      <c r="AU3800" s="283"/>
      <c r="AV3800" s="283"/>
      <c r="AW3800" s="283"/>
      <c r="AY3800" s="283"/>
      <c r="AZ3800" s="282"/>
      <c r="BA3800" s="283"/>
      <c r="BB3800" s="282"/>
      <c r="BC3800" s="282"/>
      <c r="BD3800" s="282"/>
      <c r="BE3800" s="283"/>
      <c r="BG3800" s="282"/>
      <c r="BH3800" s="282"/>
      <c r="BI3800" s="282"/>
      <c r="BL3800" s="421"/>
      <c r="BM3800" s="424"/>
      <c r="BN3800" s="424"/>
      <c r="BO3800" s="424"/>
      <c r="BP3800" s="424"/>
      <c r="BQ3800" s="421"/>
      <c r="BR3800" s="421"/>
      <c r="BV3800" s="282"/>
      <c r="BW3800" s="283"/>
      <c r="BY3800" s="283"/>
      <c r="BZ3800" s="283"/>
      <c r="CA3800" s="283"/>
      <c r="CB3800" s="282"/>
      <c r="CC3800" s="282"/>
      <c r="CD3800" s="282"/>
      <c r="CE3800" s="282"/>
      <c r="CG3800" s="427"/>
      <c r="CH3800" s="402"/>
      <c r="CI3800" s="424"/>
      <c r="CJ3800" s="282"/>
      <c r="CK3800" s="282"/>
      <c r="CL3800" s="283"/>
      <c r="CM3800" s="283"/>
      <c r="CP3800" s="282"/>
      <c r="DC3800" s="282"/>
      <c r="DD3800" s="282"/>
      <c r="DE3800" s="282"/>
      <c r="DF3800" s="282"/>
      <c r="DG3800" s="282"/>
      <c r="DH3800" s="282"/>
      <c r="DI3800" s="282"/>
      <c r="DJ3800" s="282"/>
      <c r="EF3800" s="495" t="str">
        <f>""&amp;(MID(数据表!AZ3800,1,MIN(FIND({"(";"（"},数据表!AZ3800&amp;"(（",1)-1)))&amp;""</f>
        <v/>
      </c>
      <c r="EG3800" s="495" t="str">
        <f>""&amp;(MID(数据表!AZ3800,1,MIN(FIND({0;1;2;3;4;5;6;7;8;9},数据表!AZ3800&amp;"1234567890",1)-1)))&amp;""</f>
        <v/>
      </c>
    </row>
    <row r="3801" spans="2:137" s="310" customFormat="1" ht="12" customHeight="1">
      <c r="B3801" s="286"/>
      <c r="C3801" s="286"/>
      <c r="D3801" s="286"/>
      <c r="E3801" s="479"/>
      <c r="F3801" s="282"/>
      <c r="G3801" s="283"/>
      <c r="H3801" s="421"/>
      <c r="I3801" s="421"/>
      <c r="J3801" s="283"/>
      <c r="K3801" s="421"/>
      <c r="L3801" s="282"/>
      <c r="N3801" s="282"/>
      <c r="S3801" s="282"/>
      <c r="T3801" s="283"/>
      <c r="U3801" s="283"/>
      <c r="V3801" s="283"/>
      <c r="W3801" s="283"/>
      <c r="X3801" s="283"/>
      <c r="Y3801" s="282"/>
      <c r="Z3801" s="282"/>
      <c r="AA3801" s="283"/>
      <c r="AB3801" s="282"/>
      <c r="AC3801" s="282"/>
      <c r="AD3801" s="282"/>
      <c r="AE3801" s="282"/>
      <c r="AF3801" s="283"/>
      <c r="AG3801" s="402"/>
      <c r="AH3801" s="283"/>
      <c r="AI3801" s="283"/>
      <c r="AJ3801" s="283"/>
      <c r="AK3801" s="283"/>
      <c r="AL3801" s="283"/>
      <c r="AM3801" s="282"/>
      <c r="AN3801" s="282"/>
      <c r="AO3801" s="282"/>
      <c r="AP3801" s="282"/>
      <c r="AQ3801" s="282"/>
      <c r="AR3801" s="282"/>
      <c r="AT3801" s="283"/>
      <c r="AU3801" s="283"/>
      <c r="AV3801" s="283"/>
      <c r="AW3801" s="283"/>
      <c r="AY3801" s="283"/>
      <c r="AZ3801" s="282"/>
      <c r="BA3801" s="283"/>
      <c r="BB3801" s="282"/>
      <c r="BC3801" s="282"/>
      <c r="BD3801" s="282"/>
      <c r="BE3801" s="283"/>
      <c r="BG3801" s="282"/>
      <c r="BH3801" s="282"/>
      <c r="BI3801" s="282"/>
      <c r="BL3801" s="421"/>
      <c r="BM3801" s="424"/>
      <c r="BN3801" s="424"/>
      <c r="BO3801" s="424"/>
      <c r="BP3801" s="424"/>
      <c r="BQ3801" s="421"/>
      <c r="BR3801" s="421"/>
      <c r="BV3801" s="282"/>
      <c r="BW3801" s="283"/>
      <c r="BY3801" s="283"/>
      <c r="BZ3801" s="283"/>
      <c r="CA3801" s="283"/>
      <c r="CB3801" s="282"/>
      <c r="CC3801" s="282"/>
      <c r="CD3801" s="282"/>
      <c r="CE3801" s="282"/>
      <c r="CG3801" s="427"/>
      <c r="CH3801" s="402"/>
      <c r="CI3801" s="424"/>
      <c r="CJ3801" s="282"/>
      <c r="CK3801" s="282"/>
      <c r="CL3801" s="283"/>
      <c r="CM3801" s="283"/>
      <c r="CP3801" s="282"/>
      <c r="DC3801" s="282"/>
      <c r="DD3801" s="282"/>
      <c r="DE3801" s="282"/>
      <c r="DF3801" s="282"/>
      <c r="DG3801" s="282"/>
      <c r="DH3801" s="282"/>
      <c r="DI3801" s="282"/>
      <c r="DJ3801" s="282"/>
      <c r="EF3801" s="495" t="str">
        <f>""&amp;(MID(数据表!AZ3801,1,MIN(FIND({"(";"（"},数据表!AZ3801&amp;"(（",1)-1)))&amp;""</f>
        <v/>
      </c>
      <c r="EG3801" s="495" t="str">
        <f>""&amp;(MID(数据表!AZ3801,1,MIN(FIND({0;1;2;3;4;5;6;7;8;9},数据表!AZ3801&amp;"1234567890",1)-1)))&amp;""</f>
        <v/>
      </c>
    </row>
    <row r="3802" spans="2:137" s="310" customFormat="1" ht="12" customHeight="1">
      <c r="B3802" s="286"/>
      <c r="C3802" s="286"/>
      <c r="D3802" s="286"/>
      <c r="E3802" s="479"/>
      <c r="F3802" s="282"/>
      <c r="G3802" s="283"/>
      <c r="H3802" s="421"/>
      <c r="I3802" s="421"/>
      <c r="J3802" s="283"/>
      <c r="K3802" s="421"/>
      <c r="L3802" s="282"/>
      <c r="N3802" s="282"/>
      <c r="S3802" s="282"/>
      <c r="T3802" s="283"/>
      <c r="U3802" s="283"/>
      <c r="V3802" s="283"/>
      <c r="W3802" s="283"/>
      <c r="X3802" s="283"/>
      <c r="Y3802" s="282"/>
      <c r="Z3802" s="282"/>
      <c r="AA3802" s="283"/>
      <c r="AB3802" s="282"/>
      <c r="AC3802" s="282"/>
      <c r="AD3802" s="282"/>
      <c r="AE3802" s="282"/>
      <c r="AF3802" s="283"/>
      <c r="AG3802" s="402"/>
      <c r="AH3802" s="283"/>
      <c r="AI3802" s="283"/>
      <c r="AJ3802" s="283"/>
      <c r="AK3802" s="283"/>
      <c r="AL3802" s="283"/>
      <c r="AM3802" s="282"/>
      <c r="AN3802" s="282"/>
      <c r="AO3802" s="282"/>
      <c r="AP3802" s="282"/>
      <c r="AQ3802" s="282"/>
      <c r="AR3802" s="282"/>
      <c r="AT3802" s="283"/>
      <c r="AU3802" s="283"/>
      <c r="AV3802" s="283"/>
      <c r="AW3802" s="283"/>
      <c r="AY3802" s="283"/>
      <c r="AZ3802" s="282"/>
      <c r="BA3802" s="283"/>
      <c r="BB3802" s="282"/>
      <c r="BC3802" s="282"/>
      <c r="BD3802" s="282"/>
      <c r="BE3802" s="283"/>
      <c r="BG3802" s="282"/>
      <c r="BH3802" s="282"/>
      <c r="BI3802" s="282"/>
      <c r="BL3802" s="421"/>
      <c r="BM3802" s="424"/>
      <c r="BN3802" s="424"/>
      <c r="BO3802" s="424"/>
      <c r="BP3802" s="424"/>
      <c r="BQ3802" s="421"/>
      <c r="BR3802" s="421"/>
      <c r="BV3802" s="282"/>
      <c r="BW3802" s="283"/>
      <c r="BY3802" s="283"/>
      <c r="BZ3802" s="283"/>
      <c r="CA3802" s="283"/>
      <c r="CB3802" s="282"/>
      <c r="CC3802" s="282"/>
      <c r="CD3802" s="282"/>
      <c r="CE3802" s="282"/>
      <c r="CG3802" s="427"/>
      <c r="CH3802" s="402"/>
      <c r="CI3802" s="424"/>
      <c r="CJ3802" s="282"/>
      <c r="CK3802" s="282"/>
      <c r="CL3802" s="283"/>
      <c r="CM3802" s="283"/>
      <c r="CP3802" s="282"/>
      <c r="DC3802" s="282"/>
      <c r="DD3802" s="282"/>
      <c r="DE3802" s="282"/>
      <c r="DF3802" s="282"/>
      <c r="DG3802" s="282"/>
      <c r="DH3802" s="282"/>
      <c r="DI3802" s="282"/>
      <c r="DJ3802" s="282"/>
      <c r="EF3802" s="495" t="str">
        <f>""&amp;(MID(数据表!AZ3802,1,MIN(FIND({"(";"（"},数据表!AZ3802&amp;"(（",1)-1)))&amp;""</f>
        <v/>
      </c>
      <c r="EG3802" s="495" t="str">
        <f>""&amp;(MID(数据表!AZ3802,1,MIN(FIND({0;1;2;3;4;5;6;7;8;9},数据表!AZ3802&amp;"1234567890",1)-1)))&amp;""</f>
        <v/>
      </c>
    </row>
    <row r="3803" spans="2:137" s="310" customFormat="1" ht="12" customHeight="1">
      <c r="B3803" s="286"/>
      <c r="C3803" s="286"/>
      <c r="D3803" s="286"/>
      <c r="E3803" s="479"/>
      <c r="F3803" s="282"/>
      <c r="G3803" s="283"/>
      <c r="H3803" s="421"/>
      <c r="I3803" s="421"/>
      <c r="J3803" s="283"/>
      <c r="K3803" s="421"/>
      <c r="L3803" s="282"/>
      <c r="N3803" s="282"/>
      <c r="S3803" s="282"/>
      <c r="T3803" s="283"/>
      <c r="U3803" s="283"/>
      <c r="V3803" s="283"/>
      <c r="W3803" s="283"/>
      <c r="X3803" s="283"/>
      <c r="Y3803" s="282"/>
      <c r="Z3803" s="282"/>
      <c r="AA3803" s="283"/>
      <c r="AB3803" s="282"/>
      <c r="AC3803" s="282"/>
      <c r="AD3803" s="282"/>
      <c r="AE3803" s="282"/>
      <c r="AF3803" s="283"/>
      <c r="AG3803" s="402"/>
      <c r="AH3803" s="283"/>
      <c r="AI3803" s="283"/>
      <c r="AJ3803" s="283"/>
      <c r="AK3803" s="283"/>
      <c r="AL3803" s="283"/>
      <c r="AM3803" s="282"/>
      <c r="AN3803" s="282"/>
      <c r="AO3803" s="282"/>
      <c r="AP3803" s="282"/>
      <c r="AQ3803" s="282"/>
      <c r="AR3803" s="282"/>
      <c r="AT3803" s="283"/>
      <c r="AU3803" s="283"/>
      <c r="AV3803" s="283"/>
      <c r="AW3803" s="283"/>
      <c r="AY3803" s="283"/>
      <c r="AZ3803" s="282"/>
      <c r="BA3803" s="283"/>
      <c r="BB3803" s="282"/>
      <c r="BC3803" s="282"/>
      <c r="BD3803" s="282"/>
      <c r="BE3803" s="283"/>
      <c r="BG3803" s="282"/>
      <c r="BH3803" s="282"/>
      <c r="BI3803" s="282"/>
      <c r="BL3803" s="421"/>
      <c r="BM3803" s="424"/>
      <c r="BN3803" s="424"/>
      <c r="BO3803" s="424"/>
      <c r="BP3803" s="424"/>
      <c r="BQ3803" s="421"/>
      <c r="BR3803" s="421"/>
      <c r="BV3803" s="282"/>
      <c r="BW3803" s="283"/>
      <c r="BY3803" s="283"/>
      <c r="BZ3803" s="283"/>
      <c r="CA3803" s="283"/>
      <c r="CB3803" s="282"/>
      <c r="CC3803" s="282"/>
      <c r="CD3803" s="282"/>
      <c r="CE3803" s="282"/>
      <c r="CG3803" s="427"/>
      <c r="CH3803" s="402"/>
      <c r="CI3803" s="424"/>
      <c r="CJ3803" s="282"/>
      <c r="CK3803" s="282"/>
      <c r="CL3803" s="283"/>
      <c r="CM3803" s="283"/>
      <c r="CP3803" s="282"/>
      <c r="DC3803" s="282"/>
      <c r="DD3803" s="282"/>
      <c r="DE3803" s="282"/>
      <c r="DF3803" s="282"/>
      <c r="DG3803" s="282"/>
      <c r="DH3803" s="282"/>
      <c r="DI3803" s="282"/>
      <c r="DJ3803" s="282"/>
      <c r="EF3803" s="495" t="str">
        <f>""&amp;(MID(数据表!AZ3803,1,MIN(FIND({"(";"（"},数据表!AZ3803&amp;"(（",1)-1)))&amp;""</f>
        <v/>
      </c>
      <c r="EG3803" s="495" t="str">
        <f>""&amp;(MID(数据表!AZ3803,1,MIN(FIND({0;1;2;3;4;5;6;7;8;9},数据表!AZ3803&amp;"1234567890",1)-1)))&amp;""</f>
        <v/>
      </c>
    </row>
    <row r="3804" spans="2:137" s="310" customFormat="1" ht="12" customHeight="1">
      <c r="B3804" s="286"/>
      <c r="C3804" s="286"/>
      <c r="D3804" s="286"/>
      <c r="E3804" s="479"/>
      <c r="F3804" s="282"/>
      <c r="G3804" s="283"/>
      <c r="H3804" s="421"/>
      <c r="I3804" s="421"/>
      <c r="J3804" s="283"/>
      <c r="K3804" s="421"/>
      <c r="L3804" s="282"/>
      <c r="N3804" s="282"/>
      <c r="S3804" s="282"/>
      <c r="T3804" s="283"/>
      <c r="U3804" s="283"/>
      <c r="V3804" s="283"/>
      <c r="W3804" s="283"/>
      <c r="X3804" s="283"/>
      <c r="Y3804" s="282"/>
      <c r="Z3804" s="282"/>
      <c r="AA3804" s="283"/>
      <c r="AB3804" s="282"/>
      <c r="AC3804" s="282"/>
      <c r="AD3804" s="282"/>
      <c r="AE3804" s="282"/>
      <c r="AF3804" s="283"/>
      <c r="AG3804" s="402"/>
      <c r="AH3804" s="283"/>
      <c r="AI3804" s="283"/>
      <c r="AJ3804" s="283"/>
      <c r="AK3804" s="283"/>
      <c r="AL3804" s="283"/>
      <c r="AM3804" s="282"/>
      <c r="AN3804" s="282"/>
      <c r="AO3804" s="282"/>
      <c r="AP3804" s="282"/>
      <c r="AQ3804" s="282"/>
      <c r="AR3804" s="282"/>
      <c r="AT3804" s="283"/>
      <c r="AU3804" s="283"/>
      <c r="AV3804" s="283"/>
      <c r="AW3804" s="283"/>
      <c r="AY3804" s="283"/>
      <c r="AZ3804" s="282"/>
      <c r="BA3804" s="283"/>
      <c r="BB3804" s="282"/>
      <c r="BC3804" s="282"/>
      <c r="BD3804" s="282"/>
      <c r="BE3804" s="283"/>
      <c r="BG3804" s="282"/>
      <c r="BH3804" s="282"/>
      <c r="BI3804" s="282"/>
      <c r="BL3804" s="421"/>
      <c r="BM3804" s="424"/>
      <c r="BN3804" s="424"/>
      <c r="BO3804" s="424"/>
      <c r="BP3804" s="424"/>
      <c r="BQ3804" s="421"/>
      <c r="BR3804" s="421"/>
      <c r="BV3804" s="282"/>
      <c r="BW3804" s="283"/>
      <c r="BY3804" s="283"/>
      <c r="BZ3804" s="283"/>
      <c r="CA3804" s="283"/>
      <c r="CB3804" s="282"/>
      <c r="CC3804" s="282"/>
      <c r="CD3804" s="282"/>
      <c r="CE3804" s="282"/>
      <c r="CG3804" s="427"/>
      <c r="CH3804" s="402"/>
      <c r="CI3804" s="424"/>
      <c r="CJ3804" s="282"/>
      <c r="CK3804" s="282"/>
      <c r="CL3804" s="283"/>
      <c r="CM3804" s="283"/>
      <c r="CP3804" s="282"/>
      <c r="DC3804" s="282"/>
      <c r="DD3804" s="282"/>
      <c r="DE3804" s="282"/>
      <c r="DF3804" s="282"/>
      <c r="DG3804" s="282"/>
      <c r="DH3804" s="282"/>
      <c r="DI3804" s="282"/>
      <c r="DJ3804" s="282"/>
      <c r="EF3804" s="495" t="str">
        <f>""&amp;(MID(数据表!AZ3804,1,MIN(FIND({"(";"（"},数据表!AZ3804&amp;"(（",1)-1)))&amp;""</f>
        <v/>
      </c>
      <c r="EG3804" s="495" t="str">
        <f>""&amp;(MID(数据表!AZ3804,1,MIN(FIND({0;1;2;3;4;5;6;7;8;9},数据表!AZ3804&amp;"1234567890",1)-1)))&amp;""</f>
        <v/>
      </c>
    </row>
    <row r="3805" spans="2:137" s="310" customFormat="1" ht="12" customHeight="1">
      <c r="B3805" s="286"/>
      <c r="C3805" s="286"/>
      <c r="D3805" s="286"/>
      <c r="E3805" s="479"/>
      <c r="F3805" s="282"/>
      <c r="G3805" s="283"/>
      <c r="H3805" s="421"/>
      <c r="I3805" s="421"/>
      <c r="J3805" s="283"/>
      <c r="K3805" s="421"/>
      <c r="L3805" s="282"/>
      <c r="N3805" s="282"/>
      <c r="S3805" s="282"/>
      <c r="T3805" s="283"/>
      <c r="U3805" s="283"/>
      <c r="V3805" s="283"/>
      <c r="W3805" s="283"/>
      <c r="X3805" s="283"/>
      <c r="Y3805" s="282"/>
      <c r="Z3805" s="282"/>
      <c r="AA3805" s="283"/>
      <c r="AB3805" s="282"/>
      <c r="AC3805" s="282"/>
      <c r="AD3805" s="282"/>
      <c r="AE3805" s="282"/>
      <c r="AF3805" s="283"/>
      <c r="AG3805" s="402"/>
      <c r="AH3805" s="283"/>
      <c r="AI3805" s="283"/>
      <c r="AJ3805" s="283"/>
      <c r="AK3805" s="283"/>
      <c r="AL3805" s="283"/>
      <c r="AM3805" s="282"/>
      <c r="AN3805" s="282"/>
      <c r="AO3805" s="282"/>
      <c r="AP3805" s="282"/>
      <c r="AQ3805" s="282"/>
      <c r="AR3805" s="282"/>
      <c r="AT3805" s="283"/>
      <c r="AU3805" s="283"/>
      <c r="AV3805" s="283"/>
      <c r="AW3805" s="283"/>
      <c r="AY3805" s="283"/>
      <c r="AZ3805" s="282"/>
      <c r="BA3805" s="283"/>
      <c r="BB3805" s="282"/>
      <c r="BC3805" s="282"/>
      <c r="BD3805" s="282"/>
      <c r="BE3805" s="283"/>
      <c r="BG3805" s="282"/>
      <c r="BH3805" s="282"/>
      <c r="BI3805" s="282"/>
      <c r="BL3805" s="421"/>
      <c r="BM3805" s="424"/>
      <c r="BN3805" s="424"/>
      <c r="BO3805" s="424"/>
      <c r="BP3805" s="424"/>
      <c r="BQ3805" s="421"/>
      <c r="BR3805" s="421"/>
      <c r="BV3805" s="282"/>
      <c r="BW3805" s="283"/>
      <c r="BY3805" s="283"/>
      <c r="BZ3805" s="283"/>
      <c r="CA3805" s="283"/>
      <c r="CB3805" s="282"/>
      <c r="CC3805" s="282"/>
      <c r="CD3805" s="282"/>
      <c r="CE3805" s="282"/>
      <c r="CG3805" s="427"/>
      <c r="CH3805" s="402"/>
      <c r="CI3805" s="424"/>
      <c r="CJ3805" s="282"/>
      <c r="CK3805" s="282"/>
      <c r="CL3805" s="283"/>
      <c r="CM3805" s="283"/>
      <c r="CP3805" s="282"/>
      <c r="DC3805" s="282"/>
      <c r="DD3805" s="282"/>
      <c r="DE3805" s="282"/>
      <c r="DF3805" s="282"/>
      <c r="DG3805" s="282"/>
      <c r="DH3805" s="282"/>
      <c r="DI3805" s="282"/>
      <c r="DJ3805" s="282"/>
      <c r="EF3805" s="495" t="str">
        <f>""&amp;(MID(数据表!AZ3805,1,MIN(FIND({"(";"（"},数据表!AZ3805&amp;"(（",1)-1)))&amp;""</f>
        <v/>
      </c>
      <c r="EG3805" s="495" t="str">
        <f>""&amp;(MID(数据表!AZ3805,1,MIN(FIND({0;1;2;3;4;5;6;7;8;9},数据表!AZ3805&amp;"1234567890",1)-1)))&amp;""</f>
        <v/>
      </c>
    </row>
    <row r="3806" spans="2:137" s="310" customFormat="1" ht="12" customHeight="1">
      <c r="B3806" s="286"/>
      <c r="C3806" s="286"/>
      <c r="D3806" s="286"/>
      <c r="E3806" s="479"/>
      <c r="F3806" s="282"/>
      <c r="G3806" s="283"/>
      <c r="H3806" s="421"/>
      <c r="I3806" s="421"/>
      <c r="J3806" s="283"/>
      <c r="K3806" s="421"/>
      <c r="L3806" s="282"/>
      <c r="N3806" s="282"/>
      <c r="S3806" s="282"/>
      <c r="T3806" s="283"/>
      <c r="U3806" s="283"/>
      <c r="V3806" s="283"/>
      <c r="W3806" s="283"/>
      <c r="X3806" s="283"/>
      <c r="Y3806" s="282"/>
      <c r="Z3806" s="282"/>
      <c r="AA3806" s="283"/>
      <c r="AB3806" s="282"/>
      <c r="AC3806" s="282"/>
      <c r="AD3806" s="282"/>
      <c r="AE3806" s="282"/>
      <c r="AF3806" s="283"/>
      <c r="AG3806" s="402"/>
      <c r="AH3806" s="283"/>
      <c r="AI3806" s="283"/>
      <c r="AJ3806" s="283"/>
      <c r="AK3806" s="283"/>
      <c r="AL3806" s="283"/>
      <c r="AM3806" s="282"/>
      <c r="AN3806" s="282"/>
      <c r="AO3806" s="282"/>
      <c r="AP3806" s="282"/>
      <c r="AQ3806" s="282"/>
      <c r="AR3806" s="282"/>
      <c r="AT3806" s="283"/>
      <c r="AU3806" s="283"/>
      <c r="AV3806" s="283"/>
      <c r="AW3806" s="283"/>
      <c r="AY3806" s="283"/>
      <c r="AZ3806" s="282"/>
      <c r="BA3806" s="283"/>
      <c r="BB3806" s="282"/>
      <c r="BC3806" s="282"/>
      <c r="BD3806" s="282"/>
      <c r="BE3806" s="283"/>
      <c r="BG3806" s="282"/>
      <c r="BH3806" s="282"/>
      <c r="BI3806" s="282"/>
      <c r="BL3806" s="421"/>
      <c r="BM3806" s="424"/>
      <c r="BN3806" s="424"/>
      <c r="BO3806" s="424"/>
      <c r="BP3806" s="424"/>
      <c r="BQ3806" s="421"/>
      <c r="BR3806" s="421"/>
      <c r="BV3806" s="282"/>
      <c r="BW3806" s="283"/>
      <c r="BY3806" s="283"/>
      <c r="BZ3806" s="283"/>
      <c r="CA3806" s="283"/>
      <c r="CB3806" s="282"/>
      <c r="CC3806" s="282"/>
      <c r="CD3806" s="282"/>
      <c r="CE3806" s="282"/>
      <c r="CG3806" s="427"/>
      <c r="CH3806" s="402"/>
      <c r="CI3806" s="424"/>
      <c r="CJ3806" s="282"/>
      <c r="CK3806" s="282"/>
      <c r="CL3806" s="283"/>
      <c r="CM3806" s="283"/>
      <c r="CP3806" s="282"/>
      <c r="DC3806" s="282"/>
      <c r="DD3806" s="282"/>
      <c r="DE3806" s="282"/>
      <c r="DF3806" s="282"/>
      <c r="DG3806" s="282"/>
      <c r="DH3806" s="282"/>
      <c r="DI3806" s="282"/>
      <c r="DJ3806" s="282"/>
      <c r="EF3806" s="495" t="str">
        <f>""&amp;(MID(数据表!AZ3806,1,MIN(FIND({"(";"（"},数据表!AZ3806&amp;"(（",1)-1)))&amp;""</f>
        <v/>
      </c>
      <c r="EG3806" s="495" t="str">
        <f>""&amp;(MID(数据表!AZ3806,1,MIN(FIND({0;1;2;3;4;5;6;7;8;9},数据表!AZ3806&amp;"1234567890",1)-1)))&amp;""</f>
        <v/>
      </c>
    </row>
    <row r="3807" spans="2:137" s="310" customFormat="1" ht="12" customHeight="1">
      <c r="B3807" s="286"/>
      <c r="C3807" s="286"/>
      <c r="D3807" s="286"/>
      <c r="E3807" s="479"/>
      <c r="F3807" s="282"/>
      <c r="G3807" s="283"/>
      <c r="H3807" s="421"/>
      <c r="I3807" s="421"/>
      <c r="J3807" s="283"/>
      <c r="K3807" s="421"/>
      <c r="L3807" s="282"/>
      <c r="N3807" s="282"/>
      <c r="S3807" s="282"/>
      <c r="T3807" s="283"/>
      <c r="U3807" s="283"/>
      <c r="V3807" s="283"/>
      <c r="W3807" s="283"/>
      <c r="X3807" s="283"/>
      <c r="Y3807" s="282"/>
      <c r="Z3807" s="282"/>
      <c r="AA3807" s="283"/>
      <c r="AB3807" s="282"/>
      <c r="AC3807" s="282"/>
      <c r="AD3807" s="282"/>
      <c r="AE3807" s="282"/>
      <c r="AF3807" s="283"/>
      <c r="AG3807" s="402"/>
      <c r="AH3807" s="283"/>
      <c r="AI3807" s="283"/>
      <c r="AJ3807" s="283"/>
      <c r="AK3807" s="283"/>
      <c r="AL3807" s="283"/>
      <c r="AM3807" s="282"/>
      <c r="AN3807" s="282"/>
      <c r="AO3807" s="282"/>
      <c r="AP3807" s="282"/>
      <c r="AQ3807" s="282"/>
      <c r="AR3807" s="282"/>
      <c r="AT3807" s="283"/>
      <c r="AU3807" s="283"/>
      <c r="AV3807" s="283"/>
      <c r="AW3807" s="283"/>
      <c r="AY3807" s="283"/>
      <c r="AZ3807" s="282"/>
      <c r="BA3807" s="283"/>
      <c r="BB3807" s="282"/>
      <c r="BC3807" s="282"/>
      <c r="BD3807" s="282"/>
      <c r="BE3807" s="283"/>
      <c r="BG3807" s="282"/>
      <c r="BH3807" s="282"/>
      <c r="BI3807" s="282"/>
      <c r="BL3807" s="421"/>
      <c r="BM3807" s="424"/>
      <c r="BN3807" s="424"/>
      <c r="BO3807" s="424"/>
      <c r="BP3807" s="424"/>
      <c r="BQ3807" s="421"/>
      <c r="BR3807" s="421"/>
      <c r="BV3807" s="282"/>
      <c r="BW3807" s="283"/>
      <c r="BY3807" s="283"/>
      <c r="BZ3807" s="283"/>
      <c r="CA3807" s="283"/>
      <c r="CB3807" s="282"/>
      <c r="CC3807" s="282"/>
      <c r="CD3807" s="282"/>
      <c r="CE3807" s="282"/>
      <c r="CG3807" s="427"/>
      <c r="CH3807" s="402"/>
      <c r="CI3807" s="424"/>
      <c r="CJ3807" s="282"/>
      <c r="CK3807" s="282"/>
      <c r="CL3807" s="283"/>
      <c r="CM3807" s="283"/>
      <c r="CP3807" s="282"/>
      <c r="DC3807" s="282"/>
      <c r="DD3807" s="282"/>
      <c r="DE3807" s="282"/>
      <c r="DF3807" s="282"/>
      <c r="DG3807" s="282"/>
      <c r="DH3807" s="282"/>
      <c r="DI3807" s="282"/>
      <c r="DJ3807" s="282"/>
      <c r="EF3807" s="495" t="str">
        <f>""&amp;(MID(数据表!AZ3807,1,MIN(FIND({"(";"（"},数据表!AZ3807&amp;"(（",1)-1)))&amp;""</f>
        <v/>
      </c>
      <c r="EG3807" s="495" t="str">
        <f>""&amp;(MID(数据表!AZ3807,1,MIN(FIND({0;1;2;3;4;5;6;7;8;9},数据表!AZ3807&amp;"1234567890",1)-1)))&amp;""</f>
        <v/>
      </c>
    </row>
    <row r="3808" spans="2:137" s="310" customFormat="1" ht="12" customHeight="1">
      <c r="B3808" s="286"/>
      <c r="C3808" s="286"/>
      <c r="D3808" s="286"/>
      <c r="E3808" s="479"/>
      <c r="F3808" s="282"/>
      <c r="G3808" s="283"/>
      <c r="H3808" s="421"/>
      <c r="I3808" s="421"/>
      <c r="J3808" s="283"/>
      <c r="K3808" s="421"/>
      <c r="L3808" s="282"/>
      <c r="N3808" s="282"/>
      <c r="S3808" s="282"/>
      <c r="T3808" s="283"/>
      <c r="U3808" s="283"/>
      <c r="V3808" s="283"/>
      <c r="W3808" s="283"/>
      <c r="X3808" s="283"/>
      <c r="Y3808" s="282"/>
      <c r="Z3808" s="282"/>
      <c r="AA3808" s="283"/>
      <c r="AB3808" s="282"/>
      <c r="AC3808" s="282"/>
      <c r="AD3808" s="282"/>
      <c r="AE3808" s="282"/>
      <c r="AF3808" s="283"/>
      <c r="AG3808" s="402"/>
      <c r="AH3808" s="283"/>
      <c r="AI3808" s="283"/>
      <c r="AJ3808" s="283"/>
      <c r="AK3808" s="283"/>
      <c r="AL3808" s="283"/>
      <c r="AM3808" s="282"/>
      <c r="AN3808" s="282"/>
      <c r="AO3808" s="282"/>
      <c r="AP3808" s="282"/>
      <c r="AQ3808" s="282"/>
      <c r="AR3808" s="282"/>
      <c r="AT3808" s="283"/>
      <c r="AU3808" s="283"/>
      <c r="AV3808" s="283"/>
      <c r="AW3808" s="283"/>
      <c r="AY3808" s="283"/>
      <c r="AZ3808" s="282"/>
      <c r="BA3808" s="283"/>
      <c r="BB3808" s="282"/>
      <c r="BC3808" s="282"/>
      <c r="BD3808" s="282"/>
      <c r="BE3808" s="283"/>
      <c r="BG3808" s="282"/>
      <c r="BH3808" s="282"/>
      <c r="BI3808" s="282"/>
      <c r="BL3808" s="421"/>
      <c r="BM3808" s="424"/>
      <c r="BN3808" s="424"/>
      <c r="BO3808" s="424"/>
      <c r="BP3808" s="424"/>
      <c r="BQ3808" s="421"/>
      <c r="BR3808" s="421"/>
      <c r="BV3808" s="282"/>
      <c r="BW3808" s="283"/>
      <c r="BY3808" s="283"/>
      <c r="BZ3808" s="283"/>
      <c r="CA3808" s="283"/>
      <c r="CB3808" s="282"/>
      <c r="CC3808" s="282"/>
      <c r="CD3808" s="282"/>
      <c r="CE3808" s="282"/>
      <c r="CG3808" s="427"/>
      <c r="CH3808" s="402"/>
      <c r="CI3808" s="424"/>
      <c r="CJ3808" s="282"/>
      <c r="CK3808" s="282"/>
      <c r="CL3808" s="283"/>
      <c r="CM3808" s="283"/>
      <c r="CP3808" s="282"/>
      <c r="DC3808" s="282"/>
      <c r="DD3808" s="282"/>
      <c r="DE3808" s="282"/>
      <c r="DF3808" s="282"/>
      <c r="DG3808" s="282"/>
      <c r="DH3808" s="282"/>
      <c r="DI3808" s="282"/>
      <c r="DJ3808" s="282"/>
      <c r="EF3808" s="495" t="str">
        <f>""&amp;(MID(数据表!AZ3808,1,MIN(FIND({"(";"（"},数据表!AZ3808&amp;"(（",1)-1)))&amp;""</f>
        <v/>
      </c>
      <c r="EG3808" s="495" t="str">
        <f>""&amp;(MID(数据表!AZ3808,1,MIN(FIND({0;1;2;3;4;5;6;7;8;9},数据表!AZ3808&amp;"1234567890",1)-1)))&amp;""</f>
        <v/>
      </c>
    </row>
    <row r="3809" spans="2:137" s="310" customFormat="1" ht="12" customHeight="1">
      <c r="B3809" s="286"/>
      <c r="C3809" s="286"/>
      <c r="D3809" s="286"/>
      <c r="E3809" s="479"/>
      <c r="F3809" s="282"/>
      <c r="G3809" s="283"/>
      <c r="H3809" s="421"/>
      <c r="I3809" s="421"/>
      <c r="J3809" s="283"/>
      <c r="K3809" s="421"/>
      <c r="L3809" s="282"/>
      <c r="N3809" s="282"/>
      <c r="S3809" s="282"/>
      <c r="T3809" s="283"/>
      <c r="U3809" s="283"/>
      <c r="V3809" s="283"/>
      <c r="W3809" s="283"/>
      <c r="X3809" s="283"/>
      <c r="Y3809" s="282"/>
      <c r="Z3809" s="282"/>
      <c r="AA3809" s="283"/>
      <c r="AB3809" s="282"/>
      <c r="AC3809" s="282"/>
      <c r="AD3809" s="282"/>
      <c r="AE3809" s="282"/>
      <c r="AF3809" s="283"/>
      <c r="AG3809" s="402"/>
      <c r="AH3809" s="283"/>
      <c r="AI3809" s="283"/>
      <c r="AJ3809" s="283"/>
      <c r="AK3809" s="283"/>
      <c r="AL3809" s="283"/>
      <c r="AM3809" s="282"/>
      <c r="AN3809" s="282"/>
      <c r="AO3809" s="282"/>
      <c r="AP3809" s="282"/>
      <c r="AQ3809" s="282"/>
      <c r="AR3809" s="282"/>
      <c r="AT3809" s="283"/>
      <c r="AU3809" s="283"/>
      <c r="AV3809" s="283"/>
      <c r="AW3809" s="283"/>
      <c r="AY3809" s="283"/>
      <c r="AZ3809" s="282"/>
      <c r="BA3809" s="283"/>
      <c r="BB3809" s="282"/>
      <c r="BC3809" s="282"/>
      <c r="BD3809" s="282"/>
      <c r="BE3809" s="283"/>
      <c r="BG3809" s="282"/>
      <c r="BH3809" s="282"/>
      <c r="BI3809" s="282"/>
      <c r="BL3809" s="421"/>
      <c r="BM3809" s="424"/>
      <c r="BN3809" s="424"/>
      <c r="BO3809" s="424"/>
      <c r="BP3809" s="424"/>
      <c r="BQ3809" s="421"/>
      <c r="BR3809" s="421"/>
      <c r="BV3809" s="282"/>
      <c r="BW3809" s="283"/>
      <c r="BY3809" s="283"/>
      <c r="BZ3809" s="283"/>
      <c r="CA3809" s="283"/>
      <c r="CB3809" s="282"/>
      <c r="CC3809" s="282"/>
      <c r="CD3809" s="282"/>
      <c r="CE3809" s="282"/>
      <c r="CG3809" s="427"/>
      <c r="CH3809" s="402"/>
      <c r="CI3809" s="424"/>
      <c r="CJ3809" s="282"/>
      <c r="CK3809" s="282"/>
      <c r="CL3809" s="283"/>
      <c r="CM3809" s="283"/>
      <c r="CP3809" s="282"/>
      <c r="DC3809" s="282"/>
      <c r="DD3809" s="282"/>
      <c r="DE3809" s="282"/>
      <c r="DF3809" s="282"/>
      <c r="DG3809" s="282"/>
      <c r="DH3809" s="282"/>
      <c r="DI3809" s="282"/>
      <c r="DJ3809" s="282"/>
      <c r="EF3809" s="495" t="str">
        <f>""&amp;(MID(数据表!AZ3809,1,MIN(FIND({"(";"（"},数据表!AZ3809&amp;"(（",1)-1)))&amp;""</f>
        <v/>
      </c>
      <c r="EG3809" s="495" t="str">
        <f>""&amp;(MID(数据表!AZ3809,1,MIN(FIND({0;1;2;3;4;5;6;7;8;9},数据表!AZ3809&amp;"1234567890",1)-1)))&amp;""</f>
        <v/>
      </c>
    </row>
    <row r="3810" spans="2:137" s="310" customFormat="1" ht="12" customHeight="1">
      <c r="B3810" s="286"/>
      <c r="C3810" s="286"/>
      <c r="D3810" s="286"/>
      <c r="E3810" s="479"/>
      <c r="F3810" s="282"/>
      <c r="G3810" s="283"/>
      <c r="H3810" s="421"/>
      <c r="I3810" s="421"/>
      <c r="J3810" s="283"/>
      <c r="K3810" s="421"/>
      <c r="L3810" s="282"/>
      <c r="N3810" s="282"/>
      <c r="S3810" s="282"/>
      <c r="T3810" s="283"/>
      <c r="U3810" s="283"/>
      <c r="V3810" s="283"/>
      <c r="W3810" s="283"/>
      <c r="X3810" s="283"/>
      <c r="Y3810" s="282"/>
      <c r="Z3810" s="282"/>
      <c r="AA3810" s="283"/>
      <c r="AB3810" s="282"/>
      <c r="AC3810" s="282"/>
      <c r="AD3810" s="282"/>
      <c r="AE3810" s="282"/>
      <c r="AF3810" s="283"/>
      <c r="AG3810" s="402"/>
      <c r="AH3810" s="283"/>
      <c r="AI3810" s="283"/>
      <c r="AJ3810" s="283"/>
      <c r="AK3810" s="283"/>
      <c r="AL3810" s="283"/>
      <c r="AM3810" s="282"/>
      <c r="AN3810" s="282"/>
      <c r="AO3810" s="282"/>
      <c r="AP3810" s="282"/>
      <c r="AQ3810" s="282"/>
      <c r="AR3810" s="282"/>
      <c r="AT3810" s="283"/>
      <c r="AU3810" s="283"/>
      <c r="AV3810" s="283"/>
      <c r="AW3810" s="283"/>
      <c r="AY3810" s="283"/>
      <c r="AZ3810" s="282"/>
      <c r="BA3810" s="283"/>
      <c r="BB3810" s="282"/>
      <c r="BC3810" s="282"/>
      <c r="BD3810" s="282"/>
      <c r="BE3810" s="283"/>
      <c r="BG3810" s="282"/>
      <c r="BH3810" s="282"/>
      <c r="BI3810" s="282"/>
      <c r="BL3810" s="421"/>
      <c r="BM3810" s="424"/>
      <c r="BN3810" s="424"/>
      <c r="BO3810" s="424"/>
      <c r="BP3810" s="424"/>
      <c r="BQ3810" s="421"/>
      <c r="BR3810" s="421"/>
      <c r="BV3810" s="282"/>
      <c r="BW3810" s="283"/>
      <c r="BY3810" s="283"/>
      <c r="BZ3810" s="283"/>
      <c r="CA3810" s="283"/>
      <c r="CB3810" s="282"/>
      <c r="CC3810" s="282"/>
      <c r="CD3810" s="282"/>
      <c r="CE3810" s="282"/>
      <c r="CG3810" s="427"/>
      <c r="CH3810" s="402"/>
      <c r="CI3810" s="424"/>
      <c r="CJ3810" s="282"/>
      <c r="CK3810" s="282"/>
      <c r="CL3810" s="283"/>
      <c r="CM3810" s="283"/>
      <c r="CP3810" s="282"/>
      <c r="DC3810" s="282"/>
      <c r="DD3810" s="282"/>
      <c r="DE3810" s="282"/>
      <c r="DF3810" s="282"/>
      <c r="DG3810" s="282"/>
      <c r="DH3810" s="282"/>
      <c r="DI3810" s="282"/>
      <c r="DJ3810" s="282"/>
      <c r="EF3810" s="495" t="str">
        <f>""&amp;(MID(数据表!AZ3810,1,MIN(FIND({"(";"（"},数据表!AZ3810&amp;"(（",1)-1)))&amp;""</f>
        <v/>
      </c>
      <c r="EG3810" s="495" t="str">
        <f>""&amp;(MID(数据表!AZ3810,1,MIN(FIND({0;1;2;3;4;5;6;7;8;9},数据表!AZ3810&amp;"1234567890",1)-1)))&amp;""</f>
        <v/>
      </c>
    </row>
    <row r="3811" spans="2:137" s="310" customFormat="1" ht="12" customHeight="1">
      <c r="B3811" s="286"/>
      <c r="C3811" s="286"/>
      <c r="D3811" s="286"/>
      <c r="E3811" s="479"/>
      <c r="F3811" s="282"/>
      <c r="G3811" s="283"/>
      <c r="H3811" s="421"/>
      <c r="I3811" s="421"/>
      <c r="J3811" s="283"/>
      <c r="K3811" s="421"/>
      <c r="L3811" s="282"/>
      <c r="N3811" s="282"/>
      <c r="S3811" s="282"/>
      <c r="T3811" s="283"/>
      <c r="U3811" s="283"/>
      <c r="V3811" s="283"/>
      <c r="W3811" s="283"/>
      <c r="X3811" s="283"/>
      <c r="Y3811" s="282"/>
      <c r="Z3811" s="282"/>
      <c r="AA3811" s="283"/>
      <c r="AB3811" s="282"/>
      <c r="AC3811" s="282"/>
      <c r="AD3811" s="282"/>
      <c r="AE3811" s="282"/>
      <c r="AF3811" s="283"/>
      <c r="AG3811" s="402"/>
      <c r="AH3811" s="283"/>
      <c r="AI3811" s="283"/>
      <c r="AJ3811" s="283"/>
      <c r="AK3811" s="283"/>
      <c r="AL3811" s="283"/>
      <c r="AM3811" s="282"/>
      <c r="AN3811" s="282"/>
      <c r="AO3811" s="282"/>
      <c r="AP3811" s="282"/>
      <c r="AQ3811" s="282"/>
      <c r="AR3811" s="282"/>
      <c r="AT3811" s="283"/>
      <c r="AU3811" s="283"/>
      <c r="AV3811" s="283"/>
      <c r="AW3811" s="283"/>
      <c r="AY3811" s="283"/>
      <c r="AZ3811" s="282"/>
      <c r="BA3811" s="283"/>
      <c r="BB3811" s="282"/>
      <c r="BC3811" s="282"/>
      <c r="BD3811" s="282"/>
      <c r="BE3811" s="283"/>
      <c r="BG3811" s="282"/>
      <c r="BH3811" s="282"/>
      <c r="BI3811" s="282"/>
      <c r="BL3811" s="421"/>
      <c r="BM3811" s="424"/>
      <c r="BN3811" s="424"/>
      <c r="BO3811" s="424"/>
      <c r="BP3811" s="424"/>
      <c r="BQ3811" s="421"/>
      <c r="BR3811" s="421"/>
      <c r="BV3811" s="282"/>
      <c r="BW3811" s="283"/>
      <c r="BY3811" s="283"/>
      <c r="BZ3811" s="283"/>
      <c r="CA3811" s="283"/>
      <c r="CB3811" s="282"/>
      <c r="CC3811" s="282"/>
      <c r="CD3811" s="282"/>
      <c r="CE3811" s="282"/>
      <c r="CG3811" s="427"/>
      <c r="CH3811" s="402"/>
      <c r="CI3811" s="424"/>
      <c r="CJ3811" s="282"/>
      <c r="CK3811" s="282"/>
      <c r="CL3811" s="283"/>
      <c r="CM3811" s="283"/>
      <c r="CP3811" s="282"/>
      <c r="DC3811" s="282"/>
      <c r="DD3811" s="282"/>
      <c r="DE3811" s="282"/>
      <c r="DF3811" s="282"/>
      <c r="DG3811" s="282"/>
      <c r="DH3811" s="282"/>
      <c r="DI3811" s="282"/>
      <c r="DJ3811" s="282"/>
      <c r="EF3811" s="495" t="str">
        <f>""&amp;(MID(数据表!AZ3811,1,MIN(FIND({"(";"（"},数据表!AZ3811&amp;"(（",1)-1)))&amp;""</f>
        <v/>
      </c>
      <c r="EG3811" s="495" t="str">
        <f>""&amp;(MID(数据表!AZ3811,1,MIN(FIND({0;1;2;3;4;5;6;7;8;9},数据表!AZ3811&amp;"1234567890",1)-1)))&amp;""</f>
        <v/>
      </c>
    </row>
    <row r="3812" spans="2:137" s="310" customFormat="1" ht="12" customHeight="1">
      <c r="B3812" s="286"/>
      <c r="C3812" s="286"/>
      <c r="D3812" s="286"/>
      <c r="E3812" s="479"/>
      <c r="F3812" s="282"/>
      <c r="G3812" s="283"/>
      <c r="H3812" s="421"/>
      <c r="I3812" s="421"/>
      <c r="J3812" s="283"/>
      <c r="K3812" s="421"/>
      <c r="L3812" s="282"/>
      <c r="N3812" s="282"/>
      <c r="S3812" s="282"/>
      <c r="T3812" s="283"/>
      <c r="U3812" s="283"/>
      <c r="V3812" s="283"/>
      <c r="W3812" s="283"/>
      <c r="X3812" s="283"/>
      <c r="Y3812" s="282"/>
      <c r="Z3812" s="282"/>
      <c r="AA3812" s="283"/>
      <c r="AB3812" s="282"/>
      <c r="AC3812" s="282"/>
      <c r="AD3812" s="282"/>
      <c r="AE3812" s="282"/>
      <c r="AF3812" s="283"/>
      <c r="AG3812" s="402"/>
      <c r="AH3812" s="283"/>
      <c r="AI3812" s="283"/>
      <c r="AJ3812" s="283"/>
      <c r="AK3812" s="283"/>
      <c r="AL3812" s="283"/>
      <c r="AM3812" s="282"/>
      <c r="AN3812" s="282"/>
      <c r="AO3812" s="282"/>
      <c r="AP3812" s="282"/>
      <c r="AQ3812" s="282"/>
      <c r="AR3812" s="282"/>
      <c r="AT3812" s="283"/>
      <c r="AU3812" s="283"/>
      <c r="AV3812" s="283"/>
      <c r="AW3812" s="283"/>
      <c r="AY3812" s="283"/>
      <c r="AZ3812" s="282"/>
      <c r="BA3812" s="283"/>
      <c r="BB3812" s="282"/>
      <c r="BC3812" s="282"/>
      <c r="BD3812" s="282"/>
      <c r="BE3812" s="283"/>
      <c r="BG3812" s="282"/>
      <c r="BH3812" s="282"/>
      <c r="BI3812" s="282"/>
      <c r="BL3812" s="421"/>
      <c r="BM3812" s="424"/>
      <c r="BN3812" s="424"/>
      <c r="BO3812" s="424"/>
      <c r="BP3812" s="424"/>
      <c r="BQ3812" s="421"/>
      <c r="BR3812" s="421"/>
      <c r="BV3812" s="282"/>
      <c r="BW3812" s="283"/>
      <c r="BY3812" s="283"/>
      <c r="BZ3812" s="283"/>
      <c r="CA3812" s="283"/>
      <c r="CB3812" s="282"/>
      <c r="CC3812" s="282"/>
      <c r="CD3812" s="282"/>
      <c r="CE3812" s="282"/>
      <c r="CG3812" s="427"/>
      <c r="CH3812" s="402"/>
      <c r="CI3812" s="424"/>
      <c r="CJ3812" s="282"/>
      <c r="CK3812" s="282"/>
      <c r="CL3812" s="283"/>
      <c r="CM3812" s="283"/>
      <c r="CP3812" s="282"/>
      <c r="DC3812" s="282"/>
      <c r="DD3812" s="282"/>
      <c r="DE3812" s="282"/>
      <c r="DF3812" s="282"/>
      <c r="DG3812" s="282"/>
      <c r="DH3812" s="282"/>
      <c r="DI3812" s="282"/>
      <c r="DJ3812" s="282"/>
      <c r="EF3812" s="495" t="str">
        <f>""&amp;(MID(数据表!AZ3812,1,MIN(FIND({"(";"（"},数据表!AZ3812&amp;"(（",1)-1)))&amp;""</f>
        <v/>
      </c>
      <c r="EG3812" s="495" t="str">
        <f>""&amp;(MID(数据表!AZ3812,1,MIN(FIND({0;1;2;3;4;5;6;7;8;9},数据表!AZ3812&amp;"1234567890",1)-1)))&amp;""</f>
        <v/>
      </c>
    </row>
    <row r="3813" spans="2:137" s="310" customFormat="1" ht="12" customHeight="1">
      <c r="B3813" s="286"/>
      <c r="C3813" s="286"/>
      <c r="D3813" s="286"/>
      <c r="E3813" s="479"/>
      <c r="F3813" s="282"/>
      <c r="G3813" s="283"/>
      <c r="H3813" s="421"/>
      <c r="I3813" s="421"/>
      <c r="J3813" s="283"/>
      <c r="K3813" s="421"/>
      <c r="L3813" s="282"/>
      <c r="N3813" s="282"/>
      <c r="S3813" s="282"/>
      <c r="T3813" s="283"/>
      <c r="U3813" s="283"/>
      <c r="V3813" s="283"/>
      <c r="W3813" s="283"/>
      <c r="X3813" s="283"/>
      <c r="Y3813" s="282"/>
      <c r="Z3813" s="282"/>
      <c r="AA3813" s="283"/>
      <c r="AB3813" s="282"/>
      <c r="AC3813" s="282"/>
      <c r="AD3813" s="282"/>
      <c r="AE3813" s="282"/>
      <c r="AF3813" s="283"/>
      <c r="AG3813" s="402"/>
      <c r="AH3813" s="283"/>
      <c r="AI3813" s="283"/>
      <c r="AJ3813" s="283"/>
      <c r="AK3813" s="283"/>
      <c r="AL3813" s="283"/>
      <c r="AM3813" s="282"/>
      <c r="AN3813" s="282"/>
      <c r="AO3813" s="282"/>
      <c r="AP3813" s="282"/>
      <c r="AQ3813" s="282"/>
      <c r="AR3813" s="282"/>
      <c r="AT3813" s="283"/>
      <c r="AU3813" s="283"/>
      <c r="AV3813" s="283"/>
      <c r="AW3813" s="283"/>
      <c r="AY3813" s="283"/>
      <c r="AZ3813" s="282"/>
      <c r="BA3813" s="283"/>
      <c r="BB3813" s="282"/>
      <c r="BC3813" s="282"/>
      <c r="BD3813" s="282"/>
      <c r="BE3813" s="283"/>
      <c r="BG3813" s="282"/>
      <c r="BH3813" s="282"/>
      <c r="BI3813" s="282"/>
      <c r="BL3813" s="421"/>
      <c r="BM3813" s="424"/>
      <c r="BN3813" s="424"/>
      <c r="BO3813" s="424"/>
      <c r="BP3813" s="424"/>
      <c r="BQ3813" s="421"/>
      <c r="BR3813" s="421"/>
      <c r="BV3813" s="282"/>
      <c r="BW3813" s="283"/>
      <c r="BY3813" s="283"/>
      <c r="BZ3813" s="283"/>
      <c r="CA3813" s="283"/>
      <c r="CB3813" s="282"/>
      <c r="CC3813" s="282"/>
      <c r="CD3813" s="282"/>
      <c r="CE3813" s="282"/>
      <c r="CG3813" s="427"/>
      <c r="CH3813" s="402"/>
      <c r="CI3813" s="424"/>
      <c r="CJ3813" s="282"/>
      <c r="CK3813" s="282"/>
      <c r="CL3813" s="283"/>
      <c r="CM3813" s="283"/>
      <c r="CP3813" s="282"/>
      <c r="DC3813" s="282"/>
      <c r="DD3813" s="282"/>
      <c r="DE3813" s="282"/>
      <c r="DF3813" s="282"/>
      <c r="DG3813" s="282"/>
      <c r="DH3813" s="282"/>
      <c r="DI3813" s="282"/>
      <c r="DJ3813" s="282"/>
      <c r="EF3813" s="495" t="str">
        <f>""&amp;(MID(数据表!AZ3813,1,MIN(FIND({"(";"（"},数据表!AZ3813&amp;"(（",1)-1)))&amp;""</f>
        <v/>
      </c>
      <c r="EG3813" s="495" t="str">
        <f>""&amp;(MID(数据表!AZ3813,1,MIN(FIND({0;1;2;3;4;5;6;7;8;9},数据表!AZ3813&amp;"1234567890",1)-1)))&amp;""</f>
        <v/>
      </c>
    </row>
    <row r="3814" spans="2:137" s="310" customFormat="1" ht="12" customHeight="1">
      <c r="B3814" s="286"/>
      <c r="C3814" s="286"/>
      <c r="D3814" s="286"/>
      <c r="E3814" s="479"/>
      <c r="F3814" s="282"/>
      <c r="G3814" s="283"/>
      <c r="H3814" s="421"/>
      <c r="I3814" s="421"/>
      <c r="J3814" s="283"/>
      <c r="K3814" s="421"/>
      <c r="L3814" s="282"/>
      <c r="N3814" s="282"/>
      <c r="S3814" s="282"/>
      <c r="T3814" s="283"/>
      <c r="U3814" s="283"/>
      <c r="V3814" s="283"/>
      <c r="W3814" s="283"/>
      <c r="X3814" s="283"/>
      <c r="Y3814" s="282"/>
      <c r="Z3814" s="282"/>
      <c r="AA3814" s="283"/>
      <c r="AB3814" s="282"/>
      <c r="AC3814" s="282"/>
      <c r="AD3814" s="282"/>
      <c r="AE3814" s="282"/>
      <c r="AF3814" s="283"/>
      <c r="AG3814" s="402"/>
      <c r="AH3814" s="283"/>
      <c r="AI3814" s="283"/>
      <c r="AJ3814" s="283"/>
      <c r="AK3814" s="283"/>
      <c r="AL3814" s="283"/>
      <c r="AM3814" s="282"/>
      <c r="AN3814" s="282"/>
      <c r="AO3814" s="282"/>
      <c r="AP3814" s="282"/>
      <c r="AQ3814" s="282"/>
      <c r="AR3814" s="282"/>
      <c r="AT3814" s="283"/>
      <c r="AU3814" s="283"/>
      <c r="AV3814" s="283"/>
      <c r="AW3814" s="283"/>
      <c r="AY3814" s="283"/>
      <c r="AZ3814" s="282"/>
      <c r="BA3814" s="283"/>
      <c r="BB3814" s="282"/>
      <c r="BC3814" s="282"/>
      <c r="BD3814" s="282"/>
      <c r="BE3814" s="283"/>
      <c r="BG3814" s="282"/>
      <c r="BH3814" s="282"/>
      <c r="BI3814" s="282"/>
      <c r="BL3814" s="421"/>
      <c r="BM3814" s="424"/>
      <c r="BN3814" s="424"/>
      <c r="BO3814" s="424"/>
      <c r="BP3814" s="424"/>
      <c r="BQ3814" s="421"/>
      <c r="BR3814" s="421"/>
      <c r="BV3814" s="282"/>
      <c r="BW3814" s="283"/>
      <c r="BY3814" s="283"/>
      <c r="BZ3814" s="283"/>
      <c r="CA3814" s="283"/>
      <c r="CB3814" s="282"/>
      <c r="CC3814" s="282"/>
      <c r="CD3814" s="282"/>
      <c r="CE3814" s="282"/>
      <c r="CG3814" s="427"/>
      <c r="CH3814" s="402"/>
      <c r="CI3814" s="424"/>
      <c r="CJ3814" s="282"/>
      <c r="CK3814" s="282"/>
      <c r="CL3814" s="283"/>
      <c r="CM3814" s="283"/>
      <c r="CP3814" s="282"/>
      <c r="DC3814" s="282"/>
      <c r="DD3814" s="282"/>
      <c r="DE3814" s="282"/>
      <c r="DF3814" s="282"/>
      <c r="DG3814" s="282"/>
      <c r="DH3814" s="282"/>
      <c r="DI3814" s="282"/>
      <c r="DJ3814" s="282"/>
      <c r="EF3814" s="495" t="str">
        <f>""&amp;(MID(数据表!AZ3814,1,MIN(FIND({"(";"（"},数据表!AZ3814&amp;"(（",1)-1)))&amp;""</f>
        <v/>
      </c>
      <c r="EG3814" s="495" t="str">
        <f>""&amp;(MID(数据表!AZ3814,1,MIN(FIND({0;1;2;3;4;5;6;7;8;9},数据表!AZ3814&amp;"1234567890",1)-1)))&amp;""</f>
        <v/>
      </c>
    </row>
    <row r="3815" spans="2:137" s="310" customFormat="1" ht="12" customHeight="1">
      <c r="B3815" s="286"/>
      <c r="C3815" s="286"/>
      <c r="D3815" s="286"/>
      <c r="E3815" s="479"/>
      <c r="F3815" s="282"/>
      <c r="G3815" s="283"/>
      <c r="H3815" s="421"/>
      <c r="I3815" s="421"/>
      <c r="J3815" s="283"/>
      <c r="K3815" s="421"/>
      <c r="L3815" s="282"/>
      <c r="N3815" s="282"/>
      <c r="S3815" s="282"/>
      <c r="T3815" s="283"/>
      <c r="U3815" s="283"/>
      <c r="V3815" s="283"/>
      <c r="W3815" s="283"/>
      <c r="X3815" s="283"/>
      <c r="Y3815" s="282"/>
      <c r="Z3815" s="282"/>
      <c r="AA3815" s="283"/>
      <c r="AB3815" s="282"/>
      <c r="AC3815" s="282"/>
      <c r="AD3815" s="282"/>
      <c r="AE3815" s="282"/>
      <c r="AF3815" s="283"/>
      <c r="AG3815" s="402"/>
      <c r="AH3815" s="283"/>
      <c r="AI3815" s="283"/>
      <c r="AJ3815" s="283"/>
      <c r="AK3815" s="283"/>
      <c r="AL3815" s="283"/>
      <c r="AM3815" s="282"/>
      <c r="AN3815" s="282"/>
      <c r="AO3815" s="282"/>
      <c r="AP3815" s="282"/>
      <c r="AQ3815" s="282"/>
      <c r="AR3815" s="282"/>
      <c r="AT3815" s="283"/>
      <c r="AU3815" s="283"/>
      <c r="AV3815" s="283"/>
      <c r="AW3815" s="283"/>
      <c r="AY3815" s="283"/>
      <c r="AZ3815" s="282"/>
      <c r="BA3815" s="283"/>
      <c r="BB3815" s="282"/>
      <c r="BC3815" s="282"/>
      <c r="BD3815" s="282"/>
      <c r="BE3815" s="283"/>
      <c r="BG3815" s="282"/>
      <c r="BH3815" s="282"/>
      <c r="BI3815" s="282"/>
      <c r="BL3815" s="421"/>
      <c r="BM3815" s="424"/>
      <c r="BN3815" s="424"/>
      <c r="BO3815" s="424"/>
      <c r="BP3815" s="424"/>
      <c r="BQ3815" s="421"/>
      <c r="BR3815" s="421"/>
      <c r="BV3815" s="282"/>
      <c r="BW3815" s="283"/>
      <c r="BY3815" s="283"/>
      <c r="BZ3815" s="283"/>
      <c r="CA3815" s="283"/>
      <c r="CB3815" s="282"/>
      <c r="CC3815" s="282"/>
      <c r="CD3815" s="282"/>
      <c r="CE3815" s="282"/>
      <c r="CG3815" s="427"/>
      <c r="CH3815" s="402"/>
      <c r="CI3815" s="424"/>
      <c r="CJ3815" s="282"/>
      <c r="CK3815" s="282"/>
      <c r="CL3815" s="283"/>
      <c r="CM3815" s="283"/>
      <c r="CP3815" s="282"/>
      <c r="DC3815" s="282"/>
      <c r="DD3815" s="282"/>
      <c r="DE3815" s="282"/>
      <c r="DF3815" s="282"/>
      <c r="DG3815" s="282"/>
      <c r="DH3815" s="282"/>
      <c r="DI3815" s="282"/>
      <c r="DJ3815" s="282"/>
      <c r="EF3815" s="495" t="str">
        <f>""&amp;(MID(数据表!AZ3815,1,MIN(FIND({"(";"（"},数据表!AZ3815&amp;"(（",1)-1)))&amp;""</f>
        <v/>
      </c>
      <c r="EG3815" s="495" t="str">
        <f>""&amp;(MID(数据表!AZ3815,1,MIN(FIND({0;1;2;3;4;5;6;7;8;9},数据表!AZ3815&amp;"1234567890",1)-1)))&amp;""</f>
        <v/>
      </c>
    </row>
    <row r="3816" spans="2:137" s="310" customFormat="1" ht="12" customHeight="1">
      <c r="B3816" s="286"/>
      <c r="C3816" s="286"/>
      <c r="D3816" s="286"/>
      <c r="E3816" s="479"/>
      <c r="F3816" s="282"/>
      <c r="G3816" s="283"/>
      <c r="H3816" s="421"/>
      <c r="I3816" s="421"/>
      <c r="J3816" s="283"/>
      <c r="K3816" s="421"/>
      <c r="L3816" s="282"/>
      <c r="N3816" s="282"/>
      <c r="S3816" s="282"/>
      <c r="T3816" s="283"/>
      <c r="U3816" s="283"/>
      <c r="V3816" s="283"/>
      <c r="W3816" s="283"/>
      <c r="X3816" s="283"/>
      <c r="Y3816" s="282"/>
      <c r="Z3816" s="282"/>
      <c r="AA3816" s="283"/>
      <c r="AB3816" s="282"/>
      <c r="AC3816" s="282"/>
      <c r="AD3816" s="282"/>
      <c r="AE3816" s="282"/>
      <c r="AF3816" s="283"/>
      <c r="AG3816" s="402"/>
      <c r="AH3816" s="283"/>
      <c r="AI3816" s="283"/>
      <c r="AJ3816" s="283"/>
      <c r="AK3816" s="283"/>
      <c r="AL3816" s="283"/>
      <c r="AM3816" s="282"/>
      <c r="AN3816" s="282"/>
      <c r="AO3816" s="282"/>
      <c r="AP3816" s="282"/>
      <c r="AQ3816" s="282"/>
      <c r="AR3816" s="282"/>
      <c r="AT3816" s="283"/>
      <c r="AU3816" s="283"/>
      <c r="AV3816" s="283"/>
      <c r="AW3816" s="283"/>
      <c r="AY3816" s="283"/>
      <c r="AZ3816" s="282"/>
      <c r="BA3816" s="283"/>
      <c r="BB3816" s="282"/>
      <c r="BC3816" s="282"/>
      <c r="BD3816" s="282"/>
      <c r="BE3816" s="283"/>
      <c r="BG3816" s="282"/>
      <c r="BH3816" s="282"/>
      <c r="BI3816" s="282"/>
      <c r="BL3816" s="421"/>
      <c r="BM3816" s="424"/>
      <c r="BN3816" s="424"/>
      <c r="BO3816" s="424"/>
      <c r="BP3816" s="424"/>
      <c r="BQ3816" s="421"/>
      <c r="BR3816" s="421"/>
      <c r="BV3816" s="282"/>
      <c r="BW3816" s="283"/>
      <c r="BY3816" s="283"/>
      <c r="BZ3816" s="283"/>
      <c r="CA3816" s="283"/>
      <c r="CB3816" s="282"/>
      <c r="CC3816" s="282"/>
      <c r="CD3816" s="282"/>
      <c r="CE3816" s="282"/>
      <c r="CG3816" s="427"/>
      <c r="CH3816" s="402"/>
      <c r="CI3816" s="424"/>
      <c r="CJ3816" s="282"/>
      <c r="CK3816" s="282"/>
      <c r="CL3816" s="283"/>
      <c r="CM3816" s="283"/>
      <c r="CP3816" s="282"/>
      <c r="DC3816" s="282"/>
      <c r="DD3816" s="282"/>
      <c r="DE3816" s="282"/>
      <c r="DF3816" s="282"/>
      <c r="DG3816" s="282"/>
      <c r="DH3816" s="282"/>
      <c r="DI3816" s="282"/>
      <c r="DJ3816" s="282"/>
      <c r="EF3816" s="495" t="str">
        <f>""&amp;(MID(数据表!AZ3816,1,MIN(FIND({"(";"（"},数据表!AZ3816&amp;"(（",1)-1)))&amp;""</f>
        <v/>
      </c>
      <c r="EG3816" s="495" t="str">
        <f>""&amp;(MID(数据表!AZ3816,1,MIN(FIND({0;1;2;3;4;5;6;7;8;9},数据表!AZ3816&amp;"1234567890",1)-1)))&amp;""</f>
        <v/>
      </c>
    </row>
    <row r="3817" spans="2:137" s="310" customFormat="1" ht="12" customHeight="1">
      <c r="B3817" s="286"/>
      <c r="C3817" s="286"/>
      <c r="D3817" s="286"/>
      <c r="E3817" s="479"/>
      <c r="F3817" s="282"/>
      <c r="G3817" s="283"/>
      <c r="H3817" s="421"/>
      <c r="I3817" s="421"/>
      <c r="J3817" s="283"/>
      <c r="K3817" s="421"/>
      <c r="L3817" s="282"/>
      <c r="N3817" s="282"/>
      <c r="S3817" s="282"/>
      <c r="T3817" s="283"/>
      <c r="U3817" s="283"/>
      <c r="V3817" s="283"/>
      <c r="W3817" s="283"/>
      <c r="X3817" s="283"/>
      <c r="Y3817" s="282"/>
      <c r="Z3817" s="282"/>
      <c r="AA3817" s="283"/>
      <c r="AB3817" s="282"/>
      <c r="AC3817" s="282"/>
      <c r="AD3817" s="282"/>
      <c r="AE3817" s="282"/>
      <c r="AF3817" s="283"/>
      <c r="AG3817" s="402"/>
      <c r="AH3817" s="283"/>
      <c r="AI3817" s="283"/>
      <c r="AJ3817" s="283"/>
      <c r="AK3817" s="283"/>
      <c r="AL3817" s="283"/>
      <c r="AM3817" s="282"/>
      <c r="AN3817" s="282"/>
      <c r="AO3817" s="282"/>
      <c r="AP3817" s="282"/>
      <c r="AQ3817" s="282"/>
      <c r="AR3817" s="282"/>
      <c r="AT3817" s="283"/>
      <c r="AU3817" s="283"/>
      <c r="AV3817" s="283"/>
      <c r="AW3817" s="283"/>
      <c r="AY3817" s="283"/>
      <c r="AZ3817" s="282"/>
      <c r="BA3817" s="283"/>
      <c r="BB3817" s="282"/>
      <c r="BC3817" s="282"/>
      <c r="BD3817" s="282"/>
      <c r="BE3817" s="283"/>
      <c r="BG3817" s="282"/>
      <c r="BH3817" s="282"/>
      <c r="BI3817" s="282"/>
      <c r="BL3817" s="421"/>
      <c r="BM3817" s="424"/>
      <c r="BN3817" s="424"/>
      <c r="BO3817" s="424"/>
      <c r="BP3817" s="424"/>
      <c r="BQ3817" s="421"/>
      <c r="BR3817" s="421"/>
      <c r="BV3817" s="282"/>
      <c r="BW3817" s="283"/>
      <c r="BY3817" s="283"/>
      <c r="BZ3817" s="283"/>
      <c r="CA3817" s="283"/>
      <c r="CB3817" s="282"/>
      <c r="CC3817" s="282"/>
      <c r="CD3817" s="282"/>
      <c r="CE3817" s="282"/>
      <c r="CG3817" s="427"/>
      <c r="CH3817" s="402"/>
      <c r="CI3817" s="424"/>
      <c r="CJ3817" s="282"/>
      <c r="CK3817" s="282"/>
      <c r="CL3817" s="283"/>
      <c r="CM3817" s="283"/>
      <c r="CP3817" s="282"/>
      <c r="DC3817" s="282"/>
      <c r="DD3817" s="282"/>
      <c r="DE3817" s="282"/>
      <c r="DF3817" s="282"/>
      <c r="DG3817" s="282"/>
      <c r="DH3817" s="282"/>
      <c r="DI3817" s="282"/>
      <c r="DJ3817" s="282"/>
      <c r="EF3817" s="495" t="str">
        <f>""&amp;(MID(数据表!AZ3817,1,MIN(FIND({"(";"（"},数据表!AZ3817&amp;"(（",1)-1)))&amp;""</f>
        <v/>
      </c>
      <c r="EG3817" s="495" t="str">
        <f>""&amp;(MID(数据表!AZ3817,1,MIN(FIND({0;1;2;3;4;5;6;7;8;9},数据表!AZ3817&amp;"1234567890",1)-1)))&amp;""</f>
        <v/>
      </c>
    </row>
    <row r="3818" spans="2:137" s="310" customFormat="1" ht="12" customHeight="1">
      <c r="B3818" s="286"/>
      <c r="C3818" s="286"/>
      <c r="D3818" s="286"/>
      <c r="E3818" s="479"/>
      <c r="F3818" s="282"/>
      <c r="G3818" s="283"/>
      <c r="H3818" s="421"/>
      <c r="I3818" s="421"/>
      <c r="J3818" s="283"/>
      <c r="K3818" s="421"/>
      <c r="L3818" s="282"/>
      <c r="N3818" s="282"/>
      <c r="S3818" s="282"/>
      <c r="T3818" s="283"/>
      <c r="U3818" s="283"/>
      <c r="V3818" s="283"/>
      <c r="W3818" s="283"/>
      <c r="X3818" s="283"/>
      <c r="Y3818" s="282"/>
      <c r="Z3818" s="282"/>
      <c r="AA3818" s="283"/>
      <c r="AB3818" s="282"/>
      <c r="AC3818" s="282"/>
      <c r="AD3818" s="282"/>
      <c r="AE3818" s="282"/>
      <c r="AF3818" s="283"/>
      <c r="AG3818" s="402"/>
      <c r="AH3818" s="283"/>
      <c r="AI3818" s="283"/>
      <c r="AJ3818" s="283"/>
      <c r="AK3818" s="283"/>
      <c r="AL3818" s="283"/>
      <c r="AM3818" s="282"/>
      <c r="AN3818" s="282"/>
      <c r="AO3818" s="282"/>
      <c r="AP3818" s="282"/>
      <c r="AQ3818" s="282"/>
      <c r="AR3818" s="282"/>
      <c r="AT3818" s="283"/>
      <c r="AU3818" s="283"/>
      <c r="AV3818" s="283"/>
      <c r="AW3818" s="283"/>
      <c r="AY3818" s="283"/>
      <c r="AZ3818" s="282"/>
      <c r="BA3818" s="283"/>
      <c r="BB3818" s="282"/>
      <c r="BC3818" s="282"/>
      <c r="BD3818" s="282"/>
      <c r="BE3818" s="283"/>
      <c r="BG3818" s="282"/>
      <c r="BH3818" s="282"/>
      <c r="BI3818" s="282"/>
      <c r="BL3818" s="421"/>
      <c r="BM3818" s="424"/>
      <c r="BN3818" s="424"/>
      <c r="BO3818" s="424"/>
      <c r="BP3818" s="424"/>
      <c r="BQ3818" s="421"/>
      <c r="BR3818" s="421"/>
      <c r="BV3818" s="282"/>
      <c r="BW3818" s="283"/>
      <c r="BY3818" s="283"/>
      <c r="BZ3818" s="283"/>
      <c r="CA3818" s="283"/>
      <c r="CB3818" s="282"/>
      <c r="CC3818" s="282"/>
      <c r="CD3818" s="282"/>
      <c r="CE3818" s="282"/>
      <c r="CG3818" s="427"/>
      <c r="CH3818" s="402"/>
      <c r="CI3818" s="424"/>
      <c r="CJ3818" s="282"/>
      <c r="CK3818" s="282"/>
      <c r="CL3818" s="283"/>
      <c r="CM3818" s="283"/>
      <c r="CP3818" s="282"/>
      <c r="DC3818" s="282"/>
      <c r="DD3818" s="282"/>
      <c r="DE3818" s="282"/>
      <c r="DF3818" s="282"/>
      <c r="DG3818" s="282"/>
      <c r="DH3818" s="282"/>
      <c r="DI3818" s="282"/>
      <c r="DJ3818" s="282"/>
      <c r="EF3818" s="495" t="str">
        <f>""&amp;(MID(数据表!AZ3818,1,MIN(FIND({"(";"（"},数据表!AZ3818&amp;"(（",1)-1)))&amp;""</f>
        <v/>
      </c>
      <c r="EG3818" s="495" t="str">
        <f>""&amp;(MID(数据表!AZ3818,1,MIN(FIND({0;1;2;3;4;5;6;7;8;9},数据表!AZ3818&amp;"1234567890",1)-1)))&amp;""</f>
        <v/>
      </c>
    </row>
    <row r="3819" spans="2:137" s="310" customFormat="1" ht="12" customHeight="1">
      <c r="B3819" s="286"/>
      <c r="C3819" s="286"/>
      <c r="D3819" s="286"/>
      <c r="E3819" s="479"/>
      <c r="F3819" s="282"/>
      <c r="G3819" s="283"/>
      <c r="H3819" s="421"/>
      <c r="I3819" s="421"/>
      <c r="J3819" s="283"/>
      <c r="K3819" s="421"/>
      <c r="L3819" s="282"/>
      <c r="N3819" s="282"/>
      <c r="S3819" s="282"/>
      <c r="T3819" s="283"/>
      <c r="U3819" s="283"/>
      <c r="V3819" s="283"/>
      <c r="W3819" s="283"/>
      <c r="X3819" s="283"/>
      <c r="Y3819" s="282"/>
      <c r="Z3819" s="282"/>
      <c r="AA3819" s="283"/>
      <c r="AB3819" s="282"/>
      <c r="AC3819" s="282"/>
      <c r="AD3819" s="282"/>
      <c r="AE3819" s="282"/>
      <c r="AF3819" s="283"/>
      <c r="AG3819" s="402"/>
      <c r="AH3819" s="283"/>
      <c r="AI3819" s="283"/>
      <c r="AJ3819" s="283"/>
      <c r="AK3819" s="283"/>
      <c r="AL3819" s="283"/>
      <c r="AM3819" s="282"/>
      <c r="AN3819" s="282"/>
      <c r="AO3819" s="282"/>
      <c r="AP3819" s="282"/>
      <c r="AQ3819" s="282"/>
      <c r="AR3819" s="282"/>
      <c r="AT3819" s="283"/>
      <c r="AU3819" s="283"/>
      <c r="AV3819" s="283"/>
      <c r="AW3819" s="283"/>
      <c r="AY3819" s="283"/>
      <c r="AZ3819" s="282"/>
      <c r="BA3819" s="283"/>
      <c r="BB3819" s="282"/>
      <c r="BC3819" s="282"/>
      <c r="BD3819" s="282"/>
      <c r="BE3819" s="283"/>
      <c r="BG3819" s="282"/>
      <c r="BH3819" s="282"/>
      <c r="BI3819" s="282"/>
      <c r="BL3819" s="421"/>
      <c r="BM3819" s="424"/>
      <c r="BN3819" s="424"/>
      <c r="BO3819" s="424"/>
      <c r="BP3819" s="424"/>
      <c r="BQ3819" s="421"/>
      <c r="BR3819" s="421"/>
      <c r="BV3819" s="282"/>
      <c r="BW3819" s="283"/>
      <c r="BY3819" s="283"/>
      <c r="BZ3819" s="283"/>
      <c r="CA3819" s="283"/>
      <c r="CB3819" s="282"/>
      <c r="CC3819" s="282"/>
      <c r="CD3819" s="282"/>
      <c r="CE3819" s="282"/>
      <c r="CG3819" s="427"/>
      <c r="CH3819" s="402"/>
      <c r="CI3819" s="424"/>
      <c r="CJ3819" s="282"/>
      <c r="CK3819" s="282"/>
      <c r="CL3819" s="283"/>
      <c r="CM3819" s="283"/>
      <c r="CP3819" s="282"/>
      <c r="DC3819" s="282"/>
      <c r="DD3819" s="282"/>
      <c r="DE3819" s="282"/>
      <c r="DF3819" s="282"/>
      <c r="DG3819" s="282"/>
      <c r="DH3819" s="282"/>
      <c r="DI3819" s="282"/>
      <c r="DJ3819" s="282"/>
      <c r="EF3819" s="495" t="str">
        <f>""&amp;(MID(数据表!AZ3819,1,MIN(FIND({"(";"（"},数据表!AZ3819&amp;"(（",1)-1)))&amp;""</f>
        <v/>
      </c>
      <c r="EG3819" s="495" t="str">
        <f>""&amp;(MID(数据表!AZ3819,1,MIN(FIND({0;1;2;3;4;5;6;7;8;9},数据表!AZ3819&amp;"1234567890",1)-1)))&amp;""</f>
        <v/>
      </c>
    </row>
    <row r="3820" spans="2:137" s="310" customFormat="1" ht="12" customHeight="1">
      <c r="B3820" s="286"/>
      <c r="C3820" s="286"/>
      <c r="D3820" s="286"/>
      <c r="E3820" s="479"/>
      <c r="F3820" s="282"/>
      <c r="G3820" s="283"/>
      <c r="H3820" s="421"/>
      <c r="I3820" s="421"/>
      <c r="J3820" s="283"/>
      <c r="K3820" s="421"/>
      <c r="L3820" s="282"/>
      <c r="N3820" s="282"/>
      <c r="S3820" s="282"/>
      <c r="T3820" s="283"/>
      <c r="U3820" s="283"/>
      <c r="V3820" s="283"/>
      <c r="W3820" s="283"/>
      <c r="X3820" s="283"/>
      <c r="Y3820" s="282"/>
      <c r="Z3820" s="282"/>
      <c r="AA3820" s="283"/>
      <c r="AB3820" s="282"/>
      <c r="AC3820" s="282"/>
      <c r="AD3820" s="282"/>
      <c r="AE3820" s="282"/>
      <c r="AF3820" s="283"/>
      <c r="AG3820" s="402"/>
      <c r="AH3820" s="283"/>
      <c r="AI3820" s="283"/>
      <c r="AJ3820" s="283"/>
      <c r="AK3820" s="283"/>
      <c r="AL3820" s="283"/>
      <c r="AM3820" s="282"/>
      <c r="AN3820" s="282"/>
      <c r="AO3820" s="282"/>
      <c r="AP3820" s="282"/>
      <c r="AQ3820" s="282"/>
      <c r="AR3820" s="282"/>
      <c r="AT3820" s="283"/>
      <c r="AU3820" s="283"/>
      <c r="AV3820" s="283"/>
      <c r="AW3820" s="283"/>
      <c r="AY3820" s="283"/>
      <c r="AZ3820" s="282"/>
      <c r="BA3820" s="283"/>
      <c r="BB3820" s="282"/>
      <c r="BC3820" s="282"/>
      <c r="BD3820" s="282"/>
      <c r="BE3820" s="283"/>
      <c r="BG3820" s="282"/>
      <c r="BH3820" s="282"/>
      <c r="BI3820" s="282"/>
      <c r="BL3820" s="421"/>
      <c r="BM3820" s="424"/>
      <c r="BN3820" s="424"/>
      <c r="BO3820" s="424"/>
      <c r="BP3820" s="424"/>
      <c r="BQ3820" s="421"/>
      <c r="BR3820" s="421"/>
      <c r="BV3820" s="282"/>
      <c r="BW3820" s="283"/>
      <c r="BY3820" s="283"/>
      <c r="BZ3820" s="283"/>
      <c r="CA3820" s="283"/>
      <c r="CB3820" s="282"/>
      <c r="CC3820" s="282"/>
      <c r="CD3820" s="282"/>
      <c r="CE3820" s="282"/>
      <c r="CG3820" s="427"/>
      <c r="CH3820" s="402"/>
      <c r="CI3820" s="424"/>
      <c r="CJ3820" s="282"/>
      <c r="CK3820" s="282"/>
      <c r="CL3820" s="283"/>
      <c r="CM3820" s="283"/>
      <c r="CP3820" s="282"/>
      <c r="DC3820" s="282"/>
      <c r="DD3820" s="282"/>
      <c r="DE3820" s="282"/>
      <c r="DF3820" s="282"/>
      <c r="DG3820" s="282"/>
      <c r="DH3820" s="282"/>
      <c r="DI3820" s="282"/>
      <c r="DJ3820" s="282"/>
      <c r="EF3820" s="495" t="str">
        <f>""&amp;(MID(数据表!AZ3820,1,MIN(FIND({"(";"（"},数据表!AZ3820&amp;"(（",1)-1)))&amp;""</f>
        <v/>
      </c>
      <c r="EG3820" s="495" t="str">
        <f>""&amp;(MID(数据表!AZ3820,1,MIN(FIND({0;1;2;3;4;5;6;7;8;9},数据表!AZ3820&amp;"1234567890",1)-1)))&amp;""</f>
        <v/>
      </c>
    </row>
    <row r="3821" spans="2:137" s="310" customFormat="1" ht="12" customHeight="1">
      <c r="B3821" s="286"/>
      <c r="C3821" s="286"/>
      <c r="D3821" s="286"/>
      <c r="E3821" s="479"/>
      <c r="F3821" s="282"/>
      <c r="G3821" s="283"/>
      <c r="H3821" s="421"/>
      <c r="I3821" s="421"/>
      <c r="J3821" s="283"/>
      <c r="K3821" s="421"/>
      <c r="L3821" s="282"/>
      <c r="N3821" s="282"/>
      <c r="S3821" s="282"/>
      <c r="T3821" s="283"/>
      <c r="U3821" s="283"/>
      <c r="V3821" s="283"/>
      <c r="W3821" s="283"/>
      <c r="X3821" s="283"/>
      <c r="Y3821" s="282"/>
      <c r="Z3821" s="282"/>
      <c r="AA3821" s="283"/>
      <c r="AB3821" s="282"/>
      <c r="AC3821" s="282"/>
      <c r="AD3821" s="282"/>
      <c r="AE3821" s="282"/>
      <c r="AF3821" s="283"/>
      <c r="AG3821" s="402"/>
      <c r="AH3821" s="283"/>
      <c r="AI3821" s="283"/>
      <c r="AJ3821" s="283"/>
      <c r="AK3821" s="283"/>
      <c r="AL3821" s="283"/>
      <c r="AM3821" s="282"/>
      <c r="AN3821" s="282"/>
      <c r="AO3821" s="282"/>
      <c r="AP3821" s="282"/>
      <c r="AQ3821" s="282"/>
      <c r="AR3821" s="282"/>
      <c r="AT3821" s="283"/>
      <c r="AU3821" s="283"/>
      <c r="AV3821" s="283"/>
      <c r="AW3821" s="283"/>
      <c r="AY3821" s="283"/>
      <c r="AZ3821" s="282"/>
      <c r="BA3821" s="283"/>
      <c r="BB3821" s="282"/>
      <c r="BC3821" s="282"/>
      <c r="BD3821" s="282"/>
      <c r="BE3821" s="283"/>
      <c r="BG3821" s="282"/>
      <c r="BH3821" s="282"/>
      <c r="BI3821" s="282"/>
      <c r="BL3821" s="421"/>
      <c r="BM3821" s="424"/>
      <c r="BN3821" s="424"/>
      <c r="BO3821" s="424"/>
      <c r="BP3821" s="424"/>
      <c r="BQ3821" s="421"/>
      <c r="BR3821" s="421"/>
      <c r="BV3821" s="282"/>
      <c r="BW3821" s="283"/>
      <c r="BY3821" s="283"/>
      <c r="BZ3821" s="283"/>
      <c r="CA3821" s="283"/>
      <c r="CB3821" s="282"/>
      <c r="CC3821" s="282"/>
      <c r="CD3821" s="282"/>
      <c r="CE3821" s="282"/>
      <c r="CG3821" s="427"/>
      <c r="CH3821" s="402"/>
      <c r="CI3821" s="424"/>
      <c r="CJ3821" s="282"/>
      <c r="CK3821" s="282"/>
      <c r="CL3821" s="283"/>
      <c r="CM3821" s="283"/>
      <c r="CP3821" s="282"/>
      <c r="DC3821" s="282"/>
      <c r="DD3821" s="282"/>
      <c r="DE3821" s="282"/>
      <c r="DF3821" s="282"/>
      <c r="DG3821" s="282"/>
      <c r="DH3821" s="282"/>
      <c r="DI3821" s="282"/>
      <c r="DJ3821" s="282"/>
      <c r="EF3821" s="495" t="str">
        <f>""&amp;(MID(数据表!AZ3821,1,MIN(FIND({"(";"（"},数据表!AZ3821&amp;"(（",1)-1)))&amp;""</f>
        <v/>
      </c>
      <c r="EG3821" s="495" t="str">
        <f>""&amp;(MID(数据表!AZ3821,1,MIN(FIND({0;1;2;3;4;5;6;7;8;9},数据表!AZ3821&amp;"1234567890",1)-1)))&amp;""</f>
        <v/>
      </c>
    </row>
    <row r="3822" spans="2:137" s="310" customFormat="1" ht="12" customHeight="1">
      <c r="B3822" s="286"/>
      <c r="C3822" s="286"/>
      <c r="D3822" s="286"/>
      <c r="E3822" s="479"/>
      <c r="F3822" s="282"/>
      <c r="G3822" s="283"/>
      <c r="H3822" s="421"/>
      <c r="I3822" s="421"/>
      <c r="J3822" s="283"/>
      <c r="K3822" s="421"/>
      <c r="L3822" s="282"/>
      <c r="N3822" s="282"/>
      <c r="S3822" s="282"/>
      <c r="T3822" s="283"/>
      <c r="U3822" s="283"/>
      <c r="V3822" s="283"/>
      <c r="W3822" s="283"/>
      <c r="X3822" s="283"/>
      <c r="Y3822" s="282"/>
      <c r="Z3822" s="282"/>
      <c r="AA3822" s="283"/>
      <c r="AB3822" s="282"/>
      <c r="AC3822" s="282"/>
      <c r="AD3822" s="282"/>
      <c r="AE3822" s="282"/>
      <c r="AF3822" s="283"/>
      <c r="AG3822" s="402"/>
      <c r="AH3822" s="283"/>
      <c r="AI3822" s="283"/>
      <c r="AJ3822" s="283"/>
      <c r="AK3822" s="283"/>
      <c r="AL3822" s="283"/>
      <c r="AM3822" s="282"/>
      <c r="AN3822" s="282"/>
      <c r="AO3822" s="282"/>
      <c r="AP3822" s="282"/>
      <c r="AQ3822" s="282"/>
      <c r="AR3822" s="282"/>
      <c r="AT3822" s="283"/>
      <c r="AU3822" s="283"/>
      <c r="AV3822" s="283"/>
      <c r="AW3822" s="283"/>
      <c r="AY3822" s="283"/>
      <c r="AZ3822" s="282"/>
      <c r="BA3822" s="283"/>
      <c r="BB3822" s="282"/>
      <c r="BC3822" s="282"/>
      <c r="BD3822" s="282"/>
      <c r="BE3822" s="283"/>
      <c r="BG3822" s="282"/>
      <c r="BH3822" s="282"/>
      <c r="BI3822" s="282"/>
      <c r="BL3822" s="421"/>
      <c r="BM3822" s="424"/>
      <c r="BN3822" s="424"/>
      <c r="BO3822" s="424"/>
      <c r="BP3822" s="424"/>
      <c r="BQ3822" s="421"/>
      <c r="BR3822" s="421"/>
      <c r="BV3822" s="282"/>
      <c r="BW3822" s="283"/>
      <c r="BY3822" s="283"/>
      <c r="BZ3822" s="283"/>
      <c r="CA3822" s="283"/>
      <c r="CB3822" s="282"/>
      <c r="CC3822" s="282"/>
      <c r="CD3822" s="282"/>
      <c r="CE3822" s="282"/>
      <c r="CG3822" s="427"/>
      <c r="CH3822" s="402"/>
      <c r="CI3822" s="424"/>
      <c r="CJ3822" s="282"/>
      <c r="CK3822" s="282"/>
      <c r="CL3822" s="283"/>
      <c r="CM3822" s="283"/>
      <c r="CP3822" s="282"/>
      <c r="DC3822" s="282"/>
      <c r="DD3822" s="282"/>
      <c r="DE3822" s="282"/>
      <c r="DF3822" s="282"/>
      <c r="DG3822" s="282"/>
      <c r="DH3822" s="282"/>
      <c r="DI3822" s="282"/>
      <c r="DJ3822" s="282"/>
      <c r="EF3822" s="495" t="str">
        <f>""&amp;(MID(数据表!AZ3822,1,MIN(FIND({"(";"（"},数据表!AZ3822&amp;"(（",1)-1)))&amp;""</f>
        <v/>
      </c>
      <c r="EG3822" s="495" t="str">
        <f>""&amp;(MID(数据表!AZ3822,1,MIN(FIND({0;1;2;3;4;5;6;7;8;9},数据表!AZ3822&amp;"1234567890",1)-1)))&amp;""</f>
        <v/>
      </c>
    </row>
    <row r="3823" spans="2:137" s="310" customFormat="1" ht="12" customHeight="1">
      <c r="B3823" s="286"/>
      <c r="C3823" s="286"/>
      <c r="D3823" s="286"/>
      <c r="E3823" s="479"/>
      <c r="F3823" s="282"/>
      <c r="G3823" s="283"/>
      <c r="H3823" s="421"/>
      <c r="I3823" s="421"/>
      <c r="J3823" s="283"/>
      <c r="K3823" s="421"/>
      <c r="L3823" s="282"/>
      <c r="N3823" s="282"/>
      <c r="S3823" s="282"/>
      <c r="T3823" s="283"/>
      <c r="U3823" s="283"/>
      <c r="V3823" s="283"/>
      <c r="W3823" s="283"/>
      <c r="X3823" s="283"/>
      <c r="Y3823" s="282"/>
      <c r="Z3823" s="282"/>
      <c r="AA3823" s="283"/>
      <c r="AB3823" s="282"/>
      <c r="AC3823" s="282"/>
      <c r="AD3823" s="282"/>
      <c r="AE3823" s="282"/>
      <c r="AF3823" s="283"/>
      <c r="AG3823" s="402"/>
      <c r="AH3823" s="283"/>
      <c r="AI3823" s="283"/>
      <c r="AJ3823" s="283"/>
      <c r="AK3823" s="283"/>
      <c r="AL3823" s="283"/>
      <c r="AM3823" s="282"/>
      <c r="AN3823" s="282"/>
      <c r="AO3823" s="282"/>
      <c r="AP3823" s="282"/>
      <c r="AQ3823" s="282"/>
      <c r="AR3823" s="282"/>
      <c r="AT3823" s="283"/>
      <c r="AU3823" s="283"/>
      <c r="AV3823" s="283"/>
      <c r="AW3823" s="283"/>
      <c r="AY3823" s="283"/>
      <c r="AZ3823" s="282"/>
      <c r="BA3823" s="283"/>
      <c r="BB3823" s="282"/>
      <c r="BC3823" s="282"/>
      <c r="BD3823" s="282"/>
      <c r="BE3823" s="283"/>
      <c r="BG3823" s="282"/>
      <c r="BH3823" s="282"/>
      <c r="BI3823" s="282"/>
      <c r="BL3823" s="421"/>
      <c r="BM3823" s="424"/>
      <c r="BN3823" s="424"/>
      <c r="BO3823" s="424"/>
      <c r="BP3823" s="424"/>
      <c r="BQ3823" s="421"/>
      <c r="BR3823" s="421"/>
      <c r="BV3823" s="282"/>
      <c r="BW3823" s="283"/>
      <c r="BY3823" s="283"/>
      <c r="BZ3823" s="283"/>
      <c r="CA3823" s="283"/>
      <c r="CB3823" s="282"/>
      <c r="CC3823" s="282"/>
      <c r="CD3823" s="282"/>
      <c r="CE3823" s="282"/>
      <c r="CG3823" s="427"/>
      <c r="CH3823" s="402"/>
      <c r="CI3823" s="424"/>
      <c r="CJ3823" s="282"/>
      <c r="CK3823" s="282"/>
      <c r="CL3823" s="283"/>
      <c r="CM3823" s="283"/>
      <c r="CP3823" s="282"/>
      <c r="DC3823" s="282"/>
      <c r="DD3823" s="282"/>
      <c r="DE3823" s="282"/>
      <c r="DF3823" s="282"/>
      <c r="DG3823" s="282"/>
      <c r="DH3823" s="282"/>
      <c r="DI3823" s="282"/>
      <c r="DJ3823" s="282"/>
      <c r="EF3823" s="495" t="str">
        <f>""&amp;(MID(数据表!AZ3823,1,MIN(FIND({"(";"（"},数据表!AZ3823&amp;"(（",1)-1)))&amp;""</f>
        <v/>
      </c>
      <c r="EG3823" s="495" t="str">
        <f>""&amp;(MID(数据表!AZ3823,1,MIN(FIND({0;1;2;3;4;5;6;7;8;9},数据表!AZ3823&amp;"1234567890",1)-1)))&amp;""</f>
        <v/>
      </c>
    </row>
    <row r="3824" spans="2:137" s="310" customFormat="1" ht="12" customHeight="1">
      <c r="B3824" s="286"/>
      <c r="C3824" s="286"/>
      <c r="D3824" s="286"/>
      <c r="E3824" s="479"/>
      <c r="F3824" s="282"/>
      <c r="G3824" s="283"/>
      <c r="H3824" s="421"/>
      <c r="I3824" s="421"/>
      <c r="J3824" s="283"/>
      <c r="K3824" s="421"/>
      <c r="L3824" s="282"/>
      <c r="N3824" s="282"/>
      <c r="S3824" s="282"/>
      <c r="T3824" s="283"/>
      <c r="U3824" s="283"/>
      <c r="V3824" s="283"/>
      <c r="W3824" s="283"/>
      <c r="X3824" s="283"/>
      <c r="Y3824" s="282"/>
      <c r="Z3824" s="282"/>
      <c r="AA3824" s="283"/>
      <c r="AB3824" s="282"/>
      <c r="AC3824" s="282"/>
      <c r="AD3824" s="282"/>
      <c r="AE3824" s="282"/>
      <c r="AF3824" s="283"/>
      <c r="AG3824" s="402"/>
      <c r="AH3824" s="283"/>
      <c r="AI3824" s="283"/>
      <c r="AJ3824" s="283"/>
      <c r="AK3824" s="283"/>
      <c r="AL3824" s="283"/>
      <c r="AM3824" s="282"/>
      <c r="AN3824" s="282"/>
      <c r="AO3824" s="282"/>
      <c r="AP3824" s="282"/>
      <c r="AQ3824" s="282"/>
      <c r="AR3824" s="282"/>
      <c r="AT3824" s="283"/>
      <c r="AU3824" s="283"/>
      <c r="AV3824" s="283"/>
      <c r="AW3824" s="283"/>
      <c r="AY3824" s="283"/>
      <c r="AZ3824" s="282"/>
      <c r="BA3824" s="283"/>
      <c r="BB3824" s="282"/>
      <c r="BC3824" s="282"/>
      <c r="BD3824" s="282"/>
      <c r="BE3824" s="283"/>
      <c r="BG3824" s="282"/>
      <c r="BH3824" s="282"/>
      <c r="BI3824" s="282"/>
      <c r="BL3824" s="421"/>
      <c r="BM3824" s="424"/>
      <c r="BN3824" s="424"/>
      <c r="BO3824" s="424"/>
      <c r="BP3824" s="424"/>
      <c r="BQ3824" s="421"/>
      <c r="BR3824" s="421"/>
      <c r="BV3824" s="282"/>
      <c r="BW3824" s="283"/>
      <c r="BY3824" s="283"/>
      <c r="BZ3824" s="283"/>
      <c r="CA3824" s="283"/>
      <c r="CB3824" s="282"/>
      <c r="CC3824" s="282"/>
      <c r="CD3824" s="282"/>
      <c r="CE3824" s="282"/>
      <c r="CG3824" s="427"/>
      <c r="CH3824" s="402"/>
      <c r="CI3824" s="424"/>
      <c r="CJ3824" s="282"/>
      <c r="CK3824" s="282"/>
      <c r="CL3824" s="283"/>
      <c r="CM3824" s="283"/>
      <c r="CP3824" s="282"/>
      <c r="DC3824" s="282"/>
      <c r="DD3824" s="282"/>
      <c r="DE3824" s="282"/>
      <c r="DF3824" s="282"/>
      <c r="DG3824" s="282"/>
      <c r="DH3824" s="282"/>
      <c r="DI3824" s="282"/>
      <c r="DJ3824" s="282"/>
      <c r="EF3824" s="495" t="str">
        <f>""&amp;(MID(数据表!AZ3824,1,MIN(FIND({"(";"（"},数据表!AZ3824&amp;"(（",1)-1)))&amp;""</f>
        <v/>
      </c>
      <c r="EG3824" s="495" t="str">
        <f>""&amp;(MID(数据表!AZ3824,1,MIN(FIND({0;1;2;3;4;5;6;7;8;9},数据表!AZ3824&amp;"1234567890",1)-1)))&amp;""</f>
        <v/>
      </c>
    </row>
    <row r="3825" spans="2:137" s="310" customFormat="1" ht="12" customHeight="1">
      <c r="B3825" s="286"/>
      <c r="C3825" s="286"/>
      <c r="D3825" s="286"/>
      <c r="E3825" s="479"/>
      <c r="F3825" s="282"/>
      <c r="G3825" s="283"/>
      <c r="H3825" s="421"/>
      <c r="I3825" s="421"/>
      <c r="J3825" s="283"/>
      <c r="K3825" s="421"/>
      <c r="L3825" s="282"/>
      <c r="N3825" s="282"/>
      <c r="S3825" s="282"/>
      <c r="T3825" s="283"/>
      <c r="U3825" s="283"/>
      <c r="V3825" s="283"/>
      <c r="W3825" s="283"/>
      <c r="X3825" s="283"/>
      <c r="Y3825" s="282"/>
      <c r="Z3825" s="282"/>
      <c r="AA3825" s="283"/>
      <c r="AB3825" s="282"/>
      <c r="AC3825" s="282"/>
      <c r="AD3825" s="282"/>
      <c r="AE3825" s="282"/>
      <c r="AF3825" s="283"/>
      <c r="AG3825" s="402"/>
      <c r="AH3825" s="283"/>
      <c r="AI3825" s="283"/>
      <c r="AJ3825" s="283"/>
      <c r="AK3825" s="283"/>
      <c r="AL3825" s="283"/>
      <c r="AM3825" s="282"/>
      <c r="AN3825" s="282"/>
      <c r="AO3825" s="282"/>
      <c r="AP3825" s="282"/>
      <c r="AQ3825" s="282"/>
      <c r="AR3825" s="282"/>
      <c r="AT3825" s="283"/>
      <c r="AU3825" s="283"/>
      <c r="AV3825" s="283"/>
      <c r="AW3825" s="283"/>
      <c r="AY3825" s="283"/>
      <c r="AZ3825" s="282"/>
      <c r="BA3825" s="283"/>
      <c r="BB3825" s="282"/>
      <c r="BC3825" s="282"/>
      <c r="BD3825" s="282"/>
      <c r="BE3825" s="283"/>
      <c r="BG3825" s="282"/>
      <c r="BH3825" s="282"/>
      <c r="BI3825" s="282"/>
      <c r="BL3825" s="421"/>
      <c r="BM3825" s="424"/>
      <c r="BN3825" s="424"/>
      <c r="BO3825" s="424"/>
      <c r="BP3825" s="424"/>
      <c r="BQ3825" s="421"/>
      <c r="BR3825" s="421"/>
      <c r="BV3825" s="282"/>
      <c r="BW3825" s="283"/>
      <c r="BY3825" s="283"/>
      <c r="BZ3825" s="283"/>
      <c r="CA3825" s="283"/>
      <c r="CB3825" s="282"/>
      <c r="CC3825" s="282"/>
      <c r="CD3825" s="282"/>
      <c r="CE3825" s="282"/>
      <c r="CG3825" s="427"/>
      <c r="CH3825" s="402"/>
      <c r="CI3825" s="424"/>
      <c r="CJ3825" s="282"/>
      <c r="CK3825" s="282"/>
      <c r="CL3825" s="283"/>
      <c r="CM3825" s="283"/>
      <c r="CP3825" s="282"/>
      <c r="DC3825" s="282"/>
      <c r="DD3825" s="282"/>
      <c r="DE3825" s="282"/>
      <c r="DF3825" s="282"/>
      <c r="DG3825" s="282"/>
      <c r="DH3825" s="282"/>
      <c r="DI3825" s="282"/>
      <c r="DJ3825" s="282"/>
      <c r="EF3825" s="495" t="str">
        <f>""&amp;(MID(数据表!AZ3825,1,MIN(FIND({"(";"（"},数据表!AZ3825&amp;"(（",1)-1)))&amp;""</f>
        <v/>
      </c>
      <c r="EG3825" s="495" t="str">
        <f>""&amp;(MID(数据表!AZ3825,1,MIN(FIND({0;1;2;3;4;5;6;7;8;9},数据表!AZ3825&amp;"1234567890",1)-1)))&amp;""</f>
        <v/>
      </c>
    </row>
    <row r="3826" spans="2:137" s="310" customFormat="1" ht="12" customHeight="1">
      <c r="B3826" s="286"/>
      <c r="C3826" s="286"/>
      <c r="D3826" s="286"/>
      <c r="E3826" s="479"/>
      <c r="F3826" s="282"/>
      <c r="G3826" s="283"/>
      <c r="H3826" s="421"/>
      <c r="I3826" s="421"/>
      <c r="J3826" s="283"/>
      <c r="K3826" s="421"/>
      <c r="L3826" s="282"/>
      <c r="N3826" s="282"/>
      <c r="S3826" s="282"/>
      <c r="T3826" s="283"/>
      <c r="U3826" s="283"/>
      <c r="V3826" s="283"/>
      <c r="W3826" s="283"/>
      <c r="X3826" s="283"/>
      <c r="Y3826" s="282"/>
      <c r="Z3826" s="282"/>
      <c r="AA3826" s="283"/>
      <c r="AB3826" s="282"/>
      <c r="AC3826" s="282"/>
      <c r="AD3826" s="282"/>
      <c r="AE3826" s="282"/>
      <c r="AF3826" s="283"/>
      <c r="AG3826" s="402"/>
      <c r="AH3826" s="283"/>
      <c r="AI3826" s="283"/>
      <c r="AJ3826" s="283"/>
      <c r="AK3826" s="283"/>
      <c r="AL3826" s="283"/>
      <c r="AM3826" s="282"/>
      <c r="AN3826" s="282"/>
      <c r="AO3826" s="282"/>
      <c r="AP3826" s="282"/>
      <c r="AQ3826" s="282"/>
      <c r="AR3826" s="282"/>
      <c r="AT3826" s="283"/>
      <c r="AU3826" s="283"/>
      <c r="AV3826" s="283"/>
      <c r="AW3826" s="283"/>
      <c r="AY3826" s="283"/>
      <c r="AZ3826" s="282"/>
      <c r="BA3826" s="283"/>
      <c r="BB3826" s="282"/>
      <c r="BC3826" s="282"/>
      <c r="BD3826" s="282"/>
      <c r="BE3826" s="283"/>
      <c r="BG3826" s="282"/>
      <c r="BH3826" s="282"/>
      <c r="BI3826" s="282"/>
      <c r="BL3826" s="421"/>
      <c r="BM3826" s="424"/>
      <c r="BN3826" s="424"/>
      <c r="BO3826" s="424"/>
      <c r="BP3826" s="424"/>
      <c r="BQ3826" s="421"/>
      <c r="BR3826" s="421"/>
      <c r="BV3826" s="282"/>
      <c r="BW3826" s="283"/>
      <c r="BY3826" s="283"/>
      <c r="BZ3826" s="283"/>
      <c r="CA3826" s="283"/>
      <c r="CB3826" s="282"/>
      <c r="CC3826" s="282"/>
      <c r="CD3826" s="282"/>
      <c r="CE3826" s="282"/>
      <c r="CG3826" s="427"/>
      <c r="CH3826" s="402"/>
      <c r="CI3826" s="424"/>
      <c r="CJ3826" s="282"/>
      <c r="CK3826" s="282"/>
      <c r="CL3826" s="283"/>
      <c r="CM3826" s="283"/>
      <c r="CP3826" s="282"/>
      <c r="DC3826" s="282"/>
      <c r="DD3826" s="282"/>
      <c r="DE3826" s="282"/>
      <c r="DF3826" s="282"/>
      <c r="DG3826" s="282"/>
      <c r="DH3826" s="282"/>
      <c r="DI3826" s="282"/>
      <c r="DJ3826" s="282"/>
      <c r="EF3826" s="495" t="str">
        <f>""&amp;(MID(数据表!AZ3826,1,MIN(FIND({"(";"（"},数据表!AZ3826&amp;"(（",1)-1)))&amp;""</f>
        <v/>
      </c>
      <c r="EG3826" s="495" t="str">
        <f>""&amp;(MID(数据表!AZ3826,1,MIN(FIND({0;1;2;3;4;5;6;7;8;9},数据表!AZ3826&amp;"1234567890",1)-1)))&amp;""</f>
        <v/>
      </c>
    </row>
    <row r="3827" spans="2:137" s="310" customFormat="1" ht="12" customHeight="1">
      <c r="B3827" s="286"/>
      <c r="C3827" s="286"/>
      <c r="D3827" s="286"/>
      <c r="E3827" s="479"/>
      <c r="F3827" s="282"/>
      <c r="G3827" s="283"/>
      <c r="H3827" s="421"/>
      <c r="I3827" s="421"/>
      <c r="J3827" s="283"/>
      <c r="K3827" s="421"/>
      <c r="L3827" s="282"/>
      <c r="N3827" s="282"/>
      <c r="S3827" s="282"/>
      <c r="T3827" s="283"/>
      <c r="U3827" s="283"/>
      <c r="V3827" s="283"/>
      <c r="W3827" s="283"/>
      <c r="X3827" s="283"/>
      <c r="Y3827" s="282"/>
      <c r="Z3827" s="282"/>
      <c r="AA3827" s="283"/>
      <c r="AB3827" s="282"/>
      <c r="AC3827" s="282"/>
      <c r="AD3827" s="282"/>
      <c r="AE3827" s="282"/>
      <c r="AF3827" s="283"/>
      <c r="AG3827" s="402"/>
      <c r="AH3827" s="283"/>
      <c r="AI3827" s="283"/>
      <c r="AJ3827" s="283"/>
      <c r="AK3827" s="283"/>
      <c r="AL3827" s="283"/>
      <c r="AM3827" s="282"/>
      <c r="AN3827" s="282"/>
      <c r="AO3827" s="282"/>
      <c r="AP3827" s="282"/>
      <c r="AQ3827" s="282"/>
      <c r="AR3827" s="282"/>
      <c r="AT3827" s="283"/>
      <c r="AU3827" s="283"/>
      <c r="AV3827" s="283"/>
      <c r="AW3827" s="283"/>
      <c r="AY3827" s="283"/>
      <c r="AZ3827" s="282"/>
      <c r="BA3827" s="283"/>
      <c r="BB3827" s="282"/>
      <c r="BC3827" s="282"/>
      <c r="BD3827" s="282"/>
      <c r="BE3827" s="283"/>
      <c r="BG3827" s="282"/>
      <c r="BH3827" s="282"/>
      <c r="BI3827" s="282"/>
      <c r="BL3827" s="421"/>
      <c r="BM3827" s="424"/>
      <c r="BN3827" s="424"/>
      <c r="BO3827" s="424"/>
      <c r="BP3827" s="424"/>
      <c r="BQ3827" s="421"/>
      <c r="BR3827" s="421"/>
      <c r="BV3827" s="282"/>
      <c r="BW3827" s="283"/>
      <c r="BY3827" s="283"/>
      <c r="BZ3827" s="283"/>
      <c r="CA3827" s="283"/>
      <c r="CB3827" s="282"/>
      <c r="CC3827" s="282"/>
      <c r="CD3827" s="282"/>
      <c r="CE3827" s="282"/>
      <c r="CG3827" s="427"/>
      <c r="CH3827" s="402"/>
      <c r="CI3827" s="424"/>
      <c r="CJ3827" s="282"/>
      <c r="CK3827" s="282"/>
      <c r="CL3827" s="283"/>
      <c r="CM3827" s="283"/>
      <c r="CP3827" s="282"/>
      <c r="DC3827" s="282"/>
      <c r="DD3827" s="282"/>
      <c r="DE3827" s="282"/>
      <c r="DF3827" s="282"/>
      <c r="DG3827" s="282"/>
      <c r="DH3827" s="282"/>
      <c r="DI3827" s="282"/>
      <c r="DJ3827" s="282"/>
      <c r="EF3827" s="495" t="str">
        <f>""&amp;(MID(数据表!AZ3827,1,MIN(FIND({"(";"（"},数据表!AZ3827&amp;"(（",1)-1)))&amp;""</f>
        <v/>
      </c>
      <c r="EG3827" s="495" t="str">
        <f>""&amp;(MID(数据表!AZ3827,1,MIN(FIND({0;1;2;3;4;5;6;7;8;9},数据表!AZ3827&amp;"1234567890",1)-1)))&amp;""</f>
        <v/>
      </c>
    </row>
    <row r="3828" spans="2:137" s="310" customFormat="1" ht="12" customHeight="1">
      <c r="B3828" s="286"/>
      <c r="C3828" s="286"/>
      <c r="D3828" s="286"/>
      <c r="E3828" s="479"/>
      <c r="F3828" s="282"/>
      <c r="G3828" s="283"/>
      <c r="H3828" s="421"/>
      <c r="I3828" s="421"/>
      <c r="J3828" s="283"/>
      <c r="K3828" s="421"/>
      <c r="L3828" s="282"/>
      <c r="N3828" s="282"/>
      <c r="S3828" s="282"/>
      <c r="T3828" s="283"/>
      <c r="U3828" s="283"/>
      <c r="V3828" s="283"/>
      <c r="W3828" s="283"/>
      <c r="X3828" s="283"/>
      <c r="Y3828" s="282"/>
      <c r="Z3828" s="282"/>
      <c r="AA3828" s="283"/>
      <c r="AB3828" s="282"/>
      <c r="AC3828" s="282"/>
      <c r="AD3828" s="282"/>
      <c r="AE3828" s="282"/>
      <c r="AF3828" s="283"/>
      <c r="AG3828" s="402"/>
      <c r="AH3828" s="283"/>
      <c r="AI3828" s="283"/>
      <c r="AJ3828" s="283"/>
      <c r="AK3828" s="283"/>
      <c r="AL3828" s="283"/>
      <c r="AM3828" s="282"/>
      <c r="AN3828" s="282"/>
      <c r="AO3828" s="282"/>
      <c r="AP3828" s="282"/>
      <c r="AQ3828" s="282"/>
      <c r="AR3828" s="282"/>
      <c r="AT3828" s="283"/>
      <c r="AU3828" s="283"/>
      <c r="AV3828" s="283"/>
      <c r="AW3828" s="283"/>
      <c r="AY3828" s="283"/>
      <c r="AZ3828" s="282"/>
      <c r="BA3828" s="283"/>
      <c r="BB3828" s="282"/>
      <c r="BC3828" s="282"/>
      <c r="BD3828" s="282"/>
      <c r="BE3828" s="283"/>
      <c r="BG3828" s="282"/>
      <c r="BH3828" s="282"/>
      <c r="BI3828" s="282"/>
      <c r="BL3828" s="421"/>
      <c r="BM3828" s="424"/>
      <c r="BN3828" s="424"/>
      <c r="BO3828" s="424"/>
      <c r="BP3828" s="424"/>
      <c r="BQ3828" s="421"/>
      <c r="BR3828" s="421"/>
      <c r="BV3828" s="282"/>
      <c r="BW3828" s="283"/>
      <c r="BY3828" s="283"/>
      <c r="BZ3828" s="283"/>
      <c r="CA3828" s="283"/>
      <c r="CB3828" s="282"/>
      <c r="CC3828" s="282"/>
      <c r="CD3828" s="282"/>
      <c r="CE3828" s="282"/>
      <c r="CG3828" s="427"/>
      <c r="CH3828" s="402"/>
      <c r="CI3828" s="424"/>
      <c r="CJ3828" s="282"/>
      <c r="CK3828" s="282"/>
      <c r="CL3828" s="283"/>
      <c r="CM3828" s="283"/>
      <c r="CP3828" s="282"/>
      <c r="DC3828" s="282"/>
      <c r="DD3828" s="282"/>
      <c r="DE3828" s="282"/>
      <c r="DF3828" s="282"/>
      <c r="DG3828" s="282"/>
      <c r="DH3828" s="282"/>
      <c r="DI3828" s="282"/>
      <c r="DJ3828" s="282"/>
      <c r="EF3828" s="495" t="str">
        <f>""&amp;(MID(数据表!AZ3828,1,MIN(FIND({"(";"（"},数据表!AZ3828&amp;"(（",1)-1)))&amp;""</f>
        <v/>
      </c>
      <c r="EG3828" s="495" t="str">
        <f>""&amp;(MID(数据表!AZ3828,1,MIN(FIND({0;1;2;3;4;5;6;7;8;9},数据表!AZ3828&amp;"1234567890",1)-1)))&amp;""</f>
        <v/>
      </c>
    </row>
    <row r="3829" spans="2:137" s="310" customFormat="1" ht="12" customHeight="1">
      <c r="B3829" s="286"/>
      <c r="C3829" s="286"/>
      <c r="D3829" s="286"/>
      <c r="E3829" s="479"/>
      <c r="F3829" s="282"/>
      <c r="G3829" s="283"/>
      <c r="H3829" s="421"/>
      <c r="I3829" s="421"/>
      <c r="J3829" s="283"/>
      <c r="K3829" s="421"/>
      <c r="L3829" s="282"/>
      <c r="N3829" s="282"/>
      <c r="S3829" s="282"/>
      <c r="T3829" s="283"/>
      <c r="U3829" s="283"/>
      <c r="V3829" s="283"/>
      <c r="W3829" s="283"/>
      <c r="X3829" s="283"/>
      <c r="Y3829" s="282"/>
      <c r="Z3829" s="282"/>
      <c r="AA3829" s="283"/>
      <c r="AB3829" s="282"/>
      <c r="AC3829" s="282"/>
      <c r="AD3829" s="282"/>
      <c r="AE3829" s="282"/>
      <c r="AF3829" s="283"/>
      <c r="AG3829" s="402"/>
      <c r="AH3829" s="283"/>
      <c r="AI3829" s="283"/>
      <c r="AJ3829" s="283"/>
      <c r="AK3829" s="283"/>
      <c r="AL3829" s="283"/>
      <c r="AM3829" s="282"/>
      <c r="AN3829" s="282"/>
      <c r="AO3829" s="282"/>
      <c r="AP3829" s="282"/>
      <c r="AQ3829" s="282"/>
      <c r="AR3829" s="282"/>
      <c r="AT3829" s="283"/>
      <c r="AU3829" s="283"/>
      <c r="AV3829" s="283"/>
      <c r="AW3829" s="283"/>
      <c r="AY3829" s="283"/>
      <c r="AZ3829" s="282"/>
      <c r="BA3829" s="283"/>
      <c r="BB3829" s="282"/>
      <c r="BC3829" s="282"/>
      <c r="BD3829" s="282"/>
      <c r="BE3829" s="283"/>
      <c r="BG3829" s="282"/>
      <c r="BH3829" s="282"/>
      <c r="BI3829" s="282"/>
      <c r="BL3829" s="421"/>
      <c r="BM3829" s="424"/>
      <c r="BN3829" s="424"/>
      <c r="BO3829" s="424"/>
      <c r="BP3829" s="424"/>
      <c r="BQ3829" s="421"/>
      <c r="BR3829" s="421"/>
      <c r="BV3829" s="282"/>
      <c r="BW3829" s="283"/>
      <c r="BY3829" s="283"/>
      <c r="BZ3829" s="283"/>
      <c r="CA3829" s="283"/>
      <c r="CB3829" s="282"/>
      <c r="CC3829" s="282"/>
      <c r="CD3829" s="282"/>
      <c r="CE3829" s="282"/>
      <c r="CG3829" s="427"/>
      <c r="CH3829" s="402"/>
      <c r="CI3829" s="424"/>
      <c r="CJ3829" s="282"/>
      <c r="CK3829" s="282"/>
      <c r="CL3829" s="283"/>
      <c r="CM3829" s="283"/>
      <c r="CP3829" s="282"/>
      <c r="DC3829" s="282"/>
      <c r="DD3829" s="282"/>
      <c r="DE3829" s="282"/>
      <c r="DF3829" s="282"/>
      <c r="DG3829" s="282"/>
      <c r="DH3829" s="282"/>
      <c r="DI3829" s="282"/>
      <c r="DJ3829" s="282"/>
      <c r="EF3829" s="495" t="str">
        <f>""&amp;(MID(数据表!AZ3829,1,MIN(FIND({"(";"（"},数据表!AZ3829&amp;"(（",1)-1)))&amp;""</f>
        <v/>
      </c>
      <c r="EG3829" s="495" t="str">
        <f>""&amp;(MID(数据表!AZ3829,1,MIN(FIND({0;1;2;3;4;5;6;7;8;9},数据表!AZ3829&amp;"1234567890",1)-1)))&amp;""</f>
        <v/>
      </c>
    </row>
    <row r="3830" spans="2:137" s="310" customFormat="1" ht="12" customHeight="1">
      <c r="B3830" s="286"/>
      <c r="C3830" s="286"/>
      <c r="D3830" s="286"/>
      <c r="E3830" s="479"/>
      <c r="F3830" s="282"/>
      <c r="G3830" s="283"/>
      <c r="H3830" s="421"/>
      <c r="I3830" s="421"/>
      <c r="J3830" s="283"/>
      <c r="K3830" s="421"/>
      <c r="L3830" s="282"/>
      <c r="N3830" s="282"/>
      <c r="S3830" s="282"/>
      <c r="T3830" s="283"/>
      <c r="U3830" s="283"/>
      <c r="V3830" s="283"/>
      <c r="W3830" s="283"/>
      <c r="X3830" s="283"/>
      <c r="Y3830" s="282"/>
      <c r="Z3830" s="282"/>
      <c r="AA3830" s="283"/>
      <c r="AB3830" s="282"/>
      <c r="AC3830" s="282"/>
      <c r="AD3830" s="282"/>
      <c r="AE3830" s="282"/>
      <c r="AF3830" s="283"/>
      <c r="AG3830" s="402"/>
      <c r="AH3830" s="283"/>
      <c r="AI3830" s="283"/>
      <c r="AJ3830" s="283"/>
      <c r="AK3830" s="283"/>
      <c r="AL3830" s="283"/>
      <c r="AM3830" s="282"/>
      <c r="AN3830" s="282"/>
      <c r="AO3830" s="282"/>
      <c r="AP3830" s="282"/>
      <c r="AQ3830" s="282"/>
      <c r="AR3830" s="282"/>
      <c r="AT3830" s="283"/>
      <c r="AU3830" s="283"/>
      <c r="AV3830" s="283"/>
      <c r="AW3830" s="283"/>
      <c r="AY3830" s="283"/>
      <c r="AZ3830" s="282"/>
      <c r="BA3830" s="283"/>
      <c r="BB3830" s="282"/>
      <c r="BC3830" s="282"/>
      <c r="BD3830" s="282"/>
      <c r="BE3830" s="283"/>
      <c r="BG3830" s="282"/>
      <c r="BH3830" s="282"/>
      <c r="BI3830" s="282"/>
      <c r="BL3830" s="421"/>
      <c r="BM3830" s="424"/>
      <c r="BN3830" s="424"/>
      <c r="BO3830" s="424"/>
      <c r="BP3830" s="424"/>
      <c r="BQ3830" s="421"/>
      <c r="BR3830" s="421"/>
      <c r="BV3830" s="282"/>
      <c r="BW3830" s="283"/>
      <c r="BY3830" s="283"/>
      <c r="BZ3830" s="283"/>
      <c r="CA3830" s="283"/>
      <c r="CB3830" s="282"/>
      <c r="CC3830" s="282"/>
      <c r="CD3830" s="282"/>
      <c r="CE3830" s="282"/>
      <c r="CG3830" s="427"/>
      <c r="CH3830" s="402"/>
      <c r="CI3830" s="424"/>
      <c r="CJ3830" s="282"/>
      <c r="CK3830" s="282"/>
      <c r="CL3830" s="283"/>
      <c r="CM3830" s="283"/>
      <c r="CP3830" s="282"/>
      <c r="DC3830" s="282"/>
      <c r="DD3830" s="282"/>
      <c r="DE3830" s="282"/>
      <c r="DF3830" s="282"/>
      <c r="DG3830" s="282"/>
      <c r="DH3830" s="282"/>
      <c r="DI3830" s="282"/>
      <c r="DJ3830" s="282"/>
      <c r="EF3830" s="495" t="str">
        <f>""&amp;(MID(数据表!AZ3830,1,MIN(FIND({"(";"（"},数据表!AZ3830&amp;"(（",1)-1)))&amp;""</f>
        <v/>
      </c>
      <c r="EG3830" s="495" t="str">
        <f>""&amp;(MID(数据表!AZ3830,1,MIN(FIND({0;1;2;3;4;5;6;7;8;9},数据表!AZ3830&amp;"1234567890",1)-1)))&amp;""</f>
        <v/>
      </c>
    </row>
    <row r="3831" spans="2:137" s="310" customFormat="1" ht="12" customHeight="1">
      <c r="B3831" s="286"/>
      <c r="C3831" s="286"/>
      <c r="D3831" s="286"/>
      <c r="E3831" s="479"/>
      <c r="F3831" s="282"/>
      <c r="G3831" s="283"/>
      <c r="H3831" s="421"/>
      <c r="I3831" s="421"/>
      <c r="J3831" s="283"/>
      <c r="K3831" s="421"/>
      <c r="L3831" s="282"/>
      <c r="N3831" s="282"/>
      <c r="S3831" s="282"/>
      <c r="T3831" s="283"/>
      <c r="U3831" s="283"/>
      <c r="V3831" s="283"/>
      <c r="W3831" s="283"/>
      <c r="X3831" s="283"/>
      <c r="Y3831" s="282"/>
      <c r="Z3831" s="282"/>
      <c r="AA3831" s="283"/>
      <c r="AB3831" s="282"/>
      <c r="AC3831" s="282"/>
      <c r="AD3831" s="282"/>
      <c r="AE3831" s="282"/>
      <c r="AF3831" s="283"/>
      <c r="AG3831" s="402"/>
      <c r="AH3831" s="283"/>
      <c r="AI3831" s="283"/>
      <c r="AJ3831" s="283"/>
      <c r="AK3831" s="283"/>
      <c r="AL3831" s="283"/>
      <c r="AM3831" s="282"/>
      <c r="AN3831" s="282"/>
      <c r="AO3831" s="282"/>
      <c r="AP3831" s="282"/>
      <c r="AQ3831" s="282"/>
      <c r="AR3831" s="282"/>
      <c r="AT3831" s="283"/>
      <c r="AU3831" s="283"/>
      <c r="AV3831" s="283"/>
      <c r="AW3831" s="283"/>
      <c r="AY3831" s="283"/>
      <c r="AZ3831" s="282"/>
      <c r="BA3831" s="283"/>
      <c r="BB3831" s="282"/>
      <c r="BC3831" s="282"/>
      <c r="BD3831" s="282"/>
      <c r="BE3831" s="283"/>
      <c r="BG3831" s="282"/>
      <c r="BH3831" s="282"/>
      <c r="BI3831" s="282"/>
      <c r="BL3831" s="421"/>
      <c r="BM3831" s="424"/>
      <c r="BN3831" s="424"/>
      <c r="BO3831" s="424"/>
      <c r="BP3831" s="424"/>
      <c r="BQ3831" s="421"/>
      <c r="BR3831" s="421"/>
      <c r="BV3831" s="282"/>
      <c r="BW3831" s="283"/>
      <c r="BY3831" s="283"/>
      <c r="BZ3831" s="283"/>
      <c r="CA3831" s="283"/>
      <c r="CB3831" s="282"/>
      <c r="CC3831" s="282"/>
      <c r="CD3831" s="282"/>
      <c r="CE3831" s="282"/>
      <c r="CG3831" s="427"/>
      <c r="CH3831" s="402"/>
      <c r="CI3831" s="424"/>
      <c r="CJ3831" s="282"/>
      <c r="CK3831" s="282"/>
      <c r="CL3831" s="283"/>
      <c r="CM3831" s="283"/>
      <c r="CP3831" s="282"/>
      <c r="DC3831" s="282"/>
      <c r="DD3831" s="282"/>
      <c r="DE3831" s="282"/>
      <c r="DF3831" s="282"/>
      <c r="DG3831" s="282"/>
      <c r="DH3831" s="282"/>
      <c r="DI3831" s="282"/>
      <c r="DJ3831" s="282"/>
      <c r="EF3831" s="495" t="str">
        <f>""&amp;(MID(数据表!AZ3831,1,MIN(FIND({"(";"（"},数据表!AZ3831&amp;"(（",1)-1)))&amp;""</f>
        <v/>
      </c>
      <c r="EG3831" s="495" t="str">
        <f>""&amp;(MID(数据表!AZ3831,1,MIN(FIND({0;1;2;3;4;5;6;7;8;9},数据表!AZ3831&amp;"1234567890",1)-1)))&amp;""</f>
        <v/>
      </c>
    </row>
    <row r="3832" spans="2:137" s="310" customFormat="1" ht="12" customHeight="1">
      <c r="B3832" s="286"/>
      <c r="C3832" s="286"/>
      <c r="D3832" s="286"/>
      <c r="E3832" s="479"/>
      <c r="F3832" s="282"/>
      <c r="G3832" s="283"/>
      <c r="H3832" s="421"/>
      <c r="I3832" s="421"/>
      <c r="J3832" s="283"/>
      <c r="K3832" s="421"/>
      <c r="L3832" s="282"/>
      <c r="N3832" s="282"/>
      <c r="S3832" s="282"/>
      <c r="T3832" s="283"/>
      <c r="U3832" s="283"/>
      <c r="V3832" s="283"/>
      <c r="W3832" s="283"/>
      <c r="X3832" s="283"/>
      <c r="Y3832" s="282"/>
      <c r="Z3832" s="282"/>
      <c r="AA3832" s="283"/>
      <c r="AB3832" s="282"/>
      <c r="AC3832" s="282"/>
      <c r="AD3832" s="282"/>
      <c r="AE3832" s="282"/>
      <c r="AF3832" s="283"/>
      <c r="AG3832" s="402"/>
      <c r="AH3832" s="283"/>
      <c r="AI3832" s="283"/>
      <c r="AJ3832" s="283"/>
      <c r="AK3832" s="283"/>
      <c r="AL3832" s="283"/>
      <c r="AM3832" s="282"/>
      <c r="AN3832" s="282"/>
      <c r="AO3832" s="282"/>
      <c r="AP3832" s="282"/>
      <c r="AQ3832" s="282"/>
      <c r="AR3832" s="282"/>
      <c r="AT3832" s="283"/>
      <c r="AU3832" s="283"/>
      <c r="AV3832" s="283"/>
      <c r="AW3832" s="283"/>
      <c r="AY3832" s="283"/>
      <c r="AZ3832" s="282"/>
      <c r="BA3832" s="283"/>
      <c r="BB3832" s="282"/>
      <c r="BC3832" s="282"/>
      <c r="BD3832" s="282"/>
      <c r="BE3832" s="283"/>
      <c r="BG3832" s="282"/>
      <c r="BH3832" s="282"/>
      <c r="BI3832" s="282"/>
      <c r="BL3832" s="421"/>
      <c r="BM3832" s="424"/>
      <c r="BN3832" s="424"/>
      <c r="BO3832" s="424"/>
      <c r="BP3832" s="424"/>
      <c r="BQ3832" s="421"/>
      <c r="BR3832" s="421"/>
      <c r="BV3832" s="282"/>
      <c r="BW3832" s="283"/>
      <c r="BY3832" s="283"/>
      <c r="BZ3832" s="283"/>
      <c r="CA3832" s="283"/>
      <c r="CB3832" s="282"/>
      <c r="CC3832" s="282"/>
      <c r="CD3832" s="282"/>
      <c r="CE3832" s="282"/>
      <c r="CG3832" s="427"/>
      <c r="CH3832" s="402"/>
      <c r="CI3832" s="424"/>
      <c r="CJ3832" s="282"/>
      <c r="CK3832" s="282"/>
      <c r="CL3832" s="283"/>
      <c r="CM3832" s="283"/>
      <c r="CP3832" s="282"/>
      <c r="DC3832" s="282"/>
      <c r="DD3832" s="282"/>
      <c r="DE3832" s="282"/>
      <c r="DF3832" s="282"/>
      <c r="DG3832" s="282"/>
      <c r="DH3832" s="282"/>
      <c r="DI3832" s="282"/>
      <c r="DJ3832" s="282"/>
      <c r="EF3832" s="495" t="str">
        <f>""&amp;(MID(数据表!AZ3832,1,MIN(FIND({"(";"（"},数据表!AZ3832&amp;"(（",1)-1)))&amp;""</f>
        <v/>
      </c>
      <c r="EG3832" s="495" t="str">
        <f>""&amp;(MID(数据表!AZ3832,1,MIN(FIND({0;1;2;3;4;5;6;7;8;9},数据表!AZ3832&amp;"1234567890",1)-1)))&amp;""</f>
        <v/>
      </c>
    </row>
    <row r="3833" spans="2:137" s="310" customFormat="1" ht="12" customHeight="1">
      <c r="B3833" s="286"/>
      <c r="C3833" s="286"/>
      <c r="D3833" s="286"/>
      <c r="E3833" s="479"/>
      <c r="F3833" s="282"/>
      <c r="G3833" s="283"/>
      <c r="H3833" s="421"/>
      <c r="I3833" s="421"/>
      <c r="J3833" s="283"/>
      <c r="K3833" s="421"/>
      <c r="L3833" s="282"/>
      <c r="N3833" s="282"/>
      <c r="S3833" s="282"/>
      <c r="T3833" s="283"/>
      <c r="U3833" s="283"/>
      <c r="V3833" s="283"/>
      <c r="W3833" s="283"/>
      <c r="X3833" s="283"/>
      <c r="Y3833" s="282"/>
      <c r="Z3833" s="282"/>
      <c r="AA3833" s="283"/>
      <c r="AB3833" s="282"/>
      <c r="AC3833" s="282"/>
      <c r="AD3833" s="282"/>
      <c r="AE3833" s="282"/>
      <c r="AF3833" s="283"/>
      <c r="AG3833" s="402"/>
      <c r="AH3833" s="283"/>
      <c r="AI3833" s="283"/>
      <c r="AJ3833" s="283"/>
      <c r="AK3833" s="283"/>
      <c r="AL3833" s="283"/>
      <c r="AM3833" s="282"/>
      <c r="AN3833" s="282"/>
      <c r="AO3833" s="282"/>
      <c r="AP3833" s="282"/>
      <c r="AQ3833" s="282"/>
      <c r="AR3833" s="282"/>
      <c r="AT3833" s="283"/>
      <c r="AU3833" s="283"/>
      <c r="AV3833" s="283"/>
      <c r="AW3833" s="283"/>
      <c r="AY3833" s="283"/>
      <c r="AZ3833" s="282"/>
      <c r="BA3833" s="283"/>
      <c r="BB3833" s="282"/>
      <c r="BC3833" s="282"/>
      <c r="BD3833" s="282"/>
      <c r="BE3833" s="283"/>
      <c r="BG3833" s="282"/>
      <c r="BH3833" s="282"/>
      <c r="BI3833" s="282"/>
      <c r="BL3833" s="421"/>
      <c r="BM3833" s="424"/>
      <c r="BN3833" s="424"/>
      <c r="BO3833" s="424"/>
      <c r="BP3833" s="424"/>
      <c r="BQ3833" s="421"/>
      <c r="BR3833" s="421"/>
      <c r="BV3833" s="282"/>
      <c r="BW3833" s="283"/>
      <c r="BY3833" s="283"/>
      <c r="BZ3833" s="283"/>
      <c r="CA3833" s="283"/>
      <c r="CB3833" s="282"/>
      <c r="CC3833" s="282"/>
      <c r="CD3833" s="282"/>
      <c r="CE3833" s="282"/>
      <c r="CG3833" s="427"/>
      <c r="CH3833" s="402"/>
      <c r="CI3833" s="424"/>
      <c r="CJ3833" s="282"/>
      <c r="CK3833" s="282"/>
      <c r="CL3833" s="283"/>
      <c r="CM3833" s="283"/>
      <c r="CP3833" s="282"/>
      <c r="DC3833" s="282"/>
      <c r="DD3833" s="282"/>
      <c r="DE3833" s="282"/>
      <c r="DF3833" s="282"/>
      <c r="DG3833" s="282"/>
      <c r="DH3833" s="282"/>
      <c r="DI3833" s="282"/>
      <c r="DJ3833" s="282"/>
      <c r="EF3833" s="495" t="str">
        <f>""&amp;(MID(数据表!AZ3833,1,MIN(FIND({"(";"（"},数据表!AZ3833&amp;"(（",1)-1)))&amp;""</f>
        <v/>
      </c>
      <c r="EG3833" s="495" t="str">
        <f>""&amp;(MID(数据表!AZ3833,1,MIN(FIND({0;1;2;3;4;5;6;7;8;9},数据表!AZ3833&amp;"1234567890",1)-1)))&amp;""</f>
        <v/>
      </c>
    </row>
    <row r="3834" spans="2:137" s="310" customFormat="1" ht="12" customHeight="1">
      <c r="B3834" s="286"/>
      <c r="C3834" s="286"/>
      <c r="D3834" s="286"/>
      <c r="E3834" s="479"/>
      <c r="F3834" s="282"/>
      <c r="G3834" s="283"/>
      <c r="H3834" s="421"/>
      <c r="I3834" s="421"/>
      <c r="J3834" s="283"/>
      <c r="K3834" s="421"/>
      <c r="L3834" s="282"/>
      <c r="N3834" s="282"/>
      <c r="S3834" s="282"/>
      <c r="T3834" s="283"/>
      <c r="U3834" s="283"/>
      <c r="V3834" s="283"/>
      <c r="W3834" s="283"/>
      <c r="X3834" s="283"/>
      <c r="Y3834" s="282"/>
      <c r="Z3834" s="282"/>
      <c r="AA3834" s="283"/>
      <c r="AB3834" s="282"/>
      <c r="AC3834" s="282"/>
      <c r="AD3834" s="282"/>
      <c r="AE3834" s="282"/>
      <c r="AF3834" s="283"/>
      <c r="AG3834" s="402"/>
      <c r="AH3834" s="283"/>
      <c r="AI3834" s="283"/>
      <c r="AJ3834" s="283"/>
      <c r="AK3834" s="283"/>
      <c r="AL3834" s="283"/>
      <c r="AM3834" s="282"/>
      <c r="AN3834" s="282"/>
      <c r="AO3834" s="282"/>
      <c r="AP3834" s="282"/>
      <c r="AQ3834" s="282"/>
      <c r="AR3834" s="282"/>
      <c r="AT3834" s="283"/>
      <c r="AU3834" s="283"/>
      <c r="AV3834" s="283"/>
      <c r="AW3834" s="283"/>
      <c r="AY3834" s="283"/>
      <c r="AZ3834" s="282"/>
      <c r="BA3834" s="283"/>
      <c r="BB3834" s="282"/>
      <c r="BC3834" s="282"/>
      <c r="BD3834" s="282"/>
      <c r="BE3834" s="283"/>
      <c r="BG3834" s="282"/>
      <c r="BH3834" s="282"/>
      <c r="BI3834" s="282"/>
      <c r="BL3834" s="421"/>
      <c r="BM3834" s="424"/>
      <c r="BN3834" s="424"/>
      <c r="BO3834" s="424"/>
      <c r="BP3834" s="424"/>
      <c r="BQ3834" s="421"/>
      <c r="BR3834" s="421"/>
      <c r="BV3834" s="282"/>
      <c r="BW3834" s="283"/>
      <c r="BY3834" s="283"/>
      <c r="BZ3834" s="283"/>
      <c r="CA3834" s="283"/>
      <c r="CB3834" s="282"/>
      <c r="CC3834" s="282"/>
      <c r="CD3834" s="282"/>
      <c r="CE3834" s="282"/>
      <c r="CG3834" s="427"/>
      <c r="CH3834" s="402"/>
      <c r="CI3834" s="424"/>
      <c r="CJ3834" s="282"/>
      <c r="CK3834" s="282"/>
      <c r="CL3834" s="283"/>
      <c r="CM3834" s="283"/>
      <c r="CP3834" s="282"/>
      <c r="DC3834" s="282"/>
      <c r="DD3834" s="282"/>
      <c r="DE3834" s="282"/>
      <c r="DF3834" s="282"/>
      <c r="DG3834" s="282"/>
      <c r="DH3834" s="282"/>
      <c r="DI3834" s="282"/>
      <c r="DJ3834" s="282"/>
      <c r="EF3834" s="495" t="str">
        <f>""&amp;(MID(数据表!AZ3834,1,MIN(FIND({"(";"（"},数据表!AZ3834&amp;"(（",1)-1)))&amp;""</f>
        <v/>
      </c>
      <c r="EG3834" s="495" t="str">
        <f>""&amp;(MID(数据表!AZ3834,1,MIN(FIND({0;1;2;3;4;5;6;7;8;9},数据表!AZ3834&amp;"1234567890",1)-1)))&amp;""</f>
        <v/>
      </c>
    </row>
    <row r="3835" spans="2:137" s="310" customFormat="1" ht="12" customHeight="1">
      <c r="B3835" s="286"/>
      <c r="C3835" s="286"/>
      <c r="D3835" s="286"/>
      <c r="E3835" s="479"/>
      <c r="F3835" s="282"/>
      <c r="G3835" s="283"/>
      <c r="H3835" s="421"/>
      <c r="I3835" s="421"/>
      <c r="J3835" s="283"/>
      <c r="K3835" s="421"/>
      <c r="L3835" s="282"/>
      <c r="N3835" s="282"/>
      <c r="S3835" s="282"/>
      <c r="T3835" s="283"/>
      <c r="U3835" s="283"/>
      <c r="V3835" s="283"/>
      <c r="W3835" s="283"/>
      <c r="X3835" s="283"/>
      <c r="Y3835" s="282"/>
      <c r="Z3835" s="282"/>
      <c r="AA3835" s="283"/>
      <c r="AB3835" s="282"/>
      <c r="AC3835" s="282"/>
      <c r="AD3835" s="282"/>
      <c r="AE3835" s="282"/>
      <c r="AF3835" s="283"/>
      <c r="AG3835" s="402"/>
      <c r="AH3835" s="283"/>
      <c r="AI3835" s="283"/>
      <c r="AJ3835" s="283"/>
      <c r="AK3835" s="283"/>
      <c r="AL3835" s="283"/>
      <c r="AM3835" s="282"/>
      <c r="AN3835" s="282"/>
      <c r="AO3835" s="282"/>
      <c r="AP3835" s="282"/>
      <c r="AQ3835" s="282"/>
      <c r="AR3835" s="282"/>
      <c r="AT3835" s="283"/>
      <c r="AU3835" s="283"/>
      <c r="AV3835" s="283"/>
      <c r="AW3835" s="283"/>
      <c r="AY3835" s="283"/>
      <c r="AZ3835" s="282"/>
      <c r="BA3835" s="283"/>
      <c r="BB3835" s="282"/>
      <c r="BC3835" s="282"/>
      <c r="BD3835" s="282"/>
      <c r="BE3835" s="283"/>
      <c r="BG3835" s="282"/>
      <c r="BH3835" s="282"/>
      <c r="BI3835" s="282"/>
      <c r="BL3835" s="421"/>
      <c r="BM3835" s="424"/>
      <c r="BN3835" s="424"/>
      <c r="BO3835" s="424"/>
      <c r="BP3835" s="424"/>
      <c r="BQ3835" s="421"/>
      <c r="BR3835" s="421"/>
      <c r="BV3835" s="282"/>
      <c r="BW3835" s="283"/>
      <c r="BY3835" s="283"/>
      <c r="BZ3835" s="283"/>
      <c r="CA3835" s="283"/>
      <c r="CB3835" s="282"/>
      <c r="CC3835" s="282"/>
      <c r="CD3835" s="282"/>
      <c r="CE3835" s="282"/>
      <c r="CG3835" s="427"/>
      <c r="CH3835" s="402"/>
      <c r="CI3835" s="424"/>
      <c r="CJ3835" s="282"/>
      <c r="CK3835" s="282"/>
      <c r="CL3835" s="283"/>
      <c r="CM3835" s="283"/>
      <c r="CP3835" s="282"/>
      <c r="DC3835" s="282"/>
      <c r="DD3835" s="282"/>
      <c r="DE3835" s="282"/>
      <c r="DF3835" s="282"/>
      <c r="DG3835" s="282"/>
      <c r="DH3835" s="282"/>
      <c r="DI3835" s="282"/>
      <c r="DJ3835" s="282"/>
      <c r="EF3835" s="495" t="str">
        <f>""&amp;(MID(数据表!AZ3835,1,MIN(FIND({"(";"（"},数据表!AZ3835&amp;"(（",1)-1)))&amp;""</f>
        <v/>
      </c>
      <c r="EG3835" s="495" t="str">
        <f>""&amp;(MID(数据表!AZ3835,1,MIN(FIND({0;1;2;3;4;5;6;7;8;9},数据表!AZ3835&amp;"1234567890",1)-1)))&amp;""</f>
        <v/>
      </c>
    </row>
    <row r="3836" spans="2:137" s="310" customFormat="1" ht="12" customHeight="1">
      <c r="B3836" s="286"/>
      <c r="C3836" s="286"/>
      <c r="D3836" s="286"/>
      <c r="E3836" s="479"/>
      <c r="F3836" s="282"/>
      <c r="G3836" s="283"/>
      <c r="H3836" s="421"/>
      <c r="I3836" s="421"/>
      <c r="J3836" s="283"/>
      <c r="K3836" s="421"/>
      <c r="L3836" s="282"/>
      <c r="N3836" s="282"/>
      <c r="S3836" s="282"/>
      <c r="T3836" s="283"/>
      <c r="U3836" s="283"/>
      <c r="V3836" s="283"/>
      <c r="W3836" s="283"/>
      <c r="X3836" s="283"/>
      <c r="Y3836" s="282"/>
      <c r="Z3836" s="282"/>
      <c r="AA3836" s="283"/>
      <c r="AB3836" s="282"/>
      <c r="AC3836" s="282"/>
      <c r="AD3836" s="282"/>
      <c r="AE3836" s="282"/>
      <c r="AF3836" s="283"/>
      <c r="AG3836" s="402"/>
      <c r="AH3836" s="283"/>
      <c r="AI3836" s="283"/>
      <c r="AJ3836" s="283"/>
      <c r="AK3836" s="283"/>
      <c r="AL3836" s="283"/>
      <c r="AM3836" s="282"/>
      <c r="AN3836" s="282"/>
      <c r="AO3836" s="282"/>
      <c r="AP3836" s="282"/>
      <c r="AQ3836" s="282"/>
      <c r="AR3836" s="282"/>
      <c r="AT3836" s="283"/>
      <c r="AU3836" s="283"/>
      <c r="AV3836" s="283"/>
      <c r="AW3836" s="283"/>
      <c r="AY3836" s="283"/>
      <c r="AZ3836" s="282"/>
      <c r="BA3836" s="283"/>
      <c r="BB3836" s="282"/>
      <c r="BC3836" s="282"/>
      <c r="BD3836" s="282"/>
      <c r="BE3836" s="283"/>
      <c r="BG3836" s="282"/>
      <c r="BH3836" s="282"/>
      <c r="BI3836" s="282"/>
      <c r="BL3836" s="421"/>
      <c r="BM3836" s="424"/>
      <c r="BN3836" s="424"/>
      <c r="BO3836" s="424"/>
      <c r="BP3836" s="424"/>
      <c r="BQ3836" s="421"/>
      <c r="BR3836" s="421"/>
      <c r="BV3836" s="282"/>
      <c r="BW3836" s="283"/>
      <c r="BY3836" s="283"/>
      <c r="BZ3836" s="283"/>
      <c r="CA3836" s="283"/>
      <c r="CB3836" s="282"/>
      <c r="CC3836" s="282"/>
      <c r="CD3836" s="282"/>
      <c r="CE3836" s="282"/>
      <c r="CG3836" s="427"/>
      <c r="CH3836" s="402"/>
      <c r="CI3836" s="424"/>
      <c r="CJ3836" s="282"/>
      <c r="CK3836" s="282"/>
      <c r="CL3836" s="283"/>
      <c r="CM3836" s="283"/>
      <c r="CP3836" s="282"/>
      <c r="DC3836" s="282"/>
      <c r="DD3836" s="282"/>
      <c r="DE3836" s="282"/>
      <c r="DF3836" s="282"/>
      <c r="DG3836" s="282"/>
      <c r="DH3836" s="282"/>
      <c r="DI3836" s="282"/>
      <c r="DJ3836" s="282"/>
      <c r="EF3836" s="495" t="str">
        <f>""&amp;(MID(数据表!AZ3836,1,MIN(FIND({"(";"（"},数据表!AZ3836&amp;"(（",1)-1)))&amp;""</f>
        <v/>
      </c>
      <c r="EG3836" s="495" t="str">
        <f>""&amp;(MID(数据表!AZ3836,1,MIN(FIND({0;1;2;3;4;5;6;7;8;9},数据表!AZ3836&amp;"1234567890",1)-1)))&amp;""</f>
        <v/>
      </c>
    </row>
    <row r="3837" spans="2:137" s="310" customFormat="1" ht="12" customHeight="1">
      <c r="B3837" s="286"/>
      <c r="C3837" s="286"/>
      <c r="D3837" s="286"/>
      <c r="E3837" s="479"/>
      <c r="F3837" s="282"/>
      <c r="G3837" s="283"/>
      <c r="H3837" s="421"/>
      <c r="I3837" s="421"/>
      <c r="J3837" s="283"/>
      <c r="K3837" s="421"/>
      <c r="L3837" s="282"/>
      <c r="N3837" s="282"/>
      <c r="S3837" s="282"/>
      <c r="T3837" s="283"/>
      <c r="U3837" s="283"/>
      <c r="V3837" s="283"/>
      <c r="W3837" s="283"/>
      <c r="X3837" s="283"/>
      <c r="Y3837" s="282"/>
      <c r="Z3837" s="282"/>
      <c r="AA3837" s="283"/>
      <c r="AB3837" s="282"/>
      <c r="AC3837" s="282"/>
      <c r="AD3837" s="282"/>
      <c r="AE3837" s="282"/>
      <c r="AF3837" s="283"/>
      <c r="AG3837" s="402"/>
      <c r="AH3837" s="283"/>
      <c r="AI3837" s="283"/>
      <c r="AJ3837" s="283"/>
      <c r="AK3837" s="283"/>
      <c r="AL3837" s="283"/>
      <c r="AM3837" s="282"/>
      <c r="AN3837" s="282"/>
      <c r="AO3837" s="282"/>
      <c r="AP3837" s="282"/>
      <c r="AQ3837" s="282"/>
      <c r="AR3837" s="282"/>
      <c r="AT3837" s="283"/>
      <c r="AU3837" s="283"/>
      <c r="AV3837" s="283"/>
      <c r="AW3837" s="283"/>
      <c r="AY3837" s="283"/>
      <c r="AZ3837" s="282"/>
      <c r="BA3837" s="283"/>
      <c r="BB3837" s="282"/>
      <c r="BC3837" s="282"/>
      <c r="BD3837" s="282"/>
      <c r="BE3837" s="283"/>
      <c r="BG3837" s="282"/>
      <c r="BH3837" s="282"/>
      <c r="BI3837" s="282"/>
      <c r="BL3837" s="421"/>
      <c r="BM3837" s="424"/>
      <c r="BN3837" s="424"/>
      <c r="BO3837" s="424"/>
      <c r="BP3837" s="424"/>
      <c r="BQ3837" s="421"/>
      <c r="BR3837" s="421"/>
      <c r="BV3837" s="282"/>
      <c r="BW3837" s="283"/>
      <c r="BY3837" s="283"/>
      <c r="BZ3837" s="283"/>
      <c r="CA3837" s="283"/>
      <c r="CB3837" s="282"/>
      <c r="CC3837" s="282"/>
      <c r="CD3837" s="282"/>
      <c r="CE3837" s="282"/>
      <c r="CG3837" s="427"/>
      <c r="CH3837" s="402"/>
      <c r="CI3837" s="424"/>
      <c r="CJ3837" s="282"/>
      <c r="CK3837" s="282"/>
      <c r="CL3837" s="283"/>
      <c r="CM3837" s="283"/>
      <c r="CP3837" s="282"/>
      <c r="DC3837" s="282"/>
      <c r="DD3837" s="282"/>
      <c r="DE3837" s="282"/>
      <c r="DF3837" s="282"/>
      <c r="DG3837" s="282"/>
      <c r="DH3837" s="282"/>
      <c r="DI3837" s="282"/>
      <c r="DJ3837" s="282"/>
      <c r="EF3837" s="495" t="str">
        <f>""&amp;(MID(数据表!AZ3837,1,MIN(FIND({"(";"（"},数据表!AZ3837&amp;"(（",1)-1)))&amp;""</f>
        <v/>
      </c>
      <c r="EG3837" s="495" t="str">
        <f>""&amp;(MID(数据表!AZ3837,1,MIN(FIND({0;1;2;3;4;5;6;7;8;9},数据表!AZ3837&amp;"1234567890",1)-1)))&amp;""</f>
        <v/>
      </c>
    </row>
    <row r="3838" spans="2:137" s="310" customFormat="1" ht="12" customHeight="1">
      <c r="B3838" s="286"/>
      <c r="C3838" s="286"/>
      <c r="D3838" s="286"/>
      <c r="E3838" s="479"/>
      <c r="F3838" s="282"/>
      <c r="G3838" s="283"/>
      <c r="H3838" s="421"/>
      <c r="I3838" s="421"/>
      <c r="J3838" s="283"/>
      <c r="K3838" s="421"/>
      <c r="L3838" s="282"/>
      <c r="N3838" s="282"/>
      <c r="S3838" s="282"/>
      <c r="T3838" s="283"/>
      <c r="U3838" s="283"/>
      <c r="V3838" s="283"/>
      <c r="W3838" s="283"/>
      <c r="X3838" s="283"/>
      <c r="Y3838" s="282"/>
      <c r="Z3838" s="282"/>
      <c r="AA3838" s="283"/>
      <c r="AB3838" s="282"/>
      <c r="AC3838" s="282"/>
      <c r="AD3838" s="282"/>
      <c r="AE3838" s="282"/>
      <c r="AF3838" s="283"/>
      <c r="AG3838" s="402"/>
      <c r="AH3838" s="283"/>
      <c r="AI3838" s="283"/>
      <c r="AJ3838" s="283"/>
      <c r="AK3838" s="283"/>
      <c r="AL3838" s="283"/>
      <c r="AM3838" s="282"/>
      <c r="AN3838" s="282"/>
      <c r="AO3838" s="282"/>
      <c r="AP3838" s="282"/>
      <c r="AQ3838" s="282"/>
      <c r="AR3838" s="282"/>
      <c r="AT3838" s="283"/>
      <c r="AU3838" s="283"/>
      <c r="AV3838" s="283"/>
      <c r="AW3838" s="283"/>
      <c r="AY3838" s="283"/>
      <c r="AZ3838" s="282"/>
      <c r="BA3838" s="283"/>
      <c r="BB3838" s="282"/>
      <c r="BC3838" s="282"/>
      <c r="BD3838" s="282"/>
      <c r="BE3838" s="283"/>
      <c r="BG3838" s="282"/>
      <c r="BH3838" s="282"/>
      <c r="BI3838" s="282"/>
      <c r="BL3838" s="421"/>
      <c r="BM3838" s="424"/>
      <c r="BN3838" s="424"/>
      <c r="BO3838" s="424"/>
      <c r="BP3838" s="424"/>
      <c r="BQ3838" s="421"/>
      <c r="BR3838" s="421"/>
      <c r="BV3838" s="282"/>
      <c r="BW3838" s="283"/>
      <c r="BY3838" s="283"/>
      <c r="BZ3838" s="283"/>
      <c r="CA3838" s="283"/>
      <c r="CB3838" s="282"/>
      <c r="CC3838" s="282"/>
      <c r="CD3838" s="282"/>
      <c r="CE3838" s="282"/>
      <c r="CG3838" s="427"/>
      <c r="CH3838" s="402"/>
      <c r="CI3838" s="424"/>
      <c r="CJ3838" s="282"/>
      <c r="CK3838" s="282"/>
      <c r="CL3838" s="283"/>
      <c r="CM3838" s="283"/>
      <c r="CP3838" s="282"/>
      <c r="DC3838" s="282"/>
      <c r="DD3838" s="282"/>
      <c r="DE3838" s="282"/>
      <c r="DF3838" s="282"/>
      <c r="DG3838" s="282"/>
      <c r="DH3838" s="282"/>
      <c r="DI3838" s="282"/>
      <c r="DJ3838" s="282"/>
      <c r="EF3838" s="495" t="str">
        <f>""&amp;(MID(数据表!AZ3838,1,MIN(FIND({"(";"（"},数据表!AZ3838&amp;"(（",1)-1)))&amp;""</f>
        <v/>
      </c>
      <c r="EG3838" s="495" t="str">
        <f>""&amp;(MID(数据表!AZ3838,1,MIN(FIND({0;1;2;3;4;5;6;7;8;9},数据表!AZ3838&amp;"1234567890",1)-1)))&amp;""</f>
        <v/>
      </c>
    </row>
    <row r="3839" spans="2:137" s="310" customFormat="1" ht="12" customHeight="1">
      <c r="B3839" s="286"/>
      <c r="C3839" s="286"/>
      <c r="D3839" s="286"/>
      <c r="E3839" s="479"/>
      <c r="F3839" s="282"/>
      <c r="G3839" s="283"/>
      <c r="H3839" s="421"/>
      <c r="I3839" s="421"/>
      <c r="J3839" s="283"/>
      <c r="K3839" s="421"/>
      <c r="L3839" s="282"/>
      <c r="N3839" s="282"/>
      <c r="S3839" s="282"/>
      <c r="T3839" s="283"/>
      <c r="U3839" s="283"/>
      <c r="V3839" s="283"/>
      <c r="W3839" s="283"/>
      <c r="X3839" s="283"/>
      <c r="Y3839" s="282"/>
      <c r="Z3839" s="282"/>
      <c r="AA3839" s="283"/>
      <c r="AB3839" s="282"/>
      <c r="AC3839" s="282"/>
      <c r="AD3839" s="282"/>
      <c r="AE3839" s="282"/>
      <c r="AF3839" s="283"/>
      <c r="AG3839" s="402"/>
      <c r="AH3839" s="283"/>
      <c r="AI3839" s="283"/>
      <c r="AJ3839" s="283"/>
      <c r="AK3839" s="283"/>
      <c r="AL3839" s="283"/>
      <c r="AM3839" s="282"/>
      <c r="AN3839" s="282"/>
      <c r="AO3839" s="282"/>
      <c r="AP3839" s="282"/>
      <c r="AQ3839" s="282"/>
      <c r="AR3839" s="282"/>
      <c r="AT3839" s="283"/>
      <c r="AU3839" s="283"/>
      <c r="AV3839" s="283"/>
      <c r="AW3839" s="283"/>
      <c r="AY3839" s="283"/>
      <c r="AZ3839" s="282"/>
      <c r="BA3839" s="283"/>
      <c r="BB3839" s="282"/>
      <c r="BC3839" s="282"/>
      <c r="BD3839" s="282"/>
      <c r="BE3839" s="283"/>
      <c r="BG3839" s="282"/>
      <c r="BH3839" s="282"/>
      <c r="BI3839" s="282"/>
      <c r="BL3839" s="421"/>
      <c r="BM3839" s="424"/>
      <c r="BN3839" s="424"/>
      <c r="BO3839" s="424"/>
      <c r="BP3839" s="424"/>
      <c r="BQ3839" s="421"/>
      <c r="BR3839" s="421"/>
      <c r="BV3839" s="282"/>
      <c r="BW3839" s="283"/>
      <c r="BY3839" s="283"/>
      <c r="BZ3839" s="283"/>
      <c r="CA3839" s="283"/>
      <c r="CB3839" s="282"/>
      <c r="CC3839" s="282"/>
      <c r="CD3839" s="282"/>
      <c r="CE3839" s="282"/>
      <c r="CG3839" s="427"/>
      <c r="CH3839" s="402"/>
      <c r="CI3839" s="424"/>
      <c r="CJ3839" s="282"/>
      <c r="CK3839" s="282"/>
      <c r="CL3839" s="283"/>
      <c r="CM3839" s="283"/>
      <c r="CP3839" s="282"/>
      <c r="DC3839" s="282"/>
      <c r="DD3839" s="282"/>
      <c r="DE3839" s="282"/>
      <c r="DF3839" s="282"/>
      <c r="DG3839" s="282"/>
      <c r="DH3839" s="282"/>
      <c r="DI3839" s="282"/>
      <c r="DJ3839" s="282"/>
      <c r="EF3839" s="495" t="str">
        <f>""&amp;(MID(数据表!AZ3839,1,MIN(FIND({"(";"（"},数据表!AZ3839&amp;"(（",1)-1)))&amp;""</f>
        <v/>
      </c>
      <c r="EG3839" s="495" t="str">
        <f>""&amp;(MID(数据表!AZ3839,1,MIN(FIND({0;1;2;3;4;5;6;7;8;9},数据表!AZ3839&amp;"1234567890",1)-1)))&amp;""</f>
        <v/>
      </c>
    </row>
    <row r="3840" spans="2:137" s="310" customFormat="1" ht="12" customHeight="1">
      <c r="B3840" s="286"/>
      <c r="C3840" s="286"/>
      <c r="D3840" s="286"/>
      <c r="E3840" s="479"/>
      <c r="F3840" s="282"/>
      <c r="G3840" s="283"/>
      <c r="H3840" s="421"/>
      <c r="I3840" s="421"/>
      <c r="J3840" s="283"/>
      <c r="K3840" s="421"/>
      <c r="L3840" s="282"/>
      <c r="N3840" s="282"/>
      <c r="S3840" s="282"/>
      <c r="T3840" s="283"/>
      <c r="U3840" s="283"/>
      <c r="V3840" s="283"/>
      <c r="W3840" s="283"/>
      <c r="X3840" s="283"/>
      <c r="Y3840" s="282"/>
      <c r="Z3840" s="282"/>
      <c r="AA3840" s="283"/>
      <c r="AB3840" s="282"/>
      <c r="AC3840" s="282"/>
      <c r="AD3840" s="282"/>
      <c r="AE3840" s="282"/>
      <c r="AF3840" s="283"/>
      <c r="AG3840" s="402"/>
      <c r="AH3840" s="283"/>
      <c r="AI3840" s="283"/>
      <c r="AJ3840" s="283"/>
      <c r="AK3840" s="283"/>
      <c r="AL3840" s="283"/>
      <c r="AM3840" s="282"/>
      <c r="AN3840" s="282"/>
      <c r="AO3840" s="282"/>
      <c r="AP3840" s="282"/>
      <c r="AQ3840" s="282"/>
      <c r="AR3840" s="282"/>
      <c r="AT3840" s="283"/>
      <c r="AU3840" s="283"/>
      <c r="AV3840" s="283"/>
      <c r="AW3840" s="283"/>
      <c r="AY3840" s="283"/>
      <c r="AZ3840" s="282"/>
      <c r="BA3840" s="283"/>
      <c r="BB3840" s="282"/>
      <c r="BC3840" s="282"/>
      <c r="BD3840" s="282"/>
      <c r="BE3840" s="283"/>
      <c r="BG3840" s="282"/>
      <c r="BH3840" s="282"/>
      <c r="BI3840" s="282"/>
      <c r="BL3840" s="421"/>
      <c r="BM3840" s="424"/>
      <c r="BN3840" s="424"/>
      <c r="BO3840" s="424"/>
      <c r="BP3840" s="424"/>
      <c r="BQ3840" s="421"/>
      <c r="BR3840" s="421"/>
      <c r="BV3840" s="282"/>
      <c r="BW3840" s="283"/>
      <c r="BY3840" s="283"/>
      <c r="BZ3840" s="283"/>
      <c r="CA3840" s="283"/>
      <c r="CB3840" s="282"/>
      <c r="CC3840" s="282"/>
      <c r="CD3840" s="282"/>
      <c r="CE3840" s="282"/>
      <c r="CG3840" s="427"/>
      <c r="CH3840" s="402"/>
      <c r="CI3840" s="424"/>
      <c r="CJ3840" s="282"/>
      <c r="CK3840" s="282"/>
      <c r="CL3840" s="283"/>
      <c r="CM3840" s="283"/>
      <c r="CP3840" s="282"/>
      <c r="DC3840" s="282"/>
      <c r="DD3840" s="282"/>
      <c r="DE3840" s="282"/>
      <c r="DF3840" s="282"/>
      <c r="DG3840" s="282"/>
      <c r="DH3840" s="282"/>
      <c r="DI3840" s="282"/>
      <c r="DJ3840" s="282"/>
      <c r="EF3840" s="495" t="str">
        <f>""&amp;(MID(数据表!AZ3840,1,MIN(FIND({"(";"（"},数据表!AZ3840&amp;"(（",1)-1)))&amp;""</f>
        <v/>
      </c>
      <c r="EG3840" s="495" t="str">
        <f>""&amp;(MID(数据表!AZ3840,1,MIN(FIND({0;1;2;3;4;5;6;7;8;9},数据表!AZ3840&amp;"1234567890",1)-1)))&amp;""</f>
        <v/>
      </c>
    </row>
    <row r="3841" spans="2:137" s="310" customFormat="1" ht="12" customHeight="1">
      <c r="B3841" s="286"/>
      <c r="C3841" s="286"/>
      <c r="D3841" s="286"/>
      <c r="E3841" s="479"/>
      <c r="F3841" s="282"/>
      <c r="G3841" s="283"/>
      <c r="H3841" s="421"/>
      <c r="I3841" s="421"/>
      <c r="J3841" s="283"/>
      <c r="K3841" s="421"/>
      <c r="L3841" s="282"/>
      <c r="N3841" s="282"/>
      <c r="S3841" s="282"/>
      <c r="T3841" s="283"/>
      <c r="U3841" s="283"/>
      <c r="V3841" s="283"/>
      <c r="W3841" s="283"/>
      <c r="X3841" s="283"/>
      <c r="Y3841" s="282"/>
      <c r="Z3841" s="282"/>
      <c r="AA3841" s="283"/>
      <c r="AB3841" s="282"/>
      <c r="AC3841" s="282"/>
      <c r="AD3841" s="282"/>
      <c r="AE3841" s="282"/>
      <c r="AF3841" s="283"/>
      <c r="AG3841" s="402"/>
      <c r="AH3841" s="283"/>
      <c r="AI3841" s="283"/>
      <c r="AJ3841" s="283"/>
      <c r="AK3841" s="283"/>
      <c r="AL3841" s="283"/>
      <c r="AM3841" s="282"/>
      <c r="AN3841" s="282"/>
      <c r="AO3841" s="282"/>
      <c r="AP3841" s="282"/>
      <c r="AQ3841" s="282"/>
      <c r="AR3841" s="282"/>
      <c r="AT3841" s="283"/>
      <c r="AU3841" s="283"/>
      <c r="AV3841" s="283"/>
      <c r="AW3841" s="283"/>
      <c r="AY3841" s="283"/>
      <c r="AZ3841" s="282"/>
      <c r="BA3841" s="283"/>
      <c r="BB3841" s="282"/>
      <c r="BC3841" s="282"/>
      <c r="BD3841" s="282"/>
      <c r="BE3841" s="283"/>
      <c r="BG3841" s="282"/>
      <c r="BH3841" s="282"/>
      <c r="BI3841" s="282"/>
      <c r="BL3841" s="421"/>
      <c r="BM3841" s="424"/>
      <c r="BN3841" s="424"/>
      <c r="BO3841" s="424"/>
      <c r="BP3841" s="424"/>
      <c r="BQ3841" s="421"/>
      <c r="BR3841" s="421"/>
      <c r="BV3841" s="282"/>
      <c r="BW3841" s="283"/>
      <c r="BY3841" s="283"/>
      <c r="BZ3841" s="283"/>
      <c r="CA3841" s="283"/>
      <c r="CB3841" s="282"/>
      <c r="CC3841" s="282"/>
      <c r="CD3841" s="282"/>
      <c r="CE3841" s="282"/>
      <c r="CG3841" s="427"/>
      <c r="CH3841" s="402"/>
      <c r="CI3841" s="424"/>
      <c r="CJ3841" s="282"/>
      <c r="CK3841" s="282"/>
      <c r="CL3841" s="283"/>
      <c r="CM3841" s="283"/>
      <c r="CP3841" s="282"/>
      <c r="DC3841" s="282"/>
      <c r="DD3841" s="282"/>
      <c r="DE3841" s="282"/>
      <c r="DF3841" s="282"/>
      <c r="DG3841" s="282"/>
      <c r="DH3841" s="282"/>
      <c r="DI3841" s="282"/>
      <c r="DJ3841" s="282"/>
      <c r="EF3841" s="495" t="str">
        <f>""&amp;(MID(数据表!AZ3841,1,MIN(FIND({"(";"（"},数据表!AZ3841&amp;"(（",1)-1)))&amp;""</f>
        <v/>
      </c>
      <c r="EG3841" s="495" t="str">
        <f>""&amp;(MID(数据表!AZ3841,1,MIN(FIND({0;1;2;3;4;5;6;7;8;9},数据表!AZ3841&amp;"1234567890",1)-1)))&amp;""</f>
        <v/>
      </c>
    </row>
    <row r="3842" spans="2:137" s="310" customFormat="1" ht="12" customHeight="1">
      <c r="B3842" s="286"/>
      <c r="C3842" s="286"/>
      <c r="D3842" s="286"/>
      <c r="E3842" s="479"/>
      <c r="F3842" s="282"/>
      <c r="G3842" s="283"/>
      <c r="H3842" s="421"/>
      <c r="I3842" s="421"/>
      <c r="J3842" s="283"/>
      <c r="K3842" s="421"/>
      <c r="L3842" s="282"/>
      <c r="N3842" s="282"/>
      <c r="S3842" s="282"/>
      <c r="T3842" s="283"/>
      <c r="U3842" s="283"/>
      <c r="V3842" s="283"/>
      <c r="W3842" s="283"/>
      <c r="X3842" s="283"/>
      <c r="Y3842" s="282"/>
      <c r="Z3842" s="282"/>
      <c r="AA3842" s="283"/>
      <c r="AB3842" s="282"/>
      <c r="AC3842" s="282"/>
      <c r="AD3842" s="282"/>
      <c r="AE3842" s="282"/>
      <c r="AF3842" s="283"/>
      <c r="AG3842" s="402"/>
      <c r="AH3842" s="283"/>
      <c r="AI3842" s="283"/>
      <c r="AJ3842" s="283"/>
      <c r="AK3842" s="283"/>
      <c r="AL3842" s="283"/>
      <c r="AM3842" s="282"/>
      <c r="AN3842" s="282"/>
      <c r="AO3842" s="282"/>
      <c r="AP3842" s="282"/>
      <c r="AQ3842" s="282"/>
      <c r="AR3842" s="282"/>
      <c r="AT3842" s="283"/>
      <c r="AU3842" s="283"/>
      <c r="AV3842" s="283"/>
      <c r="AW3842" s="283"/>
      <c r="AY3842" s="283"/>
      <c r="AZ3842" s="282"/>
      <c r="BA3842" s="283"/>
      <c r="BB3842" s="282"/>
      <c r="BC3842" s="282"/>
      <c r="BD3842" s="282"/>
      <c r="BE3842" s="283"/>
      <c r="BG3842" s="282"/>
      <c r="BH3842" s="282"/>
      <c r="BI3842" s="282"/>
      <c r="BL3842" s="421"/>
      <c r="BM3842" s="424"/>
      <c r="BN3842" s="424"/>
      <c r="BO3842" s="424"/>
      <c r="BP3842" s="424"/>
      <c r="BQ3842" s="421"/>
      <c r="BR3842" s="421"/>
      <c r="BV3842" s="282"/>
      <c r="BW3842" s="283"/>
      <c r="BY3842" s="283"/>
      <c r="BZ3842" s="283"/>
      <c r="CA3842" s="283"/>
      <c r="CB3842" s="282"/>
      <c r="CC3842" s="282"/>
      <c r="CD3842" s="282"/>
      <c r="CE3842" s="282"/>
      <c r="CG3842" s="427"/>
      <c r="CH3842" s="402"/>
      <c r="CI3842" s="424"/>
      <c r="CJ3842" s="282"/>
      <c r="CK3842" s="282"/>
      <c r="CL3842" s="283"/>
      <c r="CM3842" s="283"/>
      <c r="CP3842" s="282"/>
      <c r="DC3842" s="282"/>
      <c r="DD3842" s="282"/>
      <c r="DE3842" s="282"/>
      <c r="DF3842" s="282"/>
      <c r="DG3842" s="282"/>
      <c r="DH3842" s="282"/>
      <c r="DI3842" s="282"/>
      <c r="DJ3842" s="282"/>
      <c r="EF3842" s="495" t="str">
        <f>""&amp;(MID(数据表!AZ3842,1,MIN(FIND({"(";"（"},数据表!AZ3842&amp;"(（",1)-1)))&amp;""</f>
        <v/>
      </c>
      <c r="EG3842" s="495" t="str">
        <f>""&amp;(MID(数据表!AZ3842,1,MIN(FIND({0;1;2;3;4;5;6;7;8;9},数据表!AZ3842&amp;"1234567890",1)-1)))&amp;""</f>
        <v/>
      </c>
    </row>
    <row r="3843" spans="2:137" s="310" customFormat="1" ht="12" customHeight="1">
      <c r="B3843" s="286"/>
      <c r="C3843" s="286"/>
      <c r="D3843" s="286"/>
      <c r="E3843" s="479"/>
      <c r="F3843" s="282"/>
      <c r="G3843" s="283"/>
      <c r="H3843" s="421"/>
      <c r="I3843" s="421"/>
      <c r="J3843" s="283"/>
      <c r="K3843" s="421"/>
      <c r="L3843" s="282"/>
      <c r="N3843" s="282"/>
      <c r="S3843" s="282"/>
      <c r="T3843" s="283"/>
      <c r="U3843" s="283"/>
      <c r="V3843" s="283"/>
      <c r="W3843" s="283"/>
      <c r="X3843" s="283"/>
      <c r="Y3843" s="282"/>
      <c r="Z3843" s="282"/>
      <c r="AA3843" s="283"/>
      <c r="AB3843" s="282"/>
      <c r="AC3843" s="282"/>
      <c r="AD3843" s="282"/>
      <c r="AE3843" s="282"/>
      <c r="AF3843" s="283"/>
      <c r="AG3843" s="402"/>
      <c r="AH3843" s="283"/>
      <c r="AI3843" s="283"/>
      <c r="AJ3843" s="283"/>
      <c r="AK3843" s="283"/>
      <c r="AL3843" s="283"/>
      <c r="AM3843" s="282"/>
      <c r="AN3843" s="282"/>
      <c r="AO3843" s="282"/>
      <c r="AP3843" s="282"/>
      <c r="AQ3843" s="282"/>
      <c r="AR3843" s="282"/>
      <c r="AT3843" s="283"/>
      <c r="AU3843" s="283"/>
      <c r="AV3843" s="283"/>
      <c r="AW3843" s="283"/>
      <c r="AY3843" s="283"/>
      <c r="AZ3843" s="282"/>
      <c r="BA3843" s="283"/>
      <c r="BB3843" s="282"/>
      <c r="BC3843" s="282"/>
      <c r="BD3843" s="282"/>
      <c r="BE3843" s="283"/>
      <c r="BG3843" s="282"/>
      <c r="BH3843" s="282"/>
      <c r="BI3843" s="282"/>
      <c r="BL3843" s="421"/>
      <c r="BM3843" s="424"/>
      <c r="BN3843" s="424"/>
      <c r="BO3843" s="424"/>
      <c r="BP3843" s="424"/>
      <c r="BQ3843" s="421"/>
      <c r="BR3843" s="421"/>
      <c r="BV3843" s="282"/>
      <c r="BW3843" s="283"/>
      <c r="BY3843" s="283"/>
      <c r="BZ3843" s="283"/>
      <c r="CA3843" s="283"/>
      <c r="CB3843" s="282"/>
      <c r="CC3843" s="282"/>
      <c r="CD3843" s="282"/>
      <c r="CE3843" s="282"/>
      <c r="CG3843" s="427"/>
      <c r="CH3843" s="402"/>
      <c r="CI3843" s="424"/>
      <c r="CJ3843" s="282"/>
      <c r="CK3843" s="282"/>
      <c r="CL3843" s="283"/>
      <c r="CM3843" s="283"/>
      <c r="CP3843" s="282"/>
      <c r="DC3843" s="282"/>
      <c r="DD3843" s="282"/>
      <c r="DE3843" s="282"/>
      <c r="DF3843" s="282"/>
      <c r="DG3843" s="282"/>
      <c r="DH3843" s="282"/>
      <c r="DI3843" s="282"/>
      <c r="DJ3843" s="282"/>
      <c r="EF3843" s="495" t="str">
        <f>""&amp;(MID(数据表!AZ3843,1,MIN(FIND({"(";"（"},数据表!AZ3843&amp;"(（",1)-1)))&amp;""</f>
        <v/>
      </c>
      <c r="EG3843" s="495" t="str">
        <f>""&amp;(MID(数据表!AZ3843,1,MIN(FIND({0;1;2;3;4;5;6;7;8;9},数据表!AZ3843&amp;"1234567890",1)-1)))&amp;""</f>
        <v/>
      </c>
    </row>
    <row r="3844" spans="2:137" s="310" customFormat="1" ht="12" customHeight="1">
      <c r="B3844" s="286"/>
      <c r="C3844" s="286"/>
      <c r="D3844" s="286"/>
      <c r="E3844" s="479"/>
      <c r="F3844" s="282"/>
      <c r="G3844" s="283"/>
      <c r="H3844" s="421"/>
      <c r="I3844" s="421"/>
      <c r="J3844" s="283"/>
      <c r="K3844" s="421"/>
      <c r="L3844" s="282"/>
      <c r="N3844" s="282"/>
      <c r="S3844" s="282"/>
      <c r="T3844" s="283"/>
      <c r="U3844" s="283"/>
      <c r="V3844" s="283"/>
      <c r="W3844" s="283"/>
      <c r="X3844" s="283"/>
      <c r="Y3844" s="282"/>
      <c r="Z3844" s="282"/>
      <c r="AA3844" s="283"/>
      <c r="AB3844" s="282"/>
      <c r="AC3844" s="282"/>
      <c r="AD3844" s="282"/>
      <c r="AE3844" s="282"/>
      <c r="AF3844" s="283"/>
      <c r="AG3844" s="402"/>
      <c r="AH3844" s="283"/>
      <c r="AI3844" s="283"/>
      <c r="AJ3844" s="283"/>
      <c r="AK3844" s="283"/>
      <c r="AL3844" s="283"/>
      <c r="AM3844" s="282"/>
      <c r="AN3844" s="282"/>
      <c r="AO3844" s="282"/>
      <c r="AP3844" s="282"/>
      <c r="AQ3844" s="282"/>
      <c r="AR3844" s="282"/>
      <c r="AT3844" s="283"/>
      <c r="AU3844" s="283"/>
      <c r="AV3844" s="283"/>
      <c r="AW3844" s="283"/>
      <c r="AY3844" s="283"/>
      <c r="AZ3844" s="282"/>
      <c r="BA3844" s="283"/>
      <c r="BB3844" s="282"/>
      <c r="BC3844" s="282"/>
      <c r="BD3844" s="282"/>
      <c r="BE3844" s="283"/>
      <c r="BG3844" s="282"/>
      <c r="BH3844" s="282"/>
      <c r="BI3844" s="282"/>
      <c r="BL3844" s="421"/>
      <c r="BM3844" s="424"/>
      <c r="BN3844" s="424"/>
      <c r="BO3844" s="424"/>
      <c r="BP3844" s="424"/>
      <c r="BQ3844" s="421"/>
      <c r="BR3844" s="421"/>
      <c r="BV3844" s="282"/>
      <c r="BW3844" s="283"/>
      <c r="BY3844" s="283"/>
      <c r="BZ3844" s="283"/>
      <c r="CA3844" s="283"/>
      <c r="CB3844" s="282"/>
      <c r="CC3844" s="282"/>
      <c r="CD3844" s="282"/>
      <c r="CE3844" s="282"/>
      <c r="CG3844" s="427"/>
      <c r="CH3844" s="402"/>
      <c r="CI3844" s="424"/>
      <c r="CJ3844" s="282"/>
      <c r="CK3844" s="282"/>
      <c r="CL3844" s="283"/>
      <c r="CM3844" s="283"/>
      <c r="CP3844" s="282"/>
      <c r="DC3844" s="282"/>
      <c r="DD3844" s="282"/>
      <c r="DE3844" s="282"/>
      <c r="DF3844" s="282"/>
      <c r="DG3844" s="282"/>
      <c r="DH3844" s="282"/>
      <c r="DI3844" s="282"/>
      <c r="DJ3844" s="282"/>
      <c r="EF3844" s="495" t="str">
        <f>""&amp;(MID(数据表!AZ3844,1,MIN(FIND({"(";"（"},数据表!AZ3844&amp;"(（",1)-1)))&amp;""</f>
        <v/>
      </c>
      <c r="EG3844" s="495" t="str">
        <f>""&amp;(MID(数据表!AZ3844,1,MIN(FIND({0;1;2;3;4;5;6;7;8;9},数据表!AZ3844&amp;"1234567890",1)-1)))&amp;""</f>
        <v/>
      </c>
    </row>
    <row r="3845" spans="2:137" s="310" customFormat="1" ht="12" customHeight="1">
      <c r="B3845" s="286"/>
      <c r="C3845" s="286"/>
      <c r="D3845" s="286"/>
      <c r="E3845" s="479"/>
      <c r="F3845" s="282"/>
      <c r="G3845" s="283"/>
      <c r="H3845" s="421"/>
      <c r="I3845" s="421"/>
      <c r="J3845" s="283"/>
      <c r="K3845" s="421"/>
      <c r="L3845" s="282"/>
      <c r="N3845" s="282"/>
      <c r="S3845" s="282"/>
      <c r="T3845" s="283"/>
      <c r="U3845" s="283"/>
      <c r="V3845" s="283"/>
      <c r="W3845" s="283"/>
      <c r="X3845" s="283"/>
      <c r="Y3845" s="282"/>
      <c r="Z3845" s="282"/>
      <c r="AA3845" s="283"/>
      <c r="AB3845" s="282"/>
      <c r="AC3845" s="282"/>
      <c r="AD3845" s="282"/>
      <c r="AE3845" s="282"/>
      <c r="AF3845" s="283"/>
      <c r="AG3845" s="402"/>
      <c r="AH3845" s="283"/>
      <c r="AI3845" s="283"/>
      <c r="AJ3845" s="283"/>
      <c r="AK3845" s="283"/>
      <c r="AL3845" s="283"/>
      <c r="AM3845" s="282"/>
      <c r="AN3845" s="282"/>
      <c r="AO3845" s="282"/>
      <c r="AP3845" s="282"/>
      <c r="AQ3845" s="282"/>
      <c r="AR3845" s="282"/>
      <c r="AT3845" s="283"/>
      <c r="AU3845" s="283"/>
      <c r="AV3845" s="283"/>
      <c r="AW3845" s="283"/>
      <c r="AY3845" s="283"/>
      <c r="AZ3845" s="282"/>
      <c r="BA3845" s="283"/>
      <c r="BB3845" s="282"/>
      <c r="BC3845" s="282"/>
      <c r="BD3845" s="282"/>
      <c r="BE3845" s="283"/>
      <c r="BG3845" s="282"/>
      <c r="BH3845" s="282"/>
      <c r="BI3845" s="282"/>
      <c r="BL3845" s="421"/>
      <c r="BM3845" s="424"/>
      <c r="BN3845" s="424"/>
      <c r="BO3845" s="424"/>
      <c r="BP3845" s="424"/>
      <c r="BQ3845" s="421"/>
      <c r="BR3845" s="421"/>
      <c r="BV3845" s="282"/>
      <c r="BW3845" s="283"/>
      <c r="BY3845" s="283"/>
      <c r="BZ3845" s="283"/>
      <c r="CA3845" s="283"/>
      <c r="CB3845" s="282"/>
      <c r="CC3845" s="282"/>
      <c r="CD3845" s="282"/>
      <c r="CE3845" s="282"/>
      <c r="CG3845" s="427"/>
      <c r="CH3845" s="402"/>
      <c r="CI3845" s="424"/>
      <c r="CJ3845" s="282"/>
      <c r="CK3845" s="282"/>
      <c r="CL3845" s="283"/>
      <c r="CM3845" s="283"/>
      <c r="CP3845" s="282"/>
      <c r="DC3845" s="282"/>
      <c r="DD3845" s="282"/>
      <c r="DE3845" s="282"/>
      <c r="DF3845" s="282"/>
      <c r="DG3845" s="282"/>
      <c r="DH3845" s="282"/>
      <c r="DI3845" s="282"/>
      <c r="DJ3845" s="282"/>
      <c r="EF3845" s="495" t="str">
        <f>""&amp;(MID(数据表!AZ3845,1,MIN(FIND({"(";"（"},数据表!AZ3845&amp;"(（",1)-1)))&amp;""</f>
        <v/>
      </c>
      <c r="EG3845" s="495" t="str">
        <f>""&amp;(MID(数据表!AZ3845,1,MIN(FIND({0;1;2;3;4;5;6;7;8;9},数据表!AZ3845&amp;"1234567890",1)-1)))&amp;""</f>
        <v/>
      </c>
    </row>
    <row r="3846" spans="2:137" s="310" customFormat="1" ht="12" customHeight="1">
      <c r="B3846" s="286"/>
      <c r="C3846" s="286"/>
      <c r="D3846" s="286"/>
      <c r="E3846" s="479"/>
      <c r="F3846" s="282"/>
      <c r="G3846" s="283"/>
      <c r="H3846" s="421"/>
      <c r="I3846" s="421"/>
      <c r="J3846" s="283"/>
      <c r="K3846" s="421"/>
      <c r="L3846" s="282"/>
      <c r="N3846" s="282"/>
      <c r="S3846" s="282"/>
      <c r="T3846" s="283"/>
      <c r="U3846" s="283"/>
      <c r="V3846" s="283"/>
      <c r="W3846" s="283"/>
      <c r="X3846" s="283"/>
      <c r="Y3846" s="282"/>
      <c r="Z3846" s="282"/>
      <c r="AA3846" s="283"/>
      <c r="AB3846" s="282"/>
      <c r="AC3846" s="282"/>
      <c r="AD3846" s="282"/>
      <c r="AE3846" s="282"/>
      <c r="AF3846" s="283"/>
      <c r="AG3846" s="402"/>
      <c r="AH3846" s="283"/>
      <c r="AI3846" s="283"/>
      <c r="AJ3846" s="283"/>
      <c r="AK3846" s="283"/>
      <c r="AL3846" s="283"/>
      <c r="AM3846" s="282"/>
      <c r="AN3846" s="282"/>
      <c r="AO3846" s="282"/>
      <c r="AP3846" s="282"/>
      <c r="AQ3846" s="282"/>
      <c r="AR3846" s="282"/>
      <c r="AT3846" s="283"/>
      <c r="AU3846" s="283"/>
      <c r="AV3846" s="283"/>
      <c r="AW3846" s="283"/>
      <c r="AY3846" s="283"/>
      <c r="AZ3846" s="282"/>
      <c r="BA3846" s="283"/>
      <c r="BB3846" s="282"/>
      <c r="BC3846" s="282"/>
      <c r="BD3846" s="282"/>
      <c r="BE3846" s="283"/>
      <c r="BG3846" s="282"/>
      <c r="BH3846" s="282"/>
      <c r="BI3846" s="282"/>
      <c r="BL3846" s="421"/>
      <c r="BM3846" s="424"/>
      <c r="BN3846" s="424"/>
      <c r="BO3846" s="424"/>
      <c r="BP3846" s="424"/>
      <c r="BQ3846" s="421"/>
      <c r="BR3846" s="421"/>
      <c r="BV3846" s="282"/>
      <c r="BW3846" s="283"/>
      <c r="BY3846" s="283"/>
      <c r="BZ3846" s="283"/>
      <c r="CA3846" s="283"/>
      <c r="CB3846" s="282"/>
      <c r="CC3846" s="282"/>
      <c r="CD3846" s="282"/>
      <c r="CE3846" s="282"/>
      <c r="CG3846" s="427"/>
      <c r="CH3846" s="402"/>
      <c r="CI3846" s="424"/>
      <c r="CJ3846" s="282"/>
      <c r="CK3846" s="282"/>
      <c r="CL3846" s="283"/>
      <c r="CM3846" s="283"/>
      <c r="CP3846" s="282"/>
      <c r="DC3846" s="282"/>
      <c r="DD3846" s="282"/>
      <c r="DE3846" s="282"/>
      <c r="DF3846" s="282"/>
      <c r="DG3846" s="282"/>
      <c r="DH3846" s="282"/>
      <c r="DI3846" s="282"/>
      <c r="DJ3846" s="282"/>
      <c r="EF3846" s="495" t="str">
        <f>""&amp;(MID(数据表!AZ3846,1,MIN(FIND({"(";"（"},数据表!AZ3846&amp;"(（",1)-1)))&amp;""</f>
        <v/>
      </c>
      <c r="EG3846" s="495" t="str">
        <f>""&amp;(MID(数据表!AZ3846,1,MIN(FIND({0;1;2;3;4;5;6;7;8;9},数据表!AZ3846&amp;"1234567890",1)-1)))&amp;""</f>
        <v/>
      </c>
    </row>
    <row r="3847" spans="2:137" s="310" customFormat="1" ht="12" customHeight="1">
      <c r="B3847" s="286"/>
      <c r="C3847" s="286"/>
      <c r="D3847" s="286"/>
      <c r="E3847" s="479"/>
      <c r="F3847" s="282"/>
      <c r="G3847" s="283"/>
      <c r="H3847" s="421"/>
      <c r="I3847" s="421"/>
      <c r="J3847" s="283"/>
      <c r="K3847" s="421"/>
      <c r="L3847" s="282"/>
      <c r="N3847" s="282"/>
      <c r="S3847" s="282"/>
      <c r="T3847" s="283"/>
      <c r="U3847" s="283"/>
      <c r="V3847" s="283"/>
      <c r="W3847" s="283"/>
      <c r="X3847" s="283"/>
      <c r="Y3847" s="282"/>
      <c r="Z3847" s="282"/>
      <c r="AA3847" s="283"/>
      <c r="AB3847" s="282"/>
      <c r="AC3847" s="282"/>
      <c r="AD3847" s="282"/>
      <c r="AE3847" s="282"/>
      <c r="AF3847" s="283"/>
      <c r="AG3847" s="402"/>
      <c r="AH3847" s="283"/>
      <c r="AI3847" s="283"/>
      <c r="AJ3847" s="283"/>
      <c r="AK3847" s="283"/>
      <c r="AL3847" s="283"/>
      <c r="AM3847" s="282"/>
      <c r="AN3847" s="282"/>
      <c r="AO3847" s="282"/>
      <c r="AP3847" s="282"/>
      <c r="AQ3847" s="282"/>
      <c r="AR3847" s="282"/>
      <c r="AT3847" s="283"/>
      <c r="AU3847" s="283"/>
      <c r="AV3847" s="283"/>
      <c r="AW3847" s="283"/>
      <c r="AY3847" s="283"/>
      <c r="AZ3847" s="282"/>
      <c r="BA3847" s="283"/>
      <c r="BB3847" s="282"/>
      <c r="BC3847" s="282"/>
      <c r="BD3847" s="282"/>
      <c r="BE3847" s="283"/>
      <c r="BG3847" s="282"/>
      <c r="BH3847" s="282"/>
      <c r="BI3847" s="282"/>
      <c r="BL3847" s="421"/>
      <c r="BM3847" s="424"/>
      <c r="BN3847" s="424"/>
      <c r="BO3847" s="424"/>
      <c r="BP3847" s="424"/>
      <c r="BQ3847" s="421"/>
      <c r="BR3847" s="421"/>
      <c r="BV3847" s="282"/>
      <c r="BW3847" s="283"/>
      <c r="BY3847" s="283"/>
      <c r="BZ3847" s="283"/>
      <c r="CA3847" s="283"/>
      <c r="CB3847" s="282"/>
      <c r="CC3847" s="282"/>
      <c r="CD3847" s="282"/>
      <c r="CE3847" s="282"/>
      <c r="CG3847" s="427"/>
      <c r="CH3847" s="402"/>
      <c r="CI3847" s="424"/>
      <c r="CJ3847" s="282"/>
      <c r="CK3847" s="282"/>
      <c r="CL3847" s="283"/>
      <c r="CM3847" s="283"/>
      <c r="CP3847" s="282"/>
      <c r="DC3847" s="282"/>
      <c r="DD3847" s="282"/>
      <c r="DE3847" s="282"/>
      <c r="DF3847" s="282"/>
      <c r="DG3847" s="282"/>
      <c r="DH3847" s="282"/>
      <c r="DI3847" s="282"/>
      <c r="DJ3847" s="282"/>
      <c r="EF3847" s="495" t="str">
        <f>""&amp;(MID(数据表!AZ3847,1,MIN(FIND({"(";"（"},数据表!AZ3847&amp;"(（",1)-1)))&amp;""</f>
        <v/>
      </c>
      <c r="EG3847" s="495" t="str">
        <f>""&amp;(MID(数据表!AZ3847,1,MIN(FIND({0;1;2;3;4;5;6;7;8;9},数据表!AZ3847&amp;"1234567890",1)-1)))&amp;""</f>
        <v/>
      </c>
    </row>
    <row r="3848" spans="2:137" s="310" customFormat="1" ht="12" customHeight="1">
      <c r="B3848" s="286"/>
      <c r="C3848" s="286"/>
      <c r="D3848" s="286"/>
      <c r="E3848" s="479"/>
      <c r="F3848" s="282"/>
      <c r="G3848" s="283"/>
      <c r="H3848" s="421"/>
      <c r="I3848" s="421"/>
      <c r="J3848" s="283"/>
      <c r="K3848" s="421"/>
      <c r="L3848" s="282"/>
      <c r="N3848" s="282"/>
      <c r="S3848" s="282"/>
      <c r="T3848" s="283"/>
      <c r="U3848" s="283"/>
      <c r="V3848" s="283"/>
      <c r="W3848" s="283"/>
      <c r="X3848" s="283"/>
      <c r="Y3848" s="282"/>
      <c r="Z3848" s="282"/>
      <c r="AA3848" s="283"/>
      <c r="AB3848" s="282"/>
      <c r="AC3848" s="282"/>
      <c r="AD3848" s="282"/>
      <c r="AE3848" s="282"/>
      <c r="AF3848" s="283"/>
      <c r="AG3848" s="402"/>
      <c r="AH3848" s="283"/>
      <c r="AI3848" s="283"/>
      <c r="AJ3848" s="283"/>
      <c r="AK3848" s="283"/>
      <c r="AL3848" s="283"/>
      <c r="AM3848" s="282"/>
      <c r="AN3848" s="282"/>
      <c r="AO3848" s="282"/>
      <c r="AP3848" s="282"/>
      <c r="AQ3848" s="282"/>
      <c r="AR3848" s="282"/>
      <c r="AT3848" s="283"/>
      <c r="AU3848" s="283"/>
      <c r="AV3848" s="283"/>
      <c r="AW3848" s="283"/>
      <c r="AY3848" s="283"/>
      <c r="AZ3848" s="282"/>
      <c r="BA3848" s="283"/>
      <c r="BB3848" s="282"/>
      <c r="BC3848" s="282"/>
      <c r="BD3848" s="282"/>
      <c r="BE3848" s="283"/>
      <c r="BG3848" s="282"/>
      <c r="BH3848" s="282"/>
      <c r="BI3848" s="282"/>
      <c r="BL3848" s="421"/>
      <c r="BM3848" s="424"/>
      <c r="BN3848" s="424"/>
      <c r="BO3848" s="424"/>
      <c r="BP3848" s="424"/>
      <c r="BQ3848" s="421"/>
      <c r="BR3848" s="421"/>
      <c r="BV3848" s="282"/>
      <c r="BW3848" s="283"/>
      <c r="BY3848" s="283"/>
      <c r="BZ3848" s="283"/>
      <c r="CA3848" s="283"/>
      <c r="CB3848" s="282"/>
      <c r="CC3848" s="282"/>
      <c r="CD3848" s="282"/>
      <c r="CE3848" s="282"/>
      <c r="CG3848" s="427"/>
      <c r="CH3848" s="402"/>
      <c r="CI3848" s="424"/>
      <c r="CJ3848" s="282"/>
      <c r="CK3848" s="282"/>
      <c r="CL3848" s="283"/>
      <c r="CM3848" s="283"/>
      <c r="CP3848" s="282"/>
      <c r="DC3848" s="282"/>
      <c r="DD3848" s="282"/>
      <c r="DE3848" s="282"/>
      <c r="DF3848" s="282"/>
      <c r="DG3848" s="282"/>
      <c r="DH3848" s="282"/>
      <c r="DI3848" s="282"/>
      <c r="DJ3848" s="282"/>
      <c r="EF3848" s="495" t="str">
        <f>""&amp;(MID(数据表!AZ3848,1,MIN(FIND({"(";"（"},数据表!AZ3848&amp;"(（",1)-1)))&amp;""</f>
        <v/>
      </c>
      <c r="EG3848" s="495" t="str">
        <f>""&amp;(MID(数据表!AZ3848,1,MIN(FIND({0;1;2;3;4;5;6;7;8;9},数据表!AZ3848&amp;"1234567890",1)-1)))&amp;""</f>
        <v/>
      </c>
    </row>
    <row r="3849" spans="2:137" s="310" customFormat="1" ht="12" customHeight="1">
      <c r="B3849" s="286"/>
      <c r="C3849" s="286"/>
      <c r="D3849" s="286"/>
      <c r="E3849" s="479"/>
      <c r="F3849" s="282"/>
      <c r="G3849" s="283"/>
      <c r="H3849" s="421"/>
      <c r="I3849" s="421"/>
      <c r="J3849" s="283"/>
      <c r="K3849" s="421"/>
      <c r="L3849" s="282"/>
      <c r="N3849" s="282"/>
      <c r="S3849" s="282"/>
      <c r="T3849" s="283"/>
      <c r="U3849" s="283"/>
      <c r="V3849" s="283"/>
      <c r="W3849" s="283"/>
      <c r="X3849" s="283"/>
      <c r="Y3849" s="282"/>
      <c r="Z3849" s="282"/>
      <c r="AA3849" s="283"/>
      <c r="AB3849" s="282"/>
      <c r="AC3849" s="282"/>
      <c r="AD3849" s="282"/>
      <c r="AE3849" s="282"/>
      <c r="AF3849" s="283"/>
      <c r="AG3849" s="402"/>
      <c r="AH3849" s="283"/>
      <c r="AI3849" s="283"/>
      <c r="AJ3849" s="283"/>
      <c r="AK3849" s="283"/>
      <c r="AL3849" s="283"/>
      <c r="AM3849" s="282"/>
      <c r="AN3849" s="282"/>
      <c r="AO3849" s="282"/>
      <c r="AP3849" s="282"/>
      <c r="AQ3849" s="282"/>
      <c r="AR3849" s="282"/>
      <c r="AT3849" s="283"/>
      <c r="AU3849" s="283"/>
      <c r="AV3849" s="283"/>
      <c r="AW3849" s="283"/>
      <c r="AY3849" s="283"/>
      <c r="AZ3849" s="282"/>
      <c r="BA3849" s="283"/>
      <c r="BB3849" s="282"/>
      <c r="BC3849" s="282"/>
      <c r="BD3849" s="282"/>
      <c r="BE3849" s="283"/>
      <c r="BG3849" s="282"/>
      <c r="BH3849" s="282"/>
      <c r="BI3849" s="282"/>
      <c r="BL3849" s="421"/>
      <c r="BM3849" s="424"/>
      <c r="BN3849" s="424"/>
      <c r="BO3849" s="424"/>
      <c r="BP3849" s="424"/>
      <c r="BQ3849" s="421"/>
      <c r="BR3849" s="421"/>
      <c r="BV3849" s="282"/>
      <c r="BW3849" s="283"/>
      <c r="BY3849" s="283"/>
      <c r="BZ3849" s="283"/>
      <c r="CA3849" s="283"/>
      <c r="CB3849" s="282"/>
      <c r="CC3849" s="282"/>
      <c r="CD3849" s="282"/>
      <c r="CE3849" s="282"/>
      <c r="CG3849" s="427"/>
      <c r="CH3849" s="402"/>
      <c r="CI3849" s="424"/>
      <c r="CJ3849" s="282"/>
      <c r="CK3849" s="282"/>
      <c r="CL3849" s="283"/>
      <c r="CM3849" s="283"/>
      <c r="CP3849" s="282"/>
      <c r="DC3849" s="282"/>
      <c r="DD3849" s="282"/>
      <c r="DE3849" s="282"/>
      <c r="DF3849" s="282"/>
      <c r="DG3849" s="282"/>
      <c r="DH3849" s="282"/>
      <c r="DI3849" s="282"/>
      <c r="DJ3849" s="282"/>
      <c r="EF3849" s="495" t="str">
        <f>""&amp;(MID(数据表!AZ3849,1,MIN(FIND({"(";"（"},数据表!AZ3849&amp;"(（",1)-1)))&amp;""</f>
        <v/>
      </c>
      <c r="EG3849" s="495" t="str">
        <f>""&amp;(MID(数据表!AZ3849,1,MIN(FIND({0;1;2;3;4;5;6;7;8;9},数据表!AZ3849&amp;"1234567890",1)-1)))&amp;""</f>
        <v/>
      </c>
    </row>
    <row r="3850" spans="2:137" s="310" customFormat="1" ht="12" customHeight="1">
      <c r="B3850" s="286"/>
      <c r="C3850" s="286"/>
      <c r="D3850" s="286"/>
      <c r="E3850" s="479"/>
      <c r="F3850" s="282"/>
      <c r="G3850" s="283"/>
      <c r="H3850" s="421"/>
      <c r="I3850" s="421"/>
      <c r="J3850" s="283"/>
      <c r="K3850" s="421"/>
      <c r="L3850" s="282"/>
      <c r="N3850" s="282"/>
      <c r="S3850" s="282"/>
      <c r="T3850" s="283"/>
      <c r="U3850" s="283"/>
      <c r="V3850" s="283"/>
      <c r="W3850" s="283"/>
      <c r="X3850" s="283"/>
      <c r="Y3850" s="282"/>
      <c r="Z3850" s="282"/>
      <c r="AA3850" s="283"/>
      <c r="AB3850" s="282"/>
      <c r="AC3850" s="282"/>
      <c r="AD3850" s="282"/>
      <c r="AE3850" s="282"/>
      <c r="AF3850" s="283"/>
      <c r="AG3850" s="402"/>
      <c r="AH3850" s="283"/>
      <c r="AI3850" s="283"/>
      <c r="AJ3850" s="283"/>
      <c r="AK3850" s="283"/>
      <c r="AL3850" s="283"/>
      <c r="AM3850" s="282"/>
      <c r="AN3850" s="282"/>
      <c r="AO3850" s="282"/>
      <c r="AP3850" s="282"/>
      <c r="AQ3850" s="282"/>
      <c r="AR3850" s="282"/>
      <c r="AT3850" s="283"/>
      <c r="AU3850" s="283"/>
      <c r="AV3850" s="283"/>
      <c r="AW3850" s="283"/>
      <c r="AY3850" s="283"/>
      <c r="AZ3850" s="282"/>
      <c r="BA3850" s="283"/>
      <c r="BB3850" s="282"/>
      <c r="BC3850" s="282"/>
      <c r="BD3850" s="282"/>
      <c r="BE3850" s="283"/>
      <c r="BG3850" s="282"/>
      <c r="BH3850" s="282"/>
      <c r="BI3850" s="282"/>
      <c r="BL3850" s="421"/>
      <c r="BM3850" s="424"/>
      <c r="BN3850" s="424"/>
      <c r="BO3850" s="424"/>
      <c r="BP3850" s="424"/>
      <c r="BQ3850" s="421"/>
      <c r="BR3850" s="421"/>
      <c r="BV3850" s="282"/>
      <c r="BW3850" s="283"/>
      <c r="BY3850" s="283"/>
      <c r="BZ3850" s="283"/>
      <c r="CA3850" s="283"/>
      <c r="CB3850" s="282"/>
      <c r="CC3850" s="282"/>
      <c r="CD3850" s="282"/>
      <c r="CE3850" s="282"/>
      <c r="CG3850" s="427"/>
      <c r="CH3850" s="402"/>
      <c r="CI3850" s="424"/>
      <c r="CJ3850" s="282"/>
      <c r="CK3850" s="282"/>
      <c r="CL3850" s="283"/>
      <c r="CM3850" s="283"/>
      <c r="CP3850" s="282"/>
      <c r="DC3850" s="282"/>
      <c r="DD3850" s="282"/>
      <c r="DE3850" s="282"/>
      <c r="DF3850" s="282"/>
      <c r="DG3850" s="282"/>
      <c r="DH3850" s="282"/>
      <c r="DI3850" s="282"/>
      <c r="DJ3850" s="282"/>
      <c r="EF3850" s="495" t="str">
        <f>""&amp;(MID(数据表!AZ3850,1,MIN(FIND({"(";"（"},数据表!AZ3850&amp;"(（",1)-1)))&amp;""</f>
        <v/>
      </c>
      <c r="EG3850" s="495" t="str">
        <f>""&amp;(MID(数据表!AZ3850,1,MIN(FIND({0;1;2;3;4;5;6;7;8;9},数据表!AZ3850&amp;"1234567890",1)-1)))&amp;""</f>
        <v/>
      </c>
    </row>
    <row r="3851" spans="2:137" s="310" customFormat="1" ht="12" customHeight="1">
      <c r="B3851" s="286"/>
      <c r="C3851" s="286"/>
      <c r="D3851" s="286"/>
      <c r="E3851" s="479"/>
      <c r="F3851" s="282"/>
      <c r="G3851" s="283"/>
      <c r="H3851" s="421"/>
      <c r="I3851" s="421"/>
      <c r="J3851" s="283"/>
      <c r="K3851" s="421"/>
      <c r="L3851" s="282"/>
      <c r="N3851" s="282"/>
      <c r="S3851" s="282"/>
      <c r="T3851" s="283"/>
      <c r="U3851" s="283"/>
      <c r="V3851" s="283"/>
      <c r="W3851" s="283"/>
      <c r="X3851" s="283"/>
      <c r="Y3851" s="282"/>
      <c r="Z3851" s="282"/>
      <c r="AA3851" s="283"/>
      <c r="AB3851" s="282"/>
      <c r="AC3851" s="282"/>
      <c r="AD3851" s="282"/>
      <c r="AE3851" s="282"/>
      <c r="AF3851" s="283"/>
      <c r="AG3851" s="402"/>
      <c r="AH3851" s="283"/>
      <c r="AI3851" s="283"/>
      <c r="AJ3851" s="283"/>
      <c r="AK3851" s="283"/>
      <c r="AL3851" s="283"/>
      <c r="AM3851" s="282"/>
      <c r="AN3851" s="282"/>
      <c r="AO3851" s="282"/>
      <c r="AP3851" s="282"/>
      <c r="AQ3851" s="282"/>
      <c r="AR3851" s="282"/>
      <c r="AT3851" s="283"/>
      <c r="AU3851" s="283"/>
      <c r="AV3851" s="283"/>
      <c r="AW3851" s="283"/>
      <c r="AY3851" s="283"/>
      <c r="AZ3851" s="282"/>
      <c r="BA3851" s="283"/>
      <c r="BB3851" s="282"/>
      <c r="BC3851" s="282"/>
      <c r="BD3851" s="282"/>
      <c r="BE3851" s="283"/>
      <c r="BG3851" s="282"/>
      <c r="BH3851" s="282"/>
      <c r="BI3851" s="282"/>
      <c r="BL3851" s="421"/>
      <c r="BM3851" s="424"/>
      <c r="BN3851" s="424"/>
      <c r="BO3851" s="424"/>
      <c r="BP3851" s="424"/>
      <c r="BQ3851" s="421"/>
      <c r="BR3851" s="421"/>
      <c r="BV3851" s="282"/>
      <c r="BW3851" s="283"/>
      <c r="BY3851" s="283"/>
      <c r="BZ3851" s="283"/>
      <c r="CA3851" s="283"/>
      <c r="CB3851" s="282"/>
      <c r="CC3851" s="282"/>
      <c r="CD3851" s="282"/>
      <c r="CE3851" s="282"/>
      <c r="CG3851" s="427"/>
      <c r="CH3851" s="402"/>
      <c r="CI3851" s="424"/>
      <c r="CJ3851" s="282"/>
      <c r="CK3851" s="282"/>
      <c r="CL3851" s="283"/>
      <c r="CM3851" s="283"/>
      <c r="CP3851" s="282"/>
      <c r="DC3851" s="282"/>
      <c r="DD3851" s="282"/>
      <c r="DE3851" s="282"/>
      <c r="DF3851" s="282"/>
      <c r="DG3851" s="282"/>
      <c r="DH3851" s="282"/>
      <c r="DI3851" s="282"/>
      <c r="DJ3851" s="282"/>
      <c r="EF3851" s="495" t="str">
        <f>""&amp;(MID(数据表!AZ3851,1,MIN(FIND({"(";"（"},数据表!AZ3851&amp;"(（",1)-1)))&amp;""</f>
        <v/>
      </c>
      <c r="EG3851" s="495" t="str">
        <f>""&amp;(MID(数据表!AZ3851,1,MIN(FIND({0;1;2;3;4;5;6;7;8;9},数据表!AZ3851&amp;"1234567890",1)-1)))&amp;""</f>
        <v/>
      </c>
    </row>
    <row r="3852" spans="2:137" s="310" customFormat="1" ht="12" customHeight="1">
      <c r="B3852" s="286"/>
      <c r="C3852" s="286"/>
      <c r="D3852" s="286"/>
      <c r="E3852" s="479"/>
      <c r="F3852" s="282"/>
      <c r="G3852" s="283"/>
      <c r="H3852" s="421"/>
      <c r="I3852" s="421"/>
      <c r="J3852" s="283"/>
      <c r="K3852" s="421"/>
      <c r="L3852" s="282"/>
      <c r="N3852" s="282"/>
      <c r="S3852" s="282"/>
      <c r="T3852" s="283"/>
      <c r="U3852" s="283"/>
      <c r="V3852" s="283"/>
      <c r="W3852" s="283"/>
      <c r="X3852" s="283"/>
      <c r="Y3852" s="282"/>
      <c r="Z3852" s="282"/>
      <c r="AA3852" s="283"/>
      <c r="AB3852" s="282"/>
      <c r="AC3852" s="282"/>
      <c r="AD3852" s="282"/>
      <c r="AE3852" s="282"/>
      <c r="AF3852" s="283"/>
      <c r="AG3852" s="402"/>
      <c r="AH3852" s="283"/>
      <c r="AI3852" s="283"/>
      <c r="AJ3852" s="283"/>
      <c r="AK3852" s="283"/>
      <c r="AL3852" s="283"/>
      <c r="AM3852" s="282"/>
      <c r="AN3852" s="282"/>
      <c r="AO3852" s="282"/>
      <c r="AP3852" s="282"/>
      <c r="AQ3852" s="282"/>
      <c r="AR3852" s="282"/>
      <c r="AT3852" s="283"/>
      <c r="AU3852" s="283"/>
      <c r="AV3852" s="283"/>
      <c r="AW3852" s="283"/>
      <c r="AY3852" s="283"/>
      <c r="AZ3852" s="282"/>
      <c r="BA3852" s="283"/>
      <c r="BB3852" s="282"/>
      <c r="BC3852" s="282"/>
      <c r="BD3852" s="282"/>
      <c r="BE3852" s="283"/>
      <c r="BG3852" s="282"/>
      <c r="BH3852" s="282"/>
      <c r="BI3852" s="282"/>
      <c r="BL3852" s="421"/>
      <c r="BM3852" s="424"/>
      <c r="BN3852" s="424"/>
      <c r="BO3852" s="424"/>
      <c r="BP3852" s="424"/>
      <c r="BQ3852" s="421"/>
      <c r="BR3852" s="421"/>
      <c r="BV3852" s="282"/>
      <c r="BW3852" s="283"/>
      <c r="BY3852" s="283"/>
      <c r="BZ3852" s="283"/>
      <c r="CA3852" s="283"/>
      <c r="CB3852" s="282"/>
      <c r="CC3852" s="282"/>
      <c r="CD3852" s="282"/>
      <c r="CE3852" s="282"/>
      <c r="CG3852" s="427"/>
      <c r="CH3852" s="402"/>
      <c r="CI3852" s="424"/>
      <c r="CJ3852" s="282"/>
      <c r="CK3852" s="282"/>
      <c r="CL3852" s="283"/>
      <c r="CM3852" s="283"/>
      <c r="CP3852" s="282"/>
      <c r="DC3852" s="282"/>
      <c r="DD3852" s="282"/>
      <c r="DE3852" s="282"/>
      <c r="DF3852" s="282"/>
      <c r="DG3852" s="282"/>
      <c r="DH3852" s="282"/>
      <c r="DI3852" s="282"/>
      <c r="DJ3852" s="282"/>
      <c r="EF3852" s="495" t="str">
        <f>""&amp;(MID(数据表!AZ3852,1,MIN(FIND({"(";"（"},数据表!AZ3852&amp;"(（",1)-1)))&amp;""</f>
        <v/>
      </c>
      <c r="EG3852" s="495" t="str">
        <f>""&amp;(MID(数据表!AZ3852,1,MIN(FIND({0;1;2;3;4;5;6;7;8;9},数据表!AZ3852&amp;"1234567890",1)-1)))&amp;""</f>
        <v/>
      </c>
    </row>
    <row r="3853" spans="2:137" s="310" customFormat="1" ht="12" customHeight="1">
      <c r="B3853" s="286"/>
      <c r="C3853" s="286"/>
      <c r="D3853" s="286"/>
      <c r="E3853" s="479"/>
      <c r="F3853" s="282"/>
      <c r="G3853" s="283"/>
      <c r="H3853" s="421"/>
      <c r="I3853" s="421"/>
      <c r="J3853" s="283"/>
      <c r="K3853" s="421"/>
      <c r="L3853" s="282"/>
      <c r="N3853" s="282"/>
      <c r="S3853" s="282"/>
      <c r="T3853" s="283"/>
      <c r="U3853" s="283"/>
      <c r="V3853" s="283"/>
      <c r="W3853" s="283"/>
      <c r="X3853" s="283"/>
      <c r="Y3853" s="282"/>
      <c r="Z3853" s="282"/>
      <c r="AA3853" s="283"/>
      <c r="AB3853" s="282"/>
      <c r="AC3853" s="282"/>
      <c r="AD3853" s="282"/>
      <c r="AE3853" s="282"/>
      <c r="AF3853" s="283"/>
      <c r="AG3853" s="402"/>
      <c r="AH3853" s="283"/>
      <c r="AI3853" s="283"/>
      <c r="AJ3853" s="283"/>
      <c r="AK3853" s="283"/>
      <c r="AL3853" s="283"/>
      <c r="AM3853" s="282"/>
      <c r="AN3853" s="282"/>
      <c r="AO3853" s="282"/>
      <c r="AP3853" s="282"/>
      <c r="AQ3853" s="282"/>
      <c r="AR3853" s="282"/>
      <c r="AT3853" s="283"/>
      <c r="AU3853" s="283"/>
      <c r="AV3853" s="283"/>
      <c r="AW3853" s="283"/>
      <c r="AY3853" s="283"/>
      <c r="AZ3853" s="282"/>
      <c r="BA3853" s="283"/>
      <c r="BB3853" s="282"/>
      <c r="BC3853" s="282"/>
      <c r="BD3853" s="282"/>
      <c r="BE3853" s="283"/>
      <c r="BG3853" s="282"/>
      <c r="BH3853" s="282"/>
      <c r="BI3853" s="282"/>
      <c r="BL3853" s="421"/>
      <c r="BM3853" s="424"/>
      <c r="BN3853" s="424"/>
      <c r="BO3853" s="424"/>
      <c r="BP3853" s="424"/>
      <c r="BQ3853" s="421"/>
      <c r="BR3853" s="421"/>
      <c r="BV3853" s="282"/>
      <c r="BW3853" s="283"/>
      <c r="BY3853" s="283"/>
      <c r="BZ3853" s="283"/>
      <c r="CA3853" s="283"/>
      <c r="CB3853" s="282"/>
      <c r="CC3853" s="282"/>
      <c r="CD3853" s="282"/>
      <c r="CE3853" s="282"/>
      <c r="CG3853" s="427"/>
      <c r="CH3853" s="402"/>
      <c r="CI3853" s="424"/>
      <c r="CJ3853" s="282"/>
      <c r="CK3853" s="282"/>
      <c r="CL3853" s="283"/>
      <c r="CM3853" s="283"/>
      <c r="CP3853" s="282"/>
      <c r="DC3853" s="282"/>
      <c r="DD3853" s="282"/>
      <c r="DE3853" s="282"/>
      <c r="DF3853" s="282"/>
      <c r="DG3853" s="282"/>
      <c r="DH3853" s="282"/>
      <c r="DI3853" s="282"/>
      <c r="DJ3853" s="282"/>
      <c r="EF3853" s="495" t="str">
        <f>""&amp;(MID(数据表!AZ3853,1,MIN(FIND({"(";"（"},数据表!AZ3853&amp;"(（",1)-1)))&amp;""</f>
        <v/>
      </c>
      <c r="EG3853" s="495" t="str">
        <f>""&amp;(MID(数据表!AZ3853,1,MIN(FIND({0;1;2;3;4;5;6;7;8;9},数据表!AZ3853&amp;"1234567890",1)-1)))&amp;""</f>
        <v/>
      </c>
    </row>
    <row r="3854" spans="2:137" s="310" customFormat="1" ht="12" customHeight="1">
      <c r="B3854" s="286"/>
      <c r="C3854" s="286"/>
      <c r="D3854" s="286"/>
      <c r="E3854" s="479"/>
      <c r="F3854" s="282"/>
      <c r="G3854" s="283"/>
      <c r="H3854" s="421"/>
      <c r="I3854" s="421"/>
      <c r="J3854" s="283"/>
      <c r="K3854" s="421"/>
      <c r="L3854" s="282"/>
      <c r="N3854" s="282"/>
      <c r="S3854" s="282"/>
      <c r="T3854" s="283"/>
      <c r="U3854" s="283"/>
      <c r="V3854" s="283"/>
      <c r="W3854" s="283"/>
      <c r="X3854" s="283"/>
      <c r="Y3854" s="282"/>
      <c r="Z3854" s="282"/>
      <c r="AA3854" s="283"/>
      <c r="AB3854" s="282"/>
      <c r="AC3854" s="282"/>
      <c r="AD3854" s="282"/>
      <c r="AE3854" s="282"/>
      <c r="AF3854" s="283"/>
      <c r="AG3854" s="402"/>
      <c r="AH3854" s="283"/>
      <c r="AI3854" s="283"/>
      <c r="AJ3854" s="283"/>
      <c r="AK3854" s="283"/>
      <c r="AL3854" s="283"/>
      <c r="AM3854" s="282"/>
      <c r="AN3854" s="282"/>
      <c r="AO3854" s="282"/>
      <c r="AP3854" s="282"/>
      <c r="AQ3854" s="282"/>
      <c r="AR3854" s="282"/>
      <c r="AT3854" s="283"/>
      <c r="AU3854" s="283"/>
      <c r="AV3854" s="283"/>
      <c r="AW3854" s="283"/>
      <c r="AY3854" s="283"/>
      <c r="AZ3854" s="282"/>
      <c r="BA3854" s="283"/>
      <c r="BB3854" s="282"/>
      <c r="BC3854" s="282"/>
      <c r="BD3854" s="282"/>
      <c r="BE3854" s="283"/>
      <c r="BG3854" s="282"/>
      <c r="BH3854" s="282"/>
      <c r="BI3854" s="282"/>
      <c r="BL3854" s="421"/>
      <c r="BM3854" s="424"/>
      <c r="BN3854" s="424"/>
      <c r="BO3854" s="424"/>
      <c r="BP3854" s="424"/>
      <c r="BQ3854" s="421"/>
      <c r="BR3854" s="421"/>
      <c r="BV3854" s="282"/>
      <c r="BW3854" s="283"/>
      <c r="BY3854" s="283"/>
      <c r="BZ3854" s="283"/>
      <c r="CA3854" s="283"/>
      <c r="CB3854" s="282"/>
      <c r="CC3854" s="282"/>
      <c r="CD3854" s="282"/>
      <c r="CE3854" s="282"/>
      <c r="CG3854" s="427"/>
      <c r="CH3854" s="402"/>
      <c r="CI3854" s="424"/>
      <c r="CJ3854" s="282"/>
      <c r="CK3854" s="282"/>
      <c r="CL3854" s="283"/>
      <c r="CM3854" s="283"/>
      <c r="CP3854" s="282"/>
      <c r="DC3854" s="282"/>
      <c r="DD3854" s="282"/>
      <c r="DE3854" s="282"/>
      <c r="DF3854" s="282"/>
      <c r="DG3854" s="282"/>
      <c r="DH3854" s="282"/>
      <c r="DI3854" s="282"/>
      <c r="DJ3854" s="282"/>
      <c r="EF3854" s="495" t="str">
        <f>""&amp;(MID(数据表!AZ3854,1,MIN(FIND({"(";"（"},数据表!AZ3854&amp;"(（",1)-1)))&amp;""</f>
        <v/>
      </c>
      <c r="EG3854" s="495" t="str">
        <f>""&amp;(MID(数据表!AZ3854,1,MIN(FIND({0;1;2;3;4;5;6;7;8;9},数据表!AZ3854&amp;"1234567890",1)-1)))&amp;""</f>
        <v/>
      </c>
    </row>
    <row r="3855" spans="2:137" s="310" customFormat="1" ht="12" customHeight="1">
      <c r="B3855" s="286"/>
      <c r="C3855" s="286"/>
      <c r="D3855" s="286"/>
      <c r="E3855" s="479"/>
      <c r="F3855" s="282"/>
      <c r="G3855" s="283"/>
      <c r="H3855" s="421"/>
      <c r="I3855" s="421"/>
      <c r="J3855" s="283"/>
      <c r="K3855" s="421"/>
      <c r="L3855" s="282"/>
      <c r="N3855" s="282"/>
      <c r="S3855" s="282"/>
      <c r="T3855" s="283"/>
      <c r="U3855" s="283"/>
      <c r="V3855" s="283"/>
      <c r="W3855" s="283"/>
      <c r="X3855" s="283"/>
      <c r="Y3855" s="282"/>
      <c r="Z3855" s="282"/>
      <c r="AA3855" s="283"/>
      <c r="AB3855" s="282"/>
      <c r="AC3855" s="282"/>
      <c r="AD3855" s="282"/>
      <c r="AE3855" s="282"/>
      <c r="AF3855" s="283"/>
      <c r="AG3855" s="402"/>
      <c r="AH3855" s="283"/>
      <c r="AI3855" s="283"/>
      <c r="AJ3855" s="283"/>
      <c r="AK3855" s="283"/>
      <c r="AL3855" s="283"/>
      <c r="AM3855" s="282"/>
      <c r="AN3855" s="282"/>
      <c r="AO3855" s="282"/>
      <c r="AP3855" s="282"/>
      <c r="AQ3855" s="282"/>
      <c r="AR3855" s="282"/>
      <c r="AT3855" s="283"/>
      <c r="AU3855" s="283"/>
      <c r="AV3855" s="283"/>
      <c r="AW3855" s="283"/>
      <c r="AY3855" s="283"/>
      <c r="AZ3855" s="282"/>
      <c r="BA3855" s="283"/>
      <c r="BB3855" s="282"/>
      <c r="BC3855" s="282"/>
      <c r="BD3855" s="282"/>
      <c r="BE3855" s="283"/>
      <c r="BG3855" s="282"/>
      <c r="BH3855" s="282"/>
      <c r="BI3855" s="282"/>
      <c r="BL3855" s="421"/>
      <c r="BM3855" s="424"/>
      <c r="BN3855" s="424"/>
      <c r="BO3855" s="424"/>
      <c r="BP3855" s="424"/>
      <c r="BQ3855" s="421"/>
      <c r="BR3855" s="421"/>
      <c r="BV3855" s="282"/>
      <c r="BW3855" s="283"/>
      <c r="BY3855" s="283"/>
      <c r="BZ3855" s="283"/>
      <c r="CA3855" s="283"/>
      <c r="CB3855" s="282"/>
      <c r="CC3855" s="282"/>
      <c r="CD3855" s="282"/>
      <c r="CE3855" s="282"/>
      <c r="CG3855" s="427"/>
      <c r="CH3855" s="402"/>
      <c r="CI3855" s="424"/>
      <c r="CJ3855" s="282"/>
      <c r="CK3855" s="282"/>
      <c r="CL3855" s="283"/>
      <c r="CM3855" s="283"/>
      <c r="CP3855" s="282"/>
      <c r="DC3855" s="282"/>
      <c r="DD3855" s="282"/>
      <c r="DE3855" s="282"/>
      <c r="DF3855" s="282"/>
      <c r="DG3855" s="282"/>
      <c r="DH3855" s="282"/>
      <c r="DI3855" s="282"/>
      <c r="DJ3855" s="282"/>
      <c r="EF3855" s="495" t="str">
        <f>""&amp;(MID(数据表!AZ3855,1,MIN(FIND({"(";"（"},数据表!AZ3855&amp;"(（",1)-1)))&amp;""</f>
        <v/>
      </c>
      <c r="EG3855" s="495" t="str">
        <f>""&amp;(MID(数据表!AZ3855,1,MIN(FIND({0;1;2;3;4;5;6;7;8;9},数据表!AZ3855&amp;"1234567890",1)-1)))&amp;""</f>
        <v/>
      </c>
    </row>
    <row r="3856" spans="2:137" s="310" customFormat="1" ht="12" customHeight="1">
      <c r="B3856" s="286"/>
      <c r="C3856" s="286"/>
      <c r="D3856" s="286"/>
      <c r="E3856" s="479"/>
      <c r="F3856" s="282"/>
      <c r="G3856" s="283"/>
      <c r="H3856" s="421"/>
      <c r="I3856" s="421"/>
      <c r="J3856" s="283"/>
      <c r="K3856" s="421"/>
      <c r="L3856" s="282"/>
      <c r="N3856" s="282"/>
      <c r="S3856" s="282"/>
      <c r="T3856" s="283"/>
      <c r="U3856" s="283"/>
      <c r="V3856" s="283"/>
      <c r="W3856" s="283"/>
      <c r="X3856" s="283"/>
      <c r="Y3856" s="282"/>
      <c r="Z3856" s="282"/>
      <c r="AA3856" s="283"/>
      <c r="AB3856" s="282"/>
      <c r="AC3856" s="282"/>
      <c r="AD3856" s="282"/>
      <c r="AE3856" s="282"/>
      <c r="AF3856" s="283"/>
      <c r="AG3856" s="402"/>
      <c r="AH3856" s="283"/>
      <c r="AI3856" s="283"/>
      <c r="AJ3856" s="283"/>
      <c r="AK3856" s="283"/>
      <c r="AL3856" s="283"/>
      <c r="AM3856" s="282"/>
      <c r="AN3856" s="282"/>
      <c r="AO3856" s="282"/>
      <c r="AP3856" s="282"/>
      <c r="AQ3856" s="282"/>
      <c r="AR3856" s="282"/>
      <c r="AT3856" s="283"/>
      <c r="AU3856" s="283"/>
      <c r="AV3856" s="283"/>
      <c r="AW3856" s="283"/>
      <c r="AY3856" s="283"/>
      <c r="AZ3856" s="282"/>
      <c r="BA3856" s="283"/>
      <c r="BB3856" s="282"/>
      <c r="BC3856" s="282"/>
      <c r="BD3856" s="282"/>
      <c r="BE3856" s="283"/>
      <c r="BG3856" s="282"/>
      <c r="BH3856" s="282"/>
      <c r="BI3856" s="282"/>
      <c r="BL3856" s="421"/>
      <c r="BM3856" s="424"/>
      <c r="BN3856" s="424"/>
      <c r="BO3856" s="424"/>
      <c r="BP3856" s="424"/>
      <c r="BQ3856" s="421"/>
      <c r="BR3856" s="421"/>
      <c r="BV3856" s="282"/>
      <c r="BW3856" s="283"/>
      <c r="BY3856" s="283"/>
      <c r="BZ3856" s="283"/>
      <c r="CA3856" s="283"/>
      <c r="CB3856" s="282"/>
      <c r="CC3856" s="282"/>
      <c r="CD3856" s="282"/>
      <c r="CE3856" s="282"/>
      <c r="CG3856" s="427"/>
      <c r="CH3856" s="402"/>
      <c r="CI3856" s="424"/>
      <c r="CJ3856" s="282"/>
      <c r="CK3856" s="282"/>
      <c r="CL3856" s="283"/>
      <c r="CM3856" s="283"/>
      <c r="CP3856" s="282"/>
      <c r="DC3856" s="282"/>
      <c r="DD3856" s="282"/>
      <c r="DE3856" s="282"/>
      <c r="DF3856" s="282"/>
      <c r="DG3856" s="282"/>
      <c r="DH3856" s="282"/>
      <c r="DI3856" s="282"/>
      <c r="DJ3856" s="282"/>
      <c r="EF3856" s="495" t="str">
        <f>""&amp;(MID(数据表!AZ3856,1,MIN(FIND({"(";"（"},数据表!AZ3856&amp;"(（",1)-1)))&amp;""</f>
        <v/>
      </c>
      <c r="EG3856" s="495" t="str">
        <f>""&amp;(MID(数据表!AZ3856,1,MIN(FIND({0;1;2;3;4;5;6;7;8;9},数据表!AZ3856&amp;"1234567890",1)-1)))&amp;""</f>
        <v/>
      </c>
    </row>
    <row r="3857" spans="2:137" s="310" customFormat="1" ht="12" customHeight="1">
      <c r="B3857" s="286"/>
      <c r="C3857" s="286"/>
      <c r="D3857" s="286"/>
      <c r="E3857" s="479"/>
      <c r="F3857" s="282"/>
      <c r="G3857" s="283"/>
      <c r="H3857" s="421"/>
      <c r="I3857" s="421"/>
      <c r="J3857" s="283"/>
      <c r="K3857" s="421"/>
      <c r="L3857" s="282"/>
      <c r="N3857" s="282"/>
      <c r="S3857" s="282"/>
      <c r="T3857" s="283"/>
      <c r="U3857" s="283"/>
      <c r="V3857" s="283"/>
      <c r="W3857" s="283"/>
      <c r="X3857" s="283"/>
      <c r="Y3857" s="282"/>
      <c r="Z3857" s="282"/>
      <c r="AA3857" s="283"/>
      <c r="AB3857" s="282"/>
      <c r="AC3857" s="282"/>
      <c r="AD3857" s="282"/>
      <c r="AE3857" s="282"/>
      <c r="AF3857" s="283"/>
      <c r="AG3857" s="402"/>
      <c r="AH3857" s="283"/>
      <c r="AI3857" s="283"/>
      <c r="AJ3857" s="283"/>
      <c r="AK3857" s="283"/>
      <c r="AL3857" s="283"/>
      <c r="AM3857" s="282"/>
      <c r="AN3857" s="282"/>
      <c r="AO3857" s="282"/>
      <c r="AP3857" s="282"/>
      <c r="AQ3857" s="282"/>
      <c r="AR3857" s="282"/>
      <c r="AT3857" s="283"/>
      <c r="AU3857" s="283"/>
      <c r="AV3857" s="283"/>
      <c r="AW3857" s="283"/>
      <c r="AY3857" s="283"/>
      <c r="AZ3857" s="282"/>
      <c r="BA3857" s="283"/>
      <c r="BB3857" s="282"/>
      <c r="BC3857" s="282"/>
      <c r="BD3857" s="282"/>
      <c r="BE3857" s="283"/>
      <c r="BG3857" s="282"/>
      <c r="BH3857" s="282"/>
      <c r="BI3857" s="282"/>
      <c r="BL3857" s="421"/>
      <c r="BM3857" s="424"/>
      <c r="BN3857" s="424"/>
      <c r="BO3857" s="424"/>
      <c r="BP3857" s="424"/>
      <c r="BQ3857" s="421"/>
      <c r="BR3857" s="421"/>
      <c r="BV3857" s="282"/>
      <c r="BW3857" s="283"/>
      <c r="BY3857" s="283"/>
      <c r="BZ3857" s="283"/>
      <c r="CA3857" s="283"/>
      <c r="CB3857" s="282"/>
      <c r="CC3857" s="282"/>
      <c r="CD3857" s="282"/>
      <c r="CE3857" s="282"/>
      <c r="CG3857" s="427"/>
      <c r="CH3857" s="402"/>
      <c r="CI3857" s="424"/>
      <c r="CJ3857" s="282"/>
      <c r="CK3857" s="282"/>
      <c r="CL3857" s="283"/>
      <c r="CM3857" s="283"/>
      <c r="CP3857" s="282"/>
      <c r="DC3857" s="282"/>
      <c r="DD3857" s="282"/>
      <c r="DE3857" s="282"/>
      <c r="DF3857" s="282"/>
      <c r="DG3857" s="282"/>
      <c r="DH3857" s="282"/>
      <c r="DI3857" s="282"/>
      <c r="DJ3857" s="282"/>
      <c r="EF3857" s="495" t="str">
        <f>""&amp;(MID(数据表!AZ3857,1,MIN(FIND({"(";"（"},数据表!AZ3857&amp;"(（",1)-1)))&amp;""</f>
        <v/>
      </c>
      <c r="EG3857" s="495" t="str">
        <f>""&amp;(MID(数据表!AZ3857,1,MIN(FIND({0;1;2;3;4;5;6;7;8;9},数据表!AZ3857&amp;"1234567890",1)-1)))&amp;""</f>
        <v/>
      </c>
    </row>
    <row r="3858" spans="2:137" s="310" customFormat="1" ht="12" customHeight="1">
      <c r="B3858" s="286"/>
      <c r="C3858" s="286"/>
      <c r="D3858" s="286"/>
      <c r="E3858" s="479"/>
      <c r="F3858" s="282"/>
      <c r="G3858" s="283"/>
      <c r="H3858" s="421"/>
      <c r="I3858" s="421"/>
      <c r="J3858" s="283"/>
      <c r="K3858" s="421"/>
      <c r="L3858" s="282"/>
      <c r="N3858" s="282"/>
      <c r="S3858" s="282"/>
      <c r="T3858" s="283"/>
      <c r="U3858" s="283"/>
      <c r="V3858" s="283"/>
      <c r="W3858" s="283"/>
      <c r="X3858" s="283"/>
      <c r="Y3858" s="282"/>
      <c r="Z3858" s="282"/>
      <c r="AA3858" s="283"/>
      <c r="AB3858" s="282"/>
      <c r="AC3858" s="282"/>
      <c r="AD3858" s="282"/>
      <c r="AE3858" s="282"/>
      <c r="AF3858" s="283"/>
      <c r="AG3858" s="402"/>
      <c r="AH3858" s="283"/>
      <c r="AI3858" s="283"/>
      <c r="AJ3858" s="283"/>
      <c r="AK3858" s="283"/>
      <c r="AL3858" s="283"/>
      <c r="AM3858" s="282"/>
      <c r="AN3858" s="282"/>
      <c r="AO3858" s="282"/>
      <c r="AP3858" s="282"/>
      <c r="AQ3858" s="282"/>
      <c r="AR3858" s="282"/>
      <c r="AT3858" s="283"/>
      <c r="AU3858" s="283"/>
      <c r="AV3858" s="283"/>
      <c r="AW3858" s="283"/>
      <c r="AY3858" s="283"/>
      <c r="AZ3858" s="282"/>
      <c r="BA3858" s="283"/>
      <c r="BB3858" s="282"/>
      <c r="BC3858" s="282"/>
      <c r="BD3858" s="282"/>
      <c r="BE3858" s="283"/>
      <c r="BG3858" s="282"/>
      <c r="BH3858" s="282"/>
      <c r="BI3858" s="282"/>
      <c r="BL3858" s="421"/>
      <c r="BM3858" s="424"/>
      <c r="BN3858" s="424"/>
      <c r="BO3858" s="424"/>
      <c r="BP3858" s="424"/>
      <c r="BQ3858" s="421"/>
      <c r="BR3858" s="421"/>
      <c r="BV3858" s="282"/>
      <c r="BW3858" s="283"/>
      <c r="BY3858" s="283"/>
      <c r="BZ3858" s="283"/>
      <c r="CA3858" s="283"/>
      <c r="CB3858" s="282"/>
      <c r="CC3858" s="282"/>
      <c r="CD3858" s="282"/>
      <c r="CE3858" s="282"/>
      <c r="CG3858" s="427"/>
      <c r="CH3858" s="402"/>
      <c r="CI3858" s="424"/>
      <c r="CJ3858" s="282"/>
      <c r="CK3858" s="282"/>
      <c r="CL3858" s="283"/>
      <c r="CM3858" s="283"/>
      <c r="CP3858" s="282"/>
      <c r="DC3858" s="282"/>
      <c r="DD3858" s="282"/>
      <c r="DE3858" s="282"/>
      <c r="DF3858" s="282"/>
      <c r="DG3858" s="282"/>
      <c r="DH3858" s="282"/>
      <c r="DI3858" s="282"/>
      <c r="DJ3858" s="282"/>
      <c r="EF3858" s="495" t="str">
        <f>""&amp;(MID(数据表!AZ3858,1,MIN(FIND({"(";"（"},数据表!AZ3858&amp;"(（",1)-1)))&amp;""</f>
        <v/>
      </c>
      <c r="EG3858" s="495" t="str">
        <f>""&amp;(MID(数据表!AZ3858,1,MIN(FIND({0;1;2;3;4;5;6;7;8;9},数据表!AZ3858&amp;"1234567890",1)-1)))&amp;""</f>
        <v/>
      </c>
    </row>
    <row r="3859" spans="2:137" s="310" customFormat="1" ht="12" customHeight="1">
      <c r="B3859" s="286"/>
      <c r="C3859" s="286"/>
      <c r="D3859" s="286"/>
      <c r="E3859" s="479"/>
      <c r="F3859" s="282"/>
      <c r="G3859" s="283"/>
      <c r="H3859" s="421"/>
      <c r="I3859" s="421"/>
      <c r="J3859" s="283"/>
      <c r="K3859" s="421"/>
      <c r="L3859" s="282"/>
      <c r="N3859" s="282"/>
      <c r="S3859" s="282"/>
      <c r="T3859" s="283"/>
      <c r="U3859" s="283"/>
      <c r="V3859" s="283"/>
      <c r="W3859" s="283"/>
      <c r="X3859" s="283"/>
      <c r="Y3859" s="282"/>
      <c r="Z3859" s="282"/>
      <c r="AA3859" s="283"/>
      <c r="AB3859" s="282"/>
      <c r="AC3859" s="282"/>
      <c r="AD3859" s="282"/>
      <c r="AE3859" s="282"/>
      <c r="AF3859" s="283"/>
      <c r="AG3859" s="402"/>
      <c r="AH3859" s="283"/>
      <c r="AI3859" s="283"/>
      <c r="AJ3859" s="283"/>
      <c r="AK3859" s="283"/>
      <c r="AL3859" s="283"/>
      <c r="AM3859" s="282"/>
      <c r="AN3859" s="282"/>
      <c r="AO3859" s="282"/>
      <c r="AP3859" s="282"/>
      <c r="AQ3859" s="282"/>
      <c r="AR3859" s="282"/>
      <c r="AT3859" s="283"/>
      <c r="AU3859" s="283"/>
      <c r="AV3859" s="283"/>
      <c r="AW3859" s="283"/>
      <c r="AY3859" s="283"/>
      <c r="AZ3859" s="282"/>
      <c r="BA3859" s="283"/>
      <c r="BB3859" s="282"/>
      <c r="BC3859" s="282"/>
      <c r="BD3859" s="282"/>
      <c r="BE3859" s="283"/>
      <c r="BG3859" s="282"/>
      <c r="BH3859" s="282"/>
      <c r="BI3859" s="282"/>
      <c r="BL3859" s="421"/>
      <c r="BM3859" s="424"/>
      <c r="BN3859" s="424"/>
      <c r="BO3859" s="424"/>
      <c r="BP3859" s="424"/>
      <c r="BQ3859" s="421"/>
      <c r="BR3859" s="421"/>
      <c r="BV3859" s="282"/>
      <c r="BW3859" s="283"/>
      <c r="BY3859" s="283"/>
      <c r="BZ3859" s="283"/>
      <c r="CA3859" s="283"/>
      <c r="CB3859" s="282"/>
      <c r="CC3859" s="282"/>
      <c r="CD3859" s="282"/>
      <c r="CE3859" s="282"/>
      <c r="CG3859" s="427"/>
      <c r="CH3859" s="402"/>
      <c r="CI3859" s="424"/>
      <c r="CJ3859" s="282"/>
      <c r="CK3859" s="282"/>
      <c r="CL3859" s="283"/>
      <c r="CM3859" s="283"/>
      <c r="CP3859" s="282"/>
      <c r="DC3859" s="282"/>
      <c r="DD3859" s="282"/>
      <c r="DE3859" s="282"/>
      <c r="DF3859" s="282"/>
      <c r="DG3859" s="282"/>
      <c r="DH3859" s="282"/>
      <c r="DI3859" s="282"/>
      <c r="DJ3859" s="282"/>
      <c r="EF3859" s="495" t="str">
        <f>""&amp;(MID(数据表!AZ3859,1,MIN(FIND({"(";"（"},数据表!AZ3859&amp;"(（",1)-1)))&amp;""</f>
        <v/>
      </c>
      <c r="EG3859" s="495" t="str">
        <f>""&amp;(MID(数据表!AZ3859,1,MIN(FIND({0;1;2;3;4;5;6;7;8;9},数据表!AZ3859&amp;"1234567890",1)-1)))&amp;""</f>
        <v/>
      </c>
    </row>
    <row r="3860" spans="2:137" s="310" customFormat="1" ht="12" customHeight="1">
      <c r="B3860" s="286"/>
      <c r="C3860" s="286"/>
      <c r="D3860" s="286"/>
      <c r="E3860" s="479"/>
      <c r="F3860" s="282"/>
      <c r="G3860" s="283"/>
      <c r="H3860" s="421"/>
      <c r="I3860" s="421"/>
      <c r="J3860" s="283"/>
      <c r="K3860" s="421"/>
      <c r="L3860" s="282"/>
      <c r="N3860" s="282"/>
      <c r="S3860" s="282"/>
      <c r="T3860" s="283"/>
      <c r="U3860" s="283"/>
      <c r="V3860" s="283"/>
      <c r="W3860" s="283"/>
      <c r="X3860" s="283"/>
      <c r="Y3860" s="282"/>
      <c r="Z3860" s="282"/>
      <c r="AA3860" s="283"/>
      <c r="AB3860" s="282"/>
      <c r="AC3860" s="282"/>
      <c r="AD3860" s="282"/>
      <c r="AE3860" s="282"/>
      <c r="AF3860" s="283"/>
      <c r="AG3860" s="402"/>
      <c r="AH3860" s="283"/>
      <c r="AI3860" s="283"/>
      <c r="AJ3860" s="283"/>
      <c r="AK3860" s="283"/>
      <c r="AL3860" s="283"/>
      <c r="AM3860" s="282"/>
      <c r="AN3860" s="282"/>
      <c r="AO3860" s="282"/>
      <c r="AP3860" s="282"/>
      <c r="AQ3860" s="282"/>
      <c r="AR3860" s="282"/>
      <c r="AT3860" s="283"/>
      <c r="AU3860" s="283"/>
      <c r="AV3860" s="283"/>
      <c r="AW3860" s="283"/>
      <c r="AY3860" s="283"/>
      <c r="AZ3860" s="282"/>
      <c r="BA3860" s="283"/>
      <c r="BB3860" s="282"/>
      <c r="BC3860" s="282"/>
      <c r="BD3860" s="282"/>
      <c r="BE3860" s="283"/>
      <c r="BG3860" s="282"/>
      <c r="BH3860" s="282"/>
      <c r="BI3860" s="282"/>
      <c r="BL3860" s="421"/>
      <c r="BM3860" s="424"/>
      <c r="BN3860" s="424"/>
      <c r="BO3860" s="424"/>
      <c r="BP3860" s="424"/>
      <c r="BQ3860" s="421"/>
      <c r="BR3860" s="421"/>
      <c r="BV3860" s="282"/>
      <c r="BW3860" s="283"/>
      <c r="BY3860" s="283"/>
      <c r="BZ3860" s="283"/>
      <c r="CA3860" s="283"/>
      <c r="CB3860" s="282"/>
      <c r="CC3860" s="282"/>
      <c r="CD3860" s="282"/>
      <c r="CE3860" s="282"/>
      <c r="CG3860" s="427"/>
      <c r="CH3860" s="402"/>
      <c r="CI3860" s="424"/>
      <c r="CJ3860" s="282"/>
      <c r="CK3860" s="282"/>
      <c r="CL3860" s="283"/>
      <c r="CM3860" s="283"/>
      <c r="CP3860" s="282"/>
      <c r="DC3860" s="282"/>
      <c r="DD3860" s="282"/>
      <c r="DE3860" s="282"/>
      <c r="DF3860" s="282"/>
      <c r="DG3860" s="282"/>
      <c r="DH3860" s="282"/>
      <c r="DI3860" s="282"/>
      <c r="DJ3860" s="282"/>
      <c r="EF3860" s="495" t="str">
        <f>""&amp;(MID(数据表!AZ3860,1,MIN(FIND({"(";"（"},数据表!AZ3860&amp;"(（",1)-1)))&amp;""</f>
        <v/>
      </c>
      <c r="EG3860" s="495" t="str">
        <f>""&amp;(MID(数据表!AZ3860,1,MIN(FIND({0;1;2;3;4;5;6;7;8;9},数据表!AZ3860&amp;"1234567890",1)-1)))&amp;""</f>
        <v/>
      </c>
    </row>
    <row r="3861" spans="2:137" s="310" customFormat="1" ht="12" customHeight="1">
      <c r="B3861" s="286"/>
      <c r="C3861" s="286"/>
      <c r="D3861" s="286"/>
      <c r="E3861" s="479"/>
      <c r="F3861" s="282"/>
      <c r="G3861" s="283"/>
      <c r="H3861" s="421"/>
      <c r="I3861" s="421"/>
      <c r="J3861" s="283"/>
      <c r="K3861" s="421"/>
      <c r="L3861" s="282"/>
      <c r="N3861" s="282"/>
      <c r="S3861" s="282"/>
      <c r="T3861" s="283"/>
      <c r="U3861" s="283"/>
      <c r="V3861" s="283"/>
      <c r="W3861" s="283"/>
      <c r="X3861" s="283"/>
      <c r="Y3861" s="282"/>
      <c r="Z3861" s="282"/>
      <c r="AA3861" s="283"/>
      <c r="AB3861" s="282"/>
      <c r="AC3861" s="282"/>
      <c r="AD3861" s="282"/>
      <c r="AE3861" s="282"/>
      <c r="AF3861" s="283"/>
      <c r="AG3861" s="402"/>
      <c r="AH3861" s="283"/>
      <c r="AI3861" s="283"/>
      <c r="AJ3861" s="283"/>
      <c r="AK3861" s="283"/>
      <c r="AL3861" s="283"/>
      <c r="AM3861" s="282"/>
      <c r="AN3861" s="282"/>
      <c r="AO3861" s="282"/>
      <c r="AP3861" s="282"/>
      <c r="AQ3861" s="282"/>
      <c r="AR3861" s="282"/>
      <c r="AT3861" s="283"/>
      <c r="AU3861" s="283"/>
      <c r="AV3861" s="283"/>
      <c r="AW3861" s="283"/>
      <c r="AY3861" s="283"/>
      <c r="AZ3861" s="282"/>
      <c r="BA3861" s="283"/>
      <c r="BB3861" s="282"/>
      <c r="BC3861" s="282"/>
      <c r="BD3861" s="282"/>
      <c r="BE3861" s="283"/>
      <c r="BG3861" s="282"/>
      <c r="BH3861" s="282"/>
      <c r="BI3861" s="282"/>
      <c r="BL3861" s="421"/>
      <c r="BM3861" s="424"/>
      <c r="BN3861" s="424"/>
      <c r="BO3861" s="424"/>
      <c r="BP3861" s="424"/>
      <c r="BQ3861" s="421"/>
      <c r="BR3861" s="421"/>
      <c r="BV3861" s="282"/>
      <c r="BW3861" s="283"/>
      <c r="BY3861" s="283"/>
      <c r="BZ3861" s="283"/>
      <c r="CA3861" s="283"/>
      <c r="CB3861" s="282"/>
      <c r="CC3861" s="282"/>
      <c r="CD3861" s="282"/>
      <c r="CE3861" s="282"/>
      <c r="CG3861" s="427"/>
      <c r="CH3861" s="402"/>
      <c r="CI3861" s="424"/>
      <c r="CJ3861" s="282"/>
      <c r="CK3861" s="282"/>
      <c r="CL3861" s="283"/>
      <c r="CM3861" s="283"/>
      <c r="CP3861" s="282"/>
      <c r="DC3861" s="282"/>
      <c r="DD3861" s="282"/>
      <c r="DE3861" s="282"/>
      <c r="DF3861" s="282"/>
      <c r="DG3861" s="282"/>
      <c r="DH3861" s="282"/>
      <c r="DI3861" s="282"/>
      <c r="DJ3861" s="282"/>
      <c r="EF3861" s="495" t="str">
        <f>""&amp;(MID(数据表!AZ3861,1,MIN(FIND({"(";"（"},数据表!AZ3861&amp;"(（",1)-1)))&amp;""</f>
        <v/>
      </c>
      <c r="EG3861" s="495" t="str">
        <f>""&amp;(MID(数据表!AZ3861,1,MIN(FIND({0;1;2;3;4;5;6;7;8;9},数据表!AZ3861&amp;"1234567890",1)-1)))&amp;""</f>
        <v/>
      </c>
    </row>
    <row r="3862" spans="2:137" s="310" customFormat="1" ht="12" customHeight="1">
      <c r="B3862" s="286"/>
      <c r="C3862" s="286"/>
      <c r="D3862" s="286"/>
      <c r="E3862" s="479"/>
      <c r="F3862" s="282"/>
      <c r="G3862" s="283"/>
      <c r="H3862" s="421"/>
      <c r="I3862" s="421"/>
      <c r="J3862" s="283"/>
      <c r="K3862" s="421"/>
      <c r="L3862" s="282"/>
      <c r="N3862" s="282"/>
      <c r="S3862" s="282"/>
      <c r="T3862" s="283"/>
      <c r="U3862" s="283"/>
      <c r="V3862" s="283"/>
      <c r="W3862" s="283"/>
      <c r="X3862" s="283"/>
      <c r="Y3862" s="282"/>
      <c r="Z3862" s="282"/>
      <c r="AA3862" s="283"/>
      <c r="AB3862" s="282"/>
      <c r="AC3862" s="282"/>
      <c r="AD3862" s="282"/>
      <c r="AE3862" s="282"/>
      <c r="AF3862" s="283"/>
      <c r="AG3862" s="402"/>
      <c r="AH3862" s="283"/>
      <c r="AI3862" s="283"/>
      <c r="AJ3862" s="283"/>
      <c r="AK3862" s="283"/>
      <c r="AL3862" s="283"/>
      <c r="AM3862" s="282"/>
      <c r="AN3862" s="282"/>
      <c r="AO3862" s="282"/>
      <c r="AP3862" s="282"/>
      <c r="AQ3862" s="282"/>
      <c r="AR3862" s="282"/>
      <c r="AT3862" s="283"/>
      <c r="AU3862" s="283"/>
      <c r="AV3862" s="283"/>
      <c r="AW3862" s="283"/>
      <c r="AY3862" s="283"/>
      <c r="AZ3862" s="282"/>
      <c r="BA3862" s="283"/>
      <c r="BB3862" s="282"/>
      <c r="BC3862" s="282"/>
      <c r="BD3862" s="282"/>
      <c r="BE3862" s="283"/>
      <c r="BG3862" s="282"/>
      <c r="BH3862" s="282"/>
      <c r="BI3862" s="282"/>
      <c r="BL3862" s="421"/>
      <c r="BM3862" s="424"/>
      <c r="BN3862" s="424"/>
      <c r="BO3862" s="424"/>
      <c r="BP3862" s="424"/>
      <c r="BQ3862" s="421"/>
      <c r="BR3862" s="421"/>
      <c r="BV3862" s="282"/>
      <c r="BW3862" s="283"/>
      <c r="BY3862" s="283"/>
      <c r="BZ3862" s="283"/>
      <c r="CA3862" s="283"/>
      <c r="CB3862" s="282"/>
      <c r="CC3862" s="282"/>
      <c r="CD3862" s="282"/>
      <c r="CE3862" s="282"/>
      <c r="CG3862" s="427"/>
      <c r="CH3862" s="402"/>
      <c r="CI3862" s="424"/>
      <c r="CJ3862" s="282"/>
      <c r="CK3862" s="282"/>
      <c r="CL3862" s="283"/>
      <c r="CM3862" s="283"/>
      <c r="CP3862" s="282"/>
      <c r="DC3862" s="282"/>
      <c r="DD3862" s="282"/>
      <c r="DE3862" s="282"/>
      <c r="DF3862" s="282"/>
      <c r="DG3862" s="282"/>
      <c r="DH3862" s="282"/>
      <c r="DI3862" s="282"/>
      <c r="DJ3862" s="282"/>
      <c r="EF3862" s="495" t="str">
        <f>""&amp;(MID(数据表!AZ3862,1,MIN(FIND({"(";"（"},数据表!AZ3862&amp;"(（",1)-1)))&amp;""</f>
        <v/>
      </c>
      <c r="EG3862" s="495" t="str">
        <f>""&amp;(MID(数据表!AZ3862,1,MIN(FIND({0;1;2;3;4;5;6;7;8;9},数据表!AZ3862&amp;"1234567890",1)-1)))&amp;""</f>
        <v/>
      </c>
    </row>
    <row r="3863" spans="2:137" s="310" customFormat="1" ht="12" customHeight="1">
      <c r="B3863" s="286"/>
      <c r="C3863" s="286"/>
      <c r="D3863" s="286"/>
      <c r="E3863" s="479"/>
      <c r="F3863" s="282"/>
      <c r="G3863" s="283"/>
      <c r="H3863" s="421"/>
      <c r="I3863" s="421"/>
      <c r="J3863" s="283"/>
      <c r="K3863" s="421"/>
      <c r="L3863" s="282"/>
      <c r="N3863" s="282"/>
      <c r="S3863" s="282"/>
      <c r="T3863" s="283"/>
      <c r="U3863" s="283"/>
      <c r="V3863" s="283"/>
      <c r="W3863" s="283"/>
      <c r="X3863" s="283"/>
      <c r="Y3863" s="282"/>
      <c r="Z3863" s="282"/>
      <c r="AA3863" s="283"/>
      <c r="AB3863" s="282"/>
      <c r="AC3863" s="282"/>
      <c r="AD3863" s="282"/>
      <c r="AE3863" s="282"/>
      <c r="AF3863" s="283"/>
      <c r="AG3863" s="402"/>
      <c r="AH3863" s="283"/>
      <c r="AI3863" s="283"/>
      <c r="AJ3863" s="283"/>
      <c r="AK3863" s="283"/>
      <c r="AL3863" s="283"/>
      <c r="AM3863" s="282"/>
      <c r="AN3863" s="282"/>
      <c r="AO3863" s="282"/>
      <c r="AP3863" s="282"/>
      <c r="AQ3863" s="282"/>
      <c r="AR3863" s="282"/>
      <c r="AT3863" s="283"/>
      <c r="AU3863" s="283"/>
      <c r="AV3863" s="283"/>
      <c r="AW3863" s="283"/>
      <c r="AY3863" s="283"/>
      <c r="AZ3863" s="282"/>
      <c r="BA3863" s="283"/>
      <c r="BB3863" s="282"/>
      <c r="BC3863" s="282"/>
      <c r="BD3863" s="282"/>
      <c r="BE3863" s="283"/>
      <c r="BG3863" s="282"/>
      <c r="BH3863" s="282"/>
      <c r="BI3863" s="282"/>
      <c r="BL3863" s="421"/>
      <c r="BM3863" s="424"/>
      <c r="BN3863" s="424"/>
      <c r="BO3863" s="424"/>
      <c r="BP3863" s="424"/>
      <c r="BQ3863" s="421"/>
      <c r="BR3863" s="421"/>
      <c r="BV3863" s="282"/>
      <c r="BW3863" s="283"/>
      <c r="BY3863" s="283"/>
      <c r="BZ3863" s="283"/>
      <c r="CA3863" s="283"/>
      <c r="CB3863" s="282"/>
      <c r="CC3863" s="282"/>
      <c r="CD3863" s="282"/>
      <c r="CE3863" s="282"/>
      <c r="CG3863" s="427"/>
      <c r="CH3863" s="402"/>
      <c r="CI3863" s="424"/>
      <c r="CJ3863" s="282"/>
      <c r="CK3863" s="282"/>
      <c r="CL3863" s="283"/>
      <c r="CM3863" s="283"/>
      <c r="CP3863" s="282"/>
      <c r="DC3863" s="282"/>
      <c r="DD3863" s="282"/>
      <c r="DE3863" s="282"/>
      <c r="DF3863" s="282"/>
      <c r="DG3863" s="282"/>
      <c r="DH3863" s="282"/>
      <c r="DI3863" s="282"/>
      <c r="DJ3863" s="282"/>
      <c r="EF3863" s="495" t="str">
        <f>""&amp;(MID(数据表!AZ3863,1,MIN(FIND({"(";"（"},数据表!AZ3863&amp;"(（",1)-1)))&amp;""</f>
        <v/>
      </c>
      <c r="EG3863" s="495" t="str">
        <f>""&amp;(MID(数据表!AZ3863,1,MIN(FIND({0;1;2;3;4;5;6;7;8;9},数据表!AZ3863&amp;"1234567890",1)-1)))&amp;""</f>
        <v/>
      </c>
    </row>
    <row r="3864" spans="2:137" s="310" customFormat="1" ht="12" customHeight="1">
      <c r="B3864" s="286"/>
      <c r="C3864" s="286"/>
      <c r="D3864" s="286"/>
      <c r="E3864" s="479"/>
      <c r="F3864" s="282"/>
      <c r="G3864" s="283"/>
      <c r="H3864" s="421"/>
      <c r="I3864" s="421"/>
      <c r="J3864" s="283"/>
      <c r="K3864" s="421"/>
      <c r="L3864" s="282"/>
      <c r="N3864" s="282"/>
      <c r="S3864" s="282"/>
      <c r="T3864" s="283"/>
      <c r="U3864" s="283"/>
      <c r="V3864" s="283"/>
      <c r="W3864" s="283"/>
      <c r="X3864" s="283"/>
      <c r="Y3864" s="282"/>
      <c r="Z3864" s="282"/>
      <c r="AA3864" s="283"/>
      <c r="AB3864" s="282"/>
      <c r="AC3864" s="282"/>
      <c r="AD3864" s="282"/>
      <c r="AE3864" s="282"/>
      <c r="AF3864" s="283"/>
      <c r="AG3864" s="402"/>
      <c r="AH3864" s="283"/>
      <c r="AI3864" s="283"/>
      <c r="AJ3864" s="283"/>
      <c r="AK3864" s="283"/>
      <c r="AL3864" s="283"/>
      <c r="AM3864" s="282"/>
      <c r="AN3864" s="282"/>
      <c r="AO3864" s="282"/>
      <c r="AP3864" s="282"/>
      <c r="AQ3864" s="282"/>
      <c r="AR3864" s="282"/>
      <c r="AT3864" s="283"/>
      <c r="AU3864" s="283"/>
      <c r="AV3864" s="283"/>
      <c r="AW3864" s="283"/>
      <c r="AY3864" s="283"/>
      <c r="AZ3864" s="282"/>
      <c r="BA3864" s="283"/>
      <c r="BB3864" s="282"/>
      <c r="BC3864" s="282"/>
      <c r="BD3864" s="282"/>
      <c r="BE3864" s="283"/>
      <c r="BG3864" s="282"/>
      <c r="BH3864" s="282"/>
      <c r="BI3864" s="282"/>
      <c r="BL3864" s="421"/>
      <c r="BM3864" s="424"/>
      <c r="BN3864" s="424"/>
      <c r="BO3864" s="424"/>
      <c r="BP3864" s="424"/>
      <c r="BQ3864" s="421"/>
      <c r="BR3864" s="421"/>
      <c r="BV3864" s="282"/>
      <c r="BW3864" s="283"/>
      <c r="BY3864" s="283"/>
      <c r="BZ3864" s="283"/>
      <c r="CA3864" s="283"/>
      <c r="CB3864" s="282"/>
      <c r="CC3864" s="282"/>
      <c r="CD3864" s="282"/>
      <c r="CE3864" s="282"/>
      <c r="CG3864" s="427"/>
      <c r="CH3864" s="402"/>
      <c r="CI3864" s="424"/>
      <c r="CJ3864" s="282"/>
      <c r="CK3864" s="282"/>
      <c r="CL3864" s="283"/>
      <c r="CM3864" s="283"/>
      <c r="CP3864" s="282"/>
      <c r="DC3864" s="282"/>
      <c r="DD3864" s="282"/>
      <c r="DE3864" s="282"/>
      <c r="DF3864" s="282"/>
      <c r="DG3864" s="282"/>
      <c r="DH3864" s="282"/>
      <c r="DI3864" s="282"/>
      <c r="DJ3864" s="282"/>
      <c r="EF3864" s="495" t="str">
        <f>""&amp;(MID(数据表!AZ3864,1,MIN(FIND({"(";"（"},数据表!AZ3864&amp;"(（",1)-1)))&amp;""</f>
        <v/>
      </c>
      <c r="EG3864" s="495" t="str">
        <f>""&amp;(MID(数据表!AZ3864,1,MIN(FIND({0;1;2;3;4;5;6;7;8;9},数据表!AZ3864&amp;"1234567890",1)-1)))&amp;""</f>
        <v/>
      </c>
    </row>
    <row r="3865" spans="2:137" s="310" customFormat="1" ht="12" customHeight="1">
      <c r="B3865" s="286"/>
      <c r="C3865" s="286"/>
      <c r="D3865" s="286"/>
      <c r="E3865" s="479"/>
      <c r="F3865" s="282"/>
      <c r="G3865" s="283"/>
      <c r="H3865" s="421"/>
      <c r="I3865" s="421"/>
      <c r="J3865" s="283"/>
      <c r="K3865" s="421"/>
      <c r="L3865" s="282"/>
      <c r="N3865" s="282"/>
      <c r="S3865" s="282"/>
      <c r="T3865" s="283"/>
      <c r="U3865" s="283"/>
      <c r="V3865" s="283"/>
      <c r="W3865" s="283"/>
      <c r="X3865" s="283"/>
      <c r="Y3865" s="282"/>
      <c r="Z3865" s="282"/>
      <c r="AA3865" s="283"/>
      <c r="AB3865" s="282"/>
      <c r="AC3865" s="282"/>
      <c r="AD3865" s="282"/>
      <c r="AE3865" s="282"/>
      <c r="AF3865" s="283"/>
      <c r="AG3865" s="402"/>
      <c r="AH3865" s="283"/>
      <c r="AI3865" s="283"/>
      <c r="AJ3865" s="283"/>
      <c r="AK3865" s="283"/>
      <c r="AL3865" s="283"/>
      <c r="AM3865" s="282"/>
      <c r="AN3865" s="282"/>
      <c r="AO3865" s="282"/>
      <c r="AP3865" s="282"/>
      <c r="AQ3865" s="282"/>
      <c r="AR3865" s="282"/>
      <c r="AT3865" s="283"/>
      <c r="AU3865" s="283"/>
      <c r="AV3865" s="283"/>
      <c r="AW3865" s="283"/>
      <c r="AY3865" s="283"/>
      <c r="AZ3865" s="282"/>
      <c r="BA3865" s="283"/>
      <c r="BB3865" s="282"/>
      <c r="BC3865" s="282"/>
      <c r="BD3865" s="282"/>
      <c r="BE3865" s="283"/>
      <c r="BG3865" s="282"/>
      <c r="BH3865" s="282"/>
      <c r="BI3865" s="282"/>
      <c r="BL3865" s="421"/>
      <c r="BM3865" s="424"/>
      <c r="BN3865" s="424"/>
      <c r="BO3865" s="424"/>
      <c r="BP3865" s="424"/>
      <c r="BQ3865" s="421"/>
      <c r="BR3865" s="421"/>
      <c r="BV3865" s="282"/>
      <c r="BW3865" s="283"/>
      <c r="BY3865" s="283"/>
      <c r="BZ3865" s="283"/>
      <c r="CA3865" s="283"/>
      <c r="CB3865" s="282"/>
      <c r="CC3865" s="282"/>
      <c r="CD3865" s="282"/>
      <c r="CE3865" s="282"/>
      <c r="CG3865" s="427"/>
      <c r="CH3865" s="402"/>
      <c r="CI3865" s="424"/>
      <c r="CJ3865" s="282"/>
      <c r="CK3865" s="282"/>
      <c r="CL3865" s="283"/>
      <c r="CM3865" s="283"/>
      <c r="CP3865" s="282"/>
      <c r="DC3865" s="282"/>
      <c r="DD3865" s="282"/>
      <c r="DE3865" s="282"/>
      <c r="DF3865" s="282"/>
      <c r="DG3865" s="282"/>
      <c r="DH3865" s="282"/>
      <c r="DI3865" s="282"/>
      <c r="DJ3865" s="282"/>
      <c r="EF3865" s="495" t="str">
        <f>""&amp;(MID(数据表!AZ3865,1,MIN(FIND({"(";"（"},数据表!AZ3865&amp;"(（",1)-1)))&amp;""</f>
        <v/>
      </c>
      <c r="EG3865" s="495" t="str">
        <f>""&amp;(MID(数据表!AZ3865,1,MIN(FIND({0;1;2;3;4;5;6;7;8;9},数据表!AZ3865&amp;"1234567890",1)-1)))&amp;""</f>
        <v/>
      </c>
    </row>
    <row r="3866" spans="2:137" s="310" customFormat="1" ht="12" customHeight="1">
      <c r="B3866" s="286"/>
      <c r="C3866" s="286"/>
      <c r="D3866" s="286"/>
      <c r="E3866" s="479"/>
      <c r="F3866" s="282"/>
      <c r="G3866" s="283"/>
      <c r="H3866" s="421"/>
      <c r="I3866" s="421"/>
      <c r="J3866" s="283"/>
      <c r="K3866" s="421"/>
      <c r="L3866" s="282"/>
      <c r="N3866" s="282"/>
      <c r="S3866" s="282"/>
      <c r="T3866" s="283"/>
      <c r="U3866" s="283"/>
      <c r="V3866" s="283"/>
      <c r="W3866" s="283"/>
      <c r="X3866" s="283"/>
      <c r="Y3866" s="282"/>
      <c r="Z3866" s="282"/>
      <c r="AA3866" s="283"/>
      <c r="AB3866" s="282"/>
      <c r="AC3866" s="282"/>
      <c r="AD3866" s="282"/>
      <c r="AE3866" s="282"/>
      <c r="AF3866" s="283"/>
      <c r="AG3866" s="402"/>
      <c r="AH3866" s="283"/>
      <c r="AI3866" s="283"/>
      <c r="AJ3866" s="283"/>
      <c r="AK3866" s="283"/>
      <c r="AL3866" s="283"/>
      <c r="AM3866" s="282"/>
      <c r="AN3866" s="282"/>
      <c r="AO3866" s="282"/>
      <c r="AP3866" s="282"/>
      <c r="AQ3866" s="282"/>
      <c r="AR3866" s="282"/>
      <c r="AT3866" s="283"/>
      <c r="AU3866" s="283"/>
      <c r="AV3866" s="283"/>
      <c r="AW3866" s="283"/>
      <c r="AY3866" s="283"/>
      <c r="AZ3866" s="282"/>
      <c r="BA3866" s="283"/>
      <c r="BB3866" s="282"/>
      <c r="BC3866" s="282"/>
      <c r="BD3866" s="282"/>
      <c r="BE3866" s="283"/>
      <c r="BG3866" s="282"/>
      <c r="BH3866" s="282"/>
      <c r="BI3866" s="282"/>
      <c r="BL3866" s="421"/>
      <c r="BM3866" s="424"/>
      <c r="BN3866" s="424"/>
      <c r="BO3866" s="424"/>
      <c r="BP3866" s="424"/>
      <c r="BQ3866" s="421"/>
      <c r="BR3866" s="421"/>
      <c r="BV3866" s="282"/>
      <c r="BW3866" s="283"/>
      <c r="BY3866" s="283"/>
      <c r="BZ3866" s="283"/>
      <c r="CA3866" s="283"/>
      <c r="CB3866" s="282"/>
      <c r="CC3866" s="282"/>
      <c r="CD3866" s="282"/>
      <c r="CE3866" s="282"/>
      <c r="CG3866" s="427"/>
      <c r="CH3866" s="402"/>
      <c r="CI3866" s="424"/>
      <c r="CJ3866" s="282"/>
      <c r="CK3866" s="282"/>
      <c r="CL3866" s="283"/>
      <c r="CM3866" s="283"/>
      <c r="CP3866" s="282"/>
      <c r="DC3866" s="282"/>
      <c r="DD3866" s="282"/>
      <c r="DE3866" s="282"/>
      <c r="DF3866" s="282"/>
      <c r="DG3866" s="282"/>
      <c r="DH3866" s="282"/>
      <c r="DI3866" s="282"/>
      <c r="DJ3866" s="282"/>
      <c r="EF3866" s="495" t="str">
        <f>""&amp;(MID(数据表!AZ3866,1,MIN(FIND({"(";"（"},数据表!AZ3866&amp;"(（",1)-1)))&amp;""</f>
        <v/>
      </c>
      <c r="EG3866" s="495" t="str">
        <f>""&amp;(MID(数据表!AZ3866,1,MIN(FIND({0;1;2;3;4;5;6;7;8;9},数据表!AZ3866&amp;"1234567890",1)-1)))&amp;""</f>
        <v/>
      </c>
    </row>
    <row r="3867" spans="2:137" s="310" customFormat="1" ht="12" customHeight="1">
      <c r="B3867" s="286"/>
      <c r="C3867" s="286"/>
      <c r="D3867" s="286"/>
      <c r="E3867" s="479"/>
      <c r="F3867" s="282"/>
      <c r="G3867" s="283"/>
      <c r="H3867" s="421"/>
      <c r="I3867" s="421"/>
      <c r="J3867" s="283"/>
      <c r="K3867" s="421"/>
      <c r="L3867" s="282"/>
      <c r="N3867" s="282"/>
      <c r="S3867" s="282"/>
      <c r="T3867" s="283"/>
      <c r="U3867" s="283"/>
      <c r="V3867" s="283"/>
      <c r="W3867" s="283"/>
      <c r="X3867" s="283"/>
      <c r="Y3867" s="282"/>
      <c r="Z3867" s="282"/>
      <c r="AA3867" s="283"/>
      <c r="AB3867" s="282"/>
      <c r="AC3867" s="282"/>
      <c r="AD3867" s="282"/>
      <c r="AE3867" s="282"/>
      <c r="AF3867" s="283"/>
      <c r="AG3867" s="402"/>
      <c r="AH3867" s="283"/>
      <c r="AI3867" s="283"/>
      <c r="AJ3867" s="283"/>
      <c r="AK3867" s="283"/>
      <c r="AL3867" s="283"/>
      <c r="AM3867" s="282"/>
      <c r="AN3867" s="282"/>
      <c r="AO3867" s="282"/>
      <c r="AP3867" s="282"/>
      <c r="AQ3867" s="282"/>
      <c r="AR3867" s="282"/>
      <c r="AT3867" s="283"/>
      <c r="AU3867" s="283"/>
      <c r="AV3867" s="283"/>
      <c r="AW3867" s="283"/>
      <c r="AY3867" s="283"/>
      <c r="AZ3867" s="282"/>
      <c r="BA3867" s="283"/>
      <c r="BB3867" s="282"/>
      <c r="BC3867" s="282"/>
      <c r="BD3867" s="282"/>
      <c r="BE3867" s="283"/>
      <c r="BG3867" s="282"/>
      <c r="BH3867" s="282"/>
      <c r="BI3867" s="282"/>
      <c r="BL3867" s="421"/>
      <c r="BM3867" s="424"/>
      <c r="BN3867" s="424"/>
      <c r="BO3867" s="424"/>
      <c r="BP3867" s="424"/>
      <c r="BQ3867" s="421"/>
      <c r="BR3867" s="421"/>
      <c r="BV3867" s="282"/>
      <c r="BW3867" s="283"/>
      <c r="BY3867" s="283"/>
      <c r="BZ3867" s="283"/>
      <c r="CA3867" s="283"/>
      <c r="CB3867" s="282"/>
      <c r="CC3867" s="282"/>
      <c r="CD3867" s="282"/>
      <c r="CE3867" s="282"/>
      <c r="CG3867" s="427"/>
      <c r="CH3867" s="402"/>
      <c r="CI3867" s="424"/>
      <c r="CJ3867" s="282"/>
      <c r="CK3867" s="282"/>
      <c r="CL3867" s="283"/>
      <c r="CM3867" s="283"/>
      <c r="CP3867" s="282"/>
      <c r="DC3867" s="282"/>
      <c r="DD3867" s="282"/>
      <c r="DE3867" s="282"/>
      <c r="DF3867" s="282"/>
      <c r="DG3867" s="282"/>
      <c r="DH3867" s="282"/>
      <c r="DI3867" s="282"/>
      <c r="DJ3867" s="282"/>
      <c r="EF3867" s="495" t="str">
        <f>""&amp;(MID(数据表!AZ3867,1,MIN(FIND({"(";"（"},数据表!AZ3867&amp;"(（",1)-1)))&amp;""</f>
        <v/>
      </c>
      <c r="EG3867" s="495" t="str">
        <f>""&amp;(MID(数据表!AZ3867,1,MIN(FIND({0;1;2;3;4;5;6;7;8;9},数据表!AZ3867&amp;"1234567890",1)-1)))&amp;""</f>
        <v/>
      </c>
    </row>
    <row r="3868" spans="2:137" s="310" customFormat="1" ht="12" customHeight="1">
      <c r="B3868" s="286"/>
      <c r="C3868" s="286"/>
      <c r="D3868" s="286"/>
      <c r="E3868" s="479"/>
      <c r="F3868" s="282"/>
      <c r="G3868" s="283"/>
      <c r="H3868" s="421"/>
      <c r="I3868" s="421"/>
      <c r="J3868" s="283"/>
      <c r="K3868" s="421"/>
      <c r="L3868" s="282"/>
      <c r="N3868" s="282"/>
      <c r="S3868" s="282"/>
      <c r="T3868" s="283"/>
      <c r="U3868" s="283"/>
      <c r="V3868" s="283"/>
      <c r="W3868" s="283"/>
      <c r="X3868" s="283"/>
      <c r="Y3868" s="282"/>
      <c r="Z3868" s="282"/>
      <c r="AA3868" s="283"/>
      <c r="AB3868" s="282"/>
      <c r="AC3868" s="282"/>
      <c r="AD3868" s="282"/>
      <c r="AE3868" s="282"/>
      <c r="AF3868" s="283"/>
      <c r="AG3868" s="402"/>
      <c r="AH3868" s="283"/>
      <c r="AI3868" s="283"/>
      <c r="AJ3868" s="283"/>
      <c r="AK3868" s="283"/>
      <c r="AL3868" s="283"/>
      <c r="AM3868" s="282"/>
      <c r="AN3868" s="282"/>
      <c r="AO3868" s="282"/>
      <c r="AP3868" s="282"/>
      <c r="AQ3868" s="282"/>
      <c r="AR3868" s="282"/>
      <c r="AT3868" s="283"/>
      <c r="AU3868" s="283"/>
      <c r="AV3868" s="283"/>
      <c r="AW3868" s="283"/>
      <c r="AY3868" s="283"/>
      <c r="AZ3868" s="282"/>
      <c r="BA3868" s="283"/>
      <c r="BB3868" s="282"/>
      <c r="BC3868" s="282"/>
      <c r="BD3868" s="282"/>
      <c r="BE3868" s="283"/>
      <c r="BG3868" s="282"/>
      <c r="BH3868" s="282"/>
      <c r="BI3868" s="282"/>
      <c r="BL3868" s="421"/>
      <c r="BM3868" s="424"/>
      <c r="BN3868" s="424"/>
      <c r="BO3868" s="424"/>
      <c r="BP3868" s="424"/>
      <c r="BQ3868" s="421"/>
      <c r="BR3868" s="421"/>
      <c r="BV3868" s="282"/>
      <c r="BW3868" s="283"/>
      <c r="BY3868" s="283"/>
      <c r="BZ3868" s="283"/>
      <c r="CA3868" s="283"/>
      <c r="CB3868" s="282"/>
      <c r="CC3868" s="282"/>
      <c r="CD3868" s="282"/>
      <c r="CE3868" s="282"/>
      <c r="CG3868" s="427"/>
      <c r="CH3868" s="402"/>
      <c r="CI3868" s="424"/>
      <c r="CJ3868" s="282"/>
      <c r="CK3868" s="282"/>
      <c r="CL3868" s="283"/>
      <c r="CM3868" s="283"/>
      <c r="CP3868" s="282"/>
      <c r="DC3868" s="282"/>
      <c r="DD3868" s="282"/>
      <c r="DE3868" s="282"/>
      <c r="DF3868" s="282"/>
      <c r="DG3868" s="282"/>
      <c r="DH3868" s="282"/>
      <c r="DI3868" s="282"/>
      <c r="DJ3868" s="282"/>
      <c r="EF3868" s="495" t="str">
        <f>""&amp;(MID(数据表!AZ3868,1,MIN(FIND({"(";"（"},数据表!AZ3868&amp;"(（",1)-1)))&amp;""</f>
        <v/>
      </c>
      <c r="EG3868" s="495" t="str">
        <f>""&amp;(MID(数据表!AZ3868,1,MIN(FIND({0;1;2;3;4;5;6;7;8;9},数据表!AZ3868&amp;"1234567890",1)-1)))&amp;""</f>
        <v/>
      </c>
    </row>
    <row r="3869" spans="2:137" s="310" customFormat="1" ht="12" customHeight="1">
      <c r="B3869" s="286"/>
      <c r="C3869" s="286"/>
      <c r="D3869" s="286"/>
      <c r="E3869" s="479"/>
      <c r="F3869" s="282"/>
      <c r="G3869" s="283"/>
      <c r="H3869" s="421"/>
      <c r="I3869" s="421"/>
      <c r="J3869" s="283"/>
      <c r="K3869" s="421"/>
      <c r="L3869" s="282"/>
      <c r="N3869" s="282"/>
      <c r="S3869" s="282"/>
      <c r="T3869" s="283"/>
      <c r="U3869" s="283"/>
      <c r="V3869" s="283"/>
      <c r="W3869" s="283"/>
      <c r="X3869" s="283"/>
      <c r="Y3869" s="282"/>
      <c r="Z3869" s="282"/>
      <c r="AA3869" s="283"/>
      <c r="AB3869" s="282"/>
      <c r="AC3869" s="282"/>
      <c r="AD3869" s="282"/>
      <c r="AE3869" s="282"/>
      <c r="AF3869" s="283"/>
      <c r="AG3869" s="402"/>
      <c r="AH3869" s="283"/>
      <c r="AI3869" s="283"/>
      <c r="AJ3869" s="283"/>
      <c r="AK3869" s="283"/>
      <c r="AL3869" s="283"/>
      <c r="AM3869" s="282"/>
      <c r="AN3869" s="282"/>
      <c r="AO3869" s="282"/>
      <c r="AP3869" s="282"/>
      <c r="AQ3869" s="282"/>
      <c r="AR3869" s="282"/>
      <c r="AT3869" s="283"/>
      <c r="AU3869" s="283"/>
      <c r="AV3869" s="283"/>
      <c r="AW3869" s="283"/>
      <c r="AY3869" s="283"/>
      <c r="AZ3869" s="282"/>
      <c r="BA3869" s="283"/>
      <c r="BB3869" s="282"/>
      <c r="BC3869" s="282"/>
      <c r="BD3869" s="282"/>
      <c r="BE3869" s="283"/>
      <c r="BG3869" s="282"/>
      <c r="BH3869" s="282"/>
      <c r="BI3869" s="282"/>
      <c r="BL3869" s="421"/>
      <c r="BM3869" s="424"/>
      <c r="BN3869" s="424"/>
      <c r="BO3869" s="424"/>
      <c r="BP3869" s="424"/>
      <c r="BQ3869" s="421"/>
      <c r="BR3869" s="421"/>
      <c r="BV3869" s="282"/>
      <c r="BW3869" s="283"/>
      <c r="BY3869" s="283"/>
      <c r="BZ3869" s="283"/>
      <c r="CA3869" s="283"/>
      <c r="CB3869" s="282"/>
      <c r="CC3869" s="282"/>
      <c r="CD3869" s="282"/>
      <c r="CE3869" s="282"/>
      <c r="CG3869" s="427"/>
      <c r="CH3869" s="402"/>
      <c r="CI3869" s="424"/>
      <c r="CJ3869" s="282"/>
      <c r="CK3869" s="282"/>
      <c r="CL3869" s="283"/>
      <c r="CM3869" s="283"/>
      <c r="CP3869" s="282"/>
      <c r="DC3869" s="282"/>
      <c r="DD3869" s="282"/>
      <c r="DE3869" s="282"/>
      <c r="DF3869" s="282"/>
      <c r="DG3869" s="282"/>
      <c r="DH3869" s="282"/>
      <c r="DI3869" s="282"/>
      <c r="DJ3869" s="282"/>
      <c r="EF3869" s="495" t="str">
        <f>""&amp;(MID(数据表!AZ3869,1,MIN(FIND({"(";"（"},数据表!AZ3869&amp;"(（",1)-1)))&amp;""</f>
        <v/>
      </c>
      <c r="EG3869" s="495" t="str">
        <f>""&amp;(MID(数据表!AZ3869,1,MIN(FIND({0;1;2;3;4;5;6;7;8;9},数据表!AZ3869&amp;"1234567890",1)-1)))&amp;""</f>
        <v/>
      </c>
    </row>
    <row r="3870" spans="2:137" s="310" customFormat="1" ht="12" customHeight="1">
      <c r="B3870" s="286"/>
      <c r="C3870" s="286"/>
      <c r="D3870" s="286"/>
      <c r="E3870" s="479"/>
      <c r="F3870" s="282"/>
      <c r="G3870" s="283"/>
      <c r="H3870" s="421"/>
      <c r="I3870" s="421"/>
      <c r="J3870" s="283"/>
      <c r="K3870" s="421"/>
      <c r="L3870" s="282"/>
      <c r="N3870" s="282"/>
      <c r="S3870" s="282"/>
      <c r="T3870" s="283"/>
      <c r="U3870" s="283"/>
      <c r="V3870" s="283"/>
      <c r="W3870" s="283"/>
      <c r="X3870" s="283"/>
      <c r="Y3870" s="282"/>
      <c r="Z3870" s="282"/>
      <c r="AA3870" s="283"/>
      <c r="AB3870" s="282"/>
      <c r="AC3870" s="282"/>
      <c r="AD3870" s="282"/>
      <c r="AE3870" s="282"/>
      <c r="AF3870" s="283"/>
      <c r="AG3870" s="402"/>
      <c r="AH3870" s="283"/>
      <c r="AI3870" s="283"/>
      <c r="AJ3870" s="283"/>
      <c r="AK3870" s="283"/>
      <c r="AL3870" s="283"/>
      <c r="AM3870" s="282"/>
      <c r="AN3870" s="282"/>
      <c r="AO3870" s="282"/>
      <c r="AP3870" s="282"/>
      <c r="AQ3870" s="282"/>
      <c r="AR3870" s="282"/>
      <c r="AT3870" s="283"/>
      <c r="AU3870" s="283"/>
      <c r="AV3870" s="283"/>
      <c r="AW3870" s="283"/>
      <c r="AY3870" s="283"/>
      <c r="AZ3870" s="282"/>
      <c r="BA3870" s="283"/>
      <c r="BB3870" s="282"/>
      <c r="BC3870" s="282"/>
      <c r="BD3870" s="282"/>
      <c r="BE3870" s="283"/>
      <c r="BG3870" s="282"/>
      <c r="BH3870" s="282"/>
      <c r="BI3870" s="282"/>
      <c r="BL3870" s="421"/>
      <c r="BM3870" s="424"/>
      <c r="BN3870" s="424"/>
      <c r="BO3870" s="424"/>
      <c r="BP3870" s="424"/>
      <c r="BQ3870" s="421"/>
      <c r="BR3870" s="421"/>
      <c r="BV3870" s="282"/>
      <c r="BW3870" s="283"/>
      <c r="BY3870" s="283"/>
      <c r="BZ3870" s="283"/>
      <c r="CA3870" s="283"/>
      <c r="CB3870" s="282"/>
      <c r="CC3870" s="282"/>
      <c r="CD3870" s="282"/>
      <c r="CE3870" s="282"/>
      <c r="CG3870" s="427"/>
      <c r="CH3870" s="402"/>
      <c r="CI3870" s="424"/>
      <c r="CJ3870" s="282"/>
      <c r="CK3870" s="282"/>
      <c r="CL3870" s="283"/>
      <c r="CM3870" s="283"/>
      <c r="CP3870" s="282"/>
      <c r="DC3870" s="282"/>
      <c r="DD3870" s="282"/>
      <c r="DE3870" s="282"/>
      <c r="DF3870" s="282"/>
      <c r="DG3870" s="282"/>
      <c r="DH3870" s="282"/>
      <c r="DI3870" s="282"/>
      <c r="DJ3870" s="282"/>
      <c r="EF3870" s="495" t="str">
        <f>""&amp;(MID(数据表!AZ3870,1,MIN(FIND({"(";"（"},数据表!AZ3870&amp;"(（",1)-1)))&amp;""</f>
        <v/>
      </c>
      <c r="EG3870" s="495" t="str">
        <f>""&amp;(MID(数据表!AZ3870,1,MIN(FIND({0;1;2;3;4;5;6;7;8;9},数据表!AZ3870&amp;"1234567890",1)-1)))&amp;""</f>
        <v/>
      </c>
    </row>
    <row r="3871" spans="2:137" s="310" customFormat="1" ht="12" customHeight="1">
      <c r="B3871" s="286"/>
      <c r="C3871" s="286"/>
      <c r="D3871" s="286"/>
      <c r="E3871" s="479"/>
      <c r="F3871" s="282"/>
      <c r="G3871" s="283"/>
      <c r="H3871" s="421"/>
      <c r="I3871" s="421"/>
      <c r="J3871" s="283"/>
      <c r="K3871" s="421"/>
      <c r="L3871" s="282"/>
      <c r="N3871" s="282"/>
      <c r="S3871" s="282"/>
      <c r="T3871" s="283"/>
      <c r="U3871" s="283"/>
      <c r="V3871" s="283"/>
      <c r="W3871" s="283"/>
      <c r="X3871" s="283"/>
      <c r="Y3871" s="282"/>
      <c r="Z3871" s="282"/>
      <c r="AA3871" s="283"/>
      <c r="AB3871" s="282"/>
      <c r="AC3871" s="282"/>
      <c r="AD3871" s="282"/>
      <c r="AE3871" s="282"/>
      <c r="AF3871" s="283"/>
      <c r="AG3871" s="402"/>
      <c r="AH3871" s="283"/>
      <c r="AI3871" s="283"/>
      <c r="AJ3871" s="283"/>
      <c r="AK3871" s="283"/>
      <c r="AL3871" s="283"/>
      <c r="AM3871" s="282"/>
      <c r="AN3871" s="282"/>
      <c r="AO3871" s="282"/>
      <c r="AP3871" s="282"/>
      <c r="AQ3871" s="282"/>
      <c r="AR3871" s="282"/>
      <c r="AT3871" s="283"/>
      <c r="AU3871" s="283"/>
      <c r="AV3871" s="283"/>
      <c r="AW3871" s="283"/>
      <c r="AY3871" s="283"/>
      <c r="AZ3871" s="282"/>
      <c r="BA3871" s="283"/>
      <c r="BB3871" s="282"/>
      <c r="BC3871" s="282"/>
      <c r="BD3871" s="282"/>
      <c r="BE3871" s="283"/>
      <c r="BG3871" s="282"/>
      <c r="BH3871" s="282"/>
      <c r="BI3871" s="282"/>
      <c r="BL3871" s="421"/>
      <c r="BM3871" s="424"/>
      <c r="BN3871" s="424"/>
      <c r="BO3871" s="424"/>
      <c r="BP3871" s="424"/>
      <c r="BQ3871" s="421"/>
      <c r="BR3871" s="421"/>
      <c r="BV3871" s="282"/>
      <c r="BW3871" s="283"/>
      <c r="BY3871" s="283"/>
      <c r="BZ3871" s="283"/>
      <c r="CA3871" s="283"/>
      <c r="CB3871" s="282"/>
      <c r="CC3871" s="282"/>
      <c r="CD3871" s="282"/>
      <c r="CE3871" s="282"/>
      <c r="CG3871" s="427"/>
      <c r="CH3871" s="402"/>
      <c r="CI3871" s="424"/>
      <c r="CJ3871" s="282"/>
      <c r="CK3871" s="282"/>
      <c r="CL3871" s="283"/>
      <c r="CM3871" s="283"/>
      <c r="CP3871" s="282"/>
      <c r="DC3871" s="282"/>
      <c r="DD3871" s="282"/>
      <c r="DE3871" s="282"/>
      <c r="DF3871" s="282"/>
      <c r="DG3871" s="282"/>
      <c r="DH3871" s="282"/>
      <c r="DI3871" s="282"/>
      <c r="DJ3871" s="282"/>
      <c r="EF3871" s="495" t="str">
        <f>""&amp;(MID(数据表!AZ3871,1,MIN(FIND({"(";"（"},数据表!AZ3871&amp;"(（",1)-1)))&amp;""</f>
        <v/>
      </c>
      <c r="EG3871" s="495" t="str">
        <f>""&amp;(MID(数据表!AZ3871,1,MIN(FIND({0;1;2;3;4;5;6;7;8;9},数据表!AZ3871&amp;"1234567890",1)-1)))&amp;""</f>
        <v/>
      </c>
    </row>
    <row r="3872" spans="2:137" s="310" customFormat="1" ht="12" customHeight="1">
      <c r="B3872" s="286"/>
      <c r="C3872" s="286"/>
      <c r="D3872" s="286"/>
      <c r="E3872" s="479"/>
      <c r="F3872" s="282"/>
      <c r="G3872" s="283"/>
      <c r="H3872" s="421"/>
      <c r="I3872" s="421"/>
      <c r="J3872" s="283"/>
      <c r="K3872" s="421"/>
      <c r="L3872" s="282"/>
      <c r="N3872" s="282"/>
      <c r="S3872" s="282"/>
      <c r="T3872" s="283"/>
      <c r="U3872" s="283"/>
      <c r="V3872" s="283"/>
      <c r="W3872" s="283"/>
      <c r="X3872" s="283"/>
      <c r="Y3872" s="282"/>
      <c r="Z3872" s="282"/>
      <c r="AA3872" s="283"/>
      <c r="AB3872" s="282"/>
      <c r="AC3872" s="282"/>
      <c r="AD3872" s="282"/>
      <c r="AE3872" s="282"/>
      <c r="AF3872" s="283"/>
      <c r="AG3872" s="402"/>
      <c r="AH3872" s="283"/>
      <c r="AI3872" s="283"/>
      <c r="AJ3872" s="283"/>
      <c r="AK3872" s="283"/>
      <c r="AL3872" s="283"/>
      <c r="AM3872" s="282"/>
      <c r="AN3872" s="282"/>
      <c r="AO3872" s="282"/>
      <c r="AP3872" s="282"/>
      <c r="AQ3872" s="282"/>
      <c r="AR3872" s="282"/>
      <c r="AT3872" s="283"/>
      <c r="AU3872" s="283"/>
      <c r="AV3872" s="283"/>
      <c r="AW3872" s="283"/>
      <c r="AY3872" s="283"/>
      <c r="AZ3872" s="282"/>
      <c r="BA3872" s="283"/>
      <c r="BB3872" s="282"/>
      <c r="BC3872" s="282"/>
      <c r="BD3872" s="282"/>
      <c r="BE3872" s="283"/>
      <c r="BG3872" s="282"/>
      <c r="BH3872" s="282"/>
      <c r="BI3872" s="282"/>
      <c r="BL3872" s="421"/>
      <c r="BM3872" s="424"/>
      <c r="BN3872" s="424"/>
      <c r="BO3872" s="424"/>
      <c r="BP3872" s="424"/>
      <c r="BQ3872" s="421"/>
      <c r="BR3872" s="421"/>
      <c r="BV3872" s="282"/>
      <c r="BW3872" s="283"/>
      <c r="BY3872" s="283"/>
      <c r="BZ3872" s="283"/>
      <c r="CA3872" s="283"/>
      <c r="CB3872" s="282"/>
      <c r="CC3872" s="282"/>
      <c r="CD3872" s="282"/>
      <c r="CE3872" s="282"/>
      <c r="CG3872" s="427"/>
      <c r="CH3872" s="402"/>
      <c r="CI3872" s="424"/>
      <c r="CJ3872" s="282"/>
      <c r="CK3872" s="282"/>
      <c r="CL3872" s="283"/>
      <c r="CM3872" s="283"/>
      <c r="CP3872" s="282"/>
      <c r="DC3872" s="282"/>
      <c r="DD3872" s="282"/>
      <c r="DE3872" s="282"/>
      <c r="DF3872" s="282"/>
      <c r="DG3872" s="282"/>
      <c r="DH3872" s="282"/>
      <c r="DI3872" s="282"/>
      <c r="DJ3872" s="282"/>
      <c r="EF3872" s="495" t="str">
        <f>""&amp;(MID(数据表!AZ3872,1,MIN(FIND({"(";"（"},数据表!AZ3872&amp;"(（",1)-1)))&amp;""</f>
        <v/>
      </c>
      <c r="EG3872" s="495" t="str">
        <f>""&amp;(MID(数据表!AZ3872,1,MIN(FIND({0;1;2;3;4;5;6;7;8;9},数据表!AZ3872&amp;"1234567890",1)-1)))&amp;""</f>
        <v/>
      </c>
    </row>
    <row r="3873" spans="2:137" s="310" customFormat="1" ht="12" customHeight="1">
      <c r="B3873" s="286"/>
      <c r="C3873" s="286"/>
      <c r="D3873" s="286"/>
      <c r="E3873" s="479"/>
      <c r="F3873" s="282"/>
      <c r="G3873" s="283"/>
      <c r="H3873" s="421"/>
      <c r="I3873" s="421"/>
      <c r="J3873" s="283"/>
      <c r="K3873" s="421"/>
      <c r="L3873" s="282"/>
      <c r="N3873" s="282"/>
      <c r="S3873" s="282"/>
      <c r="T3873" s="283"/>
      <c r="U3873" s="283"/>
      <c r="V3873" s="283"/>
      <c r="W3873" s="283"/>
      <c r="X3873" s="283"/>
      <c r="Y3873" s="282"/>
      <c r="Z3873" s="282"/>
      <c r="AA3873" s="283"/>
      <c r="AB3873" s="282"/>
      <c r="AC3873" s="282"/>
      <c r="AD3873" s="282"/>
      <c r="AE3873" s="282"/>
      <c r="AF3873" s="283"/>
      <c r="AG3873" s="402"/>
      <c r="AH3873" s="283"/>
      <c r="AI3873" s="283"/>
      <c r="AJ3873" s="283"/>
      <c r="AK3873" s="283"/>
      <c r="AL3873" s="283"/>
      <c r="AM3873" s="282"/>
      <c r="AN3873" s="282"/>
      <c r="AO3873" s="282"/>
      <c r="AP3873" s="282"/>
      <c r="AQ3873" s="282"/>
      <c r="AR3873" s="282"/>
      <c r="AT3873" s="283"/>
      <c r="AU3873" s="283"/>
      <c r="AV3873" s="283"/>
      <c r="AW3873" s="283"/>
      <c r="AY3873" s="283"/>
      <c r="AZ3873" s="282"/>
      <c r="BA3873" s="283"/>
      <c r="BB3873" s="282"/>
      <c r="BC3873" s="282"/>
      <c r="BD3873" s="282"/>
      <c r="BE3873" s="283"/>
      <c r="BG3873" s="282"/>
      <c r="BH3873" s="282"/>
      <c r="BI3873" s="282"/>
      <c r="BL3873" s="421"/>
      <c r="BM3873" s="424"/>
      <c r="BN3873" s="424"/>
      <c r="BO3873" s="424"/>
      <c r="BP3873" s="424"/>
      <c r="BQ3873" s="421"/>
      <c r="BR3873" s="421"/>
      <c r="BV3873" s="282"/>
      <c r="BW3873" s="283"/>
      <c r="BY3873" s="283"/>
      <c r="BZ3873" s="283"/>
      <c r="CA3873" s="283"/>
      <c r="CB3873" s="282"/>
      <c r="CC3873" s="282"/>
      <c r="CD3873" s="282"/>
      <c r="CE3873" s="282"/>
      <c r="CG3873" s="427"/>
      <c r="CH3873" s="402"/>
      <c r="CI3873" s="424"/>
      <c r="CJ3873" s="282"/>
      <c r="CK3873" s="282"/>
      <c r="CL3873" s="283"/>
      <c r="CM3873" s="283"/>
      <c r="CP3873" s="282"/>
      <c r="DC3873" s="282"/>
      <c r="DD3873" s="282"/>
      <c r="DE3873" s="282"/>
      <c r="DF3873" s="282"/>
      <c r="DG3873" s="282"/>
      <c r="DH3873" s="282"/>
      <c r="DI3873" s="282"/>
      <c r="DJ3873" s="282"/>
      <c r="EF3873" s="495" t="str">
        <f>""&amp;(MID(数据表!AZ3873,1,MIN(FIND({"(";"（"},数据表!AZ3873&amp;"(（",1)-1)))&amp;""</f>
        <v/>
      </c>
      <c r="EG3873" s="495" t="str">
        <f>""&amp;(MID(数据表!AZ3873,1,MIN(FIND({0;1;2;3;4;5;6;7;8;9},数据表!AZ3873&amp;"1234567890",1)-1)))&amp;""</f>
        <v/>
      </c>
    </row>
    <row r="3874" spans="2:137" s="310" customFormat="1" ht="12" customHeight="1">
      <c r="B3874" s="286"/>
      <c r="C3874" s="286"/>
      <c r="D3874" s="286"/>
      <c r="E3874" s="479"/>
      <c r="F3874" s="282"/>
      <c r="G3874" s="283"/>
      <c r="H3874" s="421"/>
      <c r="I3874" s="421"/>
      <c r="J3874" s="283"/>
      <c r="K3874" s="421"/>
      <c r="L3874" s="282"/>
      <c r="N3874" s="282"/>
      <c r="S3874" s="282"/>
      <c r="T3874" s="283"/>
      <c r="U3874" s="283"/>
      <c r="V3874" s="283"/>
      <c r="W3874" s="283"/>
      <c r="X3874" s="283"/>
      <c r="Y3874" s="282"/>
      <c r="Z3874" s="282"/>
      <c r="AA3874" s="283"/>
      <c r="AB3874" s="282"/>
      <c r="AC3874" s="282"/>
      <c r="AD3874" s="282"/>
      <c r="AE3874" s="282"/>
      <c r="AF3874" s="283"/>
      <c r="AG3874" s="402"/>
      <c r="AH3874" s="283"/>
      <c r="AI3874" s="283"/>
      <c r="AJ3874" s="283"/>
      <c r="AK3874" s="283"/>
      <c r="AL3874" s="283"/>
      <c r="AM3874" s="282"/>
      <c r="AN3874" s="282"/>
      <c r="AO3874" s="282"/>
      <c r="AP3874" s="282"/>
      <c r="AQ3874" s="282"/>
      <c r="AR3874" s="282"/>
      <c r="AT3874" s="283"/>
      <c r="AU3874" s="283"/>
      <c r="AV3874" s="283"/>
      <c r="AW3874" s="283"/>
      <c r="AY3874" s="283"/>
      <c r="AZ3874" s="282"/>
      <c r="BA3874" s="283"/>
      <c r="BB3874" s="282"/>
      <c r="BC3874" s="282"/>
      <c r="BD3874" s="282"/>
      <c r="BE3874" s="283"/>
      <c r="BG3874" s="282"/>
      <c r="BH3874" s="282"/>
      <c r="BI3874" s="282"/>
      <c r="BL3874" s="421"/>
      <c r="BM3874" s="424"/>
      <c r="BN3874" s="424"/>
      <c r="BO3874" s="424"/>
      <c r="BP3874" s="424"/>
      <c r="BQ3874" s="421"/>
      <c r="BR3874" s="421"/>
      <c r="BV3874" s="282"/>
      <c r="BW3874" s="283"/>
      <c r="BY3874" s="283"/>
      <c r="BZ3874" s="283"/>
      <c r="CA3874" s="283"/>
      <c r="CB3874" s="282"/>
      <c r="CC3874" s="282"/>
      <c r="CD3874" s="282"/>
      <c r="CE3874" s="282"/>
      <c r="CG3874" s="427"/>
      <c r="CH3874" s="402"/>
      <c r="CI3874" s="424"/>
      <c r="CJ3874" s="282"/>
      <c r="CK3874" s="282"/>
      <c r="CL3874" s="283"/>
      <c r="CM3874" s="283"/>
      <c r="CP3874" s="282"/>
      <c r="DC3874" s="282"/>
      <c r="DD3874" s="282"/>
      <c r="DE3874" s="282"/>
      <c r="DF3874" s="282"/>
      <c r="DG3874" s="282"/>
      <c r="DH3874" s="282"/>
      <c r="DI3874" s="282"/>
      <c r="DJ3874" s="282"/>
      <c r="EF3874" s="495" t="str">
        <f>""&amp;(MID(数据表!AZ3874,1,MIN(FIND({"(";"（"},数据表!AZ3874&amp;"(（",1)-1)))&amp;""</f>
        <v/>
      </c>
      <c r="EG3874" s="495" t="str">
        <f>""&amp;(MID(数据表!AZ3874,1,MIN(FIND({0;1;2;3;4;5;6;7;8;9},数据表!AZ3874&amp;"1234567890",1)-1)))&amp;""</f>
        <v/>
      </c>
    </row>
    <row r="3875" spans="2:137" s="310" customFormat="1" ht="12" customHeight="1">
      <c r="B3875" s="286"/>
      <c r="C3875" s="286"/>
      <c r="D3875" s="286"/>
      <c r="E3875" s="479"/>
      <c r="F3875" s="282"/>
      <c r="G3875" s="283"/>
      <c r="H3875" s="421"/>
      <c r="I3875" s="421"/>
      <c r="J3875" s="283"/>
      <c r="K3875" s="421"/>
      <c r="L3875" s="282"/>
      <c r="N3875" s="282"/>
      <c r="S3875" s="282"/>
      <c r="T3875" s="283"/>
      <c r="U3875" s="283"/>
      <c r="V3875" s="283"/>
      <c r="W3875" s="283"/>
      <c r="X3875" s="283"/>
      <c r="Y3875" s="282"/>
      <c r="Z3875" s="282"/>
      <c r="AA3875" s="283"/>
      <c r="AB3875" s="282"/>
      <c r="AC3875" s="282"/>
      <c r="AD3875" s="282"/>
      <c r="AE3875" s="282"/>
      <c r="AF3875" s="283"/>
      <c r="AG3875" s="402"/>
      <c r="AH3875" s="283"/>
      <c r="AI3875" s="283"/>
      <c r="AJ3875" s="283"/>
      <c r="AK3875" s="283"/>
      <c r="AL3875" s="283"/>
      <c r="AM3875" s="282"/>
      <c r="AN3875" s="282"/>
      <c r="AO3875" s="282"/>
      <c r="AP3875" s="282"/>
      <c r="AQ3875" s="282"/>
      <c r="AR3875" s="282"/>
      <c r="AT3875" s="283"/>
      <c r="AU3875" s="283"/>
      <c r="AV3875" s="283"/>
      <c r="AW3875" s="283"/>
      <c r="AY3875" s="283"/>
      <c r="AZ3875" s="282"/>
      <c r="BA3875" s="283"/>
      <c r="BB3875" s="282"/>
      <c r="BC3875" s="282"/>
      <c r="BD3875" s="282"/>
      <c r="BE3875" s="283"/>
      <c r="BG3875" s="282"/>
      <c r="BH3875" s="282"/>
      <c r="BI3875" s="282"/>
      <c r="BL3875" s="421"/>
      <c r="BM3875" s="424"/>
      <c r="BN3875" s="424"/>
      <c r="BO3875" s="424"/>
      <c r="BP3875" s="424"/>
      <c r="BQ3875" s="421"/>
      <c r="BR3875" s="421"/>
      <c r="BV3875" s="282"/>
      <c r="BW3875" s="283"/>
      <c r="BY3875" s="283"/>
      <c r="BZ3875" s="283"/>
      <c r="CA3875" s="283"/>
      <c r="CB3875" s="282"/>
      <c r="CC3875" s="282"/>
      <c r="CD3875" s="282"/>
      <c r="CE3875" s="282"/>
      <c r="CG3875" s="427"/>
      <c r="CH3875" s="402"/>
      <c r="CI3875" s="424"/>
      <c r="CJ3875" s="282"/>
      <c r="CK3875" s="282"/>
      <c r="CL3875" s="283"/>
      <c r="CM3875" s="283"/>
      <c r="CP3875" s="282"/>
      <c r="DC3875" s="282"/>
      <c r="DD3875" s="282"/>
      <c r="DE3875" s="282"/>
      <c r="DF3875" s="282"/>
      <c r="DG3875" s="282"/>
      <c r="DH3875" s="282"/>
      <c r="DI3875" s="282"/>
      <c r="DJ3875" s="282"/>
      <c r="EF3875" s="495" t="str">
        <f>""&amp;(MID(数据表!AZ3875,1,MIN(FIND({"(";"（"},数据表!AZ3875&amp;"(（",1)-1)))&amp;""</f>
        <v/>
      </c>
      <c r="EG3875" s="495" t="str">
        <f>""&amp;(MID(数据表!AZ3875,1,MIN(FIND({0;1;2;3;4;5;6;7;8;9},数据表!AZ3875&amp;"1234567890",1)-1)))&amp;""</f>
        <v/>
      </c>
    </row>
    <row r="3876" spans="2:137" s="310" customFormat="1" ht="12" customHeight="1">
      <c r="B3876" s="286"/>
      <c r="C3876" s="286"/>
      <c r="D3876" s="286"/>
      <c r="E3876" s="479"/>
      <c r="F3876" s="282"/>
      <c r="G3876" s="283"/>
      <c r="H3876" s="421"/>
      <c r="I3876" s="421"/>
      <c r="J3876" s="283"/>
      <c r="K3876" s="421"/>
      <c r="L3876" s="282"/>
      <c r="N3876" s="282"/>
      <c r="S3876" s="282"/>
      <c r="T3876" s="283"/>
      <c r="U3876" s="283"/>
      <c r="V3876" s="283"/>
      <c r="W3876" s="283"/>
      <c r="X3876" s="283"/>
      <c r="Y3876" s="282"/>
      <c r="Z3876" s="282"/>
      <c r="AA3876" s="283"/>
      <c r="AB3876" s="282"/>
      <c r="AC3876" s="282"/>
      <c r="AD3876" s="282"/>
      <c r="AE3876" s="282"/>
      <c r="AF3876" s="283"/>
      <c r="AG3876" s="402"/>
      <c r="AH3876" s="283"/>
      <c r="AI3876" s="283"/>
      <c r="AJ3876" s="283"/>
      <c r="AK3876" s="283"/>
      <c r="AL3876" s="283"/>
      <c r="AM3876" s="282"/>
      <c r="AN3876" s="282"/>
      <c r="AO3876" s="282"/>
      <c r="AP3876" s="282"/>
      <c r="AQ3876" s="282"/>
      <c r="AR3876" s="282"/>
      <c r="AT3876" s="283"/>
      <c r="AU3876" s="283"/>
      <c r="AV3876" s="283"/>
      <c r="AW3876" s="283"/>
      <c r="AY3876" s="283"/>
      <c r="AZ3876" s="282"/>
      <c r="BA3876" s="283"/>
      <c r="BB3876" s="282"/>
      <c r="BC3876" s="282"/>
      <c r="BD3876" s="282"/>
      <c r="BE3876" s="283"/>
      <c r="BG3876" s="282"/>
      <c r="BH3876" s="282"/>
      <c r="BI3876" s="282"/>
      <c r="BL3876" s="421"/>
      <c r="BM3876" s="424"/>
      <c r="BN3876" s="424"/>
      <c r="BO3876" s="424"/>
      <c r="BP3876" s="424"/>
      <c r="BQ3876" s="421"/>
      <c r="BR3876" s="421"/>
      <c r="BV3876" s="282"/>
      <c r="BW3876" s="283"/>
      <c r="BY3876" s="283"/>
      <c r="BZ3876" s="283"/>
      <c r="CA3876" s="283"/>
      <c r="CB3876" s="282"/>
      <c r="CC3876" s="282"/>
      <c r="CD3876" s="282"/>
      <c r="CE3876" s="282"/>
      <c r="CG3876" s="427"/>
      <c r="CH3876" s="402"/>
      <c r="CI3876" s="424"/>
      <c r="CJ3876" s="282"/>
      <c r="CK3876" s="282"/>
      <c r="CL3876" s="283"/>
      <c r="CM3876" s="283"/>
      <c r="CP3876" s="282"/>
      <c r="DC3876" s="282"/>
      <c r="DD3876" s="282"/>
      <c r="DE3876" s="282"/>
      <c r="DF3876" s="282"/>
      <c r="DG3876" s="282"/>
      <c r="DH3876" s="282"/>
      <c r="DI3876" s="282"/>
      <c r="DJ3876" s="282"/>
      <c r="EF3876" s="495" t="str">
        <f>""&amp;(MID(数据表!AZ3876,1,MIN(FIND({"(";"（"},数据表!AZ3876&amp;"(（",1)-1)))&amp;""</f>
        <v/>
      </c>
      <c r="EG3876" s="495" t="str">
        <f>""&amp;(MID(数据表!AZ3876,1,MIN(FIND({0;1;2;3;4;5;6;7;8;9},数据表!AZ3876&amp;"1234567890",1)-1)))&amp;""</f>
        <v/>
      </c>
    </row>
    <row r="3877" spans="2:137" s="310" customFormat="1" ht="12" customHeight="1">
      <c r="B3877" s="286"/>
      <c r="C3877" s="286"/>
      <c r="D3877" s="286"/>
      <c r="E3877" s="479"/>
      <c r="F3877" s="282"/>
      <c r="G3877" s="283"/>
      <c r="H3877" s="421"/>
      <c r="I3877" s="421"/>
      <c r="J3877" s="283"/>
      <c r="K3877" s="421"/>
      <c r="L3877" s="282"/>
      <c r="N3877" s="282"/>
      <c r="S3877" s="282"/>
      <c r="T3877" s="283"/>
      <c r="U3877" s="283"/>
      <c r="V3877" s="283"/>
      <c r="W3877" s="283"/>
      <c r="X3877" s="283"/>
      <c r="Y3877" s="282"/>
      <c r="Z3877" s="282"/>
      <c r="AA3877" s="283"/>
      <c r="AB3877" s="282"/>
      <c r="AC3877" s="282"/>
      <c r="AD3877" s="282"/>
      <c r="AE3877" s="282"/>
      <c r="AF3877" s="283"/>
      <c r="AG3877" s="402"/>
      <c r="AH3877" s="283"/>
      <c r="AI3877" s="283"/>
      <c r="AJ3877" s="283"/>
      <c r="AK3877" s="283"/>
      <c r="AL3877" s="283"/>
      <c r="AM3877" s="282"/>
      <c r="AN3877" s="282"/>
      <c r="AO3877" s="282"/>
      <c r="AP3877" s="282"/>
      <c r="AQ3877" s="282"/>
      <c r="AR3877" s="282"/>
      <c r="AT3877" s="283"/>
      <c r="AU3877" s="283"/>
      <c r="AV3877" s="283"/>
      <c r="AW3877" s="283"/>
      <c r="AY3877" s="283"/>
      <c r="AZ3877" s="282"/>
      <c r="BA3877" s="283"/>
      <c r="BB3877" s="282"/>
      <c r="BC3877" s="282"/>
      <c r="BD3877" s="282"/>
      <c r="BE3877" s="283"/>
      <c r="BG3877" s="282"/>
      <c r="BH3877" s="282"/>
      <c r="BI3877" s="282"/>
      <c r="BL3877" s="421"/>
      <c r="BM3877" s="424"/>
      <c r="BN3877" s="424"/>
      <c r="BO3877" s="424"/>
      <c r="BP3877" s="424"/>
      <c r="BQ3877" s="421"/>
      <c r="BR3877" s="421"/>
      <c r="BV3877" s="282"/>
      <c r="BW3877" s="283"/>
      <c r="BY3877" s="283"/>
      <c r="BZ3877" s="283"/>
      <c r="CA3877" s="283"/>
      <c r="CB3877" s="282"/>
      <c r="CC3877" s="282"/>
      <c r="CD3877" s="282"/>
      <c r="CE3877" s="282"/>
      <c r="CG3877" s="427"/>
      <c r="CH3877" s="402"/>
      <c r="CI3877" s="424"/>
      <c r="CJ3877" s="282"/>
      <c r="CK3877" s="282"/>
      <c r="CL3877" s="283"/>
      <c r="CM3877" s="283"/>
      <c r="CP3877" s="282"/>
      <c r="DC3877" s="282"/>
      <c r="DD3877" s="282"/>
      <c r="DE3877" s="282"/>
      <c r="DF3877" s="282"/>
      <c r="DG3877" s="282"/>
      <c r="DH3877" s="282"/>
      <c r="DI3877" s="282"/>
      <c r="DJ3877" s="282"/>
      <c r="EF3877" s="495" t="str">
        <f>""&amp;(MID(数据表!AZ3877,1,MIN(FIND({"(";"（"},数据表!AZ3877&amp;"(（",1)-1)))&amp;""</f>
        <v/>
      </c>
      <c r="EG3877" s="495" t="str">
        <f>""&amp;(MID(数据表!AZ3877,1,MIN(FIND({0;1;2;3;4;5;6;7;8;9},数据表!AZ3877&amp;"1234567890",1)-1)))&amp;""</f>
        <v/>
      </c>
    </row>
    <row r="3878" spans="2:137" s="310" customFormat="1" ht="12" customHeight="1">
      <c r="B3878" s="286"/>
      <c r="C3878" s="286"/>
      <c r="D3878" s="286"/>
      <c r="E3878" s="479"/>
      <c r="F3878" s="282"/>
      <c r="G3878" s="283"/>
      <c r="H3878" s="421"/>
      <c r="I3878" s="421"/>
      <c r="J3878" s="283"/>
      <c r="K3878" s="421"/>
      <c r="L3878" s="282"/>
      <c r="N3878" s="282"/>
      <c r="S3878" s="282"/>
      <c r="T3878" s="283"/>
      <c r="U3878" s="283"/>
      <c r="V3878" s="283"/>
      <c r="W3878" s="283"/>
      <c r="X3878" s="283"/>
      <c r="Y3878" s="282"/>
      <c r="Z3878" s="282"/>
      <c r="AA3878" s="283"/>
      <c r="AB3878" s="282"/>
      <c r="AC3878" s="282"/>
      <c r="AD3878" s="282"/>
      <c r="AE3878" s="282"/>
      <c r="AF3878" s="283"/>
      <c r="AG3878" s="402"/>
      <c r="AH3878" s="283"/>
      <c r="AI3878" s="283"/>
      <c r="AJ3878" s="283"/>
      <c r="AK3878" s="283"/>
      <c r="AL3878" s="283"/>
      <c r="AM3878" s="282"/>
      <c r="AN3878" s="282"/>
      <c r="AO3878" s="282"/>
      <c r="AP3878" s="282"/>
      <c r="AQ3878" s="282"/>
      <c r="AR3878" s="282"/>
      <c r="AT3878" s="283"/>
      <c r="AU3878" s="283"/>
      <c r="AV3878" s="283"/>
      <c r="AW3878" s="283"/>
      <c r="AY3878" s="283"/>
      <c r="AZ3878" s="282"/>
      <c r="BA3878" s="283"/>
      <c r="BB3878" s="282"/>
      <c r="BC3878" s="282"/>
      <c r="BD3878" s="282"/>
      <c r="BE3878" s="283"/>
      <c r="BG3878" s="282"/>
      <c r="BH3878" s="282"/>
      <c r="BI3878" s="282"/>
      <c r="BL3878" s="421"/>
      <c r="BM3878" s="424"/>
      <c r="BN3878" s="424"/>
      <c r="BO3878" s="424"/>
      <c r="BP3878" s="424"/>
      <c r="BQ3878" s="421"/>
      <c r="BR3878" s="421"/>
      <c r="BV3878" s="282"/>
      <c r="BW3878" s="283"/>
      <c r="BY3878" s="283"/>
      <c r="BZ3878" s="283"/>
      <c r="CA3878" s="283"/>
      <c r="CB3878" s="282"/>
      <c r="CC3878" s="282"/>
      <c r="CD3878" s="282"/>
      <c r="CE3878" s="282"/>
      <c r="CG3878" s="427"/>
      <c r="CH3878" s="402"/>
      <c r="CI3878" s="424"/>
      <c r="CJ3878" s="282"/>
      <c r="CK3878" s="282"/>
      <c r="CL3878" s="283"/>
      <c r="CM3878" s="283"/>
      <c r="CP3878" s="282"/>
      <c r="DC3878" s="282"/>
      <c r="DD3878" s="282"/>
      <c r="DE3878" s="282"/>
      <c r="DF3878" s="282"/>
      <c r="DG3878" s="282"/>
      <c r="DH3878" s="282"/>
      <c r="DI3878" s="282"/>
      <c r="DJ3878" s="282"/>
      <c r="EF3878" s="495" t="str">
        <f>""&amp;(MID(数据表!AZ3878,1,MIN(FIND({"(";"（"},数据表!AZ3878&amp;"(（",1)-1)))&amp;""</f>
        <v/>
      </c>
      <c r="EG3878" s="495" t="str">
        <f>""&amp;(MID(数据表!AZ3878,1,MIN(FIND({0;1;2;3;4;5;6;7;8;9},数据表!AZ3878&amp;"1234567890",1)-1)))&amp;""</f>
        <v/>
      </c>
    </row>
    <row r="3879" spans="2:137" s="310" customFormat="1" ht="12" customHeight="1">
      <c r="B3879" s="286"/>
      <c r="C3879" s="286"/>
      <c r="D3879" s="286"/>
      <c r="E3879" s="479"/>
      <c r="F3879" s="282"/>
      <c r="G3879" s="283"/>
      <c r="H3879" s="421"/>
      <c r="I3879" s="421"/>
      <c r="J3879" s="283"/>
      <c r="K3879" s="421"/>
      <c r="L3879" s="282"/>
      <c r="N3879" s="282"/>
      <c r="S3879" s="282"/>
      <c r="T3879" s="283"/>
      <c r="U3879" s="283"/>
      <c r="V3879" s="283"/>
      <c r="W3879" s="283"/>
      <c r="X3879" s="283"/>
      <c r="Y3879" s="282"/>
      <c r="Z3879" s="282"/>
      <c r="AA3879" s="283"/>
      <c r="AB3879" s="282"/>
      <c r="AC3879" s="282"/>
      <c r="AD3879" s="282"/>
      <c r="AE3879" s="282"/>
      <c r="AF3879" s="283"/>
      <c r="AG3879" s="402"/>
      <c r="AH3879" s="283"/>
      <c r="AI3879" s="283"/>
      <c r="AJ3879" s="283"/>
      <c r="AK3879" s="283"/>
      <c r="AL3879" s="283"/>
      <c r="AM3879" s="282"/>
      <c r="AN3879" s="282"/>
      <c r="AO3879" s="282"/>
      <c r="AP3879" s="282"/>
      <c r="AQ3879" s="282"/>
      <c r="AR3879" s="282"/>
      <c r="AT3879" s="283"/>
      <c r="AU3879" s="283"/>
      <c r="AV3879" s="283"/>
      <c r="AW3879" s="283"/>
      <c r="AY3879" s="283"/>
      <c r="AZ3879" s="282"/>
      <c r="BA3879" s="283"/>
      <c r="BB3879" s="282"/>
      <c r="BC3879" s="282"/>
      <c r="BD3879" s="282"/>
      <c r="BE3879" s="283"/>
      <c r="BG3879" s="282"/>
      <c r="BH3879" s="282"/>
      <c r="BI3879" s="282"/>
      <c r="BL3879" s="421"/>
      <c r="BM3879" s="424"/>
      <c r="BN3879" s="424"/>
      <c r="BO3879" s="424"/>
      <c r="BP3879" s="424"/>
      <c r="BQ3879" s="421"/>
      <c r="BR3879" s="421"/>
      <c r="BV3879" s="282"/>
      <c r="BW3879" s="283"/>
      <c r="BY3879" s="283"/>
      <c r="BZ3879" s="283"/>
      <c r="CA3879" s="283"/>
      <c r="CB3879" s="282"/>
      <c r="CC3879" s="282"/>
      <c r="CD3879" s="282"/>
      <c r="CE3879" s="282"/>
      <c r="CG3879" s="427"/>
      <c r="CH3879" s="402"/>
      <c r="CI3879" s="424"/>
      <c r="CJ3879" s="282"/>
      <c r="CK3879" s="282"/>
      <c r="CL3879" s="283"/>
      <c r="CM3879" s="283"/>
      <c r="CP3879" s="282"/>
      <c r="DC3879" s="282"/>
      <c r="DD3879" s="282"/>
      <c r="DE3879" s="282"/>
      <c r="DF3879" s="282"/>
      <c r="DG3879" s="282"/>
      <c r="DH3879" s="282"/>
      <c r="DI3879" s="282"/>
      <c r="DJ3879" s="282"/>
      <c r="EF3879" s="495" t="str">
        <f>""&amp;(MID(数据表!AZ3879,1,MIN(FIND({"(";"（"},数据表!AZ3879&amp;"(（",1)-1)))&amp;""</f>
        <v/>
      </c>
      <c r="EG3879" s="495" t="str">
        <f>""&amp;(MID(数据表!AZ3879,1,MIN(FIND({0;1;2;3;4;5;6;7;8;9},数据表!AZ3879&amp;"1234567890",1)-1)))&amp;""</f>
        <v/>
      </c>
    </row>
    <row r="3880" spans="2:137" s="310" customFormat="1" ht="12" customHeight="1">
      <c r="B3880" s="286"/>
      <c r="C3880" s="286"/>
      <c r="D3880" s="286"/>
      <c r="E3880" s="479"/>
      <c r="F3880" s="282"/>
      <c r="G3880" s="283"/>
      <c r="H3880" s="421"/>
      <c r="I3880" s="421"/>
      <c r="J3880" s="283"/>
      <c r="K3880" s="421"/>
      <c r="L3880" s="282"/>
      <c r="N3880" s="282"/>
      <c r="S3880" s="282"/>
      <c r="T3880" s="283"/>
      <c r="U3880" s="283"/>
      <c r="V3880" s="283"/>
      <c r="W3880" s="283"/>
      <c r="X3880" s="283"/>
      <c r="Y3880" s="282"/>
      <c r="Z3880" s="282"/>
      <c r="AA3880" s="283"/>
      <c r="AB3880" s="282"/>
      <c r="AC3880" s="282"/>
      <c r="AD3880" s="282"/>
      <c r="AE3880" s="282"/>
      <c r="AF3880" s="283"/>
      <c r="AG3880" s="402"/>
      <c r="AH3880" s="283"/>
      <c r="AI3880" s="283"/>
      <c r="AJ3880" s="283"/>
      <c r="AK3880" s="283"/>
      <c r="AL3880" s="283"/>
      <c r="AM3880" s="282"/>
      <c r="AN3880" s="282"/>
      <c r="AO3880" s="282"/>
      <c r="AP3880" s="282"/>
      <c r="AQ3880" s="282"/>
      <c r="AR3880" s="282"/>
      <c r="AT3880" s="283"/>
      <c r="AU3880" s="283"/>
      <c r="AV3880" s="283"/>
      <c r="AW3880" s="283"/>
      <c r="AY3880" s="283"/>
      <c r="AZ3880" s="282"/>
      <c r="BA3880" s="283"/>
      <c r="BB3880" s="282"/>
      <c r="BC3880" s="282"/>
      <c r="BD3880" s="282"/>
      <c r="BE3880" s="283"/>
      <c r="BG3880" s="282"/>
      <c r="BH3880" s="282"/>
      <c r="BI3880" s="282"/>
      <c r="BL3880" s="421"/>
      <c r="BM3880" s="424"/>
      <c r="BN3880" s="424"/>
      <c r="BO3880" s="424"/>
      <c r="BP3880" s="424"/>
      <c r="BQ3880" s="421"/>
      <c r="BR3880" s="421"/>
      <c r="BV3880" s="282"/>
      <c r="BW3880" s="283"/>
      <c r="BY3880" s="283"/>
      <c r="BZ3880" s="283"/>
      <c r="CA3880" s="283"/>
      <c r="CB3880" s="282"/>
      <c r="CC3880" s="282"/>
      <c r="CD3880" s="282"/>
      <c r="CE3880" s="282"/>
      <c r="CG3880" s="427"/>
      <c r="CH3880" s="402"/>
      <c r="CI3880" s="424"/>
      <c r="CJ3880" s="282"/>
      <c r="CK3880" s="282"/>
      <c r="CL3880" s="283"/>
      <c r="CM3880" s="283"/>
      <c r="CP3880" s="282"/>
      <c r="DC3880" s="282"/>
      <c r="DD3880" s="282"/>
      <c r="DE3880" s="282"/>
      <c r="DF3880" s="282"/>
      <c r="DG3880" s="282"/>
      <c r="DH3880" s="282"/>
      <c r="DI3880" s="282"/>
      <c r="DJ3880" s="282"/>
      <c r="EF3880" s="495" t="str">
        <f>""&amp;(MID(数据表!AZ3880,1,MIN(FIND({"(";"（"},数据表!AZ3880&amp;"(（",1)-1)))&amp;""</f>
        <v/>
      </c>
      <c r="EG3880" s="495" t="str">
        <f>""&amp;(MID(数据表!AZ3880,1,MIN(FIND({0;1;2;3;4;5;6;7;8;9},数据表!AZ3880&amp;"1234567890",1)-1)))&amp;""</f>
        <v/>
      </c>
    </row>
    <row r="3881" spans="2:137" s="310" customFormat="1" ht="12" customHeight="1">
      <c r="B3881" s="286"/>
      <c r="C3881" s="286"/>
      <c r="D3881" s="286"/>
      <c r="E3881" s="479"/>
      <c r="F3881" s="282"/>
      <c r="G3881" s="283"/>
      <c r="H3881" s="421"/>
      <c r="I3881" s="421"/>
      <c r="J3881" s="283"/>
      <c r="K3881" s="421"/>
      <c r="L3881" s="282"/>
      <c r="N3881" s="282"/>
      <c r="S3881" s="282"/>
      <c r="T3881" s="283"/>
      <c r="U3881" s="283"/>
      <c r="V3881" s="283"/>
      <c r="W3881" s="283"/>
      <c r="X3881" s="283"/>
      <c r="Y3881" s="282"/>
      <c r="Z3881" s="282"/>
      <c r="AA3881" s="283"/>
      <c r="AB3881" s="282"/>
      <c r="AC3881" s="282"/>
      <c r="AD3881" s="282"/>
      <c r="AE3881" s="282"/>
      <c r="AF3881" s="283"/>
      <c r="AG3881" s="402"/>
      <c r="AH3881" s="283"/>
      <c r="AI3881" s="283"/>
      <c r="AJ3881" s="283"/>
      <c r="AK3881" s="283"/>
      <c r="AL3881" s="283"/>
      <c r="AM3881" s="282"/>
      <c r="AN3881" s="282"/>
      <c r="AO3881" s="282"/>
      <c r="AP3881" s="282"/>
      <c r="AQ3881" s="282"/>
      <c r="AR3881" s="282"/>
      <c r="AT3881" s="283"/>
      <c r="AU3881" s="283"/>
      <c r="AV3881" s="283"/>
      <c r="AW3881" s="283"/>
      <c r="AY3881" s="283"/>
      <c r="AZ3881" s="282"/>
      <c r="BA3881" s="283"/>
      <c r="BB3881" s="282"/>
      <c r="BC3881" s="282"/>
      <c r="BD3881" s="282"/>
      <c r="BE3881" s="283"/>
      <c r="BG3881" s="282"/>
      <c r="BH3881" s="282"/>
      <c r="BI3881" s="282"/>
      <c r="BL3881" s="421"/>
      <c r="BM3881" s="424"/>
      <c r="BN3881" s="424"/>
      <c r="BO3881" s="424"/>
      <c r="BP3881" s="424"/>
      <c r="BQ3881" s="421"/>
      <c r="BR3881" s="421"/>
      <c r="BV3881" s="282"/>
      <c r="BW3881" s="283"/>
      <c r="BY3881" s="283"/>
      <c r="BZ3881" s="283"/>
      <c r="CA3881" s="283"/>
      <c r="CB3881" s="282"/>
      <c r="CC3881" s="282"/>
      <c r="CD3881" s="282"/>
      <c r="CE3881" s="282"/>
      <c r="CG3881" s="427"/>
      <c r="CH3881" s="402"/>
      <c r="CI3881" s="424"/>
      <c r="CJ3881" s="282"/>
      <c r="CK3881" s="282"/>
      <c r="CL3881" s="283"/>
      <c r="CM3881" s="283"/>
      <c r="CP3881" s="282"/>
      <c r="DC3881" s="282"/>
      <c r="DD3881" s="282"/>
      <c r="DE3881" s="282"/>
      <c r="DF3881" s="282"/>
      <c r="DG3881" s="282"/>
      <c r="DH3881" s="282"/>
      <c r="DI3881" s="282"/>
      <c r="DJ3881" s="282"/>
      <c r="EF3881" s="495" t="str">
        <f>""&amp;(MID(数据表!AZ3881,1,MIN(FIND({"(";"（"},数据表!AZ3881&amp;"(（",1)-1)))&amp;""</f>
        <v/>
      </c>
      <c r="EG3881" s="495" t="str">
        <f>""&amp;(MID(数据表!AZ3881,1,MIN(FIND({0;1;2;3;4;5;6;7;8;9},数据表!AZ3881&amp;"1234567890",1)-1)))&amp;""</f>
        <v/>
      </c>
    </row>
    <row r="3882" spans="2:137" s="310" customFormat="1" ht="12" customHeight="1">
      <c r="B3882" s="286"/>
      <c r="C3882" s="286"/>
      <c r="D3882" s="286"/>
      <c r="E3882" s="479"/>
      <c r="F3882" s="282"/>
      <c r="G3882" s="283"/>
      <c r="H3882" s="421"/>
      <c r="I3882" s="421"/>
      <c r="J3882" s="283"/>
      <c r="K3882" s="421"/>
      <c r="L3882" s="282"/>
      <c r="N3882" s="282"/>
      <c r="S3882" s="282"/>
      <c r="T3882" s="283"/>
      <c r="U3882" s="283"/>
      <c r="V3882" s="283"/>
      <c r="W3882" s="283"/>
      <c r="X3882" s="283"/>
      <c r="Y3882" s="282"/>
      <c r="Z3882" s="282"/>
      <c r="AA3882" s="283"/>
      <c r="AB3882" s="282"/>
      <c r="AC3882" s="282"/>
      <c r="AD3882" s="282"/>
      <c r="AE3882" s="282"/>
      <c r="AF3882" s="283"/>
      <c r="AG3882" s="402"/>
      <c r="AH3882" s="283"/>
      <c r="AI3882" s="283"/>
      <c r="AJ3882" s="283"/>
      <c r="AK3882" s="283"/>
      <c r="AL3882" s="283"/>
      <c r="AM3882" s="282"/>
      <c r="AN3882" s="282"/>
      <c r="AO3882" s="282"/>
      <c r="AP3882" s="282"/>
      <c r="AQ3882" s="282"/>
      <c r="AR3882" s="282"/>
      <c r="AT3882" s="283"/>
      <c r="AU3882" s="283"/>
      <c r="AV3882" s="283"/>
      <c r="AW3882" s="283"/>
      <c r="AY3882" s="283"/>
      <c r="AZ3882" s="282"/>
      <c r="BA3882" s="283"/>
      <c r="BB3882" s="282"/>
      <c r="BC3882" s="282"/>
      <c r="BD3882" s="282"/>
      <c r="BE3882" s="283"/>
      <c r="BG3882" s="282"/>
      <c r="BH3882" s="282"/>
      <c r="BI3882" s="282"/>
      <c r="BL3882" s="421"/>
      <c r="BM3882" s="424"/>
      <c r="BN3882" s="424"/>
      <c r="BO3882" s="424"/>
      <c r="BP3882" s="424"/>
      <c r="BQ3882" s="421"/>
      <c r="BR3882" s="421"/>
      <c r="BV3882" s="282"/>
      <c r="BW3882" s="283"/>
      <c r="BY3882" s="283"/>
      <c r="BZ3882" s="283"/>
      <c r="CA3882" s="283"/>
      <c r="CB3882" s="282"/>
      <c r="CC3882" s="282"/>
      <c r="CD3882" s="282"/>
      <c r="CE3882" s="282"/>
      <c r="CG3882" s="427"/>
      <c r="CH3882" s="402"/>
      <c r="CI3882" s="424"/>
      <c r="CJ3882" s="282"/>
      <c r="CK3882" s="282"/>
      <c r="CL3882" s="283"/>
      <c r="CM3882" s="283"/>
      <c r="CP3882" s="282"/>
      <c r="DC3882" s="282"/>
      <c r="DD3882" s="282"/>
      <c r="DE3882" s="282"/>
      <c r="DF3882" s="282"/>
      <c r="DG3882" s="282"/>
      <c r="DH3882" s="282"/>
      <c r="DI3882" s="282"/>
      <c r="DJ3882" s="282"/>
      <c r="EF3882" s="495" t="str">
        <f>""&amp;(MID(数据表!AZ3882,1,MIN(FIND({"(";"（"},数据表!AZ3882&amp;"(（",1)-1)))&amp;""</f>
        <v/>
      </c>
      <c r="EG3882" s="495" t="str">
        <f>""&amp;(MID(数据表!AZ3882,1,MIN(FIND({0;1;2;3;4;5;6;7;8;9},数据表!AZ3882&amp;"1234567890",1)-1)))&amp;""</f>
        <v/>
      </c>
    </row>
    <row r="3883" spans="2:137" s="310" customFormat="1" ht="12" customHeight="1">
      <c r="B3883" s="286"/>
      <c r="C3883" s="286"/>
      <c r="D3883" s="286"/>
      <c r="E3883" s="479"/>
      <c r="F3883" s="282"/>
      <c r="G3883" s="283"/>
      <c r="H3883" s="421"/>
      <c r="I3883" s="421"/>
      <c r="J3883" s="283"/>
      <c r="K3883" s="421"/>
      <c r="L3883" s="282"/>
      <c r="N3883" s="282"/>
      <c r="S3883" s="282"/>
      <c r="T3883" s="283"/>
      <c r="U3883" s="283"/>
      <c r="V3883" s="283"/>
      <c r="W3883" s="283"/>
      <c r="X3883" s="283"/>
      <c r="Y3883" s="282"/>
      <c r="Z3883" s="282"/>
      <c r="AA3883" s="283"/>
      <c r="AB3883" s="282"/>
      <c r="AC3883" s="282"/>
      <c r="AD3883" s="282"/>
      <c r="AE3883" s="282"/>
      <c r="AF3883" s="283"/>
      <c r="AG3883" s="402"/>
      <c r="AH3883" s="283"/>
      <c r="AI3883" s="283"/>
      <c r="AJ3883" s="283"/>
      <c r="AK3883" s="283"/>
      <c r="AL3883" s="283"/>
      <c r="AM3883" s="282"/>
      <c r="AN3883" s="282"/>
      <c r="AO3883" s="282"/>
      <c r="AP3883" s="282"/>
      <c r="AQ3883" s="282"/>
      <c r="AR3883" s="282"/>
      <c r="AT3883" s="283"/>
      <c r="AU3883" s="283"/>
      <c r="AV3883" s="283"/>
      <c r="AW3883" s="283"/>
      <c r="AY3883" s="283"/>
      <c r="AZ3883" s="282"/>
      <c r="BA3883" s="283"/>
      <c r="BB3883" s="282"/>
      <c r="BC3883" s="282"/>
      <c r="BD3883" s="282"/>
      <c r="BE3883" s="283"/>
      <c r="BG3883" s="282"/>
      <c r="BH3883" s="282"/>
      <c r="BI3883" s="282"/>
      <c r="BL3883" s="421"/>
      <c r="BM3883" s="424"/>
      <c r="BN3883" s="424"/>
      <c r="BO3883" s="424"/>
      <c r="BP3883" s="424"/>
      <c r="BQ3883" s="421"/>
      <c r="BR3883" s="421"/>
      <c r="BV3883" s="282"/>
      <c r="BW3883" s="283"/>
      <c r="BY3883" s="283"/>
      <c r="BZ3883" s="283"/>
      <c r="CA3883" s="283"/>
      <c r="CB3883" s="282"/>
      <c r="CC3883" s="282"/>
      <c r="CD3883" s="282"/>
      <c r="CE3883" s="282"/>
      <c r="CG3883" s="427"/>
      <c r="CH3883" s="402"/>
      <c r="CI3883" s="424"/>
      <c r="CJ3883" s="282"/>
      <c r="CK3883" s="282"/>
      <c r="CL3883" s="283"/>
      <c r="CM3883" s="283"/>
      <c r="CP3883" s="282"/>
      <c r="DC3883" s="282"/>
      <c r="DD3883" s="282"/>
      <c r="DE3883" s="282"/>
      <c r="DF3883" s="282"/>
      <c r="DG3883" s="282"/>
      <c r="DH3883" s="282"/>
      <c r="DI3883" s="282"/>
      <c r="DJ3883" s="282"/>
      <c r="EF3883" s="495" t="str">
        <f>""&amp;(MID(数据表!AZ3883,1,MIN(FIND({"(";"（"},数据表!AZ3883&amp;"(（",1)-1)))&amp;""</f>
        <v/>
      </c>
      <c r="EG3883" s="495" t="str">
        <f>""&amp;(MID(数据表!AZ3883,1,MIN(FIND({0;1;2;3;4;5;6;7;8;9},数据表!AZ3883&amp;"1234567890",1)-1)))&amp;""</f>
        <v/>
      </c>
    </row>
    <row r="3884" spans="2:137" s="310" customFormat="1" ht="12" customHeight="1">
      <c r="B3884" s="286"/>
      <c r="C3884" s="286"/>
      <c r="D3884" s="286"/>
      <c r="E3884" s="479"/>
      <c r="F3884" s="282"/>
      <c r="G3884" s="283"/>
      <c r="H3884" s="421"/>
      <c r="I3884" s="421"/>
      <c r="J3884" s="283"/>
      <c r="K3884" s="421"/>
      <c r="L3884" s="282"/>
      <c r="N3884" s="282"/>
      <c r="S3884" s="282"/>
      <c r="T3884" s="283"/>
      <c r="U3884" s="283"/>
      <c r="V3884" s="283"/>
      <c r="W3884" s="283"/>
      <c r="X3884" s="283"/>
      <c r="Y3884" s="282"/>
      <c r="Z3884" s="282"/>
      <c r="AA3884" s="283"/>
      <c r="AB3884" s="282"/>
      <c r="AC3884" s="282"/>
      <c r="AD3884" s="282"/>
      <c r="AE3884" s="282"/>
      <c r="AF3884" s="283"/>
      <c r="AG3884" s="402"/>
      <c r="AH3884" s="283"/>
      <c r="AI3884" s="283"/>
      <c r="AJ3884" s="283"/>
      <c r="AK3884" s="283"/>
      <c r="AL3884" s="283"/>
      <c r="AM3884" s="282"/>
      <c r="AN3884" s="282"/>
      <c r="AO3884" s="282"/>
      <c r="AP3884" s="282"/>
      <c r="AQ3884" s="282"/>
      <c r="AR3884" s="282"/>
      <c r="AT3884" s="283"/>
      <c r="AU3884" s="283"/>
      <c r="AV3884" s="283"/>
      <c r="AW3884" s="283"/>
      <c r="AY3884" s="283"/>
      <c r="AZ3884" s="282"/>
      <c r="BA3884" s="283"/>
      <c r="BB3884" s="282"/>
      <c r="BC3884" s="282"/>
      <c r="BD3884" s="282"/>
      <c r="BE3884" s="283"/>
      <c r="BG3884" s="282"/>
      <c r="BH3884" s="282"/>
      <c r="BI3884" s="282"/>
      <c r="BL3884" s="421"/>
      <c r="BM3884" s="424"/>
      <c r="BN3884" s="424"/>
      <c r="BO3884" s="424"/>
      <c r="BP3884" s="424"/>
      <c r="BQ3884" s="421"/>
      <c r="BR3884" s="421"/>
      <c r="BV3884" s="282"/>
      <c r="BW3884" s="283"/>
      <c r="BY3884" s="283"/>
      <c r="BZ3884" s="283"/>
      <c r="CA3884" s="283"/>
      <c r="CB3884" s="282"/>
      <c r="CC3884" s="282"/>
      <c r="CD3884" s="282"/>
      <c r="CE3884" s="282"/>
      <c r="CG3884" s="427"/>
      <c r="CH3884" s="402"/>
      <c r="CI3884" s="424"/>
      <c r="CJ3884" s="282"/>
      <c r="CK3884" s="282"/>
      <c r="CL3884" s="283"/>
      <c r="CM3884" s="283"/>
      <c r="CP3884" s="282"/>
      <c r="DC3884" s="282"/>
      <c r="DD3884" s="282"/>
      <c r="DE3884" s="282"/>
      <c r="DF3884" s="282"/>
      <c r="DG3884" s="282"/>
      <c r="DH3884" s="282"/>
      <c r="DI3884" s="282"/>
      <c r="DJ3884" s="282"/>
      <c r="EF3884" s="495" t="str">
        <f>""&amp;(MID(数据表!AZ3884,1,MIN(FIND({"(";"（"},数据表!AZ3884&amp;"(（",1)-1)))&amp;""</f>
        <v/>
      </c>
      <c r="EG3884" s="495" t="str">
        <f>""&amp;(MID(数据表!AZ3884,1,MIN(FIND({0;1;2;3;4;5;6;7;8;9},数据表!AZ3884&amp;"1234567890",1)-1)))&amp;""</f>
        <v/>
      </c>
    </row>
    <row r="3885" spans="2:137" s="310" customFormat="1" ht="12" customHeight="1">
      <c r="B3885" s="286"/>
      <c r="C3885" s="286"/>
      <c r="D3885" s="286"/>
      <c r="E3885" s="479"/>
      <c r="F3885" s="282"/>
      <c r="G3885" s="283"/>
      <c r="H3885" s="421"/>
      <c r="I3885" s="421"/>
      <c r="J3885" s="283"/>
      <c r="K3885" s="421"/>
      <c r="L3885" s="282"/>
      <c r="N3885" s="282"/>
      <c r="S3885" s="282"/>
      <c r="T3885" s="283"/>
      <c r="U3885" s="283"/>
      <c r="V3885" s="283"/>
      <c r="W3885" s="283"/>
      <c r="X3885" s="283"/>
      <c r="Y3885" s="282"/>
      <c r="Z3885" s="282"/>
      <c r="AA3885" s="283"/>
      <c r="AB3885" s="282"/>
      <c r="AC3885" s="282"/>
      <c r="AD3885" s="282"/>
      <c r="AE3885" s="282"/>
      <c r="AF3885" s="283"/>
      <c r="AG3885" s="402"/>
      <c r="AH3885" s="283"/>
      <c r="AI3885" s="283"/>
      <c r="AJ3885" s="283"/>
      <c r="AK3885" s="283"/>
      <c r="AL3885" s="283"/>
      <c r="AM3885" s="282"/>
      <c r="AN3885" s="282"/>
      <c r="AO3885" s="282"/>
      <c r="AP3885" s="282"/>
      <c r="AQ3885" s="282"/>
      <c r="AR3885" s="282"/>
      <c r="AT3885" s="283"/>
      <c r="AU3885" s="283"/>
      <c r="AV3885" s="283"/>
      <c r="AW3885" s="283"/>
      <c r="AY3885" s="283"/>
      <c r="AZ3885" s="282"/>
      <c r="BA3885" s="283"/>
      <c r="BB3885" s="282"/>
      <c r="BC3885" s="282"/>
      <c r="BD3885" s="282"/>
      <c r="BE3885" s="283"/>
      <c r="BG3885" s="282"/>
      <c r="BH3885" s="282"/>
      <c r="BI3885" s="282"/>
      <c r="BL3885" s="421"/>
      <c r="BM3885" s="424"/>
      <c r="BN3885" s="424"/>
      <c r="BO3885" s="424"/>
      <c r="BP3885" s="424"/>
      <c r="BQ3885" s="421"/>
      <c r="BR3885" s="421"/>
      <c r="BV3885" s="282"/>
      <c r="BW3885" s="283"/>
      <c r="BY3885" s="283"/>
      <c r="BZ3885" s="283"/>
      <c r="CA3885" s="283"/>
      <c r="CB3885" s="282"/>
      <c r="CC3885" s="282"/>
      <c r="CD3885" s="282"/>
      <c r="CE3885" s="282"/>
      <c r="CG3885" s="427"/>
      <c r="CH3885" s="402"/>
      <c r="CI3885" s="424"/>
      <c r="CJ3885" s="282"/>
      <c r="CK3885" s="282"/>
      <c r="CL3885" s="283"/>
      <c r="CM3885" s="283"/>
      <c r="CP3885" s="282"/>
      <c r="DC3885" s="282"/>
      <c r="DD3885" s="282"/>
      <c r="DE3885" s="282"/>
      <c r="DF3885" s="282"/>
      <c r="DG3885" s="282"/>
      <c r="DH3885" s="282"/>
      <c r="DI3885" s="282"/>
      <c r="DJ3885" s="282"/>
      <c r="EF3885" s="495" t="str">
        <f>""&amp;(MID(数据表!AZ3885,1,MIN(FIND({"(";"（"},数据表!AZ3885&amp;"(（",1)-1)))&amp;""</f>
        <v/>
      </c>
      <c r="EG3885" s="495" t="str">
        <f>""&amp;(MID(数据表!AZ3885,1,MIN(FIND({0;1;2;3;4;5;6;7;8;9},数据表!AZ3885&amp;"1234567890",1)-1)))&amp;""</f>
        <v/>
      </c>
    </row>
    <row r="3886" spans="2:137" s="310" customFormat="1" ht="12" customHeight="1">
      <c r="B3886" s="286"/>
      <c r="C3886" s="286"/>
      <c r="D3886" s="286"/>
      <c r="E3886" s="479"/>
      <c r="F3886" s="282"/>
      <c r="G3886" s="283"/>
      <c r="H3886" s="421"/>
      <c r="I3886" s="421"/>
      <c r="J3886" s="283"/>
      <c r="K3886" s="421"/>
      <c r="L3886" s="282"/>
      <c r="N3886" s="282"/>
      <c r="S3886" s="282"/>
      <c r="T3886" s="283"/>
      <c r="U3886" s="283"/>
      <c r="V3886" s="283"/>
      <c r="W3886" s="283"/>
      <c r="X3886" s="283"/>
      <c r="Y3886" s="282"/>
      <c r="Z3886" s="282"/>
      <c r="AA3886" s="283"/>
      <c r="AB3886" s="282"/>
      <c r="AC3886" s="282"/>
      <c r="AD3886" s="282"/>
      <c r="AE3886" s="282"/>
      <c r="AF3886" s="283"/>
      <c r="AG3886" s="402"/>
      <c r="AH3886" s="283"/>
      <c r="AI3886" s="283"/>
      <c r="AJ3886" s="283"/>
      <c r="AK3886" s="283"/>
      <c r="AL3886" s="283"/>
      <c r="AM3886" s="282"/>
      <c r="AN3886" s="282"/>
      <c r="AO3886" s="282"/>
      <c r="AP3886" s="282"/>
      <c r="AQ3886" s="282"/>
      <c r="AR3886" s="282"/>
      <c r="AT3886" s="283"/>
      <c r="AU3886" s="283"/>
      <c r="AV3886" s="283"/>
      <c r="AW3886" s="283"/>
      <c r="AY3886" s="283"/>
      <c r="AZ3886" s="282"/>
      <c r="BA3886" s="283"/>
      <c r="BB3886" s="282"/>
      <c r="BC3886" s="282"/>
      <c r="BD3886" s="282"/>
      <c r="BE3886" s="283"/>
      <c r="BG3886" s="282"/>
      <c r="BH3886" s="282"/>
      <c r="BI3886" s="282"/>
      <c r="BL3886" s="421"/>
      <c r="BM3886" s="424"/>
      <c r="BN3886" s="424"/>
      <c r="BO3886" s="424"/>
      <c r="BP3886" s="424"/>
      <c r="BQ3886" s="421"/>
      <c r="BR3886" s="421"/>
      <c r="BV3886" s="282"/>
      <c r="BW3886" s="283"/>
      <c r="BY3886" s="283"/>
      <c r="BZ3886" s="283"/>
      <c r="CA3886" s="283"/>
      <c r="CB3886" s="282"/>
      <c r="CC3886" s="282"/>
      <c r="CD3886" s="282"/>
      <c r="CE3886" s="282"/>
      <c r="CG3886" s="427"/>
      <c r="CH3886" s="402"/>
      <c r="CI3886" s="424"/>
      <c r="CJ3886" s="282"/>
      <c r="CK3886" s="282"/>
      <c r="CL3886" s="283"/>
      <c r="CM3886" s="283"/>
      <c r="CP3886" s="282"/>
      <c r="DC3886" s="282"/>
      <c r="DD3886" s="282"/>
      <c r="DE3886" s="282"/>
      <c r="DF3886" s="282"/>
      <c r="DG3886" s="282"/>
      <c r="DH3886" s="282"/>
      <c r="DI3886" s="282"/>
      <c r="DJ3886" s="282"/>
      <c r="EF3886" s="495" t="str">
        <f>""&amp;(MID(数据表!AZ3886,1,MIN(FIND({"(";"（"},数据表!AZ3886&amp;"(（",1)-1)))&amp;""</f>
        <v/>
      </c>
      <c r="EG3886" s="495" t="str">
        <f>""&amp;(MID(数据表!AZ3886,1,MIN(FIND({0;1;2;3;4;5;6;7;8;9},数据表!AZ3886&amp;"1234567890",1)-1)))&amp;""</f>
        <v/>
      </c>
    </row>
    <row r="3887" spans="2:137" s="310" customFormat="1" ht="12" customHeight="1">
      <c r="B3887" s="286"/>
      <c r="C3887" s="286"/>
      <c r="D3887" s="286"/>
      <c r="E3887" s="479"/>
      <c r="F3887" s="282"/>
      <c r="G3887" s="283"/>
      <c r="H3887" s="421"/>
      <c r="I3887" s="421"/>
      <c r="J3887" s="283"/>
      <c r="K3887" s="421"/>
      <c r="L3887" s="282"/>
      <c r="N3887" s="282"/>
      <c r="S3887" s="282"/>
      <c r="T3887" s="283"/>
      <c r="U3887" s="283"/>
      <c r="V3887" s="283"/>
      <c r="W3887" s="283"/>
      <c r="X3887" s="283"/>
      <c r="Y3887" s="282"/>
      <c r="Z3887" s="282"/>
      <c r="AA3887" s="283"/>
      <c r="AB3887" s="282"/>
      <c r="AC3887" s="282"/>
      <c r="AD3887" s="282"/>
      <c r="AE3887" s="282"/>
      <c r="AF3887" s="283"/>
      <c r="AG3887" s="402"/>
      <c r="AH3887" s="283"/>
      <c r="AI3887" s="283"/>
      <c r="AJ3887" s="283"/>
      <c r="AK3887" s="283"/>
      <c r="AL3887" s="283"/>
      <c r="AM3887" s="282"/>
      <c r="AN3887" s="282"/>
      <c r="AO3887" s="282"/>
      <c r="AP3887" s="282"/>
      <c r="AQ3887" s="282"/>
      <c r="AR3887" s="282"/>
      <c r="AT3887" s="283"/>
      <c r="AU3887" s="283"/>
      <c r="AV3887" s="283"/>
      <c r="AW3887" s="283"/>
      <c r="AY3887" s="283"/>
      <c r="AZ3887" s="282"/>
      <c r="BA3887" s="283"/>
      <c r="BB3887" s="282"/>
      <c r="BC3887" s="282"/>
      <c r="BD3887" s="282"/>
      <c r="BE3887" s="283"/>
      <c r="BG3887" s="282"/>
      <c r="BH3887" s="282"/>
      <c r="BI3887" s="282"/>
      <c r="BL3887" s="421"/>
      <c r="BM3887" s="424"/>
      <c r="BN3887" s="424"/>
      <c r="BO3887" s="424"/>
      <c r="BP3887" s="424"/>
      <c r="BQ3887" s="421"/>
      <c r="BR3887" s="421"/>
      <c r="BV3887" s="282"/>
      <c r="BW3887" s="283"/>
      <c r="BY3887" s="283"/>
      <c r="BZ3887" s="283"/>
      <c r="CA3887" s="283"/>
      <c r="CB3887" s="282"/>
      <c r="CC3887" s="282"/>
      <c r="CD3887" s="282"/>
      <c r="CE3887" s="282"/>
      <c r="CG3887" s="427"/>
      <c r="CH3887" s="402"/>
      <c r="CI3887" s="424"/>
      <c r="CJ3887" s="282"/>
      <c r="CK3887" s="282"/>
      <c r="CL3887" s="283"/>
      <c r="CM3887" s="283"/>
      <c r="CP3887" s="282"/>
      <c r="DC3887" s="282"/>
      <c r="DD3887" s="282"/>
      <c r="DE3887" s="282"/>
      <c r="DF3887" s="282"/>
      <c r="DG3887" s="282"/>
      <c r="DH3887" s="282"/>
      <c r="DI3887" s="282"/>
      <c r="DJ3887" s="282"/>
      <c r="EF3887" s="495" t="str">
        <f>""&amp;(MID(数据表!AZ3887,1,MIN(FIND({"(";"（"},数据表!AZ3887&amp;"(（",1)-1)))&amp;""</f>
        <v/>
      </c>
      <c r="EG3887" s="495" t="str">
        <f>""&amp;(MID(数据表!AZ3887,1,MIN(FIND({0;1;2;3;4;5;6;7;8;9},数据表!AZ3887&amp;"1234567890",1)-1)))&amp;""</f>
        <v/>
      </c>
    </row>
    <row r="3888" spans="2:137" s="310" customFormat="1" ht="12" customHeight="1">
      <c r="B3888" s="286"/>
      <c r="C3888" s="286"/>
      <c r="D3888" s="286"/>
      <c r="E3888" s="479"/>
      <c r="F3888" s="282"/>
      <c r="G3888" s="283"/>
      <c r="H3888" s="421"/>
      <c r="I3888" s="421"/>
      <c r="J3888" s="283"/>
      <c r="K3888" s="421"/>
      <c r="L3888" s="282"/>
      <c r="N3888" s="282"/>
      <c r="S3888" s="282"/>
      <c r="T3888" s="283"/>
      <c r="U3888" s="283"/>
      <c r="V3888" s="283"/>
      <c r="W3888" s="283"/>
      <c r="X3888" s="283"/>
      <c r="Y3888" s="282"/>
      <c r="Z3888" s="282"/>
      <c r="AA3888" s="283"/>
      <c r="AB3888" s="282"/>
      <c r="AC3888" s="282"/>
      <c r="AD3888" s="282"/>
      <c r="AE3888" s="282"/>
      <c r="AF3888" s="283"/>
      <c r="AG3888" s="402"/>
      <c r="AH3888" s="283"/>
      <c r="AI3888" s="283"/>
      <c r="AJ3888" s="283"/>
      <c r="AK3888" s="283"/>
      <c r="AL3888" s="283"/>
      <c r="AM3888" s="282"/>
      <c r="AN3888" s="282"/>
      <c r="AO3888" s="282"/>
      <c r="AP3888" s="282"/>
      <c r="AQ3888" s="282"/>
      <c r="AR3888" s="282"/>
      <c r="AT3888" s="283"/>
      <c r="AU3888" s="283"/>
      <c r="AV3888" s="283"/>
      <c r="AW3888" s="283"/>
      <c r="AY3888" s="283"/>
      <c r="AZ3888" s="282"/>
      <c r="BA3888" s="283"/>
      <c r="BB3888" s="282"/>
      <c r="BC3888" s="282"/>
      <c r="BD3888" s="282"/>
      <c r="BE3888" s="283"/>
      <c r="BG3888" s="282"/>
      <c r="BH3888" s="282"/>
      <c r="BI3888" s="282"/>
      <c r="BL3888" s="421"/>
      <c r="BM3888" s="424"/>
      <c r="BN3888" s="424"/>
      <c r="BO3888" s="424"/>
      <c r="BP3888" s="424"/>
      <c r="BQ3888" s="421"/>
      <c r="BR3888" s="421"/>
      <c r="BV3888" s="282"/>
      <c r="BW3888" s="283"/>
      <c r="BY3888" s="283"/>
      <c r="BZ3888" s="283"/>
      <c r="CA3888" s="283"/>
      <c r="CB3888" s="282"/>
      <c r="CC3888" s="282"/>
      <c r="CD3888" s="282"/>
      <c r="CE3888" s="282"/>
      <c r="CG3888" s="427"/>
      <c r="CH3888" s="402"/>
      <c r="CI3888" s="424"/>
      <c r="CJ3888" s="282"/>
      <c r="CK3888" s="282"/>
      <c r="CL3888" s="283"/>
      <c r="CM3888" s="283"/>
      <c r="CP3888" s="282"/>
      <c r="DC3888" s="282"/>
      <c r="DD3888" s="282"/>
      <c r="DE3888" s="282"/>
      <c r="DF3888" s="282"/>
      <c r="DG3888" s="282"/>
      <c r="DH3888" s="282"/>
      <c r="DI3888" s="282"/>
      <c r="DJ3888" s="282"/>
      <c r="EF3888" s="495" t="str">
        <f>""&amp;(MID(数据表!AZ3888,1,MIN(FIND({"(";"（"},数据表!AZ3888&amp;"(（",1)-1)))&amp;""</f>
        <v/>
      </c>
      <c r="EG3888" s="495" t="str">
        <f>""&amp;(MID(数据表!AZ3888,1,MIN(FIND({0;1;2;3;4;5;6;7;8;9},数据表!AZ3888&amp;"1234567890",1)-1)))&amp;""</f>
        <v/>
      </c>
    </row>
    <row r="3889" spans="2:137" s="310" customFormat="1" ht="12" customHeight="1">
      <c r="B3889" s="286"/>
      <c r="C3889" s="286"/>
      <c r="D3889" s="286"/>
      <c r="E3889" s="479"/>
      <c r="F3889" s="282"/>
      <c r="G3889" s="283"/>
      <c r="H3889" s="421"/>
      <c r="I3889" s="421"/>
      <c r="J3889" s="283"/>
      <c r="K3889" s="421"/>
      <c r="L3889" s="282"/>
      <c r="N3889" s="282"/>
      <c r="S3889" s="282"/>
      <c r="T3889" s="283"/>
      <c r="U3889" s="283"/>
      <c r="V3889" s="283"/>
      <c r="W3889" s="283"/>
      <c r="X3889" s="283"/>
      <c r="Y3889" s="282"/>
      <c r="Z3889" s="282"/>
      <c r="AA3889" s="283"/>
      <c r="AB3889" s="282"/>
      <c r="AC3889" s="282"/>
      <c r="AD3889" s="282"/>
      <c r="AE3889" s="282"/>
      <c r="AF3889" s="283"/>
      <c r="AG3889" s="402"/>
      <c r="AH3889" s="283"/>
      <c r="AI3889" s="283"/>
      <c r="AJ3889" s="283"/>
      <c r="AK3889" s="283"/>
      <c r="AL3889" s="283"/>
      <c r="AM3889" s="282"/>
      <c r="AN3889" s="282"/>
      <c r="AO3889" s="282"/>
      <c r="AP3889" s="282"/>
      <c r="AQ3889" s="282"/>
      <c r="AR3889" s="282"/>
      <c r="AT3889" s="283"/>
      <c r="AU3889" s="283"/>
      <c r="AV3889" s="283"/>
      <c r="AW3889" s="283"/>
      <c r="AY3889" s="283"/>
      <c r="AZ3889" s="282"/>
      <c r="BA3889" s="283"/>
      <c r="BB3889" s="282"/>
      <c r="BC3889" s="282"/>
      <c r="BD3889" s="282"/>
      <c r="BE3889" s="283"/>
      <c r="BG3889" s="282"/>
      <c r="BH3889" s="282"/>
      <c r="BI3889" s="282"/>
      <c r="BL3889" s="421"/>
      <c r="BM3889" s="424"/>
      <c r="BN3889" s="424"/>
      <c r="BO3889" s="424"/>
      <c r="BP3889" s="424"/>
      <c r="BQ3889" s="421"/>
      <c r="BR3889" s="421"/>
      <c r="BV3889" s="282"/>
      <c r="BW3889" s="283"/>
      <c r="BY3889" s="283"/>
      <c r="BZ3889" s="283"/>
      <c r="CA3889" s="283"/>
      <c r="CB3889" s="282"/>
      <c r="CC3889" s="282"/>
      <c r="CD3889" s="282"/>
      <c r="CE3889" s="282"/>
      <c r="CG3889" s="427"/>
      <c r="CH3889" s="402"/>
      <c r="CI3889" s="424"/>
      <c r="CJ3889" s="282"/>
      <c r="CK3889" s="282"/>
      <c r="CL3889" s="283"/>
      <c r="CM3889" s="283"/>
      <c r="CP3889" s="282"/>
      <c r="DC3889" s="282"/>
      <c r="DD3889" s="282"/>
      <c r="DE3889" s="282"/>
      <c r="DF3889" s="282"/>
      <c r="DG3889" s="282"/>
      <c r="DH3889" s="282"/>
      <c r="DI3889" s="282"/>
      <c r="DJ3889" s="282"/>
      <c r="EF3889" s="495" t="str">
        <f>""&amp;(MID(数据表!AZ3889,1,MIN(FIND({"(";"（"},数据表!AZ3889&amp;"(（",1)-1)))&amp;""</f>
        <v/>
      </c>
      <c r="EG3889" s="495" t="str">
        <f>""&amp;(MID(数据表!AZ3889,1,MIN(FIND({0;1;2;3;4;5;6;7;8;9},数据表!AZ3889&amp;"1234567890",1)-1)))&amp;""</f>
        <v/>
      </c>
    </row>
    <row r="3890" spans="2:137" s="310" customFormat="1" ht="12" customHeight="1">
      <c r="B3890" s="286"/>
      <c r="C3890" s="286"/>
      <c r="D3890" s="286"/>
      <c r="E3890" s="479"/>
      <c r="F3890" s="282"/>
      <c r="G3890" s="283"/>
      <c r="H3890" s="421"/>
      <c r="I3890" s="421"/>
      <c r="J3890" s="283"/>
      <c r="K3890" s="421"/>
      <c r="L3890" s="282"/>
      <c r="N3890" s="282"/>
      <c r="S3890" s="282"/>
      <c r="T3890" s="283"/>
      <c r="U3890" s="283"/>
      <c r="V3890" s="283"/>
      <c r="W3890" s="283"/>
      <c r="X3890" s="283"/>
      <c r="Y3890" s="282"/>
      <c r="Z3890" s="282"/>
      <c r="AA3890" s="283"/>
      <c r="AB3890" s="282"/>
      <c r="AC3890" s="282"/>
      <c r="AD3890" s="282"/>
      <c r="AE3890" s="282"/>
      <c r="AF3890" s="283"/>
      <c r="AG3890" s="402"/>
      <c r="AH3890" s="283"/>
      <c r="AI3890" s="283"/>
      <c r="AJ3890" s="283"/>
      <c r="AK3890" s="283"/>
      <c r="AL3890" s="283"/>
      <c r="AM3890" s="282"/>
      <c r="AN3890" s="282"/>
      <c r="AO3890" s="282"/>
      <c r="AP3890" s="282"/>
      <c r="AQ3890" s="282"/>
      <c r="AR3890" s="282"/>
      <c r="AT3890" s="283"/>
      <c r="AU3890" s="283"/>
      <c r="AV3890" s="283"/>
      <c r="AW3890" s="283"/>
      <c r="AY3890" s="283"/>
      <c r="AZ3890" s="282"/>
      <c r="BA3890" s="283"/>
      <c r="BB3890" s="282"/>
      <c r="BC3890" s="282"/>
      <c r="BD3890" s="282"/>
      <c r="BE3890" s="283"/>
      <c r="BG3890" s="282"/>
      <c r="BH3890" s="282"/>
      <c r="BI3890" s="282"/>
      <c r="BL3890" s="421"/>
      <c r="BM3890" s="424"/>
      <c r="BN3890" s="424"/>
      <c r="BO3890" s="424"/>
      <c r="BP3890" s="424"/>
      <c r="BQ3890" s="421"/>
      <c r="BR3890" s="421"/>
      <c r="BV3890" s="282"/>
      <c r="BW3890" s="283"/>
      <c r="BY3890" s="283"/>
      <c r="BZ3890" s="283"/>
      <c r="CA3890" s="283"/>
      <c r="CB3890" s="282"/>
      <c r="CC3890" s="282"/>
      <c r="CD3890" s="282"/>
      <c r="CE3890" s="282"/>
      <c r="CG3890" s="427"/>
      <c r="CH3890" s="402"/>
      <c r="CI3890" s="424"/>
      <c r="CJ3890" s="282"/>
      <c r="CK3890" s="282"/>
      <c r="CL3890" s="283"/>
      <c r="CM3890" s="283"/>
      <c r="CP3890" s="282"/>
      <c r="DC3890" s="282"/>
      <c r="DD3890" s="282"/>
      <c r="DE3890" s="282"/>
      <c r="DF3890" s="282"/>
      <c r="DG3890" s="282"/>
      <c r="DH3890" s="282"/>
      <c r="DI3890" s="282"/>
      <c r="DJ3890" s="282"/>
      <c r="EF3890" s="495" t="str">
        <f>""&amp;(MID(数据表!AZ3890,1,MIN(FIND({"(";"（"},数据表!AZ3890&amp;"(（",1)-1)))&amp;""</f>
        <v/>
      </c>
      <c r="EG3890" s="495" t="str">
        <f>""&amp;(MID(数据表!AZ3890,1,MIN(FIND({0;1;2;3;4;5;6;7;8;9},数据表!AZ3890&amp;"1234567890",1)-1)))&amp;""</f>
        <v/>
      </c>
    </row>
    <row r="3891" spans="2:137" s="310" customFormat="1" ht="12" customHeight="1">
      <c r="B3891" s="286"/>
      <c r="C3891" s="286"/>
      <c r="D3891" s="286"/>
      <c r="E3891" s="479"/>
      <c r="F3891" s="282"/>
      <c r="G3891" s="283"/>
      <c r="H3891" s="421"/>
      <c r="I3891" s="421"/>
      <c r="J3891" s="283"/>
      <c r="K3891" s="421"/>
      <c r="L3891" s="282"/>
      <c r="N3891" s="282"/>
      <c r="S3891" s="282"/>
      <c r="T3891" s="283"/>
      <c r="U3891" s="283"/>
      <c r="V3891" s="283"/>
      <c r="W3891" s="283"/>
      <c r="X3891" s="283"/>
      <c r="Y3891" s="282"/>
      <c r="Z3891" s="282"/>
      <c r="AA3891" s="283"/>
      <c r="AB3891" s="282"/>
      <c r="AC3891" s="282"/>
      <c r="AD3891" s="282"/>
      <c r="AE3891" s="282"/>
      <c r="AF3891" s="283"/>
      <c r="AG3891" s="402"/>
      <c r="AH3891" s="283"/>
      <c r="AI3891" s="283"/>
      <c r="AJ3891" s="283"/>
      <c r="AK3891" s="283"/>
      <c r="AL3891" s="283"/>
      <c r="AM3891" s="282"/>
      <c r="AN3891" s="282"/>
      <c r="AO3891" s="282"/>
      <c r="AP3891" s="282"/>
      <c r="AQ3891" s="282"/>
      <c r="AR3891" s="282"/>
      <c r="AT3891" s="283"/>
      <c r="AU3891" s="283"/>
      <c r="AV3891" s="283"/>
      <c r="AW3891" s="283"/>
      <c r="AY3891" s="283"/>
      <c r="AZ3891" s="282"/>
      <c r="BA3891" s="283"/>
      <c r="BB3891" s="282"/>
      <c r="BC3891" s="282"/>
      <c r="BD3891" s="282"/>
      <c r="BE3891" s="283"/>
      <c r="BG3891" s="282"/>
      <c r="BH3891" s="282"/>
      <c r="BI3891" s="282"/>
      <c r="BL3891" s="421"/>
      <c r="BM3891" s="424"/>
      <c r="BN3891" s="424"/>
      <c r="BO3891" s="424"/>
      <c r="BP3891" s="424"/>
      <c r="BQ3891" s="421"/>
      <c r="BR3891" s="421"/>
      <c r="BV3891" s="282"/>
      <c r="BW3891" s="283"/>
      <c r="BY3891" s="283"/>
      <c r="BZ3891" s="283"/>
      <c r="CA3891" s="283"/>
      <c r="CB3891" s="282"/>
      <c r="CC3891" s="282"/>
      <c r="CD3891" s="282"/>
      <c r="CE3891" s="282"/>
      <c r="CG3891" s="427"/>
      <c r="CH3891" s="402"/>
      <c r="CI3891" s="424"/>
      <c r="CJ3891" s="282"/>
      <c r="CK3891" s="282"/>
      <c r="CL3891" s="283"/>
      <c r="CM3891" s="283"/>
      <c r="CP3891" s="282"/>
      <c r="DC3891" s="282"/>
      <c r="DD3891" s="282"/>
      <c r="DE3891" s="282"/>
      <c r="DF3891" s="282"/>
      <c r="DG3891" s="282"/>
      <c r="DH3891" s="282"/>
      <c r="DI3891" s="282"/>
      <c r="DJ3891" s="282"/>
      <c r="EF3891" s="495" t="str">
        <f>""&amp;(MID(数据表!AZ3891,1,MIN(FIND({"(";"（"},数据表!AZ3891&amp;"(（",1)-1)))&amp;""</f>
        <v/>
      </c>
      <c r="EG3891" s="495" t="str">
        <f>""&amp;(MID(数据表!AZ3891,1,MIN(FIND({0;1;2;3;4;5;6;7;8;9},数据表!AZ3891&amp;"1234567890",1)-1)))&amp;""</f>
        <v/>
      </c>
    </row>
    <row r="3892" spans="2:137" s="310" customFormat="1" ht="12" customHeight="1">
      <c r="B3892" s="286"/>
      <c r="C3892" s="286"/>
      <c r="D3892" s="286"/>
      <c r="E3892" s="479"/>
      <c r="F3892" s="282"/>
      <c r="G3892" s="283"/>
      <c r="H3892" s="421"/>
      <c r="I3892" s="421"/>
      <c r="J3892" s="283"/>
      <c r="K3892" s="421"/>
      <c r="L3892" s="282"/>
      <c r="N3892" s="282"/>
      <c r="S3892" s="282"/>
      <c r="T3892" s="283"/>
      <c r="U3892" s="283"/>
      <c r="V3892" s="283"/>
      <c r="W3892" s="283"/>
      <c r="X3892" s="283"/>
      <c r="Y3892" s="282"/>
      <c r="Z3892" s="282"/>
      <c r="AA3892" s="283"/>
      <c r="AB3892" s="282"/>
      <c r="AC3892" s="282"/>
      <c r="AD3892" s="282"/>
      <c r="AE3892" s="282"/>
      <c r="AF3892" s="283"/>
      <c r="AG3892" s="402"/>
      <c r="AH3892" s="283"/>
      <c r="AI3892" s="283"/>
      <c r="AJ3892" s="283"/>
      <c r="AK3892" s="283"/>
      <c r="AL3892" s="283"/>
      <c r="AM3892" s="282"/>
      <c r="AN3892" s="282"/>
      <c r="AO3892" s="282"/>
      <c r="AP3892" s="282"/>
      <c r="AQ3892" s="282"/>
      <c r="AR3892" s="282"/>
      <c r="AT3892" s="283"/>
      <c r="AU3892" s="283"/>
      <c r="AV3892" s="283"/>
      <c r="AW3892" s="283"/>
      <c r="AY3892" s="283"/>
      <c r="AZ3892" s="282"/>
      <c r="BA3892" s="283"/>
      <c r="BB3892" s="282"/>
      <c r="BC3892" s="282"/>
      <c r="BD3892" s="282"/>
      <c r="BE3892" s="283"/>
      <c r="BG3892" s="282"/>
      <c r="BH3892" s="282"/>
      <c r="BI3892" s="282"/>
      <c r="BL3892" s="421"/>
      <c r="BM3892" s="424"/>
      <c r="BN3892" s="424"/>
      <c r="BO3892" s="424"/>
      <c r="BP3892" s="424"/>
      <c r="BQ3892" s="421"/>
      <c r="BR3892" s="421"/>
      <c r="BV3892" s="282"/>
      <c r="BW3892" s="283"/>
      <c r="BY3892" s="283"/>
      <c r="BZ3892" s="283"/>
      <c r="CA3892" s="283"/>
      <c r="CB3892" s="282"/>
      <c r="CC3892" s="282"/>
      <c r="CD3892" s="282"/>
      <c r="CE3892" s="282"/>
      <c r="CG3892" s="427"/>
      <c r="CH3892" s="402"/>
      <c r="CI3892" s="424"/>
      <c r="CJ3892" s="282"/>
      <c r="CK3892" s="282"/>
      <c r="CL3892" s="283"/>
      <c r="CM3892" s="283"/>
      <c r="CP3892" s="282"/>
      <c r="DC3892" s="282"/>
      <c r="DD3892" s="282"/>
      <c r="DE3892" s="282"/>
      <c r="DF3892" s="282"/>
      <c r="DG3892" s="282"/>
      <c r="DH3892" s="282"/>
      <c r="DI3892" s="282"/>
      <c r="DJ3892" s="282"/>
      <c r="EF3892" s="495" t="str">
        <f>""&amp;(MID(数据表!AZ3892,1,MIN(FIND({"(";"（"},数据表!AZ3892&amp;"(（",1)-1)))&amp;""</f>
        <v/>
      </c>
      <c r="EG3892" s="495" t="str">
        <f>""&amp;(MID(数据表!AZ3892,1,MIN(FIND({0;1;2;3;4;5;6;7;8;9},数据表!AZ3892&amp;"1234567890",1)-1)))&amp;""</f>
        <v/>
      </c>
    </row>
    <row r="3893" spans="2:137" s="310" customFormat="1" ht="12" customHeight="1">
      <c r="B3893" s="286"/>
      <c r="C3893" s="286"/>
      <c r="D3893" s="286"/>
      <c r="E3893" s="479"/>
      <c r="F3893" s="282"/>
      <c r="G3893" s="283"/>
      <c r="H3893" s="421"/>
      <c r="I3893" s="421"/>
      <c r="J3893" s="283"/>
      <c r="K3893" s="421"/>
      <c r="L3893" s="282"/>
      <c r="N3893" s="282"/>
      <c r="S3893" s="282"/>
      <c r="T3893" s="283"/>
      <c r="U3893" s="283"/>
      <c r="V3893" s="283"/>
      <c r="W3893" s="283"/>
      <c r="X3893" s="283"/>
      <c r="Y3893" s="282"/>
      <c r="Z3893" s="282"/>
      <c r="AA3893" s="283"/>
      <c r="AB3893" s="282"/>
      <c r="AC3893" s="282"/>
      <c r="AD3893" s="282"/>
      <c r="AE3893" s="282"/>
      <c r="AF3893" s="283"/>
      <c r="AG3893" s="402"/>
      <c r="AH3893" s="283"/>
      <c r="AI3893" s="283"/>
      <c r="AJ3893" s="283"/>
      <c r="AK3893" s="283"/>
      <c r="AL3893" s="283"/>
      <c r="AM3893" s="282"/>
      <c r="AN3893" s="282"/>
      <c r="AO3893" s="282"/>
      <c r="AP3893" s="282"/>
      <c r="AQ3893" s="282"/>
      <c r="AR3893" s="282"/>
      <c r="AT3893" s="283"/>
      <c r="AU3893" s="283"/>
      <c r="AV3893" s="283"/>
      <c r="AW3893" s="283"/>
      <c r="AY3893" s="283"/>
      <c r="AZ3893" s="282"/>
      <c r="BA3893" s="283"/>
      <c r="BB3893" s="282"/>
      <c r="BC3893" s="282"/>
      <c r="BD3893" s="282"/>
      <c r="BE3893" s="283"/>
      <c r="BG3893" s="282"/>
      <c r="BH3893" s="282"/>
      <c r="BI3893" s="282"/>
      <c r="BL3893" s="421"/>
      <c r="BM3893" s="424"/>
      <c r="BN3893" s="424"/>
      <c r="BO3893" s="424"/>
      <c r="BP3893" s="424"/>
      <c r="BQ3893" s="421"/>
      <c r="BR3893" s="421"/>
      <c r="BV3893" s="282"/>
      <c r="BW3893" s="283"/>
      <c r="BY3893" s="283"/>
      <c r="BZ3893" s="283"/>
      <c r="CA3893" s="283"/>
      <c r="CB3893" s="282"/>
      <c r="CC3893" s="282"/>
      <c r="CD3893" s="282"/>
      <c r="CE3893" s="282"/>
      <c r="CG3893" s="427"/>
      <c r="CH3893" s="402"/>
      <c r="CI3893" s="424"/>
      <c r="CJ3893" s="282"/>
      <c r="CK3893" s="282"/>
      <c r="CL3893" s="283"/>
      <c r="CM3893" s="283"/>
      <c r="CP3893" s="282"/>
      <c r="DC3893" s="282"/>
      <c r="DD3893" s="282"/>
      <c r="DE3893" s="282"/>
      <c r="DF3893" s="282"/>
      <c r="DG3893" s="282"/>
      <c r="DH3893" s="282"/>
      <c r="DI3893" s="282"/>
      <c r="DJ3893" s="282"/>
      <c r="EF3893" s="495" t="str">
        <f>""&amp;(MID(数据表!AZ3893,1,MIN(FIND({"(";"（"},数据表!AZ3893&amp;"(（",1)-1)))&amp;""</f>
        <v/>
      </c>
      <c r="EG3893" s="495" t="str">
        <f>""&amp;(MID(数据表!AZ3893,1,MIN(FIND({0;1;2;3;4;5;6;7;8;9},数据表!AZ3893&amp;"1234567890",1)-1)))&amp;""</f>
        <v/>
      </c>
    </row>
    <row r="3894" spans="2:137" s="310" customFormat="1" ht="12" customHeight="1">
      <c r="B3894" s="286"/>
      <c r="C3894" s="286"/>
      <c r="D3894" s="286"/>
      <c r="E3894" s="479"/>
      <c r="F3894" s="282"/>
      <c r="G3894" s="283"/>
      <c r="H3894" s="421"/>
      <c r="I3894" s="421"/>
      <c r="J3894" s="283"/>
      <c r="K3894" s="421"/>
      <c r="L3894" s="282"/>
      <c r="N3894" s="282"/>
      <c r="S3894" s="282"/>
      <c r="T3894" s="283"/>
      <c r="U3894" s="283"/>
      <c r="V3894" s="283"/>
      <c r="W3894" s="283"/>
      <c r="X3894" s="283"/>
      <c r="Y3894" s="282"/>
      <c r="Z3894" s="282"/>
      <c r="AA3894" s="283"/>
      <c r="AB3894" s="282"/>
      <c r="AC3894" s="282"/>
      <c r="AD3894" s="282"/>
      <c r="AE3894" s="282"/>
      <c r="AF3894" s="283"/>
      <c r="AG3894" s="402"/>
      <c r="AH3894" s="283"/>
      <c r="AI3894" s="283"/>
      <c r="AJ3894" s="283"/>
      <c r="AK3894" s="283"/>
      <c r="AL3894" s="283"/>
      <c r="AM3894" s="282"/>
      <c r="AN3894" s="282"/>
      <c r="AO3894" s="282"/>
      <c r="AP3894" s="282"/>
      <c r="AQ3894" s="282"/>
      <c r="AR3894" s="282"/>
      <c r="AT3894" s="283"/>
      <c r="AU3894" s="283"/>
      <c r="AV3894" s="283"/>
      <c r="AW3894" s="283"/>
      <c r="AY3894" s="283"/>
      <c r="AZ3894" s="282"/>
      <c r="BA3894" s="283"/>
      <c r="BB3894" s="282"/>
      <c r="BC3894" s="282"/>
      <c r="BD3894" s="282"/>
      <c r="BE3894" s="283"/>
      <c r="BG3894" s="282"/>
      <c r="BH3894" s="282"/>
      <c r="BI3894" s="282"/>
      <c r="BL3894" s="421"/>
      <c r="BM3894" s="424"/>
      <c r="BN3894" s="424"/>
      <c r="BO3894" s="424"/>
      <c r="BP3894" s="424"/>
      <c r="BQ3894" s="421"/>
      <c r="BR3894" s="421"/>
      <c r="BV3894" s="282"/>
      <c r="BW3894" s="283"/>
      <c r="BY3894" s="283"/>
      <c r="BZ3894" s="283"/>
      <c r="CA3894" s="283"/>
      <c r="CB3894" s="282"/>
      <c r="CC3894" s="282"/>
      <c r="CD3894" s="282"/>
      <c r="CE3894" s="282"/>
      <c r="CG3894" s="427"/>
      <c r="CH3894" s="402"/>
      <c r="CI3894" s="424"/>
      <c r="CJ3894" s="282"/>
      <c r="CK3894" s="282"/>
      <c r="CL3894" s="283"/>
      <c r="CM3894" s="283"/>
      <c r="CP3894" s="282"/>
      <c r="DC3894" s="282"/>
      <c r="DD3894" s="282"/>
      <c r="DE3894" s="282"/>
      <c r="DF3894" s="282"/>
      <c r="DG3894" s="282"/>
      <c r="DH3894" s="282"/>
      <c r="DI3894" s="282"/>
      <c r="DJ3894" s="282"/>
      <c r="EF3894" s="495" t="str">
        <f>""&amp;(MID(数据表!AZ3894,1,MIN(FIND({"(";"（"},数据表!AZ3894&amp;"(（",1)-1)))&amp;""</f>
        <v/>
      </c>
      <c r="EG3894" s="495" t="str">
        <f>""&amp;(MID(数据表!AZ3894,1,MIN(FIND({0;1;2;3;4;5;6;7;8;9},数据表!AZ3894&amp;"1234567890",1)-1)))&amp;""</f>
        <v/>
      </c>
    </row>
    <row r="3895" spans="2:137" s="310" customFormat="1" ht="12" customHeight="1">
      <c r="B3895" s="286"/>
      <c r="C3895" s="286"/>
      <c r="D3895" s="286"/>
      <c r="E3895" s="479"/>
      <c r="F3895" s="282"/>
      <c r="G3895" s="283"/>
      <c r="H3895" s="421"/>
      <c r="I3895" s="421"/>
      <c r="J3895" s="283"/>
      <c r="K3895" s="421"/>
      <c r="L3895" s="282"/>
      <c r="N3895" s="282"/>
      <c r="S3895" s="282"/>
      <c r="T3895" s="283"/>
      <c r="U3895" s="283"/>
      <c r="V3895" s="283"/>
      <c r="W3895" s="283"/>
      <c r="X3895" s="283"/>
      <c r="Y3895" s="282"/>
      <c r="Z3895" s="282"/>
      <c r="AA3895" s="283"/>
      <c r="AB3895" s="282"/>
      <c r="AC3895" s="282"/>
      <c r="AD3895" s="282"/>
      <c r="AE3895" s="282"/>
      <c r="AF3895" s="283"/>
      <c r="AG3895" s="402"/>
      <c r="AH3895" s="283"/>
      <c r="AI3895" s="283"/>
      <c r="AJ3895" s="283"/>
      <c r="AK3895" s="283"/>
      <c r="AL3895" s="283"/>
      <c r="AM3895" s="282"/>
      <c r="AN3895" s="282"/>
      <c r="AO3895" s="282"/>
      <c r="AP3895" s="282"/>
      <c r="AQ3895" s="282"/>
      <c r="AR3895" s="282"/>
      <c r="AT3895" s="283"/>
      <c r="AU3895" s="283"/>
      <c r="AV3895" s="283"/>
      <c r="AW3895" s="283"/>
      <c r="AY3895" s="283"/>
      <c r="AZ3895" s="282"/>
      <c r="BA3895" s="283"/>
      <c r="BB3895" s="282"/>
      <c r="BC3895" s="282"/>
      <c r="BD3895" s="282"/>
      <c r="BE3895" s="283"/>
      <c r="BG3895" s="282"/>
      <c r="BH3895" s="282"/>
      <c r="BI3895" s="282"/>
      <c r="BL3895" s="421"/>
      <c r="BM3895" s="424"/>
      <c r="BN3895" s="424"/>
      <c r="BO3895" s="424"/>
      <c r="BP3895" s="424"/>
      <c r="BQ3895" s="421"/>
      <c r="BR3895" s="421"/>
      <c r="BV3895" s="282"/>
      <c r="BW3895" s="283"/>
      <c r="BY3895" s="283"/>
      <c r="BZ3895" s="283"/>
      <c r="CA3895" s="283"/>
      <c r="CB3895" s="282"/>
      <c r="CC3895" s="282"/>
      <c r="CD3895" s="282"/>
      <c r="CE3895" s="282"/>
      <c r="CG3895" s="427"/>
      <c r="CH3895" s="402"/>
      <c r="CI3895" s="424"/>
      <c r="CJ3895" s="282"/>
      <c r="CK3895" s="282"/>
      <c r="CL3895" s="283"/>
      <c r="CM3895" s="283"/>
      <c r="CP3895" s="282"/>
      <c r="DC3895" s="282"/>
      <c r="DD3895" s="282"/>
      <c r="DE3895" s="282"/>
      <c r="DF3895" s="282"/>
      <c r="DG3895" s="282"/>
      <c r="DH3895" s="282"/>
      <c r="DI3895" s="282"/>
      <c r="DJ3895" s="282"/>
      <c r="EF3895" s="495" t="str">
        <f>""&amp;(MID(数据表!AZ3895,1,MIN(FIND({"(";"（"},数据表!AZ3895&amp;"(（",1)-1)))&amp;""</f>
        <v/>
      </c>
      <c r="EG3895" s="495" t="str">
        <f>""&amp;(MID(数据表!AZ3895,1,MIN(FIND({0;1;2;3;4;5;6;7;8;9},数据表!AZ3895&amp;"1234567890",1)-1)))&amp;""</f>
        <v/>
      </c>
    </row>
    <row r="3896" spans="2:137" s="310" customFormat="1" ht="12" customHeight="1">
      <c r="B3896" s="286"/>
      <c r="C3896" s="286"/>
      <c r="D3896" s="286"/>
      <c r="E3896" s="479"/>
      <c r="F3896" s="282"/>
      <c r="G3896" s="283"/>
      <c r="H3896" s="421"/>
      <c r="I3896" s="421"/>
      <c r="J3896" s="283"/>
      <c r="K3896" s="421"/>
      <c r="L3896" s="282"/>
      <c r="N3896" s="282"/>
      <c r="S3896" s="282"/>
      <c r="T3896" s="283"/>
      <c r="U3896" s="283"/>
      <c r="V3896" s="283"/>
      <c r="W3896" s="283"/>
      <c r="X3896" s="283"/>
      <c r="Y3896" s="282"/>
      <c r="Z3896" s="282"/>
      <c r="AA3896" s="283"/>
      <c r="AB3896" s="282"/>
      <c r="AC3896" s="282"/>
      <c r="AD3896" s="282"/>
      <c r="AE3896" s="282"/>
      <c r="AF3896" s="283"/>
      <c r="AG3896" s="402"/>
      <c r="AH3896" s="283"/>
      <c r="AI3896" s="283"/>
      <c r="AJ3896" s="283"/>
      <c r="AK3896" s="283"/>
      <c r="AL3896" s="283"/>
      <c r="AM3896" s="282"/>
      <c r="AN3896" s="282"/>
      <c r="AO3896" s="282"/>
      <c r="AP3896" s="282"/>
      <c r="AQ3896" s="282"/>
      <c r="AR3896" s="282"/>
      <c r="AT3896" s="283"/>
      <c r="AU3896" s="283"/>
      <c r="AV3896" s="283"/>
      <c r="AW3896" s="283"/>
      <c r="AY3896" s="283"/>
      <c r="AZ3896" s="282"/>
      <c r="BA3896" s="283"/>
      <c r="BB3896" s="282"/>
      <c r="BC3896" s="282"/>
      <c r="BD3896" s="282"/>
      <c r="BE3896" s="283"/>
      <c r="BG3896" s="282"/>
      <c r="BH3896" s="282"/>
      <c r="BI3896" s="282"/>
      <c r="BL3896" s="421"/>
      <c r="BM3896" s="424"/>
      <c r="BN3896" s="424"/>
      <c r="BO3896" s="424"/>
      <c r="BP3896" s="424"/>
      <c r="BQ3896" s="421"/>
      <c r="BR3896" s="421"/>
      <c r="BV3896" s="282"/>
      <c r="BW3896" s="283"/>
      <c r="BY3896" s="283"/>
      <c r="BZ3896" s="283"/>
      <c r="CA3896" s="283"/>
      <c r="CB3896" s="282"/>
      <c r="CC3896" s="282"/>
      <c r="CD3896" s="282"/>
      <c r="CE3896" s="282"/>
      <c r="CG3896" s="427"/>
      <c r="CH3896" s="402"/>
      <c r="CI3896" s="424"/>
      <c r="CJ3896" s="282"/>
      <c r="CK3896" s="282"/>
      <c r="CL3896" s="283"/>
      <c r="CM3896" s="283"/>
      <c r="CP3896" s="282"/>
      <c r="DC3896" s="282"/>
      <c r="DD3896" s="282"/>
      <c r="DE3896" s="282"/>
      <c r="DF3896" s="282"/>
      <c r="DG3896" s="282"/>
      <c r="DH3896" s="282"/>
      <c r="DI3896" s="282"/>
      <c r="DJ3896" s="282"/>
      <c r="EF3896" s="495" t="str">
        <f>""&amp;(MID(数据表!AZ3896,1,MIN(FIND({"(";"（"},数据表!AZ3896&amp;"(（",1)-1)))&amp;""</f>
        <v/>
      </c>
      <c r="EG3896" s="495" t="str">
        <f>""&amp;(MID(数据表!AZ3896,1,MIN(FIND({0;1;2;3;4;5;6;7;8;9},数据表!AZ3896&amp;"1234567890",1)-1)))&amp;""</f>
        <v/>
      </c>
    </row>
    <row r="3897" spans="2:137" s="310" customFormat="1" ht="12" customHeight="1">
      <c r="B3897" s="286"/>
      <c r="C3897" s="286"/>
      <c r="D3897" s="286"/>
      <c r="E3897" s="479"/>
      <c r="F3897" s="282"/>
      <c r="G3897" s="283"/>
      <c r="H3897" s="421"/>
      <c r="I3897" s="421"/>
      <c r="J3897" s="283"/>
      <c r="K3897" s="421"/>
      <c r="L3897" s="282"/>
      <c r="N3897" s="282"/>
      <c r="S3897" s="282"/>
      <c r="T3897" s="283"/>
      <c r="U3897" s="283"/>
      <c r="V3897" s="283"/>
      <c r="W3897" s="283"/>
      <c r="X3897" s="283"/>
      <c r="Y3897" s="282"/>
      <c r="Z3897" s="282"/>
      <c r="AA3897" s="283"/>
      <c r="AB3897" s="282"/>
      <c r="AC3897" s="282"/>
      <c r="AD3897" s="282"/>
      <c r="AE3897" s="282"/>
      <c r="AF3897" s="283"/>
      <c r="AG3897" s="402"/>
      <c r="AH3897" s="283"/>
      <c r="AI3897" s="283"/>
      <c r="AJ3897" s="283"/>
      <c r="AK3897" s="283"/>
      <c r="AL3897" s="283"/>
      <c r="AM3897" s="282"/>
      <c r="AN3897" s="282"/>
      <c r="AO3897" s="282"/>
      <c r="AP3897" s="282"/>
      <c r="AQ3897" s="282"/>
      <c r="AR3897" s="282"/>
      <c r="AT3897" s="283"/>
      <c r="AU3897" s="283"/>
      <c r="AV3897" s="283"/>
      <c r="AW3897" s="283"/>
      <c r="AY3897" s="283"/>
      <c r="AZ3897" s="282"/>
      <c r="BA3897" s="283"/>
      <c r="BB3897" s="282"/>
      <c r="BC3897" s="282"/>
      <c r="BD3897" s="282"/>
      <c r="BE3897" s="283"/>
      <c r="BG3897" s="282"/>
      <c r="BH3897" s="282"/>
      <c r="BI3897" s="282"/>
      <c r="BL3897" s="421"/>
      <c r="BM3897" s="424"/>
      <c r="BN3897" s="424"/>
      <c r="BO3897" s="424"/>
      <c r="BP3897" s="424"/>
      <c r="BQ3897" s="421"/>
      <c r="BR3897" s="421"/>
      <c r="BV3897" s="282"/>
      <c r="BW3897" s="283"/>
      <c r="BY3897" s="283"/>
      <c r="BZ3897" s="283"/>
      <c r="CA3897" s="283"/>
      <c r="CB3897" s="282"/>
      <c r="CC3897" s="282"/>
      <c r="CD3897" s="282"/>
      <c r="CE3897" s="282"/>
      <c r="CG3897" s="427"/>
      <c r="CH3897" s="402"/>
      <c r="CI3897" s="424"/>
      <c r="CJ3897" s="282"/>
      <c r="CK3897" s="282"/>
      <c r="CL3897" s="283"/>
      <c r="CM3897" s="283"/>
      <c r="CP3897" s="282"/>
      <c r="DC3897" s="282"/>
      <c r="DD3897" s="282"/>
      <c r="DE3897" s="282"/>
      <c r="DF3897" s="282"/>
      <c r="DG3897" s="282"/>
      <c r="DH3897" s="282"/>
      <c r="DI3897" s="282"/>
      <c r="DJ3897" s="282"/>
      <c r="EF3897" s="495" t="str">
        <f>""&amp;(MID(数据表!AZ3897,1,MIN(FIND({"(";"（"},数据表!AZ3897&amp;"(（",1)-1)))&amp;""</f>
        <v/>
      </c>
      <c r="EG3897" s="495" t="str">
        <f>""&amp;(MID(数据表!AZ3897,1,MIN(FIND({0;1;2;3;4;5;6;7;8;9},数据表!AZ3897&amp;"1234567890",1)-1)))&amp;""</f>
        <v/>
      </c>
    </row>
    <row r="3898" spans="2:137" s="310" customFormat="1" ht="12" customHeight="1">
      <c r="B3898" s="286"/>
      <c r="C3898" s="286"/>
      <c r="D3898" s="286"/>
      <c r="E3898" s="479"/>
      <c r="F3898" s="282"/>
      <c r="G3898" s="283"/>
      <c r="H3898" s="421"/>
      <c r="I3898" s="421"/>
      <c r="J3898" s="283"/>
      <c r="K3898" s="421"/>
      <c r="L3898" s="282"/>
      <c r="N3898" s="282"/>
      <c r="S3898" s="282"/>
      <c r="T3898" s="283"/>
      <c r="U3898" s="283"/>
      <c r="V3898" s="283"/>
      <c r="W3898" s="283"/>
      <c r="X3898" s="283"/>
      <c r="Y3898" s="282"/>
      <c r="Z3898" s="282"/>
      <c r="AA3898" s="283"/>
      <c r="AB3898" s="282"/>
      <c r="AC3898" s="282"/>
      <c r="AD3898" s="282"/>
      <c r="AE3898" s="282"/>
      <c r="AF3898" s="283"/>
      <c r="AG3898" s="402"/>
      <c r="AH3898" s="283"/>
      <c r="AI3898" s="283"/>
      <c r="AJ3898" s="283"/>
      <c r="AK3898" s="283"/>
      <c r="AL3898" s="283"/>
      <c r="AM3898" s="282"/>
      <c r="AN3898" s="282"/>
      <c r="AO3898" s="282"/>
      <c r="AP3898" s="282"/>
      <c r="AQ3898" s="282"/>
      <c r="AR3898" s="282"/>
      <c r="AT3898" s="283"/>
      <c r="AU3898" s="283"/>
      <c r="AV3898" s="283"/>
      <c r="AW3898" s="283"/>
      <c r="AY3898" s="283"/>
      <c r="AZ3898" s="282"/>
      <c r="BA3898" s="283"/>
      <c r="BB3898" s="282"/>
      <c r="BC3898" s="282"/>
      <c r="BD3898" s="282"/>
      <c r="BE3898" s="283"/>
      <c r="BG3898" s="282"/>
      <c r="BH3898" s="282"/>
      <c r="BI3898" s="282"/>
      <c r="BL3898" s="421"/>
      <c r="BM3898" s="424"/>
      <c r="BN3898" s="424"/>
      <c r="BO3898" s="424"/>
      <c r="BP3898" s="424"/>
      <c r="BQ3898" s="421"/>
      <c r="BR3898" s="421"/>
      <c r="BV3898" s="282"/>
      <c r="BW3898" s="283"/>
      <c r="BY3898" s="283"/>
      <c r="BZ3898" s="283"/>
      <c r="CA3898" s="283"/>
      <c r="CB3898" s="282"/>
      <c r="CC3898" s="282"/>
      <c r="CD3898" s="282"/>
      <c r="CE3898" s="282"/>
      <c r="CG3898" s="427"/>
      <c r="CH3898" s="402"/>
      <c r="CI3898" s="424"/>
      <c r="CJ3898" s="282"/>
      <c r="CK3898" s="282"/>
      <c r="CL3898" s="283"/>
      <c r="CM3898" s="283"/>
      <c r="CP3898" s="282"/>
      <c r="DC3898" s="282"/>
      <c r="DD3898" s="282"/>
      <c r="DE3898" s="282"/>
      <c r="DF3898" s="282"/>
      <c r="DG3898" s="282"/>
      <c r="DH3898" s="282"/>
      <c r="DI3898" s="282"/>
      <c r="DJ3898" s="282"/>
      <c r="EF3898" s="495" t="str">
        <f>""&amp;(MID(数据表!AZ3898,1,MIN(FIND({"(";"（"},数据表!AZ3898&amp;"(（",1)-1)))&amp;""</f>
        <v/>
      </c>
      <c r="EG3898" s="495" t="str">
        <f>""&amp;(MID(数据表!AZ3898,1,MIN(FIND({0;1;2;3;4;5;6;7;8;9},数据表!AZ3898&amp;"1234567890",1)-1)))&amp;""</f>
        <v/>
      </c>
    </row>
    <row r="3899" spans="2:137" s="310" customFormat="1" ht="12" customHeight="1">
      <c r="B3899" s="286"/>
      <c r="C3899" s="286"/>
      <c r="D3899" s="286"/>
      <c r="E3899" s="479"/>
      <c r="F3899" s="282"/>
      <c r="G3899" s="283"/>
      <c r="H3899" s="421"/>
      <c r="I3899" s="421"/>
      <c r="J3899" s="283"/>
      <c r="K3899" s="421"/>
      <c r="L3899" s="282"/>
      <c r="N3899" s="282"/>
      <c r="S3899" s="282"/>
      <c r="T3899" s="283"/>
      <c r="U3899" s="283"/>
      <c r="V3899" s="283"/>
      <c r="W3899" s="283"/>
      <c r="X3899" s="283"/>
      <c r="Y3899" s="282"/>
      <c r="Z3899" s="282"/>
      <c r="AA3899" s="283"/>
      <c r="AB3899" s="282"/>
      <c r="AC3899" s="282"/>
      <c r="AD3899" s="282"/>
      <c r="AE3899" s="282"/>
      <c r="AF3899" s="283"/>
      <c r="AG3899" s="402"/>
      <c r="AH3899" s="283"/>
      <c r="AI3899" s="283"/>
      <c r="AJ3899" s="283"/>
      <c r="AK3899" s="283"/>
      <c r="AL3899" s="283"/>
      <c r="AM3899" s="282"/>
      <c r="AN3899" s="282"/>
      <c r="AO3899" s="282"/>
      <c r="AP3899" s="282"/>
      <c r="AQ3899" s="282"/>
      <c r="AR3899" s="282"/>
      <c r="AT3899" s="283"/>
      <c r="AU3899" s="283"/>
      <c r="AV3899" s="283"/>
      <c r="AW3899" s="283"/>
      <c r="AY3899" s="283"/>
      <c r="AZ3899" s="282"/>
      <c r="BA3899" s="283"/>
      <c r="BB3899" s="282"/>
      <c r="BC3899" s="282"/>
      <c r="BD3899" s="282"/>
      <c r="BE3899" s="283"/>
      <c r="BG3899" s="282"/>
      <c r="BH3899" s="282"/>
      <c r="BI3899" s="282"/>
      <c r="BL3899" s="421"/>
      <c r="BM3899" s="424"/>
      <c r="BN3899" s="424"/>
      <c r="BO3899" s="424"/>
      <c r="BP3899" s="424"/>
      <c r="BQ3899" s="421"/>
      <c r="BR3899" s="421"/>
      <c r="BV3899" s="282"/>
      <c r="BW3899" s="283"/>
      <c r="BY3899" s="283"/>
      <c r="BZ3899" s="283"/>
      <c r="CA3899" s="283"/>
      <c r="CB3899" s="282"/>
      <c r="CC3899" s="282"/>
      <c r="CD3899" s="282"/>
      <c r="CE3899" s="282"/>
      <c r="CG3899" s="427"/>
      <c r="CH3899" s="402"/>
      <c r="CI3899" s="424"/>
      <c r="CJ3899" s="282"/>
      <c r="CK3899" s="282"/>
      <c r="CL3899" s="283"/>
      <c r="CM3899" s="283"/>
      <c r="CP3899" s="282"/>
      <c r="DC3899" s="282"/>
      <c r="DD3899" s="282"/>
      <c r="DE3899" s="282"/>
      <c r="DF3899" s="282"/>
      <c r="DG3899" s="282"/>
      <c r="DH3899" s="282"/>
      <c r="DI3899" s="282"/>
      <c r="DJ3899" s="282"/>
      <c r="EF3899" s="495" t="str">
        <f>""&amp;(MID(数据表!AZ3899,1,MIN(FIND({"(";"（"},数据表!AZ3899&amp;"(（",1)-1)))&amp;""</f>
        <v/>
      </c>
      <c r="EG3899" s="495" t="str">
        <f>""&amp;(MID(数据表!AZ3899,1,MIN(FIND({0;1;2;3;4;5;6;7;8;9},数据表!AZ3899&amp;"1234567890",1)-1)))&amp;""</f>
        <v/>
      </c>
    </row>
    <row r="3900" spans="2:137" s="310" customFormat="1" ht="12" customHeight="1">
      <c r="B3900" s="286"/>
      <c r="C3900" s="286"/>
      <c r="D3900" s="286"/>
      <c r="E3900" s="479"/>
      <c r="F3900" s="282"/>
      <c r="G3900" s="283"/>
      <c r="H3900" s="421"/>
      <c r="I3900" s="421"/>
      <c r="J3900" s="283"/>
      <c r="K3900" s="421"/>
      <c r="L3900" s="282"/>
      <c r="N3900" s="282"/>
      <c r="S3900" s="282"/>
      <c r="T3900" s="283"/>
      <c r="U3900" s="283"/>
      <c r="V3900" s="283"/>
      <c r="W3900" s="283"/>
      <c r="X3900" s="283"/>
      <c r="Y3900" s="282"/>
      <c r="Z3900" s="282"/>
      <c r="AA3900" s="283"/>
      <c r="AB3900" s="282"/>
      <c r="AC3900" s="282"/>
      <c r="AD3900" s="282"/>
      <c r="AE3900" s="282"/>
      <c r="AF3900" s="283"/>
      <c r="AG3900" s="402"/>
      <c r="AH3900" s="283"/>
      <c r="AI3900" s="283"/>
      <c r="AJ3900" s="283"/>
      <c r="AK3900" s="283"/>
      <c r="AL3900" s="283"/>
      <c r="AM3900" s="282"/>
      <c r="AN3900" s="282"/>
      <c r="AO3900" s="282"/>
      <c r="AP3900" s="282"/>
      <c r="AQ3900" s="282"/>
      <c r="AR3900" s="282"/>
      <c r="AT3900" s="283"/>
      <c r="AU3900" s="283"/>
      <c r="AV3900" s="283"/>
      <c r="AW3900" s="283"/>
      <c r="AY3900" s="283"/>
      <c r="AZ3900" s="282"/>
      <c r="BA3900" s="283"/>
      <c r="BB3900" s="282"/>
      <c r="BC3900" s="282"/>
      <c r="BD3900" s="282"/>
      <c r="BE3900" s="283"/>
      <c r="BG3900" s="282"/>
      <c r="BH3900" s="282"/>
      <c r="BI3900" s="282"/>
      <c r="BL3900" s="421"/>
      <c r="BM3900" s="424"/>
      <c r="BN3900" s="424"/>
      <c r="BO3900" s="424"/>
      <c r="BP3900" s="424"/>
      <c r="BQ3900" s="421"/>
      <c r="BR3900" s="421"/>
      <c r="BV3900" s="282"/>
      <c r="BW3900" s="283"/>
      <c r="BY3900" s="283"/>
      <c r="BZ3900" s="283"/>
      <c r="CA3900" s="283"/>
      <c r="CB3900" s="282"/>
      <c r="CC3900" s="282"/>
      <c r="CD3900" s="282"/>
      <c r="CE3900" s="282"/>
      <c r="CG3900" s="427"/>
      <c r="CH3900" s="402"/>
      <c r="CI3900" s="424"/>
      <c r="CJ3900" s="282"/>
      <c r="CK3900" s="282"/>
      <c r="CL3900" s="283"/>
      <c r="CM3900" s="283"/>
      <c r="CP3900" s="282"/>
      <c r="DC3900" s="282"/>
      <c r="DD3900" s="282"/>
      <c r="DE3900" s="282"/>
      <c r="DF3900" s="282"/>
      <c r="DG3900" s="282"/>
      <c r="DH3900" s="282"/>
      <c r="DI3900" s="282"/>
      <c r="DJ3900" s="282"/>
      <c r="EF3900" s="495" t="str">
        <f>""&amp;(MID(数据表!AZ3900,1,MIN(FIND({"(";"（"},数据表!AZ3900&amp;"(（",1)-1)))&amp;""</f>
        <v/>
      </c>
      <c r="EG3900" s="495" t="str">
        <f>""&amp;(MID(数据表!AZ3900,1,MIN(FIND({0;1;2;3;4;5;6;7;8;9},数据表!AZ3900&amp;"1234567890",1)-1)))&amp;""</f>
        <v/>
      </c>
    </row>
    <row r="3901" spans="2:137" s="310" customFormat="1" ht="12" customHeight="1">
      <c r="B3901" s="286"/>
      <c r="C3901" s="286"/>
      <c r="D3901" s="286"/>
      <c r="E3901" s="479"/>
      <c r="F3901" s="282"/>
      <c r="G3901" s="283"/>
      <c r="H3901" s="421"/>
      <c r="I3901" s="421"/>
      <c r="J3901" s="283"/>
      <c r="K3901" s="421"/>
      <c r="L3901" s="282"/>
      <c r="N3901" s="282"/>
      <c r="S3901" s="282"/>
      <c r="T3901" s="283"/>
      <c r="U3901" s="283"/>
      <c r="V3901" s="283"/>
      <c r="W3901" s="283"/>
      <c r="X3901" s="283"/>
      <c r="Y3901" s="282"/>
      <c r="Z3901" s="282"/>
      <c r="AA3901" s="283"/>
      <c r="AB3901" s="282"/>
      <c r="AC3901" s="282"/>
      <c r="AD3901" s="282"/>
      <c r="AE3901" s="282"/>
      <c r="AF3901" s="283"/>
      <c r="AG3901" s="402"/>
      <c r="AH3901" s="283"/>
      <c r="AI3901" s="283"/>
      <c r="AJ3901" s="283"/>
      <c r="AK3901" s="283"/>
      <c r="AL3901" s="283"/>
      <c r="AM3901" s="282"/>
      <c r="AN3901" s="282"/>
      <c r="AO3901" s="282"/>
      <c r="AP3901" s="282"/>
      <c r="AQ3901" s="282"/>
      <c r="AR3901" s="282"/>
      <c r="AT3901" s="283"/>
      <c r="AU3901" s="283"/>
      <c r="AV3901" s="283"/>
      <c r="AW3901" s="283"/>
      <c r="AY3901" s="283"/>
      <c r="AZ3901" s="282"/>
      <c r="BA3901" s="283"/>
      <c r="BB3901" s="282"/>
      <c r="BC3901" s="282"/>
      <c r="BD3901" s="282"/>
      <c r="BE3901" s="283"/>
      <c r="BG3901" s="282"/>
      <c r="BH3901" s="282"/>
      <c r="BI3901" s="282"/>
      <c r="BL3901" s="421"/>
      <c r="BM3901" s="424"/>
      <c r="BN3901" s="424"/>
      <c r="BO3901" s="424"/>
      <c r="BP3901" s="424"/>
      <c r="BQ3901" s="421"/>
      <c r="BR3901" s="421"/>
      <c r="BV3901" s="282"/>
      <c r="BW3901" s="283"/>
      <c r="BY3901" s="283"/>
      <c r="BZ3901" s="283"/>
      <c r="CA3901" s="283"/>
      <c r="CB3901" s="282"/>
      <c r="CC3901" s="282"/>
      <c r="CD3901" s="282"/>
      <c r="CE3901" s="282"/>
      <c r="CG3901" s="427"/>
      <c r="CH3901" s="402"/>
      <c r="CI3901" s="424"/>
      <c r="CJ3901" s="282"/>
      <c r="CK3901" s="282"/>
      <c r="CL3901" s="283"/>
      <c r="CM3901" s="283"/>
      <c r="CP3901" s="282"/>
      <c r="DC3901" s="282"/>
      <c r="DD3901" s="282"/>
      <c r="DE3901" s="282"/>
      <c r="DF3901" s="282"/>
      <c r="DG3901" s="282"/>
      <c r="DH3901" s="282"/>
      <c r="DI3901" s="282"/>
      <c r="DJ3901" s="282"/>
      <c r="EF3901" s="495" t="str">
        <f>""&amp;(MID(数据表!AZ3901,1,MIN(FIND({"(";"（"},数据表!AZ3901&amp;"(（",1)-1)))&amp;""</f>
        <v/>
      </c>
      <c r="EG3901" s="495" t="str">
        <f>""&amp;(MID(数据表!AZ3901,1,MIN(FIND({0;1;2;3;4;5;6;7;8;9},数据表!AZ3901&amp;"1234567890",1)-1)))&amp;""</f>
        <v/>
      </c>
    </row>
    <row r="3902" spans="2:137" s="310" customFormat="1" ht="12" customHeight="1">
      <c r="B3902" s="286"/>
      <c r="C3902" s="286"/>
      <c r="D3902" s="286"/>
      <c r="E3902" s="479"/>
      <c r="F3902" s="282"/>
      <c r="G3902" s="283"/>
      <c r="H3902" s="421"/>
      <c r="I3902" s="421"/>
      <c r="J3902" s="283"/>
      <c r="K3902" s="421"/>
      <c r="L3902" s="282"/>
      <c r="N3902" s="282"/>
      <c r="S3902" s="282"/>
      <c r="T3902" s="283"/>
      <c r="U3902" s="283"/>
      <c r="V3902" s="283"/>
      <c r="W3902" s="283"/>
      <c r="X3902" s="283"/>
      <c r="Y3902" s="282"/>
      <c r="Z3902" s="282"/>
      <c r="AA3902" s="283"/>
      <c r="AB3902" s="282"/>
      <c r="AC3902" s="282"/>
      <c r="AD3902" s="282"/>
      <c r="AE3902" s="282"/>
      <c r="AF3902" s="283"/>
      <c r="AG3902" s="402"/>
      <c r="AH3902" s="283"/>
      <c r="AI3902" s="283"/>
      <c r="AJ3902" s="283"/>
      <c r="AK3902" s="283"/>
      <c r="AL3902" s="283"/>
      <c r="AM3902" s="282"/>
      <c r="AN3902" s="282"/>
      <c r="AO3902" s="282"/>
      <c r="AP3902" s="282"/>
      <c r="AQ3902" s="282"/>
      <c r="AR3902" s="282"/>
      <c r="AT3902" s="283"/>
      <c r="AU3902" s="283"/>
      <c r="AV3902" s="283"/>
      <c r="AW3902" s="283"/>
      <c r="AY3902" s="283"/>
      <c r="AZ3902" s="282"/>
      <c r="BA3902" s="283"/>
      <c r="BB3902" s="282"/>
      <c r="BC3902" s="282"/>
      <c r="BD3902" s="282"/>
      <c r="BE3902" s="283"/>
      <c r="BG3902" s="282"/>
      <c r="BH3902" s="282"/>
      <c r="BI3902" s="282"/>
      <c r="BL3902" s="421"/>
      <c r="BM3902" s="424"/>
      <c r="BN3902" s="424"/>
      <c r="BO3902" s="424"/>
      <c r="BP3902" s="424"/>
      <c r="BQ3902" s="421"/>
      <c r="BR3902" s="421"/>
      <c r="BV3902" s="282"/>
      <c r="BW3902" s="283"/>
      <c r="BY3902" s="283"/>
      <c r="BZ3902" s="283"/>
      <c r="CA3902" s="283"/>
      <c r="CB3902" s="282"/>
      <c r="CC3902" s="282"/>
      <c r="CD3902" s="282"/>
      <c r="CE3902" s="282"/>
      <c r="CG3902" s="427"/>
      <c r="CH3902" s="402"/>
      <c r="CI3902" s="424"/>
      <c r="CJ3902" s="282"/>
      <c r="CK3902" s="282"/>
      <c r="CL3902" s="283"/>
      <c r="CM3902" s="283"/>
      <c r="CP3902" s="282"/>
      <c r="DC3902" s="282"/>
      <c r="DD3902" s="282"/>
      <c r="DE3902" s="282"/>
      <c r="DF3902" s="282"/>
      <c r="DG3902" s="282"/>
      <c r="DH3902" s="282"/>
      <c r="DI3902" s="282"/>
      <c r="DJ3902" s="282"/>
      <c r="EF3902" s="495" t="str">
        <f>""&amp;(MID(数据表!AZ3902,1,MIN(FIND({"(";"（"},数据表!AZ3902&amp;"(（",1)-1)))&amp;""</f>
        <v/>
      </c>
      <c r="EG3902" s="495" t="str">
        <f>""&amp;(MID(数据表!AZ3902,1,MIN(FIND({0;1;2;3;4;5;6;7;8;9},数据表!AZ3902&amp;"1234567890",1)-1)))&amp;""</f>
        <v/>
      </c>
    </row>
    <row r="3903" spans="2:137" s="310" customFormat="1" ht="12" customHeight="1">
      <c r="B3903" s="286"/>
      <c r="C3903" s="286"/>
      <c r="D3903" s="286"/>
      <c r="E3903" s="479"/>
      <c r="F3903" s="282"/>
      <c r="G3903" s="283"/>
      <c r="H3903" s="421"/>
      <c r="I3903" s="421"/>
      <c r="J3903" s="283"/>
      <c r="K3903" s="421"/>
      <c r="L3903" s="282"/>
      <c r="N3903" s="282"/>
      <c r="S3903" s="282"/>
      <c r="T3903" s="283"/>
      <c r="U3903" s="283"/>
      <c r="V3903" s="283"/>
      <c r="W3903" s="283"/>
      <c r="X3903" s="283"/>
      <c r="Y3903" s="282"/>
      <c r="Z3903" s="282"/>
      <c r="AA3903" s="283"/>
      <c r="AB3903" s="282"/>
      <c r="AC3903" s="282"/>
      <c r="AD3903" s="282"/>
      <c r="AE3903" s="282"/>
      <c r="AF3903" s="283"/>
      <c r="AG3903" s="402"/>
      <c r="AH3903" s="283"/>
      <c r="AI3903" s="283"/>
      <c r="AJ3903" s="283"/>
      <c r="AK3903" s="283"/>
      <c r="AL3903" s="283"/>
      <c r="AM3903" s="282"/>
      <c r="AN3903" s="282"/>
      <c r="AO3903" s="282"/>
      <c r="AP3903" s="282"/>
      <c r="AQ3903" s="282"/>
      <c r="AR3903" s="282"/>
      <c r="AT3903" s="283"/>
      <c r="AU3903" s="283"/>
      <c r="AV3903" s="283"/>
      <c r="AW3903" s="283"/>
      <c r="AY3903" s="283"/>
      <c r="AZ3903" s="282"/>
      <c r="BA3903" s="283"/>
      <c r="BB3903" s="282"/>
      <c r="BC3903" s="282"/>
      <c r="BD3903" s="282"/>
      <c r="BE3903" s="283"/>
      <c r="BG3903" s="282"/>
      <c r="BH3903" s="282"/>
      <c r="BI3903" s="282"/>
      <c r="BL3903" s="421"/>
      <c r="BM3903" s="424"/>
      <c r="BN3903" s="424"/>
      <c r="BO3903" s="424"/>
      <c r="BP3903" s="424"/>
      <c r="BQ3903" s="421"/>
      <c r="BR3903" s="421"/>
      <c r="BV3903" s="282"/>
      <c r="BW3903" s="283"/>
      <c r="BY3903" s="283"/>
      <c r="BZ3903" s="283"/>
      <c r="CA3903" s="283"/>
      <c r="CB3903" s="282"/>
      <c r="CC3903" s="282"/>
      <c r="CD3903" s="282"/>
      <c r="CE3903" s="282"/>
      <c r="CG3903" s="427"/>
      <c r="CH3903" s="402"/>
      <c r="CI3903" s="424"/>
      <c r="CJ3903" s="282"/>
      <c r="CK3903" s="282"/>
      <c r="CL3903" s="283"/>
      <c r="CM3903" s="283"/>
      <c r="CP3903" s="282"/>
      <c r="DC3903" s="282"/>
      <c r="DD3903" s="282"/>
      <c r="DE3903" s="282"/>
      <c r="DF3903" s="282"/>
      <c r="DG3903" s="282"/>
      <c r="DH3903" s="282"/>
      <c r="DI3903" s="282"/>
      <c r="DJ3903" s="282"/>
      <c r="EF3903" s="495" t="str">
        <f>""&amp;(MID(数据表!AZ3903,1,MIN(FIND({"(";"（"},数据表!AZ3903&amp;"(（",1)-1)))&amp;""</f>
        <v/>
      </c>
      <c r="EG3903" s="495" t="str">
        <f>""&amp;(MID(数据表!AZ3903,1,MIN(FIND({0;1;2;3;4;5;6;7;8;9},数据表!AZ3903&amp;"1234567890",1)-1)))&amp;""</f>
        <v/>
      </c>
    </row>
    <row r="3904" spans="2:137" s="310" customFormat="1" ht="12" customHeight="1">
      <c r="B3904" s="286"/>
      <c r="C3904" s="286"/>
      <c r="D3904" s="286"/>
      <c r="E3904" s="479"/>
      <c r="F3904" s="282"/>
      <c r="G3904" s="283"/>
      <c r="H3904" s="421"/>
      <c r="I3904" s="421"/>
      <c r="J3904" s="283"/>
      <c r="K3904" s="421"/>
      <c r="L3904" s="282"/>
      <c r="N3904" s="282"/>
      <c r="S3904" s="282"/>
      <c r="T3904" s="283"/>
      <c r="U3904" s="283"/>
      <c r="V3904" s="283"/>
      <c r="W3904" s="283"/>
      <c r="X3904" s="283"/>
      <c r="Y3904" s="282"/>
      <c r="Z3904" s="282"/>
      <c r="AA3904" s="283"/>
      <c r="AB3904" s="282"/>
      <c r="AC3904" s="282"/>
      <c r="AD3904" s="282"/>
      <c r="AE3904" s="282"/>
      <c r="AF3904" s="283"/>
      <c r="AG3904" s="402"/>
      <c r="AH3904" s="283"/>
      <c r="AI3904" s="283"/>
      <c r="AJ3904" s="283"/>
      <c r="AK3904" s="283"/>
      <c r="AL3904" s="283"/>
      <c r="AM3904" s="282"/>
      <c r="AN3904" s="282"/>
      <c r="AO3904" s="282"/>
      <c r="AP3904" s="282"/>
      <c r="AQ3904" s="282"/>
      <c r="AR3904" s="282"/>
      <c r="AT3904" s="283"/>
      <c r="AU3904" s="283"/>
      <c r="AV3904" s="283"/>
      <c r="AW3904" s="283"/>
      <c r="AY3904" s="283"/>
      <c r="AZ3904" s="282"/>
      <c r="BA3904" s="283"/>
      <c r="BB3904" s="282"/>
      <c r="BC3904" s="282"/>
      <c r="BD3904" s="282"/>
      <c r="BE3904" s="283"/>
      <c r="BG3904" s="282"/>
      <c r="BH3904" s="282"/>
      <c r="BI3904" s="282"/>
      <c r="BL3904" s="421"/>
      <c r="BM3904" s="424"/>
      <c r="BN3904" s="424"/>
      <c r="BO3904" s="424"/>
      <c r="BP3904" s="424"/>
      <c r="BQ3904" s="421"/>
      <c r="BR3904" s="421"/>
      <c r="BV3904" s="282"/>
      <c r="BW3904" s="283"/>
      <c r="BY3904" s="283"/>
      <c r="BZ3904" s="283"/>
      <c r="CA3904" s="283"/>
      <c r="CB3904" s="282"/>
      <c r="CC3904" s="282"/>
      <c r="CD3904" s="282"/>
      <c r="CE3904" s="282"/>
      <c r="CG3904" s="427"/>
      <c r="CH3904" s="402"/>
      <c r="CI3904" s="424"/>
      <c r="CJ3904" s="282"/>
      <c r="CK3904" s="282"/>
      <c r="CL3904" s="283"/>
      <c r="CM3904" s="283"/>
      <c r="CP3904" s="282"/>
      <c r="DC3904" s="282"/>
      <c r="DD3904" s="282"/>
      <c r="DE3904" s="282"/>
      <c r="DF3904" s="282"/>
      <c r="DG3904" s="282"/>
      <c r="DH3904" s="282"/>
      <c r="DI3904" s="282"/>
      <c r="DJ3904" s="282"/>
      <c r="EF3904" s="495" t="str">
        <f>""&amp;(MID(数据表!AZ3904,1,MIN(FIND({"(";"（"},数据表!AZ3904&amp;"(（",1)-1)))&amp;""</f>
        <v/>
      </c>
      <c r="EG3904" s="495" t="str">
        <f>""&amp;(MID(数据表!AZ3904,1,MIN(FIND({0;1;2;3;4;5;6;7;8;9},数据表!AZ3904&amp;"1234567890",1)-1)))&amp;""</f>
        <v/>
      </c>
    </row>
    <row r="3905" spans="2:137" s="310" customFormat="1" ht="12" customHeight="1">
      <c r="B3905" s="286"/>
      <c r="C3905" s="286"/>
      <c r="D3905" s="286"/>
      <c r="E3905" s="479"/>
      <c r="F3905" s="282"/>
      <c r="G3905" s="283"/>
      <c r="H3905" s="421"/>
      <c r="I3905" s="421"/>
      <c r="J3905" s="283"/>
      <c r="K3905" s="421"/>
      <c r="L3905" s="282"/>
      <c r="N3905" s="282"/>
      <c r="S3905" s="282"/>
      <c r="T3905" s="283"/>
      <c r="U3905" s="283"/>
      <c r="V3905" s="283"/>
      <c r="W3905" s="283"/>
      <c r="X3905" s="283"/>
      <c r="Y3905" s="282"/>
      <c r="Z3905" s="282"/>
      <c r="AA3905" s="283"/>
      <c r="AB3905" s="282"/>
      <c r="AC3905" s="282"/>
      <c r="AD3905" s="282"/>
      <c r="AE3905" s="282"/>
      <c r="AF3905" s="283"/>
      <c r="AG3905" s="402"/>
      <c r="AH3905" s="283"/>
      <c r="AI3905" s="283"/>
      <c r="AJ3905" s="283"/>
      <c r="AK3905" s="283"/>
      <c r="AL3905" s="283"/>
      <c r="AM3905" s="282"/>
      <c r="AN3905" s="282"/>
      <c r="AO3905" s="282"/>
      <c r="AP3905" s="282"/>
      <c r="AQ3905" s="282"/>
      <c r="AR3905" s="282"/>
      <c r="AT3905" s="283"/>
      <c r="AU3905" s="283"/>
      <c r="AV3905" s="283"/>
      <c r="AW3905" s="283"/>
      <c r="AY3905" s="283"/>
      <c r="AZ3905" s="282"/>
      <c r="BA3905" s="283"/>
      <c r="BB3905" s="282"/>
      <c r="BC3905" s="282"/>
      <c r="BD3905" s="282"/>
      <c r="BE3905" s="283"/>
      <c r="BG3905" s="282"/>
      <c r="BH3905" s="282"/>
      <c r="BI3905" s="282"/>
      <c r="BL3905" s="421"/>
      <c r="BM3905" s="424"/>
      <c r="BN3905" s="424"/>
      <c r="BO3905" s="424"/>
      <c r="BP3905" s="424"/>
      <c r="BQ3905" s="421"/>
      <c r="BR3905" s="421"/>
      <c r="BV3905" s="282"/>
      <c r="BW3905" s="283"/>
      <c r="BY3905" s="283"/>
      <c r="BZ3905" s="283"/>
      <c r="CA3905" s="283"/>
      <c r="CB3905" s="282"/>
      <c r="CC3905" s="282"/>
      <c r="CD3905" s="282"/>
      <c r="CE3905" s="282"/>
      <c r="CG3905" s="427"/>
      <c r="CH3905" s="402"/>
      <c r="CI3905" s="424"/>
      <c r="CJ3905" s="282"/>
      <c r="CK3905" s="282"/>
      <c r="CL3905" s="283"/>
      <c r="CM3905" s="283"/>
      <c r="CP3905" s="282"/>
      <c r="DC3905" s="282"/>
      <c r="DD3905" s="282"/>
      <c r="DE3905" s="282"/>
      <c r="DF3905" s="282"/>
      <c r="DG3905" s="282"/>
      <c r="DH3905" s="282"/>
      <c r="DI3905" s="282"/>
      <c r="DJ3905" s="282"/>
      <c r="EF3905" s="495" t="str">
        <f>""&amp;(MID(数据表!AZ3905,1,MIN(FIND({"(";"（"},数据表!AZ3905&amp;"(（",1)-1)))&amp;""</f>
        <v/>
      </c>
      <c r="EG3905" s="495" t="str">
        <f>""&amp;(MID(数据表!AZ3905,1,MIN(FIND({0;1;2;3;4;5;6;7;8;9},数据表!AZ3905&amp;"1234567890",1)-1)))&amp;""</f>
        <v/>
      </c>
    </row>
    <row r="3906" spans="2:137" s="310" customFormat="1" ht="12" customHeight="1">
      <c r="B3906" s="286"/>
      <c r="C3906" s="286"/>
      <c r="D3906" s="286"/>
      <c r="E3906" s="479"/>
      <c r="F3906" s="282"/>
      <c r="G3906" s="283"/>
      <c r="H3906" s="421"/>
      <c r="I3906" s="421"/>
      <c r="J3906" s="283"/>
      <c r="K3906" s="421"/>
      <c r="L3906" s="282"/>
      <c r="N3906" s="282"/>
      <c r="S3906" s="282"/>
      <c r="T3906" s="283"/>
      <c r="U3906" s="283"/>
      <c r="V3906" s="283"/>
      <c r="W3906" s="283"/>
      <c r="X3906" s="283"/>
      <c r="Y3906" s="282"/>
      <c r="Z3906" s="282"/>
      <c r="AA3906" s="283"/>
      <c r="AB3906" s="282"/>
      <c r="AC3906" s="282"/>
      <c r="AD3906" s="282"/>
      <c r="AE3906" s="282"/>
      <c r="AF3906" s="283"/>
      <c r="AG3906" s="402"/>
      <c r="AH3906" s="283"/>
      <c r="AI3906" s="283"/>
      <c r="AJ3906" s="283"/>
      <c r="AK3906" s="283"/>
      <c r="AL3906" s="283"/>
      <c r="AM3906" s="282"/>
      <c r="AN3906" s="282"/>
      <c r="AO3906" s="282"/>
      <c r="AP3906" s="282"/>
      <c r="AQ3906" s="282"/>
      <c r="AR3906" s="282"/>
      <c r="AT3906" s="283"/>
      <c r="AU3906" s="283"/>
      <c r="AV3906" s="283"/>
      <c r="AW3906" s="283"/>
      <c r="AY3906" s="283"/>
      <c r="AZ3906" s="282"/>
      <c r="BA3906" s="283"/>
      <c r="BB3906" s="282"/>
      <c r="BC3906" s="282"/>
      <c r="BD3906" s="282"/>
      <c r="BE3906" s="283"/>
      <c r="BG3906" s="282"/>
      <c r="BH3906" s="282"/>
      <c r="BI3906" s="282"/>
      <c r="BL3906" s="421"/>
      <c r="BM3906" s="424"/>
      <c r="BN3906" s="424"/>
      <c r="BO3906" s="424"/>
      <c r="BP3906" s="424"/>
      <c r="BQ3906" s="421"/>
      <c r="BR3906" s="421"/>
      <c r="BV3906" s="282"/>
      <c r="BW3906" s="283"/>
      <c r="BY3906" s="283"/>
      <c r="BZ3906" s="283"/>
      <c r="CA3906" s="283"/>
      <c r="CB3906" s="282"/>
      <c r="CC3906" s="282"/>
      <c r="CD3906" s="282"/>
      <c r="CE3906" s="282"/>
      <c r="CG3906" s="427"/>
      <c r="CH3906" s="402"/>
      <c r="CI3906" s="424"/>
      <c r="CJ3906" s="282"/>
      <c r="CK3906" s="282"/>
      <c r="CL3906" s="283"/>
      <c r="CM3906" s="283"/>
      <c r="CP3906" s="282"/>
      <c r="DC3906" s="282"/>
      <c r="DD3906" s="282"/>
      <c r="DE3906" s="282"/>
      <c r="DF3906" s="282"/>
      <c r="DG3906" s="282"/>
      <c r="DH3906" s="282"/>
      <c r="DI3906" s="282"/>
      <c r="DJ3906" s="282"/>
      <c r="EF3906" s="495" t="str">
        <f>""&amp;(MID(数据表!AZ3906,1,MIN(FIND({"(";"（"},数据表!AZ3906&amp;"(（",1)-1)))&amp;""</f>
        <v/>
      </c>
      <c r="EG3906" s="495" t="str">
        <f>""&amp;(MID(数据表!AZ3906,1,MIN(FIND({0;1;2;3;4;5;6;7;8;9},数据表!AZ3906&amp;"1234567890",1)-1)))&amp;""</f>
        <v/>
      </c>
    </row>
    <row r="3907" spans="2:137" s="310" customFormat="1" ht="12" customHeight="1">
      <c r="B3907" s="286"/>
      <c r="C3907" s="286"/>
      <c r="D3907" s="286"/>
      <c r="E3907" s="479"/>
      <c r="F3907" s="282"/>
      <c r="G3907" s="283"/>
      <c r="H3907" s="421"/>
      <c r="I3907" s="421"/>
      <c r="J3907" s="283"/>
      <c r="K3907" s="421"/>
      <c r="L3907" s="282"/>
      <c r="N3907" s="282"/>
      <c r="S3907" s="282"/>
      <c r="T3907" s="283"/>
      <c r="U3907" s="283"/>
      <c r="V3907" s="283"/>
      <c r="W3907" s="283"/>
      <c r="X3907" s="283"/>
      <c r="Y3907" s="282"/>
      <c r="Z3907" s="282"/>
      <c r="AA3907" s="283"/>
      <c r="AB3907" s="282"/>
      <c r="AC3907" s="282"/>
      <c r="AD3907" s="282"/>
      <c r="AE3907" s="282"/>
      <c r="AF3907" s="283"/>
      <c r="AG3907" s="402"/>
      <c r="AH3907" s="283"/>
      <c r="AI3907" s="283"/>
      <c r="AJ3907" s="283"/>
      <c r="AK3907" s="283"/>
      <c r="AL3907" s="283"/>
      <c r="AM3907" s="282"/>
      <c r="AN3907" s="282"/>
      <c r="AO3907" s="282"/>
      <c r="AP3907" s="282"/>
      <c r="AQ3907" s="282"/>
      <c r="AR3907" s="282"/>
      <c r="AT3907" s="283"/>
      <c r="AU3907" s="283"/>
      <c r="AV3907" s="283"/>
      <c r="AW3907" s="283"/>
      <c r="AY3907" s="283"/>
      <c r="AZ3907" s="282"/>
      <c r="BA3907" s="283"/>
      <c r="BB3907" s="282"/>
      <c r="BC3907" s="282"/>
      <c r="BD3907" s="282"/>
      <c r="BE3907" s="283"/>
      <c r="BG3907" s="282"/>
      <c r="BH3907" s="282"/>
      <c r="BI3907" s="282"/>
      <c r="BL3907" s="421"/>
      <c r="BM3907" s="424"/>
      <c r="BN3907" s="424"/>
      <c r="BO3907" s="424"/>
      <c r="BP3907" s="424"/>
      <c r="BQ3907" s="421"/>
      <c r="BR3907" s="421"/>
      <c r="BV3907" s="282"/>
      <c r="BW3907" s="283"/>
      <c r="BY3907" s="283"/>
      <c r="BZ3907" s="283"/>
      <c r="CA3907" s="283"/>
      <c r="CB3907" s="282"/>
      <c r="CC3907" s="282"/>
      <c r="CD3907" s="282"/>
      <c r="CE3907" s="282"/>
      <c r="CG3907" s="427"/>
      <c r="CH3907" s="402"/>
      <c r="CI3907" s="424"/>
      <c r="CJ3907" s="282"/>
      <c r="CK3907" s="282"/>
      <c r="CL3907" s="283"/>
      <c r="CM3907" s="283"/>
      <c r="CP3907" s="282"/>
      <c r="DC3907" s="282"/>
      <c r="DD3907" s="282"/>
      <c r="DE3907" s="282"/>
      <c r="DF3907" s="282"/>
      <c r="DG3907" s="282"/>
      <c r="DH3907" s="282"/>
      <c r="DI3907" s="282"/>
      <c r="DJ3907" s="282"/>
      <c r="EF3907" s="495" t="str">
        <f>""&amp;(MID(数据表!AZ3907,1,MIN(FIND({"(";"（"},数据表!AZ3907&amp;"(（",1)-1)))&amp;""</f>
        <v/>
      </c>
      <c r="EG3907" s="495" t="str">
        <f>""&amp;(MID(数据表!AZ3907,1,MIN(FIND({0;1;2;3;4;5;6;7;8;9},数据表!AZ3907&amp;"1234567890",1)-1)))&amp;""</f>
        <v/>
      </c>
    </row>
    <row r="3908" spans="2:137" s="310" customFormat="1" ht="12" customHeight="1">
      <c r="B3908" s="286"/>
      <c r="C3908" s="286"/>
      <c r="D3908" s="286"/>
      <c r="E3908" s="479"/>
      <c r="F3908" s="282"/>
      <c r="G3908" s="283"/>
      <c r="H3908" s="421"/>
      <c r="I3908" s="421"/>
      <c r="J3908" s="283"/>
      <c r="K3908" s="421"/>
      <c r="L3908" s="282"/>
      <c r="N3908" s="282"/>
      <c r="S3908" s="282"/>
      <c r="T3908" s="283"/>
      <c r="U3908" s="283"/>
      <c r="V3908" s="283"/>
      <c r="W3908" s="283"/>
      <c r="X3908" s="283"/>
      <c r="Y3908" s="282"/>
      <c r="Z3908" s="282"/>
      <c r="AA3908" s="283"/>
      <c r="AB3908" s="282"/>
      <c r="AC3908" s="282"/>
      <c r="AD3908" s="282"/>
      <c r="AE3908" s="282"/>
      <c r="AF3908" s="283"/>
      <c r="AG3908" s="402"/>
      <c r="AH3908" s="283"/>
      <c r="AI3908" s="283"/>
      <c r="AJ3908" s="283"/>
      <c r="AK3908" s="283"/>
      <c r="AL3908" s="283"/>
      <c r="AM3908" s="282"/>
      <c r="AN3908" s="282"/>
      <c r="AO3908" s="282"/>
      <c r="AP3908" s="282"/>
      <c r="AQ3908" s="282"/>
      <c r="AR3908" s="282"/>
      <c r="AT3908" s="283"/>
      <c r="AU3908" s="283"/>
      <c r="AV3908" s="283"/>
      <c r="AW3908" s="283"/>
      <c r="AY3908" s="283"/>
      <c r="AZ3908" s="282"/>
      <c r="BA3908" s="283"/>
      <c r="BB3908" s="282"/>
      <c r="BC3908" s="282"/>
      <c r="BD3908" s="282"/>
      <c r="BE3908" s="283"/>
      <c r="BG3908" s="282"/>
      <c r="BH3908" s="282"/>
      <c r="BI3908" s="282"/>
      <c r="BL3908" s="421"/>
      <c r="BM3908" s="424"/>
      <c r="BN3908" s="424"/>
      <c r="BO3908" s="424"/>
      <c r="BP3908" s="424"/>
      <c r="BQ3908" s="421"/>
      <c r="BR3908" s="421"/>
      <c r="BV3908" s="282"/>
      <c r="BW3908" s="283"/>
      <c r="BY3908" s="283"/>
      <c r="BZ3908" s="283"/>
      <c r="CA3908" s="283"/>
      <c r="CB3908" s="282"/>
      <c r="CC3908" s="282"/>
      <c r="CD3908" s="282"/>
      <c r="CE3908" s="282"/>
      <c r="CG3908" s="427"/>
      <c r="CH3908" s="402"/>
      <c r="CI3908" s="424"/>
      <c r="CJ3908" s="282"/>
      <c r="CK3908" s="282"/>
      <c r="CL3908" s="283"/>
      <c r="CM3908" s="283"/>
      <c r="CP3908" s="282"/>
      <c r="DC3908" s="282"/>
      <c r="DD3908" s="282"/>
      <c r="DE3908" s="282"/>
      <c r="DF3908" s="282"/>
      <c r="DG3908" s="282"/>
      <c r="DH3908" s="282"/>
      <c r="DI3908" s="282"/>
      <c r="DJ3908" s="282"/>
      <c r="EF3908" s="495" t="str">
        <f>""&amp;(MID(数据表!AZ3908,1,MIN(FIND({"(";"（"},数据表!AZ3908&amp;"(（",1)-1)))&amp;""</f>
        <v/>
      </c>
      <c r="EG3908" s="495" t="str">
        <f>""&amp;(MID(数据表!AZ3908,1,MIN(FIND({0;1;2;3;4;5;6;7;8;9},数据表!AZ3908&amp;"1234567890",1)-1)))&amp;""</f>
        <v/>
      </c>
    </row>
    <row r="3909" spans="2:137" s="310" customFormat="1" ht="12" customHeight="1">
      <c r="B3909" s="286"/>
      <c r="C3909" s="286"/>
      <c r="D3909" s="286"/>
      <c r="E3909" s="479"/>
      <c r="F3909" s="282"/>
      <c r="G3909" s="283"/>
      <c r="H3909" s="421"/>
      <c r="I3909" s="421"/>
      <c r="J3909" s="283"/>
      <c r="K3909" s="421"/>
      <c r="L3909" s="282"/>
      <c r="N3909" s="282"/>
      <c r="S3909" s="282"/>
      <c r="T3909" s="283"/>
      <c r="U3909" s="283"/>
      <c r="V3909" s="283"/>
      <c r="W3909" s="283"/>
      <c r="X3909" s="283"/>
      <c r="Y3909" s="282"/>
      <c r="Z3909" s="282"/>
      <c r="AA3909" s="283"/>
      <c r="AB3909" s="282"/>
      <c r="AC3909" s="282"/>
      <c r="AD3909" s="282"/>
      <c r="AE3909" s="282"/>
      <c r="AF3909" s="283"/>
      <c r="AG3909" s="402"/>
      <c r="AH3909" s="283"/>
      <c r="AI3909" s="283"/>
      <c r="AJ3909" s="283"/>
      <c r="AK3909" s="283"/>
      <c r="AL3909" s="283"/>
      <c r="AM3909" s="282"/>
      <c r="AN3909" s="282"/>
      <c r="AO3909" s="282"/>
      <c r="AP3909" s="282"/>
      <c r="AQ3909" s="282"/>
      <c r="AR3909" s="282"/>
      <c r="AT3909" s="283"/>
      <c r="AU3909" s="283"/>
      <c r="AV3909" s="283"/>
      <c r="AW3909" s="283"/>
      <c r="AY3909" s="283"/>
      <c r="AZ3909" s="282"/>
      <c r="BA3909" s="283"/>
      <c r="BB3909" s="282"/>
      <c r="BC3909" s="282"/>
      <c r="BD3909" s="282"/>
      <c r="BE3909" s="283"/>
      <c r="BG3909" s="282"/>
      <c r="BH3909" s="282"/>
      <c r="BI3909" s="282"/>
      <c r="BL3909" s="421"/>
      <c r="BM3909" s="424"/>
      <c r="BN3909" s="424"/>
      <c r="BO3909" s="424"/>
      <c r="BP3909" s="424"/>
      <c r="BQ3909" s="421"/>
      <c r="BR3909" s="421"/>
      <c r="BV3909" s="282"/>
      <c r="BW3909" s="283"/>
      <c r="BY3909" s="283"/>
      <c r="BZ3909" s="283"/>
      <c r="CA3909" s="283"/>
      <c r="CB3909" s="282"/>
      <c r="CC3909" s="282"/>
      <c r="CD3909" s="282"/>
      <c r="CE3909" s="282"/>
      <c r="CG3909" s="427"/>
      <c r="CH3909" s="402"/>
      <c r="CI3909" s="424"/>
      <c r="CJ3909" s="282"/>
      <c r="CK3909" s="282"/>
      <c r="CL3909" s="283"/>
      <c r="CM3909" s="283"/>
      <c r="CP3909" s="282"/>
      <c r="DC3909" s="282"/>
      <c r="DD3909" s="282"/>
      <c r="DE3909" s="282"/>
      <c r="DF3909" s="282"/>
      <c r="DG3909" s="282"/>
      <c r="DH3909" s="282"/>
      <c r="DI3909" s="282"/>
      <c r="DJ3909" s="282"/>
      <c r="EF3909" s="495" t="str">
        <f>""&amp;(MID(数据表!AZ3909,1,MIN(FIND({"(";"（"},数据表!AZ3909&amp;"(（",1)-1)))&amp;""</f>
        <v/>
      </c>
      <c r="EG3909" s="495" t="str">
        <f>""&amp;(MID(数据表!AZ3909,1,MIN(FIND({0;1;2;3;4;5;6;7;8;9},数据表!AZ3909&amp;"1234567890",1)-1)))&amp;""</f>
        <v/>
      </c>
    </row>
    <row r="3910" spans="2:137" s="310" customFormat="1" ht="12" customHeight="1">
      <c r="B3910" s="286"/>
      <c r="C3910" s="286"/>
      <c r="D3910" s="286"/>
      <c r="E3910" s="479"/>
      <c r="F3910" s="282"/>
      <c r="G3910" s="283"/>
      <c r="H3910" s="421"/>
      <c r="I3910" s="421"/>
      <c r="J3910" s="283"/>
      <c r="K3910" s="421"/>
      <c r="L3910" s="282"/>
      <c r="N3910" s="282"/>
      <c r="S3910" s="282"/>
      <c r="T3910" s="283"/>
      <c r="U3910" s="283"/>
      <c r="V3910" s="283"/>
      <c r="W3910" s="283"/>
      <c r="X3910" s="283"/>
      <c r="Y3910" s="282"/>
      <c r="Z3910" s="282"/>
      <c r="AA3910" s="283"/>
      <c r="AB3910" s="282"/>
      <c r="AC3910" s="282"/>
      <c r="AD3910" s="282"/>
      <c r="AE3910" s="282"/>
      <c r="AF3910" s="283"/>
      <c r="AG3910" s="402"/>
      <c r="AH3910" s="283"/>
      <c r="AI3910" s="283"/>
      <c r="AJ3910" s="283"/>
      <c r="AK3910" s="283"/>
      <c r="AL3910" s="283"/>
      <c r="AM3910" s="282"/>
      <c r="AN3910" s="282"/>
      <c r="AO3910" s="282"/>
      <c r="AP3910" s="282"/>
      <c r="AQ3910" s="282"/>
      <c r="AR3910" s="282"/>
      <c r="AT3910" s="283"/>
      <c r="AU3910" s="283"/>
      <c r="AV3910" s="283"/>
      <c r="AW3910" s="283"/>
      <c r="AY3910" s="283"/>
      <c r="AZ3910" s="282"/>
      <c r="BA3910" s="283"/>
      <c r="BB3910" s="282"/>
      <c r="BC3910" s="282"/>
      <c r="BD3910" s="282"/>
      <c r="BE3910" s="283"/>
      <c r="BG3910" s="282"/>
      <c r="BH3910" s="282"/>
      <c r="BI3910" s="282"/>
      <c r="BL3910" s="421"/>
      <c r="BM3910" s="424"/>
      <c r="BN3910" s="424"/>
      <c r="BO3910" s="424"/>
      <c r="BP3910" s="424"/>
      <c r="BQ3910" s="421"/>
      <c r="BR3910" s="421"/>
      <c r="BV3910" s="282"/>
      <c r="BW3910" s="283"/>
      <c r="BY3910" s="283"/>
      <c r="BZ3910" s="283"/>
      <c r="CA3910" s="283"/>
      <c r="CB3910" s="282"/>
      <c r="CC3910" s="282"/>
      <c r="CD3910" s="282"/>
      <c r="CE3910" s="282"/>
      <c r="CG3910" s="427"/>
      <c r="CH3910" s="402"/>
      <c r="CI3910" s="424"/>
      <c r="CJ3910" s="282"/>
      <c r="CK3910" s="282"/>
      <c r="CL3910" s="283"/>
      <c r="CM3910" s="283"/>
      <c r="CP3910" s="282"/>
      <c r="DC3910" s="282"/>
      <c r="DD3910" s="282"/>
      <c r="DE3910" s="282"/>
      <c r="DF3910" s="282"/>
      <c r="DG3910" s="282"/>
      <c r="DH3910" s="282"/>
      <c r="DI3910" s="282"/>
      <c r="DJ3910" s="282"/>
      <c r="EF3910" s="495" t="str">
        <f>""&amp;(MID(数据表!AZ3910,1,MIN(FIND({"(";"（"},数据表!AZ3910&amp;"(（",1)-1)))&amp;""</f>
        <v/>
      </c>
      <c r="EG3910" s="495" t="str">
        <f>""&amp;(MID(数据表!AZ3910,1,MIN(FIND({0;1;2;3;4;5;6;7;8;9},数据表!AZ3910&amp;"1234567890",1)-1)))&amp;""</f>
        <v/>
      </c>
    </row>
    <row r="3911" spans="2:137" s="310" customFormat="1" ht="12" customHeight="1">
      <c r="B3911" s="286"/>
      <c r="C3911" s="286"/>
      <c r="D3911" s="286"/>
      <c r="E3911" s="479"/>
      <c r="F3911" s="282"/>
      <c r="G3911" s="283"/>
      <c r="H3911" s="421"/>
      <c r="I3911" s="421"/>
      <c r="J3911" s="283"/>
      <c r="K3911" s="421"/>
      <c r="L3911" s="282"/>
      <c r="N3911" s="282"/>
      <c r="S3911" s="282"/>
      <c r="T3911" s="283"/>
      <c r="U3911" s="283"/>
      <c r="V3911" s="283"/>
      <c r="W3911" s="283"/>
      <c r="X3911" s="283"/>
      <c r="Y3911" s="282"/>
      <c r="Z3911" s="282"/>
      <c r="AA3911" s="283"/>
      <c r="AB3911" s="282"/>
      <c r="AC3911" s="282"/>
      <c r="AD3911" s="282"/>
      <c r="AE3911" s="282"/>
      <c r="AF3911" s="283"/>
      <c r="AG3911" s="402"/>
      <c r="AH3911" s="283"/>
      <c r="AI3911" s="283"/>
      <c r="AJ3911" s="283"/>
      <c r="AK3911" s="283"/>
      <c r="AL3911" s="283"/>
      <c r="AM3911" s="282"/>
      <c r="AN3911" s="282"/>
      <c r="AO3911" s="282"/>
      <c r="AP3911" s="282"/>
      <c r="AQ3911" s="282"/>
      <c r="AR3911" s="282"/>
      <c r="AT3911" s="283"/>
      <c r="AU3911" s="283"/>
      <c r="AV3911" s="283"/>
      <c r="AW3911" s="283"/>
      <c r="AY3911" s="283"/>
      <c r="AZ3911" s="282"/>
      <c r="BA3911" s="283"/>
      <c r="BB3911" s="282"/>
      <c r="BC3911" s="282"/>
      <c r="BD3911" s="282"/>
      <c r="BE3911" s="283"/>
      <c r="BG3911" s="282"/>
      <c r="BH3911" s="282"/>
      <c r="BI3911" s="282"/>
      <c r="BL3911" s="421"/>
      <c r="BM3911" s="424"/>
      <c r="BN3911" s="424"/>
      <c r="BO3911" s="424"/>
      <c r="BP3911" s="424"/>
      <c r="BQ3911" s="421"/>
      <c r="BR3911" s="421"/>
      <c r="BV3911" s="282"/>
      <c r="BW3911" s="283"/>
      <c r="BY3911" s="283"/>
      <c r="BZ3911" s="283"/>
      <c r="CA3911" s="283"/>
      <c r="CB3911" s="282"/>
      <c r="CC3911" s="282"/>
      <c r="CD3911" s="282"/>
      <c r="CE3911" s="282"/>
      <c r="CG3911" s="427"/>
      <c r="CH3911" s="402"/>
      <c r="CI3911" s="424"/>
      <c r="CJ3911" s="282"/>
      <c r="CK3911" s="282"/>
      <c r="CL3911" s="283"/>
      <c r="CM3911" s="283"/>
      <c r="CP3911" s="282"/>
      <c r="DC3911" s="282"/>
      <c r="DD3911" s="282"/>
      <c r="DE3911" s="282"/>
      <c r="DF3911" s="282"/>
      <c r="DG3911" s="282"/>
      <c r="DH3911" s="282"/>
      <c r="DI3911" s="282"/>
      <c r="DJ3911" s="282"/>
      <c r="EF3911" s="495" t="str">
        <f>""&amp;(MID(数据表!AZ3911,1,MIN(FIND({"(";"（"},数据表!AZ3911&amp;"(（",1)-1)))&amp;""</f>
        <v/>
      </c>
      <c r="EG3911" s="495" t="str">
        <f>""&amp;(MID(数据表!AZ3911,1,MIN(FIND({0;1;2;3;4;5;6;7;8;9},数据表!AZ3911&amp;"1234567890",1)-1)))&amp;""</f>
        <v/>
      </c>
    </row>
    <row r="3912" spans="2:137" s="310" customFormat="1" ht="12" customHeight="1">
      <c r="B3912" s="286"/>
      <c r="C3912" s="286"/>
      <c r="D3912" s="286"/>
      <c r="E3912" s="479"/>
      <c r="F3912" s="282"/>
      <c r="G3912" s="283"/>
      <c r="H3912" s="421"/>
      <c r="I3912" s="421"/>
      <c r="J3912" s="283"/>
      <c r="K3912" s="421"/>
      <c r="L3912" s="282"/>
      <c r="N3912" s="282"/>
      <c r="S3912" s="282"/>
      <c r="T3912" s="283"/>
      <c r="U3912" s="283"/>
      <c r="V3912" s="283"/>
      <c r="W3912" s="283"/>
      <c r="X3912" s="283"/>
      <c r="Y3912" s="282"/>
      <c r="Z3912" s="282"/>
      <c r="AA3912" s="283"/>
      <c r="AB3912" s="282"/>
      <c r="AC3912" s="282"/>
      <c r="AD3912" s="282"/>
      <c r="AE3912" s="282"/>
      <c r="AF3912" s="283"/>
      <c r="AG3912" s="402"/>
      <c r="AH3912" s="283"/>
      <c r="AI3912" s="283"/>
      <c r="AJ3912" s="283"/>
      <c r="AK3912" s="283"/>
      <c r="AL3912" s="283"/>
      <c r="AM3912" s="282"/>
      <c r="AN3912" s="282"/>
      <c r="AO3912" s="282"/>
      <c r="AP3912" s="282"/>
      <c r="AQ3912" s="282"/>
      <c r="AR3912" s="282"/>
      <c r="AT3912" s="283"/>
      <c r="AU3912" s="283"/>
      <c r="AV3912" s="283"/>
      <c r="AW3912" s="283"/>
      <c r="AY3912" s="283"/>
      <c r="AZ3912" s="282"/>
      <c r="BA3912" s="283"/>
      <c r="BB3912" s="282"/>
      <c r="BC3912" s="282"/>
      <c r="BD3912" s="282"/>
      <c r="BE3912" s="283"/>
      <c r="BG3912" s="282"/>
      <c r="BH3912" s="282"/>
      <c r="BI3912" s="282"/>
      <c r="BL3912" s="421"/>
      <c r="BM3912" s="424"/>
      <c r="BN3912" s="424"/>
      <c r="BO3912" s="424"/>
      <c r="BP3912" s="424"/>
      <c r="BQ3912" s="421"/>
      <c r="BR3912" s="421"/>
      <c r="BV3912" s="282"/>
      <c r="BW3912" s="283"/>
      <c r="BY3912" s="283"/>
      <c r="BZ3912" s="283"/>
      <c r="CA3912" s="283"/>
      <c r="CB3912" s="282"/>
      <c r="CC3912" s="282"/>
      <c r="CD3912" s="282"/>
      <c r="CE3912" s="282"/>
      <c r="CG3912" s="427"/>
      <c r="CH3912" s="402"/>
      <c r="CI3912" s="424"/>
      <c r="CJ3912" s="282"/>
      <c r="CK3912" s="282"/>
      <c r="CL3912" s="283"/>
      <c r="CM3912" s="283"/>
      <c r="CP3912" s="282"/>
      <c r="DC3912" s="282"/>
      <c r="DD3912" s="282"/>
      <c r="DE3912" s="282"/>
      <c r="DF3912" s="282"/>
      <c r="DG3912" s="282"/>
      <c r="DH3912" s="282"/>
      <c r="DI3912" s="282"/>
      <c r="DJ3912" s="282"/>
      <c r="EF3912" s="495" t="str">
        <f>""&amp;(MID(数据表!AZ3912,1,MIN(FIND({"(";"（"},数据表!AZ3912&amp;"(（",1)-1)))&amp;""</f>
        <v/>
      </c>
      <c r="EG3912" s="495" t="str">
        <f>""&amp;(MID(数据表!AZ3912,1,MIN(FIND({0;1;2;3;4;5;6;7;8;9},数据表!AZ3912&amp;"1234567890",1)-1)))&amp;""</f>
        <v/>
      </c>
    </row>
    <row r="3913" spans="2:137" s="310" customFormat="1" ht="12" customHeight="1">
      <c r="B3913" s="286"/>
      <c r="C3913" s="286"/>
      <c r="D3913" s="286"/>
      <c r="E3913" s="479"/>
      <c r="F3913" s="282"/>
      <c r="G3913" s="283"/>
      <c r="H3913" s="421"/>
      <c r="I3913" s="421"/>
      <c r="J3913" s="283"/>
      <c r="K3913" s="421"/>
      <c r="L3913" s="282"/>
      <c r="N3913" s="282"/>
      <c r="S3913" s="282"/>
      <c r="T3913" s="283"/>
      <c r="U3913" s="283"/>
      <c r="V3913" s="283"/>
      <c r="W3913" s="283"/>
      <c r="X3913" s="283"/>
      <c r="Y3913" s="282"/>
      <c r="Z3913" s="282"/>
      <c r="AA3913" s="283"/>
      <c r="AB3913" s="282"/>
      <c r="AC3913" s="282"/>
      <c r="AD3913" s="282"/>
      <c r="AE3913" s="282"/>
      <c r="AF3913" s="283"/>
      <c r="AG3913" s="402"/>
      <c r="AH3913" s="283"/>
      <c r="AI3913" s="283"/>
      <c r="AJ3913" s="283"/>
      <c r="AK3913" s="283"/>
      <c r="AL3913" s="283"/>
      <c r="AM3913" s="282"/>
      <c r="AN3913" s="282"/>
      <c r="AO3913" s="282"/>
      <c r="AP3913" s="282"/>
      <c r="AQ3913" s="282"/>
      <c r="AR3913" s="282"/>
      <c r="AT3913" s="283"/>
      <c r="AU3913" s="283"/>
      <c r="AV3913" s="283"/>
      <c r="AW3913" s="283"/>
      <c r="AY3913" s="283"/>
      <c r="AZ3913" s="282"/>
      <c r="BA3913" s="283"/>
      <c r="BB3913" s="282"/>
      <c r="BC3913" s="282"/>
      <c r="BD3913" s="282"/>
      <c r="BE3913" s="283"/>
      <c r="BG3913" s="282"/>
      <c r="BH3913" s="282"/>
      <c r="BI3913" s="282"/>
      <c r="BL3913" s="421"/>
      <c r="BM3913" s="424"/>
      <c r="BN3913" s="424"/>
      <c r="BO3913" s="424"/>
      <c r="BP3913" s="424"/>
      <c r="BQ3913" s="421"/>
      <c r="BR3913" s="421"/>
      <c r="BV3913" s="282"/>
      <c r="BW3913" s="283"/>
      <c r="BY3913" s="283"/>
      <c r="BZ3913" s="283"/>
      <c r="CA3913" s="283"/>
      <c r="CB3913" s="282"/>
      <c r="CC3913" s="282"/>
      <c r="CD3913" s="282"/>
      <c r="CE3913" s="282"/>
      <c r="CG3913" s="427"/>
      <c r="CH3913" s="402"/>
      <c r="CI3913" s="424"/>
      <c r="CJ3913" s="282"/>
      <c r="CK3913" s="282"/>
      <c r="CL3913" s="283"/>
      <c r="CM3913" s="283"/>
      <c r="CP3913" s="282"/>
      <c r="DC3913" s="282"/>
      <c r="DD3913" s="282"/>
      <c r="DE3913" s="282"/>
      <c r="DF3913" s="282"/>
      <c r="DG3913" s="282"/>
      <c r="DH3913" s="282"/>
      <c r="DI3913" s="282"/>
      <c r="DJ3913" s="282"/>
      <c r="EF3913" s="495" t="str">
        <f>""&amp;(MID(数据表!AZ3913,1,MIN(FIND({"(";"（"},数据表!AZ3913&amp;"(（",1)-1)))&amp;""</f>
        <v/>
      </c>
      <c r="EG3913" s="495" t="str">
        <f>""&amp;(MID(数据表!AZ3913,1,MIN(FIND({0;1;2;3;4;5;6;7;8;9},数据表!AZ3913&amp;"1234567890",1)-1)))&amp;""</f>
        <v/>
      </c>
    </row>
    <row r="3914" spans="2:137" s="310" customFormat="1" ht="12" customHeight="1">
      <c r="B3914" s="286"/>
      <c r="C3914" s="286"/>
      <c r="D3914" s="286"/>
      <c r="E3914" s="479"/>
      <c r="F3914" s="282"/>
      <c r="G3914" s="283"/>
      <c r="H3914" s="421"/>
      <c r="I3914" s="421"/>
      <c r="J3914" s="283"/>
      <c r="K3914" s="421"/>
      <c r="L3914" s="282"/>
      <c r="N3914" s="282"/>
      <c r="S3914" s="282"/>
      <c r="T3914" s="283"/>
      <c r="U3914" s="283"/>
      <c r="V3914" s="283"/>
      <c r="W3914" s="283"/>
      <c r="X3914" s="283"/>
      <c r="Y3914" s="282"/>
      <c r="Z3914" s="282"/>
      <c r="AA3914" s="283"/>
      <c r="AB3914" s="282"/>
      <c r="AC3914" s="282"/>
      <c r="AD3914" s="282"/>
      <c r="AE3914" s="282"/>
      <c r="AF3914" s="283"/>
      <c r="AG3914" s="402"/>
      <c r="AH3914" s="283"/>
      <c r="AI3914" s="283"/>
      <c r="AJ3914" s="283"/>
      <c r="AK3914" s="283"/>
      <c r="AL3914" s="283"/>
      <c r="AM3914" s="282"/>
      <c r="AN3914" s="282"/>
      <c r="AO3914" s="282"/>
      <c r="AP3914" s="282"/>
      <c r="AQ3914" s="282"/>
      <c r="AR3914" s="282"/>
      <c r="AT3914" s="283"/>
      <c r="AU3914" s="283"/>
      <c r="AV3914" s="283"/>
      <c r="AW3914" s="283"/>
      <c r="AY3914" s="283"/>
      <c r="AZ3914" s="282"/>
      <c r="BA3914" s="283"/>
      <c r="BB3914" s="282"/>
      <c r="BC3914" s="282"/>
      <c r="BD3914" s="282"/>
      <c r="BE3914" s="283"/>
      <c r="BG3914" s="282"/>
      <c r="BH3914" s="282"/>
      <c r="BI3914" s="282"/>
      <c r="BL3914" s="421"/>
      <c r="BM3914" s="424"/>
      <c r="BN3914" s="424"/>
      <c r="BO3914" s="424"/>
      <c r="BP3914" s="424"/>
      <c r="BQ3914" s="421"/>
      <c r="BR3914" s="421"/>
      <c r="BV3914" s="282"/>
      <c r="BW3914" s="283"/>
      <c r="BY3914" s="283"/>
      <c r="BZ3914" s="283"/>
      <c r="CA3914" s="283"/>
      <c r="CB3914" s="282"/>
      <c r="CC3914" s="282"/>
      <c r="CD3914" s="282"/>
      <c r="CE3914" s="282"/>
      <c r="CG3914" s="427"/>
      <c r="CH3914" s="402"/>
      <c r="CI3914" s="424"/>
      <c r="CJ3914" s="282"/>
      <c r="CK3914" s="282"/>
      <c r="CL3914" s="283"/>
      <c r="CM3914" s="283"/>
      <c r="CP3914" s="282"/>
      <c r="DC3914" s="282"/>
      <c r="DD3914" s="282"/>
      <c r="DE3914" s="282"/>
      <c r="DF3914" s="282"/>
      <c r="DG3914" s="282"/>
      <c r="DH3914" s="282"/>
      <c r="DI3914" s="282"/>
      <c r="DJ3914" s="282"/>
      <c r="EF3914" s="495" t="str">
        <f>""&amp;(MID(数据表!AZ3914,1,MIN(FIND({"(";"（"},数据表!AZ3914&amp;"(（",1)-1)))&amp;""</f>
        <v/>
      </c>
      <c r="EG3914" s="495" t="str">
        <f>""&amp;(MID(数据表!AZ3914,1,MIN(FIND({0;1;2;3;4;5;6;7;8;9},数据表!AZ3914&amp;"1234567890",1)-1)))&amp;""</f>
        <v/>
      </c>
    </row>
    <row r="3915" spans="2:137" s="310" customFormat="1" ht="12" customHeight="1">
      <c r="B3915" s="286"/>
      <c r="C3915" s="286"/>
      <c r="D3915" s="286"/>
      <c r="E3915" s="479"/>
      <c r="F3915" s="282"/>
      <c r="G3915" s="283"/>
      <c r="H3915" s="421"/>
      <c r="I3915" s="421"/>
      <c r="J3915" s="283"/>
      <c r="K3915" s="421"/>
      <c r="L3915" s="282"/>
      <c r="N3915" s="282"/>
      <c r="S3915" s="282"/>
      <c r="T3915" s="283"/>
      <c r="U3915" s="283"/>
      <c r="V3915" s="283"/>
      <c r="W3915" s="283"/>
      <c r="X3915" s="283"/>
      <c r="Y3915" s="282"/>
      <c r="Z3915" s="282"/>
      <c r="AA3915" s="283"/>
      <c r="AB3915" s="282"/>
      <c r="AC3915" s="282"/>
      <c r="AD3915" s="282"/>
      <c r="AE3915" s="282"/>
      <c r="AF3915" s="283"/>
      <c r="AG3915" s="402"/>
      <c r="AH3915" s="283"/>
      <c r="AI3915" s="283"/>
      <c r="AJ3915" s="283"/>
      <c r="AK3915" s="283"/>
      <c r="AL3915" s="283"/>
      <c r="AM3915" s="282"/>
      <c r="AN3915" s="282"/>
      <c r="AO3915" s="282"/>
      <c r="AP3915" s="282"/>
      <c r="AQ3915" s="282"/>
      <c r="AR3915" s="282"/>
      <c r="AT3915" s="283"/>
      <c r="AU3915" s="283"/>
      <c r="AV3915" s="283"/>
      <c r="AW3915" s="283"/>
      <c r="AY3915" s="283"/>
      <c r="AZ3915" s="282"/>
      <c r="BA3915" s="283"/>
      <c r="BB3915" s="282"/>
      <c r="BC3915" s="282"/>
      <c r="BD3915" s="282"/>
      <c r="BE3915" s="283"/>
      <c r="BG3915" s="282"/>
      <c r="BH3915" s="282"/>
      <c r="BI3915" s="282"/>
      <c r="BL3915" s="421"/>
      <c r="BM3915" s="424"/>
      <c r="BN3915" s="424"/>
      <c r="BO3915" s="424"/>
      <c r="BP3915" s="424"/>
      <c r="BQ3915" s="421"/>
      <c r="BR3915" s="421"/>
      <c r="BV3915" s="282"/>
      <c r="BW3915" s="283"/>
      <c r="BY3915" s="283"/>
      <c r="BZ3915" s="283"/>
      <c r="CA3915" s="283"/>
      <c r="CB3915" s="282"/>
      <c r="CC3915" s="282"/>
      <c r="CD3915" s="282"/>
      <c r="CE3915" s="282"/>
      <c r="CG3915" s="427"/>
      <c r="CH3915" s="402"/>
      <c r="CI3915" s="424"/>
      <c r="CJ3915" s="282"/>
      <c r="CK3915" s="282"/>
      <c r="CL3915" s="283"/>
      <c r="CM3915" s="283"/>
      <c r="CP3915" s="282"/>
      <c r="DC3915" s="282"/>
      <c r="DD3915" s="282"/>
      <c r="DE3915" s="282"/>
      <c r="DF3915" s="282"/>
      <c r="DG3915" s="282"/>
      <c r="DH3915" s="282"/>
      <c r="DI3915" s="282"/>
      <c r="DJ3915" s="282"/>
      <c r="EF3915" s="495" t="str">
        <f>""&amp;(MID(数据表!AZ3915,1,MIN(FIND({"(";"（"},数据表!AZ3915&amp;"(（",1)-1)))&amp;""</f>
        <v/>
      </c>
      <c r="EG3915" s="495" t="str">
        <f>""&amp;(MID(数据表!AZ3915,1,MIN(FIND({0;1;2;3;4;5;6;7;8;9},数据表!AZ3915&amp;"1234567890",1)-1)))&amp;""</f>
        <v/>
      </c>
    </row>
    <row r="3916" spans="2:137" s="310" customFormat="1" ht="12" customHeight="1">
      <c r="B3916" s="286"/>
      <c r="C3916" s="286"/>
      <c r="D3916" s="286"/>
      <c r="E3916" s="479"/>
      <c r="F3916" s="282"/>
      <c r="G3916" s="283"/>
      <c r="H3916" s="421"/>
      <c r="I3916" s="421"/>
      <c r="J3916" s="283"/>
      <c r="K3916" s="421"/>
      <c r="L3916" s="282"/>
      <c r="N3916" s="282"/>
      <c r="S3916" s="282"/>
      <c r="T3916" s="283"/>
      <c r="U3916" s="283"/>
      <c r="V3916" s="283"/>
      <c r="W3916" s="283"/>
      <c r="X3916" s="283"/>
      <c r="Y3916" s="282"/>
      <c r="Z3916" s="282"/>
      <c r="AA3916" s="283"/>
      <c r="AB3916" s="282"/>
      <c r="AC3916" s="282"/>
      <c r="AD3916" s="282"/>
      <c r="AE3916" s="282"/>
      <c r="AF3916" s="283"/>
      <c r="AG3916" s="402"/>
      <c r="AH3916" s="283"/>
      <c r="AI3916" s="283"/>
      <c r="AJ3916" s="283"/>
      <c r="AK3916" s="283"/>
      <c r="AL3916" s="283"/>
      <c r="AM3916" s="282"/>
      <c r="AN3916" s="282"/>
      <c r="AO3916" s="282"/>
      <c r="AP3916" s="282"/>
      <c r="AQ3916" s="282"/>
      <c r="AR3916" s="282"/>
      <c r="AT3916" s="283"/>
      <c r="AU3916" s="283"/>
      <c r="AV3916" s="283"/>
      <c r="AW3916" s="283"/>
      <c r="AY3916" s="283"/>
      <c r="AZ3916" s="282"/>
      <c r="BA3916" s="283"/>
      <c r="BB3916" s="282"/>
      <c r="BC3916" s="282"/>
      <c r="BD3916" s="282"/>
      <c r="BE3916" s="283"/>
      <c r="BG3916" s="282"/>
      <c r="BH3916" s="282"/>
      <c r="BI3916" s="282"/>
      <c r="BL3916" s="421"/>
      <c r="BM3916" s="424"/>
      <c r="BN3916" s="424"/>
      <c r="BO3916" s="424"/>
      <c r="BP3916" s="424"/>
      <c r="BQ3916" s="421"/>
      <c r="BR3916" s="421"/>
      <c r="BV3916" s="282"/>
      <c r="BW3916" s="283"/>
      <c r="BY3916" s="283"/>
      <c r="BZ3916" s="283"/>
      <c r="CA3916" s="283"/>
      <c r="CB3916" s="282"/>
      <c r="CC3916" s="282"/>
      <c r="CD3916" s="282"/>
      <c r="CE3916" s="282"/>
      <c r="CG3916" s="427"/>
      <c r="CH3916" s="402"/>
      <c r="CI3916" s="424"/>
      <c r="CJ3916" s="282"/>
      <c r="CK3916" s="282"/>
      <c r="CL3916" s="283"/>
      <c r="CM3916" s="283"/>
      <c r="CP3916" s="282"/>
      <c r="DC3916" s="282"/>
      <c r="DD3916" s="282"/>
      <c r="DE3916" s="282"/>
      <c r="DF3916" s="282"/>
      <c r="DG3916" s="282"/>
      <c r="DH3916" s="282"/>
      <c r="DI3916" s="282"/>
      <c r="DJ3916" s="282"/>
      <c r="EF3916" s="495" t="str">
        <f>""&amp;(MID(数据表!AZ3916,1,MIN(FIND({"(";"（"},数据表!AZ3916&amp;"(（",1)-1)))&amp;""</f>
        <v/>
      </c>
      <c r="EG3916" s="495" t="str">
        <f>""&amp;(MID(数据表!AZ3916,1,MIN(FIND({0;1;2;3;4;5;6;7;8;9},数据表!AZ3916&amp;"1234567890",1)-1)))&amp;""</f>
        <v/>
      </c>
    </row>
    <row r="3917" spans="2:137" s="310" customFormat="1" ht="12" customHeight="1">
      <c r="B3917" s="286"/>
      <c r="C3917" s="286"/>
      <c r="D3917" s="286"/>
      <c r="E3917" s="479"/>
      <c r="F3917" s="282"/>
      <c r="G3917" s="283"/>
      <c r="H3917" s="421"/>
      <c r="I3917" s="421"/>
      <c r="J3917" s="283"/>
      <c r="K3917" s="421"/>
      <c r="L3917" s="282"/>
      <c r="N3917" s="282"/>
      <c r="S3917" s="282"/>
      <c r="T3917" s="283"/>
      <c r="U3917" s="283"/>
      <c r="V3917" s="283"/>
      <c r="W3917" s="283"/>
      <c r="X3917" s="283"/>
      <c r="Y3917" s="282"/>
      <c r="Z3917" s="282"/>
      <c r="AA3917" s="283"/>
      <c r="AB3917" s="282"/>
      <c r="AC3917" s="282"/>
      <c r="AD3917" s="282"/>
      <c r="AE3917" s="282"/>
      <c r="AF3917" s="283"/>
      <c r="AG3917" s="402"/>
      <c r="AH3917" s="283"/>
      <c r="AI3917" s="283"/>
      <c r="AJ3917" s="283"/>
      <c r="AK3917" s="283"/>
      <c r="AL3917" s="283"/>
      <c r="AM3917" s="282"/>
      <c r="AN3917" s="282"/>
      <c r="AO3917" s="282"/>
      <c r="AP3917" s="282"/>
      <c r="AQ3917" s="282"/>
      <c r="AR3917" s="282"/>
      <c r="AT3917" s="283"/>
      <c r="AU3917" s="283"/>
      <c r="AV3917" s="283"/>
      <c r="AW3917" s="283"/>
      <c r="AY3917" s="283"/>
      <c r="AZ3917" s="282"/>
      <c r="BA3917" s="283"/>
      <c r="BB3917" s="282"/>
      <c r="BC3917" s="282"/>
      <c r="BD3917" s="282"/>
      <c r="BE3917" s="283"/>
      <c r="BG3917" s="282"/>
      <c r="BH3917" s="282"/>
      <c r="BI3917" s="282"/>
      <c r="BL3917" s="421"/>
      <c r="BM3917" s="424"/>
      <c r="BN3917" s="424"/>
      <c r="BO3917" s="424"/>
      <c r="BP3917" s="424"/>
      <c r="BQ3917" s="421"/>
      <c r="BR3917" s="421"/>
      <c r="BV3917" s="282"/>
      <c r="BW3917" s="283"/>
      <c r="BY3917" s="283"/>
      <c r="BZ3917" s="283"/>
      <c r="CA3917" s="283"/>
      <c r="CB3917" s="282"/>
      <c r="CC3917" s="282"/>
      <c r="CD3917" s="282"/>
      <c r="CE3917" s="282"/>
      <c r="CG3917" s="427"/>
      <c r="CH3917" s="402"/>
      <c r="CI3917" s="424"/>
      <c r="CJ3917" s="282"/>
      <c r="CK3917" s="282"/>
      <c r="CL3917" s="283"/>
      <c r="CM3917" s="283"/>
      <c r="CP3917" s="282"/>
      <c r="DC3917" s="282"/>
      <c r="DD3917" s="282"/>
      <c r="DE3917" s="282"/>
      <c r="DF3917" s="282"/>
      <c r="DG3917" s="282"/>
      <c r="DH3917" s="282"/>
      <c r="DI3917" s="282"/>
      <c r="DJ3917" s="282"/>
      <c r="EF3917" s="495" t="str">
        <f>""&amp;(MID(数据表!AZ3917,1,MIN(FIND({"(";"（"},数据表!AZ3917&amp;"(（",1)-1)))&amp;""</f>
        <v/>
      </c>
      <c r="EG3917" s="495" t="str">
        <f>""&amp;(MID(数据表!AZ3917,1,MIN(FIND({0;1;2;3;4;5;6;7;8;9},数据表!AZ3917&amp;"1234567890",1)-1)))&amp;""</f>
        <v/>
      </c>
    </row>
    <row r="3918" spans="2:137" s="310" customFormat="1" ht="12" customHeight="1">
      <c r="B3918" s="286"/>
      <c r="C3918" s="286"/>
      <c r="D3918" s="286"/>
      <c r="E3918" s="479"/>
      <c r="F3918" s="282"/>
      <c r="G3918" s="283"/>
      <c r="H3918" s="421"/>
      <c r="I3918" s="421"/>
      <c r="J3918" s="283"/>
      <c r="K3918" s="421"/>
      <c r="L3918" s="282"/>
      <c r="N3918" s="282"/>
      <c r="S3918" s="282"/>
      <c r="T3918" s="283"/>
      <c r="U3918" s="283"/>
      <c r="V3918" s="283"/>
      <c r="W3918" s="283"/>
      <c r="X3918" s="283"/>
      <c r="Y3918" s="282"/>
      <c r="Z3918" s="282"/>
      <c r="AA3918" s="283"/>
      <c r="AB3918" s="282"/>
      <c r="AC3918" s="282"/>
      <c r="AD3918" s="282"/>
      <c r="AE3918" s="282"/>
      <c r="AF3918" s="283"/>
      <c r="AG3918" s="402"/>
      <c r="AH3918" s="283"/>
      <c r="AI3918" s="283"/>
      <c r="AJ3918" s="283"/>
      <c r="AK3918" s="283"/>
      <c r="AL3918" s="283"/>
      <c r="AM3918" s="282"/>
      <c r="AN3918" s="282"/>
      <c r="AO3918" s="282"/>
      <c r="AP3918" s="282"/>
      <c r="AQ3918" s="282"/>
      <c r="AR3918" s="282"/>
      <c r="AT3918" s="283"/>
      <c r="AU3918" s="283"/>
      <c r="AV3918" s="283"/>
      <c r="AW3918" s="283"/>
      <c r="AY3918" s="283"/>
      <c r="AZ3918" s="282"/>
      <c r="BA3918" s="283"/>
      <c r="BB3918" s="282"/>
      <c r="BC3918" s="282"/>
      <c r="BD3918" s="282"/>
      <c r="BE3918" s="283"/>
      <c r="BG3918" s="282"/>
      <c r="BH3918" s="282"/>
      <c r="BI3918" s="282"/>
      <c r="BL3918" s="421"/>
      <c r="BM3918" s="424"/>
      <c r="BN3918" s="424"/>
      <c r="BO3918" s="424"/>
      <c r="BP3918" s="424"/>
      <c r="BQ3918" s="421"/>
      <c r="BR3918" s="421"/>
      <c r="BV3918" s="282"/>
      <c r="BW3918" s="283"/>
      <c r="BY3918" s="283"/>
      <c r="BZ3918" s="283"/>
      <c r="CA3918" s="283"/>
      <c r="CB3918" s="282"/>
      <c r="CC3918" s="282"/>
      <c r="CD3918" s="282"/>
      <c r="CE3918" s="282"/>
      <c r="CG3918" s="427"/>
      <c r="CH3918" s="402"/>
      <c r="CI3918" s="424"/>
      <c r="CJ3918" s="282"/>
      <c r="CK3918" s="282"/>
      <c r="CL3918" s="283"/>
      <c r="CM3918" s="283"/>
      <c r="CP3918" s="282"/>
      <c r="DC3918" s="282"/>
      <c r="DD3918" s="282"/>
      <c r="DE3918" s="282"/>
      <c r="DF3918" s="282"/>
      <c r="DG3918" s="282"/>
      <c r="DH3918" s="282"/>
      <c r="DI3918" s="282"/>
      <c r="DJ3918" s="282"/>
      <c r="EF3918" s="495" t="str">
        <f>""&amp;(MID(数据表!AZ3918,1,MIN(FIND({"(";"（"},数据表!AZ3918&amp;"(（",1)-1)))&amp;""</f>
        <v/>
      </c>
      <c r="EG3918" s="495" t="str">
        <f>""&amp;(MID(数据表!AZ3918,1,MIN(FIND({0;1;2;3;4;5;6;7;8;9},数据表!AZ3918&amp;"1234567890",1)-1)))&amp;""</f>
        <v/>
      </c>
    </row>
    <row r="3919" spans="2:137" s="310" customFormat="1" ht="12" customHeight="1">
      <c r="B3919" s="286"/>
      <c r="C3919" s="286"/>
      <c r="D3919" s="286"/>
      <c r="E3919" s="479"/>
      <c r="F3919" s="282"/>
      <c r="G3919" s="283"/>
      <c r="H3919" s="421"/>
      <c r="I3919" s="421"/>
      <c r="J3919" s="283"/>
      <c r="K3919" s="421"/>
      <c r="L3919" s="282"/>
      <c r="N3919" s="282"/>
      <c r="S3919" s="282"/>
      <c r="T3919" s="283"/>
      <c r="U3919" s="283"/>
      <c r="V3919" s="283"/>
      <c r="W3919" s="283"/>
      <c r="X3919" s="283"/>
      <c r="Y3919" s="282"/>
      <c r="Z3919" s="282"/>
      <c r="AA3919" s="283"/>
      <c r="AB3919" s="282"/>
      <c r="AC3919" s="282"/>
      <c r="AD3919" s="282"/>
      <c r="AE3919" s="282"/>
      <c r="AF3919" s="283"/>
      <c r="AG3919" s="402"/>
      <c r="AH3919" s="283"/>
      <c r="AI3919" s="283"/>
      <c r="AJ3919" s="283"/>
      <c r="AK3919" s="283"/>
      <c r="AL3919" s="283"/>
      <c r="AM3919" s="282"/>
      <c r="AN3919" s="282"/>
      <c r="AO3919" s="282"/>
      <c r="AP3919" s="282"/>
      <c r="AQ3919" s="282"/>
      <c r="AR3919" s="282"/>
      <c r="AT3919" s="283"/>
      <c r="AU3919" s="283"/>
      <c r="AV3919" s="283"/>
      <c r="AW3919" s="283"/>
      <c r="AY3919" s="283"/>
      <c r="AZ3919" s="282"/>
      <c r="BA3919" s="283"/>
      <c r="BB3919" s="282"/>
      <c r="BC3919" s="282"/>
      <c r="BD3919" s="282"/>
      <c r="BE3919" s="283"/>
      <c r="BG3919" s="282"/>
      <c r="BH3919" s="282"/>
      <c r="BI3919" s="282"/>
      <c r="BL3919" s="421"/>
      <c r="BM3919" s="424"/>
      <c r="BN3919" s="424"/>
      <c r="BO3919" s="424"/>
      <c r="BP3919" s="424"/>
      <c r="BQ3919" s="421"/>
      <c r="BR3919" s="421"/>
      <c r="BV3919" s="282"/>
      <c r="BW3919" s="283"/>
      <c r="BY3919" s="283"/>
      <c r="BZ3919" s="283"/>
      <c r="CA3919" s="283"/>
      <c r="CB3919" s="282"/>
      <c r="CC3919" s="282"/>
      <c r="CD3919" s="282"/>
      <c r="CE3919" s="282"/>
      <c r="CG3919" s="427"/>
      <c r="CH3919" s="402"/>
      <c r="CI3919" s="424"/>
      <c r="CJ3919" s="282"/>
      <c r="CK3919" s="282"/>
      <c r="CL3919" s="283"/>
      <c r="CM3919" s="283"/>
      <c r="CP3919" s="282"/>
      <c r="DC3919" s="282"/>
      <c r="DD3919" s="282"/>
      <c r="DE3919" s="282"/>
      <c r="DF3919" s="282"/>
      <c r="DG3919" s="282"/>
      <c r="DH3919" s="282"/>
      <c r="DI3919" s="282"/>
      <c r="DJ3919" s="282"/>
      <c r="EF3919" s="495" t="str">
        <f>""&amp;(MID(数据表!AZ3919,1,MIN(FIND({"(";"（"},数据表!AZ3919&amp;"(（",1)-1)))&amp;""</f>
        <v/>
      </c>
      <c r="EG3919" s="495" t="str">
        <f>""&amp;(MID(数据表!AZ3919,1,MIN(FIND({0;1;2;3;4;5;6;7;8;9},数据表!AZ3919&amp;"1234567890",1)-1)))&amp;""</f>
        <v/>
      </c>
    </row>
    <row r="3920" spans="2:137" s="310" customFormat="1" ht="12" customHeight="1">
      <c r="B3920" s="286"/>
      <c r="C3920" s="286"/>
      <c r="D3920" s="286"/>
      <c r="E3920" s="479"/>
      <c r="F3920" s="282"/>
      <c r="G3920" s="283"/>
      <c r="H3920" s="421"/>
      <c r="I3920" s="421"/>
      <c r="J3920" s="283"/>
      <c r="K3920" s="421"/>
      <c r="L3920" s="282"/>
      <c r="N3920" s="282"/>
      <c r="S3920" s="282"/>
      <c r="T3920" s="283"/>
      <c r="U3920" s="283"/>
      <c r="V3920" s="283"/>
      <c r="W3920" s="283"/>
      <c r="X3920" s="283"/>
      <c r="Y3920" s="282"/>
      <c r="Z3920" s="282"/>
      <c r="AA3920" s="283"/>
      <c r="AB3920" s="282"/>
      <c r="AC3920" s="282"/>
      <c r="AD3920" s="282"/>
      <c r="AE3920" s="282"/>
      <c r="AF3920" s="283"/>
      <c r="AG3920" s="402"/>
      <c r="AH3920" s="283"/>
      <c r="AI3920" s="283"/>
      <c r="AJ3920" s="283"/>
      <c r="AK3920" s="283"/>
      <c r="AL3920" s="283"/>
      <c r="AM3920" s="282"/>
      <c r="AN3920" s="282"/>
      <c r="AO3920" s="282"/>
      <c r="AP3920" s="282"/>
      <c r="AQ3920" s="282"/>
      <c r="AR3920" s="282"/>
      <c r="AT3920" s="283"/>
      <c r="AU3920" s="283"/>
      <c r="AV3920" s="283"/>
      <c r="AW3920" s="283"/>
      <c r="AY3920" s="283"/>
      <c r="AZ3920" s="282"/>
      <c r="BA3920" s="283"/>
      <c r="BB3920" s="282"/>
      <c r="BC3920" s="282"/>
      <c r="BD3920" s="282"/>
      <c r="BE3920" s="283"/>
      <c r="BG3920" s="282"/>
      <c r="BH3920" s="282"/>
      <c r="BI3920" s="282"/>
      <c r="BL3920" s="421"/>
      <c r="BM3920" s="424"/>
      <c r="BN3920" s="424"/>
      <c r="BO3920" s="424"/>
      <c r="BP3920" s="424"/>
      <c r="BQ3920" s="421"/>
      <c r="BR3920" s="421"/>
      <c r="BV3920" s="282"/>
      <c r="BW3920" s="283"/>
      <c r="BY3920" s="283"/>
      <c r="BZ3920" s="283"/>
      <c r="CA3920" s="283"/>
      <c r="CB3920" s="282"/>
      <c r="CC3920" s="282"/>
      <c r="CD3920" s="282"/>
      <c r="CE3920" s="282"/>
      <c r="CG3920" s="427"/>
      <c r="CH3920" s="402"/>
      <c r="CI3920" s="424"/>
      <c r="CJ3920" s="282"/>
      <c r="CK3920" s="282"/>
      <c r="CL3920" s="283"/>
      <c r="CM3920" s="283"/>
      <c r="CP3920" s="282"/>
      <c r="DC3920" s="282"/>
      <c r="DD3920" s="282"/>
      <c r="DE3920" s="282"/>
      <c r="DF3920" s="282"/>
      <c r="DG3920" s="282"/>
      <c r="DH3920" s="282"/>
      <c r="DI3920" s="282"/>
      <c r="DJ3920" s="282"/>
      <c r="EF3920" s="495" t="str">
        <f>""&amp;(MID(数据表!AZ3920,1,MIN(FIND({"(";"（"},数据表!AZ3920&amp;"(（",1)-1)))&amp;""</f>
        <v/>
      </c>
      <c r="EG3920" s="495" t="str">
        <f>""&amp;(MID(数据表!AZ3920,1,MIN(FIND({0;1;2;3;4;5;6;7;8;9},数据表!AZ3920&amp;"1234567890",1)-1)))&amp;""</f>
        <v/>
      </c>
    </row>
    <row r="3921" spans="2:137" s="310" customFormat="1" ht="12" customHeight="1">
      <c r="B3921" s="286"/>
      <c r="C3921" s="286"/>
      <c r="D3921" s="286"/>
      <c r="E3921" s="479"/>
      <c r="F3921" s="282"/>
      <c r="G3921" s="283"/>
      <c r="H3921" s="421"/>
      <c r="I3921" s="421"/>
      <c r="J3921" s="283"/>
      <c r="K3921" s="421"/>
      <c r="L3921" s="282"/>
      <c r="N3921" s="282"/>
      <c r="S3921" s="282"/>
      <c r="T3921" s="283"/>
      <c r="U3921" s="283"/>
      <c r="V3921" s="283"/>
      <c r="W3921" s="283"/>
      <c r="X3921" s="283"/>
      <c r="Y3921" s="282"/>
      <c r="Z3921" s="282"/>
      <c r="AA3921" s="283"/>
      <c r="AB3921" s="282"/>
      <c r="AC3921" s="282"/>
      <c r="AD3921" s="282"/>
      <c r="AE3921" s="282"/>
      <c r="AF3921" s="283"/>
      <c r="AG3921" s="402"/>
      <c r="AH3921" s="283"/>
      <c r="AI3921" s="283"/>
      <c r="AJ3921" s="283"/>
      <c r="AK3921" s="283"/>
      <c r="AL3921" s="283"/>
      <c r="AM3921" s="282"/>
      <c r="AN3921" s="282"/>
      <c r="AO3921" s="282"/>
      <c r="AP3921" s="282"/>
      <c r="AQ3921" s="282"/>
      <c r="AR3921" s="282"/>
      <c r="AT3921" s="283"/>
      <c r="AU3921" s="283"/>
      <c r="AV3921" s="283"/>
      <c r="AW3921" s="283"/>
      <c r="AY3921" s="283"/>
      <c r="AZ3921" s="282"/>
      <c r="BA3921" s="283"/>
      <c r="BB3921" s="282"/>
      <c r="BC3921" s="282"/>
      <c r="BD3921" s="282"/>
      <c r="BE3921" s="283"/>
      <c r="BG3921" s="282"/>
      <c r="BH3921" s="282"/>
      <c r="BI3921" s="282"/>
      <c r="BL3921" s="421"/>
      <c r="BM3921" s="424"/>
      <c r="BN3921" s="424"/>
      <c r="BO3921" s="424"/>
      <c r="BP3921" s="424"/>
      <c r="BQ3921" s="421"/>
      <c r="BR3921" s="421"/>
      <c r="BV3921" s="282"/>
      <c r="BW3921" s="283"/>
      <c r="BY3921" s="283"/>
      <c r="BZ3921" s="283"/>
      <c r="CA3921" s="283"/>
      <c r="CB3921" s="282"/>
      <c r="CC3921" s="282"/>
      <c r="CD3921" s="282"/>
      <c r="CE3921" s="282"/>
      <c r="CG3921" s="427"/>
      <c r="CH3921" s="402"/>
      <c r="CI3921" s="424"/>
      <c r="CJ3921" s="282"/>
      <c r="CK3921" s="282"/>
      <c r="CL3921" s="283"/>
      <c r="CM3921" s="283"/>
      <c r="CP3921" s="282"/>
      <c r="DC3921" s="282"/>
      <c r="DD3921" s="282"/>
      <c r="DE3921" s="282"/>
      <c r="DF3921" s="282"/>
      <c r="DG3921" s="282"/>
      <c r="DH3921" s="282"/>
      <c r="DI3921" s="282"/>
      <c r="DJ3921" s="282"/>
      <c r="EF3921" s="495" t="str">
        <f>""&amp;(MID(数据表!AZ3921,1,MIN(FIND({"(";"（"},数据表!AZ3921&amp;"(（",1)-1)))&amp;""</f>
        <v/>
      </c>
      <c r="EG3921" s="495" t="str">
        <f>""&amp;(MID(数据表!AZ3921,1,MIN(FIND({0;1;2;3;4;5;6;7;8;9},数据表!AZ3921&amp;"1234567890",1)-1)))&amp;""</f>
        <v/>
      </c>
    </row>
    <row r="3922" spans="2:137" s="310" customFormat="1" ht="12" customHeight="1">
      <c r="B3922" s="286"/>
      <c r="C3922" s="286"/>
      <c r="D3922" s="286"/>
      <c r="E3922" s="479"/>
      <c r="F3922" s="282"/>
      <c r="G3922" s="283"/>
      <c r="H3922" s="421"/>
      <c r="I3922" s="421"/>
      <c r="J3922" s="283"/>
      <c r="K3922" s="421"/>
      <c r="L3922" s="282"/>
      <c r="N3922" s="282"/>
      <c r="S3922" s="282"/>
      <c r="T3922" s="283"/>
      <c r="U3922" s="283"/>
      <c r="V3922" s="283"/>
      <c r="W3922" s="283"/>
      <c r="X3922" s="283"/>
      <c r="Y3922" s="282"/>
      <c r="Z3922" s="282"/>
      <c r="AA3922" s="283"/>
      <c r="AB3922" s="282"/>
      <c r="AC3922" s="282"/>
      <c r="AD3922" s="282"/>
      <c r="AE3922" s="282"/>
      <c r="AF3922" s="283"/>
      <c r="AG3922" s="402"/>
      <c r="AH3922" s="283"/>
      <c r="AI3922" s="283"/>
      <c r="AJ3922" s="283"/>
      <c r="AK3922" s="283"/>
      <c r="AL3922" s="283"/>
      <c r="AM3922" s="282"/>
      <c r="AN3922" s="282"/>
      <c r="AO3922" s="282"/>
      <c r="AP3922" s="282"/>
      <c r="AQ3922" s="282"/>
      <c r="AR3922" s="282"/>
      <c r="AT3922" s="283"/>
      <c r="AU3922" s="283"/>
      <c r="AV3922" s="283"/>
      <c r="AW3922" s="283"/>
      <c r="AY3922" s="283"/>
      <c r="AZ3922" s="282"/>
      <c r="BA3922" s="283"/>
      <c r="BB3922" s="282"/>
      <c r="BC3922" s="282"/>
      <c r="BD3922" s="282"/>
      <c r="BE3922" s="283"/>
      <c r="BG3922" s="282"/>
      <c r="BH3922" s="282"/>
      <c r="BI3922" s="282"/>
      <c r="BL3922" s="421"/>
      <c r="BM3922" s="424"/>
      <c r="BN3922" s="424"/>
      <c r="BO3922" s="424"/>
      <c r="BP3922" s="424"/>
      <c r="BQ3922" s="421"/>
      <c r="BR3922" s="421"/>
      <c r="BV3922" s="282"/>
      <c r="BW3922" s="283"/>
      <c r="BY3922" s="283"/>
      <c r="BZ3922" s="283"/>
      <c r="CA3922" s="283"/>
      <c r="CB3922" s="282"/>
      <c r="CC3922" s="282"/>
      <c r="CD3922" s="282"/>
      <c r="CE3922" s="282"/>
      <c r="CG3922" s="427"/>
      <c r="CH3922" s="402"/>
      <c r="CI3922" s="424"/>
      <c r="CJ3922" s="282"/>
      <c r="CK3922" s="282"/>
      <c r="CL3922" s="283"/>
      <c r="CM3922" s="283"/>
      <c r="CP3922" s="282"/>
      <c r="DC3922" s="282"/>
      <c r="DD3922" s="282"/>
      <c r="DE3922" s="282"/>
      <c r="DF3922" s="282"/>
      <c r="DG3922" s="282"/>
      <c r="DH3922" s="282"/>
      <c r="DI3922" s="282"/>
      <c r="DJ3922" s="282"/>
      <c r="EF3922" s="495" t="str">
        <f>""&amp;(MID(数据表!AZ3922,1,MIN(FIND({"(";"（"},数据表!AZ3922&amp;"(（",1)-1)))&amp;""</f>
        <v/>
      </c>
      <c r="EG3922" s="495" t="str">
        <f>""&amp;(MID(数据表!AZ3922,1,MIN(FIND({0;1;2;3;4;5;6;7;8;9},数据表!AZ3922&amp;"1234567890",1)-1)))&amp;""</f>
        <v/>
      </c>
    </row>
    <row r="3923" spans="2:137" s="310" customFormat="1" ht="12" customHeight="1">
      <c r="B3923" s="286"/>
      <c r="C3923" s="286"/>
      <c r="D3923" s="286"/>
      <c r="E3923" s="479"/>
      <c r="F3923" s="282"/>
      <c r="G3923" s="283"/>
      <c r="H3923" s="421"/>
      <c r="I3923" s="421"/>
      <c r="J3923" s="283"/>
      <c r="K3923" s="421"/>
      <c r="L3923" s="282"/>
      <c r="N3923" s="282"/>
      <c r="S3923" s="282"/>
      <c r="T3923" s="283"/>
      <c r="U3923" s="283"/>
      <c r="V3923" s="283"/>
      <c r="W3923" s="283"/>
      <c r="X3923" s="283"/>
      <c r="Y3923" s="282"/>
      <c r="Z3923" s="282"/>
      <c r="AA3923" s="283"/>
      <c r="AB3923" s="282"/>
      <c r="AC3923" s="282"/>
      <c r="AD3923" s="282"/>
      <c r="AE3923" s="282"/>
      <c r="AF3923" s="283"/>
      <c r="AG3923" s="402"/>
      <c r="AH3923" s="283"/>
      <c r="AI3923" s="283"/>
      <c r="AJ3923" s="283"/>
      <c r="AK3923" s="283"/>
      <c r="AL3923" s="283"/>
      <c r="AM3923" s="282"/>
      <c r="AN3923" s="282"/>
      <c r="AO3923" s="282"/>
      <c r="AP3923" s="282"/>
      <c r="AQ3923" s="282"/>
      <c r="AR3923" s="282"/>
      <c r="AT3923" s="283"/>
      <c r="AU3923" s="283"/>
      <c r="AV3923" s="283"/>
      <c r="AW3923" s="283"/>
      <c r="AY3923" s="283"/>
      <c r="AZ3923" s="282"/>
      <c r="BA3923" s="283"/>
      <c r="BB3923" s="282"/>
      <c r="BC3923" s="282"/>
      <c r="BD3923" s="282"/>
      <c r="BE3923" s="283"/>
      <c r="BG3923" s="282"/>
      <c r="BH3923" s="282"/>
      <c r="BI3923" s="282"/>
      <c r="BL3923" s="421"/>
      <c r="BM3923" s="424"/>
      <c r="BN3923" s="424"/>
      <c r="BO3923" s="424"/>
      <c r="BP3923" s="424"/>
      <c r="BQ3923" s="421"/>
      <c r="BR3923" s="421"/>
      <c r="BV3923" s="282"/>
      <c r="BW3923" s="283"/>
      <c r="BY3923" s="283"/>
      <c r="BZ3923" s="283"/>
      <c r="CA3923" s="283"/>
      <c r="CB3923" s="282"/>
      <c r="CC3923" s="282"/>
      <c r="CD3923" s="282"/>
      <c r="CE3923" s="282"/>
      <c r="CG3923" s="427"/>
      <c r="CH3923" s="402"/>
      <c r="CI3923" s="424"/>
      <c r="CJ3923" s="282"/>
      <c r="CK3923" s="282"/>
      <c r="CL3923" s="283"/>
      <c r="CM3923" s="283"/>
      <c r="CP3923" s="282"/>
      <c r="DC3923" s="282"/>
      <c r="DD3923" s="282"/>
      <c r="DE3923" s="282"/>
      <c r="DF3923" s="282"/>
      <c r="DG3923" s="282"/>
      <c r="DH3923" s="282"/>
      <c r="DI3923" s="282"/>
      <c r="DJ3923" s="282"/>
      <c r="EF3923" s="495" t="str">
        <f>""&amp;(MID(数据表!AZ3923,1,MIN(FIND({"(";"（"},数据表!AZ3923&amp;"(（",1)-1)))&amp;""</f>
        <v/>
      </c>
      <c r="EG3923" s="495" t="str">
        <f>""&amp;(MID(数据表!AZ3923,1,MIN(FIND({0;1;2;3;4;5;6;7;8;9},数据表!AZ3923&amp;"1234567890",1)-1)))&amp;""</f>
        <v/>
      </c>
    </row>
    <row r="3924" spans="2:137" s="310" customFormat="1" ht="12" customHeight="1">
      <c r="B3924" s="286"/>
      <c r="C3924" s="286"/>
      <c r="D3924" s="286"/>
      <c r="E3924" s="479"/>
      <c r="F3924" s="282"/>
      <c r="G3924" s="283"/>
      <c r="H3924" s="421"/>
      <c r="I3924" s="421"/>
      <c r="J3924" s="283"/>
      <c r="K3924" s="421"/>
      <c r="L3924" s="282"/>
      <c r="N3924" s="282"/>
      <c r="S3924" s="282"/>
      <c r="T3924" s="283"/>
      <c r="U3924" s="283"/>
      <c r="V3924" s="283"/>
      <c r="W3924" s="283"/>
      <c r="X3924" s="283"/>
      <c r="Y3924" s="282"/>
      <c r="Z3924" s="282"/>
      <c r="AA3924" s="283"/>
      <c r="AB3924" s="282"/>
      <c r="AC3924" s="282"/>
      <c r="AD3924" s="282"/>
      <c r="AE3924" s="282"/>
      <c r="AF3924" s="283"/>
      <c r="AG3924" s="402"/>
      <c r="AH3924" s="283"/>
      <c r="AI3924" s="283"/>
      <c r="AJ3924" s="283"/>
      <c r="AK3924" s="283"/>
      <c r="AL3924" s="283"/>
      <c r="AM3924" s="282"/>
      <c r="AN3924" s="282"/>
      <c r="AO3924" s="282"/>
      <c r="AP3924" s="282"/>
      <c r="AQ3924" s="282"/>
      <c r="AR3924" s="282"/>
      <c r="AT3924" s="283"/>
      <c r="AU3924" s="283"/>
      <c r="AV3924" s="283"/>
      <c r="AW3924" s="283"/>
      <c r="AY3924" s="283"/>
      <c r="AZ3924" s="282"/>
      <c r="BA3924" s="283"/>
      <c r="BB3924" s="282"/>
      <c r="BC3924" s="282"/>
      <c r="BD3924" s="282"/>
      <c r="BE3924" s="283"/>
      <c r="BG3924" s="282"/>
      <c r="BH3924" s="282"/>
      <c r="BI3924" s="282"/>
      <c r="BL3924" s="421"/>
      <c r="BM3924" s="424"/>
      <c r="BN3924" s="424"/>
      <c r="BO3924" s="424"/>
      <c r="BP3924" s="424"/>
      <c r="BQ3924" s="421"/>
      <c r="BR3924" s="421"/>
      <c r="BV3924" s="282"/>
      <c r="BW3924" s="283"/>
      <c r="BY3924" s="283"/>
      <c r="BZ3924" s="283"/>
      <c r="CA3924" s="283"/>
      <c r="CB3924" s="282"/>
      <c r="CC3924" s="282"/>
      <c r="CD3924" s="282"/>
      <c r="CE3924" s="282"/>
      <c r="CG3924" s="427"/>
      <c r="CH3924" s="402"/>
      <c r="CI3924" s="424"/>
      <c r="CJ3924" s="282"/>
      <c r="CK3924" s="282"/>
      <c r="CL3924" s="283"/>
      <c r="CM3924" s="283"/>
      <c r="CP3924" s="282"/>
      <c r="DC3924" s="282"/>
      <c r="DD3924" s="282"/>
      <c r="DE3924" s="282"/>
      <c r="DF3924" s="282"/>
      <c r="DG3924" s="282"/>
      <c r="DH3924" s="282"/>
      <c r="DI3924" s="282"/>
      <c r="DJ3924" s="282"/>
      <c r="EF3924" s="495" t="str">
        <f>""&amp;(MID(数据表!AZ3924,1,MIN(FIND({"(";"（"},数据表!AZ3924&amp;"(（",1)-1)))&amp;""</f>
        <v/>
      </c>
      <c r="EG3924" s="495" t="str">
        <f>""&amp;(MID(数据表!AZ3924,1,MIN(FIND({0;1;2;3;4;5;6;7;8;9},数据表!AZ3924&amp;"1234567890",1)-1)))&amp;""</f>
        <v/>
      </c>
    </row>
    <row r="3925" spans="2:137" s="310" customFormat="1" ht="12" customHeight="1">
      <c r="B3925" s="286"/>
      <c r="C3925" s="286"/>
      <c r="D3925" s="286"/>
      <c r="E3925" s="479"/>
      <c r="F3925" s="282"/>
      <c r="G3925" s="283"/>
      <c r="H3925" s="421"/>
      <c r="I3925" s="421"/>
      <c r="J3925" s="283"/>
      <c r="K3925" s="421"/>
      <c r="L3925" s="282"/>
      <c r="N3925" s="282"/>
      <c r="S3925" s="282"/>
      <c r="T3925" s="283"/>
      <c r="U3925" s="283"/>
      <c r="V3925" s="283"/>
      <c r="W3925" s="283"/>
      <c r="X3925" s="283"/>
      <c r="Y3925" s="282"/>
      <c r="Z3925" s="282"/>
      <c r="AA3925" s="283"/>
      <c r="AB3925" s="282"/>
      <c r="AC3925" s="282"/>
      <c r="AD3925" s="282"/>
      <c r="AE3925" s="282"/>
      <c r="AF3925" s="283"/>
      <c r="AG3925" s="402"/>
      <c r="AH3925" s="283"/>
      <c r="AI3925" s="283"/>
      <c r="AJ3925" s="283"/>
      <c r="AK3925" s="283"/>
      <c r="AL3925" s="283"/>
      <c r="AM3925" s="282"/>
      <c r="AN3925" s="282"/>
      <c r="AO3925" s="282"/>
      <c r="AP3925" s="282"/>
      <c r="AQ3925" s="282"/>
      <c r="AR3925" s="282"/>
      <c r="AT3925" s="283"/>
      <c r="AU3925" s="283"/>
      <c r="AV3925" s="283"/>
      <c r="AW3925" s="283"/>
      <c r="AY3925" s="283"/>
      <c r="AZ3925" s="282"/>
      <c r="BA3925" s="283"/>
      <c r="BB3925" s="282"/>
      <c r="BC3925" s="282"/>
      <c r="BD3925" s="282"/>
      <c r="BE3925" s="283"/>
      <c r="BG3925" s="282"/>
      <c r="BH3925" s="282"/>
      <c r="BI3925" s="282"/>
      <c r="BL3925" s="421"/>
      <c r="BM3925" s="424"/>
      <c r="BN3925" s="424"/>
      <c r="BO3925" s="424"/>
      <c r="BP3925" s="424"/>
      <c r="BQ3925" s="421"/>
      <c r="BR3925" s="421"/>
      <c r="BV3925" s="282"/>
      <c r="BW3925" s="283"/>
      <c r="BY3925" s="283"/>
      <c r="BZ3925" s="283"/>
      <c r="CA3925" s="283"/>
      <c r="CB3925" s="282"/>
      <c r="CC3925" s="282"/>
      <c r="CD3925" s="282"/>
      <c r="CE3925" s="282"/>
      <c r="CG3925" s="427"/>
      <c r="CH3925" s="402"/>
      <c r="CI3925" s="424"/>
      <c r="CJ3925" s="282"/>
      <c r="CK3925" s="282"/>
      <c r="CL3925" s="283"/>
      <c r="CM3925" s="283"/>
      <c r="CP3925" s="282"/>
      <c r="DC3925" s="282"/>
      <c r="DD3925" s="282"/>
      <c r="DE3925" s="282"/>
      <c r="DF3925" s="282"/>
      <c r="DG3925" s="282"/>
      <c r="DH3925" s="282"/>
      <c r="DI3925" s="282"/>
      <c r="DJ3925" s="282"/>
      <c r="EF3925" s="495" t="str">
        <f>""&amp;(MID(数据表!AZ3925,1,MIN(FIND({"(";"（"},数据表!AZ3925&amp;"(（",1)-1)))&amp;""</f>
        <v/>
      </c>
      <c r="EG3925" s="495" t="str">
        <f>""&amp;(MID(数据表!AZ3925,1,MIN(FIND({0;1;2;3;4;5;6;7;8;9},数据表!AZ3925&amp;"1234567890",1)-1)))&amp;""</f>
        <v/>
      </c>
    </row>
    <row r="3926" spans="2:137" s="310" customFormat="1" ht="12" customHeight="1">
      <c r="B3926" s="286"/>
      <c r="C3926" s="286"/>
      <c r="D3926" s="286"/>
      <c r="E3926" s="479"/>
      <c r="F3926" s="282"/>
      <c r="G3926" s="283"/>
      <c r="H3926" s="421"/>
      <c r="I3926" s="421"/>
      <c r="J3926" s="283"/>
      <c r="K3926" s="421"/>
      <c r="L3926" s="282"/>
      <c r="N3926" s="282"/>
      <c r="S3926" s="282"/>
      <c r="T3926" s="283"/>
      <c r="U3926" s="283"/>
      <c r="V3926" s="283"/>
      <c r="W3926" s="283"/>
      <c r="X3926" s="283"/>
      <c r="Y3926" s="282"/>
      <c r="Z3926" s="282"/>
      <c r="AA3926" s="283"/>
      <c r="AB3926" s="282"/>
      <c r="AC3926" s="282"/>
      <c r="AD3926" s="282"/>
      <c r="AE3926" s="282"/>
      <c r="AF3926" s="283"/>
      <c r="AG3926" s="402"/>
      <c r="AH3926" s="283"/>
      <c r="AI3926" s="283"/>
      <c r="AJ3926" s="283"/>
      <c r="AK3926" s="283"/>
      <c r="AL3926" s="283"/>
      <c r="AM3926" s="282"/>
      <c r="AN3926" s="282"/>
      <c r="AO3926" s="282"/>
      <c r="AP3926" s="282"/>
      <c r="AQ3926" s="282"/>
      <c r="AR3926" s="282"/>
      <c r="AT3926" s="283"/>
      <c r="AU3926" s="283"/>
      <c r="AV3926" s="283"/>
      <c r="AW3926" s="283"/>
      <c r="AY3926" s="283"/>
      <c r="AZ3926" s="282"/>
      <c r="BA3926" s="283"/>
      <c r="BB3926" s="282"/>
      <c r="BC3926" s="282"/>
      <c r="BD3926" s="282"/>
      <c r="BE3926" s="283"/>
      <c r="BG3926" s="282"/>
      <c r="BH3926" s="282"/>
      <c r="BI3926" s="282"/>
      <c r="BL3926" s="421"/>
      <c r="BM3926" s="424"/>
      <c r="BN3926" s="424"/>
      <c r="BO3926" s="424"/>
      <c r="BP3926" s="424"/>
      <c r="BQ3926" s="421"/>
      <c r="BR3926" s="421"/>
      <c r="BV3926" s="282"/>
      <c r="BW3926" s="283"/>
      <c r="BY3926" s="283"/>
      <c r="BZ3926" s="283"/>
      <c r="CA3926" s="283"/>
      <c r="CB3926" s="282"/>
      <c r="CC3926" s="282"/>
      <c r="CD3926" s="282"/>
      <c r="CE3926" s="282"/>
      <c r="CG3926" s="427"/>
      <c r="CH3926" s="402"/>
      <c r="CI3926" s="424"/>
      <c r="CJ3926" s="282"/>
      <c r="CK3926" s="282"/>
      <c r="CL3926" s="283"/>
      <c r="CM3926" s="283"/>
      <c r="CP3926" s="282"/>
      <c r="DC3926" s="282"/>
      <c r="DD3926" s="282"/>
      <c r="DE3926" s="282"/>
      <c r="DF3926" s="282"/>
      <c r="DG3926" s="282"/>
      <c r="DH3926" s="282"/>
      <c r="DI3926" s="282"/>
      <c r="DJ3926" s="282"/>
      <c r="EF3926" s="495" t="str">
        <f>""&amp;(MID(数据表!AZ3926,1,MIN(FIND({"(";"（"},数据表!AZ3926&amp;"(（",1)-1)))&amp;""</f>
        <v/>
      </c>
      <c r="EG3926" s="495" t="str">
        <f>""&amp;(MID(数据表!AZ3926,1,MIN(FIND({0;1;2;3;4;5;6;7;8;9},数据表!AZ3926&amp;"1234567890",1)-1)))&amp;""</f>
        <v/>
      </c>
    </row>
    <row r="3927" spans="2:137" s="310" customFormat="1" ht="12" customHeight="1">
      <c r="B3927" s="286"/>
      <c r="C3927" s="286"/>
      <c r="D3927" s="286"/>
      <c r="E3927" s="479"/>
      <c r="F3927" s="282"/>
      <c r="G3927" s="283"/>
      <c r="H3927" s="421"/>
      <c r="I3927" s="421"/>
      <c r="J3927" s="283"/>
      <c r="K3927" s="421"/>
      <c r="L3927" s="282"/>
      <c r="N3927" s="282"/>
      <c r="S3927" s="282"/>
      <c r="T3927" s="283"/>
      <c r="U3927" s="283"/>
      <c r="V3927" s="283"/>
      <c r="W3927" s="283"/>
      <c r="X3927" s="283"/>
      <c r="Y3927" s="282"/>
      <c r="Z3927" s="282"/>
      <c r="AA3927" s="283"/>
      <c r="AB3927" s="282"/>
      <c r="AC3927" s="282"/>
      <c r="AD3927" s="282"/>
      <c r="AE3927" s="282"/>
      <c r="AF3927" s="283"/>
      <c r="AG3927" s="402"/>
      <c r="AH3927" s="283"/>
      <c r="AI3927" s="283"/>
      <c r="AJ3927" s="283"/>
      <c r="AK3927" s="283"/>
      <c r="AL3927" s="283"/>
      <c r="AM3927" s="282"/>
      <c r="AN3927" s="282"/>
      <c r="AO3927" s="282"/>
      <c r="AP3927" s="282"/>
      <c r="AQ3927" s="282"/>
      <c r="AR3927" s="282"/>
      <c r="AT3927" s="283"/>
      <c r="AU3927" s="283"/>
      <c r="AV3927" s="283"/>
      <c r="AW3927" s="283"/>
      <c r="AY3927" s="283"/>
      <c r="AZ3927" s="282"/>
      <c r="BA3927" s="283"/>
      <c r="BB3927" s="282"/>
      <c r="BC3927" s="282"/>
      <c r="BD3927" s="282"/>
      <c r="BE3927" s="283"/>
      <c r="BG3927" s="282"/>
      <c r="BH3927" s="282"/>
      <c r="BI3927" s="282"/>
      <c r="BL3927" s="421"/>
      <c r="BM3927" s="424"/>
      <c r="BN3927" s="424"/>
      <c r="BO3927" s="424"/>
      <c r="BP3927" s="424"/>
      <c r="BQ3927" s="421"/>
      <c r="BR3927" s="421"/>
      <c r="BV3927" s="282"/>
      <c r="BW3927" s="283"/>
      <c r="BY3927" s="283"/>
      <c r="BZ3927" s="283"/>
      <c r="CA3927" s="283"/>
      <c r="CB3927" s="282"/>
      <c r="CC3927" s="282"/>
      <c r="CD3927" s="282"/>
      <c r="CE3927" s="282"/>
      <c r="CG3927" s="427"/>
      <c r="CH3927" s="402"/>
      <c r="CI3927" s="424"/>
      <c r="CJ3927" s="282"/>
      <c r="CK3927" s="282"/>
      <c r="CL3927" s="283"/>
      <c r="CM3927" s="283"/>
      <c r="CP3927" s="282"/>
      <c r="DC3927" s="282"/>
      <c r="DD3927" s="282"/>
      <c r="DE3927" s="282"/>
      <c r="DF3927" s="282"/>
      <c r="DG3927" s="282"/>
      <c r="DH3927" s="282"/>
      <c r="DI3927" s="282"/>
      <c r="DJ3927" s="282"/>
      <c r="EF3927" s="495" t="str">
        <f>""&amp;(MID(数据表!AZ3927,1,MIN(FIND({"(";"（"},数据表!AZ3927&amp;"(（",1)-1)))&amp;""</f>
        <v/>
      </c>
      <c r="EG3927" s="495" t="str">
        <f>""&amp;(MID(数据表!AZ3927,1,MIN(FIND({0;1;2;3;4;5;6;7;8;9},数据表!AZ3927&amp;"1234567890",1)-1)))&amp;""</f>
        <v/>
      </c>
    </row>
    <row r="3928" spans="2:137" s="310" customFormat="1" ht="12" customHeight="1">
      <c r="B3928" s="286"/>
      <c r="C3928" s="286"/>
      <c r="D3928" s="286"/>
      <c r="E3928" s="479"/>
      <c r="F3928" s="282"/>
      <c r="G3928" s="283"/>
      <c r="H3928" s="421"/>
      <c r="I3928" s="421"/>
      <c r="J3928" s="283"/>
      <c r="K3928" s="421"/>
      <c r="L3928" s="282"/>
      <c r="N3928" s="282"/>
      <c r="S3928" s="282"/>
      <c r="T3928" s="283"/>
      <c r="U3928" s="283"/>
      <c r="V3928" s="283"/>
      <c r="W3928" s="283"/>
      <c r="X3928" s="283"/>
      <c r="Y3928" s="282"/>
      <c r="Z3928" s="282"/>
      <c r="AA3928" s="283"/>
      <c r="AB3928" s="282"/>
      <c r="AC3928" s="282"/>
      <c r="AD3928" s="282"/>
      <c r="AE3928" s="282"/>
      <c r="AF3928" s="283"/>
      <c r="AG3928" s="402"/>
      <c r="AH3928" s="283"/>
      <c r="AI3928" s="283"/>
      <c r="AJ3928" s="283"/>
      <c r="AK3928" s="283"/>
      <c r="AL3928" s="283"/>
      <c r="AM3928" s="282"/>
      <c r="AN3928" s="282"/>
      <c r="AO3928" s="282"/>
      <c r="AP3928" s="282"/>
      <c r="AQ3928" s="282"/>
      <c r="AR3928" s="282"/>
      <c r="AT3928" s="283"/>
      <c r="AU3928" s="283"/>
      <c r="AV3928" s="283"/>
      <c r="AW3928" s="283"/>
      <c r="AY3928" s="283"/>
      <c r="AZ3928" s="282"/>
      <c r="BA3928" s="283"/>
      <c r="BB3928" s="282"/>
      <c r="BC3928" s="282"/>
      <c r="BD3928" s="282"/>
      <c r="BE3928" s="283"/>
      <c r="BG3928" s="282"/>
      <c r="BH3928" s="282"/>
      <c r="BI3928" s="282"/>
      <c r="BL3928" s="421"/>
      <c r="BM3928" s="424"/>
      <c r="BN3928" s="424"/>
      <c r="BO3928" s="424"/>
      <c r="BP3928" s="424"/>
      <c r="BQ3928" s="421"/>
      <c r="BR3928" s="421"/>
      <c r="BV3928" s="282"/>
      <c r="BW3928" s="283"/>
      <c r="BY3928" s="283"/>
      <c r="BZ3928" s="283"/>
      <c r="CA3928" s="283"/>
      <c r="CB3928" s="282"/>
      <c r="CC3928" s="282"/>
      <c r="CD3928" s="282"/>
      <c r="CE3928" s="282"/>
      <c r="CG3928" s="427"/>
      <c r="CH3928" s="402"/>
      <c r="CI3928" s="424"/>
      <c r="CJ3928" s="282"/>
      <c r="CK3928" s="282"/>
      <c r="CL3928" s="283"/>
      <c r="CM3928" s="283"/>
      <c r="CP3928" s="282"/>
      <c r="DC3928" s="282"/>
      <c r="DD3928" s="282"/>
      <c r="DE3928" s="282"/>
      <c r="DF3928" s="282"/>
      <c r="DG3928" s="282"/>
      <c r="DH3928" s="282"/>
      <c r="DI3928" s="282"/>
      <c r="DJ3928" s="282"/>
      <c r="EF3928" s="495" t="str">
        <f>""&amp;(MID(数据表!AZ3928,1,MIN(FIND({"(";"（"},数据表!AZ3928&amp;"(（",1)-1)))&amp;""</f>
        <v/>
      </c>
      <c r="EG3928" s="495" t="str">
        <f>""&amp;(MID(数据表!AZ3928,1,MIN(FIND({0;1;2;3;4;5;6;7;8;9},数据表!AZ3928&amp;"1234567890",1)-1)))&amp;""</f>
        <v/>
      </c>
    </row>
    <row r="3929" spans="2:137" s="310" customFormat="1" ht="12" customHeight="1">
      <c r="B3929" s="286"/>
      <c r="C3929" s="286"/>
      <c r="D3929" s="286"/>
      <c r="E3929" s="479"/>
      <c r="F3929" s="282"/>
      <c r="G3929" s="283"/>
      <c r="H3929" s="421"/>
      <c r="I3929" s="421"/>
      <c r="J3929" s="283"/>
      <c r="K3929" s="421"/>
      <c r="L3929" s="282"/>
      <c r="N3929" s="282"/>
      <c r="S3929" s="282"/>
      <c r="T3929" s="283"/>
      <c r="U3929" s="283"/>
      <c r="V3929" s="283"/>
      <c r="W3929" s="283"/>
      <c r="X3929" s="283"/>
      <c r="Y3929" s="282"/>
      <c r="Z3929" s="282"/>
      <c r="AA3929" s="283"/>
      <c r="AB3929" s="282"/>
      <c r="AC3929" s="282"/>
      <c r="AD3929" s="282"/>
      <c r="AE3929" s="282"/>
      <c r="AF3929" s="283"/>
      <c r="AG3929" s="402"/>
      <c r="AH3929" s="283"/>
      <c r="AI3929" s="283"/>
      <c r="AJ3929" s="283"/>
      <c r="AK3929" s="283"/>
      <c r="AL3929" s="283"/>
      <c r="AM3929" s="282"/>
      <c r="AN3929" s="282"/>
      <c r="AO3929" s="282"/>
      <c r="AP3929" s="282"/>
      <c r="AQ3929" s="282"/>
      <c r="AR3929" s="282"/>
      <c r="AT3929" s="283"/>
      <c r="AU3929" s="283"/>
      <c r="AV3929" s="283"/>
      <c r="AW3929" s="283"/>
      <c r="AY3929" s="283"/>
      <c r="AZ3929" s="282"/>
      <c r="BA3929" s="283"/>
      <c r="BB3929" s="282"/>
      <c r="BC3929" s="282"/>
      <c r="BD3929" s="282"/>
      <c r="BE3929" s="283"/>
      <c r="BG3929" s="282"/>
      <c r="BH3929" s="282"/>
      <c r="BI3929" s="282"/>
      <c r="BL3929" s="421"/>
      <c r="BM3929" s="424"/>
      <c r="BN3929" s="424"/>
      <c r="BO3929" s="424"/>
      <c r="BP3929" s="424"/>
      <c r="BQ3929" s="421"/>
      <c r="BR3929" s="421"/>
      <c r="BV3929" s="282"/>
      <c r="BW3929" s="283"/>
      <c r="BY3929" s="283"/>
      <c r="BZ3929" s="283"/>
      <c r="CA3929" s="283"/>
      <c r="CB3929" s="282"/>
      <c r="CC3929" s="282"/>
      <c r="CD3929" s="282"/>
      <c r="CE3929" s="282"/>
      <c r="CG3929" s="427"/>
      <c r="CH3929" s="402"/>
      <c r="CI3929" s="424"/>
      <c r="CJ3929" s="282"/>
      <c r="CK3929" s="282"/>
      <c r="CL3929" s="283"/>
      <c r="CM3929" s="283"/>
      <c r="CP3929" s="282"/>
      <c r="DC3929" s="282"/>
      <c r="DD3929" s="282"/>
      <c r="DE3929" s="282"/>
      <c r="DF3929" s="282"/>
      <c r="DG3929" s="282"/>
      <c r="DH3929" s="282"/>
      <c r="DI3929" s="282"/>
      <c r="DJ3929" s="282"/>
      <c r="EF3929" s="495" t="str">
        <f>""&amp;(MID(数据表!AZ3929,1,MIN(FIND({"(";"（"},数据表!AZ3929&amp;"(（",1)-1)))&amp;""</f>
        <v/>
      </c>
      <c r="EG3929" s="495" t="str">
        <f>""&amp;(MID(数据表!AZ3929,1,MIN(FIND({0;1;2;3;4;5;6;7;8;9},数据表!AZ3929&amp;"1234567890",1)-1)))&amp;""</f>
        <v/>
      </c>
    </row>
    <row r="3930" spans="2:137" s="310" customFormat="1" ht="12" customHeight="1">
      <c r="B3930" s="286"/>
      <c r="C3930" s="286"/>
      <c r="D3930" s="286"/>
      <c r="E3930" s="479"/>
      <c r="F3930" s="282"/>
      <c r="G3930" s="283"/>
      <c r="H3930" s="421"/>
      <c r="I3930" s="421"/>
      <c r="J3930" s="283"/>
      <c r="K3930" s="421"/>
      <c r="L3930" s="282"/>
      <c r="N3930" s="282"/>
      <c r="S3930" s="282"/>
      <c r="T3930" s="283"/>
      <c r="U3930" s="283"/>
      <c r="V3930" s="283"/>
      <c r="W3930" s="283"/>
      <c r="X3930" s="283"/>
      <c r="Y3930" s="282"/>
      <c r="Z3930" s="282"/>
      <c r="AA3930" s="283"/>
      <c r="AB3930" s="282"/>
      <c r="AC3930" s="282"/>
      <c r="AD3930" s="282"/>
      <c r="AE3930" s="282"/>
      <c r="AF3930" s="283"/>
      <c r="AG3930" s="402"/>
      <c r="AH3930" s="283"/>
      <c r="AI3930" s="283"/>
      <c r="AJ3930" s="283"/>
      <c r="AK3930" s="283"/>
      <c r="AL3930" s="283"/>
      <c r="AM3930" s="282"/>
      <c r="AN3930" s="282"/>
      <c r="AO3930" s="282"/>
      <c r="AP3930" s="282"/>
      <c r="AQ3930" s="282"/>
      <c r="AR3930" s="282"/>
      <c r="AT3930" s="283"/>
      <c r="AU3930" s="283"/>
      <c r="AV3930" s="283"/>
      <c r="AW3930" s="283"/>
      <c r="AY3930" s="283"/>
      <c r="AZ3930" s="282"/>
      <c r="BA3930" s="283"/>
      <c r="BB3930" s="282"/>
      <c r="BC3930" s="282"/>
      <c r="BD3930" s="282"/>
      <c r="BE3930" s="283"/>
      <c r="BG3930" s="282"/>
      <c r="BH3930" s="282"/>
      <c r="BI3930" s="282"/>
      <c r="BL3930" s="421"/>
      <c r="BM3930" s="424"/>
      <c r="BN3930" s="424"/>
      <c r="BO3930" s="424"/>
      <c r="BP3930" s="424"/>
      <c r="BQ3930" s="421"/>
      <c r="BR3930" s="421"/>
      <c r="BV3930" s="282"/>
      <c r="BW3930" s="283"/>
      <c r="BY3930" s="283"/>
      <c r="BZ3930" s="283"/>
      <c r="CA3930" s="283"/>
      <c r="CB3930" s="282"/>
      <c r="CC3930" s="282"/>
      <c r="CD3930" s="282"/>
      <c r="CE3930" s="282"/>
      <c r="CG3930" s="427"/>
      <c r="CH3930" s="402"/>
      <c r="CI3930" s="424"/>
      <c r="CJ3930" s="282"/>
      <c r="CK3930" s="282"/>
      <c r="CL3930" s="283"/>
      <c r="CM3930" s="283"/>
      <c r="CP3930" s="282"/>
      <c r="DC3930" s="282"/>
      <c r="DD3930" s="282"/>
      <c r="DE3930" s="282"/>
      <c r="DF3930" s="282"/>
      <c r="DG3930" s="282"/>
      <c r="DH3930" s="282"/>
      <c r="DI3930" s="282"/>
      <c r="DJ3930" s="282"/>
      <c r="EF3930" s="495" t="str">
        <f>""&amp;(MID(数据表!AZ3930,1,MIN(FIND({"(";"（"},数据表!AZ3930&amp;"(（",1)-1)))&amp;""</f>
        <v/>
      </c>
      <c r="EG3930" s="495" t="str">
        <f>""&amp;(MID(数据表!AZ3930,1,MIN(FIND({0;1;2;3;4;5;6;7;8;9},数据表!AZ3930&amp;"1234567890",1)-1)))&amp;""</f>
        <v/>
      </c>
    </row>
    <row r="3931" spans="2:137" s="310" customFormat="1" ht="12" customHeight="1">
      <c r="B3931" s="286"/>
      <c r="C3931" s="286"/>
      <c r="D3931" s="286"/>
      <c r="E3931" s="479"/>
      <c r="F3931" s="282"/>
      <c r="G3931" s="283"/>
      <c r="H3931" s="421"/>
      <c r="I3931" s="421"/>
      <c r="J3931" s="283"/>
      <c r="K3931" s="421"/>
      <c r="L3931" s="282"/>
      <c r="N3931" s="282"/>
      <c r="S3931" s="282"/>
      <c r="T3931" s="283"/>
      <c r="U3931" s="283"/>
      <c r="V3931" s="283"/>
      <c r="W3931" s="283"/>
      <c r="X3931" s="283"/>
      <c r="Y3931" s="282"/>
      <c r="Z3931" s="282"/>
      <c r="AA3931" s="283"/>
      <c r="AB3931" s="282"/>
      <c r="AC3931" s="282"/>
      <c r="AD3931" s="282"/>
      <c r="AE3931" s="282"/>
      <c r="AF3931" s="283"/>
      <c r="AG3931" s="402"/>
      <c r="AH3931" s="283"/>
      <c r="AI3931" s="283"/>
      <c r="AJ3931" s="283"/>
      <c r="AK3931" s="283"/>
      <c r="AL3931" s="283"/>
      <c r="AM3931" s="282"/>
      <c r="AN3931" s="282"/>
      <c r="AO3931" s="282"/>
      <c r="AP3931" s="282"/>
      <c r="AQ3931" s="282"/>
      <c r="AR3931" s="282"/>
      <c r="AT3931" s="283"/>
      <c r="AU3931" s="283"/>
      <c r="AV3931" s="283"/>
      <c r="AW3931" s="283"/>
      <c r="AY3931" s="283"/>
      <c r="AZ3931" s="282"/>
      <c r="BA3931" s="283"/>
      <c r="BB3931" s="282"/>
      <c r="BC3931" s="282"/>
      <c r="BD3931" s="282"/>
      <c r="BE3931" s="283"/>
      <c r="BG3931" s="282"/>
      <c r="BH3931" s="282"/>
      <c r="BI3931" s="282"/>
      <c r="BL3931" s="421"/>
      <c r="BM3931" s="424"/>
      <c r="BN3931" s="424"/>
      <c r="BO3931" s="424"/>
      <c r="BP3931" s="424"/>
      <c r="BQ3931" s="421"/>
      <c r="BR3931" s="421"/>
      <c r="BV3931" s="282"/>
      <c r="BW3931" s="283"/>
      <c r="BY3931" s="283"/>
      <c r="BZ3931" s="283"/>
      <c r="CA3931" s="283"/>
      <c r="CB3931" s="282"/>
      <c r="CC3931" s="282"/>
      <c r="CD3931" s="282"/>
      <c r="CE3931" s="282"/>
      <c r="CG3931" s="427"/>
      <c r="CH3931" s="402"/>
      <c r="CI3931" s="424"/>
      <c r="CJ3931" s="282"/>
      <c r="CK3931" s="282"/>
      <c r="CL3931" s="283"/>
      <c r="CM3931" s="283"/>
      <c r="CP3931" s="282"/>
      <c r="DC3931" s="282"/>
      <c r="DD3931" s="282"/>
      <c r="DE3931" s="282"/>
      <c r="DF3931" s="282"/>
      <c r="DG3931" s="282"/>
      <c r="DH3931" s="282"/>
      <c r="DI3931" s="282"/>
      <c r="DJ3931" s="282"/>
      <c r="EF3931" s="495" t="str">
        <f>""&amp;(MID(数据表!AZ3931,1,MIN(FIND({"(";"（"},数据表!AZ3931&amp;"(（",1)-1)))&amp;""</f>
        <v/>
      </c>
      <c r="EG3931" s="495" t="str">
        <f>""&amp;(MID(数据表!AZ3931,1,MIN(FIND({0;1;2;3;4;5;6;7;8;9},数据表!AZ3931&amp;"1234567890",1)-1)))&amp;""</f>
        <v/>
      </c>
    </row>
    <row r="3932" spans="2:137" s="310" customFormat="1" ht="12" customHeight="1">
      <c r="B3932" s="286"/>
      <c r="C3932" s="286"/>
      <c r="D3932" s="286"/>
      <c r="E3932" s="479"/>
      <c r="F3932" s="282"/>
      <c r="G3932" s="283"/>
      <c r="H3932" s="421"/>
      <c r="I3932" s="421"/>
      <c r="J3932" s="283"/>
      <c r="K3932" s="421"/>
      <c r="L3932" s="282"/>
      <c r="N3932" s="282"/>
      <c r="S3932" s="282"/>
      <c r="T3932" s="283"/>
      <c r="U3932" s="283"/>
      <c r="V3932" s="283"/>
      <c r="W3932" s="283"/>
      <c r="X3932" s="283"/>
      <c r="Y3932" s="282"/>
      <c r="Z3932" s="282"/>
      <c r="AA3932" s="283"/>
      <c r="AB3932" s="282"/>
      <c r="AC3932" s="282"/>
      <c r="AD3932" s="282"/>
      <c r="AE3932" s="282"/>
      <c r="AF3932" s="283"/>
      <c r="AG3932" s="402"/>
      <c r="AH3932" s="283"/>
      <c r="AI3932" s="283"/>
      <c r="AJ3932" s="283"/>
      <c r="AK3932" s="283"/>
      <c r="AL3932" s="283"/>
      <c r="AM3932" s="282"/>
      <c r="AN3932" s="282"/>
      <c r="AO3932" s="282"/>
      <c r="AP3932" s="282"/>
      <c r="AQ3932" s="282"/>
      <c r="AR3932" s="282"/>
      <c r="AT3932" s="283"/>
      <c r="AU3932" s="283"/>
      <c r="AV3932" s="283"/>
      <c r="AW3932" s="283"/>
      <c r="AY3932" s="283"/>
      <c r="AZ3932" s="282"/>
      <c r="BA3932" s="283"/>
      <c r="BB3932" s="282"/>
      <c r="BC3932" s="282"/>
      <c r="BD3932" s="282"/>
      <c r="BE3932" s="283"/>
      <c r="BG3932" s="282"/>
      <c r="BH3932" s="282"/>
      <c r="BI3932" s="282"/>
      <c r="BL3932" s="421"/>
      <c r="BM3932" s="424"/>
      <c r="BN3932" s="424"/>
      <c r="BO3932" s="424"/>
      <c r="BP3932" s="424"/>
      <c r="BQ3932" s="421"/>
      <c r="BR3932" s="421"/>
      <c r="BV3932" s="282"/>
      <c r="BW3932" s="283"/>
      <c r="BY3932" s="283"/>
      <c r="BZ3932" s="283"/>
      <c r="CA3932" s="283"/>
      <c r="CB3932" s="282"/>
      <c r="CC3932" s="282"/>
      <c r="CD3932" s="282"/>
      <c r="CE3932" s="282"/>
      <c r="CG3932" s="427"/>
      <c r="CH3932" s="402"/>
      <c r="CI3932" s="424"/>
      <c r="CJ3932" s="282"/>
      <c r="CK3932" s="282"/>
      <c r="CL3932" s="283"/>
      <c r="CM3932" s="283"/>
      <c r="CP3932" s="282"/>
      <c r="DC3932" s="282"/>
      <c r="DD3932" s="282"/>
      <c r="DE3932" s="282"/>
      <c r="DF3932" s="282"/>
      <c r="DG3932" s="282"/>
      <c r="DH3932" s="282"/>
      <c r="DI3932" s="282"/>
      <c r="DJ3932" s="282"/>
      <c r="EF3932" s="495" t="str">
        <f>""&amp;(MID(数据表!AZ3932,1,MIN(FIND({"(";"（"},数据表!AZ3932&amp;"(（",1)-1)))&amp;""</f>
        <v/>
      </c>
      <c r="EG3932" s="495" t="str">
        <f>""&amp;(MID(数据表!AZ3932,1,MIN(FIND({0;1;2;3;4;5;6;7;8;9},数据表!AZ3932&amp;"1234567890",1)-1)))&amp;""</f>
        <v/>
      </c>
    </row>
    <row r="3933" spans="2:137" s="310" customFormat="1" ht="12" customHeight="1">
      <c r="B3933" s="286"/>
      <c r="C3933" s="286"/>
      <c r="D3933" s="286"/>
      <c r="E3933" s="479"/>
      <c r="F3933" s="282"/>
      <c r="G3933" s="283"/>
      <c r="H3933" s="421"/>
      <c r="I3933" s="421"/>
      <c r="J3933" s="283"/>
      <c r="K3933" s="421"/>
      <c r="L3933" s="282"/>
      <c r="N3933" s="282"/>
      <c r="S3933" s="282"/>
      <c r="T3933" s="283"/>
      <c r="U3933" s="283"/>
      <c r="V3933" s="283"/>
      <c r="W3933" s="283"/>
      <c r="X3933" s="283"/>
      <c r="Y3933" s="282"/>
      <c r="Z3933" s="282"/>
      <c r="AA3933" s="283"/>
      <c r="AB3933" s="282"/>
      <c r="AC3933" s="282"/>
      <c r="AD3933" s="282"/>
      <c r="AE3933" s="282"/>
      <c r="AF3933" s="283"/>
      <c r="AG3933" s="402"/>
      <c r="AH3933" s="283"/>
      <c r="AI3933" s="283"/>
      <c r="AJ3933" s="283"/>
      <c r="AK3933" s="283"/>
      <c r="AL3933" s="283"/>
      <c r="AM3933" s="282"/>
      <c r="AN3933" s="282"/>
      <c r="AO3933" s="282"/>
      <c r="AP3933" s="282"/>
      <c r="AQ3933" s="282"/>
      <c r="AR3933" s="282"/>
      <c r="AT3933" s="283"/>
      <c r="AU3933" s="283"/>
      <c r="AV3933" s="283"/>
      <c r="AW3933" s="283"/>
      <c r="AY3933" s="283"/>
      <c r="AZ3933" s="282"/>
      <c r="BA3933" s="283"/>
      <c r="BB3933" s="282"/>
      <c r="BC3933" s="282"/>
      <c r="BD3933" s="282"/>
      <c r="BE3933" s="283"/>
      <c r="BG3933" s="282"/>
      <c r="BH3933" s="282"/>
      <c r="BI3933" s="282"/>
      <c r="BL3933" s="421"/>
      <c r="BM3933" s="424"/>
      <c r="BN3933" s="424"/>
      <c r="BO3933" s="424"/>
      <c r="BP3933" s="424"/>
      <c r="BQ3933" s="421"/>
      <c r="BR3933" s="421"/>
      <c r="BV3933" s="282"/>
      <c r="BW3933" s="283"/>
      <c r="BY3933" s="283"/>
      <c r="BZ3933" s="283"/>
      <c r="CA3933" s="283"/>
      <c r="CB3933" s="282"/>
      <c r="CC3933" s="282"/>
      <c r="CD3933" s="282"/>
      <c r="CE3933" s="282"/>
      <c r="CG3933" s="427"/>
      <c r="CH3933" s="402"/>
      <c r="CI3933" s="424"/>
      <c r="CJ3933" s="282"/>
      <c r="CK3933" s="282"/>
      <c r="CL3933" s="283"/>
      <c r="CM3933" s="283"/>
      <c r="CP3933" s="282"/>
      <c r="DC3933" s="282"/>
      <c r="DD3933" s="282"/>
      <c r="DE3933" s="282"/>
      <c r="DF3933" s="282"/>
      <c r="DG3933" s="282"/>
      <c r="DH3933" s="282"/>
      <c r="DI3933" s="282"/>
      <c r="DJ3933" s="282"/>
      <c r="EF3933" s="495" t="str">
        <f>""&amp;(MID(数据表!AZ3933,1,MIN(FIND({"(";"（"},数据表!AZ3933&amp;"(（",1)-1)))&amp;""</f>
        <v/>
      </c>
      <c r="EG3933" s="495" t="str">
        <f>""&amp;(MID(数据表!AZ3933,1,MIN(FIND({0;1;2;3;4;5;6;7;8;9},数据表!AZ3933&amp;"1234567890",1)-1)))&amp;""</f>
        <v/>
      </c>
    </row>
    <row r="3934" spans="2:137" s="310" customFormat="1" ht="12" customHeight="1">
      <c r="B3934" s="286"/>
      <c r="C3934" s="286"/>
      <c r="D3934" s="286"/>
      <c r="E3934" s="479"/>
      <c r="F3934" s="282"/>
      <c r="G3934" s="283"/>
      <c r="H3934" s="421"/>
      <c r="I3934" s="421"/>
      <c r="J3934" s="283"/>
      <c r="K3934" s="421"/>
      <c r="L3934" s="282"/>
      <c r="N3934" s="282"/>
      <c r="S3934" s="282"/>
      <c r="T3934" s="283"/>
      <c r="U3934" s="283"/>
      <c r="V3934" s="283"/>
      <c r="W3934" s="283"/>
      <c r="X3934" s="283"/>
      <c r="Y3934" s="282"/>
      <c r="Z3934" s="282"/>
      <c r="AA3934" s="283"/>
      <c r="AB3934" s="282"/>
      <c r="AC3934" s="282"/>
      <c r="AD3934" s="282"/>
      <c r="AE3934" s="282"/>
      <c r="AF3934" s="283"/>
      <c r="AG3934" s="402"/>
      <c r="AH3934" s="283"/>
      <c r="AI3934" s="283"/>
      <c r="AJ3934" s="283"/>
      <c r="AK3934" s="283"/>
      <c r="AL3934" s="283"/>
      <c r="AM3934" s="282"/>
      <c r="AN3934" s="282"/>
      <c r="AO3934" s="282"/>
      <c r="AP3934" s="282"/>
      <c r="AQ3934" s="282"/>
      <c r="AR3934" s="282"/>
      <c r="AT3934" s="283"/>
      <c r="AU3934" s="283"/>
      <c r="AV3934" s="283"/>
      <c r="AW3934" s="283"/>
      <c r="AY3934" s="283"/>
      <c r="AZ3934" s="282"/>
      <c r="BA3934" s="283"/>
      <c r="BB3934" s="282"/>
      <c r="BC3934" s="282"/>
      <c r="BD3934" s="282"/>
      <c r="BE3934" s="283"/>
      <c r="BG3934" s="282"/>
      <c r="BH3934" s="282"/>
      <c r="BI3934" s="282"/>
      <c r="BL3934" s="421"/>
      <c r="BM3934" s="424"/>
      <c r="BN3934" s="424"/>
      <c r="BO3934" s="424"/>
      <c r="BP3934" s="424"/>
      <c r="BQ3934" s="421"/>
      <c r="BR3934" s="421"/>
      <c r="BV3934" s="282"/>
      <c r="BW3934" s="283"/>
      <c r="BY3934" s="283"/>
      <c r="BZ3934" s="283"/>
      <c r="CA3934" s="283"/>
      <c r="CB3934" s="282"/>
      <c r="CC3934" s="282"/>
      <c r="CD3934" s="282"/>
      <c r="CE3934" s="282"/>
      <c r="CG3934" s="427"/>
      <c r="CH3934" s="402"/>
      <c r="CI3934" s="424"/>
      <c r="CJ3934" s="282"/>
      <c r="CK3934" s="282"/>
      <c r="CL3934" s="283"/>
      <c r="CM3934" s="283"/>
      <c r="CP3934" s="282"/>
      <c r="DC3934" s="282"/>
      <c r="DD3934" s="282"/>
      <c r="DE3934" s="282"/>
      <c r="DF3934" s="282"/>
      <c r="DG3934" s="282"/>
      <c r="DH3934" s="282"/>
      <c r="DI3934" s="282"/>
      <c r="DJ3934" s="282"/>
      <c r="EF3934" s="495" t="str">
        <f>""&amp;(MID(数据表!AZ3934,1,MIN(FIND({"(";"（"},数据表!AZ3934&amp;"(（",1)-1)))&amp;""</f>
        <v/>
      </c>
      <c r="EG3934" s="495" t="str">
        <f>""&amp;(MID(数据表!AZ3934,1,MIN(FIND({0;1;2;3;4;5;6;7;8;9},数据表!AZ3934&amp;"1234567890",1)-1)))&amp;""</f>
        <v/>
      </c>
    </row>
    <row r="3935" spans="2:137" s="310" customFormat="1" ht="12" customHeight="1">
      <c r="B3935" s="286"/>
      <c r="C3935" s="286"/>
      <c r="D3935" s="286"/>
      <c r="E3935" s="479"/>
      <c r="F3935" s="282"/>
      <c r="G3935" s="283"/>
      <c r="H3935" s="421"/>
      <c r="I3935" s="421"/>
      <c r="J3935" s="283"/>
      <c r="K3935" s="421"/>
      <c r="L3935" s="282"/>
      <c r="N3935" s="282"/>
      <c r="S3935" s="282"/>
      <c r="T3935" s="283"/>
      <c r="U3935" s="283"/>
      <c r="V3935" s="283"/>
      <c r="W3935" s="283"/>
      <c r="X3935" s="283"/>
      <c r="Y3935" s="282"/>
      <c r="Z3935" s="282"/>
      <c r="AA3935" s="283"/>
      <c r="AB3935" s="282"/>
      <c r="AC3935" s="282"/>
      <c r="AD3935" s="282"/>
      <c r="AE3935" s="282"/>
      <c r="AF3935" s="283"/>
      <c r="AG3935" s="402"/>
      <c r="AH3935" s="283"/>
      <c r="AI3935" s="283"/>
      <c r="AJ3935" s="283"/>
      <c r="AK3935" s="283"/>
      <c r="AL3935" s="283"/>
      <c r="AM3935" s="282"/>
      <c r="AN3935" s="282"/>
      <c r="AO3935" s="282"/>
      <c r="AP3935" s="282"/>
      <c r="AQ3935" s="282"/>
      <c r="AR3935" s="282"/>
      <c r="AT3935" s="283"/>
      <c r="AU3935" s="283"/>
      <c r="AV3935" s="283"/>
      <c r="AW3935" s="283"/>
      <c r="AY3935" s="283"/>
      <c r="AZ3935" s="282"/>
      <c r="BA3935" s="283"/>
      <c r="BB3935" s="282"/>
      <c r="BC3935" s="282"/>
      <c r="BD3935" s="282"/>
      <c r="BE3935" s="283"/>
      <c r="BG3935" s="282"/>
      <c r="BH3935" s="282"/>
      <c r="BI3935" s="282"/>
      <c r="BL3935" s="421"/>
      <c r="BM3935" s="424"/>
      <c r="BN3935" s="424"/>
      <c r="BO3935" s="424"/>
      <c r="BP3935" s="424"/>
      <c r="BQ3935" s="421"/>
      <c r="BR3935" s="421"/>
      <c r="BV3935" s="282"/>
      <c r="BW3935" s="283"/>
      <c r="BY3935" s="283"/>
      <c r="BZ3935" s="283"/>
      <c r="CA3935" s="283"/>
      <c r="CB3935" s="282"/>
      <c r="CC3935" s="282"/>
      <c r="CD3935" s="282"/>
      <c r="CE3935" s="282"/>
      <c r="CG3935" s="427"/>
      <c r="CH3935" s="402"/>
      <c r="CI3935" s="424"/>
      <c r="CJ3935" s="282"/>
      <c r="CK3935" s="282"/>
      <c r="CL3935" s="283"/>
      <c r="CM3935" s="283"/>
      <c r="CP3935" s="282"/>
      <c r="DC3935" s="282"/>
      <c r="DD3935" s="282"/>
      <c r="DE3935" s="282"/>
      <c r="DF3935" s="282"/>
      <c r="DG3935" s="282"/>
      <c r="DH3935" s="282"/>
      <c r="DI3935" s="282"/>
      <c r="DJ3935" s="282"/>
      <c r="EF3935" s="495" t="str">
        <f>""&amp;(MID(数据表!AZ3935,1,MIN(FIND({"(";"（"},数据表!AZ3935&amp;"(（",1)-1)))&amp;""</f>
        <v/>
      </c>
      <c r="EG3935" s="495" t="str">
        <f>""&amp;(MID(数据表!AZ3935,1,MIN(FIND({0;1;2;3;4;5;6;7;8;9},数据表!AZ3935&amp;"1234567890",1)-1)))&amp;""</f>
        <v/>
      </c>
    </row>
    <row r="3936" spans="2:137" s="310" customFormat="1" ht="12" customHeight="1">
      <c r="B3936" s="286"/>
      <c r="C3936" s="286"/>
      <c r="D3936" s="286"/>
      <c r="E3936" s="479"/>
      <c r="F3936" s="282"/>
      <c r="G3936" s="283"/>
      <c r="H3936" s="421"/>
      <c r="I3936" s="421"/>
      <c r="J3936" s="283"/>
      <c r="K3936" s="421"/>
      <c r="L3936" s="282"/>
      <c r="N3936" s="282"/>
      <c r="S3936" s="282"/>
      <c r="T3936" s="283"/>
      <c r="U3936" s="283"/>
      <c r="V3936" s="283"/>
      <c r="W3936" s="283"/>
      <c r="X3936" s="283"/>
      <c r="Y3936" s="282"/>
      <c r="Z3936" s="282"/>
      <c r="AA3936" s="283"/>
      <c r="AB3936" s="282"/>
      <c r="AC3936" s="282"/>
      <c r="AD3936" s="282"/>
      <c r="AE3936" s="282"/>
      <c r="AF3936" s="283"/>
      <c r="AG3936" s="402"/>
      <c r="AH3936" s="283"/>
      <c r="AI3936" s="283"/>
      <c r="AJ3936" s="283"/>
      <c r="AK3936" s="283"/>
      <c r="AL3936" s="283"/>
      <c r="AM3936" s="282"/>
      <c r="AN3936" s="282"/>
      <c r="AO3936" s="282"/>
      <c r="AP3936" s="282"/>
      <c r="AQ3936" s="282"/>
      <c r="AR3936" s="282"/>
      <c r="AT3936" s="283"/>
      <c r="AU3936" s="283"/>
      <c r="AV3936" s="283"/>
      <c r="AW3936" s="283"/>
      <c r="AY3936" s="283"/>
      <c r="AZ3936" s="282"/>
      <c r="BA3936" s="283"/>
      <c r="BB3936" s="282"/>
      <c r="BC3936" s="282"/>
      <c r="BD3936" s="282"/>
      <c r="BE3936" s="283"/>
      <c r="BG3936" s="282"/>
      <c r="BH3936" s="282"/>
      <c r="BI3936" s="282"/>
      <c r="BL3936" s="421"/>
      <c r="BM3936" s="424"/>
      <c r="BN3936" s="424"/>
      <c r="BO3936" s="424"/>
      <c r="BP3936" s="424"/>
      <c r="BQ3936" s="421"/>
      <c r="BR3936" s="421"/>
      <c r="BV3936" s="282"/>
      <c r="BW3936" s="283"/>
      <c r="BY3936" s="283"/>
      <c r="BZ3936" s="283"/>
      <c r="CA3936" s="283"/>
      <c r="CB3936" s="282"/>
      <c r="CC3936" s="282"/>
      <c r="CD3936" s="282"/>
      <c r="CE3936" s="282"/>
      <c r="CG3936" s="427"/>
      <c r="CH3936" s="402"/>
      <c r="CI3936" s="424"/>
      <c r="CJ3936" s="282"/>
      <c r="CK3936" s="282"/>
      <c r="CL3936" s="283"/>
      <c r="CM3936" s="283"/>
      <c r="CP3936" s="282"/>
      <c r="DC3936" s="282"/>
      <c r="DD3936" s="282"/>
      <c r="DE3936" s="282"/>
      <c r="DF3936" s="282"/>
      <c r="DG3936" s="282"/>
      <c r="DH3936" s="282"/>
      <c r="DI3936" s="282"/>
      <c r="DJ3936" s="282"/>
      <c r="EF3936" s="495" t="str">
        <f>""&amp;(MID(数据表!AZ3936,1,MIN(FIND({"(";"（"},数据表!AZ3936&amp;"(（",1)-1)))&amp;""</f>
        <v/>
      </c>
      <c r="EG3936" s="495" t="str">
        <f>""&amp;(MID(数据表!AZ3936,1,MIN(FIND({0;1;2;3;4;5;6;7;8;9},数据表!AZ3936&amp;"1234567890",1)-1)))&amp;""</f>
        <v/>
      </c>
    </row>
    <row r="3937" spans="2:137" s="310" customFormat="1" ht="12" customHeight="1">
      <c r="B3937" s="286"/>
      <c r="C3937" s="286"/>
      <c r="D3937" s="286"/>
      <c r="E3937" s="479"/>
      <c r="F3937" s="282"/>
      <c r="G3937" s="283"/>
      <c r="H3937" s="421"/>
      <c r="I3937" s="421"/>
      <c r="J3937" s="283"/>
      <c r="K3937" s="421"/>
      <c r="L3937" s="282"/>
      <c r="N3937" s="282"/>
      <c r="S3937" s="282"/>
      <c r="T3937" s="283"/>
      <c r="U3937" s="283"/>
      <c r="V3937" s="283"/>
      <c r="W3937" s="283"/>
      <c r="X3937" s="283"/>
      <c r="Y3937" s="282"/>
      <c r="Z3937" s="282"/>
      <c r="AA3937" s="283"/>
      <c r="AB3937" s="282"/>
      <c r="AC3937" s="282"/>
      <c r="AD3937" s="282"/>
      <c r="AE3937" s="282"/>
      <c r="AF3937" s="283"/>
      <c r="AG3937" s="402"/>
      <c r="AH3937" s="283"/>
      <c r="AI3937" s="283"/>
      <c r="AJ3937" s="283"/>
      <c r="AK3937" s="283"/>
      <c r="AL3937" s="283"/>
      <c r="AM3937" s="282"/>
      <c r="AN3937" s="282"/>
      <c r="AO3937" s="282"/>
      <c r="AP3937" s="282"/>
      <c r="AQ3937" s="282"/>
      <c r="AR3937" s="282"/>
      <c r="AT3937" s="283"/>
      <c r="AU3937" s="283"/>
      <c r="AV3937" s="283"/>
      <c r="AW3937" s="283"/>
      <c r="AY3937" s="283"/>
      <c r="AZ3937" s="282"/>
      <c r="BA3937" s="283"/>
      <c r="BB3937" s="282"/>
      <c r="BC3937" s="282"/>
      <c r="BD3937" s="282"/>
      <c r="BE3937" s="283"/>
      <c r="BG3937" s="282"/>
      <c r="BH3937" s="282"/>
      <c r="BI3937" s="282"/>
      <c r="BL3937" s="421"/>
      <c r="BM3937" s="424"/>
      <c r="BN3937" s="424"/>
      <c r="BO3937" s="424"/>
      <c r="BP3937" s="424"/>
      <c r="BQ3937" s="421"/>
      <c r="BR3937" s="421"/>
      <c r="BV3937" s="282"/>
      <c r="BW3937" s="283"/>
      <c r="BY3937" s="283"/>
      <c r="BZ3937" s="283"/>
      <c r="CA3937" s="283"/>
      <c r="CB3937" s="282"/>
      <c r="CC3937" s="282"/>
      <c r="CD3937" s="282"/>
      <c r="CE3937" s="282"/>
      <c r="CG3937" s="427"/>
      <c r="CH3937" s="402"/>
      <c r="CI3937" s="424"/>
      <c r="CJ3937" s="282"/>
      <c r="CK3937" s="282"/>
      <c r="CL3937" s="283"/>
      <c r="CM3937" s="283"/>
      <c r="CP3937" s="282"/>
      <c r="DC3937" s="282"/>
      <c r="DD3937" s="282"/>
      <c r="DE3937" s="282"/>
      <c r="DF3937" s="282"/>
      <c r="DG3937" s="282"/>
      <c r="DH3937" s="282"/>
      <c r="DI3937" s="282"/>
      <c r="DJ3937" s="282"/>
      <c r="EF3937" s="495" t="str">
        <f>""&amp;(MID(数据表!AZ3937,1,MIN(FIND({"(";"（"},数据表!AZ3937&amp;"(（",1)-1)))&amp;""</f>
        <v/>
      </c>
      <c r="EG3937" s="495" t="str">
        <f>""&amp;(MID(数据表!AZ3937,1,MIN(FIND({0;1;2;3;4;5;6;7;8;9},数据表!AZ3937&amp;"1234567890",1)-1)))&amp;""</f>
        <v/>
      </c>
    </row>
    <row r="3938" spans="2:137" s="310" customFormat="1" ht="12" customHeight="1">
      <c r="B3938" s="286"/>
      <c r="C3938" s="286"/>
      <c r="D3938" s="286"/>
      <c r="E3938" s="479"/>
      <c r="F3938" s="282"/>
      <c r="G3938" s="283"/>
      <c r="H3938" s="421"/>
      <c r="I3938" s="421"/>
      <c r="J3938" s="283"/>
      <c r="K3938" s="421"/>
      <c r="L3938" s="282"/>
      <c r="N3938" s="282"/>
      <c r="S3938" s="282"/>
      <c r="T3938" s="283"/>
      <c r="U3938" s="283"/>
      <c r="V3938" s="283"/>
      <c r="W3938" s="283"/>
      <c r="X3938" s="283"/>
      <c r="Y3938" s="282"/>
      <c r="Z3938" s="282"/>
      <c r="AA3938" s="283"/>
      <c r="AB3938" s="282"/>
      <c r="AC3938" s="282"/>
      <c r="AD3938" s="282"/>
      <c r="AE3938" s="282"/>
      <c r="AF3938" s="283"/>
      <c r="AG3938" s="402"/>
      <c r="AH3938" s="283"/>
      <c r="AI3938" s="283"/>
      <c r="AJ3938" s="283"/>
      <c r="AK3938" s="283"/>
      <c r="AL3938" s="283"/>
      <c r="AM3938" s="282"/>
      <c r="AN3938" s="282"/>
      <c r="AO3938" s="282"/>
      <c r="AP3938" s="282"/>
      <c r="AQ3938" s="282"/>
      <c r="AR3938" s="282"/>
      <c r="AT3938" s="283"/>
      <c r="AU3938" s="283"/>
      <c r="AV3938" s="283"/>
      <c r="AW3938" s="283"/>
      <c r="AY3938" s="283"/>
      <c r="AZ3938" s="282"/>
      <c r="BA3938" s="283"/>
      <c r="BB3938" s="282"/>
      <c r="BC3938" s="282"/>
      <c r="BD3938" s="282"/>
      <c r="BE3938" s="283"/>
      <c r="BG3938" s="282"/>
      <c r="BH3938" s="282"/>
      <c r="BI3938" s="282"/>
      <c r="BL3938" s="421"/>
      <c r="BM3938" s="424"/>
      <c r="BN3938" s="424"/>
      <c r="BO3938" s="424"/>
      <c r="BP3938" s="424"/>
      <c r="BQ3938" s="421"/>
      <c r="BR3938" s="421"/>
      <c r="BV3938" s="282"/>
      <c r="BW3938" s="283"/>
      <c r="BY3938" s="283"/>
      <c r="BZ3938" s="283"/>
      <c r="CA3938" s="283"/>
      <c r="CB3938" s="282"/>
      <c r="CC3938" s="282"/>
      <c r="CD3938" s="282"/>
      <c r="CE3938" s="282"/>
      <c r="CG3938" s="427"/>
      <c r="CH3938" s="402"/>
      <c r="CI3938" s="424"/>
      <c r="CJ3938" s="282"/>
      <c r="CK3938" s="282"/>
      <c r="CL3938" s="283"/>
      <c r="CM3938" s="283"/>
      <c r="CP3938" s="282"/>
      <c r="DC3938" s="282"/>
      <c r="DD3938" s="282"/>
      <c r="DE3938" s="282"/>
      <c r="DF3938" s="282"/>
      <c r="DG3938" s="282"/>
      <c r="DH3938" s="282"/>
      <c r="DI3938" s="282"/>
      <c r="DJ3938" s="282"/>
      <c r="EF3938" s="495" t="str">
        <f>""&amp;(MID(数据表!AZ3938,1,MIN(FIND({"(";"（"},数据表!AZ3938&amp;"(（",1)-1)))&amp;""</f>
        <v/>
      </c>
      <c r="EG3938" s="495" t="str">
        <f>""&amp;(MID(数据表!AZ3938,1,MIN(FIND({0;1;2;3;4;5;6;7;8;9},数据表!AZ3938&amp;"1234567890",1)-1)))&amp;""</f>
        <v/>
      </c>
    </row>
    <row r="3939" spans="2:137" s="310" customFormat="1" ht="12" customHeight="1">
      <c r="B3939" s="286"/>
      <c r="C3939" s="286"/>
      <c r="D3939" s="286"/>
      <c r="E3939" s="479"/>
      <c r="F3939" s="282"/>
      <c r="G3939" s="283"/>
      <c r="H3939" s="421"/>
      <c r="I3939" s="421"/>
      <c r="J3939" s="283"/>
      <c r="K3939" s="421"/>
      <c r="L3939" s="282"/>
      <c r="N3939" s="282"/>
      <c r="S3939" s="282"/>
      <c r="T3939" s="283"/>
      <c r="U3939" s="283"/>
      <c r="V3939" s="283"/>
      <c r="W3939" s="283"/>
      <c r="X3939" s="283"/>
      <c r="Y3939" s="282"/>
      <c r="Z3939" s="282"/>
      <c r="AA3939" s="283"/>
      <c r="AB3939" s="282"/>
      <c r="AC3939" s="282"/>
      <c r="AD3939" s="282"/>
      <c r="AE3939" s="282"/>
      <c r="AF3939" s="283"/>
      <c r="AG3939" s="402"/>
      <c r="AH3939" s="283"/>
      <c r="AI3939" s="283"/>
      <c r="AJ3939" s="283"/>
      <c r="AK3939" s="283"/>
      <c r="AL3939" s="283"/>
      <c r="AM3939" s="282"/>
      <c r="AN3939" s="282"/>
      <c r="AO3939" s="282"/>
      <c r="AP3939" s="282"/>
      <c r="AQ3939" s="282"/>
      <c r="AR3939" s="282"/>
      <c r="AT3939" s="283"/>
      <c r="AU3939" s="283"/>
      <c r="AV3939" s="283"/>
      <c r="AW3939" s="283"/>
      <c r="AY3939" s="283"/>
      <c r="AZ3939" s="282"/>
      <c r="BA3939" s="283"/>
      <c r="BB3939" s="282"/>
      <c r="BC3939" s="282"/>
      <c r="BD3939" s="282"/>
      <c r="BE3939" s="283"/>
      <c r="BG3939" s="282"/>
      <c r="BH3939" s="282"/>
      <c r="BI3939" s="282"/>
      <c r="BL3939" s="421"/>
      <c r="BM3939" s="424"/>
      <c r="BN3939" s="424"/>
      <c r="BO3939" s="424"/>
      <c r="BP3939" s="424"/>
      <c r="BQ3939" s="421"/>
      <c r="BR3939" s="421"/>
      <c r="BV3939" s="282"/>
      <c r="BW3939" s="283"/>
      <c r="BY3939" s="283"/>
      <c r="BZ3939" s="283"/>
      <c r="CA3939" s="283"/>
      <c r="CB3939" s="282"/>
      <c r="CC3939" s="282"/>
      <c r="CD3939" s="282"/>
      <c r="CE3939" s="282"/>
      <c r="CG3939" s="427"/>
      <c r="CH3939" s="402"/>
      <c r="CI3939" s="424"/>
      <c r="CJ3939" s="282"/>
      <c r="CK3939" s="282"/>
      <c r="CL3939" s="283"/>
      <c r="CM3939" s="283"/>
      <c r="CP3939" s="282"/>
      <c r="DC3939" s="282"/>
      <c r="DD3939" s="282"/>
      <c r="DE3939" s="282"/>
      <c r="DF3939" s="282"/>
      <c r="DG3939" s="282"/>
      <c r="DH3939" s="282"/>
      <c r="DI3939" s="282"/>
      <c r="DJ3939" s="282"/>
      <c r="EF3939" s="495" t="str">
        <f>""&amp;(MID(数据表!AZ3939,1,MIN(FIND({"(";"（"},数据表!AZ3939&amp;"(（",1)-1)))&amp;""</f>
        <v/>
      </c>
      <c r="EG3939" s="495" t="str">
        <f>""&amp;(MID(数据表!AZ3939,1,MIN(FIND({0;1;2;3;4;5;6;7;8;9},数据表!AZ3939&amp;"1234567890",1)-1)))&amp;""</f>
        <v/>
      </c>
    </row>
    <row r="3940" spans="2:137" s="310" customFormat="1" ht="12" customHeight="1">
      <c r="B3940" s="286"/>
      <c r="C3940" s="286"/>
      <c r="D3940" s="286"/>
      <c r="E3940" s="479"/>
      <c r="F3940" s="282"/>
      <c r="G3940" s="283"/>
      <c r="H3940" s="421"/>
      <c r="I3940" s="421"/>
      <c r="J3940" s="283"/>
      <c r="K3940" s="421"/>
      <c r="L3940" s="282"/>
      <c r="N3940" s="282"/>
      <c r="S3940" s="282"/>
      <c r="T3940" s="283"/>
      <c r="U3940" s="283"/>
      <c r="V3940" s="283"/>
      <c r="W3940" s="283"/>
      <c r="X3940" s="283"/>
      <c r="Y3940" s="282"/>
      <c r="Z3940" s="282"/>
      <c r="AA3940" s="283"/>
      <c r="AB3940" s="282"/>
      <c r="AC3940" s="282"/>
      <c r="AD3940" s="282"/>
      <c r="AE3940" s="282"/>
      <c r="AF3940" s="283"/>
      <c r="AG3940" s="402"/>
      <c r="AH3940" s="283"/>
      <c r="AI3940" s="283"/>
      <c r="AJ3940" s="283"/>
      <c r="AK3940" s="283"/>
      <c r="AL3940" s="283"/>
      <c r="AM3940" s="282"/>
      <c r="AN3940" s="282"/>
      <c r="AO3940" s="282"/>
      <c r="AP3940" s="282"/>
      <c r="AQ3940" s="282"/>
      <c r="AR3940" s="282"/>
      <c r="AT3940" s="283"/>
      <c r="AU3940" s="283"/>
      <c r="AV3940" s="283"/>
      <c r="AW3940" s="283"/>
      <c r="AY3940" s="283"/>
      <c r="AZ3940" s="282"/>
      <c r="BA3940" s="283"/>
      <c r="BB3940" s="282"/>
      <c r="BC3940" s="282"/>
      <c r="BD3940" s="282"/>
      <c r="BE3940" s="283"/>
      <c r="BG3940" s="282"/>
      <c r="BH3940" s="282"/>
      <c r="BI3940" s="282"/>
      <c r="BL3940" s="421"/>
      <c r="BM3940" s="424"/>
      <c r="BN3940" s="424"/>
      <c r="BO3940" s="424"/>
      <c r="BP3940" s="424"/>
      <c r="BQ3940" s="421"/>
      <c r="BR3940" s="421"/>
      <c r="BV3940" s="282"/>
      <c r="BW3940" s="283"/>
      <c r="BY3940" s="283"/>
      <c r="BZ3940" s="283"/>
      <c r="CA3940" s="283"/>
      <c r="CB3940" s="282"/>
      <c r="CC3940" s="282"/>
      <c r="CD3940" s="282"/>
      <c r="CE3940" s="282"/>
      <c r="CG3940" s="427"/>
      <c r="CH3940" s="402"/>
      <c r="CI3940" s="424"/>
      <c r="CJ3940" s="282"/>
      <c r="CK3940" s="282"/>
      <c r="CL3940" s="283"/>
      <c r="CM3940" s="283"/>
      <c r="CP3940" s="282"/>
      <c r="DC3940" s="282"/>
      <c r="DD3940" s="282"/>
      <c r="DE3940" s="282"/>
      <c r="DF3940" s="282"/>
      <c r="DG3940" s="282"/>
      <c r="DH3940" s="282"/>
      <c r="DI3940" s="282"/>
      <c r="DJ3940" s="282"/>
      <c r="EF3940" s="495" t="str">
        <f>""&amp;(MID(数据表!AZ3940,1,MIN(FIND({"(";"（"},数据表!AZ3940&amp;"(（",1)-1)))&amp;""</f>
        <v/>
      </c>
      <c r="EG3940" s="495" t="str">
        <f>""&amp;(MID(数据表!AZ3940,1,MIN(FIND({0;1;2;3;4;5;6;7;8;9},数据表!AZ3940&amp;"1234567890",1)-1)))&amp;""</f>
        <v/>
      </c>
    </row>
    <row r="3941" spans="2:137" s="310" customFormat="1" ht="12" customHeight="1">
      <c r="B3941" s="286"/>
      <c r="C3941" s="286"/>
      <c r="D3941" s="286"/>
      <c r="E3941" s="479"/>
      <c r="F3941" s="282"/>
      <c r="G3941" s="283"/>
      <c r="H3941" s="421"/>
      <c r="I3941" s="421"/>
      <c r="J3941" s="283"/>
      <c r="K3941" s="421"/>
      <c r="L3941" s="282"/>
      <c r="N3941" s="282"/>
      <c r="S3941" s="282"/>
      <c r="T3941" s="283"/>
      <c r="U3941" s="283"/>
      <c r="V3941" s="283"/>
      <c r="W3941" s="283"/>
      <c r="X3941" s="283"/>
      <c r="Y3941" s="282"/>
      <c r="Z3941" s="282"/>
      <c r="AA3941" s="283"/>
      <c r="AB3941" s="282"/>
      <c r="AC3941" s="282"/>
      <c r="AD3941" s="282"/>
      <c r="AE3941" s="282"/>
      <c r="AF3941" s="283"/>
      <c r="AG3941" s="402"/>
      <c r="AH3941" s="283"/>
      <c r="AI3941" s="283"/>
      <c r="AJ3941" s="283"/>
      <c r="AK3941" s="283"/>
      <c r="AL3941" s="283"/>
      <c r="AM3941" s="282"/>
      <c r="AN3941" s="282"/>
      <c r="AO3941" s="282"/>
      <c r="AP3941" s="282"/>
      <c r="AQ3941" s="282"/>
      <c r="AR3941" s="282"/>
      <c r="AT3941" s="283"/>
      <c r="AU3941" s="283"/>
      <c r="AV3941" s="283"/>
      <c r="AW3941" s="283"/>
      <c r="AY3941" s="283"/>
      <c r="AZ3941" s="282"/>
      <c r="BA3941" s="283"/>
      <c r="BB3941" s="282"/>
      <c r="BC3941" s="282"/>
      <c r="BD3941" s="282"/>
      <c r="BE3941" s="283"/>
      <c r="BG3941" s="282"/>
      <c r="BH3941" s="282"/>
      <c r="BI3941" s="282"/>
      <c r="BL3941" s="421"/>
      <c r="BM3941" s="424"/>
      <c r="BN3941" s="424"/>
      <c r="BO3941" s="424"/>
      <c r="BP3941" s="424"/>
      <c r="BQ3941" s="421"/>
      <c r="BR3941" s="421"/>
      <c r="BV3941" s="282"/>
      <c r="BW3941" s="283"/>
      <c r="BY3941" s="283"/>
      <c r="BZ3941" s="283"/>
      <c r="CA3941" s="283"/>
      <c r="CB3941" s="282"/>
      <c r="CC3941" s="282"/>
      <c r="CD3941" s="282"/>
      <c r="CE3941" s="282"/>
      <c r="CG3941" s="427"/>
      <c r="CH3941" s="402"/>
      <c r="CI3941" s="424"/>
      <c r="CJ3941" s="282"/>
      <c r="CK3941" s="282"/>
      <c r="CL3941" s="283"/>
      <c r="CM3941" s="283"/>
      <c r="CP3941" s="282"/>
      <c r="DC3941" s="282"/>
      <c r="DD3941" s="282"/>
      <c r="DE3941" s="282"/>
      <c r="DF3941" s="282"/>
      <c r="DG3941" s="282"/>
      <c r="DH3941" s="282"/>
      <c r="DI3941" s="282"/>
      <c r="DJ3941" s="282"/>
      <c r="EF3941" s="495" t="str">
        <f>""&amp;(MID(数据表!AZ3941,1,MIN(FIND({"(";"（"},数据表!AZ3941&amp;"(（",1)-1)))&amp;""</f>
        <v/>
      </c>
      <c r="EG3941" s="495" t="str">
        <f>""&amp;(MID(数据表!AZ3941,1,MIN(FIND({0;1;2;3;4;5;6;7;8;9},数据表!AZ3941&amp;"1234567890",1)-1)))&amp;""</f>
        <v/>
      </c>
    </row>
    <row r="3942" spans="2:137" s="310" customFormat="1" ht="12" customHeight="1">
      <c r="B3942" s="286"/>
      <c r="C3942" s="286"/>
      <c r="D3942" s="286"/>
      <c r="E3942" s="479"/>
      <c r="F3942" s="282"/>
      <c r="G3942" s="283"/>
      <c r="H3942" s="421"/>
      <c r="I3942" s="421"/>
      <c r="J3942" s="283"/>
      <c r="K3942" s="421"/>
      <c r="L3942" s="282"/>
      <c r="N3942" s="282"/>
      <c r="S3942" s="282"/>
      <c r="T3942" s="283"/>
      <c r="U3942" s="283"/>
      <c r="V3942" s="283"/>
      <c r="W3942" s="283"/>
      <c r="X3942" s="283"/>
      <c r="Y3942" s="282"/>
      <c r="Z3942" s="282"/>
      <c r="AA3942" s="283"/>
      <c r="AB3942" s="282"/>
      <c r="AC3942" s="282"/>
      <c r="AD3942" s="282"/>
      <c r="AE3942" s="282"/>
      <c r="AF3942" s="283"/>
      <c r="AG3942" s="402"/>
      <c r="AH3942" s="283"/>
      <c r="AI3942" s="283"/>
      <c r="AJ3942" s="283"/>
      <c r="AK3942" s="283"/>
      <c r="AL3942" s="283"/>
      <c r="AM3942" s="282"/>
      <c r="AN3942" s="282"/>
      <c r="AO3942" s="282"/>
      <c r="AP3942" s="282"/>
      <c r="AQ3942" s="282"/>
      <c r="AR3942" s="282"/>
      <c r="AT3942" s="283"/>
      <c r="AU3942" s="283"/>
      <c r="AV3942" s="283"/>
      <c r="AW3942" s="283"/>
      <c r="AY3942" s="283"/>
      <c r="AZ3942" s="282"/>
      <c r="BA3942" s="283"/>
      <c r="BB3942" s="282"/>
      <c r="BC3942" s="282"/>
      <c r="BD3942" s="282"/>
      <c r="BE3942" s="283"/>
      <c r="BG3942" s="282"/>
      <c r="BH3942" s="282"/>
      <c r="BI3942" s="282"/>
      <c r="BL3942" s="421"/>
      <c r="BM3942" s="424"/>
      <c r="BN3942" s="424"/>
      <c r="BO3942" s="424"/>
      <c r="BP3942" s="424"/>
      <c r="BQ3942" s="421"/>
      <c r="BR3942" s="421"/>
      <c r="BV3942" s="282"/>
      <c r="BW3942" s="283"/>
      <c r="BY3942" s="283"/>
      <c r="BZ3942" s="283"/>
      <c r="CA3942" s="283"/>
      <c r="CB3942" s="282"/>
      <c r="CC3942" s="282"/>
      <c r="CD3942" s="282"/>
      <c r="CE3942" s="282"/>
      <c r="CG3942" s="427"/>
      <c r="CH3942" s="402"/>
      <c r="CI3942" s="424"/>
      <c r="CJ3942" s="282"/>
      <c r="CK3942" s="282"/>
      <c r="CL3942" s="283"/>
      <c r="CM3942" s="283"/>
      <c r="CP3942" s="282"/>
      <c r="DC3942" s="282"/>
      <c r="DD3942" s="282"/>
      <c r="DE3942" s="282"/>
      <c r="DF3942" s="282"/>
      <c r="DG3942" s="282"/>
      <c r="DH3942" s="282"/>
      <c r="DI3942" s="282"/>
      <c r="DJ3942" s="282"/>
      <c r="EF3942" s="495" t="str">
        <f>""&amp;(MID(数据表!AZ3942,1,MIN(FIND({"(";"（"},数据表!AZ3942&amp;"(（",1)-1)))&amp;""</f>
        <v/>
      </c>
      <c r="EG3942" s="495" t="str">
        <f>""&amp;(MID(数据表!AZ3942,1,MIN(FIND({0;1;2;3;4;5;6;7;8;9},数据表!AZ3942&amp;"1234567890",1)-1)))&amp;""</f>
        <v/>
      </c>
    </row>
    <row r="3943" spans="2:137" s="310" customFormat="1" ht="12" customHeight="1">
      <c r="B3943" s="286"/>
      <c r="C3943" s="286"/>
      <c r="D3943" s="286"/>
      <c r="E3943" s="479"/>
      <c r="F3943" s="282"/>
      <c r="G3943" s="283"/>
      <c r="H3943" s="421"/>
      <c r="I3943" s="421"/>
      <c r="J3943" s="283"/>
      <c r="K3943" s="421"/>
      <c r="L3943" s="282"/>
      <c r="N3943" s="282"/>
      <c r="S3943" s="282"/>
      <c r="T3943" s="283"/>
      <c r="U3943" s="283"/>
      <c r="V3943" s="283"/>
      <c r="W3943" s="283"/>
      <c r="X3943" s="283"/>
      <c r="Y3943" s="282"/>
      <c r="Z3943" s="282"/>
      <c r="AA3943" s="283"/>
      <c r="AB3943" s="282"/>
      <c r="AC3943" s="282"/>
      <c r="AD3943" s="282"/>
      <c r="AE3943" s="282"/>
      <c r="AF3943" s="283"/>
      <c r="AG3943" s="402"/>
      <c r="AH3943" s="283"/>
      <c r="AI3943" s="283"/>
      <c r="AJ3943" s="283"/>
      <c r="AK3943" s="283"/>
      <c r="AL3943" s="283"/>
      <c r="AM3943" s="282"/>
      <c r="AN3943" s="282"/>
      <c r="AO3943" s="282"/>
      <c r="AP3943" s="282"/>
      <c r="AQ3943" s="282"/>
      <c r="AR3943" s="282"/>
      <c r="AT3943" s="283"/>
      <c r="AU3943" s="283"/>
      <c r="AV3943" s="283"/>
      <c r="AW3943" s="283"/>
      <c r="AY3943" s="283"/>
      <c r="AZ3943" s="282"/>
      <c r="BA3943" s="283"/>
      <c r="BB3943" s="282"/>
      <c r="BC3943" s="282"/>
      <c r="BD3943" s="282"/>
      <c r="BE3943" s="283"/>
      <c r="BG3943" s="282"/>
      <c r="BH3943" s="282"/>
      <c r="BI3943" s="282"/>
      <c r="BL3943" s="421"/>
      <c r="BM3943" s="424"/>
      <c r="BN3943" s="424"/>
      <c r="BO3943" s="424"/>
      <c r="BP3943" s="424"/>
      <c r="BQ3943" s="421"/>
      <c r="BR3943" s="421"/>
      <c r="BV3943" s="282"/>
      <c r="BW3943" s="283"/>
      <c r="BY3943" s="283"/>
      <c r="BZ3943" s="283"/>
      <c r="CA3943" s="283"/>
      <c r="CB3943" s="282"/>
      <c r="CC3943" s="282"/>
      <c r="CD3943" s="282"/>
      <c r="CE3943" s="282"/>
      <c r="CG3943" s="427"/>
      <c r="CH3943" s="402"/>
      <c r="CI3943" s="424"/>
      <c r="CJ3943" s="282"/>
      <c r="CK3943" s="282"/>
      <c r="CL3943" s="283"/>
      <c r="CM3943" s="283"/>
      <c r="CP3943" s="282"/>
      <c r="DC3943" s="282"/>
      <c r="DD3943" s="282"/>
      <c r="DE3943" s="282"/>
      <c r="DF3943" s="282"/>
      <c r="DG3943" s="282"/>
      <c r="DH3943" s="282"/>
      <c r="DI3943" s="282"/>
      <c r="DJ3943" s="282"/>
      <c r="EF3943" s="495" t="str">
        <f>""&amp;(MID(数据表!AZ3943,1,MIN(FIND({"(";"（"},数据表!AZ3943&amp;"(（",1)-1)))&amp;""</f>
        <v/>
      </c>
      <c r="EG3943" s="495" t="str">
        <f>""&amp;(MID(数据表!AZ3943,1,MIN(FIND({0;1;2;3;4;5;6;7;8;9},数据表!AZ3943&amp;"1234567890",1)-1)))&amp;""</f>
        <v/>
      </c>
    </row>
    <row r="3944" spans="2:137" s="310" customFormat="1" ht="12" customHeight="1">
      <c r="B3944" s="286"/>
      <c r="C3944" s="286"/>
      <c r="D3944" s="286"/>
      <c r="E3944" s="479"/>
      <c r="F3944" s="282"/>
      <c r="G3944" s="283"/>
      <c r="H3944" s="421"/>
      <c r="I3944" s="421"/>
      <c r="J3944" s="283"/>
      <c r="K3944" s="421"/>
      <c r="L3944" s="282"/>
      <c r="N3944" s="282"/>
      <c r="S3944" s="282"/>
      <c r="T3944" s="283"/>
      <c r="U3944" s="283"/>
      <c r="V3944" s="283"/>
      <c r="W3944" s="283"/>
      <c r="X3944" s="283"/>
      <c r="Y3944" s="282"/>
      <c r="Z3944" s="282"/>
      <c r="AA3944" s="283"/>
      <c r="AB3944" s="282"/>
      <c r="AC3944" s="282"/>
      <c r="AD3944" s="282"/>
      <c r="AE3944" s="282"/>
      <c r="AF3944" s="283"/>
      <c r="AG3944" s="402"/>
      <c r="AH3944" s="283"/>
      <c r="AI3944" s="283"/>
      <c r="AJ3944" s="283"/>
      <c r="AK3944" s="283"/>
      <c r="AL3944" s="283"/>
      <c r="AM3944" s="282"/>
      <c r="AN3944" s="282"/>
      <c r="AO3944" s="282"/>
      <c r="AP3944" s="282"/>
      <c r="AQ3944" s="282"/>
      <c r="AR3944" s="282"/>
      <c r="AT3944" s="283"/>
      <c r="AU3944" s="283"/>
      <c r="AV3944" s="283"/>
      <c r="AW3944" s="283"/>
      <c r="AY3944" s="283"/>
      <c r="AZ3944" s="282"/>
      <c r="BA3944" s="283"/>
      <c r="BB3944" s="282"/>
      <c r="BC3944" s="282"/>
      <c r="BD3944" s="282"/>
      <c r="BE3944" s="283"/>
      <c r="BG3944" s="282"/>
      <c r="BH3944" s="282"/>
      <c r="BI3944" s="282"/>
      <c r="BL3944" s="421"/>
      <c r="BM3944" s="424"/>
      <c r="BN3944" s="424"/>
      <c r="BO3944" s="424"/>
      <c r="BP3944" s="424"/>
      <c r="BQ3944" s="421"/>
      <c r="BR3944" s="421"/>
      <c r="BV3944" s="282"/>
      <c r="BW3944" s="283"/>
      <c r="BY3944" s="283"/>
      <c r="BZ3944" s="283"/>
      <c r="CA3944" s="283"/>
      <c r="CB3944" s="282"/>
      <c r="CC3944" s="282"/>
      <c r="CD3944" s="282"/>
      <c r="CE3944" s="282"/>
      <c r="CG3944" s="427"/>
      <c r="CH3944" s="402"/>
      <c r="CI3944" s="424"/>
      <c r="CJ3944" s="282"/>
      <c r="CK3944" s="282"/>
      <c r="CL3944" s="283"/>
      <c r="CM3944" s="283"/>
      <c r="CP3944" s="282"/>
      <c r="DC3944" s="282"/>
      <c r="DD3944" s="282"/>
      <c r="DE3944" s="282"/>
      <c r="DF3944" s="282"/>
      <c r="DG3944" s="282"/>
      <c r="DH3944" s="282"/>
      <c r="DI3944" s="282"/>
      <c r="DJ3944" s="282"/>
      <c r="EF3944" s="495" t="str">
        <f>""&amp;(MID(数据表!AZ3944,1,MIN(FIND({"(";"（"},数据表!AZ3944&amp;"(（",1)-1)))&amp;""</f>
        <v/>
      </c>
      <c r="EG3944" s="495" t="str">
        <f>""&amp;(MID(数据表!AZ3944,1,MIN(FIND({0;1;2;3;4;5;6;7;8;9},数据表!AZ3944&amp;"1234567890",1)-1)))&amp;""</f>
        <v/>
      </c>
    </row>
    <row r="3945" spans="2:137" s="310" customFormat="1" ht="12" customHeight="1">
      <c r="B3945" s="286"/>
      <c r="C3945" s="286"/>
      <c r="D3945" s="286"/>
      <c r="E3945" s="479"/>
      <c r="F3945" s="282"/>
      <c r="G3945" s="283"/>
      <c r="H3945" s="421"/>
      <c r="I3945" s="421"/>
      <c r="J3945" s="283"/>
      <c r="K3945" s="421"/>
      <c r="L3945" s="282"/>
      <c r="N3945" s="282"/>
      <c r="S3945" s="282"/>
      <c r="T3945" s="283"/>
      <c r="U3945" s="283"/>
      <c r="V3945" s="283"/>
      <c r="W3945" s="283"/>
      <c r="X3945" s="283"/>
      <c r="Y3945" s="282"/>
      <c r="Z3945" s="282"/>
      <c r="AA3945" s="283"/>
      <c r="AB3945" s="282"/>
      <c r="AC3945" s="282"/>
      <c r="AD3945" s="282"/>
      <c r="AE3945" s="282"/>
      <c r="AF3945" s="283"/>
      <c r="AG3945" s="402"/>
      <c r="AH3945" s="283"/>
      <c r="AI3945" s="283"/>
      <c r="AJ3945" s="283"/>
      <c r="AK3945" s="283"/>
      <c r="AL3945" s="283"/>
      <c r="AM3945" s="282"/>
      <c r="AN3945" s="282"/>
      <c r="AO3945" s="282"/>
      <c r="AP3945" s="282"/>
      <c r="AQ3945" s="282"/>
      <c r="AR3945" s="282"/>
      <c r="AT3945" s="283"/>
      <c r="AU3945" s="283"/>
      <c r="AV3945" s="283"/>
      <c r="AW3945" s="283"/>
      <c r="AY3945" s="283"/>
      <c r="AZ3945" s="282"/>
      <c r="BA3945" s="283"/>
      <c r="BB3945" s="282"/>
      <c r="BC3945" s="282"/>
      <c r="BD3945" s="282"/>
      <c r="BE3945" s="283"/>
      <c r="BG3945" s="282"/>
      <c r="BH3945" s="282"/>
      <c r="BI3945" s="282"/>
      <c r="BL3945" s="421"/>
      <c r="BM3945" s="424"/>
      <c r="BN3945" s="424"/>
      <c r="BO3945" s="424"/>
      <c r="BP3945" s="424"/>
      <c r="BQ3945" s="421"/>
      <c r="BR3945" s="421"/>
      <c r="BV3945" s="282"/>
      <c r="BW3945" s="283"/>
      <c r="BY3945" s="283"/>
      <c r="BZ3945" s="283"/>
      <c r="CA3945" s="283"/>
      <c r="CB3945" s="282"/>
      <c r="CC3945" s="282"/>
      <c r="CD3945" s="282"/>
      <c r="CE3945" s="282"/>
      <c r="CG3945" s="427"/>
      <c r="CH3945" s="402"/>
      <c r="CI3945" s="424"/>
      <c r="CJ3945" s="282"/>
      <c r="CK3945" s="282"/>
      <c r="CL3945" s="283"/>
      <c r="CM3945" s="283"/>
      <c r="CP3945" s="282"/>
      <c r="DC3945" s="282"/>
      <c r="DD3945" s="282"/>
      <c r="DE3945" s="282"/>
      <c r="DF3945" s="282"/>
      <c r="DG3945" s="282"/>
      <c r="DH3945" s="282"/>
      <c r="DI3945" s="282"/>
      <c r="DJ3945" s="282"/>
      <c r="EF3945" s="495" t="str">
        <f>""&amp;(MID(数据表!AZ3945,1,MIN(FIND({"(";"（"},数据表!AZ3945&amp;"(（",1)-1)))&amp;""</f>
        <v/>
      </c>
      <c r="EG3945" s="495" t="str">
        <f>""&amp;(MID(数据表!AZ3945,1,MIN(FIND({0;1;2;3;4;5;6;7;8;9},数据表!AZ3945&amp;"1234567890",1)-1)))&amp;""</f>
        <v/>
      </c>
    </row>
    <row r="3946" spans="2:137" s="310" customFormat="1" ht="12" customHeight="1">
      <c r="B3946" s="286"/>
      <c r="C3946" s="286"/>
      <c r="D3946" s="286"/>
      <c r="E3946" s="479"/>
      <c r="F3946" s="282"/>
      <c r="G3946" s="283"/>
      <c r="H3946" s="421"/>
      <c r="I3946" s="421"/>
      <c r="J3946" s="283"/>
      <c r="K3946" s="421"/>
      <c r="L3946" s="282"/>
      <c r="N3946" s="282"/>
      <c r="S3946" s="282"/>
      <c r="T3946" s="283"/>
      <c r="U3946" s="283"/>
      <c r="V3946" s="283"/>
      <c r="W3946" s="283"/>
      <c r="X3946" s="283"/>
      <c r="Y3946" s="282"/>
      <c r="Z3946" s="282"/>
      <c r="AA3946" s="283"/>
      <c r="AB3946" s="282"/>
      <c r="AC3946" s="282"/>
      <c r="AD3946" s="282"/>
      <c r="AE3946" s="282"/>
      <c r="AF3946" s="283"/>
      <c r="AG3946" s="402"/>
      <c r="AH3946" s="283"/>
      <c r="AI3946" s="283"/>
      <c r="AJ3946" s="283"/>
      <c r="AK3946" s="283"/>
      <c r="AL3946" s="283"/>
      <c r="AM3946" s="282"/>
      <c r="AN3946" s="282"/>
      <c r="AO3946" s="282"/>
      <c r="AP3946" s="282"/>
      <c r="AQ3946" s="282"/>
      <c r="AR3946" s="282"/>
      <c r="AT3946" s="283"/>
      <c r="AU3946" s="283"/>
      <c r="AV3946" s="283"/>
      <c r="AW3946" s="283"/>
      <c r="AY3946" s="283"/>
      <c r="AZ3946" s="282"/>
      <c r="BA3946" s="283"/>
      <c r="BB3946" s="282"/>
      <c r="BC3946" s="282"/>
      <c r="BD3946" s="282"/>
      <c r="BE3946" s="283"/>
      <c r="BG3946" s="282"/>
      <c r="BH3946" s="282"/>
      <c r="BI3946" s="282"/>
      <c r="BL3946" s="421"/>
      <c r="BM3946" s="424"/>
      <c r="BN3946" s="424"/>
      <c r="BO3946" s="424"/>
      <c r="BP3946" s="424"/>
      <c r="BQ3946" s="421"/>
      <c r="BR3946" s="421"/>
      <c r="BV3946" s="282"/>
      <c r="BW3946" s="283"/>
      <c r="BY3946" s="283"/>
      <c r="BZ3946" s="283"/>
      <c r="CA3946" s="283"/>
      <c r="CB3946" s="282"/>
      <c r="CC3946" s="282"/>
      <c r="CD3946" s="282"/>
      <c r="CE3946" s="282"/>
      <c r="CG3946" s="427"/>
      <c r="CH3946" s="402"/>
      <c r="CI3946" s="424"/>
      <c r="CJ3946" s="282"/>
      <c r="CK3946" s="282"/>
      <c r="CL3946" s="283"/>
      <c r="CM3946" s="283"/>
      <c r="CP3946" s="282"/>
      <c r="DC3946" s="282"/>
      <c r="DD3946" s="282"/>
      <c r="DE3946" s="282"/>
      <c r="DF3946" s="282"/>
      <c r="DG3946" s="282"/>
      <c r="DH3946" s="282"/>
      <c r="DI3946" s="282"/>
      <c r="DJ3946" s="282"/>
      <c r="EF3946" s="495" t="str">
        <f>""&amp;(MID(数据表!AZ3946,1,MIN(FIND({"(";"（"},数据表!AZ3946&amp;"(（",1)-1)))&amp;""</f>
        <v/>
      </c>
      <c r="EG3946" s="495" t="str">
        <f>""&amp;(MID(数据表!AZ3946,1,MIN(FIND({0;1;2;3;4;5;6;7;8;9},数据表!AZ3946&amp;"1234567890",1)-1)))&amp;""</f>
        <v/>
      </c>
    </row>
    <row r="3947" spans="2:137" s="310" customFormat="1" ht="12" customHeight="1">
      <c r="B3947" s="286"/>
      <c r="C3947" s="286"/>
      <c r="D3947" s="286"/>
      <c r="E3947" s="479"/>
      <c r="F3947" s="282"/>
      <c r="G3947" s="283"/>
      <c r="H3947" s="421"/>
      <c r="I3947" s="421"/>
      <c r="J3947" s="283"/>
      <c r="K3947" s="421"/>
      <c r="L3947" s="282"/>
      <c r="N3947" s="282"/>
      <c r="S3947" s="282"/>
      <c r="T3947" s="283"/>
      <c r="U3947" s="283"/>
      <c r="V3947" s="283"/>
      <c r="W3947" s="283"/>
      <c r="X3947" s="283"/>
      <c r="Y3947" s="282"/>
      <c r="Z3947" s="282"/>
      <c r="AA3947" s="283"/>
      <c r="AB3947" s="282"/>
      <c r="AC3947" s="282"/>
      <c r="AD3947" s="282"/>
      <c r="AE3947" s="282"/>
      <c r="AF3947" s="283"/>
      <c r="AG3947" s="402"/>
      <c r="AH3947" s="283"/>
      <c r="AI3947" s="283"/>
      <c r="AJ3947" s="283"/>
      <c r="AK3947" s="283"/>
      <c r="AL3947" s="283"/>
      <c r="AM3947" s="282"/>
      <c r="AN3947" s="282"/>
      <c r="AO3947" s="282"/>
      <c r="AP3947" s="282"/>
      <c r="AQ3947" s="282"/>
      <c r="AR3947" s="282"/>
      <c r="AT3947" s="283"/>
      <c r="AU3947" s="283"/>
      <c r="AV3947" s="283"/>
      <c r="AW3947" s="283"/>
      <c r="AY3947" s="283"/>
      <c r="AZ3947" s="282"/>
      <c r="BA3947" s="283"/>
      <c r="BB3947" s="282"/>
      <c r="BC3947" s="282"/>
      <c r="BD3947" s="282"/>
      <c r="BE3947" s="283"/>
      <c r="BG3947" s="282"/>
      <c r="BH3947" s="282"/>
      <c r="BI3947" s="282"/>
      <c r="BL3947" s="421"/>
      <c r="BM3947" s="424"/>
      <c r="BN3947" s="424"/>
      <c r="BO3947" s="424"/>
      <c r="BP3947" s="424"/>
      <c r="BQ3947" s="421"/>
      <c r="BR3947" s="421"/>
      <c r="BV3947" s="282"/>
      <c r="BW3947" s="283"/>
      <c r="BY3947" s="283"/>
      <c r="BZ3947" s="283"/>
      <c r="CA3947" s="283"/>
      <c r="CB3947" s="282"/>
      <c r="CC3947" s="282"/>
      <c r="CD3947" s="282"/>
      <c r="CE3947" s="282"/>
      <c r="CG3947" s="427"/>
      <c r="CH3947" s="402"/>
      <c r="CI3947" s="424"/>
      <c r="CJ3947" s="282"/>
      <c r="CK3947" s="282"/>
      <c r="CL3947" s="283"/>
      <c r="CM3947" s="283"/>
      <c r="CP3947" s="282"/>
      <c r="DC3947" s="282"/>
      <c r="DD3947" s="282"/>
      <c r="DE3947" s="282"/>
      <c r="DF3947" s="282"/>
      <c r="DG3947" s="282"/>
      <c r="DH3947" s="282"/>
      <c r="DI3947" s="282"/>
      <c r="DJ3947" s="282"/>
      <c r="EF3947" s="495" t="str">
        <f>""&amp;(MID(数据表!AZ3947,1,MIN(FIND({"(";"（"},数据表!AZ3947&amp;"(（",1)-1)))&amp;""</f>
        <v/>
      </c>
      <c r="EG3947" s="495" t="str">
        <f>""&amp;(MID(数据表!AZ3947,1,MIN(FIND({0;1;2;3;4;5;6;7;8;9},数据表!AZ3947&amp;"1234567890",1)-1)))&amp;""</f>
        <v/>
      </c>
    </row>
    <row r="3948" spans="2:137" s="310" customFormat="1" ht="12" customHeight="1">
      <c r="B3948" s="286"/>
      <c r="C3948" s="286"/>
      <c r="D3948" s="286"/>
      <c r="E3948" s="479"/>
      <c r="F3948" s="282"/>
      <c r="G3948" s="283"/>
      <c r="H3948" s="421"/>
      <c r="I3948" s="421"/>
      <c r="J3948" s="283"/>
      <c r="K3948" s="421"/>
      <c r="L3948" s="282"/>
      <c r="N3948" s="282"/>
      <c r="S3948" s="282"/>
      <c r="T3948" s="283"/>
      <c r="U3948" s="283"/>
      <c r="V3948" s="283"/>
      <c r="W3948" s="283"/>
      <c r="X3948" s="283"/>
      <c r="Y3948" s="282"/>
      <c r="Z3948" s="282"/>
      <c r="AA3948" s="283"/>
      <c r="AB3948" s="282"/>
      <c r="AC3948" s="282"/>
      <c r="AD3948" s="282"/>
      <c r="AE3948" s="282"/>
      <c r="AF3948" s="283"/>
      <c r="AG3948" s="402"/>
      <c r="AH3948" s="283"/>
      <c r="AI3948" s="283"/>
      <c r="AJ3948" s="283"/>
      <c r="AK3948" s="283"/>
      <c r="AL3948" s="283"/>
      <c r="AM3948" s="282"/>
      <c r="AN3948" s="282"/>
      <c r="AO3948" s="282"/>
      <c r="AP3948" s="282"/>
      <c r="AQ3948" s="282"/>
      <c r="AR3948" s="282"/>
      <c r="AT3948" s="283"/>
      <c r="AU3948" s="283"/>
      <c r="AV3948" s="283"/>
      <c r="AW3948" s="283"/>
      <c r="AY3948" s="283"/>
      <c r="AZ3948" s="282"/>
      <c r="BA3948" s="283"/>
      <c r="BB3948" s="282"/>
      <c r="BC3948" s="282"/>
      <c r="BD3948" s="282"/>
      <c r="BE3948" s="283"/>
      <c r="BG3948" s="282"/>
      <c r="BH3948" s="282"/>
      <c r="BI3948" s="282"/>
      <c r="BL3948" s="421"/>
      <c r="BM3948" s="424"/>
      <c r="BN3948" s="424"/>
      <c r="BO3948" s="424"/>
      <c r="BP3948" s="424"/>
      <c r="BQ3948" s="421"/>
      <c r="BR3948" s="421"/>
      <c r="BV3948" s="282"/>
      <c r="BW3948" s="283"/>
      <c r="BY3948" s="283"/>
      <c r="BZ3948" s="283"/>
      <c r="CA3948" s="283"/>
      <c r="CB3948" s="282"/>
      <c r="CC3948" s="282"/>
      <c r="CD3948" s="282"/>
      <c r="CE3948" s="282"/>
      <c r="CG3948" s="427"/>
      <c r="CH3948" s="402"/>
      <c r="CI3948" s="424"/>
      <c r="CJ3948" s="282"/>
      <c r="CK3948" s="282"/>
      <c r="CL3948" s="283"/>
      <c r="CM3948" s="283"/>
      <c r="CP3948" s="282"/>
      <c r="DC3948" s="282"/>
      <c r="DD3948" s="282"/>
      <c r="DE3948" s="282"/>
      <c r="DF3948" s="282"/>
      <c r="DG3948" s="282"/>
      <c r="DH3948" s="282"/>
      <c r="DI3948" s="282"/>
      <c r="DJ3948" s="282"/>
      <c r="EF3948" s="495" t="str">
        <f>""&amp;(MID(数据表!AZ3948,1,MIN(FIND({"(";"（"},数据表!AZ3948&amp;"(（",1)-1)))&amp;""</f>
        <v/>
      </c>
      <c r="EG3948" s="495" t="str">
        <f>""&amp;(MID(数据表!AZ3948,1,MIN(FIND({0;1;2;3;4;5;6;7;8;9},数据表!AZ3948&amp;"1234567890",1)-1)))&amp;""</f>
        <v/>
      </c>
    </row>
    <row r="3949" spans="2:137" s="310" customFormat="1" ht="12" customHeight="1">
      <c r="B3949" s="286"/>
      <c r="C3949" s="286"/>
      <c r="D3949" s="286"/>
      <c r="E3949" s="479"/>
      <c r="F3949" s="282"/>
      <c r="G3949" s="283"/>
      <c r="H3949" s="421"/>
      <c r="I3949" s="421"/>
      <c r="J3949" s="283"/>
      <c r="K3949" s="421"/>
      <c r="L3949" s="282"/>
      <c r="N3949" s="282"/>
      <c r="S3949" s="282"/>
      <c r="T3949" s="283"/>
      <c r="U3949" s="283"/>
      <c r="V3949" s="283"/>
      <c r="W3949" s="283"/>
      <c r="X3949" s="283"/>
      <c r="Y3949" s="282"/>
      <c r="Z3949" s="282"/>
      <c r="AA3949" s="283"/>
      <c r="AB3949" s="282"/>
      <c r="AC3949" s="282"/>
      <c r="AD3949" s="282"/>
      <c r="AE3949" s="282"/>
      <c r="AF3949" s="283"/>
      <c r="AG3949" s="402"/>
      <c r="AH3949" s="283"/>
      <c r="AI3949" s="283"/>
      <c r="AJ3949" s="283"/>
      <c r="AK3949" s="283"/>
      <c r="AL3949" s="283"/>
      <c r="AM3949" s="282"/>
      <c r="AN3949" s="282"/>
      <c r="AO3949" s="282"/>
      <c r="AP3949" s="282"/>
      <c r="AQ3949" s="282"/>
      <c r="AR3949" s="282"/>
      <c r="AT3949" s="283"/>
      <c r="AU3949" s="283"/>
      <c r="AV3949" s="283"/>
      <c r="AW3949" s="283"/>
      <c r="AY3949" s="283"/>
      <c r="AZ3949" s="282"/>
      <c r="BA3949" s="283"/>
      <c r="BB3949" s="282"/>
      <c r="BC3949" s="282"/>
      <c r="BD3949" s="282"/>
      <c r="BE3949" s="283"/>
      <c r="BG3949" s="282"/>
      <c r="BH3949" s="282"/>
      <c r="BI3949" s="282"/>
      <c r="BL3949" s="421"/>
      <c r="BM3949" s="424"/>
      <c r="BN3949" s="424"/>
      <c r="BO3949" s="424"/>
      <c r="BP3949" s="424"/>
      <c r="BQ3949" s="421"/>
      <c r="BR3949" s="421"/>
      <c r="BV3949" s="282"/>
      <c r="BW3949" s="283"/>
      <c r="BY3949" s="283"/>
      <c r="BZ3949" s="283"/>
      <c r="CA3949" s="283"/>
      <c r="CB3949" s="282"/>
      <c r="CC3949" s="282"/>
      <c r="CD3949" s="282"/>
      <c r="CE3949" s="282"/>
      <c r="CG3949" s="427"/>
      <c r="CH3949" s="402"/>
      <c r="CI3949" s="424"/>
      <c r="CJ3949" s="282"/>
      <c r="CK3949" s="282"/>
      <c r="CL3949" s="283"/>
      <c r="CM3949" s="283"/>
      <c r="CP3949" s="282"/>
      <c r="DC3949" s="282"/>
      <c r="DD3949" s="282"/>
      <c r="DE3949" s="282"/>
      <c r="DF3949" s="282"/>
      <c r="DG3949" s="282"/>
      <c r="DH3949" s="282"/>
      <c r="DI3949" s="282"/>
      <c r="DJ3949" s="282"/>
      <c r="EF3949" s="495" t="str">
        <f>""&amp;(MID(数据表!AZ3949,1,MIN(FIND({"(";"（"},数据表!AZ3949&amp;"(（",1)-1)))&amp;""</f>
        <v/>
      </c>
      <c r="EG3949" s="495" t="str">
        <f>""&amp;(MID(数据表!AZ3949,1,MIN(FIND({0;1;2;3;4;5;6;7;8;9},数据表!AZ3949&amp;"1234567890",1)-1)))&amp;""</f>
        <v/>
      </c>
    </row>
    <row r="3950" spans="2:137" s="310" customFormat="1" ht="12" customHeight="1">
      <c r="B3950" s="286"/>
      <c r="C3950" s="286"/>
      <c r="D3950" s="286"/>
      <c r="E3950" s="479"/>
      <c r="F3950" s="282"/>
      <c r="G3950" s="283"/>
      <c r="H3950" s="421"/>
      <c r="I3950" s="421"/>
      <c r="J3950" s="283"/>
      <c r="K3950" s="421"/>
      <c r="L3950" s="282"/>
      <c r="N3950" s="282"/>
      <c r="S3950" s="282"/>
      <c r="T3950" s="283"/>
      <c r="U3950" s="283"/>
      <c r="V3950" s="283"/>
      <c r="W3950" s="283"/>
      <c r="X3950" s="283"/>
      <c r="Y3950" s="282"/>
      <c r="Z3950" s="282"/>
      <c r="AA3950" s="283"/>
      <c r="AB3950" s="282"/>
      <c r="AC3950" s="282"/>
      <c r="AD3950" s="282"/>
      <c r="AE3950" s="282"/>
      <c r="AF3950" s="283"/>
      <c r="AG3950" s="402"/>
      <c r="AH3950" s="283"/>
      <c r="AI3950" s="283"/>
      <c r="AJ3950" s="283"/>
      <c r="AK3950" s="283"/>
      <c r="AL3950" s="283"/>
      <c r="AM3950" s="282"/>
      <c r="AN3950" s="282"/>
      <c r="AO3950" s="282"/>
      <c r="AP3950" s="282"/>
      <c r="AQ3950" s="282"/>
      <c r="AR3950" s="282"/>
      <c r="AT3950" s="283"/>
      <c r="AU3950" s="283"/>
      <c r="AV3950" s="283"/>
      <c r="AW3950" s="283"/>
      <c r="AY3950" s="283"/>
      <c r="AZ3950" s="282"/>
      <c r="BA3950" s="283"/>
      <c r="BB3950" s="282"/>
      <c r="BC3950" s="282"/>
      <c r="BD3950" s="282"/>
      <c r="BE3950" s="283"/>
      <c r="BG3950" s="282"/>
      <c r="BH3950" s="282"/>
      <c r="BI3950" s="282"/>
      <c r="BL3950" s="421"/>
      <c r="BM3950" s="424"/>
      <c r="BN3950" s="424"/>
      <c r="BO3950" s="424"/>
      <c r="BP3950" s="424"/>
      <c r="BQ3950" s="421"/>
      <c r="BR3950" s="421"/>
      <c r="BV3950" s="282"/>
      <c r="BW3950" s="283"/>
      <c r="BY3950" s="283"/>
      <c r="BZ3950" s="283"/>
      <c r="CA3950" s="283"/>
      <c r="CB3950" s="282"/>
      <c r="CC3950" s="282"/>
      <c r="CD3950" s="282"/>
      <c r="CE3950" s="282"/>
      <c r="CG3950" s="427"/>
      <c r="CH3950" s="402"/>
      <c r="CI3950" s="424"/>
      <c r="CJ3950" s="282"/>
      <c r="CK3950" s="282"/>
      <c r="CL3950" s="283"/>
      <c r="CM3950" s="283"/>
      <c r="CP3950" s="282"/>
      <c r="DC3950" s="282"/>
      <c r="DD3950" s="282"/>
      <c r="DE3950" s="282"/>
      <c r="DF3950" s="282"/>
      <c r="DG3950" s="282"/>
      <c r="DH3950" s="282"/>
      <c r="DI3950" s="282"/>
      <c r="DJ3950" s="282"/>
      <c r="EF3950" s="495" t="str">
        <f>""&amp;(MID(数据表!AZ3950,1,MIN(FIND({"(";"（"},数据表!AZ3950&amp;"(（",1)-1)))&amp;""</f>
        <v/>
      </c>
      <c r="EG3950" s="495" t="str">
        <f>""&amp;(MID(数据表!AZ3950,1,MIN(FIND({0;1;2;3;4;5;6;7;8;9},数据表!AZ3950&amp;"1234567890",1)-1)))&amp;""</f>
        <v/>
      </c>
    </row>
    <row r="3951" spans="2:137" s="310" customFormat="1" ht="12" customHeight="1">
      <c r="B3951" s="286"/>
      <c r="C3951" s="286"/>
      <c r="D3951" s="286"/>
      <c r="E3951" s="479"/>
      <c r="F3951" s="282"/>
      <c r="G3951" s="283"/>
      <c r="H3951" s="421"/>
      <c r="I3951" s="421"/>
      <c r="J3951" s="283"/>
      <c r="K3951" s="421"/>
      <c r="L3951" s="282"/>
      <c r="N3951" s="282"/>
      <c r="S3951" s="282"/>
      <c r="T3951" s="283"/>
      <c r="U3951" s="283"/>
      <c r="V3951" s="283"/>
      <c r="W3951" s="283"/>
      <c r="X3951" s="283"/>
      <c r="Y3951" s="282"/>
      <c r="Z3951" s="282"/>
      <c r="AA3951" s="283"/>
      <c r="AB3951" s="282"/>
      <c r="AC3951" s="282"/>
      <c r="AD3951" s="282"/>
      <c r="AE3951" s="282"/>
      <c r="AF3951" s="283"/>
      <c r="AG3951" s="402"/>
      <c r="AH3951" s="283"/>
      <c r="AI3951" s="283"/>
      <c r="AJ3951" s="283"/>
      <c r="AK3951" s="283"/>
      <c r="AL3951" s="283"/>
      <c r="AM3951" s="282"/>
      <c r="AN3951" s="282"/>
      <c r="AO3951" s="282"/>
      <c r="AP3951" s="282"/>
      <c r="AQ3951" s="282"/>
      <c r="AR3951" s="282"/>
      <c r="AT3951" s="283"/>
      <c r="AU3951" s="283"/>
      <c r="AV3951" s="283"/>
      <c r="AW3951" s="283"/>
      <c r="AY3951" s="283"/>
      <c r="AZ3951" s="282"/>
      <c r="BA3951" s="283"/>
      <c r="BB3951" s="282"/>
      <c r="BC3951" s="282"/>
      <c r="BD3951" s="282"/>
      <c r="BE3951" s="283"/>
      <c r="BG3951" s="282"/>
      <c r="BH3951" s="282"/>
      <c r="BI3951" s="282"/>
      <c r="BL3951" s="421"/>
      <c r="BM3951" s="424"/>
      <c r="BN3951" s="424"/>
      <c r="BO3951" s="424"/>
      <c r="BP3951" s="424"/>
      <c r="BQ3951" s="421"/>
      <c r="BR3951" s="421"/>
      <c r="BV3951" s="282"/>
      <c r="BW3951" s="283"/>
      <c r="BY3951" s="283"/>
      <c r="BZ3951" s="283"/>
      <c r="CA3951" s="283"/>
      <c r="CB3951" s="282"/>
      <c r="CC3951" s="282"/>
      <c r="CD3951" s="282"/>
      <c r="CE3951" s="282"/>
      <c r="CG3951" s="427"/>
      <c r="CH3951" s="402"/>
      <c r="CI3951" s="424"/>
      <c r="CJ3951" s="282"/>
      <c r="CK3951" s="282"/>
      <c r="CL3951" s="283"/>
      <c r="CM3951" s="283"/>
      <c r="CP3951" s="282"/>
      <c r="DC3951" s="282"/>
      <c r="DD3951" s="282"/>
      <c r="DE3951" s="282"/>
      <c r="DF3951" s="282"/>
      <c r="DG3951" s="282"/>
      <c r="DH3951" s="282"/>
      <c r="DI3951" s="282"/>
      <c r="DJ3951" s="282"/>
      <c r="EF3951" s="495" t="str">
        <f>""&amp;(MID(数据表!AZ3951,1,MIN(FIND({"(";"（"},数据表!AZ3951&amp;"(（",1)-1)))&amp;""</f>
        <v/>
      </c>
      <c r="EG3951" s="495" t="str">
        <f>""&amp;(MID(数据表!AZ3951,1,MIN(FIND({0;1;2;3;4;5;6;7;8;9},数据表!AZ3951&amp;"1234567890",1)-1)))&amp;""</f>
        <v/>
      </c>
    </row>
    <row r="3952" spans="2:137" s="310" customFormat="1" ht="12" customHeight="1">
      <c r="B3952" s="286"/>
      <c r="C3952" s="286"/>
      <c r="D3952" s="286"/>
      <c r="E3952" s="479"/>
      <c r="F3952" s="282"/>
      <c r="G3952" s="283"/>
      <c r="H3952" s="421"/>
      <c r="I3952" s="421"/>
      <c r="J3952" s="283"/>
      <c r="K3952" s="421"/>
      <c r="L3952" s="282"/>
      <c r="N3952" s="282"/>
      <c r="S3952" s="282"/>
      <c r="T3952" s="283"/>
      <c r="U3952" s="283"/>
      <c r="V3952" s="283"/>
      <c r="W3952" s="283"/>
      <c r="X3952" s="283"/>
      <c r="Y3952" s="282"/>
      <c r="Z3952" s="282"/>
      <c r="AA3952" s="283"/>
      <c r="AB3952" s="282"/>
      <c r="AC3952" s="282"/>
      <c r="AD3952" s="282"/>
      <c r="AE3952" s="282"/>
      <c r="AF3952" s="283"/>
      <c r="AG3952" s="402"/>
      <c r="AH3952" s="283"/>
      <c r="AI3952" s="283"/>
      <c r="AJ3952" s="283"/>
      <c r="AK3952" s="283"/>
      <c r="AL3952" s="283"/>
      <c r="AM3952" s="282"/>
      <c r="AN3952" s="282"/>
      <c r="AO3952" s="282"/>
      <c r="AP3952" s="282"/>
      <c r="AQ3952" s="282"/>
      <c r="AR3952" s="282"/>
      <c r="AT3952" s="283"/>
      <c r="AU3952" s="283"/>
      <c r="AV3952" s="283"/>
      <c r="AW3952" s="283"/>
      <c r="AY3952" s="283"/>
      <c r="AZ3952" s="282"/>
      <c r="BA3952" s="283"/>
      <c r="BB3952" s="282"/>
      <c r="BC3952" s="282"/>
      <c r="BD3952" s="282"/>
      <c r="BE3952" s="283"/>
      <c r="BG3952" s="282"/>
      <c r="BH3952" s="282"/>
      <c r="BI3952" s="282"/>
      <c r="BL3952" s="421"/>
      <c r="BM3952" s="424"/>
      <c r="BN3952" s="424"/>
      <c r="BO3952" s="424"/>
      <c r="BP3952" s="424"/>
      <c r="BQ3952" s="421"/>
      <c r="BR3952" s="421"/>
      <c r="BV3952" s="282"/>
      <c r="BW3952" s="283"/>
      <c r="BY3952" s="283"/>
      <c r="BZ3952" s="283"/>
      <c r="CA3952" s="283"/>
      <c r="CB3952" s="282"/>
      <c r="CC3952" s="282"/>
      <c r="CD3952" s="282"/>
      <c r="CE3952" s="282"/>
      <c r="CG3952" s="427"/>
      <c r="CH3952" s="402"/>
      <c r="CI3952" s="424"/>
      <c r="CJ3952" s="282"/>
      <c r="CK3952" s="282"/>
      <c r="CL3952" s="283"/>
      <c r="CM3952" s="283"/>
      <c r="CP3952" s="282"/>
      <c r="DC3952" s="282"/>
      <c r="DD3952" s="282"/>
      <c r="DE3952" s="282"/>
      <c r="DF3952" s="282"/>
      <c r="DG3952" s="282"/>
      <c r="DH3952" s="282"/>
      <c r="DI3952" s="282"/>
      <c r="DJ3952" s="282"/>
      <c r="EF3952" s="495" t="str">
        <f>""&amp;(MID(数据表!AZ3952,1,MIN(FIND({"(";"（"},数据表!AZ3952&amp;"(（",1)-1)))&amp;""</f>
        <v/>
      </c>
      <c r="EG3952" s="495" t="str">
        <f>""&amp;(MID(数据表!AZ3952,1,MIN(FIND({0;1;2;3;4;5;6;7;8;9},数据表!AZ3952&amp;"1234567890",1)-1)))&amp;""</f>
        <v/>
      </c>
    </row>
    <row r="3953" spans="2:137" s="310" customFormat="1" ht="12" customHeight="1">
      <c r="B3953" s="286"/>
      <c r="C3953" s="286"/>
      <c r="D3953" s="286"/>
      <c r="E3953" s="479"/>
      <c r="F3953" s="282"/>
      <c r="G3953" s="283"/>
      <c r="H3953" s="421"/>
      <c r="I3953" s="421"/>
      <c r="J3953" s="283"/>
      <c r="K3953" s="421"/>
      <c r="L3953" s="282"/>
      <c r="N3953" s="282"/>
      <c r="S3953" s="282"/>
      <c r="T3953" s="283"/>
      <c r="U3953" s="283"/>
      <c r="V3953" s="283"/>
      <c r="W3953" s="283"/>
      <c r="X3953" s="283"/>
      <c r="Y3953" s="282"/>
      <c r="Z3953" s="282"/>
      <c r="AA3953" s="283"/>
      <c r="AB3953" s="282"/>
      <c r="AC3953" s="282"/>
      <c r="AD3953" s="282"/>
      <c r="AE3953" s="282"/>
      <c r="AF3953" s="283"/>
      <c r="AG3953" s="402"/>
      <c r="AH3953" s="283"/>
      <c r="AI3953" s="283"/>
      <c r="AJ3953" s="283"/>
      <c r="AK3953" s="283"/>
      <c r="AL3953" s="283"/>
      <c r="AM3953" s="282"/>
      <c r="AN3953" s="282"/>
      <c r="AO3953" s="282"/>
      <c r="AP3953" s="282"/>
      <c r="AQ3953" s="282"/>
      <c r="AR3953" s="282"/>
      <c r="AT3953" s="283"/>
      <c r="AU3953" s="283"/>
      <c r="AV3953" s="283"/>
      <c r="AW3953" s="283"/>
      <c r="AY3953" s="283"/>
      <c r="AZ3953" s="282"/>
      <c r="BA3953" s="283"/>
      <c r="BB3953" s="282"/>
      <c r="BC3953" s="282"/>
      <c r="BD3953" s="282"/>
      <c r="BE3953" s="283"/>
      <c r="BG3953" s="282"/>
      <c r="BH3953" s="282"/>
      <c r="BI3953" s="282"/>
      <c r="BL3953" s="421"/>
      <c r="BM3953" s="424"/>
      <c r="BN3953" s="424"/>
      <c r="BO3953" s="424"/>
      <c r="BP3953" s="424"/>
      <c r="BQ3953" s="421"/>
      <c r="BR3953" s="421"/>
      <c r="BV3953" s="282"/>
      <c r="BW3953" s="283"/>
      <c r="BY3953" s="283"/>
      <c r="BZ3953" s="283"/>
      <c r="CA3953" s="283"/>
      <c r="CB3953" s="282"/>
      <c r="CC3953" s="282"/>
      <c r="CD3953" s="282"/>
      <c r="CE3953" s="282"/>
      <c r="CG3953" s="427"/>
      <c r="CH3953" s="402"/>
      <c r="CI3953" s="424"/>
      <c r="CJ3953" s="282"/>
      <c r="CK3953" s="282"/>
      <c r="CL3953" s="283"/>
      <c r="CM3953" s="283"/>
      <c r="CP3953" s="282"/>
      <c r="DC3953" s="282"/>
      <c r="DD3953" s="282"/>
      <c r="DE3953" s="282"/>
      <c r="DF3953" s="282"/>
      <c r="DG3953" s="282"/>
      <c r="DH3953" s="282"/>
      <c r="DI3953" s="282"/>
      <c r="DJ3953" s="282"/>
      <c r="EF3953" s="495" t="str">
        <f>""&amp;(MID(数据表!AZ3953,1,MIN(FIND({"(";"（"},数据表!AZ3953&amp;"(（",1)-1)))&amp;""</f>
        <v/>
      </c>
      <c r="EG3953" s="495" t="str">
        <f>""&amp;(MID(数据表!AZ3953,1,MIN(FIND({0;1;2;3;4;5;6;7;8;9},数据表!AZ3953&amp;"1234567890",1)-1)))&amp;""</f>
        <v/>
      </c>
    </row>
    <row r="3954" spans="2:137" s="310" customFormat="1" ht="12" customHeight="1">
      <c r="B3954" s="286"/>
      <c r="C3954" s="286"/>
      <c r="D3954" s="286"/>
      <c r="E3954" s="479"/>
      <c r="F3954" s="282"/>
      <c r="G3954" s="283"/>
      <c r="H3954" s="421"/>
      <c r="I3954" s="421"/>
      <c r="J3954" s="283"/>
      <c r="K3954" s="421"/>
      <c r="L3954" s="282"/>
      <c r="N3954" s="282"/>
      <c r="S3954" s="282"/>
      <c r="T3954" s="283"/>
      <c r="U3954" s="283"/>
      <c r="V3954" s="283"/>
      <c r="W3954" s="283"/>
      <c r="X3954" s="283"/>
      <c r="Y3954" s="282"/>
      <c r="Z3954" s="282"/>
      <c r="AA3954" s="283"/>
      <c r="AB3954" s="282"/>
      <c r="AC3954" s="282"/>
      <c r="AD3954" s="282"/>
      <c r="AE3954" s="282"/>
      <c r="AF3954" s="283"/>
      <c r="AG3954" s="402"/>
      <c r="AH3954" s="283"/>
      <c r="AI3954" s="283"/>
      <c r="AJ3954" s="283"/>
      <c r="AK3954" s="283"/>
      <c r="AL3954" s="283"/>
      <c r="AM3954" s="282"/>
      <c r="AN3954" s="282"/>
      <c r="AO3954" s="282"/>
      <c r="AP3954" s="282"/>
      <c r="AQ3954" s="282"/>
      <c r="AR3954" s="282"/>
      <c r="AT3954" s="283"/>
      <c r="AU3954" s="283"/>
      <c r="AV3954" s="283"/>
      <c r="AW3954" s="283"/>
      <c r="AY3954" s="283"/>
      <c r="AZ3954" s="282"/>
      <c r="BA3954" s="283"/>
      <c r="BB3954" s="282"/>
      <c r="BC3954" s="282"/>
      <c r="BD3954" s="282"/>
      <c r="BE3954" s="283"/>
      <c r="BG3954" s="282"/>
      <c r="BH3954" s="282"/>
      <c r="BI3954" s="282"/>
      <c r="BL3954" s="421"/>
      <c r="BM3954" s="424"/>
      <c r="BN3954" s="424"/>
      <c r="BO3954" s="424"/>
      <c r="BP3954" s="424"/>
      <c r="BQ3954" s="421"/>
      <c r="BR3954" s="421"/>
      <c r="BV3954" s="282"/>
      <c r="BW3954" s="283"/>
      <c r="BY3954" s="283"/>
      <c r="BZ3954" s="283"/>
      <c r="CA3954" s="283"/>
      <c r="CB3954" s="282"/>
      <c r="CC3954" s="282"/>
      <c r="CD3954" s="282"/>
      <c r="CE3954" s="282"/>
      <c r="CG3954" s="427"/>
      <c r="CH3954" s="402"/>
      <c r="CI3954" s="424"/>
      <c r="CJ3954" s="282"/>
      <c r="CK3954" s="282"/>
      <c r="CL3954" s="283"/>
      <c r="CM3954" s="283"/>
      <c r="CP3954" s="282"/>
      <c r="DC3954" s="282"/>
      <c r="DD3954" s="282"/>
      <c r="DE3954" s="282"/>
      <c r="DF3954" s="282"/>
      <c r="DG3954" s="282"/>
      <c r="DH3954" s="282"/>
      <c r="DI3954" s="282"/>
      <c r="DJ3954" s="282"/>
      <c r="EF3954" s="495" t="str">
        <f>""&amp;(MID(数据表!AZ3954,1,MIN(FIND({"(";"（"},数据表!AZ3954&amp;"(（",1)-1)))&amp;""</f>
        <v/>
      </c>
      <c r="EG3954" s="495" t="str">
        <f>""&amp;(MID(数据表!AZ3954,1,MIN(FIND({0;1;2;3;4;5;6;7;8;9},数据表!AZ3954&amp;"1234567890",1)-1)))&amp;""</f>
        <v/>
      </c>
    </row>
    <row r="3955" spans="2:137" s="310" customFormat="1" ht="12" customHeight="1">
      <c r="B3955" s="286"/>
      <c r="C3955" s="286"/>
      <c r="D3955" s="286"/>
      <c r="E3955" s="479"/>
      <c r="F3955" s="282"/>
      <c r="G3955" s="283"/>
      <c r="H3955" s="421"/>
      <c r="I3955" s="421"/>
      <c r="J3955" s="283"/>
      <c r="K3955" s="421"/>
      <c r="L3955" s="282"/>
      <c r="N3955" s="282"/>
      <c r="S3955" s="282"/>
      <c r="T3955" s="283"/>
      <c r="U3955" s="283"/>
      <c r="V3955" s="283"/>
      <c r="W3955" s="283"/>
      <c r="X3955" s="283"/>
      <c r="Y3955" s="282"/>
      <c r="Z3955" s="282"/>
      <c r="AA3955" s="283"/>
      <c r="AB3955" s="282"/>
      <c r="AC3955" s="282"/>
      <c r="AD3955" s="282"/>
      <c r="AE3955" s="282"/>
      <c r="AF3955" s="283"/>
      <c r="AG3955" s="402"/>
      <c r="AH3955" s="283"/>
      <c r="AI3955" s="283"/>
      <c r="AJ3955" s="283"/>
      <c r="AK3955" s="283"/>
      <c r="AL3955" s="283"/>
      <c r="AM3955" s="282"/>
      <c r="AN3955" s="282"/>
      <c r="AO3955" s="282"/>
      <c r="AP3955" s="282"/>
      <c r="AQ3955" s="282"/>
      <c r="AR3955" s="282"/>
      <c r="AT3955" s="283"/>
      <c r="AU3955" s="283"/>
      <c r="AV3955" s="283"/>
      <c r="AW3955" s="283"/>
      <c r="AY3955" s="283"/>
      <c r="AZ3955" s="282"/>
      <c r="BA3955" s="283"/>
      <c r="BB3955" s="282"/>
      <c r="BC3955" s="282"/>
      <c r="BD3955" s="282"/>
      <c r="BE3955" s="283"/>
      <c r="BG3955" s="282"/>
      <c r="BH3955" s="282"/>
      <c r="BI3955" s="282"/>
      <c r="BL3955" s="421"/>
      <c r="BM3955" s="424"/>
      <c r="BN3955" s="424"/>
      <c r="BO3955" s="424"/>
      <c r="BP3955" s="424"/>
      <c r="BQ3955" s="421"/>
      <c r="BR3955" s="421"/>
      <c r="BV3955" s="282"/>
      <c r="BW3955" s="283"/>
      <c r="BY3955" s="283"/>
      <c r="BZ3955" s="283"/>
      <c r="CA3955" s="283"/>
      <c r="CB3955" s="282"/>
      <c r="CC3955" s="282"/>
      <c r="CD3955" s="282"/>
      <c r="CE3955" s="282"/>
      <c r="CG3955" s="427"/>
      <c r="CH3955" s="402"/>
      <c r="CI3955" s="424"/>
      <c r="CJ3955" s="282"/>
      <c r="CK3955" s="282"/>
      <c r="CL3955" s="283"/>
      <c r="CM3955" s="283"/>
      <c r="CP3955" s="282"/>
      <c r="DC3955" s="282"/>
      <c r="DD3955" s="282"/>
      <c r="DE3955" s="282"/>
      <c r="DF3955" s="282"/>
      <c r="DG3955" s="282"/>
      <c r="DH3955" s="282"/>
      <c r="DI3955" s="282"/>
      <c r="DJ3955" s="282"/>
      <c r="EF3955" s="495" t="str">
        <f>""&amp;(MID(数据表!AZ3955,1,MIN(FIND({"(";"（"},数据表!AZ3955&amp;"(（",1)-1)))&amp;""</f>
        <v/>
      </c>
      <c r="EG3955" s="495" t="str">
        <f>""&amp;(MID(数据表!AZ3955,1,MIN(FIND({0;1;2;3;4;5;6;7;8;9},数据表!AZ3955&amp;"1234567890",1)-1)))&amp;""</f>
        <v/>
      </c>
    </row>
    <row r="3956" spans="2:137" s="310" customFormat="1" ht="12" customHeight="1">
      <c r="B3956" s="286"/>
      <c r="C3956" s="286"/>
      <c r="D3956" s="286"/>
      <c r="E3956" s="479"/>
      <c r="F3956" s="282"/>
      <c r="G3956" s="283"/>
      <c r="H3956" s="421"/>
      <c r="I3956" s="421"/>
      <c r="J3956" s="283"/>
      <c r="K3956" s="421"/>
      <c r="L3956" s="282"/>
      <c r="N3956" s="282"/>
      <c r="S3956" s="282"/>
      <c r="T3956" s="283"/>
      <c r="U3956" s="283"/>
      <c r="V3956" s="283"/>
      <c r="W3956" s="283"/>
      <c r="X3956" s="283"/>
      <c r="Y3956" s="282"/>
      <c r="Z3956" s="282"/>
      <c r="AA3956" s="283"/>
      <c r="AB3956" s="282"/>
      <c r="AC3956" s="282"/>
      <c r="AD3956" s="282"/>
      <c r="AE3956" s="282"/>
      <c r="AF3956" s="283"/>
      <c r="AG3956" s="402"/>
      <c r="AH3956" s="283"/>
      <c r="AI3956" s="283"/>
      <c r="AJ3956" s="283"/>
      <c r="AK3956" s="283"/>
      <c r="AL3956" s="283"/>
      <c r="AM3956" s="282"/>
      <c r="AN3956" s="282"/>
      <c r="AO3956" s="282"/>
      <c r="AP3956" s="282"/>
      <c r="AQ3956" s="282"/>
      <c r="AR3956" s="282"/>
      <c r="AT3956" s="283"/>
      <c r="AU3956" s="283"/>
      <c r="AV3956" s="283"/>
      <c r="AW3956" s="283"/>
      <c r="AY3956" s="283"/>
      <c r="AZ3956" s="282"/>
      <c r="BA3956" s="283"/>
      <c r="BB3956" s="282"/>
      <c r="BC3956" s="282"/>
      <c r="BD3956" s="282"/>
      <c r="BE3956" s="283"/>
      <c r="BG3956" s="282"/>
      <c r="BH3956" s="282"/>
      <c r="BI3956" s="282"/>
      <c r="BL3956" s="421"/>
      <c r="BM3956" s="424"/>
      <c r="BN3956" s="424"/>
      <c r="BO3956" s="424"/>
      <c r="BP3956" s="424"/>
      <c r="BQ3956" s="421"/>
      <c r="BR3956" s="421"/>
      <c r="BV3956" s="282"/>
      <c r="BW3956" s="283"/>
      <c r="BY3956" s="283"/>
      <c r="BZ3956" s="283"/>
      <c r="CA3956" s="283"/>
      <c r="CB3956" s="282"/>
      <c r="CC3956" s="282"/>
      <c r="CD3956" s="282"/>
      <c r="CE3956" s="282"/>
      <c r="CG3956" s="427"/>
      <c r="CH3956" s="402"/>
      <c r="CI3956" s="424"/>
      <c r="CJ3956" s="282"/>
      <c r="CK3956" s="282"/>
      <c r="CL3956" s="283"/>
      <c r="CM3956" s="283"/>
      <c r="CP3956" s="282"/>
      <c r="DC3956" s="282"/>
      <c r="DD3956" s="282"/>
      <c r="DE3956" s="282"/>
      <c r="DF3956" s="282"/>
      <c r="DG3956" s="282"/>
      <c r="DH3956" s="282"/>
      <c r="DI3956" s="282"/>
      <c r="DJ3956" s="282"/>
      <c r="EF3956" s="495" t="str">
        <f>""&amp;(MID(数据表!AZ3956,1,MIN(FIND({"(";"（"},数据表!AZ3956&amp;"(（",1)-1)))&amp;""</f>
        <v/>
      </c>
      <c r="EG3956" s="495" t="str">
        <f>""&amp;(MID(数据表!AZ3956,1,MIN(FIND({0;1;2;3;4;5;6;7;8;9},数据表!AZ3956&amp;"1234567890",1)-1)))&amp;""</f>
        <v/>
      </c>
    </row>
    <row r="3957" spans="2:137" s="310" customFormat="1" ht="12" customHeight="1">
      <c r="B3957" s="286"/>
      <c r="C3957" s="286"/>
      <c r="D3957" s="286"/>
      <c r="E3957" s="479"/>
      <c r="F3957" s="282"/>
      <c r="G3957" s="283"/>
      <c r="H3957" s="421"/>
      <c r="I3957" s="421"/>
      <c r="J3957" s="283"/>
      <c r="K3957" s="421"/>
      <c r="L3957" s="282"/>
      <c r="N3957" s="282"/>
      <c r="S3957" s="282"/>
      <c r="T3957" s="283"/>
      <c r="U3957" s="283"/>
      <c r="V3957" s="283"/>
      <c r="W3957" s="283"/>
      <c r="X3957" s="283"/>
      <c r="Y3957" s="282"/>
      <c r="Z3957" s="282"/>
      <c r="AA3957" s="283"/>
      <c r="AB3957" s="282"/>
      <c r="AC3957" s="282"/>
      <c r="AD3957" s="282"/>
      <c r="AE3957" s="282"/>
      <c r="AF3957" s="283"/>
      <c r="AG3957" s="402"/>
      <c r="AH3957" s="283"/>
      <c r="AI3957" s="283"/>
      <c r="AJ3957" s="283"/>
      <c r="AK3957" s="283"/>
      <c r="AL3957" s="283"/>
      <c r="AM3957" s="282"/>
      <c r="AN3957" s="282"/>
      <c r="AO3957" s="282"/>
      <c r="AP3957" s="282"/>
      <c r="AQ3957" s="282"/>
      <c r="AR3957" s="282"/>
      <c r="AT3957" s="283"/>
      <c r="AU3957" s="283"/>
      <c r="AV3957" s="283"/>
      <c r="AW3957" s="283"/>
      <c r="AY3957" s="283"/>
      <c r="AZ3957" s="282"/>
      <c r="BA3957" s="283"/>
      <c r="BB3957" s="282"/>
      <c r="BC3957" s="282"/>
      <c r="BD3957" s="282"/>
      <c r="BE3957" s="283"/>
      <c r="BG3957" s="282"/>
      <c r="BH3957" s="282"/>
      <c r="BI3957" s="282"/>
      <c r="BL3957" s="421"/>
      <c r="BM3957" s="424"/>
      <c r="BN3957" s="424"/>
      <c r="BO3957" s="424"/>
      <c r="BP3957" s="424"/>
      <c r="BQ3957" s="421"/>
      <c r="BR3957" s="421"/>
      <c r="BV3957" s="282"/>
      <c r="BW3957" s="283"/>
      <c r="BY3957" s="283"/>
      <c r="BZ3957" s="283"/>
      <c r="CA3957" s="283"/>
      <c r="CB3957" s="282"/>
      <c r="CC3957" s="282"/>
      <c r="CD3957" s="282"/>
      <c r="CE3957" s="282"/>
      <c r="CG3957" s="427"/>
      <c r="CH3957" s="402"/>
      <c r="CI3957" s="424"/>
      <c r="CJ3957" s="282"/>
      <c r="CK3957" s="282"/>
      <c r="CL3957" s="283"/>
      <c r="CM3957" s="283"/>
      <c r="CP3957" s="282"/>
      <c r="DC3957" s="282"/>
      <c r="DD3957" s="282"/>
      <c r="DE3957" s="282"/>
      <c r="DF3957" s="282"/>
      <c r="DG3957" s="282"/>
      <c r="DH3957" s="282"/>
      <c r="DI3957" s="282"/>
      <c r="DJ3957" s="282"/>
      <c r="EF3957" s="495" t="str">
        <f>""&amp;(MID(数据表!AZ3957,1,MIN(FIND({"(";"（"},数据表!AZ3957&amp;"(（",1)-1)))&amp;""</f>
        <v/>
      </c>
      <c r="EG3957" s="495" t="str">
        <f>""&amp;(MID(数据表!AZ3957,1,MIN(FIND({0;1;2;3;4;5;6;7;8;9},数据表!AZ3957&amp;"1234567890",1)-1)))&amp;""</f>
        <v/>
      </c>
    </row>
    <row r="3958" spans="2:137" s="310" customFormat="1" ht="12" customHeight="1">
      <c r="B3958" s="286"/>
      <c r="C3958" s="286"/>
      <c r="D3958" s="286"/>
      <c r="E3958" s="479"/>
      <c r="F3958" s="282"/>
      <c r="G3958" s="283"/>
      <c r="H3958" s="421"/>
      <c r="I3958" s="421"/>
      <c r="J3958" s="283"/>
      <c r="K3958" s="421"/>
      <c r="L3958" s="282"/>
      <c r="N3958" s="282"/>
      <c r="S3958" s="282"/>
      <c r="T3958" s="283"/>
      <c r="U3958" s="283"/>
      <c r="V3958" s="283"/>
      <c r="W3958" s="283"/>
      <c r="X3958" s="283"/>
      <c r="Y3958" s="282"/>
      <c r="Z3958" s="282"/>
      <c r="AA3958" s="283"/>
      <c r="AB3958" s="282"/>
      <c r="AC3958" s="282"/>
      <c r="AD3958" s="282"/>
      <c r="AE3958" s="282"/>
      <c r="AF3958" s="283"/>
      <c r="AG3958" s="402"/>
      <c r="AH3958" s="283"/>
      <c r="AI3958" s="283"/>
      <c r="AJ3958" s="283"/>
      <c r="AK3958" s="283"/>
      <c r="AL3958" s="283"/>
      <c r="AM3958" s="282"/>
      <c r="AN3958" s="282"/>
      <c r="AO3958" s="282"/>
      <c r="AP3958" s="282"/>
      <c r="AQ3958" s="282"/>
      <c r="AR3958" s="282"/>
      <c r="AT3958" s="283"/>
      <c r="AU3958" s="283"/>
      <c r="AV3958" s="283"/>
      <c r="AW3958" s="283"/>
      <c r="AY3958" s="283"/>
      <c r="AZ3958" s="282"/>
      <c r="BA3958" s="283"/>
      <c r="BB3958" s="282"/>
      <c r="BC3958" s="282"/>
      <c r="BD3958" s="282"/>
      <c r="BE3958" s="283"/>
      <c r="BG3958" s="282"/>
      <c r="BH3958" s="282"/>
      <c r="BI3958" s="282"/>
      <c r="BL3958" s="421"/>
      <c r="BM3958" s="424"/>
      <c r="BN3958" s="424"/>
      <c r="BO3958" s="424"/>
      <c r="BP3958" s="424"/>
      <c r="BQ3958" s="421"/>
      <c r="BR3958" s="421"/>
      <c r="BV3958" s="282"/>
      <c r="BW3958" s="283"/>
      <c r="BY3958" s="283"/>
      <c r="BZ3958" s="283"/>
      <c r="CA3958" s="283"/>
      <c r="CB3958" s="282"/>
      <c r="CC3958" s="282"/>
      <c r="CD3958" s="282"/>
      <c r="CE3958" s="282"/>
      <c r="CG3958" s="427"/>
      <c r="CH3958" s="402"/>
      <c r="CI3958" s="424"/>
      <c r="CJ3958" s="282"/>
      <c r="CK3958" s="282"/>
      <c r="CL3958" s="283"/>
      <c r="CM3958" s="283"/>
      <c r="CP3958" s="282"/>
      <c r="DC3958" s="282"/>
      <c r="DD3958" s="282"/>
      <c r="DE3958" s="282"/>
      <c r="DF3958" s="282"/>
      <c r="DG3958" s="282"/>
      <c r="DH3958" s="282"/>
      <c r="DI3958" s="282"/>
      <c r="DJ3958" s="282"/>
      <c r="EF3958" s="495" t="str">
        <f>""&amp;(MID(数据表!AZ3958,1,MIN(FIND({"(";"（"},数据表!AZ3958&amp;"(（",1)-1)))&amp;""</f>
        <v/>
      </c>
      <c r="EG3958" s="495" t="str">
        <f>""&amp;(MID(数据表!AZ3958,1,MIN(FIND({0;1;2;3;4;5;6;7;8;9},数据表!AZ3958&amp;"1234567890",1)-1)))&amp;""</f>
        <v/>
      </c>
    </row>
    <row r="3959" spans="2:137" s="310" customFormat="1" ht="12" customHeight="1">
      <c r="B3959" s="286"/>
      <c r="C3959" s="286"/>
      <c r="D3959" s="286"/>
      <c r="E3959" s="479"/>
      <c r="F3959" s="282"/>
      <c r="G3959" s="283"/>
      <c r="H3959" s="421"/>
      <c r="I3959" s="421"/>
      <c r="J3959" s="283"/>
      <c r="K3959" s="421"/>
      <c r="L3959" s="282"/>
      <c r="N3959" s="282"/>
      <c r="S3959" s="282"/>
      <c r="T3959" s="283"/>
      <c r="U3959" s="283"/>
      <c r="V3959" s="283"/>
      <c r="W3959" s="283"/>
      <c r="X3959" s="283"/>
      <c r="Y3959" s="282"/>
      <c r="Z3959" s="282"/>
      <c r="AA3959" s="283"/>
      <c r="AB3959" s="282"/>
      <c r="AC3959" s="282"/>
      <c r="AD3959" s="282"/>
      <c r="AE3959" s="282"/>
      <c r="AF3959" s="283"/>
      <c r="AG3959" s="402"/>
      <c r="AH3959" s="283"/>
      <c r="AI3959" s="283"/>
      <c r="AJ3959" s="283"/>
      <c r="AK3959" s="283"/>
      <c r="AL3959" s="283"/>
      <c r="AM3959" s="282"/>
      <c r="AN3959" s="282"/>
      <c r="AO3959" s="282"/>
      <c r="AP3959" s="282"/>
      <c r="AQ3959" s="282"/>
      <c r="AR3959" s="282"/>
      <c r="AT3959" s="283"/>
      <c r="AU3959" s="283"/>
      <c r="AV3959" s="283"/>
      <c r="AW3959" s="283"/>
      <c r="AY3959" s="283"/>
      <c r="AZ3959" s="282"/>
      <c r="BA3959" s="283"/>
      <c r="BB3959" s="282"/>
      <c r="BC3959" s="282"/>
      <c r="BD3959" s="282"/>
      <c r="BE3959" s="283"/>
      <c r="BG3959" s="282"/>
      <c r="BH3959" s="282"/>
      <c r="BI3959" s="282"/>
      <c r="BL3959" s="421"/>
      <c r="BM3959" s="424"/>
      <c r="BN3959" s="424"/>
      <c r="BO3959" s="424"/>
      <c r="BP3959" s="424"/>
      <c r="BQ3959" s="421"/>
      <c r="BR3959" s="421"/>
      <c r="BV3959" s="282"/>
      <c r="BW3959" s="283"/>
      <c r="BY3959" s="283"/>
      <c r="BZ3959" s="283"/>
      <c r="CA3959" s="283"/>
      <c r="CB3959" s="282"/>
      <c r="CC3959" s="282"/>
      <c r="CD3959" s="282"/>
      <c r="CE3959" s="282"/>
      <c r="CG3959" s="427"/>
      <c r="CH3959" s="402"/>
      <c r="CI3959" s="424"/>
      <c r="CJ3959" s="282"/>
      <c r="CK3959" s="282"/>
      <c r="CL3959" s="283"/>
      <c r="CM3959" s="283"/>
      <c r="CP3959" s="282"/>
      <c r="DC3959" s="282"/>
      <c r="DD3959" s="282"/>
      <c r="DE3959" s="282"/>
      <c r="DF3959" s="282"/>
      <c r="DG3959" s="282"/>
      <c r="DH3959" s="282"/>
      <c r="DI3959" s="282"/>
      <c r="DJ3959" s="282"/>
      <c r="EF3959" s="495" t="str">
        <f>""&amp;(MID(数据表!AZ3959,1,MIN(FIND({"(";"（"},数据表!AZ3959&amp;"(（",1)-1)))&amp;""</f>
        <v/>
      </c>
      <c r="EG3959" s="495" t="str">
        <f>""&amp;(MID(数据表!AZ3959,1,MIN(FIND({0;1;2;3;4;5;6;7;8;9},数据表!AZ3959&amp;"1234567890",1)-1)))&amp;""</f>
        <v/>
      </c>
    </row>
    <row r="3960" spans="2:137" s="310" customFormat="1" ht="12" customHeight="1">
      <c r="B3960" s="286"/>
      <c r="C3960" s="286"/>
      <c r="D3960" s="286"/>
      <c r="E3960" s="479"/>
      <c r="F3960" s="282"/>
      <c r="G3960" s="283"/>
      <c r="H3960" s="421"/>
      <c r="I3960" s="421"/>
      <c r="J3960" s="283"/>
      <c r="K3960" s="421"/>
      <c r="L3960" s="282"/>
      <c r="N3960" s="282"/>
      <c r="S3960" s="282"/>
      <c r="T3960" s="283"/>
      <c r="U3960" s="283"/>
      <c r="V3960" s="283"/>
      <c r="W3960" s="283"/>
      <c r="X3960" s="283"/>
      <c r="Y3960" s="282"/>
      <c r="Z3960" s="282"/>
      <c r="AA3960" s="283"/>
      <c r="AB3960" s="282"/>
      <c r="AC3960" s="282"/>
      <c r="AD3960" s="282"/>
      <c r="AE3960" s="282"/>
      <c r="AF3960" s="283"/>
      <c r="AG3960" s="402"/>
      <c r="AH3960" s="283"/>
      <c r="AI3960" s="283"/>
      <c r="AJ3960" s="283"/>
      <c r="AK3960" s="283"/>
      <c r="AL3960" s="283"/>
      <c r="AM3960" s="282"/>
      <c r="AN3960" s="282"/>
      <c r="AO3960" s="282"/>
      <c r="AP3960" s="282"/>
      <c r="AQ3960" s="282"/>
      <c r="AR3960" s="282"/>
      <c r="AT3960" s="283"/>
      <c r="AU3960" s="283"/>
      <c r="AV3960" s="283"/>
      <c r="AW3960" s="283"/>
      <c r="AY3960" s="283"/>
      <c r="AZ3960" s="282"/>
      <c r="BA3960" s="283"/>
      <c r="BB3960" s="282"/>
      <c r="BC3960" s="282"/>
      <c r="BD3960" s="282"/>
      <c r="BE3960" s="283"/>
      <c r="BG3960" s="282"/>
      <c r="BH3960" s="282"/>
      <c r="BI3960" s="282"/>
      <c r="BL3960" s="421"/>
      <c r="BM3960" s="424"/>
      <c r="BN3960" s="424"/>
      <c r="BO3960" s="424"/>
      <c r="BP3960" s="424"/>
      <c r="BQ3960" s="421"/>
      <c r="BR3960" s="421"/>
      <c r="BV3960" s="282"/>
      <c r="BW3960" s="283"/>
      <c r="BY3960" s="283"/>
      <c r="BZ3960" s="283"/>
      <c r="CA3960" s="283"/>
      <c r="CB3960" s="282"/>
      <c r="CC3960" s="282"/>
      <c r="CD3960" s="282"/>
      <c r="CE3960" s="282"/>
      <c r="CG3960" s="427"/>
      <c r="CH3960" s="402"/>
      <c r="CI3960" s="424"/>
      <c r="CJ3960" s="282"/>
      <c r="CK3960" s="282"/>
      <c r="CL3960" s="283"/>
      <c r="CM3960" s="283"/>
      <c r="CP3960" s="282"/>
      <c r="DC3960" s="282"/>
      <c r="DD3960" s="282"/>
      <c r="DE3960" s="282"/>
      <c r="DF3960" s="282"/>
      <c r="DG3960" s="282"/>
      <c r="DH3960" s="282"/>
      <c r="DI3960" s="282"/>
      <c r="DJ3960" s="282"/>
      <c r="EF3960" s="495" t="str">
        <f>""&amp;(MID(数据表!AZ3960,1,MIN(FIND({"(";"（"},数据表!AZ3960&amp;"(（",1)-1)))&amp;""</f>
        <v/>
      </c>
      <c r="EG3960" s="495" t="str">
        <f>""&amp;(MID(数据表!AZ3960,1,MIN(FIND({0;1;2;3;4;5;6;7;8;9},数据表!AZ3960&amp;"1234567890",1)-1)))&amp;""</f>
        <v/>
      </c>
    </row>
    <row r="3961" spans="2:137" s="310" customFormat="1" ht="12" customHeight="1">
      <c r="B3961" s="286"/>
      <c r="C3961" s="286"/>
      <c r="D3961" s="286"/>
      <c r="E3961" s="479"/>
      <c r="F3961" s="282"/>
      <c r="G3961" s="283"/>
      <c r="H3961" s="421"/>
      <c r="I3961" s="421"/>
      <c r="J3961" s="283"/>
      <c r="K3961" s="421"/>
      <c r="L3961" s="282"/>
      <c r="N3961" s="282"/>
      <c r="S3961" s="282"/>
      <c r="T3961" s="283"/>
      <c r="U3961" s="283"/>
      <c r="V3961" s="283"/>
      <c r="W3961" s="283"/>
      <c r="X3961" s="283"/>
      <c r="Y3961" s="282"/>
      <c r="Z3961" s="282"/>
      <c r="AA3961" s="283"/>
      <c r="AB3961" s="282"/>
      <c r="AC3961" s="282"/>
      <c r="AD3961" s="282"/>
      <c r="AE3961" s="282"/>
      <c r="AF3961" s="283"/>
      <c r="AG3961" s="402"/>
      <c r="AH3961" s="283"/>
      <c r="AI3961" s="283"/>
      <c r="AJ3961" s="283"/>
      <c r="AK3961" s="283"/>
      <c r="AL3961" s="283"/>
      <c r="AM3961" s="282"/>
      <c r="AN3961" s="282"/>
      <c r="AO3961" s="282"/>
      <c r="AP3961" s="282"/>
      <c r="AQ3961" s="282"/>
      <c r="AR3961" s="282"/>
      <c r="AT3961" s="283"/>
      <c r="AU3961" s="283"/>
      <c r="AV3961" s="283"/>
      <c r="AW3961" s="283"/>
      <c r="AY3961" s="283"/>
      <c r="AZ3961" s="282"/>
      <c r="BA3961" s="283"/>
      <c r="BB3961" s="282"/>
      <c r="BC3961" s="282"/>
      <c r="BD3961" s="282"/>
      <c r="BE3961" s="283"/>
      <c r="BG3961" s="282"/>
      <c r="BH3961" s="282"/>
      <c r="BI3961" s="282"/>
      <c r="BL3961" s="421"/>
      <c r="BM3961" s="424"/>
      <c r="BN3961" s="424"/>
      <c r="BO3961" s="424"/>
      <c r="BP3961" s="424"/>
      <c r="BQ3961" s="421"/>
      <c r="BR3961" s="421"/>
      <c r="BV3961" s="282"/>
      <c r="BW3961" s="283"/>
      <c r="BY3961" s="283"/>
      <c r="BZ3961" s="283"/>
      <c r="CA3961" s="283"/>
      <c r="CB3961" s="282"/>
      <c r="CC3961" s="282"/>
      <c r="CD3961" s="282"/>
      <c r="CE3961" s="282"/>
      <c r="CG3961" s="427"/>
      <c r="CH3961" s="402"/>
      <c r="CI3961" s="424"/>
      <c r="CJ3961" s="282"/>
      <c r="CK3961" s="282"/>
      <c r="CL3961" s="283"/>
      <c r="CM3961" s="283"/>
      <c r="CP3961" s="282"/>
      <c r="DC3961" s="282"/>
      <c r="DD3961" s="282"/>
      <c r="DE3961" s="282"/>
      <c r="DF3961" s="282"/>
      <c r="DG3961" s="282"/>
      <c r="DH3961" s="282"/>
      <c r="DI3961" s="282"/>
      <c r="DJ3961" s="282"/>
      <c r="EF3961" s="495" t="str">
        <f>""&amp;(MID(数据表!AZ3961,1,MIN(FIND({"(";"（"},数据表!AZ3961&amp;"(（",1)-1)))&amp;""</f>
        <v/>
      </c>
      <c r="EG3961" s="495" t="str">
        <f>""&amp;(MID(数据表!AZ3961,1,MIN(FIND({0;1;2;3;4;5;6;7;8;9},数据表!AZ3961&amp;"1234567890",1)-1)))&amp;""</f>
        <v/>
      </c>
    </row>
    <row r="3962" spans="2:137" s="310" customFormat="1" ht="12" customHeight="1">
      <c r="B3962" s="286"/>
      <c r="C3962" s="286"/>
      <c r="D3962" s="286"/>
      <c r="E3962" s="479"/>
      <c r="F3962" s="282"/>
      <c r="G3962" s="283"/>
      <c r="H3962" s="421"/>
      <c r="I3962" s="421"/>
      <c r="J3962" s="283"/>
      <c r="K3962" s="421"/>
      <c r="L3962" s="282"/>
      <c r="N3962" s="282"/>
      <c r="S3962" s="282"/>
      <c r="T3962" s="283"/>
      <c r="U3962" s="283"/>
      <c r="V3962" s="283"/>
      <c r="W3962" s="283"/>
      <c r="X3962" s="283"/>
      <c r="Y3962" s="282"/>
      <c r="Z3962" s="282"/>
      <c r="AA3962" s="283"/>
      <c r="AB3962" s="282"/>
      <c r="AC3962" s="282"/>
      <c r="AD3962" s="282"/>
      <c r="AE3962" s="282"/>
      <c r="AF3962" s="283"/>
      <c r="AG3962" s="402"/>
      <c r="AH3962" s="283"/>
      <c r="AI3962" s="283"/>
      <c r="AJ3962" s="283"/>
      <c r="AK3962" s="283"/>
      <c r="AL3962" s="283"/>
      <c r="AM3962" s="282"/>
      <c r="AN3962" s="282"/>
      <c r="AO3962" s="282"/>
      <c r="AP3962" s="282"/>
      <c r="AQ3962" s="282"/>
      <c r="AR3962" s="282"/>
      <c r="AT3962" s="283"/>
      <c r="AU3962" s="283"/>
      <c r="AV3962" s="283"/>
      <c r="AW3962" s="283"/>
      <c r="AY3962" s="283"/>
      <c r="AZ3962" s="282"/>
      <c r="BA3962" s="283"/>
      <c r="BB3962" s="282"/>
      <c r="BC3962" s="282"/>
      <c r="BD3962" s="282"/>
      <c r="BE3962" s="283"/>
      <c r="BG3962" s="282"/>
      <c r="BH3962" s="282"/>
      <c r="BI3962" s="282"/>
      <c r="BL3962" s="421"/>
      <c r="BM3962" s="424"/>
      <c r="BN3962" s="424"/>
      <c r="BO3962" s="424"/>
      <c r="BP3962" s="424"/>
      <c r="BQ3962" s="421"/>
      <c r="BR3962" s="421"/>
      <c r="BV3962" s="282"/>
      <c r="BW3962" s="283"/>
      <c r="BY3962" s="283"/>
      <c r="BZ3962" s="283"/>
      <c r="CA3962" s="283"/>
      <c r="CB3962" s="282"/>
      <c r="CC3962" s="282"/>
      <c r="CD3962" s="282"/>
      <c r="CE3962" s="282"/>
      <c r="CG3962" s="427"/>
      <c r="CH3962" s="402"/>
      <c r="CI3962" s="424"/>
      <c r="CJ3962" s="282"/>
      <c r="CK3962" s="282"/>
      <c r="CL3962" s="283"/>
      <c r="CM3962" s="283"/>
      <c r="CP3962" s="282"/>
      <c r="DC3962" s="282"/>
      <c r="DD3962" s="282"/>
      <c r="DE3962" s="282"/>
      <c r="DF3962" s="282"/>
      <c r="DG3962" s="282"/>
      <c r="DH3962" s="282"/>
      <c r="DI3962" s="282"/>
      <c r="DJ3962" s="282"/>
      <c r="EF3962" s="495" t="str">
        <f>""&amp;(MID(数据表!AZ3962,1,MIN(FIND({"(";"（"},数据表!AZ3962&amp;"(（",1)-1)))&amp;""</f>
        <v/>
      </c>
      <c r="EG3962" s="495" t="str">
        <f>""&amp;(MID(数据表!AZ3962,1,MIN(FIND({0;1;2;3;4;5;6;7;8;9},数据表!AZ3962&amp;"1234567890",1)-1)))&amp;""</f>
        <v/>
      </c>
    </row>
    <row r="3963" spans="2:137" s="310" customFormat="1" ht="12" customHeight="1">
      <c r="B3963" s="286"/>
      <c r="C3963" s="286"/>
      <c r="D3963" s="286"/>
      <c r="E3963" s="479"/>
      <c r="F3963" s="282"/>
      <c r="G3963" s="283"/>
      <c r="H3963" s="421"/>
      <c r="I3963" s="421"/>
      <c r="J3963" s="283"/>
      <c r="K3963" s="421"/>
      <c r="L3963" s="282"/>
      <c r="N3963" s="282"/>
      <c r="S3963" s="282"/>
      <c r="T3963" s="283"/>
      <c r="U3963" s="283"/>
      <c r="V3963" s="283"/>
      <c r="W3963" s="283"/>
      <c r="X3963" s="283"/>
      <c r="Y3963" s="282"/>
      <c r="Z3963" s="282"/>
      <c r="AA3963" s="283"/>
      <c r="AB3963" s="282"/>
      <c r="AC3963" s="282"/>
      <c r="AD3963" s="282"/>
      <c r="AE3963" s="282"/>
      <c r="AF3963" s="283"/>
      <c r="AG3963" s="402"/>
      <c r="AH3963" s="283"/>
      <c r="AI3963" s="283"/>
      <c r="AJ3963" s="283"/>
      <c r="AK3963" s="283"/>
      <c r="AL3963" s="283"/>
      <c r="AM3963" s="282"/>
      <c r="AN3963" s="282"/>
      <c r="AO3963" s="282"/>
      <c r="AP3963" s="282"/>
      <c r="AQ3963" s="282"/>
      <c r="AR3963" s="282"/>
      <c r="AT3963" s="283"/>
      <c r="AU3963" s="283"/>
      <c r="AV3963" s="283"/>
      <c r="AW3963" s="283"/>
      <c r="AY3963" s="283"/>
      <c r="AZ3963" s="282"/>
      <c r="BA3963" s="283"/>
      <c r="BB3963" s="282"/>
      <c r="BC3963" s="282"/>
      <c r="BD3963" s="282"/>
      <c r="BE3963" s="283"/>
      <c r="BG3963" s="282"/>
      <c r="BH3963" s="282"/>
      <c r="BI3963" s="282"/>
      <c r="BL3963" s="421"/>
      <c r="BM3963" s="424"/>
      <c r="BN3963" s="424"/>
      <c r="BO3963" s="424"/>
      <c r="BP3963" s="424"/>
      <c r="BQ3963" s="421"/>
      <c r="BR3963" s="421"/>
      <c r="BV3963" s="282"/>
      <c r="BW3963" s="283"/>
      <c r="BY3963" s="283"/>
      <c r="BZ3963" s="283"/>
      <c r="CA3963" s="283"/>
      <c r="CB3963" s="282"/>
      <c r="CC3963" s="282"/>
      <c r="CD3963" s="282"/>
      <c r="CE3963" s="282"/>
      <c r="CG3963" s="427"/>
      <c r="CH3963" s="402"/>
      <c r="CI3963" s="424"/>
      <c r="CJ3963" s="282"/>
      <c r="CK3963" s="282"/>
      <c r="CL3963" s="283"/>
      <c r="CM3963" s="283"/>
      <c r="CP3963" s="282"/>
      <c r="DC3963" s="282"/>
      <c r="DD3963" s="282"/>
      <c r="DE3963" s="282"/>
      <c r="DF3963" s="282"/>
      <c r="DG3963" s="282"/>
      <c r="DH3963" s="282"/>
      <c r="DI3963" s="282"/>
      <c r="DJ3963" s="282"/>
      <c r="EF3963" s="495" t="str">
        <f>""&amp;(MID(数据表!AZ3963,1,MIN(FIND({"(";"（"},数据表!AZ3963&amp;"(（",1)-1)))&amp;""</f>
        <v/>
      </c>
      <c r="EG3963" s="495" t="str">
        <f>""&amp;(MID(数据表!AZ3963,1,MIN(FIND({0;1;2;3;4;5;6;7;8;9},数据表!AZ3963&amp;"1234567890",1)-1)))&amp;""</f>
        <v/>
      </c>
    </row>
    <row r="3964" spans="2:137" s="310" customFormat="1" ht="12" customHeight="1">
      <c r="B3964" s="286"/>
      <c r="C3964" s="286"/>
      <c r="D3964" s="286"/>
      <c r="E3964" s="479"/>
      <c r="F3964" s="282"/>
      <c r="G3964" s="283"/>
      <c r="H3964" s="421"/>
      <c r="I3964" s="421"/>
      <c r="J3964" s="283"/>
      <c r="K3964" s="421"/>
      <c r="L3964" s="282"/>
      <c r="N3964" s="282"/>
      <c r="S3964" s="282"/>
      <c r="T3964" s="283"/>
      <c r="U3964" s="283"/>
      <c r="V3964" s="283"/>
      <c r="W3964" s="283"/>
      <c r="X3964" s="283"/>
      <c r="Y3964" s="282"/>
      <c r="Z3964" s="282"/>
      <c r="AA3964" s="283"/>
      <c r="AB3964" s="282"/>
      <c r="AC3964" s="282"/>
      <c r="AD3964" s="282"/>
      <c r="AE3964" s="282"/>
      <c r="AF3964" s="283"/>
      <c r="AG3964" s="402"/>
      <c r="AH3964" s="283"/>
      <c r="AI3964" s="283"/>
      <c r="AJ3964" s="283"/>
      <c r="AK3964" s="283"/>
      <c r="AL3964" s="283"/>
      <c r="AM3964" s="282"/>
      <c r="AN3964" s="282"/>
      <c r="AO3964" s="282"/>
      <c r="AP3964" s="282"/>
      <c r="AQ3964" s="282"/>
      <c r="AR3964" s="282"/>
      <c r="AT3964" s="283"/>
      <c r="AU3964" s="283"/>
      <c r="AV3964" s="283"/>
      <c r="AW3964" s="283"/>
      <c r="AY3964" s="283"/>
      <c r="AZ3964" s="282"/>
      <c r="BA3964" s="283"/>
      <c r="BB3964" s="282"/>
      <c r="BC3964" s="282"/>
      <c r="BD3964" s="282"/>
      <c r="BE3964" s="283"/>
      <c r="BG3964" s="282"/>
      <c r="BH3964" s="282"/>
      <c r="BI3964" s="282"/>
      <c r="BL3964" s="421"/>
      <c r="BM3964" s="424"/>
      <c r="BN3964" s="424"/>
      <c r="BO3964" s="424"/>
      <c r="BP3964" s="424"/>
      <c r="BQ3964" s="421"/>
      <c r="BR3964" s="421"/>
      <c r="BV3964" s="282"/>
      <c r="BW3964" s="283"/>
      <c r="BY3964" s="283"/>
      <c r="BZ3964" s="283"/>
      <c r="CA3964" s="283"/>
      <c r="CB3964" s="282"/>
      <c r="CC3964" s="282"/>
      <c r="CD3964" s="282"/>
      <c r="CE3964" s="282"/>
      <c r="CG3964" s="427"/>
      <c r="CH3964" s="402"/>
      <c r="CI3964" s="424"/>
      <c r="CJ3964" s="282"/>
      <c r="CK3964" s="282"/>
      <c r="CL3964" s="283"/>
      <c r="CM3964" s="283"/>
      <c r="CP3964" s="282"/>
      <c r="DC3964" s="282"/>
      <c r="DD3964" s="282"/>
      <c r="DE3964" s="282"/>
      <c r="DF3964" s="282"/>
      <c r="DG3964" s="282"/>
      <c r="DH3964" s="282"/>
      <c r="DI3964" s="282"/>
      <c r="DJ3964" s="282"/>
      <c r="EF3964" s="495" t="str">
        <f>""&amp;(MID(数据表!AZ3964,1,MIN(FIND({"(";"（"},数据表!AZ3964&amp;"(（",1)-1)))&amp;""</f>
        <v/>
      </c>
      <c r="EG3964" s="495" t="str">
        <f>""&amp;(MID(数据表!AZ3964,1,MIN(FIND({0;1;2;3;4;5;6;7;8;9},数据表!AZ3964&amp;"1234567890",1)-1)))&amp;""</f>
        <v/>
      </c>
    </row>
    <row r="3965" spans="2:137" s="310" customFormat="1" ht="12" customHeight="1">
      <c r="B3965" s="286"/>
      <c r="C3965" s="286"/>
      <c r="D3965" s="286"/>
      <c r="E3965" s="479"/>
      <c r="F3965" s="282"/>
      <c r="G3965" s="283"/>
      <c r="H3965" s="421"/>
      <c r="I3965" s="421"/>
      <c r="J3965" s="283"/>
      <c r="K3965" s="421"/>
      <c r="L3965" s="282"/>
      <c r="N3965" s="282"/>
      <c r="S3965" s="282"/>
      <c r="T3965" s="283"/>
      <c r="U3965" s="283"/>
      <c r="V3965" s="283"/>
      <c r="W3965" s="283"/>
      <c r="X3965" s="283"/>
      <c r="Y3965" s="282"/>
      <c r="Z3965" s="282"/>
      <c r="AA3965" s="283"/>
      <c r="AB3965" s="282"/>
      <c r="AC3965" s="282"/>
      <c r="AD3965" s="282"/>
      <c r="AE3965" s="282"/>
      <c r="AF3965" s="283"/>
      <c r="AG3965" s="402"/>
      <c r="AH3965" s="283"/>
      <c r="AI3965" s="283"/>
      <c r="AJ3965" s="283"/>
      <c r="AK3965" s="283"/>
      <c r="AL3965" s="283"/>
      <c r="AM3965" s="282"/>
      <c r="AN3965" s="282"/>
      <c r="AO3965" s="282"/>
      <c r="AP3965" s="282"/>
      <c r="AQ3965" s="282"/>
      <c r="AR3965" s="282"/>
      <c r="AT3965" s="283"/>
      <c r="AU3965" s="283"/>
      <c r="AV3965" s="283"/>
      <c r="AW3965" s="283"/>
      <c r="AY3965" s="283"/>
      <c r="AZ3965" s="282"/>
      <c r="BA3965" s="283"/>
      <c r="BB3965" s="282"/>
      <c r="BC3965" s="282"/>
      <c r="BD3965" s="282"/>
      <c r="BE3965" s="283"/>
      <c r="BG3965" s="282"/>
      <c r="BH3965" s="282"/>
      <c r="BI3965" s="282"/>
      <c r="BL3965" s="421"/>
      <c r="BM3965" s="424"/>
      <c r="BN3965" s="424"/>
      <c r="BO3965" s="424"/>
      <c r="BP3965" s="424"/>
      <c r="BQ3965" s="421"/>
      <c r="BR3965" s="421"/>
      <c r="BV3965" s="282"/>
      <c r="BW3965" s="283"/>
      <c r="BY3965" s="283"/>
      <c r="BZ3965" s="283"/>
      <c r="CA3965" s="283"/>
      <c r="CB3965" s="282"/>
      <c r="CC3965" s="282"/>
      <c r="CD3965" s="282"/>
      <c r="CE3965" s="282"/>
      <c r="CG3965" s="427"/>
      <c r="CH3965" s="402"/>
      <c r="CI3965" s="424"/>
      <c r="CJ3965" s="282"/>
      <c r="CK3965" s="282"/>
      <c r="CL3965" s="283"/>
      <c r="CM3965" s="283"/>
      <c r="CP3965" s="282"/>
      <c r="DC3965" s="282"/>
      <c r="DD3965" s="282"/>
      <c r="DE3965" s="282"/>
      <c r="DF3965" s="282"/>
      <c r="DG3965" s="282"/>
      <c r="DH3965" s="282"/>
      <c r="DI3965" s="282"/>
      <c r="DJ3965" s="282"/>
      <c r="EF3965" s="495" t="str">
        <f>""&amp;(MID(数据表!AZ3965,1,MIN(FIND({"(";"（"},数据表!AZ3965&amp;"(（",1)-1)))&amp;""</f>
        <v/>
      </c>
      <c r="EG3965" s="495" t="str">
        <f>""&amp;(MID(数据表!AZ3965,1,MIN(FIND({0;1;2;3;4;5;6;7;8;9},数据表!AZ3965&amp;"1234567890",1)-1)))&amp;""</f>
        <v/>
      </c>
    </row>
    <row r="3966" spans="2:137" s="310" customFormat="1" ht="12" customHeight="1">
      <c r="B3966" s="286"/>
      <c r="C3966" s="286"/>
      <c r="D3966" s="286"/>
      <c r="E3966" s="479"/>
      <c r="F3966" s="282"/>
      <c r="G3966" s="283"/>
      <c r="H3966" s="421"/>
      <c r="I3966" s="421"/>
      <c r="J3966" s="283"/>
      <c r="K3966" s="421"/>
      <c r="L3966" s="282"/>
      <c r="N3966" s="282"/>
      <c r="S3966" s="282"/>
      <c r="T3966" s="283"/>
      <c r="U3966" s="283"/>
      <c r="V3966" s="283"/>
      <c r="W3966" s="283"/>
      <c r="X3966" s="283"/>
      <c r="Y3966" s="282"/>
      <c r="Z3966" s="282"/>
      <c r="AA3966" s="283"/>
      <c r="AB3966" s="282"/>
      <c r="AC3966" s="282"/>
      <c r="AD3966" s="282"/>
      <c r="AE3966" s="282"/>
      <c r="AF3966" s="283"/>
      <c r="AG3966" s="402"/>
      <c r="AH3966" s="283"/>
      <c r="AI3966" s="283"/>
      <c r="AJ3966" s="283"/>
      <c r="AK3966" s="283"/>
      <c r="AL3966" s="283"/>
      <c r="AM3966" s="282"/>
      <c r="AN3966" s="282"/>
      <c r="AO3966" s="282"/>
      <c r="AP3966" s="282"/>
      <c r="AQ3966" s="282"/>
      <c r="AR3966" s="282"/>
      <c r="AT3966" s="283"/>
      <c r="AU3966" s="283"/>
      <c r="AV3966" s="283"/>
      <c r="AW3966" s="283"/>
      <c r="AY3966" s="283"/>
      <c r="AZ3966" s="282"/>
      <c r="BA3966" s="283"/>
      <c r="BB3966" s="282"/>
      <c r="BC3966" s="282"/>
      <c r="BD3966" s="282"/>
      <c r="BE3966" s="283"/>
      <c r="BG3966" s="282"/>
      <c r="BH3966" s="282"/>
      <c r="BI3966" s="282"/>
      <c r="BL3966" s="421"/>
      <c r="BM3966" s="424"/>
      <c r="BN3966" s="424"/>
      <c r="BO3966" s="424"/>
      <c r="BP3966" s="424"/>
      <c r="BQ3966" s="421"/>
      <c r="BR3966" s="421"/>
      <c r="BV3966" s="282"/>
      <c r="BW3966" s="283"/>
      <c r="BY3966" s="283"/>
      <c r="BZ3966" s="283"/>
      <c r="CA3966" s="283"/>
      <c r="CB3966" s="282"/>
      <c r="CC3966" s="282"/>
      <c r="CD3966" s="282"/>
      <c r="CE3966" s="282"/>
      <c r="CG3966" s="427"/>
      <c r="CH3966" s="402"/>
      <c r="CI3966" s="424"/>
      <c r="CJ3966" s="282"/>
      <c r="CK3966" s="282"/>
      <c r="CL3966" s="283"/>
      <c r="CM3966" s="283"/>
      <c r="CP3966" s="282"/>
      <c r="DC3966" s="282"/>
      <c r="DD3966" s="282"/>
      <c r="DE3966" s="282"/>
      <c r="DF3966" s="282"/>
      <c r="DG3966" s="282"/>
      <c r="DH3966" s="282"/>
      <c r="DI3966" s="282"/>
      <c r="DJ3966" s="282"/>
      <c r="EF3966" s="495" t="str">
        <f>""&amp;(MID(数据表!AZ3966,1,MIN(FIND({"(";"（"},数据表!AZ3966&amp;"(（",1)-1)))&amp;""</f>
        <v/>
      </c>
      <c r="EG3966" s="495" t="str">
        <f>""&amp;(MID(数据表!AZ3966,1,MIN(FIND({0;1;2;3;4;5;6;7;8;9},数据表!AZ3966&amp;"1234567890",1)-1)))&amp;""</f>
        <v/>
      </c>
    </row>
    <row r="3967" spans="2:137" s="310" customFormat="1" ht="12" customHeight="1">
      <c r="B3967" s="286"/>
      <c r="C3967" s="286"/>
      <c r="D3967" s="286"/>
      <c r="E3967" s="479"/>
      <c r="F3967" s="282"/>
      <c r="G3967" s="283"/>
      <c r="H3967" s="421"/>
      <c r="I3967" s="421"/>
      <c r="J3967" s="283"/>
      <c r="K3967" s="421"/>
      <c r="L3967" s="282"/>
      <c r="N3967" s="282"/>
      <c r="S3967" s="282"/>
      <c r="T3967" s="283"/>
      <c r="U3967" s="283"/>
      <c r="V3967" s="283"/>
      <c r="W3967" s="283"/>
      <c r="X3967" s="283"/>
      <c r="Y3967" s="282"/>
      <c r="Z3967" s="282"/>
      <c r="AA3967" s="283"/>
      <c r="AB3967" s="282"/>
      <c r="AC3967" s="282"/>
      <c r="AD3967" s="282"/>
      <c r="AE3967" s="282"/>
      <c r="AF3967" s="283"/>
      <c r="AG3967" s="402"/>
      <c r="AH3967" s="283"/>
      <c r="AI3967" s="283"/>
      <c r="AJ3967" s="283"/>
      <c r="AK3967" s="283"/>
      <c r="AL3967" s="283"/>
      <c r="AM3967" s="282"/>
      <c r="AN3967" s="282"/>
      <c r="AO3967" s="282"/>
      <c r="AP3967" s="282"/>
      <c r="AQ3967" s="282"/>
      <c r="AR3967" s="282"/>
      <c r="AT3967" s="283"/>
      <c r="AU3967" s="283"/>
      <c r="AV3967" s="283"/>
      <c r="AW3967" s="283"/>
      <c r="AY3967" s="283"/>
      <c r="AZ3967" s="282"/>
      <c r="BA3967" s="283"/>
      <c r="BB3967" s="282"/>
      <c r="BC3967" s="282"/>
      <c r="BD3967" s="282"/>
      <c r="BE3967" s="283"/>
      <c r="BG3967" s="282"/>
      <c r="BH3967" s="282"/>
      <c r="BI3967" s="282"/>
      <c r="BL3967" s="421"/>
      <c r="BM3967" s="424"/>
      <c r="BN3967" s="424"/>
      <c r="BO3967" s="424"/>
      <c r="BP3967" s="424"/>
      <c r="BQ3967" s="421"/>
      <c r="BR3967" s="421"/>
      <c r="BV3967" s="282"/>
      <c r="BW3967" s="283"/>
      <c r="BY3967" s="283"/>
      <c r="BZ3967" s="283"/>
      <c r="CA3967" s="283"/>
      <c r="CB3967" s="282"/>
      <c r="CC3967" s="282"/>
      <c r="CD3967" s="282"/>
      <c r="CE3967" s="282"/>
      <c r="CG3967" s="427"/>
      <c r="CH3967" s="402"/>
      <c r="CI3967" s="424"/>
      <c r="CJ3967" s="282"/>
      <c r="CK3967" s="282"/>
      <c r="CL3967" s="283"/>
      <c r="CM3967" s="283"/>
      <c r="CP3967" s="282"/>
      <c r="DC3967" s="282"/>
      <c r="DD3967" s="282"/>
      <c r="DE3967" s="282"/>
      <c r="DF3967" s="282"/>
      <c r="DG3967" s="282"/>
      <c r="DH3967" s="282"/>
      <c r="DI3967" s="282"/>
      <c r="DJ3967" s="282"/>
      <c r="EF3967" s="495" t="str">
        <f>""&amp;(MID(数据表!AZ3967,1,MIN(FIND({"(";"（"},数据表!AZ3967&amp;"(（",1)-1)))&amp;""</f>
        <v/>
      </c>
      <c r="EG3967" s="495" t="str">
        <f>""&amp;(MID(数据表!AZ3967,1,MIN(FIND({0;1;2;3;4;5;6;7;8;9},数据表!AZ3967&amp;"1234567890",1)-1)))&amp;""</f>
        <v/>
      </c>
    </row>
    <row r="3968" spans="2:137" s="310" customFormat="1" ht="12" customHeight="1">
      <c r="B3968" s="286"/>
      <c r="C3968" s="286"/>
      <c r="D3968" s="286"/>
      <c r="E3968" s="479"/>
      <c r="F3968" s="282"/>
      <c r="G3968" s="283"/>
      <c r="H3968" s="421"/>
      <c r="I3968" s="421"/>
      <c r="J3968" s="283"/>
      <c r="K3968" s="421"/>
      <c r="L3968" s="282"/>
      <c r="N3968" s="282"/>
      <c r="S3968" s="282"/>
      <c r="T3968" s="283"/>
      <c r="U3968" s="283"/>
      <c r="V3968" s="283"/>
      <c r="W3968" s="283"/>
      <c r="X3968" s="283"/>
      <c r="Y3968" s="282"/>
      <c r="Z3968" s="282"/>
      <c r="AA3968" s="283"/>
      <c r="AB3968" s="282"/>
      <c r="AC3968" s="282"/>
      <c r="AD3968" s="282"/>
      <c r="AE3968" s="282"/>
      <c r="AF3968" s="283"/>
      <c r="AG3968" s="402"/>
      <c r="AH3968" s="283"/>
      <c r="AI3968" s="283"/>
      <c r="AJ3968" s="283"/>
      <c r="AK3968" s="283"/>
      <c r="AL3968" s="283"/>
      <c r="AM3968" s="282"/>
      <c r="AN3968" s="282"/>
      <c r="AO3968" s="282"/>
      <c r="AP3968" s="282"/>
      <c r="AQ3968" s="282"/>
      <c r="AR3968" s="282"/>
      <c r="AT3968" s="283"/>
      <c r="AU3968" s="283"/>
      <c r="AV3968" s="283"/>
      <c r="AW3968" s="283"/>
      <c r="AY3968" s="283"/>
      <c r="AZ3968" s="282"/>
      <c r="BA3968" s="283"/>
      <c r="BB3968" s="282"/>
      <c r="BC3968" s="282"/>
      <c r="BD3968" s="282"/>
      <c r="BE3968" s="283"/>
      <c r="BG3968" s="282"/>
      <c r="BH3968" s="282"/>
      <c r="BI3968" s="282"/>
      <c r="BL3968" s="421"/>
      <c r="BM3968" s="424"/>
      <c r="BN3968" s="424"/>
      <c r="BO3968" s="424"/>
      <c r="BP3968" s="424"/>
      <c r="BQ3968" s="421"/>
      <c r="BR3968" s="421"/>
      <c r="BV3968" s="282"/>
      <c r="BW3968" s="283"/>
      <c r="BY3968" s="283"/>
      <c r="BZ3968" s="283"/>
      <c r="CA3968" s="283"/>
      <c r="CB3968" s="282"/>
      <c r="CC3968" s="282"/>
      <c r="CD3968" s="282"/>
      <c r="CE3968" s="282"/>
      <c r="CG3968" s="427"/>
      <c r="CH3968" s="402"/>
      <c r="CI3968" s="424"/>
      <c r="CJ3968" s="282"/>
      <c r="CK3968" s="282"/>
      <c r="CL3968" s="283"/>
      <c r="CM3968" s="283"/>
      <c r="CP3968" s="282"/>
      <c r="DC3968" s="282"/>
      <c r="DD3968" s="282"/>
      <c r="DE3968" s="282"/>
      <c r="DF3968" s="282"/>
      <c r="DG3968" s="282"/>
      <c r="DH3968" s="282"/>
      <c r="DI3968" s="282"/>
      <c r="DJ3968" s="282"/>
      <c r="EF3968" s="495" t="str">
        <f>""&amp;(MID(数据表!AZ3968,1,MIN(FIND({"(";"（"},数据表!AZ3968&amp;"(（",1)-1)))&amp;""</f>
        <v/>
      </c>
      <c r="EG3968" s="495" t="str">
        <f>""&amp;(MID(数据表!AZ3968,1,MIN(FIND({0;1;2;3;4;5;6;7;8;9},数据表!AZ3968&amp;"1234567890",1)-1)))&amp;""</f>
        <v/>
      </c>
    </row>
    <row r="3969" spans="2:137" s="310" customFormat="1" ht="12" customHeight="1">
      <c r="B3969" s="286"/>
      <c r="C3969" s="286"/>
      <c r="D3969" s="286"/>
      <c r="E3969" s="479"/>
      <c r="F3969" s="282"/>
      <c r="G3969" s="283"/>
      <c r="H3969" s="421"/>
      <c r="I3969" s="421"/>
      <c r="J3969" s="283"/>
      <c r="K3969" s="421"/>
      <c r="L3969" s="282"/>
      <c r="N3969" s="282"/>
      <c r="S3969" s="282"/>
      <c r="T3969" s="283"/>
      <c r="U3969" s="283"/>
      <c r="V3969" s="283"/>
      <c r="W3969" s="283"/>
      <c r="X3969" s="283"/>
      <c r="Y3969" s="282"/>
      <c r="Z3969" s="282"/>
      <c r="AA3969" s="283"/>
      <c r="AB3969" s="282"/>
      <c r="AC3969" s="282"/>
      <c r="AD3969" s="282"/>
      <c r="AE3969" s="282"/>
      <c r="AF3969" s="283"/>
      <c r="AG3969" s="402"/>
      <c r="AH3969" s="283"/>
      <c r="AI3969" s="283"/>
      <c r="AJ3969" s="283"/>
      <c r="AK3969" s="283"/>
      <c r="AL3969" s="283"/>
      <c r="AM3969" s="282"/>
      <c r="AN3969" s="282"/>
      <c r="AO3969" s="282"/>
      <c r="AP3969" s="282"/>
      <c r="AQ3969" s="282"/>
      <c r="AR3969" s="282"/>
      <c r="AT3969" s="283"/>
      <c r="AU3969" s="283"/>
      <c r="AV3969" s="283"/>
      <c r="AW3969" s="283"/>
      <c r="AY3969" s="283"/>
      <c r="AZ3969" s="282"/>
      <c r="BA3969" s="283"/>
      <c r="BB3969" s="282"/>
      <c r="BC3969" s="282"/>
      <c r="BD3969" s="282"/>
      <c r="BE3969" s="283"/>
      <c r="BG3969" s="282"/>
      <c r="BH3969" s="282"/>
      <c r="BI3969" s="282"/>
      <c r="BL3969" s="421"/>
      <c r="BM3969" s="424"/>
      <c r="BN3969" s="424"/>
      <c r="BO3969" s="424"/>
      <c r="BP3969" s="424"/>
      <c r="BQ3969" s="421"/>
      <c r="BR3969" s="421"/>
      <c r="BV3969" s="282"/>
      <c r="BW3969" s="283"/>
      <c r="BY3969" s="283"/>
      <c r="BZ3969" s="283"/>
      <c r="CA3969" s="283"/>
      <c r="CB3969" s="282"/>
      <c r="CC3969" s="282"/>
      <c r="CD3969" s="282"/>
      <c r="CE3969" s="282"/>
      <c r="CG3969" s="427"/>
      <c r="CH3969" s="402"/>
      <c r="CI3969" s="424"/>
      <c r="CJ3969" s="282"/>
      <c r="CK3969" s="282"/>
      <c r="CL3969" s="283"/>
      <c r="CM3969" s="283"/>
      <c r="CP3969" s="282"/>
      <c r="DC3969" s="282"/>
      <c r="DD3969" s="282"/>
      <c r="DE3969" s="282"/>
      <c r="DF3969" s="282"/>
      <c r="DG3969" s="282"/>
      <c r="DH3969" s="282"/>
      <c r="DI3969" s="282"/>
      <c r="DJ3969" s="282"/>
      <c r="EF3969" s="495" t="str">
        <f>""&amp;(MID(数据表!AZ3969,1,MIN(FIND({"(";"（"},数据表!AZ3969&amp;"(（",1)-1)))&amp;""</f>
        <v/>
      </c>
      <c r="EG3969" s="495" t="str">
        <f>""&amp;(MID(数据表!AZ3969,1,MIN(FIND({0;1;2;3;4;5;6;7;8;9},数据表!AZ3969&amp;"1234567890",1)-1)))&amp;""</f>
        <v/>
      </c>
    </row>
    <row r="3970" spans="2:137" s="310" customFormat="1" ht="12" customHeight="1">
      <c r="B3970" s="286"/>
      <c r="C3970" s="286"/>
      <c r="D3970" s="286"/>
      <c r="E3970" s="479"/>
      <c r="F3970" s="282"/>
      <c r="G3970" s="283"/>
      <c r="H3970" s="421"/>
      <c r="I3970" s="421"/>
      <c r="J3970" s="283"/>
      <c r="K3970" s="421"/>
      <c r="L3970" s="282"/>
      <c r="N3970" s="282"/>
      <c r="S3970" s="282"/>
      <c r="T3970" s="283"/>
      <c r="U3970" s="283"/>
      <c r="V3970" s="283"/>
      <c r="W3970" s="283"/>
      <c r="X3970" s="283"/>
      <c r="Y3970" s="282"/>
      <c r="Z3970" s="282"/>
      <c r="AA3970" s="283"/>
      <c r="AB3970" s="282"/>
      <c r="AC3970" s="282"/>
      <c r="AD3970" s="282"/>
      <c r="AE3970" s="282"/>
      <c r="AF3970" s="283"/>
      <c r="AG3970" s="402"/>
      <c r="AH3970" s="283"/>
      <c r="AI3970" s="283"/>
      <c r="AJ3970" s="283"/>
      <c r="AK3970" s="283"/>
      <c r="AL3970" s="283"/>
      <c r="AM3970" s="282"/>
      <c r="AN3970" s="282"/>
      <c r="AO3970" s="282"/>
      <c r="AP3970" s="282"/>
      <c r="AQ3970" s="282"/>
      <c r="AR3970" s="282"/>
      <c r="AT3970" s="283"/>
      <c r="AU3970" s="283"/>
      <c r="AV3970" s="283"/>
      <c r="AW3970" s="283"/>
      <c r="AY3970" s="283"/>
      <c r="AZ3970" s="282"/>
      <c r="BA3970" s="283"/>
      <c r="BB3970" s="282"/>
      <c r="BC3970" s="282"/>
      <c r="BD3970" s="282"/>
      <c r="BE3970" s="283"/>
      <c r="BG3970" s="282"/>
      <c r="BH3970" s="282"/>
      <c r="BI3970" s="282"/>
      <c r="BL3970" s="421"/>
      <c r="BM3970" s="424"/>
      <c r="BN3970" s="424"/>
      <c r="BO3970" s="424"/>
      <c r="BP3970" s="424"/>
      <c r="BQ3970" s="421"/>
      <c r="BR3970" s="421"/>
      <c r="BV3970" s="282"/>
      <c r="BW3970" s="283"/>
      <c r="BY3970" s="283"/>
      <c r="BZ3970" s="283"/>
      <c r="CA3970" s="283"/>
      <c r="CB3970" s="282"/>
      <c r="CC3970" s="282"/>
      <c r="CD3970" s="282"/>
      <c r="CE3970" s="282"/>
      <c r="CG3970" s="427"/>
      <c r="CH3970" s="402"/>
      <c r="CI3970" s="424"/>
      <c r="CJ3970" s="282"/>
      <c r="CK3970" s="282"/>
      <c r="CL3970" s="283"/>
      <c r="CM3970" s="283"/>
      <c r="CP3970" s="282"/>
      <c r="DC3970" s="282"/>
      <c r="DD3970" s="282"/>
      <c r="DE3970" s="282"/>
      <c r="DF3970" s="282"/>
      <c r="DG3970" s="282"/>
      <c r="DH3970" s="282"/>
      <c r="DI3970" s="282"/>
      <c r="DJ3970" s="282"/>
      <c r="EF3970" s="495" t="str">
        <f>""&amp;(MID(数据表!AZ3970,1,MIN(FIND({"(";"（"},数据表!AZ3970&amp;"(（",1)-1)))&amp;""</f>
        <v/>
      </c>
      <c r="EG3970" s="495" t="str">
        <f>""&amp;(MID(数据表!AZ3970,1,MIN(FIND({0;1;2;3;4;5;6;7;8;9},数据表!AZ3970&amp;"1234567890",1)-1)))&amp;""</f>
        <v/>
      </c>
    </row>
    <row r="3971" spans="2:137" s="310" customFormat="1" ht="12" customHeight="1">
      <c r="B3971" s="286"/>
      <c r="C3971" s="286"/>
      <c r="D3971" s="286"/>
      <c r="E3971" s="479"/>
      <c r="F3971" s="282"/>
      <c r="G3971" s="283"/>
      <c r="H3971" s="421"/>
      <c r="I3971" s="421"/>
      <c r="J3971" s="283"/>
      <c r="K3971" s="421"/>
      <c r="L3971" s="282"/>
      <c r="N3971" s="282"/>
      <c r="S3971" s="282"/>
      <c r="T3971" s="283"/>
      <c r="U3971" s="283"/>
      <c r="V3971" s="283"/>
      <c r="W3971" s="283"/>
      <c r="X3971" s="283"/>
      <c r="Y3971" s="282"/>
      <c r="Z3971" s="282"/>
      <c r="AA3971" s="283"/>
      <c r="AB3971" s="282"/>
      <c r="AC3971" s="282"/>
      <c r="AD3971" s="282"/>
      <c r="AE3971" s="282"/>
      <c r="AF3971" s="283"/>
      <c r="AG3971" s="402"/>
      <c r="AH3971" s="283"/>
      <c r="AI3971" s="283"/>
      <c r="AJ3971" s="283"/>
      <c r="AK3971" s="283"/>
      <c r="AL3971" s="283"/>
      <c r="AM3971" s="282"/>
      <c r="AN3971" s="282"/>
      <c r="AO3971" s="282"/>
      <c r="AP3971" s="282"/>
      <c r="AQ3971" s="282"/>
      <c r="AR3971" s="282"/>
      <c r="AT3971" s="283"/>
      <c r="AU3971" s="283"/>
      <c r="AV3971" s="283"/>
      <c r="AW3971" s="283"/>
      <c r="AY3971" s="283"/>
      <c r="AZ3971" s="282"/>
      <c r="BA3971" s="283"/>
      <c r="BB3971" s="282"/>
      <c r="BC3971" s="282"/>
      <c r="BD3971" s="282"/>
      <c r="BE3971" s="283"/>
      <c r="BG3971" s="282"/>
      <c r="BH3971" s="282"/>
      <c r="BI3971" s="282"/>
      <c r="BL3971" s="421"/>
      <c r="BM3971" s="424"/>
      <c r="BN3971" s="424"/>
      <c r="BO3971" s="424"/>
      <c r="BP3971" s="424"/>
      <c r="BQ3971" s="421"/>
      <c r="BR3971" s="421"/>
      <c r="BV3971" s="282"/>
      <c r="BW3971" s="283"/>
      <c r="BY3971" s="283"/>
      <c r="BZ3971" s="283"/>
      <c r="CA3971" s="283"/>
      <c r="CB3971" s="282"/>
      <c r="CC3971" s="282"/>
      <c r="CD3971" s="282"/>
      <c r="CE3971" s="282"/>
      <c r="CG3971" s="427"/>
      <c r="CH3971" s="402"/>
      <c r="CI3971" s="424"/>
      <c r="CJ3971" s="282"/>
      <c r="CK3971" s="282"/>
      <c r="CL3971" s="283"/>
      <c r="CM3971" s="283"/>
      <c r="CP3971" s="282"/>
      <c r="DC3971" s="282"/>
      <c r="DD3971" s="282"/>
      <c r="DE3971" s="282"/>
      <c r="DF3971" s="282"/>
      <c r="DG3971" s="282"/>
      <c r="DH3971" s="282"/>
      <c r="DI3971" s="282"/>
      <c r="DJ3971" s="282"/>
      <c r="EF3971" s="495" t="str">
        <f>""&amp;(MID(数据表!AZ3971,1,MIN(FIND({"(";"（"},数据表!AZ3971&amp;"(（",1)-1)))&amp;""</f>
        <v/>
      </c>
      <c r="EG3971" s="495" t="str">
        <f>""&amp;(MID(数据表!AZ3971,1,MIN(FIND({0;1;2;3;4;5;6;7;8;9},数据表!AZ3971&amp;"1234567890",1)-1)))&amp;""</f>
        <v/>
      </c>
    </row>
    <row r="3972" spans="2:137" s="310" customFormat="1" ht="12" customHeight="1">
      <c r="B3972" s="286"/>
      <c r="C3972" s="286"/>
      <c r="D3972" s="286"/>
      <c r="E3972" s="479"/>
      <c r="F3972" s="282"/>
      <c r="G3972" s="283"/>
      <c r="H3972" s="421"/>
      <c r="I3972" s="421"/>
      <c r="J3972" s="283"/>
      <c r="K3972" s="421"/>
      <c r="L3972" s="282"/>
      <c r="N3972" s="282"/>
      <c r="S3972" s="282"/>
      <c r="T3972" s="283"/>
      <c r="U3972" s="283"/>
      <c r="V3972" s="283"/>
      <c r="W3972" s="283"/>
      <c r="X3972" s="283"/>
      <c r="Y3972" s="282"/>
      <c r="Z3972" s="282"/>
      <c r="AA3972" s="283"/>
      <c r="AB3972" s="282"/>
      <c r="AC3972" s="282"/>
      <c r="AD3972" s="282"/>
      <c r="AE3972" s="282"/>
      <c r="AF3972" s="283"/>
      <c r="AG3972" s="402"/>
      <c r="AH3972" s="283"/>
      <c r="AI3972" s="283"/>
      <c r="AJ3972" s="283"/>
      <c r="AK3972" s="283"/>
      <c r="AL3972" s="283"/>
      <c r="AM3972" s="282"/>
      <c r="AN3972" s="282"/>
      <c r="AO3972" s="282"/>
      <c r="AP3972" s="282"/>
      <c r="AQ3972" s="282"/>
      <c r="AR3972" s="282"/>
      <c r="AT3972" s="283"/>
      <c r="AU3972" s="283"/>
      <c r="AV3972" s="283"/>
      <c r="AW3972" s="283"/>
      <c r="AY3972" s="283"/>
      <c r="AZ3972" s="282"/>
      <c r="BA3972" s="283"/>
      <c r="BB3972" s="282"/>
      <c r="BC3972" s="282"/>
      <c r="BD3972" s="282"/>
      <c r="BE3972" s="283"/>
      <c r="BG3972" s="282"/>
      <c r="BH3972" s="282"/>
      <c r="BI3972" s="282"/>
      <c r="BL3972" s="421"/>
      <c r="BM3972" s="424"/>
      <c r="BN3972" s="424"/>
      <c r="BO3972" s="424"/>
      <c r="BP3972" s="424"/>
      <c r="BQ3972" s="421"/>
      <c r="BR3972" s="421"/>
      <c r="BV3972" s="282"/>
      <c r="BW3972" s="283"/>
      <c r="BY3972" s="283"/>
      <c r="BZ3972" s="283"/>
      <c r="CA3972" s="283"/>
      <c r="CB3972" s="282"/>
      <c r="CC3972" s="282"/>
      <c r="CD3972" s="282"/>
      <c r="CE3972" s="282"/>
      <c r="CG3972" s="427"/>
      <c r="CH3972" s="402"/>
      <c r="CI3972" s="424"/>
      <c r="CJ3972" s="282"/>
      <c r="CK3972" s="282"/>
      <c r="CL3972" s="283"/>
      <c r="CM3972" s="283"/>
      <c r="CP3972" s="282"/>
      <c r="DC3972" s="282"/>
      <c r="DD3972" s="282"/>
      <c r="DE3972" s="282"/>
      <c r="DF3972" s="282"/>
      <c r="DG3972" s="282"/>
      <c r="DH3972" s="282"/>
      <c r="DI3972" s="282"/>
      <c r="DJ3972" s="282"/>
      <c r="EF3972" s="495" t="str">
        <f>""&amp;(MID(数据表!AZ3972,1,MIN(FIND({"(";"（"},数据表!AZ3972&amp;"(（",1)-1)))&amp;""</f>
        <v/>
      </c>
      <c r="EG3972" s="495" t="str">
        <f>""&amp;(MID(数据表!AZ3972,1,MIN(FIND({0;1;2;3;4;5;6;7;8;9},数据表!AZ3972&amp;"1234567890",1)-1)))&amp;""</f>
        <v/>
      </c>
    </row>
    <row r="3973" spans="2:137" s="310" customFormat="1" ht="12" customHeight="1">
      <c r="B3973" s="286"/>
      <c r="C3973" s="286"/>
      <c r="D3973" s="286"/>
      <c r="E3973" s="479"/>
      <c r="F3973" s="282"/>
      <c r="G3973" s="283"/>
      <c r="H3973" s="421"/>
      <c r="I3973" s="421"/>
      <c r="J3973" s="283"/>
      <c r="K3973" s="421"/>
      <c r="L3973" s="282"/>
      <c r="N3973" s="282"/>
      <c r="S3973" s="282"/>
      <c r="T3973" s="283"/>
      <c r="U3973" s="283"/>
      <c r="V3973" s="283"/>
      <c r="W3973" s="283"/>
      <c r="X3973" s="283"/>
      <c r="Y3973" s="282"/>
      <c r="Z3973" s="282"/>
      <c r="AA3973" s="283"/>
      <c r="AB3973" s="282"/>
      <c r="AC3973" s="282"/>
      <c r="AD3973" s="282"/>
      <c r="AE3973" s="282"/>
      <c r="AF3973" s="283"/>
      <c r="AG3973" s="402"/>
      <c r="AH3973" s="283"/>
      <c r="AI3973" s="283"/>
      <c r="AJ3973" s="283"/>
      <c r="AK3973" s="283"/>
      <c r="AL3973" s="283"/>
      <c r="AM3973" s="282"/>
      <c r="AN3973" s="282"/>
      <c r="AO3973" s="282"/>
      <c r="AP3973" s="282"/>
      <c r="AQ3973" s="282"/>
      <c r="AR3973" s="282"/>
      <c r="AT3973" s="283"/>
      <c r="AU3973" s="283"/>
      <c r="AV3973" s="283"/>
      <c r="AW3973" s="283"/>
      <c r="AY3973" s="283"/>
      <c r="AZ3973" s="282"/>
      <c r="BA3973" s="283"/>
      <c r="BB3973" s="282"/>
      <c r="BC3973" s="282"/>
      <c r="BD3973" s="282"/>
      <c r="BE3973" s="283"/>
      <c r="BG3973" s="282"/>
      <c r="BH3973" s="282"/>
      <c r="BI3973" s="282"/>
      <c r="BL3973" s="421"/>
      <c r="BM3973" s="424"/>
      <c r="BN3973" s="424"/>
      <c r="BO3973" s="424"/>
      <c r="BP3973" s="424"/>
      <c r="BQ3973" s="421"/>
      <c r="BR3973" s="421"/>
      <c r="BV3973" s="282"/>
      <c r="BW3973" s="283"/>
      <c r="BY3973" s="283"/>
      <c r="BZ3973" s="283"/>
      <c r="CA3973" s="283"/>
      <c r="CB3973" s="282"/>
      <c r="CC3973" s="282"/>
      <c r="CD3973" s="282"/>
      <c r="CE3973" s="282"/>
      <c r="CG3973" s="427"/>
      <c r="CH3973" s="402"/>
      <c r="CI3973" s="424"/>
      <c r="CJ3973" s="282"/>
      <c r="CK3973" s="282"/>
      <c r="CL3973" s="283"/>
      <c r="CM3973" s="283"/>
      <c r="CP3973" s="282"/>
      <c r="DC3973" s="282"/>
      <c r="DD3973" s="282"/>
      <c r="DE3973" s="282"/>
      <c r="DF3973" s="282"/>
      <c r="DG3973" s="282"/>
      <c r="DH3973" s="282"/>
      <c r="DI3973" s="282"/>
      <c r="DJ3973" s="282"/>
      <c r="EF3973" s="495" t="str">
        <f>""&amp;(MID(数据表!AZ3973,1,MIN(FIND({"(";"（"},数据表!AZ3973&amp;"(（",1)-1)))&amp;""</f>
        <v/>
      </c>
      <c r="EG3973" s="495" t="str">
        <f>""&amp;(MID(数据表!AZ3973,1,MIN(FIND({0;1;2;3;4;5;6;7;8;9},数据表!AZ3973&amp;"1234567890",1)-1)))&amp;""</f>
        <v/>
      </c>
    </row>
    <row r="3974" spans="2:137" s="310" customFormat="1" ht="12" customHeight="1">
      <c r="B3974" s="286"/>
      <c r="C3974" s="286"/>
      <c r="D3974" s="286"/>
      <c r="E3974" s="479"/>
      <c r="F3974" s="282"/>
      <c r="G3974" s="283"/>
      <c r="H3974" s="421"/>
      <c r="I3974" s="421"/>
      <c r="J3974" s="283"/>
      <c r="K3974" s="421"/>
      <c r="L3974" s="282"/>
      <c r="N3974" s="282"/>
      <c r="S3974" s="282"/>
      <c r="T3974" s="283"/>
      <c r="U3974" s="283"/>
      <c r="V3974" s="283"/>
      <c r="W3974" s="283"/>
      <c r="X3974" s="283"/>
      <c r="Y3974" s="282"/>
      <c r="Z3974" s="282"/>
      <c r="AA3974" s="283"/>
      <c r="AB3974" s="282"/>
      <c r="AC3974" s="282"/>
      <c r="AD3974" s="282"/>
      <c r="AE3974" s="282"/>
      <c r="AF3974" s="283"/>
      <c r="AG3974" s="402"/>
      <c r="AH3974" s="283"/>
      <c r="AI3974" s="283"/>
      <c r="AJ3974" s="283"/>
      <c r="AK3974" s="283"/>
      <c r="AL3974" s="283"/>
      <c r="AM3974" s="282"/>
      <c r="AN3974" s="282"/>
      <c r="AO3974" s="282"/>
      <c r="AP3974" s="282"/>
      <c r="AQ3974" s="282"/>
      <c r="AR3974" s="282"/>
      <c r="AT3974" s="283"/>
      <c r="AU3974" s="283"/>
      <c r="AV3974" s="283"/>
      <c r="AW3974" s="283"/>
      <c r="AY3974" s="283"/>
      <c r="AZ3974" s="282"/>
      <c r="BA3974" s="283"/>
      <c r="BB3974" s="282"/>
      <c r="BC3974" s="282"/>
      <c r="BD3974" s="282"/>
      <c r="BE3974" s="283"/>
      <c r="BG3974" s="282"/>
      <c r="BH3974" s="282"/>
      <c r="BI3974" s="282"/>
      <c r="BL3974" s="421"/>
      <c r="BM3974" s="424"/>
      <c r="BN3974" s="424"/>
      <c r="BO3974" s="424"/>
      <c r="BP3974" s="424"/>
      <c r="BQ3974" s="421"/>
      <c r="BR3974" s="421"/>
      <c r="BV3974" s="282"/>
      <c r="BW3974" s="283"/>
      <c r="BY3974" s="283"/>
      <c r="BZ3974" s="283"/>
      <c r="CA3974" s="283"/>
      <c r="CB3974" s="282"/>
      <c r="CC3974" s="282"/>
      <c r="CD3974" s="282"/>
      <c r="CE3974" s="282"/>
      <c r="CG3974" s="427"/>
      <c r="CH3974" s="402"/>
      <c r="CI3974" s="424"/>
      <c r="CJ3974" s="282"/>
      <c r="CK3974" s="282"/>
      <c r="CL3974" s="283"/>
      <c r="CM3974" s="283"/>
      <c r="CP3974" s="282"/>
      <c r="DC3974" s="282"/>
      <c r="DD3974" s="282"/>
      <c r="DE3974" s="282"/>
      <c r="DF3974" s="282"/>
      <c r="DG3974" s="282"/>
      <c r="DH3974" s="282"/>
      <c r="DI3974" s="282"/>
      <c r="DJ3974" s="282"/>
      <c r="EF3974" s="495" t="str">
        <f>""&amp;(MID(数据表!AZ3974,1,MIN(FIND({"(";"（"},数据表!AZ3974&amp;"(（",1)-1)))&amp;""</f>
        <v/>
      </c>
      <c r="EG3974" s="495" t="str">
        <f>""&amp;(MID(数据表!AZ3974,1,MIN(FIND({0;1;2;3;4;5;6;7;8;9},数据表!AZ3974&amp;"1234567890",1)-1)))&amp;""</f>
        <v/>
      </c>
    </row>
    <row r="3975" spans="2:137" s="310" customFormat="1" ht="12" customHeight="1">
      <c r="B3975" s="286"/>
      <c r="C3975" s="286"/>
      <c r="D3975" s="286"/>
      <c r="E3975" s="479"/>
      <c r="F3975" s="282"/>
      <c r="G3975" s="283"/>
      <c r="H3975" s="421"/>
      <c r="I3975" s="421"/>
      <c r="J3975" s="283"/>
      <c r="K3975" s="421"/>
      <c r="L3975" s="282"/>
      <c r="N3975" s="282"/>
      <c r="S3975" s="282"/>
      <c r="T3975" s="283"/>
      <c r="U3975" s="283"/>
      <c r="V3975" s="283"/>
      <c r="W3975" s="283"/>
      <c r="X3975" s="283"/>
      <c r="Y3975" s="282"/>
      <c r="Z3975" s="282"/>
      <c r="AA3975" s="283"/>
      <c r="AB3975" s="282"/>
      <c r="AC3975" s="282"/>
      <c r="AD3975" s="282"/>
      <c r="AE3975" s="282"/>
      <c r="AF3975" s="283"/>
      <c r="AG3975" s="402"/>
      <c r="AH3975" s="283"/>
      <c r="AI3975" s="283"/>
      <c r="AJ3975" s="283"/>
      <c r="AK3975" s="283"/>
      <c r="AL3975" s="283"/>
      <c r="AM3975" s="282"/>
      <c r="AN3975" s="282"/>
      <c r="AO3975" s="282"/>
      <c r="AP3975" s="282"/>
      <c r="AQ3975" s="282"/>
      <c r="AR3975" s="282"/>
      <c r="AT3975" s="283"/>
      <c r="AU3975" s="283"/>
      <c r="AV3975" s="283"/>
      <c r="AW3975" s="283"/>
      <c r="AY3975" s="283"/>
      <c r="AZ3975" s="282"/>
      <c r="BA3975" s="283"/>
      <c r="BB3975" s="282"/>
      <c r="BC3975" s="282"/>
      <c r="BD3975" s="282"/>
      <c r="BE3975" s="283"/>
      <c r="BG3975" s="282"/>
      <c r="BH3975" s="282"/>
      <c r="BI3975" s="282"/>
      <c r="BL3975" s="421"/>
      <c r="BM3975" s="424"/>
      <c r="BN3975" s="424"/>
      <c r="BO3975" s="424"/>
      <c r="BP3975" s="424"/>
      <c r="BQ3975" s="421"/>
      <c r="BR3975" s="421"/>
      <c r="BV3975" s="282"/>
      <c r="BW3975" s="283"/>
      <c r="BY3975" s="283"/>
      <c r="BZ3975" s="283"/>
      <c r="CA3975" s="283"/>
      <c r="CB3975" s="282"/>
      <c r="CC3975" s="282"/>
      <c r="CD3975" s="282"/>
      <c r="CE3975" s="282"/>
      <c r="CG3975" s="427"/>
      <c r="CH3975" s="402"/>
      <c r="CI3975" s="424"/>
      <c r="CJ3975" s="282"/>
      <c r="CK3975" s="282"/>
      <c r="CL3975" s="283"/>
      <c r="CM3975" s="283"/>
      <c r="CP3975" s="282"/>
      <c r="DC3975" s="282"/>
      <c r="DD3975" s="282"/>
      <c r="DE3975" s="282"/>
      <c r="DF3975" s="282"/>
      <c r="DG3975" s="282"/>
      <c r="DH3975" s="282"/>
      <c r="DI3975" s="282"/>
      <c r="DJ3975" s="282"/>
      <c r="EF3975" s="495" t="str">
        <f>""&amp;(MID(数据表!AZ3975,1,MIN(FIND({"(";"（"},数据表!AZ3975&amp;"(（",1)-1)))&amp;""</f>
        <v/>
      </c>
      <c r="EG3975" s="495" t="str">
        <f>""&amp;(MID(数据表!AZ3975,1,MIN(FIND({0;1;2;3;4;5;6;7;8;9},数据表!AZ3975&amp;"1234567890",1)-1)))&amp;""</f>
        <v/>
      </c>
    </row>
    <row r="3976" spans="2:137" s="310" customFormat="1" ht="12" customHeight="1">
      <c r="B3976" s="286"/>
      <c r="C3976" s="286"/>
      <c r="D3976" s="286"/>
      <c r="E3976" s="479"/>
      <c r="F3976" s="282"/>
      <c r="G3976" s="283"/>
      <c r="H3976" s="421"/>
      <c r="I3976" s="421"/>
      <c r="J3976" s="283"/>
      <c r="K3976" s="421"/>
      <c r="L3976" s="282"/>
      <c r="N3976" s="282"/>
      <c r="S3976" s="282"/>
      <c r="T3976" s="283"/>
      <c r="U3976" s="283"/>
      <c r="V3976" s="283"/>
      <c r="W3976" s="283"/>
      <c r="X3976" s="283"/>
      <c r="Y3976" s="282"/>
      <c r="Z3976" s="282"/>
      <c r="AA3976" s="283"/>
      <c r="AB3976" s="282"/>
      <c r="AC3976" s="282"/>
      <c r="AD3976" s="282"/>
      <c r="AE3976" s="282"/>
      <c r="AF3976" s="283"/>
      <c r="AG3976" s="402"/>
      <c r="AH3976" s="283"/>
      <c r="AI3976" s="283"/>
      <c r="AJ3976" s="283"/>
      <c r="AK3976" s="283"/>
      <c r="AL3976" s="283"/>
      <c r="AM3976" s="282"/>
      <c r="AN3976" s="282"/>
      <c r="AO3976" s="282"/>
      <c r="AP3976" s="282"/>
      <c r="AQ3976" s="282"/>
      <c r="AR3976" s="282"/>
      <c r="AT3976" s="283"/>
      <c r="AU3976" s="283"/>
      <c r="AV3976" s="283"/>
      <c r="AW3976" s="283"/>
      <c r="AY3976" s="283"/>
      <c r="AZ3976" s="282"/>
      <c r="BA3976" s="283"/>
      <c r="BB3976" s="282"/>
      <c r="BC3976" s="282"/>
      <c r="BD3976" s="282"/>
      <c r="BE3976" s="283"/>
      <c r="BG3976" s="282"/>
      <c r="BH3976" s="282"/>
      <c r="BI3976" s="282"/>
      <c r="BL3976" s="421"/>
      <c r="BM3976" s="424"/>
      <c r="BN3976" s="424"/>
      <c r="BO3976" s="424"/>
      <c r="BP3976" s="424"/>
      <c r="BQ3976" s="421"/>
      <c r="BR3976" s="421"/>
      <c r="BV3976" s="282"/>
      <c r="BW3976" s="283"/>
      <c r="BY3976" s="283"/>
      <c r="BZ3976" s="283"/>
      <c r="CA3976" s="283"/>
      <c r="CB3976" s="282"/>
      <c r="CC3976" s="282"/>
      <c r="CD3976" s="282"/>
      <c r="CE3976" s="282"/>
      <c r="CG3976" s="427"/>
      <c r="CH3976" s="402"/>
      <c r="CI3976" s="424"/>
      <c r="CJ3976" s="282"/>
      <c r="CK3976" s="282"/>
      <c r="CL3976" s="283"/>
      <c r="CM3976" s="283"/>
      <c r="CP3976" s="282"/>
      <c r="DC3976" s="282"/>
      <c r="DD3976" s="282"/>
      <c r="DE3976" s="282"/>
      <c r="DF3976" s="282"/>
      <c r="DG3976" s="282"/>
      <c r="DH3976" s="282"/>
      <c r="DI3976" s="282"/>
      <c r="DJ3976" s="282"/>
      <c r="EF3976" s="495" t="str">
        <f>""&amp;(MID(数据表!AZ3976,1,MIN(FIND({"(";"（"},数据表!AZ3976&amp;"(（",1)-1)))&amp;""</f>
        <v/>
      </c>
      <c r="EG3976" s="495" t="str">
        <f>""&amp;(MID(数据表!AZ3976,1,MIN(FIND({0;1;2;3;4;5;6;7;8;9},数据表!AZ3976&amp;"1234567890",1)-1)))&amp;""</f>
        <v/>
      </c>
    </row>
    <row r="3977" spans="2:137" s="310" customFormat="1" ht="12" customHeight="1">
      <c r="B3977" s="286"/>
      <c r="C3977" s="286"/>
      <c r="D3977" s="286"/>
      <c r="E3977" s="479"/>
      <c r="F3977" s="282"/>
      <c r="G3977" s="283"/>
      <c r="H3977" s="421"/>
      <c r="I3977" s="421"/>
      <c r="J3977" s="283"/>
      <c r="K3977" s="421"/>
      <c r="L3977" s="282"/>
      <c r="N3977" s="282"/>
      <c r="S3977" s="282"/>
      <c r="T3977" s="283"/>
      <c r="U3977" s="283"/>
      <c r="V3977" s="283"/>
      <c r="W3977" s="283"/>
      <c r="X3977" s="283"/>
      <c r="Y3977" s="282"/>
      <c r="Z3977" s="282"/>
      <c r="AA3977" s="283"/>
      <c r="AB3977" s="282"/>
      <c r="AC3977" s="282"/>
      <c r="AD3977" s="282"/>
      <c r="AE3977" s="282"/>
      <c r="AF3977" s="283"/>
      <c r="AG3977" s="402"/>
      <c r="AH3977" s="283"/>
      <c r="AI3977" s="283"/>
      <c r="AJ3977" s="283"/>
      <c r="AK3977" s="283"/>
      <c r="AL3977" s="283"/>
      <c r="AM3977" s="282"/>
      <c r="AN3977" s="282"/>
      <c r="AO3977" s="282"/>
      <c r="AP3977" s="282"/>
      <c r="AQ3977" s="282"/>
      <c r="AR3977" s="282"/>
      <c r="AT3977" s="283"/>
      <c r="AU3977" s="283"/>
      <c r="AV3977" s="283"/>
      <c r="AW3977" s="283"/>
      <c r="AY3977" s="283"/>
      <c r="AZ3977" s="282"/>
      <c r="BA3977" s="283"/>
      <c r="BB3977" s="282"/>
      <c r="BC3977" s="282"/>
      <c r="BD3977" s="282"/>
      <c r="BE3977" s="283"/>
      <c r="BG3977" s="282"/>
      <c r="BH3977" s="282"/>
      <c r="BI3977" s="282"/>
      <c r="BL3977" s="421"/>
      <c r="BM3977" s="424"/>
      <c r="BN3977" s="424"/>
      <c r="BO3977" s="424"/>
      <c r="BP3977" s="424"/>
      <c r="BQ3977" s="421"/>
      <c r="BR3977" s="421"/>
      <c r="BV3977" s="282"/>
      <c r="BW3977" s="283"/>
      <c r="BY3977" s="283"/>
      <c r="BZ3977" s="283"/>
      <c r="CA3977" s="283"/>
      <c r="CB3977" s="282"/>
      <c r="CC3977" s="282"/>
      <c r="CD3977" s="282"/>
      <c r="CE3977" s="282"/>
      <c r="CG3977" s="427"/>
      <c r="CH3977" s="402"/>
      <c r="CI3977" s="424"/>
      <c r="CJ3977" s="282"/>
      <c r="CK3977" s="282"/>
      <c r="CL3977" s="283"/>
      <c r="CM3977" s="283"/>
      <c r="CP3977" s="282"/>
      <c r="DC3977" s="282"/>
      <c r="DD3977" s="282"/>
      <c r="DE3977" s="282"/>
      <c r="DF3977" s="282"/>
      <c r="DG3977" s="282"/>
      <c r="DH3977" s="282"/>
      <c r="DI3977" s="282"/>
      <c r="DJ3977" s="282"/>
      <c r="EF3977" s="495" t="str">
        <f>""&amp;(MID(数据表!AZ3977,1,MIN(FIND({"(";"（"},数据表!AZ3977&amp;"(（",1)-1)))&amp;""</f>
        <v/>
      </c>
      <c r="EG3977" s="495" t="str">
        <f>""&amp;(MID(数据表!AZ3977,1,MIN(FIND({0;1;2;3;4;5;6;7;8;9},数据表!AZ3977&amp;"1234567890",1)-1)))&amp;""</f>
        <v/>
      </c>
    </row>
    <row r="3978" spans="2:137" s="310" customFormat="1" ht="12" customHeight="1">
      <c r="B3978" s="286"/>
      <c r="C3978" s="286"/>
      <c r="D3978" s="286"/>
      <c r="E3978" s="479"/>
      <c r="F3978" s="282"/>
      <c r="G3978" s="283"/>
      <c r="H3978" s="421"/>
      <c r="I3978" s="421"/>
      <c r="J3978" s="283"/>
      <c r="K3978" s="421"/>
      <c r="L3978" s="282"/>
      <c r="N3978" s="282"/>
      <c r="S3978" s="282"/>
      <c r="T3978" s="283"/>
      <c r="U3978" s="283"/>
      <c r="V3978" s="283"/>
      <c r="W3978" s="283"/>
      <c r="X3978" s="283"/>
      <c r="Y3978" s="282"/>
      <c r="Z3978" s="282"/>
      <c r="AA3978" s="283"/>
      <c r="AB3978" s="282"/>
      <c r="AC3978" s="282"/>
      <c r="AD3978" s="282"/>
      <c r="AE3978" s="282"/>
      <c r="AF3978" s="283"/>
      <c r="AG3978" s="402"/>
      <c r="AH3978" s="283"/>
      <c r="AI3978" s="283"/>
      <c r="AJ3978" s="283"/>
      <c r="AK3978" s="283"/>
      <c r="AL3978" s="283"/>
      <c r="AM3978" s="282"/>
      <c r="AN3978" s="282"/>
      <c r="AO3978" s="282"/>
      <c r="AP3978" s="282"/>
      <c r="AQ3978" s="282"/>
      <c r="AR3978" s="282"/>
      <c r="AT3978" s="283"/>
      <c r="AU3978" s="283"/>
      <c r="AV3978" s="283"/>
      <c r="AW3978" s="283"/>
      <c r="AY3978" s="283"/>
      <c r="AZ3978" s="282"/>
      <c r="BA3978" s="283"/>
      <c r="BB3978" s="282"/>
      <c r="BC3978" s="282"/>
      <c r="BD3978" s="282"/>
      <c r="BE3978" s="283"/>
      <c r="BG3978" s="282"/>
      <c r="BH3978" s="282"/>
      <c r="BI3978" s="282"/>
      <c r="BL3978" s="421"/>
      <c r="BM3978" s="424"/>
      <c r="BN3978" s="424"/>
      <c r="BO3978" s="424"/>
      <c r="BP3978" s="424"/>
      <c r="BQ3978" s="421"/>
      <c r="BR3978" s="421"/>
      <c r="BV3978" s="282"/>
      <c r="BW3978" s="283"/>
      <c r="BY3978" s="283"/>
      <c r="BZ3978" s="283"/>
      <c r="CA3978" s="283"/>
      <c r="CB3978" s="282"/>
      <c r="CC3978" s="282"/>
      <c r="CD3978" s="282"/>
      <c r="CE3978" s="282"/>
      <c r="CG3978" s="427"/>
      <c r="CH3978" s="402"/>
      <c r="CI3978" s="424"/>
      <c r="CJ3978" s="282"/>
      <c r="CK3978" s="282"/>
      <c r="CL3978" s="283"/>
      <c r="CM3978" s="283"/>
      <c r="CP3978" s="282"/>
      <c r="DC3978" s="282"/>
      <c r="DD3978" s="282"/>
      <c r="DE3978" s="282"/>
      <c r="DF3978" s="282"/>
      <c r="DG3978" s="282"/>
      <c r="DH3978" s="282"/>
      <c r="DI3978" s="282"/>
      <c r="DJ3978" s="282"/>
      <c r="EF3978" s="495" t="str">
        <f>""&amp;(MID(数据表!AZ3978,1,MIN(FIND({"(";"（"},数据表!AZ3978&amp;"(（",1)-1)))&amp;""</f>
        <v/>
      </c>
      <c r="EG3978" s="495" t="str">
        <f>""&amp;(MID(数据表!AZ3978,1,MIN(FIND({0;1;2;3;4;5;6;7;8;9},数据表!AZ3978&amp;"1234567890",1)-1)))&amp;""</f>
        <v/>
      </c>
    </row>
    <row r="3979" spans="2:137" s="310" customFormat="1" ht="12" customHeight="1">
      <c r="B3979" s="286"/>
      <c r="C3979" s="286"/>
      <c r="D3979" s="286"/>
      <c r="E3979" s="479"/>
      <c r="F3979" s="282"/>
      <c r="G3979" s="283"/>
      <c r="H3979" s="421"/>
      <c r="I3979" s="421"/>
      <c r="J3979" s="283"/>
      <c r="K3979" s="421"/>
      <c r="L3979" s="282"/>
      <c r="N3979" s="282"/>
      <c r="S3979" s="282"/>
      <c r="T3979" s="283"/>
      <c r="U3979" s="283"/>
      <c r="V3979" s="283"/>
      <c r="W3979" s="283"/>
      <c r="X3979" s="283"/>
      <c r="Y3979" s="282"/>
      <c r="Z3979" s="282"/>
      <c r="AA3979" s="283"/>
      <c r="AB3979" s="282"/>
      <c r="AC3979" s="282"/>
      <c r="AD3979" s="282"/>
      <c r="AE3979" s="282"/>
      <c r="AF3979" s="283"/>
      <c r="AG3979" s="402"/>
      <c r="AH3979" s="283"/>
      <c r="AI3979" s="283"/>
      <c r="AJ3979" s="283"/>
      <c r="AK3979" s="283"/>
      <c r="AL3979" s="283"/>
      <c r="AM3979" s="282"/>
      <c r="AN3979" s="282"/>
      <c r="AO3979" s="282"/>
      <c r="AP3979" s="282"/>
      <c r="AQ3979" s="282"/>
      <c r="AR3979" s="282"/>
      <c r="AT3979" s="283"/>
      <c r="AU3979" s="283"/>
      <c r="AV3979" s="283"/>
      <c r="AW3979" s="283"/>
      <c r="AY3979" s="283"/>
      <c r="AZ3979" s="282"/>
      <c r="BA3979" s="283"/>
      <c r="BB3979" s="282"/>
      <c r="BC3979" s="282"/>
      <c r="BD3979" s="282"/>
      <c r="BE3979" s="283"/>
      <c r="BG3979" s="282"/>
      <c r="BH3979" s="282"/>
      <c r="BI3979" s="282"/>
      <c r="BL3979" s="421"/>
      <c r="BM3979" s="424"/>
      <c r="BN3979" s="424"/>
      <c r="BO3979" s="424"/>
      <c r="BP3979" s="424"/>
      <c r="BQ3979" s="421"/>
      <c r="BR3979" s="421"/>
      <c r="BV3979" s="282"/>
      <c r="BW3979" s="283"/>
      <c r="BY3979" s="283"/>
      <c r="BZ3979" s="283"/>
      <c r="CA3979" s="283"/>
      <c r="CB3979" s="282"/>
      <c r="CC3979" s="282"/>
      <c r="CD3979" s="282"/>
      <c r="CE3979" s="282"/>
      <c r="CG3979" s="427"/>
      <c r="CH3979" s="402"/>
      <c r="CI3979" s="424"/>
      <c r="CJ3979" s="282"/>
      <c r="CK3979" s="282"/>
      <c r="CL3979" s="283"/>
      <c r="CM3979" s="283"/>
      <c r="CP3979" s="282"/>
      <c r="DC3979" s="282"/>
      <c r="DD3979" s="282"/>
      <c r="DE3979" s="282"/>
      <c r="DF3979" s="282"/>
      <c r="DG3979" s="282"/>
      <c r="DH3979" s="282"/>
      <c r="DI3979" s="282"/>
      <c r="DJ3979" s="282"/>
      <c r="EF3979" s="495" t="str">
        <f>""&amp;(MID(数据表!AZ3979,1,MIN(FIND({"(";"（"},数据表!AZ3979&amp;"(（",1)-1)))&amp;""</f>
        <v/>
      </c>
      <c r="EG3979" s="495" t="str">
        <f>""&amp;(MID(数据表!AZ3979,1,MIN(FIND({0;1;2;3;4;5;6;7;8;9},数据表!AZ3979&amp;"1234567890",1)-1)))&amp;""</f>
        <v/>
      </c>
    </row>
    <row r="3980" spans="2:137" s="310" customFormat="1" ht="12" customHeight="1">
      <c r="B3980" s="286"/>
      <c r="C3980" s="286"/>
      <c r="D3980" s="286"/>
      <c r="E3980" s="479"/>
      <c r="F3980" s="282"/>
      <c r="G3980" s="283"/>
      <c r="H3980" s="421"/>
      <c r="I3980" s="421"/>
      <c r="J3980" s="283"/>
      <c r="K3980" s="421"/>
      <c r="L3980" s="282"/>
      <c r="N3980" s="282"/>
      <c r="S3980" s="282"/>
      <c r="T3980" s="283"/>
      <c r="U3980" s="283"/>
      <c r="V3980" s="283"/>
      <c r="W3980" s="283"/>
      <c r="X3980" s="283"/>
      <c r="Y3980" s="282"/>
      <c r="Z3980" s="282"/>
      <c r="AA3980" s="283"/>
      <c r="AB3980" s="282"/>
      <c r="AC3980" s="282"/>
      <c r="AD3980" s="282"/>
      <c r="AE3980" s="282"/>
      <c r="AF3980" s="283"/>
      <c r="AG3980" s="402"/>
      <c r="AH3980" s="283"/>
      <c r="AI3980" s="283"/>
      <c r="AJ3980" s="283"/>
      <c r="AK3980" s="283"/>
      <c r="AL3980" s="283"/>
      <c r="AM3980" s="282"/>
      <c r="AN3980" s="282"/>
      <c r="AO3980" s="282"/>
      <c r="AP3980" s="282"/>
      <c r="AQ3980" s="282"/>
      <c r="AR3980" s="282"/>
      <c r="AT3980" s="283"/>
      <c r="AU3980" s="283"/>
      <c r="AV3980" s="283"/>
      <c r="AW3980" s="283"/>
      <c r="AY3980" s="283"/>
      <c r="AZ3980" s="282"/>
      <c r="BA3980" s="283"/>
      <c r="BB3980" s="282"/>
      <c r="BC3980" s="282"/>
      <c r="BD3980" s="282"/>
      <c r="BE3980" s="283"/>
      <c r="BG3980" s="282"/>
      <c r="BH3980" s="282"/>
      <c r="BI3980" s="282"/>
      <c r="BL3980" s="421"/>
      <c r="BM3980" s="424"/>
      <c r="BN3980" s="424"/>
      <c r="BO3980" s="424"/>
      <c r="BP3980" s="424"/>
      <c r="BQ3980" s="421"/>
      <c r="BR3980" s="421"/>
      <c r="BV3980" s="282"/>
      <c r="BW3980" s="283"/>
      <c r="BY3980" s="283"/>
      <c r="BZ3980" s="283"/>
      <c r="CA3980" s="283"/>
      <c r="CB3980" s="282"/>
      <c r="CC3980" s="282"/>
      <c r="CD3980" s="282"/>
      <c r="CE3980" s="282"/>
      <c r="CG3980" s="427"/>
      <c r="CH3980" s="402"/>
      <c r="CI3980" s="424"/>
      <c r="CJ3980" s="282"/>
      <c r="CK3980" s="282"/>
      <c r="CL3980" s="283"/>
      <c r="CM3980" s="283"/>
      <c r="CP3980" s="282"/>
      <c r="DC3980" s="282"/>
      <c r="DD3980" s="282"/>
      <c r="DE3980" s="282"/>
      <c r="DF3980" s="282"/>
      <c r="DG3980" s="282"/>
      <c r="DH3980" s="282"/>
      <c r="DI3980" s="282"/>
      <c r="DJ3980" s="282"/>
      <c r="EF3980" s="495" t="str">
        <f>""&amp;(MID(数据表!AZ3980,1,MIN(FIND({"(";"（"},数据表!AZ3980&amp;"(（",1)-1)))&amp;""</f>
        <v/>
      </c>
      <c r="EG3980" s="495" t="str">
        <f>""&amp;(MID(数据表!AZ3980,1,MIN(FIND({0;1;2;3;4;5;6;7;8;9},数据表!AZ3980&amp;"1234567890",1)-1)))&amp;""</f>
        <v/>
      </c>
    </row>
    <row r="3981" spans="2:137" s="310" customFormat="1" ht="12" customHeight="1">
      <c r="B3981" s="286"/>
      <c r="C3981" s="286"/>
      <c r="D3981" s="286"/>
      <c r="E3981" s="479"/>
      <c r="F3981" s="282"/>
      <c r="G3981" s="283"/>
      <c r="H3981" s="421"/>
      <c r="I3981" s="421"/>
      <c r="J3981" s="283"/>
      <c r="K3981" s="421"/>
      <c r="L3981" s="282"/>
      <c r="N3981" s="282"/>
      <c r="S3981" s="282"/>
      <c r="T3981" s="283"/>
      <c r="U3981" s="283"/>
      <c r="V3981" s="283"/>
      <c r="W3981" s="283"/>
      <c r="X3981" s="283"/>
      <c r="Y3981" s="282"/>
      <c r="Z3981" s="282"/>
      <c r="AA3981" s="283"/>
      <c r="AB3981" s="282"/>
      <c r="AC3981" s="282"/>
      <c r="AD3981" s="282"/>
      <c r="AE3981" s="282"/>
      <c r="AF3981" s="283"/>
      <c r="AG3981" s="402"/>
      <c r="AH3981" s="283"/>
      <c r="AI3981" s="283"/>
      <c r="AJ3981" s="283"/>
      <c r="AK3981" s="283"/>
      <c r="AL3981" s="283"/>
      <c r="AM3981" s="282"/>
      <c r="AN3981" s="282"/>
      <c r="AO3981" s="282"/>
      <c r="AP3981" s="282"/>
      <c r="AQ3981" s="282"/>
      <c r="AR3981" s="282"/>
      <c r="AT3981" s="283"/>
      <c r="AU3981" s="283"/>
      <c r="AV3981" s="283"/>
      <c r="AW3981" s="283"/>
      <c r="AY3981" s="283"/>
      <c r="AZ3981" s="282"/>
      <c r="BA3981" s="283"/>
      <c r="BB3981" s="282"/>
      <c r="BC3981" s="282"/>
      <c r="BD3981" s="282"/>
      <c r="BE3981" s="283"/>
      <c r="BG3981" s="282"/>
      <c r="BH3981" s="282"/>
      <c r="BI3981" s="282"/>
      <c r="BL3981" s="421"/>
      <c r="BM3981" s="424"/>
      <c r="BN3981" s="424"/>
      <c r="BO3981" s="424"/>
      <c r="BP3981" s="424"/>
      <c r="BQ3981" s="421"/>
      <c r="BR3981" s="421"/>
      <c r="BV3981" s="282"/>
      <c r="BW3981" s="283"/>
      <c r="BY3981" s="283"/>
      <c r="BZ3981" s="283"/>
      <c r="CA3981" s="283"/>
      <c r="CB3981" s="282"/>
      <c r="CC3981" s="282"/>
      <c r="CD3981" s="282"/>
      <c r="CE3981" s="282"/>
      <c r="CG3981" s="427"/>
      <c r="CH3981" s="402"/>
      <c r="CI3981" s="424"/>
      <c r="CJ3981" s="282"/>
      <c r="CK3981" s="282"/>
      <c r="CL3981" s="283"/>
      <c r="CM3981" s="283"/>
      <c r="CP3981" s="282"/>
      <c r="DC3981" s="282"/>
      <c r="DD3981" s="282"/>
      <c r="DE3981" s="282"/>
      <c r="DF3981" s="282"/>
      <c r="DG3981" s="282"/>
      <c r="DH3981" s="282"/>
      <c r="DI3981" s="282"/>
      <c r="DJ3981" s="282"/>
      <c r="EF3981" s="495" t="str">
        <f>""&amp;(MID(数据表!AZ3981,1,MIN(FIND({"(";"（"},数据表!AZ3981&amp;"(（",1)-1)))&amp;""</f>
        <v/>
      </c>
      <c r="EG3981" s="495" t="str">
        <f>""&amp;(MID(数据表!AZ3981,1,MIN(FIND({0;1;2;3;4;5;6;7;8;9},数据表!AZ3981&amp;"1234567890",1)-1)))&amp;""</f>
        <v/>
      </c>
    </row>
    <row r="3982" spans="2:137" s="310" customFormat="1" ht="12" customHeight="1">
      <c r="B3982" s="286"/>
      <c r="C3982" s="286"/>
      <c r="D3982" s="286"/>
      <c r="E3982" s="479"/>
      <c r="F3982" s="282"/>
      <c r="G3982" s="283"/>
      <c r="H3982" s="421"/>
      <c r="I3982" s="421"/>
      <c r="J3982" s="283"/>
      <c r="K3982" s="421"/>
      <c r="L3982" s="282"/>
      <c r="N3982" s="282"/>
      <c r="S3982" s="282"/>
      <c r="T3982" s="283"/>
      <c r="U3982" s="283"/>
      <c r="V3982" s="283"/>
      <c r="W3982" s="283"/>
      <c r="X3982" s="283"/>
      <c r="Y3982" s="282"/>
      <c r="Z3982" s="282"/>
      <c r="AA3982" s="283"/>
      <c r="AB3982" s="282"/>
      <c r="AC3982" s="282"/>
      <c r="AD3982" s="282"/>
      <c r="AE3982" s="282"/>
      <c r="AF3982" s="283"/>
      <c r="AG3982" s="402"/>
      <c r="AH3982" s="283"/>
      <c r="AI3982" s="283"/>
      <c r="AJ3982" s="283"/>
      <c r="AK3982" s="283"/>
      <c r="AL3982" s="283"/>
      <c r="AM3982" s="282"/>
      <c r="AN3982" s="282"/>
      <c r="AO3982" s="282"/>
      <c r="AP3982" s="282"/>
      <c r="AQ3982" s="282"/>
      <c r="AR3982" s="282"/>
      <c r="AT3982" s="283"/>
      <c r="AU3982" s="283"/>
      <c r="AV3982" s="283"/>
      <c r="AW3982" s="283"/>
      <c r="AY3982" s="283"/>
      <c r="AZ3982" s="282"/>
      <c r="BA3982" s="283"/>
      <c r="BB3982" s="282"/>
      <c r="BC3982" s="282"/>
      <c r="BD3982" s="282"/>
      <c r="BE3982" s="283"/>
      <c r="BG3982" s="282"/>
      <c r="BH3982" s="282"/>
      <c r="BI3982" s="282"/>
      <c r="BL3982" s="421"/>
      <c r="BM3982" s="424"/>
      <c r="BN3982" s="424"/>
      <c r="BO3982" s="424"/>
      <c r="BP3982" s="424"/>
      <c r="BQ3982" s="421"/>
      <c r="BR3982" s="421"/>
      <c r="BV3982" s="282"/>
      <c r="BW3982" s="283"/>
      <c r="BY3982" s="283"/>
      <c r="BZ3982" s="283"/>
      <c r="CA3982" s="283"/>
      <c r="CB3982" s="282"/>
      <c r="CC3982" s="282"/>
      <c r="CD3982" s="282"/>
      <c r="CE3982" s="282"/>
      <c r="CG3982" s="427"/>
      <c r="CH3982" s="402"/>
      <c r="CI3982" s="424"/>
      <c r="CJ3982" s="282"/>
      <c r="CK3982" s="282"/>
      <c r="CL3982" s="283"/>
      <c r="CM3982" s="283"/>
      <c r="CP3982" s="282"/>
      <c r="DC3982" s="282"/>
      <c r="DD3982" s="282"/>
      <c r="DE3982" s="282"/>
      <c r="DF3982" s="282"/>
      <c r="DG3982" s="282"/>
      <c r="DH3982" s="282"/>
      <c r="DI3982" s="282"/>
      <c r="DJ3982" s="282"/>
      <c r="EF3982" s="495" t="str">
        <f>""&amp;(MID(数据表!AZ3982,1,MIN(FIND({"(";"（"},数据表!AZ3982&amp;"(（",1)-1)))&amp;""</f>
        <v/>
      </c>
      <c r="EG3982" s="495" t="str">
        <f>""&amp;(MID(数据表!AZ3982,1,MIN(FIND({0;1;2;3;4;5;6;7;8;9},数据表!AZ3982&amp;"1234567890",1)-1)))&amp;""</f>
        <v/>
      </c>
    </row>
    <row r="3983" spans="2:137" s="310" customFormat="1" ht="12" customHeight="1">
      <c r="B3983" s="286"/>
      <c r="C3983" s="286"/>
      <c r="D3983" s="286"/>
      <c r="E3983" s="479"/>
      <c r="F3983" s="282"/>
      <c r="G3983" s="283"/>
      <c r="H3983" s="421"/>
      <c r="I3983" s="421"/>
      <c r="J3983" s="283"/>
      <c r="K3983" s="421"/>
      <c r="L3983" s="282"/>
      <c r="N3983" s="282"/>
      <c r="S3983" s="282"/>
      <c r="T3983" s="283"/>
      <c r="U3983" s="283"/>
      <c r="V3983" s="283"/>
      <c r="W3983" s="283"/>
      <c r="X3983" s="283"/>
      <c r="Y3983" s="282"/>
      <c r="Z3983" s="282"/>
      <c r="AA3983" s="283"/>
      <c r="AB3983" s="282"/>
      <c r="AC3983" s="282"/>
      <c r="AD3983" s="282"/>
      <c r="AE3983" s="282"/>
      <c r="AF3983" s="283"/>
      <c r="AG3983" s="402"/>
      <c r="AH3983" s="283"/>
      <c r="AI3983" s="283"/>
      <c r="AJ3983" s="283"/>
      <c r="AK3983" s="283"/>
      <c r="AL3983" s="283"/>
      <c r="AM3983" s="282"/>
      <c r="AN3983" s="282"/>
      <c r="AO3983" s="282"/>
      <c r="AP3983" s="282"/>
      <c r="AQ3983" s="282"/>
      <c r="AR3983" s="282"/>
      <c r="AT3983" s="283"/>
      <c r="AU3983" s="283"/>
      <c r="AV3983" s="283"/>
      <c r="AW3983" s="283"/>
      <c r="AY3983" s="283"/>
      <c r="AZ3983" s="282"/>
      <c r="BA3983" s="283"/>
      <c r="BB3983" s="282"/>
      <c r="BC3983" s="282"/>
      <c r="BD3983" s="282"/>
      <c r="BE3983" s="283"/>
      <c r="BG3983" s="282"/>
      <c r="BH3983" s="282"/>
      <c r="BI3983" s="282"/>
      <c r="BL3983" s="421"/>
      <c r="BM3983" s="424"/>
      <c r="BN3983" s="424"/>
      <c r="BO3983" s="424"/>
      <c r="BP3983" s="424"/>
      <c r="BQ3983" s="421"/>
      <c r="BR3983" s="421"/>
      <c r="BV3983" s="282"/>
      <c r="BW3983" s="283"/>
      <c r="BY3983" s="283"/>
      <c r="BZ3983" s="283"/>
      <c r="CA3983" s="283"/>
      <c r="CB3983" s="282"/>
      <c r="CC3983" s="282"/>
      <c r="CD3983" s="282"/>
      <c r="CE3983" s="282"/>
      <c r="CG3983" s="427"/>
      <c r="CH3983" s="402"/>
      <c r="CI3983" s="424"/>
      <c r="CJ3983" s="282"/>
      <c r="CK3983" s="282"/>
      <c r="CL3983" s="283"/>
      <c r="CM3983" s="283"/>
      <c r="CP3983" s="282"/>
      <c r="DC3983" s="282"/>
      <c r="DD3983" s="282"/>
      <c r="DE3983" s="282"/>
      <c r="DF3983" s="282"/>
      <c r="DG3983" s="282"/>
      <c r="DH3983" s="282"/>
      <c r="DI3983" s="282"/>
      <c r="DJ3983" s="282"/>
      <c r="EF3983" s="495" t="str">
        <f>""&amp;(MID(数据表!AZ3983,1,MIN(FIND({"(";"（"},数据表!AZ3983&amp;"(（",1)-1)))&amp;""</f>
        <v/>
      </c>
      <c r="EG3983" s="495" t="str">
        <f>""&amp;(MID(数据表!AZ3983,1,MIN(FIND({0;1;2;3;4;5;6;7;8;9},数据表!AZ3983&amp;"1234567890",1)-1)))&amp;""</f>
        <v/>
      </c>
    </row>
    <row r="3984" spans="2:137" s="310" customFormat="1" ht="12" customHeight="1">
      <c r="B3984" s="286"/>
      <c r="C3984" s="286"/>
      <c r="D3984" s="286"/>
      <c r="E3984" s="479"/>
      <c r="F3984" s="282"/>
      <c r="G3984" s="283"/>
      <c r="H3984" s="421"/>
      <c r="I3984" s="421"/>
      <c r="J3984" s="283"/>
      <c r="K3984" s="421"/>
      <c r="L3984" s="282"/>
      <c r="N3984" s="282"/>
      <c r="S3984" s="282"/>
      <c r="T3984" s="283"/>
      <c r="U3984" s="283"/>
      <c r="V3984" s="283"/>
      <c r="W3984" s="283"/>
      <c r="X3984" s="283"/>
      <c r="Y3984" s="282"/>
      <c r="Z3984" s="282"/>
      <c r="AA3984" s="283"/>
      <c r="AB3984" s="282"/>
      <c r="AC3984" s="282"/>
      <c r="AD3984" s="282"/>
      <c r="AE3984" s="282"/>
      <c r="AF3984" s="283"/>
      <c r="AG3984" s="402"/>
      <c r="AH3984" s="283"/>
      <c r="AI3984" s="283"/>
      <c r="AJ3984" s="283"/>
      <c r="AK3984" s="283"/>
      <c r="AL3984" s="283"/>
      <c r="AM3984" s="282"/>
      <c r="AN3984" s="282"/>
      <c r="AO3984" s="282"/>
      <c r="AP3984" s="282"/>
      <c r="AQ3984" s="282"/>
      <c r="AR3984" s="282"/>
      <c r="AT3984" s="283"/>
      <c r="AU3984" s="283"/>
      <c r="AV3984" s="283"/>
      <c r="AW3984" s="283"/>
      <c r="AY3984" s="283"/>
      <c r="AZ3984" s="282"/>
      <c r="BA3984" s="283"/>
      <c r="BB3984" s="282"/>
      <c r="BC3984" s="282"/>
      <c r="BD3984" s="282"/>
      <c r="BE3984" s="283"/>
      <c r="BG3984" s="282"/>
      <c r="BH3984" s="282"/>
      <c r="BI3984" s="282"/>
      <c r="BL3984" s="421"/>
      <c r="BM3984" s="424"/>
      <c r="BN3984" s="424"/>
      <c r="BO3984" s="424"/>
      <c r="BP3984" s="424"/>
      <c r="BQ3984" s="421"/>
      <c r="BR3984" s="421"/>
      <c r="BV3984" s="282"/>
      <c r="BW3984" s="283"/>
      <c r="BY3984" s="283"/>
      <c r="BZ3984" s="283"/>
      <c r="CA3984" s="283"/>
      <c r="CB3984" s="282"/>
      <c r="CC3984" s="282"/>
      <c r="CD3984" s="282"/>
      <c r="CE3984" s="282"/>
      <c r="CG3984" s="427"/>
      <c r="CH3984" s="402"/>
      <c r="CI3984" s="424"/>
      <c r="CJ3984" s="282"/>
      <c r="CK3984" s="282"/>
      <c r="CL3984" s="283"/>
      <c r="CM3984" s="283"/>
      <c r="CP3984" s="282"/>
      <c r="DC3984" s="282"/>
      <c r="DD3984" s="282"/>
      <c r="DE3984" s="282"/>
      <c r="DF3984" s="282"/>
      <c r="DG3984" s="282"/>
      <c r="DH3984" s="282"/>
      <c r="DI3984" s="282"/>
      <c r="DJ3984" s="282"/>
      <c r="EF3984" s="495" t="str">
        <f>""&amp;(MID(数据表!AZ3984,1,MIN(FIND({"(";"（"},数据表!AZ3984&amp;"(（",1)-1)))&amp;""</f>
        <v/>
      </c>
      <c r="EG3984" s="495" t="str">
        <f>""&amp;(MID(数据表!AZ3984,1,MIN(FIND({0;1;2;3;4;5;6;7;8;9},数据表!AZ3984&amp;"1234567890",1)-1)))&amp;""</f>
        <v/>
      </c>
    </row>
    <row r="3985" spans="2:137" s="310" customFormat="1" ht="12" customHeight="1">
      <c r="B3985" s="286"/>
      <c r="C3985" s="286"/>
      <c r="D3985" s="286"/>
      <c r="E3985" s="479"/>
      <c r="F3985" s="282"/>
      <c r="G3985" s="283"/>
      <c r="H3985" s="421"/>
      <c r="I3985" s="421"/>
      <c r="J3985" s="283"/>
      <c r="K3985" s="421"/>
      <c r="L3985" s="282"/>
      <c r="N3985" s="282"/>
      <c r="S3985" s="282"/>
      <c r="T3985" s="283"/>
      <c r="U3985" s="283"/>
      <c r="V3985" s="283"/>
      <c r="W3985" s="283"/>
      <c r="X3985" s="283"/>
      <c r="Y3985" s="282"/>
      <c r="Z3985" s="282"/>
      <c r="AA3985" s="283"/>
      <c r="AB3985" s="282"/>
      <c r="AC3985" s="282"/>
      <c r="AD3985" s="282"/>
      <c r="AE3985" s="282"/>
      <c r="AF3985" s="283"/>
      <c r="AG3985" s="402"/>
      <c r="AH3985" s="283"/>
      <c r="AI3985" s="283"/>
      <c r="AJ3985" s="283"/>
      <c r="AK3985" s="283"/>
      <c r="AL3985" s="283"/>
      <c r="AM3985" s="282"/>
      <c r="AN3985" s="282"/>
      <c r="AO3985" s="282"/>
      <c r="AP3985" s="282"/>
      <c r="AQ3985" s="282"/>
      <c r="AR3985" s="282"/>
      <c r="AT3985" s="283"/>
      <c r="AU3985" s="283"/>
      <c r="AV3985" s="283"/>
      <c r="AW3985" s="283"/>
      <c r="AY3985" s="283"/>
      <c r="AZ3985" s="282"/>
      <c r="BA3985" s="283"/>
      <c r="BB3985" s="282"/>
      <c r="BC3985" s="282"/>
      <c r="BD3985" s="282"/>
      <c r="BE3985" s="283"/>
      <c r="BG3985" s="282"/>
      <c r="BH3985" s="282"/>
      <c r="BI3985" s="282"/>
      <c r="BL3985" s="421"/>
      <c r="BM3985" s="424"/>
      <c r="BN3985" s="424"/>
      <c r="BO3985" s="424"/>
      <c r="BP3985" s="424"/>
      <c r="BQ3985" s="421"/>
      <c r="BR3985" s="421"/>
      <c r="BV3985" s="282"/>
      <c r="BW3985" s="283"/>
      <c r="BY3985" s="283"/>
      <c r="BZ3985" s="283"/>
      <c r="CA3985" s="283"/>
      <c r="CB3985" s="282"/>
      <c r="CC3985" s="282"/>
      <c r="CD3985" s="282"/>
      <c r="CE3985" s="282"/>
      <c r="CG3985" s="427"/>
      <c r="CH3985" s="402"/>
      <c r="CI3985" s="424"/>
      <c r="CJ3985" s="282"/>
      <c r="CK3985" s="282"/>
      <c r="CL3985" s="283"/>
      <c r="CM3985" s="283"/>
      <c r="CP3985" s="282"/>
      <c r="DC3985" s="282"/>
      <c r="DD3985" s="282"/>
      <c r="DE3985" s="282"/>
      <c r="DF3985" s="282"/>
      <c r="DG3985" s="282"/>
      <c r="DH3985" s="282"/>
      <c r="DI3985" s="282"/>
      <c r="DJ3985" s="282"/>
      <c r="EF3985" s="495" t="str">
        <f>""&amp;(MID(数据表!AZ3985,1,MIN(FIND({"(";"（"},数据表!AZ3985&amp;"(（",1)-1)))&amp;""</f>
        <v/>
      </c>
      <c r="EG3985" s="495" t="str">
        <f>""&amp;(MID(数据表!AZ3985,1,MIN(FIND({0;1;2;3;4;5;6;7;8;9},数据表!AZ3985&amp;"1234567890",1)-1)))&amp;""</f>
        <v/>
      </c>
    </row>
    <row r="3986" spans="2:137" s="310" customFormat="1" ht="12" customHeight="1">
      <c r="B3986" s="286"/>
      <c r="C3986" s="286"/>
      <c r="D3986" s="286"/>
      <c r="E3986" s="479"/>
      <c r="F3986" s="282"/>
      <c r="G3986" s="283"/>
      <c r="H3986" s="421"/>
      <c r="I3986" s="421"/>
      <c r="J3986" s="283"/>
      <c r="K3986" s="421"/>
      <c r="L3986" s="282"/>
      <c r="N3986" s="282"/>
      <c r="S3986" s="282"/>
      <c r="T3986" s="283"/>
      <c r="U3986" s="283"/>
      <c r="V3986" s="283"/>
      <c r="W3986" s="283"/>
      <c r="X3986" s="283"/>
      <c r="Y3986" s="282"/>
      <c r="Z3986" s="282"/>
      <c r="AA3986" s="283"/>
      <c r="AB3986" s="282"/>
      <c r="AC3986" s="282"/>
      <c r="AD3986" s="282"/>
      <c r="AE3986" s="282"/>
      <c r="AF3986" s="283"/>
      <c r="AG3986" s="402"/>
      <c r="AH3986" s="283"/>
      <c r="AI3986" s="283"/>
      <c r="AJ3986" s="283"/>
      <c r="AK3986" s="283"/>
      <c r="AL3986" s="283"/>
      <c r="AM3986" s="282"/>
      <c r="AN3986" s="282"/>
      <c r="AO3986" s="282"/>
      <c r="AP3986" s="282"/>
      <c r="AQ3986" s="282"/>
      <c r="AR3986" s="282"/>
      <c r="AT3986" s="283"/>
      <c r="AU3986" s="283"/>
      <c r="AV3986" s="283"/>
      <c r="AW3986" s="283"/>
      <c r="AY3986" s="283"/>
      <c r="AZ3986" s="282"/>
      <c r="BA3986" s="283"/>
      <c r="BB3986" s="282"/>
      <c r="BC3986" s="282"/>
      <c r="BD3986" s="282"/>
      <c r="BE3986" s="283"/>
      <c r="BG3986" s="282"/>
      <c r="BH3986" s="282"/>
      <c r="BI3986" s="282"/>
      <c r="BL3986" s="421"/>
      <c r="BM3986" s="424"/>
      <c r="BN3986" s="424"/>
      <c r="BO3986" s="424"/>
      <c r="BP3986" s="424"/>
      <c r="BQ3986" s="421"/>
      <c r="BR3986" s="421"/>
      <c r="BV3986" s="282"/>
      <c r="BW3986" s="283"/>
      <c r="BY3986" s="283"/>
      <c r="BZ3986" s="283"/>
      <c r="CA3986" s="283"/>
      <c r="CB3986" s="282"/>
      <c r="CC3986" s="282"/>
      <c r="CD3986" s="282"/>
      <c r="CE3986" s="282"/>
      <c r="CG3986" s="427"/>
      <c r="CH3986" s="402"/>
      <c r="CI3986" s="424"/>
      <c r="CJ3986" s="282"/>
      <c r="CK3986" s="282"/>
      <c r="CL3986" s="283"/>
      <c r="CM3986" s="283"/>
      <c r="CP3986" s="282"/>
      <c r="DC3986" s="282"/>
      <c r="DD3986" s="282"/>
      <c r="DE3986" s="282"/>
      <c r="DF3986" s="282"/>
      <c r="DG3986" s="282"/>
      <c r="DH3986" s="282"/>
      <c r="DI3986" s="282"/>
      <c r="DJ3986" s="282"/>
      <c r="EF3986" s="495" t="str">
        <f>""&amp;(MID(数据表!AZ3986,1,MIN(FIND({"(";"（"},数据表!AZ3986&amp;"(（",1)-1)))&amp;""</f>
        <v/>
      </c>
      <c r="EG3986" s="495" t="str">
        <f>""&amp;(MID(数据表!AZ3986,1,MIN(FIND({0;1;2;3;4;5;6;7;8;9},数据表!AZ3986&amp;"1234567890",1)-1)))&amp;""</f>
        <v/>
      </c>
    </row>
    <row r="3987" spans="2:137" s="310" customFormat="1" ht="12" customHeight="1">
      <c r="B3987" s="286"/>
      <c r="C3987" s="286"/>
      <c r="D3987" s="286"/>
      <c r="E3987" s="479"/>
      <c r="F3987" s="282"/>
      <c r="G3987" s="283"/>
      <c r="H3987" s="421"/>
      <c r="I3987" s="421"/>
      <c r="J3987" s="283"/>
      <c r="K3987" s="421"/>
      <c r="L3987" s="282"/>
      <c r="N3987" s="282"/>
      <c r="S3987" s="282"/>
      <c r="T3987" s="283"/>
      <c r="U3987" s="283"/>
      <c r="V3987" s="283"/>
      <c r="W3987" s="283"/>
      <c r="X3987" s="283"/>
      <c r="Y3987" s="282"/>
      <c r="Z3987" s="282"/>
      <c r="AA3987" s="283"/>
      <c r="AB3987" s="282"/>
      <c r="AC3987" s="282"/>
      <c r="AD3987" s="282"/>
      <c r="AE3987" s="282"/>
      <c r="AF3987" s="283"/>
      <c r="AG3987" s="402"/>
      <c r="AH3987" s="283"/>
      <c r="AI3987" s="283"/>
      <c r="AJ3987" s="283"/>
      <c r="AK3987" s="283"/>
      <c r="AL3987" s="283"/>
      <c r="AM3987" s="282"/>
      <c r="AN3987" s="282"/>
      <c r="AO3987" s="282"/>
      <c r="AP3987" s="282"/>
      <c r="AQ3987" s="282"/>
      <c r="AR3987" s="282"/>
      <c r="AT3987" s="283"/>
      <c r="AU3987" s="283"/>
      <c r="AV3987" s="283"/>
      <c r="AW3987" s="283"/>
      <c r="AY3987" s="283"/>
      <c r="AZ3987" s="282"/>
      <c r="BA3987" s="283"/>
      <c r="BB3987" s="282"/>
      <c r="BC3987" s="282"/>
      <c r="BD3987" s="282"/>
      <c r="BE3987" s="283"/>
      <c r="BG3987" s="282"/>
      <c r="BH3987" s="282"/>
      <c r="BI3987" s="282"/>
      <c r="BL3987" s="421"/>
      <c r="BM3987" s="424"/>
      <c r="BN3987" s="424"/>
      <c r="BO3987" s="424"/>
      <c r="BP3987" s="424"/>
      <c r="BQ3987" s="421"/>
      <c r="BR3987" s="421"/>
      <c r="BV3987" s="282"/>
      <c r="BW3987" s="283"/>
      <c r="BY3987" s="283"/>
      <c r="BZ3987" s="283"/>
      <c r="CA3987" s="283"/>
      <c r="CB3987" s="282"/>
      <c r="CC3987" s="282"/>
      <c r="CD3987" s="282"/>
      <c r="CE3987" s="282"/>
      <c r="CG3987" s="427"/>
      <c r="CH3987" s="402"/>
      <c r="CI3987" s="424"/>
      <c r="CJ3987" s="282"/>
      <c r="CK3987" s="282"/>
      <c r="CL3987" s="283"/>
      <c r="CM3987" s="283"/>
      <c r="CP3987" s="282"/>
      <c r="DC3987" s="282"/>
      <c r="DD3987" s="282"/>
      <c r="DE3987" s="282"/>
      <c r="DF3987" s="282"/>
      <c r="DG3987" s="282"/>
      <c r="DH3987" s="282"/>
      <c r="DI3987" s="282"/>
      <c r="DJ3987" s="282"/>
      <c r="EF3987" s="495" t="str">
        <f>""&amp;(MID(数据表!AZ3987,1,MIN(FIND({"(";"（"},数据表!AZ3987&amp;"(（",1)-1)))&amp;""</f>
        <v/>
      </c>
      <c r="EG3987" s="495" t="str">
        <f>""&amp;(MID(数据表!AZ3987,1,MIN(FIND({0;1;2;3;4;5;6;7;8;9},数据表!AZ3987&amp;"1234567890",1)-1)))&amp;""</f>
        <v/>
      </c>
    </row>
    <row r="3988" spans="2:137" s="310" customFormat="1" ht="12" customHeight="1">
      <c r="B3988" s="286"/>
      <c r="C3988" s="286"/>
      <c r="D3988" s="286"/>
      <c r="E3988" s="479"/>
      <c r="F3988" s="282"/>
      <c r="G3988" s="283"/>
      <c r="H3988" s="421"/>
      <c r="I3988" s="421"/>
      <c r="J3988" s="283"/>
      <c r="K3988" s="421"/>
      <c r="L3988" s="282"/>
      <c r="N3988" s="282"/>
      <c r="S3988" s="282"/>
      <c r="T3988" s="283"/>
      <c r="U3988" s="283"/>
      <c r="V3988" s="283"/>
      <c r="W3988" s="283"/>
      <c r="X3988" s="283"/>
      <c r="Y3988" s="282"/>
      <c r="Z3988" s="282"/>
      <c r="AA3988" s="283"/>
      <c r="AB3988" s="282"/>
      <c r="AC3988" s="282"/>
      <c r="AD3988" s="282"/>
      <c r="AE3988" s="282"/>
      <c r="AF3988" s="283"/>
      <c r="AG3988" s="402"/>
      <c r="AH3988" s="283"/>
      <c r="AI3988" s="283"/>
      <c r="AJ3988" s="283"/>
      <c r="AK3988" s="283"/>
      <c r="AL3988" s="283"/>
      <c r="AM3988" s="282"/>
      <c r="AN3988" s="282"/>
      <c r="AO3988" s="282"/>
      <c r="AP3988" s="282"/>
      <c r="AQ3988" s="282"/>
      <c r="AR3988" s="282"/>
      <c r="AT3988" s="283"/>
      <c r="AU3988" s="283"/>
      <c r="AV3988" s="283"/>
      <c r="AW3988" s="283"/>
      <c r="AY3988" s="283"/>
      <c r="AZ3988" s="282"/>
      <c r="BA3988" s="283"/>
      <c r="BB3988" s="282"/>
      <c r="BC3988" s="282"/>
      <c r="BD3988" s="282"/>
      <c r="BE3988" s="283"/>
      <c r="BG3988" s="282"/>
      <c r="BH3988" s="282"/>
      <c r="BI3988" s="282"/>
      <c r="BL3988" s="421"/>
      <c r="BM3988" s="424"/>
      <c r="BN3988" s="424"/>
      <c r="BO3988" s="424"/>
      <c r="BP3988" s="424"/>
      <c r="BQ3988" s="421"/>
      <c r="BR3988" s="421"/>
      <c r="BV3988" s="282"/>
      <c r="BW3988" s="283"/>
      <c r="BY3988" s="283"/>
      <c r="BZ3988" s="283"/>
      <c r="CA3988" s="283"/>
      <c r="CB3988" s="282"/>
      <c r="CC3988" s="282"/>
      <c r="CD3988" s="282"/>
      <c r="CE3988" s="282"/>
      <c r="CG3988" s="427"/>
      <c r="CH3988" s="402"/>
      <c r="CI3988" s="424"/>
      <c r="CJ3988" s="282"/>
      <c r="CK3988" s="282"/>
      <c r="CL3988" s="283"/>
      <c r="CM3988" s="283"/>
      <c r="CP3988" s="282"/>
      <c r="DC3988" s="282"/>
      <c r="DD3988" s="282"/>
      <c r="DE3988" s="282"/>
      <c r="DF3988" s="282"/>
      <c r="DG3988" s="282"/>
      <c r="DH3988" s="282"/>
      <c r="DI3988" s="282"/>
      <c r="DJ3988" s="282"/>
      <c r="EF3988" s="495" t="str">
        <f>""&amp;(MID(数据表!AZ3988,1,MIN(FIND({"(";"（"},数据表!AZ3988&amp;"(（",1)-1)))&amp;""</f>
        <v/>
      </c>
      <c r="EG3988" s="495" t="str">
        <f>""&amp;(MID(数据表!AZ3988,1,MIN(FIND({0;1;2;3;4;5;6;7;8;9},数据表!AZ3988&amp;"1234567890",1)-1)))&amp;""</f>
        <v/>
      </c>
    </row>
    <row r="3989" spans="2:137" s="310" customFormat="1" ht="12" customHeight="1">
      <c r="B3989" s="286"/>
      <c r="C3989" s="286"/>
      <c r="D3989" s="286"/>
      <c r="E3989" s="479"/>
      <c r="F3989" s="282"/>
      <c r="G3989" s="283"/>
      <c r="H3989" s="421"/>
      <c r="I3989" s="421"/>
      <c r="J3989" s="283"/>
      <c r="K3989" s="421"/>
      <c r="L3989" s="282"/>
      <c r="N3989" s="282"/>
      <c r="S3989" s="282"/>
      <c r="T3989" s="283"/>
      <c r="U3989" s="283"/>
      <c r="V3989" s="283"/>
      <c r="W3989" s="283"/>
      <c r="X3989" s="283"/>
      <c r="Y3989" s="282"/>
      <c r="Z3989" s="282"/>
      <c r="AA3989" s="283"/>
      <c r="AB3989" s="282"/>
      <c r="AC3989" s="282"/>
      <c r="AD3989" s="282"/>
      <c r="AE3989" s="282"/>
      <c r="AF3989" s="283"/>
      <c r="AG3989" s="402"/>
      <c r="AH3989" s="283"/>
      <c r="AI3989" s="283"/>
      <c r="AJ3989" s="283"/>
      <c r="AK3989" s="283"/>
      <c r="AL3989" s="283"/>
      <c r="AM3989" s="282"/>
      <c r="AN3989" s="282"/>
      <c r="AO3989" s="282"/>
      <c r="AP3989" s="282"/>
      <c r="AQ3989" s="282"/>
      <c r="AR3989" s="282"/>
      <c r="AT3989" s="283"/>
      <c r="AU3989" s="283"/>
      <c r="AV3989" s="283"/>
      <c r="AW3989" s="283"/>
      <c r="AY3989" s="283"/>
      <c r="AZ3989" s="282"/>
      <c r="BA3989" s="283"/>
      <c r="BB3989" s="282"/>
      <c r="BC3989" s="282"/>
      <c r="BD3989" s="282"/>
      <c r="BE3989" s="283"/>
      <c r="BG3989" s="282"/>
      <c r="BH3989" s="282"/>
      <c r="BI3989" s="282"/>
      <c r="BL3989" s="421"/>
      <c r="BM3989" s="424"/>
      <c r="BN3989" s="424"/>
      <c r="BO3989" s="424"/>
      <c r="BP3989" s="424"/>
      <c r="BQ3989" s="421"/>
      <c r="BR3989" s="421"/>
      <c r="BV3989" s="282"/>
      <c r="BW3989" s="283"/>
      <c r="BY3989" s="283"/>
      <c r="BZ3989" s="283"/>
      <c r="CA3989" s="283"/>
      <c r="CB3989" s="282"/>
      <c r="CC3989" s="282"/>
      <c r="CD3989" s="282"/>
      <c r="CE3989" s="282"/>
      <c r="CG3989" s="427"/>
      <c r="CH3989" s="402"/>
      <c r="CI3989" s="424"/>
      <c r="CJ3989" s="282"/>
      <c r="CK3989" s="282"/>
      <c r="CL3989" s="283"/>
      <c r="CM3989" s="283"/>
      <c r="CP3989" s="282"/>
      <c r="DC3989" s="282"/>
      <c r="DD3989" s="282"/>
      <c r="DE3989" s="282"/>
      <c r="DF3989" s="282"/>
      <c r="DG3989" s="282"/>
      <c r="DH3989" s="282"/>
      <c r="DI3989" s="282"/>
      <c r="DJ3989" s="282"/>
      <c r="EF3989" s="495" t="str">
        <f>""&amp;(MID(数据表!AZ3989,1,MIN(FIND({"(";"（"},数据表!AZ3989&amp;"(（",1)-1)))&amp;""</f>
        <v/>
      </c>
      <c r="EG3989" s="495" t="str">
        <f>""&amp;(MID(数据表!AZ3989,1,MIN(FIND({0;1;2;3;4;5;6;7;8;9},数据表!AZ3989&amp;"1234567890",1)-1)))&amp;""</f>
        <v/>
      </c>
    </row>
    <row r="3990" spans="2:137" s="310" customFormat="1" ht="12" customHeight="1">
      <c r="B3990" s="286"/>
      <c r="C3990" s="286"/>
      <c r="D3990" s="286"/>
      <c r="E3990" s="479"/>
      <c r="F3990" s="282"/>
      <c r="G3990" s="283"/>
      <c r="H3990" s="421"/>
      <c r="I3990" s="421"/>
      <c r="J3990" s="283"/>
      <c r="K3990" s="421"/>
      <c r="L3990" s="282"/>
      <c r="N3990" s="282"/>
      <c r="S3990" s="282"/>
      <c r="T3990" s="283"/>
      <c r="U3990" s="283"/>
      <c r="V3990" s="283"/>
      <c r="W3990" s="283"/>
      <c r="X3990" s="283"/>
      <c r="Y3990" s="282"/>
      <c r="Z3990" s="282"/>
      <c r="AA3990" s="283"/>
      <c r="AB3990" s="282"/>
      <c r="AC3990" s="282"/>
      <c r="AD3990" s="282"/>
      <c r="AE3990" s="282"/>
      <c r="AF3990" s="283"/>
      <c r="AG3990" s="402"/>
      <c r="AH3990" s="283"/>
      <c r="AI3990" s="283"/>
      <c r="AJ3990" s="283"/>
      <c r="AK3990" s="283"/>
      <c r="AL3990" s="283"/>
      <c r="AM3990" s="282"/>
      <c r="AN3990" s="282"/>
      <c r="AO3990" s="282"/>
      <c r="AP3990" s="282"/>
      <c r="AQ3990" s="282"/>
      <c r="AR3990" s="282"/>
      <c r="AT3990" s="283"/>
      <c r="AU3990" s="283"/>
      <c r="AV3990" s="283"/>
      <c r="AW3990" s="283"/>
      <c r="AY3990" s="283"/>
      <c r="AZ3990" s="282"/>
      <c r="BA3990" s="283"/>
      <c r="BB3990" s="282"/>
      <c r="BC3990" s="282"/>
      <c r="BD3990" s="282"/>
      <c r="BE3990" s="283"/>
      <c r="BG3990" s="282"/>
      <c r="BH3990" s="282"/>
      <c r="BI3990" s="282"/>
      <c r="BL3990" s="421"/>
      <c r="BM3990" s="424"/>
      <c r="BN3990" s="424"/>
      <c r="BO3990" s="424"/>
      <c r="BP3990" s="424"/>
      <c r="BQ3990" s="421"/>
      <c r="BR3990" s="421"/>
      <c r="BV3990" s="282"/>
      <c r="BW3990" s="283"/>
      <c r="BY3990" s="283"/>
      <c r="BZ3990" s="283"/>
      <c r="CA3990" s="283"/>
      <c r="CB3990" s="282"/>
      <c r="CC3990" s="282"/>
      <c r="CD3990" s="282"/>
      <c r="CE3990" s="282"/>
      <c r="CG3990" s="427"/>
      <c r="CH3990" s="402"/>
      <c r="CI3990" s="424"/>
      <c r="CJ3990" s="282"/>
      <c r="CK3990" s="282"/>
      <c r="CL3990" s="283"/>
      <c r="CM3990" s="283"/>
      <c r="CP3990" s="282"/>
      <c r="DC3990" s="282"/>
      <c r="DD3990" s="282"/>
      <c r="DE3990" s="282"/>
      <c r="DF3990" s="282"/>
      <c r="DG3990" s="282"/>
      <c r="DH3990" s="282"/>
      <c r="DI3990" s="282"/>
      <c r="DJ3990" s="282"/>
      <c r="EF3990" s="495" t="str">
        <f>""&amp;(MID(数据表!AZ3990,1,MIN(FIND({"(";"（"},数据表!AZ3990&amp;"(（",1)-1)))&amp;""</f>
        <v/>
      </c>
      <c r="EG3990" s="495" t="str">
        <f>""&amp;(MID(数据表!AZ3990,1,MIN(FIND({0;1;2;3;4;5;6;7;8;9},数据表!AZ3990&amp;"1234567890",1)-1)))&amp;""</f>
        <v/>
      </c>
    </row>
    <row r="3991" spans="2:137" s="310" customFormat="1" ht="12" customHeight="1">
      <c r="B3991" s="286"/>
      <c r="C3991" s="286"/>
      <c r="D3991" s="286"/>
      <c r="E3991" s="479"/>
      <c r="F3991" s="282"/>
      <c r="G3991" s="283"/>
      <c r="H3991" s="421"/>
      <c r="I3991" s="421"/>
      <c r="J3991" s="283"/>
      <c r="K3991" s="421"/>
      <c r="L3991" s="282"/>
      <c r="N3991" s="282"/>
      <c r="S3991" s="282"/>
      <c r="T3991" s="283"/>
      <c r="U3991" s="283"/>
      <c r="V3991" s="283"/>
      <c r="W3991" s="283"/>
      <c r="X3991" s="283"/>
      <c r="Y3991" s="282"/>
      <c r="Z3991" s="282"/>
      <c r="AA3991" s="283"/>
      <c r="AB3991" s="282"/>
      <c r="AC3991" s="282"/>
      <c r="AD3991" s="282"/>
      <c r="AE3991" s="282"/>
      <c r="AF3991" s="283"/>
      <c r="AG3991" s="402"/>
      <c r="AH3991" s="283"/>
      <c r="AI3991" s="283"/>
      <c r="AJ3991" s="283"/>
      <c r="AK3991" s="283"/>
      <c r="AL3991" s="283"/>
      <c r="AM3991" s="282"/>
      <c r="AN3991" s="282"/>
      <c r="AO3991" s="282"/>
      <c r="AP3991" s="282"/>
      <c r="AQ3991" s="282"/>
      <c r="AR3991" s="282"/>
      <c r="AT3991" s="283"/>
      <c r="AU3991" s="283"/>
      <c r="AV3991" s="283"/>
      <c r="AW3991" s="283"/>
      <c r="AY3991" s="283"/>
      <c r="AZ3991" s="282"/>
      <c r="BA3991" s="283"/>
      <c r="BB3991" s="282"/>
      <c r="BC3991" s="282"/>
      <c r="BD3991" s="282"/>
      <c r="BE3991" s="283"/>
      <c r="BG3991" s="282"/>
      <c r="BH3991" s="282"/>
      <c r="BI3991" s="282"/>
      <c r="BL3991" s="421"/>
      <c r="BM3991" s="424"/>
      <c r="BN3991" s="424"/>
      <c r="BO3991" s="424"/>
      <c r="BP3991" s="424"/>
      <c r="BQ3991" s="421"/>
      <c r="BR3991" s="421"/>
      <c r="BV3991" s="282"/>
      <c r="BW3991" s="283"/>
      <c r="BY3991" s="283"/>
      <c r="BZ3991" s="283"/>
      <c r="CA3991" s="283"/>
      <c r="CB3991" s="282"/>
      <c r="CC3991" s="282"/>
      <c r="CD3991" s="282"/>
      <c r="CE3991" s="282"/>
      <c r="CG3991" s="427"/>
      <c r="CH3991" s="402"/>
      <c r="CI3991" s="424"/>
      <c r="CJ3991" s="282"/>
      <c r="CK3991" s="282"/>
      <c r="CL3991" s="283"/>
      <c r="CM3991" s="283"/>
      <c r="CP3991" s="282"/>
      <c r="DC3991" s="282"/>
      <c r="DD3991" s="282"/>
      <c r="DE3991" s="282"/>
      <c r="DF3991" s="282"/>
      <c r="DG3991" s="282"/>
      <c r="DH3991" s="282"/>
      <c r="DI3991" s="282"/>
      <c r="DJ3991" s="282"/>
      <c r="EF3991" s="495" t="str">
        <f>""&amp;(MID(数据表!AZ3991,1,MIN(FIND({"(";"（"},数据表!AZ3991&amp;"(（",1)-1)))&amp;""</f>
        <v/>
      </c>
      <c r="EG3991" s="495" t="str">
        <f>""&amp;(MID(数据表!AZ3991,1,MIN(FIND({0;1;2;3;4;5;6;7;8;9},数据表!AZ3991&amp;"1234567890",1)-1)))&amp;""</f>
        <v/>
      </c>
    </row>
    <row r="3992" spans="2:137" s="310" customFormat="1" ht="12" customHeight="1">
      <c r="B3992" s="286"/>
      <c r="C3992" s="286"/>
      <c r="D3992" s="286"/>
      <c r="E3992" s="479"/>
      <c r="F3992" s="282"/>
      <c r="G3992" s="283"/>
      <c r="H3992" s="421"/>
      <c r="I3992" s="421"/>
      <c r="J3992" s="283"/>
      <c r="K3992" s="421"/>
      <c r="L3992" s="282"/>
      <c r="N3992" s="282"/>
      <c r="S3992" s="282"/>
      <c r="T3992" s="283"/>
      <c r="U3992" s="283"/>
      <c r="V3992" s="283"/>
      <c r="W3992" s="283"/>
      <c r="X3992" s="283"/>
      <c r="Y3992" s="282"/>
      <c r="Z3992" s="282"/>
      <c r="AA3992" s="283"/>
      <c r="AB3992" s="282"/>
      <c r="AC3992" s="282"/>
      <c r="AD3992" s="282"/>
      <c r="AE3992" s="282"/>
      <c r="AF3992" s="283"/>
      <c r="AG3992" s="402"/>
      <c r="AH3992" s="283"/>
      <c r="AI3992" s="283"/>
      <c r="AJ3992" s="283"/>
      <c r="AK3992" s="283"/>
      <c r="AL3992" s="283"/>
      <c r="AM3992" s="282"/>
      <c r="AN3992" s="282"/>
      <c r="AO3992" s="282"/>
      <c r="AP3992" s="282"/>
      <c r="AQ3992" s="282"/>
      <c r="AR3992" s="282"/>
      <c r="AT3992" s="283"/>
      <c r="AU3992" s="283"/>
      <c r="AV3992" s="283"/>
      <c r="AW3992" s="283"/>
      <c r="AY3992" s="283"/>
      <c r="AZ3992" s="282"/>
      <c r="BA3992" s="283"/>
      <c r="BB3992" s="282"/>
      <c r="BC3992" s="282"/>
      <c r="BD3992" s="282"/>
      <c r="BE3992" s="283"/>
      <c r="BG3992" s="282"/>
      <c r="BH3992" s="282"/>
      <c r="BI3992" s="282"/>
      <c r="BL3992" s="421"/>
      <c r="BM3992" s="424"/>
      <c r="BN3992" s="424"/>
      <c r="BO3992" s="424"/>
      <c r="BP3992" s="424"/>
      <c r="BQ3992" s="421"/>
      <c r="BR3992" s="421"/>
      <c r="BV3992" s="282"/>
      <c r="BW3992" s="283"/>
      <c r="BY3992" s="283"/>
      <c r="BZ3992" s="283"/>
      <c r="CA3992" s="283"/>
      <c r="CB3992" s="282"/>
      <c r="CC3992" s="282"/>
      <c r="CD3992" s="282"/>
      <c r="CE3992" s="282"/>
      <c r="CG3992" s="427"/>
      <c r="CH3992" s="402"/>
      <c r="CI3992" s="424"/>
      <c r="CJ3992" s="282"/>
      <c r="CK3992" s="282"/>
      <c r="CL3992" s="283"/>
      <c r="CM3992" s="283"/>
      <c r="CP3992" s="282"/>
      <c r="DC3992" s="282"/>
      <c r="DD3992" s="282"/>
      <c r="DE3992" s="282"/>
      <c r="DF3992" s="282"/>
      <c r="DG3992" s="282"/>
      <c r="DH3992" s="282"/>
      <c r="DI3992" s="282"/>
      <c r="DJ3992" s="282"/>
      <c r="EF3992" s="495" t="str">
        <f>""&amp;(MID(数据表!AZ3992,1,MIN(FIND({"(";"（"},数据表!AZ3992&amp;"(（",1)-1)))&amp;""</f>
        <v/>
      </c>
      <c r="EG3992" s="495" t="str">
        <f>""&amp;(MID(数据表!AZ3992,1,MIN(FIND({0;1;2;3;4;5;6;7;8;9},数据表!AZ3992&amp;"1234567890",1)-1)))&amp;""</f>
        <v/>
      </c>
    </row>
    <row r="3993" spans="2:137" s="310" customFormat="1" ht="12" customHeight="1">
      <c r="B3993" s="286"/>
      <c r="C3993" s="286"/>
      <c r="D3993" s="286"/>
      <c r="E3993" s="479"/>
      <c r="F3993" s="282"/>
      <c r="G3993" s="283"/>
      <c r="H3993" s="421"/>
      <c r="I3993" s="421"/>
      <c r="J3993" s="283"/>
      <c r="K3993" s="421"/>
      <c r="L3993" s="282"/>
      <c r="N3993" s="282"/>
      <c r="S3993" s="282"/>
      <c r="T3993" s="283"/>
      <c r="U3993" s="283"/>
      <c r="V3993" s="283"/>
      <c r="W3993" s="283"/>
      <c r="X3993" s="283"/>
      <c r="Y3993" s="282"/>
      <c r="Z3993" s="282"/>
      <c r="AA3993" s="283"/>
      <c r="AB3993" s="282"/>
      <c r="AC3993" s="282"/>
      <c r="AD3993" s="282"/>
      <c r="AE3993" s="282"/>
      <c r="AF3993" s="283"/>
      <c r="AG3993" s="402"/>
      <c r="AH3993" s="283"/>
      <c r="AI3993" s="283"/>
      <c r="AJ3993" s="283"/>
      <c r="AK3993" s="283"/>
      <c r="AL3993" s="283"/>
      <c r="AM3993" s="282"/>
      <c r="AN3993" s="282"/>
      <c r="AO3993" s="282"/>
      <c r="AP3993" s="282"/>
      <c r="AQ3993" s="282"/>
      <c r="AR3993" s="282"/>
      <c r="AT3993" s="283"/>
      <c r="AU3993" s="283"/>
      <c r="AV3993" s="283"/>
      <c r="AW3993" s="283"/>
      <c r="AY3993" s="283"/>
      <c r="AZ3993" s="282"/>
      <c r="BA3993" s="283"/>
      <c r="BB3993" s="282"/>
      <c r="BC3993" s="282"/>
      <c r="BD3993" s="282"/>
      <c r="BE3993" s="283"/>
      <c r="BG3993" s="282"/>
      <c r="BH3993" s="282"/>
      <c r="BI3993" s="282"/>
      <c r="BL3993" s="421"/>
      <c r="BM3993" s="424"/>
      <c r="BN3993" s="424"/>
      <c r="BO3993" s="424"/>
      <c r="BP3993" s="424"/>
      <c r="BQ3993" s="421"/>
      <c r="BR3993" s="421"/>
      <c r="BV3993" s="282"/>
      <c r="BW3993" s="283"/>
      <c r="BY3993" s="283"/>
      <c r="BZ3993" s="283"/>
      <c r="CA3993" s="283"/>
      <c r="CB3993" s="282"/>
      <c r="CC3993" s="282"/>
      <c r="CD3993" s="282"/>
      <c r="CE3993" s="282"/>
      <c r="CG3993" s="427"/>
      <c r="CH3993" s="402"/>
      <c r="CI3993" s="424"/>
      <c r="CJ3993" s="282"/>
      <c r="CK3993" s="282"/>
      <c r="CL3993" s="283"/>
      <c r="CM3993" s="283"/>
      <c r="CP3993" s="282"/>
      <c r="DC3993" s="282"/>
      <c r="DD3993" s="282"/>
      <c r="DE3993" s="282"/>
      <c r="DF3993" s="282"/>
      <c r="DG3993" s="282"/>
      <c r="DH3993" s="282"/>
      <c r="DI3993" s="282"/>
      <c r="DJ3993" s="282"/>
      <c r="EF3993" s="495" t="str">
        <f>""&amp;(MID(数据表!AZ3993,1,MIN(FIND({"(";"（"},数据表!AZ3993&amp;"(（",1)-1)))&amp;""</f>
        <v/>
      </c>
      <c r="EG3993" s="495" t="str">
        <f>""&amp;(MID(数据表!AZ3993,1,MIN(FIND({0;1;2;3;4;5;6;7;8;9},数据表!AZ3993&amp;"1234567890",1)-1)))&amp;""</f>
        <v/>
      </c>
    </row>
    <row r="3994" spans="2:137" s="310" customFormat="1" ht="12" customHeight="1">
      <c r="B3994" s="286"/>
      <c r="C3994" s="286"/>
      <c r="D3994" s="286"/>
      <c r="E3994" s="479"/>
      <c r="F3994" s="282"/>
      <c r="G3994" s="283"/>
      <c r="H3994" s="421"/>
      <c r="I3994" s="421"/>
      <c r="J3994" s="283"/>
      <c r="K3994" s="421"/>
      <c r="L3994" s="282"/>
      <c r="N3994" s="282"/>
      <c r="S3994" s="282"/>
      <c r="T3994" s="283"/>
      <c r="U3994" s="283"/>
      <c r="V3994" s="283"/>
      <c r="W3994" s="283"/>
      <c r="X3994" s="283"/>
      <c r="Y3994" s="282"/>
      <c r="Z3994" s="282"/>
      <c r="AA3994" s="283"/>
      <c r="AB3994" s="282"/>
      <c r="AC3994" s="282"/>
      <c r="AD3994" s="282"/>
      <c r="AE3994" s="282"/>
      <c r="AF3994" s="283"/>
      <c r="AG3994" s="402"/>
      <c r="AH3994" s="283"/>
      <c r="AI3994" s="283"/>
      <c r="AJ3994" s="283"/>
      <c r="AK3994" s="283"/>
      <c r="AL3994" s="283"/>
      <c r="AM3994" s="282"/>
      <c r="AN3994" s="282"/>
      <c r="AO3994" s="282"/>
      <c r="AP3994" s="282"/>
      <c r="AQ3994" s="282"/>
      <c r="AR3994" s="282"/>
      <c r="AT3994" s="283"/>
      <c r="AU3994" s="283"/>
      <c r="AV3994" s="283"/>
      <c r="AW3994" s="283"/>
      <c r="AY3994" s="283"/>
      <c r="AZ3994" s="282"/>
      <c r="BA3994" s="283"/>
      <c r="BB3994" s="282"/>
      <c r="BC3994" s="282"/>
      <c r="BD3994" s="282"/>
      <c r="BE3994" s="283"/>
      <c r="BG3994" s="282"/>
      <c r="BH3994" s="282"/>
      <c r="BI3994" s="282"/>
      <c r="BL3994" s="421"/>
      <c r="BM3994" s="424"/>
      <c r="BN3994" s="424"/>
      <c r="BO3994" s="424"/>
      <c r="BP3994" s="424"/>
      <c r="BQ3994" s="421"/>
      <c r="BR3994" s="421"/>
      <c r="BV3994" s="282"/>
      <c r="BW3994" s="283"/>
      <c r="BY3994" s="283"/>
      <c r="BZ3994" s="283"/>
      <c r="CA3994" s="283"/>
      <c r="CB3994" s="282"/>
      <c r="CC3994" s="282"/>
      <c r="CD3994" s="282"/>
      <c r="CE3994" s="282"/>
      <c r="CG3994" s="427"/>
      <c r="CH3994" s="402"/>
      <c r="CI3994" s="424"/>
      <c r="CJ3994" s="282"/>
      <c r="CK3994" s="282"/>
      <c r="CL3994" s="283"/>
      <c r="CM3994" s="283"/>
      <c r="CP3994" s="282"/>
      <c r="DC3994" s="282"/>
      <c r="DD3994" s="282"/>
      <c r="DE3994" s="282"/>
      <c r="DF3994" s="282"/>
      <c r="DG3994" s="282"/>
      <c r="DH3994" s="282"/>
      <c r="DI3994" s="282"/>
      <c r="DJ3994" s="282"/>
      <c r="EF3994" s="495" t="str">
        <f>""&amp;(MID(数据表!AZ3994,1,MIN(FIND({"(";"（"},数据表!AZ3994&amp;"(（",1)-1)))&amp;""</f>
        <v/>
      </c>
      <c r="EG3994" s="495" t="str">
        <f>""&amp;(MID(数据表!AZ3994,1,MIN(FIND({0;1;2;3;4;5;6;7;8;9},数据表!AZ3994&amp;"1234567890",1)-1)))&amp;""</f>
        <v/>
      </c>
    </row>
    <row r="3995" spans="2:137" s="310" customFormat="1" ht="12" customHeight="1">
      <c r="B3995" s="286"/>
      <c r="C3995" s="286"/>
      <c r="D3995" s="286"/>
      <c r="E3995" s="479"/>
      <c r="F3995" s="282"/>
      <c r="G3995" s="283"/>
      <c r="H3995" s="421"/>
      <c r="I3995" s="421"/>
      <c r="J3995" s="283"/>
      <c r="K3995" s="421"/>
      <c r="L3995" s="282"/>
      <c r="N3995" s="282"/>
      <c r="S3995" s="282"/>
      <c r="T3995" s="283"/>
      <c r="U3995" s="283"/>
      <c r="V3995" s="283"/>
      <c r="W3995" s="283"/>
      <c r="X3995" s="283"/>
      <c r="Y3995" s="282"/>
      <c r="Z3995" s="282"/>
      <c r="AA3995" s="283"/>
      <c r="AB3995" s="282"/>
      <c r="AC3995" s="282"/>
      <c r="AD3995" s="282"/>
      <c r="AE3995" s="282"/>
      <c r="AF3995" s="283"/>
      <c r="AG3995" s="402"/>
      <c r="AH3995" s="283"/>
      <c r="AI3995" s="283"/>
      <c r="AJ3995" s="283"/>
      <c r="AK3995" s="283"/>
      <c r="AL3995" s="283"/>
      <c r="AM3995" s="282"/>
      <c r="AN3995" s="282"/>
      <c r="AO3995" s="282"/>
      <c r="AP3995" s="282"/>
      <c r="AQ3995" s="282"/>
      <c r="AR3995" s="282"/>
      <c r="AT3995" s="283"/>
      <c r="AU3995" s="283"/>
      <c r="AV3995" s="283"/>
      <c r="AW3995" s="283"/>
      <c r="AY3995" s="283"/>
      <c r="AZ3995" s="282"/>
      <c r="BA3995" s="283"/>
      <c r="BB3995" s="282"/>
      <c r="BC3995" s="282"/>
      <c r="BD3995" s="282"/>
      <c r="BE3995" s="283"/>
      <c r="BG3995" s="282"/>
      <c r="BH3995" s="282"/>
      <c r="BI3995" s="282"/>
      <c r="BL3995" s="421"/>
      <c r="BM3995" s="424"/>
      <c r="BN3995" s="424"/>
      <c r="BO3995" s="424"/>
      <c r="BP3995" s="424"/>
      <c r="BQ3995" s="421"/>
      <c r="BR3995" s="421"/>
      <c r="BV3995" s="282"/>
      <c r="BW3995" s="283"/>
      <c r="BY3995" s="283"/>
      <c r="BZ3995" s="283"/>
      <c r="CA3995" s="283"/>
      <c r="CB3995" s="282"/>
      <c r="CC3995" s="282"/>
      <c r="CD3995" s="282"/>
      <c r="CE3995" s="282"/>
      <c r="CG3995" s="427"/>
      <c r="CH3995" s="402"/>
      <c r="CI3995" s="424"/>
      <c r="CJ3995" s="282"/>
      <c r="CK3995" s="282"/>
      <c r="CL3995" s="283"/>
      <c r="CM3995" s="283"/>
      <c r="CP3995" s="282"/>
      <c r="DC3995" s="282"/>
      <c r="DD3995" s="282"/>
      <c r="DE3995" s="282"/>
      <c r="DF3995" s="282"/>
      <c r="DG3995" s="282"/>
      <c r="DH3995" s="282"/>
      <c r="DI3995" s="282"/>
      <c r="DJ3995" s="282"/>
      <c r="EF3995" s="495" t="str">
        <f>""&amp;(MID(数据表!AZ3995,1,MIN(FIND({"(";"（"},数据表!AZ3995&amp;"(（",1)-1)))&amp;""</f>
        <v/>
      </c>
      <c r="EG3995" s="495" t="str">
        <f>""&amp;(MID(数据表!AZ3995,1,MIN(FIND({0;1;2;3;4;5;6;7;8;9},数据表!AZ3995&amp;"1234567890",1)-1)))&amp;""</f>
        <v/>
      </c>
    </row>
    <row r="3996" spans="2:137" s="310" customFormat="1" ht="12" customHeight="1">
      <c r="B3996" s="286"/>
      <c r="C3996" s="286"/>
      <c r="D3996" s="286"/>
      <c r="E3996" s="479"/>
      <c r="F3996" s="282"/>
      <c r="G3996" s="283"/>
      <c r="H3996" s="421"/>
      <c r="I3996" s="421"/>
      <c r="J3996" s="283"/>
      <c r="K3996" s="421"/>
      <c r="L3996" s="282"/>
      <c r="N3996" s="282"/>
      <c r="S3996" s="282"/>
      <c r="T3996" s="283"/>
      <c r="U3996" s="283"/>
      <c r="V3996" s="283"/>
      <c r="W3996" s="283"/>
      <c r="X3996" s="283"/>
      <c r="Y3996" s="282"/>
      <c r="Z3996" s="282"/>
      <c r="AA3996" s="283"/>
      <c r="AB3996" s="282"/>
      <c r="AC3996" s="282"/>
      <c r="AD3996" s="282"/>
      <c r="AE3996" s="282"/>
      <c r="AF3996" s="283"/>
      <c r="AG3996" s="402"/>
      <c r="AH3996" s="283"/>
      <c r="AI3996" s="283"/>
      <c r="AJ3996" s="283"/>
      <c r="AK3996" s="283"/>
      <c r="AL3996" s="283"/>
      <c r="AM3996" s="282"/>
      <c r="AN3996" s="282"/>
      <c r="AO3996" s="282"/>
      <c r="AP3996" s="282"/>
      <c r="AQ3996" s="282"/>
      <c r="AR3996" s="282"/>
      <c r="AT3996" s="283"/>
      <c r="AU3996" s="283"/>
      <c r="AV3996" s="283"/>
      <c r="AW3996" s="283"/>
      <c r="AY3996" s="283"/>
      <c r="AZ3996" s="282"/>
      <c r="BA3996" s="283"/>
      <c r="BB3996" s="282"/>
      <c r="BC3996" s="282"/>
      <c r="BD3996" s="282"/>
      <c r="BE3996" s="283"/>
      <c r="BG3996" s="282"/>
      <c r="BH3996" s="282"/>
      <c r="BI3996" s="282"/>
      <c r="BL3996" s="421"/>
      <c r="BM3996" s="424"/>
      <c r="BN3996" s="424"/>
      <c r="BO3996" s="424"/>
      <c r="BP3996" s="424"/>
      <c r="BQ3996" s="421"/>
      <c r="BR3996" s="421"/>
      <c r="BV3996" s="282"/>
      <c r="BW3996" s="283"/>
      <c r="BY3996" s="283"/>
      <c r="BZ3996" s="283"/>
      <c r="CA3996" s="283"/>
      <c r="CB3996" s="282"/>
      <c r="CC3996" s="282"/>
      <c r="CD3996" s="282"/>
      <c r="CE3996" s="282"/>
      <c r="CG3996" s="427"/>
      <c r="CH3996" s="402"/>
      <c r="CI3996" s="424"/>
      <c r="CJ3996" s="282"/>
      <c r="CK3996" s="282"/>
      <c r="CL3996" s="283"/>
      <c r="CM3996" s="283"/>
      <c r="CP3996" s="282"/>
      <c r="DC3996" s="282"/>
      <c r="DD3996" s="282"/>
      <c r="DE3996" s="282"/>
      <c r="DF3996" s="282"/>
      <c r="DG3996" s="282"/>
      <c r="DH3996" s="282"/>
      <c r="DI3996" s="282"/>
      <c r="DJ3996" s="282"/>
      <c r="EF3996" s="495" t="str">
        <f>""&amp;(MID(数据表!AZ3996,1,MIN(FIND({"(";"（"},数据表!AZ3996&amp;"(（",1)-1)))&amp;""</f>
        <v/>
      </c>
      <c r="EG3996" s="495" t="str">
        <f>""&amp;(MID(数据表!AZ3996,1,MIN(FIND({0;1;2;3;4;5;6;7;8;9},数据表!AZ3996&amp;"1234567890",1)-1)))&amp;""</f>
        <v/>
      </c>
    </row>
    <row r="3997" spans="2:137" s="310" customFormat="1" ht="12" customHeight="1">
      <c r="B3997" s="286"/>
      <c r="C3997" s="286"/>
      <c r="D3997" s="286"/>
      <c r="E3997" s="479"/>
      <c r="F3997" s="282"/>
      <c r="G3997" s="283"/>
      <c r="H3997" s="421"/>
      <c r="I3997" s="421"/>
      <c r="J3997" s="283"/>
      <c r="K3997" s="421"/>
      <c r="L3997" s="282"/>
      <c r="N3997" s="282"/>
      <c r="S3997" s="282"/>
      <c r="T3997" s="283"/>
      <c r="U3997" s="283"/>
      <c r="V3997" s="283"/>
      <c r="W3997" s="283"/>
      <c r="X3997" s="283"/>
      <c r="Y3997" s="282"/>
      <c r="Z3997" s="282"/>
      <c r="AA3997" s="283"/>
      <c r="AB3997" s="282"/>
      <c r="AC3997" s="282"/>
      <c r="AD3997" s="282"/>
      <c r="AE3997" s="282"/>
      <c r="AF3997" s="283"/>
      <c r="AG3997" s="402"/>
      <c r="AH3997" s="283"/>
      <c r="AI3997" s="283"/>
      <c r="AJ3997" s="283"/>
      <c r="AK3997" s="283"/>
      <c r="AL3997" s="283"/>
      <c r="AM3997" s="282"/>
      <c r="AN3997" s="282"/>
      <c r="AO3997" s="282"/>
      <c r="AP3997" s="282"/>
      <c r="AQ3997" s="282"/>
      <c r="AR3997" s="282"/>
      <c r="AT3997" s="283"/>
      <c r="AU3997" s="283"/>
      <c r="AV3997" s="283"/>
      <c r="AW3997" s="283"/>
      <c r="AY3997" s="283"/>
      <c r="AZ3997" s="282"/>
      <c r="BA3997" s="283"/>
      <c r="BB3997" s="282"/>
      <c r="BC3997" s="282"/>
      <c r="BD3997" s="282"/>
      <c r="BE3997" s="283"/>
      <c r="BG3997" s="282"/>
      <c r="BH3997" s="282"/>
      <c r="BI3997" s="282"/>
      <c r="BL3997" s="421"/>
      <c r="BM3997" s="424"/>
      <c r="BN3997" s="424"/>
      <c r="BO3997" s="424"/>
      <c r="BP3997" s="424"/>
      <c r="BQ3997" s="421"/>
      <c r="BR3997" s="421"/>
      <c r="BV3997" s="282"/>
      <c r="BW3997" s="283"/>
      <c r="BY3997" s="283"/>
      <c r="BZ3997" s="283"/>
      <c r="CA3997" s="283"/>
      <c r="CB3997" s="282"/>
      <c r="CC3997" s="282"/>
      <c r="CD3997" s="282"/>
      <c r="CE3997" s="282"/>
      <c r="CG3997" s="427"/>
      <c r="CH3997" s="402"/>
      <c r="CI3997" s="424"/>
      <c r="CJ3997" s="282"/>
      <c r="CK3997" s="282"/>
      <c r="CL3997" s="283"/>
      <c r="CM3997" s="283"/>
      <c r="CP3997" s="282"/>
      <c r="DC3997" s="282"/>
      <c r="DD3997" s="282"/>
      <c r="DE3997" s="282"/>
      <c r="DF3997" s="282"/>
      <c r="DG3997" s="282"/>
      <c r="DH3997" s="282"/>
      <c r="DI3997" s="282"/>
      <c r="DJ3997" s="282"/>
      <c r="EF3997" s="495" t="str">
        <f>""&amp;(MID(数据表!AZ3997,1,MIN(FIND({"(";"（"},数据表!AZ3997&amp;"(（",1)-1)))&amp;""</f>
        <v/>
      </c>
      <c r="EG3997" s="495" t="str">
        <f>""&amp;(MID(数据表!AZ3997,1,MIN(FIND({0;1;2;3;4;5;6;7;8;9},数据表!AZ3997&amp;"1234567890",1)-1)))&amp;""</f>
        <v/>
      </c>
    </row>
    <row r="3998" spans="2:137" s="310" customFormat="1" ht="12" customHeight="1">
      <c r="B3998" s="286"/>
      <c r="C3998" s="286"/>
      <c r="D3998" s="286"/>
      <c r="E3998" s="479"/>
      <c r="F3998" s="282"/>
      <c r="G3998" s="283"/>
      <c r="H3998" s="421"/>
      <c r="I3998" s="421"/>
      <c r="J3998" s="283"/>
      <c r="K3998" s="421"/>
      <c r="L3998" s="282"/>
      <c r="N3998" s="282"/>
      <c r="S3998" s="282"/>
      <c r="T3998" s="283"/>
      <c r="U3998" s="283"/>
      <c r="V3998" s="283"/>
      <c r="W3998" s="283"/>
      <c r="X3998" s="283"/>
      <c r="Y3998" s="282"/>
      <c r="Z3998" s="282"/>
      <c r="AA3998" s="283"/>
      <c r="AB3998" s="282"/>
      <c r="AC3998" s="282"/>
      <c r="AD3998" s="282"/>
      <c r="AE3998" s="282"/>
      <c r="AF3998" s="283"/>
      <c r="AG3998" s="402"/>
      <c r="AH3998" s="283"/>
      <c r="AI3998" s="283"/>
      <c r="AJ3998" s="283"/>
      <c r="AK3998" s="283"/>
      <c r="AL3998" s="283"/>
      <c r="AM3998" s="282"/>
      <c r="AN3998" s="282"/>
      <c r="AO3998" s="282"/>
      <c r="AP3998" s="282"/>
      <c r="AQ3998" s="282"/>
      <c r="AR3998" s="282"/>
      <c r="AT3998" s="283"/>
      <c r="AU3998" s="283"/>
      <c r="AV3998" s="283"/>
      <c r="AW3998" s="283"/>
      <c r="AY3998" s="283"/>
      <c r="AZ3998" s="282"/>
      <c r="BA3998" s="283"/>
      <c r="BB3998" s="282"/>
      <c r="BC3998" s="282"/>
      <c r="BD3998" s="282"/>
      <c r="BE3998" s="283"/>
      <c r="BG3998" s="282"/>
      <c r="BH3998" s="282"/>
      <c r="BI3998" s="282"/>
      <c r="BL3998" s="421"/>
      <c r="BM3998" s="424"/>
      <c r="BN3998" s="424"/>
      <c r="BO3998" s="424"/>
      <c r="BP3998" s="424"/>
      <c r="BQ3998" s="421"/>
      <c r="BR3998" s="421"/>
      <c r="BV3998" s="282"/>
      <c r="BW3998" s="283"/>
      <c r="BY3998" s="283"/>
      <c r="BZ3998" s="283"/>
      <c r="CA3998" s="283"/>
      <c r="CB3998" s="282"/>
      <c r="CC3998" s="282"/>
      <c r="CD3998" s="282"/>
      <c r="CE3998" s="282"/>
      <c r="CG3998" s="427"/>
      <c r="CH3998" s="402"/>
      <c r="CI3998" s="424"/>
      <c r="CJ3998" s="282"/>
      <c r="CK3998" s="282"/>
      <c r="CL3998" s="283"/>
      <c r="CM3998" s="283"/>
      <c r="CP3998" s="282"/>
      <c r="DC3998" s="282"/>
      <c r="DD3998" s="282"/>
      <c r="DE3998" s="282"/>
      <c r="DF3998" s="282"/>
      <c r="DG3998" s="282"/>
      <c r="DH3998" s="282"/>
      <c r="DI3998" s="282"/>
      <c r="DJ3998" s="282"/>
      <c r="EF3998" s="495" t="str">
        <f>""&amp;(MID(数据表!AZ3998,1,MIN(FIND({"(";"（"},数据表!AZ3998&amp;"(（",1)-1)))&amp;""</f>
        <v/>
      </c>
      <c r="EG3998" s="495" t="str">
        <f>""&amp;(MID(数据表!AZ3998,1,MIN(FIND({0;1;2;3;4;5;6;7;8;9},数据表!AZ3998&amp;"1234567890",1)-1)))&amp;""</f>
        <v/>
      </c>
    </row>
    <row r="3999" spans="2:137" s="310" customFormat="1" ht="12" customHeight="1">
      <c r="B3999" s="286"/>
      <c r="C3999" s="286"/>
      <c r="D3999" s="286"/>
      <c r="E3999" s="479"/>
      <c r="F3999" s="282"/>
      <c r="G3999" s="283"/>
      <c r="H3999" s="421"/>
      <c r="I3999" s="421"/>
      <c r="J3999" s="283"/>
      <c r="K3999" s="421"/>
      <c r="L3999" s="282"/>
      <c r="N3999" s="282"/>
      <c r="S3999" s="282"/>
      <c r="T3999" s="283"/>
      <c r="U3999" s="283"/>
      <c r="V3999" s="283"/>
      <c r="W3999" s="283"/>
      <c r="X3999" s="283"/>
      <c r="Y3999" s="282"/>
      <c r="Z3999" s="282"/>
      <c r="AA3999" s="283"/>
      <c r="AB3999" s="282"/>
      <c r="AC3999" s="282"/>
      <c r="AD3999" s="282"/>
      <c r="AE3999" s="282"/>
      <c r="AF3999" s="283"/>
      <c r="AG3999" s="402"/>
      <c r="AH3999" s="283"/>
      <c r="AI3999" s="283"/>
      <c r="AJ3999" s="283"/>
      <c r="AK3999" s="283"/>
      <c r="AL3999" s="283"/>
      <c r="AM3999" s="282"/>
      <c r="AN3999" s="282"/>
      <c r="AO3999" s="282"/>
      <c r="AP3999" s="282"/>
      <c r="AQ3999" s="282"/>
      <c r="AR3999" s="282"/>
      <c r="AT3999" s="283"/>
      <c r="AU3999" s="283"/>
      <c r="AV3999" s="283"/>
      <c r="AW3999" s="283"/>
      <c r="AY3999" s="283"/>
      <c r="AZ3999" s="282"/>
      <c r="BA3999" s="283"/>
      <c r="BB3999" s="282"/>
      <c r="BC3999" s="282"/>
      <c r="BD3999" s="282"/>
      <c r="BE3999" s="283"/>
      <c r="BG3999" s="282"/>
      <c r="BH3999" s="282"/>
      <c r="BI3999" s="282"/>
      <c r="BL3999" s="421"/>
      <c r="BM3999" s="424"/>
      <c r="BN3999" s="424"/>
      <c r="BO3999" s="424"/>
      <c r="BP3999" s="424"/>
      <c r="BQ3999" s="421"/>
      <c r="BR3999" s="421"/>
      <c r="BV3999" s="282"/>
      <c r="BW3999" s="283"/>
      <c r="BY3999" s="283"/>
      <c r="BZ3999" s="283"/>
      <c r="CA3999" s="283"/>
      <c r="CB3999" s="282"/>
      <c r="CC3999" s="282"/>
      <c r="CD3999" s="282"/>
      <c r="CE3999" s="282"/>
      <c r="CG3999" s="427"/>
      <c r="CH3999" s="402"/>
      <c r="CI3999" s="424"/>
      <c r="CJ3999" s="282"/>
      <c r="CK3999" s="282"/>
      <c r="CL3999" s="283"/>
      <c r="CM3999" s="283"/>
      <c r="CP3999" s="282"/>
      <c r="DC3999" s="282"/>
      <c r="DD3999" s="282"/>
      <c r="DE3999" s="282"/>
      <c r="DF3999" s="282"/>
      <c r="DG3999" s="282"/>
      <c r="DH3999" s="282"/>
      <c r="DI3999" s="282"/>
      <c r="DJ3999" s="282"/>
      <c r="EF3999" s="495" t="str">
        <f>""&amp;(MID(数据表!AZ3999,1,MIN(FIND({"(";"（"},数据表!AZ3999&amp;"(（",1)-1)))&amp;""</f>
        <v/>
      </c>
      <c r="EG3999" s="495" t="str">
        <f>""&amp;(MID(数据表!AZ3999,1,MIN(FIND({0;1;2;3;4;5;6;7;8;9},数据表!AZ3999&amp;"1234567890",1)-1)))&amp;""</f>
        <v/>
      </c>
    </row>
    <row r="4000" spans="2:137" ht="12" customHeight="1">
      <c r="E4000" s="480"/>
      <c r="EF4000" s="495" t="str">
        <f>""&amp;(MID(数据表!AZ4000,1,MIN(FIND({"(";"（"},数据表!AZ4000&amp;"(（",1)-1)))&amp;""</f>
        <v/>
      </c>
      <c r="EG4000" s="495" t="str">
        <f>""&amp;(MID(数据表!AZ4000,1,MIN(FIND({0;1;2;3;4;5;6;7;8;9},数据表!AZ4000&amp;"1234567890",1)-1)))&amp;""</f>
        <v/>
      </c>
    </row>
    <row r="4001" spans="5:137" ht="12" customHeight="1">
      <c r="E4001" s="480"/>
      <c r="EF4001" s="495" t="str">
        <f>""&amp;(MID(数据表!AZ4001,1,MIN(FIND({"(";"（"},数据表!AZ4001&amp;"(（",1)-1)))&amp;""</f>
        <v/>
      </c>
      <c r="EG4001" s="495" t="str">
        <f>""&amp;(MID(数据表!AZ4001,1,MIN(FIND({0;1;2;3;4;5;6;7;8;9},数据表!AZ4001&amp;"1234567890",1)-1)))&amp;""</f>
        <v/>
      </c>
    </row>
    <row r="4002" spans="5:137" ht="12" customHeight="1">
      <c r="E4002" s="480"/>
      <c r="EF4002" s="495" t="str">
        <f>""&amp;(MID(数据表!AZ4002,1,MIN(FIND({"(";"（"},数据表!AZ4002&amp;"(（",1)-1)))&amp;""</f>
        <v/>
      </c>
      <c r="EG4002" s="495" t="str">
        <f>""&amp;(MID(数据表!AZ4002,1,MIN(FIND({0;1;2;3;4;5;6;7;8;9},数据表!AZ4002&amp;"1234567890",1)-1)))&amp;""</f>
        <v/>
      </c>
    </row>
    <row r="4003" spans="5:137" ht="12" customHeight="1">
      <c r="E4003" s="480"/>
      <c r="EF4003" s="495" t="str">
        <f>""&amp;(MID(数据表!AZ4003,1,MIN(FIND({"(";"（"},数据表!AZ4003&amp;"(（",1)-1)))&amp;""</f>
        <v/>
      </c>
      <c r="EG4003" s="495" t="str">
        <f>""&amp;(MID(数据表!AZ4003,1,MIN(FIND({0;1;2;3;4;5;6;7;8;9},数据表!AZ4003&amp;"1234567890",1)-1)))&amp;""</f>
        <v/>
      </c>
    </row>
    <row r="4004" spans="5:137" ht="12" customHeight="1">
      <c r="E4004" s="480"/>
      <c r="EF4004" s="495" t="str">
        <f>""&amp;(MID(数据表!AZ4004,1,MIN(FIND({"(";"（"},数据表!AZ4004&amp;"(（",1)-1)))&amp;""</f>
        <v/>
      </c>
      <c r="EG4004" s="495" t="str">
        <f>""&amp;(MID(数据表!AZ4004,1,MIN(FIND({0;1;2;3;4;5;6;7;8;9},数据表!AZ4004&amp;"1234567890",1)-1)))&amp;""</f>
        <v/>
      </c>
    </row>
    <row r="4005" spans="5:137" ht="12" customHeight="1">
      <c r="E4005" s="480"/>
      <c r="EF4005" s="495" t="str">
        <f>""&amp;(MID(数据表!AZ4005,1,MIN(FIND({"(";"（"},数据表!AZ4005&amp;"(（",1)-1)))&amp;""</f>
        <v/>
      </c>
      <c r="EG4005" s="495" t="str">
        <f>""&amp;(MID(数据表!AZ4005,1,MIN(FIND({0;1;2;3;4;5;6;7;8;9},数据表!AZ4005&amp;"1234567890",1)-1)))&amp;""</f>
        <v/>
      </c>
    </row>
    <row r="4006" spans="5:137" ht="12" customHeight="1">
      <c r="E4006" s="480"/>
      <c r="EF4006" s="495" t="str">
        <f>""&amp;(MID(数据表!AZ4006,1,MIN(FIND({"(";"（"},数据表!AZ4006&amp;"(（",1)-1)))&amp;""</f>
        <v/>
      </c>
      <c r="EG4006" s="495" t="str">
        <f>""&amp;(MID(数据表!AZ4006,1,MIN(FIND({0;1;2;3;4;5;6;7;8;9},数据表!AZ4006&amp;"1234567890",1)-1)))&amp;""</f>
        <v/>
      </c>
    </row>
    <row r="4007" spans="5:137" ht="12" customHeight="1">
      <c r="E4007" s="480"/>
      <c r="EF4007" s="495" t="str">
        <f>""&amp;(MID(数据表!AZ4007,1,MIN(FIND({"(";"（"},数据表!AZ4007&amp;"(（",1)-1)))&amp;""</f>
        <v/>
      </c>
      <c r="EG4007" s="495" t="str">
        <f>""&amp;(MID(数据表!AZ4007,1,MIN(FIND({0;1;2;3;4;5;6;7;8;9},数据表!AZ4007&amp;"1234567890",1)-1)))&amp;""</f>
        <v/>
      </c>
    </row>
    <row r="4008" spans="5:137" ht="12" customHeight="1">
      <c r="E4008" s="480"/>
      <c r="EF4008" s="495" t="str">
        <f>""&amp;(MID(数据表!AZ4008,1,MIN(FIND({"(";"（"},数据表!AZ4008&amp;"(（",1)-1)))&amp;""</f>
        <v/>
      </c>
      <c r="EG4008" s="495" t="str">
        <f>""&amp;(MID(数据表!AZ4008,1,MIN(FIND({0;1;2;3;4;5;6;7;8;9},数据表!AZ4008&amp;"1234567890",1)-1)))&amp;""</f>
        <v/>
      </c>
    </row>
    <row r="4009" spans="5:137" ht="12" customHeight="1">
      <c r="E4009" s="480"/>
      <c r="EF4009" s="495" t="str">
        <f>""&amp;(MID(数据表!AZ4009,1,MIN(FIND({"(";"（"},数据表!AZ4009&amp;"(（",1)-1)))&amp;""</f>
        <v/>
      </c>
      <c r="EG4009" s="495" t="str">
        <f>""&amp;(MID(数据表!AZ4009,1,MIN(FIND({0;1;2;3;4;5;6;7;8;9},数据表!AZ4009&amp;"1234567890",1)-1)))&amp;""</f>
        <v/>
      </c>
    </row>
    <row r="4010" spans="5:137" ht="12" customHeight="1">
      <c r="E4010" s="480"/>
      <c r="EF4010" s="495" t="str">
        <f>""&amp;(MID(数据表!AZ4010,1,MIN(FIND({"(";"（"},数据表!AZ4010&amp;"(（",1)-1)))&amp;""</f>
        <v/>
      </c>
      <c r="EG4010" s="495" t="str">
        <f>""&amp;(MID(数据表!AZ4010,1,MIN(FIND({0;1;2;3;4;5;6;7;8;9},数据表!AZ4010&amp;"1234567890",1)-1)))&amp;""</f>
        <v/>
      </c>
    </row>
    <row r="4011" spans="5:137" ht="12" customHeight="1">
      <c r="E4011" s="480"/>
      <c r="EF4011" s="495" t="str">
        <f>""&amp;(MID(数据表!AZ4011,1,MIN(FIND({"(";"（"},数据表!AZ4011&amp;"(（",1)-1)))&amp;""</f>
        <v/>
      </c>
      <c r="EG4011" s="495" t="str">
        <f>""&amp;(MID(数据表!AZ4011,1,MIN(FIND({0;1;2;3;4;5;6;7;8;9},数据表!AZ4011&amp;"1234567890",1)-1)))&amp;""</f>
        <v/>
      </c>
    </row>
    <row r="4012" spans="5:137" ht="12" customHeight="1">
      <c r="E4012" s="480"/>
      <c r="EF4012" s="495" t="str">
        <f>""&amp;(MID(数据表!AZ4012,1,MIN(FIND({"(";"（"},数据表!AZ4012&amp;"(（",1)-1)))&amp;""</f>
        <v/>
      </c>
      <c r="EG4012" s="495" t="str">
        <f>""&amp;(MID(数据表!AZ4012,1,MIN(FIND({0;1;2;3;4;5;6;7;8;9},数据表!AZ4012&amp;"1234567890",1)-1)))&amp;""</f>
        <v/>
      </c>
    </row>
    <row r="4013" spans="5:137" ht="12" customHeight="1">
      <c r="E4013" s="480"/>
      <c r="EF4013" s="495" t="str">
        <f>""&amp;(MID(数据表!AZ4013,1,MIN(FIND({"(";"（"},数据表!AZ4013&amp;"(（",1)-1)))&amp;""</f>
        <v/>
      </c>
      <c r="EG4013" s="495" t="str">
        <f>""&amp;(MID(数据表!AZ4013,1,MIN(FIND({0;1;2;3;4;5;6;7;8;9},数据表!AZ4013&amp;"1234567890",1)-1)))&amp;""</f>
        <v/>
      </c>
    </row>
    <row r="4014" spans="5:137" ht="12" customHeight="1">
      <c r="E4014" s="480"/>
      <c r="EF4014" s="495" t="str">
        <f>""&amp;(MID(数据表!AZ4014,1,MIN(FIND({"(";"（"},数据表!AZ4014&amp;"(（",1)-1)))&amp;""</f>
        <v/>
      </c>
      <c r="EG4014" s="495" t="str">
        <f>""&amp;(MID(数据表!AZ4014,1,MIN(FIND({0;1;2;3;4;5;6;7;8;9},数据表!AZ4014&amp;"1234567890",1)-1)))&amp;""</f>
        <v/>
      </c>
    </row>
    <row r="4015" spans="5:137" ht="12" customHeight="1">
      <c r="E4015" s="480"/>
      <c r="EF4015" s="495" t="str">
        <f>""&amp;(MID(数据表!AZ4015,1,MIN(FIND({"(";"（"},数据表!AZ4015&amp;"(（",1)-1)))&amp;""</f>
        <v/>
      </c>
      <c r="EG4015" s="495" t="str">
        <f>""&amp;(MID(数据表!AZ4015,1,MIN(FIND({0;1;2;3;4;5;6;7;8;9},数据表!AZ4015&amp;"1234567890",1)-1)))&amp;""</f>
        <v/>
      </c>
    </row>
    <row r="4016" spans="5:137" ht="12" customHeight="1">
      <c r="E4016" s="480"/>
      <c r="EF4016" s="495" t="str">
        <f>""&amp;(MID(数据表!AZ4016,1,MIN(FIND({"(";"（"},数据表!AZ4016&amp;"(（",1)-1)))&amp;""</f>
        <v/>
      </c>
      <c r="EG4016" s="495" t="str">
        <f>""&amp;(MID(数据表!AZ4016,1,MIN(FIND({0;1;2;3;4;5;6;7;8;9},数据表!AZ4016&amp;"1234567890",1)-1)))&amp;""</f>
        <v/>
      </c>
    </row>
    <row r="4017" spans="5:137" ht="12" customHeight="1">
      <c r="E4017" s="480"/>
      <c r="EF4017" s="495" t="str">
        <f>""&amp;(MID(数据表!AZ4017,1,MIN(FIND({"(";"（"},数据表!AZ4017&amp;"(（",1)-1)))&amp;""</f>
        <v/>
      </c>
      <c r="EG4017" s="495" t="str">
        <f>""&amp;(MID(数据表!AZ4017,1,MIN(FIND({0;1;2;3;4;5;6;7;8;9},数据表!AZ4017&amp;"1234567890",1)-1)))&amp;""</f>
        <v/>
      </c>
    </row>
    <row r="4018" spans="5:137" ht="12" customHeight="1">
      <c r="E4018" s="480"/>
      <c r="EF4018" s="495" t="str">
        <f>""&amp;(MID(数据表!AZ4018,1,MIN(FIND({"(";"（"},数据表!AZ4018&amp;"(（",1)-1)))&amp;""</f>
        <v/>
      </c>
      <c r="EG4018" s="495" t="str">
        <f>""&amp;(MID(数据表!AZ4018,1,MIN(FIND({0;1;2;3;4;5;6;7;8;9},数据表!AZ4018&amp;"1234567890",1)-1)))&amp;""</f>
        <v/>
      </c>
    </row>
    <row r="4019" spans="5:137" ht="12" customHeight="1">
      <c r="E4019" s="480"/>
      <c r="EF4019" s="495" t="str">
        <f>""&amp;(MID(数据表!AZ4019,1,MIN(FIND({"(";"（"},数据表!AZ4019&amp;"(（",1)-1)))&amp;""</f>
        <v/>
      </c>
      <c r="EG4019" s="495" t="str">
        <f>""&amp;(MID(数据表!AZ4019,1,MIN(FIND({0;1;2;3;4;5;6;7;8;9},数据表!AZ4019&amp;"1234567890",1)-1)))&amp;""</f>
        <v/>
      </c>
    </row>
    <row r="4020" spans="5:137" ht="12" customHeight="1">
      <c r="E4020" s="480"/>
      <c r="EF4020" s="495" t="str">
        <f>""&amp;(MID(数据表!AZ4020,1,MIN(FIND({"(";"（"},数据表!AZ4020&amp;"(（",1)-1)))&amp;""</f>
        <v/>
      </c>
      <c r="EG4020" s="495" t="str">
        <f>""&amp;(MID(数据表!AZ4020,1,MIN(FIND({0;1;2;3;4;5;6;7;8;9},数据表!AZ4020&amp;"1234567890",1)-1)))&amp;""</f>
        <v/>
      </c>
    </row>
    <row r="4021" spans="5:137" ht="12" customHeight="1">
      <c r="E4021" s="480"/>
      <c r="EF4021" s="495" t="str">
        <f>""&amp;(MID(数据表!AZ4021,1,MIN(FIND({"(";"（"},数据表!AZ4021&amp;"(（",1)-1)))&amp;""</f>
        <v/>
      </c>
      <c r="EG4021" s="495" t="str">
        <f>""&amp;(MID(数据表!AZ4021,1,MIN(FIND({0;1;2;3;4;5;6;7;8;9},数据表!AZ4021&amp;"1234567890",1)-1)))&amp;""</f>
        <v/>
      </c>
    </row>
    <row r="4022" spans="5:137" ht="12" customHeight="1">
      <c r="E4022" s="480"/>
      <c r="EF4022" s="495" t="str">
        <f>""&amp;(MID(数据表!AZ4022,1,MIN(FIND({"(";"（"},数据表!AZ4022&amp;"(（",1)-1)))&amp;""</f>
        <v/>
      </c>
      <c r="EG4022" s="495" t="str">
        <f>""&amp;(MID(数据表!AZ4022,1,MIN(FIND({0;1;2;3;4;5;6;7;8;9},数据表!AZ4022&amp;"1234567890",1)-1)))&amp;""</f>
        <v/>
      </c>
    </row>
    <row r="4023" spans="5:137" ht="12" customHeight="1">
      <c r="E4023" s="480"/>
      <c r="EF4023" s="495" t="str">
        <f>""&amp;(MID(数据表!AZ4023,1,MIN(FIND({"(";"（"},数据表!AZ4023&amp;"(（",1)-1)))&amp;""</f>
        <v/>
      </c>
      <c r="EG4023" s="495" t="str">
        <f>""&amp;(MID(数据表!AZ4023,1,MIN(FIND({0;1;2;3;4;5;6;7;8;9},数据表!AZ4023&amp;"1234567890",1)-1)))&amp;""</f>
        <v/>
      </c>
    </row>
    <row r="4024" spans="5:137" ht="12" customHeight="1">
      <c r="E4024" s="480"/>
      <c r="EF4024" s="495" t="str">
        <f>""&amp;(MID(数据表!AZ4024,1,MIN(FIND({"(";"（"},数据表!AZ4024&amp;"(（",1)-1)))&amp;""</f>
        <v/>
      </c>
      <c r="EG4024" s="495" t="str">
        <f>""&amp;(MID(数据表!AZ4024,1,MIN(FIND({0;1;2;3;4;5;6;7;8;9},数据表!AZ4024&amp;"1234567890",1)-1)))&amp;""</f>
        <v/>
      </c>
    </row>
    <row r="4025" spans="5:137" ht="12" customHeight="1">
      <c r="E4025" s="480"/>
      <c r="EF4025" s="495" t="str">
        <f>""&amp;(MID(数据表!AZ4025,1,MIN(FIND({"(";"（"},数据表!AZ4025&amp;"(（",1)-1)))&amp;""</f>
        <v/>
      </c>
      <c r="EG4025" s="495" t="str">
        <f>""&amp;(MID(数据表!AZ4025,1,MIN(FIND({0;1;2;3;4;5;6;7;8;9},数据表!AZ4025&amp;"1234567890",1)-1)))&amp;""</f>
        <v/>
      </c>
    </row>
    <row r="4026" spans="5:137" ht="12" customHeight="1">
      <c r="E4026" s="480"/>
      <c r="EF4026" s="495" t="str">
        <f>""&amp;(MID(数据表!AZ4026,1,MIN(FIND({"(";"（"},数据表!AZ4026&amp;"(（",1)-1)))&amp;""</f>
        <v/>
      </c>
      <c r="EG4026" s="495" t="str">
        <f>""&amp;(MID(数据表!AZ4026,1,MIN(FIND({0;1;2;3;4;5;6;7;8;9},数据表!AZ4026&amp;"1234567890",1)-1)))&amp;""</f>
        <v/>
      </c>
    </row>
    <row r="4027" spans="5:137" ht="12" customHeight="1">
      <c r="E4027" s="480"/>
      <c r="EF4027" s="495" t="str">
        <f>""&amp;(MID(数据表!AZ4027,1,MIN(FIND({"(";"（"},数据表!AZ4027&amp;"(（",1)-1)))&amp;""</f>
        <v/>
      </c>
      <c r="EG4027" s="495" t="str">
        <f>""&amp;(MID(数据表!AZ4027,1,MIN(FIND({0;1;2;3;4;5;6;7;8;9},数据表!AZ4027&amp;"1234567890",1)-1)))&amp;""</f>
        <v/>
      </c>
    </row>
    <row r="4028" spans="5:137" ht="12" customHeight="1">
      <c r="E4028" s="480"/>
      <c r="EF4028" s="495" t="str">
        <f>""&amp;(MID(数据表!AZ4028,1,MIN(FIND({"(";"（"},数据表!AZ4028&amp;"(（",1)-1)))&amp;""</f>
        <v/>
      </c>
      <c r="EG4028" s="495" t="str">
        <f>""&amp;(MID(数据表!AZ4028,1,MIN(FIND({0;1;2;3;4;5;6;7;8;9},数据表!AZ4028&amp;"1234567890",1)-1)))&amp;""</f>
        <v/>
      </c>
    </row>
    <row r="4029" spans="5:137" ht="12" customHeight="1">
      <c r="E4029" s="480"/>
      <c r="EF4029" s="495" t="str">
        <f>""&amp;(MID(数据表!AZ4029,1,MIN(FIND({"(";"（"},数据表!AZ4029&amp;"(（",1)-1)))&amp;""</f>
        <v/>
      </c>
      <c r="EG4029" s="495" t="str">
        <f>""&amp;(MID(数据表!AZ4029,1,MIN(FIND({0;1;2;3;4;5;6;7;8;9},数据表!AZ4029&amp;"1234567890",1)-1)))&amp;""</f>
        <v/>
      </c>
    </row>
    <row r="4030" spans="5:137" ht="12" customHeight="1">
      <c r="E4030" s="480"/>
      <c r="EF4030" s="495" t="str">
        <f>""&amp;(MID(数据表!AZ4030,1,MIN(FIND({"(";"（"},数据表!AZ4030&amp;"(（",1)-1)))&amp;""</f>
        <v/>
      </c>
      <c r="EG4030" s="495" t="str">
        <f>""&amp;(MID(数据表!AZ4030,1,MIN(FIND({0;1;2;3;4;5;6;7;8;9},数据表!AZ4030&amp;"1234567890",1)-1)))&amp;""</f>
        <v/>
      </c>
    </row>
    <row r="4031" spans="5:137" ht="12" customHeight="1">
      <c r="E4031" s="480"/>
      <c r="EF4031" s="495" t="str">
        <f>""&amp;(MID(数据表!AZ4031,1,MIN(FIND({"(";"（"},数据表!AZ4031&amp;"(（",1)-1)))&amp;""</f>
        <v/>
      </c>
      <c r="EG4031" s="495" t="str">
        <f>""&amp;(MID(数据表!AZ4031,1,MIN(FIND({0;1;2;3;4;5;6;7;8;9},数据表!AZ4031&amp;"1234567890",1)-1)))&amp;""</f>
        <v/>
      </c>
    </row>
    <row r="4032" spans="5:137" ht="12" customHeight="1">
      <c r="E4032" s="480"/>
      <c r="EF4032" s="495" t="str">
        <f>""&amp;(MID(数据表!AZ4032,1,MIN(FIND({"(";"（"},数据表!AZ4032&amp;"(（",1)-1)))&amp;""</f>
        <v/>
      </c>
      <c r="EG4032" s="495" t="str">
        <f>""&amp;(MID(数据表!AZ4032,1,MIN(FIND({0;1;2;3;4;5;6;7;8;9},数据表!AZ4032&amp;"1234567890",1)-1)))&amp;""</f>
        <v/>
      </c>
    </row>
    <row r="4033" spans="5:137" ht="12" customHeight="1">
      <c r="E4033" s="480"/>
      <c r="EF4033" s="495" t="str">
        <f>""&amp;(MID(数据表!AZ4033,1,MIN(FIND({"(";"（"},数据表!AZ4033&amp;"(（",1)-1)))&amp;""</f>
        <v/>
      </c>
      <c r="EG4033" s="495" t="str">
        <f>""&amp;(MID(数据表!AZ4033,1,MIN(FIND({0;1;2;3;4;5;6;7;8;9},数据表!AZ4033&amp;"1234567890",1)-1)))&amp;""</f>
        <v/>
      </c>
    </row>
    <row r="4034" spans="5:137" ht="12" customHeight="1">
      <c r="E4034" s="480"/>
      <c r="EF4034" s="495" t="str">
        <f>""&amp;(MID(数据表!AZ4034,1,MIN(FIND({"(";"（"},数据表!AZ4034&amp;"(（",1)-1)))&amp;""</f>
        <v/>
      </c>
      <c r="EG4034" s="495" t="str">
        <f>""&amp;(MID(数据表!AZ4034,1,MIN(FIND({0;1;2;3;4;5;6;7;8;9},数据表!AZ4034&amp;"1234567890",1)-1)))&amp;""</f>
        <v/>
      </c>
    </row>
    <row r="4035" spans="5:137" ht="12" customHeight="1">
      <c r="E4035" s="480"/>
      <c r="EF4035" s="495" t="str">
        <f>""&amp;(MID(数据表!AZ4035,1,MIN(FIND({"(";"（"},数据表!AZ4035&amp;"(（",1)-1)))&amp;""</f>
        <v/>
      </c>
      <c r="EG4035" s="495" t="str">
        <f>""&amp;(MID(数据表!AZ4035,1,MIN(FIND({0;1;2;3;4;5;6;7;8;9},数据表!AZ4035&amp;"1234567890",1)-1)))&amp;""</f>
        <v/>
      </c>
    </row>
    <row r="4036" spans="5:137" ht="12" customHeight="1">
      <c r="E4036" s="480"/>
      <c r="EF4036" s="495" t="str">
        <f>""&amp;(MID(数据表!AZ4036,1,MIN(FIND({"(";"（"},数据表!AZ4036&amp;"(（",1)-1)))&amp;""</f>
        <v/>
      </c>
      <c r="EG4036" s="495" t="str">
        <f>""&amp;(MID(数据表!AZ4036,1,MIN(FIND({0;1;2;3;4;5;6;7;8;9},数据表!AZ4036&amp;"1234567890",1)-1)))&amp;""</f>
        <v/>
      </c>
    </row>
    <row r="4037" spans="5:137" ht="12" customHeight="1">
      <c r="E4037" s="480"/>
      <c r="EF4037" s="495" t="str">
        <f>""&amp;(MID(数据表!AZ4037,1,MIN(FIND({"(";"（"},数据表!AZ4037&amp;"(（",1)-1)))&amp;""</f>
        <v/>
      </c>
      <c r="EG4037" s="495" t="str">
        <f>""&amp;(MID(数据表!AZ4037,1,MIN(FIND({0;1;2;3;4;5;6;7;8;9},数据表!AZ4037&amp;"1234567890",1)-1)))&amp;""</f>
        <v/>
      </c>
    </row>
    <row r="4038" spans="5:137" ht="12" customHeight="1">
      <c r="E4038" s="480"/>
      <c r="EF4038" s="495" t="str">
        <f>""&amp;(MID(数据表!AZ4038,1,MIN(FIND({"(";"（"},数据表!AZ4038&amp;"(（",1)-1)))&amp;""</f>
        <v/>
      </c>
      <c r="EG4038" s="495" t="str">
        <f>""&amp;(MID(数据表!AZ4038,1,MIN(FIND({0;1;2;3;4;5;6;7;8;9},数据表!AZ4038&amp;"1234567890",1)-1)))&amp;""</f>
        <v/>
      </c>
    </row>
    <row r="4039" spans="5:137" ht="12" customHeight="1">
      <c r="E4039" s="480"/>
      <c r="EF4039" s="495" t="str">
        <f>""&amp;(MID(数据表!AZ4039,1,MIN(FIND({"(";"（"},数据表!AZ4039&amp;"(（",1)-1)))&amp;""</f>
        <v/>
      </c>
      <c r="EG4039" s="495" t="str">
        <f>""&amp;(MID(数据表!AZ4039,1,MIN(FIND({0;1;2;3;4;5;6;7;8;9},数据表!AZ4039&amp;"1234567890",1)-1)))&amp;""</f>
        <v/>
      </c>
    </row>
    <row r="4040" spans="5:137" ht="12" customHeight="1">
      <c r="E4040" s="480"/>
      <c r="EF4040" s="495" t="str">
        <f>""&amp;(MID(数据表!AZ4040,1,MIN(FIND({"(";"（"},数据表!AZ4040&amp;"(（",1)-1)))&amp;""</f>
        <v/>
      </c>
      <c r="EG4040" s="495" t="str">
        <f>""&amp;(MID(数据表!AZ4040,1,MIN(FIND({0;1;2;3;4;5;6;7;8;9},数据表!AZ4040&amp;"1234567890",1)-1)))&amp;""</f>
        <v/>
      </c>
    </row>
    <row r="4041" spans="5:137" ht="12" customHeight="1">
      <c r="E4041" s="480"/>
      <c r="EF4041" s="495" t="str">
        <f>""&amp;(MID(数据表!AZ4041,1,MIN(FIND({"(";"（"},数据表!AZ4041&amp;"(（",1)-1)))&amp;""</f>
        <v/>
      </c>
      <c r="EG4041" s="495" t="str">
        <f>""&amp;(MID(数据表!AZ4041,1,MIN(FIND({0;1;2;3;4;5;6;7;8;9},数据表!AZ4041&amp;"1234567890",1)-1)))&amp;""</f>
        <v/>
      </c>
    </row>
    <row r="4042" spans="5:137" ht="12" customHeight="1">
      <c r="E4042" s="480"/>
      <c r="EF4042" s="495" t="str">
        <f>""&amp;(MID(数据表!AZ4042,1,MIN(FIND({"(";"（"},数据表!AZ4042&amp;"(（",1)-1)))&amp;""</f>
        <v/>
      </c>
      <c r="EG4042" s="495" t="str">
        <f>""&amp;(MID(数据表!AZ4042,1,MIN(FIND({0;1;2;3;4;5;6;7;8;9},数据表!AZ4042&amp;"1234567890",1)-1)))&amp;""</f>
        <v/>
      </c>
    </row>
    <row r="4043" spans="5:137" ht="12" customHeight="1">
      <c r="E4043" s="480"/>
      <c r="EF4043" s="495" t="str">
        <f>""&amp;(MID(数据表!AZ4043,1,MIN(FIND({"(";"（"},数据表!AZ4043&amp;"(（",1)-1)))&amp;""</f>
        <v/>
      </c>
      <c r="EG4043" s="495" t="str">
        <f>""&amp;(MID(数据表!AZ4043,1,MIN(FIND({0;1;2;3;4;5;6;7;8;9},数据表!AZ4043&amp;"1234567890",1)-1)))&amp;""</f>
        <v/>
      </c>
    </row>
    <row r="4044" spans="5:137" ht="12" customHeight="1">
      <c r="E4044" s="480"/>
      <c r="EF4044" s="495" t="str">
        <f>""&amp;(MID(数据表!AZ4044,1,MIN(FIND({"(";"（"},数据表!AZ4044&amp;"(（",1)-1)))&amp;""</f>
        <v/>
      </c>
      <c r="EG4044" s="495" t="str">
        <f>""&amp;(MID(数据表!AZ4044,1,MIN(FIND({0;1;2;3;4;5;6;7;8;9},数据表!AZ4044&amp;"1234567890",1)-1)))&amp;""</f>
        <v/>
      </c>
    </row>
    <row r="4045" spans="5:137" ht="12" customHeight="1">
      <c r="E4045" s="480"/>
      <c r="EF4045" s="495" t="str">
        <f>""&amp;(MID(数据表!AZ4045,1,MIN(FIND({"(";"（"},数据表!AZ4045&amp;"(（",1)-1)))&amp;""</f>
        <v/>
      </c>
      <c r="EG4045" s="495" t="str">
        <f>""&amp;(MID(数据表!AZ4045,1,MIN(FIND({0;1;2;3;4;5;6;7;8;9},数据表!AZ4045&amp;"1234567890",1)-1)))&amp;""</f>
        <v/>
      </c>
    </row>
    <row r="4046" spans="5:137" ht="12" customHeight="1">
      <c r="E4046" s="480"/>
      <c r="EF4046" s="495" t="str">
        <f>""&amp;(MID(数据表!AZ4046,1,MIN(FIND({"(";"（"},数据表!AZ4046&amp;"(（",1)-1)))&amp;""</f>
        <v/>
      </c>
      <c r="EG4046" s="495" t="str">
        <f>""&amp;(MID(数据表!AZ4046,1,MIN(FIND({0;1;2;3;4;5;6;7;8;9},数据表!AZ4046&amp;"1234567890",1)-1)))&amp;""</f>
        <v/>
      </c>
    </row>
    <row r="4047" spans="5:137" ht="12" customHeight="1">
      <c r="E4047" s="480"/>
      <c r="EF4047" s="495" t="str">
        <f>""&amp;(MID(数据表!AZ4047,1,MIN(FIND({"(";"（"},数据表!AZ4047&amp;"(（",1)-1)))&amp;""</f>
        <v/>
      </c>
      <c r="EG4047" s="495" t="str">
        <f>""&amp;(MID(数据表!AZ4047,1,MIN(FIND({0;1;2;3;4;5;6;7;8;9},数据表!AZ4047&amp;"1234567890",1)-1)))&amp;""</f>
        <v/>
      </c>
    </row>
    <row r="4048" spans="5:137" ht="12" customHeight="1">
      <c r="E4048" s="480"/>
      <c r="EF4048" s="495" t="str">
        <f>""&amp;(MID(数据表!AZ4048,1,MIN(FIND({"(";"（"},数据表!AZ4048&amp;"(（",1)-1)))&amp;""</f>
        <v/>
      </c>
      <c r="EG4048" s="495" t="str">
        <f>""&amp;(MID(数据表!AZ4048,1,MIN(FIND({0;1;2;3;4;5;6;7;8;9},数据表!AZ4048&amp;"1234567890",1)-1)))&amp;""</f>
        <v/>
      </c>
    </row>
    <row r="4049" spans="5:137" ht="12" customHeight="1">
      <c r="E4049" s="480"/>
      <c r="EF4049" s="495" t="str">
        <f>""&amp;(MID(数据表!AZ4049,1,MIN(FIND({"(";"（"},数据表!AZ4049&amp;"(（",1)-1)))&amp;""</f>
        <v/>
      </c>
      <c r="EG4049" s="495" t="str">
        <f>""&amp;(MID(数据表!AZ4049,1,MIN(FIND({0;1;2;3;4;5;6;7;8;9},数据表!AZ4049&amp;"1234567890",1)-1)))&amp;""</f>
        <v/>
      </c>
    </row>
    <row r="4050" spans="5:137" ht="12" customHeight="1">
      <c r="E4050" s="480"/>
      <c r="EF4050" s="495" t="str">
        <f>""&amp;(MID(数据表!AZ4050,1,MIN(FIND({"(";"（"},数据表!AZ4050&amp;"(（",1)-1)))&amp;""</f>
        <v/>
      </c>
      <c r="EG4050" s="495" t="str">
        <f>""&amp;(MID(数据表!AZ4050,1,MIN(FIND({0;1;2;3;4;5;6;7;8;9},数据表!AZ4050&amp;"1234567890",1)-1)))&amp;""</f>
        <v/>
      </c>
    </row>
    <row r="4051" spans="5:137" ht="12" customHeight="1">
      <c r="E4051" s="480"/>
      <c r="EF4051" s="495" t="str">
        <f>""&amp;(MID(数据表!AZ4051,1,MIN(FIND({"(";"（"},数据表!AZ4051&amp;"(（",1)-1)))&amp;""</f>
        <v/>
      </c>
      <c r="EG4051" s="495" t="str">
        <f>""&amp;(MID(数据表!AZ4051,1,MIN(FIND({0;1;2;3;4;5;6;7;8;9},数据表!AZ4051&amp;"1234567890",1)-1)))&amp;""</f>
        <v/>
      </c>
    </row>
    <row r="4052" spans="5:137" ht="12" customHeight="1">
      <c r="E4052" s="480"/>
      <c r="EF4052" s="495" t="str">
        <f>""&amp;(MID(数据表!AZ4052,1,MIN(FIND({"(";"（"},数据表!AZ4052&amp;"(（",1)-1)))&amp;""</f>
        <v/>
      </c>
      <c r="EG4052" s="495" t="str">
        <f>""&amp;(MID(数据表!AZ4052,1,MIN(FIND({0;1;2;3;4;5;6;7;8;9},数据表!AZ4052&amp;"1234567890",1)-1)))&amp;""</f>
        <v/>
      </c>
    </row>
    <row r="4053" spans="5:137" ht="12" customHeight="1">
      <c r="E4053" s="480"/>
      <c r="EF4053" s="495" t="str">
        <f>""&amp;(MID(数据表!AZ4053,1,MIN(FIND({"(";"（"},数据表!AZ4053&amp;"(（",1)-1)))&amp;""</f>
        <v/>
      </c>
      <c r="EG4053" s="495" t="str">
        <f>""&amp;(MID(数据表!AZ4053,1,MIN(FIND({0;1;2;3;4;5;6;7;8;9},数据表!AZ4053&amp;"1234567890",1)-1)))&amp;""</f>
        <v/>
      </c>
    </row>
    <row r="4054" spans="5:137" ht="12" customHeight="1">
      <c r="E4054" s="480"/>
      <c r="EF4054" s="495" t="str">
        <f>""&amp;(MID(数据表!AZ4054,1,MIN(FIND({"(";"（"},数据表!AZ4054&amp;"(（",1)-1)))&amp;""</f>
        <v/>
      </c>
      <c r="EG4054" s="495" t="str">
        <f>""&amp;(MID(数据表!AZ4054,1,MIN(FIND({0;1;2;3;4;5;6;7;8;9},数据表!AZ4054&amp;"1234567890",1)-1)))&amp;""</f>
        <v/>
      </c>
    </row>
    <row r="4055" spans="5:137" ht="12" customHeight="1">
      <c r="E4055" s="480"/>
      <c r="EF4055" s="495" t="str">
        <f>""&amp;(MID(数据表!AZ4055,1,MIN(FIND({"(";"（"},数据表!AZ4055&amp;"(（",1)-1)))&amp;""</f>
        <v/>
      </c>
      <c r="EG4055" s="495" t="str">
        <f>""&amp;(MID(数据表!AZ4055,1,MIN(FIND({0;1;2;3;4;5;6;7;8;9},数据表!AZ4055&amp;"1234567890",1)-1)))&amp;""</f>
        <v/>
      </c>
    </row>
    <row r="4056" spans="5:137" ht="12" customHeight="1">
      <c r="E4056" s="480"/>
      <c r="EF4056" s="495" t="str">
        <f>""&amp;(MID(数据表!AZ4056,1,MIN(FIND({"(";"（"},数据表!AZ4056&amp;"(（",1)-1)))&amp;""</f>
        <v/>
      </c>
      <c r="EG4056" s="495" t="str">
        <f>""&amp;(MID(数据表!AZ4056,1,MIN(FIND({0;1;2;3;4;5;6;7;8;9},数据表!AZ4056&amp;"1234567890",1)-1)))&amp;""</f>
        <v/>
      </c>
    </row>
    <row r="4057" spans="5:137" ht="12" customHeight="1">
      <c r="E4057" s="480"/>
      <c r="EF4057" s="495" t="str">
        <f>""&amp;(MID(数据表!AZ4057,1,MIN(FIND({"(";"（"},数据表!AZ4057&amp;"(（",1)-1)))&amp;""</f>
        <v/>
      </c>
      <c r="EG4057" s="495" t="str">
        <f>""&amp;(MID(数据表!AZ4057,1,MIN(FIND({0;1;2;3;4;5;6;7;8;9},数据表!AZ4057&amp;"1234567890",1)-1)))&amp;""</f>
        <v/>
      </c>
    </row>
    <row r="4058" spans="5:137" ht="12" customHeight="1">
      <c r="E4058" s="480"/>
      <c r="EF4058" s="495" t="str">
        <f>""&amp;(MID(数据表!AZ4058,1,MIN(FIND({"(";"（"},数据表!AZ4058&amp;"(（",1)-1)))&amp;""</f>
        <v/>
      </c>
      <c r="EG4058" s="495" t="str">
        <f>""&amp;(MID(数据表!AZ4058,1,MIN(FIND({0;1;2;3;4;5;6;7;8;9},数据表!AZ4058&amp;"1234567890",1)-1)))&amp;""</f>
        <v/>
      </c>
    </row>
    <row r="4059" spans="5:137" ht="12" customHeight="1">
      <c r="E4059" s="480"/>
      <c r="EF4059" s="495" t="str">
        <f>""&amp;(MID(数据表!AZ4059,1,MIN(FIND({"(";"（"},数据表!AZ4059&amp;"(（",1)-1)))&amp;""</f>
        <v/>
      </c>
      <c r="EG4059" s="495" t="str">
        <f>""&amp;(MID(数据表!AZ4059,1,MIN(FIND({0;1;2;3;4;5;6;7;8;9},数据表!AZ4059&amp;"1234567890",1)-1)))&amp;""</f>
        <v/>
      </c>
    </row>
    <row r="4060" spans="5:137" ht="12" customHeight="1">
      <c r="E4060" s="480"/>
      <c r="EF4060" s="495" t="str">
        <f>""&amp;(MID(数据表!AZ4060,1,MIN(FIND({"(";"（"},数据表!AZ4060&amp;"(（",1)-1)))&amp;""</f>
        <v/>
      </c>
      <c r="EG4060" s="495" t="str">
        <f>""&amp;(MID(数据表!AZ4060,1,MIN(FIND({0;1;2;3;4;5;6;7;8;9},数据表!AZ4060&amp;"1234567890",1)-1)))&amp;""</f>
        <v/>
      </c>
    </row>
    <row r="4061" spans="5:137" ht="12" customHeight="1">
      <c r="E4061" s="480"/>
      <c r="EF4061" s="495" t="str">
        <f>""&amp;(MID(数据表!AZ4061,1,MIN(FIND({"(";"（"},数据表!AZ4061&amp;"(（",1)-1)))&amp;""</f>
        <v/>
      </c>
      <c r="EG4061" s="495" t="str">
        <f>""&amp;(MID(数据表!AZ4061,1,MIN(FIND({0;1;2;3;4;5;6;7;8;9},数据表!AZ4061&amp;"1234567890",1)-1)))&amp;""</f>
        <v/>
      </c>
    </row>
    <row r="4062" spans="5:137" ht="12" customHeight="1">
      <c r="E4062" s="480"/>
      <c r="EF4062" s="495" t="str">
        <f>""&amp;(MID(数据表!AZ4062,1,MIN(FIND({"(";"（"},数据表!AZ4062&amp;"(（",1)-1)))&amp;""</f>
        <v/>
      </c>
      <c r="EG4062" s="495" t="str">
        <f>""&amp;(MID(数据表!AZ4062,1,MIN(FIND({0;1;2;3;4;5;6;7;8;9},数据表!AZ4062&amp;"1234567890",1)-1)))&amp;""</f>
        <v/>
      </c>
    </row>
    <row r="4063" spans="5:137" ht="12" customHeight="1">
      <c r="E4063" s="480"/>
      <c r="EF4063" s="495" t="str">
        <f>""&amp;(MID(数据表!AZ4063,1,MIN(FIND({"(";"（"},数据表!AZ4063&amp;"(（",1)-1)))&amp;""</f>
        <v/>
      </c>
      <c r="EG4063" s="495" t="str">
        <f>""&amp;(MID(数据表!AZ4063,1,MIN(FIND({0;1;2;3;4;5;6;7;8;9},数据表!AZ4063&amp;"1234567890",1)-1)))&amp;""</f>
        <v/>
      </c>
    </row>
    <row r="4064" spans="5:137" ht="12" customHeight="1">
      <c r="E4064" s="480"/>
      <c r="EF4064" s="495" t="str">
        <f>""&amp;(MID(数据表!AZ4064,1,MIN(FIND({"(";"（"},数据表!AZ4064&amp;"(（",1)-1)))&amp;""</f>
        <v/>
      </c>
      <c r="EG4064" s="495" t="str">
        <f>""&amp;(MID(数据表!AZ4064,1,MIN(FIND({0;1;2;3;4;5;6;7;8;9},数据表!AZ4064&amp;"1234567890",1)-1)))&amp;""</f>
        <v/>
      </c>
    </row>
    <row r="4065" spans="5:137" ht="12" customHeight="1">
      <c r="E4065" s="480"/>
      <c r="EF4065" s="495" t="str">
        <f>""&amp;(MID(数据表!AZ4065,1,MIN(FIND({"(";"（"},数据表!AZ4065&amp;"(（",1)-1)))&amp;""</f>
        <v/>
      </c>
      <c r="EG4065" s="495" t="str">
        <f>""&amp;(MID(数据表!AZ4065,1,MIN(FIND({0;1;2;3;4;5;6;7;8;9},数据表!AZ4065&amp;"1234567890",1)-1)))&amp;""</f>
        <v/>
      </c>
    </row>
    <row r="4066" spans="5:137" ht="12" customHeight="1">
      <c r="E4066" s="480"/>
      <c r="EF4066" s="495" t="str">
        <f>""&amp;(MID(数据表!AZ4066,1,MIN(FIND({"(";"（"},数据表!AZ4066&amp;"(（",1)-1)))&amp;""</f>
        <v/>
      </c>
      <c r="EG4066" s="495" t="str">
        <f>""&amp;(MID(数据表!AZ4066,1,MIN(FIND({0;1;2;3;4;5;6;7;8;9},数据表!AZ4066&amp;"1234567890",1)-1)))&amp;""</f>
        <v/>
      </c>
    </row>
    <row r="4067" spans="5:137" ht="12" customHeight="1">
      <c r="E4067" s="480"/>
      <c r="EF4067" s="495" t="str">
        <f>""&amp;(MID(数据表!AZ4067,1,MIN(FIND({"(";"（"},数据表!AZ4067&amp;"(（",1)-1)))&amp;""</f>
        <v/>
      </c>
      <c r="EG4067" s="495" t="str">
        <f>""&amp;(MID(数据表!AZ4067,1,MIN(FIND({0;1;2;3;4;5;6;7;8;9},数据表!AZ4067&amp;"1234567890",1)-1)))&amp;""</f>
        <v/>
      </c>
    </row>
    <row r="4068" spans="5:137" ht="12" customHeight="1">
      <c r="E4068" s="480"/>
      <c r="EF4068" s="495" t="str">
        <f>""&amp;(MID(数据表!AZ4068,1,MIN(FIND({"(";"（"},数据表!AZ4068&amp;"(（",1)-1)))&amp;""</f>
        <v/>
      </c>
      <c r="EG4068" s="495" t="str">
        <f>""&amp;(MID(数据表!AZ4068,1,MIN(FIND({0;1;2;3;4;5;6;7;8;9},数据表!AZ4068&amp;"1234567890",1)-1)))&amp;""</f>
        <v/>
      </c>
    </row>
    <row r="4069" spans="5:137" ht="12" customHeight="1">
      <c r="E4069" s="480"/>
      <c r="EF4069" s="495" t="str">
        <f>""&amp;(MID(数据表!AZ4069,1,MIN(FIND({"(";"（"},数据表!AZ4069&amp;"(（",1)-1)))&amp;""</f>
        <v/>
      </c>
      <c r="EG4069" s="495" t="str">
        <f>""&amp;(MID(数据表!AZ4069,1,MIN(FIND({0;1;2;3;4;5;6;7;8;9},数据表!AZ4069&amp;"1234567890",1)-1)))&amp;""</f>
        <v/>
      </c>
    </row>
    <row r="4070" spans="5:137" ht="12" customHeight="1">
      <c r="E4070" s="480"/>
      <c r="EF4070" s="495" t="str">
        <f>""&amp;(MID(数据表!AZ4070,1,MIN(FIND({"(";"（"},数据表!AZ4070&amp;"(（",1)-1)))&amp;""</f>
        <v/>
      </c>
      <c r="EG4070" s="495" t="str">
        <f>""&amp;(MID(数据表!AZ4070,1,MIN(FIND({0;1;2;3;4;5;6;7;8;9},数据表!AZ4070&amp;"1234567890",1)-1)))&amp;""</f>
        <v/>
      </c>
    </row>
    <row r="4071" spans="5:137" ht="12" customHeight="1">
      <c r="E4071" s="480"/>
      <c r="EF4071" s="495" t="str">
        <f>""&amp;(MID(数据表!AZ4071,1,MIN(FIND({"(";"（"},数据表!AZ4071&amp;"(（",1)-1)))&amp;""</f>
        <v/>
      </c>
      <c r="EG4071" s="495" t="str">
        <f>""&amp;(MID(数据表!AZ4071,1,MIN(FIND({0;1;2;3;4;5;6;7;8;9},数据表!AZ4071&amp;"1234567890",1)-1)))&amp;""</f>
        <v/>
      </c>
    </row>
    <row r="4072" spans="5:137" ht="12" customHeight="1">
      <c r="E4072" s="480"/>
      <c r="EF4072" s="495" t="str">
        <f>""&amp;(MID(数据表!AZ4072,1,MIN(FIND({"(";"（"},数据表!AZ4072&amp;"(（",1)-1)))&amp;""</f>
        <v/>
      </c>
      <c r="EG4072" s="495" t="str">
        <f>""&amp;(MID(数据表!AZ4072,1,MIN(FIND({0;1;2;3;4;5;6;7;8;9},数据表!AZ4072&amp;"1234567890",1)-1)))&amp;""</f>
        <v/>
      </c>
    </row>
    <row r="4073" spans="5:137" ht="12" customHeight="1">
      <c r="E4073" s="480"/>
      <c r="EF4073" s="495" t="str">
        <f>""&amp;(MID(数据表!AZ4073,1,MIN(FIND({"(";"（"},数据表!AZ4073&amp;"(（",1)-1)))&amp;""</f>
        <v/>
      </c>
      <c r="EG4073" s="495" t="str">
        <f>""&amp;(MID(数据表!AZ4073,1,MIN(FIND({0;1;2;3;4;5;6;7;8;9},数据表!AZ4073&amp;"1234567890",1)-1)))&amp;""</f>
        <v/>
      </c>
    </row>
    <row r="4074" spans="5:137" ht="12" customHeight="1">
      <c r="E4074" s="480"/>
      <c r="EF4074" s="495" t="str">
        <f>""&amp;(MID(数据表!AZ4074,1,MIN(FIND({"(";"（"},数据表!AZ4074&amp;"(（",1)-1)))&amp;""</f>
        <v/>
      </c>
      <c r="EG4074" s="495" t="str">
        <f>""&amp;(MID(数据表!AZ4074,1,MIN(FIND({0;1;2;3;4;5;6;7;8;9},数据表!AZ4074&amp;"1234567890",1)-1)))&amp;""</f>
        <v/>
      </c>
    </row>
    <row r="4075" spans="5:137" ht="12" customHeight="1">
      <c r="E4075" s="480"/>
      <c r="EF4075" s="495" t="str">
        <f>""&amp;(MID(数据表!AZ4075,1,MIN(FIND({"(";"（"},数据表!AZ4075&amp;"(（",1)-1)))&amp;""</f>
        <v/>
      </c>
      <c r="EG4075" s="495" t="str">
        <f>""&amp;(MID(数据表!AZ4075,1,MIN(FIND({0;1;2;3;4;5;6;7;8;9},数据表!AZ4075&amp;"1234567890",1)-1)))&amp;""</f>
        <v/>
      </c>
    </row>
    <row r="4076" spans="5:137" ht="12" customHeight="1">
      <c r="E4076" s="480"/>
      <c r="EF4076" s="495" t="str">
        <f>""&amp;(MID(数据表!AZ4076,1,MIN(FIND({"(";"（"},数据表!AZ4076&amp;"(（",1)-1)))&amp;""</f>
        <v/>
      </c>
      <c r="EG4076" s="495" t="str">
        <f>""&amp;(MID(数据表!AZ4076,1,MIN(FIND({0;1;2;3;4;5;6;7;8;9},数据表!AZ4076&amp;"1234567890",1)-1)))&amp;""</f>
        <v/>
      </c>
    </row>
    <row r="4077" spans="5:137" ht="12" customHeight="1">
      <c r="E4077" s="480"/>
      <c r="EF4077" s="495" t="str">
        <f>""&amp;(MID(数据表!AZ4077,1,MIN(FIND({"(";"（"},数据表!AZ4077&amp;"(（",1)-1)))&amp;""</f>
        <v/>
      </c>
      <c r="EG4077" s="495" t="str">
        <f>""&amp;(MID(数据表!AZ4077,1,MIN(FIND({0;1;2;3;4;5;6;7;8;9},数据表!AZ4077&amp;"1234567890",1)-1)))&amp;""</f>
        <v/>
      </c>
    </row>
    <row r="4078" spans="5:137" ht="12" customHeight="1">
      <c r="E4078" s="480"/>
      <c r="EF4078" s="495" t="str">
        <f>""&amp;(MID(数据表!AZ4078,1,MIN(FIND({"(";"（"},数据表!AZ4078&amp;"(（",1)-1)))&amp;""</f>
        <v/>
      </c>
      <c r="EG4078" s="495" t="str">
        <f>""&amp;(MID(数据表!AZ4078,1,MIN(FIND({0;1;2;3;4;5;6;7;8;9},数据表!AZ4078&amp;"1234567890",1)-1)))&amp;""</f>
        <v/>
      </c>
    </row>
    <row r="4079" spans="5:137" ht="12" customHeight="1">
      <c r="E4079" s="480"/>
      <c r="EF4079" s="495" t="str">
        <f>""&amp;(MID(数据表!AZ4079,1,MIN(FIND({"(";"（"},数据表!AZ4079&amp;"(（",1)-1)))&amp;""</f>
        <v/>
      </c>
      <c r="EG4079" s="495" t="str">
        <f>""&amp;(MID(数据表!AZ4079,1,MIN(FIND({0;1;2;3;4;5;6;7;8;9},数据表!AZ4079&amp;"1234567890",1)-1)))&amp;""</f>
        <v/>
      </c>
    </row>
    <row r="4080" spans="5:137" ht="12" customHeight="1">
      <c r="E4080" s="480"/>
      <c r="EF4080" s="495" t="str">
        <f>""&amp;(MID(数据表!AZ4080,1,MIN(FIND({"(";"（"},数据表!AZ4080&amp;"(（",1)-1)))&amp;""</f>
        <v/>
      </c>
      <c r="EG4080" s="495" t="str">
        <f>""&amp;(MID(数据表!AZ4080,1,MIN(FIND({0;1;2;3;4;5;6;7;8;9},数据表!AZ4080&amp;"1234567890",1)-1)))&amp;""</f>
        <v/>
      </c>
    </row>
    <row r="4081" spans="5:137" ht="12" customHeight="1">
      <c r="E4081" s="480"/>
      <c r="EF4081" s="495" t="str">
        <f>""&amp;(MID(数据表!AZ4081,1,MIN(FIND({"(";"（"},数据表!AZ4081&amp;"(（",1)-1)))&amp;""</f>
        <v/>
      </c>
      <c r="EG4081" s="495" t="str">
        <f>""&amp;(MID(数据表!AZ4081,1,MIN(FIND({0;1;2;3;4;5;6;7;8;9},数据表!AZ4081&amp;"1234567890",1)-1)))&amp;""</f>
        <v/>
      </c>
    </row>
    <row r="4082" spans="5:137" ht="12" customHeight="1">
      <c r="E4082" s="480"/>
      <c r="EF4082" s="495" t="str">
        <f>""&amp;(MID(数据表!AZ4082,1,MIN(FIND({"(";"（"},数据表!AZ4082&amp;"(（",1)-1)))&amp;""</f>
        <v/>
      </c>
      <c r="EG4082" s="495" t="str">
        <f>""&amp;(MID(数据表!AZ4082,1,MIN(FIND({0;1;2;3;4;5;6;7;8;9},数据表!AZ4082&amp;"1234567890",1)-1)))&amp;""</f>
        <v/>
      </c>
    </row>
    <row r="4083" spans="5:137" ht="12" customHeight="1">
      <c r="E4083" s="480"/>
      <c r="EF4083" s="495" t="str">
        <f>""&amp;(MID(数据表!AZ4083,1,MIN(FIND({"(";"（"},数据表!AZ4083&amp;"(（",1)-1)))&amp;""</f>
        <v/>
      </c>
      <c r="EG4083" s="495" t="str">
        <f>""&amp;(MID(数据表!AZ4083,1,MIN(FIND({0;1;2;3;4;5;6;7;8;9},数据表!AZ4083&amp;"1234567890",1)-1)))&amp;""</f>
        <v/>
      </c>
    </row>
    <row r="4084" spans="5:137" ht="12" customHeight="1">
      <c r="E4084" s="480"/>
      <c r="EF4084" s="495" t="str">
        <f>""&amp;(MID(数据表!AZ4084,1,MIN(FIND({"(";"（"},数据表!AZ4084&amp;"(（",1)-1)))&amp;""</f>
        <v/>
      </c>
      <c r="EG4084" s="495" t="str">
        <f>""&amp;(MID(数据表!AZ4084,1,MIN(FIND({0;1;2;3;4;5;6;7;8;9},数据表!AZ4084&amp;"1234567890",1)-1)))&amp;""</f>
        <v/>
      </c>
    </row>
    <row r="4085" spans="5:137" ht="12" customHeight="1">
      <c r="E4085" s="480"/>
      <c r="EF4085" s="495" t="str">
        <f>""&amp;(MID(数据表!AZ4085,1,MIN(FIND({"(";"（"},数据表!AZ4085&amp;"(（",1)-1)))&amp;""</f>
        <v/>
      </c>
      <c r="EG4085" s="495" t="str">
        <f>""&amp;(MID(数据表!AZ4085,1,MIN(FIND({0;1;2;3;4;5;6;7;8;9},数据表!AZ4085&amp;"1234567890",1)-1)))&amp;""</f>
        <v/>
      </c>
    </row>
    <row r="4086" spans="5:137" ht="12" customHeight="1">
      <c r="E4086" s="480"/>
      <c r="EF4086" s="495" t="str">
        <f>""&amp;(MID(数据表!AZ4086,1,MIN(FIND({"(";"（"},数据表!AZ4086&amp;"(（",1)-1)))&amp;""</f>
        <v/>
      </c>
      <c r="EG4086" s="495" t="str">
        <f>""&amp;(MID(数据表!AZ4086,1,MIN(FIND({0;1;2;3;4;5;6;7;8;9},数据表!AZ4086&amp;"1234567890",1)-1)))&amp;""</f>
        <v/>
      </c>
    </row>
    <row r="4087" spans="5:137" ht="12" customHeight="1">
      <c r="E4087" s="480"/>
      <c r="EF4087" s="495" t="str">
        <f>""&amp;(MID(数据表!AZ4087,1,MIN(FIND({"(";"（"},数据表!AZ4087&amp;"(（",1)-1)))&amp;""</f>
        <v/>
      </c>
      <c r="EG4087" s="495" t="str">
        <f>""&amp;(MID(数据表!AZ4087,1,MIN(FIND({0;1;2;3;4;5;6;7;8;9},数据表!AZ4087&amp;"1234567890",1)-1)))&amp;""</f>
        <v/>
      </c>
    </row>
    <row r="4088" spans="5:137" ht="12" customHeight="1">
      <c r="E4088" s="480"/>
      <c r="EF4088" s="495" t="str">
        <f>""&amp;(MID(数据表!AZ4088,1,MIN(FIND({"(";"（"},数据表!AZ4088&amp;"(（",1)-1)))&amp;""</f>
        <v/>
      </c>
      <c r="EG4088" s="495" t="str">
        <f>""&amp;(MID(数据表!AZ4088,1,MIN(FIND({0;1;2;3;4;5;6;7;8;9},数据表!AZ4088&amp;"1234567890",1)-1)))&amp;""</f>
        <v/>
      </c>
    </row>
    <row r="4089" spans="5:137" ht="12" customHeight="1">
      <c r="E4089" s="480"/>
      <c r="EF4089" s="495" t="str">
        <f>""&amp;(MID(数据表!AZ4089,1,MIN(FIND({"(";"（"},数据表!AZ4089&amp;"(（",1)-1)))&amp;""</f>
        <v/>
      </c>
      <c r="EG4089" s="495" t="str">
        <f>""&amp;(MID(数据表!AZ4089,1,MIN(FIND({0;1;2;3;4;5;6;7;8;9},数据表!AZ4089&amp;"1234567890",1)-1)))&amp;""</f>
        <v/>
      </c>
    </row>
    <row r="4090" spans="5:137" ht="12" customHeight="1">
      <c r="E4090" s="480"/>
      <c r="EF4090" s="495" t="str">
        <f>""&amp;(MID(数据表!AZ4090,1,MIN(FIND({"(";"（"},数据表!AZ4090&amp;"(（",1)-1)))&amp;""</f>
        <v/>
      </c>
      <c r="EG4090" s="495" t="str">
        <f>""&amp;(MID(数据表!AZ4090,1,MIN(FIND({0;1;2;3;4;5;6;7;8;9},数据表!AZ4090&amp;"1234567890",1)-1)))&amp;""</f>
        <v/>
      </c>
    </row>
    <row r="4091" spans="5:137" ht="12" customHeight="1">
      <c r="E4091" s="480"/>
      <c r="EF4091" s="495" t="str">
        <f>""&amp;(MID(数据表!AZ4091,1,MIN(FIND({"(";"（"},数据表!AZ4091&amp;"(（",1)-1)))&amp;""</f>
        <v/>
      </c>
      <c r="EG4091" s="495" t="str">
        <f>""&amp;(MID(数据表!AZ4091,1,MIN(FIND({0;1;2;3;4;5;6;7;8;9},数据表!AZ4091&amp;"1234567890",1)-1)))&amp;""</f>
        <v/>
      </c>
    </row>
    <row r="4092" spans="5:137" ht="12" customHeight="1">
      <c r="E4092" s="480"/>
      <c r="EF4092" s="495" t="str">
        <f>""&amp;(MID(数据表!AZ4092,1,MIN(FIND({"(";"（"},数据表!AZ4092&amp;"(（",1)-1)))&amp;""</f>
        <v/>
      </c>
      <c r="EG4092" s="495" t="str">
        <f>""&amp;(MID(数据表!AZ4092,1,MIN(FIND({0;1;2;3;4;5;6;7;8;9},数据表!AZ4092&amp;"1234567890",1)-1)))&amp;""</f>
        <v/>
      </c>
    </row>
    <row r="4093" spans="5:137" ht="12" customHeight="1">
      <c r="E4093" s="480"/>
      <c r="EF4093" s="495" t="str">
        <f>""&amp;(MID(数据表!AZ4093,1,MIN(FIND({"(";"（"},数据表!AZ4093&amp;"(（",1)-1)))&amp;""</f>
        <v/>
      </c>
      <c r="EG4093" s="495" t="str">
        <f>""&amp;(MID(数据表!AZ4093,1,MIN(FIND({0;1;2;3;4;5;6;7;8;9},数据表!AZ4093&amp;"1234567890",1)-1)))&amp;""</f>
        <v/>
      </c>
    </row>
    <row r="4094" spans="5:137" ht="12" customHeight="1">
      <c r="E4094" s="480"/>
      <c r="EF4094" s="495" t="str">
        <f>""&amp;(MID(数据表!AZ4094,1,MIN(FIND({"(";"（"},数据表!AZ4094&amp;"(（",1)-1)))&amp;""</f>
        <v/>
      </c>
      <c r="EG4094" s="495" t="str">
        <f>""&amp;(MID(数据表!AZ4094,1,MIN(FIND({0;1;2;3;4;5;6;7;8;9},数据表!AZ4094&amp;"1234567890",1)-1)))&amp;""</f>
        <v/>
      </c>
    </row>
    <row r="4095" spans="5:137" ht="12" customHeight="1">
      <c r="E4095" s="480"/>
      <c r="EF4095" s="495" t="str">
        <f>""&amp;(MID(数据表!AZ4095,1,MIN(FIND({"(";"（"},数据表!AZ4095&amp;"(（",1)-1)))&amp;""</f>
        <v/>
      </c>
      <c r="EG4095" s="495" t="str">
        <f>""&amp;(MID(数据表!AZ4095,1,MIN(FIND({0;1;2;3;4;5;6;7;8;9},数据表!AZ4095&amp;"1234567890",1)-1)))&amp;""</f>
        <v/>
      </c>
    </row>
    <row r="4096" spans="5:137" ht="12" customHeight="1">
      <c r="E4096" s="480"/>
      <c r="EF4096" s="495" t="str">
        <f>""&amp;(MID(数据表!AZ4096,1,MIN(FIND({"(";"（"},数据表!AZ4096&amp;"(（",1)-1)))&amp;""</f>
        <v/>
      </c>
      <c r="EG4096" s="495" t="str">
        <f>""&amp;(MID(数据表!AZ4096,1,MIN(FIND({0;1;2;3;4;5;6;7;8;9},数据表!AZ4096&amp;"1234567890",1)-1)))&amp;""</f>
        <v/>
      </c>
    </row>
    <row r="4097" spans="5:137" ht="12" customHeight="1">
      <c r="E4097" s="480"/>
      <c r="EF4097" s="495" t="str">
        <f>""&amp;(MID(数据表!AZ4097,1,MIN(FIND({"(";"（"},数据表!AZ4097&amp;"(（",1)-1)))&amp;""</f>
        <v/>
      </c>
      <c r="EG4097" s="495" t="str">
        <f>""&amp;(MID(数据表!AZ4097,1,MIN(FIND({0;1;2;3;4;5;6;7;8;9},数据表!AZ4097&amp;"1234567890",1)-1)))&amp;""</f>
        <v/>
      </c>
    </row>
    <row r="4098" spans="5:137" ht="12" customHeight="1">
      <c r="E4098" s="480"/>
      <c r="EF4098" s="495" t="str">
        <f>""&amp;(MID(数据表!AZ4098,1,MIN(FIND({"(";"（"},数据表!AZ4098&amp;"(（",1)-1)))&amp;""</f>
        <v/>
      </c>
      <c r="EG4098" s="495" t="str">
        <f>""&amp;(MID(数据表!AZ4098,1,MIN(FIND({0;1;2;3;4;5;6;7;8;9},数据表!AZ4098&amp;"1234567890",1)-1)))&amp;""</f>
        <v/>
      </c>
    </row>
    <row r="4099" spans="5:137" ht="12" customHeight="1">
      <c r="E4099" s="480"/>
      <c r="EF4099" s="495" t="str">
        <f>""&amp;(MID(数据表!AZ4099,1,MIN(FIND({"(";"（"},数据表!AZ4099&amp;"(（",1)-1)))&amp;""</f>
        <v/>
      </c>
      <c r="EG4099" s="495" t="str">
        <f>""&amp;(MID(数据表!AZ4099,1,MIN(FIND({0;1;2;3;4;5;6;7;8;9},数据表!AZ4099&amp;"1234567890",1)-1)))&amp;""</f>
        <v/>
      </c>
    </row>
    <row r="4100" spans="5:137" ht="12" customHeight="1">
      <c r="E4100" s="480"/>
      <c r="EF4100" s="495" t="str">
        <f>""&amp;(MID(数据表!AZ4100,1,MIN(FIND({"(";"（"},数据表!AZ4100&amp;"(（",1)-1)))&amp;""</f>
        <v/>
      </c>
      <c r="EG4100" s="495" t="str">
        <f>""&amp;(MID(数据表!AZ4100,1,MIN(FIND({0;1;2;3;4;5;6;7;8;9},数据表!AZ4100&amp;"1234567890",1)-1)))&amp;""</f>
        <v/>
      </c>
    </row>
    <row r="4101" spans="5:137" ht="12" customHeight="1">
      <c r="E4101" s="480"/>
      <c r="EF4101" s="495" t="str">
        <f>""&amp;(MID(数据表!AZ4101,1,MIN(FIND({"(";"（"},数据表!AZ4101&amp;"(（",1)-1)))&amp;""</f>
        <v/>
      </c>
      <c r="EG4101" s="495" t="str">
        <f>""&amp;(MID(数据表!AZ4101,1,MIN(FIND({0;1;2;3;4;5;6;7;8;9},数据表!AZ4101&amp;"1234567890",1)-1)))&amp;""</f>
        <v/>
      </c>
    </row>
    <row r="4102" spans="5:137" ht="12" customHeight="1">
      <c r="E4102" s="480"/>
      <c r="EF4102" s="495" t="str">
        <f>""&amp;(MID(数据表!AZ4102,1,MIN(FIND({"(";"（"},数据表!AZ4102&amp;"(（",1)-1)))&amp;""</f>
        <v/>
      </c>
      <c r="EG4102" s="495" t="str">
        <f>""&amp;(MID(数据表!AZ4102,1,MIN(FIND({0;1;2;3;4;5;6;7;8;9},数据表!AZ4102&amp;"1234567890",1)-1)))&amp;""</f>
        <v/>
      </c>
    </row>
    <row r="4103" spans="5:137" ht="12" customHeight="1">
      <c r="E4103" s="480"/>
      <c r="EF4103" s="495" t="str">
        <f>""&amp;(MID(数据表!AZ4103,1,MIN(FIND({"(";"（"},数据表!AZ4103&amp;"(（",1)-1)))&amp;""</f>
        <v/>
      </c>
      <c r="EG4103" s="495" t="str">
        <f>""&amp;(MID(数据表!AZ4103,1,MIN(FIND({0;1;2;3;4;5;6;7;8;9},数据表!AZ4103&amp;"1234567890",1)-1)))&amp;""</f>
        <v/>
      </c>
    </row>
    <row r="4104" spans="5:137" ht="12" customHeight="1">
      <c r="E4104" s="480"/>
      <c r="EF4104" s="495" t="str">
        <f>""&amp;(MID(数据表!AZ4104,1,MIN(FIND({"(";"（"},数据表!AZ4104&amp;"(（",1)-1)))&amp;""</f>
        <v/>
      </c>
      <c r="EG4104" s="495" t="str">
        <f>""&amp;(MID(数据表!AZ4104,1,MIN(FIND({0;1;2;3;4;5;6;7;8;9},数据表!AZ4104&amp;"1234567890",1)-1)))&amp;""</f>
        <v/>
      </c>
    </row>
    <row r="4105" spans="5:137" ht="12" customHeight="1">
      <c r="E4105" s="480"/>
      <c r="EF4105" s="495" t="str">
        <f>""&amp;(MID(数据表!AZ4105,1,MIN(FIND({"(";"（"},数据表!AZ4105&amp;"(（",1)-1)))&amp;""</f>
        <v/>
      </c>
      <c r="EG4105" s="495" t="str">
        <f>""&amp;(MID(数据表!AZ4105,1,MIN(FIND({0;1;2;3;4;5;6;7;8;9},数据表!AZ4105&amp;"1234567890",1)-1)))&amp;""</f>
        <v/>
      </c>
    </row>
    <row r="4106" spans="5:137" ht="12" customHeight="1">
      <c r="E4106" s="480"/>
      <c r="EF4106" s="495" t="str">
        <f>""&amp;(MID(数据表!AZ4106,1,MIN(FIND({"(";"（"},数据表!AZ4106&amp;"(（",1)-1)))&amp;""</f>
        <v/>
      </c>
      <c r="EG4106" s="495" t="str">
        <f>""&amp;(MID(数据表!AZ4106,1,MIN(FIND({0;1;2;3;4;5;6;7;8;9},数据表!AZ4106&amp;"1234567890",1)-1)))&amp;""</f>
        <v/>
      </c>
    </row>
    <row r="4107" spans="5:137" ht="12" customHeight="1">
      <c r="E4107" s="480"/>
      <c r="EF4107" s="495" t="str">
        <f>""&amp;(MID(数据表!AZ4107,1,MIN(FIND({"(";"（"},数据表!AZ4107&amp;"(（",1)-1)))&amp;""</f>
        <v/>
      </c>
      <c r="EG4107" s="495" t="str">
        <f>""&amp;(MID(数据表!AZ4107,1,MIN(FIND({0;1;2;3;4;5;6;7;8;9},数据表!AZ4107&amp;"1234567890",1)-1)))&amp;""</f>
        <v/>
      </c>
    </row>
    <row r="4108" spans="5:137" ht="12" customHeight="1">
      <c r="E4108" s="480"/>
      <c r="EF4108" s="495" t="str">
        <f>""&amp;(MID(数据表!AZ4108,1,MIN(FIND({"(";"（"},数据表!AZ4108&amp;"(（",1)-1)))&amp;""</f>
        <v/>
      </c>
      <c r="EG4108" s="495" t="str">
        <f>""&amp;(MID(数据表!AZ4108,1,MIN(FIND({0;1;2;3;4;5;6;7;8;9},数据表!AZ4108&amp;"1234567890",1)-1)))&amp;""</f>
        <v/>
      </c>
    </row>
    <row r="4109" spans="5:137" ht="12" customHeight="1">
      <c r="E4109" s="480"/>
      <c r="EF4109" s="495" t="str">
        <f>""&amp;(MID(数据表!AZ4109,1,MIN(FIND({"(";"（"},数据表!AZ4109&amp;"(（",1)-1)))&amp;""</f>
        <v/>
      </c>
      <c r="EG4109" s="495" t="str">
        <f>""&amp;(MID(数据表!AZ4109,1,MIN(FIND({0;1;2;3;4;5;6;7;8;9},数据表!AZ4109&amp;"1234567890",1)-1)))&amp;""</f>
        <v/>
      </c>
    </row>
    <row r="4110" spans="5:137" ht="12" customHeight="1">
      <c r="E4110" s="480"/>
      <c r="EF4110" s="495" t="str">
        <f>""&amp;(MID(数据表!AZ4110,1,MIN(FIND({"(";"（"},数据表!AZ4110&amp;"(（",1)-1)))&amp;""</f>
        <v/>
      </c>
      <c r="EG4110" s="495" t="str">
        <f>""&amp;(MID(数据表!AZ4110,1,MIN(FIND({0;1;2;3;4;5;6;7;8;9},数据表!AZ4110&amp;"1234567890",1)-1)))&amp;""</f>
        <v/>
      </c>
    </row>
    <row r="4111" spans="5:137" ht="12" customHeight="1">
      <c r="E4111" s="480"/>
      <c r="EF4111" s="495" t="str">
        <f>""&amp;(MID(数据表!AZ4111,1,MIN(FIND({"(";"（"},数据表!AZ4111&amp;"(（",1)-1)))&amp;""</f>
        <v/>
      </c>
      <c r="EG4111" s="495" t="str">
        <f>""&amp;(MID(数据表!AZ4111,1,MIN(FIND({0;1;2;3;4;5;6;7;8;9},数据表!AZ4111&amp;"1234567890",1)-1)))&amp;""</f>
        <v/>
      </c>
    </row>
    <row r="4112" spans="5:137" ht="12" customHeight="1">
      <c r="E4112" s="480"/>
      <c r="EF4112" s="495" t="str">
        <f>""&amp;(MID(数据表!AZ4112,1,MIN(FIND({"(";"（"},数据表!AZ4112&amp;"(（",1)-1)))&amp;""</f>
        <v/>
      </c>
      <c r="EG4112" s="495" t="str">
        <f>""&amp;(MID(数据表!AZ4112,1,MIN(FIND({0;1;2;3;4;5;6;7;8;9},数据表!AZ4112&amp;"1234567890",1)-1)))&amp;""</f>
        <v/>
      </c>
    </row>
    <row r="4113" spans="5:137" ht="12" customHeight="1">
      <c r="E4113" s="480"/>
      <c r="EF4113" s="495" t="str">
        <f>""&amp;(MID(数据表!AZ4113,1,MIN(FIND({"(";"（"},数据表!AZ4113&amp;"(（",1)-1)))&amp;""</f>
        <v/>
      </c>
      <c r="EG4113" s="495" t="str">
        <f>""&amp;(MID(数据表!AZ4113,1,MIN(FIND({0;1;2;3;4;5;6;7;8;9},数据表!AZ4113&amp;"1234567890",1)-1)))&amp;""</f>
        <v/>
      </c>
    </row>
    <row r="4114" spans="5:137" ht="12" customHeight="1">
      <c r="E4114" s="480"/>
      <c r="EF4114" s="495" t="str">
        <f>""&amp;(MID(数据表!AZ4114,1,MIN(FIND({"(";"（"},数据表!AZ4114&amp;"(（",1)-1)))&amp;""</f>
        <v/>
      </c>
      <c r="EG4114" s="495" t="str">
        <f>""&amp;(MID(数据表!AZ4114,1,MIN(FIND({0;1;2;3;4;5;6;7;8;9},数据表!AZ4114&amp;"1234567890",1)-1)))&amp;""</f>
        <v/>
      </c>
    </row>
    <row r="4115" spans="5:137" ht="12" customHeight="1">
      <c r="E4115" s="480"/>
      <c r="EF4115" s="495" t="str">
        <f>""&amp;(MID(数据表!AZ4115,1,MIN(FIND({"(";"（"},数据表!AZ4115&amp;"(（",1)-1)))&amp;""</f>
        <v/>
      </c>
      <c r="EG4115" s="495" t="str">
        <f>""&amp;(MID(数据表!AZ4115,1,MIN(FIND({0;1;2;3;4;5;6;7;8;9},数据表!AZ4115&amp;"1234567890",1)-1)))&amp;""</f>
        <v/>
      </c>
    </row>
    <row r="4116" spans="5:137" ht="12" customHeight="1">
      <c r="E4116" s="480"/>
      <c r="EF4116" s="495" t="str">
        <f>""&amp;(MID(数据表!AZ4116,1,MIN(FIND({"(";"（"},数据表!AZ4116&amp;"(（",1)-1)))&amp;""</f>
        <v/>
      </c>
      <c r="EG4116" s="495" t="str">
        <f>""&amp;(MID(数据表!AZ4116,1,MIN(FIND({0;1;2;3;4;5;6;7;8;9},数据表!AZ4116&amp;"1234567890",1)-1)))&amp;""</f>
        <v/>
      </c>
    </row>
    <row r="4117" spans="5:137" ht="12" customHeight="1">
      <c r="E4117" s="480"/>
      <c r="EF4117" s="495" t="str">
        <f>""&amp;(MID(数据表!AZ4117,1,MIN(FIND({"(";"（"},数据表!AZ4117&amp;"(（",1)-1)))&amp;""</f>
        <v/>
      </c>
      <c r="EG4117" s="495" t="str">
        <f>""&amp;(MID(数据表!AZ4117,1,MIN(FIND({0;1;2;3;4;5;6;7;8;9},数据表!AZ4117&amp;"1234567890",1)-1)))&amp;""</f>
        <v/>
      </c>
    </row>
    <row r="4118" spans="5:137" ht="12" customHeight="1">
      <c r="E4118" s="480"/>
      <c r="EF4118" s="495" t="str">
        <f>""&amp;(MID(数据表!AZ4118,1,MIN(FIND({"(";"（"},数据表!AZ4118&amp;"(（",1)-1)))&amp;""</f>
        <v/>
      </c>
      <c r="EG4118" s="495" t="str">
        <f>""&amp;(MID(数据表!AZ4118,1,MIN(FIND({0;1;2;3;4;5;6;7;8;9},数据表!AZ4118&amp;"1234567890",1)-1)))&amp;""</f>
        <v/>
      </c>
    </row>
    <row r="4119" spans="5:137" ht="12" customHeight="1">
      <c r="E4119" s="480"/>
      <c r="EF4119" s="495" t="str">
        <f>""&amp;(MID(数据表!AZ4119,1,MIN(FIND({"(";"（"},数据表!AZ4119&amp;"(（",1)-1)))&amp;""</f>
        <v/>
      </c>
      <c r="EG4119" s="495" t="str">
        <f>""&amp;(MID(数据表!AZ4119,1,MIN(FIND({0;1;2;3;4;5;6;7;8;9},数据表!AZ4119&amp;"1234567890",1)-1)))&amp;""</f>
        <v/>
      </c>
    </row>
    <row r="4120" spans="5:137" ht="12" customHeight="1">
      <c r="E4120" s="480"/>
      <c r="EF4120" s="495" t="str">
        <f>""&amp;(MID(数据表!AZ4120,1,MIN(FIND({"(";"（"},数据表!AZ4120&amp;"(（",1)-1)))&amp;""</f>
        <v/>
      </c>
      <c r="EG4120" s="495" t="str">
        <f>""&amp;(MID(数据表!AZ4120,1,MIN(FIND({0;1;2;3;4;5;6;7;8;9},数据表!AZ4120&amp;"1234567890",1)-1)))&amp;""</f>
        <v/>
      </c>
    </row>
    <row r="4121" spans="5:137" ht="12" customHeight="1">
      <c r="E4121" s="480"/>
      <c r="EF4121" s="495" t="str">
        <f>""&amp;(MID(数据表!AZ4121,1,MIN(FIND({"(";"（"},数据表!AZ4121&amp;"(（",1)-1)))&amp;""</f>
        <v/>
      </c>
      <c r="EG4121" s="495" t="str">
        <f>""&amp;(MID(数据表!AZ4121,1,MIN(FIND({0;1;2;3;4;5;6;7;8;9},数据表!AZ4121&amp;"1234567890",1)-1)))&amp;""</f>
        <v/>
      </c>
    </row>
    <row r="4122" spans="5:137" ht="12" customHeight="1">
      <c r="E4122" s="480"/>
      <c r="EF4122" s="495" t="str">
        <f>""&amp;(MID(数据表!AZ4122,1,MIN(FIND({"(";"（"},数据表!AZ4122&amp;"(（",1)-1)))&amp;""</f>
        <v/>
      </c>
      <c r="EG4122" s="495" t="str">
        <f>""&amp;(MID(数据表!AZ4122,1,MIN(FIND({0;1;2;3;4;5;6;7;8;9},数据表!AZ4122&amp;"1234567890",1)-1)))&amp;""</f>
        <v/>
      </c>
    </row>
    <row r="4123" spans="5:137" ht="12" customHeight="1">
      <c r="E4123" s="480"/>
      <c r="EF4123" s="495" t="str">
        <f>""&amp;(MID(数据表!AZ4123,1,MIN(FIND({"(";"（"},数据表!AZ4123&amp;"(（",1)-1)))&amp;""</f>
        <v/>
      </c>
      <c r="EG4123" s="495" t="str">
        <f>""&amp;(MID(数据表!AZ4123,1,MIN(FIND({0;1;2;3;4;5;6;7;8;9},数据表!AZ4123&amp;"1234567890",1)-1)))&amp;""</f>
        <v/>
      </c>
    </row>
    <row r="4124" spans="5:137" ht="12" customHeight="1">
      <c r="E4124" s="480"/>
      <c r="EF4124" s="495" t="str">
        <f>""&amp;(MID(数据表!AZ4124,1,MIN(FIND({"(";"（"},数据表!AZ4124&amp;"(（",1)-1)))&amp;""</f>
        <v/>
      </c>
      <c r="EG4124" s="495" t="str">
        <f>""&amp;(MID(数据表!AZ4124,1,MIN(FIND({0;1;2;3;4;5;6;7;8;9},数据表!AZ4124&amp;"1234567890",1)-1)))&amp;""</f>
        <v/>
      </c>
    </row>
    <row r="4125" spans="5:137" ht="12" customHeight="1">
      <c r="E4125" s="480"/>
      <c r="EF4125" s="495" t="str">
        <f>""&amp;(MID(数据表!AZ4125,1,MIN(FIND({"(";"（"},数据表!AZ4125&amp;"(（",1)-1)))&amp;""</f>
        <v/>
      </c>
      <c r="EG4125" s="495" t="str">
        <f>""&amp;(MID(数据表!AZ4125,1,MIN(FIND({0;1;2;3;4;5;6;7;8;9},数据表!AZ4125&amp;"1234567890",1)-1)))&amp;""</f>
        <v/>
      </c>
    </row>
    <row r="4126" spans="5:137" ht="12" customHeight="1">
      <c r="E4126" s="480"/>
      <c r="EF4126" s="495" t="str">
        <f>""&amp;(MID(数据表!AZ4126,1,MIN(FIND({"(";"（"},数据表!AZ4126&amp;"(（",1)-1)))&amp;""</f>
        <v/>
      </c>
      <c r="EG4126" s="495" t="str">
        <f>""&amp;(MID(数据表!AZ4126,1,MIN(FIND({0;1;2;3;4;5;6;7;8;9},数据表!AZ4126&amp;"1234567890",1)-1)))&amp;""</f>
        <v/>
      </c>
    </row>
    <row r="4127" spans="5:137" ht="12" customHeight="1">
      <c r="E4127" s="480"/>
      <c r="EF4127" s="495" t="str">
        <f>""&amp;(MID(数据表!AZ4127,1,MIN(FIND({"(";"（"},数据表!AZ4127&amp;"(（",1)-1)))&amp;""</f>
        <v/>
      </c>
      <c r="EG4127" s="495" t="str">
        <f>""&amp;(MID(数据表!AZ4127,1,MIN(FIND({0;1;2;3;4;5;6;7;8;9},数据表!AZ4127&amp;"1234567890",1)-1)))&amp;""</f>
        <v/>
      </c>
    </row>
    <row r="4128" spans="5:137" ht="12" customHeight="1">
      <c r="E4128" s="480"/>
      <c r="EF4128" s="495" t="str">
        <f>""&amp;(MID(数据表!AZ4128,1,MIN(FIND({"(";"（"},数据表!AZ4128&amp;"(（",1)-1)))&amp;""</f>
        <v/>
      </c>
      <c r="EG4128" s="495" t="str">
        <f>""&amp;(MID(数据表!AZ4128,1,MIN(FIND({0;1;2;3;4;5;6;7;8;9},数据表!AZ4128&amp;"1234567890",1)-1)))&amp;""</f>
        <v/>
      </c>
    </row>
    <row r="4129" spans="5:137" ht="12" customHeight="1">
      <c r="E4129" s="480"/>
      <c r="EF4129" s="495" t="str">
        <f>""&amp;(MID(数据表!AZ4129,1,MIN(FIND({"(";"（"},数据表!AZ4129&amp;"(（",1)-1)))&amp;""</f>
        <v/>
      </c>
      <c r="EG4129" s="495" t="str">
        <f>""&amp;(MID(数据表!AZ4129,1,MIN(FIND({0;1;2;3;4;5;6;7;8;9},数据表!AZ4129&amp;"1234567890",1)-1)))&amp;""</f>
        <v/>
      </c>
    </row>
    <row r="4130" spans="5:137" ht="12" customHeight="1">
      <c r="E4130" s="480"/>
      <c r="EF4130" s="495" t="str">
        <f>""&amp;(MID(数据表!AZ4130,1,MIN(FIND({"(";"（"},数据表!AZ4130&amp;"(（",1)-1)))&amp;""</f>
        <v/>
      </c>
      <c r="EG4130" s="495" t="str">
        <f>""&amp;(MID(数据表!AZ4130,1,MIN(FIND({0;1;2;3;4;5;6;7;8;9},数据表!AZ4130&amp;"1234567890",1)-1)))&amp;""</f>
        <v/>
      </c>
    </row>
    <row r="4131" spans="5:137" ht="12" customHeight="1">
      <c r="E4131" s="480"/>
      <c r="EF4131" s="495" t="str">
        <f>""&amp;(MID(数据表!AZ4131,1,MIN(FIND({"(";"（"},数据表!AZ4131&amp;"(（",1)-1)))&amp;""</f>
        <v/>
      </c>
      <c r="EG4131" s="495" t="str">
        <f>""&amp;(MID(数据表!AZ4131,1,MIN(FIND({0;1;2;3;4;5;6;7;8;9},数据表!AZ4131&amp;"1234567890",1)-1)))&amp;""</f>
        <v/>
      </c>
    </row>
    <row r="4132" spans="5:137" ht="12" customHeight="1">
      <c r="E4132" s="480"/>
      <c r="EF4132" s="495" t="str">
        <f>""&amp;(MID(数据表!AZ4132,1,MIN(FIND({"(";"（"},数据表!AZ4132&amp;"(（",1)-1)))&amp;""</f>
        <v/>
      </c>
      <c r="EG4132" s="495" t="str">
        <f>""&amp;(MID(数据表!AZ4132,1,MIN(FIND({0;1;2;3;4;5;6;7;8;9},数据表!AZ4132&amp;"1234567890",1)-1)))&amp;""</f>
        <v/>
      </c>
    </row>
    <row r="4133" spans="5:137" ht="12" customHeight="1">
      <c r="E4133" s="480"/>
      <c r="EF4133" s="495" t="str">
        <f>""&amp;(MID(数据表!AZ4133,1,MIN(FIND({"(";"（"},数据表!AZ4133&amp;"(（",1)-1)))&amp;""</f>
        <v/>
      </c>
      <c r="EG4133" s="495" t="str">
        <f>""&amp;(MID(数据表!AZ4133,1,MIN(FIND({0;1;2;3;4;5;6;7;8;9},数据表!AZ4133&amp;"1234567890",1)-1)))&amp;""</f>
        <v/>
      </c>
    </row>
    <row r="4134" spans="5:137" ht="12" customHeight="1">
      <c r="E4134" s="480"/>
      <c r="EF4134" s="495" t="str">
        <f>""&amp;(MID(数据表!AZ4134,1,MIN(FIND({"(";"（"},数据表!AZ4134&amp;"(（",1)-1)))&amp;""</f>
        <v/>
      </c>
      <c r="EG4134" s="495" t="str">
        <f>""&amp;(MID(数据表!AZ4134,1,MIN(FIND({0;1;2;3;4;5;6;7;8;9},数据表!AZ4134&amp;"1234567890",1)-1)))&amp;""</f>
        <v/>
      </c>
    </row>
    <row r="4135" spans="5:137" ht="12" customHeight="1">
      <c r="E4135" s="480"/>
      <c r="EF4135" s="495" t="str">
        <f>""&amp;(MID(数据表!AZ4135,1,MIN(FIND({"(";"（"},数据表!AZ4135&amp;"(（",1)-1)))&amp;""</f>
        <v/>
      </c>
      <c r="EG4135" s="495" t="str">
        <f>""&amp;(MID(数据表!AZ4135,1,MIN(FIND({0;1;2;3;4;5;6;7;8;9},数据表!AZ4135&amp;"1234567890",1)-1)))&amp;""</f>
        <v/>
      </c>
    </row>
    <row r="4136" spans="5:137" ht="12" customHeight="1">
      <c r="E4136" s="480"/>
      <c r="EF4136" s="495" t="str">
        <f>""&amp;(MID(数据表!AZ4136,1,MIN(FIND({"(";"（"},数据表!AZ4136&amp;"(（",1)-1)))&amp;""</f>
        <v/>
      </c>
      <c r="EG4136" s="495" t="str">
        <f>""&amp;(MID(数据表!AZ4136,1,MIN(FIND({0;1;2;3;4;5;6;7;8;9},数据表!AZ4136&amp;"1234567890",1)-1)))&amp;""</f>
        <v/>
      </c>
    </row>
    <row r="4137" spans="5:137" ht="12" customHeight="1">
      <c r="E4137" s="480"/>
      <c r="EF4137" s="495" t="str">
        <f>""&amp;(MID(数据表!AZ4137,1,MIN(FIND({"(";"（"},数据表!AZ4137&amp;"(（",1)-1)))&amp;""</f>
        <v/>
      </c>
      <c r="EG4137" s="495" t="str">
        <f>""&amp;(MID(数据表!AZ4137,1,MIN(FIND({0;1;2;3;4;5;6;7;8;9},数据表!AZ4137&amp;"1234567890",1)-1)))&amp;""</f>
        <v/>
      </c>
    </row>
    <row r="4138" spans="5:137" ht="12" customHeight="1">
      <c r="E4138" s="480"/>
      <c r="EF4138" s="495" t="str">
        <f>""&amp;(MID(数据表!AZ4138,1,MIN(FIND({"(";"（"},数据表!AZ4138&amp;"(（",1)-1)))&amp;""</f>
        <v/>
      </c>
      <c r="EG4138" s="495" t="str">
        <f>""&amp;(MID(数据表!AZ4138,1,MIN(FIND({0;1;2;3;4;5;6;7;8;9},数据表!AZ4138&amp;"1234567890",1)-1)))&amp;""</f>
        <v/>
      </c>
    </row>
    <row r="4139" spans="5:137" ht="12" customHeight="1">
      <c r="E4139" s="480"/>
      <c r="EF4139" s="495" t="str">
        <f>""&amp;(MID(数据表!AZ4139,1,MIN(FIND({"(";"（"},数据表!AZ4139&amp;"(（",1)-1)))&amp;""</f>
        <v/>
      </c>
      <c r="EG4139" s="495" t="str">
        <f>""&amp;(MID(数据表!AZ4139,1,MIN(FIND({0;1;2;3;4;5;6;7;8;9},数据表!AZ4139&amp;"1234567890",1)-1)))&amp;""</f>
        <v/>
      </c>
    </row>
    <row r="4140" spans="5:137" ht="12" customHeight="1">
      <c r="E4140" s="480"/>
      <c r="EF4140" s="495" t="str">
        <f>""&amp;(MID(数据表!AZ4140,1,MIN(FIND({"(";"（"},数据表!AZ4140&amp;"(（",1)-1)))&amp;""</f>
        <v/>
      </c>
      <c r="EG4140" s="495" t="str">
        <f>""&amp;(MID(数据表!AZ4140,1,MIN(FIND({0;1;2;3;4;5;6;7;8;9},数据表!AZ4140&amp;"1234567890",1)-1)))&amp;""</f>
        <v/>
      </c>
    </row>
    <row r="4141" spans="5:137" ht="12" customHeight="1">
      <c r="E4141" s="480"/>
      <c r="EF4141" s="495" t="str">
        <f>""&amp;(MID(数据表!AZ4141,1,MIN(FIND({"(";"（"},数据表!AZ4141&amp;"(（",1)-1)))&amp;""</f>
        <v/>
      </c>
      <c r="EG4141" s="495" t="str">
        <f>""&amp;(MID(数据表!AZ4141,1,MIN(FIND({0;1;2;3;4;5;6;7;8;9},数据表!AZ4141&amp;"1234567890",1)-1)))&amp;""</f>
        <v/>
      </c>
    </row>
    <row r="4142" spans="5:137" ht="12" customHeight="1">
      <c r="E4142" s="480"/>
      <c r="EF4142" s="495" t="str">
        <f>""&amp;(MID(数据表!AZ4142,1,MIN(FIND({"(";"（"},数据表!AZ4142&amp;"(（",1)-1)))&amp;""</f>
        <v/>
      </c>
      <c r="EG4142" s="495" t="str">
        <f>""&amp;(MID(数据表!AZ4142,1,MIN(FIND({0;1;2;3;4;5;6;7;8;9},数据表!AZ4142&amp;"1234567890",1)-1)))&amp;""</f>
        <v/>
      </c>
    </row>
    <row r="4143" spans="5:137" ht="12" customHeight="1">
      <c r="E4143" s="480"/>
      <c r="EF4143" s="495" t="str">
        <f>""&amp;(MID(数据表!AZ4143,1,MIN(FIND({"(";"（"},数据表!AZ4143&amp;"(（",1)-1)))&amp;""</f>
        <v/>
      </c>
      <c r="EG4143" s="495" t="str">
        <f>""&amp;(MID(数据表!AZ4143,1,MIN(FIND({0;1;2;3;4;5;6;7;8;9},数据表!AZ4143&amp;"1234567890",1)-1)))&amp;""</f>
        <v/>
      </c>
    </row>
    <row r="4144" spans="5:137" ht="12" customHeight="1">
      <c r="E4144" s="480"/>
      <c r="EF4144" s="495" t="str">
        <f>""&amp;(MID(数据表!AZ4144,1,MIN(FIND({"(";"（"},数据表!AZ4144&amp;"(（",1)-1)))&amp;""</f>
        <v/>
      </c>
      <c r="EG4144" s="495" t="str">
        <f>""&amp;(MID(数据表!AZ4144,1,MIN(FIND({0;1;2;3;4;5;6;7;8;9},数据表!AZ4144&amp;"1234567890",1)-1)))&amp;""</f>
        <v/>
      </c>
    </row>
    <row r="4145" spans="5:137" ht="12" customHeight="1">
      <c r="E4145" s="480"/>
      <c r="EF4145" s="495" t="str">
        <f>""&amp;(MID(数据表!AZ4145,1,MIN(FIND({"(";"（"},数据表!AZ4145&amp;"(（",1)-1)))&amp;""</f>
        <v/>
      </c>
      <c r="EG4145" s="495" t="str">
        <f>""&amp;(MID(数据表!AZ4145,1,MIN(FIND({0;1;2;3;4;5;6;7;8;9},数据表!AZ4145&amp;"1234567890",1)-1)))&amp;""</f>
        <v/>
      </c>
    </row>
    <row r="4146" spans="5:137" ht="12" customHeight="1">
      <c r="E4146" s="480"/>
      <c r="EF4146" s="495" t="str">
        <f>""&amp;(MID(数据表!AZ4146,1,MIN(FIND({"(";"（"},数据表!AZ4146&amp;"(（",1)-1)))&amp;""</f>
        <v/>
      </c>
      <c r="EG4146" s="495" t="str">
        <f>""&amp;(MID(数据表!AZ4146,1,MIN(FIND({0;1;2;3;4;5;6;7;8;9},数据表!AZ4146&amp;"1234567890",1)-1)))&amp;""</f>
        <v/>
      </c>
    </row>
    <row r="4147" spans="5:137" ht="12" customHeight="1">
      <c r="E4147" s="480"/>
      <c r="EF4147" s="495" t="str">
        <f>""&amp;(MID(数据表!AZ4147,1,MIN(FIND({"(";"（"},数据表!AZ4147&amp;"(（",1)-1)))&amp;""</f>
        <v/>
      </c>
      <c r="EG4147" s="495" t="str">
        <f>""&amp;(MID(数据表!AZ4147,1,MIN(FIND({0;1;2;3;4;5;6;7;8;9},数据表!AZ4147&amp;"1234567890",1)-1)))&amp;""</f>
        <v/>
      </c>
    </row>
    <row r="4148" spans="5:137" ht="12" customHeight="1">
      <c r="E4148" s="480"/>
      <c r="EF4148" s="495" t="str">
        <f>""&amp;(MID(数据表!AZ4148,1,MIN(FIND({"(";"（"},数据表!AZ4148&amp;"(（",1)-1)))&amp;""</f>
        <v/>
      </c>
      <c r="EG4148" s="495" t="str">
        <f>""&amp;(MID(数据表!AZ4148,1,MIN(FIND({0;1;2;3;4;5;6;7;8;9},数据表!AZ4148&amp;"1234567890",1)-1)))&amp;""</f>
        <v/>
      </c>
    </row>
    <row r="4149" spans="5:137" ht="12" customHeight="1">
      <c r="E4149" s="480"/>
      <c r="EF4149" s="495" t="str">
        <f>""&amp;(MID(数据表!AZ4149,1,MIN(FIND({"(";"（"},数据表!AZ4149&amp;"(（",1)-1)))&amp;""</f>
        <v/>
      </c>
      <c r="EG4149" s="495" t="str">
        <f>""&amp;(MID(数据表!AZ4149,1,MIN(FIND({0;1;2;3;4;5;6;7;8;9},数据表!AZ4149&amp;"1234567890",1)-1)))&amp;""</f>
        <v/>
      </c>
    </row>
    <row r="4150" spans="5:137" ht="12" customHeight="1">
      <c r="E4150" s="480"/>
      <c r="EF4150" s="495" t="str">
        <f>""&amp;(MID(数据表!AZ4150,1,MIN(FIND({"(";"（"},数据表!AZ4150&amp;"(（",1)-1)))&amp;""</f>
        <v/>
      </c>
      <c r="EG4150" s="495" t="str">
        <f>""&amp;(MID(数据表!AZ4150,1,MIN(FIND({0;1;2;3;4;5;6;7;8;9},数据表!AZ4150&amp;"1234567890",1)-1)))&amp;""</f>
        <v/>
      </c>
    </row>
    <row r="4151" spans="5:137" ht="12" customHeight="1">
      <c r="E4151" s="480"/>
      <c r="EF4151" s="495" t="str">
        <f>""&amp;(MID(数据表!AZ4151,1,MIN(FIND({"(";"（"},数据表!AZ4151&amp;"(（",1)-1)))&amp;""</f>
        <v/>
      </c>
      <c r="EG4151" s="495" t="str">
        <f>""&amp;(MID(数据表!AZ4151,1,MIN(FIND({0;1;2;3;4;5;6;7;8;9},数据表!AZ4151&amp;"1234567890",1)-1)))&amp;""</f>
        <v/>
      </c>
    </row>
    <row r="4152" spans="5:137" ht="12" customHeight="1">
      <c r="E4152" s="480"/>
      <c r="EF4152" s="495" t="str">
        <f>""&amp;(MID(数据表!AZ4152,1,MIN(FIND({"(";"（"},数据表!AZ4152&amp;"(（",1)-1)))&amp;""</f>
        <v/>
      </c>
      <c r="EG4152" s="495" t="str">
        <f>""&amp;(MID(数据表!AZ4152,1,MIN(FIND({0;1;2;3;4;5;6;7;8;9},数据表!AZ4152&amp;"1234567890",1)-1)))&amp;""</f>
        <v/>
      </c>
    </row>
    <row r="4153" spans="5:137" ht="12" customHeight="1">
      <c r="E4153" s="480"/>
      <c r="EF4153" s="495" t="str">
        <f>""&amp;(MID(数据表!AZ4153,1,MIN(FIND({"(";"（"},数据表!AZ4153&amp;"(（",1)-1)))&amp;""</f>
        <v/>
      </c>
      <c r="EG4153" s="495" t="str">
        <f>""&amp;(MID(数据表!AZ4153,1,MIN(FIND({0;1;2;3;4;5;6;7;8;9},数据表!AZ4153&amp;"1234567890",1)-1)))&amp;""</f>
        <v/>
      </c>
    </row>
    <row r="4154" spans="5:137" ht="12" customHeight="1">
      <c r="E4154" s="480"/>
      <c r="EF4154" s="495" t="str">
        <f>""&amp;(MID(数据表!AZ4154,1,MIN(FIND({"(";"（"},数据表!AZ4154&amp;"(（",1)-1)))&amp;""</f>
        <v/>
      </c>
      <c r="EG4154" s="495" t="str">
        <f>""&amp;(MID(数据表!AZ4154,1,MIN(FIND({0;1;2;3;4;5;6;7;8;9},数据表!AZ4154&amp;"1234567890",1)-1)))&amp;""</f>
        <v/>
      </c>
    </row>
    <row r="4155" spans="5:137" ht="12" customHeight="1">
      <c r="E4155" s="480"/>
      <c r="EF4155" s="495" t="str">
        <f>""&amp;(MID(数据表!AZ4155,1,MIN(FIND({"(";"（"},数据表!AZ4155&amp;"(（",1)-1)))&amp;""</f>
        <v/>
      </c>
      <c r="EG4155" s="495" t="str">
        <f>""&amp;(MID(数据表!AZ4155,1,MIN(FIND({0;1;2;3;4;5;6;7;8;9},数据表!AZ4155&amp;"1234567890",1)-1)))&amp;""</f>
        <v/>
      </c>
    </row>
    <row r="4156" spans="5:137" ht="12" customHeight="1">
      <c r="E4156" s="480"/>
      <c r="EF4156" s="495" t="str">
        <f>""&amp;(MID(数据表!AZ4156,1,MIN(FIND({"(";"（"},数据表!AZ4156&amp;"(（",1)-1)))&amp;""</f>
        <v/>
      </c>
      <c r="EG4156" s="495" t="str">
        <f>""&amp;(MID(数据表!AZ4156,1,MIN(FIND({0;1;2;3;4;5;6;7;8;9},数据表!AZ4156&amp;"1234567890",1)-1)))&amp;""</f>
        <v/>
      </c>
    </row>
    <row r="4157" spans="5:137" ht="12" customHeight="1">
      <c r="E4157" s="480"/>
      <c r="EF4157" s="495" t="str">
        <f>""&amp;(MID(数据表!AZ4157,1,MIN(FIND({"(";"（"},数据表!AZ4157&amp;"(（",1)-1)))&amp;""</f>
        <v/>
      </c>
      <c r="EG4157" s="495" t="str">
        <f>""&amp;(MID(数据表!AZ4157,1,MIN(FIND({0;1;2;3;4;5;6;7;8;9},数据表!AZ4157&amp;"1234567890",1)-1)))&amp;""</f>
        <v/>
      </c>
    </row>
    <row r="4158" spans="5:137" ht="12" customHeight="1">
      <c r="E4158" s="480"/>
      <c r="EF4158" s="495" t="str">
        <f>""&amp;(MID(数据表!AZ4158,1,MIN(FIND({"(";"（"},数据表!AZ4158&amp;"(（",1)-1)))&amp;""</f>
        <v/>
      </c>
      <c r="EG4158" s="495" t="str">
        <f>""&amp;(MID(数据表!AZ4158,1,MIN(FIND({0;1;2;3;4;5;6;7;8;9},数据表!AZ4158&amp;"1234567890",1)-1)))&amp;""</f>
        <v/>
      </c>
    </row>
    <row r="4159" spans="5:137" ht="12" customHeight="1">
      <c r="E4159" s="480"/>
      <c r="EF4159" s="495" t="str">
        <f>""&amp;(MID(数据表!AZ4159,1,MIN(FIND({"(";"（"},数据表!AZ4159&amp;"(（",1)-1)))&amp;""</f>
        <v/>
      </c>
      <c r="EG4159" s="495" t="str">
        <f>""&amp;(MID(数据表!AZ4159,1,MIN(FIND({0;1;2;3;4;5;6;7;8;9},数据表!AZ4159&amp;"1234567890",1)-1)))&amp;""</f>
        <v/>
      </c>
    </row>
    <row r="4160" spans="5:137" ht="12" customHeight="1">
      <c r="E4160" s="480"/>
      <c r="EF4160" s="495" t="str">
        <f>""&amp;(MID(数据表!AZ4160,1,MIN(FIND({"(";"（"},数据表!AZ4160&amp;"(（",1)-1)))&amp;""</f>
        <v/>
      </c>
      <c r="EG4160" s="495" t="str">
        <f>""&amp;(MID(数据表!AZ4160,1,MIN(FIND({0;1;2;3;4;5;6;7;8;9},数据表!AZ4160&amp;"1234567890",1)-1)))&amp;""</f>
        <v/>
      </c>
    </row>
    <row r="4161" spans="5:137" ht="12" customHeight="1">
      <c r="E4161" s="480"/>
      <c r="EF4161" s="495" t="str">
        <f>""&amp;(MID(数据表!AZ4161,1,MIN(FIND({"(";"（"},数据表!AZ4161&amp;"(（",1)-1)))&amp;""</f>
        <v/>
      </c>
      <c r="EG4161" s="495" t="str">
        <f>""&amp;(MID(数据表!AZ4161,1,MIN(FIND({0;1;2;3;4;5;6;7;8;9},数据表!AZ4161&amp;"1234567890",1)-1)))&amp;""</f>
        <v/>
      </c>
    </row>
    <row r="4162" spans="5:137" ht="12" customHeight="1">
      <c r="E4162" s="480"/>
      <c r="EF4162" s="495" t="str">
        <f>""&amp;(MID(数据表!AZ4162,1,MIN(FIND({"(";"（"},数据表!AZ4162&amp;"(（",1)-1)))&amp;""</f>
        <v/>
      </c>
      <c r="EG4162" s="495" t="str">
        <f>""&amp;(MID(数据表!AZ4162,1,MIN(FIND({0;1;2;3;4;5;6;7;8;9},数据表!AZ4162&amp;"1234567890",1)-1)))&amp;""</f>
        <v/>
      </c>
    </row>
    <row r="4163" spans="5:137" ht="12" customHeight="1">
      <c r="E4163" s="480"/>
      <c r="EF4163" s="495" t="str">
        <f>""&amp;(MID(数据表!AZ4163,1,MIN(FIND({"(";"（"},数据表!AZ4163&amp;"(（",1)-1)))&amp;""</f>
        <v/>
      </c>
      <c r="EG4163" s="495" t="str">
        <f>""&amp;(MID(数据表!AZ4163,1,MIN(FIND({0;1;2;3;4;5;6;7;8;9},数据表!AZ4163&amp;"1234567890",1)-1)))&amp;""</f>
        <v/>
      </c>
    </row>
    <row r="4164" spans="5:137" ht="12" customHeight="1">
      <c r="E4164" s="480"/>
      <c r="EF4164" s="495" t="str">
        <f>""&amp;(MID(数据表!AZ4164,1,MIN(FIND({"(";"（"},数据表!AZ4164&amp;"(（",1)-1)))&amp;""</f>
        <v/>
      </c>
      <c r="EG4164" s="495" t="str">
        <f>""&amp;(MID(数据表!AZ4164,1,MIN(FIND({0;1;2;3;4;5;6;7;8;9},数据表!AZ4164&amp;"1234567890",1)-1)))&amp;""</f>
        <v/>
      </c>
    </row>
    <row r="4165" spans="5:137" ht="12" customHeight="1">
      <c r="E4165" s="480"/>
      <c r="EF4165" s="495" t="str">
        <f>""&amp;(MID(数据表!AZ4165,1,MIN(FIND({"(";"（"},数据表!AZ4165&amp;"(（",1)-1)))&amp;""</f>
        <v/>
      </c>
      <c r="EG4165" s="495" t="str">
        <f>""&amp;(MID(数据表!AZ4165,1,MIN(FIND({0;1;2;3;4;5;6;7;8;9},数据表!AZ4165&amp;"1234567890",1)-1)))&amp;""</f>
        <v/>
      </c>
    </row>
    <row r="4166" spans="5:137" ht="12" customHeight="1">
      <c r="E4166" s="480"/>
      <c r="EF4166" s="495" t="str">
        <f>""&amp;(MID(数据表!AZ4166,1,MIN(FIND({"(";"（"},数据表!AZ4166&amp;"(（",1)-1)))&amp;""</f>
        <v/>
      </c>
      <c r="EG4166" s="495" t="str">
        <f>""&amp;(MID(数据表!AZ4166,1,MIN(FIND({0;1;2;3;4;5;6;7;8;9},数据表!AZ4166&amp;"1234567890",1)-1)))&amp;""</f>
        <v/>
      </c>
    </row>
    <row r="4167" spans="5:137" ht="12" customHeight="1">
      <c r="E4167" s="480"/>
      <c r="EF4167" s="495" t="str">
        <f>""&amp;(MID(数据表!AZ4167,1,MIN(FIND({"(";"（"},数据表!AZ4167&amp;"(（",1)-1)))&amp;""</f>
        <v/>
      </c>
      <c r="EG4167" s="495" t="str">
        <f>""&amp;(MID(数据表!AZ4167,1,MIN(FIND({0;1;2;3;4;5;6;7;8;9},数据表!AZ4167&amp;"1234567890",1)-1)))&amp;""</f>
        <v/>
      </c>
    </row>
    <row r="4168" spans="5:137" ht="12" customHeight="1">
      <c r="E4168" s="480"/>
      <c r="EF4168" s="495" t="str">
        <f>""&amp;(MID(数据表!AZ4168,1,MIN(FIND({"(";"（"},数据表!AZ4168&amp;"(（",1)-1)))&amp;""</f>
        <v/>
      </c>
      <c r="EG4168" s="495" t="str">
        <f>""&amp;(MID(数据表!AZ4168,1,MIN(FIND({0;1;2;3;4;5;6;7;8;9},数据表!AZ4168&amp;"1234567890",1)-1)))&amp;""</f>
        <v/>
      </c>
    </row>
    <row r="4169" spans="5:137" ht="12" customHeight="1">
      <c r="E4169" s="480"/>
      <c r="EF4169" s="495" t="str">
        <f>""&amp;(MID(数据表!AZ4169,1,MIN(FIND({"(";"（"},数据表!AZ4169&amp;"(（",1)-1)))&amp;""</f>
        <v/>
      </c>
      <c r="EG4169" s="495" t="str">
        <f>""&amp;(MID(数据表!AZ4169,1,MIN(FIND({0;1;2;3;4;5;6;7;8;9},数据表!AZ4169&amp;"1234567890",1)-1)))&amp;""</f>
        <v/>
      </c>
    </row>
    <row r="4170" spans="5:137" ht="12" customHeight="1">
      <c r="E4170" s="480"/>
      <c r="EF4170" s="495" t="str">
        <f>""&amp;(MID(数据表!AZ4170,1,MIN(FIND({"(";"（"},数据表!AZ4170&amp;"(（",1)-1)))&amp;""</f>
        <v/>
      </c>
      <c r="EG4170" s="495" t="str">
        <f>""&amp;(MID(数据表!AZ4170,1,MIN(FIND({0;1;2;3;4;5;6;7;8;9},数据表!AZ4170&amp;"1234567890",1)-1)))&amp;""</f>
        <v/>
      </c>
    </row>
    <row r="4171" spans="5:137" ht="12" customHeight="1">
      <c r="E4171" s="480"/>
      <c r="EF4171" s="495" t="str">
        <f>""&amp;(MID(数据表!AZ4171,1,MIN(FIND({"(";"（"},数据表!AZ4171&amp;"(（",1)-1)))&amp;""</f>
        <v/>
      </c>
      <c r="EG4171" s="495" t="str">
        <f>""&amp;(MID(数据表!AZ4171,1,MIN(FIND({0;1;2;3;4;5;6;7;8;9},数据表!AZ4171&amp;"1234567890",1)-1)))&amp;""</f>
        <v/>
      </c>
    </row>
    <row r="4172" spans="5:137" ht="12" customHeight="1">
      <c r="E4172" s="480"/>
      <c r="EF4172" s="495" t="str">
        <f>""&amp;(MID(数据表!AZ4172,1,MIN(FIND({"(";"（"},数据表!AZ4172&amp;"(（",1)-1)))&amp;""</f>
        <v/>
      </c>
      <c r="EG4172" s="495" t="str">
        <f>""&amp;(MID(数据表!AZ4172,1,MIN(FIND({0;1;2;3;4;5;6;7;8;9},数据表!AZ4172&amp;"1234567890",1)-1)))&amp;""</f>
        <v/>
      </c>
    </row>
    <row r="4173" spans="5:137" ht="12" customHeight="1">
      <c r="E4173" s="480"/>
      <c r="EF4173" s="495" t="str">
        <f>""&amp;(MID(数据表!AZ4173,1,MIN(FIND({"(";"（"},数据表!AZ4173&amp;"(（",1)-1)))&amp;""</f>
        <v/>
      </c>
      <c r="EG4173" s="495" t="str">
        <f>""&amp;(MID(数据表!AZ4173,1,MIN(FIND({0;1;2;3;4;5;6;7;8;9},数据表!AZ4173&amp;"1234567890",1)-1)))&amp;""</f>
        <v/>
      </c>
    </row>
    <row r="4174" spans="5:137" ht="12" customHeight="1">
      <c r="E4174" s="480"/>
      <c r="EF4174" s="495" t="str">
        <f>""&amp;(MID(数据表!AZ4174,1,MIN(FIND({"(";"（"},数据表!AZ4174&amp;"(（",1)-1)))&amp;""</f>
        <v/>
      </c>
      <c r="EG4174" s="495" t="str">
        <f>""&amp;(MID(数据表!AZ4174,1,MIN(FIND({0;1;2;3;4;5;6;7;8;9},数据表!AZ4174&amp;"1234567890",1)-1)))&amp;""</f>
        <v/>
      </c>
    </row>
    <row r="4175" spans="5:137" ht="12" customHeight="1">
      <c r="E4175" s="480"/>
      <c r="EF4175" s="495" t="str">
        <f>""&amp;(MID(数据表!AZ4175,1,MIN(FIND({"(";"（"},数据表!AZ4175&amp;"(（",1)-1)))&amp;""</f>
        <v/>
      </c>
      <c r="EG4175" s="495" t="str">
        <f>""&amp;(MID(数据表!AZ4175,1,MIN(FIND({0;1;2;3;4;5;6;7;8;9},数据表!AZ4175&amp;"1234567890",1)-1)))&amp;""</f>
        <v/>
      </c>
    </row>
    <row r="4176" spans="5:137" ht="12" customHeight="1">
      <c r="E4176" s="480"/>
      <c r="EF4176" s="495" t="str">
        <f>""&amp;(MID(数据表!AZ4176,1,MIN(FIND({"(";"（"},数据表!AZ4176&amp;"(（",1)-1)))&amp;""</f>
        <v/>
      </c>
      <c r="EG4176" s="495" t="str">
        <f>""&amp;(MID(数据表!AZ4176,1,MIN(FIND({0;1;2;3;4;5;6;7;8;9},数据表!AZ4176&amp;"1234567890",1)-1)))&amp;""</f>
        <v/>
      </c>
    </row>
    <row r="4177" spans="5:137" ht="12" customHeight="1">
      <c r="E4177" s="480"/>
      <c r="EF4177" s="495" t="str">
        <f>""&amp;(MID(数据表!AZ4177,1,MIN(FIND({"(";"（"},数据表!AZ4177&amp;"(（",1)-1)))&amp;""</f>
        <v/>
      </c>
      <c r="EG4177" s="495" t="str">
        <f>""&amp;(MID(数据表!AZ4177,1,MIN(FIND({0;1;2;3;4;5;6;7;8;9},数据表!AZ4177&amp;"1234567890",1)-1)))&amp;""</f>
        <v/>
      </c>
    </row>
    <row r="4178" spans="5:137" ht="12" customHeight="1">
      <c r="E4178" s="480"/>
      <c r="EF4178" s="495" t="str">
        <f>""&amp;(MID(数据表!AZ4178,1,MIN(FIND({"(";"（"},数据表!AZ4178&amp;"(（",1)-1)))&amp;""</f>
        <v/>
      </c>
      <c r="EG4178" s="495" t="str">
        <f>""&amp;(MID(数据表!AZ4178,1,MIN(FIND({0;1;2;3;4;5;6;7;8;9},数据表!AZ4178&amp;"1234567890",1)-1)))&amp;""</f>
        <v/>
      </c>
    </row>
    <row r="4179" spans="5:137" ht="12" customHeight="1">
      <c r="E4179" s="480"/>
      <c r="EF4179" s="495" t="str">
        <f>""&amp;(MID(数据表!AZ4179,1,MIN(FIND({"(";"（"},数据表!AZ4179&amp;"(（",1)-1)))&amp;""</f>
        <v/>
      </c>
      <c r="EG4179" s="495" t="str">
        <f>""&amp;(MID(数据表!AZ4179,1,MIN(FIND({0;1;2;3;4;5;6;7;8;9},数据表!AZ4179&amp;"1234567890",1)-1)))&amp;""</f>
        <v/>
      </c>
    </row>
    <row r="4180" spans="5:137" ht="12" customHeight="1">
      <c r="E4180" s="480"/>
      <c r="EF4180" s="495" t="str">
        <f>""&amp;(MID(数据表!AZ4180,1,MIN(FIND({"(";"（"},数据表!AZ4180&amp;"(（",1)-1)))&amp;""</f>
        <v/>
      </c>
      <c r="EG4180" s="495" t="str">
        <f>""&amp;(MID(数据表!AZ4180,1,MIN(FIND({0;1;2;3;4;5;6;7;8;9},数据表!AZ4180&amp;"1234567890",1)-1)))&amp;""</f>
        <v/>
      </c>
    </row>
    <row r="4181" spans="5:137" ht="12" customHeight="1">
      <c r="E4181" s="480"/>
      <c r="EF4181" s="495" t="str">
        <f>""&amp;(MID(数据表!AZ4181,1,MIN(FIND({"(";"（"},数据表!AZ4181&amp;"(（",1)-1)))&amp;""</f>
        <v/>
      </c>
      <c r="EG4181" s="495" t="str">
        <f>""&amp;(MID(数据表!AZ4181,1,MIN(FIND({0;1;2;3;4;5;6;7;8;9},数据表!AZ4181&amp;"1234567890",1)-1)))&amp;""</f>
        <v/>
      </c>
    </row>
    <row r="4182" spans="5:137" ht="12" customHeight="1">
      <c r="E4182" s="480"/>
      <c r="EF4182" s="495" t="str">
        <f>""&amp;(MID(数据表!AZ4182,1,MIN(FIND({"(";"（"},数据表!AZ4182&amp;"(（",1)-1)))&amp;""</f>
        <v/>
      </c>
      <c r="EG4182" s="495" t="str">
        <f>""&amp;(MID(数据表!AZ4182,1,MIN(FIND({0;1;2;3;4;5;6;7;8;9},数据表!AZ4182&amp;"1234567890",1)-1)))&amp;""</f>
        <v/>
      </c>
    </row>
    <row r="4183" spans="5:137" ht="12" customHeight="1">
      <c r="E4183" s="480"/>
      <c r="EF4183" s="495" t="str">
        <f>""&amp;(MID(数据表!AZ4183,1,MIN(FIND({"(";"（"},数据表!AZ4183&amp;"(（",1)-1)))&amp;""</f>
        <v/>
      </c>
      <c r="EG4183" s="495" t="str">
        <f>""&amp;(MID(数据表!AZ4183,1,MIN(FIND({0;1;2;3;4;5;6;7;8;9},数据表!AZ4183&amp;"1234567890",1)-1)))&amp;""</f>
        <v/>
      </c>
    </row>
    <row r="4184" spans="5:137" ht="12" customHeight="1">
      <c r="E4184" s="480"/>
      <c r="EF4184" s="495" t="str">
        <f>""&amp;(MID(数据表!AZ4184,1,MIN(FIND({"(";"（"},数据表!AZ4184&amp;"(（",1)-1)))&amp;""</f>
        <v/>
      </c>
      <c r="EG4184" s="495" t="str">
        <f>""&amp;(MID(数据表!AZ4184,1,MIN(FIND({0;1;2;3;4;5;6;7;8;9},数据表!AZ4184&amp;"1234567890",1)-1)))&amp;""</f>
        <v/>
      </c>
    </row>
    <row r="4185" spans="5:137" ht="12" customHeight="1">
      <c r="E4185" s="480"/>
      <c r="EF4185" s="495" t="str">
        <f>""&amp;(MID(数据表!AZ4185,1,MIN(FIND({"(";"（"},数据表!AZ4185&amp;"(（",1)-1)))&amp;""</f>
        <v/>
      </c>
      <c r="EG4185" s="495" t="str">
        <f>""&amp;(MID(数据表!AZ4185,1,MIN(FIND({0;1;2;3;4;5;6;7;8;9},数据表!AZ4185&amp;"1234567890",1)-1)))&amp;""</f>
        <v/>
      </c>
    </row>
    <row r="4186" spans="5:137" ht="12" customHeight="1">
      <c r="E4186" s="480"/>
      <c r="EF4186" s="495" t="str">
        <f>""&amp;(MID(数据表!AZ4186,1,MIN(FIND({"(";"（"},数据表!AZ4186&amp;"(（",1)-1)))&amp;""</f>
        <v/>
      </c>
      <c r="EG4186" s="495" t="str">
        <f>""&amp;(MID(数据表!AZ4186,1,MIN(FIND({0;1;2;3;4;5;6;7;8;9},数据表!AZ4186&amp;"1234567890",1)-1)))&amp;""</f>
        <v/>
      </c>
    </row>
    <row r="4187" spans="5:137" ht="12" customHeight="1">
      <c r="E4187" s="480"/>
      <c r="EF4187" s="495" t="str">
        <f>""&amp;(MID(数据表!AZ4187,1,MIN(FIND({"(";"（"},数据表!AZ4187&amp;"(（",1)-1)))&amp;""</f>
        <v/>
      </c>
      <c r="EG4187" s="495" t="str">
        <f>""&amp;(MID(数据表!AZ4187,1,MIN(FIND({0;1;2;3;4;5;6;7;8;9},数据表!AZ4187&amp;"1234567890",1)-1)))&amp;""</f>
        <v/>
      </c>
    </row>
    <row r="4188" spans="5:137" ht="12" customHeight="1">
      <c r="E4188" s="480"/>
      <c r="EF4188" s="495" t="str">
        <f>""&amp;(MID(数据表!AZ4188,1,MIN(FIND({"(";"（"},数据表!AZ4188&amp;"(（",1)-1)))&amp;""</f>
        <v/>
      </c>
      <c r="EG4188" s="495" t="str">
        <f>""&amp;(MID(数据表!AZ4188,1,MIN(FIND({0;1;2;3;4;5;6;7;8;9},数据表!AZ4188&amp;"1234567890",1)-1)))&amp;""</f>
        <v/>
      </c>
    </row>
    <row r="4189" spans="5:137" ht="12" customHeight="1">
      <c r="E4189" s="480"/>
      <c r="EF4189" s="495" t="str">
        <f>""&amp;(MID(数据表!AZ4189,1,MIN(FIND({"(";"（"},数据表!AZ4189&amp;"(（",1)-1)))&amp;""</f>
        <v/>
      </c>
      <c r="EG4189" s="495" t="str">
        <f>""&amp;(MID(数据表!AZ4189,1,MIN(FIND({0;1;2;3;4;5;6;7;8;9},数据表!AZ4189&amp;"1234567890",1)-1)))&amp;""</f>
        <v/>
      </c>
    </row>
    <row r="4190" spans="5:137" ht="12" customHeight="1">
      <c r="E4190" s="480"/>
      <c r="EF4190" s="495" t="str">
        <f>""&amp;(MID(数据表!AZ4190,1,MIN(FIND({"(";"（"},数据表!AZ4190&amp;"(（",1)-1)))&amp;""</f>
        <v/>
      </c>
      <c r="EG4190" s="495" t="str">
        <f>""&amp;(MID(数据表!AZ4190,1,MIN(FIND({0;1;2;3;4;5;6;7;8;9},数据表!AZ4190&amp;"1234567890",1)-1)))&amp;""</f>
        <v/>
      </c>
    </row>
    <row r="4191" spans="5:137" ht="12" customHeight="1">
      <c r="E4191" s="480"/>
      <c r="EF4191" s="495" t="str">
        <f>""&amp;(MID(数据表!AZ4191,1,MIN(FIND({"(";"（"},数据表!AZ4191&amp;"(（",1)-1)))&amp;""</f>
        <v/>
      </c>
      <c r="EG4191" s="495" t="str">
        <f>""&amp;(MID(数据表!AZ4191,1,MIN(FIND({0;1;2;3;4;5;6;7;8;9},数据表!AZ4191&amp;"1234567890",1)-1)))&amp;""</f>
        <v/>
      </c>
    </row>
    <row r="4192" spans="5:137" ht="12" customHeight="1">
      <c r="E4192" s="480"/>
      <c r="EF4192" s="495" t="str">
        <f>""&amp;(MID(数据表!AZ4192,1,MIN(FIND({"(";"（"},数据表!AZ4192&amp;"(（",1)-1)))&amp;""</f>
        <v/>
      </c>
      <c r="EG4192" s="495" t="str">
        <f>""&amp;(MID(数据表!AZ4192,1,MIN(FIND({0;1;2;3;4;5;6;7;8;9},数据表!AZ4192&amp;"1234567890",1)-1)))&amp;""</f>
        <v/>
      </c>
    </row>
    <row r="4193" spans="5:137" ht="12" customHeight="1">
      <c r="E4193" s="480"/>
      <c r="EF4193" s="495" t="str">
        <f>""&amp;(MID(数据表!AZ4193,1,MIN(FIND({"(";"（"},数据表!AZ4193&amp;"(（",1)-1)))&amp;""</f>
        <v/>
      </c>
      <c r="EG4193" s="495" t="str">
        <f>""&amp;(MID(数据表!AZ4193,1,MIN(FIND({0;1;2;3;4;5;6;7;8;9},数据表!AZ4193&amp;"1234567890",1)-1)))&amp;""</f>
        <v/>
      </c>
    </row>
    <row r="4194" spans="5:137" ht="12" customHeight="1">
      <c r="E4194" s="480"/>
      <c r="EF4194" s="495" t="str">
        <f>""&amp;(MID(数据表!AZ4194,1,MIN(FIND({"(";"（"},数据表!AZ4194&amp;"(（",1)-1)))&amp;""</f>
        <v/>
      </c>
      <c r="EG4194" s="495" t="str">
        <f>""&amp;(MID(数据表!AZ4194,1,MIN(FIND({0;1;2;3;4;5;6;7;8;9},数据表!AZ4194&amp;"1234567890",1)-1)))&amp;""</f>
        <v/>
      </c>
    </row>
    <row r="4195" spans="5:137" ht="12" customHeight="1">
      <c r="E4195" s="480"/>
      <c r="EF4195" s="495" t="str">
        <f>""&amp;(MID(数据表!AZ4195,1,MIN(FIND({"(";"（"},数据表!AZ4195&amp;"(（",1)-1)))&amp;""</f>
        <v/>
      </c>
      <c r="EG4195" s="495" t="str">
        <f>""&amp;(MID(数据表!AZ4195,1,MIN(FIND({0;1;2;3;4;5;6;7;8;9},数据表!AZ4195&amp;"1234567890",1)-1)))&amp;""</f>
        <v/>
      </c>
    </row>
    <row r="4196" spans="5:137" ht="12" customHeight="1">
      <c r="E4196" s="480"/>
      <c r="EF4196" s="495" t="str">
        <f>""&amp;(MID(数据表!AZ4196,1,MIN(FIND({"(";"（"},数据表!AZ4196&amp;"(（",1)-1)))&amp;""</f>
        <v/>
      </c>
      <c r="EG4196" s="495" t="str">
        <f>""&amp;(MID(数据表!AZ4196,1,MIN(FIND({0;1;2;3;4;5;6;7;8;9},数据表!AZ4196&amp;"1234567890",1)-1)))&amp;""</f>
        <v/>
      </c>
    </row>
    <row r="4197" spans="5:137" ht="12" customHeight="1">
      <c r="E4197" s="480"/>
      <c r="EF4197" s="495" t="str">
        <f>""&amp;(MID(数据表!AZ4197,1,MIN(FIND({"(";"（"},数据表!AZ4197&amp;"(（",1)-1)))&amp;""</f>
        <v/>
      </c>
      <c r="EG4197" s="495" t="str">
        <f>""&amp;(MID(数据表!AZ4197,1,MIN(FIND({0;1;2;3;4;5;6;7;8;9},数据表!AZ4197&amp;"1234567890",1)-1)))&amp;""</f>
        <v/>
      </c>
    </row>
    <row r="4198" spans="5:137" ht="12" customHeight="1">
      <c r="E4198" s="480"/>
      <c r="EF4198" s="495" t="str">
        <f>""&amp;(MID(数据表!AZ4198,1,MIN(FIND({"(";"（"},数据表!AZ4198&amp;"(（",1)-1)))&amp;""</f>
        <v/>
      </c>
      <c r="EG4198" s="495" t="str">
        <f>""&amp;(MID(数据表!AZ4198,1,MIN(FIND({0;1;2;3;4;5;6;7;8;9},数据表!AZ4198&amp;"1234567890",1)-1)))&amp;""</f>
        <v/>
      </c>
    </row>
    <row r="4199" spans="5:137" ht="12" customHeight="1">
      <c r="E4199" s="480"/>
      <c r="EF4199" s="495" t="str">
        <f>""&amp;(MID(数据表!AZ4199,1,MIN(FIND({"(";"（"},数据表!AZ4199&amp;"(（",1)-1)))&amp;""</f>
        <v/>
      </c>
      <c r="EG4199" s="495" t="str">
        <f>""&amp;(MID(数据表!AZ4199,1,MIN(FIND({0;1;2;3;4;5;6;7;8;9},数据表!AZ4199&amp;"1234567890",1)-1)))&amp;""</f>
        <v/>
      </c>
    </row>
    <row r="4200" spans="5:137" ht="12" customHeight="1">
      <c r="E4200" s="480"/>
      <c r="EF4200" s="495" t="str">
        <f>""&amp;(MID(数据表!AZ4200,1,MIN(FIND({"(";"（"},数据表!AZ4200&amp;"(（",1)-1)))&amp;""</f>
        <v/>
      </c>
      <c r="EG4200" s="495" t="str">
        <f>""&amp;(MID(数据表!AZ4200,1,MIN(FIND({0;1;2;3;4;5;6;7;8;9},数据表!AZ4200&amp;"1234567890",1)-1)))&amp;""</f>
        <v/>
      </c>
    </row>
    <row r="4201" spans="5:137" ht="12" customHeight="1">
      <c r="E4201" s="480"/>
      <c r="EF4201" s="495" t="str">
        <f>""&amp;(MID(数据表!AZ4201,1,MIN(FIND({"(";"（"},数据表!AZ4201&amp;"(（",1)-1)))&amp;""</f>
        <v/>
      </c>
      <c r="EG4201" s="495" t="str">
        <f>""&amp;(MID(数据表!AZ4201,1,MIN(FIND({0;1;2;3;4;5;6;7;8;9},数据表!AZ4201&amp;"1234567890",1)-1)))&amp;""</f>
        <v/>
      </c>
    </row>
    <row r="4202" spans="5:137" ht="12" customHeight="1">
      <c r="E4202" s="480"/>
      <c r="EF4202" s="495" t="str">
        <f>""&amp;(MID(数据表!AZ4202,1,MIN(FIND({"(";"（"},数据表!AZ4202&amp;"(（",1)-1)))&amp;""</f>
        <v/>
      </c>
      <c r="EG4202" s="495" t="str">
        <f>""&amp;(MID(数据表!AZ4202,1,MIN(FIND({0;1;2;3;4;5;6;7;8;9},数据表!AZ4202&amp;"1234567890",1)-1)))&amp;""</f>
        <v/>
      </c>
    </row>
    <row r="4203" spans="5:137" ht="12" customHeight="1">
      <c r="E4203" s="480"/>
      <c r="EF4203" s="495" t="str">
        <f>""&amp;(MID(数据表!AZ4203,1,MIN(FIND({"(";"（"},数据表!AZ4203&amp;"(（",1)-1)))&amp;""</f>
        <v/>
      </c>
      <c r="EG4203" s="495" t="str">
        <f>""&amp;(MID(数据表!AZ4203,1,MIN(FIND({0;1;2;3;4;5;6;7;8;9},数据表!AZ4203&amp;"1234567890",1)-1)))&amp;""</f>
        <v/>
      </c>
    </row>
    <row r="4204" spans="5:137" ht="12" customHeight="1">
      <c r="E4204" s="480"/>
      <c r="EF4204" s="495" t="str">
        <f>""&amp;(MID(数据表!AZ4204,1,MIN(FIND({"(";"（"},数据表!AZ4204&amp;"(（",1)-1)))&amp;""</f>
        <v/>
      </c>
      <c r="EG4204" s="495" t="str">
        <f>""&amp;(MID(数据表!AZ4204,1,MIN(FIND({0;1;2;3;4;5;6;7;8;9},数据表!AZ4204&amp;"1234567890",1)-1)))&amp;""</f>
        <v/>
      </c>
    </row>
    <row r="4205" spans="5:137" ht="12" customHeight="1">
      <c r="E4205" s="480"/>
      <c r="EF4205" s="495" t="str">
        <f>""&amp;(MID(数据表!AZ4205,1,MIN(FIND({"(";"（"},数据表!AZ4205&amp;"(（",1)-1)))&amp;""</f>
        <v/>
      </c>
      <c r="EG4205" s="495" t="str">
        <f>""&amp;(MID(数据表!AZ4205,1,MIN(FIND({0;1;2;3;4;5;6;7;8;9},数据表!AZ4205&amp;"1234567890",1)-1)))&amp;""</f>
        <v/>
      </c>
    </row>
    <row r="4206" spans="5:137" ht="12" customHeight="1">
      <c r="E4206" s="480"/>
      <c r="EF4206" s="495" t="str">
        <f>""&amp;(MID(数据表!AZ4206,1,MIN(FIND({"(";"（"},数据表!AZ4206&amp;"(（",1)-1)))&amp;""</f>
        <v/>
      </c>
      <c r="EG4206" s="495" t="str">
        <f>""&amp;(MID(数据表!AZ4206,1,MIN(FIND({0;1;2;3;4;5;6;7;8;9},数据表!AZ4206&amp;"1234567890",1)-1)))&amp;""</f>
        <v/>
      </c>
    </row>
    <row r="4207" spans="5:137" ht="12" customHeight="1">
      <c r="E4207" s="480"/>
      <c r="EF4207" s="495" t="str">
        <f>""&amp;(MID(数据表!AZ4207,1,MIN(FIND({"(";"（"},数据表!AZ4207&amp;"(（",1)-1)))&amp;""</f>
        <v/>
      </c>
      <c r="EG4207" s="495" t="str">
        <f>""&amp;(MID(数据表!AZ4207,1,MIN(FIND({0;1;2;3;4;5;6;7;8;9},数据表!AZ4207&amp;"1234567890",1)-1)))&amp;""</f>
        <v/>
      </c>
    </row>
    <row r="4208" spans="5:137" ht="12" customHeight="1">
      <c r="E4208" s="480"/>
      <c r="EF4208" s="495" t="str">
        <f>""&amp;(MID(数据表!AZ4208,1,MIN(FIND({"(";"（"},数据表!AZ4208&amp;"(（",1)-1)))&amp;""</f>
        <v/>
      </c>
      <c r="EG4208" s="495" t="str">
        <f>""&amp;(MID(数据表!AZ4208,1,MIN(FIND({0;1;2;3;4;5;6;7;8;9},数据表!AZ4208&amp;"1234567890",1)-1)))&amp;""</f>
        <v/>
      </c>
    </row>
    <row r="4209" spans="5:137" ht="12" customHeight="1">
      <c r="E4209" s="480"/>
      <c r="EF4209" s="495" t="str">
        <f>""&amp;(MID(数据表!AZ4209,1,MIN(FIND({"(";"（"},数据表!AZ4209&amp;"(（",1)-1)))&amp;""</f>
        <v/>
      </c>
      <c r="EG4209" s="495" t="str">
        <f>""&amp;(MID(数据表!AZ4209,1,MIN(FIND({0;1;2;3;4;5;6;7;8;9},数据表!AZ4209&amp;"1234567890",1)-1)))&amp;""</f>
        <v/>
      </c>
    </row>
    <row r="4210" spans="5:137" ht="12" customHeight="1">
      <c r="E4210" s="480"/>
      <c r="EF4210" s="495" t="str">
        <f>""&amp;(MID(数据表!AZ4210,1,MIN(FIND({"(";"（"},数据表!AZ4210&amp;"(（",1)-1)))&amp;""</f>
        <v/>
      </c>
      <c r="EG4210" s="495" t="str">
        <f>""&amp;(MID(数据表!AZ4210,1,MIN(FIND({0;1;2;3;4;5;6;7;8;9},数据表!AZ4210&amp;"1234567890",1)-1)))&amp;""</f>
        <v/>
      </c>
    </row>
    <row r="4211" spans="5:137" ht="12" customHeight="1">
      <c r="E4211" s="480"/>
      <c r="EF4211" s="495" t="str">
        <f>""&amp;(MID(数据表!AZ4211,1,MIN(FIND({"(";"（"},数据表!AZ4211&amp;"(（",1)-1)))&amp;""</f>
        <v/>
      </c>
      <c r="EG4211" s="495" t="str">
        <f>""&amp;(MID(数据表!AZ4211,1,MIN(FIND({0;1;2;3;4;5;6;7;8;9},数据表!AZ4211&amp;"1234567890",1)-1)))&amp;""</f>
        <v/>
      </c>
    </row>
    <row r="4212" spans="5:137" ht="12" customHeight="1">
      <c r="E4212" s="480"/>
      <c r="EF4212" s="495" t="str">
        <f>""&amp;(MID(数据表!AZ4212,1,MIN(FIND({"(";"（"},数据表!AZ4212&amp;"(（",1)-1)))&amp;""</f>
        <v/>
      </c>
      <c r="EG4212" s="495" t="str">
        <f>""&amp;(MID(数据表!AZ4212,1,MIN(FIND({0;1;2;3;4;5;6;7;8;9},数据表!AZ4212&amp;"1234567890",1)-1)))&amp;""</f>
        <v/>
      </c>
    </row>
    <row r="4213" spans="5:137" ht="12" customHeight="1">
      <c r="E4213" s="480"/>
      <c r="EF4213" s="495" t="str">
        <f>""&amp;(MID(数据表!AZ4213,1,MIN(FIND({"(";"（"},数据表!AZ4213&amp;"(（",1)-1)))&amp;""</f>
        <v/>
      </c>
      <c r="EG4213" s="495" t="str">
        <f>""&amp;(MID(数据表!AZ4213,1,MIN(FIND({0;1;2;3;4;5;6;7;8;9},数据表!AZ4213&amp;"1234567890",1)-1)))&amp;""</f>
        <v/>
      </c>
    </row>
    <row r="4214" spans="5:137" ht="12" customHeight="1">
      <c r="E4214" s="480"/>
      <c r="EF4214" s="495" t="str">
        <f>""&amp;(MID(数据表!AZ4214,1,MIN(FIND({"(";"（"},数据表!AZ4214&amp;"(（",1)-1)))&amp;""</f>
        <v/>
      </c>
      <c r="EG4214" s="495" t="str">
        <f>""&amp;(MID(数据表!AZ4214,1,MIN(FIND({0;1;2;3;4;5;6;7;8;9},数据表!AZ4214&amp;"1234567890",1)-1)))&amp;""</f>
        <v/>
      </c>
    </row>
    <row r="4215" spans="5:137" ht="12" customHeight="1">
      <c r="E4215" s="480"/>
      <c r="EF4215" s="495" t="str">
        <f>""&amp;(MID(数据表!AZ4215,1,MIN(FIND({"(";"（"},数据表!AZ4215&amp;"(（",1)-1)))&amp;""</f>
        <v/>
      </c>
      <c r="EG4215" s="495" t="str">
        <f>""&amp;(MID(数据表!AZ4215,1,MIN(FIND({0;1;2;3;4;5;6;7;8;9},数据表!AZ4215&amp;"1234567890",1)-1)))&amp;""</f>
        <v/>
      </c>
    </row>
    <row r="4216" spans="5:137" ht="12" customHeight="1">
      <c r="E4216" s="480"/>
      <c r="EF4216" s="495" t="str">
        <f>""&amp;(MID(数据表!AZ4216,1,MIN(FIND({"(";"（"},数据表!AZ4216&amp;"(（",1)-1)))&amp;""</f>
        <v/>
      </c>
      <c r="EG4216" s="495" t="str">
        <f>""&amp;(MID(数据表!AZ4216,1,MIN(FIND({0;1;2;3;4;5;6;7;8;9},数据表!AZ4216&amp;"1234567890",1)-1)))&amp;""</f>
        <v/>
      </c>
    </row>
    <row r="4217" spans="5:137" ht="12" customHeight="1">
      <c r="E4217" s="480"/>
      <c r="EF4217" s="495" t="str">
        <f>""&amp;(MID(数据表!AZ4217,1,MIN(FIND({"(";"（"},数据表!AZ4217&amp;"(（",1)-1)))&amp;""</f>
        <v/>
      </c>
      <c r="EG4217" s="495" t="str">
        <f>""&amp;(MID(数据表!AZ4217,1,MIN(FIND({0;1;2;3;4;5;6;7;8;9},数据表!AZ4217&amp;"1234567890",1)-1)))&amp;""</f>
        <v/>
      </c>
    </row>
    <row r="4218" spans="5:137" ht="12" customHeight="1">
      <c r="E4218" s="480"/>
      <c r="EF4218" s="495" t="str">
        <f>""&amp;(MID(数据表!AZ4218,1,MIN(FIND({"(";"（"},数据表!AZ4218&amp;"(（",1)-1)))&amp;""</f>
        <v/>
      </c>
      <c r="EG4218" s="495" t="str">
        <f>""&amp;(MID(数据表!AZ4218,1,MIN(FIND({0;1;2;3;4;5;6;7;8;9},数据表!AZ4218&amp;"1234567890",1)-1)))&amp;""</f>
        <v/>
      </c>
    </row>
    <row r="4219" spans="5:137" ht="12" customHeight="1">
      <c r="E4219" s="480"/>
      <c r="EF4219" s="495" t="str">
        <f>""&amp;(MID(数据表!AZ4219,1,MIN(FIND({"(";"（"},数据表!AZ4219&amp;"(（",1)-1)))&amp;""</f>
        <v/>
      </c>
      <c r="EG4219" s="495" t="str">
        <f>""&amp;(MID(数据表!AZ4219,1,MIN(FIND({0;1;2;3;4;5;6;7;8;9},数据表!AZ4219&amp;"1234567890",1)-1)))&amp;""</f>
        <v/>
      </c>
    </row>
    <row r="4220" spans="5:137" ht="12" customHeight="1">
      <c r="E4220" s="480"/>
      <c r="EF4220" s="495" t="str">
        <f>""&amp;(MID(数据表!AZ4220,1,MIN(FIND({"(";"（"},数据表!AZ4220&amp;"(（",1)-1)))&amp;""</f>
        <v/>
      </c>
      <c r="EG4220" s="495" t="str">
        <f>""&amp;(MID(数据表!AZ4220,1,MIN(FIND({0;1;2;3;4;5;6;7;8;9},数据表!AZ4220&amp;"1234567890",1)-1)))&amp;""</f>
        <v/>
      </c>
    </row>
    <row r="4221" spans="5:137" ht="12" customHeight="1">
      <c r="E4221" s="480"/>
      <c r="EF4221" s="495" t="str">
        <f>""&amp;(MID(数据表!AZ4221,1,MIN(FIND({"(";"（"},数据表!AZ4221&amp;"(（",1)-1)))&amp;""</f>
        <v/>
      </c>
      <c r="EG4221" s="495" t="str">
        <f>""&amp;(MID(数据表!AZ4221,1,MIN(FIND({0;1;2;3;4;5;6;7;8;9},数据表!AZ4221&amp;"1234567890",1)-1)))&amp;""</f>
        <v/>
      </c>
    </row>
    <row r="4222" spans="5:137" ht="12" customHeight="1">
      <c r="E4222" s="480"/>
      <c r="EF4222" s="495" t="str">
        <f>""&amp;(MID(数据表!AZ4222,1,MIN(FIND({"(";"（"},数据表!AZ4222&amp;"(（",1)-1)))&amp;""</f>
        <v/>
      </c>
      <c r="EG4222" s="495" t="str">
        <f>""&amp;(MID(数据表!AZ4222,1,MIN(FIND({0;1;2;3;4;5;6;7;8;9},数据表!AZ4222&amp;"1234567890",1)-1)))&amp;""</f>
        <v/>
      </c>
    </row>
    <row r="4223" spans="5:137" ht="12" customHeight="1">
      <c r="E4223" s="480"/>
      <c r="EF4223" s="495" t="str">
        <f>""&amp;(MID(数据表!AZ4223,1,MIN(FIND({"(";"（"},数据表!AZ4223&amp;"(（",1)-1)))&amp;""</f>
        <v/>
      </c>
      <c r="EG4223" s="495" t="str">
        <f>""&amp;(MID(数据表!AZ4223,1,MIN(FIND({0;1;2;3;4;5;6;7;8;9},数据表!AZ4223&amp;"1234567890",1)-1)))&amp;""</f>
        <v/>
      </c>
    </row>
    <row r="4224" spans="5:137" ht="12" customHeight="1">
      <c r="E4224" s="480"/>
      <c r="EF4224" s="495" t="str">
        <f>""&amp;(MID(数据表!AZ4224,1,MIN(FIND({"(";"（"},数据表!AZ4224&amp;"(（",1)-1)))&amp;""</f>
        <v/>
      </c>
      <c r="EG4224" s="495" t="str">
        <f>""&amp;(MID(数据表!AZ4224,1,MIN(FIND({0;1;2;3;4;5;6;7;8;9},数据表!AZ4224&amp;"1234567890",1)-1)))&amp;""</f>
        <v/>
      </c>
    </row>
    <row r="4225" spans="5:137" ht="12" customHeight="1">
      <c r="E4225" s="480"/>
      <c r="EF4225" s="495" t="str">
        <f>""&amp;(MID(数据表!AZ4225,1,MIN(FIND({"(";"（"},数据表!AZ4225&amp;"(（",1)-1)))&amp;""</f>
        <v/>
      </c>
      <c r="EG4225" s="495" t="str">
        <f>""&amp;(MID(数据表!AZ4225,1,MIN(FIND({0;1;2;3;4;5;6;7;8;9},数据表!AZ4225&amp;"1234567890",1)-1)))&amp;""</f>
        <v/>
      </c>
    </row>
    <row r="4226" spans="5:137" ht="12" customHeight="1">
      <c r="E4226" s="480"/>
      <c r="EF4226" s="495" t="str">
        <f>""&amp;(MID(数据表!AZ4226,1,MIN(FIND({"(";"（"},数据表!AZ4226&amp;"(（",1)-1)))&amp;""</f>
        <v/>
      </c>
      <c r="EG4226" s="495" t="str">
        <f>""&amp;(MID(数据表!AZ4226,1,MIN(FIND({0;1;2;3;4;5;6;7;8;9},数据表!AZ4226&amp;"1234567890",1)-1)))&amp;""</f>
        <v/>
      </c>
    </row>
    <row r="4227" spans="5:137" ht="12" customHeight="1">
      <c r="E4227" s="480"/>
      <c r="EF4227" s="495" t="str">
        <f>""&amp;(MID(数据表!AZ4227,1,MIN(FIND({"(";"（"},数据表!AZ4227&amp;"(（",1)-1)))&amp;""</f>
        <v/>
      </c>
      <c r="EG4227" s="495" t="str">
        <f>""&amp;(MID(数据表!AZ4227,1,MIN(FIND({0;1;2;3;4;5;6;7;8;9},数据表!AZ4227&amp;"1234567890",1)-1)))&amp;""</f>
        <v/>
      </c>
    </row>
    <row r="4228" spans="5:137" ht="12" customHeight="1">
      <c r="E4228" s="480"/>
      <c r="EF4228" s="495" t="str">
        <f>""&amp;(MID(数据表!AZ4228,1,MIN(FIND({"(";"（"},数据表!AZ4228&amp;"(（",1)-1)))&amp;""</f>
        <v/>
      </c>
      <c r="EG4228" s="495" t="str">
        <f>""&amp;(MID(数据表!AZ4228,1,MIN(FIND({0;1;2;3;4;5;6;7;8;9},数据表!AZ4228&amp;"1234567890",1)-1)))&amp;""</f>
        <v/>
      </c>
    </row>
    <row r="4229" spans="5:137" ht="12" customHeight="1">
      <c r="E4229" s="480"/>
      <c r="EF4229" s="495" t="str">
        <f>""&amp;(MID(数据表!AZ4229,1,MIN(FIND({"(";"（"},数据表!AZ4229&amp;"(（",1)-1)))&amp;""</f>
        <v/>
      </c>
      <c r="EG4229" s="495" t="str">
        <f>""&amp;(MID(数据表!AZ4229,1,MIN(FIND({0;1;2;3;4;5;6;7;8;9},数据表!AZ4229&amp;"1234567890",1)-1)))&amp;""</f>
        <v/>
      </c>
    </row>
    <row r="4230" spans="5:137" ht="12" customHeight="1">
      <c r="E4230" s="480"/>
      <c r="EF4230" s="495" t="str">
        <f>""&amp;(MID(数据表!AZ4230,1,MIN(FIND({"(";"（"},数据表!AZ4230&amp;"(（",1)-1)))&amp;""</f>
        <v/>
      </c>
      <c r="EG4230" s="495" t="str">
        <f>""&amp;(MID(数据表!AZ4230,1,MIN(FIND({0;1;2;3;4;5;6;7;8;9},数据表!AZ4230&amp;"1234567890",1)-1)))&amp;""</f>
        <v/>
      </c>
    </row>
    <row r="4231" spans="5:137" ht="12" customHeight="1">
      <c r="E4231" s="480"/>
      <c r="EF4231" s="495" t="str">
        <f>""&amp;(MID(数据表!AZ4231,1,MIN(FIND({"(";"（"},数据表!AZ4231&amp;"(（",1)-1)))&amp;""</f>
        <v/>
      </c>
      <c r="EG4231" s="495" t="str">
        <f>""&amp;(MID(数据表!AZ4231,1,MIN(FIND({0;1;2;3;4;5;6;7;8;9},数据表!AZ4231&amp;"1234567890",1)-1)))&amp;""</f>
        <v/>
      </c>
    </row>
    <row r="4232" spans="5:137" ht="12" customHeight="1">
      <c r="E4232" s="480"/>
      <c r="EF4232" s="495" t="str">
        <f>""&amp;(MID(数据表!AZ4232,1,MIN(FIND({"(";"（"},数据表!AZ4232&amp;"(（",1)-1)))&amp;""</f>
        <v/>
      </c>
      <c r="EG4232" s="495" t="str">
        <f>""&amp;(MID(数据表!AZ4232,1,MIN(FIND({0;1;2;3;4;5;6;7;8;9},数据表!AZ4232&amp;"1234567890",1)-1)))&amp;""</f>
        <v/>
      </c>
    </row>
    <row r="4233" spans="5:137" ht="12" customHeight="1">
      <c r="E4233" s="480"/>
      <c r="EF4233" s="495" t="str">
        <f>""&amp;(MID(数据表!AZ4233,1,MIN(FIND({"(";"（"},数据表!AZ4233&amp;"(（",1)-1)))&amp;""</f>
        <v/>
      </c>
      <c r="EG4233" s="495" t="str">
        <f>""&amp;(MID(数据表!AZ4233,1,MIN(FIND({0;1;2;3;4;5;6;7;8;9},数据表!AZ4233&amp;"1234567890",1)-1)))&amp;""</f>
        <v/>
      </c>
    </row>
    <row r="4234" spans="5:137" ht="12" customHeight="1">
      <c r="E4234" s="480"/>
      <c r="EF4234" s="495" t="str">
        <f>""&amp;(MID(数据表!AZ4234,1,MIN(FIND({"(";"（"},数据表!AZ4234&amp;"(（",1)-1)))&amp;""</f>
        <v/>
      </c>
      <c r="EG4234" s="495" t="str">
        <f>""&amp;(MID(数据表!AZ4234,1,MIN(FIND({0;1;2;3;4;5;6;7;8;9},数据表!AZ4234&amp;"1234567890",1)-1)))&amp;""</f>
        <v/>
      </c>
    </row>
    <row r="4235" spans="5:137" ht="12" customHeight="1">
      <c r="E4235" s="480"/>
      <c r="EF4235" s="495" t="str">
        <f>""&amp;(MID(数据表!AZ4235,1,MIN(FIND({"(";"（"},数据表!AZ4235&amp;"(（",1)-1)))&amp;""</f>
        <v/>
      </c>
      <c r="EG4235" s="495" t="str">
        <f>""&amp;(MID(数据表!AZ4235,1,MIN(FIND({0;1;2;3;4;5;6;7;8;9},数据表!AZ4235&amp;"1234567890",1)-1)))&amp;""</f>
        <v/>
      </c>
    </row>
    <row r="4236" spans="5:137" ht="12" customHeight="1">
      <c r="E4236" s="576"/>
      <c r="EF4236" s="495" t="str">
        <f>""&amp;(MID(数据表!AZ4236,1,MIN(FIND({"(";"（"},数据表!AZ4236&amp;"(（",1)-1)))&amp;""</f>
        <v/>
      </c>
      <c r="EG4236" s="495" t="str">
        <f>""&amp;(MID(数据表!AZ4236,1,MIN(FIND({0;1;2;3;4;5;6;7;8;9},数据表!AZ4236&amp;"1234567890",1)-1)))&amp;""</f>
        <v/>
      </c>
    </row>
    <row r="4237" spans="5:137" ht="12" customHeight="1">
      <c r="E4237" s="576"/>
      <c r="EF4237" s="495" t="str">
        <f>""&amp;(MID(数据表!AZ4237,1,MIN(FIND({"(";"（"},数据表!AZ4237&amp;"(（",1)-1)))&amp;""</f>
        <v/>
      </c>
      <c r="EG4237" s="495" t="str">
        <f>""&amp;(MID(数据表!AZ4237,1,MIN(FIND({0;1;2;3;4;5;6;7;8;9},数据表!AZ4237&amp;"1234567890",1)-1)))&amp;""</f>
        <v/>
      </c>
    </row>
    <row r="4238" spans="5:137" ht="12" customHeight="1">
      <c r="E4238" s="576"/>
      <c r="EF4238" s="495" t="str">
        <f>""&amp;(MID(数据表!AZ4238,1,MIN(FIND({"(";"（"},数据表!AZ4238&amp;"(（",1)-1)))&amp;""</f>
        <v/>
      </c>
      <c r="EG4238" s="495" t="str">
        <f>""&amp;(MID(数据表!AZ4238,1,MIN(FIND({0;1;2;3;4;5;6;7;8;9},数据表!AZ4238&amp;"1234567890",1)-1)))&amp;""</f>
        <v/>
      </c>
    </row>
    <row r="4239" spans="5:137" ht="12" customHeight="1">
      <c r="E4239" s="576"/>
      <c r="EF4239" s="495" t="str">
        <f>""&amp;(MID(数据表!AZ4239,1,MIN(FIND({"(";"（"},数据表!AZ4239&amp;"(（",1)-1)))&amp;""</f>
        <v/>
      </c>
      <c r="EG4239" s="495" t="str">
        <f>""&amp;(MID(数据表!AZ4239,1,MIN(FIND({0;1;2;3;4;5;6;7;8;9},数据表!AZ4239&amp;"1234567890",1)-1)))&amp;""</f>
        <v/>
      </c>
    </row>
    <row r="4240" spans="5:137" ht="12" customHeight="1">
      <c r="E4240" s="576"/>
      <c r="EF4240" s="495" t="str">
        <f>""&amp;(MID(数据表!AZ4240,1,MIN(FIND({"(";"（"},数据表!AZ4240&amp;"(（",1)-1)))&amp;""</f>
        <v/>
      </c>
      <c r="EG4240" s="495" t="str">
        <f>""&amp;(MID(数据表!AZ4240,1,MIN(FIND({0;1;2;3;4;5;6;7;8;9},数据表!AZ4240&amp;"1234567890",1)-1)))&amp;""</f>
        <v/>
      </c>
    </row>
    <row r="4241" spans="5:137" ht="12" customHeight="1">
      <c r="E4241" s="576"/>
      <c r="EF4241" s="495" t="str">
        <f>""&amp;(MID(数据表!AZ4241,1,MIN(FIND({"(";"（"},数据表!AZ4241&amp;"(（",1)-1)))&amp;""</f>
        <v/>
      </c>
      <c r="EG4241" s="495" t="str">
        <f>""&amp;(MID(数据表!AZ4241,1,MIN(FIND({0;1;2;3;4;5;6;7;8;9},数据表!AZ4241&amp;"1234567890",1)-1)))&amp;""</f>
        <v/>
      </c>
    </row>
    <row r="4242" spans="5:137" ht="12" customHeight="1">
      <c r="E4242" s="576"/>
      <c r="EF4242" s="495" t="str">
        <f>""&amp;(MID(数据表!AZ4242,1,MIN(FIND({"(";"（"},数据表!AZ4242&amp;"(（",1)-1)))&amp;""</f>
        <v/>
      </c>
      <c r="EG4242" s="495" t="str">
        <f>""&amp;(MID(数据表!AZ4242,1,MIN(FIND({0;1;2;3;4;5;6;7;8;9},数据表!AZ4242&amp;"1234567890",1)-1)))&amp;""</f>
        <v/>
      </c>
    </row>
    <row r="4243" spans="5:137" ht="12" customHeight="1">
      <c r="E4243" s="576"/>
      <c r="EF4243" s="495" t="str">
        <f>""&amp;(MID(数据表!AZ4243,1,MIN(FIND({"(";"（"},数据表!AZ4243&amp;"(（",1)-1)))&amp;""</f>
        <v/>
      </c>
      <c r="EG4243" s="495" t="str">
        <f>""&amp;(MID(数据表!AZ4243,1,MIN(FIND({0;1;2;3;4;5;6;7;8;9},数据表!AZ4243&amp;"1234567890",1)-1)))&amp;""</f>
        <v/>
      </c>
    </row>
    <row r="4244" spans="5:137" ht="12" customHeight="1">
      <c r="E4244" s="576"/>
      <c r="EF4244" s="495" t="str">
        <f>""&amp;(MID(数据表!AZ4244,1,MIN(FIND({"(";"（"},数据表!AZ4244&amp;"(（",1)-1)))&amp;""</f>
        <v/>
      </c>
      <c r="EG4244" s="495" t="str">
        <f>""&amp;(MID(数据表!AZ4244,1,MIN(FIND({0;1;2;3;4;5;6;7;8;9},数据表!AZ4244&amp;"1234567890",1)-1)))&amp;""</f>
        <v/>
      </c>
    </row>
    <row r="4245" spans="5:137" ht="12" customHeight="1">
      <c r="E4245" s="576"/>
      <c r="EF4245" s="495" t="str">
        <f>""&amp;(MID(数据表!AZ4245,1,MIN(FIND({"(";"（"},数据表!AZ4245&amp;"(（",1)-1)))&amp;""</f>
        <v/>
      </c>
      <c r="EG4245" s="495" t="str">
        <f>""&amp;(MID(数据表!AZ4245,1,MIN(FIND({0;1;2;3;4;5;6;7;8;9},数据表!AZ4245&amp;"1234567890",1)-1)))&amp;""</f>
        <v/>
      </c>
    </row>
    <row r="4246" spans="5:137" ht="12" customHeight="1">
      <c r="E4246" s="576"/>
      <c r="EF4246" s="495" t="str">
        <f>""&amp;(MID(数据表!AZ4246,1,MIN(FIND({"(";"（"},数据表!AZ4246&amp;"(（",1)-1)))&amp;""</f>
        <v/>
      </c>
      <c r="EG4246" s="495" t="str">
        <f>""&amp;(MID(数据表!AZ4246,1,MIN(FIND({0;1;2;3;4;5;6;7;8;9},数据表!AZ4246&amp;"1234567890",1)-1)))&amp;""</f>
        <v/>
      </c>
    </row>
    <row r="4247" spans="5:137" ht="12" customHeight="1">
      <c r="E4247" s="576"/>
      <c r="EF4247" s="495" t="str">
        <f>""&amp;(MID(数据表!AZ4247,1,MIN(FIND({"(";"（"},数据表!AZ4247&amp;"(（",1)-1)))&amp;""</f>
        <v/>
      </c>
      <c r="EG4247" s="495" t="str">
        <f>""&amp;(MID(数据表!AZ4247,1,MIN(FIND({0;1;2;3;4;5;6;7;8;9},数据表!AZ4247&amp;"1234567890",1)-1)))&amp;""</f>
        <v/>
      </c>
    </row>
    <row r="4248" spans="5:137" ht="12" customHeight="1">
      <c r="E4248" s="576"/>
      <c r="EF4248" s="495" t="str">
        <f>""&amp;(MID(数据表!AZ4248,1,MIN(FIND({"(";"（"},数据表!AZ4248&amp;"(（",1)-1)))&amp;""</f>
        <v/>
      </c>
      <c r="EG4248" s="495" t="str">
        <f>""&amp;(MID(数据表!AZ4248,1,MIN(FIND({0;1;2;3;4;5;6;7;8;9},数据表!AZ4248&amp;"1234567890",1)-1)))&amp;""</f>
        <v/>
      </c>
    </row>
    <row r="4249" spans="5:137" ht="12" customHeight="1">
      <c r="E4249" s="576"/>
      <c r="EF4249" s="495" t="str">
        <f>""&amp;(MID(数据表!AZ4249,1,MIN(FIND({"(";"（"},数据表!AZ4249&amp;"(（",1)-1)))&amp;""</f>
        <v/>
      </c>
      <c r="EG4249" s="495" t="str">
        <f>""&amp;(MID(数据表!AZ4249,1,MIN(FIND({0;1;2;3;4;5;6;7;8;9},数据表!AZ4249&amp;"1234567890",1)-1)))&amp;""</f>
        <v/>
      </c>
    </row>
    <row r="4250" spans="5:137" ht="12" customHeight="1">
      <c r="E4250" s="576"/>
      <c r="EF4250" s="495" t="str">
        <f>""&amp;(MID(数据表!AZ4250,1,MIN(FIND({"(";"（"},数据表!AZ4250&amp;"(（",1)-1)))&amp;""</f>
        <v/>
      </c>
      <c r="EG4250" s="495" t="str">
        <f>""&amp;(MID(数据表!AZ4250,1,MIN(FIND({0;1;2;3;4;5;6;7;8;9},数据表!AZ4250&amp;"1234567890",1)-1)))&amp;""</f>
        <v/>
      </c>
    </row>
    <row r="4251" spans="5:137" ht="12" customHeight="1">
      <c r="E4251" s="576"/>
      <c r="EF4251" s="495" t="str">
        <f>""&amp;(MID(数据表!AZ4251,1,MIN(FIND({"(";"（"},数据表!AZ4251&amp;"(（",1)-1)))&amp;""</f>
        <v/>
      </c>
      <c r="EG4251" s="495" t="str">
        <f>""&amp;(MID(数据表!AZ4251,1,MIN(FIND({0;1;2;3;4;5;6;7;8;9},数据表!AZ4251&amp;"1234567890",1)-1)))&amp;""</f>
        <v/>
      </c>
    </row>
    <row r="4252" spans="5:137" ht="12" customHeight="1">
      <c r="E4252" s="576"/>
      <c r="EF4252" s="495" t="str">
        <f>""&amp;(MID(数据表!AZ4252,1,MIN(FIND({"(";"（"},数据表!AZ4252&amp;"(（",1)-1)))&amp;""</f>
        <v/>
      </c>
      <c r="EG4252" s="495" t="str">
        <f>""&amp;(MID(数据表!AZ4252,1,MIN(FIND({0;1;2;3;4;5;6;7;8;9},数据表!AZ4252&amp;"1234567890",1)-1)))&amp;""</f>
        <v/>
      </c>
    </row>
    <row r="4253" spans="5:137" ht="12" customHeight="1">
      <c r="E4253" s="576"/>
      <c r="EF4253" s="495" t="str">
        <f>""&amp;(MID(数据表!AZ4253,1,MIN(FIND({"(";"（"},数据表!AZ4253&amp;"(（",1)-1)))&amp;""</f>
        <v/>
      </c>
      <c r="EG4253" s="495" t="str">
        <f>""&amp;(MID(数据表!AZ4253,1,MIN(FIND({0;1;2;3;4;5;6;7;8;9},数据表!AZ4253&amp;"1234567890",1)-1)))&amp;""</f>
        <v/>
      </c>
    </row>
    <row r="4254" spans="5:137" ht="12" customHeight="1">
      <c r="E4254" s="576"/>
      <c r="EF4254" s="495" t="str">
        <f>""&amp;(MID(数据表!AZ4254,1,MIN(FIND({"(";"（"},数据表!AZ4254&amp;"(（",1)-1)))&amp;""</f>
        <v/>
      </c>
      <c r="EG4254" s="495" t="str">
        <f>""&amp;(MID(数据表!AZ4254,1,MIN(FIND({0;1;2;3;4;5;6;7;8;9},数据表!AZ4254&amp;"1234567890",1)-1)))&amp;""</f>
        <v/>
      </c>
    </row>
    <row r="4255" spans="5:137" ht="12" customHeight="1">
      <c r="E4255" s="576"/>
      <c r="EF4255" s="495" t="str">
        <f>""&amp;(MID(数据表!AZ4255,1,MIN(FIND({"(";"（"},数据表!AZ4255&amp;"(（",1)-1)))&amp;""</f>
        <v/>
      </c>
      <c r="EG4255" s="495" t="str">
        <f>""&amp;(MID(数据表!AZ4255,1,MIN(FIND({0;1;2;3;4;5;6;7;8;9},数据表!AZ4255&amp;"1234567890",1)-1)))&amp;""</f>
        <v/>
      </c>
    </row>
    <row r="4256" spans="5:137" ht="12" customHeight="1">
      <c r="E4256" s="576"/>
      <c r="EF4256" s="495" t="str">
        <f>""&amp;(MID(数据表!AZ4256,1,MIN(FIND({"(";"（"},数据表!AZ4256&amp;"(（",1)-1)))&amp;""</f>
        <v/>
      </c>
      <c r="EG4256" s="495" t="str">
        <f>""&amp;(MID(数据表!AZ4256,1,MIN(FIND({0;1;2;3;4;5;6;7;8;9},数据表!AZ4256&amp;"1234567890",1)-1)))&amp;""</f>
        <v/>
      </c>
    </row>
    <row r="4257" spans="5:137" ht="12" customHeight="1">
      <c r="E4257" s="576"/>
      <c r="EF4257" s="495" t="str">
        <f>""&amp;(MID(数据表!AZ4257,1,MIN(FIND({"(";"（"},数据表!AZ4257&amp;"(（",1)-1)))&amp;""</f>
        <v/>
      </c>
      <c r="EG4257" s="495" t="str">
        <f>""&amp;(MID(数据表!AZ4257,1,MIN(FIND({0;1;2;3;4;5;6;7;8;9},数据表!AZ4257&amp;"1234567890",1)-1)))&amp;""</f>
        <v/>
      </c>
    </row>
    <row r="4258" spans="5:137" ht="12" customHeight="1">
      <c r="E4258" s="576"/>
      <c r="EF4258" s="495" t="str">
        <f>""&amp;(MID(数据表!AZ4258,1,MIN(FIND({"(";"（"},数据表!AZ4258&amp;"(（",1)-1)))&amp;""</f>
        <v/>
      </c>
      <c r="EG4258" s="495" t="str">
        <f>""&amp;(MID(数据表!AZ4258,1,MIN(FIND({0;1;2;3;4;5;6;7;8;9},数据表!AZ4258&amp;"1234567890",1)-1)))&amp;""</f>
        <v/>
      </c>
    </row>
    <row r="4259" spans="5:137" ht="12" customHeight="1">
      <c r="E4259" s="576"/>
    </row>
    <row r="4260" spans="5:137" ht="12" customHeight="1">
      <c r="E4260" s="576"/>
    </row>
    <row r="4261" spans="5:137" ht="12" customHeight="1">
      <c r="E4261" s="576"/>
    </row>
    <row r="4262" spans="5:137" ht="12" customHeight="1">
      <c r="E4262" s="576"/>
    </row>
    <row r="4263" spans="5:137" ht="12" customHeight="1">
      <c r="E4263" s="576"/>
    </row>
    <row r="4264" spans="5:137" ht="12" customHeight="1">
      <c r="E4264" s="576"/>
    </row>
    <row r="4265" spans="5:137" ht="12" customHeight="1">
      <c r="E4265" s="576"/>
    </row>
    <row r="4266" spans="5:137" ht="12" customHeight="1">
      <c r="E4266" s="576"/>
    </row>
    <row r="4267" spans="5:137" ht="12" customHeight="1">
      <c r="E4267" s="576"/>
    </row>
    <row r="4268" spans="5:137" ht="12" customHeight="1">
      <c r="E4268" s="576"/>
    </row>
    <row r="4269" spans="5:137" ht="12" customHeight="1">
      <c r="E4269" s="576"/>
    </row>
    <row r="4270" spans="5:137" ht="12" customHeight="1">
      <c r="E4270" s="576"/>
    </row>
    <row r="4271" spans="5:137" ht="12" customHeight="1">
      <c r="E4271" s="576"/>
    </row>
    <row r="4272" spans="5:137" ht="12" customHeight="1">
      <c r="E4272" s="576"/>
    </row>
    <row r="4273" spans="5:5" ht="12" customHeight="1">
      <c r="E4273" s="576"/>
    </row>
    <row r="4274" spans="5:5" ht="12" customHeight="1">
      <c r="E4274" s="576"/>
    </row>
    <row r="4275" spans="5:5" ht="12" customHeight="1">
      <c r="E4275" s="576"/>
    </row>
    <row r="4276" spans="5:5" ht="12" customHeight="1">
      <c r="E4276" s="576"/>
    </row>
    <row r="4277" spans="5:5" ht="12" customHeight="1">
      <c r="E4277" s="576"/>
    </row>
    <row r="4278" spans="5:5" ht="12" customHeight="1">
      <c r="E4278" s="576"/>
    </row>
    <row r="4279" spans="5:5" ht="12" customHeight="1">
      <c r="E4279" s="576"/>
    </row>
    <row r="4280" spans="5:5" ht="12" customHeight="1">
      <c r="E4280" s="576"/>
    </row>
    <row r="4281" spans="5:5" ht="12" customHeight="1">
      <c r="E4281" s="576"/>
    </row>
    <row r="4282" spans="5:5" ht="12" customHeight="1">
      <c r="E4282" s="576"/>
    </row>
    <row r="4283" spans="5:5" ht="12" customHeight="1">
      <c r="E4283" s="576"/>
    </row>
    <row r="4284" spans="5:5" ht="12" customHeight="1">
      <c r="E4284" s="576"/>
    </row>
    <row r="4285" spans="5:5" ht="12" customHeight="1">
      <c r="E4285" s="576"/>
    </row>
    <row r="4286" spans="5:5" ht="12" customHeight="1">
      <c r="E4286" s="576"/>
    </row>
    <row r="4287" spans="5:5" ht="12" customHeight="1">
      <c r="E4287" s="576"/>
    </row>
    <row r="4288" spans="5:5" ht="12" customHeight="1">
      <c r="E4288" s="576"/>
    </row>
    <row r="4289" spans="5:5" ht="12" customHeight="1">
      <c r="E4289" s="576"/>
    </row>
    <row r="4290" spans="5:5" ht="12" customHeight="1">
      <c r="E4290" s="576"/>
    </row>
    <row r="4291" spans="5:5" ht="12" customHeight="1">
      <c r="E4291" s="576"/>
    </row>
    <row r="4292" spans="5:5" ht="12" customHeight="1">
      <c r="E4292" s="576"/>
    </row>
    <row r="4293" spans="5:5" ht="12" customHeight="1">
      <c r="E4293" s="576"/>
    </row>
    <row r="4294" spans="5:5" ht="12" customHeight="1">
      <c r="E4294" s="576"/>
    </row>
    <row r="4295" spans="5:5" ht="12" customHeight="1">
      <c r="E4295" s="576"/>
    </row>
    <row r="4296" spans="5:5" ht="12" customHeight="1">
      <c r="E4296" s="576"/>
    </row>
    <row r="4297" spans="5:5" ht="12" customHeight="1">
      <c r="E4297" s="576"/>
    </row>
    <row r="4298" spans="5:5" ht="12" customHeight="1">
      <c r="E4298" s="576"/>
    </row>
    <row r="4299" spans="5:5" ht="12" customHeight="1">
      <c r="E4299" s="576"/>
    </row>
    <row r="4300" spans="5:5" ht="12" customHeight="1">
      <c r="E4300" s="576"/>
    </row>
    <row r="4301" spans="5:5" ht="12" customHeight="1">
      <c r="E4301" s="576"/>
    </row>
    <row r="4302" spans="5:5" ht="12" customHeight="1">
      <c r="E4302" s="576"/>
    </row>
    <row r="4303" spans="5:5" ht="12" customHeight="1">
      <c r="E4303" s="576"/>
    </row>
    <row r="4304" spans="5:5" ht="12" customHeight="1">
      <c r="E4304" s="576"/>
    </row>
    <row r="4305" spans="5:5" ht="12" customHeight="1">
      <c r="E4305" s="576"/>
    </row>
    <row r="4306" spans="5:5" ht="12" customHeight="1">
      <c r="E4306" s="576"/>
    </row>
    <row r="4307" spans="5:5" ht="12" customHeight="1">
      <c r="E4307" s="576"/>
    </row>
    <row r="4308" spans="5:5" ht="12" customHeight="1">
      <c r="E4308" s="576"/>
    </row>
    <row r="4309" spans="5:5" ht="12" customHeight="1">
      <c r="E4309" s="576"/>
    </row>
    <row r="4310" spans="5:5" ht="12" customHeight="1">
      <c r="E4310" s="576"/>
    </row>
    <row r="4311" spans="5:5" ht="12" customHeight="1">
      <c r="E4311" s="576"/>
    </row>
    <row r="4312" spans="5:5" ht="12" customHeight="1">
      <c r="E4312" s="576"/>
    </row>
    <row r="4313" spans="5:5" ht="12" customHeight="1">
      <c r="E4313" s="576"/>
    </row>
    <row r="4314" spans="5:5" ht="12" customHeight="1">
      <c r="E4314" s="576"/>
    </row>
    <row r="4315" spans="5:5" ht="12" customHeight="1">
      <c r="E4315" s="576"/>
    </row>
    <row r="4316" spans="5:5" ht="12" customHeight="1">
      <c r="E4316" s="576"/>
    </row>
    <row r="4317" spans="5:5" ht="12" customHeight="1">
      <c r="E4317" s="576"/>
    </row>
    <row r="4318" spans="5:5" ht="12" customHeight="1">
      <c r="E4318" s="576"/>
    </row>
    <row r="4319" spans="5:5" ht="12" customHeight="1">
      <c r="E4319" s="576"/>
    </row>
    <row r="4320" spans="5:5" ht="12" customHeight="1">
      <c r="E4320" s="576"/>
    </row>
    <row r="4321" spans="5:5" ht="12" customHeight="1">
      <c r="E4321" s="576"/>
    </row>
    <row r="4322" spans="5:5" ht="12" customHeight="1">
      <c r="E4322" s="576"/>
    </row>
    <row r="4323" spans="5:5" ht="12" customHeight="1">
      <c r="E4323" s="576"/>
    </row>
    <row r="4324" spans="5:5" ht="12" customHeight="1">
      <c r="E4324" s="576"/>
    </row>
    <row r="4325" spans="5:5" ht="12" customHeight="1">
      <c r="E4325" s="576"/>
    </row>
    <row r="4326" spans="5:5" ht="12" customHeight="1">
      <c r="E4326" s="576"/>
    </row>
    <row r="4327" spans="5:5" ht="12" customHeight="1">
      <c r="E4327" s="576"/>
    </row>
    <row r="4328" spans="5:5" ht="12" customHeight="1">
      <c r="E4328" s="576"/>
    </row>
    <row r="4329" spans="5:5" ht="12" customHeight="1">
      <c r="E4329" s="576"/>
    </row>
    <row r="4330" spans="5:5" ht="12" customHeight="1">
      <c r="E4330" s="576"/>
    </row>
    <row r="4331" spans="5:5" ht="12" customHeight="1">
      <c r="E4331" s="576"/>
    </row>
    <row r="4332" spans="5:5" ht="12" customHeight="1">
      <c r="E4332" s="576"/>
    </row>
    <row r="4333" spans="5:5" ht="12" customHeight="1">
      <c r="E4333" s="576"/>
    </row>
    <row r="4334" spans="5:5" ht="12" customHeight="1">
      <c r="E4334" s="576"/>
    </row>
    <row r="4335" spans="5:5" ht="12" customHeight="1">
      <c r="E4335" s="576"/>
    </row>
    <row r="4336" spans="5:5" ht="12" customHeight="1">
      <c r="E4336" s="576"/>
    </row>
    <row r="4337" spans="5:5" ht="12" customHeight="1">
      <c r="E4337" s="576"/>
    </row>
    <row r="4338" spans="5:5" ht="12" customHeight="1">
      <c r="E4338" s="576"/>
    </row>
    <row r="4339" spans="5:5" ht="12" customHeight="1">
      <c r="E4339" s="576"/>
    </row>
    <row r="4340" spans="5:5" ht="12" customHeight="1">
      <c r="E4340" s="576"/>
    </row>
    <row r="4341" spans="5:5" ht="12" customHeight="1">
      <c r="E4341" s="576"/>
    </row>
    <row r="4342" spans="5:5" ht="12" customHeight="1">
      <c r="E4342" s="576"/>
    </row>
    <row r="4343" spans="5:5" ht="12" customHeight="1">
      <c r="E4343" s="576"/>
    </row>
    <row r="4344" spans="5:5" ht="12" customHeight="1">
      <c r="E4344" s="576"/>
    </row>
    <row r="4345" spans="5:5" ht="12" customHeight="1">
      <c r="E4345" s="576"/>
    </row>
    <row r="4346" spans="5:5" ht="12" customHeight="1">
      <c r="E4346" s="576"/>
    </row>
    <row r="4347" spans="5:5" ht="12" customHeight="1">
      <c r="E4347" s="576"/>
    </row>
    <row r="4348" spans="5:5" ht="12" customHeight="1">
      <c r="E4348" s="576"/>
    </row>
    <row r="4349" spans="5:5" ht="12" customHeight="1">
      <c r="E4349" s="576"/>
    </row>
    <row r="4350" spans="5:5" ht="12" customHeight="1">
      <c r="E4350" s="576"/>
    </row>
    <row r="4351" spans="5:5" ht="12" customHeight="1">
      <c r="E4351" s="576"/>
    </row>
    <row r="4352" spans="5:5" ht="12" customHeight="1">
      <c r="E4352" s="576"/>
    </row>
    <row r="4353" spans="5:5" ht="12" customHeight="1">
      <c r="E4353" s="576"/>
    </row>
    <row r="4354" spans="5:5" ht="12" customHeight="1">
      <c r="E4354" s="576"/>
    </row>
    <row r="4355" spans="5:5" ht="12" customHeight="1">
      <c r="E4355" s="576"/>
    </row>
    <row r="4356" spans="5:5" ht="12" customHeight="1">
      <c r="E4356" s="576"/>
    </row>
    <row r="4357" spans="5:5" ht="12" customHeight="1">
      <c r="E4357" s="576"/>
    </row>
    <row r="4358" spans="5:5" ht="12" customHeight="1">
      <c r="E4358" s="576"/>
    </row>
    <row r="4359" spans="5:5" ht="12" customHeight="1">
      <c r="E4359" s="576"/>
    </row>
    <row r="4360" spans="5:5" ht="12" customHeight="1">
      <c r="E4360" s="576"/>
    </row>
    <row r="4361" spans="5:5" ht="12" customHeight="1">
      <c r="E4361" s="576"/>
    </row>
    <row r="4362" spans="5:5" ht="12" customHeight="1">
      <c r="E4362" s="576"/>
    </row>
    <row r="4363" spans="5:5" ht="12" customHeight="1">
      <c r="E4363" s="576"/>
    </row>
    <row r="4364" spans="5:5" ht="12" customHeight="1">
      <c r="E4364" s="576"/>
    </row>
    <row r="4365" spans="5:5" ht="12" customHeight="1">
      <c r="E4365" s="576"/>
    </row>
    <row r="4366" spans="5:5" ht="12" customHeight="1">
      <c r="E4366" s="576"/>
    </row>
    <row r="4367" spans="5:5" ht="12" customHeight="1">
      <c r="E4367" s="576"/>
    </row>
    <row r="4368" spans="5:5" ht="12" customHeight="1">
      <c r="E4368" s="576"/>
    </row>
    <row r="4369" spans="5:5" ht="12" customHeight="1">
      <c r="E4369" s="576"/>
    </row>
    <row r="4370" spans="5:5" ht="12" customHeight="1">
      <c r="E4370" s="576"/>
    </row>
    <row r="4371" spans="5:5" ht="12" customHeight="1">
      <c r="E4371" s="576"/>
    </row>
    <row r="4372" spans="5:5" ht="12" customHeight="1">
      <c r="E4372" s="576"/>
    </row>
    <row r="4373" spans="5:5" ht="12" customHeight="1">
      <c r="E4373" s="576"/>
    </row>
    <row r="4374" spans="5:5" ht="12" customHeight="1">
      <c r="E4374" s="576"/>
    </row>
    <row r="4375" spans="5:5" ht="12" customHeight="1">
      <c r="E4375" s="576"/>
    </row>
    <row r="4376" spans="5:5" ht="12" customHeight="1">
      <c r="E4376" s="576"/>
    </row>
    <row r="4377" spans="5:5" ht="12" customHeight="1">
      <c r="E4377" s="576"/>
    </row>
    <row r="4378" spans="5:5" ht="12" customHeight="1">
      <c r="E4378" s="576"/>
    </row>
    <row r="4379" spans="5:5" ht="12" customHeight="1">
      <c r="E4379" s="576"/>
    </row>
    <row r="4380" spans="5:5" ht="12" customHeight="1">
      <c r="E4380" s="576"/>
    </row>
    <row r="4381" spans="5:5" ht="12" customHeight="1">
      <c r="E4381" s="576"/>
    </row>
    <row r="4382" spans="5:5" ht="12" customHeight="1">
      <c r="E4382" s="576"/>
    </row>
    <row r="4383" spans="5:5" ht="12" customHeight="1">
      <c r="E4383" s="576"/>
    </row>
    <row r="4384" spans="5:5" ht="12" customHeight="1">
      <c r="E4384" s="576"/>
    </row>
    <row r="4385" spans="5:5" ht="12" customHeight="1">
      <c r="E4385" s="576"/>
    </row>
    <row r="4386" spans="5:5" ht="12" customHeight="1">
      <c r="E4386" s="576"/>
    </row>
    <row r="4387" spans="5:5" ht="12" customHeight="1">
      <c r="E4387" s="576"/>
    </row>
    <row r="4388" spans="5:5" ht="12" customHeight="1">
      <c r="E4388" s="576"/>
    </row>
    <row r="4389" spans="5:5" ht="12" customHeight="1">
      <c r="E4389" s="576"/>
    </row>
    <row r="4390" spans="5:5" ht="12" customHeight="1">
      <c r="E4390" s="576"/>
    </row>
    <row r="4391" spans="5:5" ht="12" customHeight="1">
      <c r="E4391" s="576"/>
    </row>
    <row r="4392" spans="5:5" ht="12" customHeight="1">
      <c r="E4392" s="576"/>
    </row>
    <row r="4393" spans="5:5" ht="12" customHeight="1">
      <c r="E4393" s="576"/>
    </row>
    <row r="4394" spans="5:5" ht="12" customHeight="1">
      <c r="E4394" s="576"/>
    </row>
    <row r="4395" spans="5:5" ht="12" customHeight="1">
      <c r="E4395" s="576"/>
    </row>
    <row r="4396" spans="5:5" ht="12" customHeight="1">
      <c r="E4396" s="576"/>
    </row>
    <row r="4397" spans="5:5" ht="12" customHeight="1">
      <c r="E4397" s="576"/>
    </row>
    <row r="4398" spans="5:5" ht="12" customHeight="1">
      <c r="E4398" s="576"/>
    </row>
    <row r="4399" spans="5:5" ht="12" customHeight="1">
      <c r="E4399" s="576"/>
    </row>
    <row r="4400" spans="5:5" ht="12" customHeight="1">
      <c r="E4400" s="576"/>
    </row>
    <row r="4401" spans="5:5" ht="12" customHeight="1">
      <c r="E4401" s="576"/>
    </row>
    <row r="4402" spans="5:5" ht="12" customHeight="1">
      <c r="E4402" s="576"/>
    </row>
    <row r="4403" spans="5:5" ht="12" customHeight="1">
      <c r="E4403" s="576"/>
    </row>
    <row r="4404" spans="5:5" ht="12" customHeight="1">
      <c r="E4404" s="576"/>
    </row>
    <row r="4405" spans="5:5" ht="12" customHeight="1">
      <c r="E4405" s="576"/>
    </row>
    <row r="4406" spans="5:5" ht="12" customHeight="1">
      <c r="E4406" s="576"/>
    </row>
    <row r="4407" spans="5:5" ht="12" customHeight="1">
      <c r="E4407" s="576"/>
    </row>
    <row r="4408" spans="5:5" ht="12" customHeight="1">
      <c r="E4408" s="576"/>
    </row>
    <row r="4409" spans="5:5" ht="12" customHeight="1">
      <c r="E4409" s="576"/>
    </row>
    <row r="4410" spans="5:5" ht="12" customHeight="1">
      <c r="E4410" s="576"/>
    </row>
    <row r="4411" spans="5:5" ht="12" customHeight="1">
      <c r="E4411" s="576"/>
    </row>
    <row r="4412" spans="5:5" ht="12" customHeight="1">
      <c r="E4412" s="576"/>
    </row>
    <row r="4413" spans="5:5" ht="12" customHeight="1">
      <c r="E4413" s="576"/>
    </row>
    <row r="4414" spans="5:5" ht="12" customHeight="1">
      <c r="E4414" s="576"/>
    </row>
    <row r="4415" spans="5:5" ht="12" customHeight="1">
      <c r="E4415" s="576"/>
    </row>
    <row r="4416" spans="5:5" ht="12" customHeight="1">
      <c r="E4416" s="576"/>
    </row>
    <row r="4417" spans="5:5" ht="12" customHeight="1">
      <c r="E4417" s="576"/>
    </row>
    <row r="4418" spans="5:5" ht="12" customHeight="1">
      <c r="E4418" s="576"/>
    </row>
    <row r="4419" spans="5:5" ht="12" customHeight="1">
      <c r="E4419" s="576"/>
    </row>
    <row r="4420" spans="5:5" ht="12" customHeight="1">
      <c r="E4420" s="576"/>
    </row>
    <row r="4421" spans="5:5" ht="12" customHeight="1">
      <c r="E4421" s="576"/>
    </row>
    <row r="4422" spans="5:5" ht="12" customHeight="1">
      <c r="E4422" s="576"/>
    </row>
    <row r="4423" spans="5:5" ht="12" customHeight="1">
      <c r="E4423" s="576"/>
    </row>
    <row r="4424" spans="5:5" ht="12" customHeight="1">
      <c r="E4424" s="576"/>
    </row>
    <row r="4425" spans="5:5" ht="12" customHeight="1">
      <c r="E4425" s="576"/>
    </row>
    <row r="4426" spans="5:5" ht="12" customHeight="1">
      <c r="E4426" s="576"/>
    </row>
    <row r="4427" spans="5:5" ht="12" customHeight="1">
      <c r="E4427" s="576"/>
    </row>
    <row r="4428" spans="5:5" ht="12" customHeight="1">
      <c r="E4428" s="576"/>
    </row>
    <row r="4429" spans="5:5" ht="12" customHeight="1">
      <c r="E4429" s="576"/>
    </row>
    <row r="4430" spans="5:5" ht="12" customHeight="1">
      <c r="E4430" s="576"/>
    </row>
    <row r="4431" spans="5:5" ht="12" customHeight="1">
      <c r="E4431" s="576"/>
    </row>
    <row r="4432" spans="5:5" ht="12" customHeight="1">
      <c r="E4432" s="576"/>
    </row>
    <row r="4433" spans="5:5" ht="12" customHeight="1">
      <c r="E4433" s="576"/>
    </row>
    <row r="4434" spans="5:5" ht="12" customHeight="1">
      <c r="E4434" s="576"/>
    </row>
    <row r="4435" spans="5:5" ht="12" customHeight="1">
      <c r="E4435" s="576"/>
    </row>
    <row r="4436" spans="5:5" ht="12" customHeight="1">
      <c r="E4436" s="576"/>
    </row>
    <row r="4437" spans="5:5" ht="12" customHeight="1">
      <c r="E4437" s="576"/>
    </row>
    <row r="4438" spans="5:5" ht="12" customHeight="1">
      <c r="E4438" s="576"/>
    </row>
    <row r="4439" spans="5:5" ht="12" customHeight="1">
      <c r="E4439" s="576"/>
    </row>
    <row r="4440" spans="5:5" ht="12" customHeight="1">
      <c r="E4440" s="576"/>
    </row>
    <row r="4441" spans="5:5" ht="12" customHeight="1">
      <c r="E4441" s="576"/>
    </row>
    <row r="4442" spans="5:5" ht="12" customHeight="1">
      <c r="E4442" s="576"/>
    </row>
    <row r="4443" spans="5:5" ht="12" customHeight="1">
      <c r="E4443" s="576"/>
    </row>
    <row r="4444" spans="5:5" ht="12" customHeight="1">
      <c r="E4444" s="576"/>
    </row>
    <row r="4445" spans="5:5" ht="12" customHeight="1">
      <c r="E4445" s="576"/>
    </row>
    <row r="4446" spans="5:5" ht="12" customHeight="1">
      <c r="E4446" s="576"/>
    </row>
    <row r="4447" spans="5:5" ht="12" customHeight="1">
      <c r="E4447" s="576"/>
    </row>
    <row r="4448" spans="5:5" ht="12" customHeight="1">
      <c r="E4448" s="576"/>
    </row>
    <row r="4449" spans="5:5" ht="12" customHeight="1">
      <c r="E4449" s="576"/>
    </row>
    <row r="4450" spans="5:5" ht="12" customHeight="1">
      <c r="E4450" s="576"/>
    </row>
    <row r="4451" spans="5:5" ht="12" customHeight="1">
      <c r="E4451" s="576"/>
    </row>
    <row r="4452" spans="5:5" ht="12" customHeight="1">
      <c r="E4452" s="576"/>
    </row>
    <row r="4453" spans="5:5" ht="12" customHeight="1">
      <c r="E4453" s="576"/>
    </row>
    <row r="4454" spans="5:5" ht="12" customHeight="1">
      <c r="E4454" s="576"/>
    </row>
    <row r="4455" spans="5:5" ht="12" customHeight="1">
      <c r="E4455" s="576"/>
    </row>
    <row r="4456" spans="5:5" ht="12" customHeight="1">
      <c r="E4456" s="576"/>
    </row>
    <row r="4457" spans="5:5" ht="12" customHeight="1">
      <c r="E4457" s="576"/>
    </row>
    <row r="4458" spans="5:5" ht="12" customHeight="1">
      <c r="E4458" s="576"/>
    </row>
    <row r="4459" spans="5:5" ht="12" customHeight="1">
      <c r="E4459" s="576"/>
    </row>
    <row r="4460" spans="5:5" ht="12" customHeight="1">
      <c r="E4460" s="576"/>
    </row>
    <row r="4461" spans="5:5" ht="12" customHeight="1">
      <c r="E4461" s="576"/>
    </row>
    <row r="4462" spans="5:5" ht="12" customHeight="1">
      <c r="E4462" s="576"/>
    </row>
    <row r="4463" spans="5:5" ht="12" customHeight="1">
      <c r="E4463" s="576"/>
    </row>
    <row r="4464" spans="5:5" ht="12" customHeight="1">
      <c r="E4464" s="576"/>
    </row>
    <row r="4465" spans="5:5" ht="12" customHeight="1">
      <c r="E4465" s="576"/>
    </row>
    <row r="4466" spans="5:5" ht="12" customHeight="1">
      <c r="E4466" s="576"/>
    </row>
    <row r="4467" spans="5:5" ht="12" customHeight="1">
      <c r="E4467" s="576"/>
    </row>
    <row r="4468" spans="5:5" ht="12" customHeight="1">
      <c r="E4468" s="576"/>
    </row>
    <row r="4469" spans="5:5" ht="12" customHeight="1">
      <c r="E4469" s="576"/>
    </row>
    <row r="4470" spans="5:5" ht="12" customHeight="1">
      <c r="E4470" s="576"/>
    </row>
    <row r="4471" spans="5:5" ht="12" customHeight="1">
      <c r="E4471" s="576"/>
    </row>
    <row r="4472" spans="5:5" ht="12" customHeight="1">
      <c r="E4472" s="576"/>
    </row>
    <row r="4473" spans="5:5" ht="12" customHeight="1">
      <c r="E4473" s="576"/>
    </row>
    <row r="4474" spans="5:5" ht="12" customHeight="1">
      <c r="E4474" s="576"/>
    </row>
    <row r="4475" spans="5:5" ht="12" customHeight="1">
      <c r="E4475" s="576"/>
    </row>
    <row r="4476" spans="5:5" ht="12" customHeight="1">
      <c r="E4476" s="576"/>
    </row>
    <row r="4477" spans="5:5" ht="12" customHeight="1">
      <c r="E4477" s="576"/>
    </row>
    <row r="4478" spans="5:5" ht="12" customHeight="1">
      <c r="E4478" s="576"/>
    </row>
    <row r="4479" spans="5:5" ht="12" customHeight="1">
      <c r="E4479" s="576"/>
    </row>
    <row r="4480" spans="5:5" ht="12" customHeight="1">
      <c r="E4480" s="576"/>
    </row>
    <row r="4481" spans="5:5" ht="12" customHeight="1">
      <c r="E4481" s="576"/>
    </row>
    <row r="4482" spans="5:5" ht="12" customHeight="1">
      <c r="E4482" s="576"/>
    </row>
    <row r="4483" spans="5:5" ht="12" customHeight="1">
      <c r="E4483" s="576"/>
    </row>
    <row r="4484" spans="5:5" ht="12" customHeight="1">
      <c r="E4484" s="576"/>
    </row>
    <row r="4485" spans="5:5" ht="12" customHeight="1">
      <c r="E4485" s="576"/>
    </row>
    <row r="4486" spans="5:5" ht="12" customHeight="1">
      <c r="E4486" s="576"/>
    </row>
    <row r="4487" spans="5:5" ht="12" customHeight="1">
      <c r="E4487" s="576"/>
    </row>
    <row r="4488" spans="5:5" ht="12" customHeight="1">
      <c r="E4488" s="576"/>
    </row>
    <row r="4489" spans="5:5" ht="12" customHeight="1">
      <c r="E4489" s="576"/>
    </row>
    <row r="4490" spans="5:5" ht="12" customHeight="1">
      <c r="E4490" s="576"/>
    </row>
    <row r="4491" spans="5:5" ht="12" customHeight="1">
      <c r="E4491" s="576"/>
    </row>
    <row r="4492" spans="5:5" ht="12" customHeight="1">
      <c r="E4492" s="576"/>
    </row>
    <row r="4493" spans="5:5" ht="12" customHeight="1">
      <c r="E4493" s="576"/>
    </row>
    <row r="4494" spans="5:5" ht="12" customHeight="1">
      <c r="E4494" s="576"/>
    </row>
    <row r="4495" spans="5:5" ht="12" customHeight="1">
      <c r="E4495" s="576"/>
    </row>
    <row r="4496" spans="5:5" ht="12" customHeight="1">
      <c r="E4496" s="576"/>
    </row>
    <row r="4497" spans="5:5" ht="12" customHeight="1">
      <c r="E4497" s="576"/>
    </row>
    <row r="4498" spans="5:5" ht="12" customHeight="1">
      <c r="E4498" s="576"/>
    </row>
    <row r="4499" spans="5:5" ht="12" customHeight="1">
      <c r="E4499" s="576"/>
    </row>
    <row r="4500" spans="5:5" ht="12" customHeight="1">
      <c r="E4500" s="576"/>
    </row>
    <row r="4501" spans="5:5" ht="12" customHeight="1">
      <c r="E4501" s="576"/>
    </row>
    <row r="4502" spans="5:5" ht="12" customHeight="1">
      <c r="E4502" s="576"/>
    </row>
    <row r="4503" spans="5:5" ht="12" customHeight="1">
      <c r="E4503" s="576"/>
    </row>
    <row r="4504" spans="5:5" ht="12" customHeight="1">
      <c r="E4504" s="576"/>
    </row>
    <row r="4505" spans="5:5" ht="12" customHeight="1">
      <c r="E4505" s="576"/>
    </row>
    <row r="4506" spans="5:5" ht="12" customHeight="1">
      <c r="E4506" s="576"/>
    </row>
    <row r="4507" spans="5:5" ht="12" customHeight="1">
      <c r="E4507" s="576"/>
    </row>
    <row r="4508" spans="5:5" ht="12" customHeight="1">
      <c r="E4508" s="576"/>
    </row>
    <row r="4509" spans="5:5" ht="12" customHeight="1">
      <c r="E4509" s="576"/>
    </row>
    <row r="4510" spans="5:5" ht="12" customHeight="1">
      <c r="E4510" s="576"/>
    </row>
    <row r="4511" spans="5:5" ht="12" customHeight="1">
      <c r="E4511" s="576"/>
    </row>
    <row r="4512" spans="5:5" ht="12" customHeight="1">
      <c r="E4512" s="576"/>
    </row>
    <row r="4513" spans="5:5" ht="12" customHeight="1">
      <c r="E4513" s="576"/>
    </row>
    <row r="4514" spans="5:5" ht="12" customHeight="1">
      <c r="E4514" s="576"/>
    </row>
    <row r="4515" spans="5:5" ht="12" customHeight="1">
      <c r="E4515" s="576"/>
    </row>
    <row r="4516" spans="5:5" ht="12" customHeight="1">
      <c r="E4516" s="576"/>
    </row>
    <row r="4517" spans="5:5" ht="12" customHeight="1">
      <c r="E4517" s="576"/>
    </row>
    <row r="4518" spans="5:5" ht="12" customHeight="1">
      <c r="E4518" s="576"/>
    </row>
    <row r="4519" spans="5:5" ht="12" customHeight="1">
      <c r="E4519" s="576"/>
    </row>
    <row r="4520" spans="5:5" ht="12" customHeight="1">
      <c r="E4520" s="576"/>
    </row>
    <row r="4521" spans="5:5" ht="12" customHeight="1">
      <c r="E4521" s="576"/>
    </row>
    <row r="4522" spans="5:5" ht="12" customHeight="1">
      <c r="E4522" s="576"/>
    </row>
    <row r="4523" spans="5:5" ht="12" customHeight="1">
      <c r="E4523" s="576"/>
    </row>
    <row r="4524" spans="5:5" ht="12" customHeight="1">
      <c r="E4524" s="576"/>
    </row>
    <row r="4525" spans="5:5" ht="12" customHeight="1">
      <c r="E4525" s="576"/>
    </row>
    <row r="4526" spans="5:5" ht="12" customHeight="1">
      <c r="E4526" s="576"/>
    </row>
    <row r="4527" spans="5:5" ht="12" customHeight="1">
      <c r="E4527" s="576"/>
    </row>
    <row r="4528" spans="5:5" ht="12" customHeight="1">
      <c r="E4528" s="576"/>
    </row>
    <row r="4529" spans="5:5" ht="12" customHeight="1">
      <c r="E4529" s="576"/>
    </row>
    <row r="4530" spans="5:5" ht="12" customHeight="1">
      <c r="E4530" s="576"/>
    </row>
    <row r="4531" spans="5:5" ht="12" customHeight="1">
      <c r="E4531" s="576"/>
    </row>
    <row r="4532" spans="5:5" ht="12" customHeight="1">
      <c r="E4532" s="576"/>
    </row>
    <row r="4533" spans="5:5" ht="12" customHeight="1">
      <c r="E4533" s="576"/>
    </row>
    <row r="4534" spans="5:5" ht="12" customHeight="1">
      <c r="E4534" s="576"/>
    </row>
    <row r="4535" spans="5:5" ht="12" customHeight="1">
      <c r="E4535" s="576"/>
    </row>
    <row r="4536" spans="5:5" ht="12" customHeight="1">
      <c r="E4536" s="576"/>
    </row>
    <row r="4537" spans="5:5" ht="12" customHeight="1">
      <c r="E4537" s="576"/>
    </row>
    <row r="4538" spans="5:5" ht="12" customHeight="1">
      <c r="E4538" s="576"/>
    </row>
    <row r="4539" spans="5:5" ht="12" customHeight="1">
      <c r="E4539" s="576"/>
    </row>
    <row r="4540" spans="5:5" ht="12" customHeight="1">
      <c r="E4540" s="576"/>
    </row>
    <row r="4541" spans="5:5" ht="12" customHeight="1">
      <c r="E4541" s="576"/>
    </row>
    <row r="4542" spans="5:5" ht="12" customHeight="1">
      <c r="E4542" s="576"/>
    </row>
    <row r="4543" spans="5:5" ht="12" customHeight="1">
      <c r="E4543" s="576"/>
    </row>
    <row r="4544" spans="5:5" ht="12" customHeight="1">
      <c r="E4544" s="576"/>
    </row>
    <row r="4545" spans="5:5" ht="12" customHeight="1">
      <c r="E4545" s="576"/>
    </row>
    <row r="4546" spans="5:5" ht="12" customHeight="1">
      <c r="E4546" s="576"/>
    </row>
    <row r="4547" spans="5:5" ht="12" customHeight="1">
      <c r="E4547" s="576"/>
    </row>
    <row r="4548" spans="5:5" ht="12" customHeight="1">
      <c r="E4548" s="576"/>
    </row>
    <row r="4549" spans="5:5" ht="12" customHeight="1">
      <c r="E4549" s="576"/>
    </row>
    <row r="4550" spans="5:5" ht="12" customHeight="1">
      <c r="E4550" s="576"/>
    </row>
    <row r="4551" spans="5:5" ht="12" customHeight="1">
      <c r="E4551" s="576"/>
    </row>
    <row r="4552" spans="5:5" ht="12" customHeight="1">
      <c r="E4552" s="576"/>
    </row>
    <row r="4553" spans="5:5" ht="12" customHeight="1">
      <c r="E4553" s="576"/>
    </row>
    <row r="4554" spans="5:5" ht="12" customHeight="1">
      <c r="E4554" s="576"/>
    </row>
    <row r="4555" spans="5:5" ht="12" customHeight="1">
      <c r="E4555" s="576"/>
    </row>
    <row r="4556" spans="5:5" ht="12" customHeight="1">
      <c r="E4556" s="576"/>
    </row>
    <row r="4557" spans="5:5" ht="12" customHeight="1">
      <c r="E4557" s="576"/>
    </row>
    <row r="4558" spans="5:5" ht="12" customHeight="1">
      <c r="E4558" s="576"/>
    </row>
    <row r="4559" spans="5:5" ht="12" customHeight="1">
      <c r="E4559" s="576"/>
    </row>
    <row r="4560" spans="5:5" ht="12" customHeight="1">
      <c r="E4560" s="576"/>
    </row>
    <row r="4561" spans="5:5" ht="12" customHeight="1">
      <c r="E4561" s="576"/>
    </row>
    <row r="4562" spans="5:5" ht="12" customHeight="1">
      <c r="E4562" s="576"/>
    </row>
    <row r="4563" spans="5:5" ht="12" customHeight="1">
      <c r="E4563" s="576"/>
    </row>
    <row r="4564" spans="5:5" ht="12" customHeight="1">
      <c r="E4564" s="576"/>
    </row>
    <row r="4565" spans="5:5" ht="12" customHeight="1">
      <c r="E4565" s="576"/>
    </row>
    <row r="4566" spans="5:5" ht="12" customHeight="1">
      <c r="E4566" s="576"/>
    </row>
    <row r="4567" spans="5:5" ht="12" customHeight="1">
      <c r="E4567" s="576"/>
    </row>
    <row r="4568" spans="5:5" ht="12" customHeight="1">
      <c r="E4568" s="576"/>
    </row>
    <row r="4569" spans="5:5" ht="12" customHeight="1">
      <c r="E4569" s="576"/>
    </row>
    <row r="4570" spans="5:5" ht="12" customHeight="1">
      <c r="E4570" s="576"/>
    </row>
    <row r="4571" spans="5:5" ht="12" customHeight="1">
      <c r="E4571" s="576"/>
    </row>
    <row r="4572" spans="5:5" ht="12" customHeight="1">
      <c r="E4572" s="576"/>
    </row>
    <row r="4573" spans="5:5" ht="12" customHeight="1">
      <c r="E4573" s="576"/>
    </row>
    <row r="4574" spans="5:5" ht="12" customHeight="1">
      <c r="E4574" s="576"/>
    </row>
    <row r="4575" spans="5:5" ht="12" customHeight="1">
      <c r="E4575" s="576"/>
    </row>
    <row r="4576" spans="5:5" ht="12" customHeight="1">
      <c r="E4576" s="576"/>
    </row>
    <row r="4577" spans="5:5" ht="12" customHeight="1">
      <c r="E4577" s="576"/>
    </row>
    <row r="4578" spans="5:5" ht="12" customHeight="1">
      <c r="E4578" s="576"/>
    </row>
    <row r="4579" spans="5:5" ht="12" customHeight="1">
      <c r="E4579" s="576"/>
    </row>
    <row r="4580" spans="5:5" ht="12" customHeight="1">
      <c r="E4580" s="576"/>
    </row>
    <row r="4581" spans="5:5" ht="12" customHeight="1">
      <c r="E4581" s="576"/>
    </row>
    <row r="4582" spans="5:5" ht="12" customHeight="1">
      <c r="E4582" s="576"/>
    </row>
    <row r="4583" spans="5:5" ht="12" customHeight="1">
      <c r="E4583" s="576"/>
    </row>
    <row r="4584" spans="5:5" ht="12" customHeight="1">
      <c r="E4584" s="576"/>
    </row>
    <row r="4585" spans="5:5" ht="12" customHeight="1">
      <c r="E4585" s="576"/>
    </row>
    <row r="4586" spans="5:5" ht="12" customHeight="1">
      <c r="E4586" s="576"/>
    </row>
    <row r="4587" spans="5:5" ht="12" customHeight="1">
      <c r="E4587" s="576"/>
    </row>
    <row r="4588" spans="5:5" ht="12" customHeight="1">
      <c r="E4588" s="576"/>
    </row>
    <row r="4589" spans="5:5" ht="12" customHeight="1">
      <c r="E4589" s="576"/>
    </row>
    <row r="4590" spans="5:5" ht="12" customHeight="1">
      <c r="E4590" s="576"/>
    </row>
    <row r="4591" spans="5:5" ht="12" customHeight="1">
      <c r="E4591" s="576"/>
    </row>
    <row r="4592" spans="5:5" ht="12" customHeight="1">
      <c r="E4592" s="576"/>
    </row>
    <row r="4593" spans="5:5" ht="12" customHeight="1">
      <c r="E4593" s="576"/>
    </row>
    <row r="4594" spans="5:5" ht="12" customHeight="1">
      <c r="E4594" s="576"/>
    </row>
    <row r="4595" spans="5:5" ht="12" customHeight="1">
      <c r="E4595" s="576"/>
    </row>
    <row r="4596" spans="5:5" ht="12" customHeight="1">
      <c r="E4596" s="576"/>
    </row>
    <row r="4597" spans="5:5" ht="12" customHeight="1">
      <c r="E4597" s="576"/>
    </row>
    <row r="4598" spans="5:5" ht="12" customHeight="1">
      <c r="E4598" s="576"/>
    </row>
    <row r="4599" spans="5:5" ht="12" customHeight="1">
      <c r="E4599" s="576"/>
    </row>
    <row r="4600" spans="5:5" ht="12" customHeight="1">
      <c r="E4600" s="576"/>
    </row>
    <row r="4601" spans="5:5" ht="12" customHeight="1">
      <c r="E4601" s="576"/>
    </row>
    <row r="4602" spans="5:5" ht="12" customHeight="1">
      <c r="E4602" s="576"/>
    </row>
    <row r="4603" spans="5:5" ht="12" customHeight="1">
      <c r="E4603" s="576"/>
    </row>
    <row r="4604" spans="5:5" ht="12" customHeight="1">
      <c r="E4604" s="576"/>
    </row>
    <row r="4605" spans="5:5" ht="12" customHeight="1">
      <c r="E4605" s="576"/>
    </row>
    <row r="4606" spans="5:5" ht="12" customHeight="1">
      <c r="E4606" s="576"/>
    </row>
    <row r="4607" spans="5:5" ht="12" customHeight="1">
      <c r="E4607" s="576"/>
    </row>
    <row r="4608" spans="5:5" ht="12" customHeight="1">
      <c r="E4608" s="576"/>
    </row>
    <row r="4609" spans="5:5" ht="12" customHeight="1">
      <c r="E4609" s="576"/>
    </row>
    <row r="4610" spans="5:5" ht="12" customHeight="1">
      <c r="E4610" s="576"/>
    </row>
    <row r="4611" spans="5:5" ht="12" customHeight="1">
      <c r="E4611" s="576"/>
    </row>
    <row r="4612" spans="5:5" ht="12" customHeight="1">
      <c r="E4612" s="576"/>
    </row>
    <row r="4613" spans="5:5" ht="12" customHeight="1">
      <c r="E4613" s="576"/>
    </row>
    <row r="4614" spans="5:5" ht="12" customHeight="1">
      <c r="E4614" s="576"/>
    </row>
    <row r="4615" spans="5:5" ht="12" customHeight="1">
      <c r="E4615" s="576"/>
    </row>
    <row r="4616" spans="5:5" ht="12" customHeight="1">
      <c r="E4616" s="576"/>
    </row>
    <row r="4617" spans="5:5" ht="12" customHeight="1">
      <c r="E4617" s="576"/>
    </row>
    <row r="4618" spans="5:5" ht="12" customHeight="1">
      <c r="E4618" s="576"/>
    </row>
    <row r="4619" spans="5:5" ht="12" customHeight="1">
      <c r="E4619" s="576"/>
    </row>
    <row r="4620" spans="5:5" ht="12" customHeight="1">
      <c r="E4620" s="576"/>
    </row>
    <row r="4621" spans="5:5" ht="12" customHeight="1">
      <c r="E4621" s="576"/>
    </row>
    <row r="4622" spans="5:5" ht="12" customHeight="1">
      <c r="E4622" s="576"/>
    </row>
    <row r="4623" spans="5:5" ht="12" customHeight="1">
      <c r="E4623" s="576"/>
    </row>
    <row r="4624" spans="5:5" ht="12" customHeight="1">
      <c r="E4624" s="576"/>
    </row>
    <row r="4625" spans="5:5" ht="12" customHeight="1">
      <c r="E4625" s="576"/>
    </row>
    <row r="4626" spans="5:5" ht="12" customHeight="1">
      <c r="E4626" s="576"/>
    </row>
    <row r="4627" spans="5:5" ht="12" customHeight="1">
      <c r="E4627" s="576"/>
    </row>
    <row r="4628" spans="5:5" ht="12" customHeight="1">
      <c r="E4628" s="576"/>
    </row>
    <row r="4629" spans="5:5" ht="12" customHeight="1">
      <c r="E4629" s="576"/>
    </row>
    <row r="4630" spans="5:5" ht="12" customHeight="1">
      <c r="E4630" s="576"/>
    </row>
    <row r="4631" spans="5:5" ht="12" customHeight="1">
      <c r="E4631" s="576"/>
    </row>
    <row r="4632" spans="5:5" ht="12" customHeight="1">
      <c r="E4632" s="576"/>
    </row>
    <row r="4633" spans="5:5" ht="12" customHeight="1">
      <c r="E4633" s="576"/>
    </row>
    <row r="4634" spans="5:5" ht="12" customHeight="1">
      <c r="E4634" s="576"/>
    </row>
    <row r="4635" spans="5:5" ht="12" customHeight="1">
      <c r="E4635" s="576"/>
    </row>
    <row r="4636" spans="5:5" ht="12" customHeight="1">
      <c r="E4636" s="576"/>
    </row>
    <row r="4637" spans="5:5" ht="12" customHeight="1">
      <c r="E4637" s="576"/>
    </row>
    <row r="4638" spans="5:5" ht="12" customHeight="1">
      <c r="E4638" s="576"/>
    </row>
    <row r="4639" spans="5:5" ht="12" customHeight="1">
      <c r="E4639" s="576"/>
    </row>
    <row r="4640" spans="5:5" ht="12" customHeight="1">
      <c r="E4640" s="576"/>
    </row>
    <row r="4641" spans="5:5" ht="12" customHeight="1">
      <c r="E4641" s="576"/>
    </row>
    <row r="4642" spans="5:5" ht="12" customHeight="1">
      <c r="E4642" s="576"/>
    </row>
    <row r="4643" spans="5:5" ht="12" customHeight="1">
      <c r="E4643" s="576"/>
    </row>
    <row r="4644" spans="5:5" ht="12" customHeight="1">
      <c r="E4644" s="576"/>
    </row>
    <row r="4645" spans="5:5" ht="12" customHeight="1">
      <c r="E4645" s="576"/>
    </row>
    <row r="4646" spans="5:5" ht="12" customHeight="1">
      <c r="E4646" s="576"/>
    </row>
    <row r="4647" spans="5:5" ht="12" customHeight="1">
      <c r="E4647" s="576"/>
    </row>
    <row r="4648" spans="5:5" ht="12" customHeight="1">
      <c r="E4648" s="576"/>
    </row>
    <row r="4649" spans="5:5" ht="12" customHeight="1">
      <c r="E4649" s="576"/>
    </row>
    <row r="4650" spans="5:5" ht="12" customHeight="1">
      <c r="E4650" s="576"/>
    </row>
    <row r="4651" spans="5:5" ht="12" customHeight="1">
      <c r="E4651" s="576"/>
    </row>
    <row r="4652" spans="5:5" ht="12" customHeight="1">
      <c r="E4652" s="576"/>
    </row>
    <row r="4653" spans="5:5" ht="12" customHeight="1">
      <c r="E4653" s="576"/>
    </row>
    <row r="4654" spans="5:5" ht="12" customHeight="1">
      <c r="E4654" s="576"/>
    </row>
    <row r="4655" spans="5:5" ht="12" customHeight="1">
      <c r="E4655" s="576"/>
    </row>
    <row r="4656" spans="5:5" ht="12" customHeight="1">
      <c r="E4656" s="576"/>
    </row>
    <row r="4657" spans="5:5" ht="12" customHeight="1">
      <c r="E4657" s="576"/>
    </row>
    <row r="4658" spans="5:5" ht="12" customHeight="1">
      <c r="E4658" s="576"/>
    </row>
    <row r="4659" spans="5:5" ht="12" customHeight="1">
      <c r="E4659" s="576"/>
    </row>
    <row r="4660" spans="5:5" ht="12" customHeight="1">
      <c r="E4660" s="576"/>
    </row>
    <row r="4661" spans="5:5" ht="12" customHeight="1">
      <c r="E4661" s="576"/>
    </row>
    <row r="4662" spans="5:5" ht="12" customHeight="1">
      <c r="E4662" s="576"/>
    </row>
    <row r="4663" spans="5:5" ht="12" customHeight="1">
      <c r="E4663" s="576"/>
    </row>
    <row r="4664" spans="5:5" ht="12" customHeight="1">
      <c r="E4664" s="576"/>
    </row>
    <row r="4665" spans="5:5" ht="12" customHeight="1">
      <c r="E4665" s="576"/>
    </row>
    <row r="4666" spans="5:5" ht="12" customHeight="1">
      <c r="E4666" s="576"/>
    </row>
    <row r="4667" spans="5:5" ht="12" customHeight="1">
      <c r="E4667" s="576"/>
    </row>
    <row r="4668" spans="5:5" ht="12" customHeight="1">
      <c r="E4668" s="576"/>
    </row>
    <row r="4669" spans="5:5" ht="12" customHeight="1">
      <c r="E4669" s="576"/>
    </row>
    <row r="4670" spans="5:5" ht="12" customHeight="1">
      <c r="E4670" s="576"/>
    </row>
    <row r="4671" spans="5:5" ht="12" customHeight="1">
      <c r="E4671" s="576"/>
    </row>
    <row r="4672" spans="5:5" ht="12" customHeight="1">
      <c r="E4672" s="576"/>
    </row>
    <row r="4673" spans="5:5" ht="12" customHeight="1">
      <c r="E4673" s="576"/>
    </row>
    <row r="4674" spans="5:5" ht="12" customHeight="1">
      <c r="E4674" s="576"/>
    </row>
    <row r="4675" spans="5:5" ht="12" customHeight="1">
      <c r="E4675" s="576"/>
    </row>
    <row r="4676" spans="5:5" ht="12" customHeight="1">
      <c r="E4676" s="576"/>
    </row>
    <row r="4677" spans="5:5" ht="12" customHeight="1">
      <c r="E4677" s="576"/>
    </row>
    <row r="4678" spans="5:5" ht="12" customHeight="1">
      <c r="E4678" s="576"/>
    </row>
    <row r="4679" spans="5:5" ht="12" customHeight="1">
      <c r="E4679" s="576"/>
    </row>
    <row r="4680" spans="5:5" ht="12" customHeight="1">
      <c r="E4680" s="576"/>
    </row>
    <row r="4681" spans="5:5" ht="12" customHeight="1">
      <c r="E4681" s="576"/>
    </row>
    <row r="4682" spans="5:5" ht="12" customHeight="1">
      <c r="E4682" s="576"/>
    </row>
    <row r="4683" spans="5:5" ht="12" customHeight="1">
      <c r="E4683" s="576"/>
    </row>
    <row r="4684" spans="5:5" ht="12" customHeight="1">
      <c r="E4684" s="576"/>
    </row>
    <row r="4685" spans="5:5" ht="12" customHeight="1">
      <c r="E4685" s="576"/>
    </row>
    <row r="4686" spans="5:5" ht="12" customHeight="1">
      <c r="E4686" s="576"/>
    </row>
    <row r="4687" spans="5:5" ht="12" customHeight="1">
      <c r="E4687" s="576"/>
    </row>
    <row r="4688" spans="5:5" ht="12" customHeight="1">
      <c r="E4688" s="576"/>
    </row>
    <row r="4689" spans="5:5" ht="12" customHeight="1">
      <c r="E4689" s="576"/>
    </row>
    <row r="4690" spans="5:5" ht="12" customHeight="1">
      <c r="E4690" s="576"/>
    </row>
    <row r="4691" spans="5:5" ht="12" customHeight="1">
      <c r="E4691" s="576"/>
    </row>
    <row r="4692" spans="5:5" ht="12" customHeight="1">
      <c r="E4692" s="576"/>
    </row>
    <row r="4693" spans="5:5" ht="12" customHeight="1">
      <c r="E4693" s="576"/>
    </row>
    <row r="4694" spans="5:5" ht="12" customHeight="1">
      <c r="E4694" s="576"/>
    </row>
    <row r="4695" spans="5:5" ht="12" customHeight="1">
      <c r="E4695" s="576"/>
    </row>
    <row r="4696" spans="5:5" ht="12" customHeight="1">
      <c r="E4696" s="576"/>
    </row>
    <row r="4697" spans="5:5" ht="12" customHeight="1">
      <c r="E4697" s="576"/>
    </row>
    <row r="4698" spans="5:5" ht="12" customHeight="1">
      <c r="E4698" s="576"/>
    </row>
    <row r="4699" spans="5:5" ht="12" customHeight="1">
      <c r="E4699" s="576"/>
    </row>
    <row r="4700" spans="5:5" ht="12" customHeight="1">
      <c r="E4700" s="576"/>
    </row>
    <row r="4701" spans="5:5" ht="12" customHeight="1">
      <c r="E4701" s="576"/>
    </row>
    <row r="4702" spans="5:5" ht="12" customHeight="1">
      <c r="E4702" s="576"/>
    </row>
    <row r="4703" spans="5:5" ht="12" customHeight="1">
      <c r="E4703" s="576"/>
    </row>
    <row r="4704" spans="5:5" ht="12" customHeight="1">
      <c r="E4704" s="576"/>
    </row>
    <row r="4705" spans="5:5" ht="12" customHeight="1">
      <c r="E4705" s="576"/>
    </row>
    <row r="4706" spans="5:5" ht="12" customHeight="1">
      <c r="E4706" s="576"/>
    </row>
    <row r="4707" spans="5:5" ht="12" customHeight="1">
      <c r="E4707" s="576"/>
    </row>
    <row r="4708" spans="5:5" ht="12" customHeight="1">
      <c r="E4708" s="576"/>
    </row>
    <row r="4709" spans="5:5" ht="12" customHeight="1">
      <c r="E4709" s="576"/>
    </row>
    <row r="4710" spans="5:5" ht="12" customHeight="1">
      <c r="E4710" s="576"/>
    </row>
    <row r="4711" spans="5:5" ht="12" customHeight="1">
      <c r="E4711" s="576"/>
    </row>
    <row r="4712" spans="5:5" ht="12" customHeight="1">
      <c r="E4712" s="576"/>
    </row>
    <row r="4713" spans="5:5" ht="12" customHeight="1">
      <c r="E4713" s="576"/>
    </row>
    <row r="4714" spans="5:5" ht="12" customHeight="1">
      <c r="E4714" s="576"/>
    </row>
    <row r="4715" spans="5:5" ht="12" customHeight="1">
      <c r="E4715" s="576"/>
    </row>
    <row r="4716" spans="5:5" ht="12" customHeight="1">
      <c r="E4716" s="576"/>
    </row>
    <row r="4717" spans="5:5" ht="12" customHeight="1">
      <c r="E4717" s="576"/>
    </row>
    <row r="4718" spans="5:5" ht="12" customHeight="1">
      <c r="E4718" s="576"/>
    </row>
    <row r="4719" spans="5:5" ht="12" customHeight="1">
      <c r="E4719" s="576"/>
    </row>
    <row r="4720" spans="5:5" ht="12" customHeight="1">
      <c r="E4720" s="576"/>
    </row>
    <row r="4721" spans="5:5" ht="12" customHeight="1">
      <c r="E4721" s="576"/>
    </row>
    <row r="4722" spans="5:5" ht="12" customHeight="1">
      <c r="E4722" s="576"/>
    </row>
    <row r="4723" spans="5:5" ht="12" customHeight="1">
      <c r="E4723" s="576"/>
    </row>
    <row r="4724" spans="5:5" ht="12" customHeight="1">
      <c r="E4724" s="576"/>
    </row>
    <row r="4725" spans="5:5" ht="12" customHeight="1">
      <c r="E4725" s="576"/>
    </row>
    <row r="4726" spans="5:5" ht="12" customHeight="1">
      <c r="E4726" s="576"/>
    </row>
    <row r="4727" spans="5:5" ht="12" customHeight="1">
      <c r="E4727" s="576"/>
    </row>
    <row r="4728" spans="5:5" ht="12" customHeight="1">
      <c r="E4728" s="576"/>
    </row>
    <row r="4729" spans="5:5" ht="12" customHeight="1">
      <c r="E4729" s="576"/>
    </row>
    <row r="4730" spans="5:5" ht="12" customHeight="1">
      <c r="E4730" s="576"/>
    </row>
    <row r="4731" spans="5:5" ht="12" customHeight="1">
      <c r="E4731" s="576"/>
    </row>
    <row r="4732" spans="5:5" ht="12" customHeight="1">
      <c r="E4732" s="576"/>
    </row>
    <row r="4733" spans="5:5" ht="12" customHeight="1">
      <c r="E4733" s="576"/>
    </row>
    <row r="4734" spans="5:5" ht="12" customHeight="1">
      <c r="E4734" s="576"/>
    </row>
    <row r="4735" spans="5:5" ht="12" customHeight="1">
      <c r="E4735" s="576"/>
    </row>
    <row r="4736" spans="5:5" ht="12" customHeight="1">
      <c r="E4736" s="576"/>
    </row>
    <row r="4737" spans="5:5" ht="12" customHeight="1">
      <c r="E4737" s="576"/>
    </row>
    <row r="4738" spans="5:5" ht="12" customHeight="1">
      <c r="E4738" s="576"/>
    </row>
    <row r="4739" spans="5:5" ht="12" customHeight="1">
      <c r="E4739" s="576"/>
    </row>
    <row r="4740" spans="5:5" ht="12" customHeight="1">
      <c r="E4740" s="576"/>
    </row>
    <row r="4741" spans="5:5" ht="12" customHeight="1">
      <c r="E4741" s="576"/>
    </row>
    <row r="4742" spans="5:5" ht="12" customHeight="1">
      <c r="E4742" s="576"/>
    </row>
    <row r="4743" spans="5:5" ht="12" customHeight="1">
      <c r="E4743" s="576"/>
    </row>
    <row r="4744" spans="5:5" ht="12" customHeight="1">
      <c r="E4744" s="576"/>
    </row>
    <row r="4745" spans="5:5" ht="12" customHeight="1">
      <c r="E4745" s="576"/>
    </row>
    <row r="4746" spans="5:5" ht="12" customHeight="1">
      <c r="E4746" s="576"/>
    </row>
    <row r="4747" spans="5:5" ht="12" customHeight="1">
      <c r="E4747" s="576"/>
    </row>
    <row r="4748" spans="5:5" ht="12" customHeight="1">
      <c r="E4748" s="576"/>
    </row>
    <row r="4749" spans="5:5" ht="12" customHeight="1">
      <c r="E4749" s="576"/>
    </row>
    <row r="4750" spans="5:5" ht="12" customHeight="1">
      <c r="E4750" s="576"/>
    </row>
    <row r="4751" spans="5:5" ht="12" customHeight="1">
      <c r="E4751" s="576"/>
    </row>
    <row r="4752" spans="5:5" ht="12" customHeight="1">
      <c r="E4752" s="576"/>
    </row>
    <row r="4753" spans="5:5" ht="12" customHeight="1">
      <c r="E4753" s="576"/>
    </row>
    <row r="4754" spans="5:5" ht="12" customHeight="1">
      <c r="E4754" s="576"/>
    </row>
    <row r="4755" spans="5:5" ht="12" customHeight="1">
      <c r="E4755" s="576"/>
    </row>
    <row r="4756" spans="5:5" ht="12" customHeight="1">
      <c r="E4756" s="576"/>
    </row>
    <row r="4757" spans="5:5" ht="12" customHeight="1">
      <c r="E4757" s="576"/>
    </row>
    <row r="4758" spans="5:5" ht="12" customHeight="1">
      <c r="E4758" s="576"/>
    </row>
    <row r="4759" spans="5:5" ht="12" customHeight="1">
      <c r="E4759" s="576"/>
    </row>
    <row r="4760" spans="5:5" ht="12" customHeight="1">
      <c r="E4760" s="576"/>
    </row>
    <row r="4761" spans="5:5" ht="12" customHeight="1">
      <c r="E4761" s="576"/>
    </row>
    <row r="4762" spans="5:5" ht="12" customHeight="1">
      <c r="E4762" s="576"/>
    </row>
    <row r="4763" spans="5:5" ht="12" customHeight="1">
      <c r="E4763" s="576"/>
    </row>
    <row r="4764" spans="5:5" ht="12" customHeight="1">
      <c r="E4764" s="576"/>
    </row>
    <row r="4765" spans="5:5" ht="12" customHeight="1">
      <c r="E4765" s="576"/>
    </row>
    <row r="4766" spans="5:5" ht="12" customHeight="1">
      <c r="E4766" s="576"/>
    </row>
    <row r="4767" spans="5:5" ht="12" customHeight="1">
      <c r="E4767" s="576"/>
    </row>
    <row r="4768" spans="5:5" ht="12" customHeight="1">
      <c r="E4768" s="576"/>
    </row>
    <row r="4769" spans="5:5" ht="12" customHeight="1">
      <c r="E4769" s="576"/>
    </row>
    <row r="4770" spans="5:5" ht="12" customHeight="1">
      <c r="E4770" s="576"/>
    </row>
    <row r="4771" spans="5:5" ht="12" customHeight="1">
      <c r="E4771" s="576"/>
    </row>
    <row r="4772" spans="5:5" ht="12" customHeight="1">
      <c r="E4772" s="576"/>
    </row>
    <row r="4773" spans="5:5" ht="12" customHeight="1">
      <c r="E4773" s="576"/>
    </row>
    <row r="4774" spans="5:5" ht="12" customHeight="1">
      <c r="E4774" s="576"/>
    </row>
    <row r="4775" spans="5:5" ht="12" customHeight="1">
      <c r="E4775" s="576"/>
    </row>
    <row r="4776" spans="5:5" ht="12" customHeight="1">
      <c r="E4776" s="576"/>
    </row>
    <row r="4777" spans="5:5" ht="12" customHeight="1">
      <c r="E4777" s="576"/>
    </row>
    <row r="4778" spans="5:5" ht="12" customHeight="1">
      <c r="E4778" s="576"/>
    </row>
    <row r="4779" spans="5:5" ht="12" customHeight="1">
      <c r="E4779" s="576"/>
    </row>
    <row r="4780" spans="5:5" ht="12" customHeight="1">
      <c r="E4780" s="576"/>
    </row>
    <row r="4781" spans="5:5" ht="12" customHeight="1">
      <c r="E4781" s="576"/>
    </row>
    <row r="4782" spans="5:5" ht="12" customHeight="1">
      <c r="E4782" s="576"/>
    </row>
    <row r="4783" spans="5:5" ht="12" customHeight="1">
      <c r="E4783" s="576"/>
    </row>
    <row r="4784" spans="5:5" ht="12" customHeight="1">
      <c r="E4784" s="576"/>
    </row>
    <row r="4785" spans="5:5" ht="12" customHeight="1">
      <c r="E4785" s="576"/>
    </row>
    <row r="4786" spans="5:5" ht="12" customHeight="1">
      <c r="E4786" s="576"/>
    </row>
    <row r="4787" spans="5:5" ht="12" customHeight="1">
      <c r="E4787" s="576"/>
    </row>
    <row r="4788" spans="5:5" ht="12" customHeight="1">
      <c r="E4788" s="576"/>
    </row>
    <row r="4789" spans="5:5" ht="12" customHeight="1">
      <c r="E4789" s="576"/>
    </row>
    <row r="4790" spans="5:5" ht="12" customHeight="1">
      <c r="E4790" s="576"/>
    </row>
    <row r="4791" spans="5:5" ht="12" customHeight="1">
      <c r="E4791" s="576"/>
    </row>
    <row r="4792" spans="5:5" ht="12" customHeight="1">
      <c r="E4792" s="576"/>
    </row>
    <row r="4793" spans="5:5" ht="12" customHeight="1">
      <c r="E4793" s="576"/>
    </row>
    <row r="4794" spans="5:5" ht="12" customHeight="1">
      <c r="E4794" s="576"/>
    </row>
    <row r="4795" spans="5:5" ht="12" customHeight="1">
      <c r="E4795" s="576"/>
    </row>
    <row r="4796" spans="5:5" ht="12" customHeight="1">
      <c r="E4796" s="576"/>
    </row>
    <row r="4797" spans="5:5" ht="12" customHeight="1">
      <c r="E4797" s="576"/>
    </row>
    <row r="4798" spans="5:5" ht="12" customHeight="1">
      <c r="E4798" s="576"/>
    </row>
    <row r="4799" spans="5:5" ht="12" customHeight="1">
      <c r="E4799" s="576"/>
    </row>
    <row r="4800" spans="5:5" ht="12" customHeight="1">
      <c r="E4800" s="576"/>
    </row>
    <row r="4801" spans="5:5" ht="12" customHeight="1">
      <c r="E4801" s="576"/>
    </row>
    <row r="4802" spans="5:5" ht="12" customHeight="1">
      <c r="E4802" s="576"/>
    </row>
    <row r="4803" spans="5:5" ht="12" customHeight="1">
      <c r="E4803" s="576"/>
    </row>
    <row r="4804" spans="5:5" ht="12" customHeight="1">
      <c r="E4804" s="576"/>
    </row>
    <row r="4805" spans="5:5" ht="12" customHeight="1">
      <c r="E4805" s="576"/>
    </row>
    <row r="4806" spans="5:5" ht="12" customHeight="1">
      <c r="E4806" s="576"/>
    </row>
    <row r="4807" spans="5:5" ht="12" customHeight="1">
      <c r="E4807" s="576"/>
    </row>
    <row r="4808" spans="5:5" ht="12" customHeight="1">
      <c r="E4808" s="576"/>
    </row>
    <row r="4809" spans="5:5" ht="12" customHeight="1">
      <c r="E4809" s="576"/>
    </row>
    <row r="4810" spans="5:5" ht="12" customHeight="1">
      <c r="E4810" s="576"/>
    </row>
    <row r="4811" spans="5:5" ht="12" customHeight="1">
      <c r="E4811" s="576"/>
    </row>
    <row r="4812" spans="5:5" ht="12" customHeight="1">
      <c r="E4812" s="576"/>
    </row>
    <row r="4813" spans="5:5" ht="12" customHeight="1">
      <c r="E4813" s="576"/>
    </row>
    <row r="4814" spans="5:5" ht="12" customHeight="1">
      <c r="E4814" s="576"/>
    </row>
    <row r="4815" spans="5:5" ht="12" customHeight="1">
      <c r="E4815" s="576"/>
    </row>
    <row r="4816" spans="5:5" ht="12" customHeight="1">
      <c r="E4816" s="576"/>
    </row>
    <row r="4817" spans="5:5" ht="12" customHeight="1">
      <c r="E4817" s="576"/>
    </row>
    <row r="4818" spans="5:5" ht="12" customHeight="1">
      <c r="E4818" s="576"/>
    </row>
    <row r="4819" spans="5:5" ht="12" customHeight="1">
      <c r="E4819" s="576"/>
    </row>
    <row r="4820" spans="5:5" ht="12" customHeight="1">
      <c r="E4820" s="576"/>
    </row>
    <row r="4821" spans="5:5" ht="12" customHeight="1">
      <c r="E4821" s="576"/>
    </row>
    <row r="4822" spans="5:5" ht="12" customHeight="1">
      <c r="E4822" s="576"/>
    </row>
    <row r="4823" spans="5:5" ht="12" customHeight="1">
      <c r="E4823" s="576"/>
    </row>
    <row r="4824" spans="5:5" ht="12" customHeight="1">
      <c r="E4824" s="576"/>
    </row>
    <row r="4825" spans="5:5" ht="12" customHeight="1">
      <c r="E4825" s="576"/>
    </row>
    <row r="4826" spans="5:5" ht="12" customHeight="1">
      <c r="E4826" s="576"/>
    </row>
    <row r="4827" spans="5:5" ht="12" customHeight="1">
      <c r="E4827" s="576"/>
    </row>
    <row r="4828" spans="5:5" ht="12" customHeight="1">
      <c r="E4828" s="576"/>
    </row>
    <row r="4829" spans="5:5" ht="12" customHeight="1">
      <c r="E4829" s="576"/>
    </row>
    <row r="4830" spans="5:5" ht="12" customHeight="1">
      <c r="E4830" s="576"/>
    </row>
    <row r="4831" spans="5:5" ht="12" customHeight="1">
      <c r="E4831" s="576"/>
    </row>
    <row r="4832" spans="5:5" ht="12" customHeight="1">
      <c r="E4832" s="576"/>
    </row>
    <row r="4833" spans="5:5" ht="12" customHeight="1">
      <c r="E4833" s="576"/>
    </row>
    <row r="4834" spans="5:5" ht="12" customHeight="1">
      <c r="E4834" s="576"/>
    </row>
    <row r="4835" spans="5:5" ht="12" customHeight="1">
      <c r="E4835" s="576"/>
    </row>
    <row r="4836" spans="5:5" ht="12" customHeight="1">
      <c r="E4836" s="576"/>
    </row>
    <row r="4837" spans="5:5" ht="12" customHeight="1">
      <c r="E4837" s="576"/>
    </row>
    <row r="4838" spans="5:5" ht="12" customHeight="1">
      <c r="E4838" s="576"/>
    </row>
    <row r="4839" spans="5:5" ht="12" customHeight="1">
      <c r="E4839" s="576"/>
    </row>
    <row r="4840" spans="5:5" ht="12" customHeight="1">
      <c r="E4840" s="576"/>
    </row>
    <row r="4841" spans="5:5" ht="12" customHeight="1">
      <c r="E4841" s="576"/>
    </row>
    <row r="4842" spans="5:5" ht="12" customHeight="1">
      <c r="E4842" s="576"/>
    </row>
    <row r="4843" spans="5:5" ht="12" customHeight="1">
      <c r="E4843" s="576"/>
    </row>
    <row r="4844" spans="5:5" ht="12" customHeight="1">
      <c r="E4844" s="576"/>
    </row>
    <row r="4845" spans="5:5" ht="12" customHeight="1">
      <c r="E4845" s="576"/>
    </row>
    <row r="4846" spans="5:5" ht="12" customHeight="1">
      <c r="E4846" s="576"/>
    </row>
    <row r="4847" spans="5:5" ht="12" customHeight="1">
      <c r="E4847" s="576"/>
    </row>
    <row r="4848" spans="5:5" ht="12" customHeight="1">
      <c r="E4848" s="576"/>
    </row>
    <row r="4849" spans="5:5" ht="12" customHeight="1">
      <c r="E4849" s="576"/>
    </row>
    <row r="4850" spans="5:5" ht="12" customHeight="1">
      <c r="E4850" s="576"/>
    </row>
    <row r="4851" spans="5:5" ht="12" customHeight="1">
      <c r="E4851" s="576"/>
    </row>
    <row r="4852" spans="5:5" ht="12" customHeight="1">
      <c r="E4852" s="576"/>
    </row>
    <row r="4853" spans="5:5" ht="12" customHeight="1">
      <c r="E4853" s="576"/>
    </row>
    <row r="4854" spans="5:5" ht="12" customHeight="1">
      <c r="E4854" s="576"/>
    </row>
    <row r="4855" spans="5:5" ht="12" customHeight="1">
      <c r="E4855" s="576"/>
    </row>
    <row r="4856" spans="5:5" ht="12" customHeight="1">
      <c r="E4856" s="576"/>
    </row>
    <row r="4857" spans="5:5" ht="12" customHeight="1">
      <c r="E4857" s="576"/>
    </row>
    <row r="4858" spans="5:5" ht="12" customHeight="1">
      <c r="E4858" s="576"/>
    </row>
    <row r="4859" spans="5:5" ht="12" customHeight="1">
      <c r="E4859" s="576"/>
    </row>
    <row r="4860" spans="5:5" ht="12" customHeight="1">
      <c r="E4860" s="576"/>
    </row>
    <row r="4861" spans="5:5" ht="12" customHeight="1">
      <c r="E4861" s="576"/>
    </row>
    <row r="4862" spans="5:5" ht="12" customHeight="1">
      <c r="E4862" s="576"/>
    </row>
    <row r="4863" spans="5:5" ht="12" customHeight="1">
      <c r="E4863" s="576"/>
    </row>
    <row r="4864" spans="5:5" ht="12" customHeight="1">
      <c r="E4864" s="576"/>
    </row>
    <row r="4865" spans="5:5" ht="12" customHeight="1">
      <c r="E4865" s="576"/>
    </row>
    <row r="4866" spans="5:5" ht="12" customHeight="1">
      <c r="E4866" s="576"/>
    </row>
    <row r="4867" spans="5:5" ht="12" customHeight="1">
      <c r="E4867" s="576"/>
    </row>
    <row r="4868" spans="5:5" ht="12" customHeight="1">
      <c r="E4868" s="576"/>
    </row>
    <row r="4869" spans="5:5" ht="12" customHeight="1">
      <c r="E4869" s="576"/>
    </row>
    <row r="4870" spans="5:5" ht="12" customHeight="1">
      <c r="E4870" s="576"/>
    </row>
    <row r="4871" spans="5:5" ht="12" customHeight="1">
      <c r="E4871" s="576"/>
    </row>
    <row r="4872" spans="5:5" ht="12" customHeight="1">
      <c r="E4872" s="576"/>
    </row>
    <row r="4873" spans="5:5" ht="12" customHeight="1">
      <c r="E4873" s="576"/>
    </row>
    <row r="4874" spans="5:5" ht="12" customHeight="1">
      <c r="E4874" s="576"/>
    </row>
    <row r="4875" spans="5:5" ht="12" customHeight="1">
      <c r="E4875" s="576"/>
    </row>
    <row r="4876" spans="5:5" ht="12" customHeight="1">
      <c r="E4876" s="576"/>
    </row>
    <row r="4877" spans="5:5" ht="12" customHeight="1">
      <c r="E4877" s="576"/>
    </row>
    <row r="4878" spans="5:5" ht="12" customHeight="1">
      <c r="E4878" s="576"/>
    </row>
    <row r="4879" spans="5:5" ht="12" customHeight="1">
      <c r="E4879" s="576"/>
    </row>
    <row r="4880" spans="5:5" ht="12" customHeight="1">
      <c r="E4880" s="576"/>
    </row>
    <row r="4881" spans="5:5" ht="12" customHeight="1">
      <c r="E4881" s="576"/>
    </row>
    <row r="4882" spans="5:5" ht="12" customHeight="1">
      <c r="E4882" s="576"/>
    </row>
    <row r="4883" spans="5:5" ht="12" customHeight="1">
      <c r="E4883" s="576"/>
    </row>
    <row r="4884" spans="5:5" ht="12" customHeight="1">
      <c r="E4884" s="576"/>
    </row>
    <row r="4885" spans="5:5" ht="12" customHeight="1">
      <c r="E4885" s="576"/>
    </row>
    <row r="4886" spans="5:5" ht="12" customHeight="1">
      <c r="E4886" s="576"/>
    </row>
    <row r="4887" spans="5:5" ht="12" customHeight="1">
      <c r="E4887" s="576"/>
    </row>
    <row r="4888" spans="5:5" ht="12" customHeight="1">
      <c r="E4888" s="576"/>
    </row>
    <row r="4889" spans="5:5" ht="12" customHeight="1">
      <c r="E4889" s="576"/>
    </row>
    <row r="4890" spans="5:5" ht="12" customHeight="1">
      <c r="E4890" s="576"/>
    </row>
    <row r="4891" spans="5:5" ht="12" customHeight="1">
      <c r="E4891" s="576"/>
    </row>
    <row r="4892" spans="5:5" ht="12" customHeight="1">
      <c r="E4892" s="576"/>
    </row>
    <row r="4893" spans="5:5" ht="12" customHeight="1">
      <c r="E4893" s="576"/>
    </row>
    <row r="4894" spans="5:5" ht="12" customHeight="1">
      <c r="E4894" s="576"/>
    </row>
    <row r="4895" spans="5:5" ht="12" customHeight="1">
      <c r="E4895" s="576"/>
    </row>
    <row r="4896" spans="5:5" ht="12" customHeight="1">
      <c r="E4896" s="576"/>
    </row>
    <row r="4897" spans="5:5" ht="12" customHeight="1">
      <c r="E4897" s="576"/>
    </row>
    <row r="4898" spans="5:5" ht="12" customHeight="1">
      <c r="E4898" s="576"/>
    </row>
    <row r="4899" spans="5:5" ht="12" customHeight="1">
      <c r="E4899" s="576"/>
    </row>
    <row r="4900" spans="5:5" ht="12" customHeight="1">
      <c r="E4900" s="576"/>
    </row>
    <row r="4901" spans="5:5" ht="12" customHeight="1">
      <c r="E4901" s="576"/>
    </row>
    <row r="4902" spans="5:5" ht="12" customHeight="1">
      <c r="E4902" s="576"/>
    </row>
    <row r="4903" spans="5:5" ht="12" customHeight="1">
      <c r="E4903" s="576"/>
    </row>
    <row r="4904" spans="5:5" ht="12" customHeight="1">
      <c r="E4904" s="576"/>
    </row>
    <row r="4905" spans="5:5" ht="12" customHeight="1">
      <c r="E4905" s="576"/>
    </row>
    <row r="4906" spans="5:5" ht="12" customHeight="1">
      <c r="E4906" s="576"/>
    </row>
    <row r="4907" spans="5:5" ht="12" customHeight="1">
      <c r="E4907" s="576"/>
    </row>
    <row r="4908" spans="5:5" ht="12" customHeight="1">
      <c r="E4908" s="576"/>
    </row>
    <row r="4909" spans="5:5" ht="12" customHeight="1">
      <c r="E4909" s="576"/>
    </row>
    <row r="4910" spans="5:5" ht="12" customHeight="1">
      <c r="E4910" s="576"/>
    </row>
    <row r="4911" spans="5:5" ht="12" customHeight="1">
      <c r="E4911" s="576"/>
    </row>
    <row r="4912" spans="5:5" ht="12" customHeight="1">
      <c r="E4912" s="576"/>
    </row>
    <row r="4913" spans="5:5" ht="12" customHeight="1">
      <c r="E4913" s="576"/>
    </row>
    <row r="4914" spans="5:5" ht="12" customHeight="1">
      <c r="E4914" s="576"/>
    </row>
    <row r="4915" spans="5:5" ht="12" customHeight="1">
      <c r="E4915" s="576"/>
    </row>
    <row r="4916" spans="5:5" ht="12" customHeight="1">
      <c r="E4916" s="576"/>
    </row>
    <row r="4917" spans="5:5" ht="12" customHeight="1">
      <c r="E4917" s="576"/>
    </row>
    <row r="4918" spans="5:5" ht="12" customHeight="1">
      <c r="E4918" s="576"/>
    </row>
    <row r="4919" spans="5:5" ht="12" customHeight="1">
      <c r="E4919" s="576"/>
    </row>
    <row r="4920" spans="5:5" ht="12" customHeight="1">
      <c r="E4920" s="576"/>
    </row>
    <row r="4921" spans="5:5" ht="12" customHeight="1">
      <c r="E4921" s="576"/>
    </row>
    <row r="4922" spans="5:5" ht="12" customHeight="1">
      <c r="E4922" s="576"/>
    </row>
    <row r="4923" spans="5:5" ht="12" customHeight="1">
      <c r="E4923" s="576"/>
    </row>
    <row r="4924" spans="5:5" ht="12" customHeight="1">
      <c r="E4924" s="576"/>
    </row>
    <row r="4925" spans="5:5" ht="12" customHeight="1">
      <c r="E4925" s="576"/>
    </row>
    <row r="4926" spans="5:5" ht="12" customHeight="1">
      <c r="E4926" s="576"/>
    </row>
    <row r="4927" spans="5:5" ht="12" customHeight="1">
      <c r="E4927" s="576"/>
    </row>
    <row r="4928" spans="5:5" ht="12" customHeight="1">
      <c r="E4928" s="576"/>
    </row>
    <row r="4929" spans="5:5" ht="12" customHeight="1">
      <c r="E4929" s="576"/>
    </row>
    <row r="4930" spans="5:5" ht="12" customHeight="1">
      <c r="E4930" s="576"/>
    </row>
    <row r="4931" spans="5:5" ht="12" customHeight="1">
      <c r="E4931" s="576"/>
    </row>
    <row r="4932" spans="5:5" ht="12" customHeight="1">
      <c r="E4932" s="576"/>
    </row>
    <row r="4933" spans="5:5" ht="12" customHeight="1">
      <c r="E4933" s="576"/>
    </row>
    <row r="4934" spans="5:5" ht="12" customHeight="1">
      <c r="E4934" s="576"/>
    </row>
    <row r="4935" spans="5:5" ht="12" customHeight="1">
      <c r="E4935" s="576"/>
    </row>
    <row r="4936" spans="5:5" ht="12" customHeight="1">
      <c r="E4936" s="576"/>
    </row>
    <row r="4937" spans="5:5" ht="12" customHeight="1">
      <c r="E4937" s="576"/>
    </row>
    <row r="4938" spans="5:5" ht="12" customHeight="1">
      <c r="E4938" s="576"/>
    </row>
    <row r="4939" spans="5:5" ht="12" customHeight="1">
      <c r="E4939" s="576"/>
    </row>
    <row r="4940" spans="5:5" ht="12" customHeight="1">
      <c r="E4940" s="576"/>
    </row>
    <row r="4941" spans="5:5" ht="12" customHeight="1">
      <c r="E4941" s="576"/>
    </row>
    <row r="4942" spans="5:5" ht="12" customHeight="1">
      <c r="E4942" s="576"/>
    </row>
    <row r="4943" spans="5:5" ht="12" customHeight="1">
      <c r="E4943" s="576"/>
    </row>
    <row r="4944" spans="5:5" ht="12" customHeight="1">
      <c r="E4944" s="576"/>
    </row>
    <row r="4945" spans="5:5" ht="12" customHeight="1">
      <c r="E4945" s="576"/>
    </row>
    <row r="4946" spans="5:5" ht="12" customHeight="1">
      <c r="E4946" s="576"/>
    </row>
    <row r="4947" spans="5:5" ht="12" customHeight="1">
      <c r="E4947" s="576"/>
    </row>
    <row r="4948" spans="5:5" ht="12" customHeight="1">
      <c r="E4948" s="576"/>
    </row>
    <row r="4949" spans="5:5" ht="12" customHeight="1">
      <c r="E4949" s="576"/>
    </row>
    <row r="4950" spans="5:5" ht="12" customHeight="1">
      <c r="E4950" s="576"/>
    </row>
    <row r="4951" spans="5:5" ht="12" customHeight="1">
      <c r="E4951" s="576"/>
    </row>
    <row r="4952" spans="5:5" ht="12" customHeight="1">
      <c r="E4952" s="576"/>
    </row>
    <row r="4953" spans="5:5" ht="12" customHeight="1">
      <c r="E4953" s="576"/>
    </row>
    <row r="4954" spans="5:5" ht="12" customHeight="1">
      <c r="E4954" s="576"/>
    </row>
    <row r="4955" spans="5:5" ht="12" customHeight="1">
      <c r="E4955" s="576"/>
    </row>
    <row r="4956" spans="5:5" ht="12" customHeight="1">
      <c r="E4956" s="576"/>
    </row>
    <row r="4957" spans="5:5" ht="12" customHeight="1">
      <c r="E4957" s="576"/>
    </row>
    <row r="4958" spans="5:5" ht="12" customHeight="1">
      <c r="E4958" s="576"/>
    </row>
    <row r="4959" spans="5:5" ht="12" customHeight="1">
      <c r="E4959" s="576"/>
    </row>
    <row r="4960" spans="5:5" ht="12" customHeight="1">
      <c r="E4960" s="576"/>
    </row>
    <row r="4961" spans="5:5" ht="12" customHeight="1">
      <c r="E4961" s="576"/>
    </row>
    <row r="4962" spans="5:5" ht="12" customHeight="1">
      <c r="E4962" s="576"/>
    </row>
    <row r="4963" spans="5:5" ht="12" customHeight="1">
      <c r="E4963" s="576"/>
    </row>
    <row r="4964" spans="5:5" ht="12" customHeight="1">
      <c r="E4964" s="576"/>
    </row>
    <row r="4965" spans="5:5" ht="12" customHeight="1">
      <c r="E4965" s="576"/>
    </row>
    <row r="4966" spans="5:5" ht="12" customHeight="1">
      <c r="E4966" s="576"/>
    </row>
    <row r="4967" spans="5:5" ht="12" customHeight="1">
      <c r="E4967" s="576"/>
    </row>
    <row r="4968" spans="5:5" ht="12" customHeight="1">
      <c r="E4968" s="576"/>
    </row>
    <row r="4969" spans="5:5" ht="12" customHeight="1">
      <c r="E4969" s="576"/>
    </row>
    <row r="4970" spans="5:5" ht="12" customHeight="1">
      <c r="E4970" s="576"/>
    </row>
    <row r="4971" spans="5:5" ht="12" customHeight="1">
      <c r="E4971" s="576"/>
    </row>
    <row r="4972" spans="5:5" ht="12" customHeight="1">
      <c r="E4972" s="576"/>
    </row>
    <row r="4973" spans="5:5" ht="12" customHeight="1">
      <c r="E4973" s="576"/>
    </row>
    <row r="4974" spans="5:5" ht="12" customHeight="1">
      <c r="E4974" s="576"/>
    </row>
    <row r="4975" spans="5:5" ht="12" customHeight="1">
      <c r="E4975" s="576"/>
    </row>
    <row r="4976" spans="5:5" ht="12" customHeight="1">
      <c r="E4976" s="576"/>
    </row>
    <row r="4977" spans="5:5" ht="12" customHeight="1">
      <c r="E4977" s="576"/>
    </row>
    <row r="4978" spans="5:5" ht="12" customHeight="1">
      <c r="E4978" s="576"/>
    </row>
    <row r="4979" spans="5:5" ht="12" customHeight="1">
      <c r="E4979" s="576"/>
    </row>
    <row r="4980" spans="5:5" ht="12" customHeight="1">
      <c r="E4980" s="576"/>
    </row>
    <row r="4981" spans="5:5" ht="12" customHeight="1">
      <c r="E4981" s="576"/>
    </row>
    <row r="4982" spans="5:5" ht="12" customHeight="1">
      <c r="E4982" s="576"/>
    </row>
    <row r="4983" spans="5:5" ht="12" customHeight="1">
      <c r="E4983" s="576"/>
    </row>
    <row r="4984" spans="5:5" ht="12" customHeight="1">
      <c r="E4984" s="576"/>
    </row>
    <row r="4985" spans="5:5" ht="12" customHeight="1">
      <c r="E4985" s="576"/>
    </row>
    <row r="4986" spans="5:5" ht="12" customHeight="1">
      <c r="E4986" s="576"/>
    </row>
    <row r="4987" spans="5:5" ht="12" customHeight="1">
      <c r="E4987" s="576"/>
    </row>
    <row r="4988" spans="5:5" ht="12" customHeight="1">
      <c r="E4988" s="576"/>
    </row>
    <row r="4989" spans="5:5" ht="12" customHeight="1">
      <c r="E4989" s="576"/>
    </row>
    <row r="4990" spans="5:5" ht="12" customHeight="1">
      <c r="E4990" s="576"/>
    </row>
    <row r="4991" spans="5:5" ht="12" customHeight="1">
      <c r="E4991" s="576"/>
    </row>
    <row r="4992" spans="5:5" ht="12" customHeight="1">
      <c r="E4992" s="576"/>
    </row>
    <row r="4993" spans="5:5" ht="12" customHeight="1">
      <c r="E4993" s="576"/>
    </row>
    <row r="4994" spans="5:5" ht="12" customHeight="1">
      <c r="E4994" s="576"/>
    </row>
    <row r="4995" spans="5:5" ht="12" customHeight="1">
      <c r="E4995" s="576"/>
    </row>
    <row r="4996" spans="5:5" ht="12" customHeight="1">
      <c r="E4996" s="576"/>
    </row>
    <row r="4997" spans="5:5" ht="12" customHeight="1">
      <c r="E4997" s="576"/>
    </row>
    <row r="4998" spans="5:5" ht="12" customHeight="1">
      <c r="E4998" s="576"/>
    </row>
    <row r="4999" spans="5:5" ht="12" customHeight="1">
      <c r="E4999" s="576"/>
    </row>
    <row r="5000" spans="5:5" ht="12" customHeight="1">
      <c r="E5000" s="576"/>
    </row>
    <row r="5001" spans="5:5" ht="12" customHeight="1">
      <c r="E5001" s="576"/>
    </row>
    <row r="5002" spans="5:5" ht="12" customHeight="1">
      <c r="E5002" s="576"/>
    </row>
    <row r="5003" spans="5:5" ht="12" customHeight="1">
      <c r="E5003" s="576"/>
    </row>
    <row r="5004" spans="5:5" ht="12" customHeight="1">
      <c r="E5004" s="576"/>
    </row>
    <row r="5005" spans="5:5" ht="12" customHeight="1">
      <c r="E5005" s="576"/>
    </row>
    <row r="5006" spans="5:5" ht="12" customHeight="1">
      <c r="E5006" s="576"/>
    </row>
    <row r="5007" spans="5:5" ht="12" customHeight="1">
      <c r="E5007" s="576"/>
    </row>
    <row r="5008" spans="5:5" ht="12" customHeight="1">
      <c r="E5008" s="576"/>
    </row>
    <row r="5009" spans="5:5" ht="12" customHeight="1">
      <c r="E5009" s="576"/>
    </row>
    <row r="5010" spans="5:5" ht="12" customHeight="1">
      <c r="E5010" s="576"/>
    </row>
    <row r="5011" spans="5:5" ht="12" customHeight="1">
      <c r="E5011" s="576"/>
    </row>
    <row r="5012" spans="5:5" ht="12" customHeight="1">
      <c r="E5012" s="576"/>
    </row>
    <row r="5013" spans="5:5" ht="12" customHeight="1">
      <c r="E5013" s="576"/>
    </row>
    <row r="5014" spans="5:5" ht="12" customHeight="1">
      <c r="E5014" s="576"/>
    </row>
    <row r="5015" spans="5:5" ht="12" customHeight="1">
      <c r="E5015" s="576"/>
    </row>
    <row r="5016" spans="5:5" ht="12" customHeight="1">
      <c r="E5016" s="576"/>
    </row>
    <row r="5017" spans="5:5" ht="12" customHeight="1">
      <c r="E5017" s="576"/>
    </row>
    <row r="5018" spans="5:5" ht="12" customHeight="1">
      <c r="E5018" s="576"/>
    </row>
    <row r="5019" spans="5:5" ht="12" customHeight="1">
      <c r="E5019" s="576"/>
    </row>
    <row r="5020" spans="5:5" ht="12" customHeight="1">
      <c r="E5020" s="576"/>
    </row>
    <row r="5021" spans="5:5" ht="12" customHeight="1">
      <c r="E5021" s="576"/>
    </row>
    <row r="5022" spans="5:5" ht="12" customHeight="1">
      <c r="E5022" s="576"/>
    </row>
    <row r="5023" spans="5:5" ht="12" customHeight="1">
      <c r="E5023" s="576"/>
    </row>
    <row r="5024" spans="5:5" ht="12" customHeight="1">
      <c r="E5024" s="576"/>
    </row>
    <row r="5025" spans="5:5" ht="12" customHeight="1">
      <c r="E5025" s="576"/>
    </row>
    <row r="5026" spans="5:5" ht="12" customHeight="1">
      <c r="E5026" s="576"/>
    </row>
    <row r="5027" spans="5:5" ht="12" customHeight="1">
      <c r="E5027" s="576"/>
    </row>
    <row r="5028" spans="5:5" ht="12" customHeight="1">
      <c r="E5028" s="576"/>
    </row>
    <row r="5029" spans="5:5" ht="12" customHeight="1">
      <c r="E5029" s="576"/>
    </row>
    <row r="5030" spans="5:5" ht="12" customHeight="1">
      <c r="E5030" s="576"/>
    </row>
    <row r="5031" spans="5:5" ht="12" customHeight="1">
      <c r="E5031" s="576"/>
    </row>
    <row r="5032" spans="5:5" ht="12" customHeight="1">
      <c r="E5032" s="576"/>
    </row>
    <row r="5033" spans="5:5" ht="12" customHeight="1">
      <c r="E5033" s="576"/>
    </row>
    <row r="5034" spans="5:5" ht="12" customHeight="1">
      <c r="E5034" s="576"/>
    </row>
    <row r="5035" spans="5:5" ht="12" customHeight="1">
      <c r="E5035" s="576"/>
    </row>
    <row r="5036" spans="5:5" ht="12" customHeight="1">
      <c r="E5036" s="576"/>
    </row>
    <row r="5037" spans="5:5" ht="12" customHeight="1">
      <c r="E5037" s="576"/>
    </row>
    <row r="5038" spans="5:5" ht="12" customHeight="1">
      <c r="E5038" s="576"/>
    </row>
    <row r="5039" spans="5:5" ht="12" customHeight="1">
      <c r="E5039" s="576"/>
    </row>
    <row r="5040" spans="5:5" ht="12" customHeight="1">
      <c r="E5040" s="576"/>
    </row>
    <row r="5041" spans="5:5" ht="12" customHeight="1">
      <c r="E5041" s="576"/>
    </row>
    <row r="5042" spans="5:5" ht="12" customHeight="1">
      <c r="E5042" s="576"/>
    </row>
    <row r="5043" spans="5:5" ht="12" customHeight="1">
      <c r="E5043" s="576"/>
    </row>
    <row r="5044" spans="5:5" ht="12" customHeight="1">
      <c r="E5044" s="576"/>
    </row>
    <row r="5045" spans="5:5" ht="12" customHeight="1">
      <c r="E5045" s="576"/>
    </row>
    <row r="5046" spans="5:5" ht="12" customHeight="1">
      <c r="E5046" s="576"/>
    </row>
    <row r="5047" spans="5:5" ht="12" customHeight="1">
      <c r="E5047" s="576"/>
    </row>
    <row r="5048" spans="5:5" ht="12" customHeight="1">
      <c r="E5048" s="576"/>
    </row>
    <row r="5049" spans="5:5" ht="12" customHeight="1">
      <c r="E5049" s="576"/>
    </row>
    <row r="5050" spans="5:5" ht="12" customHeight="1">
      <c r="E5050" s="576"/>
    </row>
    <row r="5051" spans="5:5" ht="12" customHeight="1">
      <c r="E5051" s="576"/>
    </row>
    <row r="5052" spans="5:5" ht="12" customHeight="1">
      <c r="E5052" s="576"/>
    </row>
    <row r="5053" spans="5:5" ht="12" customHeight="1">
      <c r="E5053" s="576"/>
    </row>
    <row r="5054" spans="5:5" ht="12" customHeight="1">
      <c r="E5054" s="576"/>
    </row>
    <row r="5055" spans="5:5" ht="12" customHeight="1">
      <c r="E5055" s="576"/>
    </row>
    <row r="5056" spans="5:5" ht="12" customHeight="1">
      <c r="E5056" s="576"/>
    </row>
    <row r="5057" spans="5:5" ht="12" customHeight="1">
      <c r="E5057" s="576"/>
    </row>
    <row r="5058" spans="5:5" ht="12" customHeight="1">
      <c r="E5058" s="576"/>
    </row>
    <row r="5059" spans="5:5" ht="12" customHeight="1">
      <c r="E5059" s="576"/>
    </row>
    <row r="5060" spans="5:5" ht="12" customHeight="1">
      <c r="E5060" s="576"/>
    </row>
    <row r="5061" spans="5:5" ht="12" customHeight="1">
      <c r="E5061" s="576"/>
    </row>
    <row r="5062" spans="5:5" ht="12" customHeight="1">
      <c r="E5062" s="576"/>
    </row>
    <row r="5063" spans="5:5" ht="12" customHeight="1">
      <c r="E5063" s="576"/>
    </row>
    <row r="5064" spans="5:5" ht="12" customHeight="1">
      <c r="E5064" s="576"/>
    </row>
    <row r="5065" spans="5:5" ht="12" customHeight="1">
      <c r="E5065" s="576"/>
    </row>
    <row r="5066" spans="5:5" ht="12" customHeight="1">
      <c r="E5066" s="576"/>
    </row>
    <row r="5067" spans="5:5" ht="12" customHeight="1">
      <c r="E5067" s="576"/>
    </row>
    <row r="5068" spans="5:5" ht="12" customHeight="1">
      <c r="E5068" s="576"/>
    </row>
    <row r="5069" spans="5:5" ht="12" customHeight="1">
      <c r="E5069" s="576"/>
    </row>
    <row r="5070" spans="5:5" ht="12" customHeight="1">
      <c r="E5070" s="576"/>
    </row>
    <row r="5071" spans="5:5" ht="12" customHeight="1">
      <c r="E5071" s="576"/>
    </row>
    <row r="5072" spans="5:5" ht="12" customHeight="1">
      <c r="E5072" s="576"/>
    </row>
    <row r="5073" spans="5:5" ht="12" customHeight="1">
      <c r="E5073" s="576"/>
    </row>
    <row r="5074" spans="5:5" ht="12" customHeight="1">
      <c r="E5074" s="576"/>
    </row>
    <row r="5075" spans="5:5" ht="12" customHeight="1">
      <c r="E5075" s="576"/>
    </row>
    <row r="5076" spans="5:5" ht="12" customHeight="1">
      <c r="E5076" s="576"/>
    </row>
    <row r="5077" spans="5:5" ht="12" customHeight="1">
      <c r="E5077" s="576"/>
    </row>
    <row r="5078" spans="5:5" ht="12" customHeight="1">
      <c r="E5078" s="576"/>
    </row>
    <row r="5079" spans="5:5" ht="12" customHeight="1">
      <c r="E5079" s="576"/>
    </row>
    <row r="5080" spans="5:5" ht="12" customHeight="1">
      <c r="E5080" s="576"/>
    </row>
    <row r="5081" spans="5:5" ht="12" customHeight="1">
      <c r="E5081" s="576"/>
    </row>
    <row r="5082" spans="5:5" ht="12" customHeight="1">
      <c r="E5082" s="576"/>
    </row>
    <row r="5083" spans="5:5" ht="12" customHeight="1">
      <c r="E5083" s="576"/>
    </row>
    <row r="5084" spans="5:5" ht="12" customHeight="1">
      <c r="E5084" s="576"/>
    </row>
    <row r="5085" spans="5:5" ht="12" customHeight="1">
      <c r="E5085" s="576"/>
    </row>
    <row r="5086" spans="5:5" ht="12" customHeight="1">
      <c r="E5086" s="576"/>
    </row>
    <row r="5087" spans="5:5" ht="12" customHeight="1">
      <c r="E5087" s="576"/>
    </row>
    <row r="5088" spans="5:5" ht="12" customHeight="1">
      <c r="E5088" s="576"/>
    </row>
    <row r="5089" spans="5:5" ht="12" customHeight="1">
      <c r="E5089" s="576"/>
    </row>
    <row r="5090" spans="5:5" ht="12" customHeight="1">
      <c r="E5090" s="576"/>
    </row>
    <row r="5091" spans="5:5" ht="12" customHeight="1">
      <c r="E5091" s="576"/>
    </row>
    <row r="5092" spans="5:5" ht="12" customHeight="1">
      <c r="E5092" s="576"/>
    </row>
    <row r="5093" spans="5:5" ht="12" customHeight="1">
      <c r="E5093" s="576"/>
    </row>
    <row r="5094" spans="5:5" ht="12" customHeight="1">
      <c r="E5094" s="576"/>
    </row>
    <row r="5095" spans="5:5" ht="12" customHeight="1">
      <c r="E5095" s="576"/>
    </row>
    <row r="5096" spans="5:5" ht="12" customHeight="1">
      <c r="E5096" s="576"/>
    </row>
    <row r="5097" spans="5:5" ht="12" customHeight="1">
      <c r="E5097" s="576"/>
    </row>
    <row r="5098" spans="5:5" ht="12" customHeight="1">
      <c r="E5098" s="576"/>
    </row>
    <row r="5099" spans="5:5" ht="12" customHeight="1">
      <c r="E5099" s="576"/>
    </row>
    <row r="5100" spans="5:5" ht="12" customHeight="1">
      <c r="E5100" s="576"/>
    </row>
    <row r="5101" spans="5:5" ht="12" customHeight="1">
      <c r="E5101" s="576"/>
    </row>
    <row r="5102" spans="5:5" ht="12" customHeight="1">
      <c r="E5102" s="576"/>
    </row>
    <row r="5103" spans="5:5" ht="12" customHeight="1">
      <c r="E5103" s="576"/>
    </row>
    <row r="5104" spans="5:5" ht="12" customHeight="1">
      <c r="E5104" s="576"/>
    </row>
    <row r="5105" spans="5:5" ht="12" customHeight="1">
      <c r="E5105" s="576"/>
    </row>
    <row r="5106" spans="5:5" ht="12" customHeight="1">
      <c r="E5106" s="576"/>
    </row>
    <row r="5107" spans="5:5" ht="12" customHeight="1">
      <c r="E5107" s="576"/>
    </row>
    <row r="5108" spans="5:5" ht="12" customHeight="1">
      <c r="E5108" s="576"/>
    </row>
    <row r="5109" spans="5:5" ht="12" customHeight="1">
      <c r="E5109" s="576"/>
    </row>
    <row r="5110" spans="5:5" ht="12" customHeight="1">
      <c r="E5110" s="576"/>
    </row>
    <row r="5111" spans="5:5" ht="12" customHeight="1">
      <c r="E5111" s="576"/>
    </row>
    <row r="5112" spans="5:5" ht="12" customHeight="1">
      <c r="E5112" s="576"/>
    </row>
    <row r="5113" spans="5:5" ht="12" customHeight="1">
      <c r="E5113" s="576"/>
    </row>
    <row r="5114" spans="5:5" ht="12" customHeight="1">
      <c r="E5114" s="576"/>
    </row>
    <row r="5115" spans="5:5" ht="12" customHeight="1">
      <c r="E5115" s="576"/>
    </row>
    <row r="5116" spans="5:5" ht="12" customHeight="1">
      <c r="E5116" s="576"/>
    </row>
    <row r="5117" spans="5:5" ht="12" customHeight="1">
      <c r="E5117" s="576"/>
    </row>
    <row r="5118" spans="5:5" ht="12" customHeight="1">
      <c r="E5118" s="576"/>
    </row>
    <row r="5119" spans="5:5" ht="12" customHeight="1">
      <c r="E5119" s="576"/>
    </row>
    <row r="5120" spans="5:5" ht="12" customHeight="1">
      <c r="E5120" s="576"/>
    </row>
    <row r="5121" spans="5:5" ht="12" customHeight="1">
      <c r="E5121" s="576"/>
    </row>
    <row r="5122" spans="5:5" ht="12" customHeight="1">
      <c r="E5122" s="576"/>
    </row>
    <row r="5123" spans="5:5" ht="12" customHeight="1">
      <c r="E5123" s="576"/>
    </row>
    <row r="5124" spans="5:5" ht="12" customHeight="1">
      <c r="E5124" s="576"/>
    </row>
    <row r="5125" spans="5:5" ht="12" customHeight="1">
      <c r="E5125" s="576"/>
    </row>
    <row r="5126" spans="5:5" ht="12" customHeight="1">
      <c r="E5126" s="576"/>
    </row>
    <row r="5127" spans="5:5" ht="12" customHeight="1">
      <c r="E5127" s="576"/>
    </row>
    <row r="5128" spans="5:5" ht="12" customHeight="1">
      <c r="E5128" s="576"/>
    </row>
    <row r="5129" spans="5:5" ht="12" customHeight="1">
      <c r="E5129" s="576"/>
    </row>
    <row r="5130" spans="5:5" ht="12" customHeight="1">
      <c r="E5130" s="576"/>
    </row>
    <row r="5131" spans="5:5" ht="12" customHeight="1">
      <c r="E5131" s="576"/>
    </row>
    <row r="5132" spans="5:5" ht="12" customHeight="1">
      <c r="E5132" s="576"/>
    </row>
    <row r="5133" spans="5:5" ht="12" customHeight="1">
      <c r="E5133" s="576"/>
    </row>
    <row r="5134" spans="5:5" ht="12" customHeight="1">
      <c r="E5134" s="576"/>
    </row>
    <row r="5135" spans="5:5" ht="12" customHeight="1">
      <c r="E5135" s="576"/>
    </row>
    <row r="5136" spans="5:5" ht="12" customHeight="1">
      <c r="E5136" s="576"/>
    </row>
    <row r="5137" spans="5:5" ht="12" customHeight="1">
      <c r="E5137" s="576"/>
    </row>
    <row r="5138" spans="5:5" ht="12" customHeight="1">
      <c r="E5138" s="576"/>
    </row>
    <row r="5139" spans="5:5" ht="12" customHeight="1">
      <c r="E5139" s="576"/>
    </row>
    <row r="5140" spans="5:5" ht="12" customHeight="1">
      <c r="E5140" s="576"/>
    </row>
    <row r="5141" spans="5:5" ht="12" customHeight="1">
      <c r="E5141" s="576"/>
    </row>
    <row r="5142" spans="5:5" ht="12" customHeight="1">
      <c r="E5142" s="576"/>
    </row>
    <row r="5143" spans="5:5" ht="12" customHeight="1">
      <c r="E5143" s="576"/>
    </row>
    <row r="5144" spans="5:5" ht="12" customHeight="1">
      <c r="E5144" s="576"/>
    </row>
    <row r="5145" spans="5:5" ht="12" customHeight="1">
      <c r="E5145" s="576"/>
    </row>
    <row r="5146" spans="5:5" ht="12" customHeight="1">
      <c r="E5146" s="576"/>
    </row>
    <row r="5147" spans="5:5" ht="12" customHeight="1">
      <c r="E5147" s="576"/>
    </row>
    <row r="5148" spans="5:5" ht="12" customHeight="1">
      <c r="E5148" s="576"/>
    </row>
    <row r="5149" spans="5:5" ht="12" customHeight="1">
      <c r="E5149" s="576"/>
    </row>
    <row r="5150" spans="5:5" ht="12" customHeight="1">
      <c r="E5150" s="576"/>
    </row>
    <row r="5151" spans="5:5" ht="12" customHeight="1">
      <c r="E5151" s="576"/>
    </row>
    <row r="5152" spans="5:5" ht="12" customHeight="1">
      <c r="E5152" s="576"/>
    </row>
    <row r="5153" spans="5:5" ht="12" customHeight="1">
      <c r="E5153" s="576"/>
    </row>
    <row r="5154" spans="5:5" ht="12" customHeight="1">
      <c r="E5154" s="576"/>
    </row>
    <row r="5155" spans="5:5" ht="12" customHeight="1">
      <c r="E5155" s="576"/>
    </row>
    <row r="5156" spans="5:5" ht="12" customHeight="1">
      <c r="E5156" s="576"/>
    </row>
    <row r="5157" spans="5:5" ht="12" customHeight="1">
      <c r="E5157" s="576"/>
    </row>
    <row r="5158" spans="5:5" ht="12" customHeight="1">
      <c r="E5158" s="576"/>
    </row>
    <row r="5159" spans="5:5" ht="12" customHeight="1">
      <c r="E5159" s="576"/>
    </row>
    <row r="5160" spans="5:5" ht="12" customHeight="1">
      <c r="E5160" s="576"/>
    </row>
    <row r="5161" spans="5:5" ht="12" customHeight="1">
      <c r="E5161" s="576"/>
    </row>
    <row r="5162" spans="5:5" ht="12" customHeight="1">
      <c r="E5162" s="576"/>
    </row>
    <row r="5163" spans="5:5" ht="12" customHeight="1">
      <c r="E5163" s="576"/>
    </row>
    <row r="5164" spans="5:5" ht="12" customHeight="1">
      <c r="E5164" s="576"/>
    </row>
    <row r="5165" spans="5:5" ht="12" customHeight="1">
      <c r="E5165" s="576"/>
    </row>
    <row r="5166" spans="5:5" ht="12" customHeight="1">
      <c r="E5166" s="576"/>
    </row>
    <row r="5167" spans="5:5" ht="12" customHeight="1">
      <c r="E5167" s="576"/>
    </row>
    <row r="5168" spans="5:5" ht="12" customHeight="1">
      <c r="E5168" s="576"/>
    </row>
    <row r="5169" spans="5:5" ht="12" customHeight="1">
      <c r="E5169" s="576"/>
    </row>
    <row r="5170" spans="5:5" ht="12" customHeight="1">
      <c r="E5170" s="576"/>
    </row>
    <row r="5171" spans="5:5" ht="12" customHeight="1">
      <c r="E5171" s="576"/>
    </row>
    <row r="5172" spans="5:5" ht="12" customHeight="1">
      <c r="E5172" s="576"/>
    </row>
    <row r="5173" spans="5:5" ht="12" customHeight="1">
      <c r="E5173" s="576"/>
    </row>
    <row r="5174" spans="5:5" ht="12" customHeight="1">
      <c r="E5174" s="576"/>
    </row>
    <row r="5175" spans="5:5" ht="12" customHeight="1">
      <c r="E5175" s="576"/>
    </row>
    <row r="5176" spans="5:5" ht="12" customHeight="1">
      <c r="E5176" s="576"/>
    </row>
    <row r="5177" spans="5:5" ht="12" customHeight="1">
      <c r="E5177" s="576"/>
    </row>
    <row r="5178" spans="5:5" ht="12" customHeight="1">
      <c r="E5178" s="576"/>
    </row>
    <row r="5179" spans="5:5" ht="12" customHeight="1">
      <c r="E5179" s="576"/>
    </row>
    <row r="5180" spans="5:5" ht="12" customHeight="1">
      <c r="E5180" s="576"/>
    </row>
    <row r="5181" spans="5:5" ht="12" customHeight="1">
      <c r="E5181" s="576"/>
    </row>
    <row r="5182" spans="5:5" ht="12" customHeight="1">
      <c r="E5182" s="576"/>
    </row>
    <row r="5183" spans="5:5" ht="12" customHeight="1">
      <c r="E5183" s="576"/>
    </row>
    <row r="5184" spans="5:5" ht="12" customHeight="1">
      <c r="E5184" s="576"/>
    </row>
    <row r="5185" spans="5:5" ht="12" customHeight="1">
      <c r="E5185" s="576"/>
    </row>
    <row r="5186" spans="5:5" ht="12" customHeight="1">
      <c r="E5186" s="576"/>
    </row>
    <row r="5187" spans="5:5" ht="12" customHeight="1">
      <c r="E5187" s="576"/>
    </row>
    <row r="5188" spans="5:5" ht="12" customHeight="1">
      <c r="E5188" s="576"/>
    </row>
    <row r="5189" spans="5:5" ht="12" customHeight="1">
      <c r="E5189" s="576"/>
    </row>
    <row r="5190" spans="5:5" ht="12" customHeight="1">
      <c r="E5190" s="576"/>
    </row>
    <row r="5191" spans="5:5" ht="12" customHeight="1">
      <c r="E5191" s="576"/>
    </row>
    <row r="5192" spans="5:5" ht="12" customHeight="1">
      <c r="E5192" s="576"/>
    </row>
    <row r="5193" spans="5:5" ht="12" customHeight="1">
      <c r="E5193" s="576"/>
    </row>
    <row r="5194" spans="5:5" ht="12" customHeight="1">
      <c r="E5194" s="576"/>
    </row>
    <row r="5195" spans="5:5" ht="12" customHeight="1">
      <c r="E5195" s="576"/>
    </row>
    <row r="5196" spans="5:5" ht="12" customHeight="1">
      <c r="E5196" s="576"/>
    </row>
    <row r="5197" spans="5:5" ht="12" customHeight="1">
      <c r="E5197" s="576"/>
    </row>
    <row r="5198" spans="5:5" ht="12" customHeight="1">
      <c r="E5198" s="576"/>
    </row>
    <row r="5199" spans="5:5" ht="12" customHeight="1">
      <c r="E5199" s="576"/>
    </row>
    <row r="5200" spans="5:5" ht="12" customHeight="1">
      <c r="E5200" s="576"/>
    </row>
    <row r="5201" spans="5:5" ht="12" customHeight="1">
      <c r="E5201" s="576"/>
    </row>
    <row r="5202" spans="5:5" ht="12" customHeight="1">
      <c r="E5202" s="576"/>
    </row>
    <row r="5203" spans="5:5" ht="12" customHeight="1">
      <c r="E5203" s="576"/>
    </row>
    <row r="5204" spans="5:5" ht="12" customHeight="1">
      <c r="E5204" s="576"/>
    </row>
    <row r="5205" spans="5:5" ht="12" customHeight="1">
      <c r="E5205" s="576"/>
    </row>
    <row r="5206" spans="5:5" ht="12" customHeight="1">
      <c r="E5206" s="576"/>
    </row>
    <row r="5207" spans="5:5" ht="12" customHeight="1">
      <c r="E5207" s="576"/>
    </row>
    <row r="5208" spans="5:5" ht="12" customHeight="1">
      <c r="E5208" s="576"/>
    </row>
    <row r="5209" spans="5:5" ht="12" customHeight="1">
      <c r="E5209" s="576"/>
    </row>
    <row r="5210" spans="5:5" ht="12" customHeight="1">
      <c r="E5210" s="576"/>
    </row>
    <row r="5211" spans="5:5" ht="12" customHeight="1">
      <c r="E5211" s="576"/>
    </row>
    <row r="5212" spans="5:5" ht="12" customHeight="1">
      <c r="E5212" s="576"/>
    </row>
    <row r="5213" spans="5:5" ht="12" customHeight="1">
      <c r="E5213" s="576"/>
    </row>
    <row r="5214" spans="5:5" ht="12" customHeight="1">
      <c r="E5214" s="576"/>
    </row>
    <row r="5215" spans="5:5" ht="12" customHeight="1">
      <c r="E5215" s="576"/>
    </row>
    <row r="5216" spans="5:5" ht="12" customHeight="1">
      <c r="E5216" s="576"/>
    </row>
    <row r="5217" spans="5:5" ht="12" customHeight="1">
      <c r="E5217" s="576"/>
    </row>
    <row r="5218" spans="5:5" ht="12" customHeight="1">
      <c r="E5218" s="576"/>
    </row>
    <row r="5219" spans="5:5" ht="12" customHeight="1">
      <c r="E5219" s="576"/>
    </row>
    <row r="5220" spans="5:5" ht="12" customHeight="1">
      <c r="E5220" s="576"/>
    </row>
    <row r="5221" spans="5:5" ht="12" customHeight="1">
      <c r="E5221" s="576"/>
    </row>
    <row r="5222" spans="5:5" ht="12" customHeight="1">
      <c r="E5222" s="576"/>
    </row>
    <row r="5223" spans="5:5" ht="12" customHeight="1">
      <c r="E5223" s="576"/>
    </row>
    <row r="5224" spans="5:5" ht="12" customHeight="1">
      <c r="E5224" s="576"/>
    </row>
    <row r="5225" spans="5:5" ht="12" customHeight="1">
      <c r="E5225" s="576"/>
    </row>
    <row r="5226" spans="5:5" ht="12" customHeight="1">
      <c r="E5226" s="576"/>
    </row>
    <row r="5227" spans="5:5" ht="12" customHeight="1">
      <c r="E5227" s="576"/>
    </row>
    <row r="5228" spans="5:5" ht="12" customHeight="1">
      <c r="E5228" s="576"/>
    </row>
    <row r="5229" spans="5:5" ht="12" customHeight="1">
      <c r="E5229" s="576"/>
    </row>
    <row r="5230" spans="5:5" ht="12" customHeight="1">
      <c r="E5230" s="576"/>
    </row>
    <row r="5231" spans="5:5" ht="12" customHeight="1">
      <c r="E5231" s="576"/>
    </row>
    <row r="5232" spans="5:5" ht="12" customHeight="1">
      <c r="E5232" s="576"/>
    </row>
    <row r="5233" spans="5:5" ht="12" customHeight="1">
      <c r="E5233" s="576"/>
    </row>
    <row r="5234" spans="5:5" ht="12" customHeight="1">
      <c r="E5234" s="576"/>
    </row>
    <row r="5235" spans="5:5" ht="12" customHeight="1">
      <c r="E5235" s="576"/>
    </row>
    <row r="5236" spans="5:5" ht="12" customHeight="1">
      <c r="E5236" s="576"/>
    </row>
    <row r="5237" spans="5:5" ht="12" customHeight="1">
      <c r="E5237" s="576"/>
    </row>
    <row r="5238" spans="5:5" ht="12" customHeight="1">
      <c r="E5238" s="576"/>
    </row>
    <row r="5239" spans="5:5" ht="12" customHeight="1">
      <c r="E5239" s="576"/>
    </row>
    <row r="5240" spans="5:5" ht="12" customHeight="1">
      <c r="E5240" s="576"/>
    </row>
    <row r="5241" spans="5:5" ht="12" customHeight="1">
      <c r="E5241" s="576"/>
    </row>
    <row r="5242" spans="5:5" ht="12" customHeight="1">
      <c r="E5242" s="576"/>
    </row>
    <row r="5243" spans="5:5" ht="12" customHeight="1">
      <c r="E5243" s="576"/>
    </row>
    <row r="5244" spans="5:5" ht="12" customHeight="1">
      <c r="E5244" s="576"/>
    </row>
    <row r="5245" spans="5:5" ht="12" customHeight="1">
      <c r="E5245" s="576"/>
    </row>
    <row r="5246" spans="5:5" ht="12" customHeight="1">
      <c r="E5246" s="576"/>
    </row>
    <row r="5247" spans="5:5" ht="12" customHeight="1">
      <c r="E5247" s="576"/>
    </row>
    <row r="5248" spans="5:5" ht="12" customHeight="1">
      <c r="E5248" s="576"/>
    </row>
    <row r="5249" spans="5:5" ht="12" customHeight="1">
      <c r="E5249" s="576"/>
    </row>
    <row r="5250" spans="5:5" ht="12" customHeight="1">
      <c r="E5250" s="576"/>
    </row>
    <row r="5251" spans="5:5" ht="12" customHeight="1">
      <c r="E5251" s="576"/>
    </row>
    <row r="5252" spans="5:5" ht="12" customHeight="1">
      <c r="E5252" s="576"/>
    </row>
    <row r="5253" spans="5:5" ht="12" customHeight="1">
      <c r="E5253" s="576"/>
    </row>
    <row r="5254" spans="5:5" ht="12" customHeight="1">
      <c r="E5254" s="576"/>
    </row>
    <row r="5255" spans="5:5" ht="12" customHeight="1">
      <c r="E5255" s="576"/>
    </row>
    <row r="5256" spans="5:5" ht="12" customHeight="1">
      <c r="E5256" s="576"/>
    </row>
    <row r="5257" spans="5:5" ht="12" customHeight="1">
      <c r="E5257" s="576"/>
    </row>
    <row r="5258" spans="5:5" ht="12" customHeight="1">
      <c r="E5258" s="576"/>
    </row>
    <row r="5259" spans="5:5" ht="12" customHeight="1">
      <c r="E5259" s="576"/>
    </row>
    <row r="5260" spans="5:5" ht="12" customHeight="1">
      <c r="E5260" s="576"/>
    </row>
    <row r="5261" spans="5:5" ht="12" customHeight="1">
      <c r="E5261" s="576"/>
    </row>
    <row r="5262" spans="5:5" ht="12" customHeight="1">
      <c r="E5262" s="576"/>
    </row>
    <row r="5263" spans="5:5" ht="12" customHeight="1">
      <c r="E5263" s="576"/>
    </row>
    <row r="5264" spans="5:5" ht="12" customHeight="1">
      <c r="E5264" s="576"/>
    </row>
    <row r="5265" spans="5:5" ht="12" customHeight="1">
      <c r="E5265" s="576"/>
    </row>
    <row r="5266" spans="5:5" ht="12" customHeight="1">
      <c r="E5266" s="576"/>
    </row>
    <row r="5267" spans="5:5" ht="12" customHeight="1">
      <c r="E5267" s="576"/>
    </row>
    <row r="5268" spans="5:5" ht="12" customHeight="1">
      <c r="E5268" s="576"/>
    </row>
    <row r="5269" spans="5:5" ht="12" customHeight="1">
      <c r="E5269" s="576"/>
    </row>
    <row r="5270" spans="5:5" ht="12" customHeight="1">
      <c r="E5270" s="576"/>
    </row>
    <row r="5271" spans="5:5" ht="12" customHeight="1">
      <c r="E5271" s="576"/>
    </row>
    <row r="5272" spans="5:5" ht="12" customHeight="1">
      <c r="E5272" s="576"/>
    </row>
    <row r="5273" spans="5:5" ht="12" customHeight="1">
      <c r="E5273" s="576"/>
    </row>
    <row r="5274" spans="5:5" ht="12" customHeight="1">
      <c r="E5274" s="576"/>
    </row>
    <row r="5275" spans="5:5" ht="12" customHeight="1">
      <c r="E5275" s="576"/>
    </row>
    <row r="5276" spans="5:5" ht="12" customHeight="1">
      <c r="E5276" s="576"/>
    </row>
    <row r="5277" spans="5:5" ht="12" customHeight="1">
      <c r="E5277" s="576"/>
    </row>
    <row r="5278" spans="5:5" ht="12" customHeight="1">
      <c r="E5278" s="576"/>
    </row>
    <row r="5279" spans="5:5" ht="12" customHeight="1">
      <c r="E5279" s="576"/>
    </row>
    <row r="5280" spans="5:5" ht="12" customHeight="1">
      <c r="E5280" s="576"/>
    </row>
    <row r="5281" spans="5:5" ht="12" customHeight="1">
      <c r="E5281" s="576"/>
    </row>
    <row r="5282" spans="5:5" ht="12" customHeight="1">
      <c r="E5282" s="576"/>
    </row>
    <row r="5283" spans="5:5" ht="12" customHeight="1">
      <c r="E5283" s="576"/>
    </row>
    <row r="5284" spans="5:5" ht="12" customHeight="1">
      <c r="E5284" s="576"/>
    </row>
    <row r="5285" spans="5:5" ht="12" customHeight="1">
      <c r="E5285" s="576"/>
    </row>
    <row r="5286" spans="5:5" ht="12" customHeight="1">
      <c r="E5286" s="576"/>
    </row>
    <row r="5287" spans="5:5" ht="12" customHeight="1">
      <c r="E5287" s="576"/>
    </row>
    <row r="5288" spans="5:5" ht="12" customHeight="1">
      <c r="E5288" s="576"/>
    </row>
    <row r="5289" spans="5:5" ht="12" customHeight="1">
      <c r="E5289" s="576"/>
    </row>
    <row r="5290" spans="5:5" ht="12" customHeight="1">
      <c r="E5290" s="576"/>
    </row>
    <row r="5291" spans="5:5" ht="12" customHeight="1">
      <c r="E5291" s="576"/>
    </row>
    <row r="5292" spans="5:5" ht="12" customHeight="1">
      <c r="E5292" s="576"/>
    </row>
    <row r="5293" spans="5:5" ht="12" customHeight="1">
      <c r="E5293" s="576"/>
    </row>
    <row r="5294" spans="5:5" ht="12" customHeight="1">
      <c r="E5294" s="576"/>
    </row>
    <row r="5295" spans="5:5" ht="12" customHeight="1">
      <c r="E5295" s="576"/>
    </row>
    <row r="5296" spans="5:5" ht="12" customHeight="1">
      <c r="E5296" s="576"/>
    </row>
    <row r="5297" spans="5:5" ht="12" customHeight="1">
      <c r="E5297" s="576"/>
    </row>
    <row r="5298" spans="5:5" ht="12" customHeight="1">
      <c r="E5298" s="576"/>
    </row>
    <row r="5299" spans="5:5" ht="12" customHeight="1">
      <c r="E5299" s="576"/>
    </row>
    <row r="5300" spans="5:5" ht="12" customHeight="1">
      <c r="E5300" s="576"/>
    </row>
    <row r="5301" spans="5:5" ht="12" customHeight="1">
      <c r="E5301" s="576"/>
    </row>
    <row r="5302" spans="5:5" ht="12" customHeight="1">
      <c r="E5302" s="576"/>
    </row>
    <row r="5303" spans="5:5" ht="12" customHeight="1">
      <c r="E5303" s="576"/>
    </row>
    <row r="5304" spans="5:5" ht="12" customHeight="1">
      <c r="E5304" s="576"/>
    </row>
    <row r="5305" spans="5:5" ht="12" customHeight="1">
      <c r="E5305" s="576"/>
    </row>
    <row r="5306" spans="5:5" ht="12" customHeight="1">
      <c r="E5306" s="576"/>
    </row>
    <row r="5307" spans="5:5" ht="12" customHeight="1">
      <c r="E5307" s="576"/>
    </row>
    <row r="5308" spans="5:5" ht="12" customHeight="1">
      <c r="E5308" s="576"/>
    </row>
    <row r="5309" spans="5:5" ht="12" customHeight="1">
      <c r="E5309" s="576"/>
    </row>
    <row r="5310" spans="5:5" ht="12" customHeight="1">
      <c r="E5310" s="576"/>
    </row>
    <row r="5311" spans="5:5" ht="12" customHeight="1">
      <c r="E5311" s="576"/>
    </row>
    <row r="5312" spans="5:5" ht="12" customHeight="1">
      <c r="E5312" s="576"/>
    </row>
    <row r="5313" spans="5:5" ht="12" customHeight="1">
      <c r="E5313" s="576"/>
    </row>
    <row r="5314" spans="5:5" ht="12" customHeight="1">
      <c r="E5314" s="576"/>
    </row>
    <row r="5315" spans="5:5" ht="12" customHeight="1">
      <c r="E5315" s="576"/>
    </row>
    <row r="5316" spans="5:5" ht="12" customHeight="1">
      <c r="E5316" s="576"/>
    </row>
    <row r="5317" spans="5:5" ht="12" customHeight="1">
      <c r="E5317" s="576"/>
    </row>
    <row r="5318" spans="5:5" ht="12" customHeight="1">
      <c r="E5318" s="576"/>
    </row>
    <row r="5319" spans="5:5" ht="12" customHeight="1">
      <c r="E5319" s="576"/>
    </row>
    <row r="5320" spans="5:5" ht="12" customHeight="1">
      <c r="E5320" s="576"/>
    </row>
    <row r="5321" spans="5:5" ht="12" customHeight="1">
      <c r="E5321" s="576"/>
    </row>
    <row r="5322" spans="5:5" ht="12" customHeight="1">
      <c r="E5322" s="576"/>
    </row>
    <row r="5323" spans="5:5" ht="12" customHeight="1">
      <c r="E5323" s="576"/>
    </row>
    <row r="5324" spans="5:5" ht="12" customHeight="1">
      <c r="E5324" s="576"/>
    </row>
    <row r="5325" spans="5:5" ht="12" customHeight="1">
      <c r="E5325" s="576"/>
    </row>
    <row r="5326" spans="5:5" ht="12" customHeight="1">
      <c r="E5326" s="576"/>
    </row>
    <row r="5327" spans="5:5" ht="12" customHeight="1">
      <c r="E5327" s="576"/>
    </row>
    <row r="5328" spans="5:5" ht="12" customHeight="1">
      <c r="E5328" s="576"/>
    </row>
    <row r="5329" spans="5:5" ht="12" customHeight="1">
      <c r="E5329" s="576"/>
    </row>
    <row r="5330" spans="5:5" ht="12" customHeight="1">
      <c r="E5330" s="576"/>
    </row>
    <row r="5331" spans="5:5" ht="12" customHeight="1">
      <c r="E5331" s="576"/>
    </row>
    <row r="5332" spans="5:5" ht="12" customHeight="1">
      <c r="E5332" s="576"/>
    </row>
    <row r="5333" spans="5:5" ht="12" customHeight="1">
      <c r="E5333" s="576"/>
    </row>
    <row r="5334" spans="5:5" ht="12" customHeight="1">
      <c r="E5334" s="576"/>
    </row>
    <row r="5335" spans="5:5" ht="12" customHeight="1">
      <c r="E5335" s="576"/>
    </row>
    <row r="5336" spans="5:5" ht="12" customHeight="1">
      <c r="E5336" s="576"/>
    </row>
    <row r="5337" spans="5:5" ht="12" customHeight="1">
      <c r="E5337" s="576"/>
    </row>
    <row r="5338" spans="5:5" ht="12" customHeight="1">
      <c r="E5338" s="576"/>
    </row>
    <row r="5339" spans="5:5" ht="12" customHeight="1">
      <c r="E5339" s="576"/>
    </row>
    <row r="5340" spans="5:5" ht="12" customHeight="1">
      <c r="E5340" s="576"/>
    </row>
    <row r="5341" spans="5:5" ht="12" customHeight="1">
      <c r="E5341" s="576"/>
    </row>
    <row r="5342" spans="5:5" ht="12" customHeight="1">
      <c r="E5342" s="576"/>
    </row>
    <row r="5343" spans="5:5" ht="12" customHeight="1">
      <c r="E5343" s="576"/>
    </row>
    <row r="5344" spans="5:5" ht="12" customHeight="1">
      <c r="E5344" s="576"/>
    </row>
    <row r="5345" spans="5:5" ht="12" customHeight="1">
      <c r="E5345" s="576"/>
    </row>
    <row r="5346" spans="5:5" ht="12" customHeight="1">
      <c r="E5346" s="576"/>
    </row>
    <row r="5347" spans="5:5" ht="12" customHeight="1">
      <c r="E5347" s="576"/>
    </row>
    <row r="5348" spans="5:5" ht="12" customHeight="1">
      <c r="E5348" s="576"/>
    </row>
    <row r="5349" spans="5:5" ht="12" customHeight="1">
      <c r="E5349" s="576"/>
    </row>
    <row r="5350" spans="5:5" ht="12" customHeight="1">
      <c r="E5350" s="576"/>
    </row>
    <row r="5351" spans="5:5" ht="12" customHeight="1">
      <c r="E5351" s="576"/>
    </row>
    <row r="5352" spans="5:5" ht="12" customHeight="1">
      <c r="E5352" s="576"/>
    </row>
    <row r="5353" spans="5:5" ht="12" customHeight="1">
      <c r="E5353" s="576"/>
    </row>
    <row r="5354" spans="5:5" ht="12" customHeight="1">
      <c r="E5354" s="576"/>
    </row>
    <row r="5355" spans="5:5" ht="12" customHeight="1">
      <c r="E5355" s="576"/>
    </row>
    <row r="5356" spans="5:5" ht="12" customHeight="1">
      <c r="E5356" s="576"/>
    </row>
    <row r="5357" spans="5:5" ht="12" customHeight="1">
      <c r="E5357" s="576"/>
    </row>
    <row r="5358" spans="5:5" ht="12" customHeight="1">
      <c r="E5358" s="576"/>
    </row>
    <row r="5359" spans="5:5" ht="12" customHeight="1">
      <c r="E5359" s="576"/>
    </row>
    <row r="5360" spans="5:5" ht="12" customHeight="1">
      <c r="E5360" s="576"/>
    </row>
    <row r="5361" spans="5:5" ht="12" customHeight="1">
      <c r="E5361" s="576"/>
    </row>
    <row r="5362" spans="5:5" ht="12" customHeight="1">
      <c r="E5362" s="576"/>
    </row>
    <row r="5363" spans="5:5" ht="12" customHeight="1">
      <c r="E5363" s="576"/>
    </row>
    <row r="5364" spans="5:5" ht="12" customHeight="1">
      <c r="E5364" s="576"/>
    </row>
    <row r="5365" spans="5:5" ht="12" customHeight="1">
      <c r="E5365" s="576"/>
    </row>
    <row r="5366" spans="5:5" ht="12" customHeight="1">
      <c r="E5366" s="576"/>
    </row>
    <row r="5367" spans="5:5" ht="12" customHeight="1">
      <c r="E5367" s="576"/>
    </row>
    <row r="5368" spans="5:5" ht="12" customHeight="1">
      <c r="E5368" s="576"/>
    </row>
    <row r="5369" spans="5:5" ht="12" customHeight="1">
      <c r="E5369" s="576"/>
    </row>
    <row r="5370" spans="5:5" ht="12" customHeight="1">
      <c r="E5370" s="576"/>
    </row>
    <row r="5371" spans="5:5" ht="12" customHeight="1">
      <c r="E5371" s="576"/>
    </row>
    <row r="5372" spans="5:5" ht="12" customHeight="1">
      <c r="E5372" s="576"/>
    </row>
    <row r="5373" spans="5:5" ht="12" customHeight="1">
      <c r="E5373" s="576"/>
    </row>
    <row r="5374" spans="5:5" ht="12" customHeight="1">
      <c r="E5374" s="576"/>
    </row>
    <row r="5375" spans="5:5" ht="12" customHeight="1">
      <c r="E5375" s="576"/>
    </row>
    <row r="5376" spans="5:5" ht="12" customHeight="1">
      <c r="E5376" s="576"/>
    </row>
    <row r="5377" spans="5:5" ht="12" customHeight="1">
      <c r="E5377" s="576"/>
    </row>
    <row r="5378" spans="5:5" ht="12" customHeight="1">
      <c r="E5378" s="576"/>
    </row>
    <row r="5379" spans="5:5" ht="12" customHeight="1">
      <c r="E5379" s="576"/>
    </row>
    <row r="5380" spans="5:5" ht="12" customHeight="1">
      <c r="E5380" s="576"/>
    </row>
    <row r="5381" spans="5:5" ht="12" customHeight="1">
      <c r="E5381" s="576"/>
    </row>
    <row r="5382" spans="5:5" ht="12" customHeight="1">
      <c r="E5382" s="576"/>
    </row>
    <row r="5383" spans="5:5" ht="12" customHeight="1">
      <c r="E5383" s="576"/>
    </row>
    <row r="5384" spans="5:5" ht="12" customHeight="1">
      <c r="E5384" s="576"/>
    </row>
    <row r="5385" spans="5:5" ht="12" customHeight="1">
      <c r="E5385" s="576"/>
    </row>
    <row r="5386" spans="5:5" ht="12" customHeight="1">
      <c r="E5386" s="576"/>
    </row>
    <row r="5387" spans="5:5" ht="12" customHeight="1">
      <c r="E5387" s="576"/>
    </row>
    <row r="5388" spans="5:5" ht="12" customHeight="1">
      <c r="E5388" s="576"/>
    </row>
    <row r="5389" spans="5:5" ht="12" customHeight="1">
      <c r="E5389" s="576"/>
    </row>
    <row r="5390" spans="5:5" ht="12" customHeight="1">
      <c r="E5390" s="576"/>
    </row>
    <row r="5391" spans="5:5" ht="12" customHeight="1">
      <c r="E5391" s="576"/>
    </row>
    <row r="5392" spans="5:5" ht="12" customHeight="1">
      <c r="E5392" s="576"/>
    </row>
    <row r="5393" spans="5:5" ht="12" customHeight="1">
      <c r="E5393" s="576"/>
    </row>
    <row r="5394" spans="5:5" ht="12" customHeight="1">
      <c r="E5394" s="576"/>
    </row>
    <row r="5395" spans="5:5" ht="12" customHeight="1">
      <c r="E5395" s="576"/>
    </row>
    <row r="5396" spans="5:5" ht="12" customHeight="1">
      <c r="E5396" s="576"/>
    </row>
    <row r="5397" spans="5:5" ht="12" customHeight="1">
      <c r="E5397" s="576"/>
    </row>
    <row r="5398" spans="5:5" ht="12" customHeight="1">
      <c r="E5398" s="576"/>
    </row>
    <row r="5399" spans="5:5" ht="12" customHeight="1">
      <c r="E5399" s="576"/>
    </row>
    <row r="5400" spans="5:5" ht="12" customHeight="1">
      <c r="E5400" s="576"/>
    </row>
    <row r="5401" spans="5:5" ht="12" customHeight="1">
      <c r="E5401" s="576"/>
    </row>
    <row r="5402" spans="5:5" ht="12" customHeight="1">
      <c r="E5402" s="576"/>
    </row>
    <row r="5403" spans="5:5" ht="12" customHeight="1">
      <c r="E5403" s="576"/>
    </row>
    <row r="5404" spans="5:5" ht="12" customHeight="1">
      <c r="E5404" s="576"/>
    </row>
    <row r="5405" spans="5:5" ht="12" customHeight="1">
      <c r="E5405" s="576"/>
    </row>
    <row r="5406" spans="5:5" ht="12" customHeight="1">
      <c r="E5406" s="576"/>
    </row>
    <row r="5407" spans="5:5" ht="12" customHeight="1">
      <c r="E5407" s="576"/>
    </row>
    <row r="5408" spans="5:5" ht="12" customHeight="1">
      <c r="E5408" s="576"/>
    </row>
    <row r="5409" spans="5:5" ht="12" customHeight="1">
      <c r="E5409" s="576"/>
    </row>
    <row r="5410" spans="5:5" ht="12" customHeight="1">
      <c r="E5410" s="576"/>
    </row>
    <row r="5411" spans="5:5" ht="12" customHeight="1">
      <c r="E5411" s="576"/>
    </row>
    <row r="5412" spans="5:5" ht="12" customHeight="1">
      <c r="E5412" s="576"/>
    </row>
    <row r="5413" spans="5:5" ht="12" customHeight="1">
      <c r="E5413" s="576"/>
    </row>
    <row r="5414" spans="5:5" ht="12" customHeight="1">
      <c r="E5414" s="576"/>
    </row>
    <row r="5415" spans="5:5" ht="12" customHeight="1">
      <c r="E5415" s="576"/>
    </row>
    <row r="5416" spans="5:5" ht="12" customHeight="1">
      <c r="E5416" s="576"/>
    </row>
    <row r="5417" spans="5:5" ht="12" customHeight="1">
      <c r="E5417" s="576"/>
    </row>
    <row r="5418" spans="5:5" ht="12" customHeight="1">
      <c r="E5418" s="576"/>
    </row>
    <row r="5419" spans="5:5" ht="12" customHeight="1">
      <c r="E5419" s="576"/>
    </row>
    <row r="5420" spans="5:5" ht="12" customHeight="1">
      <c r="E5420" s="576"/>
    </row>
    <row r="5421" spans="5:5" ht="12" customHeight="1">
      <c r="E5421" s="576"/>
    </row>
    <row r="5422" spans="5:5" ht="12" customHeight="1">
      <c r="E5422" s="576"/>
    </row>
    <row r="5423" spans="5:5" ht="12" customHeight="1">
      <c r="E5423" s="576"/>
    </row>
    <row r="5424" spans="5:5" ht="12" customHeight="1">
      <c r="E5424" s="576"/>
    </row>
    <row r="5425" spans="5:5" ht="12" customHeight="1">
      <c r="E5425" s="576"/>
    </row>
    <row r="5426" spans="5:5" ht="12" customHeight="1">
      <c r="E5426" s="576"/>
    </row>
    <row r="5427" spans="5:5" ht="12" customHeight="1">
      <c r="E5427" s="576"/>
    </row>
    <row r="5428" spans="5:5" ht="12" customHeight="1">
      <c r="E5428" s="576"/>
    </row>
    <row r="5429" spans="5:5" ht="12" customHeight="1">
      <c r="E5429" s="576"/>
    </row>
    <row r="5430" spans="5:5" ht="12" customHeight="1">
      <c r="E5430" s="576"/>
    </row>
    <row r="5431" spans="5:5" ht="12" customHeight="1">
      <c r="E5431" s="576"/>
    </row>
    <row r="5432" spans="5:5" ht="12" customHeight="1">
      <c r="E5432" s="576"/>
    </row>
    <row r="5433" spans="5:5" ht="12" customHeight="1">
      <c r="E5433" s="576"/>
    </row>
    <row r="5434" spans="5:5" ht="12" customHeight="1">
      <c r="E5434" s="576"/>
    </row>
    <row r="5435" spans="5:5" ht="12" customHeight="1">
      <c r="E5435" s="576"/>
    </row>
    <row r="5436" spans="5:5" ht="12" customHeight="1">
      <c r="E5436" s="576"/>
    </row>
    <row r="5437" spans="5:5" ht="12" customHeight="1">
      <c r="E5437" s="576"/>
    </row>
    <row r="5438" spans="5:5" ht="12" customHeight="1">
      <c r="E5438" s="576"/>
    </row>
    <row r="5439" spans="5:5" ht="12" customHeight="1">
      <c r="E5439" s="576"/>
    </row>
    <row r="5440" spans="5:5" ht="12" customHeight="1">
      <c r="E5440" s="576"/>
    </row>
    <row r="5441" spans="5:5" ht="12" customHeight="1">
      <c r="E5441" s="576"/>
    </row>
    <row r="5442" spans="5:5" ht="12" customHeight="1">
      <c r="E5442" s="576"/>
    </row>
    <row r="5443" spans="5:5" ht="12" customHeight="1">
      <c r="E5443" s="576"/>
    </row>
    <row r="5444" spans="5:5" ht="12" customHeight="1">
      <c r="E5444" s="576"/>
    </row>
    <row r="5445" spans="5:5" ht="12" customHeight="1">
      <c r="E5445" s="576"/>
    </row>
    <row r="5446" spans="5:5" ht="12" customHeight="1">
      <c r="E5446" s="576"/>
    </row>
    <row r="5447" spans="5:5" ht="12" customHeight="1">
      <c r="E5447" s="576"/>
    </row>
    <row r="5448" spans="5:5" ht="12" customHeight="1">
      <c r="E5448" s="576"/>
    </row>
    <row r="5449" spans="5:5" ht="12" customHeight="1">
      <c r="E5449" s="576"/>
    </row>
    <row r="5450" spans="5:5" ht="12" customHeight="1">
      <c r="E5450" s="576"/>
    </row>
    <row r="5451" spans="5:5" ht="12" customHeight="1">
      <c r="E5451" s="576"/>
    </row>
    <row r="5452" spans="5:5" ht="12" customHeight="1">
      <c r="E5452" s="576"/>
    </row>
    <row r="5453" spans="5:5" ht="12" customHeight="1">
      <c r="E5453" s="576"/>
    </row>
    <row r="5454" spans="5:5" ht="12" customHeight="1">
      <c r="E5454" s="576"/>
    </row>
    <row r="5455" spans="5:5" ht="12" customHeight="1">
      <c r="E5455" s="576"/>
    </row>
    <row r="5456" spans="5:5" ht="12" customHeight="1">
      <c r="E5456" s="576"/>
    </row>
    <row r="5457" spans="5:5" ht="12" customHeight="1">
      <c r="E5457" s="576"/>
    </row>
    <row r="5458" spans="5:5" ht="12" customHeight="1">
      <c r="E5458" s="576"/>
    </row>
    <row r="5459" spans="5:5" ht="12" customHeight="1">
      <c r="E5459" s="576"/>
    </row>
    <row r="5460" spans="5:5" ht="12" customHeight="1">
      <c r="E5460" s="576"/>
    </row>
    <row r="5461" spans="5:5" ht="12" customHeight="1">
      <c r="E5461" s="576"/>
    </row>
    <row r="5462" spans="5:5" ht="12" customHeight="1">
      <c r="E5462" s="576"/>
    </row>
    <row r="5463" spans="5:5" ht="12" customHeight="1">
      <c r="E5463" s="576"/>
    </row>
    <row r="5464" spans="5:5" ht="12" customHeight="1">
      <c r="E5464" s="576"/>
    </row>
    <row r="5465" spans="5:5" ht="12" customHeight="1">
      <c r="E5465" s="576"/>
    </row>
    <row r="5466" spans="5:5" ht="12" customHeight="1">
      <c r="E5466" s="576"/>
    </row>
    <row r="5467" spans="5:5" ht="12" customHeight="1">
      <c r="E5467" s="576"/>
    </row>
    <row r="5468" spans="5:5" ht="12" customHeight="1">
      <c r="E5468" s="576"/>
    </row>
    <row r="5469" spans="5:5" ht="12" customHeight="1">
      <c r="E5469" s="576"/>
    </row>
    <row r="5470" spans="5:5" ht="12" customHeight="1">
      <c r="E5470" s="576"/>
    </row>
    <row r="5471" spans="5:5" ht="12" customHeight="1">
      <c r="E5471" s="576"/>
    </row>
    <row r="5472" spans="5:5" ht="12" customHeight="1">
      <c r="E5472" s="576"/>
    </row>
    <row r="5473" spans="5:5" ht="12" customHeight="1">
      <c r="E5473" s="576"/>
    </row>
    <row r="5474" spans="5:5" ht="12" customHeight="1">
      <c r="E5474" s="576"/>
    </row>
    <row r="5475" spans="5:5" ht="12" customHeight="1">
      <c r="E5475" s="576"/>
    </row>
    <row r="5476" spans="5:5" ht="12" customHeight="1">
      <c r="E5476" s="576"/>
    </row>
    <row r="5477" spans="5:5" ht="12" customHeight="1">
      <c r="E5477" s="576"/>
    </row>
    <row r="5478" spans="5:5" ht="12" customHeight="1">
      <c r="E5478" s="576"/>
    </row>
    <row r="5479" spans="5:5" ht="12" customHeight="1">
      <c r="E5479" s="576"/>
    </row>
    <row r="5480" spans="5:5" ht="12" customHeight="1">
      <c r="E5480" s="576"/>
    </row>
    <row r="5481" spans="5:5" ht="12" customHeight="1">
      <c r="E5481" s="576"/>
    </row>
    <row r="5482" spans="5:5" ht="12" customHeight="1">
      <c r="E5482" s="576"/>
    </row>
    <row r="5483" spans="5:5" ht="12" customHeight="1">
      <c r="E5483" s="576"/>
    </row>
    <row r="5484" spans="5:5" ht="12" customHeight="1">
      <c r="E5484" s="576"/>
    </row>
    <row r="5485" spans="5:5" ht="12" customHeight="1">
      <c r="E5485" s="576"/>
    </row>
    <row r="5486" spans="5:5" ht="12" customHeight="1">
      <c r="E5486" s="576"/>
    </row>
    <row r="5487" spans="5:5" ht="12" customHeight="1">
      <c r="E5487" s="576"/>
    </row>
    <row r="5488" spans="5:5" ht="12" customHeight="1">
      <c r="E5488" s="576"/>
    </row>
    <row r="5489" spans="5:5" ht="12" customHeight="1">
      <c r="E5489" s="576"/>
    </row>
    <row r="5490" spans="5:5" ht="12" customHeight="1">
      <c r="E5490" s="576"/>
    </row>
    <row r="5491" spans="5:5" ht="12" customHeight="1">
      <c r="E5491" s="576"/>
    </row>
    <row r="5492" spans="5:5" ht="12" customHeight="1">
      <c r="E5492" s="576"/>
    </row>
    <row r="5493" spans="5:5" ht="12" customHeight="1">
      <c r="E5493" s="576"/>
    </row>
    <row r="5494" spans="5:5" ht="12" customHeight="1">
      <c r="E5494" s="576"/>
    </row>
    <row r="5495" spans="5:5" ht="12" customHeight="1">
      <c r="E5495" s="576"/>
    </row>
    <row r="5496" spans="5:5" ht="12" customHeight="1">
      <c r="E5496" s="576"/>
    </row>
    <row r="5497" spans="5:5" ht="12" customHeight="1">
      <c r="E5497" s="576"/>
    </row>
    <row r="5498" spans="5:5" ht="12" customHeight="1">
      <c r="E5498" s="576"/>
    </row>
    <row r="5499" spans="5:5" ht="12" customHeight="1">
      <c r="E5499" s="576"/>
    </row>
    <row r="5500" spans="5:5" ht="12" customHeight="1">
      <c r="E5500" s="576"/>
    </row>
    <row r="5501" spans="5:5" ht="12" customHeight="1">
      <c r="E5501" s="576"/>
    </row>
    <row r="5502" spans="5:5" ht="12" customHeight="1">
      <c r="E5502" s="576"/>
    </row>
    <row r="5503" spans="5:5" ht="12" customHeight="1">
      <c r="E5503" s="576"/>
    </row>
    <row r="5504" spans="5:5" ht="12" customHeight="1">
      <c r="E5504" s="576"/>
    </row>
    <row r="5505" spans="5:5" ht="12" customHeight="1">
      <c r="E5505" s="576"/>
    </row>
    <row r="5506" spans="5:5" ht="12" customHeight="1">
      <c r="E5506" s="576"/>
    </row>
    <row r="5507" spans="5:5" ht="12" customHeight="1">
      <c r="E5507" s="576"/>
    </row>
    <row r="5508" spans="5:5" ht="12" customHeight="1">
      <c r="E5508" s="576"/>
    </row>
    <row r="5509" spans="5:5" ht="12" customHeight="1">
      <c r="E5509" s="576"/>
    </row>
    <row r="5510" spans="5:5" ht="12" customHeight="1">
      <c r="E5510" s="576"/>
    </row>
    <row r="5511" spans="5:5" ht="12" customHeight="1">
      <c r="E5511" s="576"/>
    </row>
    <row r="5512" spans="5:5" ht="12" customHeight="1">
      <c r="E5512" s="576"/>
    </row>
    <row r="5513" spans="5:5" ht="12" customHeight="1">
      <c r="E5513" s="576"/>
    </row>
    <row r="5514" spans="5:5" ht="12" customHeight="1">
      <c r="E5514" s="576"/>
    </row>
    <row r="5515" spans="5:5" ht="12" customHeight="1">
      <c r="E5515" s="576"/>
    </row>
    <row r="5516" spans="5:5" ht="12" customHeight="1">
      <c r="E5516" s="576"/>
    </row>
    <row r="5517" spans="5:5" ht="12" customHeight="1">
      <c r="E5517" s="576"/>
    </row>
    <row r="5518" spans="5:5" ht="12" customHeight="1">
      <c r="E5518" s="576"/>
    </row>
    <row r="5519" spans="5:5" ht="12" customHeight="1">
      <c r="E5519" s="576"/>
    </row>
    <row r="5520" spans="5:5" ht="12" customHeight="1">
      <c r="E5520" s="576"/>
    </row>
    <row r="5521" spans="5:5" ht="12" customHeight="1">
      <c r="E5521" s="576"/>
    </row>
    <row r="5522" spans="5:5" ht="12" customHeight="1">
      <c r="E5522" s="576"/>
    </row>
    <row r="5523" spans="5:5" ht="12" customHeight="1">
      <c r="E5523" s="576"/>
    </row>
    <row r="5524" spans="5:5" ht="12" customHeight="1">
      <c r="E5524" s="576"/>
    </row>
    <row r="5525" spans="5:5" ht="12" customHeight="1">
      <c r="E5525" s="576"/>
    </row>
    <row r="5526" spans="5:5" ht="12" customHeight="1">
      <c r="E5526" s="576"/>
    </row>
    <row r="5527" spans="5:5" ht="12" customHeight="1">
      <c r="E5527" s="576"/>
    </row>
    <row r="5528" spans="5:5" ht="12" customHeight="1">
      <c r="E5528" s="576"/>
    </row>
    <row r="5529" spans="5:5" ht="12" customHeight="1">
      <c r="E5529" s="576"/>
    </row>
    <row r="5530" spans="5:5" ht="12" customHeight="1">
      <c r="E5530" s="576"/>
    </row>
    <row r="5531" spans="5:5" ht="12" customHeight="1">
      <c r="E5531" s="576"/>
    </row>
    <row r="5532" spans="5:5" ht="12" customHeight="1">
      <c r="E5532" s="576"/>
    </row>
    <row r="5533" spans="5:5" ht="12" customHeight="1">
      <c r="E5533" s="576"/>
    </row>
    <row r="5534" spans="5:5" ht="12" customHeight="1">
      <c r="E5534" s="576"/>
    </row>
    <row r="5535" spans="5:5" ht="12" customHeight="1">
      <c r="E5535" s="576"/>
    </row>
    <row r="5536" spans="5:5" ht="12" customHeight="1">
      <c r="E5536" s="576"/>
    </row>
    <row r="5537" spans="5:5" ht="12" customHeight="1">
      <c r="E5537" s="576"/>
    </row>
    <row r="5538" spans="5:5" ht="12" customHeight="1">
      <c r="E5538" s="576"/>
    </row>
    <row r="5539" spans="5:5" ht="12" customHeight="1">
      <c r="E5539" s="576"/>
    </row>
    <row r="5540" spans="5:5" ht="12" customHeight="1">
      <c r="E5540" s="576"/>
    </row>
    <row r="5541" spans="5:5" ht="12" customHeight="1">
      <c r="E5541" s="576"/>
    </row>
    <row r="5542" spans="5:5" ht="12" customHeight="1">
      <c r="E5542" s="576"/>
    </row>
    <row r="5543" spans="5:5" ht="12" customHeight="1">
      <c r="E5543" s="576"/>
    </row>
    <row r="5544" spans="5:5" ht="12" customHeight="1">
      <c r="E5544" s="576"/>
    </row>
    <row r="5545" spans="5:5" ht="12" customHeight="1">
      <c r="E5545" s="576"/>
    </row>
    <row r="5546" spans="5:5" ht="12" customHeight="1">
      <c r="E5546" s="576"/>
    </row>
    <row r="5547" spans="5:5" ht="12" customHeight="1">
      <c r="E5547" s="576"/>
    </row>
    <row r="5548" spans="5:5" ht="12" customHeight="1">
      <c r="E5548" s="576"/>
    </row>
    <row r="5549" spans="5:5" ht="12" customHeight="1">
      <c r="E5549" s="576"/>
    </row>
    <row r="5550" spans="5:5" ht="12" customHeight="1">
      <c r="E5550" s="576"/>
    </row>
    <row r="5551" spans="5:5" ht="12" customHeight="1">
      <c r="E5551" s="576"/>
    </row>
    <row r="5552" spans="5:5" ht="12" customHeight="1">
      <c r="E5552" s="576"/>
    </row>
    <row r="5553" spans="5:5" ht="12" customHeight="1">
      <c r="E5553" s="576"/>
    </row>
    <row r="5554" spans="5:5" ht="12" customHeight="1">
      <c r="E5554" s="576"/>
    </row>
    <row r="5555" spans="5:5" ht="12" customHeight="1">
      <c r="E5555" s="576"/>
    </row>
    <row r="5556" spans="5:5" ht="12" customHeight="1">
      <c r="E5556" s="576"/>
    </row>
    <row r="5557" spans="5:5" ht="12" customHeight="1">
      <c r="E5557" s="576"/>
    </row>
    <row r="5558" spans="5:5" ht="12" customHeight="1">
      <c r="E5558" s="576"/>
    </row>
    <row r="5559" spans="5:5" ht="12" customHeight="1">
      <c r="E5559" s="576"/>
    </row>
    <row r="5560" spans="5:5" ht="12" customHeight="1">
      <c r="E5560" s="576"/>
    </row>
    <row r="5561" spans="5:5" ht="12" customHeight="1">
      <c r="E5561" s="576"/>
    </row>
    <row r="5562" spans="5:5" ht="12" customHeight="1">
      <c r="E5562" s="576"/>
    </row>
    <row r="5563" spans="5:5" ht="12" customHeight="1">
      <c r="E5563" s="576"/>
    </row>
    <row r="5564" spans="5:5" ht="12" customHeight="1">
      <c r="E5564" s="576"/>
    </row>
    <row r="5565" spans="5:5" ht="12" customHeight="1">
      <c r="E5565" s="576"/>
    </row>
    <row r="5566" spans="5:5" ht="12" customHeight="1">
      <c r="E5566" s="576"/>
    </row>
    <row r="5567" spans="5:5" ht="12" customHeight="1">
      <c r="E5567" s="576"/>
    </row>
    <row r="5568" spans="5:5" ht="12" customHeight="1">
      <c r="E5568" s="576"/>
    </row>
    <row r="5569" spans="5:5" ht="12" customHeight="1">
      <c r="E5569" s="576"/>
    </row>
    <row r="5570" spans="5:5" ht="12" customHeight="1">
      <c r="E5570" s="576"/>
    </row>
    <row r="5571" spans="5:5" ht="12" customHeight="1">
      <c r="E5571" s="576"/>
    </row>
    <row r="5572" spans="5:5" ht="12" customHeight="1">
      <c r="E5572" s="576"/>
    </row>
    <row r="5573" spans="5:5" ht="12" customHeight="1">
      <c r="E5573" s="576"/>
    </row>
    <row r="5574" spans="5:5" ht="12" customHeight="1">
      <c r="E5574" s="576"/>
    </row>
    <row r="5575" spans="5:5" ht="12" customHeight="1">
      <c r="E5575" s="576"/>
    </row>
    <row r="5576" spans="5:5" ht="12" customHeight="1">
      <c r="E5576" s="576"/>
    </row>
    <row r="5577" spans="5:5" ht="12" customHeight="1">
      <c r="E5577" s="576"/>
    </row>
    <row r="5578" spans="5:5" ht="12" customHeight="1">
      <c r="E5578" s="576"/>
    </row>
    <row r="5579" spans="5:5" ht="12" customHeight="1">
      <c r="E5579" s="576"/>
    </row>
    <row r="5580" spans="5:5" ht="12" customHeight="1">
      <c r="E5580" s="576"/>
    </row>
    <row r="5581" spans="5:5" ht="12" customHeight="1">
      <c r="E5581" s="576"/>
    </row>
    <row r="5582" spans="5:5" ht="12" customHeight="1">
      <c r="E5582" s="576"/>
    </row>
    <row r="5583" spans="5:5" ht="12" customHeight="1">
      <c r="E5583" s="576"/>
    </row>
    <row r="5584" spans="5:5" ht="12" customHeight="1">
      <c r="E5584" s="576"/>
    </row>
    <row r="5585" spans="5:5" ht="12" customHeight="1">
      <c r="E5585" s="576"/>
    </row>
    <row r="5586" spans="5:5" ht="12" customHeight="1">
      <c r="E5586" s="576"/>
    </row>
    <row r="5587" spans="5:5" ht="12" customHeight="1">
      <c r="E5587" s="576"/>
    </row>
    <row r="5588" spans="5:5" ht="12" customHeight="1">
      <c r="E5588" s="576"/>
    </row>
    <row r="5589" spans="5:5" ht="12" customHeight="1">
      <c r="E5589" s="576"/>
    </row>
    <row r="5590" spans="5:5" ht="12" customHeight="1">
      <c r="E5590" s="576"/>
    </row>
    <row r="5591" spans="5:5" ht="12" customHeight="1">
      <c r="E5591" s="576"/>
    </row>
    <row r="5592" spans="5:5" ht="12" customHeight="1">
      <c r="E5592" s="576"/>
    </row>
    <row r="5593" spans="5:5" ht="12" customHeight="1">
      <c r="E5593" s="576"/>
    </row>
    <row r="5594" spans="5:5" ht="12" customHeight="1">
      <c r="E5594" s="576"/>
    </row>
    <row r="5595" spans="5:5" ht="12" customHeight="1">
      <c r="E5595" s="576"/>
    </row>
    <row r="5596" spans="5:5" ht="12" customHeight="1">
      <c r="E5596" s="576"/>
    </row>
    <row r="5597" spans="5:5" ht="12" customHeight="1">
      <c r="E5597" s="576"/>
    </row>
    <row r="5598" spans="5:5" ht="12" customHeight="1">
      <c r="E5598" s="576"/>
    </row>
    <row r="5599" spans="5:5" ht="12" customHeight="1">
      <c r="E5599" s="576"/>
    </row>
    <row r="5600" spans="5:5" ht="12" customHeight="1">
      <c r="E5600" s="576"/>
    </row>
    <row r="5601" spans="5:5" ht="12" customHeight="1">
      <c r="E5601" s="576"/>
    </row>
    <row r="5602" spans="5:5" ht="12" customHeight="1">
      <c r="E5602" s="576"/>
    </row>
    <row r="5603" spans="5:5" ht="12" customHeight="1">
      <c r="E5603" s="576"/>
    </row>
    <row r="5604" spans="5:5" ht="12" customHeight="1">
      <c r="E5604" s="576"/>
    </row>
    <row r="5605" spans="5:5" ht="12" customHeight="1">
      <c r="E5605" s="576"/>
    </row>
    <row r="5606" spans="5:5" ht="12" customHeight="1">
      <c r="E5606" s="576"/>
    </row>
    <row r="5607" spans="5:5" ht="12" customHeight="1">
      <c r="E5607" s="576"/>
    </row>
    <row r="5608" spans="5:5" ht="12" customHeight="1">
      <c r="E5608" s="576"/>
    </row>
    <row r="5609" spans="5:5" ht="12" customHeight="1">
      <c r="E5609" s="576"/>
    </row>
    <row r="5610" spans="5:5" ht="12" customHeight="1">
      <c r="E5610" s="576"/>
    </row>
    <row r="5611" spans="5:5" ht="12" customHeight="1">
      <c r="E5611" s="576"/>
    </row>
    <row r="5612" spans="5:5" ht="12" customHeight="1">
      <c r="E5612" s="576"/>
    </row>
    <row r="5613" spans="5:5" ht="12" customHeight="1">
      <c r="E5613" s="576"/>
    </row>
    <row r="5614" spans="5:5" ht="12" customHeight="1">
      <c r="E5614" s="576"/>
    </row>
    <row r="5615" spans="5:5" ht="12" customHeight="1">
      <c r="E5615" s="576"/>
    </row>
    <row r="5616" spans="5:5" ht="12" customHeight="1">
      <c r="E5616" s="576"/>
    </row>
    <row r="5617" spans="5:5" ht="12" customHeight="1">
      <c r="E5617" s="576"/>
    </row>
    <row r="5618" spans="5:5" ht="12" customHeight="1">
      <c r="E5618" s="576"/>
    </row>
    <row r="5619" spans="5:5" ht="12" customHeight="1">
      <c r="E5619" s="576"/>
    </row>
    <row r="5620" spans="5:5" ht="12" customHeight="1">
      <c r="E5620" s="576"/>
    </row>
    <row r="5621" spans="5:5" ht="12" customHeight="1">
      <c r="E5621" s="576"/>
    </row>
    <row r="5622" spans="5:5" ht="12" customHeight="1">
      <c r="E5622" s="576"/>
    </row>
    <row r="5623" spans="5:5" ht="12" customHeight="1">
      <c r="E5623" s="576"/>
    </row>
    <row r="5624" spans="5:5" ht="12" customHeight="1">
      <c r="E5624" s="576"/>
    </row>
    <row r="5625" spans="5:5" ht="12" customHeight="1">
      <c r="E5625" s="576"/>
    </row>
    <row r="5626" spans="5:5" ht="12" customHeight="1">
      <c r="E5626" s="576"/>
    </row>
    <row r="5627" spans="5:5" ht="12" customHeight="1">
      <c r="E5627" s="576"/>
    </row>
    <row r="5628" spans="5:5" ht="12" customHeight="1">
      <c r="E5628" s="576"/>
    </row>
    <row r="5629" spans="5:5" ht="12" customHeight="1">
      <c r="E5629" s="576"/>
    </row>
    <row r="5630" spans="5:5" ht="12" customHeight="1">
      <c r="E5630" s="576"/>
    </row>
    <row r="5631" spans="5:5" ht="12" customHeight="1">
      <c r="E5631" s="576"/>
    </row>
    <row r="5632" spans="5:5" ht="12" customHeight="1">
      <c r="E5632" s="576"/>
    </row>
    <row r="5633" spans="5:5" ht="12" customHeight="1">
      <c r="E5633" s="576"/>
    </row>
    <row r="5634" spans="5:5" ht="12" customHeight="1">
      <c r="E5634" s="576"/>
    </row>
    <row r="5635" spans="5:5" ht="12" customHeight="1">
      <c r="E5635" s="576"/>
    </row>
    <row r="5636" spans="5:5" ht="12" customHeight="1">
      <c r="E5636" s="576"/>
    </row>
    <row r="5637" spans="5:5" ht="12" customHeight="1">
      <c r="E5637" s="576"/>
    </row>
    <row r="5638" spans="5:5" ht="12" customHeight="1">
      <c r="E5638" s="576"/>
    </row>
    <row r="5639" spans="5:5" ht="12" customHeight="1">
      <c r="E5639" s="576"/>
    </row>
    <row r="5640" spans="5:5" ht="12" customHeight="1">
      <c r="E5640" s="576"/>
    </row>
    <row r="5641" spans="5:5" ht="12" customHeight="1">
      <c r="E5641" s="576"/>
    </row>
    <row r="5642" spans="5:5" ht="12" customHeight="1">
      <c r="E5642" s="576"/>
    </row>
    <row r="5643" spans="5:5" ht="12" customHeight="1">
      <c r="E5643" s="576"/>
    </row>
    <row r="5644" spans="5:5" ht="12" customHeight="1">
      <c r="E5644" s="576"/>
    </row>
    <row r="5645" spans="5:5" ht="12" customHeight="1">
      <c r="E5645" s="576"/>
    </row>
    <row r="5646" spans="5:5" ht="12" customHeight="1">
      <c r="E5646" s="576"/>
    </row>
    <row r="5647" spans="5:5" ht="12" customHeight="1">
      <c r="E5647" s="576"/>
    </row>
    <row r="5648" spans="5:5" ht="12" customHeight="1">
      <c r="E5648" s="576"/>
    </row>
    <row r="5649" spans="5:5" ht="12" customHeight="1">
      <c r="E5649" s="576"/>
    </row>
    <row r="5650" spans="5:5" ht="12" customHeight="1">
      <c r="E5650" s="576"/>
    </row>
    <row r="5651" spans="5:5" ht="12" customHeight="1">
      <c r="E5651" s="576"/>
    </row>
    <row r="5652" spans="5:5" ht="12" customHeight="1">
      <c r="E5652" s="576"/>
    </row>
    <row r="5653" spans="5:5" ht="12" customHeight="1">
      <c r="E5653" s="576"/>
    </row>
    <row r="5654" spans="5:5" ht="12" customHeight="1">
      <c r="E5654" s="576"/>
    </row>
    <row r="5655" spans="5:5" ht="12" customHeight="1">
      <c r="E5655" s="576"/>
    </row>
    <row r="5656" spans="5:5" ht="12" customHeight="1">
      <c r="E5656" s="576"/>
    </row>
    <row r="5657" spans="5:5" ht="12" customHeight="1">
      <c r="E5657" s="576"/>
    </row>
    <row r="5658" spans="5:5" ht="12" customHeight="1">
      <c r="E5658" s="576"/>
    </row>
    <row r="5659" spans="5:5" ht="12" customHeight="1">
      <c r="E5659" s="576"/>
    </row>
    <row r="5660" spans="5:5" ht="12" customHeight="1">
      <c r="E5660" s="576"/>
    </row>
    <row r="5661" spans="5:5" ht="12" customHeight="1">
      <c r="E5661" s="576"/>
    </row>
    <row r="5662" spans="5:5" ht="12" customHeight="1">
      <c r="E5662" s="576"/>
    </row>
    <row r="5663" spans="5:5" ht="12" customHeight="1">
      <c r="E5663" s="576"/>
    </row>
    <row r="5664" spans="5:5" ht="12" customHeight="1">
      <c r="E5664" s="576"/>
    </row>
    <row r="5665" spans="5:5" ht="12" customHeight="1">
      <c r="E5665" s="576"/>
    </row>
    <row r="5666" spans="5:5" ht="12" customHeight="1">
      <c r="E5666" s="576"/>
    </row>
    <row r="5667" spans="5:5" ht="12" customHeight="1">
      <c r="E5667" s="576"/>
    </row>
    <row r="5668" spans="5:5" ht="12" customHeight="1">
      <c r="E5668" s="576"/>
    </row>
    <row r="5669" spans="5:5" ht="12" customHeight="1">
      <c r="E5669" s="576"/>
    </row>
    <row r="5670" spans="5:5" ht="12" customHeight="1">
      <c r="E5670" s="576"/>
    </row>
    <row r="5671" spans="5:5" ht="12" customHeight="1">
      <c r="E5671" s="576"/>
    </row>
    <row r="5672" spans="5:5" ht="12" customHeight="1">
      <c r="E5672" s="576"/>
    </row>
    <row r="5673" spans="5:5" ht="12" customHeight="1">
      <c r="E5673" s="576"/>
    </row>
    <row r="5674" spans="5:5" ht="12" customHeight="1">
      <c r="E5674" s="576"/>
    </row>
    <row r="5675" spans="5:5" ht="12" customHeight="1">
      <c r="E5675" s="576"/>
    </row>
    <row r="5676" spans="5:5" ht="12" customHeight="1">
      <c r="E5676" s="576"/>
    </row>
    <row r="5677" spans="5:5" ht="12" customHeight="1">
      <c r="E5677" s="576"/>
    </row>
    <row r="5678" spans="5:5" ht="12" customHeight="1">
      <c r="E5678" s="576"/>
    </row>
    <row r="5679" spans="5:5" ht="12" customHeight="1">
      <c r="E5679" s="576"/>
    </row>
    <row r="5680" spans="5:5" ht="12" customHeight="1">
      <c r="E5680" s="576"/>
    </row>
    <row r="5681" spans="5:5" ht="12" customHeight="1">
      <c r="E5681" s="576"/>
    </row>
    <row r="5682" spans="5:5" ht="12" customHeight="1">
      <c r="E5682" s="576"/>
    </row>
    <row r="5683" spans="5:5" ht="12" customHeight="1">
      <c r="E5683" s="576"/>
    </row>
    <row r="5684" spans="5:5" ht="12" customHeight="1">
      <c r="E5684" s="576"/>
    </row>
    <row r="5685" spans="5:5" ht="12" customHeight="1">
      <c r="E5685" s="576"/>
    </row>
    <row r="5686" spans="5:5" ht="12" customHeight="1">
      <c r="E5686" s="576"/>
    </row>
    <row r="5687" spans="5:5" ht="12" customHeight="1">
      <c r="E5687" s="576"/>
    </row>
    <row r="5688" spans="5:5" ht="12" customHeight="1">
      <c r="E5688" s="576"/>
    </row>
    <row r="5689" spans="5:5" ht="12" customHeight="1">
      <c r="E5689" s="576"/>
    </row>
    <row r="5690" spans="5:5" ht="12" customHeight="1">
      <c r="E5690" s="576"/>
    </row>
    <row r="5691" spans="5:5" ht="12" customHeight="1">
      <c r="E5691" s="576"/>
    </row>
    <row r="5692" spans="5:5" ht="12" customHeight="1">
      <c r="E5692" s="576"/>
    </row>
    <row r="5693" spans="5:5" ht="12" customHeight="1">
      <c r="E5693" s="576"/>
    </row>
    <row r="5694" spans="5:5" ht="12" customHeight="1">
      <c r="E5694" s="576"/>
    </row>
    <row r="5695" spans="5:5" ht="12" customHeight="1">
      <c r="E5695" s="576"/>
    </row>
    <row r="5696" spans="5:5" ht="12" customHeight="1">
      <c r="E5696" s="576"/>
    </row>
    <row r="5697" spans="5:5" ht="12" customHeight="1">
      <c r="E5697" s="576"/>
    </row>
    <row r="5698" spans="5:5" ht="12" customHeight="1">
      <c r="E5698" s="576"/>
    </row>
    <row r="5699" spans="5:5" ht="12" customHeight="1">
      <c r="E5699" s="576"/>
    </row>
    <row r="5700" spans="5:5" ht="12" customHeight="1">
      <c r="E5700" s="576"/>
    </row>
    <row r="5701" spans="5:5" ht="12" customHeight="1">
      <c r="E5701" s="576"/>
    </row>
    <row r="5702" spans="5:5" ht="12" customHeight="1">
      <c r="E5702" s="576"/>
    </row>
    <row r="5703" spans="5:5" ht="12" customHeight="1">
      <c r="E5703" s="576"/>
    </row>
    <row r="5704" spans="5:5" ht="12" customHeight="1">
      <c r="E5704" s="576"/>
    </row>
    <row r="5705" spans="5:5" ht="12" customHeight="1">
      <c r="E5705" s="576"/>
    </row>
    <row r="5706" spans="5:5" ht="12" customHeight="1">
      <c r="E5706" s="576"/>
    </row>
    <row r="5707" spans="5:5" ht="12" customHeight="1">
      <c r="E5707" s="576"/>
    </row>
    <row r="5708" spans="5:5" ht="12" customHeight="1">
      <c r="E5708" s="576"/>
    </row>
    <row r="5709" spans="5:5" ht="12" customHeight="1">
      <c r="E5709" s="576"/>
    </row>
    <row r="5710" spans="5:5" ht="12" customHeight="1">
      <c r="E5710" s="576"/>
    </row>
    <row r="5711" spans="5:5" ht="12" customHeight="1">
      <c r="E5711" s="576"/>
    </row>
    <row r="5712" spans="5:5" ht="12" customHeight="1">
      <c r="E5712" s="576"/>
    </row>
    <row r="5713" spans="5:5" ht="12" customHeight="1">
      <c r="E5713" s="576"/>
    </row>
    <row r="5714" spans="5:5" ht="12" customHeight="1">
      <c r="E5714" s="576"/>
    </row>
    <row r="5715" spans="5:5" ht="12" customHeight="1">
      <c r="E5715" s="576"/>
    </row>
    <row r="5716" spans="5:5" ht="12" customHeight="1">
      <c r="E5716" s="576"/>
    </row>
    <row r="5717" spans="5:5" ht="12" customHeight="1">
      <c r="E5717" s="576"/>
    </row>
    <row r="5718" spans="5:5" ht="12" customHeight="1">
      <c r="E5718" s="576"/>
    </row>
    <row r="5719" spans="5:5" ht="12" customHeight="1">
      <c r="E5719" s="576"/>
    </row>
    <row r="5720" spans="5:5" ht="12" customHeight="1">
      <c r="E5720" s="576"/>
    </row>
    <row r="5721" spans="5:5" ht="12" customHeight="1">
      <c r="E5721" s="576"/>
    </row>
    <row r="5722" spans="5:5" ht="12" customHeight="1">
      <c r="E5722" s="576"/>
    </row>
    <row r="5723" spans="5:5" ht="12" customHeight="1">
      <c r="E5723" s="576"/>
    </row>
    <row r="5724" spans="5:5" ht="12" customHeight="1">
      <c r="E5724" s="576"/>
    </row>
    <row r="5725" spans="5:5" ht="12" customHeight="1">
      <c r="E5725" s="576"/>
    </row>
    <row r="5726" spans="5:5" ht="12" customHeight="1">
      <c r="E5726" s="576"/>
    </row>
    <row r="5727" spans="5:5" ht="12" customHeight="1">
      <c r="E5727" s="576"/>
    </row>
    <row r="5728" spans="5:5" ht="12" customHeight="1">
      <c r="E5728" s="576"/>
    </row>
    <row r="5729" spans="5:5" ht="12" customHeight="1">
      <c r="E5729" s="576"/>
    </row>
    <row r="5730" spans="5:5" ht="12" customHeight="1">
      <c r="E5730" s="576"/>
    </row>
    <row r="5731" spans="5:5" ht="12" customHeight="1">
      <c r="E5731" s="576"/>
    </row>
    <row r="5732" spans="5:5" ht="12" customHeight="1">
      <c r="E5732" s="576"/>
    </row>
    <row r="5733" spans="5:5" ht="12" customHeight="1">
      <c r="E5733" s="576"/>
    </row>
    <row r="5734" spans="5:5" ht="12" customHeight="1">
      <c r="E5734" s="576"/>
    </row>
    <row r="5735" spans="5:5" ht="12" customHeight="1">
      <c r="E5735" s="576"/>
    </row>
    <row r="5736" spans="5:5" ht="12" customHeight="1">
      <c r="E5736" s="576"/>
    </row>
    <row r="5737" spans="5:5" ht="12" customHeight="1">
      <c r="E5737" s="576"/>
    </row>
    <row r="5738" spans="5:5" ht="12" customHeight="1">
      <c r="E5738" s="576"/>
    </row>
    <row r="5739" spans="5:5" ht="12" customHeight="1">
      <c r="E5739" s="576"/>
    </row>
    <row r="5740" spans="5:5" ht="12" customHeight="1">
      <c r="E5740" s="576"/>
    </row>
    <row r="5741" spans="5:5" ht="12" customHeight="1">
      <c r="E5741" s="576"/>
    </row>
    <row r="5742" spans="5:5" ht="12" customHeight="1">
      <c r="E5742" s="576"/>
    </row>
    <row r="5743" spans="5:5" ht="12" customHeight="1">
      <c r="E5743" s="576"/>
    </row>
    <row r="5744" spans="5:5" ht="12" customHeight="1">
      <c r="E5744" s="576"/>
    </row>
    <row r="5745" spans="5:5" ht="12" customHeight="1">
      <c r="E5745" s="576"/>
    </row>
    <row r="5746" spans="5:5" ht="12" customHeight="1">
      <c r="E5746" s="576"/>
    </row>
    <row r="5747" spans="5:5" ht="12" customHeight="1">
      <c r="E5747" s="576"/>
    </row>
    <row r="5748" spans="5:5" ht="12" customHeight="1">
      <c r="E5748" s="576"/>
    </row>
    <row r="5749" spans="5:5" ht="12" customHeight="1">
      <c r="E5749" s="576"/>
    </row>
    <row r="5750" spans="5:5" ht="12" customHeight="1">
      <c r="E5750" s="576"/>
    </row>
    <row r="5751" spans="5:5" ht="12" customHeight="1">
      <c r="E5751" s="576"/>
    </row>
    <row r="5752" spans="5:5" ht="12" customHeight="1">
      <c r="E5752" s="576"/>
    </row>
    <row r="5753" spans="5:5" ht="12" customHeight="1">
      <c r="E5753" s="576"/>
    </row>
    <row r="5754" spans="5:5" ht="12" customHeight="1">
      <c r="E5754" s="576"/>
    </row>
    <row r="5755" spans="5:5" ht="12" customHeight="1">
      <c r="E5755" s="576"/>
    </row>
    <row r="5756" spans="5:5" ht="12" customHeight="1">
      <c r="E5756" s="576"/>
    </row>
    <row r="5757" spans="5:5" ht="12" customHeight="1">
      <c r="E5757" s="576"/>
    </row>
    <row r="5758" spans="5:5" ht="12" customHeight="1">
      <c r="E5758" s="576"/>
    </row>
    <row r="5759" spans="5:5" ht="12" customHeight="1">
      <c r="E5759" s="576"/>
    </row>
    <row r="5760" spans="5:5" ht="12" customHeight="1">
      <c r="E5760" s="576"/>
    </row>
    <row r="5761" spans="5:5" ht="12" customHeight="1">
      <c r="E5761" s="576"/>
    </row>
    <row r="5762" spans="5:5" ht="12" customHeight="1">
      <c r="E5762" s="576"/>
    </row>
    <row r="5763" spans="5:5" ht="12" customHeight="1">
      <c r="E5763" s="576"/>
    </row>
    <row r="5764" spans="5:5" ht="12" customHeight="1">
      <c r="E5764" s="576"/>
    </row>
    <row r="5765" spans="5:5" ht="12" customHeight="1">
      <c r="E5765" s="576"/>
    </row>
    <row r="5766" spans="5:5" ht="12" customHeight="1">
      <c r="E5766" s="576"/>
    </row>
    <row r="5767" spans="5:5" ht="12" customHeight="1">
      <c r="E5767" s="576"/>
    </row>
    <row r="5768" spans="5:5" ht="12" customHeight="1">
      <c r="E5768" s="576"/>
    </row>
    <row r="5769" spans="5:5" ht="12" customHeight="1">
      <c r="E5769" s="576"/>
    </row>
    <row r="5770" spans="5:5" ht="12" customHeight="1">
      <c r="E5770" s="576"/>
    </row>
    <row r="5771" spans="5:5" ht="12" customHeight="1">
      <c r="E5771" s="576"/>
    </row>
    <row r="5772" spans="5:5" ht="12" customHeight="1">
      <c r="E5772" s="576"/>
    </row>
    <row r="5773" spans="5:5" ht="12" customHeight="1">
      <c r="E5773" s="576"/>
    </row>
    <row r="5774" spans="5:5" ht="12" customHeight="1">
      <c r="E5774" s="576"/>
    </row>
    <row r="5775" spans="5:5" ht="12" customHeight="1">
      <c r="E5775" s="576"/>
    </row>
    <row r="5776" spans="5:5" ht="12" customHeight="1">
      <c r="E5776" s="576"/>
    </row>
    <row r="5777" spans="5:5" ht="12" customHeight="1">
      <c r="E5777" s="576"/>
    </row>
    <row r="5778" spans="5:5" ht="12" customHeight="1">
      <c r="E5778" s="576"/>
    </row>
    <row r="5779" spans="5:5" ht="12" customHeight="1">
      <c r="E5779" s="576"/>
    </row>
    <row r="5780" spans="5:5" ht="12" customHeight="1">
      <c r="E5780" s="576"/>
    </row>
    <row r="5781" spans="5:5" ht="12" customHeight="1">
      <c r="E5781" s="576"/>
    </row>
    <row r="5782" spans="5:5" ht="12" customHeight="1">
      <c r="E5782" s="576"/>
    </row>
    <row r="5783" spans="5:5" ht="12" customHeight="1">
      <c r="E5783" s="576"/>
    </row>
    <row r="5784" spans="5:5" ht="12" customHeight="1">
      <c r="E5784" s="576"/>
    </row>
    <row r="5785" spans="5:5" ht="12" customHeight="1">
      <c r="E5785" s="576"/>
    </row>
    <row r="5786" spans="5:5" ht="12" customHeight="1">
      <c r="E5786" s="576"/>
    </row>
    <row r="5787" spans="5:5" ht="12" customHeight="1">
      <c r="E5787" s="576"/>
    </row>
    <row r="5788" spans="5:5" ht="12" customHeight="1">
      <c r="E5788" s="576"/>
    </row>
    <row r="5789" spans="5:5" ht="12" customHeight="1">
      <c r="E5789" s="576"/>
    </row>
    <row r="5790" spans="5:5" ht="12" customHeight="1">
      <c r="E5790" s="576"/>
    </row>
    <row r="5791" spans="5:5" ht="12" customHeight="1">
      <c r="E5791" s="576"/>
    </row>
    <row r="5792" spans="5:5" ht="12" customHeight="1">
      <c r="E5792" s="576"/>
    </row>
    <row r="5793" spans="5:5" ht="12" customHeight="1">
      <c r="E5793" s="576"/>
    </row>
    <row r="5794" spans="5:5" ht="12" customHeight="1">
      <c r="E5794" s="576"/>
    </row>
    <row r="5795" spans="5:5" ht="12" customHeight="1">
      <c r="E5795" s="576"/>
    </row>
    <row r="5796" spans="5:5" ht="12" customHeight="1">
      <c r="E5796" s="576"/>
    </row>
    <row r="5797" spans="5:5" ht="12" customHeight="1">
      <c r="E5797" s="576"/>
    </row>
    <row r="5798" spans="5:5" ht="12" customHeight="1">
      <c r="E5798" s="576"/>
    </row>
    <row r="5799" spans="5:5" ht="12" customHeight="1">
      <c r="E5799" s="576"/>
    </row>
    <row r="5800" spans="5:5" ht="12" customHeight="1">
      <c r="E5800" s="576"/>
    </row>
    <row r="5801" spans="5:5" ht="12" customHeight="1">
      <c r="E5801" s="576"/>
    </row>
    <row r="5802" spans="5:5" ht="12" customHeight="1">
      <c r="E5802" s="576"/>
    </row>
    <row r="5803" spans="5:5" ht="12" customHeight="1">
      <c r="E5803" s="576"/>
    </row>
    <row r="5804" spans="5:5" ht="12" customHeight="1">
      <c r="E5804" s="576"/>
    </row>
    <row r="5805" spans="5:5" ht="12" customHeight="1">
      <c r="E5805" s="576"/>
    </row>
    <row r="5806" spans="5:5" ht="12" customHeight="1">
      <c r="E5806" s="576"/>
    </row>
    <row r="5807" spans="5:5" ht="12" customHeight="1">
      <c r="E5807" s="576"/>
    </row>
    <row r="5808" spans="5:5" ht="12" customHeight="1">
      <c r="E5808" s="576"/>
    </row>
    <row r="5809" spans="5:5" ht="12" customHeight="1">
      <c r="E5809" s="576"/>
    </row>
    <row r="5810" spans="5:5" ht="12" customHeight="1">
      <c r="E5810" s="576"/>
    </row>
    <row r="5811" spans="5:5" ht="12" customHeight="1">
      <c r="E5811" s="576"/>
    </row>
    <row r="5812" spans="5:5" ht="12" customHeight="1">
      <c r="E5812" s="576"/>
    </row>
    <row r="5813" spans="5:5" ht="12" customHeight="1">
      <c r="E5813" s="576"/>
    </row>
    <row r="5814" spans="5:5" ht="12" customHeight="1">
      <c r="E5814" s="576"/>
    </row>
    <row r="5815" spans="5:5" ht="12" customHeight="1">
      <c r="E5815" s="576"/>
    </row>
    <row r="5816" spans="5:5" ht="12" customHeight="1">
      <c r="E5816" s="576"/>
    </row>
    <row r="5817" spans="5:5" ht="12" customHeight="1">
      <c r="E5817" s="576"/>
    </row>
    <row r="5818" spans="5:5" ht="12" customHeight="1">
      <c r="E5818" s="576"/>
    </row>
    <row r="5819" spans="5:5" ht="12" customHeight="1">
      <c r="E5819" s="576"/>
    </row>
    <row r="5820" spans="5:5" ht="12" customHeight="1">
      <c r="E5820" s="576"/>
    </row>
    <row r="5821" spans="5:5" ht="12" customHeight="1">
      <c r="E5821" s="576"/>
    </row>
    <row r="5822" spans="5:5" ht="12" customHeight="1">
      <c r="E5822" s="576"/>
    </row>
    <row r="5823" spans="5:5" ht="12" customHeight="1">
      <c r="E5823" s="576"/>
    </row>
    <row r="5824" spans="5:5" ht="12" customHeight="1">
      <c r="E5824" s="576"/>
    </row>
    <row r="5825" spans="5:5" ht="12" customHeight="1">
      <c r="E5825" s="576"/>
    </row>
    <row r="5826" spans="5:5" ht="12" customHeight="1">
      <c r="E5826" s="576"/>
    </row>
    <row r="5827" spans="5:5" ht="12" customHeight="1">
      <c r="E5827" s="576"/>
    </row>
    <row r="5828" spans="5:5" ht="12" customHeight="1">
      <c r="E5828" s="576"/>
    </row>
    <row r="5829" spans="5:5" ht="12" customHeight="1">
      <c r="E5829" s="576"/>
    </row>
    <row r="5830" spans="5:5" ht="12" customHeight="1">
      <c r="E5830" s="576"/>
    </row>
    <row r="5831" spans="5:5" ht="12" customHeight="1">
      <c r="E5831" s="576"/>
    </row>
    <row r="5832" spans="5:5" ht="12" customHeight="1">
      <c r="E5832" s="576"/>
    </row>
    <row r="5833" spans="5:5" ht="12" customHeight="1">
      <c r="E5833" s="576"/>
    </row>
    <row r="5834" spans="5:5" ht="12" customHeight="1">
      <c r="E5834" s="576"/>
    </row>
    <row r="5835" spans="5:5" ht="12" customHeight="1">
      <c r="E5835" s="576"/>
    </row>
    <row r="5836" spans="5:5" ht="12" customHeight="1">
      <c r="E5836" s="576"/>
    </row>
    <row r="5837" spans="5:5" ht="12" customHeight="1">
      <c r="E5837" s="576"/>
    </row>
    <row r="5838" spans="5:5" ht="12" customHeight="1">
      <c r="E5838" s="576"/>
    </row>
    <row r="5839" spans="5:5" ht="12" customHeight="1">
      <c r="E5839" s="576"/>
    </row>
    <row r="5840" spans="5:5" ht="12" customHeight="1">
      <c r="E5840" s="576"/>
    </row>
    <row r="5841" spans="5:5" ht="12" customHeight="1">
      <c r="E5841" s="576"/>
    </row>
    <row r="5842" spans="5:5" ht="12" customHeight="1">
      <c r="E5842" s="576"/>
    </row>
    <row r="5843" spans="5:5" ht="12" customHeight="1">
      <c r="E5843" s="576"/>
    </row>
    <row r="5844" spans="5:5" ht="12" customHeight="1">
      <c r="E5844" s="576"/>
    </row>
    <row r="5845" spans="5:5" ht="12" customHeight="1">
      <c r="E5845" s="576"/>
    </row>
    <row r="5846" spans="5:5" ht="12" customHeight="1">
      <c r="E5846" s="576"/>
    </row>
    <row r="5847" spans="5:5" ht="12" customHeight="1">
      <c r="E5847" s="576"/>
    </row>
    <row r="5848" spans="5:5" ht="12" customHeight="1">
      <c r="E5848" s="576"/>
    </row>
    <row r="5849" spans="5:5" ht="12" customHeight="1">
      <c r="E5849" s="576"/>
    </row>
    <row r="5850" spans="5:5" ht="12" customHeight="1">
      <c r="E5850" s="576"/>
    </row>
    <row r="5851" spans="5:5" ht="12" customHeight="1">
      <c r="E5851" s="576"/>
    </row>
    <row r="5852" spans="5:5" ht="12" customHeight="1">
      <c r="E5852" s="576"/>
    </row>
    <row r="5853" spans="5:5" ht="12" customHeight="1">
      <c r="E5853" s="576"/>
    </row>
    <row r="5854" spans="5:5" ht="12" customHeight="1">
      <c r="E5854" s="576"/>
    </row>
    <row r="5855" spans="5:5" ht="12" customHeight="1">
      <c r="E5855" s="576"/>
    </row>
    <row r="5856" spans="5:5" ht="12" customHeight="1">
      <c r="E5856" s="576"/>
    </row>
    <row r="5857" spans="5:5" ht="12" customHeight="1">
      <c r="E5857" s="576"/>
    </row>
    <row r="5858" spans="5:5" ht="12" customHeight="1">
      <c r="E5858" s="576"/>
    </row>
    <row r="5859" spans="5:5" ht="12" customHeight="1">
      <c r="E5859" s="576"/>
    </row>
    <row r="5860" spans="5:5" ht="12" customHeight="1">
      <c r="E5860" s="576"/>
    </row>
    <row r="5861" spans="5:5" ht="12" customHeight="1">
      <c r="E5861" s="576"/>
    </row>
    <row r="5862" spans="5:5" ht="12" customHeight="1">
      <c r="E5862" s="576"/>
    </row>
    <row r="5863" spans="5:5" ht="12" customHeight="1">
      <c r="E5863" s="576"/>
    </row>
    <row r="5864" spans="5:5" ht="12" customHeight="1">
      <c r="E5864" s="576"/>
    </row>
    <row r="5865" spans="5:5" ht="12" customHeight="1">
      <c r="E5865" s="576"/>
    </row>
    <row r="5866" spans="5:5" ht="12" customHeight="1">
      <c r="E5866" s="576"/>
    </row>
    <row r="5867" spans="5:5" ht="12" customHeight="1">
      <c r="E5867" s="576"/>
    </row>
    <row r="5868" spans="5:5" ht="12" customHeight="1">
      <c r="E5868" s="576"/>
    </row>
    <row r="5869" spans="5:5" ht="12" customHeight="1">
      <c r="E5869" s="576"/>
    </row>
    <row r="5870" spans="5:5" ht="12" customHeight="1">
      <c r="E5870" s="576"/>
    </row>
    <row r="5871" spans="5:5" ht="12" customHeight="1">
      <c r="E5871" s="576"/>
    </row>
    <row r="5872" spans="5:5" ht="12" customHeight="1">
      <c r="E5872" s="576"/>
    </row>
    <row r="5873" spans="5:5" ht="12" customHeight="1">
      <c r="E5873" s="576"/>
    </row>
    <row r="5874" spans="5:5" ht="12" customHeight="1">
      <c r="E5874" s="576"/>
    </row>
    <row r="5875" spans="5:5" ht="12" customHeight="1">
      <c r="E5875" s="576"/>
    </row>
    <row r="5876" spans="5:5" ht="12" customHeight="1">
      <c r="E5876" s="576"/>
    </row>
    <row r="5877" spans="5:5" ht="12" customHeight="1">
      <c r="E5877" s="576"/>
    </row>
    <row r="5878" spans="5:5" ht="12" customHeight="1">
      <c r="E5878" s="576"/>
    </row>
    <row r="5879" spans="5:5" ht="12" customHeight="1">
      <c r="E5879" s="576"/>
    </row>
    <row r="5880" spans="5:5" ht="12" customHeight="1">
      <c r="E5880" s="576"/>
    </row>
    <row r="5881" spans="5:5" ht="12" customHeight="1">
      <c r="E5881" s="576"/>
    </row>
    <row r="5882" spans="5:5" ht="12" customHeight="1">
      <c r="E5882" s="576"/>
    </row>
    <row r="5883" spans="5:5" ht="12" customHeight="1">
      <c r="E5883" s="576"/>
    </row>
    <row r="5884" spans="5:5" ht="12" customHeight="1">
      <c r="E5884" s="576"/>
    </row>
    <row r="5885" spans="5:5" ht="12" customHeight="1">
      <c r="E5885" s="576"/>
    </row>
    <row r="5886" spans="5:5" ht="12" customHeight="1">
      <c r="E5886" s="576"/>
    </row>
    <row r="5887" spans="5:5" ht="12" customHeight="1">
      <c r="E5887" s="576"/>
    </row>
    <row r="5888" spans="5:5" ht="12" customHeight="1">
      <c r="E5888" s="576"/>
    </row>
    <row r="5889" spans="5:5" ht="12" customHeight="1">
      <c r="E5889" s="576"/>
    </row>
    <row r="5890" spans="5:5" ht="12" customHeight="1">
      <c r="E5890" s="576"/>
    </row>
    <row r="5891" spans="5:5" ht="12" customHeight="1">
      <c r="E5891" s="576"/>
    </row>
    <row r="5892" spans="5:5" ht="12" customHeight="1">
      <c r="E5892" s="576"/>
    </row>
    <row r="5893" spans="5:5" ht="12" customHeight="1">
      <c r="E5893" s="576"/>
    </row>
    <row r="5894" spans="5:5" ht="12" customHeight="1">
      <c r="E5894" s="576"/>
    </row>
    <row r="5895" spans="5:5" ht="12" customHeight="1">
      <c r="E5895" s="576"/>
    </row>
    <row r="5896" spans="5:5" ht="12" customHeight="1">
      <c r="E5896" s="576"/>
    </row>
    <row r="5897" spans="5:5" ht="12" customHeight="1">
      <c r="E5897" s="576"/>
    </row>
    <row r="5898" spans="5:5" ht="12" customHeight="1">
      <c r="E5898" s="576"/>
    </row>
    <row r="5899" spans="5:5" ht="12" customHeight="1">
      <c r="E5899" s="576"/>
    </row>
    <row r="5900" spans="5:5" ht="12" customHeight="1">
      <c r="E5900" s="576"/>
    </row>
    <row r="5901" spans="5:5" ht="12" customHeight="1">
      <c r="E5901" s="576"/>
    </row>
    <row r="5902" spans="5:5" ht="12" customHeight="1">
      <c r="E5902" s="576"/>
    </row>
    <row r="5903" spans="5:5" ht="12" customHeight="1">
      <c r="E5903" s="576"/>
    </row>
    <row r="5904" spans="5:5" ht="12" customHeight="1">
      <c r="E5904" s="576"/>
    </row>
    <row r="5905" spans="5:5" ht="12" customHeight="1">
      <c r="E5905" s="576"/>
    </row>
    <row r="5906" spans="5:5" ht="12" customHeight="1">
      <c r="E5906" s="576"/>
    </row>
    <row r="5907" spans="5:5" ht="12" customHeight="1">
      <c r="E5907" s="576"/>
    </row>
    <row r="5908" spans="5:5" ht="12" customHeight="1">
      <c r="E5908" s="576"/>
    </row>
    <row r="5909" spans="5:5" ht="12" customHeight="1">
      <c r="E5909" s="576"/>
    </row>
    <row r="5910" spans="5:5" ht="12" customHeight="1">
      <c r="E5910" s="576"/>
    </row>
    <row r="5911" spans="5:5" ht="12" customHeight="1">
      <c r="E5911" s="576"/>
    </row>
    <row r="5912" spans="5:5" ht="12" customHeight="1">
      <c r="E5912" s="576"/>
    </row>
    <row r="5913" spans="5:5" ht="12" customHeight="1">
      <c r="E5913" s="576"/>
    </row>
    <row r="5914" spans="5:5" ht="12" customHeight="1">
      <c r="E5914" s="576"/>
    </row>
    <row r="5915" spans="5:5" ht="12" customHeight="1">
      <c r="E5915" s="576"/>
    </row>
    <row r="5916" spans="5:5" ht="12" customHeight="1">
      <c r="E5916" s="576"/>
    </row>
    <row r="5917" spans="5:5" ht="12" customHeight="1">
      <c r="E5917" s="576"/>
    </row>
    <row r="5918" spans="5:5" ht="12" customHeight="1">
      <c r="E5918" s="576"/>
    </row>
    <row r="5919" spans="5:5" ht="12" customHeight="1">
      <c r="E5919" s="576"/>
    </row>
    <row r="5920" spans="5:5" ht="12" customHeight="1">
      <c r="E5920" s="576"/>
    </row>
    <row r="5921" spans="5:5" ht="12" customHeight="1">
      <c r="E5921" s="576"/>
    </row>
    <row r="5922" spans="5:5" ht="12" customHeight="1">
      <c r="E5922" s="576"/>
    </row>
    <row r="5923" spans="5:5" ht="12" customHeight="1">
      <c r="E5923" s="576"/>
    </row>
    <row r="5924" spans="5:5" ht="12" customHeight="1">
      <c r="E5924" s="576"/>
    </row>
    <row r="5925" spans="5:5" ht="12" customHeight="1">
      <c r="E5925" s="576"/>
    </row>
    <row r="5926" spans="5:5" ht="12" customHeight="1">
      <c r="E5926" s="576"/>
    </row>
    <row r="5927" spans="5:5" ht="12" customHeight="1">
      <c r="E5927" s="576"/>
    </row>
    <row r="5928" spans="5:5" ht="12" customHeight="1">
      <c r="E5928" s="576"/>
    </row>
    <row r="5929" spans="5:5" ht="12" customHeight="1">
      <c r="E5929" s="576"/>
    </row>
    <row r="5930" spans="5:5" ht="12" customHeight="1">
      <c r="E5930" s="576"/>
    </row>
    <row r="5931" spans="5:5" ht="12" customHeight="1">
      <c r="E5931" s="576"/>
    </row>
    <row r="5932" spans="5:5" ht="12" customHeight="1">
      <c r="E5932" s="576"/>
    </row>
    <row r="5933" spans="5:5" ht="12" customHeight="1">
      <c r="E5933" s="576"/>
    </row>
    <row r="5934" spans="5:5" ht="12" customHeight="1">
      <c r="E5934" s="576"/>
    </row>
    <row r="5935" spans="5:5" ht="12" customHeight="1">
      <c r="E5935" s="576"/>
    </row>
    <row r="5936" spans="5:5" ht="12" customHeight="1">
      <c r="E5936" s="576"/>
    </row>
    <row r="5937" spans="5:5" ht="12" customHeight="1">
      <c r="E5937" s="576"/>
    </row>
    <row r="5938" spans="5:5" ht="12" customHeight="1">
      <c r="E5938" s="576"/>
    </row>
    <row r="5939" spans="5:5" ht="12" customHeight="1">
      <c r="E5939" s="576"/>
    </row>
    <row r="5940" spans="5:5" ht="12" customHeight="1">
      <c r="E5940" s="576"/>
    </row>
    <row r="5941" spans="5:5" ht="12" customHeight="1">
      <c r="E5941" s="576"/>
    </row>
    <row r="5942" spans="5:5" ht="12" customHeight="1">
      <c r="E5942" s="576"/>
    </row>
    <row r="5943" spans="5:5" ht="12" customHeight="1">
      <c r="E5943" s="576"/>
    </row>
    <row r="5944" spans="5:5" ht="12" customHeight="1">
      <c r="E5944" s="576"/>
    </row>
    <row r="5945" spans="5:5" ht="12" customHeight="1">
      <c r="E5945" s="576"/>
    </row>
    <row r="5946" spans="5:5" ht="12" customHeight="1">
      <c r="E5946" s="576"/>
    </row>
    <row r="5947" spans="5:5" ht="12" customHeight="1">
      <c r="E5947" s="576"/>
    </row>
    <row r="5948" spans="5:5" ht="12" customHeight="1">
      <c r="E5948" s="576"/>
    </row>
    <row r="5949" spans="5:5" ht="12" customHeight="1">
      <c r="E5949" s="576"/>
    </row>
    <row r="5950" spans="5:5" ht="12" customHeight="1">
      <c r="E5950" s="576"/>
    </row>
    <row r="5951" spans="5:5" ht="12" customHeight="1">
      <c r="E5951" s="576"/>
    </row>
    <row r="5952" spans="5:5" ht="12" customHeight="1">
      <c r="E5952" s="576"/>
    </row>
    <row r="5953" spans="5:5" ht="12" customHeight="1">
      <c r="E5953" s="576"/>
    </row>
    <row r="5954" spans="5:5" ht="12" customHeight="1">
      <c r="E5954" s="576"/>
    </row>
    <row r="5955" spans="5:5" ht="12" customHeight="1">
      <c r="E5955" s="576"/>
    </row>
    <row r="5956" spans="5:5" ht="12" customHeight="1">
      <c r="E5956" s="576"/>
    </row>
    <row r="5957" spans="5:5" ht="12" customHeight="1">
      <c r="E5957" s="576"/>
    </row>
    <row r="5958" spans="5:5" ht="12" customHeight="1">
      <c r="E5958" s="576"/>
    </row>
    <row r="5959" spans="5:5" ht="12" customHeight="1">
      <c r="E5959" s="576"/>
    </row>
    <row r="5960" spans="5:5" ht="12" customHeight="1">
      <c r="E5960" s="576"/>
    </row>
    <row r="5961" spans="5:5" ht="12" customHeight="1">
      <c r="E5961" s="576"/>
    </row>
    <row r="5962" spans="5:5" ht="12" customHeight="1">
      <c r="E5962" s="576"/>
    </row>
    <row r="5963" spans="5:5" ht="12" customHeight="1">
      <c r="E5963" s="576"/>
    </row>
    <row r="5964" spans="5:5" ht="12" customHeight="1">
      <c r="E5964" s="576"/>
    </row>
    <row r="5965" spans="5:5" ht="12" customHeight="1">
      <c r="E5965" s="576"/>
    </row>
    <row r="5966" spans="5:5" ht="12" customHeight="1">
      <c r="E5966" s="576"/>
    </row>
    <row r="5967" spans="5:5" ht="12" customHeight="1">
      <c r="E5967" s="576"/>
    </row>
    <row r="5968" spans="5:5" ht="12" customHeight="1">
      <c r="E5968" s="576"/>
    </row>
    <row r="5969" spans="5:5" ht="12" customHeight="1">
      <c r="E5969" s="576"/>
    </row>
    <row r="5970" spans="5:5" ht="12" customHeight="1">
      <c r="E5970" s="576"/>
    </row>
    <row r="5971" spans="5:5" ht="12" customHeight="1">
      <c r="E5971" s="576"/>
    </row>
    <row r="5972" spans="5:5" ht="12" customHeight="1">
      <c r="E5972" s="576"/>
    </row>
    <row r="5973" spans="5:5" ht="12" customHeight="1">
      <c r="E5973" s="576"/>
    </row>
    <row r="5974" spans="5:5" ht="12" customHeight="1">
      <c r="E5974" s="576"/>
    </row>
    <row r="5975" spans="5:5" ht="12" customHeight="1">
      <c r="E5975" s="576"/>
    </row>
    <row r="5976" spans="5:5" ht="12" customHeight="1">
      <c r="E5976" s="576"/>
    </row>
    <row r="5977" spans="5:5" ht="12" customHeight="1">
      <c r="E5977" s="576"/>
    </row>
    <row r="5978" spans="5:5" ht="12" customHeight="1">
      <c r="E5978" s="576"/>
    </row>
    <row r="5979" spans="5:5" ht="12" customHeight="1">
      <c r="E5979" s="576"/>
    </row>
    <row r="5980" spans="5:5" ht="12" customHeight="1">
      <c r="E5980" s="576"/>
    </row>
    <row r="5981" spans="5:5" ht="12" customHeight="1">
      <c r="E5981" s="576"/>
    </row>
    <row r="5982" spans="5:5" ht="12" customHeight="1">
      <c r="E5982" s="576"/>
    </row>
    <row r="5983" spans="5:5" ht="12" customHeight="1">
      <c r="E5983" s="576"/>
    </row>
    <row r="5984" spans="5:5" ht="12" customHeight="1">
      <c r="E5984" s="576"/>
    </row>
    <row r="5985" spans="5:5" ht="12" customHeight="1">
      <c r="E5985" s="576"/>
    </row>
    <row r="5986" spans="5:5" ht="12" customHeight="1">
      <c r="E5986" s="576"/>
    </row>
    <row r="5987" spans="5:5" ht="12" customHeight="1">
      <c r="E5987" s="576"/>
    </row>
    <row r="5988" spans="5:5" ht="12" customHeight="1">
      <c r="E5988" s="576"/>
    </row>
    <row r="5989" spans="5:5" ht="12" customHeight="1">
      <c r="E5989" s="576"/>
    </row>
    <row r="5990" spans="5:5" ht="12" customHeight="1">
      <c r="E5990" s="576"/>
    </row>
    <row r="5991" spans="5:5" ht="12" customHeight="1">
      <c r="E5991" s="576"/>
    </row>
    <row r="5992" spans="5:5" ht="12" customHeight="1">
      <c r="E5992" s="576"/>
    </row>
    <row r="5993" spans="5:5" ht="12" customHeight="1">
      <c r="E5993" s="576"/>
    </row>
    <row r="5994" spans="5:5" ht="12" customHeight="1">
      <c r="E5994" s="576"/>
    </row>
    <row r="5995" spans="5:5" ht="12" customHeight="1">
      <c r="E5995" s="576"/>
    </row>
    <row r="5996" spans="5:5" ht="12" customHeight="1">
      <c r="E5996" s="576"/>
    </row>
    <row r="5997" spans="5:5" ht="12" customHeight="1">
      <c r="E5997" s="576"/>
    </row>
    <row r="5998" spans="5:5" ht="12" customHeight="1">
      <c r="E5998" s="576"/>
    </row>
    <row r="5999" spans="5:5" ht="12" customHeight="1">
      <c r="E5999" s="576"/>
    </row>
    <row r="6000" spans="5:5" ht="12" customHeight="1">
      <c r="E6000" s="576"/>
    </row>
    <row r="6001" spans="5:5" ht="12" customHeight="1">
      <c r="E6001" s="576"/>
    </row>
    <row r="6002" spans="5:5" ht="12" customHeight="1">
      <c r="E6002" s="576"/>
    </row>
    <row r="6003" spans="5:5" ht="12" customHeight="1">
      <c r="E6003" s="576"/>
    </row>
    <row r="6004" spans="5:5" ht="12" customHeight="1">
      <c r="E6004" s="576"/>
    </row>
    <row r="6005" spans="5:5" ht="12" customHeight="1">
      <c r="E6005" s="576"/>
    </row>
    <row r="6006" spans="5:5" ht="12" customHeight="1">
      <c r="E6006" s="576"/>
    </row>
    <row r="6007" spans="5:5" ht="12" customHeight="1">
      <c r="E6007" s="576"/>
    </row>
    <row r="6008" spans="5:5" ht="12" customHeight="1">
      <c r="E6008" s="576"/>
    </row>
    <row r="6009" spans="5:5" ht="12" customHeight="1">
      <c r="E6009" s="576"/>
    </row>
    <row r="6010" spans="5:5" ht="12" customHeight="1">
      <c r="E6010" s="576"/>
    </row>
    <row r="6011" spans="5:5" ht="12" customHeight="1">
      <c r="E6011" s="576"/>
    </row>
    <row r="6012" spans="5:5" ht="12" customHeight="1">
      <c r="E6012" s="576"/>
    </row>
    <row r="6013" spans="5:5" ht="12" customHeight="1">
      <c r="E6013" s="576"/>
    </row>
    <row r="6014" spans="5:5" ht="12" customHeight="1">
      <c r="E6014" s="576"/>
    </row>
    <row r="6015" spans="5:5" ht="12" customHeight="1">
      <c r="E6015" s="576"/>
    </row>
    <row r="6016" spans="5:5" ht="12" customHeight="1">
      <c r="E6016" s="576"/>
    </row>
    <row r="6017" spans="5:5" ht="12" customHeight="1">
      <c r="E6017" s="576"/>
    </row>
    <row r="6018" spans="5:5" ht="12" customHeight="1">
      <c r="E6018" s="576"/>
    </row>
    <row r="6019" spans="5:5" ht="12" customHeight="1">
      <c r="E6019" s="576"/>
    </row>
    <row r="6020" spans="5:5" ht="12" customHeight="1">
      <c r="E6020" s="576"/>
    </row>
    <row r="6021" spans="5:5" ht="12" customHeight="1">
      <c r="E6021" s="576"/>
    </row>
    <row r="6022" spans="5:5" ht="12" customHeight="1">
      <c r="E6022" s="576"/>
    </row>
    <row r="6023" spans="5:5" ht="12" customHeight="1">
      <c r="E6023" s="576"/>
    </row>
    <row r="6024" spans="5:5" ht="12" customHeight="1">
      <c r="E6024" s="576"/>
    </row>
    <row r="6025" spans="5:5" ht="12" customHeight="1">
      <c r="E6025" s="576"/>
    </row>
    <row r="6026" spans="5:5" ht="12" customHeight="1">
      <c r="E6026" s="576"/>
    </row>
    <row r="6027" spans="5:5" ht="12" customHeight="1">
      <c r="E6027" s="576"/>
    </row>
    <row r="6028" spans="5:5" ht="12" customHeight="1">
      <c r="E6028" s="576"/>
    </row>
    <row r="6029" spans="5:5" ht="12" customHeight="1">
      <c r="E6029" s="576"/>
    </row>
    <row r="6030" spans="5:5" ht="12" customHeight="1">
      <c r="E6030" s="576"/>
    </row>
    <row r="6031" spans="5:5" ht="12" customHeight="1">
      <c r="E6031" s="576"/>
    </row>
    <row r="6032" spans="5:5" ht="12" customHeight="1">
      <c r="E6032" s="576"/>
    </row>
    <row r="6033" spans="5:5" ht="12" customHeight="1">
      <c r="E6033" s="576"/>
    </row>
    <row r="6034" spans="5:5" ht="12" customHeight="1">
      <c r="E6034" s="576"/>
    </row>
    <row r="6035" spans="5:5" ht="12" customHeight="1">
      <c r="E6035" s="576"/>
    </row>
    <row r="6036" spans="5:5" ht="12" customHeight="1">
      <c r="E6036" s="576"/>
    </row>
    <row r="6037" spans="5:5" ht="12" customHeight="1">
      <c r="E6037" s="576"/>
    </row>
    <row r="6038" spans="5:5" ht="12" customHeight="1">
      <c r="E6038" s="576"/>
    </row>
    <row r="6039" spans="5:5" ht="12" customHeight="1">
      <c r="E6039" s="576"/>
    </row>
    <row r="6040" spans="5:5" ht="12" customHeight="1">
      <c r="E6040" s="576"/>
    </row>
    <row r="6041" spans="5:5" ht="12" customHeight="1">
      <c r="E6041" s="576"/>
    </row>
    <row r="6042" spans="5:5" ht="12" customHeight="1">
      <c r="E6042" s="576"/>
    </row>
    <row r="6043" spans="5:5" ht="12" customHeight="1">
      <c r="E6043" s="576"/>
    </row>
    <row r="6044" spans="5:5" ht="12" customHeight="1">
      <c r="E6044" s="576"/>
    </row>
    <row r="6045" spans="5:5" ht="12" customHeight="1">
      <c r="E6045" s="576"/>
    </row>
    <row r="6046" spans="5:5" ht="12" customHeight="1">
      <c r="E6046" s="576"/>
    </row>
    <row r="6047" spans="5:5" ht="12" customHeight="1">
      <c r="E6047" s="576"/>
    </row>
    <row r="6048" spans="5:5" ht="12" customHeight="1">
      <c r="E6048" s="576"/>
    </row>
    <row r="6049" spans="5:5" ht="12" customHeight="1">
      <c r="E6049" s="576"/>
    </row>
    <row r="6050" spans="5:5" ht="12" customHeight="1">
      <c r="E6050" s="576"/>
    </row>
    <row r="6051" spans="5:5" ht="12" customHeight="1">
      <c r="E6051" s="576"/>
    </row>
    <row r="6052" spans="5:5" ht="12" customHeight="1">
      <c r="E6052" s="576"/>
    </row>
    <row r="6053" spans="5:5" ht="12" customHeight="1">
      <c r="E6053" s="576"/>
    </row>
    <row r="6054" spans="5:5" ht="12" customHeight="1">
      <c r="E6054" s="576"/>
    </row>
    <row r="6055" spans="5:5" ht="12" customHeight="1">
      <c r="E6055" s="576"/>
    </row>
    <row r="6056" spans="5:5" ht="12" customHeight="1">
      <c r="E6056" s="576"/>
    </row>
    <row r="6057" spans="5:5" ht="12" customHeight="1">
      <c r="E6057" s="576"/>
    </row>
    <row r="6058" spans="5:5" ht="12" customHeight="1">
      <c r="E6058" s="576"/>
    </row>
    <row r="6059" spans="5:5" ht="12" customHeight="1">
      <c r="E6059" s="576"/>
    </row>
    <row r="6060" spans="5:5" ht="12" customHeight="1">
      <c r="E6060" s="576"/>
    </row>
    <row r="6061" spans="5:5" ht="12" customHeight="1">
      <c r="E6061" s="576"/>
    </row>
    <row r="6062" spans="5:5" ht="12" customHeight="1">
      <c r="E6062" s="576"/>
    </row>
    <row r="6063" spans="5:5" ht="12" customHeight="1">
      <c r="E6063" s="576"/>
    </row>
    <row r="6064" spans="5:5" ht="12" customHeight="1">
      <c r="E6064" s="576"/>
    </row>
    <row r="6065" spans="5:5" ht="12" customHeight="1">
      <c r="E6065" s="576"/>
    </row>
    <row r="6066" spans="5:5" ht="12" customHeight="1">
      <c r="E6066" s="576"/>
    </row>
    <row r="6067" spans="5:5" ht="12" customHeight="1">
      <c r="E6067" s="576"/>
    </row>
    <row r="6068" spans="5:5" ht="12" customHeight="1">
      <c r="E6068" s="576"/>
    </row>
    <row r="6069" spans="5:5" ht="12" customHeight="1">
      <c r="E6069" s="576"/>
    </row>
    <row r="6070" spans="5:5" ht="12" customHeight="1">
      <c r="E6070" s="576"/>
    </row>
    <row r="6071" spans="5:5" ht="12" customHeight="1">
      <c r="E6071" s="576"/>
    </row>
    <row r="6072" spans="5:5" ht="12" customHeight="1">
      <c r="E6072" s="576"/>
    </row>
    <row r="6073" spans="5:5" ht="12" customHeight="1">
      <c r="E6073" s="576"/>
    </row>
    <row r="6074" spans="5:5" ht="12" customHeight="1">
      <c r="E6074" s="576"/>
    </row>
    <row r="6075" spans="5:5" ht="12" customHeight="1">
      <c r="E6075" s="576"/>
    </row>
    <row r="6076" spans="5:5" ht="12" customHeight="1">
      <c r="E6076" s="576"/>
    </row>
    <row r="6077" spans="5:5" ht="12" customHeight="1">
      <c r="E6077" s="576"/>
    </row>
    <row r="6078" spans="5:5" ht="12" customHeight="1">
      <c r="E6078" s="576"/>
    </row>
    <row r="6079" spans="5:5" ht="12" customHeight="1">
      <c r="E6079" s="576"/>
    </row>
    <row r="6080" spans="5:5" ht="12" customHeight="1">
      <c r="E6080" s="576"/>
    </row>
    <row r="6081" spans="5:5" ht="12" customHeight="1">
      <c r="E6081" s="576"/>
    </row>
    <row r="6082" spans="5:5" ht="12" customHeight="1">
      <c r="E6082" s="576"/>
    </row>
    <row r="6083" spans="5:5" ht="12" customHeight="1">
      <c r="E6083" s="576"/>
    </row>
    <row r="6084" spans="5:5" ht="12" customHeight="1">
      <c r="E6084" s="576"/>
    </row>
    <row r="6085" spans="5:5" ht="12" customHeight="1">
      <c r="E6085" s="576"/>
    </row>
    <row r="6086" spans="5:5" ht="12" customHeight="1">
      <c r="E6086" s="576"/>
    </row>
    <row r="6087" spans="5:5" ht="12" customHeight="1">
      <c r="E6087" s="576"/>
    </row>
    <row r="6088" spans="5:5" ht="12" customHeight="1">
      <c r="E6088" s="576"/>
    </row>
    <row r="6089" spans="5:5" ht="12" customHeight="1">
      <c r="E6089" s="576"/>
    </row>
    <row r="6090" spans="5:5" ht="12" customHeight="1">
      <c r="E6090" s="576"/>
    </row>
    <row r="6091" spans="5:5" ht="12" customHeight="1">
      <c r="E6091" s="576"/>
    </row>
    <row r="6092" spans="5:5" ht="12" customHeight="1">
      <c r="E6092" s="576"/>
    </row>
    <row r="6093" spans="5:5" ht="12" customHeight="1">
      <c r="E6093" s="576"/>
    </row>
    <row r="6094" spans="5:5" ht="12" customHeight="1">
      <c r="E6094" s="576"/>
    </row>
    <row r="6095" spans="5:5" ht="12" customHeight="1">
      <c r="E6095" s="576"/>
    </row>
    <row r="6096" spans="5:5" ht="12" customHeight="1">
      <c r="E6096" s="576"/>
    </row>
    <row r="6097" spans="5:5" ht="12" customHeight="1">
      <c r="E6097" s="576"/>
    </row>
    <row r="6098" spans="5:5" ht="12" customHeight="1">
      <c r="E6098" s="576"/>
    </row>
    <row r="6099" spans="5:5" ht="12" customHeight="1">
      <c r="E6099" s="576"/>
    </row>
    <row r="6100" spans="5:5" ht="12" customHeight="1">
      <c r="E6100" s="576"/>
    </row>
    <row r="6101" spans="5:5" ht="12" customHeight="1">
      <c r="E6101" s="576"/>
    </row>
    <row r="6102" spans="5:5" ht="12" customHeight="1">
      <c r="E6102" s="576"/>
    </row>
    <row r="6103" spans="5:5" ht="12" customHeight="1">
      <c r="E6103" s="576"/>
    </row>
    <row r="6104" spans="5:5" ht="12" customHeight="1">
      <c r="E6104" s="576"/>
    </row>
    <row r="6105" spans="5:5" ht="12" customHeight="1">
      <c r="E6105" s="576"/>
    </row>
    <row r="6106" spans="5:5" ht="12" customHeight="1">
      <c r="E6106" s="576"/>
    </row>
    <row r="6107" spans="5:5" ht="12" customHeight="1">
      <c r="E6107" s="576"/>
    </row>
    <row r="6108" spans="5:5" ht="12" customHeight="1">
      <c r="E6108" s="576"/>
    </row>
    <row r="6109" spans="5:5" ht="12" customHeight="1">
      <c r="E6109" s="576"/>
    </row>
    <row r="6110" spans="5:5" ht="12" customHeight="1">
      <c r="E6110" s="576"/>
    </row>
    <row r="6111" spans="5:5" ht="12" customHeight="1">
      <c r="E6111" s="576"/>
    </row>
    <row r="6112" spans="5:5" ht="12" customHeight="1">
      <c r="E6112" s="576"/>
    </row>
    <row r="6113" spans="5:5" ht="12" customHeight="1">
      <c r="E6113" s="576"/>
    </row>
    <row r="6114" spans="5:5" ht="12" customHeight="1">
      <c r="E6114" s="576"/>
    </row>
    <row r="6115" spans="5:5" ht="12" customHeight="1">
      <c r="E6115" s="576"/>
    </row>
    <row r="6116" spans="5:5" ht="12" customHeight="1">
      <c r="E6116" s="576"/>
    </row>
    <row r="6117" spans="5:5" ht="12" customHeight="1">
      <c r="E6117" s="576"/>
    </row>
    <row r="6118" spans="5:5" ht="12" customHeight="1">
      <c r="E6118" s="576"/>
    </row>
    <row r="6119" spans="5:5" ht="12" customHeight="1">
      <c r="E6119" s="576"/>
    </row>
    <row r="6120" spans="5:5" ht="12" customHeight="1">
      <c r="E6120" s="576"/>
    </row>
    <row r="6121" spans="5:5" ht="12" customHeight="1">
      <c r="E6121" s="576"/>
    </row>
    <row r="6122" spans="5:5" ht="12" customHeight="1">
      <c r="E6122" s="576"/>
    </row>
    <row r="6123" spans="5:5" ht="12" customHeight="1">
      <c r="E6123" s="576"/>
    </row>
    <row r="6124" spans="5:5" ht="12" customHeight="1">
      <c r="E6124" s="576"/>
    </row>
    <row r="6125" spans="5:5" ht="12" customHeight="1">
      <c r="E6125" s="576"/>
    </row>
    <row r="6126" spans="5:5" ht="12" customHeight="1">
      <c r="E6126" s="576"/>
    </row>
    <row r="6127" spans="5:5" ht="12" customHeight="1">
      <c r="E6127" s="576"/>
    </row>
    <row r="6128" spans="5:5" ht="12" customHeight="1">
      <c r="E6128" s="576"/>
    </row>
    <row r="6129" spans="5:5" ht="12" customHeight="1">
      <c r="E6129" s="576"/>
    </row>
    <row r="6130" spans="5:5" ht="12" customHeight="1">
      <c r="E6130" s="576"/>
    </row>
    <row r="6131" spans="5:5" ht="12" customHeight="1">
      <c r="E6131" s="576"/>
    </row>
    <row r="6132" spans="5:5" ht="12" customHeight="1">
      <c r="E6132" s="576"/>
    </row>
    <row r="6133" spans="5:5" ht="12" customHeight="1">
      <c r="E6133" s="576"/>
    </row>
    <row r="6134" spans="5:5" ht="12" customHeight="1">
      <c r="E6134" s="576"/>
    </row>
    <row r="6135" spans="5:5" ht="12" customHeight="1">
      <c r="E6135" s="576"/>
    </row>
    <row r="6136" spans="5:5" ht="12" customHeight="1">
      <c r="E6136" s="576"/>
    </row>
    <row r="6137" spans="5:5" ht="12" customHeight="1">
      <c r="E6137" s="576"/>
    </row>
    <row r="6138" spans="5:5" ht="12" customHeight="1">
      <c r="E6138" s="576"/>
    </row>
    <row r="6139" spans="5:5" ht="12" customHeight="1">
      <c r="E6139" s="576"/>
    </row>
    <row r="6140" spans="5:5" ht="12" customHeight="1">
      <c r="E6140" s="576"/>
    </row>
    <row r="6141" spans="5:5" ht="12" customHeight="1">
      <c r="E6141" s="576"/>
    </row>
    <row r="6142" spans="5:5" ht="12" customHeight="1">
      <c r="E6142" s="576"/>
    </row>
    <row r="6143" spans="5:5" ht="12" customHeight="1">
      <c r="E6143" s="576"/>
    </row>
    <row r="6144" spans="5:5" ht="12" customHeight="1">
      <c r="E6144" s="576"/>
    </row>
    <row r="6145" spans="5:5" ht="12" customHeight="1">
      <c r="E6145" s="576"/>
    </row>
    <row r="6146" spans="5:5" ht="12" customHeight="1">
      <c r="E6146" s="576"/>
    </row>
    <row r="6147" spans="5:5" ht="12" customHeight="1">
      <c r="E6147" s="576"/>
    </row>
    <row r="6148" spans="5:5" ht="12" customHeight="1">
      <c r="E6148" s="576"/>
    </row>
    <row r="6149" spans="5:5" ht="12" customHeight="1">
      <c r="E6149" s="576"/>
    </row>
    <row r="6150" spans="5:5" ht="12" customHeight="1">
      <c r="E6150" s="576"/>
    </row>
    <row r="6151" spans="5:5" ht="12" customHeight="1">
      <c r="E6151" s="576"/>
    </row>
    <row r="6152" spans="5:5" ht="12" customHeight="1">
      <c r="E6152" s="576"/>
    </row>
    <row r="6153" spans="5:5" ht="12" customHeight="1">
      <c r="E6153" s="576"/>
    </row>
    <row r="6154" spans="5:5" ht="12" customHeight="1">
      <c r="E6154" s="576"/>
    </row>
    <row r="6155" spans="5:5" ht="12" customHeight="1">
      <c r="E6155" s="576"/>
    </row>
    <row r="6156" spans="5:5" ht="12" customHeight="1">
      <c r="E6156" s="576"/>
    </row>
    <row r="6157" spans="5:5" ht="12" customHeight="1">
      <c r="E6157" s="576"/>
    </row>
    <row r="6158" spans="5:5" ht="12" customHeight="1">
      <c r="E6158" s="576"/>
    </row>
    <row r="6159" spans="5:5" ht="12" customHeight="1">
      <c r="E6159" s="576"/>
    </row>
    <row r="6160" spans="5:5" ht="12" customHeight="1">
      <c r="E6160" s="576"/>
    </row>
    <row r="6161" spans="5:5" ht="12" customHeight="1">
      <c r="E6161" s="576"/>
    </row>
    <row r="6162" spans="5:5" ht="12" customHeight="1">
      <c r="E6162" s="576"/>
    </row>
    <row r="6163" spans="5:5" ht="12" customHeight="1">
      <c r="E6163" s="576"/>
    </row>
    <row r="6164" spans="5:5" ht="12" customHeight="1">
      <c r="E6164" s="576"/>
    </row>
    <row r="6165" spans="5:5" ht="12" customHeight="1">
      <c r="E6165" s="576"/>
    </row>
    <row r="6166" spans="5:5" ht="12" customHeight="1">
      <c r="E6166" s="576"/>
    </row>
    <row r="6167" spans="5:5" ht="12" customHeight="1">
      <c r="E6167" s="576"/>
    </row>
    <row r="6168" spans="5:5" ht="12" customHeight="1">
      <c r="E6168" s="576"/>
    </row>
    <row r="6169" spans="5:5" ht="12" customHeight="1">
      <c r="E6169" s="576"/>
    </row>
    <row r="6170" spans="5:5" ht="12" customHeight="1">
      <c r="E6170" s="576"/>
    </row>
    <row r="6171" spans="5:5" ht="12" customHeight="1">
      <c r="E6171" s="576"/>
    </row>
    <row r="6172" spans="5:5" ht="12" customHeight="1">
      <c r="E6172" s="576"/>
    </row>
    <row r="6173" spans="5:5" ht="12" customHeight="1">
      <c r="E6173" s="576"/>
    </row>
    <row r="6174" spans="5:5" ht="12" customHeight="1">
      <c r="E6174" s="576"/>
    </row>
    <row r="6175" spans="5:5" ht="12" customHeight="1">
      <c r="E6175" s="576"/>
    </row>
    <row r="6176" spans="5:5" ht="12" customHeight="1">
      <c r="E6176" s="576"/>
    </row>
    <row r="6177" spans="5:5" ht="12" customHeight="1">
      <c r="E6177" s="576"/>
    </row>
    <row r="6178" spans="5:5" ht="12" customHeight="1">
      <c r="E6178" s="576"/>
    </row>
    <row r="6179" spans="5:5" ht="12" customHeight="1">
      <c r="E6179" s="576"/>
    </row>
    <row r="6180" spans="5:5" ht="12" customHeight="1">
      <c r="E6180" s="576"/>
    </row>
    <row r="6181" spans="5:5" ht="12" customHeight="1">
      <c r="E6181" s="576"/>
    </row>
    <row r="6182" spans="5:5" ht="12" customHeight="1">
      <c r="E6182" s="576"/>
    </row>
    <row r="6183" spans="5:5" ht="12" customHeight="1">
      <c r="E6183" s="576"/>
    </row>
    <row r="6184" spans="5:5" ht="12" customHeight="1">
      <c r="E6184" s="576"/>
    </row>
    <row r="6185" spans="5:5" ht="12" customHeight="1">
      <c r="E6185" s="576"/>
    </row>
    <row r="6186" spans="5:5" ht="12" customHeight="1">
      <c r="E6186" s="576"/>
    </row>
    <row r="6187" spans="5:5" ht="12" customHeight="1">
      <c r="E6187" s="576"/>
    </row>
    <row r="6188" spans="5:5" ht="12" customHeight="1">
      <c r="E6188" s="576"/>
    </row>
    <row r="6189" spans="5:5" ht="12" customHeight="1">
      <c r="E6189" s="576"/>
    </row>
    <row r="6190" spans="5:5" ht="12" customHeight="1">
      <c r="E6190" s="576"/>
    </row>
    <row r="6191" spans="5:5" ht="12" customHeight="1">
      <c r="E6191" s="576"/>
    </row>
    <row r="6192" spans="5:5" ht="12" customHeight="1">
      <c r="E6192" s="576"/>
    </row>
    <row r="6193" spans="5:5" ht="12" customHeight="1">
      <c r="E6193" s="576"/>
    </row>
    <row r="6194" spans="5:5" ht="12" customHeight="1">
      <c r="E6194" s="576"/>
    </row>
    <row r="6195" spans="5:5" ht="12" customHeight="1">
      <c r="E6195" s="576"/>
    </row>
    <row r="6196" spans="5:5" ht="12" customHeight="1">
      <c r="E6196" s="576"/>
    </row>
    <row r="6197" spans="5:5" ht="12" customHeight="1">
      <c r="E6197" s="576"/>
    </row>
    <row r="6198" spans="5:5" ht="12" customHeight="1">
      <c r="E6198" s="576"/>
    </row>
    <row r="6199" spans="5:5" ht="12" customHeight="1">
      <c r="E6199" s="576"/>
    </row>
    <row r="6200" spans="5:5" ht="12" customHeight="1">
      <c r="E6200" s="576"/>
    </row>
    <row r="6201" spans="5:5" ht="12" customHeight="1">
      <c r="E6201" s="576"/>
    </row>
    <row r="6202" spans="5:5" ht="12" customHeight="1">
      <c r="E6202" s="576"/>
    </row>
    <row r="6203" spans="5:5" ht="12" customHeight="1">
      <c r="E6203" s="576"/>
    </row>
    <row r="6204" spans="5:5" ht="12" customHeight="1">
      <c r="E6204" s="576"/>
    </row>
    <row r="6205" spans="5:5" ht="12" customHeight="1">
      <c r="E6205" s="576"/>
    </row>
    <row r="6206" spans="5:5" ht="12" customHeight="1">
      <c r="E6206" s="576"/>
    </row>
    <row r="6207" spans="5:5" ht="12" customHeight="1">
      <c r="E6207" s="576"/>
    </row>
    <row r="6208" spans="5:5" ht="12" customHeight="1">
      <c r="E6208" s="576"/>
    </row>
    <row r="6209" spans="5:5" ht="12" customHeight="1">
      <c r="E6209" s="576"/>
    </row>
    <row r="6210" spans="5:5" ht="12" customHeight="1">
      <c r="E6210" s="576"/>
    </row>
    <row r="6211" spans="5:5" ht="12" customHeight="1">
      <c r="E6211" s="576"/>
    </row>
    <row r="6212" spans="5:5" ht="12" customHeight="1">
      <c r="E6212" s="576"/>
    </row>
    <row r="6213" spans="5:5" ht="12" customHeight="1">
      <c r="E6213" s="576"/>
    </row>
    <row r="6214" spans="5:5" ht="12" customHeight="1">
      <c r="E6214" s="576"/>
    </row>
    <row r="6215" spans="5:5" ht="12" customHeight="1">
      <c r="E6215" s="576"/>
    </row>
    <row r="6216" spans="5:5" ht="12" customHeight="1">
      <c r="E6216" s="576"/>
    </row>
    <row r="6217" spans="5:5" ht="12" customHeight="1">
      <c r="E6217" s="576"/>
    </row>
    <row r="6218" spans="5:5" ht="12" customHeight="1">
      <c r="E6218" s="576"/>
    </row>
    <row r="6219" spans="5:5" ht="12" customHeight="1">
      <c r="E6219" s="576"/>
    </row>
    <row r="6220" spans="5:5" ht="12" customHeight="1">
      <c r="E6220" s="576"/>
    </row>
    <row r="6221" spans="5:5" ht="12" customHeight="1">
      <c r="E6221" s="576"/>
    </row>
    <row r="6222" spans="5:5" ht="12" customHeight="1">
      <c r="E6222" s="576"/>
    </row>
    <row r="6223" spans="5:5" ht="12" customHeight="1">
      <c r="E6223" s="576"/>
    </row>
    <row r="6224" spans="5:5" ht="12" customHeight="1">
      <c r="E6224" s="576"/>
    </row>
    <row r="6225" spans="5:5" ht="12" customHeight="1">
      <c r="E6225" s="576"/>
    </row>
    <row r="6226" spans="5:5" ht="12" customHeight="1">
      <c r="E6226" s="576"/>
    </row>
    <row r="6227" spans="5:5" ht="12" customHeight="1">
      <c r="E6227" s="576"/>
    </row>
    <row r="6228" spans="5:5" ht="12" customHeight="1">
      <c r="E6228" s="576"/>
    </row>
    <row r="6229" spans="5:5" ht="12" customHeight="1">
      <c r="E6229" s="576"/>
    </row>
    <row r="6230" spans="5:5" ht="12" customHeight="1">
      <c r="E6230" s="576"/>
    </row>
    <row r="6231" spans="5:5" ht="12" customHeight="1">
      <c r="E6231" s="576"/>
    </row>
    <row r="6232" spans="5:5" ht="12" customHeight="1">
      <c r="E6232" s="576"/>
    </row>
    <row r="6233" spans="5:5" ht="12" customHeight="1">
      <c r="E6233" s="576"/>
    </row>
    <row r="6234" spans="5:5" ht="12" customHeight="1">
      <c r="E6234" s="576"/>
    </row>
    <row r="6235" spans="5:5" ht="12" customHeight="1">
      <c r="E6235" s="576"/>
    </row>
    <row r="6236" spans="5:5" ht="12" customHeight="1">
      <c r="E6236" s="576"/>
    </row>
    <row r="6237" spans="5:5" ht="12" customHeight="1">
      <c r="E6237" s="576"/>
    </row>
    <row r="6238" spans="5:5" ht="12" customHeight="1">
      <c r="E6238" s="576"/>
    </row>
    <row r="6239" spans="5:5" ht="12" customHeight="1">
      <c r="E6239" s="576"/>
    </row>
    <row r="6240" spans="5:5" ht="12" customHeight="1">
      <c r="E6240" s="576"/>
    </row>
    <row r="6241" spans="5:5" ht="12" customHeight="1">
      <c r="E6241" s="576"/>
    </row>
    <row r="6242" spans="5:5" ht="12" customHeight="1">
      <c r="E6242" s="576"/>
    </row>
    <row r="6243" spans="5:5" ht="12" customHeight="1">
      <c r="E6243" s="576"/>
    </row>
    <row r="6244" spans="5:5" ht="12" customHeight="1">
      <c r="E6244" s="576"/>
    </row>
    <row r="6245" spans="5:5" ht="12" customHeight="1">
      <c r="E6245" s="576"/>
    </row>
    <row r="6246" spans="5:5" ht="12" customHeight="1">
      <c r="E6246" s="576"/>
    </row>
    <row r="6247" spans="5:5" ht="12" customHeight="1">
      <c r="E6247" s="576"/>
    </row>
    <row r="6248" spans="5:5" ht="12" customHeight="1">
      <c r="E6248" s="576"/>
    </row>
    <row r="6249" spans="5:5" ht="12" customHeight="1">
      <c r="E6249" s="576"/>
    </row>
    <row r="6250" spans="5:5" ht="12" customHeight="1">
      <c r="E6250" s="576"/>
    </row>
    <row r="6251" spans="5:5" ht="12" customHeight="1">
      <c r="E6251" s="576"/>
    </row>
    <row r="6252" spans="5:5" ht="12" customHeight="1">
      <c r="E6252" s="576"/>
    </row>
    <row r="6253" spans="5:5" ht="12" customHeight="1">
      <c r="E6253" s="576"/>
    </row>
    <row r="6254" spans="5:5" ht="12" customHeight="1">
      <c r="E6254" s="576"/>
    </row>
    <row r="6255" spans="5:5" ht="12" customHeight="1">
      <c r="E6255" s="576"/>
    </row>
    <row r="6256" spans="5:5" ht="12" customHeight="1">
      <c r="E6256" s="576"/>
    </row>
    <row r="6257" spans="5:5" ht="12" customHeight="1">
      <c r="E6257" s="576"/>
    </row>
    <row r="6258" spans="5:5" ht="12" customHeight="1">
      <c r="E6258" s="576"/>
    </row>
    <row r="6259" spans="5:5" ht="12" customHeight="1">
      <c r="E6259" s="576"/>
    </row>
    <row r="6260" spans="5:5" ht="12" customHeight="1">
      <c r="E6260" s="576"/>
    </row>
    <row r="6261" spans="5:5" ht="12" customHeight="1">
      <c r="E6261" s="576"/>
    </row>
    <row r="6262" spans="5:5" ht="12" customHeight="1">
      <c r="E6262" s="576"/>
    </row>
    <row r="6263" spans="5:5" ht="12" customHeight="1">
      <c r="E6263" s="576"/>
    </row>
    <row r="6264" spans="5:5" ht="12" customHeight="1">
      <c r="E6264" s="576"/>
    </row>
    <row r="6265" spans="5:5" ht="12" customHeight="1">
      <c r="E6265" s="576"/>
    </row>
    <row r="6266" spans="5:5" ht="12" customHeight="1">
      <c r="E6266" s="576"/>
    </row>
    <row r="6267" spans="5:5" ht="12" customHeight="1">
      <c r="E6267" s="576"/>
    </row>
    <row r="6268" spans="5:5" ht="12" customHeight="1">
      <c r="E6268" s="576"/>
    </row>
    <row r="6269" spans="5:5" ht="12" customHeight="1">
      <c r="E6269" s="576"/>
    </row>
    <row r="6270" spans="5:5" ht="12" customHeight="1">
      <c r="E6270" s="576"/>
    </row>
    <row r="6271" spans="5:5" ht="12" customHeight="1">
      <c r="E6271" s="576"/>
    </row>
    <row r="6272" spans="5:5" ht="12" customHeight="1">
      <c r="E6272" s="576"/>
    </row>
    <row r="6273" spans="5:5" ht="12" customHeight="1">
      <c r="E6273" s="576"/>
    </row>
    <row r="6274" spans="5:5" ht="12" customHeight="1">
      <c r="E6274" s="576"/>
    </row>
    <row r="6275" spans="5:5" ht="12" customHeight="1">
      <c r="E6275" s="576"/>
    </row>
    <row r="6276" spans="5:5" ht="12" customHeight="1">
      <c r="E6276" s="576"/>
    </row>
    <row r="6277" spans="5:5" ht="12" customHeight="1">
      <c r="E6277" s="576"/>
    </row>
    <row r="6278" spans="5:5" ht="12" customHeight="1">
      <c r="E6278" s="576"/>
    </row>
    <row r="6279" spans="5:5" ht="12" customHeight="1">
      <c r="E6279" s="576"/>
    </row>
    <row r="6280" spans="5:5" ht="12" customHeight="1">
      <c r="E6280" s="576"/>
    </row>
    <row r="6281" spans="5:5" ht="12" customHeight="1">
      <c r="E6281" s="576"/>
    </row>
    <row r="6282" spans="5:5" ht="12" customHeight="1">
      <c r="E6282" s="576"/>
    </row>
    <row r="6283" spans="5:5" ht="12" customHeight="1">
      <c r="E6283" s="576"/>
    </row>
    <row r="6284" spans="5:5" ht="12" customHeight="1">
      <c r="E6284" s="576"/>
    </row>
    <row r="6285" spans="5:5" ht="12" customHeight="1">
      <c r="E6285" s="576"/>
    </row>
    <row r="6286" spans="5:5" ht="12" customHeight="1">
      <c r="E6286" s="576"/>
    </row>
    <row r="6287" spans="5:5" ht="12" customHeight="1">
      <c r="E6287" s="576"/>
    </row>
    <row r="6288" spans="5:5" ht="12" customHeight="1">
      <c r="E6288" s="576"/>
    </row>
    <row r="6289" spans="5:5" ht="12" customHeight="1">
      <c r="E6289" s="576"/>
    </row>
    <row r="6290" spans="5:5" ht="12" customHeight="1">
      <c r="E6290" s="576"/>
    </row>
    <row r="6291" spans="5:5" ht="12" customHeight="1">
      <c r="E6291" s="576"/>
    </row>
    <row r="6292" spans="5:5" ht="12" customHeight="1">
      <c r="E6292" s="576"/>
    </row>
    <row r="6293" spans="5:5" ht="12" customHeight="1">
      <c r="E6293" s="576"/>
    </row>
    <row r="6294" spans="5:5" ht="12" customHeight="1">
      <c r="E6294" s="576"/>
    </row>
    <row r="6295" spans="5:5" ht="12" customHeight="1">
      <c r="E6295" s="576"/>
    </row>
    <row r="6296" spans="5:5" ht="12" customHeight="1">
      <c r="E6296" s="576"/>
    </row>
    <row r="6297" spans="5:5" ht="12" customHeight="1">
      <c r="E6297" s="576"/>
    </row>
    <row r="6298" spans="5:5" ht="12" customHeight="1">
      <c r="E6298" s="576"/>
    </row>
    <row r="6299" spans="5:5" ht="12" customHeight="1">
      <c r="E6299" s="576"/>
    </row>
    <row r="6300" spans="5:5" ht="12" customHeight="1">
      <c r="E6300" s="576"/>
    </row>
    <row r="6301" spans="5:5" ht="12" customHeight="1">
      <c r="E6301" s="576"/>
    </row>
    <row r="6302" spans="5:5" ht="12" customHeight="1">
      <c r="E6302" s="576"/>
    </row>
    <row r="6303" spans="5:5" ht="12" customHeight="1">
      <c r="E6303" s="576"/>
    </row>
    <row r="6304" spans="5:5" ht="12" customHeight="1">
      <c r="E6304" s="576"/>
    </row>
    <row r="6305" spans="5:5" ht="12" customHeight="1">
      <c r="E6305" s="576"/>
    </row>
    <row r="6306" spans="5:5" ht="12" customHeight="1">
      <c r="E6306" s="576"/>
    </row>
    <row r="6307" spans="5:5" ht="12" customHeight="1">
      <c r="E6307" s="576"/>
    </row>
    <row r="6308" spans="5:5" ht="12" customHeight="1">
      <c r="E6308" s="576"/>
    </row>
    <row r="6309" spans="5:5" ht="12" customHeight="1">
      <c r="E6309" s="576"/>
    </row>
    <row r="6310" spans="5:5" ht="12" customHeight="1">
      <c r="E6310" s="576"/>
    </row>
    <row r="6311" spans="5:5" ht="12" customHeight="1">
      <c r="E6311" s="576"/>
    </row>
    <row r="6312" spans="5:5" ht="12" customHeight="1">
      <c r="E6312" s="576"/>
    </row>
    <row r="6313" spans="5:5" ht="12" customHeight="1">
      <c r="E6313" s="576"/>
    </row>
    <row r="6314" spans="5:5" ht="12" customHeight="1">
      <c r="E6314" s="576"/>
    </row>
    <row r="6315" spans="5:5" ht="12" customHeight="1">
      <c r="E6315" s="576"/>
    </row>
    <row r="6316" spans="5:5" ht="12" customHeight="1">
      <c r="E6316" s="576"/>
    </row>
    <row r="6317" spans="5:5" ht="12" customHeight="1">
      <c r="E6317" s="576"/>
    </row>
    <row r="6318" spans="5:5" ht="12" customHeight="1">
      <c r="E6318" s="576"/>
    </row>
    <row r="6319" spans="5:5" ht="12" customHeight="1">
      <c r="E6319" s="576"/>
    </row>
    <row r="6320" spans="5:5" ht="12" customHeight="1">
      <c r="E6320" s="576"/>
    </row>
    <row r="6321" spans="5:5" ht="12" customHeight="1">
      <c r="E6321" s="576"/>
    </row>
    <row r="6322" spans="5:5" ht="12" customHeight="1">
      <c r="E6322" s="576"/>
    </row>
    <row r="6323" spans="5:5" ht="12" customHeight="1">
      <c r="E6323" s="576"/>
    </row>
    <row r="6324" spans="5:5" ht="12" customHeight="1">
      <c r="E6324" s="576"/>
    </row>
    <row r="6325" spans="5:5" ht="12" customHeight="1">
      <c r="E6325" s="576"/>
    </row>
    <row r="6326" spans="5:5" ht="12" customHeight="1">
      <c r="E6326" s="576"/>
    </row>
    <row r="6327" spans="5:5" ht="12" customHeight="1">
      <c r="E6327" s="576"/>
    </row>
    <row r="6328" spans="5:5" ht="12" customHeight="1">
      <c r="E6328" s="576"/>
    </row>
    <row r="6329" spans="5:5" ht="12" customHeight="1">
      <c r="E6329" s="576"/>
    </row>
    <row r="6330" spans="5:5" ht="12" customHeight="1">
      <c r="E6330" s="576"/>
    </row>
    <row r="6331" spans="5:5" ht="12" customHeight="1">
      <c r="E6331" s="576"/>
    </row>
    <row r="6332" spans="5:5" ht="12" customHeight="1">
      <c r="E6332" s="576"/>
    </row>
    <row r="6333" spans="5:5" ht="12" customHeight="1">
      <c r="E6333" s="576"/>
    </row>
    <row r="6334" spans="5:5" ht="12" customHeight="1">
      <c r="E6334" s="576"/>
    </row>
    <row r="6335" spans="5:5" ht="12" customHeight="1">
      <c r="E6335" s="576"/>
    </row>
    <row r="6336" spans="5:5" ht="12" customHeight="1">
      <c r="E6336" s="576"/>
    </row>
    <row r="6337" spans="5:5" ht="12" customHeight="1">
      <c r="E6337" s="576"/>
    </row>
    <row r="6338" spans="5:5" ht="12" customHeight="1">
      <c r="E6338" s="576"/>
    </row>
    <row r="6339" spans="5:5" ht="12" customHeight="1">
      <c r="E6339" s="576"/>
    </row>
    <row r="6340" spans="5:5" ht="12" customHeight="1">
      <c r="E6340" s="576"/>
    </row>
    <row r="6341" spans="5:5" ht="12" customHeight="1">
      <c r="E6341" s="576"/>
    </row>
    <row r="6342" spans="5:5" ht="12" customHeight="1">
      <c r="E6342" s="576"/>
    </row>
    <row r="6343" spans="5:5" ht="12" customHeight="1">
      <c r="E6343" s="576"/>
    </row>
    <row r="6344" spans="5:5" ht="12" customHeight="1">
      <c r="E6344" s="576"/>
    </row>
    <row r="6345" spans="5:5" ht="12" customHeight="1">
      <c r="E6345" s="576"/>
    </row>
    <row r="6346" spans="5:5" ht="12" customHeight="1">
      <c r="E6346" s="576"/>
    </row>
    <row r="6347" spans="5:5" ht="12" customHeight="1">
      <c r="E6347" s="576"/>
    </row>
    <row r="6348" spans="5:5" ht="12" customHeight="1">
      <c r="E6348" s="576"/>
    </row>
    <row r="6349" spans="5:5" ht="12" customHeight="1">
      <c r="E6349" s="576"/>
    </row>
    <row r="6350" spans="5:5" ht="12" customHeight="1">
      <c r="E6350" s="576"/>
    </row>
    <row r="6351" spans="5:5" ht="12" customHeight="1">
      <c r="E6351" s="576"/>
    </row>
    <row r="6352" spans="5:5" ht="12" customHeight="1">
      <c r="E6352" s="576"/>
    </row>
    <row r="6353" spans="5:5" ht="12" customHeight="1">
      <c r="E6353" s="576"/>
    </row>
    <row r="6354" spans="5:5" ht="12" customHeight="1">
      <c r="E6354" s="576"/>
    </row>
    <row r="6355" spans="5:5" ht="12" customHeight="1">
      <c r="E6355" s="576"/>
    </row>
    <row r="6356" spans="5:5" ht="12" customHeight="1">
      <c r="E6356" s="576"/>
    </row>
    <row r="6357" spans="5:5" ht="12" customHeight="1">
      <c r="E6357" s="576"/>
    </row>
    <row r="6358" spans="5:5" ht="12" customHeight="1">
      <c r="E6358" s="576"/>
    </row>
    <row r="6359" spans="5:5" ht="12" customHeight="1">
      <c r="E6359" s="576"/>
    </row>
    <row r="6360" spans="5:5" ht="12" customHeight="1">
      <c r="E6360" s="576"/>
    </row>
    <row r="6361" spans="5:5" ht="12" customHeight="1">
      <c r="E6361" s="576"/>
    </row>
    <row r="6362" spans="5:5" ht="12" customHeight="1">
      <c r="E6362" s="576"/>
    </row>
    <row r="6363" spans="5:5" ht="12" customHeight="1">
      <c r="E6363" s="576"/>
    </row>
    <row r="6364" spans="5:5" ht="12" customHeight="1">
      <c r="E6364" s="576"/>
    </row>
    <row r="6365" spans="5:5" ht="12" customHeight="1">
      <c r="E6365" s="576"/>
    </row>
    <row r="6366" spans="5:5" ht="12" customHeight="1">
      <c r="E6366" s="576"/>
    </row>
    <row r="6367" spans="5:5" ht="12" customHeight="1">
      <c r="E6367" s="576"/>
    </row>
    <row r="6368" spans="5:5" ht="12" customHeight="1">
      <c r="E6368" s="576"/>
    </row>
    <row r="6369" spans="5:5" ht="12" customHeight="1">
      <c r="E6369" s="576"/>
    </row>
    <row r="6370" spans="5:5" ht="12" customHeight="1">
      <c r="E6370" s="576"/>
    </row>
    <row r="6371" spans="5:5" ht="12" customHeight="1">
      <c r="E6371" s="576"/>
    </row>
    <row r="6372" spans="5:5" ht="12" customHeight="1">
      <c r="E6372" s="576"/>
    </row>
    <row r="6373" spans="5:5" ht="12" customHeight="1">
      <c r="E6373" s="576"/>
    </row>
    <row r="6374" spans="5:5" ht="12" customHeight="1">
      <c r="E6374" s="576"/>
    </row>
    <row r="6375" spans="5:5" ht="12" customHeight="1">
      <c r="E6375" s="576"/>
    </row>
    <row r="6376" spans="5:5" ht="12" customHeight="1">
      <c r="E6376" s="576"/>
    </row>
    <row r="6377" spans="5:5" ht="12" customHeight="1">
      <c r="E6377" s="576"/>
    </row>
    <row r="6378" spans="5:5" ht="12" customHeight="1">
      <c r="E6378" s="576"/>
    </row>
    <row r="6379" spans="5:5" ht="12" customHeight="1">
      <c r="E6379" s="576"/>
    </row>
    <row r="6380" spans="5:5" ht="12" customHeight="1">
      <c r="E6380" s="576"/>
    </row>
    <row r="6381" spans="5:5" ht="12" customHeight="1">
      <c r="E6381" s="576"/>
    </row>
    <row r="6382" spans="5:5" ht="12" customHeight="1">
      <c r="E6382" s="576"/>
    </row>
    <row r="6383" spans="5:5" ht="12" customHeight="1">
      <c r="E6383" s="576"/>
    </row>
    <row r="6384" spans="5:5" ht="12" customHeight="1">
      <c r="E6384" s="576"/>
    </row>
    <row r="6385" spans="5:5" ht="12" customHeight="1">
      <c r="E6385" s="576"/>
    </row>
    <row r="6386" spans="5:5" ht="12" customHeight="1">
      <c r="E6386" s="576"/>
    </row>
    <row r="6387" spans="5:5" ht="12" customHeight="1">
      <c r="E6387" s="576"/>
    </row>
    <row r="6388" spans="5:5" ht="12" customHeight="1">
      <c r="E6388" s="576"/>
    </row>
    <row r="6389" spans="5:5" ht="12" customHeight="1">
      <c r="E6389" s="576"/>
    </row>
    <row r="6390" spans="5:5" ht="12" customHeight="1">
      <c r="E6390" s="576"/>
    </row>
    <row r="6391" spans="5:5" ht="12" customHeight="1">
      <c r="E6391" s="576"/>
    </row>
    <row r="6392" spans="5:5" ht="12" customHeight="1">
      <c r="E6392" s="576"/>
    </row>
    <row r="6393" spans="5:5" ht="12" customHeight="1">
      <c r="E6393" s="576"/>
    </row>
    <row r="6394" spans="5:5" ht="12" customHeight="1">
      <c r="E6394" s="576"/>
    </row>
    <row r="6395" spans="5:5" ht="12" customHeight="1">
      <c r="E6395" s="576"/>
    </row>
    <row r="6396" spans="5:5" ht="12" customHeight="1">
      <c r="E6396" s="576"/>
    </row>
    <row r="6397" spans="5:5" ht="12" customHeight="1">
      <c r="E6397" s="576"/>
    </row>
    <row r="6398" spans="5:5" ht="12" customHeight="1">
      <c r="E6398" s="576"/>
    </row>
    <row r="6399" spans="5:5" ht="12" customHeight="1">
      <c r="E6399" s="576"/>
    </row>
    <row r="6400" spans="5:5" ht="12" customHeight="1">
      <c r="E6400" s="576"/>
    </row>
    <row r="6401" spans="5:5" ht="12" customHeight="1">
      <c r="E6401" s="576"/>
    </row>
    <row r="6402" spans="5:5" ht="12" customHeight="1">
      <c r="E6402" s="576"/>
    </row>
    <row r="6403" spans="5:5" ht="12" customHeight="1">
      <c r="E6403" s="576"/>
    </row>
    <row r="6404" spans="5:5" ht="12" customHeight="1">
      <c r="E6404" s="576"/>
    </row>
    <row r="6405" spans="5:5" ht="12" customHeight="1">
      <c r="E6405" s="576"/>
    </row>
    <row r="6406" spans="5:5" ht="12" customHeight="1">
      <c r="E6406" s="576"/>
    </row>
    <row r="6407" spans="5:5" ht="12" customHeight="1">
      <c r="E6407" s="576"/>
    </row>
    <row r="6408" spans="5:5" ht="12" customHeight="1">
      <c r="E6408" s="576"/>
    </row>
    <row r="6409" spans="5:5" ht="12" customHeight="1">
      <c r="E6409" s="576"/>
    </row>
    <row r="6410" spans="5:5" ht="12" customHeight="1">
      <c r="E6410" s="576"/>
    </row>
    <row r="6411" spans="5:5" ht="12" customHeight="1">
      <c r="E6411" s="576"/>
    </row>
    <row r="6412" spans="5:5" ht="12" customHeight="1">
      <c r="E6412" s="576"/>
    </row>
    <row r="6413" spans="5:5" ht="12" customHeight="1">
      <c r="E6413" s="576"/>
    </row>
    <row r="6414" spans="5:5" ht="12" customHeight="1">
      <c r="E6414" s="576"/>
    </row>
    <row r="6415" spans="5:5" ht="12" customHeight="1">
      <c r="E6415" s="576"/>
    </row>
    <row r="6416" spans="5:5" ht="12" customHeight="1">
      <c r="E6416" s="576"/>
    </row>
    <row r="6417" spans="5:5" ht="12" customHeight="1">
      <c r="E6417" s="576"/>
    </row>
    <row r="6418" spans="5:5" ht="12" customHeight="1">
      <c r="E6418" s="576"/>
    </row>
    <row r="6419" spans="5:5" ht="12" customHeight="1">
      <c r="E6419" s="576"/>
    </row>
    <row r="6420" spans="5:5" ht="12" customHeight="1">
      <c r="E6420" s="576"/>
    </row>
    <row r="6421" spans="5:5" ht="12" customHeight="1">
      <c r="E6421" s="576"/>
    </row>
    <row r="6422" spans="5:5" ht="12" customHeight="1">
      <c r="E6422" s="576"/>
    </row>
    <row r="6423" spans="5:5" ht="12" customHeight="1">
      <c r="E6423" s="576"/>
    </row>
    <row r="6424" spans="5:5" ht="12" customHeight="1">
      <c r="E6424" s="576"/>
    </row>
    <row r="6425" spans="5:5" ht="12" customHeight="1">
      <c r="E6425" s="576"/>
    </row>
    <row r="6426" spans="5:5" ht="12" customHeight="1">
      <c r="E6426" s="576"/>
    </row>
    <row r="6427" spans="5:5" ht="12" customHeight="1">
      <c r="E6427" s="576"/>
    </row>
    <row r="6428" spans="5:5" ht="12" customHeight="1">
      <c r="E6428" s="576"/>
    </row>
    <row r="6429" spans="5:5" ht="12" customHeight="1">
      <c r="E6429" s="576"/>
    </row>
    <row r="6430" spans="5:5" ht="12" customHeight="1">
      <c r="E6430" s="576"/>
    </row>
    <row r="6431" spans="5:5" ht="12" customHeight="1">
      <c r="E6431" s="576"/>
    </row>
    <row r="6432" spans="5:5" ht="12" customHeight="1">
      <c r="E6432" s="576"/>
    </row>
    <row r="6433" spans="5:5" ht="12" customHeight="1">
      <c r="E6433" s="576"/>
    </row>
    <row r="6434" spans="5:5" ht="12" customHeight="1">
      <c r="E6434" s="576"/>
    </row>
    <row r="6435" spans="5:5" ht="12" customHeight="1">
      <c r="E6435" s="576"/>
    </row>
    <row r="6436" spans="5:5" ht="12" customHeight="1">
      <c r="E6436" s="576"/>
    </row>
    <row r="6437" spans="5:5" ht="12" customHeight="1">
      <c r="E6437" s="576"/>
    </row>
    <row r="6438" spans="5:5" ht="12" customHeight="1">
      <c r="E6438" s="576"/>
    </row>
    <row r="6439" spans="5:5" ht="12" customHeight="1">
      <c r="E6439" s="576"/>
    </row>
    <row r="6440" spans="5:5" ht="12" customHeight="1">
      <c r="E6440" s="576"/>
    </row>
    <row r="6441" spans="5:5" ht="12" customHeight="1">
      <c r="E6441" s="576"/>
    </row>
    <row r="6442" spans="5:5" ht="12" customHeight="1">
      <c r="E6442" s="576"/>
    </row>
    <row r="6443" spans="5:5" ht="12" customHeight="1">
      <c r="E6443" s="576"/>
    </row>
    <row r="6444" spans="5:5" ht="12" customHeight="1">
      <c r="E6444" s="576"/>
    </row>
    <row r="6445" spans="5:5" ht="12" customHeight="1">
      <c r="E6445" s="576"/>
    </row>
    <row r="6446" spans="5:5" ht="12" customHeight="1">
      <c r="E6446" s="576"/>
    </row>
    <row r="6447" spans="5:5" ht="12" customHeight="1">
      <c r="E6447" s="576"/>
    </row>
    <row r="6448" spans="5:5" ht="12" customHeight="1">
      <c r="E6448" s="576"/>
    </row>
    <row r="6449" spans="5:5" ht="12" customHeight="1">
      <c r="E6449" s="576"/>
    </row>
    <row r="6450" spans="5:5" ht="12" customHeight="1">
      <c r="E6450" s="576"/>
    </row>
    <row r="6451" spans="5:5" ht="12" customHeight="1">
      <c r="E6451" s="576"/>
    </row>
    <row r="6452" spans="5:5" ht="12" customHeight="1">
      <c r="E6452" s="576"/>
    </row>
    <row r="6453" spans="5:5" ht="12" customHeight="1">
      <c r="E6453" s="576"/>
    </row>
    <row r="6454" spans="5:5" ht="12" customHeight="1">
      <c r="E6454" s="576"/>
    </row>
    <row r="6455" spans="5:5" ht="12" customHeight="1">
      <c r="E6455" s="576"/>
    </row>
    <row r="6456" spans="5:5" ht="12" customHeight="1">
      <c r="E6456" s="576"/>
    </row>
    <row r="6457" spans="5:5" ht="12" customHeight="1">
      <c r="E6457" s="576"/>
    </row>
    <row r="6458" spans="5:5" ht="12" customHeight="1">
      <c r="E6458" s="576"/>
    </row>
    <row r="6459" spans="5:5" ht="12" customHeight="1">
      <c r="E6459" s="576"/>
    </row>
    <row r="6460" spans="5:5" ht="12" customHeight="1">
      <c r="E6460" s="576"/>
    </row>
    <row r="6461" spans="5:5" ht="12" customHeight="1">
      <c r="E6461" s="576"/>
    </row>
    <row r="6462" spans="5:5" ht="12" customHeight="1">
      <c r="E6462" s="576"/>
    </row>
    <row r="6463" spans="5:5" ht="12" customHeight="1">
      <c r="E6463" s="576"/>
    </row>
    <row r="6464" spans="5:5" ht="12" customHeight="1">
      <c r="E6464" s="576"/>
    </row>
    <row r="6465" spans="5:5" ht="12" customHeight="1">
      <c r="E6465" s="576"/>
    </row>
    <row r="6466" spans="5:5" ht="12" customHeight="1">
      <c r="E6466" s="576"/>
    </row>
    <row r="6467" spans="5:5" ht="12" customHeight="1">
      <c r="E6467" s="576"/>
    </row>
    <row r="6468" spans="5:5" ht="12" customHeight="1">
      <c r="E6468" s="576"/>
    </row>
    <row r="6469" spans="5:5" ht="12" customHeight="1">
      <c r="E6469" s="576"/>
    </row>
    <row r="6470" spans="5:5" ht="12" customHeight="1">
      <c r="E6470" s="576"/>
    </row>
    <row r="6471" spans="5:5" ht="12" customHeight="1">
      <c r="E6471" s="576"/>
    </row>
    <row r="6472" spans="5:5" ht="12" customHeight="1">
      <c r="E6472" s="576"/>
    </row>
    <row r="6473" spans="5:5" ht="12" customHeight="1">
      <c r="E6473" s="576"/>
    </row>
    <row r="6474" spans="5:5" ht="12" customHeight="1">
      <c r="E6474" s="576"/>
    </row>
    <row r="6475" spans="5:5" ht="12" customHeight="1">
      <c r="E6475" s="576"/>
    </row>
    <row r="6476" spans="5:5" ht="12" customHeight="1">
      <c r="E6476" s="576"/>
    </row>
    <row r="6477" spans="5:5" ht="12" customHeight="1">
      <c r="E6477" s="576"/>
    </row>
    <row r="6478" spans="5:5" ht="12" customHeight="1">
      <c r="E6478" s="576"/>
    </row>
    <row r="6479" spans="5:5" ht="12" customHeight="1">
      <c r="E6479" s="576"/>
    </row>
    <row r="6480" spans="5:5" ht="12" customHeight="1">
      <c r="E6480" s="576"/>
    </row>
    <row r="6481" spans="5:5" ht="12" customHeight="1">
      <c r="E6481" s="576"/>
    </row>
    <row r="6482" spans="5:5" ht="12" customHeight="1">
      <c r="E6482" s="576"/>
    </row>
    <row r="6483" spans="5:5" ht="12" customHeight="1">
      <c r="E6483" s="576"/>
    </row>
    <row r="6484" spans="5:5" ht="12" customHeight="1">
      <c r="E6484" s="576"/>
    </row>
    <row r="6485" spans="5:5" ht="12" customHeight="1">
      <c r="E6485" s="576"/>
    </row>
    <row r="6486" spans="5:5" ht="12" customHeight="1">
      <c r="E6486" s="576"/>
    </row>
    <row r="6487" spans="5:5" ht="12" customHeight="1">
      <c r="E6487" s="576"/>
    </row>
    <row r="6488" spans="5:5" ht="12" customHeight="1">
      <c r="E6488" s="576"/>
    </row>
    <row r="6489" spans="5:5" ht="12" customHeight="1">
      <c r="E6489" s="576"/>
    </row>
    <row r="6490" spans="5:5" ht="12" customHeight="1">
      <c r="E6490" s="576"/>
    </row>
    <row r="6491" spans="5:5" ht="12" customHeight="1">
      <c r="E6491" s="576"/>
    </row>
    <row r="6492" spans="5:5" ht="12" customHeight="1">
      <c r="E6492" s="576"/>
    </row>
    <row r="6493" spans="5:5" ht="12" customHeight="1">
      <c r="E6493" s="576"/>
    </row>
    <row r="6494" spans="5:5" ht="12" customHeight="1">
      <c r="E6494" s="576"/>
    </row>
    <row r="6495" spans="5:5" ht="12" customHeight="1">
      <c r="E6495" s="576"/>
    </row>
    <row r="6496" spans="5:5" ht="12" customHeight="1">
      <c r="E6496" s="576"/>
    </row>
    <row r="6497" spans="5:5" ht="12" customHeight="1">
      <c r="E6497" s="576"/>
    </row>
    <row r="6498" spans="5:5" ht="12" customHeight="1">
      <c r="E6498" s="576"/>
    </row>
    <row r="6499" spans="5:5" ht="12" customHeight="1">
      <c r="E6499" s="576"/>
    </row>
    <row r="6500" spans="5:5" ht="12" customHeight="1">
      <c r="E6500" s="576"/>
    </row>
    <row r="6501" spans="5:5" ht="12" customHeight="1">
      <c r="E6501" s="576"/>
    </row>
    <row r="6502" spans="5:5" ht="12" customHeight="1">
      <c r="E6502" s="576"/>
    </row>
    <row r="6503" spans="5:5" ht="12" customHeight="1">
      <c r="E6503" s="576"/>
    </row>
    <row r="6504" spans="5:5" ht="12" customHeight="1">
      <c r="E6504" s="576"/>
    </row>
    <row r="6505" spans="5:5" ht="12" customHeight="1">
      <c r="E6505" s="576"/>
    </row>
    <row r="6506" spans="5:5" ht="12" customHeight="1">
      <c r="E6506" s="576"/>
    </row>
    <row r="6507" spans="5:5" ht="12" customHeight="1">
      <c r="E6507" s="576"/>
    </row>
    <row r="6508" spans="5:5" ht="12" customHeight="1">
      <c r="E6508" s="576"/>
    </row>
    <row r="6509" spans="5:5" ht="12" customHeight="1">
      <c r="E6509" s="576"/>
    </row>
    <row r="6510" spans="5:5" ht="12" customHeight="1">
      <c r="E6510" s="576"/>
    </row>
    <row r="6511" spans="5:5" ht="12" customHeight="1">
      <c r="E6511" s="576"/>
    </row>
    <row r="6512" spans="5:5" ht="12" customHeight="1">
      <c r="E6512" s="576"/>
    </row>
    <row r="6513" spans="5:5" ht="12" customHeight="1">
      <c r="E6513" s="576"/>
    </row>
    <row r="6514" spans="5:5" ht="12" customHeight="1">
      <c r="E6514" s="576"/>
    </row>
    <row r="6515" spans="5:5" ht="12" customHeight="1">
      <c r="E6515" s="576"/>
    </row>
    <row r="6516" spans="5:5" ht="12" customHeight="1">
      <c r="E6516" s="576"/>
    </row>
    <row r="6517" spans="5:5" ht="12" customHeight="1">
      <c r="E6517" s="576"/>
    </row>
    <row r="6518" spans="5:5" ht="12" customHeight="1">
      <c r="E6518" s="576"/>
    </row>
    <row r="6519" spans="5:5" ht="12" customHeight="1">
      <c r="E6519" s="576"/>
    </row>
    <row r="6520" spans="5:5" ht="12" customHeight="1">
      <c r="E6520" s="576"/>
    </row>
    <row r="6521" spans="5:5" ht="12" customHeight="1">
      <c r="E6521" s="576"/>
    </row>
    <row r="6522" spans="5:5" ht="12" customHeight="1">
      <c r="E6522" s="576"/>
    </row>
    <row r="6523" spans="5:5" ht="12" customHeight="1">
      <c r="E6523" s="576"/>
    </row>
    <row r="6524" spans="5:5" ht="12" customHeight="1">
      <c r="E6524" s="576"/>
    </row>
    <row r="6525" spans="5:5" ht="12" customHeight="1">
      <c r="E6525" s="576"/>
    </row>
    <row r="6526" spans="5:5" ht="12" customHeight="1">
      <c r="E6526" s="576"/>
    </row>
    <row r="6527" spans="5:5" ht="12" customHeight="1">
      <c r="E6527" s="576"/>
    </row>
    <row r="6528" spans="5:5" ht="12" customHeight="1">
      <c r="E6528" s="576"/>
    </row>
    <row r="6529" spans="5:5" ht="12" customHeight="1">
      <c r="E6529" s="576"/>
    </row>
    <row r="6530" spans="5:5" ht="12" customHeight="1">
      <c r="E6530" s="576"/>
    </row>
    <row r="6531" spans="5:5" ht="12" customHeight="1">
      <c r="E6531" s="576"/>
    </row>
    <row r="6532" spans="5:5" ht="12" customHeight="1">
      <c r="E6532" s="576"/>
    </row>
    <row r="6533" spans="5:5" ht="12" customHeight="1">
      <c r="E6533" s="576"/>
    </row>
    <row r="6534" spans="5:5" ht="12" customHeight="1">
      <c r="E6534" s="576"/>
    </row>
    <row r="6535" spans="5:5" ht="12" customHeight="1">
      <c r="E6535" s="576"/>
    </row>
    <row r="6536" spans="5:5" ht="12" customHeight="1">
      <c r="E6536" s="576"/>
    </row>
    <row r="6537" spans="5:5" ht="12" customHeight="1">
      <c r="E6537" s="576"/>
    </row>
    <row r="6538" spans="5:5" ht="12" customHeight="1">
      <c r="E6538" s="576"/>
    </row>
    <row r="6539" spans="5:5" ht="12" customHeight="1">
      <c r="E6539" s="576"/>
    </row>
    <row r="6540" spans="5:5" ht="12" customHeight="1">
      <c r="E6540" s="576"/>
    </row>
    <row r="6541" spans="5:5" ht="12" customHeight="1">
      <c r="E6541" s="576"/>
    </row>
    <row r="6542" spans="5:5" ht="12" customHeight="1">
      <c r="E6542" s="576"/>
    </row>
    <row r="6543" spans="5:5" ht="12" customHeight="1">
      <c r="E6543" s="576"/>
    </row>
    <row r="6544" spans="5:5" ht="12" customHeight="1">
      <c r="E6544" s="576"/>
    </row>
    <row r="6545" spans="5:5" ht="12" customHeight="1">
      <c r="E6545" s="576"/>
    </row>
    <row r="6546" spans="5:5" ht="12" customHeight="1">
      <c r="E6546" s="576"/>
    </row>
    <row r="6547" spans="5:5" ht="12" customHeight="1">
      <c r="E6547" s="576"/>
    </row>
    <row r="6548" spans="5:5" ht="12" customHeight="1">
      <c r="E6548" s="576"/>
    </row>
    <row r="6549" spans="5:5" ht="12" customHeight="1">
      <c r="E6549" s="576"/>
    </row>
    <row r="6550" spans="5:5" ht="12" customHeight="1">
      <c r="E6550" s="576"/>
    </row>
    <row r="6551" spans="5:5" ht="12" customHeight="1">
      <c r="E6551" s="576"/>
    </row>
    <row r="6552" spans="5:5" ht="12" customHeight="1">
      <c r="E6552" s="576"/>
    </row>
    <row r="6553" spans="5:5" ht="12" customHeight="1">
      <c r="E6553" s="576"/>
    </row>
    <row r="6554" spans="5:5" ht="12" customHeight="1">
      <c r="E6554" s="576"/>
    </row>
    <row r="6555" spans="5:5" ht="12" customHeight="1">
      <c r="E6555" s="576"/>
    </row>
    <row r="6556" spans="5:5" ht="12" customHeight="1">
      <c r="E6556" s="576"/>
    </row>
    <row r="6557" spans="5:5" ht="12" customHeight="1">
      <c r="E6557" s="576"/>
    </row>
    <row r="6558" spans="5:5" ht="12" customHeight="1">
      <c r="E6558" s="576"/>
    </row>
    <row r="6559" spans="5:5" ht="12" customHeight="1">
      <c r="E6559" s="576"/>
    </row>
    <row r="6560" spans="5:5" ht="12" customHeight="1">
      <c r="E6560" s="576"/>
    </row>
    <row r="6561" spans="5:5" ht="12" customHeight="1">
      <c r="E6561" s="576"/>
    </row>
    <row r="6562" spans="5:5" ht="12" customHeight="1">
      <c r="E6562" s="576"/>
    </row>
    <row r="6563" spans="5:5" ht="12" customHeight="1">
      <c r="E6563" s="576"/>
    </row>
    <row r="6564" spans="5:5" ht="12" customHeight="1">
      <c r="E6564" s="576"/>
    </row>
    <row r="6565" spans="5:5" ht="12" customHeight="1">
      <c r="E6565" s="576"/>
    </row>
    <row r="6566" spans="5:5" ht="12" customHeight="1">
      <c r="E6566" s="576"/>
    </row>
    <row r="6567" spans="5:5" ht="12" customHeight="1">
      <c r="E6567" s="576"/>
    </row>
    <row r="6568" spans="5:5" ht="12" customHeight="1">
      <c r="E6568" s="576"/>
    </row>
    <row r="6569" spans="5:5" ht="12" customHeight="1">
      <c r="E6569" s="576"/>
    </row>
    <row r="6570" spans="5:5" ht="12" customHeight="1">
      <c r="E6570" s="576"/>
    </row>
    <row r="6571" spans="5:5" ht="12" customHeight="1">
      <c r="E6571" s="576"/>
    </row>
    <row r="6572" spans="5:5" ht="12" customHeight="1">
      <c r="E6572" s="576"/>
    </row>
    <row r="6573" spans="5:5" ht="12" customHeight="1">
      <c r="E6573" s="576"/>
    </row>
    <row r="6574" spans="5:5" ht="12" customHeight="1">
      <c r="E6574" s="576"/>
    </row>
    <row r="6575" spans="5:5" ht="12" customHeight="1">
      <c r="E6575" s="576"/>
    </row>
    <row r="6576" spans="5:5" ht="12" customHeight="1">
      <c r="E6576" s="576"/>
    </row>
    <row r="6577" spans="5:5" ht="12" customHeight="1">
      <c r="E6577" s="576"/>
    </row>
    <row r="6578" spans="5:5" ht="12" customHeight="1">
      <c r="E6578" s="576"/>
    </row>
    <row r="6579" spans="5:5" ht="12" customHeight="1">
      <c r="E6579" s="576"/>
    </row>
    <row r="6580" spans="5:5" ht="12" customHeight="1">
      <c r="E6580" s="576"/>
    </row>
    <row r="6581" spans="5:5" ht="12" customHeight="1">
      <c r="E6581" s="576"/>
    </row>
    <row r="6582" spans="5:5" ht="12" customHeight="1">
      <c r="E6582" s="576"/>
    </row>
    <row r="6583" spans="5:5" ht="12" customHeight="1">
      <c r="E6583" s="576"/>
    </row>
    <row r="6584" spans="5:5" ht="12" customHeight="1">
      <c r="E6584" s="576"/>
    </row>
    <row r="6585" spans="5:5" ht="12" customHeight="1">
      <c r="E6585" s="576"/>
    </row>
    <row r="6586" spans="5:5" ht="12" customHeight="1">
      <c r="E6586" s="576"/>
    </row>
    <row r="6587" spans="5:5" ht="12" customHeight="1">
      <c r="E6587" s="576"/>
    </row>
    <row r="6588" spans="5:5" ht="12" customHeight="1">
      <c r="E6588" s="576"/>
    </row>
    <row r="6589" spans="5:5" ht="12" customHeight="1">
      <c r="E6589" s="576"/>
    </row>
    <row r="6590" spans="5:5" ht="12" customHeight="1">
      <c r="E6590" s="576"/>
    </row>
    <row r="6591" spans="5:5" ht="12" customHeight="1">
      <c r="E6591" s="576"/>
    </row>
    <row r="6592" spans="5:5" ht="12" customHeight="1">
      <c r="E6592" s="576"/>
    </row>
    <row r="6593" spans="5:5" ht="12" customHeight="1">
      <c r="E6593" s="576"/>
    </row>
    <row r="6594" spans="5:5" ht="12" customHeight="1">
      <c r="E6594" s="576"/>
    </row>
    <row r="6595" spans="5:5" ht="12" customHeight="1">
      <c r="E6595" s="576"/>
    </row>
    <row r="6596" spans="5:5" ht="12" customHeight="1">
      <c r="E6596" s="576"/>
    </row>
    <row r="6597" spans="5:5" ht="12" customHeight="1">
      <c r="E6597" s="576"/>
    </row>
    <row r="6598" spans="5:5" ht="12" customHeight="1">
      <c r="E6598" s="576"/>
    </row>
    <row r="6599" spans="5:5" ht="12" customHeight="1">
      <c r="E6599" s="576"/>
    </row>
    <row r="6600" spans="5:5" ht="12" customHeight="1">
      <c r="E6600" s="576"/>
    </row>
    <row r="6601" spans="5:5" ht="12" customHeight="1">
      <c r="E6601" s="576"/>
    </row>
    <row r="6602" spans="5:5" ht="12" customHeight="1">
      <c r="E6602" s="576"/>
    </row>
    <row r="6603" spans="5:5" ht="12" customHeight="1">
      <c r="E6603" s="576"/>
    </row>
    <row r="6604" spans="5:5" ht="12" customHeight="1">
      <c r="E6604" s="576"/>
    </row>
    <row r="6605" spans="5:5" ht="12" customHeight="1">
      <c r="E6605" s="576"/>
    </row>
    <row r="6606" spans="5:5" ht="12" customHeight="1">
      <c r="E6606" s="576"/>
    </row>
    <row r="6607" spans="5:5" ht="12" customHeight="1">
      <c r="E6607" s="576"/>
    </row>
    <row r="6608" spans="5:5" ht="12" customHeight="1">
      <c r="E6608" s="576"/>
    </row>
    <row r="6609" spans="5:5" ht="12" customHeight="1">
      <c r="E6609" s="576"/>
    </row>
    <row r="6610" spans="5:5" ht="12" customHeight="1">
      <c r="E6610" s="576"/>
    </row>
    <row r="6611" spans="5:5" ht="12" customHeight="1">
      <c r="E6611" s="576"/>
    </row>
    <row r="6612" spans="5:5" ht="12" customHeight="1">
      <c r="E6612" s="576"/>
    </row>
    <row r="6613" spans="5:5" ht="12" customHeight="1">
      <c r="E6613" s="576"/>
    </row>
    <row r="6614" spans="5:5" ht="12" customHeight="1">
      <c r="E6614" s="576"/>
    </row>
    <row r="6615" spans="5:5" ht="12" customHeight="1">
      <c r="E6615" s="576"/>
    </row>
    <row r="6616" spans="5:5" ht="12" customHeight="1">
      <c r="E6616" s="576"/>
    </row>
    <row r="6617" spans="5:5" ht="12" customHeight="1">
      <c r="E6617" s="576"/>
    </row>
    <row r="6618" spans="5:5" ht="12" customHeight="1">
      <c r="E6618" s="576"/>
    </row>
    <row r="6619" spans="5:5" ht="12" customHeight="1">
      <c r="E6619" s="576"/>
    </row>
    <row r="6620" spans="5:5" ht="12" customHeight="1">
      <c r="E6620" s="576"/>
    </row>
    <row r="6621" spans="5:5" ht="12" customHeight="1">
      <c r="E6621" s="576"/>
    </row>
    <row r="6622" spans="5:5" ht="12" customHeight="1">
      <c r="E6622" s="576"/>
    </row>
    <row r="6623" spans="5:5" ht="12" customHeight="1">
      <c r="E6623" s="576"/>
    </row>
    <row r="6624" spans="5:5" ht="12" customHeight="1">
      <c r="E6624" s="576"/>
    </row>
    <row r="6625" spans="5:5" ht="12" customHeight="1">
      <c r="E6625" s="576"/>
    </row>
    <row r="6626" spans="5:5" ht="12" customHeight="1">
      <c r="E6626" s="576"/>
    </row>
    <row r="6627" spans="5:5" ht="12" customHeight="1">
      <c r="E6627" s="576"/>
    </row>
    <row r="6628" spans="5:5" ht="12" customHeight="1">
      <c r="E6628" s="576"/>
    </row>
    <row r="6629" spans="5:5" ht="12" customHeight="1">
      <c r="E6629" s="576"/>
    </row>
    <row r="6630" spans="5:5" ht="12" customHeight="1">
      <c r="E6630" s="576"/>
    </row>
    <row r="6631" spans="5:5" ht="12" customHeight="1">
      <c r="E6631" s="576"/>
    </row>
    <row r="6632" spans="5:5" ht="12" customHeight="1">
      <c r="E6632" s="576"/>
    </row>
    <row r="6633" spans="5:5" ht="12" customHeight="1">
      <c r="E6633" s="576"/>
    </row>
    <row r="6634" spans="5:5" ht="12" customHeight="1">
      <c r="E6634" s="576"/>
    </row>
    <row r="6635" spans="5:5" ht="12" customHeight="1">
      <c r="E6635" s="576"/>
    </row>
    <row r="6636" spans="5:5" ht="12" customHeight="1">
      <c r="E6636" s="576"/>
    </row>
    <row r="6637" spans="5:5" ht="12" customHeight="1">
      <c r="E6637" s="576"/>
    </row>
    <row r="6638" spans="5:5" ht="12" customHeight="1">
      <c r="E6638" s="576"/>
    </row>
    <row r="6639" spans="5:5" ht="12" customHeight="1">
      <c r="E6639" s="576"/>
    </row>
    <row r="6640" spans="5:5" ht="12" customHeight="1">
      <c r="E6640" s="576"/>
    </row>
    <row r="6641" spans="5:5" ht="12" customHeight="1">
      <c r="E6641" s="576"/>
    </row>
    <row r="6642" spans="5:5" ht="12" customHeight="1">
      <c r="E6642" s="576"/>
    </row>
    <row r="6643" spans="5:5" ht="12" customHeight="1">
      <c r="E6643" s="576"/>
    </row>
    <row r="6644" spans="5:5" ht="12" customHeight="1">
      <c r="E6644" s="576"/>
    </row>
    <row r="6645" spans="5:5" ht="12" customHeight="1">
      <c r="E6645" s="576"/>
    </row>
    <row r="6646" spans="5:5" ht="12" customHeight="1">
      <c r="E6646" s="576"/>
    </row>
    <row r="6647" spans="5:5" ht="12" customHeight="1">
      <c r="E6647" s="576"/>
    </row>
    <row r="6648" spans="5:5" ht="12" customHeight="1">
      <c r="E6648" s="576"/>
    </row>
    <row r="6649" spans="5:5" ht="12" customHeight="1">
      <c r="E6649" s="576"/>
    </row>
    <row r="6650" spans="5:5" ht="12" customHeight="1">
      <c r="E6650" s="576"/>
    </row>
    <row r="6651" spans="5:5" ht="12" customHeight="1">
      <c r="E6651" s="576"/>
    </row>
    <row r="6652" spans="5:5" ht="12" customHeight="1">
      <c r="E6652" s="576"/>
    </row>
    <row r="6653" spans="5:5" ht="12" customHeight="1">
      <c r="E6653" s="576"/>
    </row>
    <row r="6654" spans="5:5" ht="12" customHeight="1">
      <c r="E6654" s="576"/>
    </row>
    <row r="6655" spans="5:5" ht="12" customHeight="1">
      <c r="E6655" s="576"/>
    </row>
    <row r="6656" spans="5:5" ht="12" customHeight="1">
      <c r="E6656" s="576"/>
    </row>
    <row r="6657" spans="5:5" ht="12" customHeight="1">
      <c r="E6657" s="576"/>
    </row>
    <row r="6658" spans="5:5" ht="12" customHeight="1">
      <c r="E6658" s="576"/>
    </row>
    <row r="6659" spans="5:5" ht="12" customHeight="1">
      <c r="E6659" s="576"/>
    </row>
    <row r="6660" spans="5:5" ht="12" customHeight="1">
      <c r="E6660" s="576"/>
    </row>
    <row r="6661" spans="5:5" ht="12" customHeight="1">
      <c r="E6661" s="576"/>
    </row>
    <row r="6662" spans="5:5" ht="12" customHeight="1">
      <c r="E6662" s="576"/>
    </row>
    <row r="6663" spans="5:5" ht="12" customHeight="1">
      <c r="E6663" s="576"/>
    </row>
    <row r="6664" spans="5:5" ht="12" customHeight="1">
      <c r="E6664" s="576"/>
    </row>
    <row r="6665" spans="5:5" ht="12" customHeight="1">
      <c r="E6665" s="576"/>
    </row>
    <row r="6666" spans="5:5" ht="12" customHeight="1">
      <c r="E6666" s="576"/>
    </row>
    <row r="6667" spans="5:5" ht="12" customHeight="1">
      <c r="E6667" s="576"/>
    </row>
    <row r="6668" spans="5:5" ht="12" customHeight="1">
      <c r="E6668" s="576"/>
    </row>
    <row r="6669" spans="5:5" ht="12" customHeight="1">
      <c r="E6669" s="576"/>
    </row>
    <row r="6670" spans="5:5" ht="12" customHeight="1">
      <c r="E6670" s="576"/>
    </row>
    <row r="6671" spans="5:5" ht="12" customHeight="1">
      <c r="E6671" s="576"/>
    </row>
    <row r="6672" spans="5:5" ht="12" customHeight="1">
      <c r="E6672" s="576"/>
    </row>
    <row r="6673" spans="5:5" ht="12" customHeight="1">
      <c r="E6673" s="576"/>
    </row>
    <row r="6674" spans="5:5" ht="12" customHeight="1">
      <c r="E6674" s="576"/>
    </row>
    <row r="6675" spans="5:5" ht="12" customHeight="1">
      <c r="E6675" s="576"/>
    </row>
    <row r="6676" spans="5:5" ht="12" customHeight="1">
      <c r="E6676" s="576"/>
    </row>
    <row r="6677" spans="5:5" ht="12" customHeight="1">
      <c r="E6677" s="576"/>
    </row>
    <row r="6678" spans="5:5" ht="12" customHeight="1">
      <c r="E6678" s="576"/>
    </row>
    <row r="6679" spans="5:5" ht="12" customHeight="1">
      <c r="E6679" s="576"/>
    </row>
    <row r="6680" spans="5:5" ht="12" customHeight="1">
      <c r="E6680" s="576"/>
    </row>
    <row r="6681" spans="5:5" ht="12" customHeight="1">
      <c r="E6681" s="576"/>
    </row>
    <row r="6682" spans="5:5" ht="12" customHeight="1">
      <c r="E6682" s="576"/>
    </row>
    <row r="6683" spans="5:5" ht="12" customHeight="1">
      <c r="E6683" s="576"/>
    </row>
    <row r="6684" spans="5:5" ht="12" customHeight="1">
      <c r="E6684" s="576"/>
    </row>
    <row r="6685" spans="5:5" ht="12" customHeight="1">
      <c r="E6685" s="576"/>
    </row>
    <row r="6686" spans="5:5" ht="12" customHeight="1">
      <c r="E6686" s="576"/>
    </row>
    <row r="6687" spans="5:5" ht="12" customHeight="1">
      <c r="E6687" s="576"/>
    </row>
    <row r="6688" spans="5:5" ht="12" customHeight="1">
      <c r="E6688" s="576"/>
    </row>
    <row r="6689" spans="5:5" ht="12" customHeight="1">
      <c r="E6689" s="576"/>
    </row>
    <row r="6690" spans="5:5" ht="12" customHeight="1">
      <c r="E6690" s="576"/>
    </row>
    <row r="6691" spans="5:5" ht="12" customHeight="1">
      <c r="E6691" s="576"/>
    </row>
    <row r="6692" spans="5:5" ht="12" customHeight="1">
      <c r="E6692" s="576"/>
    </row>
    <row r="6693" spans="5:5" ht="12" customHeight="1">
      <c r="E6693" s="576"/>
    </row>
    <row r="6694" spans="5:5" ht="12" customHeight="1">
      <c r="E6694" s="576"/>
    </row>
    <row r="6695" spans="5:5" ht="12" customHeight="1">
      <c r="E6695" s="576"/>
    </row>
    <row r="6696" spans="5:5" ht="12" customHeight="1">
      <c r="E6696" s="576"/>
    </row>
    <row r="6697" spans="5:5" ht="12" customHeight="1">
      <c r="E6697" s="576"/>
    </row>
    <row r="6698" spans="5:5" ht="12" customHeight="1">
      <c r="E6698" s="576"/>
    </row>
    <row r="6699" spans="5:5" ht="12" customHeight="1">
      <c r="E6699" s="576"/>
    </row>
    <row r="6700" spans="5:5" ht="12" customHeight="1">
      <c r="E6700" s="576"/>
    </row>
    <row r="6701" spans="5:5" ht="12" customHeight="1">
      <c r="E6701" s="576"/>
    </row>
    <row r="6702" spans="5:5" ht="12" customHeight="1">
      <c r="E6702" s="576"/>
    </row>
    <row r="6703" spans="5:5" ht="12" customHeight="1">
      <c r="E6703" s="576"/>
    </row>
    <row r="6704" spans="5:5" ht="12" customHeight="1">
      <c r="E6704" s="576"/>
    </row>
    <row r="6705" spans="5:5" ht="12" customHeight="1">
      <c r="E6705" s="576"/>
    </row>
    <row r="6706" spans="5:5" ht="12" customHeight="1">
      <c r="E6706" s="576"/>
    </row>
    <row r="6707" spans="5:5" ht="12" customHeight="1">
      <c r="E6707" s="576"/>
    </row>
    <row r="6708" spans="5:5" ht="12" customHeight="1">
      <c r="E6708" s="576"/>
    </row>
    <row r="6709" spans="5:5" ht="12" customHeight="1">
      <c r="E6709" s="576"/>
    </row>
    <row r="6710" spans="5:5" ht="12" customHeight="1">
      <c r="E6710" s="576"/>
    </row>
    <row r="6711" spans="5:5" ht="12" customHeight="1">
      <c r="E6711" s="576"/>
    </row>
    <row r="6712" spans="5:5" ht="12" customHeight="1">
      <c r="E6712" s="576"/>
    </row>
    <row r="6713" spans="5:5" ht="12" customHeight="1">
      <c r="E6713" s="576"/>
    </row>
    <row r="6714" spans="5:5" ht="12" customHeight="1">
      <c r="E6714" s="576"/>
    </row>
    <row r="6715" spans="5:5" ht="12" customHeight="1">
      <c r="E6715" s="576"/>
    </row>
    <row r="6716" spans="5:5" ht="12" customHeight="1">
      <c r="E6716" s="576"/>
    </row>
    <row r="6717" spans="5:5" ht="12" customHeight="1">
      <c r="E6717" s="576"/>
    </row>
    <row r="6718" spans="5:5" ht="12" customHeight="1">
      <c r="E6718" s="576"/>
    </row>
    <row r="6719" spans="5:5" ht="12" customHeight="1">
      <c r="E6719" s="576"/>
    </row>
    <row r="6720" spans="5:5" ht="12" customHeight="1">
      <c r="E6720" s="576"/>
    </row>
    <row r="6721" spans="5:5" ht="12" customHeight="1">
      <c r="E6721" s="576"/>
    </row>
    <row r="6722" spans="5:5" ht="12" customHeight="1">
      <c r="E6722" s="576"/>
    </row>
    <row r="6723" spans="5:5" ht="12" customHeight="1">
      <c r="E6723" s="576"/>
    </row>
    <row r="6724" spans="5:5" ht="12" customHeight="1">
      <c r="E6724" s="576"/>
    </row>
    <row r="6725" spans="5:5" ht="12" customHeight="1">
      <c r="E6725" s="576"/>
    </row>
    <row r="6726" spans="5:5" ht="12" customHeight="1">
      <c r="E6726" s="576"/>
    </row>
    <row r="6727" spans="5:5" ht="12" customHeight="1">
      <c r="E6727" s="576"/>
    </row>
    <row r="6728" spans="5:5" ht="12" customHeight="1">
      <c r="E6728" s="576"/>
    </row>
    <row r="6729" spans="5:5" ht="12" customHeight="1">
      <c r="E6729" s="576"/>
    </row>
    <row r="6730" spans="5:5" ht="12" customHeight="1">
      <c r="E6730" s="576"/>
    </row>
    <row r="6731" spans="5:5" ht="12" customHeight="1">
      <c r="E6731" s="576"/>
    </row>
    <row r="6732" spans="5:5" ht="12" customHeight="1">
      <c r="E6732" s="576"/>
    </row>
    <row r="6733" spans="5:5" ht="12" customHeight="1">
      <c r="E6733" s="576"/>
    </row>
    <row r="6734" spans="5:5" ht="12" customHeight="1">
      <c r="E6734" s="576"/>
    </row>
    <row r="6735" spans="5:5" ht="12" customHeight="1">
      <c r="E6735" s="576"/>
    </row>
    <row r="6736" spans="5:5" ht="12" customHeight="1">
      <c r="E6736" s="576"/>
    </row>
    <row r="6737" spans="5:5" ht="12" customHeight="1">
      <c r="E6737" s="576"/>
    </row>
    <row r="6738" spans="5:5" ht="12" customHeight="1">
      <c r="E6738" s="576"/>
    </row>
    <row r="6739" spans="5:5" ht="12" customHeight="1">
      <c r="E6739" s="576"/>
    </row>
    <row r="6740" spans="5:5" ht="12" customHeight="1">
      <c r="E6740" s="576"/>
    </row>
    <row r="6741" spans="5:5" ht="12" customHeight="1">
      <c r="E6741" s="576"/>
    </row>
    <row r="6742" spans="5:5" ht="12" customHeight="1">
      <c r="E6742" s="576"/>
    </row>
    <row r="6743" spans="5:5" ht="12" customHeight="1">
      <c r="E6743" s="576"/>
    </row>
    <row r="6744" spans="5:5" ht="12" customHeight="1">
      <c r="E6744" s="576"/>
    </row>
    <row r="6745" spans="5:5" ht="12" customHeight="1">
      <c r="E6745" s="576"/>
    </row>
    <row r="6746" spans="5:5" ht="12" customHeight="1">
      <c r="E6746" s="576"/>
    </row>
    <row r="6747" spans="5:5" ht="12" customHeight="1">
      <c r="E6747" s="576"/>
    </row>
    <row r="6748" spans="5:5" ht="12" customHeight="1">
      <c r="E6748" s="576"/>
    </row>
    <row r="6749" spans="5:5" ht="12" customHeight="1">
      <c r="E6749" s="576"/>
    </row>
    <row r="6750" spans="5:5" ht="12" customHeight="1">
      <c r="E6750" s="576"/>
    </row>
    <row r="6751" spans="5:5" ht="12" customHeight="1">
      <c r="E6751" s="576"/>
    </row>
    <row r="6752" spans="5:5" ht="12" customHeight="1">
      <c r="E6752" s="576"/>
    </row>
    <row r="6753" spans="5:5" ht="12" customHeight="1">
      <c r="E6753" s="576"/>
    </row>
    <row r="6754" spans="5:5" ht="12" customHeight="1">
      <c r="E6754" s="576"/>
    </row>
    <row r="6755" spans="5:5" ht="12" customHeight="1">
      <c r="E6755" s="576"/>
    </row>
    <row r="6756" spans="5:5" ht="12" customHeight="1">
      <c r="E6756" s="576"/>
    </row>
    <row r="6757" spans="5:5" ht="12" customHeight="1">
      <c r="E6757" s="576"/>
    </row>
    <row r="6758" spans="5:5" ht="12" customHeight="1">
      <c r="E6758" s="576"/>
    </row>
    <row r="6759" spans="5:5" ht="12" customHeight="1">
      <c r="E6759" s="576"/>
    </row>
    <row r="6760" spans="5:5" ht="12" customHeight="1">
      <c r="E6760" s="576"/>
    </row>
    <row r="6761" spans="5:5" ht="12" customHeight="1">
      <c r="E6761" s="576"/>
    </row>
    <row r="6762" spans="5:5" ht="12" customHeight="1">
      <c r="E6762" s="576"/>
    </row>
    <row r="6763" spans="5:5" ht="12" customHeight="1">
      <c r="E6763" s="576"/>
    </row>
    <row r="6764" spans="5:5" ht="12" customHeight="1">
      <c r="E6764" s="576"/>
    </row>
    <row r="6765" spans="5:5" ht="12" customHeight="1">
      <c r="E6765" s="576"/>
    </row>
    <row r="6766" spans="5:5" ht="12" customHeight="1">
      <c r="E6766" s="576"/>
    </row>
    <row r="6767" spans="5:5" ht="12" customHeight="1">
      <c r="E6767" s="576"/>
    </row>
    <row r="6768" spans="5:5" ht="12" customHeight="1">
      <c r="E6768" s="576"/>
    </row>
    <row r="6769" spans="5:5" ht="12" customHeight="1">
      <c r="E6769" s="576"/>
    </row>
    <row r="6770" spans="5:5" ht="12" customHeight="1">
      <c r="E6770" s="576"/>
    </row>
    <row r="6771" spans="5:5" ht="12" customHeight="1">
      <c r="E6771" s="576"/>
    </row>
    <row r="6772" spans="5:5" ht="12" customHeight="1">
      <c r="E6772" s="576"/>
    </row>
    <row r="6773" spans="5:5" ht="12" customHeight="1">
      <c r="E6773" s="576"/>
    </row>
    <row r="6774" spans="5:5" ht="12" customHeight="1">
      <c r="E6774" s="576"/>
    </row>
    <row r="6775" spans="5:5" ht="12" customHeight="1">
      <c r="E6775" s="576"/>
    </row>
    <row r="6776" spans="5:5" ht="12" customHeight="1">
      <c r="E6776" s="576"/>
    </row>
    <row r="6777" spans="5:5" ht="12" customHeight="1">
      <c r="E6777" s="576"/>
    </row>
    <row r="6778" spans="5:5" ht="12" customHeight="1">
      <c r="E6778" s="576"/>
    </row>
    <row r="6779" spans="5:5" ht="12" customHeight="1">
      <c r="E6779" s="576"/>
    </row>
    <row r="6780" spans="5:5" ht="12" customHeight="1">
      <c r="E6780" s="576"/>
    </row>
    <row r="6781" spans="5:5" ht="12" customHeight="1">
      <c r="E6781" s="576"/>
    </row>
    <row r="6782" spans="5:5" ht="12" customHeight="1">
      <c r="E6782" s="576"/>
    </row>
    <row r="6783" spans="5:5" ht="12" customHeight="1">
      <c r="E6783" s="576"/>
    </row>
    <row r="6784" spans="5:5" ht="12" customHeight="1">
      <c r="E6784" s="576"/>
    </row>
    <row r="6785" spans="5:5" ht="12" customHeight="1">
      <c r="E6785" s="576"/>
    </row>
    <row r="6786" spans="5:5" ht="12" customHeight="1">
      <c r="E6786" s="576"/>
    </row>
    <row r="6787" spans="5:5" ht="12" customHeight="1">
      <c r="E6787" s="576"/>
    </row>
    <row r="6788" spans="5:5" ht="12" customHeight="1">
      <c r="E6788" s="576"/>
    </row>
    <row r="6789" spans="5:5" ht="12" customHeight="1">
      <c r="E6789" s="576"/>
    </row>
    <row r="6790" spans="5:5" ht="12" customHeight="1">
      <c r="E6790" s="576"/>
    </row>
    <row r="6791" spans="5:5" ht="12" customHeight="1">
      <c r="E6791" s="576"/>
    </row>
    <row r="6792" spans="5:5" ht="12" customHeight="1">
      <c r="E6792" s="576"/>
    </row>
    <row r="6793" spans="5:5" ht="12" customHeight="1">
      <c r="E6793" s="576"/>
    </row>
    <row r="6794" spans="5:5" ht="12" customHeight="1">
      <c r="E6794" s="576"/>
    </row>
    <row r="6795" spans="5:5" ht="12" customHeight="1">
      <c r="E6795" s="576"/>
    </row>
    <row r="6796" spans="5:5" ht="12" customHeight="1">
      <c r="E6796" s="576"/>
    </row>
    <row r="6797" spans="5:5" ht="12" customHeight="1">
      <c r="E6797" s="576"/>
    </row>
    <row r="6798" spans="5:5" ht="12" customHeight="1">
      <c r="E6798" s="576"/>
    </row>
    <row r="6799" spans="5:5" ht="12" customHeight="1">
      <c r="E6799" s="576"/>
    </row>
    <row r="6800" spans="5:5" ht="12" customHeight="1">
      <c r="E6800" s="576"/>
    </row>
    <row r="6801" spans="5:5" ht="12" customHeight="1">
      <c r="E6801" s="576"/>
    </row>
    <row r="6802" spans="5:5" ht="12" customHeight="1">
      <c r="E6802" s="576"/>
    </row>
    <row r="6803" spans="5:5" ht="12" customHeight="1">
      <c r="E6803" s="576"/>
    </row>
    <row r="6804" spans="5:5" ht="12" customHeight="1">
      <c r="E6804" s="576"/>
    </row>
    <row r="6805" spans="5:5" ht="12" customHeight="1">
      <c r="E6805" s="576"/>
    </row>
    <row r="6806" spans="5:5" ht="12" customHeight="1">
      <c r="E6806" s="576"/>
    </row>
    <row r="6807" spans="5:5" ht="12" customHeight="1">
      <c r="E6807" s="576"/>
    </row>
    <row r="6808" spans="5:5" ht="12" customHeight="1">
      <c r="E6808" s="576"/>
    </row>
    <row r="6809" spans="5:5" ht="12" customHeight="1">
      <c r="E6809" s="576"/>
    </row>
    <row r="6810" spans="5:5" ht="12" customHeight="1">
      <c r="E6810" s="576"/>
    </row>
    <row r="6811" spans="5:5" ht="12" customHeight="1">
      <c r="E6811" s="576"/>
    </row>
    <row r="6812" spans="5:5" ht="12" customHeight="1">
      <c r="E6812" s="576"/>
    </row>
    <row r="6813" spans="5:5" ht="12" customHeight="1">
      <c r="E6813" s="576"/>
    </row>
    <row r="6814" spans="5:5" ht="12" customHeight="1">
      <c r="E6814" s="576"/>
    </row>
    <row r="6815" spans="5:5" ht="12" customHeight="1">
      <c r="E6815" s="576"/>
    </row>
    <row r="6816" spans="5:5" ht="12" customHeight="1">
      <c r="E6816" s="576"/>
    </row>
    <row r="6817" spans="5:5" ht="12" customHeight="1">
      <c r="E6817" s="576"/>
    </row>
    <row r="6818" spans="5:5" ht="12" customHeight="1">
      <c r="E6818" s="576"/>
    </row>
    <row r="6819" spans="5:5" ht="12" customHeight="1">
      <c r="E6819" s="576"/>
    </row>
    <row r="6820" spans="5:5" ht="12" customHeight="1">
      <c r="E6820" s="576"/>
    </row>
    <row r="6821" spans="5:5" ht="12" customHeight="1">
      <c r="E6821" s="576"/>
    </row>
    <row r="6822" spans="5:5" ht="12" customHeight="1">
      <c r="E6822" s="576"/>
    </row>
    <row r="6823" spans="5:5" ht="12" customHeight="1">
      <c r="E6823" s="576"/>
    </row>
    <row r="6824" spans="5:5" ht="12" customHeight="1">
      <c r="E6824" s="576"/>
    </row>
    <row r="6825" spans="5:5" ht="12" customHeight="1">
      <c r="E6825" s="576"/>
    </row>
    <row r="6826" spans="5:5" ht="12" customHeight="1">
      <c r="E6826" s="576"/>
    </row>
    <row r="6827" spans="5:5" ht="12" customHeight="1">
      <c r="E6827" s="576"/>
    </row>
    <row r="6828" spans="5:5" ht="12" customHeight="1">
      <c r="E6828" s="576"/>
    </row>
    <row r="6829" spans="5:5" ht="12" customHeight="1">
      <c r="E6829" s="576"/>
    </row>
    <row r="6830" spans="5:5" ht="12" customHeight="1">
      <c r="E6830" s="576"/>
    </row>
    <row r="6831" spans="5:5" ht="12" customHeight="1">
      <c r="E6831" s="576"/>
    </row>
    <row r="6832" spans="5:5" ht="12" customHeight="1">
      <c r="E6832" s="576"/>
    </row>
    <row r="6833" spans="5:5" ht="12" customHeight="1">
      <c r="E6833" s="576"/>
    </row>
    <row r="6834" spans="5:5" ht="12" customHeight="1">
      <c r="E6834" s="576"/>
    </row>
    <row r="6835" spans="5:5" ht="12" customHeight="1">
      <c r="E6835" s="576"/>
    </row>
    <row r="6836" spans="5:5" ht="12" customHeight="1">
      <c r="E6836" s="576"/>
    </row>
    <row r="6837" spans="5:5" ht="12" customHeight="1">
      <c r="E6837" s="576"/>
    </row>
    <row r="6838" spans="5:5" ht="12" customHeight="1">
      <c r="E6838" s="576"/>
    </row>
    <row r="6839" spans="5:5" ht="12" customHeight="1">
      <c r="E6839" s="576"/>
    </row>
    <row r="6840" spans="5:5" ht="12" customHeight="1">
      <c r="E6840" s="576"/>
    </row>
    <row r="6841" spans="5:5" ht="12" customHeight="1">
      <c r="E6841" s="576"/>
    </row>
    <row r="6842" spans="5:5" ht="12" customHeight="1">
      <c r="E6842" s="576"/>
    </row>
    <row r="6843" spans="5:5" ht="12" customHeight="1">
      <c r="E6843" s="576"/>
    </row>
    <row r="6844" spans="5:5" ht="12" customHeight="1">
      <c r="E6844" s="576"/>
    </row>
    <row r="6845" spans="5:5" ht="12" customHeight="1">
      <c r="E6845" s="576"/>
    </row>
    <row r="6846" spans="5:5" ht="12" customHeight="1">
      <c r="E6846" s="576"/>
    </row>
    <row r="6847" spans="5:5" ht="12" customHeight="1">
      <c r="E6847" s="576"/>
    </row>
    <row r="6848" spans="5:5" ht="12" customHeight="1">
      <c r="E6848" s="576"/>
    </row>
    <row r="6849" spans="5:5" ht="12" customHeight="1">
      <c r="E6849" s="576"/>
    </row>
    <row r="6850" spans="5:5" ht="12" customHeight="1">
      <c r="E6850" s="576"/>
    </row>
    <row r="6851" spans="5:5" ht="12" customHeight="1">
      <c r="E6851" s="576"/>
    </row>
    <row r="6852" spans="5:5" ht="12" customHeight="1">
      <c r="E6852" s="576"/>
    </row>
    <row r="6853" spans="5:5" ht="12" customHeight="1">
      <c r="E6853" s="576"/>
    </row>
    <row r="6854" spans="5:5" ht="12" customHeight="1">
      <c r="E6854" s="576"/>
    </row>
    <row r="6855" spans="5:5" ht="12" customHeight="1">
      <c r="E6855" s="576"/>
    </row>
    <row r="6856" spans="5:5" ht="12" customHeight="1">
      <c r="E6856" s="576"/>
    </row>
    <row r="6857" spans="5:5" ht="12" customHeight="1">
      <c r="E6857" s="576"/>
    </row>
    <row r="6858" spans="5:5" ht="12" customHeight="1">
      <c r="E6858" s="576"/>
    </row>
    <row r="6859" spans="5:5" ht="12" customHeight="1">
      <c r="E6859" s="576"/>
    </row>
    <row r="6860" spans="5:5" ht="12" customHeight="1">
      <c r="E6860" s="576"/>
    </row>
    <row r="6861" spans="5:5" ht="12" customHeight="1">
      <c r="E6861" s="576"/>
    </row>
    <row r="6862" spans="5:5" ht="12" customHeight="1">
      <c r="E6862" s="576"/>
    </row>
    <row r="6863" spans="5:5" ht="12" customHeight="1">
      <c r="E6863" s="576"/>
    </row>
    <row r="6864" spans="5:5" ht="12" customHeight="1">
      <c r="E6864" s="576"/>
    </row>
    <row r="6865" spans="5:5" ht="12" customHeight="1">
      <c r="E6865" s="576"/>
    </row>
    <row r="6866" spans="5:5" ht="12" customHeight="1">
      <c r="E6866" s="576"/>
    </row>
    <row r="6867" spans="5:5" ht="12" customHeight="1">
      <c r="E6867" s="576"/>
    </row>
    <row r="6868" spans="5:5" ht="12" customHeight="1">
      <c r="E6868" s="576"/>
    </row>
    <row r="6869" spans="5:5" ht="12" customHeight="1">
      <c r="E6869" s="576"/>
    </row>
    <row r="6870" spans="5:5" ht="12" customHeight="1">
      <c r="E6870" s="576"/>
    </row>
    <row r="6871" spans="5:5" ht="12" customHeight="1">
      <c r="E6871" s="576"/>
    </row>
    <row r="6872" spans="5:5" ht="12" customHeight="1">
      <c r="E6872" s="576"/>
    </row>
    <row r="6873" spans="5:5" ht="12" customHeight="1">
      <c r="E6873" s="576"/>
    </row>
    <row r="6874" spans="5:5" ht="12" customHeight="1">
      <c r="E6874" s="576"/>
    </row>
    <row r="6875" spans="5:5" ht="12" customHeight="1">
      <c r="E6875" s="576"/>
    </row>
    <row r="6876" spans="5:5" ht="12" customHeight="1">
      <c r="E6876" s="576"/>
    </row>
    <row r="6877" spans="5:5" ht="12" customHeight="1">
      <c r="E6877" s="576"/>
    </row>
    <row r="6878" spans="5:5" ht="12" customHeight="1">
      <c r="E6878" s="576"/>
    </row>
    <row r="6879" spans="5:5" ht="12" customHeight="1">
      <c r="E6879" s="576"/>
    </row>
    <row r="6880" spans="5:5" ht="12" customHeight="1">
      <c r="E6880" s="576"/>
    </row>
    <row r="6881" spans="5:5" ht="12" customHeight="1">
      <c r="E6881" s="576"/>
    </row>
    <row r="6882" spans="5:5" ht="12" customHeight="1">
      <c r="E6882" s="576"/>
    </row>
    <row r="6883" spans="5:5" ht="12" customHeight="1">
      <c r="E6883" s="576"/>
    </row>
    <row r="6884" spans="5:5" ht="12" customHeight="1">
      <c r="E6884" s="576"/>
    </row>
    <row r="6885" spans="5:5" ht="12" customHeight="1">
      <c r="E6885" s="576"/>
    </row>
    <row r="6886" spans="5:5" ht="12" customHeight="1">
      <c r="E6886" s="576"/>
    </row>
    <row r="6887" spans="5:5" ht="12" customHeight="1">
      <c r="E6887" s="576"/>
    </row>
    <row r="6888" spans="5:5" ht="12" customHeight="1">
      <c r="E6888" s="576"/>
    </row>
    <row r="6889" spans="5:5" ht="12" customHeight="1">
      <c r="E6889" s="576"/>
    </row>
    <row r="6890" spans="5:5" ht="12" customHeight="1">
      <c r="E6890" s="576"/>
    </row>
    <row r="6891" spans="5:5" ht="12" customHeight="1">
      <c r="E6891" s="576"/>
    </row>
    <row r="6892" spans="5:5" ht="12" customHeight="1">
      <c r="E6892" s="576"/>
    </row>
    <row r="6893" spans="5:5" ht="12" customHeight="1">
      <c r="E6893" s="576"/>
    </row>
    <row r="6894" spans="5:5" ht="12" customHeight="1">
      <c r="E6894" s="576"/>
    </row>
    <row r="6895" spans="5:5" ht="12" customHeight="1">
      <c r="E6895" s="576"/>
    </row>
    <row r="6896" spans="5:5" ht="12" customHeight="1">
      <c r="E6896" s="576"/>
    </row>
    <row r="6897" spans="5:5" ht="12" customHeight="1">
      <c r="E6897" s="576"/>
    </row>
    <row r="6898" spans="5:5" ht="12" customHeight="1">
      <c r="E6898" s="576"/>
    </row>
    <row r="6899" spans="5:5" ht="12" customHeight="1">
      <c r="E6899" s="576"/>
    </row>
    <row r="6900" spans="5:5" ht="12" customHeight="1">
      <c r="E6900" s="576"/>
    </row>
    <row r="6901" spans="5:5" ht="12" customHeight="1">
      <c r="E6901" s="576"/>
    </row>
    <row r="6902" spans="5:5" ht="12" customHeight="1">
      <c r="E6902" s="576"/>
    </row>
    <row r="6903" spans="5:5" ht="12" customHeight="1">
      <c r="E6903" s="576"/>
    </row>
    <row r="6904" spans="5:5" ht="12" customHeight="1">
      <c r="E6904" s="576"/>
    </row>
    <row r="6905" spans="5:5" ht="12" customHeight="1">
      <c r="E6905" s="576"/>
    </row>
    <row r="6906" spans="5:5" ht="12" customHeight="1">
      <c r="E6906" s="576"/>
    </row>
    <row r="6907" spans="5:5" ht="12" customHeight="1">
      <c r="E6907" s="576"/>
    </row>
    <row r="6908" spans="5:5" ht="12" customHeight="1">
      <c r="E6908" s="576"/>
    </row>
    <row r="6909" spans="5:5" ht="12" customHeight="1">
      <c r="E6909" s="576"/>
    </row>
    <row r="6910" spans="5:5" ht="12" customHeight="1">
      <c r="E6910" s="576"/>
    </row>
    <row r="6911" spans="5:5" ht="12" customHeight="1">
      <c r="E6911" s="576"/>
    </row>
    <row r="6912" spans="5:5" ht="12" customHeight="1">
      <c r="E6912" s="576"/>
    </row>
    <row r="6913" spans="5:5" ht="12" customHeight="1">
      <c r="E6913" s="576"/>
    </row>
    <row r="6914" spans="5:5" ht="12" customHeight="1">
      <c r="E6914" s="576"/>
    </row>
    <row r="6915" spans="5:5" ht="12" customHeight="1">
      <c r="E6915" s="576"/>
    </row>
    <row r="6916" spans="5:5" ht="12" customHeight="1">
      <c r="E6916" s="576"/>
    </row>
    <row r="6917" spans="5:5" ht="12" customHeight="1">
      <c r="E6917" s="576"/>
    </row>
    <row r="6918" spans="5:5" ht="12" customHeight="1">
      <c r="E6918" s="576"/>
    </row>
    <row r="6919" spans="5:5" ht="12" customHeight="1">
      <c r="E6919" s="576"/>
    </row>
    <row r="6920" spans="5:5" ht="12" customHeight="1">
      <c r="E6920" s="576"/>
    </row>
    <row r="6921" spans="5:5" ht="12" customHeight="1">
      <c r="E6921" s="576"/>
    </row>
    <row r="6922" spans="5:5" ht="12" customHeight="1">
      <c r="E6922" s="576"/>
    </row>
    <row r="6923" spans="5:5" ht="12" customHeight="1">
      <c r="E6923" s="576"/>
    </row>
    <row r="6924" spans="5:5" ht="12" customHeight="1">
      <c r="E6924" s="576"/>
    </row>
    <row r="6925" spans="5:5" ht="12" customHeight="1">
      <c r="E6925" s="576"/>
    </row>
    <row r="6926" spans="5:5" ht="12" customHeight="1">
      <c r="E6926" s="576"/>
    </row>
    <row r="6927" spans="5:5" ht="12" customHeight="1">
      <c r="E6927" s="576"/>
    </row>
    <row r="6928" spans="5:5" ht="12" customHeight="1">
      <c r="E6928" s="576"/>
    </row>
    <row r="6929" spans="5:5" ht="12" customHeight="1">
      <c r="E6929" s="576"/>
    </row>
    <row r="6930" spans="5:5" ht="12" customHeight="1">
      <c r="E6930" s="576"/>
    </row>
    <row r="6931" spans="5:5" ht="12" customHeight="1">
      <c r="E6931" s="576"/>
    </row>
    <row r="6932" spans="5:5" ht="12" customHeight="1">
      <c r="E6932" s="576"/>
    </row>
    <row r="6933" spans="5:5" ht="12" customHeight="1">
      <c r="E6933" s="576"/>
    </row>
    <row r="6934" spans="5:5" ht="12" customHeight="1">
      <c r="E6934" s="576"/>
    </row>
    <row r="6935" spans="5:5" ht="12" customHeight="1">
      <c r="E6935" s="576"/>
    </row>
    <row r="6936" spans="5:5" ht="12" customHeight="1">
      <c r="E6936" s="576"/>
    </row>
    <row r="6937" spans="5:5" ht="12" customHeight="1">
      <c r="E6937" s="576"/>
    </row>
    <row r="6938" spans="5:5" ht="12" customHeight="1">
      <c r="E6938" s="576"/>
    </row>
    <row r="6939" spans="5:5" ht="12" customHeight="1">
      <c r="E6939" s="576"/>
    </row>
    <row r="6940" spans="5:5" ht="12" customHeight="1">
      <c r="E6940" s="576"/>
    </row>
    <row r="6941" spans="5:5" ht="12" customHeight="1">
      <c r="E6941" s="576"/>
    </row>
    <row r="6942" spans="5:5" ht="12" customHeight="1">
      <c r="E6942" s="576"/>
    </row>
    <row r="6943" spans="5:5" ht="12" customHeight="1">
      <c r="E6943" s="576"/>
    </row>
    <row r="6944" spans="5:5" ht="12" customHeight="1">
      <c r="E6944" s="576"/>
    </row>
    <row r="6945" spans="5:5" ht="12" customHeight="1">
      <c r="E6945" s="576"/>
    </row>
    <row r="6946" spans="5:5" ht="12" customHeight="1">
      <c r="E6946" s="576"/>
    </row>
    <row r="6947" spans="5:5" ht="12" customHeight="1">
      <c r="E6947" s="576"/>
    </row>
    <row r="6948" spans="5:5" ht="12" customHeight="1">
      <c r="E6948" s="576"/>
    </row>
    <row r="6949" spans="5:5" ht="12" customHeight="1">
      <c r="E6949" s="576"/>
    </row>
    <row r="6950" spans="5:5" ht="12" customHeight="1">
      <c r="E6950" s="576"/>
    </row>
    <row r="6951" spans="5:5" ht="12" customHeight="1">
      <c r="E6951" s="576"/>
    </row>
    <row r="6952" spans="5:5" ht="12" customHeight="1">
      <c r="E6952" s="576"/>
    </row>
    <row r="6953" spans="5:5" ht="12" customHeight="1">
      <c r="E6953" s="576"/>
    </row>
    <row r="6954" spans="5:5" ht="12" customHeight="1">
      <c r="E6954" s="576"/>
    </row>
    <row r="6955" spans="5:5" ht="12" customHeight="1">
      <c r="E6955" s="576"/>
    </row>
    <row r="6956" spans="5:5" ht="12" customHeight="1">
      <c r="E6956" s="576"/>
    </row>
    <row r="6957" spans="5:5" ht="12" customHeight="1">
      <c r="E6957" s="576"/>
    </row>
    <row r="6958" spans="5:5" ht="12" customHeight="1">
      <c r="E6958" s="576"/>
    </row>
    <row r="6959" spans="5:5" ht="12" customHeight="1">
      <c r="E6959" s="576"/>
    </row>
    <row r="6960" spans="5:5" ht="12" customHeight="1">
      <c r="E6960" s="576"/>
    </row>
    <row r="6961" spans="5:5" ht="12" customHeight="1">
      <c r="E6961" s="576"/>
    </row>
    <row r="6962" spans="5:5" ht="12" customHeight="1">
      <c r="E6962" s="576"/>
    </row>
    <row r="6963" spans="5:5" ht="12" customHeight="1">
      <c r="E6963" s="576"/>
    </row>
    <row r="6964" spans="5:5" ht="12" customHeight="1">
      <c r="E6964" s="576"/>
    </row>
    <row r="6965" spans="5:5" ht="12" customHeight="1">
      <c r="E6965" s="576"/>
    </row>
    <row r="6966" spans="5:5" ht="12" customHeight="1">
      <c r="E6966" s="576"/>
    </row>
    <row r="6967" spans="5:5" ht="12" customHeight="1">
      <c r="E6967" s="576"/>
    </row>
    <row r="6968" spans="5:5" ht="12" customHeight="1">
      <c r="E6968" s="576"/>
    </row>
    <row r="6969" spans="5:5" ht="12" customHeight="1">
      <c r="E6969" s="576"/>
    </row>
    <row r="6970" spans="5:5" ht="12" customHeight="1">
      <c r="E6970" s="576"/>
    </row>
    <row r="6971" spans="5:5" ht="12" customHeight="1">
      <c r="E6971" s="576"/>
    </row>
    <row r="6972" spans="5:5" ht="12" customHeight="1">
      <c r="E6972" s="576"/>
    </row>
    <row r="6973" spans="5:5" ht="12" customHeight="1">
      <c r="E6973" s="576"/>
    </row>
    <row r="6974" spans="5:5" ht="12" customHeight="1">
      <c r="E6974" s="576"/>
    </row>
    <row r="6975" spans="5:5" ht="12" customHeight="1">
      <c r="E6975" s="576"/>
    </row>
    <row r="6976" spans="5:5" ht="12" customHeight="1">
      <c r="E6976" s="576"/>
    </row>
    <row r="6977" spans="5:5" ht="12" customHeight="1">
      <c r="E6977" s="576"/>
    </row>
    <row r="6978" spans="5:5" ht="12" customHeight="1">
      <c r="E6978" s="576"/>
    </row>
    <row r="6979" spans="5:5" ht="12" customHeight="1">
      <c r="E6979" s="576"/>
    </row>
    <row r="6980" spans="5:5" ht="12" customHeight="1">
      <c r="E6980" s="576"/>
    </row>
    <row r="6981" spans="5:5" ht="12" customHeight="1">
      <c r="E6981" s="576"/>
    </row>
    <row r="6982" spans="5:5" ht="12" customHeight="1">
      <c r="E6982" s="576"/>
    </row>
    <row r="6983" spans="5:5" ht="12" customHeight="1">
      <c r="E6983" s="576"/>
    </row>
    <row r="6984" spans="5:5" ht="12" customHeight="1">
      <c r="E6984" s="576"/>
    </row>
    <row r="6985" spans="5:5" ht="12" customHeight="1">
      <c r="E6985" s="576"/>
    </row>
    <row r="6986" spans="5:5" ht="12" customHeight="1">
      <c r="E6986" s="576"/>
    </row>
    <row r="6987" spans="5:5" ht="12" customHeight="1">
      <c r="E6987" s="576"/>
    </row>
    <row r="6988" spans="5:5" ht="12" customHeight="1">
      <c r="E6988" s="576"/>
    </row>
    <row r="6989" spans="5:5" ht="12" customHeight="1">
      <c r="E6989" s="576"/>
    </row>
    <row r="6990" spans="5:5" ht="12" customHeight="1">
      <c r="E6990" s="576"/>
    </row>
    <row r="6991" spans="5:5" ht="12" customHeight="1">
      <c r="E6991" s="576"/>
    </row>
    <row r="6992" spans="5:5" ht="12" customHeight="1">
      <c r="E6992" s="576"/>
    </row>
    <row r="6993" spans="5:5" ht="12" customHeight="1">
      <c r="E6993" s="576"/>
    </row>
    <row r="6994" spans="5:5" ht="12" customHeight="1">
      <c r="E6994" s="576"/>
    </row>
    <row r="6995" spans="5:5" ht="12" customHeight="1">
      <c r="E6995" s="576"/>
    </row>
    <row r="6996" spans="5:5" ht="12" customHeight="1">
      <c r="E6996" s="576"/>
    </row>
    <row r="6997" spans="5:5" ht="12" customHeight="1">
      <c r="E6997" s="576"/>
    </row>
    <row r="6998" spans="5:5" ht="12" customHeight="1">
      <c r="E6998" s="576"/>
    </row>
    <row r="6999" spans="5:5" ht="12" customHeight="1">
      <c r="E6999" s="576"/>
    </row>
    <row r="7000" spans="5:5" ht="12" customHeight="1">
      <c r="E7000" s="576"/>
    </row>
    <row r="7001" spans="5:5" ht="12" customHeight="1">
      <c r="E7001" s="576"/>
    </row>
    <row r="7002" spans="5:5" ht="12" customHeight="1">
      <c r="E7002" s="576"/>
    </row>
    <row r="7003" spans="5:5" ht="12" customHeight="1">
      <c r="E7003" s="576"/>
    </row>
    <row r="7004" spans="5:5" ht="12" customHeight="1">
      <c r="E7004" s="576"/>
    </row>
    <row r="7005" spans="5:5" ht="12" customHeight="1">
      <c r="E7005" s="576"/>
    </row>
    <row r="7006" spans="5:5" ht="12" customHeight="1">
      <c r="E7006" s="576"/>
    </row>
    <row r="7007" spans="5:5" ht="12" customHeight="1">
      <c r="E7007" s="576"/>
    </row>
    <row r="7008" spans="5:5" ht="12" customHeight="1">
      <c r="E7008" s="576"/>
    </row>
    <row r="7009" spans="5:5" ht="12" customHeight="1">
      <c r="E7009" s="576"/>
    </row>
    <row r="7010" spans="5:5" ht="12" customHeight="1">
      <c r="E7010" s="576"/>
    </row>
    <row r="7011" spans="5:5" ht="12" customHeight="1">
      <c r="E7011" s="576"/>
    </row>
    <row r="7012" spans="5:5" ht="12" customHeight="1">
      <c r="E7012" s="576"/>
    </row>
    <row r="7013" spans="5:5" ht="12" customHeight="1">
      <c r="E7013" s="576"/>
    </row>
    <row r="7014" spans="5:5" ht="12" customHeight="1">
      <c r="E7014" s="576"/>
    </row>
    <row r="7015" spans="5:5" ht="12" customHeight="1">
      <c r="E7015" s="576"/>
    </row>
    <row r="7016" spans="5:5" ht="12" customHeight="1">
      <c r="E7016" s="576"/>
    </row>
    <row r="7017" spans="5:5" ht="12" customHeight="1">
      <c r="E7017" s="576"/>
    </row>
    <row r="7018" spans="5:5" ht="12" customHeight="1">
      <c r="E7018" s="576"/>
    </row>
    <row r="7019" spans="5:5" ht="12" customHeight="1">
      <c r="E7019" s="576"/>
    </row>
    <row r="7020" spans="5:5" ht="12" customHeight="1">
      <c r="E7020" s="576"/>
    </row>
    <row r="7021" spans="5:5" ht="12" customHeight="1">
      <c r="E7021" s="576"/>
    </row>
    <row r="7022" spans="5:5" ht="12" customHeight="1">
      <c r="E7022" s="576"/>
    </row>
    <row r="7023" spans="5:5" ht="12" customHeight="1">
      <c r="E7023" s="576"/>
    </row>
    <row r="7024" spans="5:5" ht="12" customHeight="1">
      <c r="E7024" s="576"/>
    </row>
    <row r="7025" spans="5:5" ht="12" customHeight="1">
      <c r="E7025" s="576"/>
    </row>
    <row r="7026" spans="5:5" ht="12" customHeight="1">
      <c r="E7026" s="576"/>
    </row>
    <row r="7027" spans="5:5" ht="12" customHeight="1">
      <c r="E7027" s="576"/>
    </row>
    <row r="7028" spans="5:5" ht="12" customHeight="1">
      <c r="E7028" s="576"/>
    </row>
    <row r="7029" spans="5:5" ht="12" customHeight="1">
      <c r="E7029" s="576"/>
    </row>
    <row r="7030" spans="5:5" ht="12" customHeight="1">
      <c r="E7030" s="576"/>
    </row>
    <row r="7031" spans="5:5" ht="12" customHeight="1">
      <c r="E7031" s="576"/>
    </row>
    <row r="7032" spans="5:5" ht="12" customHeight="1">
      <c r="E7032" s="576"/>
    </row>
    <row r="7033" spans="5:5" ht="12" customHeight="1">
      <c r="E7033" s="576"/>
    </row>
    <row r="7034" spans="5:5" ht="12" customHeight="1">
      <c r="E7034" s="576"/>
    </row>
    <row r="7035" spans="5:5" ht="12" customHeight="1">
      <c r="E7035" s="576"/>
    </row>
    <row r="7036" spans="5:5" ht="12" customHeight="1">
      <c r="E7036" s="576"/>
    </row>
    <row r="7037" spans="5:5" ht="12" customHeight="1">
      <c r="E7037" s="576"/>
    </row>
    <row r="7038" spans="5:5" ht="12" customHeight="1">
      <c r="E7038" s="576"/>
    </row>
    <row r="7039" spans="5:5" ht="12" customHeight="1">
      <c r="E7039" s="576"/>
    </row>
    <row r="7040" spans="5:5" ht="12" customHeight="1">
      <c r="E7040" s="576"/>
    </row>
    <row r="7041" spans="5:5" ht="12" customHeight="1">
      <c r="E7041" s="576"/>
    </row>
    <row r="7042" spans="5:5" ht="12" customHeight="1">
      <c r="E7042" s="576"/>
    </row>
    <row r="7043" spans="5:5" ht="12" customHeight="1">
      <c r="E7043" s="576"/>
    </row>
    <row r="7044" spans="5:5" ht="12" customHeight="1">
      <c r="E7044" s="576"/>
    </row>
    <row r="7045" spans="5:5" ht="12" customHeight="1">
      <c r="E7045" s="576"/>
    </row>
    <row r="7046" spans="5:5" ht="12" customHeight="1">
      <c r="E7046" s="576"/>
    </row>
    <row r="7047" spans="5:5" ht="12" customHeight="1">
      <c r="E7047" s="576"/>
    </row>
    <row r="7048" spans="5:5" ht="12" customHeight="1">
      <c r="E7048" s="576"/>
    </row>
    <row r="7049" spans="5:5" ht="12" customHeight="1">
      <c r="E7049" s="576"/>
    </row>
    <row r="7050" spans="5:5" ht="12" customHeight="1">
      <c r="E7050" s="576"/>
    </row>
    <row r="7051" spans="5:5" ht="12" customHeight="1">
      <c r="E7051" s="576"/>
    </row>
    <row r="7052" spans="5:5" ht="12" customHeight="1">
      <c r="E7052" s="576"/>
    </row>
    <row r="7053" spans="5:5" ht="12" customHeight="1">
      <c r="E7053" s="576"/>
    </row>
    <row r="7054" spans="5:5" ht="12" customHeight="1">
      <c r="E7054" s="576"/>
    </row>
    <row r="7055" spans="5:5" ht="12" customHeight="1">
      <c r="E7055" s="576"/>
    </row>
    <row r="7056" spans="5:5" ht="12" customHeight="1">
      <c r="E7056" s="576"/>
    </row>
    <row r="7057" spans="5:5" ht="12" customHeight="1">
      <c r="E7057" s="576"/>
    </row>
    <row r="7058" spans="5:5" ht="12" customHeight="1">
      <c r="E7058" s="576"/>
    </row>
    <row r="7059" spans="5:5" ht="12" customHeight="1">
      <c r="E7059" s="576"/>
    </row>
    <row r="7060" spans="5:5" ht="12" customHeight="1">
      <c r="E7060" s="576"/>
    </row>
    <row r="7061" spans="5:5" ht="12" customHeight="1">
      <c r="E7061" s="576"/>
    </row>
    <row r="7062" spans="5:5" ht="12" customHeight="1">
      <c r="E7062" s="576"/>
    </row>
    <row r="7063" spans="5:5" ht="12" customHeight="1">
      <c r="E7063" s="576"/>
    </row>
    <row r="7064" spans="5:5" ht="12" customHeight="1">
      <c r="E7064" s="576"/>
    </row>
    <row r="7065" spans="5:5" ht="12" customHeight="1">
      <c r="E7065" s="576"/>
    </row>
    <row r="7066" spans="5:5" ht="12" customHeight="1">
      <c r="E7066" s="576"/>
    </row>
    <row r="7067" spans="5:5" ht="12" customHeight="1">
      <c r="E7067" s="576"/>
    </row>
    <row r="7068" spans="5:5" ht="12" customHeight="1">
      <c r="E7068" s="576"/>
    </row>
    <row r="7069" spans="5:5" ht="12" customHeight="1">
      <c r="E7069" s="576"/>
    </row>
    <row r="7070" spans="5:5" ht="12" customHeight="1">
      <c r="E7070" s="576"/>
    </row>
    <row r="7071" spans="5:5" ht="12" customHeight="1">
      <c r="E7071" s="576"/>
    </row>
    <row r="7072" spans="5:5" ht="12" customHeight="1">
      <c r="E7072" s="576"/>
    </row>
    <row r="7073" spans="5:5" ht="12" customHeight="1">
      <c r="E7073" s="576"/>
    </row>
    <row r="7074" spans="5:5" ht="12" customHeight="1">
      <c r="E7074" s="576"/>
    </row>
    <row r="7075" spans="5:5" ht="12" customHeight="1">
      <c r="E7075" s="576"/>
    </row>
    <row r="7076" spans="5:5" ht="12" customHeight="1">
      <c r="E7076" s="576"/>
    </row>
    <row r="7077" spans="5:5" ht="12" customHeight="1">
      <c r="E7077" s="576"/>
    </row>
    <row r="7078" spans="5:5" ht="12" customHeight="1">
      <c r="E7078" s="576"/>
    </row>
    <row r="7079" spans="5:5" ht="12" customHeight="1">
      <c r="E7079" s="576"/>
    </row>
    <row r="7080" spans="5:5" ht="12" customHeight="1">
      <c r="E7080" s="576"/>
    </row>
    <row r="7081" spans="5:5" ht="12" customHeight="1">
      <c r="E7081" s="576"/>
    </row>
    <row r="7082" spans="5:5" ht="12" customHeight="1">
      <c r="E7082" s="576"/>
    </row>
    <row r="7083" spans="5:5" ht="12" customHeight="1">
      <c r="E7083" s="576"/>
    </row>
    <row r="7084" spans="5:5" ht="12" customHeight="1">
      <c r="E7084" s="576"/>
    </row>
    <row r="7085" spans="5:5" ht="12" customHeight="1">
      <c r="E7085" s="576"/>
    </row>
    <row r="7086" spans="5:5" ht="12" customHeight="1">
      <c r="E7086" s="576"/>
    </row>
    <row r="7087" spans="5:5" ht="12" customHeight="1">
      <c r="E7087" s="576"/>
    </row>
    <row r="7088" spans="5:5" ht="12" customHeight="1">
      <c r="E7088" s="576"/>
    </row>
    <row r="7089" spans="5:5" ht="12" customHeight="1">
      <c r="E7089" s="576"/>
    </row>
    <row r="7090" spans="5:5" ht="12" customHeight="1">
      <c r="E7090" s="576"/>
    </row>
    <row r="7091" spans="5:5" ht="12" customHeight="1">
      <c r="E7091" s="576"/>
    </row>
    <row r="7092" spans="5:5" ht="12" customHeight="1">
      <c r="E7092" s="576"/>
    </row>
    <row r="7093" spans="5:5" ht="12" customHeight="1">
      <c r="E7093" s="576"/>
    </row>
    <row r="7094" spans="5:5" ht="12" customHeight="1">
      <c r="E7094" s="576"/>
    </row>
    <row r="7095" spans="5:5" ht="12" customHeight="1">
      <c r="E7095" s="576"/>
    </row>
    <row r="7096" spans="5:5" ht="12" customHeight="1">
      <c r="E7096" s="576"/>
    </row>
    <row r="7097" spans="5:5" ht="12" customHeight="1">
      <c r="E7097" s="576"/>
    </row>
    <row r="7098" spans="5:5" ht="12" customHeight="1">
      <c r="E7098" s="576"/>
    </row>
    <row r="7099" spans="5:5" ht="12" customHeight="1">
      <c r="E7099" s="576"/>
    </row>
    <row r="7100" spans="5:5" ht="12" customHeight="1">
      <c r="E7100" s="576"/>
    </row>
    <row r="7101" spans="5:5" ht="12" customHeight="1">
      <c r="E7101" s="576"/>
    </row>
    <row r="7102" spans="5:5" ht="12" customHeight="1">
      <c r="E7102" s="576"/>
    </row>
    <row r="7103" spans="5:5" ht="12" customHeight="1">
      <c r="E7103" s="576"/>
    </row>
    <row r="7104" spans="5:5" ht="12" customHeight="1">
      <c r="E7104" s="576"/>
    </row>
    <row r="7105" spans="5:5" ht="12" customHeight="1">
      <c r="E7105" s="576"/>
    </row>
    <row r="7106" spans="5:5" ht="12" customHeight="1">
      <c r="E7106" s="576"/>
    </row>
    <row r="7107" spans="5:5" ht="12" customHeight="1">
      <c r="E7107" s="576"/>
    </row>
    <row r="7108" spans="5:5" ht="12" customHeight="1">
      <c r="E7108" s="576"/>
    </row>
    <row r="7109" spans="5:5" ht="12" customHeight="1">
      <c r="E7109" s="576"/>
    </row>
    <row r="7110" spans="5:5" ht="12" customHeight="1">
      <c r="E7110" s="576"/>
    </row>
    <row r="7111" spans="5:5" ht="12" customHeight="1">
      <c r="E7111" s="576"/>
    </row>
    <row r="7112" spans="5:5" ht="12" customHeight="1">
      <c r="E7112" s="576"/>
    </row>
    <row r="7113" spans="5:5" ht="12" customHeight="1">
      <c r="E7113" s="576"/>
    </row>
    <row r="7114" spans="5:5" ht="12" customHeight="1">
      <c r="E7114" s="576"/>
    </row>
    <row r="7115" spans="5:5" ht="12" customHeight="1">
      <c r="E7115" s="576"/>
    </row>
    <row r="7116" spans="5:5" ht="12" customHeight="1">
      <c r="E7116" s="576"/>
    </row>
    <row r="7117" spans="5:5" ht="12" customHeight="1">
      <c r="E7117" s="576"/>
    </row>
    <row r="7118" spans="5:5" ht="12" customHeight="1">
      <c r="E7118" s="576"/>
    </row>
    <row r="7119" spans="5:5" ht="12" customHeight="1">
      <c r="E7119" s="576"/>
    </row>
    <row r="7120" spans="5:5" ht="12" customHeight="1">
      <c r="E7120" s="576"/>
    </row>
    <row r="7121" spans="5:5" ht="12" customHeight="1">
      <c r="E7121" s="576"/>
    </row>
    <row r="7122" spans="5:5" ht="12" customHeight="1">
      <c r="E7122" s="576"/>
    </row>
    <row r="7123" spans="5:5" ht="12" customHeight="1">
      <c r="E7123" s="576"/>
    </row>
    <row r="7124" spans="5:5" ht="12" customHeight="1">
      <c r="E7124" s="576"/>
    </row>
    <row r="7125" spans="5:5" ht="12" customHeight="1">
      <c r="E7125" s="576"/>
    </row>
    <row r="7126" spans="5:5" ht="12" customHeight="1">
      <c r="E7126" s="576"/>
    </row>
    <row r="7127" spans="5:5" ht="12" customHeight="1">
      <c r="E7127" s="576"/>
    </row>
    <row r="7128" spans="5:5" ht="12" customHeight="1">
      <c r="E7128" s="576"/>
    </row>
    <row r="7129" spans="5:5" ht="12" customHeight="1">
      <c r="E7129" s="576"/>
    </row>
    <row r="7130" spans="5:5" ht="12" customHeight="1">
      <c r="E7130" s="576"/>
    </row>
    <row r="7131" spans="5:5" ht="12" customHeight="1">
      <c r="E7131" s="576"/>
    </row>
    <row r="7132" spans="5:5" ht="12" customHeight="1">
      <c r="E7132" s="576"/>
    </row>
    <row r="7133" spans="5:5" ht="12" customHeight="1">
      <c r="E7133" s="576"/>
    </row>
    <row r="7134" spans="5:5" ht="12" customHeight="1">
      <c r="E7134" s="576"/>
    </row>
    <row r="7135" spans="5:5" ht="12" customHeight="1">
      <c r="E7135" s="576"/>
    </row>
    <row r="7136" spans="5:5" ht="12" customHeight="1">
      <c r="E7136" s="576"/>
    </row>
    <row r="7137" spans="5:5" ht="12" customHeight="1">
      <c r="E7137" s="576"/>
    </row>
    <row r="7138" spans="5:5" ht="12" customHeight="1">
      <c r="E7138" s="576"/>
    </row>
    <row r="7139" spans="5:5" ht="12" customHeight="1">
      <c r="E7139" s="576"/>
    </row>
    <row r="7140" spans="5:5" ht="12" customHeight="1">
      <c r="E7140" s="576"/>
    </row>
    <row r="7141" spans="5:5" ht="12" customHeight="1">
      <c r="E7141" s="576"/>
    </row>
    <row r="7142" spans="5:5" ht="12" customHeight="1">
      <c r="E7142" s="576"/>
    </row>
    <row r="7143" spans="5:5" ht="12" customHeight="1">
      <c r="E7143" s="576"/>
    </row>
    <row r="7144" spans="5:5" ht="12" customHeight="1">
      <c r="E7144" s="576"/>
    </row>
    <row r="7145" spans="5:5" ht="12" customHeight="1">
      <c r="E7145" s="576"/>
    </row>
    <row r="7146" spans="5:5" ht="12" customHeight="1">
      <c r="E7146" s="576"/>
    </row>
    <row r="7147" spans="5:5" ht="12" customHeight="1">
      <c r="E7147" s="576"/>
    </row>
    <row r="7148" spans="5:5" ht="12" customHeight="1">
      <c r="E7148" s="576"/>
    </row>
    <row r="7149" spans="5:5" ht="12" customHeight="1">
      <c r="E7149" s="576"/>
    </row>
    <row r="7150" spans="5:5" ht="12" customHeight="1">
      <c r="E7150" s="576"/>
    </row>
    <row r="7151" spans="5:5" ht="12" customHeight="1">
      <c r="E7151" s="576"/>
    </row>
    <row r="7152" spans="5:5" ht="12" customHeight="1">
      <c r="E7152" s="576"/>
    </row>
    <row r="7153" spans="5:5" ht="12" customHeight="1">
      <c r="E7153" s="576"/>
    </row>
    <row r="7154" spans="5:5" ht="12" customHeight="1">
      <c r="E7154" s="576"/>
    </row>
    <row r="7155" spans="5:5" ht="12" customHeight="1">
      <c r="E7155" s="576"/>
    </row>
    <row r="7156" spans="5:5" ht="12" customHeight="1">
      <c r="E7156" s="576"/>
    </row>
    <row r="7157" spans="5:5" ht="12" customHeight="1">
      <c r="E7157" s="576"/>
    </row>
    <row r="7158" spans="5:5" ht="12" customHeight="1">
      <c r="E7158" s="576"/>
    </row>
    <row r="7159" spans="5:5" ht="12" customHeight="1">
      <c r="E7159" s="576"/>
    </row>
    <row r="7160" spans="5:5" ht="12" customHeight="1">
      <c r="E7160" s="576"/>
    </row>
    <row r="7161" spans="5:5" ht="12" customHeight="1">
      <c r="E7161" s="576"/>
    </row>
    <row r="7162" spans="5:5" ht="12" customHeight="1">
      <c r="E7162" s="576"/>
    </row>
    <row r="7163" spans="5:5" ht="12" customHeight="1">
      <c r="E7163" s="576"/>
    </row>
    <row r="7164" spans="5:5" ht="12" customHeight="1">
      <c r="E7164" s="576"/>
    </row>
    <row r="7165" spans="5:5" ht="12" customHeight="1">
      <c r="E7165" s="576"/>
    </row>
    <row r="7166" spans="5:5" ht="12" customHeight="1">
      <c r="E7166" s="576"/>
    </row>
    <row r="7167" spans="5:5" ht="12" customHeight="1">
      <c r="E7167" s="576"/>
    </row>
    <row r="7168" spans="5:5" ht="12" customHeight="1">
      <c r="E7168" s="576"/>
    </row>
    <row r="7169" spans="5:5" ht="12" customHeight="1">
      <c r="E7169" s="576"/>
    </row>
    <row r="7170" spans="5:5" ht="12" customHeight="1">
      <c r="E7170" s="576"/>
    </row>
    <row r="7171" spans="5:5" ht="12" customHeight="1">
      <c r="E7171" s="576"/>
    </row>
    <row r="7172" spans="5:5" ht="12" customHeight="1">
      <c r="E7172" s="576"/>
    </row>
    <row r="7173" spans="5:5" ht="12" customHeight="1">
      <c r="E7173" s="576"/>
    </row>
    <row r="7174" spans="5:5" ht="12" customHeight="1">
      <c r="E7174" s="576"/>
    </row>
    <row r="7175" spans="5:5" ht="12" customHeight="1">
      <c r="E7175" s="576"/>
    </row>
    <row r="7176" spans="5:5" ht="12" customHeight="1">
      <c r="E7176" s="576"/>
    </row>
    <row r="7177" spans="5:5" ht="12" customHeight="1">
      <c r="E7177" s="576"/>
    </row>
    <row r="7178" spans="5:5" ht="12" customHeight="1">
      <c r="E7178" s="576"/>
    </row>
    <row r="7179" spans="5:5" ht="12" customHeight="1">
      <c r="E7179" s="576"/>
    </row>
    <row r="7180" spans="5:5" ht="12" customHeight="1">
      <c r="E7180" s="576"/>
    </row>
    <row r="7181" spans="5:5" ht="12" customHeight="1">
      <c r="E7181" s="576"/>
    </row>
    <row r="7182" spans="5:5" ht="12" customHeight="1">
      <c r="E7182" s="576"/>
    </row>
    <row r="7183" spans="5:5" ht="12" customHeight="1">
      <c r="E7183" s="576"/>
    </row>
    <row r="7184" spans="5:5" ht="12" customHeight="1">
      <c r="E7184" s="576"/>
    </row>
    <row r="7185" spans="5:5" ht="12" customHeight="1">
      <c r="E7185" s="576"/>
    </row>
    <row r="7186" spans="5:5" ht="12" customHeight="1">
      <c r="E7186" s="576"/>
    </row>
    <row r="7187" spans="5:5" ht="12" customHeight="1">
      <c r="E7187" s="576"/>
    </row>
    <row r="7188" spans="5:5" ht="12" customHeight="1">
      <c r="E7188" s="576"/>
    </row>
    <row r="7189" spans="5:5" ht="12" customHeight="1">
      <c r="E7189" s="576"/>
    </row>
    <row r="7190" spans="5:5" ht="12" customHeight="1">
      <c r="E7190" s="576"/>
    </row>
    <row r="7191" spans="5:5" ht="12" customHeight="1">
      <c r="E7191" s="576"/>
    </row>
    <row r="7192" spans="5:5" ht="12" customHeight="1">
      <c r="E7192" s="576"/>
    </row>
    <row r="7193" spans="5:5" ht="12" customHeight="1">
      <c r="E7193" s="576"/>
    </row>
    <row r="7194" spans="5:5" ht="12" customHeight="1">
      <c r="E7194" s="576"/>
    </row>
    <row r="7195" spans="5:5" ht="12" customHeight="1">
      <c r="E7195" s="576"/>
    </row>
    <row r="7196" spans="5:5" ht="12" customHeight="1">
      <c r="E7196" s="576"/>
    </row>
    <row r="7197" spans="5:5" ht="12" customHeight="1">
      <c r="E7197" s="576"/>
    </row>
    <row r="7198" spans="5:5" ht="12" customHeight="1">
      <c r="E7198" s="576"/>
    </row>
    <row r="7199" spans="5:5" ht="12" customHeight="1">
      <c r="E7199" s="576"/>
    </row>
    <row r="7200" spans="5:5" ht="12" customHeight="1">
      <c r="E7200" s="576"/>
    </row>
    <row r="7201" spans="5:5" ht="12" customHeight="1">
      <c r="E7201" s="576"/>
    </row>
    <row r="7202" spans="5:5" ht="12" customHeight="1">
      <c r="E7202" s="576"/>
    </row>
    <row r="7203" spans="5:5" ht="12" customHeight="1">
      <c r="E7203" s="576"/>
    </row>
    <row r="7204" spans="5:5" ht="12" customHeight="1">
      <c r="E7204" s="576"/>
    </row>
    <row r="7205" spans="5:5" ht="12" customHeight="1">
      <c r="E7205" s="576"/>
    </row>
    <row r="7206" spans="5:5" ht="12" customHeight="1">
      <c r="E7206" s="576"/>
    </row>
    <row r="7207" spans="5:5" ht="12" customHeight="1">
      <c r="E7207" s="576"/>
    </row>
    <row r="7208" spans="5:5" ht="12" customHeight="1">
      <c r="E7208" s="576"/>
    </row>
    <row r="7209" spans="5:5" ht="12" customHeight="1">
      <c r="E7209" s="576"/>
    </row>
    <row r="7210" spans="5:5" ht="12" customHeight="1">
      <c r="E7210" s="576"/>
    </row>
    <row r="7211" spans="5:5" ht="12" customHeight="1">
      <c r="E7211" s="576"/>
    </row>
    <row r="7212" spans="5:5" ht="12" customHeight="1">
      <c r="E7212" s="576"/>
    </row>
    <row r="7213" spans="5:5" ht="12" customHeight="1">
      <c r="E7213" s="576"/>
    </row>
    <row r="7214" spans="5:5" ht="12" customHeight="1">
      <c r="E7214" s="576"/>
    </row>
    <row r="7215" spans="5:5" ht="12" customHeight="1">
      <c r="E7215" s="576"/>
    </row>
    <row r="7216" spans="5:5" ht="12" customHeight="1">
      <c r="E7216" s="576"/>
    </row>
    <row r="7217" spans="5:5" ht="12" customHeight="1">
      <c r="E7217" s="576"/>
    </row>
    <row r="7218" spans="5:5" ht="12" customHeight="1">
      <c r="E7218" s="576"/>
    </row>
    <row r="7219" spans="5:5" ht="12" customHeight="1">
      <c r="E7219" s="576"/>
    </row>
    <row r="7220" spans="5:5" ht="12" customHeight="1">
      <c r="E7220" s="576"/>
    </row>
    <row r="7221" spans="5:5" ht="12" customHeight="1">
      <c r="E7221" s="576"/>
    </row>
    <row r="7222" spans="5:5" ht="12" customHeight="1">
      <c r="E7222" s="576"/>
    </row>
    <row r="7223" spans="5:5" ht="12" customHeight="1">
      <c r="E7223" s="576"/>
    </row>
    <row r="7224" spans="5:5" ht="12" customHeight="1">
      <c r="E7224" s="576"/>
    </row>
    <row r="7225" spans="5:5" ht="12" customHeight="1">
      <c r="E7225" s="576"/>
    </row>
    <row r="7226" spans="5:5" ht="12" customHeight="1">
      <c r="E7226" s="576"/>
    </row>
    <row r="7227" spans="5:5" ht="12" customHeight="1">
      <c r="E7227" s="576"/>
    </row>
    <row r="7228" spans="5:5" ht="12" customHeight="1">
      <c r="E7228" s="576"/>
    </row>
    <row r="7229" spans="5:5" ht="12" customHeight="1">
      <c r="E7229" s="576"/>
    </row>
    <row r="7230" spans="5:5" ht="12" customHeight="1">
      <c r="E7230" s="576"/>
    </row>
    <row r="7231" spans="5:5" ht="12" customHeight="1">
      <c r="E7231" s="576"/>
    </row>
    <row r="7232" spans="5:5" ht="12" customHeight="1">
      <c r="E7232" s="576"/>
    </row>
    <row r="7233" spans="5:5" ht="12" customHeight="1">
      <c r="E7233" s="576"/>
    </row>
    <row r="7234" spans="5:5" ht="12" customHeight="1">
      <c r="E7234" s="576"/>
    </row>
    <row r="7235" spans="5:5" ht="12" customHeight="1">
      <c r="E7235" s="576"/>
    </row>
    <row r="7236" spans="5:5" ht="12" customHeight="1">
      <c r="E7236" s="576"/>
    </row>
    <row r="7237" spans="5:5" ht="12" customHeight="1">
      <c r="E7237" s="576"/>
    </row>
    <row r="7238" spans="5:5" ht="12" customHeight="1">
      <c r="E7238" s="576"/>
    </row>
    <row r="7239" spans="5:5" ht="12" customHeight="1">
      <c r="E7239" s="576"/>
    </row>
    <row r="7240" spans="5:5" ht="12" customHeight="1">
      <c r="E7240" s="576"/>
    </row>
    <row r="7241" spans="5:5" ht="12" customHeight="1">
      <c r="E7241" s="576"/>
    </row>
    <row r="7242" spans="5:5" ht="12" customHeight="1">
      <c r="E7242" s="576"/>
    </row>
    <row r="7243" spans="5:5" ht="12" customHeight="1">
      <c r="E7243" s="576"/>
    </row>
    <row r="7244" spans="5:5" ht="12" customHeight="1">
      <c r="E7244" s="576"/>
    </row>
    <row r="7245" spans="5:5" ht="12" customHeight="1">
      <c r="E7245" s="576"/>
    </row>
    <row r="7246" spans="5:5" ht="12" customHeight="1">
      <c r="E7246" s="576"/>
    </row>
    <row r="7247" spans="5:5" ht="12" customHeight="1">
      <c r="E7247" s="576"/>
    </row>
    <row r="7248" spans="5:5" ht="12" customHeight="1">
      <c r="E7248" s="576"/>
    </row>
    <row r="7249" spans="5:5" ht="12" customHeight="1">
      <c r="E7249" s="576"/>
    </row>
    <row r="7250" spans="5:5" ht="12" customHeight="1">
      <c r="E7250" s="576"/>
    </row>
    <row r="7251" spans="5:5" ht="12" customHeight="1">
      <c r="E7251" s="576"/>
    </row>
    <row r="7252" spans="5:5" ht="12" customHeight="1">
      <c r="E7252" s="576"/>
    </row>
    <row r="7253" spans="5:5" ht="12" customHeight="1">
      <c r="E7253" s="576"/>
    </row>
    <row r="7254" spans="5:5" ht="12" customHeight="1">
      <c r="E7254" s="576"/>
    </row>
    <row r="7255" spans="5:5" ht="12" customHeight="1">
      <c r="E7255" s="576"/>
    </row>
    <row r="7256" spans="5:5" ht="12" customHeight="1">
      <c r="E7256" s="576"/>
    </row>
    <row r="7257" spans="5:5" ht="12" customHeight="1">
      <c r="E7257" s="576"/>
    </row>
    <row r="7258" spans="5:5" ht="12" customHeight="1">
      <c r="E7258" s="576"/>
    </row>
    <row r="7259" spans="5:5" ht="12" customHeight="1">
      <c r="E7259" s="576"/>
    </row>
    <row r="7260" spans="5:5" ht="12" customHeight="1">
      <c r="E7260" s="576"/>
    </row>
    <row r="7261" spans="5:5" ht="12" customHeight="1">
      <c r="E7261" s="576"/>
    </row>
    <row r="7262" spans="5:5" ht="12" customHeight="1">
      <c r="E7262" s="576"/>
    </row>
    <row r="7263" spans="5:5" ht="12" customHeight="1">
      <c r="E7263" s="576"/>
    </row>
    <row r="7264" spans="5:5" ht="12" customHeight="1">
      <c r="E7264" s="576"/>
    </row>
    <row r="7265" spans="5:5" ht="12" customHeight="1">
      <c r="E7265" s="576"/>
    </row>
    <row r="7266" spans="5:5" ht="12" customHeight="1">
      <c r="E7266" s="576"/>
    </row>
    <row r="7267" spans="5:5" ht="12" customHeight="1">
      <c r="E7267" s="576"/>
    </row>
    <row r="7268" spans="5:5" ht="12" customHeight="1">
      <c r="E7268" s="576"/>
    </row>
    <row r="7269" spans="5:5" ht="12" customHeight="1">
      <c r="E7269" s="576"/>
    </row>
    <row r="7270" spans="5:5" ht="12" customHeight="1">
      <c r="E7270" s="576"/>
    </row>
    <row r="7271" spans="5:5" ht="12" customHeight="1">
      <c r="E7271" s="576"/>
    </row>
    <row r="7272" spans="5:5" ht="12" customHeight="1">
      <c r="E7272" s="576"/>
    </row>
    <row r="7273" spans="5:5" ht="12" customHeight="1">
      <c r="E7273" s="576"/>
    </row>
    <row r="7274" spans="5:5" ht="12" customHeight="1">
      <c r="E7274" s="576"/>
    </row>
    <row r="7275" spans="5:5" ht="12" customHeight="1">
      <c r="E7275" s="576"/>
    </row>
    <row r="7276" spans="5:5" ht="12" customHeight="1">
      <c r="E7276" s="576"/>
    </row>
    <row r="7277" spans="5:5" ht="12" customHeight="1">
      <c r="E7277" s="576"/>
    </row>
    <row r="7278" spans="5:5" ht="12" customHeight="1">
      <c r="E7278" s="576"/>
    </row>
    <row r="7279" spans="5:5" ht="12" customHeight="1">
      <c r="E7279" s="576"/>
    </row>
    <row r="7280" spans="5:5" ht="12" customHeight="1">
      <c r="E7280" s="576"/>
    </row>
    <row r="7281" spans="5:5" ht="12" customHeight="1">
      <c r="E7281" s="576"/>
    </row>
    <row r="7282" spans="5:5" ht="12" customHeight="1">
      <c r="E7282" s="576"/>
    </row>
    <row r="7283" spans="5:5" ht="12" customHeight="1">
      <c r="E7283" s="576"/>
    </row>
    <row r="7284" spans="5:5" ht="12" customHeight="1">
      <c r="E7284" s="576"/>
    </row>
    <row r="7285" spans="5:5" ht="12" customHeight="1">
      <c r="E7285" s="576"/>
    </row>
    <row r="7286" spans="5:5" ht="12" customHeight="1">
      <c r="E7286" s="576"/>
    </row>
    <row r="7287" spans="5:5" ht="12" customHeight="1">
      <c r="E7287" s="576"/>
    </row>
    <row r="7288" spans="5:5" ht="12" customHeight="1">
      <c r="E7288" s="576"/>
    </row>
    <row r="7289" spans="5:5" ht="12" customHeight="1">
      <c r="E7289" s="576"/>
    </row>
    <row r="7290" spans="5:5" ht="12" customHeight="1">
      <c r="E7290" s="576"/>
    </row>
    <row r="7291" spans="5:5" ht="12" customHeight="1">
      <c r="E7291" s="576"/>
    </row>
    <row r="7292" spans="5:5" ht="12" customHeight="1">
      <c r="E7292" s="576"/>
    </row>
    <row r="7293" spans="5:5" ht="12" customHeight="1">
      <c r="E7293" s="576"/>
    </row>
    <row r="7294" spans="5:5" ht="12" customHeight="1">
      <c r="E7294" s="576"/>
    </row>
    <row r="7295" spans="5:5" ht="12" customHeight="1">
      <c r="E7295" s="576"/>
    </row>
    <row r="7296" spans="5:5" ht="12" customHeight="1">
      <c r="E7296" s="576"/>
    </row>
    <row r="7297" spans="5:5" ht="12" customHeight="1">
      <c r="E7297" s="576"/>
    </row>
    <row r="7298" spans="5:5" ht="12" customHeight="1">
      <c r="E7298" s="576"/>
    </row>
    <row r="7299" spans="5:5" ht="12" customHeight="1">
      <c r="E7299" s="576"/>
    </row>
    <row r="7300" spans="5:5" ht="12" customHeight="1">
      <c r="E7300" s="576"/>
    </row>
    <row r="7301" spans="5:5" ht="12" customHeight="1">
      <c r="E7301" s="576"/>
    </row>
    <row r="7302" spans="5:5" ht="12" customHeight="1">
      <c r="E7302" s="576"/>
    </row>
    <row r="7303" spans="5:5" ht="12" customHeight="1">
      <c r="E7303" s="576"/>
    </row>
    <row r="7304" spans="5:5" ht="12" customHeight="1">
      <c r="E7304" s="576"/>
    </row>
    <row r="7305" spans="5:5" ht="12" customHeight="1">
      <c r="E7305" s="576"/>
    </row>
    <row r="7306" spans="5:5" ht="12" customHeight="1">
      <c r="E7306" s="576"/>
    </row>
    <row r="7307" spans="5:5" ht="12" customHeight="1">
      <c r="E7307" s="576"/>
    </row>
    <row r="7308" spans="5:5" ht="12" customHeight="1">
      <c r="E7308" s="576"/>
    </row>
    <row r="7309" spans="5:5" ht="12" customHeight="1">
      <c r="E7309" s="576"/>
    </row>
    <row r="7310" spans="5:5" ht="12" customHeight="1">
      <c r="E7310" s="576"/>
    </row>
    <row r="7311" spans="5:5" ht="12" customHeight="1">
      <c r="E7311" s="576"/>
    </row>
    <row r="7312" spans="5:5" ht="12" customHeight="1">
      <c r="E7312" s="576"/>
    </row>
    <row r="7313" spans="5:5" ht="12" customHeight="1">
      <c r="E7313" s="576"/>
    </row>
    <row r="7314" spans="5:5" ht="12" customHeight="1">
      <c r="E7314" s="576"/>
    </row>
    <row r="7315" spans="5:5" ht="12" customHeight="1">
      <c r="E7315" s="576"/>
    </row>
    <row r="7316" spans="5:5" ht="12" customHeight="1">
      <c r="E7316" s="576"/>
    </row>
    <row r="7317" spans="5:5" ht="12" customHeight="1">
      <c r="E7317" s="576"/>
    </row>
    <row r="7318" spans="5:5" ht="12" customHeight="1">
      <c r="E7318" s="576"/>
    </row>
    <row r="7319" spans="5:5" ht="12" customHeight="1">
      <c r="E7319" s="576"/>
    </row>
    <row r="7320" spans="5:5" ht="12" customHeight="1">
      <c r="E7320" s="576"/>
    </row>
    <row r="7321" spans="5:5" ht="12" customHeight="1">
      <c r="E7321" s="576"/>
    </row>
    <row r="7322" spans="5:5" ht="12" customHeight="1">
      <c r="E7322" s="576"/>
    </row>
    <row r="7323" spans="5:5" ht="12" customHeight="1">
      <c r="E7323" s="576"/>
    </row>
    <row r="7324" spans="5:5" ht="12" customHeight="1">
      <c r="E7324" s="576"/>
    </row>
    <row r="7325" spans="5:5" ht="12" customHeight="1">
      <c r="E7325" s="576"/>
    </row>
    <row r="7326" spans="5:5" ht="12" customHeight="1">
      <c r="E7326" s="576"/>
    </row>
    <row r="7327" spans="5:5" ht="12" customHeight="1">
      <c r="E7327" s="576"/>
    </row>
    <row r="7328" spans="5:5" ht="12" customHeight="1">
      <c r="E7328" s="576"/>
    </row>
    <row r="7329" spans="5:5" ht="12" customHeight="1">
      <c r="E7329" s="576"/>
    </row>
    <row r="7330" spans="5:5" ht="12" customHeight="1">
      <c r="E7330" s="576"/>
    </row>
    <row r="7331" spans="5:5" ht="12" customHeight="1">
      <c r="E7331" s="576"/>
    </row>
    <row r="7332" spans="5:5" ht="12" customHeight="1">
      <c r="E7332" s="576"/>
    </row>
    <row r="7333" spans="5:5" ht="12" customHeight="1">
      <c r="E7333" s="576"/>
    </row>
    <row r="7334" spans="5:5" ht="12" customHeight="1">
      <c r="E7334" s="576"/>
    </row>
    <row r="7335" spans="5:5" ht="12" customHeight="1">
      <c r="E7335" s="576"/>
    </row>
    <row r="7336" spans="5:5" ht="12" customHeight="1">
      <c r="E7336" s="576"/>
    </row>
    <row r="7337" spans="5:5" ht="12" customHeight="1">
      <c r="E7337" s="576"/>
    </row>
    <row r="7338" spans="5:5" ht="12" customHeight="1">
      <c r="E7338" s="576"/>
    </row>
    <row r="7339" spans="5:5" ht="12" customHeight="1">
      <c r="E7339" s="576"/>
    </row>
    <row r="7340" spans="5:5" ht="12" customHeight="1">
      <c r="E7340" s="576"/>
    </row>
    <row r="7341" spans="5:5" ht="12" customHeight="1">
      <c r="E7341" s="576"/>
    </row>
    <row r="7342" spans="5:5" ht="12" customHeight="1">
      <c r="E7342" s="576"/>
    </row>
    <row r="7343" spans="5:5" ht="12" customHeight="1">
      <c r="E7343" s="576"/>
    </row>
    <row r="7344" spans="5:5" ht="12" customHeight="1">
      <c r="E7344" s="576"/>
    </row>
    <row r="7345" spans="5:5" ht="12" customHeight="1">
      <c r="E7345" s="576"/>
    </row>
    <row r="7346" spans="5:5" ht="12" customHeight="1">
      <c r="E7346" s="576"/>
    </row>
    <row r="7347" spans="5:5" ht="12" customHeight="1">
      <c r="E7347" s="576"/>
    </row>
    <row r="7348" spans="5:5" ht="12" customHeight="1">
      <c r="E7348" s="576"/>
    </row>
    <row r="7349" spans="5:5" ht="12" customHeight="1">
      <c r="E7349" s="576"/>
    </row>
    <row r="7350" spans="5:5" ht="12" customHeight="1">
      <c r="E7350" s="576"/>
    </row>
    <row r="7351" spans="5:5" ht="12" customHeight="1">
      <c r="E7351" s="576"/>
    </row>
    <row r="7352" spans="5:5" ht="12" customHeight="1">
      <c r="E7352" s="576"/>
    </row>
    <row r="7353" spans="5:5" ht="12" customHeight="1">
      <c r="E7353" s="576"/>
    </row>
    <row r="7354" spans="5:5" ht="12" customHeight="1">
      <c r="E7354" s="576"/>
    </row>
    <row r="7355" spans="5:5" ht="12" customHeight="1">
      <c r="E7355" s="576"/>
    </row>
    <row r="7356" spans="5:5" ht="12" customHeight="1">
      <c r="E7356" s="576"/>
    </row>
    <row r="7357" spans="5:5" ht="12" customHeight="1">
      <c r="E7357" s="576"/>
    </row>
    <row r="7358" spans="5:5" ht="12" customHeight="1">
      <c r="E7358" s="576"/>
    </row>
    <row r="7359" spans="5:5" ht="12" customHeight="1">
      <c r="E7359" s="576"/>
    </row>
    <row r="7360" spans="5:5" ht="12" customHeight="1">
      <c r="E7360" s="576"/>
    </row>
    <row r="7361" spans="5:5" ht="12" customHeight="1">
      <c r="E7361" s="576"/>
    </row>
    <row r="7362" spans="5:5" ht="12" customHeight="1">
      <c r="E7362" s="576"/>
    </row>
    <row r="7363" spans="5:5" ht="12" customHeight="1">
      <c r="E7363" s="576"/>
    </row>
    <row r="7364" spans="5:5" ht="12" customHeight="1">
      <c r="E7364" s="576"/>
    </row>
    <row r="7365" spans="5:5" ht="12" customHeight="1">
      <c r="E7365" s="576"/>
    </row>
    <row r="7366" spans="5:5" ht="12" customHeight="1">
      <c r="E7366" s="576"/>
    </row>
    <row r="7367" spans="5:5" ht="12" customHeight="1">
      <c r="E7367" s="576"/>
    </row>
    <row r="7368" spans="5:5" ht="12" customHeight="1">
      <c r="E7368" s="576"/>
    </row>
    <row r="7369" spans="5:5" ht="12" customHeight="1">
      <c r="E7369" s="576"/>
    </row>
    <row r="7370" spans="5:5" ht="12" customHeight="1">
      <c r="E7370" s="576"/>
    </row>
    <row r="7371" spans="5:5" ht="12" customHeight="1">
      <c r="E7371" s="576"/>
    </row>
    <row r="7372" spans="5:5" ht="12" customHeight="1">
      <c r="E7372" s="576"/>
    </row>
    <row r="7373" spans="5:5" ht="12" customHeight="1">
      <c r="E7373" s="576"/>
    </row>
    <row r="7374" spans="5:5" ht="12" customHeight="1">
      <c r="E7374" s="576"/>
    </row>
    <row r="7375" spans="5:5" ht="12" customHeight="1">
      <c r="E7375" s="576"/>
    </row>
    <row r="7376" spans="5:5" ht="12" customHeight="1">
      <c r="E7376" s="576"/>
    </row>
    <row r="7377" spans="5:5" ht="12" customHeight="1">
      <c r="E7377" s="576"/>
    </row>
    <row r="7378" spans="5:5" ht="12" customHeight="1">
      <c r="E7378" s="576"/>
    </row>
    <row r="7379" spans="5:5" ht="12" customHeight="1">
      <c r="E7379" s="576"/>
    </row>
    <row r="7380" spans="5:5" ht="12" customHeight="1">
      <c r="E7380" s="576"/>
    </row>
    <row r="7381" spans="5:5" ht="12" customHeight="1">
      <c r="E7381" s="576"/>
    </row>
    <row r="7382" spans="5:5" ht="12" customHeight="1">
      <c r="E7382" s="576"/>
    </row>
    <row r="7383" spans="5:5" ht="12" customHeight="1">
      <c r="E7383" s="576"/>
    </row>
    <row r="7384" spans="5:5" ht="12" customHeight="1">
      <c r="E7384" s="576"/>
    </row>
    <row r="7385" spans="5:5" ht="12" customHeight="1">
      <c r="E7385" s="576"/>
    </row>
    <row r="7386" spans="5:5" ht="12" customHeight="1">
      <c r="E7386" s="576"/>
    </row>
    <row r="7387" spans="5:5" ht="12" customHeight="1">
      <c r="E7387" s="576"/>
    </row>
    <row r="7388" spans="5:5" ht="12" customHeight="1">
      <c r="E7388" s="576"/>
    </row>
    <row r="7389" spans="5:5" ht="12" customHeight="1">
      <c r="E7389" s="576"/>
    </row>
    <row r="7390" spans="5:5" ht="12" customHeight="1">
      <c r="E7390" s="576"/>
    </row>
    <row r="7391" spans="5:5" ht="12" customHeight="1">
      <c r="E7391" s="576"/>
    </row>
    <row r="7392" spans="5:5" ht="12" customHeight="1">
      <c r="E7392" s="576"/>
    </row>
    <row r="7393" spans="5:5" ht="12" customHeight="1">
      <c r="E7393" s="576"/>
    </row>
    <row r="7394" spans="5:5" ht="12" customHeight="1">
      <c r="E7394" s="576"/>
    </row>
    <row r="7395" spans="5:5" ht="12" customHeight="1">
      <c r="E7395" s="576"/>
    </row>
    <row r="7396" spans="5:5" ht="12" customHeight="1">
      <c r="E7396" s="576"/>
    </row>
    <row r="7397" spans="5:5" ht="12" customHeight="1">
      <c r="E7397" s="576"/>
    </row>
    <row r="7398" spans="5:5" ht="12" customHeight="1">
      <c r="E7398" s="576"/>
    </row>
    <row r="7399" spans="5:5" ht="12" customHeight="1">
      <c r="E7399" s="576"/>
    </row>
    <row r="7400" spans="5:5" ht="12" customHeight="1">
      <c r="E7400" s="576"/>
    </row>
    <row r="7401" spans="5:5" ht="12" customHeight="1">
      <c r="E7401" s="576"/>
    </row>
    <row r="7402" spans="5:5" ht="12" customHeight="1">
      <c r="E7402" s="576"/>
    </row>
    <row r="7403" spans="5:5" ht="12" customHeight="1">
      <c r="E7403" s="576"/>
    </row>
    <row r="7404" spans="5:5" ht="12" customHeight="1">
      <c r="E7404" s="576"/>
    </row>
    <row r="7405" spans="5:5" ht="12" customHeight="1">
      <c r="E7405" s="576"/>
    </row>
    <row r="7406" spans="5:5" ht="12" customHeight="1">
      <c r="E7406" s="576"/>
    </row>
    <row r="7407" spans="5:5" ht="12" customHeight="1">
      <c r="E7407" s="576"/>
    </row>
    <row r="7408" spans="5:5" ht="12" customHeight="1">
      <c r="E7408" s="576"/>
    </row>
    <row r="7409" spans="5:5" ht="12" customHeight="1">
      <c r="E7409" s="576"/>
    </row>
    <row r="7410" spans="5:5" ht="12" customHeight="1">
      <c r="E7410" s="576"/>
    </row>
    <row r="7411" spans="5:5" ht="12" customHeight="1">
      <c r="E7411" s="576"/>
    </row>
    <row r="7412" spans="5:5" ht="12" customHeight="1">
      <c r="E7412" s="576"/>
    </row>
    <row r="7413" spans="5:5" ht="12" customHeight="1">
      <c r="E7413" s="576"/>
    </row>
    <row r="7414" spans="5:5" ht="12" customHeight="1">
      <c r="E7414" s="576"/>
    </row>
    <row r="7415" spans="5:5" ht="12" customHeight="1">
      <c r="E7415" s="576"/>
    </row>
    <row r="7416" spans="5:5" ht="12" customHeight="1">
      <c r="E7416" s="576"/>
    </row>
    <row r="7417" spans="5:5" ht="12" customHeight="1">
      <c r="E7417" s="576"/>
    </row>
    <row r="7418" spans="5:5" ht="12" customHeight="1">
      <c r="E7418" s="576"/>
    </row>
    <row r="7419" spans="5:5" ht="12" customHeight="1">
      <c r="E7419" s="576"/>
    </row>
    <row r="7420" spans="5:5" ht="12" customHeight="1">
      <c r="E7420" s="576"/>
    </row>
    <row r="7421" spans="5:5" ht="12" customHeight="1">
      <c r="E7421" s="576"/>
    </row>
    <row r="7422" spans="5:5" ht="12" customHeight="1">
      <c r="E7422" s="576"/>
    </row>
    <row r="7423" spans="5:5" ht="12" customHeight="1">
      <c r="E7423" s="576"/>
    </row>
    <row r="7424" spans="5:5" ht="12" customHeight="1">
      <c r="E7424" s="576"/>
    </row>
    <row r="7425" spans="5:5" ht="12" customHeight="1">
      <c r="E7425" s="576"/>
    </row>
    <row r="7426" spans="5:5" ht="12" customHeight="1">
      <c r="E7426" s="576"/>
    </row>
    <row r="7427" spans="5:5" ht="12" customHeight="1">
      <c r="E7427" s="576"/>
    </row>
    <row r="7428" spans="5:5" ht="12" customHeight="1">
      <c r="E7428" s="576"/>
    </row>
    <row r="7429" spans="5:5" ht="12" customHeight="1">
      <c r="E7429" s="576"/>
    </row>
    <row r="7430" spans="5:5" ht="12" customHeight="1">
      <c r="E7430" s="576"/>
    </row>
    <row r="7431" spans="5:5" ht="12" customHeight="1">
      <c r="E7431" s="576"/>
    </row>
    <row r="7432" spans="5:5" ht="12" customHeight="1">
      <c r="E7432" s="576"/>
    </row>
    <row r="7433" spans="5:5" ht="12" customHeight="1">
      <c r="E7433" s="576"/>
    </row>
    <row r="7434" spans="5:5" ht="12" customHeight="1">
      <c r="E7434" s="576"/>
    </row>
    <row r="7435" spans="5:5" ht="12" customHeight="1">
      <c r="E7435" s="576"/>
    </row>
    <row r="7436" spans="5:5" ht="12" customHeight="1">
      <c r="E7436" s="576"/>
    </row>
    <row r="7437" spans="5:5" ht="12" customHeight="1">
      <c r="E7437" s="576"/>
    </row>
    <row r="7438" spans="5:5" ht="12" customHeight="1">
      <c r="E7438" s="576"/>
    </row>
    <row r="7439" spans="5:5" ht="12" customHeight="1">
      <c r="E7439" s="576"/>
    </row>
    <row r="7440" spans="5:5" ht="12" customHeight="1">
      <c r="E7440" s="576"/>
    </row>
    <row r="7441" spans="5:5" ht="12" customHeight="1">
      <c r="E7441" s="576"/>
    </row>
    <row r="7442" spans="5:5" ht="12" customHeight="1">
      <c r="E7442" s="576"/>
    </row>
    <row r="7443" spans="5:5" ht="12" customHeight="1">
      <c r="E7443" s="576"/>
    </row>
    <row r="7444" spans="5:5" ht="12" customHeight="1">
      <c r="E7444" s="576"/>
    </row>
    <row r="7445" spans="5:5" ht="12" customHeight="1">
      <c r="E7445" s="576"/>
    </row>
    <row r="7446" spans="5:5" ht="12" customHeight="1">
      <c r="E7446" s="576"/>
    </row>
    <row r="7447" spans="5:5" ht="12" customHeight="1">
      <c r="E7447" s="576"/>
    </row>
    <row r="7448" spans="5:5" ht="12" customHeight="1">
      <c r="E7448" s="576"/>
    </row>
    <row r="7449" spans="5:5" ht="12" customHeight="1">
      <c r="E7449" s="576"/>
    </row>
    <row r="7450" spans="5:5" ht="12" customHeight="1">
      <c r="E7450" s="576"/>
    </row>
    <row r="7451" spans="5:5" ht="12" customHeight="1">
      <c r="E7451" s="576"/>
    </row>
    <row r="7452" spans="5:5" ht="12" customHeight="1">
      <c r="E7452" s="576"/>
    </row>
    <row r="7453" spans="5:5" ht="12" customHeight="1">
      <c r="E7453" s="576"/>
    </row>
    <row r="7454" spans="5:5" ht="12" customHeight="1">
      <c r="E7454" s="576"/>
    </row>
    <row r="7455" spans="5:5" ht="12" customHeight="1">
      <c r="E7455" s="576"/>
    </row>
    <row r="7456" spans="5:5" ht="12" customHeight="1">
      <c r="E7456" s="576"/>
    </row>
    <row r="7457" spans="5:5" ht="12" customHeight="1">
      <c r="E7457" s="576"/>
    </row>
    <row r="7458" spans="5:5" ht="12" customHeight="1">
      <c r="E7458" s="576"/>
    </row>
    <row r="7459" spans="5:5" ht="12" customHeight="1">
      <c r="E7459" s="576"/>
    </row>
    <row r="7460" spans="5:5" ht="12" customHeight="1">
      <c r="E7460" s="576"/>
    </row>
    <row r="7461" spans="5:5" ht="12" customHeight="1">
      <c r="E7461" s="576"/>
    </row>
    <row r="7462" spans="5:5" ht="12" customHeight="1">
      <c r="E7462" s="576"/>
    </row>
    <row r="7463" spans="5:5" ht="12" customHeight="1">
      <c r="E7463" s="576"/>
    </row>
    <row r="7464" spans="5:5" ht="12" customHeight="1">
      <c r="E7464" s="576"/>
    </row>
    <row r="7465" spans="5:5" ht="12" customHeight="1">
      <c r="E7465" s="576"/>
    </row>
    <row r="7466" spans="5:5" ht="12" customHeight="1">
      <c r="E7466" s="576"/>
    </row>
    <row r="7467" spans="5:5" ht="12" customHeight="1">
      <c r="E7467" s="576"/>
    </row>
    <row r="7468" spans="5:5" ht="12" customHeight="1">
      <c r="E7468" s="576"/>
    </row>
    <row r="7469" spans="5:5" ht="12" customHeight="1">
      <c r="E7469" s="576"/>
    </row>
    <row r="7470" spans="5:5" ht="12" customHeight="1">
      <c r="E7470" s="576"/>
    </row>
    <row r="7471" spans="5:5" ht="12" customHeight="1">
      <c r="E7471" s="576"/>
    </row>
    <row r="7472" spans="5:5" ht="12" customHeight="1">
      <c r="E7472" s="576"/>
    </row>
    <row r="7473" spans="5:5" ht="12" customHeight="1">
      <c r="E7473" s="576"/>
    </row>
    <row r="7474" spans="5:5" ht="12" customHeight="1">
      <c r="E7474" s="576"/>
    </row>
    <row r="7475" spans="5:5" ht="12" customHeight="1">
      <c r="E7475" s="576"/>
    </row>
    <row r="7476" spans="5:5" ht="12" customHeight="1">
      <c r="E7476" s="576"/>
    </row>
    <row r="7477" spans="5:5" ht="12" customHeight="1">
      <c r="E7477" s="576"/>
    </row>
    <row r="7478" spans="5:5" ht="12" customHeight="1">
      <c r="E7478" s="576"/>
    </row>
    <row r="7479" spans="5:5" ht="12" customHeight="1">
      <c r="E7479" s="576"/>
    </row>
    <row r="7480" spans="5:5" ht="12" customHeight="1">
      <c r="E7480" s="576"/>
    </row>
    <row r="7481" spans="5:5" ht="12" customHeight="1">
      <c r="E7481" s="576"/>
    </row>
    <row r="7482" spans="5:5" ht="12" customHeight="1">
      <c r="E7482" s="576"/>
    </row>
    <row r="7483" spans="5:5" ht="12" customHeight="1">
      <c r="E7483" s="576"/>
    </row>
    <row r="7484" spans="5:5" ht="12" customHeight="1">
      <c r="E7484" s="576"/>
    </row>
    <row r="7485" spans="5:5" ht="12" customHeight="1">
      <c r="E7485" s="576"/>
    </row>
    <row r="7486" spans="5:5" ht="12" customHeight="1">
      <c r="E7486" s="576"/>
    </row>
    <row r="7487" spans="5:5" ht="12" customHeight="1">
      <c r="E7487" s="576"/>
    </row>
    <row r="7488" spans="5:5" ht="12" customHeight="1">
      <c r="E7488" s="576"/>
    </row>
    <row r="7489" spans="5:5" ht="12" customHeight="1">
      <c r="E7489" s="576"/>
    </row>
    <row r="7490" spans="5:5" ht="12" customHeight="1">
      <c r="E7490" s="576"/>
    </row>
    <row r="7491" spans="5:5" ht="12" customHeight="1">
      <c r="E7491" s="576"/>
    </row>
    <row r="7492" spans="5:5" ht="12" customHeight="1">
      <c r="E7492" s="576"/>
    </row>
    <row r="7493" spans="5:5" ht="12" customHeight="1">
      <c r="E7493" s="576"/>
    </row>
    <row r="7494" spans="5:5" ht="12" customHeight="1">
      <c r="E7494" s="576"/>
    </row>
    <row r="7495" spans="5:5" ht="12" customHeight="1">
      <c r="E7495" s="576"/>
    </row>
    <row r="7496" spans="5:5" ht="12" customHeight="1">
      <c r="E7496" s="576"/>
    </row>
    <row r="7497" spans="5:5" ht="12" customHeight="1">
      <c r="E7497" s="576"/>
    </row>
    <row r="7498" spans="5:5" ht="12" customHeight="1">
      <c r="E7498" s="576"/>
    </row>
    <row r="7499" spans="5:5" ht="12" customHeight="1">
      <c r="E7499" s="576"/>
    </row>
    <row r="7500" spans="5:5" ht="12" customHeight="1">
      <c r="E7500" s="576"/>
    </row>
    <row r="7501" spans="5:5" ht="12" customHeight="1">
      <c r="E7501" s="576"/>
    </row>
    <row r="7502" spans="5:5" ht="12" customHeight="1">
      <c r="E7502" s="576"/>
    </row>
    <row r="7503" spans="5:5" ht="12" customHeight="1">
      <c r="E7503" s="576"/>
    </row>
    <row r="7504" spans="5:5" ht="12" customHeight="1">
      <c r="E7504" s="576"/>
    </row>
    <row r="7505" spans="5:5" ht="12" customHeight="1">
      <c r="E7505" s="576"/>
    </row>
    <row r="7506" spans="5:5" ht="12" customHeight="1">
      <c r="E7506" s="576"/>
    </row>
    <row r="7507" spans="5:5" ht="12" customHeight="1">
      <c r="E7507" s="576"/>
    </row>
    <row r="7508" spans="5:5" ht="12" customHeight="1">
      <c r="E7508" s="576"/>
    </row>
    <row r="7509" spans="5:5" ht="12" customHeight="1">
      <c r="E7509" s="576"/>
    </row>
    <row r="7510" spans="5:5" ht="12" customHeight="1">
      <c r="E7510" s="576"/>
    </row>
    <row r="7511" spans="5:5" ht="12" customHeight="1">
      <c r="E7511" s="576"/>
    </row>
    <row r="7512" spans="5:5" ht="12" customHeight="1">
      <c r="E7512" s="576"/>
    </row>
    <row r="7513" spans="5:5" ht="12" customHeight="1">
      <c r="E7513" s="576"/>
    </row>
    <row r="7514" spans="5:5" ht="12" customHeight="1">
      <c r="E7514" s="576"/>
    </row>
    <row r="7515" spans="5:5" ht="12" customHeight="1">
      <c r="E7515" s="576"/>
    </row>
    <row r="7516" spans="5:5" ht="12" customHeight="1">
      <c r="E7516" s="576"/>
    </row>
    <row r="7517" spans="5:5" ht="12" customHeight="1">
      <c r="E7517" s="576"/>
    </row>
    <row r="7518" spans="5:5" ht="12" customHeight="1">
      <c r="E7518" s="576"/>
    </row>
    <row r="7519" spans="5:5" ht="12" customHeight="1">
      <c r="E7519" s="576"/>
    </row>
    <row r="7520" spans="5:5" ht="12" customHeight="1">
      <c r="E7520" s="576"/>
    </row>
    <row r="7521" spans="5:5" ht="12" customHeight="1">
      <c r="E7521" s="576"/>
    </row>
    <row r="7522" spans="5:5" ht="12" customHeight="1">
      <c r="E7522" s="576"/>
    </row>
    <row r="7523" spans="5:5" ht="12" customHeight="1">
      <c r="E7523" s="576"/>
    </row>
    <row r="7524" spans="5:5" ht="12" customHeight="1">
      <c r="E7524" s="576"/>
    </row>
    <row r="7525" spans="5:5" ht="12" customHeight="1">
      <c r="E7525" s="576"/>
    </row>
    <row r="7526" spans="5:5" ht="12" customHeight="1">
      <c r="E7526" s="576"/>
    </row>
    <row r="7527" spans="5:5" ht="12" customHeight="1">
      <c r="E7527" s="576"/>
    </row>
    <row r="7528" spans="5:5" ht="12" customHeight="1">
      <c r="E7528" s="576"/>
    </row>
    <row r="7529" spans="5:5" ht="12" customHeight="1">
      <c r="E7529" s="576"/>
    </row>
    <row r="7530" spans="5:5" ht="12" customHeight="1">
      <c r="E7530" s="576"/>
    </row>
    <row r="7531" spans="5:5" ht="12" customHeight="1">
      <c r="E7531" s="576"/>
    </row>
    <row r="7532" spans="5:5" ht="12" customHeight="1">
      <c r="E7532" s="576"/>
    </row>
    <row r="7533" spans="5:5" ht="12" customHeight="1">
      <c r="E7533" s="576"/>
    </row>
    <row r="7534" spans="5:5" ht="12" customHeight="1">
      <c r="E7534" s="576"/>
    </row>
    <row r="7535" spans="5:5" ht="12" customHeight="1">
      <c r="E7535" s="576"/>
    </row>
    <row r="7536" spans="5:5" ht="12" customHeight="1">
      <c r="E7536" s="576"/>
    </row>
    <row r="7537" spans="5:5" ht="12" customHeight="1">
      <c r="E7537" s="576"/>
    </row>
    <row r="7538" spans="5:5" ht="12" customHeight="1">
      <c r="E7538" s="576"/>
    </row>
    <row r="7539" spans="5:5" ht="12" customHeight="1">
      <c r="E7539" s="576"/>
    </row>
    <row r="7540" spans="5:5" ht="12" customHeight="1">
      <c r="E7540" s="576"/>
    </row>
    <row r="7541" spans="5:5" ht="12" customHeight="1">
      <c r="E7541" s="576"/>
    </row>
    <row r="7542" spans="5:5" ht="12" customHeight="1">
      <c r="E7542" s="576"/>
    </row>
    <row r="7543" spans="5:5" ht="12" customHeight="1">
      <c r="E7543" s="576"/>
    </row>
    <row r="7544" spans="5:5" ht="12" customHeight="1">
      <c r="E7544" s="576"/>
    </row>
    <row r="7545" spans="5:5" ht="12" customHeight="1">
      <c r="E7545" s="576"/>
    </row>
    <row r="7546" spans="5:5" ht="12" customHeight="1">
      <c r="E7546" s="576"/>
    </row>
    <row r="7547" spans="5:5" ht="12" customHeight="1">
      <c r="E7547" s="576"/>
    </row>
    <row r="7548" spans="5:5" ht="12" customHeight="1">
      <c r="E7548" s="576"/>
    </row>
    <row r="7549" spans="5:5" ht="12" customHeight="1">
      <c r="E7549" s="576"/>
    </row>
    <row r="7550" spans="5:5" ht="12" customHeight="1">
      <c r="E7550" s="576"/>
    </row>
    <row r="7551" spans="5:5" ht="12" customHeight="1">
      <c r="E7551" s="576"/>
    </row>
    <row r="7552" spans="5:5" ht="12" customHeight="1">
      <c r="E7552" s="576"/>
    </row>
    <row r="7553" spans="5:5" ht="12" customHeight="1">
      <c r="E7553" s="576"/>
    </row>
    <row r="7554" spans="5:5" ht="12" customHeight="1">
      <c r="E7554" s="576"/>
    </row>
    <row r="7555" spans="5:5" ht="12" customHeight="1">
      <c r="E7555" s="576"/>
    </row>
    <row r="7556" spans="5:5" ht="12" customHeight="1">
      <c r="E7556" s="576"/>
    </row>
    <row r="7557" spans="5:5" ht="12" customHeight="1">
      <c r="E7557" s="576"/>
    </row>
    <row r="7558" spans="5:5" ht="12" customHeight="1">
      <c r="E7558" s="576"/>
    </row>
    <row r="7559" spans="5:5" ht="12" customHeight="1">
      <c r="E7559" s="576"/>
    </row>
    <row r="7560" spans="5:5" ht="12" customHeight="1">
      <c r="E7560" s="576"/>
    </row>
    <row r="7561" spans="5:5" ht="12" customHeight="1">
      <c r="E7561" s="576"/>
    </row>
    <row r="7562" spans="5:5" ht="12" customHeight="1">
      <c r="E7562" s="576"/>
    </row>
    <row r="7563" spans="5:5" ht="12" customHeight="1">
      <c r="E7563" s="576"/>
    </row>
    <row r="7564" spans="5:5" ht="12" customHeight="1">
      <c r="E7564" s="576"/>
    </row>
    <row r="7565" spans="5:5" ht="12" customHeight="1">
      <c r="E7565" s="576"/>
    </row>
    <row r="7566" spans="5:5" ht="12" customHeight="1">
      <c r="E7566" s="576"/>
    </row>
    <row r="7567" spans="5:5" ht="12" customHeight="1">
      <c r="E7567" s="576"/>
    </row>
    <row r="7568" spans="5:5" ht="12" customHeight="1">
      <c r="E7568" s="576"/>
    </row>
    <row r="7569" spans="5:5" ht="12" customHeight="1">
      <c r="E7569" s="576"/>
    </row>
    <row r="7570" spans="5:5" ht="12" customHeight="1">
      <c r="E7570" s="576"/>
    </row>
    <row r="7571" spans="5:5" ht="12" customHeight="1">
      <c r="E7571" s="576"/>
    </row>
    <row r="7572" spans="5:5" ht="12" customHeight="1">
      <c r="E7572" s="576"/>
    </row>
    <row r="7573" spans="5:5" ht="12" customHeight="1">
      <c r="E7573" s="576"/>
    </row>
    <row r="7574" spans="5:5" ht="12" customHeight="1">
      <c r="E7574" s="576"/>
    </row>
    <row r="7575" spans="5:5" ht="12" customHeight="1">
      <c r="E7575" s="576"/>
    </row>
    <row r="7576" spans="5:5" ht="12" customHeight="1">
      <c r="E7576" s="576"/>
    </row>
    <row r="7577" spans="5:5" ht="12" customHeight="1">
      <c r="E7577" s="576"/>
    </row>
    <row r="7578" spans="5:5" ht="12" customHeight="1">
      <c r="E7578" s="576"/>
    </row>
    <row r="7579" spans="5:5" ht="12" customHeight="1">
      <c r="E7579" s="576"/>
    </row>
    <row r="7580" spans="5:5" ht="12" customHeight="1">
      <c r="E7580" s="576"/>
    </row>
    <row r="7581" spans="5:5" ht="12" customHeight="1">
      <c r="E7581" s="576"/>
    </row>
    <row r="7582" spans="5:5" ht="12" customHeight="1">
      <c r="E7582" s="576"/>
    </row>
    <row r="7583" spans="5:5" ht="12" customHeight="1">
      <c r="E7583" s="576"/>
    </row>
    <row r="7584" spans="5:5" ht="12" customHeight="1">
      <c r="E7584" s="576"/>
    </row>
    <row r="7585" spans="5:5" ht="12" customHeight="1">
      <c r="E7585" s="576"/>
    </row>
    <row r="7586" spans="5:5" ht="12" customHeight="1">
      <c r="E7586" s="576"/>
    </row>
    <row r="7587" spans="5:5" ht="12" customHeight="1">
      <c r="E7587" s="576"/>
    </row>
    <row r="7588" spans="5:5" ht="12" customHeight="1">
      <c r="E7588" s="576"/>
    </row>
    <row r="7589" spans="5:5" ht="12" customHeight="1">
      <c r="E7589" s="576"/>
    </row>
    <row r="7590" spans="5:5" ht="12" customHeight="1">
      <c r="E7590" s="576"/>
    </row>
    <row r="7591" spans="5:5" ht="12" customHeight="1">
      <c r="E7591" s="576"/>
    </row>
    <row r="7592" spans="5:5" ht="12" customHeight="1">
      <c r="E7592" s="576"/>
    </row>
    <row r="7593" spans="5:5" ht="12" customHeight="1">
      <c r="E7593" s="576"/>
    </row>
    <row r="7594" spans="5:5" ht="12" customHeight="1">
      <c r="E7594" s="576"/>
    </row>
    <row r="7595" spans="5:5" ht="12" customHeight="1">
      <c r="E7595" s="576"/>
    </row>
    <row r="7596" spans="5:5" ht="12" customHeight="1">
      <c r="E7596" s="576"/>
    </row>
    <row r="7597" spans="5:5" ht="12" customHeight="1">
      <c r="E7597" s="576"/>
    </row>
    <row r="7598" spans="5:5" ht="12" customHeight="1">
      <c r="E7598" s="576"/>
    </row>
    <row r="7599" spans="5:5" ht="12" customHeight="1">
      <c r="E7599" s="576"/>
    </row>
    <row r="7600" spans="5:5" ht="12" customHeight="1">
      <c r="E7600" s="576"/>
    </row>
    <row r="7601" spans="5:5" ht="12" customHeight="1">
      <c r="E7601" s="576"/>
    </row>
    <row r="7602" spans="5:5" ht="12" customHeight="1">
      <c r="E7602" s="576"/>
    </row>
    <row r="7603" spans="5:5" ht="12" customHeight="1">
      <c r="E7603" s="576"/>
    </row>
    <row r="7604" spans="5:5" ht="12" customHeight="1">
      <c r="E7604" s="576"/>
    </row>
    <row r="7605" spans="5:5" ht="12" customHeight="1">
      <c r="E7605" s="576"/>
    </row>
    <row r="7606" spans="5:5" ht="12" customHeight="1">
      <c r="E7606" s="576"/>
    </row>
    <row r="7607" spans="5:5" ht="12" customHeight="1">
      <c r="E7607" s="576"/>
    </row>
    <row r="7608" spans="5:5" ht="12" customHeight="1">
      <c r="E7608" s="576"/>
    </row>
    <row r="7609" spans="5:5" ht="12" customHeight="1">
      <c r="E7609" s="576"/>
    </row>
    <row r="7610" spans="5:5" ht="12" customHeight="1">
      <c r="E7610" s="576"/>
    </row>
    <row r="7611" spans="5:5" ht="12" customHeight="1">
      <c r="E7611" s="576"/>
    </row>
    <row r="7612" spans="5:5" ht="12" customHeight="1">
      <c r="E7612" s="576"/>
    </row>
    <row r="7613" spans="5:5" ht="12" customHeight="1">
      <c r="E7613" s="576"/>
    </row>
    <row r="7614" spans="5:5" ht="12" customHeight="1">
      <c r="E7614" s="576"/>
    </row>
    <row r="7615" spans="5:5" ht="12" customHeight="1">
      <c r="E7615" s="576"/>
    </row>
    <row r="7616" spans="5:5" ht="12" customHeight="1">
      <c r="E7616" s="576"/>
    </row>
    <row r="7617" spans="5:5" ht="12" customHeight="1">
      <c r="E7617" s="576"/>
    </row>
    <row r="7618" spans="5:5" ht="12" customHeight="1">
      <c r="E7618" s="576"/>
    </row>
    <row r="7619" spans="5:5" ht="12" customHeight="1">
      <c r="E7619" s="576"/>
    </row>
    <row r="7620" spans="5:5" ht="12" customHeight="1">
      <c r="E7620" s="576"/>
    </row>
    <row r="7621" spans="5:5" ht="12" customHeight="1">
      <c r="E7621" s="576"/>
    </row>
    <row r="7622" spans="5:5" ht="12" customHeight="1">
      <c r="E7622" s="576"/>
    </row>
    <row r="7623" spans="5:5" ht="12" customHeight="1">
      <c r="E7623" s="576"/>
    </row>
    <row r="7624" spans="5:5" ht="12" customHeight="1">
      <c r="E7624" s="576"/>
    </row>
    <row r="7625" spans="5:5" ht="12" customHeight="1">
      <c r="E7625" s="576"/>
    </row>
    <row r="7626" spans="5:5" ht="12" customHeight="1">
      <c r="E7626" s="576"/>
    </row>
    <row r="7627" spans="5:5" ht="12" customHeight="1">
      <c r="E7627" s="576"/>
    </row>
    <row r="7628" spans="5:5" ht="12" customHeight="1">
      <c r="E7628" s="576"/>
    </row>
    <row r="7629" spans="5:5" ht="12" customHeight="1">
      <c r="E7629" s="576"/>
    </row>
    <row r="7630" spans="5:5" ht="12" customHeight="1">
      <c r="E7630" s="576"/>
    </row>
    <row r="7631" spans="5:5" ht="12" customHeight="1">
      <c r="E7631" s="576"/>
    </row>
    <row r="7632" spans="5:5" ht="12" customHeight="1">
      <c r="E7632" s="576"/>
    </row>
    <row r="7633" spans="5:5" ht="12" customHeight="1">
      <c r="E7633" s="576"/>
    </row>
    <row r="7634" spans="5:5" ht="12" customHeight="1">
      <c r="E7634" s="576"/>
    </row>
    <row r="7635" spans="5:5" ht="12" customHeight="1">
      <c r="E7635" s="576"/>
    </row>
    <row r="7636" spans="5:5" ht="12" customHeight="1">
      <c r="E7636" s="576"/>
    </row>
    <row r="7637" spans="5:5" ht="12" customHeight="1">
      <c r="E7637" s="576"/>
    </row>
    <row r="7638" spans="5:5" ht="12" customHeight="1">
      <c r="E7638" s="576"/>
    </row>
    <row r="7639" spans="5:5" ht="12" customHeight="1">
      <c r="E7639" s="576"/>
    </row>
    <row r="7640" spans="5:5" ht="12" customHeight="1">
      <c r="E7640" s="576"/>
    </row>
    <row r="7641" spans="5:5" ht="12" customHeight="1">
      <c r="E7641" s="576"/>
    </row>
    <row r="7642" spans="5:5" ht="12" customHeight="1">
      <c r="E7642" s="576"/>
    </row>
    <row r="7643" spans="5:5" ht="12" customHeight="1">
      <c r="E7643" s="576"/>
    </row>
    <row r="7644" spans="5:5" ht="12" customHeight="1">
      <c r="E7644" s="576"/>
    </row>
    <row r="7645" spans="5:5" ht="12" customHeight="1">
      <c r="E7645" s="576"/>
    </row>
    <row r="7646" spans="5:5" ht="12" customHeight="1">
      <c r="E7646" s="576"/>
    </row>
    <row r="7647" spans="5:5" ht="12" customHeight="1">
      <c r="E7647" s="576"/>
    </row>
    <row r="7648" spans="5:5" ht="12" customHeight="1">
      <c r="E7648" s="576"/>
    </row>
    <row r="7649" spans="5:5" ht="12" customHeight="1">
      <c r="E7649" s="576"/>
    </row>
    <row r="7650" spans="5:5" ht="12" customHeight="1">
      <c r="E7650" s="576"/>
    </row>
    <row r="7651" spans="5:5" ht="12" customHeight="1">
      <c r="E7651" s="576"/>
    </row>
    <row r="7652" spans="5:5" ht="12" customHeight="1">
      <c r="E7652" s="576"/>
    </row>
    <row r="7653" spans="5:5" ht="12" customHeight="1">
      <c r="E7653" s="576"/>
    </row>
    <row r="7654" spans="5:5" ht="12" customHeight="1">
      <c r="E7654" s="576"/>
    </row>
    <row r="7655" spans="5:5" ht="12" customHeight="1">
      <c r="E7655" s="576"/>
    </row>
    <row r="7656" spans="5:5" ht="12" customHeight="1">
      <c r="E7656" s="576"/>
    </row>
    <row r="7657" spans="5:5" ht="12" customHeight="1">
      <c r="E7657" s="576"/>
    </row>
    <row r="7658" spans="5:5" ht="12" customHeight="1">
      <c r="E7658" s="576"/>
    </row>
    <row r="7659" spans="5:5" ht="12" customHeight="1">
      <c r="E7659" s="576"/>
    </row>
    <row r="7660" spans="5:5" ht="12" customHeight="1">
      <c r="E7660" s="576"/>
    </row>
    <row r="7661" spans="5:5" ht="12" customHeight="1">
      <c r="E7661" s="576"/>
    </row>
    <row r="7662" spans="5:5" ht="12" customHeight="1">
      <c r="E7662" s="576"/>
    </row>
    <row r="7663" spans="5:5" ht="12" customHeight="1">
      <c r="E7663" s="576"/>
    </row>
    <row r="7664" spans="5:5" ht="12" customHeight="1">
      <c r="E7664" s="576"/>
    </row>
    <row r="7665" spans="5:5" ht="12" customHeight="1">
      <c r="E7665" s="576"/>
    </row>
    <row r="7666" spans="5:5" ht="12" customHeight="1">
      <c r="E7666" s="576"/>
    </row>
    <row r="7667" spans="5:5" ht="12" customHeight="1">
      <c r="E7667" s="576"/>
    </row>
    <row r="7668" spans="5:5" ht="12" customHeight="1">
      <c r="E7668" s="576"/>
    </row>
    <row r="7669" spans="5:5" ht="12" customHeight="1">
      <c r="E7669" s="576"/>
    </row>
    <row r="7670" spans="5:5" ht="12" customHeight="1">
      <c r="E7670" s="576"/>
    </row>
    <row r="7671" spans="5:5" ht="12" customHeight="1">
      <c r="E7671" s="576"/>
    </row>
    <row r="7672" spans="5:5" ht="12" customHeight="1">
      <c r="E7672" s="576"/>
    </row>
    <row r="7673" spans="5:5" ht="12" customHeight="1">
      <c r="E7673" s="576"/>
    </row>
    <row r="7674" spans="5:5" ht="12" customHeight="1">
      <c r="E7674" s="576"/>
    </row>
    <row r="7675" spans="5:5" ht="12" customHeight="1">
      <c r="E7675" s="576"/>
    </row>
    <row r="7676" spans="5:5" ht="12" customHeight="1">
      <c r="E7676" s="576"/>
    </row>
    <row r="7677" spans="5:5" ht="12" customHeight="1">
      <c r="E7677" s="576"/>
    </row>
    <row r="7678" spans="5:5" ht="12" customHeight="1">
      <c r="E7678" s="576"/>
    </row>
    <row r="7679" spans="5:5" ht="12" customHeight="1">
      <c r="E7679" s="576"/>
    </row>
    <row r="7680" spans="5:5" ht="12" customHeight="1">
      <c r="E7680" s="576"/>
    </row>
    <row r="7681" spans="5:5" ht="12" customHeight="1">
      <c r="E7681" s="576"/>
    </row>
    <row r="7682" spans="5:5" ht="12" customHeight="1">
      <c r="E7682" s="576"/>
    </row>
    <row r="7683" spans="5:5" ht="12" customHeight="1">
      <c r="E7683" s="576"/>
    </row>
    <row r="7684" spans="5:5" ht="12" customHeight="1">
      <c r="E7684" s="576"/>
    </row>
    <row r="7685" spans="5:5" ht="12" customHeight="1">
      <c r="E7685" s="576"/>
    </row>
    <row r="7686" spans="5:5" ht="12" customHeight="1">
      <c r="E7686" s="576"/>
    </row>
    <row r="7687" spans="5:5" ht="12" customHeight="1">
      <c r="E7687" s="576"/>
    </row>
    <row r="7688" spans="5:5" ht="12" customHeight="1">
      <c r="E7688" s="576"/>
    </row>
    <row r="7689" spans="5:5" ht="12" customHeight="1">
      <c r="E7689" s="576"/>
    </row>
    <row r="7690" spans="5:5" ht="12" customHeight="1">
      <c r="E7690" s="576"/>
    </row>
    <row r="7691" spans="5:5" ht="12" customHeight="1">
      <c r="E7691" s="576"/>
    </row>
    <row r="7692" spans="5:5" ht="12" customHeight="1">
      <c r="E7692" s="576"/>
    </row>
    <row r="7693" spans="5:5" ht="12" customHeight="1">
      <c r="E7693" s="576"/>
    </row>
    <row r="7694" spans="5:5" ht="12" customHeight="1">
      <c r="E7694" s="576"/>
    </row>
    <row r="7695" spans="5:5" ht="12" customHeight="1">
      <c r="E7695" s="576"/>
    </row>
    <row r="7696" spans="5:5" ht="12" customHeight="1">
      <c r="E7696" s="576"/>
    </row>
    <row r="7697" spans="5:5" ht="12" customHeight="1">
      <c r="E7697" s="576"/>
    </row>
    <row r="7698" spans="5:5" ht="12" customHeight="1">
      <c r="E7698" s="576"/>
    </row>
    <row r="7699" spans="5:5" ht="12" customHeight="1">
      <c r="E7699" s="576"/>
    </row>
    <row r="7700" spans="5:5" ht="12" customHeight="1">
      <c r="E7700" s="576"/>
    </row>
    <row r="7701" spans="5:5" ht="12" customHeight="1">
      <c r="E7701" s="576"/>
    </row>
    <row r="7702" spans="5:5" ht="12" customHeight="1">
      <c r="E7702" s="576"/>
    </row>
    <row r="7703" spans="5:5" ht="12" customHeight="1">
      <c r="E7703" s="576"/>
    </row>
    <row r="7704" spans="5:5" ht="12" customHeight="1">
      <c r="E7704" s="576"/>
    </row>
    <row r="7705" spans="5:5" ht="12" customHeight="1">
      <c r="E7705" s="576"/>
    </row>
    <row r="7706" spans="5:5" ht="12" customHeight="1">
      <c r="E7706" s="576"/>
    </row>
    <row r="7707" spans="5:5" ht="12" customHeight="1">
      <c r="E7707" s="576"/>
    </row>
    <row r="7708" spans="5:5" ht="12" customHeight="1">
      <c r="E7708" s="576"/>
    </row>
    <row r="7709" spans="5:5" ht="12" customHeight="1">
      <c r="E7709" s="576"/>
    </row>
    <row r="7710" spans="5:5" ht="12" customHeight="1">
      <c r="E7710" s="576"/>
    </row>
    <row r="7711" spans="5:5" ht="12" customHeight="1">
      <c r="E7711" s="576"/>
    </row>
    <row r="7712" spans="5:5" ht="12" customHeight="1">
      <c r="E7712" s="576"/>
    </row>
    <row r="7713" spans="5:5" ht="12" customHeight="1">
      <c r="E7713" s="576"/>
    </row>
    <row r="7714" spans="5:5" ht="12" customHeight="1">
      <c r="E7714" s="576"/>
    </row>
    <row r="7715" spans="5:5" ht="12" customHeight="1">
      <c r="E7715" s="576"/>
    </row>
    <row r="7716" spans="5:5" ht="12" customHeight="1">
      <c r="E7716" s="576"/>
    </row>
    <row r="7717" spans="5:5" ht="12" customHeight="1">
      <c r="E7717" s="576"/>
    </row>
    <row r="7718" spans="5:5" ht="12" customHeight="1">
      <c r="E7718" s="576"/>
    </row>
    <row r="7719" spans="5:5" ht="12" customHeight="1">
      <c r="E7719" s="576"/>
    </row>
    <row r="7720" spans="5:5" ht="12" customHeight="1">
      <c r="E7720" s="576"/>
    </row>
    <row r="7721" spans="5:5" ht="12" customHeight="1">
      <c r="E7721" s="576"/>
    </row>
    <row r="7722" spans="5:5" ht="12" customHeight="1">
      <c r="E7722" s="576"/>
    </row>
    <row r="7723" spans="5:5" ht="12" customHeight="1">
      <c r="E7723" s="576"/>
    </row>
    <row r="7724" spans="5:5" ht="12" customHeight="1">
      <c r="E7724" s="576"/>
    </row>
    <row r="7725" spans="5:5" ht="12" customHeight="1">
      <c r="E7725" s="576"/>
    </row>
    <row r="7726" spans="5:5" ht="12" customHeight="1">
      <c r="E7726" s="576"/>
    </row>
    <row r="7727" spans="5:5" ht="12" customHeight="1">
      <c r="E7727" s="576"/>
    </row>
    <row r="7728" spans="5:5" ht="12" customHeight="1">
      <c r="E7728" s="576"/>
    </row>
    <row r="7729" spans="5:5" ht="12" customHeight="1">
      <c r="E7729" s="576"/>
    </row>
    <row r="7730" spans="5:5" ht="12" customHeight="1">
      <c r="E7730" s="576"/>
    </row>
    <row r="7731" spans="5:5" ht="12" customHeight="1">
      <c r="E7731" s="576"/>
    </row>
    <row r="7732" spans="5:5" ht="12" customHeight="1">
      <c r="E7732" s="576"/>
    </row>
    <row r="7733" spans="5:5" ht="12" customHeight="1">
      <c r="E7733" s="576"/>
    </row>
    <row r="7734" spans="5:5" ht="12" customHeight="1">
      <c r="E7734" s="576"/>
    </row>
    <row r="7735" spans="5:5" ht="12" customHeight="1">
      <c r="E7735" s="576"/>
    </row>
    <row r="7736" spans="5:5" ht="12" customHeight="1">
      <c r="E7736" s="576"/>
    </row>
    <row r="7737" spans="5:5" ht="12" customHeight="1">
      <c r="E7737" s="576"/>
    </row>
    <row r="7738" spans="5:5" ht="12" customHeight="1">
      <c r="E7738" s="576"/>
    </row>
    <row r="7739" spans="5:5" ht="12" customHeight="1">
      <c r="E7739" s="576"/>
    </row>
    <row r="7740" spans="5:5" ht="12" customHeight="1">
      <c r="E7740" s="576"/>
    </row>
    <row r="7741" spans="5:5" ht="12" customHeight="1">
      <c r="E7741" s="576"/>
    </row>
    <row r="7742" spans="5:5" ht="12" customHeight="1">
      <c r="E7742" s="576"/>
    </row>
    <row r="7743" spans="5:5" ht="12" customHeight="1">
      <c r="E7743" s="576"/>
    </row>
    <row r="7744" spans="5:5" ht="12" customHeight="1">
      <c r="E7744" s="576"/>
    </row>
    <row r="7745" spans="5:5" ht="12" customHeight="1">
      <c r="E7745" s="576"/>
    </row>
    <row r="7746" spans="5:5" ht="12" customHeight="1">
      <c r="E7746" s="576"/>
    </row>
    <row r="7747" spans="5:5" ht="12" customHeight="1">
      <c r="E7747" s="576"/>
    </row>
    <row r="7748" spans="5:5" ht="12" customHeight="1">
      <c r="E7748" s="576"/>
    </row>
    <row r="7749" spans="5:5" ht="12" customHeight="1">
      <c r="E7749" s="576"/>
    </row>
    <row r="7750" spans="5:5" ht="12" customHeight="1">
      <c r="E7750" s="576"/>
    </row>
    <row r="7751" spans="5:5" ht="12" customHeight="1">
      <c r="E7751" s="576"/>
    </row>
    <row r="7752" spans="5:5" ht="12" customHeight="1">
      <c r="E7752" s="576"/>
    </row>
    <row r="7753" spans="5:5" ht="12" customHeight="1">
      <c r="E7753" s="576"/>
    </row>
    <row r="7754" spans="5:5" ht="12" customHeight="1">
      <c r="E7754" s="576"/>
    </row>
    <row r="7755" spans="5:5" ht="12" customHeight="1">
      <c r="E7755" s="576"/>
    </row>
    <row r="7756" spans="5:5" ht="12" customHeight="1">
      <c r="E7756" s="576"/>
    </row>
    <row r="7757" spans="5:5" ht="12" customHeight="1">
      <c r="E7757" s="576"/>
    </row>
    <row r="7758" spans="5:5" ht="12" customHeight="1">
      <c r="E7758" s="576"/>
    </row>
    <row r="7759" spans="5:5" ht="12" customHeight="1">
      <c r="E7759" s="576"/>
    </row>
    <row r="7760" spans="5:5" ht="12" customHeight="1">
      <c r="E7760" s="576"/>
    </row>
    <row r="7761" spans="5:5" ht="12" customHeight="1">
      <c r="E7761" s="576"/>
    </row>
    <row r="7762" spans="5:5" ht="12" customHeight="1">
      <c r="E7762" s="576"/>
    </row>
    <row r="7763" spans="5:5" ht="12" customHeight="1">
      <c r="E7763" s="576"/>
    </row>
    <row r="7764" spans="5:5" ht="12" customHeight="1">
      <c r="E7764" s="576"/>
    </row>
    <row r="7765" spans="5:5" ht="12" customHeight="1">
      <c r="E7765" s="576"/>
    </row>
    <row r="7766" spans="5:5" ht="12" customHeight="1">
      <c r="E7766" s="576"/>
    </row>
    <row r="7767" spans="5:5" ht="12" customHeight="1">
      <c r="E7767" s="576"/>
    </row>
    <row r="7768" spans="5:5" ht="12" customHeight="1">
      <c r="E7768" s="576"/>
    </row>
    <row r="7769" spans="5:5" ht="12" customHeight="1">
      <c r="E7769" s="576"/>
    </row>
    <row r="7770" spans="5:5" ht="12" customHeight="1">
      <c r="E7770" s="576"/>
    </row>
    <row r="7771" spans="5:5" ht="12" customHeight="1">
      <c r="E7771" s="576"/>
    </row>
    <row r="7772" spans="5:5" ht="12" customHeight="1">
      <c r="E7772" s="576"/>
    </row>
    <row r="7773" spans="5:5" ht="12" customHeight="1">
      <c r="E7773" s="576"/>
    </row>
    <row r="7774" spans="5:5" ht="12" customHeight="1">
      <c r="E7774" s="576"/>
    </row>
    <row r="7775" spans="5:5" ht="12" customHeight="1">
      <c r="E7775" s="576"/>
    </row>
    <row r="7776" spans="5:5" ht="12" customHeight="1">
      <c r="E7776" s="576"/>
    </row>
    <row r="7777" spans="5:5" ht="12" customHeight="1">
      <c r="E7777" s="576"/>
    </row>
    <row r="7778" spans="5:5" ht="12" customHeight="1">
      <c r="E7778" s="576"/>
    </row>
    <row r="7779" spans="5:5" ht="12" customHeight="1">
      <c r="E7779" s="576"/>
    </row>
    <row r="7780" spans="5:5" ht="12" customHeight="1">
      <c r="E7780" s="576"/>
    </row>
    <row r="7781" spans="5:5" ht="12" customHeight="1">
      <c r="E7781" s="576"/>
    </row>
    <row r="7782" spans="5:5" ht="12" customHeight="1">
      <c r="E7782" s="576"/>
    </row>
    <row r="7783" spans="5:5" ht="12" customHeight="1">
      <c r="E7783" s="576"/>
    </row>
    <row r="7784" spans="5:5" ht="12" customHeight="1">
      <c r="E7784" s="576"/>
    </row>
    <row r="7785" spans="5:5" ht="12" customHeight="1">
      <c r="E7785" s="576"/>
    </row>
    <row r="7786" spans="5:5" ht="12" customHeight="1">
      <c r="E7786" s="576"/>
    </row>
    <row r="7787" spans="5:5" ht="12" customHeight="1">
      <c r="E7787" s="576"/>
    </row>
    <row r="7788" spans="5:5" ht="12" customHeight="1">
      <c r="E7788" s="576"/>
    </row>
    <row r="7789" spans="5:5" ht="12" customHeight="1">
      <c r="E7789" s="576"/>
    </row>
    <row r="7790" spans="5:5" ht="12" customHeight="1">
      <c r="E7790" s="576"/>
    </row>
    <row r="7791" spans="5:5" ht="12" customHeight="1">
      <c r="E7791" s="576"/>
    </row>
    <row r="7792" spans="5:5" ht="12" customHeight="1">
      <c r="E7792" s="576"/>
    </row>
    <row r="7793" spans="5:5" ht="12" customHeight="1">
      <c r="E7793" s="576"/>
    </row>
    <row r="7794" spans="5:5" ht="12" customHeight="1">
      <c r="E7794" s="576"/>
    </row>
    <row r="7795" spans="5:5" ht="12" customHeight="1">
      <c r="E7795" s="576"/>
    </row>
    <row r="7796" spans="5:5" ht="12" customHeight="1">
      <c r="E7796" s="576"/>
    </row>
    <row r="7797" spans="5:5" ht="12" customHeight="1">
      <c r="E7797" s="576"/>
    </row>
    <row r="7798" spans="5:5" ht="12" customHeight="1">
      <c r="E7798" s="576"/>
    </row>
    <row r="7799" spans="5:5" ht="12" customHeight="1">
      <c r="E7799" s="576"/>
    </row>
    <row r="7800" spans="5:5" ht="12" customHeight="1">
      <c r="E7800" s="576"/>
    </row>
    <row r="7801" spans="5:5" ht="12" customHeight="1">
      <c r="E7801" s="576"/>
    </row>
    <row r="7802" spans="5:5" ht="12" customHeight="1">
      <c r="E7802" s="576"/>
    </row>
    <row r="7803" spans="5:5" ht="12" customHeight="1">
      <c r="E7803" s="576"/>
    </row>
    <row r="7804" spans="5:5" ht="12" customHeight="1">
      <c r="E7804" s="576"/>
    </row>
    <row r="7805" spans="5:5" ht="12" customHeight="1">
      <c r="E7805" s="576"/>
    </row>
    <row r="7806" spans="5:5" ht="12" customHeight="1">
      <c r="E7806" s="576"/>
    </row>
    <row r="7807" spans="5:5" ht="12" customHeight="1">
      <c r="E7807" s="576"/>
    </row>
    <row r="7808" spans="5:5" ht="12" customHeight="1">
      <c r="E7808" s="576"/>
    </row>
    <row r="7809" spans="5:5" ht="12" customHeight="1">
      <c r="E7809" s="576"/>
    </row>
    <row r="7810" spans="5:5" ht="12" customHeight="1">
      <c r="E7810" s="576"/>
    </row>
    <row r="7811" spans="5:5" ht="12" customHeight="1">
      <c r="E7811" s="576"/>
    </row>
    <row r="7812" spans="5:5" ht="12" customHeight="1">
      <c r="E7812" s="576"/>
    </row>
    <row r="7813" spans="5:5" ht="12" customHeight="1">
      <c r="E7813" s="576"/>
    </row>
    <row r="7814" spans="5:5" ht="12" customHeight="1">
      <c r="E7814" s="576"/>
    </row>
    <row r="7815" spans="5:5" ht="12" customHeight="1">
      <c r="E7815" s="576"/>
    </row>
    <row r="7816" spans="5:5" ht="12" customHeight="1">
      <c r="E7816" s="576"/>
    </row>
    <row r="7817" spans="5:5" ht="12" customHeight="1">
      <c r="E7817" s="576"/>
    </row>
    <row r="7818" spans="5:5" ht="12" customHeight="1">
      <c r="E7818" s="576"/>
    </row>
    <row r="7819" spans="5:5" ht="12" customHeight="1">
      <c r="E7819" s="576"/>
    </row>
    <row r="7820" spans="5:5" ht="12" customHeight="1">
      <c r="E7820" s="576"/>
    </row>
    <row r="7821" spans="5:5" ht="12" customHeight="1">
      <c r="E7821" s="576"/>
    </row>
    <row r="7822" spans="5:5" ht="12" customHeight="1">
      <c r="E7822" s="576"/>
    </row>
    <row r="7823" spans="5:5" ht="12" customHeight="1">
      <c r="E7823" s="576"/>
    </row>
    <row r="7824" spans="5:5" ht="12" customHeight="1">
      <c r="E7824" s="576"/>
    </row>
    <row r="7825" spans="5:5" ht="12" customHeight="1">
      <c r="E7825" s="576"/>
    </row>
    <row r="7826" spans="5:5" ht="12" customHeight="1">
      <c r="E7826" s="576"/>
    </row>
    <row r="7827" spans="5:5" ht="12" customHeight="1">
      <c r="E7827" s="576"/>
    </row>
    <row r="7828" spans="5:5" ht="12" customHeight="1">
      <c r="E7828" s="576"/>
    </row>
    <row r="7829" spans="5:5" ht="12" customHeight="1">
      <c r="E7829" s="576"/>
    </row>
    <row r="7830" spans="5:5" ht="12" customHeight="1">
      <c r="E7830" s="576"/>
    </row>
    <row r="7831" spans="5:5" ht="12" customHeight="1">
      <c r="E7831" s="576"/>
    </row>
    <row r="7832" spans="5:5" ht="12" customHeight="1">
      <c r="E7832" s="576"/>
    </row>
    <row r="7833" spans="5:5" ht="12" customHeight="1">
      <c r="E7833" s="576"/>
    </row>
    <row r="7834" spans="5:5" ht="12" customHeight="1">
      <c r="E7834" s="576"/>
    </row>
    <row r="7835" spans="5:5" ht="12" customHeight="1">
      <c r="E7835" s="576"/>
    </row>
    <row r="7836" spans="5:5" ht="12" customHeight="1">
      <c r="E7836" s="576"/>
    </row>
    <row r="7837" spans="5:5" ht="12" customHeight="1">
      <c r="E7837" s="576"/>
    </row>
    <row r="7838" spans="5:5" ht="12" customHeight="1">
      <c r="E7838" s="576"/>
    </row>
    <row r="7839" spans="5:5" ht="12" customHeight="1">
      <c r="E7839" s="576"/>
    </row>
    <row r="7840" spans="5:5" ht="12" customHeight="1">
      <c r="E7840" s="576"/>
    </row>
    <row r="7841" spans="5:5" ht="12" customHeight="1">
      <c r="E7841" s="576"/>
    </row>
    <row r="7842" spans="5:5" ht="12" customHeight="1">
      <c r="E7842" s="576"/>
    </row>
    <row r="7843" spans="5:5" ht="12" customHeight="1">
      <c r="E7843" s="576"/>
    </row>
    <row r="7844" spans="5:5" ht="12" customHeight="1">
      <c r="E7844" s="576"/>
    </row>
    <row r="7845" spans="5:5" ht="12" customHeight="1">
      <c r="E7845" s="576"/>
    </row>
    <row r="7846" spans="5:5" ht="12" customHeight="1">
      <c r="E7846" s="576"/>
    </row>
    <row r="7847" spans="5:5" ht="12" customHeight="1">
      <c r="E7847" s="576"/>
    </row>
    <row r="7848" spans="5:5" ht="12" customHeight="1">
      <c r="E7848" s="576"/>
    </row>
    <row r="7849" spans="5:5" ht="12" customHeight="1">
      <c r="E7849" s="576"/>
    </row>
    <row r="7850" spans="5:5" ht="12" customHeight="1">
      <c r="E7850" s="576"/>
    </row>
    <row r="7851" spans="5:5" ht="12" customHeight="1">
      <c r="E7851" s="576"/>
    </row>
    <row r="7852" spans="5:5" ht="12" customHeight="1">
      <c r="E7852" s="576"/>
    </row>
    <row r="7853" spans="5:5" ht="12" customHeight="1">
      <c r="E7853" s="576"/>
    </row>
    <row r="7854" spans="5:5" ht="12" customHeight="1">
      <c r="E7854" s="576"/>
    </row>
    <row r="7855" spans="5:5" ht="12" customHeight="1">
      <c r="E7855" s="576"/>
    </row>
    <row r="7856" spans="5:5" ht="12" customHeight="1">
      <c r="E7856" s="576"/>
    </row>
    <row r="7857" spans="5:5" ht="12" customHeight="1">
      <c r="E7857" s="576"/>
    </row>
    <row r="7858" spans="5:5" ht="12" customHeight="1">
      <c r="E7858" s="576"/>
    </row>
    <row r="7859" spans="5:5" ht="12" customHeight="1">
      <c r="E7859" s="576"/>
    </row>
    <row r="7860" spans="5:5" ht="12" customHeight="1">
      <c r="E7860" s="576"/>
    </row>
    <row r="7861" spans="5:5" ht="12" customHeight="1">
      <c r="E7861" s="576"/>
    </row>
    <row r="7862" spans="5:5" ht="12" customHeight="1">
      <c r="E7862" s="576"/>
    </row>
    <row r="7863" spans="5:5" ht="12" customHeight="1">
      <c r="E7863" s="576"/>
    </row>
    <row r="7864" spans="5:5" ht="12" customHeight="1">
      <c r="E7864" s="576"/>
    </row>
    <row r="7865" spans="5:5" ht="12" customHeight="1">
      <c r="E7865" s="576"/>
    </row>
    <row r="7866" spans="5:5" ht="12" customHeight="1">
      <c r="E7866" s="576"/>
    </row>
    <row r="7867" spans="5:5" ht="12" customHeight="1">
      <c r="E7867" s="576"/>
    </row>
    <row r="7868" spans="5:5" ht="12" customHeight="1">
      <c r="E7868" s="576"/>
    </row>
    <row r="7869" spans="5:5" ht="12" customHeight="1">
      <c r="E7869" s="576"/>
    </row>
    <row r="7870" spans="5:5" ht="12" customHeight="1">
      <c r="E7870" s="576"/>
    </row>
    <row r="7871" spans="5:5" ht="12" customHeight="1">
      <c r="E7871" s="576"/>
    </row>
    <row r="7872" spans="5:5" ht="12" customHeight="1">
      <c r="E7872" s="576"/>
    </row>
    <row r="7873" spans="5:5" ht="12" customHeight="1">
      <c r="E7873" s="576"/>
    </row>
    <row r="7874" spans="5:5" ht="12" customHeight="1">
      <c r="E7874" s="576"/>
    </row>
    <row r="7875" spans="5:5" ht="12" customHeight="1">
      <c r="E7875" s="576"/>
    </row>
    <row r="7876" spans="5:5" ht="12" customHeight="1">
      <c r="E7876" s="576"/>
    </row>
    <row r="7877" spans="5:5" ht="12" customHeight="1">
      <c r="E7877" s="576"/>
    </row>
    <row r="7878" spans="5:5" ht="12" customHeight="1">
      <c r="E7878" s="576"/>
    </row>
    <row r="7879" spans="5:5" ht="12" customHeight="1">
      <c r="E7879" s="576"/>
    </row>
    <row r="7880" spans="5:5" ht="12" customHeight="1">
      <c r="E7880" s="576"/>
    </row>
    <row r="7881" spans="5:5" ht="12" customHeight="1">
      <c r="E7881" s="576"/>
    </row>
    <row r="7882" spans="5:5" ht="12" customHeight="1">
      <c r="E7882" s="576"/>
    </row>
    <row r="7883" spans="5:5" ht="12" customHeight="1">
      <c r="E7883" s="576"/>
    </row>
    <row r="7884" spans="5:5" ht="12" customHeight="1">
      <c r="E7884" s="576"/>
    </row>
    <row r="7885" spans="5:5" ht="12" customHeight="1">
      <c r="E7885" s="576"/>
    </row>
    <row r="7886" spans="5:5" ht="12" customHeight="1">
      <c r="E7886" s="576"/>
    </row>
    <row r="7887" spans="5:5" ht="12" customHeight="1">
      <c r="E7887" s="576"/>
    </row>
    <row r="7888" spans="5:5" ht="12" customHeight="1">
      <c r="E7888" s="576"/>
    </row>
    <row r="7889" spans="5:5" ht="12" customHeight="1">
      <c r="E7889" s="576"/>
    </row>
    <row r="7890" spans="5:5" ht="12" customHeight="1">
      <c r="E7890" s="576"/>
    </row>
    <row r="7891" spans="5:5" ht="12" customHeight="1">
      <c r="E7891" s="576"/>
    </row>
    <row r="7892" spans="5:5" ht="12" customHeight="1">
      <c r="E7892" s="576"/>
    </row>
    <row r="7893" spans="5:5" ht="12" customHeight="1">
      <c r="E7893" s="576"/>
    </row>
    <row r="7894" spans="5:5" ht="12" customHeight="1">
      <c r="E7894" s="576"/>
    </row>
    <row r="7895" spans="5:5" ht="12" customHeight="1">
      <c r="E7895" s="576"/>
    </row>
    <row r="7896" spans="5:5" ht="12" customHeight="1">
      <c r="E7896" s="576"/>
    </row>
    <row r="7897" spans="5:5" ht="12" customHeight="1">
      <c r="E7897" s="576"/>
    </row>
    <row r="7898" spans="5:5" ht="12" customHeight="1">
      <c r="E7898" s="576"/>
    </row>
    <row r="7899" spans="5:5" ht="12" customHeight="1">
      <c r="E7899" s="576"/>
    </row>
    <row r="7900" spans="5:5" ht="12" customHeight="1">
      <c r="E7900" s="576"/>
    </row>
    <row r="7901" spans="5:5" ht="12" customHeight="1">
      <c r="E7901" s="576"/>
    </row>
    <row r="7902" spans="5:5" ht="12" customHeight="1">
      <c r="E7902" s="576"/>
    </row>
    <row r="7903" spans="5:5" ht="12" customHeight="1">
      <c r="E7903" s="576"/>
    </row>
    <row r="7904" spans="5:5" ht="12" customHeight="1">
      <c r="E7904" s="576"/>
    </row>
    <row r="7905" spans="5:5" ht="12" customHeight="1">
      <c r="E7905" s="576"/>
    </row>
    <row r="7906" spans="5:5" ht="12" customHeight="1">
      <c r="E7906" s="576"/>
    </row>
    <row r="7907" spans="5:5" ht="12" customHeight="1">
      <c r="E7907" s="576"/>
    </row>
    <row r="7908" spans="5:5" ht="12" customHeight="1">
      <c r="E7908" s="576"/>
    </row>
    <row r="7909" spans="5:5" ht="12" customHeight="1">
      <c r="E7909" s="576"/>
    </row>
    <row r="7910" spans="5:5" ht="12" customHeight="1">
      <c r="E7910" s="576"/>
    </row>
    <row r="7911" spans="5:5" ht="12" customHeight="1">
      <c r="E7911" s="576"/>
    </row>
    <row r="7912" spans="5:5" ht="12" customHeight="1">
      <c r="E7912" s="576"/>
    </row>
    <row r="7913" spans="5:5" ht="12" customHeight="1">
      <c r="E7913" s="576"/>
    </row>
    <row r="7914" spans="5:5" ht="12" customHeight="1">
      <c r="E7914" s="576"/>
    </row>
    <row r="7915" spans="5:5" ht="12" customHeight="1">
      <c r="E7915" s="576"/>
    </row>
    <row r="7916" spans="5:5" ht="12" customHeight="1">
      <c r="E7916" s="576"/>
    </row>
    <row r="7917" spans="5:5" ht="12" customHeight="1">
      <c r="E7917" s="576"/>
    </row>
    <row r="7918" spans="5:5" ht="12" customHeight="1">
      <c r="E7918" s="576"/>
    </row>
    <row r="7919" spans="5:5" ht="12" customHeight="1">
      <c r="E7919" s="576"/>
    </row>
    <row r="7920" spans="5:5" ht="12" customHeight="1">
      <c r="E7920" s="576"/>
    </row>
    <row r="7921" spans="5:5" ht="12" customHeight="1">
      <c r="E7921" s="576"/>
    </row>
    <row r="7922" spans="5:5" ht="12" customHeight="1">
      <c r="E7922" s="576"/>
    </row>
    <row r="7923" spans="5:5" ht="12" customHeight="1">
      <c r="E7923" s="576"/>
    </row>
    <row r="7924" spans="5:5" ht="12" customHeight="1">
      <c r="E7924" s="576"/>
    </row>
    <row r="7925" spans="5:5" ht="12" customHeight="1">
      <c r="E7925" s="576"/>
    </row>
    <row r="7926" spans="5:5" ht="12" customHeight="1">
      <c r="E7926" s="576"/>
    </row>
    <row r="7927" spans="5:5" ht="12" customHeight="1">
      <c r="E7927" s="576"/>
    </row>
    <row r="7928" spans="5:5" ht="12" customHeight="1">
      <c r="E7928" s="576"/>
    </row>
    <row r="7929" spans="5:5" ht="12" customHeight="1">
      <c r="E7929" s="576"/>
    </row>
    <row r="7930" spans="5:5" ht="12" customHeight="1">
      <c r="E7930" s="576"/>
    </row>
    <row r="7931" spans="5:5" ht="12" customHeight="1">
      <c r="E7931" s="576"/>
    </row>
    <row r="7932" spans="5:5" ht="12" customHeight="1">
      <c r="E7932" s="576"/>
    </row>
    <row r="7933" spans="5:5" ht="12" customHeight="1">
      <c r="E7933" s="576"/>
    </row>
    <row r="7934" spans="5:5" ht="12" customHeight="1">
      <c r="E7934" s="576"/>
    </row>
    <row r="7935" spans="5:5" ht="12" customHeight="1">
      <c r="E7935" s="576"/>
    </row>
    <row r="7936" spans="5:5" ht="12" customHeight="1">
      <c r="E7936" s="576"/>
    </row>
    <row r="7937" spans="5:5" ht="12" customHeight="1">
      <c r="E7937" s="576"/>
    </row>
    <row r="7938" spans="5:5" ht="12" customHeight="1">
      <c r="E7938" s="576"/>
    </row>
    <row r="7939" spans="5:5" ht="12" customHeight="1">
      <c r="E7939" s="576"/>
    </row>
    <row r="7940" spans="5:5" ht="12" customHeight="1">
      <c r="E7940" s="576"/>
    </row>
    <row r="7941" spans="5:5" ht="12" customHeight="1">
      <c r="E7941" s="576"/>
    </row>
    <row r="7942" spans="5:5" ht="12" customHeight="1">
      <c r="E7942" s="576"/>
    </row>
    <row r="7943" spans="5:5" ht="12" customHeight="1">
      <c r="E7943" s="576"/>
    </row>
    <row r="7944" spans="5:5" ht="12" customHeight="1">
      <c r="E7944" s="576"/>
    </row>
    <row r="7945" spans="5:5" ht="12" customHeight="1">
      <c r="E7945" s="576"/>
    </row>
    <row r="7946" spans="5:5" ht="12" customHeight="1">
      <c r="E7946" s="576"/>
    </row>
    <row r="7947" spans="5:5" ht="12" customHeight="1">
      <c r="E7947" s="576"/>
    </row>
    <row r="7948" spans="5:5" ht="12" customHeight="1">
      <c r="E7948" s="576"/>
    </row>
    <row r="7949" spans="5:5" ht="12" customHeight="1">
      <c r="E7949" s="576"/>
    </row>
    <row r="7950" spans="5:5" ht="12" customHeight="1">
      <c r="E7950" s="576"/>
    </row>
    <row r="7951" spans="5:5" ht="12" customHeight="1">
      <c r="E7951" s="576"/>
    </row>
    <row r="7952" spans="5:5" ht="12" customHeight="1">
      <c r="E7952" s="576"/>
    </row>
    <row r="7953" spans="5:5" ht="12" customHeight="1">
      <c r="E7953" s="576"/>
    </row>
    <row r="7954" spans="5:5" ht="12" customHeight="1">
      <c r="E7954" s="576"/>
    </row>
    <row r="7955" spans="5:5" ht="12" customHeight="1">
      <c r="E7955" s="576"/>
    </row>
    <row r="7956" spans="5:5" ht="12" customHeight="1">
      <c r="E7956" s="576"/>
    </row>
    <row r="7957" spans="5:5" ht="12" customHeight="1">
      <c r="E7957" s="576"/>
    </row>
    <row r="7958" spans="5:5" ht="12" customHeight="1">
      <c r="E7958" s="576"/>
    </row>
    <row r="7959" spans="5:5" ht="12" customHeight="1">
      <c r="E7959" s="576"/>
    </row>
    <row r="7960" spans="5:5" ht="12" customHeight="1">
      <c r="E7960" s="576"/>
    </row>
    <row r="7961" spans="5:5" ht="12" customHeight="1">
      <c r="E7961" s="576"/>
    </row>
    <row r="7962" spans="5:5" ht="12" customHeight="1">
      <c r="E7962" s="576"/>
    </row>
    <row r="7963" spans="5:5" ht="12" customHeight="1">
      <c r="E7963" s="576"/>
    </row>
    <row r="7964" spans="5:5" ht="12" customHeight="1">
      <c r="E7964" s="576"/>
    </row>
    <row r="7965" spans="5:5" ht="12" customHeight="1">
      <c r="E7965" s="576"/>
    </row>
    <row r="7966" spans="5:5" ht="12" customHeight="1">
      <c r="E7966" s="576"/>
    </row>
    <row r="7967" spans="5:5" ht="12" customHeight="1">
      <c r="E7967" s="576"/>
    </row>
    <row r="7968" spans="5:5" ht="12" customHeight="1">
      <c r="E7968" s="576"/>
    </row>
    <row r="7969" spans="5:5" ht="12" customHeight="1">
      <c r="E7969" s="576"/>
    </row>
    <row r="7970" spans="5:5" ht="12" customHeight="1">
      <c r="E7970" s="576"/>
    </row>
    <row r="7971" spans="5:5" ht="12" customHeight="1">
      <c r="E7971" s="576"/>
    </row>
    <row r="7972" spans="5:5" ht="12" customHeight="1">
      <c r="E7972" s="576"/>
    </row>
    <row r="7973" spans="5:5" ht="12" customHeight="1">
      <c r="E7973" s="576"/>
    </row>
    <row r="7974" spans="5:5" ht="12" customHeight="1">
      <c r="E7974" s="576"/>
    </row>
    <row r="7975" spans="5:5" ht="12" customHeight="1">
      <c r="E7975" s="576"/>
    </row>
    <row r="7976" spans="5:5" ht="12" customHeight="1">
      <c r="E7976" s="576"/>
    </row>
    <row r="7977" spans="5:5" ht="12" customHeight="1">
      <c r="E7977" s="576"/>
    </row>
    <row r="7978" spans="5:5" ht="12" customHeight="1">
      <c r="E7978" s="576"/>
    </row>
    <row r="7979" spans="5:5" ht="12" customHeight="1">
      <c r="E7979" s="576"/>
    </row>
    <row r="7980" spans="5:5" ht="12" customHeight="1">
      <c r="E7980" s="576"/>
    </row>
    <row r="7981" spans="5:5" ht="12" customHeight="1">
      <c r="E7981" s="576"/>
    </row>
    <row r="7982" spans="5:5" ht="12" customHeight="1">
      <c r="E7982" s="576"/>
    </row>
    <row r="7983" spans="5:5" ht="12" customHeight="1">
      <c r="E7983" s="576"/>
    </row>
    <row r="7984" spans="5:5" ht="12" customHeight="1">
      <c r="E7984" s="576"/>
    </row>
    <row r="7985" spans="5:5" ht="12" customHeight="1">
      <c r="E7985" s="576"/>
    </row>
    <row r="7986" spans="5:5" ht="12" customHeight="1">
      <c r="E7986" s="576"/>
    </row>
    <row r="7987" spans="5:5" ht="12" customHeight="1">
      <c r="E7987" s="576"/>
    </row>
    <row r="7988" spans="5:5" ht="12" customHeight="1">
      <c r="E7988" s="576"/>
    </row>
    <row r="7989" spans="5:5" ht="12" customHeight="1">
      <c r="E7989" s="576"/>
    </row>
    <row r="7990" spans="5:5" ht="12" customHeight="1">
      <c r="E7990" s="576"/>
    </row>
    <row r="7991" spans="5:5" ht="12" customHeight="1">
      <c r="E7991" s="576"/>
    </row>
    <row r="7992" spans="5:5" ht="12" customHeight="1">
      <c r="E7992" s="576"/>
    </row>
    <row r="7993" spans="5:5" ht="12" customHeight="1">
      <c r="E7993" s="576"/>
    </row>
    <row r="7994" spans="5:5" ht="12" customHeight="1">
      <c r="E7994" s="576"/>
    </row>
    <row r="7995" spans="5:5" ht="12" customHeight="1">
      <c r="E7995" s="576"/>
    </row>
    <row r="7996" spans="5:5" ht="12" customHeight="1">
      <c r="E7996" s="576"/>
    </row>
    <row r="7997" spans="5:5" ht="12" customHeight="1">
      <c r="E7997" s="576"/>
    </row>
    <row r="7998" spans="5:5" ht="12" customHeight="1">
      <c r="E7998" s="576"/>
    </row>
    <row r="7999" spans="5:5" ht="12" customHeight="1">
      <c r="E7999" s="576"/>
    </row>
    <row r="8000" spans="5:5" ht="12" customHeight="1">
      <c r="E8000" s="576"/>
    </row>
    <row r="8001" spans="5:5" ht="12" customHeight="1">
      <c r="E8001" s="576"/>
    </row>
    <row r="8002" spans="5:5" ht="12" customHeight="1">
      <c r="E8002" s="576"/>
    </row>
    <row r="8003" spans="5:5" ht="12" customHeight="1">
      <c r="E8003" s="576"/>
    </row>
    <row r="8004" spans="5:5" ht="12" customHeight="1">
      <c r="E8004" s="576"/>
    </row>
    <row r="8005" spans="5:5" ht="12" customHeight="1">
      <c r="E8005" s="576"/>
    </row>
    <row r="8006" spans="5:5" ht="12" customHeight="1">
      <c r="E8006" s="576"/>
    </row>
    <row r="8007" spans="5:5" ht="12" customHeight="1">
      <c r="E8007" s="576"/>
    </row>
    <row r="8008" spans="5:5" ht="12" customHeight="1">
      <c r="E8008" s="576"/>
    </row>
    <row r="8009" spans="5:5" ht="12" customHeight="1">
      <c r="E8009" s="576"/>
    </row>
    <row r="8010" spans="5:5" ht="12" customHeight="1">
      <c r="E8010" s="576"/>
    </row>
    <row r="8011" spans="5:5" ht="12" customHeight="1">
      <c r="E8011" s="576"/>
    </row>
    <row r="8012" spans="5:5" ht="12" customHeight="1">
      <c r="E8012" s="576"/>
    </row>
    <row r="8013" spans="5:5" ht="12" customHeight="1">
      <c r="E8013" s="576"/>
    </row>
    <row r="8014" spans="5:5" ht="12" customHeight="1">
      <c r="E8014" s="576"/>
    </row>
    <row r="8015" spans="5:5" ht="12" customHeight="1">
      <c r="E8015" s="576"/>
    </row>
    <row r="8016" spans="5:5" ht="12" customHeight="1">
      <c r="E8016" s="576"/>
    </row>
    <row r="8017" spans="5:5" ht="12" customHeight="1">
      <c r="E8017" s="576"/>
    </row>
    <row r="8018" spans="5:5" ht="12" customHeight="1">
      <c r="E8018" s="576"/>
    </row>
    <row r="8019" spans="5:5" ht="12" customHeight="1">
      <c r="E8019" s="576"/>
    </row>
    <row r="8020" spans="5:5" ht="12" customHeight="1">
      <c r="E8020" s="576"/>
    </row>
    <row r="8021" spans="5:5" ht="12" customHeight="1">
      <c r="E8021" s="576"/>
    </row>
    <row r="8022" spans="5:5" ht="12" customHeight="1">
      <c r="E8022" s="576"/>
    </row>
    <row r="8023" spans="5:5" ht="12" customHeight="1">
      <c r="E8023" s="576"/>
    </row>
    <row r="8024" spans="5:5" ht="12" customHeight="1">
      <c r="E8024" s="576"/>
    </row>
    <row r="8025" spans="5:5" ht="12" customHeight="1">
      <c r="E8025" s="576"/>
    </row>
    <row r="8026" spans="5:5" ht="12" customHeight="1">
      <c r="E8026" s="576"/>
    </row>
    <row r="8027" spans="5:5" ht="12" customHeight="1">
      <c r="E8027" s="576"/>
    </row>
    <row r="8028" spans="5:5" ht="12" customHeight="1">
      <c r="E8028" s="576"/>
    </row>
    <row r="8029" spans="5:5" ht="12" customHeight="1">
      <c r="E8029" s="576"/>
    </row>
    <row r="8030" spans="5:5" ht="12" customHeight="1">
      <c r="E8030" s="576"/>
    </row>
    <row r="8031" spans="5:5" ht="12" customHeight="1">
      <c r="E8031" s="576"/>
    </row>
    <row r="8032" spans="5:5" ht="12" customHeight="1">
      <c r="E8032" s="576"/>
    </row>
    <row r="8033" spans="5:5" ht="12" customHeight="1">
      <c r="E8033" s="576"/>
    </row>
    <row r="8034" spans="5:5" ht="12" customHeight="1">
      <c r="E8034" s="576"/>
    </row>
    <row r="8035" spans="5:5" ht="12" customHeight="1">
      <c r="E8035" s="576"/>
    </row>
    <row r="8036" spans="5:5" ht="12" customHeight="1">
      <c r="E8036" s="576"/>
    </row>
    <row r="8037" spans="5:5" ht="12" customHeight="1">
      <c r="E8037" s="576"/>
    </row>
    <row r="8038" spans="5:5" ht="12" customHeight="1">
      <c r="E8038" s="576"/>
    </row>
    <row r="8039" spans="5:5" ht="12" customHeight="1">
      <c r="E8039" s="576"/>
    </row>
    <row r="8040" spans="5:5" ht="12" customHeight="1">
      <c r="E8040" s="576"/>
    </row>
    <row r="8041" spans="5:5" ht="12" customHeight="1">
      <c r="E8041" s="576"/>
    </row>
    <row r="8042" spans="5:5" ht="12" customHeight="1">
      <c r="E8042" s="576"/>
    </row>
    <row r="8043" spans="5:5" ht="12" customHeight="1">
      <c r="E8043" s="576"/>
    </row>
    <row r="8044" spans="5:5" ht="12" customHeight="1">
      <c r="E8044" s="576"/>
    </row>
    <row r="8045" spans="5:5" ht="12" customHeight="1">
      <c r="E8045" s="576"/>
    </row>
    <row r="8046" spans="5:5" ht="12" customHeight="1">
      <c r="E8046" s="576"/>
    </row>
    <row r="8047" spans="5:5" ht="12" customHeight="1">
      <c r="E8047" s="576"/>
    </row>
    <row r="8048" spans="5:5" ht="12" customHeight="1">
      <c r="E8048" s="576"/>
    </row>
    <row r="8049" spans="5:5" ht="12" customHeight="1">
      <c r="E8049" s="576"/>
    </row>
    <row r="8050" spans="5:5" ht="12" customHeight="1">
      <c r="E8050" s="576"/>
    </row>
    <row r="8051" spans="5:5" ht="12" customHeight="1">
      <c r="E8051" s="576"/>
    </row>
    <row r="8052" spans="5:5" ht="12" customHeight="1">
      <c r="E8052" s="576"/>
    </row>
    <row r="8053" spans="5:5" ht="12" customHeight="1">
      <c r="E8053" s="576"/>
    </row>
    <row r="8054" spans="5:5" ht="12" customHeight="1">
      <c r="E8054" s="576"/>
    </row>
    <row r="8055" spans="5:5" ht="12" customHeight="1">
      <c r="E8055" s="576"/>
    </row>
    <row r="8056" spans="5:5" ht="12" customHeight="1">
      <c r="E8056" s="576"/>
    </row>
    <row r="8057" spans="5:5" ht="12" customHeight="1">
      <c r="E8057" s="576"/>
    </row>
    <row r="8058" spans="5:5" ht="12" customHeight="1">
      <c r="E8058" s="576"/>
    </row>
    <row r="8059" spans="5:5" ht="12" customHeight="1">
      <c r="E8059" s="576"/>
    </row>
    <row r="8060" spans="5:5" ht="12" customHeight="1">
      <c r="E8060" s="576"/>
    </row>
    <row r="8061" spans="5:5" ht="12" customHeight="1">
      <c r="E8061" s="576"/>
    </row>
    <row r="8062" spans="5:5" ht="12" customHeight="1">
      <c r="E8062" s="576"/>
    </row>
    <row r="8063" spans="5:5" ht="12" customHeight="1">
      <c r="E8063" s="576"/>
    </row>
    <row r="8064" spans="5:5" ht="12" customHeight="1">
      <c r="E8064" s="576"/>
    </row>
    <row r="8065" spans="5:5" ht="12" customHeight="1">
      <c r="E8065" s="576"/>
    </row>
    <row r="8066" spans="5:5" ht="12" customHeight="1">
      <c r="E8066" s="576"/>
    </row>
    <row r="8067" spans="5:5" ht="12" customHeight="1">
      <c r="E8067" s="576"/>
    </row>
    <row r="8068" spans="5:5" ht="12" customHeight="1">
      <c r="E8068" s="576"/>
    </row>
    <row r="8069" spans="5:5" ht="12" customHeight="1">
      <c r="E8069" s="576"/>
    </row>
    <row r="8070" spans="5:5" ht="12" customHeight="1">
      <c r="E8070" s="576"/>
    </row>
    <row r="8071" spans="5:5" ht="12" customHeight="1">
      <c r="E8071" s="576"/>
    </row>
    <row r="8072" spans="5:5" ht="12" customHeight="1">
      <c r="E8072" s="576"/>
    </row>
    <row r="8073" spans="5:5" ht="12" customHeight="1">
      <c r="E8073" s="576"/>
    </row>
    <row r="8074" spans="5:5" ht="12" customHeight="1">
      <c r="E8074" s="576"/>
    </row>
    <row r="8075" spans="5:5" ht="12" customHeight="1">
      <c r="E8075" s="576"/>
    </row>
    <row r="8076" spans="5:5" ht="12" customHeight="1">
      <c r="E8076" s="576"/>
    </row>
    <row r="8077" spans="5:5" ht="12" customHeight="1">
      <c r="E8077" s="576"/>
    </row>
    <row r="8078" spans="5:5" ht="12" customHeight="1">
      <c r="E8078" s="576"/>
    </row>
    <row r="8079" spans="5:5" ht="12" customHeight="1">
      <c r="E8079" s="576"/>
    </row>
    <row r="8080" spans="5:5" ht="12" customHeight="1">
      <c r="E8080" s="576"/>
    </row>
    <row r="8081" spans="5:5" ht="12" customHeight="1">
      <c r="E8081" s="576"/>
    </row>
    <row r="8082" spans="5:5" ht="12" customHeight="1">
      <c r="E8082" s="576"/>
    </row>
    <row r="8083" spans="5:5" ht="12" customHeight="1">
      <c r="E8083" s="576"/>
    </row>
    <row r="8084" spans="5:5" ht="12" customHeight="1">
      <c r="E8084" s="576"/>
    </row>
    <row r="8085" spans="5:5" ht="12" customHeight="1">
      <c r="E8085" s="576"/>
    </row>
    <row r="8086" spans="5:5" ht="12" customHeight="1">
      <c r="E8086" s="576"/>
    </row>
    <row r="8087" spans="5:5" ht="12" customHeight="1">
      <c r="E8087" s="576"/>
    </row>
    <row r="8088" spans="5:5" ht="12" customHeight="1">
      <c r="E8088" s="576"/>
    </row>
    <row r="8089" spans="5:5" ht="12" customHeight="1">
      <c r="E8089" s="576"/>
    </row>
    <row r="8090" spans="5:5" ht="12" customHeight="1">
      <c r="E8090" s="576"/>
    </row>
    <row r="8091" spans="5:5" ht="12" customHeight="1">
      <c r="E8091" s="576"/>
    </row>
    <row r="8092" spans="5:5" ht="12" customHeight="1">
      <c r="E8092" s="576"/>
    </row>
    <row r="8093" spans="5:5" ht="12" customHeight="1">
      <c r="E8093" s="576"/>
    </row>
    <row r="8094" spans="5:5" ht="12" customHeight="1">
      <c r="E8094" s="576"/>
    </row>
    <row r="8095" spans="5:5" ht="12" customHeight="1">
      <c r="E8095" s="576"/>
    </row>
    <row r="8096" spans="5:5" ht="12" customHeight="1">
      <c r="E8096" s="576"/>
    </row>
    <row r="8097" spans="5:5" ht="12" customHeight="1">
      <c r="E8097" s="576"/>
    </row>
    <row r="8098" spans="5:5" ht="12" customHeight="1">
      <c r="E8098" s="576"/>
    </row>
    <row r="8099" spans="5:5" ht="12" customHeight="1">
      <c r="E8099" s="576"/>
    </row>
    <row r="8100" spans="5:5" ht="12" customHeight="1">
      <c r="E8100" s="576"/>
    </row>
    <row r="8101" spans="5:5" ht="12" customHeight="1">
      <c r="E8101" s="576"/>
    </row>
    <row r="8102" spans="5:5" ht="12" customHeight="1">
      <c r="E8102" s="576"/>
    </row>
    <row r="8103" spans="5:5" ht="12" customHeight="1">
      <c r="E8103" s="576"/>
    </row>
    <row r="8104" spans="5:5" ht="12" customHeight="1">
      <c r="E8104" s="576"/>
    </row>
    <row r="8105" spans="5:5" ht="12" customHeight="1">
      <c r="E8105" s="576"/>
    </row>
    <row r="8106" spans="5:5" ht="12" customHeight="1">
      <c r="E8106" s="576"/>
    </row>
    <row r="8107" spans="5:5" ht="12" customHeight="1">
      <c r="E8107" s="576"/>
    </row>
    <row r="8108" spans="5:5" ht="12" customHeight="1">
      <c r="E8108" s="576"/>
    </row>
    <row r="8109" spans="5:5" ht="12" customHeight="1">
      <c r="E8109" s="576"/>
    </row>
    <row r="8110" spans="5:5" ht="12" customHeight="1">
      <c r="E8110" s="576"/>
    </row>
    <row r="8111" spans="5:5" ht="12" customHeight="1">
      <c r="E8111" s="576"/>
    </row>
    <row r="8112" spans="5:5" ht="12" customHeight="1">
      <c r="E8112" s="576"/>
    </row>
    <row r="8113" spans="5:5" ht="12" customHeight="1">
      <c r="E8113" s="576"/>
    </row>
    <row r="8114" spans="5:5" ht="12" customHeight="1">
      <c r="E8114" s="576"/>
    </row>
    <row r="8115" spans="5:5" ht="12" customHeight="1">
      <c r="E8115" s="576"/>
    </row>
    <row r="8116" spans="5:5" ht="12" customHeight="1">
      <c r="E8116" s="576"/>
    </row>
    <row r="8117" spans="5:5" ht="12" customHeight="1">
      <c r="E8117" s="576"/>
    </row>
    <row r="8118" spans="5:5" ht="12" customHeight="1">
      <c r="E8118" s="576"/>
    </row>
    <row r="8119" spans="5:5" ht="12" customHeight="1">
      <c r="E8119" s="576"/>
    </row>
    <row r="8120" spans="5:5" ht="12" customHeight="1">
      <c r="E8120" s="576"/>
    </row>
    <row r="8121" spans="5:5" ht="12" customHeight="1">
      <c r="E8121" s="576"/>
    </row>
    <row r="8122" spans="5:5" ht="12" customHeight="1">
      <c r="E8122" s="576"/>
    </row>
    <row r="8123" spans="5:5" ht="12" customHeight="1">
      <c r="E8123" s="576"/>
    </row>
    <row r="8124" spans="5:5" ht="12" customHeight="1">
      <c r="E8124" s="576"/>
    </row>
    <row r="8125" spans="5:5" ht="12" customHeight="1">
      <c r="E8125" s="576"/>
    </row>
    <row r="8126" spans="5:5" ht="12" customHeight="1">
      <c r="E8126" s="576"/>
    </row>
    <row r="8127" spans="5:5" ht="12" customHeight="1">
      <c r="E8127" s="576"/>
    </row>
    <row r="8128" spans="5:5" ht="12" customHeight="1">
      <c r="E8128" s="576"/>
    </row>
    <row r="8129" spans="5:5" ht="12" customHeight="1">
      <c r="E8129" s="576"/>
    </row>
    <row r="8130" spans="5:5" ht="12" customHeight="1">
      <c r="E8130" s="576"/>
    </row>
    <row r="8131" spans="5:5" ht="12" customHeight="1">
      <c r="E8131" s="576"/>
    </row>
    <row r="8132" spans="5:5" ht="12" customHeight="1">
      <c r="E8132" s="576"/>
    </row>
    <row r="8133" spans="5:5" ht="12" customHeight="1">
      <c r="E8133" s="576"/>
    </row>
    <row r="8134" spans="5:5" ht="12" customHeight="1">
      <c r="E8134" s="576"/>
    </row>
    <row r="8135" spans="5:5" ht="12" customHeight="1">
      <c r="E8135" s="576"/>
    </row>
    <row r="8136" spans="5:5" ht="12" customHeight="1">
      <c r="E8136" s="576"/>
    </row>
    <row r="8137" spans="5:5" ht="12" customHeight="1">
      <c r="E8137" s="576"/>
    </row>
    <row r="8138" spans="5:5" ht="12" customHeight="1">
      <c r="E8138" s="576"/>
    </row>
    <row r="8139" spans="5:5" ht="12" customHeight="1">
      <c r="E8139" s="576"/>
    </row>
    <row r="8140" spans="5:5" ht="12" customHeight="1">
      <c r="E8140" s="576"/>
    </row>
    <row r="8141" spans="5:5" ht="12" customHeight="1">
      <c r="E8141" s="576"/>
    </row>
    <row r="8142" spans="5:5" ht="12" customHeight="1">
      <c r="E8142" s="576"/>
    </row>
    <row r="8143" spans="5:5" ht="12" customHeight="1">
      <c r="E8143" s="576"/>
    </row>
    <row r="8144" spans="5:5" ht="12" customHeight="1">
      <c r="E8144" s="576"/>
    </row>
    <row r="8145" spans="5:5" ht="12" customHeight="1">
      <c r="E8145" s="576"/>
    </row>
    <row r="8146" spans="5:5" ht="12" customHeight="1">
      <c r="E8146" s="576"/>
    </row>
    <row r="8147" spans="5:5" ht="12" customHeight="1">
      <c r="E8147" s="576"/>
    </row>
    <row r="8148" spans="5:5" ht="12" customHeight="1">
      <c r="E8148" s="576"/>
    </row>
    <row r="8149" spans="5:5" ht="12" customHeight="1">
      <c r="E8149" s="576"/>
    </row>
    <row r="8150" spans="5:5" ht="12" customHeight="1">
      <c r="E8150" s="576"/>
    </row>
    <row r="8151" spans="5:5" ht="12" customHeight="1">
      <c r="E8151" s="576"/>
    </row>
    <row r="8152" spans="5:5" ht="12" customHeight="1">
      <c r="E8152" s="576"/>
    </row>
    <row r="8153" spans="5:5" ht="12" customHeight="1">
      <c r="E8153" s="576"/>
    </row>
    <row r="8154" spans="5:5" ht="12" customHeight="1">
      <c r="E8154" s="576"/>
    </row>
    <row r="8155" spans="5:5" ht="12" customHeight="1">
      <c r="E8155" s="576"/>
    </row>
    <row r="8156" spans="5:5" ht="12" customHeight="1">
      <c r="E8156" s="576"/>
    </row>
    <row r="8157" spans="5:5" ht="12" customHeight="1">
      <c r="E8157" s="576"/>
    </row>
    <row r="8158" spans="5:5" ht="12" customHeight="1">
      <c r="E8158" s="576"/>
    </row>
    <row r="8159" spans="5:5" ht="12" customHeight="1">
      <c r="E8159" s="576"/>
    </row>
    <row r="8160" spans="5:5" ht="12" customHeight="1">
      <c r="E8160" s="576"/>
    </row>
    <row r="8161" spans="5:5" ht="12" customHeight="1">
      <c r="E8161" s="576"/>
    </row>
    <row r="8162" spans="5:5" ht="12" customHeight="1">
      <c r="E8162" s="576"/>
    </row>
    <row r="8163" spans="5:5" ht="12" customHeight="1">
      <c r="E8163" s="576"/>
    </row>
    <row r="8164" spans="5:5" ht="12" customHeight="1">
      <c r="E8164" s="576"/>
    </row>
    <row r="8165" spans="5:5" ht="12" customHeight="1">
      <c r="E8165" s="576"/>
    </row>
    <row r="8166" spans="5:5" ht="12" customHeight="1">
      <c r="E8166" s="576"/>
    </row>
    <row r="8167" spans="5:5" ht="12" customHeight="1">
      <c r="E8167" s="576"/>
    </row>
    <row r="8168" spans="5:5" ht="12" customHeight="1">
      <c r="E8168" s="576"/>
    </row>
    <row r="8169" spans="5:5" ht="12" customHeight="1">
      <c r="E8169" s="576"/>
    </row>
    <row r="8170" spans="5:5" ht="12" customHeight="1">
      <c r="E8170" s="576"/>
    </row>
    <row r="8171" spans="5:5" ht="12" customHeight="1">
      <c r="E8171" s="576"/>
    </row>
    <row r="8172" spans="5:5" ht="12" customHeight="1">
      <c r="E8172" s="576"/>
    </row>
    <row r="8173" spans="5:5" ht="12" customHeight="1">
      <c r="E8173" s="576"/>
    </row>
    <row r="8174" spans="5:5" ht="12" customHeight="1">
      <c r="E8174" s="576"/>
    </row>
    <row r="8175" spans="5:5" ht="12" customHeight="1">
      <c r="E8175" s="576"/>
    </row>
    <row r="8176" spans="5:5" ht="12" customHeight="1">
      <c r="E8176" s="576"/>
    </row>
    <row r="8177" spans="5:5" ht="12" customHeight="1">
      <c r="E8177" s="576"/>
    </row>
    <row r="8178" spans="5:5" ht="12" customHeight="1">
      <c r="E8178" s="576"/>
    </row>
    <row r="8179" spans="5:5" ht="12" customHeight="1">
      <c r="E8179" s="576"/>
    </row>
    <row r="8180" spans="5:5" ht="12" customHeight="1">
      <c r="E8180" s="576"/>
    </row>
    <row r="8181" spans="5:5" ht="12" customHeight="1">
      <c r="E8181" s="576"/>
    </row>
    <row r="8182" spans="5:5" ht="12" customHeight="1">
      <c r="E8182" s="576"/>
    </row>
    <row r="8183" spans="5:5" ht="12" customHeight="1">
      <c r="E8183" s="576"/>
    </row>
    <row r="8184" spans="5:5" ht="12" customHeight="1">
      <c r="E8184" s="576"/>
    </row>
    <row r="8185" spans="5:5" ht="12" customHeight="1">
      <c r="E8185" s="576"/>
    </row>
    <row r="8186" spans="5:5" ht="12" customHeight="1">
      <c r="E8186" s="576"/>
    </row>
    <row r="8187" spans="5:5" ht="12" customHeight="1">
      <c r="E8187" s="576"/>
    </row>
    <row r="8188" spans="5:5" ht="12" customHeight="1">
      <c r="E8188" s="576"/>
    </row>
    <row r="8189" spans="5:5" ht="12" customHeight="1">
      <c r="E8189" s="576"/>
    </row>
    <row r="8190" spans="5:5" ht="12" customHeight="1">
      <c r="E8190" s="576"/>
    </row>
    <row r="8191" spans="5:5" ht="12" customHeight="1">
      <c r="E8191" s="576"/>
    </row>
    <row r="8192" spans="5:5" ht="12" customHeight="1">
      <c r="E8192" s="576"/>
    </row>
    <row r="8193" spans="5:5" ht="12" customHeight="1">
      <c r="E8193" s="576"/>
    </row>
    <row r="8194" spans="5:5" ht="12" customHeight="1">
      <c r="E8194" s="576"/>
    </row>
    <row r="8195" spans="5:5" ht="12" customHeight="1">
      <c r="E8195" s="576"/>
    </row>
    <row r="8196" spans="5:5" ht="12" customHeight="1">
      <c r="E8196" s="576"/>
    </row>
    <row r="8197" spans="5:5" ht="12" customHeight="1">
      <c r="E8197" s="576"/>
    </row>
    <row r="8198" spans="5:5" ht="12" customHeight="1">
      <c r="E8198" s="576"/>
    </row>
    <row r="8199" spans="5:5" ht="12" customHeight="1">
      <c r="E8199" s="576"/>
    </row>
    <row r="8200" spans="5:5" ht="12" customHeight="1">
      <c r="E8200" s="576"/>
    </row>
    <row r="8201" spans="5:5" ht="12" customHeight="1">
      <c r="E8201" s="576"/>
    </row>
    <row r="8202" spans="5:5" ht="12" customHeight="1">
      <c r="E8202" s="576"/>
    </row>
    <row r="8203" spans="5:5" ht="12" customHeight="1">
      <c r="E8203" s="576"/>
    </row>
    <row r="8204" spans="5:5" ht="12" customHeight="1">
      <c r="E8204" s="576"/>
    </row>
    <row r="8205" spans="5:5" ht="12" customHeight="1">
      <c r="E8205" s="576"/>
    </row>
    <row r="8206" spans="5:5" ht="12" customHeight="1">
      <c r="E8206" s="576"/>
    </row>
    <row r="8207" spans="5:5" ht="12" customHeight="1">
      <c r="E8207" s="576"/>
    </row>
    <row r="8208" spans="5:5" ht="12" customHeight="1">
      <c r="E8208" s="576"/>
    </row>
    <row r="8209" spans="5:5" ht="12" customHeight="1">
      <c r="E8209" s="576"/>
    </row>
    <row r="8210" spans="5:5" ht="12" customHeight="1">
      <c r="E8210" s="576"/>
    </row>
    <row r="8211" spans="5:5" ht="12" customHeight="1">
      <c r="E8211" s="576"/>
    </row>
    <row r="8212" spans="5:5" ht="12" customHeight="1">
      <c r="E8212" s="576"/>
    </row>
    <row r="8213" spans="5:5" ht="12" customHeight="1">
      <c r="E8213" s="576"/>
    </row>
    <row r="8214" spans="5:5" ht="12" customHeight="1">
      <c r="E8214" s="576"/>
    </row>
    <row r="8215" spans="5:5" ht="12" customHeight="1">
      <c r="E8215" s="576"/>
    </row>
    <row r="8216" spans="5:5" ht="12" customHeight="1">
      <c r="E8216" s="576"/>
    </row>
    <row r="8217" spans="5:5" ht="12" customHeight="1">
      <c r="E8217" s="576"/>
    </row>
    <row r="8218" spans="5:5" ht="12" customHeight="1">
      <c r="E8218" s="576"/>
    </row>
    <row r="8219" spans="5:5" ht="12" customHeight="1">
      <c r="E8219" s="576"/>
    </row>
    <row r="8220" spans="5:5" ht="12" customHeight="1">
      <c r="E8220" s="576"/>
    </row>
    <row r="8221" spans="5:5" ht="12" customHeight="1">
      <c r="E8221" s="576"/>
    </row>
    <row r="8222" spans="5:5" ht="12" customHeight="1">
      <c r="E8222" s="576"/>
    </row>
    <row r="8223" spans="5:5" ht="12" customHeight="1">
      <c r="E8223" s="576"/>
    </row>
    <row r="8224" spans="5:5" ht="12" customHeight="1">
      <c r="E8224" s="576"/>
    </row>
    <row r="8225" spans="5:5" ht="12" customHeight="1">
      <c r="E8225" s="576"/>
    </row>
    <row r="8226" spans="5:5" ht="12" customHeight="1">
      <c r="E8226" s="576"/>
    </row>
    <row r="8227" spans="5:5" ht="12" customHeight="1">
      <c r="E8227" s="576"/>
    </row>
    <row r="8228" spans="5:5" ht="12" customHeight="1">
      <c r="E8228" s="576"/>
    </row>
    <row r="8229" spans="5:5" ht="12" customHeight="1">
      <c r="E8229" s="576"/>
    </row>
    <row r="8230" spans="5:5" ht="12" customHeight="1">
      <c r="E8230" s="576"/>
    </row>
    <row r="8231" spans="5:5" ht="12" customHeight="1">
      <c r="E8231" s="576"/>
    </row>
    <row r="8232" spans="5:5" ht="12" customHeight="1">
      <c r="E8232" s="576"/>
    </row>
    <row r="8233" spans="5:5" ht="12" customHeight="1">
      <c r="E8233" s="576"/>
    </row>
    <row r="8234" spans="5:5" ht="12" customHeight="1">
      <c r="E8234" s="576"/>
    </row>
    <row r="8235" spans="5:5" ht="12" customHeight="1">
      <c r="E8235" s="576"/>
    </row>
    <row r="8236" spans="5:5" ht="12" customHeight="1">
      <c r="E8236" s="576"/>
    </row>
    <row r="8237" spans="5:5" ht="12" customHeight="1">
      <c r="E8237" s="576"/>
    </row>
    <row r="8238" spans="5:5" ht="12" customHeight="1">
      <c r="E8238" s="576"/>
    </row>
    <row r="8239" spans="5:5" ht="12" customHeight="1">
      <c r="E8239" s="576"/>
    </row>
    <row r="8240" spans="5:5" ht="12" customHeight="1">
      <c r="E8240" s="576"/>
    </row>
    <row r="8241" spans="5:5" ht="12" customHeight="1">
      <c r="E8241" s="576"/>
    </row>
    <row r="8242" spans="5:5" ht="12" customHeight="1">
      <c r="E8242" s="576"/>
    </row>
    <row r="8243" spans="5:5" ht="12" customHeight="1">
      <c r="E8243" s="576"/>
    </row>
    <row r="8244" spans="5:5" ht="12" customHeight="1">
      <c r="E8244" s="576"/>
    </row>
    <row r="8245" spans="5:5" ht="12" customHeight="1">
      <c r="E8245" s="576"/>
    </row>
    <row r="8246" spans="5:5" ht="12" customHeight="1">
      <c r="E8246" s="576"/>
    </row>
    <row r="8247" spans="5:5" ht="12" customHeight="1">
      <c r="E8247" s="576"/>
    </row>
    <row r="8248" spans="5:5" ht="12" customHeight="1">
      <c r="E8248" s="576"/>
    </row>
    <row r="8249" spans="5:5" ht="12" customHeight="1">
      <c r="E8249" s="576"/>
    </row>
    <row r="8250" spans="5:5" ht="12" customHeight="1">
      <c r="E8250" s="576"/>
    </row>
    <row r="8251" spans="5:5" ht="12" customHeight="1">
      <c r="E8251" s="576"/>
    </row>
    <row r="8252" spans="5:5" ht="12" customHeight="1">
      <c r="E8252" s="576"/>
    </row>
    <row r="8253" spans="5:5" ht="12" customHeight="1">
      <c r="E8253" s="576"/>
    </row>
    <row r="8254" spans="5:5" ht="12" customHeight="1">
      <c r="E8254" s="576"/>
    </row>
    <row r="8255" spans="5:5" ht="12" customHeight="1">
      <c r="E8255" s="576"/>
    </row>
    <row r="8256" spans="5:5" ht="12" customHeight="1">
      <c r="E8256" s="576"/>
    </row>
    <row r="8257" spans="5:5" ht="12" customHeight="1">
      <c r="E8257" s="576"/>
    </row>
    <row r="8258" spans="5:5" ht="12" customHeight="1">
      <c r="E8258" s="576"/>
    </row>
    <row r="8259" spans="5:5" ht="12" customHeight="1">
      <c r="E8259" s="576"/>
    </row>
    <row r="8260" spans="5:5" ht="12" customHeight="1">
      <c r="E8260" s="576"/>
    </row>
    <row r="8261" spans="5:5" ht="12" customHeight="1">
      <c r="E8261" s="576"/>
    </row>
    <row r="8262" spans="5:5" ht="12" customHeight="1">
      <c r="E8262" s="576"/>
    </row>
    <row r="8263" spans="5:5" ht="12" customHeight="1">
      <c r="E8263" s="576"/>
    </row>
    <row r="8264" spans="5:5" ht="12" customHeight="1">
      <c r="E8264" s="576"/>
    </row>
    <row r="8265" spans="5:5" ht="12" customHeight="1">
      <c r="E8265" s="576"/>
    </row>
    <row r="8266" spans="5:5" ht="12" customHeight="1">
      <c r="E8266" s="576"/>
    </row>
    <row r="8267" spans="5:5" ht="12" customHeight="1">
      <c r="E8267" s="576"/>
    </row>
    <row r="8268" spans="5:5" ht="12" customHeight="1">
      <c r="E8268" s="576"/>
    </row>
    <row r="8269" spans="5:5" ht="12" customHeight="1">
      <c r="E8269" s="576"/>
    </row>
    <row r="8270" spans="5:5" ht="12" customHeight="1">
      <c r="E8270" s="576"/>
    </row>
    <row r="8271" spans="5:5" ht="12" customHeight="1">
      <c r="E8271" s="576"/>
    </row>
    <row r="8272" spans="5:5" ht="12" customHeight="1">
      <c r="E8272" s="576"/>
    </row>
    <row r="8273" spans="5:5" ht="12" customHeight="1">
      <c r="E8273" s="576"/>
    </row>
    <row r="8274" spans="5:5" ht="12" customHeight="1">
      <c r="E8274" s="576"/>
    </row>
    <row r="8275" spans="5:5" ht="12" customHeight="1">
      <c r="E8275" s="576"/>
    </row>
    <row r="8276" spans="5:5" ht="12" customHeight="1">
      <c r="E8276" s="576"/>
    </row>
    <row r="8277" spans="5:5" ht="12" customHeight="1">
      <c r="E8277" s="576"/>
    </row>
    <row r="8278" spans="5:5" ht="12" customHeight="1">
      <c r="E8278" s="576"/>
    </row>
    <row r="8279" spans="5:5" ht="12" customHeight="1">
      <c r="E8279" s="576"/>
    </row>
    <row r="8280" spans="5:5" ht="12" customHeight="1">
      <c r="E8280" s="576"/>
    </row>
    <row r="8281" spans="5:5" ht="12" customHeight="1">
      <c r="E8281" s="576"/>
    </row>
    <row r="8282" spans="5:5" ht="12" customHeight="1">
      <c r="E8282" s="576"/>
    </row>
    <row r="8283" spans="5:5" ht="12" customHeight="1">
      <c r="E8283" s="576"/>
    </row>
    <row r="8284" spans="5:5" ht="12" customHeight="1">
      <c r="E8284" s="576"/>
    </row>
    <row r="8285" spans="5:5" ht="12" customHeight="1">
      <c r="E8285" s="576"/>
    </row>
    <row r="8286" spans="5:5" ht="12" customHeight="1">
      <c r="E8286" s="576"/>
    </row>
    <row r="8287" spans="5:5" ht="12" customHeight="1">
      <c r="E8287" s="576"/>
    </row>
    <row r="8288" spans="5:5" ht="12" customHeight="1">
      <c r="E8288" s="576"/>
    </row>
    <row r="8289" spans="5:5" ht="12" customHeight="1">
      <c r="E8289" s="576"/>
    </row>
    <row r="8290" spans="5:5" ht="12" customHeight="1">
      <c r="E8290" s="576"/>
    </row>
    <row r="8291" spans="5:5" ht="12" customHeight="1">
      <c r="E8291" s="576"/>
    </row>
    <row r="8292" spans="5:5" ht="12" customHeight="1">
      <c r="E8292" s="576"/>
    </row>
    <row r="8293" spans="5:5" ht="12" customHeight="1">
      <c r="E8293" s="576"/>
    </row>
    <row r="8294" spans="5:5" ht="12" customHeight="1">
      <c r="E8294" s="576"/>
    </row>
    <row r="8295" spans="5:5" ht="12" customHeight="1">
      <c r="E8295" s="576"/>
    </row>
    <row r="8296" spans="5:5" ht="12" customHeight="1">
      <c r="E8296" s="576"/>
    </row>
    <row r="8297" spans="5:5" ht="12" customHeight="1">
      <c r="E8297" s="576"/>
    </row>
    <row r="8298" spans="5:5" ht="12" customHeight="1">
      <c r="E8298" s="576"/>
    </row>
    <row r="8299" spans="5:5" ht="12" customHeight="1">
      <c r="E8299" s="576"/>
    </row>
    <row r="8300" spans="5:5" ht="12" customHeight="1">
      <c r="E8300" s="576"/>
    </row>
    <row r="8301" spans="5:5" ht="12" customHeight="1">
      <c r="E8301" s="576"/>
    </row>
    <row r="8302" spans="5:5" ht="12" customHeight="1">
      <c r="E8302" s="576"/>
    </row>
    <row r="8303" spans="5:5" ht="12" customHeight="1">
      <c r="E8303" s="576"/>
    </row>
    <row r="8304" spans="5:5" ht="12" customHeight="1">
      <c r="E8304" s="576"/>
    </row>
    <row r="8305" spans="5:5" ht="12" customHeight="1">
      <c r="E8305" s="576"/>
    </row>
    <row r="8306" spans="5:5" ht="12" customHeight="1">
      <c r="E8306" s="576"/>
    </row>
    <row r="8307" spans="5:5" ht="12" customHeight="1">
      <c r="E8307" s="576"/>
    </row>
    <row r="8308" spans="5:5" ht="12" customHeight="1">
      <c r="E8308" s="576"/>
    </row>
    <row r="8309" spans="5:5" ht="12" customHeight="1">
      <c r="E8309" s="576"/>
    </row>
    <row r="8310" spans="5:5" ht="12" customHeight="1">
      <c r="E8310" s="576"/>
    </row>
    <row r="8311" spans="5:5" ht="12" customHeight="1">
      <c r="E8311" s="576"/>
    </row>
    <row r="8312" spans="5:5" ht="12" customHeight="1">
      <c r="E8312" s="576"/>
    </row>
    <row r="8313" spans="5:5" ht="12" customHeight="1">
      <c r="E8313" s="576"/>
    </row>
    <row r="8314" spans="5:5" ht="12" customHeight="1">
      <c r="E8314" s="576"/>
    </row>
    <row r="8315" spans="5:5" ht="12" customHeight="1">
      <c r="E8315" s="576"/>
    </row>
    <row r="8316" spans="5:5" ht="12" customHeight="1">
      <c r="E8316" s="576"/>
    </row>
    <row r="8317" spans="5:5" ht="12" customHeight="1">
      <c r="E8317" s="576"/>
    </row>
    <row r="8318" spans="5:5" ht="12" customHeight="1">
      <c r="E8318" s="576"/>
    </row>
    <row r="8319" spans="5:5" ht="12" customHeight="1">
      <c r="E8319" s="576"/>
    </row>
    <row r="8320" spans="5:5" ht="12" customHeight="1">
      <c r="E8320" s="576"/>
    </row>
    <row r="8321" spans="5:5" ht="12" customHeight="1">
      <c r="E8321" s="576"/>
    </row>
    <row r="8322" spans="5:5" ht="12" customHeight="1">
      <c r="E8322" s="576"/>
    </row>
    <row r="8323" spans="5:5" ht="12" customHeight="1">
      <c r="E8323" s="576"/>
    </row>
    <row r="8324" spans="5:5" ht="12" customHeight="1">
      <c r="E8324" s="576"/>
    </row>
    <row r="8325" spans="5:5" ht="12" customHeight="1">
      <c r="E8325" s="576"/>
    </row>
    <row r="8326" spans="5:5" ht="12" customHeight="1">
      <c r="E8326" s="576"/>
    </row>
    <row r="8327" spans="5:5" ht="12" customHeight="1">
      <c r="E8327" s="576"/>
    </row>
    <row r="8328" spans="5:5" ht="12" customHeight="1">
      <c r="E8328" s="576"/>
    </row>
    <row r="8329" spans="5:5" ht="12" customHeight="1">
      <c r="E8329" s="576"/>
    </row>
    <row r="8330" spans="5:5" ht="12" customHeight="1">
      <c r="E8330" s="576"/>
    </row>
    <row r="8331" spans="5:5" ht="12" customHeight="1">
      <c r="E8331" s="576"/>
    </row>
    <row r="8332" spans="5:5" ht="12" customHeight="1">
      <c r="E8332" s="576"/>
    </row>
    <row r="8333" spans="5:5" ht="12" customHeight="1">
      <c r="E8333" s="576"/>
    </row>
    <row r="8334" spans="5:5" ht="12" customHeight="1">
      <c r="E8334" s="576"/>
    </row>
    <row r="8335" spans="5:5" ht="12" customHeight="1">
      <c r="E8335" s="576"/>
    </row>
    <row r="8336" spans="5:5" ht="12" customHeight="1">
      <c r="E8336" s="576"/>
    </row>
    <row r="8337" spans="5:5" ht="12" customHeight="1">
      <c r="E8337" s="576"/>
    </row>
    <row r="8338" spans="5:5" ht="12" customHeight="1">
      <c r="E8338" s="576"/>
    </row>
    <row r="8339" spans="5:5" ht="12" customHeight="1">
      <c r="E8339" s="576"/>
    </row>
    <row r="8340" spans="5:5" ht="12" customHeight="1">
      <c r="E8340" s="576"/>
    </row>
    <row r="8341" spans="5:5" ht="12" customHeight="1">
      <c r="E8341" s="576"/>
    </row>
    <row r="8342" spans="5:5" ht="12" customHeight="1">
      <c r="E8342" s="576"/>
    </row>
    <row r="8343" spans="5:5" ht="12" customHeight="1">
      <c r="E8343" s="576"/>
    </row>
    <row r="8344" spans="5:5" ht="12" customHeight="1">
      <c r="E8344" s="576"/>
    </row>
    <row r="8345" spans="5:5" ht="12" customHeight="1">
      <c r="E8345" s="576"/>
    </row>
    <row r="8346" spans="5:5" ht="12" customHeight="1">
      <c r="E8346" s="576"/>
    </row>
    <row r="8347" spans="5:5" ht="12" customHeight="1">
      <c r="E8347" s="576"/>
    </row>
    <row r="8348" spans="5:5" ht="12" customHeight="1">
      <c r="E8348" s="576"/>
    </row>
    <row r="8349" spans="5:5" ht="12" customHeight="1">
      <c r="E8349" s="576"/>
    </row>
    <row r="8350" spans="5:5" ht="12" customHeight="1">
      <c r="E8350" s="576"/>
    </row>
    <row r="8351" spans="5:5" ht="12" customHeight="1">
      <c r="E8351" s="576"/>
    </row>
    <row r="8352" spans="5:5" ht="12" customHeight="1">
      <c r="E8352" s="576"/>
    </row>
    <row r="8353" spans="5:5" ht="12" customHeight="1">
      <c r="E8353" s="576"/>
    </row>
    <row r="8354" spans="5:5" ht="12" customHeight="1">
      <c r="E8354" s="576"/>
    </row>
    <row r="8355" spans="5:5" ht="12" customHeight="1">
      <c r="E8355" s="576"/>
    </row>
    <row r="8356" spans="5:5" ht="12" customHeight="1">
      <c r="E8356" s="576"/>
    </row>
    <row r="8357" spans="5:5" ht="12" customHeight="1">
      <c r="E8357" s="576"/>
    </row>
    <row r="8358" spans="5:5" ht="12" customHeight="1">
      <c r="E8358" s="576"/>
    </row>
    <row r="8359" spans="5:5" ht="12" customHeight="1">
      <c r="E8359" s="576"/>
    </row>
    <row r="8360" spans="5:5" ht="12" customHeight="1">
      <c r="E8360" s="576"/>
    </row>
    <row r="8361" spans="5:5" ht="12" customHeight="1">
      <c r="E8361" s="576"/>
    </row>
    <row r="8362" spans="5:5" ht="12" customHeight="1">
      <c r="E8362" s="576"/>
    </row>
    <row r="8363" spans="5:5" ht="12" customHeight="1">
      <c r="E8363" s="576"/>
    </row>
    <row r="8364" spans="5:5" ht="12" customHeight="1">
      <c r="E8364" s="576"/>
    </row>
    <row r="8365" spans="5:5" ht="12" customHeight="1">
      <c r="E8365" s="576"/>
    </row>
    <row r="8366" spans="5:5" ht="12" customHeight="1">
      <c r="E8366" s="576"/>
    </row>
    <row r="8367" spans="5:5" ht="12" customHeight="1">
      <c r="E8367" s="576"/>
    </row>
    <row r="8368" spans="5:5" ht="12" customHeight="1">
      <c r="E8368" s="576"/>
    </row>
    <row r="8369" spans="5:5" ht="12" customHeight="1">
      <c r="E8369" s="576"/>
    </row>
    <row r="8370" spans="5:5" ht="12" customHeight="1">
      <c r="E8370" s="576"/>
    </row>
    <row r="8371" spans="5:5" ht="12" customHeight="1">
      <c r="E8371" s="576"/>
    </row>
    <row r="8372" spans="5:5" ht="12" customHeight="1">
      <c r="E8372" s="576"/>
    </row>
    <row r="8373" spans="5:5" ht="12" customHeight="1">
      <c r="E8373" s="576"/>
    </row>
    <row r="8374" spans="5:5" ht="12" customHeight="1">
      <c r="E8374" s="576"/>
    </row>
    <row r="8375" spans="5:5" ht="12" customHeight="1">
      <c r="E8375" s="576"/>
    </row>
    <row r="8376" spans="5:5" ht="12" customHeight="1">
      <c r="E8376" s="576"/>
    </row>
    <row r="8377" spans="5:5" ht="12" customHeight="1">
      <c r="E8377" s="576"/>
    </row>
    <row r="8378" spans="5:5" ht="12" customHeight="1">
      <c r="E8378" s="576"/>
    </row>
    <row r="8379" spans="5:5" ht="12" customHeight="1">
      <c r="E8379" s="576"/>
    </row>
    <row r="8380" spans="5:5" ht="12" customHeight="1">
      <c r="E8380" s="576"/>
    </row>
    <row r="8381" spans="5:5" ht="12" customHeight="1">
      <c r="E8381" s="576"/>
    </row>
    <row r="8382" spans="5:5" ht="12" customHeight="1">
      <c r="E8382" s="576"/>
    </row>
    <row r="8383" spans="5:5" ht="12" customHeight="1">
      <c r="E8383" s="576"/>
    </row>
    <row r="8384" spans="5:5" ht="12" customHeight="1">
      <c r="E8384" s="576"/>
    </row>
    <row r="8385" spans="5:5" ht="12" customHeight="1">
      <c r="E8385" s="576"/>
    </row>
    <row r="8386" spans="5:5" ht="12" customHeight="1">
      <c r="E8386" s="576"/>
    </row>
    <row r="8387" spans="5:5" ht="12" customHeight="1">
      <c r="E8387" s="576"/>
    </row>
    <row r="8388" spans="5:5" ht="12" customHeight="1">
      <c r="E8388" s="576"/>
    </row>
    <row r="8389" spans="5:5" ht="12" customHeight="1">
      <c r="E8389" s="576"/>
    </row>
    <row r="8390" spans="5:5" ht="12" customHeight="1">
      <c r="E8390" s="576"/>
    </row>
    <row r="8391" spans="5:5" ht="12" customHeight="1">
      <c r="E8391" s="576"/>
    </row>
    <row r="8392" spans="5:5" ht="12" customHeight="1">
      <c r="E8392" s="576"/>
    </row>
    <row r="8393" spans="5:5" ht="12" customHeight="1">
      <c r="E8393" s="576"/>
    </row>
    <row r="8394" spans="5:5" ht="12" customHeight="1">
      <c r="E8394" s="576"/>
    </row>
    <row r="8395" spans="5:5" ht="12" customHeight="1">
      <c r="E8395" s="576"/>
    </row>
    <row r="8396" spans="5:5" ht="12" customHeight="1">
      <c r="E8396" s="576"/>
    </row>
    <row r="8397" spans="5:5" ht="12" customHeight="1">
      <c r="E8397" s="576"/>
    </row>
    <row r="8398" spans="5:5" ht="12" customHeight="1">
      <c r="E8398" s="576"/>
    </row>
    <row r="8399" spans="5:5" ht="12" customHeight="1">
      <c r="E8399" s="576"/>
    </row>
    <row r="8400" spans="5:5" ht="12" customHeight="1">
      <c r="E8400" s="576"/>
    </row>
    <row r="8401" spans="5:5" ht="12" customHeight="1">
      <c r="E8401" s="576"/>
    </row>
    <row r="8402" spans="5:5" ht="12" customHeight="1">
      <c r="E8402" s="576"/>
    </row>
    <row r="8403" spans="5:5" ht="12" customHeight="1">
      <c r="E8403" s="576"/>
    </row>
    <row r="8404" spans="5:5" ht="12" customHeight="1">
      <c r="E8404" s="576"/>
    </row>
    <row r="8405" spans="5:5" ht="12" customHeight="1">
      <c r="E8405" s="576"/>
    </row>
    <row r="8406" spans="5:5" ht="12" customHeight="1">
      <c r="E8406" s="576"/>
    </row>
    <row r="8407" spans="5:5" ht="12" customHeight="1">
      <c r="E8407" s="576"/>
    </row>
    <row r="8408" spans="5:5" ht="12" customHeight="1">
      <c r="E8408" s="576"/>
    </row>
    <row r="8409" spans="5:5" ht="12" customHeight="1">
      <c r="E8409" s="576"/>
    </row>
    <row r="8410" spans="5:5" ht="12" customHeight="1">
      <c r="E8410" s="576"/>
    </row>
    <row r="8411" spans="5:5" ht="12" customHeight="1">
      <c r="E8411" s="576"/>
    </row>
    <row r="8412" spans="5:5" ht="12" customHeight="1">
      <c r="E8412" s="576"/>
    </row>
    <row r="8413" spans="5:5" ht="12" customHeight="1">
      <c r="E8413" s="576"/>
    </row>
    <row r="8414" spans="5:5" ht="12" customHeight="1">
      <c r="E8414" s="576"/>
    </row>
    <row r="8415" spans="5:5" ht="12" customHeight="1">
      <c r="E8415" s="576"/>
    </row>
    <row r="8416" spans="5:5" ht="12" customHeight="1">
      <c r="E8416" s="576"/>
    </row>
    <row r="8417" spans="5:5" ht="12" customHeight="1">
      <c r="E8417" s="576"/>
    </row>
    <row r="8418" spans="5:5" ht="12" customHeight="1">
      <c r="E8418" s="576"/>
    </row>
    <row r="8419" spans="5:5" ht="12" customHeight="1">
      <c r="E8419" s="576"/>
    </row>
    <row r="8420" spans="5:5" ht="12" customHeight="1">
      <c r="E8420" s="576"/>
    </row>
    <row r="8421" spans="5:5" ht="12" customHeight="1">
      <c r="E8421" s="576"/>
    </row>
    <row r="8422" spans="5:5" ht="12" customHeight="1">
      <c r="E8422" s="576"/>
    </row>
    <row r="8423" spans="5:5" ht="12" customHeight="1">
      <c r="E8423" s="576"/>
    </row>
    <row r="8424" spans="5:5" ht="12" customHeight="1">
      <c r="E8424" s="576"/>
    </row>
    <row r="8425" spans="5:5" ht="12" customHeight="1">
      <c r="E8425" s="576"/>
    </row>
    <row r="8426" spans="5:5" ht="12" customHeight="1">
      <c r="E8426" s="576"/>
    </row>
    <row r="8427" spans="5:5" ht="12" customHeight="1">
      <c r="E8427" s="576"/>
    </row>
    <row r="8428" spans="5:5" ht="12" customHeight="1">
      <c r="E8428" s="576"/>
    </row>
    <row r="8429" spans="5:5" ht="12" customHeight="1">
      <c r="E8429" s="576"/>
    </row>
    <row r="8430" spans="5:5" ht="12" customHeight="1">
      <c r="E8430" s="576"/>
    </row>
    <row r="8431" spans="5:5" ht="12" customHeight="1">
      <c r="E8431" s="576"/>
    </row>
    <row r="8432" spans="5:5" ht="12" customHeight="1">
      <c r="E8432" s="576"/>
    </row>
    <row r="8433" spans="5:5" ht="12" customHeight="1">
      <c r="E8433" s="576"/>
    </row>
    <row r="8434" spans="5:5" ht="12" customHeight="1">
      <c r="E8434" s="576"/>
    </row>
    <row r="8435" spans="5:5" ht="12" customHeight="1">
      <c r="E8435" s="576"/>
    </row>
    <row r="8436" spans="5:5" ht="12" customHeight="1">
      <c r="E8436" s="576"/>
    </row>
    <row r="8437" spans="5:5" ht="12" customHeight="1">
      <c r="E8437" s="576"/>
    </row>
    <row r="8438" spans="5:5" ht="12" customHeight="1">
      <c r="E8438" s="576"/>
    </row>
    <row r="8439" spans="5:5" ht="12" customHeight="1">
      <c r="E8439" s="576"/>
    </row>
    <row r="8440" spans="5:5" ht="12" customHeight="1">
      <c r="E8440" s="576"/>
    </row>
    <row r="8441" spans="5:5" ht="12" customHeight="1">
      <c r="E8441" s="576"/>
    </row>
    <row r="8442" spans="5:5" ht="12" customHeight="1">
      <c r="E8442" s="576"/>
    </row>
    <row r="8443" spans="5:5" ht="12" customHeight="1">
      <c r="E8443" s="576"/>
    </row>
    <row r="8444" spans="5:5" ht="12" customHeight="1">
      <c r="E8444" s="576"/>
    </row>
    <row r="8445" spans="5:5" ht="12" customHeight="1">
      <c r="E8445" s="576"/>
    </row>
    <row r="8446" spans="5:5" ht="12" customHeight="1">
      <c r="E8446" s="576"/>
    </row>
    <row r="8447" spans="5:5" ht="12" customHeight="1">
      <c r="E8447" s="576"/>
    </row>
    <row r="8448" spans="5:5" ht="12" customHeight="1">
      <c r="E8448" s="576"/>
    </row>
    <row r="8449" spans="5:5" ht="12" customHeight="1">
      <c r="E8449" s="576"/>
    </row>
    <row r="8450" spans="5:5" ht="12" customHeight="1">
      <c r="E8450" s="576"/>
    </row>
    <row r="8451" spans="5:5" ht="12" customHeight="1">
      <c r="E8451" s="576"/>
    </row>
    <row r="8452" spans="5:5" ht="12" customHeight="1">
      <c r="E8452" s="576"/>
    </row>
    <row r="8453" spans="5:5" ht="12" customHeight="1">
      <c r="E8453" s="576"/>
    </row>
    <row r="8454" spans="5:5" ht="12" customHeight="1">
      <c r="E8454" s="576"/>
    </row>
    <row r="8455" spans="5:5" ht="12" customHeight="1">
      <c r="E8455" s="576"/>
    </row>
    <row r="8456" spans="5:5" ht="12" customHeight="1">
      <c r="E8456" s="576"/>
    </row>
    <row r="8457" spans="5:5" ht="12" customHeight="1">
      <c r="E8457" s="576"/>
    </row>
    <row r="8458" spans="5:5" ht="12" customHeight="1">
      <c r="E8458" s="576"/>
    </row>
    <row r="8459" spans="5:5" ht="12" customHeight="1">
      <c r="E8459" s="576"/>
    </row>
    <row r="8460" spans="5:5" ht="12" customHeight="1">
      <c r="E8460" s="576"/>
    </row>
    <row r="8461" spans="5:5" ht="12" customHeight="1">
      <c r="E8461" s="576"/>
    </row>
    <row r="8462" spans="5:5" ht="12" customHeight="1">
      <c r="E8462" s="576"/>
    </row>
    <row r="8463" spans="5:5" ht="12" customHeight="1">
      <c r="E8463" s="576"/>
    </row>
    <row r="8464" spans="5:5" ht="12" customHeight="1">
      <c r="E8464" s="576"/>
    </row>
    <row r="8465" spans="5:5" ht="12" customHeight="1">
      <c r="E8465" s="576"/>
    </row>
    <row r="8466" spans="5:5" ht="12" customHeight="1">
      <c r="E8466" s="576"/>
    </row>
    <row r="8467" spans="5:5" ht="12" customHeight="1">
      <c r="E8467" s="576"/>
    </row>
    <row r="8468" spans="5:5" ht="12" customHeight="1">
      <c r="E8468" s="576"/>
    </row>
    <row r="8469" spans="5:5" ht="12" customHeight="1">
      <c r="E8469" s="576"/>
    </row>
    <row r="8470" spans="5:5" ht="12" customHeight="1">
      <c r="E8470" s="576"/>
    </row>
    <row r="8471" spans="5:5" ht="12" customHeight="1">
      <c r="E8471" s="576"/>
    </row>
    <row r="8472" spans="5:5" ht="12" customHeight="1">
      <c r="E8472" s="576"/>
    </row>
    <row r="8473" spans="5:5" ht="12" customHeight="1">
      <c r="E8473" s="576"/>
    </row>
    <row r="8474" spans="5:5" ht="12" customHeight="1">
      <c r="E8474" s="576"/>
    </row>
    <row r="8475" spans="5:5" ht="12" customHeight="1">
      <c r="E8475" s="576"/>
    </row>
    <row r="8476" spans="5:5" ht="12" customHeight="1">
      <c r="E8476" s="576"/>
    </row>
    <row r="8477" spans="5:5" ht="12" customHeight="1">
      <c r="E8477" s="576"/>
    </row>
    <row r="8478" spans="5:5" ht="12" customHeight="1">
      <c r="E8478" s="576"/>
    </row>
    <row r="8479" spans="5:5" ht="12" customHeight="1">
      <c r="E8479" s="576"/>
    </row>
    <row r="8480" spans="5:5" ht="12" customHeight="1">
      <c r="E8480" s="576"/>
    </row>
    <row r="8481" spans="5:5" ht="12" customHeight="1">
      <c r="E8481" s="576"/>
    </row>
    <row r="8482" spans="5:5" ht="12" customHeight="1">
      <c r="E8482" s="576"/>
    </row>
    <row r="8483" spans="5:5" ht="12" customHeight="1">
      <c r="E8483" s="576"/>
    </row>
    <row r="8484" spans="5:5" ht="12" customHeight="1">
      <c r="E8484" s="576"/>
    </row>
    <row r="8485" spans="5:5" ht="12" customHeight="1">
      <c r="E8485" s="576"/>
    </row>
    <row r="8486" spans="5:5" ht="12" customHeight="1">
      <c r="E8486" s="576"/>
    </row>
    <row r="8487" spans="5:5" ht="12" customHeight="1">
      <c r="E8487" s="576"/>
    </row>
    <row r="8488" spans="5:5" ht="12" customHeight="1">
      <c r="E8488" s="576"/>
    </row>
    <row r="8489" spans="5:5" ht="12" customHeight="1">
      <c r="E8489" s="576"/>
    </row>
    <row r="8490" spans="5:5" ht="12" customHeight="1">
      <c r="E8490" s="576"/>
    </row>
    <row r="8491" spans="5:5" ht="12" customHeight="1">
      <c r="E8491" s="576"/>
    </row>
    <row r="8492" spans="5:5" ht="12" customHeight="1">
      <c r="E8492" s="576"/>
    </row>
    <row r="8493" spans="5:5" ht="12" customHeight="1">
      <c r="E8493" s="576"/>
    </row>
    <row r="8494" spans="5:5" ht="12" customHeight="1">
      <c r="E8494" s="576"/>
    </row>
    <row r="8495" spans="5:5" ht="12" customHeight="1">
      <c r="E8495" s="576"/>
    </row>
    <row r="8496" spans="5:5" ht="12" customHeight="1">
      <c r="E8496" s="576"/>
    </row>
    <row r="8497" spans="5:5" ht="12" customHeight="1">
      <c r="E8497" s="576"/>
    </row>
    <row r="8498" spans="5:5" ht="12" customHeight="1">
      <c r="E8498" s="576"/>
    </row>
    <row r="8499" spans="5:5" ht="12" customHeight="1">
      <c r="E8499" s="576"/>
    </row>
    <row r="8500" spans="5:5" ht="12" customHeight="1">
      <c r="E8500" s="576"/>
    </row>
    <row r="8501" spans="5:5" ht="12" customHeight="1">
      <c r="E8501" s="576"/>
    </row>
    <row r="8502" spans="5:5" ht="12" customHeight="1">
      <c r="E8502" s="576"/>
    </row>
    <row r="8503" spans="5:5" ht="12" customHeight="1">
      <c r="E8503" s="576"/>
    </row>
    <row r="8504" spans="5:5" ht="12" customHeight="1">
      <c r="E8504" s="576"/>
    </row>
    <row r="8505" spans="5:5" ht="12" customHeight="1">
      <c r="E8505" s="576"/>
    </row>
    <row r="8506" spans="5:5" ht="12" customHeight="1">
      <c r="E8506" s="576"/>
    </row>
    <row r="8507" spans="5:5" ht="12" customHeight="1">
      <c r="E8507" s="576"/>
    </row>
    <row r="8508" spans="5:5" ht="12" customHeight="1">
      <c r="E8508" s="576"/>
    </row>
    <row r="8509" spans="5:5" ht="12" customHeight="1">
      <c r="E8509" s="576"/>
    </row>
    <row r="8510" spans="5:5" ht="12" customHeight="1">
      <c r="E8510" s="576"/>
    </row>
    <row r="8511" spans="5:5" ht="12" customHeight="1">
      <c r="E8511" s="576"/>
    </row>
    <row r="8512" spans="5:5" ht="12" customHeight="1">
      <c r="E8512" s="576"/>
    </row>
    <row r="8513" spans="5:5" ht="12" customHeight="1">
      <c r="E8513" s="576"/>
    </row>
    <row r="8514" spans="5:5" ht="12" customHeight="1">
      <c r="E8514" s="576"/>
    </row>
    <row r="8515" spans="5:5" ht="12" customHeight="1">
      <c r="E8515" s="576"/>
    </row>
    <row r="8516" spans="5:5" ht="12" customHeight="1">
      <c r="E8516" s="576"/>
    </row>
    <row r="8517" spans="5:5" ht="12" customHeight="1">
      <c r="E8517" s="576"/>
    </row>
    <row r="8518" spans="5:5" ht="12" customHeight="1">
      <c r="E8518" s="576"/>
    </row>
    <row r="8519" spans="5:5" ht="12" customHeight="1">
      <c r="E8519" s="576"/>
    </row>
    <row r="8520" spans="5:5" ht="12" customHeight="1">
      <c r="E8520" s="576"/>
    </row>
    <row r="8521" spans="5:5" ht="12" customHeight="1">
      <c r="E8521" s="576"/>
    </row>
    <row r="8522" spans="5:5" ht="12" customHeight="1">
      <c r="E8522" s="576"/>
    </row>
    <row r="8523" spans="5:5" ht="12" customHeight="1">
      <c r="E8523" s="576"/>
    </row>
    <row r="8524" spans="5:5" ht="12" customHeight="1">
      <c r="E8524" s="576"/>
    </row>
    <row r="8525" spans="5:5" ht="12" customHeight="1">
      <c r="E8525" s="576"/>
    </row>
    <row r="8526" spans="5:5" ht="12" customHeight="1">
      <c r="E8526" s="576"/>
    </row>
    <row r="8527" spans="5:5" ht="12" customHeight="1">
      <c r="E8527" s="576"/>
    </row>
    <row r="8528" spans="5:5" ht="12" customHeight="1">
      <c r="E8528" s="576"/>
    </row>
    <row r="8529" spans="5:5" ht="12" customHeight="1">
      <c r="E8529" s="576"/>
    </row>
    <row r="8530" spans="5:5" ht="12" customHeight="1">
      <c r="E8530" s="576"/>
    </row>
    <row r="8531" spans="5:5" ht="12" customHeight="1">
      <c r="E8531" s="576"/>
    </row>
    <row r="8532" spans="5:5" ht="12" customHeight="1">
      <c r="E8532" s="576"/>
    </row>
    <row r="8533" spans="5:5" ht="12" customHeight="1">
      <c r="E8533" s="576"/>
    </row>
    <row r="8534" spans="5:5" ht="12" customHeight="1">
      <c r="E8534" s="576"/>
    </row>
    <row r="8535" spans="5:5" ht="12" customHeight="1">
      <c r="E8535" s="576"/>
    </row>
    <row r="8536" spans="5:5" ht="12" customHeight="1">
      <c r="E8536" s="576"/>
    </row>
    <row r="8537" spans="5:5" ht="12" customHeight="1">
      <c r="E8537" s="576"/>
    </row>
    <row r="8538" spans="5:5" ht="12" customHeight="1">
      <c r="E8538" s="576"/>
    </row>
    <row r="8539" spans="5:5" ht="12" customHeight="1">
      <c r="E8539" s="576"/>
    </row>
    <row r="8540" spans="5:5" ht="12" customHeight="1">
      <c r="E8540" s="576"/>
    </row>
    <row r="8541" spans="5:5" ht="12" customHeight="1">
      <c r="E8541" s="576"/>
    </row>
    <row r="8542" spans="5:5" ht="12" customHeight="1">
      <c r="E8542" s="576"/>
    </row>
    <row r="8543" spans="5:5" ht="12" customHeight="1">
      <c r="E8543" s="576"/>
    </row>
    <row r="8544" spans="5:5" ht="12" customHeight="1">
      <c r="E8544" s="576"/>
    </row>
    <row r="8545" spans="5:5" ht="12" customHeight="1">
      <c r="E8545" s="576"/>
    </row>
    <row r="8546" spans="5:5" ht="12" customHeight="1">
      <c r="E8546" s="576"/>
    </row>
    <row r="8547" spans="5:5" ht="12" customHeight="1">
      <c r="E8547" s="576"/>
    </row>
    <row r="8548" spans="5:5" ht="12" customHeight="1">
      <c r="E8548" s="576"/>
    </row>
    <row r="8549" spans="5:5" ht="12" customHeight="1">
      <c r="E8549" s="576"/>
    </row>
    <row r="8550" spans="5:5" ht="12" customHeight="1">
      <c r="E8550" s="576"/>
    </row>
    <row r="8551" spans="5:5" ht="12" customHeight="1">
      <c r="E8551" s="576"/>
    </row>
    <row r="8552" spans="5:5" ht="12" customHeight="1">
      <c r="E8552" s="576"/>
    </row>
    <row r="8553" spans="5:5" ht="12" customHeight="1">
      <c r="E8553" s="576"/>
    </row>
    <row r="8554" spans="5:5" ht="12" customHeight="1">
      <c r="E8554" s="576"/>
    </row>
    <row r="8555" spans="5:5" ht="12" customHeight="1">
      <c r="E8555" s="576"/>
    </row>
    <row r="8556" spans="5:5" ht="12" customHeight="1">
      <c r="E8556" s="576"/>
    </row>
    <row r="8557" spans="5:5" ht="12" customHeight="1">
      <c r="E8557" s="576"/>
    </row>
    <row r="8558" spans="5:5" ht="12" customHeight="1">
      <c r="E8558" s="576"/>
    </row>
    <row r="8559" spans="5:5" ht="12" customHeight="1">
      <c r="E8559" s="576"/>
    </row>
    <row r="8560" spans="5:5" ht="12" customHeight="1">
      <c r="E8560" s="576"/>
    </row>
    <row r="8561" spans="5:5" ht="12" customHeight="1">
      <c r="E8561" s="576"/>
    </row>
    <row r="8562" spans="5:5" ht="12" customHeight="1">
      <c r="E8562" s="576"/>
    </row>
    <row r="8563" spans="5:5" ht="12" customHeight="1">
      <c r="E8563" s="576"/>
    </row>
    <row r="8564" spans="5:5" ht="12" customHeight="1">
      <c r="E8564" s="576"/>
    </row>
    <row r="8565" spans="5:5" ht="12" customHeight="1">
      <c r="E8565" s="576"/>
    </row>
    <row r="8566" spans="5:5" ht="12" customHeight="1">
      <c r="E8566" s="576"/>
    </row>
    <row r="8567" spans="5:5" ht="12" customHeight="1">
      <c r="E8567" s="576"/>
    </row>
    <row r="8568" spans="5:5" ht="12" customHeight="1">
      <c r="E8568" s="576"/>
    </row>
    <row r="8569" spans="5:5" ht="12" customHeight="1">
      <c r="E8569" s="576"/>
    </row>
    <row r="8570" spans="5:5" ht="12" customHeight="1">
      <c r="E8570" s="576"/>
    </row>
    <row r="8571" spans="5:5" ht="12" customHeight="1">
      <c r="E8571" s="576"/>
    </row>
    <row r="8572" spans="5:5" ht="12" customHeight="1">
      <c r="E8572" s="576"/>
    </row>
    <row r="8573" spans="5:5" ht="12" customHeight="1">
      <c r="E8573" s="576"/>
    </row>
    <row r="8574" spans="5:5" ht="12" customHeight="1">
      <c r="E8574" s="576"/>
    </row>
    <row r="8575" spans="5:5" ht="12" customHeight="1">
      <c r="E8575" s="576"/>
    </row>
    <row r="8576" spans="5:5" ht="12" customHeight="1">
      <c r="E8576" s="576"/>
    </row>
    <row r="8577" spans="5:5" ht="12" customHeight="1">
      <c r="E8577" s="576"/>
    </row>
    <row r="8578" spans="5:5" ht="12" customHeight="1">
      <c r="E8578" s="576"/>
    </row>
    <row r="8579" spans="5:5" ht="12" customHeight="1">
      <c r="E8579" s="576"/>
    </row>
    <row r="8580" spans="5:5" ht="12" customHeight="1">
      <c r="E8580" s="576"/>
    </row>
    <row r="8581" spans="5:5" ht="12" customHeight="1">
      <c r="E8581" s="576"/>
    </row>
    <row r="8582" spans="5:5" ht="12" customHeight="1">
      <c r="E8582" s="576"/>
    </row>
    <row r="8583" spans="5:5" ht="12" customHeight="1">
      <c r="E8583" s="576"/>
    </row>
    <row r="8584" spans="5:5" ht="12" customHeight="1">
      <c r="E8584" s="576"/>
    </row>
    <row r="8585" spans="5:5" ht="12" customHeight="1">
      <c r="E8585" s="576"/>
    </row>
    <row r="8586" spans="5:5" ht="12" customHeight="1">
      <c r="E8586" s="576"/>
    </row>
    <row r="8587" spans="5:5" ht="12" customHeight="1">
      <c r="E8587" s="576"/>
    </row>
    <row r="8588" spans="5:5" ht="12" customHeight="1">
      <c r="E8588" s="576"/>
    </row>
    <row r="8589" spans="5:5" ht="12" customHeight="1">
      <c r="E8589" s="576"/>
    </row>
    <row r="8590" spans="5:5" ht="12" customHeight="1">
      <c r="E8590" s="576"/>
    </row>
    <row r="8591" spans="5:5" ht="12" customHeight="1">
      <c r="E8591" s="576"/>
    </row>
    <row r="8592" spans="5:5" ht="12" customHeight="1">
      <c r="E8592" s="576"/>
    </row>
    <row r="8593" spans="5:5" ht="12" customHeight="1">
      <c r="E8593" s="576"/>
    </row>
    <row r="8594" spans="5:5" ht="12" customHeight="1">
      <c r="E8594" s="576"/>
    </row>
    <row r="8595" spans="5:5" ht="12" customHeight="1">
      <c r="E8595" s="576"/>
    </row>
    <row r="8596" spans="5:5" ht="12" customHeight="1">
      <c r="E8596" s="576"/>
    </row>
    <row r="8597" spans="5:5" ht="12" customHeight="1">
      <c r="E8597" s="576"/>
    </row>
    <row r="8598" spans="5:5" ht="12" customHeight="1">
      <c r="E8598" s="576"/>
    </row>
    <row r="8599" spans="5:5" ht="12" customHeight="1">
      <c r="E8599" s="576"/>
    </row>
    <row r="8600" spans="5:5" ht="12" customHeight="1">
      <c r="E8600" s="576"/>
    </row>
    <row r="8601" spans="5:5" ht="12" customHeight="1">
      <c r="E8601" s="576"/>
    </row>
    <row r="8602" spans="5:5" ht="12" customHeight="1">
      <c r="E8602" s="576"/>
    </row>
    <row r="8603" spans="5:5" ht="12" customHeight="1">
      <c r="E8603" s="576"/>
    </row>
    <row r="8604" spans="5:5" ht="12" customHeight="1">
      <c r="E8604" s="576"/>
    </row>
    <row r="8605" spans="5:5" ht="12" customHeight="1">
      <c r="E8605" s="576"/>
    </row>
    <row r="8606" spans="5:5" ht="12" customHeight="1">
      <c r="E8606" s="576"/>
    </row>
    <row r="8607" spans="5:5" ht="12" customHeight="1">
      <c r="E8607" s="576"/>
    </row>
    <row r="8608" spans="5:5" ht="12" customHeight="1">
      <c r="E8608" s="576"/>
    </row>
    <row r="8609" spans="5:5" ht="12" customHeight="1">
      <c r="E8609" s="576"/>
    </row>
    <row r="8610" spans="5:5" ht="12" customHeight="1">
      <c r="E8610" s="576"/>
    </row>
    <row r="8611" spans="5:5" ht="12" customHeight="1">
      <c r="E8611" s="576"/>
    </row>
    <row r="8612" spans="5:5" ht="12" customHeight="1">
      <c r="E8612" s="576"/>
    </row>
    <row r="8613" spans="5:5" ht="12" customHeight="1">
      <c r="E8613" s="576"/>
    </row>
    <row r="8614" spans="5:5" ht="12" customHeight="1">
      <c r="E8614" s="576"/>
    </row>
    <row r="8615" spans="5:5" ht="12" customHeight="1">
      <c r="E8615" s="576"/>
    </row>
    <row r="8616" spans="5:5" ht="12" customHeight="1">
      <c r="E8616" s="576"/>
    </row>
    <row r="8617" spans="5:5" ht="12" customHeight="1">
      <c r="E8617" s="576"/>
    </row>
    <row r="8618" spans="5:5" ht="12" customHeight="1">
      <c r="E8618" s="576"/>
    </row>
    <row r="8619" spans="5:5" ht="12" customHeight="1">
      <c r="E8619" s="576"/>
    </row>
    <row r="8620" spans="5:5" ht="12" customHeight="1">
      <c r="E8620" s="576"/>
    </row>
    <row r="8621" spans="5:5" ht="12" customHeight="1">
      <c r="E8621" s="576"/>
    </row>
    <row r="8622" spans="5:5" ht="12" customHeight="1">
      <c r="E8622" s="576"/>
    </row>
    <row r="8623" spans="5:5" ht="12" customHeight="1">
      <c r="E8623" s="576"/>
    </row>
    <row r="8624" spans="5:5" ht="12" customHeight="1">
      <c r="E8624" s="576"/>
    </row>
    <row r="8625" spans="5:5" ht="12" customHeight="1">
      <c r="E8625" s="576"/>
    </row>
    <row r="8626" spans="5:5" ht="12" customHeight="1">
      <c r="E8626" s="576"/>
    </row>
    <row r="8627" spans="5:5" ht="12" customHeight="1">
      <c r="E8627" s="576"/>
    </row>
    <row r="8628" spans="5:5" ht="12" customHeight="1">
      <c r="E8628" s="576"/>
    </row>
    <row r="8629" spans="5:5" ht="12" customHeight="1">
      <c r="E8629" s="576"/>
    </row>
    <row r="8630" spans="5:5" ht="12" customHeight="1">
      <c r="E8630" s="576"/>
    </row>
    <row r="8631" spans="5:5" ht="12" customHeight="1">
      <c r="E8631" s="576"/>
    </row>
    <row r="8632" spans="5:5" ht="12" customHeight="1">
      <c r="E8632" s="576"/>
    </row>
    <row r="8633" spans="5:5" ht="12" customHeight="1">
      <c r="E8633" s="576"/>
    </row>
    <row r="8634" spans="5:5" ht="12" customHeight="1">
      <c r="E8634" s="576"/>
    </row>
    <row r="8635" spans="5:5" ht="12" customHeight="1">
      <c r="E8635" s="576"/>
    </row>
    <row r="8636" spans="5:5" ht="12" customHeight="1">
      <c r="E8636" s="576"/>
    </row>
    <row r="8637" spans="5:5" ht="12" customHeight="1">
      <c r="E8637" s="576"/>
    </row>
    <row r="8638" spans="5:5" ht="12" customHeight="1">
      <c r="E8638" s="576"/>
    </row>
    <row r="8639" spans="5:5" ht="12" customHeight="1">
      <c r="E8639" s="576"/>
    </row>
    <row r="8640" spans="5:5" ht="12" customHeight="1">
      <c r="E8640" s="576"/>
    </row>
    <row r="8641" spans="5:5" ht="12" customHeight="1">
      <c r="E8641" s="576"/>
    </row>
    <row r="8642" spans="5:5" ht="12" customHeight="1">
      <c r="E8642" s="576"/>
    </row>
    <row r="8643" spans="5:5" ht="12" customHeight="1">
      <c r="E8643" s="576"/>
    </row>
    <row r="8644" spans="5:5" ht="12" customHeight="1">
      <c r="E8644" s="576"/>
    </row>
    <row r="8645" spans="5:5" ht="12" customHeight="1">
      <c r="E8645" s="576"/>
    </row>
    <row r="8646" spans="5:5" ht="12" customHeight="1">
      <c r="E8646" s="576"/>
    </row>
    <row r="8647" spans="5:5" ht="12" customHeight="1">
      <c r="E8647" s="576"/>
    </row>
    <row r="8648" spans="5:5" ht="12" customHeight="1">
      <c r="E8648" s="576"/>
    </row>
    <row r="8649" spans="5:5" ht="12" customHeight="1">
      <c r="E8649" s="576"/>
    </row>
    <row r="8650" spans="5:5" ht="12" customHeight="1">
      <c r="E8650" s="576"/>
    </row>
    <row r="8651" spans="5:5" ht="12" customHeight="1">
      <c r="E8651" s="576"/>
    </row>
    <row r="8652" spans="5:5" ht="12" customHeight="1">
      <c r="E8652" s="576"/>
    </row>
    <row r="8653" spans="5:5" ht="12" customHeight="1">
      <c r="E8653" s="576"/>
    </row>
    <row r="8654" spans="5:5" ht="12" customHeight="1">
      <c r="E8654" s="576"/>
    </row>
    <row r="8655" spans="5:5" ht="12" customHeight="1">
      <c r="E8655" s="576"/>
    </row>
    <row r="8656" spans="5:5" ht="12" customHeight="1">
      <c r="E8656" s="576"/>
    </row>
    <row r="8657" spans="5:5" ht="12" customHeight="1">
      <c r="E8657" s="576"/>
    </row>
    <row r="8658" spans="5:5" ht="12" customHeight="1">
      <c r="E8658" s="576"/>
    </row>
    <row r="8659" spans="5:5" ht="12" customHeight="1">
      <c r="E8659" s="576"/>
    </row>
    <row r="8660" spans="5:5" ht="12" customHeight="1">
      <c r="E8660" s="576"/>
    </row>
    <row r="8661" spans="5:5" ht="12" customHeight="1">
      <c r="E8661" s="576"/>
    </row>
    <row r="8662" spans="5:5" ht="12" customHeight="1">
      <c r="E8662" s="576"/>
    </row>
    <row r="8663" spans="5:5" ht="12" customHeight="1">
      <c r="E8663" s="576"/>
    </row>
    <row r="8664" spans="5:5" ht="12" customHeight="1">
      <c r="E8664" s="576"/>
    </row>
    <row r="8665" spans="5:5" ht="12" customHeight="1">
      <c r="E8665" s="576"/>
    </row>
    <row r="8666" spans="5:5" ht="12" customHeight="1">
      <c r="E8666" s="576"/>
    </row>
    <row r="8667" spans="5:5" ht="12" customHeight="1">
      <c r="E8667" s="576"/>
    </row>
    <row r="8668" spans="5:5" ht="12" customHeight="1">
      <c r="E8668" s="576"/>
    </row>
    <row r="8669" spans="5:5" ht="12" customHeight="1">
      <c r="E8669" s="576"/>
    </row>
    <row r="8670" spans="5:5" ht="12" customHeight="1">
      <c r="E8670" s="576"/>
    </row>
    <row r="8671" spans="5:5" ht="12" customHeight="1">
      <c r="E8671" s="576"/>
    </row>
    <row r="8672" spans="5:5" ht="12" customHeight="1">
      <c r="E8672" s="576"/>
    </row>
    <row r="8673" spans="5:5" ht="12" customHeight="1">
      <c r="E8673" s="576"/>
    </row>
    <row r="8674" spans="5:5" ht="12" customHeight="1">
      <c r="E8674" s="576"/>
    </row>
    <row r="8675" spans="5:5" ht="12" customHeight="1">
      <c r="E8675" s="576"/>
    </row>
    <row r="8676" spans="5:5" ht="12" customHeight="1">
      <c r="E8676" s="576"/>
    </row>
    <row r="8677" spans="5:5" ht="12" customHeight="1">
      <c r="E8677" s="576"/>
    </row>
    <row r="8678" spans="5:5" ht="12" customHeight="1">
      <c r="E8678" s="576"/>
    </row>
    <row r="8679" spans="5:5" ht="12" customHeight="1">
      <c r="E8679" s="576"/>
    </row>
    <row r="8680" spans="5:5" ht="12" customHeight="1">
      <c r="E8680" s="576"/>
    </row>
    <row r="8681" spans="5:5" ht="12" customHeight="1">
      <c r="E8681" s="576"/>
    </row>
    <row r="8682" spans="5:5" ht="12" customHeight="1">
      <c r="E8682" s="576"/>
    </row>
    <row r="8683" spans="5:5" ht="12" customHeight="1">
      <c r="E8683" s="576"/>
    </row>
    <row r="8684" spans="5:5" ht="12" customHeight="1">
      <c r="E8684" s="576"/>
    </row>
    <row r="8685" spans="5:5" ht="12" customHeight="1">
      <c r="E8685" s="576"/>
    </row>
    <row r="8686" spans="5:5" ht="12" customHeight="1">
      <c r="E8686" s="576"/>
    </row>
    <row r="8687" spans="5:5" ht="12" customHeight="1">
      <c r="E8687" s="576"/>
    </row>
    <row r="8688" spans="5:5" ht="12" customHeight="1">
      <c r="E8688" s="576"/>
    </row>
    <row r="8689" spans="5:5" ht="12" customHeight="1">
      <c r="E8689" s="576"/>
    </row>
    <row r="8690" spans="5:5" ht="12" customHeight="1">
      <c r="E8690" s="576"/>
    </row>
    <row r="8691" spans="5:5" ht="12" customHeight="1">
      <c r="E8691" s="576"/>
    </row>
    <row r="8692" spans="5:5" ht="12" customHeight="1">
      <c r="E8692" s="576"/>
    </row>
    <row r="8693" spans="5:5" ht="12" customHeight="1">
      <c r="E8693" s="576"/>
    </row>
    <row r="8694" spans="5:5" ht="12" customHeight="1">
      <c r="E8694" s="576"/>
    </row>
    <row r="8695" spans="5:5" ht="12" customHeight="1">
      <c r="E8695" s="576"/>
    </row>
    <row r="8696" spans="5:5" ht="12" customHeight="1">
      <c r="E8696" s="576"/>
    </row>
    <row r="8697" spans="5:5" ht="12" customHeight="1">
      <c r="E8697" s="576"/>
    </row>
    <row r="8698" spans="5:5" ht="12" customHeight="1">
      <c r="E8698" s="576"/>
    </row>
    <row r="8699" spans="5:5" ht="12" customHeight="1">
      <c r="E8699" s="576"/>
    </row>
    <row r="8700" spans="5:5" ht="12" customHeight="1">
      <c r="E8700" s="576"/>
    </row>
    <row r="8701" spans="5:5" ht="12" customHeight="1">
      <c r="E8701" s="576"/>
    </row>
    <row r="8702" spans="5:5" ht="12" customHeight="1">
      <c r="E8702" s="576"/>
    </row>
    <row r="8703" spans="5:5" ht="12" customHeight="1">
      <c r="E8703" s="576"/>
    </row>
    <row r="8704" spans="5:5" ht="12" customHeight="1">
      <c r="E8704" s="576"/>
    </row>
    <row r="8705" spans="5:5" ht="12" customHeight="1">
      <c r="E8705" s="576"/>
    </row>
    <row r="8706" spans="5:5" ht="12" customHeight="1">
      <c r="E8706" s="576"/>
    </row>
    <row r="8707" spans="5:5" ht="12" customHeight="1">
      <c r="E8707" s="576"/>
    </row>
    <row r="8708" spans="5:5" ht="12" customHeight="1">
      <c r="E8708" s="576"/>
    </row>
    <row r="8709" spans="5:5" ht="12" customHeight="1">
      <c r="E8709" s="576"/>
    </row>
    <row r="8710" spans="5:5" ht="12" customHeight="1">
      <c r="E8710" s="576"/>
    </row>
    <row r="8711" spans="5:5" ht="12" customHeight="1">
      <c r="E8711" s="576"/>
    </row>
    <row r="8712" spans="5:5" ht="12" customHeight="1">
      <c r="E8712" s="576"/>
    </row>
    <row r="8713" spans="5:5" ht="12" customHeight="1">
      <c r="E8713" s="576"/>
    </row>
    <row r="8714" spans="5:5" ht="12" customHeight="1">
      <c r="E8714" s="576"/>
    </row>
    <row r="8715" spans="5:5" ht="12" customHeight="1">
      <c r="E8715" s="576"/>
    </row>
    <row r="8716" spans="5:5" ht="12" customHeight="1">
      <c r="E8716" s="576"/>
    </row>
    <row r="8717" spans="5:5" ht="12" customHeight="1">
      <c r="E8717" s="576"/>
    </row>
    <row r="8718" spans="5:5" ht="12" customHeight="1">
      <c r="E8718" s="576"/>
    </row>
    <row r="8719" spans="5:5" ht="12" customHeight="1">
      <c r="E8719" s="576"/>
    </row>
    <row r="8720" spans="5:5" ht="12" customHeight="1">
      <c r="E8720" s="576"/>
    </row>
    <row r="8721" spans="5:5" ht="12" customHeight="1">
      <c r="E8721" s="576"/>
    </row>
    <row r="8722" spans="5:5" ht="12" customHeight="1">
      <c r="E8722" s="576"/>
    </row>
    <row r="8723" spans="5:5" ht="12" customHeight="1">
      <c r="E8723" s="576"/>
    </row>
    <row r="8724" spans="5:5" ht="12" customHeight="1">
      <c r="E8724" s="576"/>
    </row>
    <row r="8725" spans="5:5" ht="12" customHeight="1">
      <c r="E8725" s="576"/>
    </row>
    <row r="8726" spans="5:5" ht="12" customHeight="1">
      <c r="E8726" s="576"/>
    </row>
    <row r="8727" spans="5:5" ht="12" customHeight="1">
      <c r="E8727" s="576"/>
    </row>
    <row r="8728" spans="5:5" ht="12" customHeight="1">
      <c r="E8728" s="576"/>
    </row>
    <row r="8729" spans="5:5" ht="12" customHeight="1">
      <c r="E8729" s="576"/>
    </row>
    <row r="8730" spans="5:5" ht="12" customHeight="1">
      <c r="E8730" s="576"/>
    </row>
    <row r="8731" spans="5:5" ht="12" customHeight="1">
      <c r="E8731" s="576"/>
    </row>
    <row r="8732" spans="5:5" ht="12" customHeight="1">
      <c r="E8732" s="576"/>
    </row>
    <row r="8733" spans="5:5" ht="12" customHeight="1">
      <c r="E8733" s="576"/>
    </row>
    <row r="8734" spans="5:5" ht="12" customHeight="1">
      <c r="E8734" s="576"/>
    </row>
    <row r="8735" spans="5:5" ht="12" customHeight="1">
      <c r="E8735" s="576"/>
    </row>
    <row r="8736" spans="5:5" ht="12" customHeight="1">
      <c r="E8736" s="576"/>
    </row>
    <row r="8737" spans="5:5" ht="12" customHeight="1">
      <c r="E8737" s="576"/>
    </row>
    <row r="8738" spans="5:5" ht="12" customHeight="1">
      <c r="E8738" s="576"/>
    </row>
    <row r="8739" spans="5:5" ht="12" customHeight="1">
      <c r="E8739" s="576"/>
    </row>
    <row r="8740" spans="5:5" ht="12" customHeight="1">
      <c r="E8740" s="576"/>
    </row>
    <row r="8741" spans="5:5" ht="12" customHeight="1">
      <c r="E8741" s="576"/>
    </row>
    <row r="8742" spans="5:5" ht="12" customHeight="1">
      <c r="E8742" s="576"/>
    </row>
    <row r="8743" spans="5:5" ht="12" customHeight="1">
      <c r="E8743" s="576"/>
    </row>
    <row r="8744" spans="5:5" ht="12" customHeight="1">
      <c r="E8744" s="576"/>
    </row>
    <row r="8745" spans="5:5" ht="12" customHeight="1">
      <c r="E8745" s="576"/>
    </row>
    <row r="8746" spans="5:5" ht="12" customHeight="1">
      <c r="E8746" s="576"/>
    </row>
    <row r="8747" spans="5:5" ht="12" customHeight="1">
      <c r="E8747" s="576"/>
    </row>
    <row r="8748" spans="5:5" ht="12" customHeight="1">
      <c r="E8748" s="576"/>
    </row>
    <row r="8749" spans="5:5" ht="12" customHeight="1">
      <c r="E8749" s="576"/>
    </row>
    <row r="8750" spans="5:5" ht="12" customHeight="1">
      <c r="E8750" s="576"/>
    </row>
    <row r="8751" spans="5:5" ht="12" customHeight="1">
      <c r="E8751" s="576"/>
    </row>
    <row r="8752" spans="5:5" ht="12" customHeight="1">
      <c r="E8752" s="576"/>
    </row>
    <row r="8753" spans="5:5" ht="12" customHeight="1">
      <c r="E8753" s="576"/>
    </row>
    <row r="8754" spans="5:5" ht="12" customHeight="1">
      <c r="E8754" s="576"/>
    </row>
    <row r="8755" spans="5:5" ht="12" customHeight="1">
      <c r="E8755" s="576"/>
    </row>
    <row r="8756" spans="5:5" ht="12" customHeight="1">
      <c r="E8756" s="576"/>
    </row>
    <row r="8757" spans="5:5" ht="12" customHeight="1">
      <c r="E8757" s="576"/>
    </row>
    <row r="8758" spans="5:5" ht="12" customHeight="1">
      <c r="E8758" s="576"/>
    </row>
    <row r="8759" spans="5:5" ht="12" customHeight="1">
      <c r="E8759" s="576"/>
    </row>
    <row r="8760" spans="5:5" ht="12" customHeight="1">
      <c r="E8760" s="576"/>
    </row>
    <row r="8761" spans="5:5" ht="12" customHeight="1">
      <c r="E8761" s="576"/>
    </row>
    <row r="8762" spans="5:5" ht="12" customHeight="1">
      <c r="E8762" s="576"/>
    </row>
    <row r="8763" spans="5:5" ht="12" customHeight="1">
      <c r="E8763" s="576"/>
    </row>
    <row r="8764" spans="5:5" ht="12" customHeight="1">
      <c r="E8764" s="576"/>
    </row>
    <row r="8765" spans="5:5" ht="12" customHeight="1">
      <c r="E8765" s="576"/>
    </row>
    <row r="8766" spans="5:5" ht="12" customHeight="1">
      <c r="E8766" s="576"/>
    </row>
    <row r="8767" spans="5:5" ht="12" customHeight="1">
      <c r="E8767" s="576"/>
    </row>
    <row r="8768" spans="5:5" ht="12" customHeight="1">
      <c r="E8768" s="576"/>
    </row>
    <row r="8769" spans="5:5" ht="12" customHeight="1">
      <c r="E8769" s="576"/>
    </row>
    <row r="8770" spans="5:5" ht="12" customHeight="1">
      <c r="E8770" s="576"/>
    </row>
    <row r="8771" spans="5:5" ht="12" customHeight="1">
      <c r="E8771" s="576"/>
    </row>
    <row r="8772" spans="5:5" ht="12" customHeight="1">
      <c r="E8772" s="576"/>
    </row>
    <row r="8773" spans="5:5" ht="12" customHeight="1">
      <c r="E8773" s="576"/>
    </row>
    <row r="8774" spans="5:5" ht="12" customHeight="1">
      <c r="E8774" s="576"/>
    </row>
    <row r="8775" spans="5:5" ht="12" customHeight="1">
      <c r="E8775" s="576"/>
    </row>
    <row r="8776" spans="5:5" ht="12" customHeight="1">
      <c r="E8776" s="576"/>
    </row>
    <row r="8777" spans="5:5" ht="12" customHeight="1">
      <c r="E8777" s="576"/>
    </row>
    <row r="8778" spans="5:5" ht="12" customHeight="1">
      <c r="E8778" s="576"/>
    </row>
    <row r="8779" spans="5:5" ht="12" customHeight="1">
      <c r="E8779" s="576"/>
    </row>
    <row r="8780" spans="5:5" ht="12" customHeight="1">
      <c r="E8780" s="576"/>
    </row>
    <row r="8781" spans="5:5" ht="12" customHeight="1">
      <c r="E8781" s="576"/>
    </row>
    <row r="8782" spans="5:5" ht="12" customHeight="1">
      <c r="E8782" s="576"/>
    </row>
    <row r="8783" spans="5:5" ht="12" customHeight="1">
      <c r="E8783" s="576"/>
    </row>
    <row r="8784" spans="5:5" ht="12" customHeight="1">
      <c r="E8784" s="576"/>
    </row>
    <row r="8785" spans="5:5" ht="12" customHeight="1">
      <c r="E8785" s="576"/>
    </row>
    <row r="8786" spans="5:5" ht="12" customHeight="1">
      <c r="E8786" s="576"/>
    </row>
    <row r="8787" spans="5:5" ht="12" customHeight="1">
      <c r="E8787" s="576"/>
    </row>
    <row r="8788" spans="5:5" ht="12" customHeight="1">
      <c r="E8788" s="576"/>
    </row>
    <row r="8789" spans="5:5" ht="12" customHeight="1">
      <c r="E8789" s="576"/>
    </row>
    <row r="8790" spans="5:5" ht="12" customHeight="1">
      <c r="E8790" s="576"/>
    </row>
    <row r="8791" spans="5:5" ht="12" customHeight="1">
      <c r="E8791" s="576"/>
    </row>
    <row r="8792" spans="5:5" ht="12" customHeight="1">
      <c r="E8792" s="576"/>
    </row>
    <row r="8793" spans="5:5" ht="12" customHeight="1">
      <c r="E8793" s="576"/>
    </row>
    <row r="8794" spans="5:5" ht="12" customHeight="1">
      <c r="E8794" s="576"/>
    </row>
    <row r="8795" spans="5:5" ht="12" customHeight="1">
      <c r="E8795" s="576"/>
    </row>
    <row r="8796" spans="5:5" ht="12" customHeight="1">
      <c r="E8796" s="576"/>
    </row>
    <row r="8797" spans="5:5" ht="12" customHeight="1">
      <c r="E8797" s="576"/>
    </row>
    <row r="8798" spans="5:5" ht="12" customHeight="1">
      <c r="E8798" s="576"/>
    </row>
    <row r="8799" spans="5:5" ht="12" customHeight="1">
      <c r="E8799" s="576"/>
    </row>
    <row r="8800" spans="5:5" ht="12" customHeight="1">
      <c r="E8800" s="576"/>
    </row>
    <row r="8801" spans="5:5" ht="12" customHeight="1">
      <c r="E8801" s="576"/>
    </row>
    <row r="8802" spans="5:5" ht="12" customHeight="1">
      <c r="E8802" s="576"/>
    </row>
    <row r="8803" spans="5:5" ht="12" customHeight="1">
      <c r="E8803" s="576"/>
    </row>
    <row r="8804" spans="5:5" ht="12" customHeight="1">
      <c r="E8804" s="576"/>
    </row>
    <row r="8805" spans="5:5" ht="12" customHeight="1">
      <c r="E8805" s="576"/>
    </row>
    <row r="8806" spans="5:5" ht="12" customHeight="1">
      <c r="E8806" s="576"/>
    </row>
    <row r="8807" spans="5:5" ht="12" customHeight="1">
      <c r="E8807" s="576"/>
    </row>
    <row r="8808" spans="5:5" ht="12" customHeight="1">
      <c r="E8808" s="576"/>
    </row>
    <row r="8809" spans="5:5" ht="12" customHeight="1">
      <c r="E8809" s="576"/>
    </row>
    <row r="8810" spans="5:5" ht="12" customHeight="1">
      <c r="E8810" s="576"/>
    </row>
    <row r="8811" spans="5:5" ht="12" customHeight="1">
      <c r="E8811" s="576"/>
    </row>
    <row r="8812" spans="5:5" ht="12" customHeight="1">
      <c r="E8812" s="576"/>
    </row>
    <row r="8813" spans="5:5" ht="12" customHeight="1">
      <c r="E8813" s="576"/>
    </row>
    <row r="8814" spans="5:5" ht="12" customHeight="1">
      <c r="E8814" s="576"/>
    </row>
    <row r="8815" spans="5:5" ht="12" customHeight="1">
      <c r="E8815" s="576"/>
    </row>
    <row r="8816" spans="5:5" ht="12" customHeight="1">
      <c r="E8816" s="576"/>
    </row>
    <row r="8817" spans="5:5" ht="12" customHeight="1">
      <c r="E8817" s="576"/>
    </row>
    <row r="8818" spans="5:5" ht="12" customHeight="1">
      <c r="E8818" s="576"/>
    </row>
    <row r="8819" spans="5:5" ht="12" customHeight="1">
      <c r="E8819" s="576"/>
    </row>
    <row r="8820" spans="5:5" ht="12" customHeight="1">
      <c r="E8820" s="576"/>
    </row>
    <row r="8821" spans="5:5" ht="12" customHeight="1">
      <c r="E8821" s="576"/>
    </row>
    <row r="8822" spans="5:5" ht="12" customHeight="1">
      <c r="E8822" s="576"/>
    </row>
    <row r="8823" spans="5:5" ht="12" customHeight="1">
      <c r="E8823" s="576"/>
    </row>
    <row r="8824" spans="5:5" ht="12" customHeight="1">
      <c r="E8824" s="576"/>
    </row>
    <row r="8825" spans="5:5" ht="12" customHeight="1">
      <c r="E8825" s="576"/>
    </row>
    <row r="8826" spans="5:5" ht="12" customHeight="1">
      <c r="E8826" s="576"/>
    </row>
    <row r="8827" spans="5:5" ht="12" customHeight="1">
      <c r="E8827" s="576"/>
    </row>
    <row r="8828" spans="5:5" ht="12" customHeight="1">
      <c r="E8828" s="576"/>
    </row>
    <row r="8829" spans="5:5" ht="12" customHeight="1">
      <c r="E8829" s="576"/>
    </row>
    <row r="8830" spans="5:5" ht="12" customHeight="1">
      <c r="E8830" s="576"/>
    </row>
    <row r="8831" spans="5:5" ht="12" customHeight="1">
      <c r="E8831" s="576"/>
    </row>
    <row r="8832" spans="5:5" ht="12" customHeight="1">
      <c r="E8832" s="576"/>
    </row>
    <row r="8833" spans="5:5" ht="12" customHeight="1">
      <c r="E8833" s="576"/>
    </row>
    <row r="8834" spans="5:5" ht="12" customHeight="1">
      <c r="E8834" s="576"/>
    </row>
    <row r="8835" spans="5:5" ht="12" customHeight="1">
      <c r="E8835" s="576"/>
    </row>
    <row r="8836" spans="5:5" ht="12" customHeight="1">
      <c r="E8836" s="576"/>
    </row>
    <row r="8837" spans="5:5" ht="12" customHeight="1">
      <c r="E8837" s="576"/>
    </row>
    <row r="8838" spans="5:5" ht="12" customHeight="1">
      <c r="E8838" s="576"/>
    </row>
    <row r="8839" spans="5:5" ht="12" customHeight="1">
      <c r="E8839" s="576"/>
    </row>
    <row r="8840" spans="5:5" ht="12" customHeight="1">
      <c r="E8840" s="576"/>
    </row>
    <row r="8841" spans="5:5" ht="12" customHeight="1">
      <c r="E8841" s="576"/>
    </row>
    <row r="8842" spans="5:5" ht="12" customHeight="1">
      <c r="E8842" s="576"/>
    </row>
    <row r="8843" spans="5:5" ht="12" customHeight="1">
      <c r="E8843" s="576"/>
    </row>
    <row r="8844" spans="5:5" ht="12" customHeight="1">
      <c r="E8844" s="576"/>
    </row>
    <row r="8845" spans="5:5" ht="12" customHeight="1">
      <c r="E8845" s="576"/>
    </row>
    <row r="8846" spans="5:5" ht="12" customHeight="1">
      <c r="E8846" s="576"/>
    </row>
    <row r="8847" spans="5:5" ht="12" customHeight="1">
      <c r="E8847" s="576"/>
    </row>
    <row r="8848" spans="5:5" ht="12" customHeight="1">
      <c r="E8848" s="576"/>
    </row>
    <row r="8849" spans="5:5" ht="12" customHeight="1">
      <c r="E8849" s="576"/>
    </row>
    <row r="8850" spans="5:5" ht="12" customHeight="1">
      <c r="E8850" s="576"/>
    </row>
    <row r="8851" spans="5:5" ht="12" customHeight="1">
      <c r="E8851" s="576"/>
    </row>
    <row r="8852" spans="5:5" ht="12" customHeight="1">
      <c r="E8852" s="576"/>
    </row>
    <row r="8853" spans="5:5" ht="12" customHeight="1">
      <c r="E8853" s="576"/>
    </row>
    <row r="8854" spans="5:5" ht="12" customHeight="1">
      <c r="E8854" s="576"/>
    </row>
    <row r="8855" spans="5:5" ht="12" customHeight="1">
      <c r="E8855" s="576"/>
    </row>
    <row r="8856" spans="5:5" ht="12" customHeight="1">
      <c r="E8856" s="576"/>
    </row>
    <row r="8857" spans="5:5" ht="12" customHeight="1">
      <c r="E8857" s="576"/>
    </row>
    <row r="8858" spans="5:5" ht="12" customHeight="1">
      <c r="E8858" s="576"/>
    </row>
    <row r="8859" spans="5:5" ht="12" customHeight="1">
      <c r="E8859" s="576"/>
    </row>
    <row r="8860" spans="5:5" ht="12" customHeight="1">
      <c r="E8860" s="576"/>
    </row>
    <row r="8861" spans="5:5" ht="12" customHeight="1">
      <c r="E8861" s="576"/>
    </row>
    <row r="8862" spans="5:5" ht="12" customHeight="1">
      <c r="E8862" s="576"/>
    </row>
    <row r="8863" spans="5:5" ht="12" customHeight="1">
      <c r="E8863" s="576"/>
    </row>
    <row r="8864" spans="5:5" ht="12" customHeight="1">
      <c r="E8864" s="576"/>
    </row>
    <row r="8865" spans="5:5" ht="12" customHeight="1">
      <c r="E8865" s="576"/>
    </row>
    <row r="8866" spans="5:5" ht="12" customHeight="1">
      <c r="E8866" s="576"/>
    </row>
    <row r="8867" spans="5:5" ht="12" customHeight="1">
      <c r="E8867" s="576"/>
    </row>
    <row r="8868" spans="5:5" ht="12" customHeight="1">
      <c r="E8868" s="576"/>
    </row>
    <row r="8869" spans="5:5" ht="12" customHeight="1">
      <c r="E8869" s="576"/>
    </row>
    <row r="8870" spans="5:5" ht="12" customHeight="1">
      <c r="E8870" s="576"/>
    </row>
    <row r="8871" spans="5:5" ht="12" customHeight="1">
      <c r="E8871" s="576"/>
    </row>
    <row r="8872" spans="5:5" ht="12" customHeight="1">
      <c r="E8872" s="576"/>
    </row>
    <row r="8873" spans="5:5" ht="12" customHeight="1">
      <c r="E8873" s="576"/>
    </row>
    <row r="8874" spans="5:5" ht="12" customHeight="1">
      <c r="E8874" s="576"/>
    </row>
    <row r="8875" spans="5:5" ht="12" customHeight="1">
      <c r="E8875" s="576"/>
    </row>
    <row r="8876" spans="5:5" ht="12" customHeight="1">
      <c r="E8876" s="576"/>
    </row>
    <row r="8877" spans="5:5" ht="12" customHeight="1">
      <c r="E8877" s="576"/>
    </row>
    <row r="8878" spans="5:5" ht="12" customHeight="1">
      <c r="E8878" s="576"/>
    </row>
    <row r="8879" spans="5:5" ht="12" customHeight="1">
      <c r="E8879" s="576"/>
    </row>
    <row r="8880" spans="5:5" ht="12" customHeight="1">
      <c r="E8880" s="576"/>
    </row>
    <row r="8881" spans="5:5" ht="12" customHeight="1">
      <c r="E8881" s="576"/>
    </row>
    <row r="8882" spans="5:5" ht="12" customHeight="1">
      <c r="E8882" s="576"/>
    </row>
    <row r="8883" spans="5:5" ht="12" customHeight="1">
      <c r="E8883" s="576"/>
    </row>
    <row r="8884" spans="5:5" ht="12" customHeight="1">
      <c r="E8884" s="576"/>
    </row>
    <row r="8885" spans="5:5" ht="12" customHeight="1">
      <c r="E8885" s="576"/>
    </row>
    <row r="8886" spans="5:5" ht="12" customHeight="1">
      <c r="E8886" s="576"/>
    </row>
    <row r="8887" spans="5:5" ht="12" customHeight="1">
      <c r="E8887" s="576"/>
    </row>
    <row r="8888" spans="5:5" ht="12" customHeight="1">
      <c r="E8888" s="576"/>
    </row>
    <row r="8889" spans="5:5" ht="12" customHeight="1">
      <c r="E8889" s="576"/>
    </row>
    <row r="8890" spans="5:5" ht="12" customHeight="1">
      <c r="E8890" s="576"/>
    </row>
    <row r="8891" spans="5:5" ht="12" customHeight="1">
      <c r="E8891" s="576"/>
    </row>
    <row r="8892" spans="5:5" ht="12" customHeight="1">
      <c r="E8892" s="576"/>
    </row>
    <row r="8893" spans="5:5" ht="12" customHeight="1">
      <c r="E8893" s="576"/>
    </row>
    <row r="8894" spans="5:5" ht="12" customHeight="1">
      <c r="E8894" s="576"/>
    </row>
    <row r="8895" spans="5:5" ht="12" customHeight="1">
      <c r="E8895" s="576"/>
    </row>
    <row r="8896" spans="5:5" ht="12" customHeight="1">
      <c r="E8896" s="576"/>
    </row>
    <row r="8897" spans="5:5" ht="12" customHeight="1">
      <c r="E8897" s="576"/>
    </row>
    <row r="8898" spans="5:5" ht="12" customHeight="1">
      <c r="E8898" s="576"/>
    </row>
    <row r="8899" spans="5:5" ht="12" customHeight="1">
      <c r="E8899" s="576"/>
    </row>
    <row r="8900" spans="5:5" ht="12" customHeight="1">
      <c r="E8900" s="576"/>
    </row>
    <row r="8901" spans="5:5" ht="12" customHeight="1">
      <c r="E8901" s="576"/>
    </row>
    <row r="8902" spans="5:5" ht="12" customHeight="1">
      <c r="E8902" s="576"/>
    </row>
    <row r="8903" spans="5:5" ht="12" customHeight="1">
      <c r="E8903" s="576"/>
    </row>
    <row r="8904" spans="5:5" ht="12" customHeight="1">
      <c r="E8904" s="576"/>
    </row>
    <row r="8905" spans="5:5" ht="12" customHeight="1">
      <c r="E8905" s="576"/>
    </row>
    <row r="8906" spans="5:5" ht="12" customHeight="1">
      <c r="E8906" s="576"/>
    </row>
    <row r="8907" spans="5:5" ht="12" customHeight="1">
      <c r="E8907" s="576"/>
    </row>
    <row r="8908" spans="5:5" ht="12" customHeight="1">
      <c r="E8908" s="576"/>
    </row>
    <row r="8909" spans="5:5" ht="12" customHeight="1">
      <c r="E8909" s="576"/>
    </row>
    <row r="8910" spans="5:5" ht="12" customHeight="1">
      <c r="E8910" s="576"/>
    </row>
    <row r="8911" spans="5:5" ht="12" customHeight="1">
      <c r="E8911" s="576"/>
    </row>
    <row r="8912" spans="5:5" ht="12" customHeight="1">
      <c r="E8912" s="576"/>
    </row>
    <row r="8913" spans="5:5" ht="12" customHeight="1">
      <c r="E8913" s="576"/>
    </row>
    <row r="8914" spans="5:5" ht="12" customHeight="1">
      <c r="E8914" s="576"/>
    </row>
    <row r="8915" spans="5:5" ht="12" customHeight="1">
      <c r="E8915" s="576"/>
    </row>
    <row r="8916" spans="5:5" ht="12" customHeight="1">
      <c r="E8916" s="576"/>
    </row>
    <row r="8917" spans="5:5" ht="12" customHeight="1">
      <c r="E8917" s="576"/>
    </row>
    <row r="8918" spans="5:5" ht="12" customHeight="1">
      <c r="E8918" s="576"/>
    </row>
    <row r="8919" spans="5:5" ht="12" customHeight="1">
      <c r="E8919" s="576"/>
    </row>
    <row r="8920" spans="5:5" ht="12" customHeight="1">
      <c r="E8920" s="576"/>
    </row>
    <row r="8921" spans="5:5" ht="12" customHeight="1">
      <c r="E8921" s="576"/>
    </row>
    <row r="8922" spans="5:5" ht="12" customHeight="1">
      <c r="E8922" s="576"/>
    </row>
    <row r="8923" spans="5:5" ht="12" customHeight="1">
      <c r="E8923" s="576"/>
    </row>
    <row r="8924" spans="5:5" ht="12" customHeight="1">
      <c r="E8924" s="576"/>
    </row>
    <row r="8925" spans="5:5" ht="12" customHeight="1">
      <c r="E8925" s="576"/>
    </row>
    <row r="8926" spans="5:5" ht="12" customHeight="1">
      <c r="E8926" s="576"/>
    </row>
    <row r="8927" spans="5:5" ht="12" customHeight="1">
      <c r="E8927" s="576"/>
    </row>
    <row r="8928" spans="5:5" ht="12" customHeight="1">
      <c r="E8928" s="576"/>
    </row>
    <row r="8929" spans="5:5" ht="12" customHeight="1">
      <c r="E8929" s="576"/>
    </row>
    <row r="8930" spans="5:5" ht="12" customHeight="1">
      <c r="E8930" s="576"/>
    </row>
    <row r="8931" spans="5:5" ht="12" customHeight="1">
      <c r="E8931" s="576"/>
    </row>
    <row r="8932" spans="5:5" ht="12" customHeight="1">
      <c r="E8932" s="576"/>
    </row>
    <row r="8933" spans="5:5" ht="12" customHeight="1">
      <c r="E8933" s="576"/>
    </row>
    <row r="8934" spans="5:5" ht="12" customHeight="1">
      <c r="E8934" s="576"/>
    </row>
    <row r="8935" spans="5:5" ht="12" customHeight="1">
      <c r="E8935" s="576"/>
    </row>
    <row r="8936" spans="5:5" ht="12" customHeight="1">
      <c r="E8936" s="576"/>
    </row>
    <row r="8937" spans="5:5" ht="12" customHeight="1">
      <c r="E8937" s="576"/>
    </row>
    <row r="8938" spans="5:5" ht="12" customHeight="1">
      <c r="E8938" s="576"/>
    </row>
    <row r="8939" spans="5:5" ht="12" customHeight="1">
      <c r="E8939" s="576"/>
    </row>
    <row r="8940" spans="5:5" ht="12" customHeight="1">
      <c r="E8940" s="576"/>
    </row>
    <row r="8941" spans="5:5" ht="12" customHeight="1">
      <c r="E8941" s="576"/>
    </row>
    <row r="8942" spans="5:5" ht="12" customHeight="1">
      <c r="E8942" s="576"/>
    </row>
    <row r="8943" spans="5:5" ht="12" customHeight="1">
      <c r="E8943" s="576"/>
    </row>
    <row r="8944" spans="5:5" ht="12" customHeight="1">
      <c r="E8944" s="576"/>
    </row>
    <row r="8945" spans="5:5" ht="12" customHeight="1">
      <c r="E8945" s="576"/>
    </row>
    <row r="8946" spans="5:5" ht="12" customHeight="1">
      <c r="E8946" s="576"/>
    </row>
    <row r="8947" spans="5:5" ht="12" customHeight="1">
      <c r="E8947" s="576"/>
    </row>
    <row r="8948" spans="5:5" ht="12" customHeight="1">
      <c r="E8948" s="576"/>
    </row>
    <row r="8949" spans="5:5" ht="12" customHeight="1">
      <c r="E8949" s="576"/>
    </row>
    <row r="8950" spans="5:5" ht="12" customHeight="1">
      <c r="E8950" s="576"/>
    </row>
    <row r="8951" spans="5:5" ht="12" customHeight="1">
      <c r="E8951" s="576"/>
    </row>
    <row r="8952" spans="5:5" ht="12" customHeight="1">
      <c r="E8952" s="576"/>
    </row>
    <row r="8953" spans="5:5" ht="12" customHeight="1">
      <c r="E8953" s="576"/>
    </row>
    <row r="8954" spans="5:5" ht="12" customHeight="1">
      <c r="E8954" s="576"/>
    </row>
    <row r="8955" spans="5:5" ht="12" customHeight="1">
      <c r="E8955" s="576"/>
    </row>
    <row r="8956" spans="5:5" ht="12" customHeight="1">
      <c r="E8956" s="576"/>
    </row>
    <row r="8957" spans="5:5" ht="12" customHeight="1">
      <c r="E8957" s="576"/>
    </row>
    <row r="8958" spans="5:5" ht="12" customHeight="1">
      <c r="E8958" s="576"/>
    </row>
    <row r="8959" spans="5:5" ht="12" customHeight="1">
      <c r="E8959" s="576"/>
    </row>
    <row r="8960" spans="5:5" ht="12" customHeight="1">
      <c r="E8960" s="576"/>
    </row>
    <row r="8961" spans="5:5" ht="12" customHeight="1">
      <c r="E8961" s="576"/>
    </row>
    <row r="8962" spans="5:5" ht="12" customHeight="1">
      <c r="E8962" s="576"/>
    </row>
    <row r="8963" spans="5:5" ht="12" customHeight="1">
      <c r="E8963" s="576"/>
    </row>
    <row r="8964" spans="5:5" ht="12" customHeight="1">
      <c r="E8964" s="576"/>
    </row>
    <row r="8965" spans="5:5" ht="12" customHeight="1">
      <c r="E8965" s="576"/>
    </row>
    <row r="8966" spans="5:5" ht="12" customHeight="1">
      <c r="E8966" s="576"/>
    </row>
    <row r="8967" spans="5:5" ht="12" customHeight="1">
      <c r="E8967" s="576"/>
    </row>
    <row r="8968" spans="5:5" ht="12" customHeight="1">
      <c r="E8968" s="576"/>
    </row>
    <row r="8969" spans="5:5" ht="12" customHeight="1">
      <c r="E8969" s="576"/>
    </row>
    <row r="8970" spans="5:5" ht="12" customHeight="1">
      <c r="E8970" s="576"/>
    </row>
    <row r="8971" spans="5:5" ht="12" customHeight="1">
      <c r="E8971" s="576"/>
    </row>
    <row r="8972" spans="5:5" ht="12" customHeight="1">
      <c r="E8972" s="576"/>
    </row>
    <row r="8973" spans="5:5" ht="12" customHeight="1">
      <c r="E8973" s="576"/>
    </row>
    <row r="8974" spans="5:5" ht="12" customHeight="1">
      <c r="E8974" s="576"/>
    </row>
    <row r="8975" spans="5:5" ht="12" customHeight="1">
      <c r="E8975" s="576"/>
    </row>
    <row r="8976" spans="5:5" ht="12" customHeight="1">
      <c r="E8976" s="576"/>
    </row>
    <row r="8977" spans="5:5" ht="12" customHeight="1">
      <c r="E8977" s="576"/>
    </row>
    <row r="8978" spans="5:5" ht="12" customHeight="1">
      <c r="E8978" s="576"/>
    </row>
    <row r="8979" spans="5:5" ht="12" customHeight="1">
      <c r="E8979" s="576"/>
    </row>
    <row r="8980" spans="5:5" ht="12" customHeight="1">
      <c r="E8980" s="576"/>
    </row>
    <row r="8981" spans="5:5" ht="12" customHeight="1">
      <c r="E8981" s="576"/>
    </row>
    <row r="8982" spans="5:5" ht="12" customHeight="1">
      <c r="E8982" s="576"/>
    </row>
    <row r="8983" spans="5:5" ht="12" customHeight="1">
      <c r="E8983" s="576"/>
    </row>
    <row r="8984" spans="5:5" ht="12" customHeight="1">
      <c r="E8984" s="576"/>
    </row>
    <row r="8985" spans="5:5" ht="12" customHeight="1">
      <c r="E8985" s="576"/>
    </row>
    <row r="8986" spans="5:5" ht="12" customHeight="1">
      <c r="E8986" s="576"/>
    </row>
    <row r="8987" spans="5:5" ht="12" customHeight="1">
      <c r="E8987" s="576"/>
    </row>
    <row r="8988" spans="5:5" ht="12" customHeight="1">
      <c r="E8988" s="576"/>
    </row>
    <row r="8989" spans="5:5" ht="12" customHeight="1">
      <c r="E8989" s="576"/>
    </row>
    <row r="8990" spans="5:5" ht="12" customHeight="1">
      <c r="E8990" s="576"/>
    </row>
    <row r="8991" spans="5:5" ht="12" customHeight="1">
      <c r="E8991" s="576"/>
    </row>
    <row r="8992" spans="5:5" ht="12" customHeight="1">
      <c r="E8992" s="576"/>
    </row>
    <row r="8993" spans="5:5" ht="12" customHeight="1">
      <c r="E8993" s="576"/>
    </row>
    <row r="8994" spans="5:5" ht="12" customHeight="1">
      <c r="E8994" s="576"/>
    </row>
    <row r="8995" spans="5:5" ht="12" customHeight="1">
      <c r="E8995" s="576"/>
    </row>
    <row r="8996" spans="5:5" ht="12" customHeight="1">
      <c r="E8996" s="576"/>
    </row>
    <row r="8997" spans="5:5" ht="12" customHeight="1">
      <c r="E8997" s="576"/>
    </row>
    <row r="8998" spans="5:5" ht="12" customHeight="1">
      <c r="E8998" s="576"/>
    </row>
    <row r="8999" spans="5:5" ht="12" customHeight="1">
      <c r="E8999" s="576"/>
    </row>
    <row r="9000" spans="5:5" ht="12" customHeight="1">
      <c r="E9000" s="576"/>
    </row>
    <row r="9001" spans="5:5" ht="12" customHeight="1">
      <c r="E9001" s="576"/>
    </row>
    <row r="9002" spans="5:5" ht="12" customHeight="1">
      <c r="E9002" s="576"/>
    </row>
    <row r="9003" spans="5:5" ht="12" customHeight="1">
      <c r="E9003" s="576"/>
    </row>
    <row r="9004" spans="5:5" ht="12" customHeight="1">
      <c r="E9004" s="576"/>
    </row>
    <row r="9005" spans="5:5" ht="12" customHeight="1">
      <c r="E9005" s="576"/>
    </row>
    <row r="9006" spans="5:5" ht="12" customHeight="1">
      <c r="E9006" s="576"/>
    </row>
    <row r="9007" spans="5:5" ht="12" customHeight="1">
      <c r="E9007" s="576"/>
    </row>
    <row r="9008" spans="5:5" ht="12" customHeight="1">
      <c r="E9008" s="576"/>
    </row>
    <row r="9009" spans="5:5" ht="12" customHeight="1">
      <c r="E9009" s="576"/>
    </row>
    <row r="9010" spans="5:5" ht="12" customHeight="1">
      <c r="E9010" s="576"/>
    </row>
    <row r="9011" spans="5:5" ht="12" customHeight="1">
      <c r="E9011" s="576"/>
    </row>
    <row r="9012" spans="5:5" ht="12" customHeight="1">
      <c r="E9012" s="576"/>
    </row>
    <row r="9013" spans="5:5" ht="12" customHeight="1">
      <c r="E9013" s="576"/>
    </row>
    <row r="9014" spans="5:5" ht="12" customHeight="1">
      <c r="E9014" s="576"/>
    </row>
    <row r="9015" spans="5:5" ht="12" customHeight="1">
      <c r="E9015" s="576"/>
    </row>
    <row r="9016" spans="5:5" ht="12" customHeight="1">
      <c r="E9016" s="576"/>
    </row>
    <row r="9017" spans="5:5" ht="12" customHeight="1">
      <c r="E9017" s="576"/>
    </row>
    <row r="9018" spans="5:5" ht="12" customHeight="1">
      <c r="E9018" s="576"/>
    </row>
    <row r="9019" spans="5:5" ht="12" customHeight="1">
      <c r="E9019" s="576"/>
    </row>
    <row r="9020" spans="5:5" ht="12" customHeight="1">
      <c r="E9020" s="576"/>
    </row>
    <row r="9021" spans="5:5" ht="12" customHeight="1">
      <c r="E9021" s="576"/>
    </row>
    <row r="9022" spans="5:5" ht="12" customHeight="1">
      <c r="E9022" s="576"/>
    </row>
    <row r="9023" spans="5:5" ht="12" customHeight="1">
      <c r="E9023" s="576"/>
    </row>
    <row r="9024" spans="5:5" ht="12" customHeight="1">
      <c r="E9024" s="576"/>
    </row>
    <row r="9025" spans="5:5" ht="12" customHeight="1">
      <c r="E9025" s="576"/>
    </row>
    <row r="9026" spans="5:5" ht="12" customHeight="1">
      <c r="E9026" s="576"/>
    </row>
    <row r="9027" spans="5:5" ht="12" customHeight="1">
      <c r="E9027" s="576"/>
    </row>
    <row r="9028" spans="5:5" ht="12" customHeight="1">
      <c r="E9028" s="576"/>
    </row>
    <row r="9029" spans="5:5" ht="12" customHeight="1">
      <c r="E9029" s="576"/>
    </row>
    <row r="9030" spans="5:5" ht="12" customHeight="1">
      <c r="E9030" s="576"/>
    </row>
    <row r="9031" spans="5:5" ht="12" customHeight="1">
      <c r="E9031" s="576"/>
    </row>
    <row r="9032" spans="5:5" ht="12" customHeight="1">
      <c r="E9032" s="576"/>
    </row>
    <row r="9033" spans="5:5" ht="12" customHeight="1">
      <c r="E9033" s="576"/>
    </row>
    <row r="9034" spans="5:5" ht="12" customHeight="1">
      <c r="E9034" s="576"/>
    </row>
    <row r="9035" spans="5:5" ht="12" customHeight="1">
      <c r="E9035" s="576"/>
    </row>
    <row r="9036" spans="5:5" ht="12" customHeight="1">
      <c r="E9036" s="576"/>
    </row>
    <row r="9037" spans="5:5" ht="12" customHeight="1">
      <c r="E9037" s="576"/>
    </row>
    <row r="9038" spans="5:5" ht="12" customHeight="1">
      <c r="E9038" s="576"/>
    </row>
    <row r="9039" spans="5:5" ht="12" customHeight="1">
      <c r="E9039" s="576"/>
    </row>
    <row r="9040" spans="5:5" ht="12" customHeight="1">
      <c r="E9040" s="576"/>
    </row>
    <row r="9041" spans="5:5" ht="12" customHeight="1">
      <c r="E9041" s="576"/>
    </row>
    <row r="9042" spans="5:5" ht="12" customHeight="1">
      <c r="E9042" s="576"/>
    </row>
    <row r="9043" spans="5:5" ht="12" customHeight="1">
      <c r="E9043" s="576"/>
    </row>
    <row r="9044" spans="5:5" ht="12" customHeight="1">
      <c r="E9044" s="576"/>
    </row>
    <row r="9045" spans="5:5" ht="12" customHeight="1">
      <c r="E9045" s="576"/>
    </row>
    <row r="9046" spans="5:5" ht="12" customHeight="1">
      <c r="E9046" s="576"/>
    </row>
    <row r="9047" spans="5:5" ht="12" customHeight="1">
      <c r="E9047" s="576"/>
    </row>
    <row r="9048" spans="5:5" ht="12" customHeight="1">
      <c r="E9048" s="576"/>
    </row>
    <row r="9049" spans="5:5" ht="12" customHeight="1">
      <c r="E9049" s="576"/>
    </row>
    <row r="9050" spans="5:5" ht="12" customHeight="1">
      <c r="E9050" s="576"/>
    </row>
    <row r="9051" spans="5:5" ht="12" customHeight="1">
      <c r="E9051" s="576"/>
    </row>
    <row r="9052" spans="5:5" ht="12" customHeight="1">
      <c r="E9052" s="576"/>
    </row>
    <row r="9053" spans="5:5" ht="12" customHeight="1">
      <c r="E9053" s="576"/>
    </row>
    <row r="9054" spans="5:5" ht="12" customHeight="1">
      <c r="E9054" s="576"/>
    </row>
    <row r="9055" spans="5:5" ht="12" customHeight="1">
      <c r="E9055" s="576"/>
    </row>
    <row r="9056" spans="5:5" ht="12" customHeight="1">
      <c r="E9056" s="576"/>
    </row>
    <row r="9057" spans="5:5" ht="12" customHeight="1">
      <c r="E9057" s="576"/>
    </row>
    <row r="9058" spans="5:5" ht="12" customHeight="1">
      <c r="E9058" s="576"/>
    </row>
    <row r="9059" spans="5:5" ht="12" customHeight="1">
      <c r="E9059" s="576"/>
    </row>
    <row r="9060" spans="5:5" ht="12" customHeight="1">
      <c r="E9060" s="576"/>
    </row>
    <row r="9061" spans="5:5" ht="12" customHeight="1">
      <c r="E9061" s="576"/>
    </row>
    <row r="9062" spans="5:5" ht="12" customHeight="1">
      <c r="E9062" s="576"/>
    </row>
    <row r="9063" spans="5:5" ht="12" customHeight="1">
      <c r="E9063" s="576"/>
    </row>
    <row r="9064" spans="5:5" ht="12" customHeight="1">
      <c r="E9064" s="576"/>
    </row>
    <row r="9065" spans="5:5" ht="12" customHeight="1">
      <c r="E9065" s="576"/>
    </row>
    <row r="9066" spans="5:5" ht="12" customHeight="1">
      <c r="E9066" s="576"/>
    </row>
    <row r="9067" spans="5:5" ht="12" customHeight="1">
      <c r="E9067" s="576"/>
    </row>
    <row r="9068" spans="5:5" ht="12" customHeight="1">
      <c r="E9068" s="576"/>
    </row>
    <row r="9069" spans="5:5" ht="12" customHeight="1">
      <c r="E9069" s="576"/>
    </row>
    <row r="9070" spans="5:5" ht="12" customHeight="1">
      <c r="E9070" s="576"/>
    </row>
    <row r="9071" spans="5:5" ht="12" customHeight="1">
      <c r="E9071" s="576"/>
    </row>
    <row r="9072" spans="5:5" ht="12" customHeight="1">
      <c r="E9072" s="576"/>
    </row>
    <row r="9073" spans="5:5" ht="12" customHeight="1">
      <c r="E9073" s="576"/>
    </row>
    <row r="9074" spans="5:5" ht="12" customHeight="1">
      <c r="E9074" s="576"/>
    </row>
    <row r="9075" spans="5:5" ht="12" customHeight="1">
      <c r="E9075" s="576"/>
    </row>
    <row r="9076" spans="5:5" ht="12" customHeight="1">
      <c r="E9076" s="576"/>
    </row>
    <row r="9077" spans="5:5" ht="12" customHeight="1">
      <c r="E9077" s="576"/>
    </row>
    <row r="9078" spans="5:5" ht="12" customHeight="1">
      <c r="E9078" s="576"/>
    </row>
    <row r="9079" spans="5:5" ht="12" customHeight="1">
      <c r="E9079" s="576"/>
    </row>
    <row r="9080" spans="5:5" ht="12" customHeight="1">
      <c r="E9080" s="576"/>
    </row>
    <row r="9081" spans="5:5" ht="12" customHeight="1">
      <c r="E9081" s="576"/>
    </row>
    <row r="9082" spans="5:5" ht="12" customHeight="1">
      <c r="E9082" s="576"/>
    </row>
    <row r="9083" spans="5:5" ht="12" customHeight="1">
      <c r="E9083" s="576"/>
    </row>
    <row r="9084" spans="5:5" ht="12" customHeight="1">
      <c r="E9084" s="576"/>
    </row>
    <row r="9085" spans="5:5" ht="12" customHeight="1">
      <c r="E9085" s="576"/>
    </row>
    <row r="9086" spans="5:5" ht="12" customHeight="1">
      <c r="E9086" s="576"/>
    </row>
    <row r="9087" spans="5:5" ht="12" customHeight="1">
      <c r="E9087" s="576"/>
    </row>
    <row r="9088" spans="5:5" ht="12" customHeight="1">
      <c r="E9088" s="576"/>
    </row>
    <row r="9089" spans="5:5" ht="12" customHeight="1">
      <c r="E9089" s="576"/>
    </row>
    <row r="9090" spans="5:5" ht="12" customHeight="1">
      <c r="E9090" s="576"/>
    </row>
    <row r="9091" spans="5:5" ht="12" customHeight="1">
      <c r="E9091" s="576"/>
    </row>
    <row r="9092" spans="5:5" ht="12" customHeight="1">
      <c r="E9092" s="576"/>
    </row>
    <row r="9093" spans="5:5" ht="12" customHeight="1">
      <c r="E9093" s="576"/>
    </row>
    <row r="9094" spans="5:5" ht="12" customHeight="1">
      <c r="E9094" s="576"/>
    </row>
    <row r="9095" spans="5:5" ht="12" customHeight="1">
      <c r="E9095" s="576"/>
    </row>
    <row r="9096" spans="5:5" ht="12" customHeight="1">
      <c r="E9096" s="576"/>
    </row>
    <row r="9097" spans="5:5" ht="12" customHeight="1">
      <c r="E9097" s="576"/>
    </row>
    <row r="9098" spans="5:5" ht="12" customHeight="1">
      <c r="E9098" s="576"/>
    </row>
    <row r="9099" spans="5:5" ht="12" customHeight="1">
      <c r="E9099" s="576"/>
    </row>
    <row r="9100" spans="5:5" ht="12" customHeight="1">
      <c r="E9100" s="576"/>
    </row>
    <row r="9101" spans="5:5" ht="12" customHeight="1">
      <c r="E9101" s="576"/>
    </row>
    <row r="9102" spans="5:5" ht="12" customHeight="1">
      <c r="E9102" s="576"/>
    </row>
    <row r="9103" spans="5:5" ht="12" customHeight="1">
      <c r="E9103" s="576"/>
    </row>
    <row r="9104" spans="5:5" ht="12" customHeight="1">
      <c r="E9104" s="576"/>
    </row>
    <row r="9105" spans="5:5" ht="12" customHeight="1">
      <c r="E9105" s="576"/>
    </row>
    <row r="9106" spans="5:5" ht="12" customHeight="1">
      <c r="E9106" s="576"/>
    </row>
    <row r="9107" spans="5:5" ht="12" customHeight="1">
      <c r="E9107" s="576"/>
    </row>
    <row r="9108" spans="5:5" ht="12" customHeight="1">
      <c r="E9108" s="576"/>
    </row>
    <row r="9109" spans="5:5" ht="12" customHeight="1">
      <c r="E9109" s="576"/>
    </row>
    <row r="9110" spans="5:5" ht="12" customHeight="1">
      <c r="E9110" s="576"/>
    </row>
    <row r="9111" spans="5:5" ht="12" customHeight="1">
      <c r="E9111" s="576"/>
    </row>
    <row r="9112" spans="5:5" ht="12" customHeight="1">
      <c r="E9112" s="576"/>
    </row>
    <row r="9113" spans="5:5" ht="12" customHeight="1">
      <c r="E9113" s="576"/>
    </row>
    <row r="9114" spans="5:5" ht="12" customHeight="1">
      <c r="E9114" s="576"/>
    </row>
    <row r="9115" spans="5:5" ht="12" customHeight="1">
      <c r="E9115" s="576"/>
    </row>
    <row r="9116" spans="5:5" ht="12" customHeight="1">
      <c r="E9116" s="576"/>
    </row>
    <row r="9117" spans="5:5" ht="12" customHeight="1">
      <c r="E9117" s="576"/>
    </row>
    <row r="9118" spans="5:5" ht="12" customHeight="1">
      <c r="E9118" s="576"/>
    </row>
    <row r="9119" spans="5:5" ht="12" customHeight="1">
      <c r="E9119" s="576"/>
    </row>
    <row r="9120" spans="5:5" ht="12" customHeight="1">
      <c r="E9120" s="576"/>
    </row>
    <row r="9121" spans="5:5" ht="12" customHeight="1">
      <c r="E9121" s="576"/>
    </row>
    <row r="9122" spans="5:5" ht="12" customHeight="1">
      <c r="E9122" s="576"/>
    </row>
    <row r="9123" spans="5:5" ht="12" customHeight="1">
      <c r="E9123" s="576"/>
    </row>
    <row r="9124" spans="5:5" ht="12" customHeight="1">
      <c r="E9124" s="576"/>
    </row>
    <row r="9125" spans="5:5" ht="12" customHeight="1">
      <c r="E9125" s="576"/>
    </row>
    <row r="9126" spans="5:5" ht="12" customHeight="1">
      <c r="E9126" s="576"/>
    </row>
    <row r="9127" spans="5:5" ht="12" customHeight="1">
      <c r="E9127" s="576"/>
    </row>
    <row r="9128" spans="5:5" ht="12" customHeight="1">
      <c r="E9128" s="576"/>
    </row>
    <row r="9129" spans="5:5" ht="12" customHeight="1">
      <c r="E9129" s="576"/>
    </row>
    <row r="9130" spans="5:5" ht="12" customHeight="1">
      <c r="E9130" s="576"/>
    </row>
    <row r="9131" spans="5:5" ht="12" customHeight="1">
      <c r="E9131" s="576"/>
    </row>
    <row r="9132" spans="5:5" ht="12" customHeight="1">
      <c r="E9132" s="576"/>
    </row>
    <row r="9133" spans="5:5" ht="12" customHeight="1">
      <c r="E9133" s="576"/>
    </row>
    <row r="9134" spans="5:5" ht="12" customHeight="1">
      <c r="E9134" s="576"/>
    </row>
    <row r="9135" spans="5:5" ht="12" customHeight="1">
      <c r="E9135" s="576"/>
    </row>
    <row r="9136" spans="5:5" ht="12" customHeight="1">
      <c r="E9136" s="576"/>
    </row>
    <row r="9137" spans="5:5" ht="12" customHeight="1">
      <c r="E9137" s="576"/>
    </row>
    <row r="9138" spans="5:5" ht="12" customHeight="1">
      <c r="E9138" s="576"/>
    </row>
    <row r="9139" spans="5:5" ht="12" customHeight="1">
      <c r="E9139" s="576"/>
    </row>
    <row r="9140" spans="5:5" ht="12" customHeight="1">
      <c r="E9140" s="576"/>
    </row>
    <row r="9141" spans="5:5" ht="12" customHeight="1">
      <c r="E9141" s="576"/>
    </row>
    <row r="9142" spans="5:5" ht="12" customHeight="1">
      <c r="E9142" s="576"/>
    </row>
    <row r="9143" spans="5:5" ht="12" customHeight="1">
      <c r="E9143" s="576"/>
    </row>
    <row r="9144" spans="5:5" ht="12" customHeight="1">
      <c r="E9144" s="576"/>
    </row>
    <row r="9145" spans="5:5" ht="12" customHeight="1">
      <c r="E9145" s="576"/>
    </row>
    <row r="9146" spans="5:5" ht="12" customHeight="1">
      <c r="E9146" s="576"/>
    </row>
    <row r="9147" spans="5:5" ht="12" customHeight="1">
      <c r="E9147" s="576"/>
    </row>
    <row r="9148" spans="5:5" ht="12" customHeight="1">
      <c r="E9148" s="576"/>
    </row>
    <row r="9149" spans="5:5" ht="12" customHeight="1">
      <c r="E9149" s="576"/>
    </row>
    <row r="9150" spans="5:5" ht="12" customHeight="1">
      <c r="E9150" s="576"/>
    </row>
    <row r="9151" spans="5:5" ht="12" customHeight="1">
      <c r="E9151" s="576"/>
    </row>
    <row r="9152" spans="5:5" ht="12" customHeight="1">
      <c r="E9152" s="576"/>
    </row>
    <row r="9153" spans="5:5" ht="12" customHeight="1">
      <c r="E9153" s="576"/>
    </row>
    <row r="9154" spans="5:5" ht="12" customHeight="1">
      <c r="E9154" s="576"/>
    </row>
    <row r="9155" spans="5:5" ht="12" customHeight="1">
      <c r="E9155" s="576"/>
    </row>
    <row r="9156" spans="5:5" ht="12" customHeight="1">
      <c r="E9156" s="576"/>
    </row>
    <row r="9157" spans="5:5" ht="12" customHeight="1">
      <c r="E9157" s="576"/>
    </row>
    <row r="9158" spans="5:5" ht="12" customHeight="1">
      <c r="E9158" s="576"/>
    </row>
    <row r="9159" spans="5:5" ht="12" customHeight="1">
      <c r="E9159" s="576"/>
    </row>
    <row r="9160" spans="5:5" ht="12" customHeight="1">
      <c r="E9160" s="576"/>
    </row>
    <row r="9161" spans="5:5" ht="12" customHeight="1">
      <c r="E9161" s="576"/>
    </row>
    <row r="9162" spans="5:5" ht="12" customHeight="1">
      <c r="E9162" s="576"/>
    </row>
    <row r="9163" spans="5:5" ht="12" customHeight="1">
      <c r="E9163" s="576"/>
    </row>
    <row r="9164" spans="5:5" ht="12" customHeight="1">
      <c r="E9164" s="576"/>
    </row>
    <row r="9165" spans="5:5" ht="12" customHeight="1">
      <c r="E9165" s="576"/>
    </row>
    <row r="9166" spans="5:5" ht="12" customHeight="1">
      <c r="E9166" s="576"/>
    </row>
    <row r="9167" spans="5:5" ht="12" customHeight="1">
      <c r="E9167" s="576"/>
    </row>
    <row r="9168" spans="5:5" ht="12" customHeight="1">
      <c r="E9168" s="576"/>
    </row>
    <row r="9169" spans="5:5" ht="12" customHeight="1">
      <c r="E9169" s="576"/>
    </row>
    <row r="9170" spans="5:5" ht="12" customHeight="1">
      <c r="E9170" s="576"/>
    </row>
    <row r="9171" spans="5:5" ht="12" customHeight="1">
      <c r="E9171" s="576"/>
    </row>
    <row r="9172" spans="5:5" ht="12" customHeight="1">
      <c r="E9172" s="576"/>
    </row>
    <row r="9173" spans="5:5" ht="12" customHeight="1">
      <c r="E9173" s="576"/>
    </row>
    <row r="9174" spans="5:5" ht="12" customHeight="1">
      <c r="E9174" s="576"/>
    </row>
    <row r="9175" spans="5:5" ht="12" customHeight="1">
      <c r="E9175" s="576"/>
    </row>
    <row r="9176" spans="5:5" ht="12" customHeight="1">
      <c r="E9176" s="576"/>
    </row>
    <row r="9177" spans="5:5" ht="12" customHeight="1">
      <c r="E9177" s="576"/>
    </row>
    <row r="9178" spans="5:5" ht="12" customHeight="1">
      <c r="E9178" s="576"/>
    </row>
    <row r="9179" spans="5:5" ht="12" customHeight="1">
      <c r="E9179" s="576"/>
    </row>
    <row r="9180" spans="5:5" ht="12" customHeight="1">
      <c r="E9180" s="576"/>
    </row>
    <row r="9181" spans="5:5" ht="12" customHeight="1">
      <c r="E9181" s="576"/>
    </row>
    <row r="9182" spans="5:5" ht="12" customHeight="1">
      <c r="E9182" s="576"/>
    </row>
    <row r="9183" spans="5:5" ht="12" customHeight="1">
      <c r="E9183" s="576"/>
    </row>
    <row r="9184" spans="5:5" ht="12" customHeight="1">
      <c r="E9184" s="576"/>
    </row>
    <row r="9185" spans="5:5" ht="12" customHeight="1">
      <c r="E9185" s="576"/>
    </row>
    <row r="9186" spans="5:5" ht="12" customHeight="1">
      <c r="E9186" s="576"/>
    </row>
    <row r="9187" spans="5:5" ht="12" customHeight="1">
      <c r="E9187" s="576"/>
    </row>
    <row r="9188" spans="5:5" ht="12" customHeight="1">
      <c r="E9188" s="576"/>
    </row>
    <row r="9189" spans="5:5" ht="12" customHeight="1">
      <c r="E9189" s="576"/>
    </row>
    <row r="9190" spans="5:5" ht="12" customHeight="1">
      <c r="E9190" s="576"/>
    </row>
    <row r="9191" spans="5:5" ht="12" customHeight="1">
      <c r="E9191" s="576"/>
    </row>
    <row r="9192" spans="5:5" ht="12" customHeight="1">
      <c r="E9192" s="576"/>
    </row>
    <row r="9193" spans="5:5" ht="12" customHeight="1">
      <c r="E9193" s="576"/>
    </row>
    <row r="9194" spans="5:5" ht="12" customHeight="1">
      <c r="E9194" s="576"/>
    </row>
    <row r="9195" spans="5:5" ht="12" customHeight="1">
      <c r="E9195" s="576"/>
    </row>
    <row r="9196" spans="5:5" ht="12" customHeight="1">
      <c r="E9196" s="576"/>
    </row>
    <row r="9197" spans="5:5" ht="12" customHeight="1">
      <c r="E9197" s="576"/>
    </row>
    <row r="9198" spans="5:5" ht="12" customHeight="1">
      <c r="E9198" s="576"/>
    </row>
    <row r="9199" spans="5:5" ht="12" customHeight="1">
      <c r="E9199" s="576"/>
    </row>
    <row r="9200" spans="5:5" ht="12" customHeight="1">
      <c r="E9200" s="576"/>
    </row>
    <row r="9201" spans="5:5" ht="12" customHeight="1">
      <c r="E9201" s="576"/>
    </row>
    <row r="9202" spans="5:5" ht="12" customHeight="1">
      <c r="E9202" s="576"/>
    </row>
    <row r="9203" spans="5:5" ht="12" customHeight="1">
      <c r="E9203" s="576"/>
    </row>
    <row r="9204" spans="5:5" ht="12" customHeight="1">
      <c r="E9204" s="576"/>
    </row>
    <row r="9205" spans="5:5" ht="12" customHeight="1">
      <c r="E9205" s="576"/>
    </row>
    <row r="9206" spans="5:5" ht="12" customHeight="1">
      <c r="E9206" s="576"/>
    </row>
    <row r="9207" spans="5:5" ht="12" customHeight="1">
      <c r="E9207" s="576"/>
    </row>
    <row r="9208" spans="5:5" ht="12" customHeight="1">
      <c r="E9208" s="576"/>
    </row>
    <row r="9209" spans="5:5" ht="12" customHeight="1">
      <c r="E9209" s="576"/>
    </row>
    <row r="9210" spans="5:5" ht="12" customHeight="1">
      <c r="E9210" s="576"/>
    </row>
    <row r="9211" spans="5:5" ht="12" customHeight="1">
      <c r="E9211" s="576"/>
    </row>
    <row r="9212" spans="5:5" ht="12" customHeight="1">
      <c r="E9212" s="576"/>
    </row>
    <row r="9213" spans="5:5" ht="12" customHeight="1">
      <c r="E9213" s="576"/>
    </row>
    <row r="9214" spans="5:5" ht="12" customHeight="1">
      <c r="E9214" s="576"/>
    </row>
    <row r="9215" spans="5:5" ht="12" customHeight="1">
      <c r="E9215" s="576"/>
    </row>
    <row r="9216" spans="5:5" ht="12" customHeight="1">
      <c r="E9216" s="576"/>
    </row>
    <row r="9217" spans="5:5" ht="12" customHeight="1">
      <c r="E9217" s="576"/>
    </row>
    <row r="9218" spans="5:5" ht="12" customHeight="1">
      <c r="E9218" s="576"/>
    </row>
    <row r="9219" spans="5:5" ht="12" customHeight="1">
      <c r="E9219" s="576"/>
    </row>
    <row r="9220" spans="5:5" ht="12" customHeight="1">
      <c r="E9220" s="576"/>
    </row>
    <row r="9221" spans="5:5" ht="12" customHeight="1">
      <c r="E9221" s="576"/>
    </row>
    <row r="9222" spans="5:5" ht="12" customHeight="1">
      <c r="E9222" s="576"/>
    </row>
    <row r="9223" spans="5:5" ht="12" customHeight="1">
      <c r="E9223" s="576"/>
    </row>
    <row r="9224" spans="5:5" ht="12" customHeight="1">
      <c r="E9224" s="576"/>
    </row>
    <row r="9225" spans="5:5" ht="12" customHeight="1">
      <c r="E9225" s="576"/>
    </row>
    <row r="9226" spans="5:5" ht="12" customHeight="1">
      <c r="E9226" s="576"/>
    </row>
    <row r="9227" spans="5:5" ht="12" customHeight="1">
      <c r="E9227" s="576"/>
    </row>
    <row r="9228" spans="5:5" ht="12" customHeight="1">
      <c r="E9228" s="576"/>
    </row>
    <row r="9229" spans="5:5" ht="12" customHeight="1">
      <c r="E9229" s="576"/>
    </row>
    <row r="9230" spans="5:5" ht="12" customHeight="1">
      <c r="E9230" s="576"/>
    </row>
    <row r="9231" spans="5:5" ht="12" customHeight="1">
      <c r="E9231" s="576"/>
    </row>
    <row r="9232" spans="5:5" ht="12" customHeight="1">
      <c r="E9232" s="576"/>
    </row>
    <row r="9233" spans="5:5" ht="12" customHeight="1">
      <c r="E9233" s="576"/>
    </row>
    <row r="9234" spans="5:5" ht="12" customHeight="1">
      <c r="E9234" s="576"/>
    </row>
    <row r="9235" spans="5:5" ht="12" customHeight="1">
      <c r="E9235" s="576"/>
    </row>
    <row r="9236" spans="5:5" ht="12" customHeight="1">
      <c r="E9236" s="576"/>
    </row>
    <row r="9237" spans="5:5" ht="12" customHeight="1">
      <c r="E9237" s="576"/>
    </row>
    <row r="9238" spans="5:5" ht="12" customHeight="1">
      <c r="E9238" s="576"/>
    </row>
    <row r="9239" spans="5:5" ht="12" customHeight="1">
      <c r="E9239" s="576"/>
    </row>
    <row r="9240" spans="5:5" ht="12" customHeight="1">
      <c r="E9240" s="576"/>
    </row>
    <row r="9241" spans="5:5" ht="12" customHeight="1">
      <c r="E9241" s="576"/>
    </row>
    <row r="9242" spans="5:5" ht="12" customHeight="1">
      <c r="E9242" s="576"/>
    </row>
    <row r="9243" spans="5:5" ht="12" customHeight="1">
      <c r="E9243" s="576"/>
    </row>
    <row r="9244" spans="5:5" ht="12" customHeight="1">
      <c r="E9244" s="576"/>
    </row>
    <row r="9245" spans="5:5" ht="12" customHeight="1">
      <c r="E9245" s="576"/>
    </row>
    <row r="9246" spans="5:5" ht="12" customHeight="1">
      <c r="E9246" s="576"/>
    </row>
    <row r="9247" spans="5:5" ht="12" customHeight="1">
      <c r="E9247" s="576"/>
    </row>
    <row r="9248" spans="5:5" ht="12" customHeight="1">
      <c r="E9248" s="576"/>
    </row>
    <row r="9249" spans="5:5" ht="12" customHeight="1">
      <c r="E9249" s="576"/>
    </row>
    <row r="9250" spans="5:5" ht="12" customHeight="1">
      <c r="E9250" s="576"/>
    </row>
    <row r="9251" spans="5:5" ht="12" customHeight="1">
      <c r="E9251" s="576"/>
    </row>
    <row r="9252" spans="5:5" ht="12" customHeight="1">
      <c r="E9252" s="576"/>
    </row>
    <row r="9253" spans="5:5" ht="12" customHeight="1">
      <c r="E9253" s="576"/>
    </row>
    <row r="9254" spans="5:5" ht="12" customHeight="1">
      <c r="E9254" s="576"/>
    </row>
    <row r="9255" spans="5:5" ht="12" customHeight="1">
      <c r="E9255" s="576"/>
    </row>
    <row r="9256" spans="5:5" ht="12" customHeight="1">
      <c r="E9256" s="576"/>
    </row>
    <row r="9257" spans="5:5" ht="12" customHeight="1">
      <c r="E9257" s="576"/>
    </row>
    <row r="9258" spans="5:5" ht="12" customHeight="1">
      <c r="E9258" s="576"/>
    </row>
    <row r="9259" spans="5:5" ht="12" customHeight="1">
      <c r="E9259" s="576"/>
    </row>
    <row r="9260" spans="5:5" ht="12" customHeight="1">
      <c r="E9260" s="576"/>
    </row>
    <row r="9261" spans="5:5" ht="12" customHeight="1">
      <c r="E9261" s="576"/>
    </row>
    <row r="9262" spans="5:5" ht="12" customHeight="1">
      <c r="E9262" s="576"/>
    </row>
    <row r="9263" spans="5:5" ht="12" customHeight="1">
      <c r="E9263" s="576"/>
    </row>
    <row r="9264" spans="5:5" ht="12" customHeight="1">
      <c r="E9264" s="576"/>
    </row>
    <row r="9265" spans="5:5" ht="12" customHeight="1">
      <c r="E9265" s="576"/>
    </row>
    <row r="9266" spans="5:5" ht="12" customHeight="1">
      <c r="E9266" s="576"/>
    </row>
    <row r="9267" spans="5:5" ht="12" customHeight="1">
      <c r="E9267" s="576"/>
    </row>
    <row r="9268" spans="5:5" ht="12" customHeight="1">
      <c r="E9268" s="576"/>
    </row>
    <row r="9269" spans="5:5" ht="12" customHeight="1">
      <c r="E9269" s="576"/>
    </row>
    <row r="9270" spans="5:5" ht="12" customHeight="1">
      <c r="E9270" s="576"/>
    </row>
    <row r="9271" spans="5:5" ht="12" customHeight="1">
      <c r="E9271" s="576"/>
    </row>
    <row r="9272" spans="5:5" ht="12" customHeight="1">
      <c r="E9272" s="576"/>
    </row>
    <row r="9273" spans="5:5" ht="12" customHeight="1">
      <c r="E9273" s="576"/>
    </row>
    <row r="9274" spans="5:5" ht="12" customHeight="1">
      <c r="E9274" s="576"/>
    </row>
    <row r="9275" spans="5:5" ht="12" customHeight="1">
      <c r="E9275" s="576"/>
    </row>
    <row r="9276" spans="5:5" ht="12" customHeight="1">
      <c r="E9276" s="576"/>
    </row>
    <row r="9277" spans="5:5" ht="12" customHeight="1">
      <c r="E9277" s="576"/>
    </row>
    <row r="9278" spans="5:5" ht="12" customHeight="1">
      <c r="E9278" s="576"/>
    </row>
    <row r="9279" spans="5:5" ht="12" customHeight="1">
      <c r="E9279" s="576"/>
    </row>
    <row r="9280" spans="5:5" ht="12" customHeight="1">
      <c r="E9280" s="576"/>
    </row>
    <row r="9281" spans="5:5" ht="12" customHeight="1">
      <c r="E9281" s="576"/>
    </row>
    <row r="9282" spans="5:5" ht="12" customHeight="1">
      <c r="E9282" s="576"/>
    </row>
    <row r="9283" spans="5:5" ht="12" customHeight="1">
      <c r="E9283" s="576"/>
    </row>
    <row r="9284" spans="5:5" ht="12" customHeight="1">
      <c r="E9284" s="576"/>
    </row>
    <row r="9285" spans="5:5" ht="12" customHeight="1">
      <c r="E9285" s="576"/>
    </row>
    <row r="9286" spans="5:5" ht="12" customHeight="1">
      <c r="E9286" s="576"/>
    </row>
    <row r="9287" spans="5:5" ht="12" customHeight="1">
      <c r="E9287" s="576"/>
    </row>
    <row r="9288" spans="5:5" ht="12" customHeight="1">
      <c r="E9288" s="576"/>
    </row>
    <row r="9289" spans="5:5" ht="12" customHeight="1">
      <c r="E9289" s="576"/>
    </row>
    <row r="9290" spans="5:5" ht="12" customHeight="1">
      <c r="E9290" s="576"/>
    </row>
    <row r="9291" spans="5:5" ht="12" customHeight="1">
      <c r="E9291" s="576"/>
    </row>
    <row r="9292" spans="5:5" ht="12" customHeight="1">
      <c r="E9292" s="576"/>
    </row>
    <row r="9293" spans="5:5" ht="12" customHeight="1">
      <c r="E9293" s="576"/>
    </row>
    <row r="9294" spans="5:5" ht="12" customHeight="1">
      <c r="E9294" s="576"/>
    </row>
    <row r="9295" spans="5:5" ht="12" customHeight="1">
      <c r="E9295" s="576"/>
    </row>
    <row r="9296" spans="5:5" ht="12" customHeight="1">
      <c r="E9296" s="576"/>
    </row>
    <row r="9297" spans="5:5" ht="12" customHeight="1">
      <c r="E9297" s="576"/>
    </row>
    <row r="9298" spans="5:5" ht="12" customHeight="1">
      <c r="E9298" s="576"/>
    </row>
    <row r="9299" spans="5:5" ht="12" customHeight="1">
      <c r="E9299" s="576"/>
    </row>
    <row r="9300" spans="5:5" ht="12" customHeight="1">
      <c r="E9300" s="576"/>
    </row>
    <row r="9301" spans="5:5" ht="12" customHeight="1">
      <c r="E9301" s="576"/>
    </row>
    <row r="9302" spans="5:5" ht="12" customHeight="1">
      <c r="E9302" s="576"/>
    </row>
    <row r="9303" spans="5:5" ht="12" customHeight="1">
      <c r="E9303" s="576"/>
    </row>
    <row r="9304" spans="5:5" ht="12" customHeight="1">
      <c r="E9304" s="576"/>
    </row>
    <row r="9305" spans="5:5" ht="12" customHeight="1">
      <c r="E9305" s="576"/>
    </row>
    <row r="9306" spans="5:5" ht="12" customHeight="1">
      <c r="E9306" s="576"/>
    </row>
    <row r="9307" spans="5:5" ht="12" customHeight="1">
      <c r="E9307" s="576"/>
    </row>
    <row r="9308" spans="5:5" ht="12" customHeight="1">
      <c r="E9308" s="576"/>
    </row>
    <row r="9309" spans="5:5" ht="12" customHeight="1">
      <c r="E9309" s="576"/>
    </row>
    <row r="9310" spans="5:5" ht="12" customHeight="1">
      <c r="E9310" s="576"/>
    </row>
    <row r="9311" spans="5:5" ht="12" customHeight="1">
      <c r="E9311" s="576"/>
    </row>
    <row r="9312" spans="5:5" ht="12" customHeight="1">
      <c r="E9312" s="576"/>
    </row>
    <row r="9313" spans="5:5" ht="12" customHeight="1">
      <c r="E9313" s="576"/>
    </row>
    <row r="9314" spans="5:5" ht="12" customHeight="1">
      <c r="E9314" s="576"/>
    </row>
    <row r="9315" spans="5:5" ht="12" customHeight="1">
      <c r="E9315" s="576"/>
    </row>
    <row r="9316" spans="5:5" ht="12" customHeight="1">
      <c r="E9316" s="576"/>
    </row>
    <row r="9317" spans="5:5" ht="12" customHeight="1">
      <c r="E9317" s="576"/>
    </row>
    <row r="9318" spans="5:5" ht="12" customHeight="1">
      <c r="E9318" s="576"/>
    </row>
    <row r="9319" spans="5:5" ht="12" customHeight="1">
      <c r="E9319" s="576"/>
    </row>
    <row r="9320" spans="5:5" ht="12" customHeight="1">
      <c r="E9320" s="576"/>
    </row>
    <row r="9321" spans="5:5" ht="12" customHeight="1">
      <c r="E9321" s="576"/>
    </row>
    <row r="9322" spans="5:5" ht="12" customHeight="1">
      <c r="E9322" s="576"/>
    </row>
    <row r="9323" spans="5:5" ht="12" customHeight="1">
      <c r="E9323" s="576"/>
    </row>
    <row r="9324" spans="5:5" ht="12" customHeight="1">
      <c r="E9324" s="576"/>
    </row>
    <row r="9325" spans="5:5" ht="12" customHeight="1">
      <c r="E9325" s="576"/>
    </row>
    <row r="9326" spans="5:5" ht="12" customHeight="1">
      <c r="E9326" s="576"/>
    </row>
    <row r="9327" spans="5:5" ht="12" customHeight="1">
      <c r="E9327" s="576"/>
    </row>
    <row r="9328" spans="5:5" ht="12" customHeight="1">
      <c r="E9328" s="576"/>
    </row>
    <row r="9329" spans="5:5" ht="12" customHeight="1">
      <c r="E9329" s="576"/>
    </row>
    <row r="9330" spans="5:5" ht="12" customHeight="1">
      <c r="E9330" s="576"/>
    </row>
    <row r="9331" spans="5:5" ht="12" customHeight="1">
      <c r="E9331" s="576"/>
    </row>
    <row r="9332" spans="5:5" ht="12" customHeight="1">
      <c r="E9332" s="576"/>
    </row>
    <row r="9333" spans="5:5" ht="12" customHeight="1">
      <c r="E9333" s="576"/>
    </row>
    <row r="9334" spans="5:5" ht="12" customHeight="1">
      <c r="E9334" s="576"/>
    </row>
    <row r="9335" spans="5:5" ht="12" customHeight="1">
      <c r="E9335" s="576"/>
    </row>
    <row r="9336" spans="5:5" ht="12" customHeight="1">
      <c r="E9336" s="576"/>
    </row>
    <row r="9337" spans="5:5" ht="12" customHeight="1">
      <c r="E9337" s="576"/>
    </row>
    <row r="9338" spans="5:5" ht="12" customHeight="1">
      <c r="E9338" s="576"/>
    </row>
    <row r="9339" spans="5:5" ht="12" customHeight="1">
      <c r="E9339" s="576"/>
    </row>
    <row r="9340" spans="5:5" ht="12" customHeight="1">
      <c r="E9340" s="576"/>
    </row>
    <row r="9341" spans="5:5" ht="12" customHeight="1">
      <c r="E9341" s="576"/>
    </row>
    <row r="9342" spans="5:5" ht="12" customHeight="1">
      <c r="E9342" s="576"/>
    </row>
    <row r="9343" spans="5:5" ht="12" customHeight="1">
      <c r="E9343" s="576"/>
    </row>
    <row r="9344" spans="5:5" ht="12" customHeight="1">
      <c r="E9344" s="576"/>
    </row>
    <row r="9345" spans="5:5" ht="12" customHeight="1">
      <c r="E9345" s="576"/>
    </row>
    <row r="9346" spans="5:5" ht="12" customHeight="1">
      <c r="E9346" s="576"/>
    </row>
    <row r="9347" spans="5:5" ht="12" customHeight="1">
      <c r="E9347" s="576"/>
    </row>
    <row r="9348" spans="5:5" ht="12" customHeight="1">
      <c r="E9348" s="576"/>
    </row>
    <row r="9349" spans="5:5" ht="12" customHeight="1">
      <c r="E9349" s="576"/>
    </row>
    <row r="9350" spans="5:5" ht="12" customHeight="1">
      <c r="E9350" s="576"/>
    </row>
    <row r="9351" spans="5:5" ht="12" customHeight="1">
      <c r="E9351" s="576"/>
    </row>
    <row r="9352" spans="5:5" ht="12" customHeight="1">
      <c r="E9352" s="576"/>
    </row>
    <row r="9353" spans="5:5" ht="12" customHeight="1">
      <c r="E9353" s="576"/>
    </row>
    <row r="9354" spans="5:5" ht="12" customHeight="1">
      <c r="E9354" s="576"/>
    </row>
    <row r="9355" spans="5:5" ht="12" customHeight="1">
      <c r="E9355" s="576"/>
    </row>
    <row r="9356" spans="5:5" ht="12" customHeight="1">
      <c r="E9356" s="576"/>
    </row>
    <row r="9357" spans="5:5" ht="12" customHeight="1">
      <c r="E9357" s="576"/>
    </row>
    <row r="9358" spans="5:5" ht="12" customHeight="1">
      <c r="E9358" s="576"/>
    </row>
    <row r="9359" spans="5:5" ht="12" customHeight="1">
      <c r="E9359" s="576"/>
    </row>
    <row r="9360" spans="5:5" ht="12" customHeight="1">
      <c r="E9360" s="576"/>
    </row>
    <row r="9361" spans="5:5" ht="12" customHeight="1">
      <c r="E9361" s="576"/>
    </row>
    <row r="9362" spans="5:5" ht="12" customHeight="1">
      <c r="E9362" s="576"/>
    </row>
    <row r="9363" spans="5:5" ht="12" customHeight="1">
      <c r="E9363" s="576"/>
    </row>
    <row r="9364" spans="5:5" ht="12" customHeight="1">
      <c r="E9364" s="576"/>
    </row>
    <row r="9365" spans="5:5" ht="12" customHeight="1">
      <c r="E9365" s="576"/>
    </row>
    <row r="9366" spans="5:5" ht="12" customHeight="1">
      <c r="E9366" s="576"/>
    </row>
    <row r="9367" spans="5:5" ht="12" customHeight="1">
      <c r="E9367" s="576"/>
    </row>
    <row r="9368" spans="5:5" ht="12" customHeight="1">
      <c r="E9368" s="576"/>
    </row>
    <row r="9369" spans="5:5" ht="12" customHeight="1">
      <c r="E9369" s="576"/>
    </row>
    <row r="9370" spans="5:5" ht="12" customHeight="1">
      <c r="E9370" s="576"/>
    </row>
    <row r="9371" spans="5:5" ht="12" customHeight="1">
      <c r="E9371" s="576"/>
    </row>
    <row r="9372" spans="5:5" ht="12" customHeight="1">
      <c r="E9372" s="576"/>
    </row>
    <row r="9373" spans="5:5" ht="12" customHeight="1">
      <c r="E9373" s="576"/>
    </row>
    <row r="9374" spans="5:5" ht="12" customHeight="1">
      <c r="E9374" s="576"/>
    </row>
    <row r="9375" spans="5:5" ht="12" customHeight="1">
      <c r="E9375" s="576"/>
    </row>
    <row r="9376" spans="5:5" ht="12" customHeight="1">
      <c r="E9376" s="576"/>
    </row>
    <row r="9377" spans="5:5" ht="12" customHeight="1">
      <c r="E9377" s="576"/>
    </row>
    <row r="9378" spans="5:5" ht="12" customHeight="1">
      <c r="E9378" s="576"/>
    </row>
    <row r="9379" spans="5:5" ht="12" customHeight="1">
      <c r="E9379" s="576"/>
    </row>
    <row r="9380" spans="5:5" ht="12" customHeight="1">
      <c r="E9380" s="576"/>
    </row>
    <row r="9381" spans="5:5" ht="12" customHeight="1">
      <c r="E9381" s="576"/>
    </row>
    <row r="9382" spans="5:5" ht="12" customHeight="1">
      <c r="E9382" s="576"/>
    </row>
    <row r="9383" spans="5:5" ht="12" customHeight="1">
      <c r="E9383" s="576"/>
    </row>
    <row r="9384" spans="5:5" ht="12" customHeight="1">
      <c r="E9384" s="576"/>
    </row>
    <row r="9385" spans="5:5" ht="12" customHeight="1">
      <c r="E9385" s="576"/>
    </row>
    <row r="9386" spans="5:5" ht="12" customHeight="1">
      <c r="E9386" s="576"/>
    </row>
    <row r="9387" spans="5:5" ht="12" customHeight="1">
      <c r="E9387" s="576"/>
    </row>
    <row r="9388" spans="5:5" ht="12" customHeight="1">
      <c r="E9388" s="576"/>
    </row>
    <row r="9389" spans="5:5" ht="12" customHeight="1">
      <c r="E9389" s="576"/>
    </row>
    <row r="9390" spans="5:5" ht="12" customHeight="1">
      <c r="E9390" s="576"/>
    </row>
    <row r="9391" spans="5:5" ht="12" customHeight="1">
      <c r="E9391" s="576"/>
    </row>
    <row r="9392" spans="5:5" ht="12" customHeight="1">
      <c r="E9392" s="576"/>
    </row>
    <row r="9393" spans="5:5" ht="12" customHeight="1">
      <c r="E9393" s="576"/>
    </row>
    <row r="9394" spans="5:5" ht="12" customHeight="1">
      <c r="E9394" s="576"/>
    </row>
    <row r="9395" spans="5:5" ht="12" customHeight="1">
      <c r="E9395" s="576"/>
    </row>
    <row r="9396" spans="5:5" ht="12" customHeight="1">
      <c r="E9396" s="576"/>
    </row>
    <row r="9397" spans="5:5" ht="12" customHeight="1">
      <c r="E9397" s="576"/>
    </row>
    <row r="9398" spans="5:5" ht="12" customHeight="1">
      <c r="E9398" s="576"/>
    </row>
    <row r="9399" spans="5:5" ht="12" customHeight="1">
      <c r="E9399" s="576"/>
    </row>
    <row r="9400" spans="5:5" ht="12" customHeight="1">
      <c r="E9400" s="576"/>
    </row>
    <row r="9401" spans="5:5" ht="12" customHeight="1">
      <c r="E9401" s="576"/>
    </row>
    <row r="9402" spans="5:5" ht="12" customHeight="1">
      <c r="E9402" s="576"/>
    </row>
    <row r="9403" spans="5:5" ht="12" customHeight="1">
      <c r="E9403" s="576"/>
    </row>
    <row r="9404" spans="5:5" ht="12" customHeight="1">
      <c r="E9404" s="576"/>
    </row>
    <row r="9405" spans="5:5" ht="12" customHeight="1">
      <c r="E9405" s="576"/>
    </row>
    <row r="9406" spans="5:5" ht="12" customHeight="1">
      <c r="E9406" s="576"/>
    </row>
    <row r="9407" spans="5:5" ht="12" customHeight="1">
      <c r="E9407" s="576"/>
    </row>
    <row r="9408" spans="5:5" ht="12" customHeight="1">
      <c r="E9408" s="576"/>
    </row>
    <row r="9409" spans="5:5" ht="12" customHeight="1">
      <c r="E9409" s="576"/>
    </row>
    <row r="9410" spans="5:5" ht="12" customHeight="1">
      <c r="E9410" s="576"/>
    </row>
    <row r="9411" spans="5:5" ht="12" customHeight="1">
      <c r="E9411" s="576"/>
    </row>
    <row r="9412" spans="5:5" ht="12" customHeight="1">
      <c r="E9412" s="576"/>
    </row>
    <row r="9413" spans="5:5" ht="12" customHeight="1">
      <c r="E9413" s="576"/>
    </row>
    <row r="9414" spans="5:5" ht="12" customHeight="1">
      <c r="E9414" s="576"/>
    </row>
    <row r="9415" spans="5:5" ht="12" customHeight="1">
      <c r="E9415" s="576"/>
    </row>
    <row r="9416" spans="5:5" ht="12" customHeight="1">
      <c r="E9416" s="576"/>
    </row>
    <row r="9417" spans="5:5" ht="12" customHeight="1">
      <c r="E9417" s="576"/>
    </row>
    <row r="9418" spans="5:5" ht="12" customHeight="1">
      <c r="E9418" s="576"/>
    </row>
    <row r="9419" spans="5:5" ht="12" customHeight="1">
      <c r="E9419" s="576"/>
    </row>
    <row r="9420" spans="5:5" ht="12" customHeight="1">
      <c r="E9420" s="576"/>
    </row>
    <row r="9421" spans="5:5" ht="12" customHeight="1">
      <c r="E9421" s="576"/>
    </row>
    <row r="9422" spans="5:5" ht="12" customHeight="1">
      <c r="E9422" s="576"/>
    </row>
    <row r="9423" spans="5:5" ht="12" customHeight="1">
      <c r="E9423" s="576"/>
    </row>
    <row r="9424" spans="5:5" ht="12" customHeight="1">
      <c r="E9424" s="576"/>
    </row>
    <row r="9425" spans="5:5" ht="12" customHeight="1">
      <c r="E9425" s="576"/>
    </row>
    <row r="9426" spans="5:5" ht="12" customHeight="1">
      <c r="E9426" s="576"/>
    </row>
    <row r="9427" spans="5:5" ht="12" customHeight="1">
      <c r="E9427" s="576"/>
    </row>
    <row r="9428" spans="5:5" ht="12" customHeight="1">
      <c r="E9428" s="576"/>
    </row>
    <row r="9429" spans="5:5" ht="12" customHeight="1">
      <c r="E9429" s="576"/>
    </row>
    <row r="9430" spans="5:5" ht="12" customHeight="1">
      <c r="E9430" s="576"/>
    </row>
    <row r="9431" spans="5:5" ht="12" customHeight="1">
      <c r="E9431" s="576"/>
    </row>
    <row r="9432" spans="5:5" ht="12" customHeight="1">
      <c r="E9432" s="576"/>
    </row>
    <row r="9433" spans="5:5" ht="12" customHeight="1">
      <c r="E9433" s="576"/>
    </row>
    <row r="9434" spans="5:5" ht="12" customHeight="1">
      <c r="E9434" s="576"/>
    </row>
    <row r="9435" spans="5:5" ht="12" customHeight="1">
      <c r="E9435" s="576"/>
    </row>
    <row r="9436" spans="5:5" ht="12" customHeight="1">
      <c r="E9436" s="576"/>
    </row>
    <row r="9437" spans="5:5" ht="12" customHeight="1">
      <c r="E9437" s="576"/>
    </row>
    <row r="9438" spans="5:5" ht="12" customHeight="1">
      <c r="E9438" s="576"/>
    </row>
    <row r="9439" spans="5:5" ht="12" customHeight="1">
      <c r="E9439" s="576"/>
    </row>
    <row r="9440" spans="5:5" ht="12" customHeight="1">
      <c r="E9440" s="576"/>
    </row>
    <row r="9441" spans="5:5" ht="12" customHeight="1">
      <c r="E9441" s="576"/>
    </row>
    <row r="9442" spans="5:5" ht="12" customHeight="1">
      <c r="E9442" s="576"/>
    </row>
    <row r="9443" spans="5:5" ht="12" customHeight="1">
      <c r="E9443" s="576"/>
    </row>
    <row r="9444" spans="5:5" ht="12" customHeight="1">
      <c r="E9444" s="576"/>
    </row>
    <row r="9445" spans="5:5" ht="12" customHeight="1">
      <c r="E9445" s="576"/>
    </row>
    <row r="9446" spans="5:5" ht="12" customHeight="1">
      <c r="E9446" s="576"/>
    </row>
    <row r="9447" spans="5:5" ht="12" customHeight="1">
      <c r="E9447" s="576"/>
    </row>
    <row r="9448" spans="5:5" ht="12" customHeight="1">
      <c r="E9448" s="576"/>
    </row>
    <row r="9449" spans="5:5" ht="12" customHeight="1">
      <c r="E9449" s="576"/>
    </row>
    <row r="9450" spans="5:5" ht="12" customHeight="1">
      <c r="E9450" s="576"/>
    </row>
    <row r="9451" spans="5:5" ht="12" customHeight="1">
      <c r="E9451" s="576"/>
    </row>
    <row r="9452" spans="5:5" ht="12" customHeight="1">
      <c r="E9452" s="576"/>
    </row>
    <row r="9453" spans="5:5" ht="12" customHeight="1">
      <c r="E9453" s="576"/>
    </row>
    <row r="9454" spans="5:5" ht="12" customHeight="1">
      <c r="E9454" s="576"/>
    </row>
    <row r="9455" spans="5:5" ht="12" customHeight="1">
      <c r="E9455" s="576"/>
    </row>
    <row r="9456" spans="5:5" ht="12" customHeight="1">
      <c r="E9456" s="576"/>
    </row>
    <row r="9457" spans="5:5" ht="12" customHeight="1">
      <c r="E9457" s="576"/>
    </row>
    <row r="9458" spans="5:5" ht="12" customHeight="1">
      <c r="E9458" s="576"/>
    </row>
    <row r="9459" spans="5:5" ht="12" customHeight="1">
      <c r="E9459" s="576"/>
    </row>
    <row r="9460" spans="5:5" ht="12" customHeight="1">
      <c r="E9460" s="576"/>
    </row>
    <row r="9461" spans="5:5" ht="12" customHeight="1">
      <c r="E9461" s="576"/>
    </row>
    <row r="9462" spans="5:5" ht="12" customHeight="1">
      <c r="E9462" s="576"/>
    </row>
    <row r="9463" spans="5:5" ht="12" customHeight="1">
      <c r="E9463" s="576"/>
    </row>
    <row r="9464" spans="5:5" ht="12" customHeight="1">
      <c r="E9464" s="576"/>
    </row>
    <row r="9465" spans="5:5" ht="12" customHeight="1">
      <c r="E9465" s="576"/>
    </row>
    <row r="9466" spans="5:5" ht="12" customHeight="1">
      <c r="E9466" s="576"/>
    </row>
    <row r="9467" spans="5:5" ht="12" customHeight="1">
      <c r="E9467" s="576"/>
    </row>
    <row r="9468" spans="5:5" ht="12" customHeight="1">
      <c r="E9468" s="576"/>
    </row>
    <row r="9469" spans="5:5" ht="12" customHeight="1">
      <c r="E9469" s="576"/>
    </row>
    <row r="9470" spans="5:5" ht="12" customHeight="1">
      <c r="E9470" s="576"/>
    </row>
    <row r="9471" spans="5:5" ht="12" customHeight="1">
      <c r="E9471" s="576"/>
    </row>
    <row r="9472" spans="5:5" ht="12" customHeight="1">
      <c r="E9472" s="576"/>
    </row>
    <row r="9473" spans="5:5" ht="12" customHeight="1">
      <c r="E9473" s="576"/>
    </row>
    <row r="9474" spans="5:5" ht="12" customHeight="1">
      <c r="E9474" s="576"/>
    </row>
    <row r="9475" spans="5:5" ht="12" customHeight="1">
      <c r="E9475" s="576"/>
    </row>
    <row r="9476" spans="5:5" ht="12" customHeight="1">
      <c r="E9476" s="576"/>
    </row>
    <row r="9477" spans="5:5" ht="12" customHeight="1">
      <c r="E9477" s="576"/>
    </row>
    <row r="9478" spans="5:5" ht="12" customHeight="1">
      <c r="E9478" s="576"/>
    </row>
    <row r="9479" spans="5:5" ht="12" customHeight="1">
      <c r="E9479" s="576"/>
    </row>
    <row r="9480" spans="5:5" ht="12" customHeight="1">
      <c r="E9480" s="576"/>
    </row>
    <row r="9481" spans="5:5" ht="12" customHeight="1">
      <c r="E9481" s="576"/>
    </row>
    <row r="9482" spans="5:5" ht="12" customHeight="1">
      <c r="E9482" s="576"/>
    </row>
    <row r="9483" spans="5:5" ht="12" customHeight="1">
      <c r="E9483" s="576"/>
    </row>
    <row r="9484" spans="5:5" ht="12" customHeight="1">
      <c r="E9484" s="576"/>
    </row>
    <row r="9485" spans="5:5" ht="12" customHeight="1">
      <c r="E9485" s="576"/>
    </row>
    <row r="9486" spans="5:5" ht="12" customHeight="1">
      <c r="E9486" s="576"/>
    </row>
    <row r="9487" spans="5:5" ht="12" customHeight="1">
      <c r="E9487" s="576"/>
    </row>
    <row r="9488" spans="5:5" ht="12" customHeight="1">
      <c r="E9488" s="576"/>
    </row>
    <row r="9489" spans="5:5" ht="12" customHeight="1">
      <c r="E9489" s="576"/>
    </row>
    <row r="9490" spans="5:5" ht="12" customHeight="1">
      <c r="E9490" s="576"/>
    </row>
    <row r="9491" spans="5:5" ht="12" customHeight="1">
      <c r="E9491" s="576"/>
    </row>
    <row r="9492" spans="5:5" ht="12" customHeight="1">
      <c r="E9492" s="576"/>
    </row>
    <row r="9493" spans="5:5" ht="12" customHeight="1">
      <c r="E9493" s="576"/>
    </row>
    <row r="9494" spans="5:5" ht="12" customHeight="1">
      <c r="E9494" s="576"/>
    </row>
    <row r="9495" spans="5:5" ht="12" customHeight="1">
      <c r="E9495" s="576"/>
    </row>
    <row r="9496" spans="5:5" ht="12" customHeight="1">
      <c r="E9496" s="576"/>
    </row>
    <row r="9497" spans="5:5" ht="12" customHeight="1">
      <c r="E9497" s="576"/>
    </row>
    <row r="9498" spans="5:5" ht="12" customHeight="1">
      <c r="E9498" s="576"/>
    </row>
    <row r="9499" spans="5:5" ht="12" customHeight="1">
      <c r="E9499" s="576"/>
    </row>
    <row r="9500" spans="5:5" ht="12" customHeight="1">
      <c r="E9500" s="576"/>
    </row>
    <row r="9501" spans="5:5" ht="12" customHeight="1">
      <c r="E9501" s="576"/>
    </row>
    <row r="9502" spans="5:5" ht="12" customHeight="1">
      <c r="E9502" s="576"/>
    </row>
    <row r="9503" spans="5:5" ht="12" customHeight="1">
      <c r="E9503" s="576"/>
    </row>
    <row r="9504" spans="5:5" ht="12" customHeight="1">
      <c r="E9504" s="576"/>
    </row>
    <row r="9505" spans="5:5" ht="12" customHeight="1">
      <c r="E9505" s="576"/>
    </row>
    <row r="9506" spans="5:5" ht="12" customHeight="1">
      <c r="E9506" s="576"/>
    </row>
    <row r="9507" spans="5:5" ht="12" customHeight="1">
      <c r="E9507" s="576"/>
    </row>
    <row r="9508" spans="5:5" ht="12" customHeight="1">
      <c r="E9508" s="576"/>
    </row>
    <row r="9509" spans="5:5" ht="12" customHeight="1">
      <c r="E9509" s="576"/>
    </row>
    <row r="9510" spans="5:5" ht="12" customHeight="1">
      <c r="E9510" s="576"/>
    </row>
    <row r="9511" spans="5:5" ht="12" customHeight="1">
      <c r="E9511" s="576"/>
    </row>
    <row r="9512" spans="5:5" ht="12" customHeight="1">
      <c r="E9512" s="576"/>
    </row>
    <row r="9513" spans="5:5" ht="12" customHeight="1">
      <c r="E9513" s="576"/>
    </row>
    <row r="9514" spans="5:5" ht="12" customHeight="1">
      <c r="E9514" s="576"/>
    </row>
    <row r="9515" spans="5:5" ht="12" customHeight="1">
      <c r="E9515" s="576"/>
    </row>
    <row r="9516" spans="5:5" ht="12" customHeight="1">
      <c r="E9516" s="576"/>
    </row>
    <row r="9517" spans="5:5" ht="12" customHeight="1">
      <c r="E9517" s="576"/>
    </row>
    <row r="9518" spans="5:5" ht="12" customHeight="1">
      <c r="E9518" s="576"/>
    </row>
    <row r="9519" spans="5:5" ht="12" customHeight="1">
      <c r="E9519" s="576"/>
    </row>
    <row r="9520" spans="5:5" ht="12" customHeight="1">
      <c r="E9520" s="576"/>
    </row>
    <row r="9521" spans="5:5" ht="12" customHeight="1">
      <c r="E9521" s="576"/>
    </row>
    <row r="9522" spans="5:5" ht="12" customHeight="1">
      <c r="E9522" s="576"/>
    </row>
    <row r="9523" spans="5:5" ht="12" customHeight="1">
      <c r="E9523" s="576"/>
    </row>
    <row r="9524" spans="5:5" ht="12" customHeight="1">
      <c r="E9524" s="576"/>
    </row>
    <row r="9525" spans="5:5" ht="12" customHeight="1">
      <c r="E9525" s="576"/>
    </row>
    <row r="9526" spans="5:5" ht="12" customHeight="1">
      <c r="E9526" s="576"/>
    </row>
    <row r="9527" spans="5:5" ht="12" customHeight="1">
      <c r="E9527" s="576"/>
    </row>
    <row r="9528" spans="5:5" ht="12" customHeight="1">
      <c r="E9528" s="576"/>
    </row>
    <row r="9529" spans="5:5" ht="12" customHeight="1">
      <c r="E9529" s="576"/>
    </row>
    <row r="9530" spans="5:5" ht="12" customHeight="1">
      <c r="E9530" s="576"/>
    </row>
    <row r="9531" spans="5:5" ht="12" customHeight="1">
      <c r="E9531" s="576"/>
    </row>
    <row r="9532" spans="5:5" ht="12" customHeight="1">
      <c r="E9532" s="576"/>
    </row>
    <row r="9533" spans="5:5" ht="12" customHeight="1">
      <c r="E9533" s="576"/>
    </row>
    <row r="9534" spans="5:5" ht="12" customHeight="1">
      <c r="E9534" s="576"/>
    </row>
    <row r="9535" spans="5:5" ht="12" customHeight="1">
      <c r="E9535" s="576"/>
    </row>
    <row r="9536" spans="5:5" ht="12" customHeight="1">
      <c r="E9536" s="576"/>
    </row>
    <row r="9537" spans="5:5" ht="12" customHeight="1">
      <c r="E9537" s="576"/>
    </row>
    <row r="9538" spans="5:5" ht="12" customHeight="1">
      <c r="E9538" s="576"/>
    </row>
    <row r="9539" spans="5:5" ht="12" customHeight="1">
      <c r="E9539" s="576"/>
    </row>
    <row r="9540" spans="5:5" ht="12" customHeight="1">
      <c r="E9540" s="576"/>
    </row>
    <row r="9541" spans="5:5" ht="12" customHeight="1">
      <c r="E9541" s="576"/>
    </row>
    <row r="9542" spans="5:5" ht="12" customHeight="1">
      <c r="E9542" s="576"/>
    </row>
    <row r="9543" spans="5:5" ht="12" customHeight="1">
      <c r="E9543" s="576"/>
    </row>
    <row r="9544" spans="5:5" ht="12" customHeight="1">
      <c r="E9544" s="576"/>
    </row>
    <row r="9545" spans="5:5" ht="12" customHeight="1">
      <c r="E9545" s="576"/>
    </row>
    <row r="9546" spans="5:5" ht="12" customHeight="1">
      <c r="E9546" s="576"/>
    </row>
    <row r="9547" spans="5:5" ht="12" customHeight="1">
      <c r="E9547" s="576"/>
    </row>
    <row r="9548" spans="5:5" ht="12" customHeight="1">
      <c r="E9548" s="576"/>
    </row>
    <row r="9549" spans="5:5" ht="12" customHeight="1">
      <c r="E9549" s="576"/>
    </row>
    <row r="9550" spans="5:5" ht="12" customHeight="1">
      <c r="E9550" s="576"/>
    </row>
    <row r="9551" spans="5:5" ht="12" customHeight="1">
      <c r="E9551" s="576"/>
    </row>
    <row r="9552" spans="5:5" ht="12" customHeight="1">
      <c r="E9552" s="576"/>
    </row>
    <row r="9553" spans="5:5" ht="12" customHeight="1">
      <c r="E9553" s="576"/>
    </row>
    <row r="9554" spans="5:5" ht="12" customHeight="1">
      <c r="E9554" s="576"/>
    </row>
    <row r="9555" spans="5:5" ht="12" customHeight="1">
      <c r="E9555" s="576"/>
    </row>
    <row r="9556" spans="5:5" ht="12" customHeight="1">
      <c r="E9556" s="576"/>
    </row>
    <row r="9557" spans="5:5" ht="12" customHeight="1">
      <c r="E9557" s="576"/>
    </row>
    <row r="9558" spans="5:5" ht="12" customHeight="1">
      <c r="E9558" s="576"/>
    </row>
    <row r="9559" spans="5:5" ht="12" customHeight="1">
      <c r="E9559" s="576"/>
    </row>
    <row r="9560" spans="5:5" ht="12" customHeight="1">
      <c r="E9560" s="576"/>
    </row>
    <row r="9561" spans="5:5" ht="12" customHeight="1">
      <c r="E9561" s="576"/>
    </row>
    <row r="9562" spans="5:5" ht="12" customHeight="1">
      <c r="E9562" s="576"/>
    </row>
    <row r="9563" spans="5:5" ht="12" customHeight="1">
      <c r="E9563" s="576"/>
    </row>
    <row r="9564" spans="5:5" ht="12" customHeight="1">
      <c r="E9564" s="576"/>
    </row>
    <row r="9565" spans="5:5" ht="12" customHeight="1">
      <c r="E9565" s="576"/>
    </row>
    <row r="9566" spans="5:5" ht="12" customHeight="1">
      <c r="E9566" s="576"/>
    </row>
    <row r="9567" spans="5:5" ht="12" customHeight="1">
      <c r="E9567" s="576"/>
    </row>
    <row r="9568" spans="5:5" ht="12" customHeight="1">
      <c r="E9568" s="576"/>
    </row>
    <row r="9569" spans="5:5" ht="12" customHeight="1">
      <c r="E9569" s="576"/>
    </row>
    <row r="9570" spans="5:5" ht="12" customHeight="1">
      <c r="E9570" s="576"/>
    </row>
    <row r="9571" spans="5:5" ht="12" customHeight="1">
      <c r="E9571" s="576"/>
    </row>
    <row r="9572" spans="5:5" ht="12" customHeight="1">
      <c r="E9572" s="576"/>
    </row>
    <row r="9573" spans="5:5" ht="12" customHeight="1">
      <c r="E9573" s="576"/>
    </row>
    <row r="9574" spans="5:5" ht="12" customHeight="1">
      <c r="E9574" s="576"/>
    </row>
    <row r="9575" spans="5:5" ht="12" customHeight="1">
      <c r="E9575" s="576"/>
    </row>
    <row r="9576" spans="5:5" ht="12" customHeight="1">
      <c r="E9576" s="576"/>
    </row>
    <row r="9577" spans="5:5" ht="12" customHeight="1">
      <c r="E9577" s="576"/>
    </row>
    <row r="9578" spans="5:5" ht="12" customHeight="1">
      <c r="E9578" s="576"/>
    </row>
    <row r="9579" spans="5:5" ht="12" customHeight="1">
      <c r="E9579" s="576"/>
    </row>
    <row r="9580" spans="5:5" ht="12" customHeight="1">
      <c r="E9580" s="576"/>
    </row>
    <row r="9581" spans="5:5" ht="12" customHeight="1">
      <c r="E9581" s="576"/>
    </row>
    <row r="9582" spans="5:5" ht="12" customHeight="1">
      <c r="E9582" s="576"/>
    </row>
    <row r="9583" spans="5:5" ht="12" customHeight="1">
      <c r="E9583" s="576"/>
    </row>
    <row r="9584" spans="5:5" ht="12" customHeight="1">
      <c r="E9584" s="576"/>
    </row>
    <row r="9585" spans="5:5" ht="12" customHeight="1">
      <c r="E9585" s="576"/>
    </row>
    <row r="9586" spans="5:5" ht="12" customHeight="1">
      <c r="E9586" s="576"/>
    </row>
    <row r="9587" spans="5:5" ht="12" customHeight="1">
      <c r="E9587" s="576"/>
    </row>
    <row r="9588" spans="5:5" ht="12" customHeight="1">
      <c r="E9588" s="576"/>
    </row>
    <row r="9589" spans="5:5" ht="12" customHeight="1">
      <c r="E9589" s="576"/>
    </row>
    <row r="9590" spans="5:5" ht="12" customHeight="1">
      <c r="E9590" s="576"/>
    </row>
    <row r="9591" spans="5:5" ht="12" customHeight="1">
      <c r="E9591" s="576"/>
    </row>
    <row r="9592" spans="5:5" ht="12" customHeight="1">
      <c r="E9592" s="576"/>
    </row>
    <row r="9593" spans="5:5" ht="12" customHeight="1">
      <c r="E9593" s="576"/>
    </row>
    <row r="9594" spans="5:5" ht="12" customHeight="1">
      <c r="E9594" s="576"/>
    </row>
    <row r="9595" spans="5:5" ht="12" customHeight="1">
      <c r="E9595" s="576"/>
    </row>
    <row r="9596" spans="5:5" ht="12" customHeight="1">
      <c r="E9596" s="576"/>
    </row>
    <row r="9597" spans="5:5" ht="12" customHeight="1">
      <c r="E9597" s="576"/>
    </row>
    <row r="9598" spans="5:5" ht="12" customHeight="1">
      <c r="E9598" s="576"/>
    </row>
    <row r="9599" spans="5:5" ht="12" customHeight="1">
      <c r="E9599" s="576"/>
    </row>
    <row r="9600" spans="5:5" ht="12" customHeight="1">
      <c r="E9600" s="576"/>
    </row>
    <row r="9601" spans="5:5" ht="12" customHeight="1">
      <c r="E9601" s="576"/>
    </row>
    <row r="9602" spans="5:5" ht="12" customHeight="1">
      <c r="E9602" s="576"/>
    </row>
    <row r="9603" spans="5:5" ht="12" customHeight="1">
      <c r="E9603" s="576"/>
    </row>
    <row r="9604" spans="5:5" ht="12" customHeight="1">
      <c r="E9604" s="576"/>
    </row>
    <row r="9605" spans="5:5" ht="12" customHeight="1">
      <c r="E9605" s="576"/>
    </row>
    <row r="9606" spans="5:5" ht="12" customHeight="1">
      <c r="E9606" s="576"/>
    </row>
    <row r="9607" spans="5:5" ht="12" customHeight="1">
      <c r="E9607" s="576"/>
    </row>
    <row r="9608" spans="5:5" ht="12" customHeight="1">
      <c r="E9608" s="576"/>
    </row>
    <row r="9609" spans="5:5" ht="12" customHeight="1">
      <c r="E9609" s="576"/>
    </row>
    <row r="9610" spans="5:5" ht="12" customHeight="1">
      <c r="E9610" s="576"/>
    </row>
    <row r="9611" spans="5:5" ht="12" customHeight="1">
      <c r="E9611" s="576"/>
    </row>
    <row r="9612" spans="5:5" ht="12" customHeight="1">
      <c r="E9612" s="576"/>
    </row>
    <row r="9613" spans="5:5" ht="12" customHeight="1">
      <c r="E9613" s="576"/>
    </row>
    <row r="9614" spans="5:5" ht="12" customHeight="1">
      <c r="E9614" s="576"/>
    </row>
    <row r="9615" spans="5:5" ht="12" customHeight="1">
      <c r="E9615" s="576"/>
    </row>
    <row r="9616" spans="5:5" ht="12" customHeight="1">
      <c r="E9616" s="576"/>
    </row>
    <row r="9617" spans="5:5" ht="12" customHeight="1">
      <c r="E9617" s="576"/>
    </row>
    <row r="9618" spans="5:5" ht="12" customHeight="1">
      <c r="E9618" s="576"/>
    </row>
    <row r="9619" spans="5:5" ht="12" customHeight="1">
      <c r="E9619" s="576"/>
    </row>
    <row r="9620" spans="5:5" ht="12" customHeight="1">
      <c r="E9620" s="576"/>
    </row>
    <row r="9621" spans="5:5" ht="12" customHeight="1">
      <c r="E9621" s="576"/>
    </row>
    <row r="9622" spans="5:5" ht="12" customHeight="1">
      <c r="E9622" s="576"/>
    </row>
    <row r="9623" spans="5:5" ht="12" customHeight="1">
      <c r="E9623" s="576"/>
    </row>
    <row r="9624" spans="5:5" ht="12" customHeight="1">
      <c r="E9624" s="576"/>
    </row>
    <row r="9625" spans="5:5" ht="12" customHeight="1">
      <c r="E9625" s="576"/>
    </row>
    <row r="9626" spans="5:5" ht="12" customHeight="1">
      <c r="E9626" s="576"/>
    </row>
    <row r="9627" spans="5:5" ht="12" customHeight="1">
      <c r="E9627" s="576"/>
    </row>
    <row r="9628" spans="5:5" ht="12" customHeight="1">
      <c r="E9628" s="576"/>
    </row>
    <row r="9629" spans="5:5" ht="12" customHeight="1">
      <c r="E9629" s="576"/>
    </row>
    <row r="9630" spans="5:5" ht="12" customHeight="1">
      <c r="E9630" s="576"/>
    </row>
    <row r="9631" spans="5:5" ht="12" customHeight="1">
      <c r="E9631" s="576"/>
    </row>
    <row r="9632" spans="5:5" ht="12" customHeight="1">
      <c r="E9632" s="576"/>
    </row>
    <row r="9633" spans="5:5" ht="12" customHeight="1">
      <c r="E9633" s="576"/>
    </row>
    <row r="9634" spans="5:5" ht="12" customHeight="1">
      <c r="E9634" s="576"/>
    </row>
    <row r="9635" spans="5:5" ht="12" customHeight="1">
      <c r="E9635" s="576"/>
    </row>
    <row r="9636" spans="5:5" ht="12" customHeight="1">
      <c r="E9636" s="576"/>
    </row>
    <row r="9637" spans="5:5" ht="12" customHeight="1">
      <c r="E9637" s="576"/>
    </row>
    <row r="9638" spans="5:5" ht="12" customHeight="1">
      <c r="E9638" s="576"/>
    </row>
    <row r="9639" spans="5:5" ht="12" customHeight="1">
      <c r="E9639" s="576"/>
    </row>
    <row r="9640" spans="5:5" ht="12" customHeight="1">
      <c r="E9640" s="576"/>
    </row>
    <row r="9641" spans="5:5" ht="12" customHeight="1">
      <c r="E9641" s="576"/>
    </row>
    <row r="9642" spans="5:5" ht="12" customHeight="1">
      <c r="E9642" s="576"/>
    </row>
    <row r="9643" spans="5:5" ht="12" customHeight="1">
      <c r="E9643" s="576"/>
    </row>
    <row r="9644" spans="5:5" ht="12" customHeight="1">
      <c r="E9644" s="576"/>
    </row>
    <row r="9645" spans="5:5" ht="12" customHeight="1">
      <c r="E9645" s="576"/>
    </row>
    <row r="9646" spans="5:5" ht="12" customHeight="1">
      <c r="E9646" s="576"/>
    </row>
    <row r="9647" spans="5:5" ht="12" customHeight="1">
      <c r="E9647" s="576"/>
    </row>
    <row r="9648" spans="5:5" ht="12" customHeight="1">
      <c r="E9648" s="576"/>
    </row>
    <row r="9649" spans="5:5" ht="12" customHeight="1">
      <c r="E9649" s="576"/>
    </row>
    <row r="9650" spans="5:5" ht="12" customHeight="1">
      <c r="E9650" s="576"/>
    </row>
    <row r="9651" spans="5:5" ht="12" customHeight="1">
      <c r="E9651" s="576"/>
    </row>
    <row r="9652" spans="5:5" ht="12" customHeight="1">
      <c r="E9652" s="576"/>
    </row>
    <row r="9653" spans="5:5" ht="12" customHeight="1">
      <c r="E9653" s="576"/>
    </row>
    <row r="9654" spans="5:5" ht="12" customHeight="1">
      <c r="E9654" s="576"/>
    </row>
    <row r="9655" spans="5:5" ht="12" customHeight="1">
      <c r="E9655" s="576"/>
    </row>
    <row r="9656" spans="5:5" ht="12" customHeight="1">
      <c r="E9656" s="576"/>
    </row>
    <row r="9657" spans="5:5" ht="12" customHeight="1">
      <c r="E9657" s="576"/>
    </row>
    <row r="9658" spans="5:5" ht="12" customHeight="1">
      <c r="E9658" s="576"/>
    </row>
    <row r="9659" spans="5:5" ht="12" customHeight="1">
      <c r="E9659" s="576"/>
    </row>
    <row r="9660" spans="5:5" ht="12" customHeight="1">
      <c r="E9660" s="576"/>
    </row>
    <row r="9661" spans="5:5" ht="12" customHeight="1">
      <c r="E9661" s="576"/>
    </row>
    <row r="9662" spans="5:5" ht="12" customHeight="1">
      <c r="E9662" s="576"/>
    </row>
    <row r="9663" spans="5:5" ht="12" customHeight="1">
      <c r="E9663" s="576"/>
    </row>
    <row r="9664" spans="5:5" ht="12" customHeight="1">
      <c r="E9664" s="576"/>
    </row>
    <row r="9665" spans="5:5" ht="12" customHeight="1">
      <c r="E9665" s="576"/>
    </row>
    <row r="9666" spans="5:5" ht="12" customHeight="1">
      <c r="E9666" s="576"/>
    </row>
    <row r="9667" spans="5:5" ht="12" customHeight="1">
      <c r="E9667" s="576"/>
    </row>
    <row r="9668" spans="5:5" ht="12" customHeight="1">
      <c r="E9668" s="576"/>
    </row>
    <row r="9669" spans="5:5" ht="12" customHeight="1">
      <c r="E9669" s="576"/>
    </row>
    <row r="9670" spans="5:5" ht="12" customHeight="1">
      <c r="E9670" s="576"/>
    </row>
    <row r="9671" spans="5:5" ht="12" customHeight="1">
      <c r="E9671" s="576"/>
    </row>
    <row r="9672" spans="5:5" ht="12" customHeight="1">
      <c r="E9672" s="576"/>
    </row>
    <row r="9673" spans="5:5" ht="12" customHeight="1">
      <c r="E9673" s="576"/>
    </row>
    <row r="9674" spans="5:5" ht="12" customHeight="1">
      <c r="E9674" s="576"/>
    </row>
    <row r="9675" spans="5:5" ht="12" customHeight="1">
      <c r="E9675" s="576"/>
    </row>
    <row r="9676" spans="5:5" ht="12" customHeight="1">
      <c r="E9676" s="576"/>
    </row>
    <row r="9677" spans="5:5" ht="12" customHeight="1">
      <c r="E9677" s="576"/>
    </row>
    <row r="9678" spans="5:5" ht="12" customHeight="1">
      <c r="E9678" s="576"/>
    </row>
    <row r="9679" spans="5:5" ht="12" customHeight="1">
      <c r="E9679" s="576"/>
    </row>
    <row r="9680" spans="5:5" ht="12" customHeight="1">
      <c r="E9680" s="576"/>
    </row>
    <row r="9681" spans="5:5" ht="12" customHeight="1">
      <c r="E9681" s="576"/>
    </row>
    <row r="9682" spans="5:5" ht="12" customHeight="1">
      <c r="E9682" s="576"/>
    </row>
    <row r="9683" spans="5:5" ht="12" customHeight="1">
      <c r="E9683" s="576"/>
    </row>
    <row r="9684" spans="5:5" ht="12" customHeight="1">
      <c r="E9684" s="576"/>
    </row>
    <row r="9685" spans="5:5" ht="12" customHeight="1">
      <c r="E9685" s="576"/>
    </row>
    <row r="9686" spans="5:5" ht="12" customHeight="1">
      <c r="E9686" s="576"/>
    </row>
    <row r="9687" spans="5:5" ht="12" customHeight="1">
      <c r="E9687" s="576"/>
    </row>
    <row r="9688" spans="5:5" ht="12" customHeight="1">
      <c r="E9688" s="576"/>
    </row>
    <row r="9689" spans="5:5" ht="12" customHeight="1">
      <c r="E9689" s="576"/>
    </row>
    <row r="9690" spans="5:5" ht="12" customHeight="1">
      <c r="E9690" s="576"/>
    </row>
    <row r="9691" spans="5:5" ht="12" customHeight="1">
      <c r="E9691" s="576"/>
    </row>
    <row r="9692" spans="5:5" ht="12" customHeight="1">
      <c r="E9692" s="576"/>
    </row>
    <row r="9693" spans="5:5" ht="12" customHeight="1">
      <c r="E9693" s="576"/>
    </row>
    <row r="9694" spans="5:5" ht="12" customHeight="1">
      <c r="E9694" s="576"/>
    </row>
    <row r="9695" spans="5:5" ht="12" customHeight="1">
      <c r="E9695" s="576"/>
    </row>
    <row r="9696" spans="5:5" ht="12" customHeight="1">
      <c r="E9696" s="576"/>
    </row>
    <row r="9697" spans="5:5" ht="12" customHeight="1">
      <c r="E9697" s="576"/>
    </row>
    <row r="9698" spans="5:5" ht="12" customHeight="1">
      <c r="E9698" s="576"/>
    </row>
    <row r="9699" spans="5:5" ht="12" customHeight="1">
      <c r="E9699" s="576"/>
    </row>
    <row r="9700" spans="5:5" ht="12" customHeight="1">
      <c r="E9700" s="576"/>
    </row>
    <row r="9701" spans="5:5" ht="12" customHeight="1">
      <c r="E9701" s="576"/>
    </row>
    <row r="9702" spans="5:5" ht="12" customHeight="1">
      <c r="E9702" s="576"/>
    </row>
    <row r="9703" spans="5:5" ht="12" customHeight="1">
      <c r="E9703" s="576"/>
    </row>
    <row r="9704" spans="5:5" ht="12" customHeight="1">
      <c r="E9704" s="576"/>
    </row>
    <row r="9705" spans="5:5" ht="12" customHeight="1">
      <c r="E9705" s="576"/>
    </row>
    <row r="9706" spans="5:5" ht="12" customHeight="1">
      <c r="E9706" s="576"/>
    </row>
    <row r="9707" spans="5:5" ht="12" customHeight="1">
      <c r="E9707" s="576"/>
    </row>
    <row r="9708" spans="5:5" ht="12" customHeight="1">
      <c r="E9708" s="576"/>
    </row>
    <row r="9709" spans="5:5" ht="12" customHeight="1">
      <c r="E9709" s="576"/>
    </row>
    <row r="9710" spans="5:5" ht="12" customHeight="1">
      <c r="E9710" s="576"/>
    </row>
    <row r="9711" spans="5:5" ht="12" customHeight="1">
      <c r="E9711" s="576"/>
    </row>
    <row r="9712" spans="5:5" ht="12" customHeight="1">
      <c r="E9712" s="576"/>
    </row>
    <row r="9713" spans="5:5" ht="12" customHeight="1">
      <c r="E9713" s="576"/>
    </row>
    <row r="9714" spans="5:5" ht="12" customHeight="1">
      <c r="E9714" s="576"/>
    </row>
    <row r="9715" spans="5:5" ht="12" customHeight="1">
      <c r="E9715" s="576"/>
    </row>
    <row r="9716" spans="5:5" ht="12" customHeight="1">
      <c r="E9716" s="576"/>
    </row>
    <row r="9717" spans="5:5" ht="12" customHeight="1">
      <c r="E9717" s="576"/>
    </row>
    <row r="9718" spans="5:5" ht="12" customHeight="1">
      <c r="E9718" s="576"/>
    </row>
    <row r="9719" spans="5:5" ht="12" customHeight="1">
      <c r="E9719" s="576"/>
    </row>
    <row r="9720" spans="5:5" ht="12" customHeight="1">
      <c r="E9720" s="576"/>
    </row>
    <row r="9721" spans="5:5" ht="12" customHeight="1">
      <c r="E9721" s="576"/>
    </row>
    <row r="9722" spans="5:5" ht="12" customHeight="1">
      <c r="E9722" s="576"/>
    </row>
    <row r="9723" spans="5:5" ht="12" customHeight="1">
      <c r="E9723" s="576"/>
    </row>
    <row r="9724" spans="5:5" ht="12" customHeight="1">
      <c r="E9724" s="576"/>
    </row>
    <row r="9725" spans="5:5" ht="12" customHeight="1">
      <c r="E9725" s="576"/>
    </row>
    <row r="9726" spans="5:5" ht="12" customHeight="1">
      <c r="E9726" s="576"/>
    </row>
    <row r="9727" spans="5:5" ht="12" customHeight="1">
      <c r="E9727" s="576"/>
    </row>
    <row r="9728" spans="5:5" ht="12" customHeight="1">
      <c r="E9728" s="576"/>
    </row>
    <row r="9729" spans="5:5" ht="12" customHeight="1">
      <c r="E9729" s="576"/>
    </row>
    <row r="9730" spans="5:5" ht="12" customHeight="1">
      <c r="E9730" s="576"/>
    </row>
    <row r="9731" spans="5:5" ht="12" customHeight="1">
      <c r="E9731" s="576"/>
    </row>
    <row r="9732" spans="5:5" ht="12" customHeight="1">
      <c r="E9732" s="576"/>
    </row>
    <row r="9733" spans="5:5" ht="12" customHeight="1">
      <c r="E9733" s="576"/>
    </row>
    <row r="9734" spans="5:5" ht="12" customHeight="1">
      <c r="E9734" s="576"/>
    </row>
    <row r="9735" spans="5:5" ht="12" customHeight="1">
      <c r="E9735" s="576"/>
    </row>
    <row r="9736" spans="5:5" ht="12" customHeight="1">
      <c r="E9736" s="576"/>
    </row>
    <row r="9737" spans="5:5" ht="12" customHeight="1">
      <c r="E9737" s="576"/>
    </row>
    <row r="9738" spans="5:5" ht="12" customHeight="1">
      <c r="E9738" s="576"/>
    </row>
    <row r="9739" spans="5:5" ht="12" customHeight="1">
      <c r="E9739" s="576"/>
    </row>
    <row r="9740" spans="5:5" ht="12" customHeight="1">
      <c r="E9740" s="576"/>
    </row>
    <row r="9741" spans="5:5" ht="12" customHeight="1">
      <c r="E9741" s="576"/>
    </row>
    <row r="9742" spans="5:5" ht="12" customHeight="1">
      <c r="E9742" s="576"/>
    </row>
    <row r="9743" spans="5:5" ht="12" customHeight="1">
      <c r="E9743" s="576"/>
    </row>
    <row r="9744" spans="5:5" ht="12" customHeight="1">
      <c r="E9744" s="576"/>
    </row>
    <row r="9745" spans="5:5" ht="12" customHeight="1">
      <c r="E9745" s="576"/>
    </row>
    <row r="9746" spans="5:5" ht="12" customHeight="1">
      <c r="E9746" s="576"/>
    </row>
    <row r="9747" spans="5:5" ht="12" customHeight="1">
      <c r="E9747" s="576"/>
    </row>
    <row r="9748" spans="5:5" ht="12" customHeight="1">
      <c r="E9748" s="576"/>
    </row>
    <row r="9749" spans="5:5" ht="12" customHeight="1">
      <c r="E9749" s="576"/>
    </row>
    <row r="9750" spans="5:5" ht="12" customHeight="1">
      <c r="E9750" s="576"/>
    </row>
    <row r="9751" spans="5:5" ht="12" customHeight="1">
      <c r="E9751" s="576"/>
    </row>
    <row r="9752" spans="5:5" ht="12" customHeight="1">
      <c r="E9752" s="576"/>
    </row>
    <row r="9753" spans="5:5" ht="12" customHeight="1">
      <c r="E9753" s="576"/>
    </row>
    <row r="9754" spans="5:5" ht="12" customHeight="1">
      <c r="E9754" s="576"/>
    </row>
    <row r="9755" spans="5:5" ht="12" customHeight="1">
      <c r="E9755" s="576"/>
    </row>
    <row r="9756" spans="5:5" ht="12" customHeight="1">
      <c r="E9756" s="576"/>
    </row>
    <row r="9757" spans="5:5" ht="12" customHeight="1">
      <c r="E9757" s="576"/>
    </row>
    <row r="9758" spans="5:5" ht="12" customHeight="1">
      <c r="E9758" s="576"/>
    </row>
    <row r="9759" spans="5:5" ht="12" customHeight="1">
      <c r="E9759" s="576"/>
    </row>
    <row r="9760" spans="5:5" ht="12" customHeight="1">
      <c r="E9760" s="576"/>
    </row>
    <row r="9761" spans="5:5" ht="12" customHeight="1">
      <c r="E9761" s="576"/>
    </row>
    <row r="9762" spans="5:5" ht="12" customHeight="1">
      <c r="E9762" s="576"/>
    </row>
    <row r="9763" spans="5:5" ht="12" customHeight="1">
      <c r="E9763" s="576"/>
    </row>
    <row r="9764" spans="5:5" ht="12" customHeight="1">
      <c r="E9764" s="576"/>
    </row>
    <row r="9765" spans="5:5" ht="12" customHeight="1">
      <c r="E9765" s="576"/>
    </row>
    <row r="9766" spans="5:5" ht="12" customHeight="1">
      <c r="E9766" s="576"/>
    </row>
    <row r="9767" spans="5:5" ht="12" customHeight="1">
      <c r="E9767" s="576"/>
    </row>
    <row r="9768" spans="5:5" ht="12" customHeight="1">
      <c r="E9768" s="576"/>
    </row>
    <row r="9769" spans="5:5" ht="12" customHeight="1">
      <c r="E9769" s="576"/>
    </row>
    <row r="9770" spans="5:5" ht="12" customHeight="1">
      <c r="E9770" s="576"/>
    </row>
    <row r="9771" spans="5:5" ht="12" customHeight="1">
      <c r="E9771" s="576"/>
    </row>
    <row r="9772" spans="5:5" ht="12" customHeight="1">
      <c r="E9772" s="576"/>
    </row>
    <row r="9773" spans="5:5" ht="12" customHeight="1">
      <c r="E9773" s="576"/>
    </row>
    <row r="9774" spans="5:5" ht="12" customHeight="1">
      <c r="E9774" s="576"/>
    </row>
    <row r="9775" spans="5:5" ht="12" customHeight="1">
      <c r="E9775" s="576"/>
    </row>
    <row r="9776" spans="5:5" ht="12" customHeight="1">
      <c r="E9776" s="576"/>
    </row>
    <row r="9777" spans="5:5" ht="12" customHeight="1">
      <c r="E9777" s="576"/>
    </row>
    <row r="9778" spans="5:5" ht="12" customHeight="1">
      <c r="E9778" s="576"/>
    </row>
    <row r="9779" spans="5:5" ht="12" customHeight="1">
      <c r="E9779" s="576"/>
    </row>
    <row r="9780" spans="5:5" ht="12" customHeight="1">
      <c r="E9780" s="576"/>
    </row>
    <row r="9781" spans="5:5" ht="12" customHeight="1">
      <c r="E9781" s="576"/>
    </row>
    <row r="9782" spans="5:5" ht="12" customHeight="1">
      <c r="E9782" s="576"/>
    </row>
    <row r="9783" spans="5:5" ht="12" customHeight="1">
      <c r="E9783" s="576"/>
    </row>
    <row r="9784" spans="5:5" ht="12" customHeight="1">
      <c r="E9784" s="576"/>
    </row>
    <row r="9785" spans="5:5" ht="12" customHeight="1">
      <c r="E9785" s="576"/>
    </row>
    <row r="9786" spans="5:5" ht="12" customHeight="1">
      <c r="E9786" s="576"/>
    </row>
    <row r="9787" spans="5:5" ht="12" customHeight="1">
      <c r="E9787" s="576"/>
    </row>
    <row r="9788" spans="5:5" ht="12" customHeight="1">
      <c r="E9788" s="576"/>
    </row>
    <row r="9789" spans="5:5" ht="12" customHeight="1">
      <c r="E9789" s="576"/>
    </row>
    <row r="9790" spans="5:5" ht="12" customHeight="1">
      <c r="E9790" s="576"/>
    </row>
    <row r="9791" spans="5:5" ht="12" customHeight="1">
      <c r="E9791" s="576"/>
    </row>
    <row r="9792" spans="5:5" ht="12" customHeight="1">
      <c r="E9792" s="576"/>
    </row>
    <row r="9793" spans="5:5" ht="12" customHeight="1">
      <c r="E9793" s="576"/>
    </row>
    <row r="9794" spans="5:5" ht="12" customHeight="1">
      <c r="E9794" s="576"/>
    </row>
    <row r="9795" spans="5:5" ht="12" customHeight="1">
      <c r="E9795" s="576"/>
    </row>
    <row r="9796" spans="5:5" ht="12" customHeight="1">
      <c r="E9796" s="576"/>
    </row>
    <row r="9797" spans="5:5" ht="12" customHeight="1">
      <c r="E9797" s="576"/>
    </row>
    <row r="9798" spans="5:5" ht="12" customHeight="1">
      <c r="E9798" s="576"/>
    </row>
    <row r="9799" spans="5:5" ht="12" customHeight="1">
      <c r="E9799" s="576"/>
    </row>
    <row r="9800" spans="5:5" ht="12" customHeight="1">
      <c r="E9800" s="576"/>
    </row>
    <row r="9801" spans="5:5" ht="12" customHeight="1">
      <c r="E9801" s="576"/>
    </row>
    <row r="9802" spans="5:5" ht="12" customHeight="1">
      <c r="E9802" s="576"/>
    </row>
    <row r="9803" spans="5:5" ht="12" customHeight="1">
      <c r="E9803" s="576"/>
    </row>
    <row r="9804" spans="5:5" ht="12" customHeight="1">
      <c r="E9804" s="576"/>
    </row>
    <row r="9805" spans="5:5" ht="12" customHeight="1">
      <c r="E9805" s="576"/>
    </row>
    <row r="9806" spans="5:5" ht="12" customHeight="1">
      <c r="E9806" s="576"/>
    </row>
    <row r="9807" spans="5:5" ht="12" customHeight="1">
      <c r="E9807" s="576"/>
    </row>
    <row r="9808" spans="5:5" ht="12" customHeight="1">
      <c r="E9808" s="576"/>
    </row>
    <row r="9809" spans="5:5" ht="12" customHeight="1">
      <c r="E9809" s="576"/>
    </row>
    <row r="9810" spans="5:5" ht="12" customHeight="1">
      <c r="E9810" s="576"/>
    </row>
    <row r="9811" spans="5:5" ht="12" customHeight="1">
      <c r="E9811" s="576"/>
    </row>
    <row r="9812" spans="5:5" ht="12" customHeight="1">
      <c r="E9812" s="576"/>
    </row>
    <row r="9813" spans="5:5" ht="12" customHeight="1">
      <c r="E9813" s="576"/>
    </row>
    <row r="9814" spans="5:5" ht="12" customHeight="1">
      <c r="E9814" s="576"/>
    </row>
    <row r="9815" spans="5:5" ht="12" customHeight="1">
      <c r="E9815" s="576"/>
    </row>
    <row r="9816" spans="5:5" ht="12" customHeight="1">
      <c r="E9816" s="576"/>
    </row>
    <row r="9817" spans="5:5" ht="12" customHeight="1">
      <c r="E9817" s="576"/>
    </row>
    <row r="9818" spans="5:5" ht="12" customHeight="1">
      <c r="E9818" s="576"/>
    </row>
    <row r="9819" spans="5:5" ht="12" customHeight="1">
      <c r="E9819" s="576"/>
    </row>
    <row r="9820" spans="5:5" ht="12" customHeight="1">
      <c r="E9820" s="576"/>
    </row>
    <row r="9821" spans="5:5" ht="12" customHeight="1">
      <c r="E9821" s="576"/>
    </row>
    <row r="9822" spans="5:5" ht="12" customHeight="1">
      <c r="E9822" s="576"/>
    </row>
    <row r="9823" spans="5:5" ht="12" customHeight="1">
      <c r="E9823" s="576"/>
    </row>
    <row r="9824" spans="5:5" ht="12" customHeight="1">
      <c r="E9824" s="576"/>
    </row>
    <row r="9825" spans="5:5" ht="12" customHeight="1">
      <c r="E9825" s="576"/>
    </row>
    <row r="9826" spans="5:5" ht="12" customHeight="1">
      <c r="E9826" s="576"/>
    </row>
    <row r="9827" spans="5:5" ht="12" customHeight="1">
      <c r="E9827" s="576"/>
    </row>
    <row r="9828" spans="5:5" ht="12" customHeight="1">
      <c r="E9828" s="576"/>
    </row>
    <row r="9829" spans="5:5" ht="12" customHeight="1">
      <c r="E9829" s="576"/>
    </row>
    <row r="9830" spans="5:5" ht="12" customHeight="1">
      <c r="E9830" s="576"/>
    </row>
    <row r="9831" spans="5:5" ht="12" customHeight="1">
      <c r="E9831" s="576"/>
    </row>
    <row r="9832" spans="5:5" ht="12" customHeight="1">
      <c r="E9832" s="576"/>
    </row>
    <row r="9833" spans="5:5" ht="12" customHeight="1">
      <c r="E9833" s="576"/>
    </row>
    <row r="9834" spans="5:5" ht="12" customHeight="1">
      <c r="E9834" s="576"/>
    </row>
    <row r="9835" spans="5:5" ht="12" customHeight="1">
      <c r="E9835" s="576"/>
    </row>
    <row r="9836" spans="5:5" ht="12" customHeight="1">
      <c r="E9836" s="576"/>
    </row>
    <row r="9837" spans="5:5" ht="12" customHeight="1">
      <c r="E9837" s="576"/>
    </row>
    <row r="9838" spans="5:5" ht="12" customHeight="1">
      <c r="E9838" s="576"/>
    </row>
    <row r="9839" spans="5:5" ht="12" customHeight="1">
      <c r="E9839" s="576"/>
    </row>
    <row r="9840" spans="5:5" ht="12" customHeight="1">
      <c r="E9840" s="576"/>
    </row>
    <row r="9841" spans="5:5" ht="12" customHeight="1">
      <c r="E9841" s="576"/>
    </row>
    <row r="9842" spans="5:5" ht="12" customHeight="1">
      <c r="E9842" s="576"/>
    </row>
    <row r="9843" spans="5:5" ht="12" customHeight="1">
      <c r="E9843" s="576"/>
    </row>
    <row r="9844" spans="5:5" ht="12" customHeight="1">
      <c r="E9844" s="576"/>
    </row>
    <row r="9845" spans="5:5" ht="12" customHeight="1">
      <c r="E9845" s="576"/>
    </row>
    <row r="9846" spans="5:5" ht="12" customHeight="1">
      <c r="E9846" s="576"/>
    </row>
    <row r="9847" spans="5:5" ht="12" customHeight="1">
      <c r="E9847" s="576"/>
    </row>
    <row r="9848" spans="5:5" ht="12" customHeight="1">
      <c r="E9848" s="576"/>
    </row>
    <row r="9849" spans="5:5" ht="12" customHeight="1">
      <c r="E9849" s="576"/>
    </row>
    <row r="9850" spans="5:5" ht="12" customHeight="1">
      <c r="E9850" s="576"/>
    </row>
    <row r="9851" spans="5:5" ht="12" customHeight="1">
      <c r="E9851" s="576"/>
    </row>
    <row r="9852" spans="5:5" ht="12" customHeight="1">
      <c r="E9852" s="576"/>
    </row>
    <row r="9853" spans="5:5" ht="12" customHeight="1">
      <c r="E9853" s="576"/>
    </row>
    <row r="9854" spans="5:5" ht="12" customHeight="1">
      <c r="E9854" s="576"/>
    </row>
    <row r="9855" spans="5:5" ht="12" customHeight="1">
      <c r="E9855" s="576"/>
    </row>
    <row r="9856" spans="5:5" ht="12" customHeight="1">
      <c r="E9856" s="576"/>
    </row>
    <row r="9857" spans="5:5" ht="12" customHeight="1">
      <c r="E9857" s="576"/>
    </row>
    <row r="9858" spans="5:5" ht="12" customHeight="1">
      <c r="E9858" s="576"/>
    </row>
    <row r="9859" spans="5:5" ht="12" customHeight="1">
      <c r="E9859" s="576"/>
    </row>
    <row r="9860" spans="5:5" ht="12" customHeight="1">
      <c r="E9860" s="576"/>
    </row>
    <row r="9861" spans="5:5" ht="12" customHeight="1">
      <c r="E9861" s="576"/>
    </row>
    <row r="9862" spans="5:5" ht="12" customHeight="1">
      <c r="E9862" s="576"/>
    </row>
    <row r="9863" spans="5:5" ht="12" customHeight="1">
      <c r="E9863" s="576"/>
    </row>
    <row r="9864" spans="5:5" ht="12" customHeight="1">
      <c r="E9864" s="576"/>
    </row>
    <row r="9865" spans="5:5" ht="12" customHeight="1">
      <c r="E9865" s="576"/>
    </row>
    <row r="9866" spans="5:5" ht="12" customHeight="1">
      <c r="E9866" s="576"/>
    </row>
    <row r="9867" spans="5:5" ht="12" customHeight="1">
      <c r="E9867" s="576"/>
    </row>
    <row r="9868" spans="5:5" ht="12" customHeight="1">
      <c r="E9868" s="576"/>
    </row>
    <row r="9869" spans="5:5" ht="12" customHeight="1">
      <c r="E9869" s="576"/>
    </row>
    <row r="9870" spans="5:5" ht="12" customHeight="1">
      <c r="E9870" s="576"/>
    </row>
    <row r="9871" spans="5:5" ht="12" customHeight="1">
      <c r="E9871" s="576"/>
    </row>
    <row r="9872" spans="5:5" ht="12" customHeight="1">
      <c r="E9872" s="576"/>
    </row>
    <row r="9873" spans="5:5" ht="12" customHeight="1">
      <c r="E9873" s="576"/>
    </row>
    <row r="9874" spans="5:5" ht="12" customHeight="1">
      <c r="E9874" s="576"/>
    </row>
    <row r="9875" spans="5:5" ht="12" customHeight="1">
      <c r="E9875" s="576"/>
    </row>
    <row r="9876" spans="5:5" ht="12" customHeight="1">
      <c r="E9876" s="576"/>
    </row>
    <row r="9877" spans="5:5" ht="12" customHeight="1">
      <c r="E9877" s="576"/>
    </row>
    <row r="9878" spans="5:5" ht="12" customHeight="1">
      <c r="E9878" s="576"/>
    </row>
    <row r="9879" spans="5:5" ht="12" customHeight="1">
      <c r="E9879" s="576"/>
    </row>
    <row r="9880" spans="5:5" ht="12" customHeight="1">
      <c r="E9880" s="576"/>
    </row>
    <row r="9881" spans="5:5" ht="12" customHeight="1">
      <c r="E9881" s="576"/>
    </row>
    <row r="9882" spans="5:5" ht="12" customHeight="1">
      <c r="E9882" s="576"/>
    </row>
    <row r="9883" spans="5:5" ht="12" customHeight="1">
      <c r="E9883" s="576"/>
    </row>
    <row r="9884" spans="5:5" ht="12" customHeight="1">
      <c r="E9884" s="576"/>
    </row>
    <row r="9885" spans="5:5" ht="12" customHeight="1">
      <c r="E9885" s="576"/>
    </row>
    <row r="9886" spans="5:5" ht="12" customHeight="1">
      <c r="E9886" s="576"/>
    </row>
    <row r="9887" spans="5:5" ht="12" customHeight="1">
      <c r="E9887" s="576"/>
    </row>
    <row r="9888" spans="5:5" ht="12" customHeight="1">
      <c r="E9888" s="576"/>
    </row>
    <row r="9889" spans="5:5" ht="12" customHeight="1">
      <c r="E9889" s="576"/>
    </row>
    <row r="9890" spans="5:5" ht="12" customHeight="1">
      <c r="E9890" s="576"/>
    </row>
    <row r="9891" spans="5:5" ht="12" customHeight="1">
      <c r="E9891" s="576"/>
    </row>
    <row r="9892" spans="5:5" ht="12" customHeight="1">
      <c r="E9892" s="576"/>
    </row>
    <row r="9893" spans="5:5" ht="12" customHeight="1">
      <c r="E9893" s="576"/>
    </row>
    <row r="9894" spans="5:5" ht="12" customHeight="1">
      <c r="E9894" s="576"/>
    </row>
    <row r="9895" spans="5:5" ht="12" customHeight="1">
      <c r="E9895" s="576"/>
    </row>
    <row r="9896" spans="5:5" ht="12" customHeight="1">
      <c r="E9896" s="576"/>
    </row>
    <row r="9897" spans="5:5" ht="12" customHeight="1">
      <c r="E9897" s="576"/>
    </row>
    <row r="9898" spans="5:5" ht="12" customHeight="1">
      <c r="E9898" s="576"/>
    </row>
    <row r="9899" spans="5:5" ht="12" customHeight="1">
      <c r="E9899" s="576"/>
    </row>
    <row r="9900" spans="5:5" ht="12" customHeight="1">
      <c r="E9900" s="576"/>
    </row>
    <row r="9901" spans="5:5" ht="12" customHeight="1">
      <c r="E9901" s="576"/>
    </row>
    <row r="9902" spans="5:5" ht="12" customHeight="1">
      <c r="E9902" s="576"/>
    </row>
    <row r="9903" spans="5:5" ht="12" customHeight="1">
      <c r="E9903" s="576"/>
    </row>
    <row r="9904" spans="5:5" ht="12" customHeight="1">
      <c r="E9904" s="576"/>
    </row>
    <row r="9905" spans="5:5" ht="12" customHeight="1">
      <c r="E9905" s="576"/>
    </row>
    <row r="9906" spans="5:5" ht="12" customHeight="1">
      <c r="E9906" s="576"/>
    </row>
    <row r="9907" spans="5:5" ht="12" customHeight="1">
      <c r="E9907" s="576"/>
    </row>
    <row r="9908" spans="5:5" ht="12" customHeight="1">
      <c r="E9908" s="576"/>
    </row>
    <row r="9909" spans="5:5" ht="12" customHeight="1">
      <c r="E9909" s="576"/>
    </row>
    <row r="9910" spans="5:5" ht="12" customHeight="1">
      <c r="E9910" s="576"/>
    </row>
    <row r="9911" spans="5:5" ht="12" customHeight="1">
      <c r="E9911" s="576"/>
    </row>
    <row r="9912" spans="5:5" ht="12" customHeight="1">
      <c r="E9912" s="576"/>
    </row>
    <row r="9913" spans="5:5" ht="12" customHeight="1">
      <c r="E9913" s="576"/>
    </row>
    <row r="9914" spans="5:5" ht="12" customHeight="1">
      <c r="E9914" s="576"/>
    </row>
    <row r="9915" spans="5:5" ht="12" customHeight="1">
      <c r="E9915" s="576"/>
    </row>
    <row r="9916" spans="5:5" ht="12" customHeight="1">
      <c r="E9916" s="576"/>
    </row>
    <row r="9917" spans="5:5" ht="12" customHeight="1">
      <c r="E9917" s="576"/>
    </row>
    <row r="9918" spans="5:5" ht="12" customHeight="1">
      <c r="E9918" s="576"/>
    </row>
    <row r="9919" spans="5:5" ht="12" customHeight="1">
      <c r="E9919" s="576"/>
    </row>
    <row r="9920" spans="5:5" ht="12" customHeight="1">
      <c r="E9920" s="576"/>
    </row>
    <row r="9921" spans="5:5" ht="12" customHeight="1">
      <c r="E9921" s="576"/>
    </row>
    <row r="9922" spans="5:5" ht="12" customHeight="1">
      <c r="E9922" s="576"/>
    </row>
    <row r="9923" spans="5:5" ht="12" customHeight="1">
      <c r="E9923" s="576"/>
    </row>
    <row r="9924" spans="5:5" ht="12" customHeight="1">
      <c r="E9924" s="576"/>
    </row>
    <row r="9925" spans="5:5" ht="12" customHeight="1">
      <c r="E9925" s="576"/>
    </row>
    <row r="9926" spans="5:5" ht="12" customHeight="1">
      <c r="E9926" s="576"/>
    </row>
    <row r="9927" spans="5:5" ht="12" customHeight="1">
      <c r="E9927" s="576"/>
    </row>
    <row r="9928" spans="5:5" ht="12" customHeight="1">
      <c r="E9928" s="576"/>
    </row>
    <row r="9929" spans="5:5" ht="12" customHeight="1">
      <c r="E9929" s="576"/>
    </row>
    <row r="9930" spans="5:5" ht="12" customHeight="1">
      <c r="E9930" s="576"/>
    </row>
    <row r="9931" spans="5:5" ht="12" customHeight="1">
      <c r="E9931" s="576"/>
    </row>
    <row r="9932" spans="5:5" ht="12" customHeight="1">
      <c r="E9932" s="576"/>
    </row>
    <row r="9933" spans="5:5" ht="12" customHeight="1">
      <c r="E9933" s="576"/>
    </row>
    <row r="9934" spans="5:5" ht="12" customHeight="1">
      <c r="E9934" s="576"/>
    </row>
    <row r="9935" spans="5:5" ht="12" customHeight="1">
      <c r="E9935" s="576"/>
    </row>
    <row r="9936" spans="5:5" ht="12" customHeight="1">
      <c r="E9936" s="576"/>
    </row>
    <row r="9937" spans="5:5" ht="12" customHeight="1">
      <c r="E9937" s="576"/>
    </row>
    <row r="9938" spans="5:5" ht="12" customHeight="1">
      <c r="E9938" s="576"/>
    </row>
    <row r="9939" spans="5:5" ht="12" customHeight="1">
      <c r="E9939" s="576"/>
    </row>
    <row r="9940" spans="5:5" ht="12" customHeight="1">
      <c r="E9940" s="576"/>
    </row>
    <row r="9941" spans="5:5" ht="12" customHeight="1">
      <c r="E9941" s="576"/>
    </row>
    <row r="9942" spans="5:5" ht="12" customHeight="1">
      <c r="E9942" s="576"/>
    </row>
    <row r="9943" spans="5:5" ht="12" customHeight="1">
      <c r="E9943" s="576"/>
    </row>
    <row r="9944" spans="5:5" ht="12" customHeight="1">
      <c r="E9944" s="576"/>
    </row>
    <row r="9945" spans="5:5" ht="12" customHeight="1">
      <c r="E9945" s="576"/>
    </row>
    <row r="9946" spans="5:5" ht="12" customHeight="1">
      <c r="E9946" s="576"/>
    </row>
    <row r="9947" spans="5:5" ht="12" customHeight="1">
      <c r="E9947" s="576"/>
    </row>
    <row r="9948" spans="5:5" ht="12" customHeight="1">
      <c r="E9948" s="576"/>
    </row>
    <row r="9949" spans="5:5" ht="12" customHeight="1">
      <c r="E9949" s="576"/>
    </row>
    <row r="9950" spans="5:5" ht="12" customHeight="1">
      <c r="E9950" s="576"/>
    </row>
    <row r="9951" spans="5:5" ht="12" customHeight="1">
      <c r="E9951" s="576"/>
    </row>
    <row r="9952" spans="5:5" ht="12" customHeight="1">
      <c r="E9952" s="576"/>
    </row>
    <row r="9953" spans="5:5" ht="12" customHeight="1">
      <c r="E9953" s="576"/>
    </row>
    <row r="9954" spans="5:5" ht="12" customHeight="1">
      <c r="E9954" s="576"/>
    </row>
    <row r="9955" spans="5:5" ht="12" customHeight="1">
      <c r="E9955" s="576"/>
    </row>
    <row r="9956" spans="5:5" ht="12" customHeight="1">
      <c r="E9956" s="576"/>
    </row>
    <row r="9957" spans="5:5" ht="12" customHeight="1">
      <c r="E9957" s="576"/>
    </row>
    <row r="9958" spans="5:5" ht="12" customHeight="1">
      <c r="E9958" s="576"/>
    </row>
    <row r="9959" spans="5:5" ht="12" customHeight="1">
      <c r="E9959" s="576"/>
    </row>
    <row r="9960" spans="5:5" ht="12" customHeight="1">
      <c r="E9960" s="576"/>
    </row>
    <row r="9961" spans="5:5" ht="12" customHeight="1">
      <c r="E9961" s="576"/>
    </row>
    <row r="9962" spans="5:5" ht="12" customHeight="1">
      <c r="E9962" s="576"/>
    </row>
    <row r="9963" spans="5:5" ht="12" customHeight="1">
      <c r="E9963" s="576"/>
    </row>
    <row r="9964" spans="5:5" ht="12" customHeight="1">
      <c r="E9964" s="576"/>
    </row>
    <row r="9965" spans="5:5" ht="12" customHeight="1">
      <c r="E9965" s="576"/>
    </row>
    <row r="9966" spans="5:5" ht="12" customHeight="1">
      <c r="E9966" s="576"/>
    </row>
    <row r="9967" spans="5:5" ht="12" customHeight="1">
      <c r="E9967" s="576"/>
    </row>
    <row r="9968" spans="5:5" ht="12" customHeight="1">
      <c r="E9968" s="576"/>
    </row>
    <row r="9969" spans="5:5" ht="12" customHeight="1">
      <c r="E9969" s="576"/>
    </row>
    <row r="9970" spans="5:5" ht="12" customHeight="1">
      <c r="E9970" s="576"/>
    </row>
    <row r="9971" spans="5:5" ht="12" customHeight="1">
      <c r="E9971" s="576"/>
    </row>
    <row r="9972" spans="5:5" ht="12" customHeight="1">
      <c r="E9972" s="576"/>
    </row>
    <row r="9973" spans="5:5" ht="12" customHeight="1">
      <c r="E9973" s="576"/>
    </row>
    <row r="9974" spans="5:5" ht="12" customHeight="1">
      <c r="E9974" s="576"/>
    </row>
    <row r="9975" spans="5:5" ht="12" customHeight="1">
      <c r="E9975" s="576"/>
    </row>
    <row r="9976" spans="5:5" ht="12" customHeight="1">
      <c r="E9976" s="576"/>
    </row>
    <row r="9977" spans="5:5" ht="12" customHeight="1">
      <c r="E9977" s="576"/>
    </row>
    <row r="9978" spans="5:5" ht="12" customHeight="1">
      <c r="E9978" s="576"/>
    </row>
    <row r="9979" spans="5:5" ht="12" customHeight="1">
      <c r="E9979" s="576"/>
    </row>
    <row r="9980" spans="5:5" ht="12" customHeight="1">
      <c r="E9980" s="576"/>
    </row>
    <row r="9981" spans="5:5" ht="12" customHeight="1">
      <c r="E9981" s="576"/>
    </row>
    <row r="9982" spans="5:5" ht="12" customHeight="1">
      <c r="E9982" s="576"/>
    </row>
    <row r="9983" spans="5:5" ht="12" customHeight="1">
      <c r="E9983" s="576"/>
    </row>
    <row r="9984" spans="5:5" ht="12" customHeight="1">
      <c r="E9984" s="576"/>
    </row>
    <row r="9985" spans="5:5" ht="12" customHeight="1">
      <c r="E9985" s="576"/>
    </row>
    <row r="9986" spans="5:5" ht="12" customHeight="1">
      <c r="E9986" s="576"/>
    </row>
    <row r="9987" spans="5:5" ht="12" customHeight="1">
      <c r="E9987" s="576"/>
    </row>
    <row r="9988" spans="5:5" ht="12" customHeight="1">
      <c r="E9988" s="576"/>
    </row>
    <row r="9989" spans="5:5" ht="12" customHeight="1">
      <c r="E9989" s="576"/>
    </row>
    <row r="9990" spans="5:5" ht="12" customHeight="1">
      <c r="E9990" s="576"/>
    </row>
    <row r="9991" spans="5:5" ht="12" customHeight="1">
      <c r="E9991" s="576"/>
    </row>
    <row r="9992" spans="5:5" ht="12" customHeight="1">
      <c r="E9992" s="576"/>
    </row>
    <row r="9993" spans="5:5" ht="12" customHeight="1">
      <c r="E9993" s="576"/>
    </row>
    <row r="9994" spans="5:5" ht="12" customHeight="1">
      <c r="E9994" s="576"/>
    </row>
    <row r="9995" spans="5:5" ht="12" customHeight="1">
      <c r="E9995" s="576"/>
    </row>
    <row r="9996" spans="5:5" ht="12" customHeight="1">
      <c r="E9996" s="576"/>
    </row>
    <row r="9997" spans="5:5" ht="12" customHeight="1">
      <c r="E9997" s="576"/>
    </row>
    <row r="9998" spans="5:5" ht="12" customHeight="1">
      <c r="E9998" s="576"/>
    </row>
    <row r="9999" spans="5:5" ht="12" customHeight="1">
      <c r="E9999" s="576"/>
    </row>
    <row r="10000" spans="5:5" ht="12" customHeight="1">
      <c r="E10000" s="576"/>
    </row>
    <row r="10001" spans="5:5" ht="12" customHeight="1">
      <c r="E10001" s="576"/>
    </row>
    <row r="10002" spans="5:5" ht="12" customHeight="1">
      <c r="E10002" s="576"/>
    </row>
    <row r="10003" spans="5:5" ht="12" customHeight="1">
      <c r="E10003" s="576"/>
    </row>
    <row r="10004" spans="5:5" ht="12" customHeight="1">
      <c r="E10004" s="576"/>
    </row>
    <row r="10005" spans="5:5" ht="12" customHeight="1">
      <c r="E10005" s="576"/>
    </row>
    <row r="10006" spans="5:5" ht="12" customHeight="1">
      <c r="E10006" s="576"/>
    </row>
    <row r="10007" spans="5:5" ht="12" customHeight="1">
      <c r="E10007" s="576"/>
    </row>
    <row r="10008" spans="5:5" ht="12" customHeight="1">
      <c r="E10008" s="576"/>
    </row>
    <row r="10009" spans="5:5" ht="12" customHeight="1">
      <c r="E10009" s="576"/>
    </row>
    <row r="10010" spans="5:5" ht="12" customHeight="1">
      <c r="E10010" s="576"/>
    </row>
    <row r="10011" spans="5:5" ht="12" customHeight="1">
      <c r="E10011" s="576"/>
    </row>
    <row r="10012" spans="5:5" ht="12" customHeight="1">
      <c r="E10012" s="576"/>
    </row>
    <row r="10013" spans="5:5" ht="12" customHeight="1">
      <c r="E10013" s="576"/>
    </row>
    <row r="10014" spans="5:5" ht="12" customHeight="1">
      <c r="E10014" s="576"/>
    </row>
    <row r="10015" spans="5:5" ht="12" customHeight="1">
      <c r="E10015" s="576"/>
    </row>
    <row r="10016" spans="5:5" ht="12" customHeight="1">
      <c r="E10016" s="576"/>
    </row>
    <row r="10017" spans="5:5" ht="12" customHeight="1">
      <c r="E10017" s="576"/>
    </row>
    <row r="10018" spans="5:5" ht="12" customHeight="1">
      <c r="E10018" s="576"/>
    </row>
    <row r="10019" spans="5:5" ht="12" customHeight="1">
      <c r="E10019" s="576"/>
    </row>
    <row r="10020" spans="5:5" ht="12" customHeight="1">
      <c r="E10020" s="576"/>
    </row>
    <row r="10021" spans="5:5" ht="12" customHeight="1">
      <c r="E10021" s="576"/>
    </row>
    <row r="10022" spans="5:5" ht="12" customHeight="1">
      <c r="E10022" s="576"/>
    </row>
    <row r="10023" spans="5:5" ht="12" customHeight="1">
      <c r="E10023" s="576"/>
    </row>
    <row r="10024" spans="5:5" ht="12" customHeight="1">
      <c r="E10024" s="576"/>
    </row>
    <row r="10025" spans="5:5" ht="12" customHeight="1">
      <c r="E10025" s="576"/>
    </row>
    <row r="10026" spans="5:5" ht="12" customHeight="1">
      <c r="E10026" s="576"/>
    </row>
    <row r="10027" spans="5:5" ht="12" customHeight="1">
      <c r="E10027" s="576"/>
    </row>
    <row r="10028" spans="5:5" ht="12" customHeight="1">
      <c r="E10028" s="576"/>
    </row>
    <row r="10029" spans="5:5" ht="12" customHeight="1">
      <c r="E10029" s="576"/>
    </row>
    <row r="10030" spans="5:5" ht="12" customHeight="1">
      <c r="E10030" s="576"/>
    </row>
    <row r="10031" spans="5:5" ht="12" customHeight="1">
      <c r="E10031" s="576"/>
    </row>
    <row r="10032" spans="5:5" ht="12" customHeight="1">
      <c r="E10032" s="576"/>
    </row>
    <row r="10033" spans="5:5" ht="12" customHeight="1">
      <c r="E10033" s="576"/>
    </row>
    <row r="10034" spans="5:5" ht="12" customHeight="1">
      <c r="E10034" s="576"/>
    </row>
    <row r="10035" spans="5:5" ht="12" customHeight="1">
      <c r="E10035" s="576"/>
    </row>
    <row r="10036" spans="5:5" ht="12" customHeight="1">
      <c r="E10036" s="576"/>
    </row>
    <row r="10037" spans="5:5" ht="12" customHeight="1">
      <c r="E10037" s="576"/>
    </row>
    <row r="10038" spans="5:5" ht="12" customHeight="1">
      <c r="E10038" s="576"/>
    </row>
    <row r="10039" spans="5:5" ht="12" customHeight="1">
      <c r="E10039" s="576"/>
    </row>
    <row r="10040" spans="5:5" ht="12" customHeight="1">
      <c r="E10040" s="576"/>
    </row>
    <row r="10041" spans="5:5" ht="12" customHeight="1">
      <c r="E10041" s="576"/>
    </row>
    <row r="10042" spans="5:5" ht="12" customHeight="1">
      <c r="E10042" s="576"/>
    </row>
    <row r="10043" spans="5:5" ht="12" customHeight="1">
      <c r="E10043" s="576"/>
    </row>
    <row r="10044" spans="5:5" ht="12" customHeight="1">
      <c r="E10044" s="576"/>
    </row>
    <row r="10045" spans="5:5" ht="12" customHeight="1">
      <c r="E10045" s="576"/>
    </row>
    <row r="10046" spans="5:5" ht="12" customHeight="1">
      <c r="E10046" s="576"/>
    </row>
    <row r="10047" spans="5:5" ht="12" customHeight="1">
      <c r="E10047" s="576"/>
    </row>
    <row r="10048" spans="5:5" ht="12" customHeight="1">
      <c r="E10048" s="576"/>
    </row>
    <row r="10049" spans="5:5" ht="12" customHeight="1">
      <c r="E10049" s="576"/>
    </row>
    <row r="10050" spans="5:5" ht="12" customHeight="1">
      <c r="E10050" s="576"/>
    </row>
    <row r="10051" spans="5:5" ht="12" customHeight="1">
      <c r="E10051" s="576"/>
    </row>
    <row r="10052" spans="5:5" ht="12" customHeight="1">
      <c r="E10052" s="576"/>
    </row>
    <row r="10053" spans="5:5" ht="12" customHeight="1">
      <c r="E10053" s="576"/>
    </row>
    <row r="10054" spans="5:5" ht="12" customHeight="1">
      <c r="E10054" s="576"/>
    </row>
    <row r="10055" spans="5:5" ht="12" customHeight="1">
      <c r="E10055" s="576"/>
    </row>
    <row r="10056" spans="5:5" ht="12" customHeight="1">
      <c r="E10056" s="576"/>
    </row>
    <row r="10057" spans="5:5" ht="12" customHeight="1">
      <c r="E10057" s="576"/>
    </row>
    <row r="10058" spans="5:5" ht="12" customHeight="1">
      <c r="E10058" s="576"/>
    </row>
    <row r="10059" spans="5:5" ht="12" customHeight="1">
      <c r="E10059" s="576"/>
    </row>
    <row r="10060" spans="5:5" ht="12" customHeight="1">
      <c r="E10060" s="576"/>
    </row>
    <row r="10061" spans="5:5" ht="12" customHeight="1">
      <c r="E10061" s="576"/>
    </row>
    <row r="10062" spans="5:5" ht="12" customHeight="1">
      <c r="E10062" s="576"/>
    </row>
    <row r="10063" spans="5:5" ht="12" customHeight="1">
      <c r="E10063" s="576"/>
    </row>
    <row r="10064" spans="5:5" ht="12" customHeight="1">
      <c r="E10064" s="576"/>
    </row>
    <row r="10065" spans="5:5" ht="12" customHeight="1">
      <c r="E10065" s="576"/>
    </row>
    <row r="10066" spans="5:5" ht="12" customHeight="1">
      <c r="E10066" s="576"/>
    </row>
    <row r="10067" spans="5:5" ht="12" customHeight="1">
      <c r="E10067" s="576"/>
    </row>
    <row r="10068" spans="5:5" ht="12" customHeight="1">
      <c r="E10068" s="576"/>
    </row>
    <row r="10069" spans="5:5" ht="12" customHeight="1">
      <c r="E10069" s="576"/>
    </row>
    <row r="10070" spans="5:5" ht="12" customHeight="1">
      <c r="E10070" s="576"/>
    </row>
    <row r="10071" spans="5:5" ht="12" customHeight="1">
      <c r="E10071" s="576"/>
    </row>
    <row r="10072" spans="5:5" ht="12" customHeight="1">
      <c r="E10072" s="576"/>
    </row>
    <row r="10073" spans="5:5" ht="12" customHeight="1">
      <c r="E10073" s="576"/>
    </row>
    <row r="10074" spans="5:5" ht="12" customHeight="1">
      <c r="E10074" s="576"/>
    </row>
    <row r="10075" spans="5:5" ht="12" customHeight="1">
      <c r="E10075" s="576"/>
    </row>
    <row r="10076" spans="5:5" ht="12" customHeight="1">
      <c r="E10076" s="576"/>
    </row>
    <row r="10077" spans="5:5" ht="12" customHeight="1">
      <c r="E10077" s="576"/>
    </row>
    <row r="10078" spans="5:5" ht="12" customHeight="1">
      <c r="E10078" s="576"/>
    </row>
    <row r="10079" spans="5:5" ht="12" customHeight="1">
      <c r="E10079" s="576"/>
    </row>
    <row r="10080" spans="5:5" ht="12" customHeight="1">
      <c r="E10080" s="576"/>
    </row>
    <row r="10081" spans="5:5" ht="12" customHeight="1">
      <c r="E10081" s="576"/>
    </row>
    <row r="10082" spans="5:5" ht="12" customHeight="1">
      <c r="E10082" s="576"/>
    </row>
    <row r="10083" spans="5:5" ht="12" customHeight="1">
      <c r="E10083" s="576"/>
    </row>
    <row r="10084" spans="5:5" ht="12" customHeight="1">
      <c r="E10084" s="576"/>
    </row>
    <row r="10085" spans="5:5" ht="12" customHeight="1">
      <c r="E10085" s="576"/>
    </row>
    <row r="10086" spans="5:5" ht="12" customHeight="1">
      <c r="E10086" s="576"/>
    </row>
    <row r="10087" spans="5:5" ht="12" customHeight="1">
      <c r="E10087" s="576"/>
    </row>
    <row r="10088" spans="5:5" ht="12" customHeight="1">
      <c r="E10088" s="576"/>
    </row>
    <row r="10089" spans="5:5" ht="12" customHeight="1">
      <c r="E10089" s="576"/>
    </row>
    <row r="10090" spans="5:5" ht="12" customHeight="1">
      <c r="E10090" s="576"/>
    </row>
    <row r="10091" spans="5:5" ht="12" customHeight="1">
      <c r="E10091" s="576"/>
    </row>
    <row r="10092" spans="5:5" ht="12" customHeight="1">
      <c r="E10092" s="576"/>
    </row>
    <row r="10093" spans="5:5" ht="12" customHeight="1">
      <c r="E10093" s="576"/>
    </row>
    <row r="10094" spans="5:5" ht="12" customHeight="1">
      <c r="E10094" s="576"/>
    </row>
    <row r="10095" spans="5:5" ht="12" customHeight="1">
      <c r="E10095" s="576"/>
    </row>
    <row r="10096" spans="5:5" ht="12" customHeight="1">
      <c r="E10096" s="576"/>
    </row>
    <row r="10097" spans="5:5" ht="12" customHeight="1">
      <c r="E10097" s="576"/>
    </row>
    <row r="10098" spans="5:5" ht="12" customHeight="1">
      <c r="E10098" s="576"/>
    </row>
    <row r="10099" spans="5:5" ht="12" customHeight="1">
      <c r="E10099" s="576"/>
    </row>
    <row r="10100" spans="5:5" ht="12" customHeight="1">
      <c r="E10100" s="576"/>
    </row>
    <row r="10101" spans="5:5" ht="12" customHeight="1">
      <c r="E10101" s="576"/>
    </row>
    <row r="10102" spans="5:5" ht="12" customHeight="1">
      <c r="E10102" s="576"/>
    </row>
    <row r="10103" spans="5:5" ht="12" customHeight="1">
      <c r="E10103" s="576"/>
    </row>
    <row r="10104" spans="5:5" ht="12" customHeight="1">
      <c r="E10104" s="576"/>
    </row>
    <row r="10105" spans="5:5" ht="12" customHeight="1">
      <c r="E10105" s="576"/>
    </row>
    <row r="10106" spans="5:5" ht="12" customHeight="1">
      <c r="E10106" s="576"/>
    </row>
    <row r="10107" spans="5:5" ht="12" customHeight="1">
      <c r="E10107" s="576"/>
    </row>
    <row r="10108" spans="5:5" ht="12" customHeight="1">
      <c r="E10108" s="576"/>
    </row>
    <row r="10109" spans="5:5" ht="12" customHeight="1">
      <c r="E10109" s="576"/>
    </row>
    <row r="10110" spans="5:5" ht="12" customHeight="1">
      <c r="E10110" s="576"/>
    </row>
    <row r="10111" spans="5:5" ht="12" customHeight="1">
      <c r="E10111" s="576"/>
    </row>
    <row r="10112" spans="5:5" ht="12" customHeight="1">
      <c r="E10112" s="576"/>
    </row>
    <row r="10113" spans="5:5" ht="12" customHeight="1">
      <c r="E10113" s="576"/>
    </row>
    <row r="10114" spans="5:5" ht="12" customHeight="1">
      <c r="E10114" s="576"/>
    </row>
    <row r="10115" spans="5:5" ht="12" customHeight="1">
      <c r="E10115" s="576"/>
    </row>
    <row r="10116" spans="5:5" ht="12" customHeight="1">
      <c r="E10116" s="576"/>
    </row>
    <row r="10117" spans="5:5" ht="12" customHeight="1">
      <c r="E10117" s="576"/>
    </row>
    <row r="10118" spans="5:5" ht="12" customHeight="1">
      <c r="E10118" s="576"/>
    </row>
    <row r="10119" spans="5:5" ht="12" customHeight="1">
      <c r="E10119" s="576"/>
    </row>
    <row r="10120" spans="5:5" ht="12" customHeight="1">
      <c r="E10120" s="576"/>
    </row>
    <row r="10121" spans="5:5" ht="12" customHeight="1">
      <c r="E10121" s="576"/>
    </row>
    <row r="10122" spans="5:5" ht="12" customHeight="1">
      <c r="E10122" s="576"/>
    </row>
    <row r="10123" spans="5:5" ht="12" customHeight="1">
      <c r="E10123" s="576"/>
    </row>
    <row r="10124" spans="5:5" ht="12" customHeight="1">
      <c r="E10124" s="576"/>
    </row>
    <row r="10125" spans="5:5" ht="12" customHeight="1">
      <c r="E10125" s="576"/>
    </row>
    <row r="10126" spans="5:5" ht="12" customHeight="1">
      <c r="E10126" s="576"/>
    </row>
    <row r="10127" spans="5:5" ht="12" customHeight="1">
      <c r="E10127" s="576"/>
    </row>
    <row r="10128" spans="5:5" ht="12" customHeight="1">
      <c r="E10128" s="576"/>
    </row>
    <row r="10129" spans="5:5" ht="12" customHeight="1">
      <c r="E10129" s="576"/>
    </row>
    <row r="10130" spans="5:5" ht="12" customHeight="1">
      <c r="E10130" s="576"/>
    </row>
    <row r="10131" spans="5:5" ht="12" customHeight="1">
      <c r="E10131" s="576"/>
    </row>
    <row r="10132" spans="5:5" ht="12" customHeight="1">
      <c r="E10132" s="576"/>
    </row>
    <row r="10133" spans="5:5" ht="12" customHeight="1">
      <c r="E10133" s="576"/>
    </row>
    <row r="10134" spans="5:5" ht="12" customHeight="1">
      <c r="E10134" s="576"/>
    </row>
    <row r="10135" spans="5:5" ht="12" customHeight="1">
      <c r="E10135" s="576"/>
    </row>
    <row r="10136" spans="5:5" ht="12" customHeight="1">
      <c r="E10136" s="576"/>
    </row>
    <row r="10137" spans="5:5" ht="12" customHeight="1">
      <c r="E10137" s="576"/>
    </row>
    <row r="10138" spans="5:5" ht="12" customHeight="1">
      <c r="E10138" s="576"/>
    </row>
    <row r="10139" spans="5:5" ht="12" customHeight="1">
      <c r="E10139" s="576"/>
    </row>
    <row r="10140" spans="5:5" ht="12" customHeight="1">
      <c r="E10140" s="576"/>
    </row>
    <row r="10141" spans="5:5" ht="12" customHeight="1">
      <c r="E10141" s="576"/>
    </row>
    <row r="10142" spans="5:5" ht="12" customHeight="1">
      <c r="E10142" s="576"/>
    </row>
    <row r="10143" spans="5:5" ht="12" customHeight="1">
      <c r="E10143" s="576"/>
    </row>
    <row r="10144" spans="5:5" ht="12" customHeight="1">
      <c r="E10144" s="576"/>
    </row>
    <row r="10145" spans="5:5" ht="12" customHeight="1">
      <c r="E10145" s="576"/>
    </row>
    <row r="10146" spans="5:5" ht="12" customHeight="1">
      <c r="E10146" s="576"/>
    </row>
    <row r="10147" spans="5:5" ht="12" customHeight="1">
      <c r="E10147" s="576"/>
    </row>
    <row r="10148" spans="5:5" ht="12" customHeight="1">
      <c r="E10148" s="576"/>
    </row>
    <row r="10149" spans="5:5" ht="12" customHeight="1">
      <c r="E10149" s="576"/>
    </row>
    <row r="10150" spans="5:5" ht="12" customHeight="1">
      <c r="E10150" s="576"/>
    </row>
    <row r="10151" spans="5:5" ht="12" customHeight="1">
      <c r="E10151" s="576"/>
    </row>
    <row r="10152" spans="5:5" ht="12" customHeight="1">
      <c r="E10152" s="576"/>
    </row>
    <row r="10153" spans="5:5" ht="12" customHeight="1">
      <c r="E10153" s="576"/>
    </row>
    <row r="10154" spans="5:5" ht="12" customHeight="1">
      <c r="E10154" s="576"/>
    </row>
    <row r="10155" spans="5:5" ht="12" customHeight="1">
      <c r="E10155" s="576"/>
    </row>
    <row r="10156" spans="5:5" ht="12" customHeight="1">
      <c r="E10156" s="576"/>
    </row>
    <row r="10157" spans="5:5" ht="12" customHeight="1">
      <c r="E10157" s="576"/>
    </row>
    <row r="10158" spans="5:5" ht="12" customHeight="1">
      <c r="E10158" s="576"/>
    </row>
    <row r="10159" spans="5:5" ht="12" customHeight="1">
      <c r="E10159" s="576"/>
    </row>
    <row r="10160" spans="5:5" ht="12" customHeight="1">
      <c r="E10160" s="576"/>
    </row>
    <row r="10161" spans="5:5" ht="12" customHeight="1">
      <c r="E10161" s="576"/>
    </row>
    <row r="10162" spans="5:5" ht="12" customHeight="1">
      <c r="E10162" s="576"/>
    </row>
    <row r="10163" spans="5:5" ht="12" customHeight="1">
      <c r="E10163" s="576"/>
    </row>
    <row r="10164" spans="5:5" ht="12" customHeight="1">
      <c r="E10164" s="576"/>
    </row>
    <row r="10165" spans="5:5" ht="12" customHeight="1">
      <c r="E10165" s="576"/>
    </row>
    <row r="10166" spans="5:5" ht="12" customHeight="1">
      <c r="E10166" s="576"/>
    </row>
    <row r="10167" spans="5:5" ht="12" customHeight="1">
      <c r="E10167" s="576"/>
    </row>
    <row r="10168" spans="5:5" ht="12" customHeight="1">
      <c r="E10168" s="576"/>
    </row>
    <row r="10169" spans="5:5" ht="12" customHeight="1">
      <c r="E10169" s="576"/>
    </row>
    <row r="10170" spans="5:5" ht="12" customHeight="1">
      <c r="E10170" s="576"/>
    </row>
    <row r="10171" spans="5:5" ht="12" customHeight="1">
      <c r="E10171" s="576"/>
    </row>
    <row r="10172" spans="5:5" ht="12" customHeight="1">
      <c r="E10172" s="576"/>
    </row>
    <row r="10173" spans="5:5" ht="12" customHeight="1">
      <c r="E10173" s="576"/>
    </row>
    <row r="10174" spans="5:5" ht="12" customHeight="1">
      <c r="E10174" s="576"/>
    </row>
    <row r="10175" spans="5:5" ht="12" customHeight="1">
      <c r="E10175" s="576"/>
    </row>
    <row r="10176" spans="5:5" ht="12" customHeight="1">
      <c r="E10176" s="576"/>
    </row>
    <row r="10177" spans="5:5" ht="12" customHeight="1">
      <c r="E10177" s="576"/>
    </row>
    <row r="10178" spans="5:5" ht="12" customHeight="1">
      <c r="E10178" s="576"/>
    </row>
    <row r="10179" spans="5:5" ht="12" customHeight="1">
      <c r="E10179" s="576"/>
    </row>
    <row r="10180" spans="5:5" ht="12" customHeight="1">
      <c r="E10180" s="576"/>
    </row>
    <row r="10181" spans="5:5" ht="12" customHeight="1">
      <c r="E10181" s="576"/>
    </row>
    <row r="10182" spans="5:5" ht="12" customHeight="1">
      <c r="E10182" s="576"/>
    </row>
    <row r="10183" spans="5:5" ht="12" customHeight="1">
      <c r="E10183" s="576"/>
    </row>
    <row r="10184" spans="5:5" ht="12" customHeight="1">
      <c r="E10184" s="576"/>
    </row>
    <row r="10185" spans="5:5" ht="12" customHeight="1">
      <c r="E10185" s="576"/>
    </row>
    <row r="10186" spans="5:5" ht="12" customHeight="1">
      <c r="E10186" s="576"/>
    </row>
    <row r="10187" spans="5:5" ht="12" customHeight="1">
      <c r="E10187" s="576"/>
    </row>
    <row r="10188" spans="5:5" ht="12" customHeight="1">
      <c r="E10188" s="576"/>
    </row>
    <row r="10189" spans="5:5" ht="12" customHeight="1">
      <c r="E10189" s="576"/>
    </row>
    <row r="10190" spans="5:5" ht="12" customHeight="1">
      <c r="E10190" s="576"/>
    </row>
    <row r="10191" spans="5:5" ht="12" customHeight="1">
      <c r="E10191" s="576"/>
    </row>
    <row r="10192" spans="5:5" ht="12" customHeight="1">
      <c r="E10192" s="576"/>
    </row>
    <row r="10193" spans="5:5" ht="12" customHeight="1">
      <c r="E10193" s="576"/>
    </row>
    <row r="10194" spans="5:5" ht="12" customHeight="1">
      <c r="E10194" s="576"/>
    </row>
    <row r="10195" spans="5:5" ht="12" customHeight="1">
      <c r="E10195" s="576"/>
    </row>
    <row r="10196" spans="5:5" ht="12" customHeight="1">
      <c r="E10196" s="576"/>
    </row>
    <row r="10197" spans="5:5" ht="12" customHeight="1">
      <c r="E10197" s="576"/>
    </row>
    <row r="10198" spans="5:5" ht="12" customHeight="1">
      <c r="E10198" s="576"/>
    </row>
    <row r="10199" spans="5:5" ht="12" customHeight="1">
      <c r="E10199" s="576"/>
    </row>
    <row r="10200" spans="5:5" ht="12" customHeight="1">
      <c r="E10200" s="576"/>
    </row>
    <row r="10201" spans="5:5" ht="12" customHeight="1">
      <c r="E10201" s="576"/>
    </row>
    <row r="10202" spans="5:5" ht="12" customHeight="1">
      <c r="E10202" s="576"/>
    </row>
    <row r="10203" spans="5:5" ht="12" customHeight="1">
      <c r="E10203" s="576"/>
    </row>
    <row r="10204" spans="5:5" ht="12" customHeight="1">
      <c r="E10204" s="576"/>
    </row>
    <row r="10205" spans="5:5" ht="12" customHeight="1">
      <c r="E10205" s="576"/>
    </row>
    <row r="10206" spans="5:5" ht="12" customHeight="1">
      <c r="E10206" s="576"/>
    </row>
    <row r="10207" spans="5:5" ht="12" customHeight="1">
      <c r="E10207" s="576"/>
    </row>
    <row r="10208" spans="5:5" ht="12" customHeight="1">
      <c r="E10208" s="576"/>
    </row>
    <row r="10209" spans="5:5" ht="12" customHeight="1">
      <c r="E10209" s="576"/>
    </row>
    <row r="10210" spans="5:5" ht="12" customHeight="1">
      <c r="E10210" s="576"/>
    </row>
    <row r="10211" spans="5:5" ht="12" customHeight="1">
      <c r="E10211" s="576"/>
    </row>
    <row r="10212" spans="5:5" ht="12" customHeight="1">
      <c r="E10212" s="576"/>
    </row>
    <row r="10213" spans="5:5" ht="12" customHeight="1">
      <c r="E10213" s="576"/>
    </row>
    <row r="10214" spans="5:5" ht="12" customHeight="1">
      <c r="E10214" s="576"/>
    </row>
    <row r="10215" spans="5:5" ht="12" customHeight="1">
      <c r="E10215" s="576"/>
    </row>
    <row r="10216" spans="5:5" ht="12" customHeight="1">
      <c r="E10216" s="576"/>
    </row>
    <row r="10217" spans="5:5" ht="12" customHeight="1">
      <c r="E10217" s="576"/>
    </row>
    <row r="10218" spans="5:5" ht="12" customHeight="1">
      <c r="E10218" s="576"/>
    </row>
    <row r="10219" spans="5:5" ht="12" customHeight="1">
      <c r="E10219" s="576"/>
    </row>
    <row r="10220" spans="5:5" ht="12" customHeight="1">
      <c r="E10220" s="576"/>
    </row>
    <row r="10221" spans="5:5" ht="12" customHeight="1">
      <c r="E10221" s="576"/>
    </row>
    <row r="10222" spans="5:5" ht="12" customHeight="1">
      <c r="E10222" s="576"/>
    </row>
    <row r="10223" spans="5:5" ht="12" customHeight="1">
      <c r="E10223" s="576"/>
    </row>
    <row r="10224" spans="5:5" ht="12" customHeight="1">
      <c r="E10224" s="576"/>
    </row>
    <row r="10225" spans="5:5" ht="12" customHeight="1">
      <c r="E10225" s="576"/>
    </row>
    <row r="10226" spans="5:5" ht="12" customHeight="1">
      <c r="E10226" s="576"/>
    </row>
    <row r="10227" spans="5:5" ht="12" customHeight="1">
      <c r="E10227" s="576"/>
    </row>
    <row r="10228" spans="5:5" ht="12" customHeight="1">
      <c r="E10228" s="576"/>
    </row>
    <row r="10229" spans="5:5" ht="12" customHeight="1">
      <c r="E10229" s="576"/>
    </row>
    <row r="10230" spans="5:5" ht="12" customHeight="1">
      <c r="E10230" s="576"/>
    </row>
    <row r="10231" spans="5:5" ht="12" customHeight="1">
      <c r="E10231" s="576"/>
    </row>
    <row r="10232" spans="5:5" ht="12" customHeight="1">
      <c r="E10232" s="576"/>
    </row>
    <row r="10233" spans="5:5" ht="12" customHeight="1">
      <c r="E10233" s="576"/>
    </row>
    <row r="10234" spans="5:5" ht="12" customHeight="1">
      <c r="E10234" s="576"/>
    </row>
    <row r="10235" spans="5:5" ht="12" customHeight="1">
      <c r="E10235" s="576"/>
    </row>
    <row r="10236" spans="5:5" ht="12" customHeight="1">
      <c r="E10236" s="576"/>
    </row>
    <row r="10237" spans="5:5" ht="12" customHeight="1">
      <c r="E10237" s="576"/>
    </row>
    <row r="10238" spans="5:5" ht="12" customHeight="1">
      <c r="E10238" s="576"/>
    </row>
    <row r="10239" spans="5:5" ht="12" customHeight="1">
      <c r="E10239" s="576"/>
    </row>
    <row r="10240" spans="5:5" ht="12" customHeight="1">
      <c r="E10240" s="576"/>
    </row>
    <row r="10241" spans="5:5" ht="12" customHeight="1">
      <c r="E10241" s="576"/>
    </row>
    <row r="10242" spans="5:5" ht="12" customHeight="1">
      <c r="E10242" s="576"/>
    </row>
    <row r="10243" spans="5:5" ht="12" customHeight="1">
      <c r="E10243" s="576"/>
    </row>
    <row r="10244" spans="5:5" ht="12" customHeight="1">
      <c r="E10244" s="576"/>
    </row>
    <row r="10245" spans="5:5" ht="12" customHeight="1">
      <c r="E10245" s="576"/>
    </row>
    <row r="10246" spans="5:5" ht="12" customHeight="1">
      <c r="E10246" s="576"/>
    </row>
    <row r="10247" spans="5:5" ht="12" customHeight="1">
      <c r="E10247" s="576"/>
    </row>
    <row r="10248" spans="5:5" ht="12" customHeight="1">
      <c r="E10248" s="576"/>
    </row>
    <row r="10249" spans="5:5" ht="12" customHeight="1">
      <c r="E10249" s="576"/>
    </row>
    <row r="10250" spans="5:5" ht="12" customHeight="1">
      <c r="E10250" s="576"/>
    </row>
    <row r="10251" spans="5:5" ht="12" customHeight="1">
      <c r="E10251" s="576"/>
    </row>
    <row r="10252" spans="5:5" ht="12" customHeight="1">
      <c r="E10252" s="576"/>
    </row>
    <row r="10253" spans="5:5" ht="12" customHeight="1">
      <c r="E10253" s="576"/>
    </row>
    <row r="10254" spans="5:5" ht="12" customHeight="1">
      <c r="E10254" s="576"/>
    </row>
    <row r="10255" spans="5:5" ht="12" customHeight="1">
      <c r="E10255" s="576"/>
    </row>
    <row r="10256" spans="5:5" ht="12" customHeight="1">
      <c r="E10256" s="576"/>
    </row>
    <row r="10257" spans="5:5" ht="12" customHeight="1">
      <c r="E10257" s="576"/>
    </row>
    <row r="10258" spans="5:5" ht="12" customHeight="1">
      <c r="E10258" s="576"/>
    </row>
    <row r="10259" spans="5:5" ht="12" customHeight="1">
      <c r="E10259" s="576"/>
    </row>
    <row r="10260" spans="5:5" ht="12" customHeight="1">
      <c r="E10260" s="576"/>
    </row>
    <row r="10261" spans="5:5" ht="12" customHeight="1">
      <c r="E10261" s="576"/>
    </row>
    <row r="10262" spans="5:5" ht="12" customHeight="1">
      <c r="E10262" s="576"/>
    </row>
    <row r="10263" spans="5:5" ht="12" customHeight="1">
      <c r="E10263" s="576"/>
    </row>
    <row r="10264" spans="5:5" ht="12" customHeight="1">
      <c r="E10264" s="576"/>
    </row>
    <row r="10265" spans="5:5" ht="12" customHeight="1">
      <c r="E10265" s="576"/>
    </row>
    <row r="10266" spans="5:5" ht="12" customHeight="1">
      <c r="E10266" s="576"/>
    </row>
    <row r="10267" spans="5:5" ht="12" customHeight="1">
      <c r="E10267" s="576"/>
    </row>
    <row r="10268" spans="5:5" ht="12" customHeight="1">
      <c r="E10268" s="576"/>
    </row>
    <row r="10269" spans="5:5" ht="12" customHeight="1">
      <c r="E10269" s="576"/>
    </row>
    <row r="10270" spans="5:5" ht="12" customHeight="1">
      <c r="E10270" s="576"/>
    </row>
    <row r="10271" spans="5:5" ht="12" customHeight="1">
      <c r="E10271" s="576"/>
    </row>
    <row r="10272" spans="5:5" ht="12" customHeight="1">
      <c r="E10272" s="576"/>
    </row>
    <row r="10273" spans="5:5" ht="12" customHeight="1">
      <c r="E10273" s="576"/>
    </row>
    <row r="10274" spans="5:5" ht="12" customHeight="1">
      <c r="E10274" s="576"/>
    </row>
    <row r="10275" spans="5:5" ht="12" customHeight="1">
      <c r="E10275" s="576"/>
    </row>
    <row r="10276" spans="5:5" ht="12" customHeight="1">
      <c r="E10276" s="576"/>
    </row>
    <row r="10277" spans="5:5" ht="12" customHeight="1">
      <c r="E10277" s="576"/>
    </row>
    <row r="10278" spans="5:5" ht="12" customHeight="1">
      <c r="E10278" s="576"/>
    </row>
    <row r="10279" spans="5:5" ht="12" customHeight="1">
      <c r="E10279" s="576"/>
    </row>
    <row r="10280" spans="5:5" ht="12" customHeight="1">
      <c r="E10280" s="576"/>
    </row>
    <row r="10281" spans="5:5" ht="12" customHeight="1">
      <c r="E10281" s="576"/>
    </row>
    <row r="10282" spans="5:5" ht="12" customHeight="1">
      <c r="E10282" s="576"/>
    </row>
    <row r="10283" spans="5:5" ht="12" customHeight="1">
      <c r="E10283" s="576"/>
    </row>
    <row r="10284" spans="5:5" ht="12" customHeight="1">
      <c r="E10284" s="576"/>
    </row>
    <row r="10285" spans="5:5" ht="12" customHeight="1">
      <c r="E10285" s="576"/>
    </row>
    <row r="10286" spans="5:5" ht="12" customHeight="1">
      <c r="E10286" s="576"/>
    </row>
    <row r="10287" spans="5:5" ht="12" customHeight="1">
      <c r="E10287" s="576"/>
    </row>
    <row r="10288" spans="5:5" ht="12" customHeight="1">
      <c r="E10288" s="576"/>
    </row>
    <row r="10289" spans="5:5" ht="12" customHeight="1">
      <c r="E10289" s="576"/>
    </row>
    <row r="10290" spans="5:5" ht="12" customHeight="1">
      <c r="E10290" s="576"/>
    </row>
    <row r="10291" spans="5:5" ht="12" customHeight="1">
      <c r="E10291" s="576"/>
    </row>
    <row r="10292" spans="5:5" ht="12" customHeight="1">
      <c r="E10292" s="576"/>
    </row>
    <row r="10293" spans="5:5" ht="12" customHeight="1">
      <c r="E10293" s="576"/>
    </row>
    <row r="10294" spans="5:5" ht="12" customHeight="1">
      <c r="E10294" s="576"/>
    </row>
    <row r="10295" spans="5:5" ht="12" customHeight="1">
      <c r="E10295" s="576"/>
    </row>
    <row r="10296" spans="5:5" ht="12" customHeight="1">
      <c r="E10296" s="576"/>
    </row>
    <row r="10297" spans="5:5" ht="12" customHeight="1">
      <c r="E10297" s="576"/>
    </row>
    <row r="10298" spans="5:5" ht="12" customHeight="1">
      <c r="E10298" s="576"/>
    </row>
    <row r="10299" spans="5:5" ht="12" customHeight="1">
      <c r="E10299" s="576"/>
    </row>
    <row r="10300" spans="5:5" ht="12" customHeight="1">
      <c r="E10300" s="576"/>
    </row>
    <row r="10301" spans="5:5" ht="12" customHeight="1">
      <c r="E10301" s="576"/>
    </row>
    <row r="10302" spans="5:5" ht="12" customHeight="1">
      <c r="E10302" s="576"/>
    </row>
    <row r="10303" spans="5:5" ht="12" customHeight="1">
      <c r="E10303" s="576"/>
    </row>
    <row r="10304" spans="5:5" ht="12" customHeight="1">
      <c r="E10304" s="576"/>
    </row>
    <row r="10305" spans="5:5" ht="12" customHeight="1">
      <c r="E10305" s="576"/>
    </row>
    <row r="10306" spans="5:5" ht="12" customHeight="1">
      <c r="E10306" s="576"/>
    </row>
    <row r="10307" spans="5:5" ht="12" customHeight="1">
      <c r="E10307" s="576"/>
    </row>
    <row r="10308" spans="5:5" ht="12" customHeight="1">
      <c r="E10308" s="576"/>
    </row>
    <row r="10309" spans="5:5" ht="12" customHeight="1">
      <c r="E10309" s="576"/>
    </row>
    <row r="10310" spans="5:5" ht="12" customHeight="1">
      <c r="E10310" s="576"/>
    </row>
    <row r="10311" spans="5:5" ht="12" customHeight="1">
      <c r="E10311" s="576"/>
    </row>
    <row r="10312" spans="5:5" ht="12" customHeight="1">
      <c r="E10312" s="576"/>
    </row>
    <row r="10313" spans="5:5" ht="12" customHeight="1">
      <c r="E10313" s="576"/>
    </row>
    <row r="10314" spans="5:5" ht="12" customHeight="1">
      <c r="E10314" s="576"/>
    </row>
    <row r="10315" spans="5:5" ht="12" customHeight="1">
      <c r="E10315" s="576"/>
    </row>
    <row r="10316" spans="5:5" ht="12" customHeight="1">
      <c r="E10316" s="576"/>
    </row>
    <row r="10317" spans="5:5" ht="12" customHeight="1">
      <c r="E10317" s="576"/>
    </row>
    <row r="10318" spans="5:5" ht="12" customHeight="1">
      <c r="E10318" s="576"/>
    </row>
    <row r="10319" spans="5:5" ht="12" customHeight="1">
      <c r="E10319" s="576"/>
    </row>
    <row r="10320" spans="5:5" ht="12" customHeight="1">
      <c r="E10320" s="576"/>
    </row>
    <row r="10321" spans="5:5" ht="12" customHeight="1">
      <c r="E10321" s="576"/>
    </row>
    <row r="10322" spans="5:5" ht="12" customHeight="1">
      <c r="E10322" s="576"/>
    </row>
    <row r="10323" spans="5:5" ht="12" customHeight="1">
      <c r="E10323" s="576"/>
    </row>
    <row r="10324" spans="5:5" ht="12" customHeight="1">
      <c r="E10324" s="576"/>
    </row>
    <row r="10325" spans="5:5" ht="12" customHeight="1">
      <c r="E10325" s="576"/>
    </row>
    <row r="10326" spans="5:5" ht="12" customHeight="1">
      <c r="E10326" s="576"/>
    </row>
    <row r="10327" spans="5:5" ht="12" customHeight="1">
      <c r="E10327" s="576"/>
    </row>
    <row r="10328" spans="5:5" ht="12" customHeight="1">
      <c r="E10328" s="576"/>
    </row>
    <row r="10329" spans="5:5" ht="12" customHeight="1">
      <c r="E10329" s="576"/>
    </row>
    <row r="10330" spans="5:5" ht="12" customHeight="1">
      <c r="E10330" s="576"/>
    </row>
    <row r="10331" spans="5:5" ht="12" customHeight="1">
      <c r="E10331" s="576"/>
    </row>
    <row r="10332" spans="5:5" ht="12" customHeight="1">
      <c r="E10332" s="576"/>
    </row>
    <row r="10333" spans="5:5" ht="12" customHeight="1">
      <c r="E10333" s="576"/>
    </row>
    <row r="10334" spans="5:5" ht="12" customHeight="1">
      <c r="E10334" s="576"/>
    </row>
    <row r="10335" spans="5:5" ht="12" customHeight="1">
      <c r="E10335" s="576"/>
    </row>
    <row r="10336" spans="5:5" ht="12" customHeight="1">
      <c r="E10336" s="576"/>
    </row>
    <row r="10337" spans="5:5" ht="12" customHeight="1">
      <c r="E10337" s="576"/>
    </row>
    <row r="10338" spans="5:5" ht="12" customHeight="1">
      <c r="E10338" s="576"/>
    </row>
    <row r="10339" spans="5:5" ht="12" customHeight="1">
      <c r="E10339" s="576"/>
    </row>
    <row r="10340" spans="5:5" ht="12" customHeight="1">
      <c r="E10340" s="576"/>
    </row>
    <row r="10341" spans="5:5" ht="12" customHeight="1">
      <c r="E10341" s="576"/>
    </row>
    <row r="10342" spans="5:5" ht="12" customHeight="1">
      <c r="E10342" s="576"/>
    </row>
    <row r="10343" spans="5:5" ht="12" customHeight="1">
      <c r="E10343" s="576"/>
    </row>
    <row r="10344" spans="5:5" ht="12" customHeight="1">
      <c r="E10344" s="576"/>
    </row>
    <row r="10345" spans="5:5" ht="12" customHeight="1">
      <c r="E10345" s="576"/>
    </row>
    <row r="10346" spans="5:5" ht="12" customHeight="1">
      <c r="E10346" s="576"/>
    </row>
    <row r="10347" spans="5:5" ht="12" customHeight="1">
      <c r="E10347" s="576"/>
    </row>
    <row r="10348" spans="5:5" ht="12" customHeight="1">
      <c r="E10348" s="576"/>
    </row>
    <row r="10349" spans="5:5" ht="12" customHeight="1">
      <c r="E10349" s="576"/>
    </row>
    <row r="10350" spans="5:5" ht="12" customHeight="1">
      <c r="E10350" s="576"/>
    </row>
    <row r="10351" spans="5:5" ht="12" customHeight="1">
      <c r="E10351" s="576"/>
    </row>
    <row r="10352" spans="5:5" ht="12" customHeight="1">
      <c r="E10352" s="576"/>
    </row>
    <row r="10353" spans="5:5" ht="12" customHeight="1">
      <c r="E10353" s="576"/>
    </row>
    <row r="10354" spans="5:5" ht="12" customHeight="1">
      <c r="E10354" s="576"/>
    </row>
    <row r="10355" spans="5:5" ht="12" customHeight="1">
      <c r="E10355" s="576"/>
    </row>
    <row r="10356" spans="5:5" ht="12" customHeight="1">
      <c r="E10356" s="576"/>
    </row>
    <row r="10357" spans="5:5" ht="12" customHeight="1">
      <c r="E10357" s="576"/>
    </row>
    <row r="10358" spans="5:5" ht="12" customHeight="1">
      <c r="E10358" s="576"/>
    </row>
    <row r="10359" spans="5:5" ht="12" customHeight="1">
      <c r="E10359" s="576"/>
    </row>
    <row r="10360" spans="5:5" ht="12" customHeight="1">
      <c r="E10360" s="576"/>
    </row>
    <row r="10361" spans="5:5" ht="12" customHeight="1">
      <c r="E10361" s="576"/>
    </row>
    <row r="10362" spans="5:5" ht="12" customHeight="1">
      <c r="E10362" s="576"/>
    </row>
    <row r="10363" spans="5:5" ht="12" customHeight="1">
      <c r="E10363" s="576"/>
    </row>
    <row r="10364" spans="5:5" ht="12" customHeight="1">
      <c r="E10364" s="576"/>
    </row>
    <row r="10365" spans="5:5" ht="12" customHeight="1">
      <c r="E10365" s="576"/>
    </row>
    <row r="10366" spans="5:5" ht="12" customHeight="1">
      <c r="E10366" s="576"/>
    </row>
    <row r="10367" spans="5:5" ht="12" customHeight="1">
      <c r="E10367" s="576"/>
    </row>
    <row r="10368" spans="5:5" ht="12" customHeight="1">
      <c r="E10368" s="576"/>
    </row>
    <row r="10369" spans="5:5" ht="12" customHeight="1">
      <c r="E10369" s="576"/>
    </row>
    <row r="10370" spans="5:5" ht="12" customHeight="1">
      <c r="E10370" s="576"/>
    </row>
    <row r="10371" spans="5:5" ht="12" customHeight="1">
      <c r="E10371" s="576"/>
    </row>
    <row r="10372" spans="5:5" ht="12" customHeight="1">
      <c r="E10372" s="576"/>
    </row>
    <row r="10373" spans="5:5" ht="12" customHeight="1">
      <c r="E10373" s="576"/>
    </row>
    <row r="10374" spans="5:5" ht="12" customHeight="1">
      <c r="E10374" s="576"/>
    </row>
    <row r="10375" spans="5:5" ht="12" customHeight="1">
      <c r="E10375" s="576"/>
    </row>
    <row r="10376" spans="5:5" ht="12" customHeight="1">
      <c r="E10376" s="576"/>
    </row>
    <row r="10377" spans="5:5" ht="12" customHeight="1">
      <c r="E10377" s="576"/>
    </row>
    <row r="10378" spans="5:5" ht="12" customHeight="1">
      <c r="E10378" s="576"/>
    </row>
    <row r="10379" spans="5:5" ht="12" customHeight="1">
      <c r="E10379" s="576"/>
    </row>
    <row r="10380" spans="5:5" ht="12" customHeight="1">
      <c r="E10380" s="576"/>
    </row>
    <row r="10381" spans="5:5" ht="12" customHeight="1">
      <c r="E10381" s="576"/>
    </row>
    <row r="10382" spans="5:5" ht="12" customHeight="1">
      <c r="E10382" s="576"/>
    </row>
    <row r="10383" spans="5:5" ht="12" customHeight="1">
      <c r="E10383" s="576"/>
    </row>
    <row r="10384" spans="5:5" ht="12" customHeight="1">
      <c r="E10384" s="576"/>
    </row>
    <row r="10385" spans="5:5" ht="12" customHeight="1">
      <c r="E10385" s="576"/>
    </row>
    <row r="10386" spans="5:5" ht="12" customHeight="1">
      <c r="E10386" s="576"/>
    </row>
    <row r="10387" spans="5:5" ht="12" customHeight="1">
      <c r="E10387" s="576"/>
    </row>
    <row r="10388" spans="5:5" ht="12" customHeight="1">
      <c r="E10388" s="576"/>
    </row>
    <row r="10389" spans="5:5" ht="12" customHeight="1">
      <c r="E10389" s="576"/>
    </row>
    <row r="10390" spans="5:5" ht="12" customHeight="1">
      <c r="E10390" s="576"/>
    </row>
    <row r="10391" spans="5:5" ht="12" customHeight="1">
      <c r="E10391" s="576"/>
    </row>
    <row r="10392" spans="5:5" ht="12" customHeight="1">
      <c r="E10392" s="576"/>
    </row>
    <row r="10393" spans="5:5" ht="12" customHeight="1">
      <c r="E10393" s="576"/>
    </row>
    <row r="10394" spans="5:5" ht="12" customHeight="1">
      <c r="E10394" s="576"/>
    </row>
    <row r="10395" spans="5:5" ht="12" customHeight="1">
      <c r="E10395" s="576"/>
    </row>
    <row r="10396" spans="5:5" ht="12" customHeight="1">
      <c r="E10396" s="576"/>
    </row>
    <row r="10397" spans="5:5" ht="12" customHeight="1">
      <c r="E10397" s="576"/>
    </row>
    <row r="10398" spans="5:5" ht="12" customHeight="1">
      <c r="E10398" s="576"/>
    </row>
    <row r="10399" spans="5:5" ht="12" customHeight="1">
      <c r="E10399" s="576"/>
    </row>
    <row r="10400" spans="5:5" ht="12" customHeight="1">
      <c r="E10400" s="576"/>
    </row>
    <row r="10401" spans="5:5" ht="12" customHeight="1">
      <c r="E10401" s="576"/>
    </row>
    <row r="10402" spans="5:5" ht="12" customHeight="1">
      <c r="E10402" s="576"/>
    </row>
    <row r="10403" spans="5:5" ht="12" customHeight="1">
      <c r="E10403" s="576"/>
    </row>
    <row r="10404" spans="5:5" ht="12" customHeight="1">
      <c r="E10404" s="576"/>
    </row>
    <row r="10405" spans="5:5" ht="12" customHeight="1">
      <c r="E10405" s="576"/>
    </row>
    <row r="10406" spans="5:5" ht="12" customHeight="1">
      <c r="E10406" s="576"/>
    </row>
    <row r="10407" spans="5:5" ht="12" customHeight="1">
      <c r="E10407" s="576"/>
    </row>
    <row r="10408" spans="5:5" ht="12" customHeight="1">
      <c r="E10408" s="576"/>
    </row>
    <row r="10409" spans="5:5" ht="12" customHeight="1">
      <c r="E10409" s="576"/>
    </row>
    <row r="10410" spans="5:5" ht="12" customHeight="1">
      <c r="E10410" s="576"/>
    </row>
    <row r="10411" spans="5:5" ht="12" customHeight="1">
      <c r="E10411" s="576"/>
    </row>
    <row r="10412" spans="5:5" ht="12" customHeight="1">
      <c r="E10412" s="576"/>
    </row>
    <row r="10413" spans="5:5" ht="12" customHeight="1">
      <c r="E10413" s="576"/>
    </row>
    <row r="10414" spans="5:5" ht="12" customHeight="1">
      <c r="E10414" s="576"/>
    </row>
    <row r="10415" spans="5:5" ht="12" customHeight="1">
      <c r="E10415" s="576"/>
    </row>
    <row r="10416" spans="5:5" ht="12" customHeight="1">
      <c r="E10416" s="576"/>
    </row>
    <row r="10417" spans="5:5" ht="12" customHeight="1">
      <c r="E10417" s="576"/>
    </row>
    <row r="10418" spans="5:5" ht="12" customHeight="1">
      <c r="E10418" s="576"/>
    </row>
    <row r="10419" spans="5:5" ht="12" customHeight="1">
      <c r="E10419" s="576"/>
    </row>
    <row r="10420" spans="5:5" ht="12" customHeight="1">
      <c r="E10420" s="576"/>
    </row>
    <row r="10421" spans="5:5" ht="12" customHeight="1">
      <c r="E10421" s="576"/>
    </row>
    <row r="10422" spans="5:5" ht="12" customHeight="1">
      <c r="E10422" s="576"/>
    </row>
    <row r="10423" spans="5:5" ht="12" customHeight="1">
      <c r="E10423" s="576"/>
    </row>
    <row r="10424" spans="5:5" ht="12" customHeight="1">
      <c r="E10424" s="576"/>
    </row>
    <row r="10425" spans="5:5" ht="12" customHeight="1">
      <c r="E10425" s="576"/>
    </row>
    <row r="10426" spans="5:5" ht="12" customHeight="1">
      <c r="E10426" s="576"/>
    </row>
    <row r="10427" spans="5:5" ht="12" customHeight="1">
      <c r="E10427" s="576"/>
    </row>
    <row r="10428" spans="5:5" ht="12" customHeight="1">
      <c r="E10428" s="576"/>
    </row>
    <row r="10429" spans="5:5" ht="12" customHeight="1">
      <c r="E10429" s="576"/>
    </row>
    <row r="10430" spans="5:5" ht="12" customHeight="1">
      <c r="E10430" s="576"/>
    </row>
    <row r="10431" spans="5:5" ht="12" customHeight="1">
      <c r="E10431" s="576"/>
    </row>
    <row r="10432" spans="5:5" ht="12" customHeight="1">
      <c r="E10432" s="576"/>
    </row>
    <row r="10433" spans="5:5" ht="12" customHeight="1">
      <c r="E10433" s="576"/>
    </row>
    <row r="10434" spans="5:5" ht="12" customHeight="1">
      <c r="E10434" s="576"/>
    </row>
    <row r="10435" spans="5:5" ht="12" customHeight="1">
      <c r="E10435" s="576"/>
    </row>
    <row r="10436" spans="5:5" ht="12" customHeight="1">
      <c r="E10436" s="576"/>
    </row>
    <row r="10437" spans="5:5" ht="12" customHeight="1">
      <c r="E10437" s="576"/>
    </row>
    <row r="10438" spans="5:5" ht="12" customHeight="1">
      <c r="E10438" s="576"/>
    </row>
    <row r="10439" spans="5:5" ht="12" customHeight="1">
      <c r="E10439" s="576"/>
    </row>
    <row r="10440" spans="5:5" ht="12" customHeight="1">
      <c r="E10440" s="576"/>
    </row>
    <row r="10441" spans="5:5" ht="12" customHeight="1">
      <c r="E10441" s="576"/>
    </row>
    <row r="10442" spans="5:5" ht="12" customHeight="1">
      <c r="E10442" s="576"/>
    </row>
    <row r="10443" spans="5:5" ht="12" customHeight="1">
      <c r="E10443" s="576"/>
    </row>
    <row r="10444" spans="5:5" ht="12" customHeight="1">
      <c r="E10444" s="576"/>
    </row>
    <row r="10445" spans="5:5" ht="12" customHeight="1">
      <c r="E10445" s="576"/>
    </row>
    <row r="10446" spans="5:5" ht="12" customHeight="1">
      <c r="E10446" s="576"/>
    </row>
    <row r="10447" spans="5:5" ht="12" customHeight="1">
      <c r="E10447" s="576"/>
    </row>
    <row r="10448" spans="5:5" ht="12" customHeight="1">
      <c r="E10448" s="576"/>
    </row>
    <row r="10449" spans="5:5" ht="12" customHeight="1">
      <c r="E10449" s="576"/>
    </row>
    <row r="10450" spans="5:5" ht="12" customHeight="1">
      <c r="E10450" s="576"/>
    </row>
    <row r="10451" spans="5:5" ht="12" customHeight="1">
      <c r="E10451" s="576"/>
    </row>
    <row r="10452" spans="5:5" ht="12" customHeight="1">
      <c r="E10452" s="576"/>
    </row>
    <row r="10453" spans="5:5" ht="12" customHeight="1">
      <c r="E10453" s="576"/>
    </row>
    <row r="10454" spans="5:5" ht="12" customHeight="1">
      <c r="E10454" s="576"/>
    </row>
    <row r="10455" spans="5:5" ht="12" customHeight="1">
      <c r="E10455" s="576"/>
    </row>
    <row r="10456" spans="5:5" ht="12" customHeight="1">
      <c r="E10456" s="576"/>
    </row>
    <row r="10457" spans="5:5" ht="12" customHeight="1">
      <c r="E10457" s="576"/>
    </row>
    <row r="10458" spans="5:5" ht="12" customHeight="1">
      <c r="E10458" s="576"/>
    </row>
    <row r="10459" spans="5:5" ht="12" customHeight="1">
      <c r="E10459" s="576"/>
    </row>
    <row r="10460" spans="5:5" ht="12" customHeight="1">
      <c r="E10460" s="576"/>
    </row>
    <row r="10461" spans="5:5" ht="12" customHeight="1">
      <c r="E10461" s="576"/>
    </row>
    <row r="10462" spans="5:5" ht="12" customHeight="1">
      <c r="E10462" s="576"/>
    </row>
    <row r="10463" spans="5:5" ht="12" customHeight="1">
      <c r="E10463" s="576"/>
    </row>
    <row r="10464" spans="5:5" ht="12" customHeight="1">
      <c r="E10464" s="576"/>
    </row>
    <row r="10465" spans="5:5" ht="12" customHeight="1">
      <c r="E10465" s="576"/>
    </row>
    <row r="10466" spans="5:5" ht="12" customHeight="1">
      <c r="E10466" s="576"/>
    </row>
    <row r="10467" spans="5:5" ht="12" customHeight="1">
      <c r="E10467" s="576"/>
    </row>
    <row r="10468" spans="5:5" ht="12" customHeight="1">
      <c r="E10468" s="576"/>
    </row>
    <row r="10469" spans="5:5" ht="12" customHeight="1">
      <c r="E10469" s="576"/>
    </row>
    <row r="10470" spans="5:5" ht="12" customHeight="1">
      <c r="E10470" s="576"/>
    </row>
    <row r="10471" spans="5:5" ht="12" customHeight="1">
      <c r="E10471" s="576"/>
    </row>
    <row r="10472" spans="5:5" ht="12" customHeight="1">
      <c r="E10472" s="576"/>
    </row>
    <row r="10473" spans="5:5" ht="12" customHeight="1">
      <c r="E10473" s="576"/>
    </row>
    <row r="10474" spans="5:5" ht="12" customHeight="1">
      <c r="E10474" s="576"/>
    </row>
    <row r="10475" spans="5:5" ht="12" customHeight="1">
      <c r="E10475" s="576"/>
    </row>
    <row r="10476" spans="5:5" ht="12" customHeight="1">
      <c r="E10476" s="576"/>
    </row>
    <row r="10477" spans="5:5" ht="12" customHeight="1">
      <c r="E10477" s="576"/>
    </row>
    <row r="10478" spans="5:5" ht="12" customHeight="1">
      <c r="E10478" s="576"/>
    </row>
    <row r="10479" spans="5:5" ht="12" customHeight="1">
      <c r="E10479" s="576"/>
    </row>
    <row r="10480" spans="5:5" ht="12" customHeight="1">
      <c r="E10480" s="576"/>
    </row>
    <row r="10481" spans="5:5" ht="12" customHeight="1">
      <c r="E10481" s="576"/>
    </row>
    <row r="10482" spans="5:5" ht="12" customHeight="1">
      <c r="E10482" s="576"/>
    </row>
    <row r="10483" spans="5:5" ht="12" customHeight="1">
      <c r="E10483" s="576"/>
    </row>
    <row r="10484" spans="5:5" ht="12" customHeight="1">
      <c r="E10484" s="576"/>
    </row>
    <row r="10485" spans="5:5" ht="12" customHeight="1">
      <c r="E10485" s="576"/>
    </row>
    <row r="10486" spans="5:5" ht="12" customHeight="1">
      <c r="E10486" s="576"/>
    </row>
    <row r="10487" spans="5:5" ht="12" customHeight="1">
      <c r="E10487" s="576"/>
    </row>
    <row r="10488" spans="5:5" ht="12" customHeight="1">
      <c r="E10488" s="576"/>
    </row>
    <row r="10489" spans="5:5" ht="12" customHeight="1">
      <c r="E10489" s="576"/>
    </row>
    <row r="10490" spans="5:5" ht="12" customHeight="1">
      <c r="E10490" s="576"/>
    </row>
    <row r="10491" spans="5:5" ht="12" customHeight="1">
      <c r="E10491" s="576"/>
    </row>
    <row r="10492" spans="5:5" ht="12" customHeight="1">
      <c r="E10492" s="576"/>
    </row>
    <row r="10493" spans="5:5" ht="12" customHeight="1">
      <c r="E10493" s="576"/>
    </row>
    <row r="10494" spans="5:5" ht="12" customHeight="1">
      <c r="E10494" s="576"/>
    </row>
    <row r="10495" spans="5:5" ht="12" customHeight="1">
      <c r="E10495" s="576"/>
    </row>
    <row r="10496" spans="5:5" ht="12" customHeight="1">
      <c r="E10496" s="576"/>
    </row>
    <row r="10497" spans="5:5" ht="12" customHeight="1">
      <c r="E10497" s="576"/>
    </row>
    <row r="10498" spans="5:5" ht="12" customHeight="1">
      <c r="E10498" s="576"/>
    </row>
    <row r="10499" spans="5:5" ht="12" customHeight="1">
      <c r="E10499" s="576"/>
    </row>
    <row r="10500" spans="5:5" ht="12" customHeight="1">
      <c r="E10500" s="576"/>
    </row>
    <row r="10501" spans="5:5" ht="12" customHeight="1">
      <c r="E10501" s="576"/>
    </row>
    <row r="10502" spans="5:5" ht="12" customHeight="1">
      <c r="E10502" s="576"/>
    </row>
    <row r="10503" spans="5:5" ht="12" customHeight="1">
      <c r="E10503" s="576"/>
    </row>
    <row r="10504" spans="5:5" ht="12" customHeight="1">
      <c r="E10504" s="576"/>
    </row>
    <row r="10505" spans="5:5" ht="12" customHeight="1">
      <c r="E10505" s="576"/>
    </row>
    <row r="10506" spans="5:5" ht="12" customHeight="1">
      <c r="E10506" s="576"/>
    </row>
    <row r="10507" spans="5:5" ht="12" customHeight="1">
      <c r="E10507" s="576"/>
    </row>
    <row r="10508" spans="5:5" ht="12" customHeight="1">
      <c r="E10508" s="576"/>
    </row>
    <row r="10509" spans="5:5" ht="12" customHeight="1">
      <c r="E10509" s="576"/>
    </row>
    <row r="10510" spans="5:5" ht="12" customHeight="1">
      <c r="E10510" s="576"/>
    </row>
    <row r="10511" spans="5:5" ht="12" customHeight="1">
      <c r="E10511" s="576"/>
    </row>
    <row r="10512" spans="5:5" ht="12" customHeight="1">
      <c r="E10512" s="576"/>
    </row>
    <row r="10513" spans="5:5" ht="12" customHeight="1">
      <c r="E10513" s="576"/>
    </row>
    <row r="10514" spans="5:5" ht="12" customHeight="1">
      <c r="E10514" s="576"/>
    </row>
    <row r="10515" spans="5:5" ht="12" customHeight="1">
      <c r="E10515" s="576"/>
    </row>
    <row r="10516" spans="5:5" ht="12" customHeight="1">
      <c r="E10516" s="576"/>
    </row>
    <row r="10517" spans="5:5" ht="12" customHeight="1">
      <c r="E10517" s="576"/>
    </row>
    <row r="10518" spans="5:5" ht="12" customHeight="1">
      <c r="E10518" s="576"/>
    </row>
    <row r="10519" spans="5:5" ht="12" customHeight="1">
      <c r="E10519" s="576"/>
    </row>
    <row r="10520" spans="5:5" ht="12" customHeight="1">
      <c r="E10520" s="576"/>
    </row>
    <row r="10521" spans="5:5" ht="12" customHeight="1">
      <c r="E10521" s="576"/>
    </row>
    <row r="10522" spans="5:5" ht="12" customHeight="1">
      <c r="E10522" s="576"/>
    </row>
    <row r="10523" spans="5:5" ht="12" customHeight="1">
      <c r="E10523" s="576"/>
    </row>
    <row r="10524" spans="5:5" ht="12" customHeight="1">
      <c r="E10524" s="576"/>
    </row>
    <row r="10525" spans="5:5" ht="12" customHeight="1">
      <c r="E10525" s="576"/>
    </row>
    <row r="10526" spans="5:5" ht="12" customHeight="1">
      <c r="E10526" s="576"/>
    </row>
    <row r="10527" spans="5:5" ht="12" customHeight="1">
      <c r="E10527" s="576"/>
    </row>
    <row r="10528" spans="5:5" ht="12" customHeight="1">
      <c r="E10528" s="576"/>
    </row>
    <row r="10529" spans="5:5" ht="12" customHeight="1">
      <c r="E10529" s="576"/>
    </row>
    <row r="10530" spans="5:5" ht="12" customHeight="1">
      <c r="E10530" s="576"/>
    </row>
    <row r="10531" spans="5:5" ht="12" customHeight="1">
      <c r="E10531" s="576"/>
    </row>
    <row r="10532" spans="5:5" ht="12" customHeight="1">
      <c r="E10532" s="576"/>
    </row>
    <row r="10533" spans="5:5" ht="12" customHeight="1">
      <c r="E10533" s="576"/>
    </row>
    <row r="10534" spans="5:5" ht="12" customHeight="1">
      <c r="E10534" s="576"/>
    </row>
    <row r="10535" spans="5:5" ht="12" customHeight="1">
      <c r="E10535" s="576"/>
    </row>
    <row r="10536" spans="5:5" ht="12" customHeight="1">
      <c r="E10536" s="576"/>
    </row>
    <row r="10537" spans="5:5" ht="12" customHeight="1">
      <c r="E10537" s="576"/>
    </row>
    <row r="10538" spans="5:5" ht="12" customHeight="1">
      <c r="E10538" s="576"/>
    </row>
    <row r="10539" spans="5:5" ht="12" customHeight="1">
      <c r="E10539" s="576"/>
    </row>
    <row r="10540" spans="5:5" ht="12" customHeight="1">
      <c r="E10540" s="576"/>
    </row>
    <row r="10541" spans="5:5" ht="12" customHeight="1">
      <c r="E10541" s="576"/>
    </row>
    <row r="10542" spans="5:5" ht="12" customHeight="1">
      <c r="E10542" s="576"/>
    </row>
    <row r="10543" spans="5:5" ht="12" customHeight="1">
      <c r="E10543" s="576"/>
    </row>
    <row r="10544" spans="5:5" ht="12" customHeight="1">
      <c r="E10544" s="576"/>
    </row>
    <row r="10545" spans="5:5" ht="12" customHeight="1">
      <c r="E10545" s="576"/>
    </row>
    <row r="10546" spans="5:5" ht="12" customHeight="1">
      <c r="E10546" s="576"/>
    </row>
    <row r="10547" spans="5:5" ht="12" customHeight="1">
      <c r="E10547" s="576"/>
    </row>
    <row r="10548" spans="5:5" ht="12" customHeight="1">
      <c r="E10548" s="576"/>
    </row>
    <row r="10549" spans="5:5" ht="12" customHeight="1">
      <c r="E10549" s="576"/>
    </row>
    <row r="10550" spans="5:5" ht="12" customHeight="1">
      <c r="E10550" s="576"/>
    </row>
    <row r="10551" spans="5:5" ht="12" customHeight="1">
      <c r="E10551" s="576"/>
    </row>
    <row r="10552" spans="5:5" ht="12" customHeight="1">
      <c r="E10552" s="576"/>
    </row>
    <row r="10553" spans="5:5" ht="12" customHeight="1">
      <c r="E10553" s="576"/>
    </row>
    <row r="10554" spans="5:5" ht="12" customHeight="1">
      <c r="E10554" s="576"/>
    </row>
    <row r="10555" spans="5:5" ht="12" customHeight="1">
      <c r="E10555" s="576"/>
    </row>
    <row r="10556" spans="5:5" ht="12" customHeight="1">
      <c r="E10556" s="576"/>
    </row>
    <row r="10557" spans="5:5" ht="12" customHeight="1">
      <c r="E10557" s="576"/>
    </row>
    <row r="10558" spans="5:5" ht="12" customHeight="1">
      <c r="E10558" s="576"/>
    </row>
    <row r="10559" spans="5:5" ht="12" customHeight="1">
      <c r="E10559" s="576"/>
    </row>
    <row r="10560" spans="5:5" ht="12" customHeight="1">
      <c r="E10560" s="576"/>
    </row>
    <row r="10561" spans="5:5" ht="12" customHeight="1">
      <c r="E10561" s="576"/>
    </row>
    <row r="10562" spans="5:5" ht="12" customHeight="1">
      <c r="E10562" s="576"/>
    </row>
    <row r="10563" spans="5:5" ht="12" customHeight="1">
      <c r="E10563" s="576"/>
    </row>
    <row r="10564" spans="5:5" ht="12" customHeight="1">
      <c r="E10564" s="576"/>
    </row>
    <row r="10565" spans="5:5" ht="12" customHeight="1">
      <c r="E10565" s="576"/>
    </row>
    <row r="10566" spans="5:5" ht="12" customHeight="1">
      <c r="E10566" s="576"/>
    </row>
    <row r="10567" spans="5:5" ht="12" customHeight="1">
      <c r="E10567" s="576"/>
    </row>
    <row r="10568" spans="5:5" ht="12" customHeight="1">
      <c r="E10568" s="576"/>
    </row>
    <row r="10569" spans="5:5" ht="12" customHeight="1">
      <c r="E10569" s="576"/>
    </row>
    <row r="10570" spans="5:5" ht="12" customHeight="1">
      <c r="E10570" s="576"/>
    </row>
    <row r="10571" spans="5:5" ht="12" customHeight="1">
      <c r="E10571" s="576"/>
    </row>
    <row r="10572" spans="5:5" ht="12" customHeight="1">
      <c r="E10572" s="576"/>
    </row>
    <row r="10573" spans="5:5" ht="12" customHeight="1">
      <c r="E10573" s="576"/>
    </row>
    <row r="10574" spans="5:5" ht="12" customHeight="1">
      <c r="E10574" s="576"/>
    </row>
    <row r="10575" spans="5:5" ht="12" customHeight="1">
      <c r="E10575" s="576"/>
    </row>
    <row r="10576" spans="5:5" ht="12" customHeight="1">
      <c r="E10576" s="576"/>
    </row>
    <row r="10577" spans="5:5" ht="12" customHeight="1">
      <c r="E10577" s="576"/>
    </row>
    <row r="10578" spans="5:5" ht="12" customHeight="1">
      <c r="E10578" s="576"/>
    </row>
    <row r="10579" spans="5:5" ht="12" customHeight="1">
      <c r="E10579" s="576"/>
    </row>
    <row r="10580" spans="5:5" ht="12" customHeight="1">
      <c r="E10580" s="576"/>
    </row>
    <row r="10581" spans="5:5" ht="12" customHeight="1">
      <c r="E10581" s="576"/>
    </row>
    <row r="10582" spans="5:5" ht="12" customHeight="1">
      <c r="E10582" s="576"/>
    </row>
    <row r="10583" spans="5:5" ht="12" customHeight="1">
      <c r="E10583" s="576"/>
    </row>
    <row r="10584" spans="5:5" ht="12" customHeight="1">
      <c r="E10584" s="576"/>
    </row>
    <row r="10585" spans="5:5" ht="12" customHeight="1">
      <c r="E10585" s="576"/>
    </row>
    <row r="10586" spans="5:5" ht="12" customHeight="1">
      <c r="E10586" s="576"/>
    </row>
    <row r="10587" spans="5:5" ht="12" customHeight="1">
      <c r="E10587" s="576"/>
    </row>
    <row r="10588" spans="5:5" ht="12" customHeight="1">
      <c r="E10588" s="576"/>
    </row>
    <row r="10589" spans="5:5" ht="12" customHeight="1">
      <c r="E10589" s="576"/>
    </row>
    <row r="10590" spans="5:5" ht="12" customHeight="1">
      <c r="E10590" s="576"/>
    </row>
    <row r="10591" spans="5:5" ht="12" customHeight="1">
      <c r="E10591" s="576"/>
    </row>
    <row r="10592" spans="5:5" ht="12" customHeight="1">
      <c r="E10592" s="576"/>
    </row>
    <row r="10593" spans="5:5" ht="12" customHeight="1">
      <c r="E10593" s="576"/>
    </row>
    <row r="10594" spans="5:5" ht="12" customHeight="1">
      <c r="E10594" s="576"/>
    </row>
    <row r="10595" spans="5:5" ht="12" customHeight="1">
      <c r="E10595" s="576"/>
    </row>
    <row r="10596" spans="5:5" ht="12" customHeight="1">
      <c r="E10596" s="576"/>
    </row>
    <row r="10597" spans="5:5" ht="12" customHeight="1">
      <c r="E10597" s="576"/>
    </row>
    <row r="10598" spans="5:5" ht="12" customHeight="1">
      <c r="E10598" s="576"/>
    </row>
    <row r="10599" spans="5:5" ht="12" customHeight="1">
      <c r="E10599" s="576"/>
    </row>
    <row r="10600" spans="5:5" ht="12" customHeight="1">
      <c r="E10600" s="576"/>
    </row>
    <row r="10601" spans="5:5" ht="12" customHeight="1">
      <c r="E10601" s="576"/>
    </row>
    <row r="10602" spans="5:5" ht="12" customHeight="1">
      <c r="E10602" s="576"/>
    </row>
    <row r="10603" spans="5:5" ht="12" customHeight="1">
      <c r="E10603" s="576"/>
    </row>
    <row r="10604" spans="5:5" ht="12" customHeight="1">
      <c r="E10604" s="576"/>
    </row>
    <row r="10605" spans="5:5" ht="12" customHeight="1">
      <c r="E10605" s="576"/>
    </row>
    <row r="10606" spans="5:5" ht="12" customHeight="1">
      <c r="E10606" s="576"/>
    </row>
    <row r="10607" spans="5:5" ht="12" customHeight="1">
      <c r="E10607" s="576"/>
    </row>
    <row r="10608" spans="5:5" ht="12" customHeight="1">
      <c r="E10608" s="576"/>
    </row>
    <row r="10609" spans="5:5" ht="12" customHeight="1">
      <c r="E10609" s="576"/>
    </row>
    <row r="10610" spans="5:5" ht="12" customHeight="1">
      <c r="E10610" s="576"/>
    </row>
    <row r="10611" spans="5:5" ht="12" customHeight="1">
      <c r="E10611" s="576"/>
    </row>
    <row r="10612" spans="5:5" ht="12" customHeight="1">
      <c r="E10612" s="576"/>
    </row>
    <row r="10613" spans="5:5" ht="12" customHeight="1">
      <c r="E10613" s="576"/>
    </row>
    <row r="10614" spans="5:5" ht="12" customHeight="1">
      <c r="E10614" s="576"/>
    </row>
    <row r="10615" spans="5:5" ht="12" customHeight="1">
      <c r="E10615" s="576"/>
    </row>
    <row r="10616" spans="5:5" ht="12" customHeight="1">
      <c r="E10616" s="576"/>
    </row>
    <row r="10617" spans="5:5" ht="12" customHeight="1">
      <c r="E10617" s="576"/>
    </row>
    <row r="10618" spans="5:5" ht="12" customHeight="1">
      <c r="E10618" s="576"/>
    </row>
    <row r="10619" spans="5:5" ht="12" customHeight="1">
      <c r="E10619" s="576"/>
    </row>
    <row r="10620" spans="5:5" ht="12" customHeight="1">
      <c r="E10620" s="576"/>
    </row>
    <row r="10621" spans="5:5" ht="12" customHeight="1">
      <c r="E10621" s="576"/>
    </row>
    <row r="10622" spans="5:5" ht="12" customHeight="1">
      <c r="E10622" s="576"/>
    </row>
    <row r="10623" spans="5:5" ht="12" customHeight="1">
      <c r="E10623" s="576"/>
    </row>
    <row r="10624" spans="5:5" ht="12" customHeight="1">
      <c r="E10624" s="576"/>
    </row>
    <row r="10625" spans="5:5" ht="12" customHeight="1">
      <c r="E10625" s="576"/>
    </row>
    <row r="10626" spans="5:5" ht="12" customHeight="1">
      <c r="E10626" s="576"/>
    </row>
    <row r="10627" spans="5:5" ht="12" customHeight="1">
      <c r="E10627" s="576"/>
    </row>
    <row r="10628" spans="5:5" ht="12" customHeight="1">
      <c r="E10628" s="576"/>
    </row>
    <row r="10629" spans="5:5" ht="12" customHeight="1">
      <c r="E10629" s="576"/>
    </row>
    <row r="10630" spans="5:5" ht="12" customHeight="1">
      <c r="E10630" s="576"/>
    </row>
    <row r="10631" spans="5:5" ht="12" customHeight="1">
      <c r="E10631" s="576"/>
    </row>
    <row r="10632" spans="5:5" ht="12" customHeight="1">
      <c r="E10632" s="576"/>
    </row>
    <row r="10633" spans="5:5" ht="12" customHeight="1">
      <c r="E10633" s="576"/>
    </row>
    <row r="10634" spans="5:5" ht="12" customHeight="1">
      <c r="E10634" s="576"/>
    </row>
    <row r="10635" spans="5:5" ht="12" customHeight="1">
      <c r="E10635" s="576"/>
    </row>
    <row r="10636" spans="5:5" ht="12" customHeight="1">
      <c r="E10636" s="576"/>
    </row>
    <row r="10637" spans="5:5" ht="12" customHeight="1">
      <c r="E10637" s="576"/>
    </row>
    <row r="10638" spans="5:5" ht="12" customHeight="1">
      <c r="E10638" s="576"/>
    </row>
    <row r="10639" spans="5:5" ht="12" customHeight="1">
      <c r="E10639" s="576"/>
    </row>
    <row r="10640" spans="5:5" ht="12" customHeight="1">
      <c r="E10640" s="576"/>
    </row>
    <row r="10641" spans="5:5" ht="12" customHeight="1">
      <c r="E10641" s="576"/>
    </row>
    <row r="10642" spans="5:5" ht="12" customHeight="1">
      <c r="E10642" s="576"/>
    </row>
    <row r="10643" spans="5:5" ht="12" customHeight="1">
      <c r="E10643" s="576"/>
    </row>
    <row r="10644" spans="5:5" ht="12" customHeight="1">
      <c r="E10644" s="576"/>
    </row>
    <row r="10645" spans="5:5" ht="12" customHeight="1">
      <c r="E10645" s="576"/>
    </row>
    <row r="10646" spans="5:5" ht="12" customHeight="1">
      <c r="E10646" s="576"/>
    </row>
    <row r="10647" spans="5:5" ht="12" customHeight="1">
      <c r="E10647" s="576"/>
    </row>
    <row r="10648" spans="5:5" ht="12" customHeight="1">
      <c r="E10648" s="576"/>
    </row>
    <row r="10649" spans="5:5" ht="12" customHeight="1">
      <c r="E10649" s="576"/>
    </row>
    <row r="10650" spans="5:5" ht="12" customHeight="1">
      <c r="E10650" s="576"/>
    </row>
    <row r="10651" spans="5:5" ht="12" customHeight="1">
      <c r="E10651" s="576"/>
    </row>
    <row r="10652" spans="5:5" ht="12" customHeight="1">
      <c r="E10652" s="576"/>
    </row>
    <row r="10653" spans="5:5" ht="12" customHeight="1">
      <c r="E10653" s="576"/>
    </row>
    <row r="10654" spans="5:5" ht="12" customHeight="1">
      <c r="E10654" s="576"/>
    </row>
    <row r="10655" spans="5:5" ht="12" customHeight="1">
      <c r="E10655" s="576"/>
    </row>
    <row r="10656" spans="5:5" ht="12" customHeight="1">
      <c r="E10656" s="576"/>
    </row>
    <row r="10657" spans="5:5" ht="12" customHeight="1">
      <c r="E10657" s="576"/>
    </row>
    <row r="10658" spans="5:5" ht="12" customHeight="1">
      <c r="E10658" s="576"/>
    </row>
    <row r="10659" spans="5:5" ht="12" customHeight="1">
      <c r="E10659" s="576"/>
    </row>
    <row r="10660" spans="5:5" ht="12" customHeight="1">
      <c r="E10660" s="576"/>
    </row>
    <row r="10661" spans="5:5" ht="12" customHeight="1">
      <c r="E10661" s="576"/>
    </row>
    <row r="10662" spans="5:5" ht="12" customHeight="1">
      <c r="E10662" s="576"/>
    </row>
    <row r="10663" spans="5:5" ht="12" customHeight="1">
      <c r="E10663" s="576"/>
    </row>
    <row r="10664" spans="5:5" ht="12" customHeight="1">
      <c r="E10664" s="576"/>
    </row>
    <row r="10665" spans="5:5" ht="12" customHeight="1">
      <c r="E10665" s="576"/>
    </row>
    <row r="10666" spans="5:5" ht="12" customHeight="1">
      <c r="E10666" s="576"/>
    </row>
    <row r="10667" spans="5:5" ht="12" customHeight="1">
      <c r="E10667" s="576"/>
    </row>
    <row r="10668" spans="5:5" ht="12" customHeight="1">
      <c r="E10668" s="576"/>
    </row>
    <row r="10669" spans="5:5" ht="12" customHeight="1">
      <c r="E10669" s="576"/>
    </row>
    <row r="10670" spans="5:5" ht="12" customHeight="1">
      <c r="E10670" s="576"/>
    </row>
    <row r="10671" spans="5:5" ht="12" customHeight="1">
      <c r="E10671" s="576"/>
    </row>
    <row r="10672" spans="5:5" ht="12" customHeight="1">
      <c r="E10672" s="576"/>
    </row>
    <row r="10673" spans="5:5" ht="12" customHeight="1">
      <c r="E10673" s="576"/>
    </row>
    <row r="10674" spans="5:5" ht="12" customHeight="1">
      <c r="E10674" s="576"/>
    </row>
    <row r="10675" spans="5:5" ht="12" customHeight="1">
      <c r="E10675" s="576"/>
    </row>
    <row r="10676" spans="5:5" ht="12" customHeight="1">
      <c r="E10676" s="576"/>
    </row>
    <row r="10677" spans="5:5" ht="12" customHeight="1">
      <c r="E10677" s="576"/>
    </row>
    <row r="10678" spans="5:5" ht="12" customHeight="1">
      <c r="E10678" s="576"/>
    </row>
    <row r="10679" spans="5:5" ht="12" customHeight="1">
      <c r="E10679" s="576"/>
    </row>
    <row r="10680" spans="5:5" ht="12" customHeight="1">
      <c r="E10680" s="576"/>
    </row>
    <row r="10681" spans="5:5" ht="12" customHeight="1">
      <c r="E10681" s="576"/>
    </row>
    <row r="10682" spans="5:5" ht="12" customHeight="1">
      <c r="E10682" s="576"/>
    </row>
    <row r="10683" spans="5:5" ht="12" customHeight="1">
      <c r="E10683" s="576"/>
    </row>
    <row r="10684" spans="5:5" ht="12" customHeight="1">
      <c r="E10684" s="576"/>
    </row>
    <row r="10685" spans="5:5" ht="12" customHeight="1">
      <c r="E10685" s="576"/>
    </row>
    <row r="10686" spans="5:5" ht="12" customHeight="1">
      <c r="E10686" s="576"/>
    </row>
    <row r="10687" spans="5:5" ht="12" customHeight="1">
      <c r="E10687" s="576"/>
    </row>
    <row r="10688" spans="5:5" ht="12" customHeight="1">
      <c r="E10688" s="576"/>
    </row>
    <row r="10689" spans="5:5" ht="12" customHeight="1">
      <c r="E10689" s="576"/>
    </row>
    <row r="10690" spans="5:5" ht="12" customHeight="1">
      <c r="E10690" s="576"/>
    </row>
    <row r="10691" spans="5:5" ht="12" customHeight="1">
      <c r="E10691" s="576"/>
    </row>
    <row r="10692" spans="5:5" ht="12" customHeight="1">
      <c r="E10692" s="576"/>
    </row>
    <row r="10693" spans="5:5" ht="12" customHeight="1">
      <c r="E10693" s="576"/>
    </row>
    <row r="10694" spans="5:5" ht="12" customHeight="1">
      <c r="E10694" s="576"/>
    </row>
    <row r="10695" spans="5:5" ht="12" customHeight="1">
      <c r="E10695" s="576"/>
    </row>
    <row r="10696" spans="5:5" ht="12" customHeight="1">
      <c r="E10696" s="576"/>
    </row>
    <row r="10697" spans="5:5" ht="12" customHeight="1">
      <c r="E10697" s="576"/>
    </row>
    <row r="10698" spans="5:5" ht="12" customHeight="1">
      <c r="E10698" s="576"/>
    </row>
    <row r="10699" spans="5:5" ht="12" customHeight="1">
      <c r="E10699" s="576"/>
    </row>
    <row r="10700" spans="5:5" ht="12" customHeight="1">
      <c r="E10700" s="576"/>
    </row>
    <row r="10701" spans="5:5" ht="12" customHeight="1">
      <c r="E10701" s="576"/>
    </row>
    <row r="10702" spans="5:5" ht="12" customHeight="1">
      <c r="E10702" s="576"/>
    </row>
    <row r="10703" spans="5:5" ht="12" customHeight="1">
      <c r="E10703" s="576"/>
    </row>
    <row r="10704" spans="5:5" ht="12" customHeight="1">
      <c r="E10704" s="576"/>
    </row>
    <row r="10705" spans="5:5" ht="12" customHeight="1">
      <c r="E10705" s="576"/>
    </row>
    <row r="10706" spans="5:5" ht="12" customHeight="1">
      <c r="E10706" s="576"/>
    </row>
    <row r="10707" spans="5:5" ht="12" customHeight="1">
      <c r="E10707" s="576"/>
    </row>
    <row r="10708" spans="5:5" ht="12" customHeight="1">
      <c r="E10708" s="576"/>
    </row>
    <row r="10709" spans="5:5" ht="12" customHeight="1">
      <c r="E10709" s="576"/>
    </row>
    <row r="10710" spans="5:5" ht="12" customHeight="1">
      <c r="E10710" s="576"/>
    </row>
    <row r="10711" spans="5:5" ht="12" customHeight="1">
      <c r="E10711" s="576"/>
    </row>
    <row r="10712" spans="5:5" ht="12" customHeight="1">
      <c r="E10712" s="576"/>
    </row>
    <row r="10713" spans="5:5" ht="12" customHeight="1">
      <c r="E10713" s="576"/>
    </row>
    <row r="10714" spans="5:5" ht="12" customHeight="1">
      <c r="E10714" s="576"/>
    </row>
    <row r="10715" spans="5:5" ht="12" customHeight="1">
      <c r="E10715" s="576"/>
    </row>
    <row r="10716" spans="5:5" ht="12" customHeight="1">
      <c r="E10716" s="576"/>
    </row>
    <row r="10717" spans="5:5" ht="12" customHeight="1">
      <c r="E10717" s="576"/>
    </row>
    <row r="10718" spans="5:5" ht="12" customHeight="1">
      <c r="E10718" s="576"/>
    </row>
    <row r="10719" spans="5:5" ht="12" customHeight="1">
      <c r="E10719" s="576"/>
    </row>
    <row r="10720" spans="5:5" ht="12" customHeight="1">
      <c r="E10720" s="576"/>
    </row>
    <row r="10721" spans="5:5" ht="12" customHeight="1">
      <c r="E10721" s="576"/>
    </row>
    <row r="10722" spans="5:5" ht="12" customHeight="1">
      <c r="E10722" s="576"/>
    </row>
    <row r="10723" spans="5:5" ht="12" customHeight="1">
      <c r="E10723" s="576"/>
    </row>
    <row r="10724" spans="5:5" ht="12" customHeight="1">
      <c r="E10724" s="576"/>
    </row>
    <row r="10725" spans="5:5" ht="12" customHeight="1">
      <c r="E10725" s="576"/>
    </row>
    <row r="10726" spans="5:5" ht="12" customHeight="1">
      <c r="E10726" s="576"/>
    </row>
    <row r="10727" spans="5:5" ht="12" customHeight="1">
      <c r="E10727" s="576"/>
    </row>
    <row r="10728" spans="5:5" ht="12" customHeight="1">
      <c r="E10728" s="576"/>
    </row>
    <row r="10729" spans="5:5" ht="12" customHeight="1">
      <c r="E10729" s="576"/>
    </row>
    <row r="10730" spans="5:5" ht="12" customHeight="1">
      <c r="E10730" s="576"/>
    </row>
    <row r="10731" spans="5:5" ht="12" customHeight="1">
      <c r="E10731" s="576"/>
    </row>
    <row r="10732" spans="5:5" ht="12" customHeight="1">
      <c r="E10732" s="576"/>
    </row>
    <row r="10733" spans="5:5" ht="12" customHeight="1">
      <c r="E10733" s="576"/>
    </row>
    <row r="10734" spans="5:5" ht="12" customHeight="1">
      <c r="E10734" s="576"/>
    </row>
    <row r="10735" spans="5:5" ht="12" customHeight="1">
      <c r="E10735" s="576"/>
    </row>
    <row r="10736" spans="5:5" ht="12" customHeight="1">
      <c r="E10736" s="576"/>
    </row>
    <row r="10737" spans="5:5" ht="12" customHeight="1">
      <c r="E10737" s="576"/>
    </row>
    <row r="10738" spans="5:5" ht="12" customHeight="1">
      <c r="E10738" s="576"/>
    </row>
    <row r="10739" spans="5:5" ht="12" customHeight="1">
      <c r="E10739" s="576"/>
    </row>
    <row r="10740" spans="5:5" ht="12" customHeight="1">
      <c r="E10740" s="576"/>
    </row>
    <row r="10741" spans="5:5" ht="12" customHeight="1">
      <c r="E10741" s="576"/>
    </row>
    <row r="10742" spans="5:5" ht="12" customHeight="1">
      <c r="E10742" s="576"/>
    </row>
    <row r="10743" spans="5:5" ht="12" customHeight="1">
      <c r="E10743" s="576"/>
    </row>
    <row r="10744" spans="5:5" ht="12" customHeight="1">
      <c r="E10744" s="576"/>
    </row>
    <row r="10745" spans="5:5" ht="12" customHeight="1">
      <c r="E10745" s="576"/>
    </row>
    <row r="10746" spans="5:5" ht="12" customHeight="1">
      <c r="E10746" s="576"/>
    </row>
    <row r="10747" spans="5:5" ht="12" customHeight="1">
      <c r="E10747" s="576"/>
    </row>
    <row r="10748" spans="5:5" ht="12" customHeight="1">
      <c r="E10748" s="576"/>
    </row>
    <row r="10749" spans="5:5" ht="12" customHeight="1">
      <c r="E10749" s="576"/>
    </row>
    <row r="10750" spans="5:5" ht="12" customHeight="1">
      <c r="E10750" s="576"/>
    </row>
    <row r="10751" spans="5:5" ht="12" customHeight="1">
      <c r="E10751" s="576"/>
    </row>
    <row r="10752" spans="5:5" ht="12" customHeight="1">
      <c r="E10752" s="576"/>
    </row>
    <row r="10753" spans="5:5" ht="12" customHeight="1">
      <c r="E10753" s="576"/>
    </row>
    <row r="10754" spans="5:5" ht="12" customHeight="1">
      <c r="E10754" s="576"/>
    </row>
    <row r="10755" spans="5:5" ht="12" customHeight="1">
      <c r="E10755" s="576"/>
    </row>
    <row r="10756" spans="5:5" ht="12" customHeight="1">
      <c r="E10756" s="576"/>
    </row>
    <row r="10757" spans="5:5" ht="12" customHeight="1">
      <c r="E10757" s="576"/>
    </row>
    <row r="10758" spans="5:5" ht="12" customHeight="1">
      <c r="E10758" s="576"/>
    </row>
    <row r="10759" spans="5:5" ht="12" customHeight="1">
      <c r="E10759" s="576"/>
    </row>
    <row r="10760" spans="5:5" ht="12" customHeight="1">
      <c r="E10760" s="576"/>
    </row>
    <row r="10761" spans="5:5" ht="12" customHeight="1">
      <c r="E10761" s="576"/>
    </row>
    <row r="10762" spans="5:5" ht="12" customHeight="1">
      <c r="E10762" s="576"/>
    </row>
    <row r="10763" spans="5:5" ht="12" customHeight="1">
      <c r="E10763" s="576"/>
    </row>
    <row r="10764" spans="5:5" ht="12" customHeight="1">
      <c r="E10764" s="576"/>
    </row>
    <row r="10765" spans="5:5" ht="12" customHeight="1">
      <c r="E10765" s="576"/>
    </row>
    <row r="10766" spans="5:5" ht="12" customHeight="1">
      <c r="E10766" s="576"/>
    </row>
    <row r="10767" spans="5:5" ht="12" customHeight="1">
      <c r="E10767" s="576"/>
    </row>
    <row r="10768" spans="5:5" ht="12" customHeight="1">
      <c r="E10768" s="576"/>
    </row>
    <row r="10769" spans="5:5" ht="12" customHeight="1">
      <c r="E10769" s="576"/>
    </row>
    <row r="10770" spans="5:5" ht="12" customHeight="1">
      <c r="E10770" s="576"/>
    </row>
    <row r="10771" spans="5:5" ht="12" customHeight="1">
      <c r="E10771" s="576"/>
    </row>
    <row r="10772" spans="5:5" ht="12" customHeight="1">
      <c r="E10772" s="576"/>
    </row>
    <row r="10773" spans="5:5" ht="12" customHeight="1">
      <c r="E10773" s="576"/>
    </row>
    <row r="10774" spans="5:5" ht="12" customHeight="1">
      <c r="E10774" s="576"/>
    </row>
    <row r="10775" spans="5:5" ht="12" customHeight="1">
      <c r="E10775" s="576"/>
    </row>
    <row r="10776" spans="5:5" ht="12" customHeight="1">
      <c r="E10776" s="576"/>
    </row>
    <row r="10777" spans="5:5" ht="12" customHeight="1">
      <c r="E10777" s="576"/>
    </row>
    <row r="10778" spans="5:5" ht="12" customHeight="1">
      <c r="E10778" s="576"/>
    </row>
    <row r="10779" spans="5:5" ht="12" customHeight="1">
      <c r="E10779" s="576"/>
    </row>
    <row r="10780" spans="5:5" ht="12" customHeight="1">
      <c r="E10780" s="576"/>
    </row>
    <row r="10781" spans="5:5" ht="12" customHeight="1">
      <c r="E10781" s="576"/>
    </row>
    <row r="10782" spans="5:5" ht="12" customHeight="1">
      <c r="E10782" s="576"/>
    </row>
    <row r="10783" spans="5:5" ht="12" customHeight="1">
      <c r="E10783" s="576"/>
    </row>
    <row r="10784" spans="5:5" ht="12" customHeight="1">
      <c r="E10784" s="576"/>
    </row>
    <row r="10785" spans="5:5" ht="12" customHeight="1">
      <c r="E10785" s="576"/>
    </row>
    <row r="10786" spans="5:5" ht="12" customHeight="1">
      <c r="E10786" s="576"/>
    </row>
    <row r="10787" spans="5:5" ht="12" customHeight="1">
      <c r="E10787" s="576"/>
    </row>
    <row r="10788" spans="5:5" ht="12" customHeight="1">
      <c r="E10788" s="576"/>
    </row>
    <row r="10789" spans="5:5" ht="12" customHeight="1">
      <c r="E10789" s="576"/>
    </row>
    <row r="10790" spans="5:5" ht="12" customHeight="1">
      <c r="E10790" s="576"/>
    </row>
    <row r="10791" spans="5:5" ht="12" customHeight="1">
      <c r="E10791" s="576"/>
    </row>
    <row r="10792" spans="5:5" ht="12" customHeight="1">
      <c r="E10792" s="576"/>
    </row>
    <row r="10793" spans="5:5" ht="12" customHeight="1">
      <c r="E10793" s="576"/>
    </row>
    <row r="10794" spans="5:5" ht="12" customHeight="1">
      <c r="E10794" s="576"/>
    </row>
    <row r="10795" spans="5:5" ht="12" customHeight="1">
      <c r="E10795" s="576"/>
    </row>
    <row r="10796" spans="5:5" ht="12" customHeight="1">
      <c r="E10796" s="576"/>
    </row>
    <row r="10797" spans="5:5" ht="12" customHeight="1">
      <c r="E10797" s="576"/>
    </row>
    <row r="10798" spans="5:5" ht="12" customHeight="1">
      <c r="E10798" s="576"/>
    </row>
    <row r="10799" spans="5:5" ht="12" customHeight="1">
      <c r="E10799" s="576"/>
    </row>
    <row r="10800" spans="5:5" ht="12" customHeight="1">
      <c r="E10800" s="576"/>
    </row>
    <row r="10801" spans="5:5" ht="12" customHeight="1">
      <c r="E10801" s="576"/>
    </row>
    <row r="10802" spans="5:5" ht="12" customHeight="1">
      <c r="E10802" s="576"/>
    </row>
    <row r="10803" spans="5:5" ht="12" customHeight="1">
      <c r="E10803" s="576"/>
    </row>
    <row r="10804" spans="5:5" ht="12" customHeight="1">
      <c r="E10804" s="576"/>
    </row>
    <row r="10805" spans="5:5" ht="12" customHeight="1">
      <c r="E10805" s="576"/>
    </row>
    <row r="10806" spans="5:5" ht="12" customHeight="1">
      <c r="E10806" s="576"/>
    </row>
    <row r="10807" spans="5:5" ht="12" customHeight="1">
      <c r="E10807" s="576"/>
    </row>
    <row r="10808" spans="5:5" ht="12" customHeight="1">
      <c r="E10808" s="576"/>
    </row>
    <row r="10809" spans="5:5" ht="12" customHeight="1">
      <c r="E10809" s="576"/>
    </row>
    <row r="10810" spans="5:5" ht="12" customHeight="1">
      <c r="E10810" s="576"/>
    </row>
    <row r="10811" spans="5:5" ht="12" customHeight="1">
      <c r="E10811" s="576"/>
    </row>
    <row r="10812" spans="5:5" ht="12" customHeight="1">
      <c r="E10812" s="576"/>
    </row>
    <row r="10813" spans="5:5" ht="12" customHeight="1">
      <c r="E10813" s="576"/>
    </row>
    <row r="10814" spans="5:5" ht="12" customHeight="1">
      <c r="E10814" s="576"/>
    </row>
    <row r="10815" spans="5:5" ht="12" customHeight="1">
      <c r="E10815" s="576"/>
    </row>
    <row r="10816" spans="5:5" ht="12" customHeight="1">
      <c r="E10816" s="576"/>
    </row>
    <row r="10817" spans="5:5" ht="12" customHeight="1">
      <c r="E10817" s="576"/>
    </row>
    <row r="10818" spans="5:5" ht="12" customHeight="1">
      <c r="E10818" s="576"/>
    </row>
    <row r="10819" spans="5:5" ht="12" customHeight="1">
      <c r="E10819" s="576"/>
    </row>
    <row r="10820" spans="5:5" ht="12" customHeight="1">
      <c r="E10820" s="576"/>
    </row>
    <row r="10821" spans="5:5" ht="12" customHeight="1">
      <c r="E10821" s="576"/>
    </row>
    <row r="10822" spans="5:5" ht="12" customHeight="1">
      <c r="E10822" s="576"/>
    </row>
    <row r="10823" spans="5:5" ht="12" customHeight="1">
      <c r="E10823" s="576"/>
    </row>
    <row r="10824" spans="5:5" ht="12" customHeight="1">
      <c r="E10824" s="576"/>
    </row>
    <row r="10825" spans="5:5" ht="12" customHeight="1">
      <c r="E10825" s="576"/>
    </row>
    <row r="10826" spans="5:5" ht="12" customHeight="1">
      <c r="E10826" s="576"/>
    </row>
    <row r="10827" spans="5:5" ht="12" customHeight="1">
      <c r="E10827" s="576"/>
    </row>
    <row r="10828" spans="5:5" ht="12" customHeight="1">
      <c r="E10828" s="576"/>
    </row>
    <row r="10829" spans="5:5" ht="12" customHeight="1">
      <c r="E10829" s="576"/>
    </row>
    <row r="10830" spans="5:5" ht="12" customHeight="1">
      <c r="E10830" s="576"/>
    </row>
    <row r="10831" spans="5:5" ht="12" customHeight="1">
      <c r="E10831" s="576"/>
    </row>
    <row r="10832" spans="5:5" ht="12" customHeight="1">
      <c r="E10832" s="576"/>
    </row>
    <row r="10833" spans="5:5" ht="12" customHeight="1">
      <c r="E10833" s="576"/>
    </row>
    <row r="10834" spans="5:5" ht="12" customHeight="1">
      <c r="E10834" s="576"/>
    </row>
    <row r="10835" spans="5:5" ht="12" customHeight="1">
      <c r="E10835" s="576"/>
    </row>
    <row r="10836" spans="5:5" ht="12" customHeight="1">
      <c r="E10836" s="576"/>
    </row>
    <row r="10837" spans="5:5" ht="12" customHeight="1">
      <c r="E10837" s="576"/>
    </row>
    <row r="10838" spans="5:5" ht="12" customHeight="1">
      <c r="E10838" s="576"/>
    </row>
    <row r="10839" spans="5:5" ht="12" customHeight="1">
      <c r="E10839" s="576"/>
    </row>
    <row r="10840" spans="5:5" ht="12" customHeight="1">
      <c r="E10840" s="576"/>
    </row>
    <row r="10841" spans="5:5" ht="12" customHeight="1">
      <c r="E10841" s="576"/>
    </row>
    <row r="10842" spans="5:5" ht="12" customHeight="1">
      <c r="E10842" s="576"/>
    </row>
    <row r="10843" spans="5:5" ht="12" customHeight="1">
      <c r="E10843" s="576"/>
    </row>
    <row r="10844" spans="5:5" ht="12" customHeight="1">
      <c r="E10844" s="576"/>
    </row>
    <row r="10845" spans="5:5" ht="12" customHeight="1">
      <c r="E10845" s="576"/>
    </row>
    <row r="10846" spans="5:5" ht="12" customHeight="1">
      <c r="E10846" s="576"/>
    </row>
    <row r="10847" spans="5:5" ht="12" customHeight="1">
      <c r="E10847" s="576"/>
    </row>
    <row r="10848" spans="5:5" ht="12" customHeight="1">
      <c r="E10848" s="576"/>
    </row>
    <row r="10849" spans="5:5" ht="12" customHeight="1">
      <c r="E10849" s="576"/>
    </row>
    <row r="10850" spans="5:5" ht="12" customHeight="1">
      <c r="E10850" s="576"/>
    </row>
    <row r="10851" spans="5:5" ht="12" customHeight="1">
      <c r="E10851" s="576"/>
    </row>
    <row r="10852" spans="5:5" ht="12" customHeight="1">
      <c r="E10852" s="576"/>
    </row>
    <row r="10853" spans="5:5" ht="12" customHeight="1">
      <c r="E10853" s="576"/>
    </row>
    <row r="10854" spans="5:5" ht="12" customHeight="1">
      <c r="E10854" s="576"/>
    </row>
    <row r="10855" spans="5:5" ht="12" customHeight="1">
      <c r="E10855" s="576"/>
    </row>
    <row r="10856" spans="5:5" ht="12" customHeight="1">
      <c r="E10856" s="576"/>
    </row>
    <row r="10857" spans="5:5" ht="12" customHeight="1">
      <c r="E10857" s="576"/>
    </row>
    <row r="10858" spans="5:5" ht="12" customHeight="1">
      <c r="E10858" s="576"/>
    </row>
    <row r="10859" spans="5:5" ht="12" customHeight="1">
      <c r="E10859" s="576"/>
    </row>
    <row r="10860" spans="5:5" ht="12" customHeight="1">
      <c r="E10860" s="576"/>
    </row>
    <row r="10861" spans="5:5" ht="12" customHeight="1">
      <c r="E10861" s="576"/>
    </row>
    <row r="10862" spans="5:5" ht="12" customHeight="1">
      <c r="E10862" s="576"/>
    </row>
    <row r="10863" spans="5:5" ht="12" customHeight="1">
      <c r="E10863" s="576"/>
    </row>
    <row r="10864" spans="5:5" ht="12" customHeight="1">
      <c r="E10864" s="576"/>
    </row>
    <row r="10865" spans="5:5" ht="12" customHeight="1">
      <c r="E10865" s="576"/>
    </row>
    <row r="10866" spans="5:5" ht="12" customHeight="1">
      <c r="E10866" s="576"/>
    </row>
    <row r="10867" spans="5:5" ht="12" customHeight="1">
      <c r="E10867" s="576"/>
    </row>
    <row r="10868" spans="5:5" ht="12" customHeight="1">
      <c r="E10868" s="576"/>
    </row>
    <row r="10869" spans="5:5" ht="12" customHeight="1">
      <c r="E10869" s="576"/>
    </row>
    <row r="10870" spans="5:5" ht="12" customHeight="1">
      <c r="E10870" s="576"/>
    </row>
    <row r="10871" spans="5:5" ht="12" customHeight="1">
      <c r="E10871" s="576"/>
    </row>
    <row r="10872" spans="5:5" ht="12" customHeight="1">
      <c r="E10872" s="576"/>
    </row>
    <row r="10873" spans="5:5" ht="12" customHeight="1">
      <c r="E10873" s="576"/>
    </row>
    <row r="10874" spans="5:5" ht="12" customHeight="1">
      <c r="E10874" s="576"/>
    </row>
    <row r="10875" spans="5:5" ht="12" customHeight="1">
      <c r="E10875" s="576"/>
    </row>
    <row r="10876" spans="5:5" ht="12" customHeight="1">
      <c r="E10876" s="576"/>
    </row>
    <row r="10877" spans="5:5" ht="12" customHeight="1">
      <c r="E10877" s="576"/>
    </row>
    <row r="10878" spans="5:5" ht="12" customHeight="1">
      <c r="E10878" s="576"/>
    </row>
    <row r="10879" spans="5:5" ht="12" customHeight="1">
      <c r="E10879" s="576"/>
    </row>
    <row r="10880" spans="5:5" ht="12" customHeight="1">
      <c r="E10880" s="576"/>
    </row>
    <row r="10881" spans="5:5" ht="12" customHeight="1">
      <c r="E10881" s="576"/>
    </row>
    <row r="10882" spans="5:5" ht="12" customHeight="1">
      <c r="E10882" s="576"/>
    </row>
    <row r="10883" spans="5:5" ht="12" customHeight="1">
      <c r="E10883" s="576"/>
    </row>
    <row r="10884" spans="5:5" ht="12" customHeight="1">
      <c r="E10884" s="576"/>
    </row>
    <row r="10885" spans="5:5" ht="12" customHeight="1">
      <c r="E10885" s="576"/>
    </row>
    <row r="10886" spans="5:5" ht="12" customHeight="1">
      <c r="E10886" s="576"/>
    </row>
    <row r="10887" spans="5:5" ht="12" customHeight="1">
      <c r="E10887" s="576"/>
    </row>
    <row r="10888" spans="5:5" ht="12" customHeight="1">
      <c r="E10888" s="576"/>
    </row>
    <row r="10889" spans="5:5" ht="12" customHeight="1">
      <c r="E10889" s="576"/>
    </row>
    <row r="10890" spans="5:5" ht="12" customHeight="1">
      <c r="E10890" s="576"/>
    </row>
    <row r="10891" spans="5:5" ht="12" customHeight="1">
      <c r="E10891" s="576"/>
    </row>
    <row r="10892" spans="5:5" ht="12" customHeight="1">
      <c r="E10892" s="576"/>
    </row>
    <row r="10893" spans="5:5" ht="12" customHeight="1">
      <c r="E10893" s="576"/>
    </row>
    <row r="10894" spans="5:5" ht="12" customHeight="1">
      <c r="E10894" s="576"/>
    </row>
    <row r="10895" spans="5:5" ht="12" customHeight="1">
      <c r="E10895" s="576"/>
    </row>
    <row r="10896" spans="5:5" ht="12" customHeight="1">
      <c r="E10896" s="576"/>
    </row>
    <row r="10897" spans="5:5" ht="12" customHeight="1">
      <c r="E10897" s="576"/>
    </row>
    <row r="10898" spans="5:5" ht="12" customHeight="1">
      <c r="E10898" s="576"/>
    </row>
    <row r="10899" spans="5:5" ht="12" customHeight="1">
      <c r="E10899" s="576"/>
    </row>
    <row r="10900" spans="5:5" ht="12" customHeight="1">
      <c r="E10900" s="576"/>
    </row>
    <row r="10901" spans="5:5" ht="12" customHeight="1">
      <c r="E10901" s="576"/>
    </row>
    <row r="10902" spans="5:5" ht="12" customHeight="1">
      <c r="E10902" s="576"/>
    </row>
    <row r="10903" spans="5:5" ht="12" customHeight="1">
      <c r="E10903" s="576"/>
    </row>
    <row r="10904" spans="5:5" ht="12" customHeight="1">
      <c r="E10904" s="576"/>
    </row>
    <row r="10905" spans="5:5" ht="12" customHeight="1">
      <c r="E10905" s="576"/>
    </row>
    <row r="10906" spans="5:5" ht="12" customHeight="1">
      <c r="E10906" s="576"/>
    </row>
    <row r="10907" spans="5:5" ht="12" customHeight="1">
      <c r="E10907" s="576"/>
    </row>
    <row r="10908" spans="5:5" ht="12" customHeight="1">
      <c r="E10908" s="576"/>
    </row>
    <row r="10909" spans="5:5" ht="12" customHeight="1">
      <c r="E10909" s="576"/>
    </row>
    <row r="10910" spans="5:5" ht="12" customHeight="1">
      <c r="E10910" s="576"/>
    </row>
    <row r="10911" spans="5:5" ht="12" customHeight="1">
      <c r="E10911" s="576"/>
    </row>
    <row r="10912" spans="5:5" ht="12" customHeight="1">
      <c r="E10912" s="576"/>
    </row>
    <row r="10913" spans="5:5" ht="12" customHeight="1">
      <c r="E10913" s="576"/>
    </row>
    <row r="10914" spans="5:5" ht="12" customHeight="1">
      <c r="E10914" s="576"/>
    </row>
    <row r="10915" spans="5:5" ht="12" customHeight="1">
      <c r="E10915" s="576"/>
    </row>
    <row r="10916" spans="5:5" ht="12" customHeight="1">
      <c r="E10916" s="576"/>
    </row>
    <row r="10917" spans="5:5" ht="12" customHeight="1">
      <c r="E10917" s="576"/>
    </row>
    <row r="10918" spans="5:5" ht="12" customHeight="1">
      <c r="E10918" s="576"/>
    </row>
    <row r="10919" spans="5:5" ht="12" customHeight="1">
      <c r="E10919" s="576"/>
    </row>
    <row r="10920" spans="5:5" ht="12" customHeight="1">
      <c r="E10920" s="576"/>
    </row>
    <row r="10921" spans="5:5" ht="12" customHeight="1">
      <c r="E10921" s="576"/>
    </row>
    <row r="10922" spans="5:5" ht="12" customHeight="1">
      <c r="E10922" s="576"/>
    </row>
    <row r="10923" spans="5:5" ht="12" customHeight="1">
      <c r="E10923" s="576"/>
    </row>
    <row r="10924" spans="5:5" ht="12" customHeight="1">
      <c r="E10924" s="576"/>
    </row>
    <row r="10925" spans="5:5" ht="12" customHeight="1">
      <c r="E10925" s="576"/>
    </row>
    <row r="10926" spans="5:5" ht="12" customHeight="1">
      <c r="E10926" s="576"/>
    </row>
    <row r="10927" spans="5:5" ht="12" customHeight="1">
      <c r="E10927" s="576"/>
    </row>
    <row r="10928" spans="5:5" ht="12" customHeight="1">
      <c r="E10928" s="576"/>
    </row>
    <row r="10929" spans="5:5" ht="12" customHeight="1">
      <c r="E10929" s="576"/>
    </row>
    <row r="10930" spans="5:5" ht="12" customHeight="1">
      <c r="E10930" s="576"/>
    </row>
    <row r="10931" spans="5:5" ht="12" customHeight="1">
      <c r="E10931" s="576"/>
    </row>
    <row r="10932" spans="5:5" ht="12" customHeight="1">
      <c r="E10932" s="576"/>
    </row>
    <row r="10933" spans="5:5" ht="12" customHeight="1">
      <c r="E10933" s="576"/>
    </row>
    <row r="10934" spans="5:5" ht="12" customHeight="1">
      <c r="E10934" s="576"/>
    </row>
    <row r="10935" spans="5:5" ht="12" customHeight="1">
      <c r="E10935" s="576"/>
    </row>
    <row r="10936" spans="5:5" ht="12" customHeight="1">
      <c r="E10936" s="576"/>
    </row>
    <row r="10937" spans="5:5" ht="12" customHeight="1">
      <c r="E10937" s="576"/>
    </row>
    <row r="10938" spans="5:5" ht="12" customHeight="1">
      <c r="E10938" s="576"/>
    </row>
    <row r="10939" spans="5:5" ht="12" customHeight="1">
      <c r="E10939" s="576"/>
    </row>
    <row r="10940" spans="5:5" ht="12" customHeight="1">
      <c r="E10940" s="576"/>
    </row>
    <row r="10941" spans="5:5" ht="12" customHeight="1">
      <c r="E10941" s="576"/>
    </row>
    <row r="10942" spans="5:5" ht="12" customHeight="1">
      <c r="E10942" s="576"/>
    </row>
    <row r="10943" spans="5:5" ht="12" customHeight="1">
      <c r="E10943" s="576"/>
    </row>
    <row r="10944" spans="5:5" ht="12" customHeight="1">
      <c r="E10944" s="576"/>
    </row>
    <row r="10945" spans="5:5" ht="12" customHeight="1">
      <c r="E10945" s="576"/>
    </row>
    <row r="10946" spans="5:5" ht="12" customHeight="1">
      <c r="E10946" s="576"/>
    </row>
    <row r="10947" spans="5:5" ht="12" customHeight="1">
      <c r="E10947" s="576"/>
    </row>
    <row r="10948" spans="5:5" ht="12" customHeight="1">
      <c r="E10948" s="576"/>
    </row>
    <row r="10949" spans="5:5" ht="12" customHeight="1">
      <c r="E10949" s="576"/>
    </row>
    <row r="10950" spans="5:5" ht="12" customHeight="1">
      <c r="E10950" s="576"/>
    </row>
    <row r="10951" spans="5:5" ht="12" customHeight="1">
      <c r="E10951" s="576"/>
    </row>
    <row r="10952" spans="5:5" ht="12" customHeight="1">
      <c r="E10952" s="576"/>
    </row>
    <row r="10953" spans="5:5" ht="12" customHeight="1">
      <c r="E10953" s="576"/>
    </row>
    <row r="10954" spans="5:5" ht="12" customHeight="1">
      <c r="E10954" s="576"/>
    </row>
    <row r="10955" spans="5:5" ht="12" customHeight="1">
      <c r="E10955" s="576"/>
    </row>
    <row r="10956" spans="5:5" ht="12" customHeight="1">
      <c r="E10956" s="576"/>
    </row>
    <row r="10957" spans="5:5" ht="12" customHeight="1">
      <c r="E10957" s="576"/>
    </row>
    <row r="10958" spans="5:5" ht="12" customHeight="1">
      <c r="E10958" s="576"/>
    </row>
    <row r="10959" spans="5:5" ht="12" customHeight="1">
      <c r="E10959" s="576"/>
    </row>
    <row r="10960" spans="5:5" ht="12" customHeight="1">
      <c r="E10960" s="576"/>
    </row>
    <row r="10961" spans="5:5" ht="12" customHeight="1">
      <c r="E10961" s="576"/>
    </row>
    <row r="10962" spans="5:5" ht="12" customHeight="1">
      <c r="E10962" s="576"/>
    </row>
    <row r="10963" spans="5:5" ht="12" customHeight="1">
      <c r="E10963" s="576"/>
    </row>
    <row r="10964" spans="5:5" ht="12" customHeight="1">
      <c r="E10964" s="576"/>
    </row>
    <row r="10965" spans="5:5" ht="12" customHeight="1">
      <c r="E10965" s="576"/>
    </row>
    <row r="10966" spans="5:5" ht="12" customHeight="1">
      <c r="E10966" s="576"/>
    </row>
    <row r="10967" spans="5:5" ht="12" customHeight="1">
      <c r="E10967" s="576"/>
    </row>
    <row r="10968" spans="5:5" ht="12" customHeight="1">
      <c r="E10968" s="576"/>
    </row>
    <row r="10969" spans="5:5" ht="12" customHeight="1">
      <c r="E10969" s="576"/>
    </row>
    <row r="10970" spans="5:5" ht="12" customHeight="1">
      <c r="E10970" s="576"/>
    </row>
    <row r="10971" spans="5:5" ht="12" customHeight="1">
      <c r="E10971" s="576"/>
    </row>
    <row r="10972" spans="5:5" ht="12" customHeight="1">
      <c r="E10972" s="576"/>
    </row>
    <row r="10973" spans="5:5" ht="12" customHeight="1">
      <c r="E10973" s="576"/>
    </row>
    <row r="10974" spans="5:5" ht="12" customHeight="1">
      <c r="E10974" s="576"/>
    </row>
    <row r="10975" spans="5:5" ht="12" customHeight="1">
      <c r="E10975" s="576"/>
    </row>
    <row r="10976" spans="5:5" ht="12" customHeight="1">
      <c r="E10976" s="576"/>
    </row>
    <row r="10977" spans="5:5" ht="12" customHeight="1">
      <c r="E10977" s="576"/>
    </row>
    <row r="10978" spans="5:5" ht="12" customHeight="1">
      <c r="E10978" s="576"/>
    </row>
    <row r="10979" spans="5:5" ht="12" customHeight="1">
      <c r="E10979" s="576"/>
    </row>
    <row r="10980" spans="5:5" ht="12" customHeight="1">
      <c r="E10980" s="576"/>
    </row>
    <row r="10981" spans="5:5" ht="12" customHeight="1">
      <c r="E10981" s="576"/>
    </row>
    <row r="10982" spans="5:5" ht="12" customHeight="1">
      <c r="E10982" s="576"/>
    </row>
    <row r="10983" spans="5:5" ht="12" customHeight="1">
      <c r="E10983" s="576"/>
    </row>
    <row r="10984" spans="5:5" ht="12" customHeight="1">
      <c r="E10984" s="576"/>
    </row>
    <row r="10985" spans="5:5" ht="12" customHeight="1">
      <c r="E10985" s="576"/>
    </row>
    <row r="10986" spans="5:5" ht="12" customHeight="1">
      <c r="E10986" s="576"/>
    </row>
    <row r="10987" spans="5:5" ht="12" customHeight="1">
      <c r="E10987" s="576"/>
    </row>
    <row r="10988" spans="5:5" ht="12" customHeight="1">
      <c r="E10988" s="576"/>
    </row>
    <row r="10989" spans="5:5" ht="12" customHeight="1">
      <c r="E10989" s="576"/>
    </row>
    <row r="10990" spans="5:5" ht="12" customHeight="1">
      <c r="E10990" s="576"/>
    </row>
    <row r="10991" spans="5:5" ht="12" customHeight="1">
      <c r="E10991" s="576"/>
    </row>
    <row r="10992" spans="5:5" ht="12" customHeight="1">
      <c r="E10992" s="576"/>
    </row>
    <row r="10993" spans="5:5" ht="12" customHeight="1">
      <c r="E10993" s="576"/>
    </row>
    <row r="10994" spans="5:5" ht="12" customHeight="1">
      <c r="E10994" s="576"/>
    </row>
    <row r="10995" spans="5:5" ht="12" customHeight="1">
      <c r="E10995" s="576"/>
    </row>
    <row r="10996" spans="5:5" ht="12" customHeight="1">
      <c r="E10996" s="576"/>
    </row>
    <row r="10997" spans="5:5" ht="12" customHeight="1">
      <c r="E10997" s="576"/>
    </row>
    <row r="10998" spans="5:5" ht="12" customHeight="1">
      <c r="E10998" s="576"/>
    </row>
    <row r="10999" spans="5:5" ht="12" customHeight="1">
      <c r="E10999" s="576"/>
    </row>
    <row r="11000" spans="5:5" ht="12" customHeight="1">
      <c r="E11000" s="576"/>
    </row>
    <row r="11001" spans="5:5" ht="12" customHeight="1">
      <c r="E11001" s="576"/>
    </row>
    <row r="11002" spans="5:5" ht="12" customHeight="1">
      <c r="E11002" s="576"/>
    </row>
    <row r="11003" spans="5:5" ht="12" customHeight="1">
      <c r="E11003" s="576"/>
    </row>
    <row r="11004" spans="5:5" ht="12" customHeight="1">
      <c r="E11004" s="576"/>
    </row>
    <row r="11005" spans="5:5" ht="12" customHeight="1">
      <c r="E11005" s="576"/>
    </row>
    <row r="11006" spans="5:5" ht="12" customHeight="1">
      <c r="E11006" s="576"/>
    </row>
    <row r="11007" spans="5:5" ht="12" customHeight="1">
      <c r="E11007" s="576"/>
    </row>
    <row r="11008" spans="5:5" ht="12" customHeight="1">
      <c r="E11008" s="576"/>
    </row>
    <row r="11009" spans="5:5" ht="12" customHeight="1">
      <c r="E11009" s="576"/>
    </row>
    <row r="11010" spans="5:5" ht="12" customHeight="1">
      <c r="E11010" s="576"/>
    </row>
    <row r="11011" spans="5:5" ht="12" customHeight="1">
      <c r="E11011" s="576"/>
    </row>
    <row r="11012" spans="5:5" ht="12" customHeight="1">
      <c r="E11012" s="576"/>
    </row>
    <row r="11013" spans="5:5" ht="12" customHeight="1">
      <c r="E11013" s="576"/>
    </row>
    <row r="11014" spans="5:5" ht="12" customHeight="1">
      <c r="E11014" s="576"/>
    </row>
    <row r="11015" spans="5:5" ht="12" customHeight="1">
      <c r="E11015" s="576"/>
    </row>
    <row r="11016" spans="5:5" ht="12" customHeight="1">
      <c r="E11016" s="576"/>
    </row>
    <row r="11017" spans="5:5" ht="12" customHeight="1">
      <c r="E11017" s="576"/>
    </row>
    <row r="11018" spans="5:5" ht="12" customHeight="1">
      <c r="E11018" s="576"/>
    </row>
    <row r="11019" spans="5:5" ht="12" customHeight="1">
      <c r="E11019" s="576"/>
    </row>
    <row r="11020" spans="5:5" ht="12" customHeight="1">
      <c r="E11020" s="576"/>
    </row>
    <row r="11021" spans="5:5" ht="12" customHeight="1">
      <c r="E11021" s="576"/>
    </row>
    <row r="11022" spans="5:5" ht="12" customHeight="1">
      <c r="E11022" s="576"/>
    </row>
    <row r="11023" spans="5:5" ht="12" customHeight="1">
      <c r="E11023" s="576"/>
    </row>
    <row r="11024" spans="5:5" ht="12" customHeight="1">
      <c r="E11024" s="576"/>
    </row>
    <row r="11025" spans="5:5" ht="12" customHeight="1">
      <c r="E11025" s="576"/>
    </row>
    <row r="11026" spans="5:5" ht="12" customHeight="1">
      <c r="E11026" s="576"/>
    </row>
    <row r="11027" spans="5:5" ht="12" customHeight="1">
      <c r="E11027" s="576"/>
    </row>
    <row r="11028" spans="5:5" ht="12" customHeight="1">
      <c r="E11028" s="576"/>
    </row>
    <row r="11029" spans="5:5" ht="12" customHeight="1">
      <c r="E11029" s="576"/>
    </row>
    <row r="11030" spans="5:5" ht="12" customHeight="1">
      <c r="E11030" s="576"/>
    </row>
    <row r="11031" spans="5:5" ht="12" customHeight="1">
      <c r="E11031" s="576"/>
    </row>
    <row r="11032" spans="5:5" ht="12" customHeight="1">
      <c r="E11032" s="576"/>
    </row>
    <row r="11033" spans="5:5" ht="12" customHeight="1">
      <c r="E11033" s="576"/>
    </row>
    <row r="11034" spans="5:5" ht="12" customHeight="1">
      <c r="E11034" s="576"/>
    </row>
    <row r="11035" spans="5:5" ht="12" customHeight="1">
      <c r="E11035" s="576"/>
    </row>
    <row r="11036" spans="5:5" ht="12" customHeight="1">
      <c r="E11036" s="576"/>
    </row>
    <row r="11037" spans="5:5" ht="12" customHeight="1">
      <c r="E11037" s="576"/>
    </row>
    <row r="11038" spans="5:5" ht="12" customHeight="1">
      <c r="E11038" s="576"/>
    </row>
    <row r="11039" spans="5:5" ht="12" customHeight="1">
      <c r="E11039" s="576"/>
    </row>
    <row r="11040" spans="5:5" ht="12" customHeight="1">
      <c r="E11040" s="576"/>
    </row>
    <row r="11041" spans="5:5" ht="12" customHeight="1">
      <c r="E11041" s="576"/>
    </row>
    <row r="11042" spans="5:5" ht="12" customHeight="1">
      <c r="E11042" s="576"/>
    </row>
    <row r="11043" spans="5:5" ht="12" customHeight="1">
      <c r="E11043" s="576"/>
    </row>
    <row r="11044" spans="5:5" ht="12" customHeight="1">
      <c r="E11044" s="576"/>
    </row>
    <row r="11045" spans="5:5" ht="12" customHeight="1">
      <c r="E11045" s="576"/>
    </row>
    <row r="11046" spans="5:5" ht="12" customHeight="1">
      <c r="E11046" s="576"/>
    </row>
    <row r="11047" spans="5:5" ht="12" customHeight="1">
      <c r="E11047" s="576"/>
    </row>
    <row r="11048" spans="5:5" ht="12" customHeight="1">
      <c r="E11048" s="576"/>
    </row>
    <row r="11049" spans="5:5" ht="12" customHeight="1">
      <c r="E11049" s="576"/>
    </row>
    <row r="11050" spans="5:5" ht="12" customHeight="1">
      <c r="E11050" s="576"/>
    </row>
    <row r="11051" spans="5:5" ht="12" customHeight="1">
      <c r="E11051" s="576"/>
    </row>
    <row r="11052" spans="5:5" ht="12" customHeight="1">
      <c r="E11052" s="576"/>
    </row>
    <row r="11053" spans="5:5" ht="12" customHeight="1">
      <c r="E11053" s="576"/>
    </row>
    <row r="11054" spans="5:5" ht="12" customHeight="1">
      <c r="E11054" s="576"/>
    </row>
    <row r="11055" spans="5:5" ht="12" customHeight="1">
      <c r="E11055" s="576"/>
    </row>
    <row r="11056" spans="5:5" ht="12" customHeight="1">
      <c r="E11056" s="576"/>
    </row>
    <row r="11057" spans="5:5" ht="12" customHeight="1">
      <c r="E11057" s="576"/>
    </row>
    <row r="11058" spans="5:5" ht="12" customHeight="1">
      <c r="E11058" s="576"/>
    </row>
    <row r="11059" spans="5:5" ht="12" customHeight="1">
      <c r="E11059" s="576"/>
    </row>
    <row r="11060" spans="5:5" ht="12" customHeight="1">
      <c r="E11060" s="576"/>
    </row>
    <row r="11061" spans="5:5" ht="12" customHeight="1">
      <c r="E11061" s="576"/>
    </row>
    <row r="11062" spans="5:5" ht="12" customHeight="1">
      <c r="E11062" s="576"/>
    </row>
    <row r="11063" spans="5:5" ht="12" customHeight="1">
      <c r="E11063" s="576"/>
    </row>
    <row r="11064" spans="5:5" ht="12" customHeight="1">
      <c r="E11064" s="576"/>
    </row>
    <row r="11065" spans="5:5" ht="12" customHeight="1">
      <c r="E11065" s="576"/>
    </row>
    <row r="11066" spans="5:5" ht="12" customHeight="1">
      <c r="E11066" s="576"/>
    </row>
    <row r="11067" spans="5:5" ht="12" customHeight="1">
      <c r="E11067" s="576"/>
    </row>
    <row r="11068" spans="5:5" ht="12" customHeight="1">
      <c r="E11068" s="576"/>
    </row>
    <row r="11069" spans="5:5" ht="12" customHeight="1">
      <c r="E11069" s="576"/>
    </row>
    <row r="11070" spans="5:5" ht="12" customHeight="1">
      <c r="E11070" s="576"/>
    </row>
    <row r="11071" spans="5:5" ht="12" customHeight="1">
      <c r="E11071" s="576"/>
    </row>
    <row r="11072" spans="5:5" ht="12" customHeight="1">
      <c r="E11072" s="576"/>
    </row>
    <row r="11073" spans="5:5" ht="12" customHeight="1">
      <c r="E11073" s="576"/>
    </row>
    <row r="11074" spans="5:5" ht="12" customHeight="1">
      <c r="E11074" s="576"/>
    </row>
    <row r="11075" spans="5:5" ht="12" customHeight="1">
      <c r="E11075" s="576"/>
    </row>
    <row r="11076" spans="5:5" ht="12" customHeight="1">
      <c r="E11076" s="576"/>
    </row>
    <row r="11077" spans="5:5" ht="12" customHeight="1">
      <c r="E11077" s="576"/>
    </row>
    <row r="11078" spans="5:5" ht="12" customHeight="1">
      <c r="E11078" s="576"/>
    </row>
    <row r="11079" spans="5:5" ht="12" customHeight="1">
      <c r="E11079" s="576"/>
    </row>
    <row r="11080" spans="5:5" ht="12" customHeight="1">
      <c r="E11080" s="576"/>
    </row>
    <row r="11081" spans="5:5" ht="12" customHeight="1">
      <c r="E11081" s="576"/>
    </row>
    <row r="11082" spans="5:5" ht="12" customHeight="1">
      <c r="E11082" s="576"/>
    </row>
    <row r="11083" spans="5:5" ht="12" customHeight="1">
      <c r="E11083" s="576"/>
    </row>
    <row r="11084" spans="5:5" ht="12" customHeight="1">
      <c r="E11084" s="576"/>
    </row>
    <row r="11085" spans="5:5" ht="12" customHeight="1">
      <c r="E11085" s="576"/>
    </row>
    <row r="11086" spans="5:5" ht="12" customHeight="1">
      <c r="E11086" s="576"/>
    </row>
    <row r="11087" spans="5:5" ht="12" customHeight="1">
      <c r="E11087" s="576"/>
    </row>
    <row r="11088" spans="5:5" ht="12" customHeight="1">
      <c r="E11088" s="576"/>
    </row>
    <row r="11089" spans="5:5" ht="12" customHeight="1">
      <c r="E11089" s="576"/>
    </row>
    <row r="11090" spans="5:5" ht="12" customHeight="1">
      <c r="E11090" s="576"/>
    </row>
    <row r="11091" spans="5:5" ht="12" customHeight="1">
      <c r="E11091" s="576"/>
    </row>
    <row r="11092" spans="5:5" ht="12" customHeight="1">
      <c r="E11092" s="576"/>
    </row>
    <row r="11093" spans="5:5" ht="12" customHeight="1">
      <c r="E11093" s="576"/>
    </row>
    <row r="11094" spans="5:5" ht="12" customHeight="1">
      <c r="E11094" s="576"/>
    </row>
    <row r="11095" spans="5:5" ht="12" customHeight="1">
      <c r="E11095" s="576"/>
    </row>
    <row r="11096" spans="5:5" ht="12" customHeight="1">
      <c r="E11096" s="576"/>
    </row>
    <row r="11097" spans="5:5" ht="12" customHeight="1">
      <c r="E11097" s="576"/>
    </row>
    <row r="11098" spans="5:5" ht="12" customHeight="1">
      <c r="E11098" s="576"/>
    </row>
    <row r="11099" spans="5:5" ht="12" customHeight="1">
      <c r="E11099" s="576"/>
    </row>
    <row r="11100" spans="5:5" ht="12" customHeight="1">
      <c r="E11100" s="576"/>
    </row>
    <row r="11101" spans="5:5" ht="12" customHeight="1">
      <c r="E11101" s="576"/>
    </row>
    <row r="11102" spans="5:5" ht="12" customHeight="1">
      <c r="E11102" s="576"/>
    </row>
    <row r="11103" spans="5:5" ht="12" customHeight="1">
      <c r="E11103" s="576"/>
    </row>
    <row r="11104" spans="5:5" ht="12" customHeight="1">
      <c r="E11104" s="576"/>
    </row>
    <row r="11105" spans="5:5" ht="12" customHeight="1">
      <c r="E11105" s="576"/>
    </row>
    <row r="11106" spans="5:5" ht="12" customHeight="1">
      <c r="E11106" s="576"/>
    </row>
    <row r="11107" spans="5:5" ht="12" customHeight="1">
      <c r="E11107" s="576"/>
    </row>
    <row r="11108" spans="5:5" ht="12" customHeight="1">
      <c r="E11108" s="576"/>
    </row>
    <row r="11109" spans="5:5" ht="12" customHeight="1">
      <c r="E11109" s="576"/>
    </row>
    <row r="11110" spans="5:5" ht="12" customHeight="1">
      <c r="E11110" s="576"/>
    </row>
    <row r="11111" spans="5:5" ht="12" customHeight="1">
      <c r="E11111" s="576"/>
    </row>
    <row r="11112" spans="5:5" ht="12" customHeight="1">
      <c r="E11112" s="576"/>
    </row>
    <row r="11113" spans="5:5" ht="12" customHeight="1">
      <c r="E11113" s="576"/>
    </row>
    <row r="11114" spans="5:5" ht="12" customHeight="1">
      <c r="E11114" s="576"/>
    </row>
    <row r="11115" spans="5:5" ht="12" customHeight="1">
      <c r="E11115" s="576"/>
    </row>
    <row r="11116" spans="5:5" ht="12" customHeight="1">
      <c r="E11116" s="576"/>
    </row>
    <row r="11117" spans="5:5" ht="12" customHeight="1">
      <c r="E11117" s="576"/>
    </row>
    <row r="11118" spans="5:5" ht="12" customHeight="1">
      <c r="E11118" s="576"/>
    </row>
    <row r="11119" spans="5:5" ht="12" customHeight="1">
      <c r="E11119" s="576"/>
    </row>
    <row r="11120" spans="5:5" ht="12" customHeight="1">
      <c r="E11120" s="576"/>
    </row>
    <row r="11121" spans="5:5" ht="12" customHeight="1">
      <c r="E11121" s="576"/>
    </row>
    <row r="11122" spans="5:5" ht="12" customHeight="1">
      <c r="E11122" s="576"/>
    </row>
    <row r="11123" spans="5:5" ht="12" customHeight="1">
      <c r="E11123" s="576"/>
    </row>
    <row r="11124" spans="5:5" ht="12" customHeight="1">
      <c r="E11124" s="576"/>
    </row>
    <row r="11125" spans="5:5" ht="12" customHeight="1">
      <c r="E11125" s="576"/>
    </row>
    <row r="11126" spans="5:5" ht="12" customHeight="1">
      <c r="E11126" s="576"/>
    </row>
    <row r="11127" spans="5:5" ht="12" customHeight="1">
      <c r="E11127" s="576"/>
    </row>
    <row r="11128" spans="5:5" ht="12" customHeight="1">
      <c r="E11128" s="576"/>
    </row>
    <row r="11129" spans="5:5" ht="12" customHeight="1">
      <c r="E11129" s="576"/>
    </row>
    <row r="11130" spans="5:5" ht="12" customHeight="1">
      <c r="E11130" s="576"/>
    </row>
    <row r="11131" spans="5:5" ht="12" customHeight="1">
      <c r="E11131" s="576"/>
    </row>
    <row r="11132" spans="5:5" ht="12" customHeight="1">
      <c r="E11132" s="576"/>
    </row>
    <row r="11133" spans="5:5" ht="12" customHeight="1">
      <c r="E11133" s="576"/>
    </row>
    <row r="11134" spans="5:5" ht="12" customHeight="1">
      <c r="E11134" s="576"/>
    </row>
    <row r="11135" spans="5:5" ht="12" customHeight="1">
      <c r="E11135" s="576"/>
    </row>
    <row r="11136" spans="5:5" ht="12" customHeight="1">
      <c r="E11136" s="576"/>
    </row>
    <row r="11137" spans="5:5" ht="12" customHeight="1">
      <c r="E11137" s="576"/>
    </row>
    <row r="11138" spans="5:5" ht="12" customHeight="1">
      <c r="E11138" s="576"/>
    </row>
    <row r="11139" spans="5:5" ht="12" customHeight="1">
      <c r="E11139" s="576"/>
    </row>
    <row r="11140" spans="5:5" ht="12" customHeight="1">
      <c r="E11140" s="576"/>
    </row>
    <row r="11141" spans="5:5" ht="12" customHeight="1">
      <c r="E11141" s="576"/>
    </row>
    <row r="11142" spans="5:5" ht="12" customHeight="1">
      <c r="E11142" s="576"/>
    </row>
    <row r="11143" spans="5:5" ht="12" customHeight="1">
      <c r="E11143" s="576"/>
    </row>
    <row r="11144" spans="5:5" ht="12" customHeight="1">
      <c r="E11144" s="576"/>
    </row>
    <row r="11145" spans="5:5" ht="12" customHeight="1">
      <c r="E11145" s="576"/>
    </row>
    <row r="11146" spans="5:5" ht="12" customHeight="1">
      <c r="E11146" s="576"/>
    </row>
    <row r="11147" spans="5:5" ht="12" customHeight="1">
      <c r="E11147" s="576"/>
    </row>
    <row r="11148" spans="5:5" ht="12" customHeight="1">
      <c r="E11148" s="576"/>
    </row>
    <row r="11149" spans="5:5" ht="12" customHeight="1">
      <c r="E11149" s="576"/>
    </row>
    <row r="11150" spans="5:5" ht="12" customHeight="1">
      <c r="E11150" s="576"/>
    </row>
    <row r="11151" spans="5:5" ht="12" customHeight="1">
      <c r="E11151" s="576"/>
    </row>
    <row r="11152" spans="5:5" ht="12" customHeight="1">
      <c r="E11152" s="576"/>
    </row>
    <row r="11153" spans="5:5" ht="12" customHeight="1">
      <c r="E11153" s="576"/>
    </row>
    <row r="11154" spans="5:5" ht="12" customHeight="1">
      <c r="E11154" s="576"/>
    </row>
    <row r="11155" spans="5:5" ht="12" customHeight="1">
      <c r="E11155" s="576"/>
    </row>
    <row r="11156" spans="5:5" ht="12" customHeight="1">
      <c r="E11156" s="576"/>
    </row>
    <row r="11157" spans="5:5" ht="12" customHeight="1">
      <c r="E11157" s="576"/>
    </row>
    <row r="11158" spans="5:5" ht="12" customHeight="1">
      <c r="E11158" s="576"/>
    </row>
    <row r="11159" spans="5:5" ht="12" customHeight="1">
      <c r="E11159" s="576"/>
    </row>
    <row r="11160" spans="5:5" ht="12" customHeight="1">
      <c r="E11160" s="576"/>
    </row>
    <row r="11161" spans="5:5" ht="12" customHeight="1">
      <c r="E11161" s="576"/>
    </row>
    <row r="11162" spans="5:5" ht="12" customHeight="1">
      <c r="E11162" s="576"/>
    </row>
    <row r="11163" spans="5:5" ht="12" customHeight="1">
      <c r="E11163" s="576"/>
    </row>
    <row r="11164" spans="5:5" ht="12" customHeight="1">
      <c r="E11164" s="576"/>
    </row>
    <row r="11165" spans="5:5" ht="12" customHeight="1">
      <c r="E11165" s="576"/>
    </row>
    <row r="11166" spans="5:5" ht="12" customHeight="1">
      <c r="E11166" s="576"/>
    </row>
    <row r="11167" spans="5:5" ht="12" customHeight="1">
      <c r="E11167" s="576"/>
    </row>
    <row r="11168" spans="5:5" ht="12" customHeight="1">
      <c r="E11168" s="576"/>
    </row>
    <row r="11169" spans="5:5" ht="12" customHeight="1">
      <c r="E11169" s="576"/>
    </row>
    <row r="11170" spans="5:5" ht="12" customHeight="1">
      <c r="E11170" s="576"/>
    </row>
    <row r="11171" spans="5:5" ht="12" customHeight="1">
      <c r="E11171" s="576"/>
    </row>
    <row r="11172" spans="5:5" ht="12" customHeight="1">
      <c r="E11172" s="576"/>
    </row>
    <row r="11173" spans="5:5" ht="12" customHeight="1">
      <c r="E11173" s="576"/>
    </row>
    <row r="11174" spans="5:5" ht="12" customHeight="1">
      <c r="E11174" s="576"/>
    </row>
    <row r="11175" spans="5:5" ht="12" customHeight="1">
      <c r="E11175" s="576"/>
    </row>
    <row r="11176" spans="5:5" ht="12" customHeight="1">
      <c r="E11176" s="576"/>
    </row>
    <row r="11177" spans="5:5" ht="12" customHeight="1">
      <c r="E11177" s="576"/>
    </row>
    <row r="11178" spans="5:5" ht="12" customHeight="1">
      <c r="E11178" s="576"/>
    </row>
    <row r="11179" spans="5:5" ht="12" customHeight="1">
      <c r="E11179" s="576"/>
    </row>
    <row r="11180" spans="5:5" ht="12" customHeight="1">
      <c r="E11180" s="576"/>
    </row>
    <row r="11181" spans="5:5" ht="12" customHeight="1">
      <c r="E11181" s="576"/>
    </row>
    <row r="11182" spans="5:5" ht="12" customHeight="1">
      <c r="E11182" s="576"/>
    </row>
    <row r="11183" spans="5:5" ht="12" customHeight="1">
      <c r="E11183" s="576"/>
    </row>
    <row r="11184" spans="5:5" ht="12" customHeight="1">
      <c r="E11184" s="576"/>
    </row>
    <row r="11185" spans="5:5" ht="12" customHeight="1">
      <c r="E11185" s="576"/>
    </row>
    <row r="11186" spans="5:5" ht="12" customHeight="1">
      <c r="E11186" s="576"/>
    </row>
    <row r="11187" spans="5:5" ht="12" customHeight="1">
      <c r="E11187" s="576"/>
    </row>
    <row r="11188" spans="5:5" ht="12" customHeight="1">
      <c r="E11188" s="576"/>
    </row>
    <row r="11189" spans="5:5" ht="12" customHeight="1">
      <c r="E11189" s="576"/>
    </row>
    <row r="11190" spans="5:5" ht="12" customHeight="1">
      <c r="E11190" s="576"/>
    </row>
    <row r="11191" spans="5:5" ht="12" customHeight="1">
      <c r="E11191" s="576"/>
    </row>
    <row r="11192" spans="5:5" ht="12" customHeight="1">
      <c r="E11192" s="576"/>
    </row>
    <row r="11193" spans="5:5" ht="12" customHeight="1">
      <c r="E11193" s="576"/>
    </row>
    <row r="11194" spans="5:5" ht="12" customHeight="1">
      <c r="E11194" s="576"/>
    </row>
    <row r="11195" spans="5:5" ht="12" customHeight="1">
      <c r="E11195" s="576"/>
    </row>
    <row r="11196" spans="5:5" ht="12" customHeight="1">
      <c r="E11196" s="576"/>
    </row>
    <row r="11197" spans="5:5" ht="12" customHeight="1">
      <c r="E11197" s="576"/>
    </row>
    <row r="11198" spans="5:5" ht="12" customHeight="1">
      <c r="E11198" s="576"/>
    </row>
    <row r="11199" spans="5:5" ht="12" customHeight="1">
      <c r="E11199" s="576"/>
    </row>
    <row r="11200" spans="5:5" ht="12" customHeight="1">
      <c r="E11200" s="576"/>
    </row>
    <row r="11201" spans="5:5" ht="12" customHeight="1">
      <c r="E11201" s="576"/>
    </row>
    <row r="11202" spans="5:5" ht="12" customHeight="1">
      <c r="E11202" s="576"/>
    </row>
    <row r="11203" spans="5:5" ht="12" customHeight="1">
      <c r="E11203" s="576"/>
    </row>
    <row r="11204" spans="5:5" ht="12" customHeight="1">
      <c r="E11204" s="576"/>
    </row>
    <row r="11205" spans="5:5" ht="12" customHeight="1">
      <c r="E11205" s="576"/>
    </row>
    <row r="11206" spans="5:5" ht="12" customHeight="1">
      <c r="E11206" s="576"/>
    </row>
    <row r="11207" spans="5:5" ht="12" customHeight="1">
      <c r="E11207" s="576"/>
    </row>
    <row r="11208" spans="5:5" ht="12" customHeight="1">
      <c r="E11208" s="576"/>
    </row>
    <row r="11209" spans="5:5" ht="12" customHeight="1">
      <c r="E11209" s="576"/>
    </row>
    <row r="11210" spans="5:5" ht="12" customHeight="1">
      <c r="E11210" s="576"/>
    </row>
    <row r="11211" spans="5:5" ht="12" customHeight="1">
      <c r="E11211" s="576"/>
    </row>
    <row r="11212" spans="5:5" ht="12" customHeight="1">
      <c r="E11212" s="576"/>
    </row>
    <row r="11213" spans="5:5" ht="12" customHeight="1">
      <c r="E11213" s="576"/>
    </row>
    <row r="11214" spans="5:5" ht="12" customHeight="1">
      <c r="E11214" s="576"/>
    </row>
    <row r="11215" spans="5:5" ht="12" customHeight="1">
      <c r="E11215" s="576"/>
    </row>
    <row r="11216" spans="5:5" ht="12" customHeight="1">
      <c r="E11216" s="576"/>
    </row>
    <row r="11217" spans="5:5" ht="12" customHeight="1">
      <c r="E11217" s="576"/>
    </row>
    <row r="11218" spans="5:5" ht="12" customHeight="1">
      <c r="E11218" s="576"/>
    </row>
    <row r="11219" spans="5:5" ht="12" customHeight="1">
      <c r="E11219" s="576"/>
    </row>
    <row r="11220" spans="5:5" ht="12" customHeight="1">
      <c r="E11220" s="576"/>
    </row>
    <row r="11221" spans="5:5" ht="12" customHeight="1">
      <c r="E11221" s="576"/>
    </row>
    <row r="11222" spans="5:5" ht="12" customHeight="1">
      <c r="E11222" s="576"/>
    </row>
    <row r="11223" spans="5:5" ht="12" customHeight="1">
      <c r="E11223" s="576"/>
    </row>
    <row r="11224" spans="5:5" ht="12" customHeight="1">
      <c r="E11224" s="576"/>
    </row>
    <row r="11225" spans="5:5" ht="12" customHeight="1">
      <c r="E11225" s="576"/>
    </row>
    <row r="11226" spans="5:5" ht="12" customHeight="1">
      <c r="E11226" s="576"/>
    </row>
    <row r="11227" spans="5:5" ht="12" customHeight="1">
      <c r="E11227" s="576"/>
    </row>
    <row r="11228" spans="5:5" ht="12" customHeight="1">
      <c r="E11228" s="576"/>
    </row>
    <row r="11229" spans="5:5" ht="12" customHeight="1">
      <c r="E11229" s="576"/>
    </row>
    <row r="11230" spans="5:5" ht="12" customHeight="1">
      <c r="E11230" s="576"/>
    </row>
    <row r="11231" spans="5:5" ht="12" customHeight="1">
      <c r="E11231" s="576"/>
    </row>
    <row r="11232" spans="5:5" ht="12" customHeight="1">
      <c r="E11232" s="576"/>
    </row>
    <row r="11233" spans="5:5" ht="12" customHeight="1">
      <c r="E11233" s="576"/>
    </row>
    <row r="11234" spans="5:5" ht="12" customHeight="1">
      <c r="E11234" s="576"/>
    </row>
    <row r="11235" spans="5:5" ht="12" customHeight="1">
      <c r="E11235" s="576"/>
    </row>
    <row r="11236" spans="5:5" ht="12" customHeight="1">
      <c r="E11236" s="576"/>
    </row>
    <row r="11237" spans="5:5" ht="12" customHeight="1">
      <c r="E11237" s="576"/>
    </row>
    <row r="11238" spans="5:5" ht="12" customHeight="1">
      <c r="E11238" s="576"/>
    </row>
    <row r="11239" spans="5:5" ht="12" customHeight="1">
      <c r="E11239" s="576"/>
    </row>
    <row r="11240" spans="5:5" ht="12" customHeight="1">
      <c r="E11240" s="576"/>
    </row>
    <row r="11241" spans="5:5" ht="12" customHeight="1">
      <c r="E11241" s="576"/>
    </row>
    <row r="11242" spans="5:5" ht="12" customHeight="1">
      <c r="E11242" s="576"/>
    </row>
    <row r="11243" spans="5:5" ht="12" customHeight="1">
      <c r="E11243" s="576"/>
    </row>
    <row r="11244" spans="5:5" ht="12" customHeight="1">
      <c r="E11244" s="576"/>
    </row>
    <row r="11245" spans="5:5" ht="12" customHeight="1">
      <c r="E11245" s="576"/>
    </row>
    <row r="11246" spans="5:5" ht="12" customHeight="1">
      <c r="E11246" s="576"/>
    </row>
    <row r="11247" spans="5:5" ht="12" customHeight="1">
      <c r="E11247" s="576"/>
    </row>
    <row r="11248" spans="5:5" ht="12" customHeight="1">
      <c r="E11248" s="576"/>
    </row>
    <row r="11249" spans="5:5" ht="12" customHeight="1">
      <c r="E11249" s="576"/>
    </row>
    <row r="11250" spans="5:5" ht="12" customHeight="1">
      <c r="E11250" s="576"/>
    </row>
    <row r="11251" spans="5:5" ht="12" customHeight="1">
      <c r="E11251" s="576"/>
    </row>
    <row r="11252" spans="5:5" ht="12" customHeight="1">
      <c r="E11252" s="576"/>
    </row>
    <row r="11253" spans="5:5" ht="12" customHeight="1">
      <c r="E11253" s="576"/>
    </row>
    <row r="11254" spans="5:5" ht="12" customHeight="1">
      <c r="E11254" s="576"/>
    </row>
    <row r="11255" spans="5:5" ht="12" customHeight="1">
      <c r="E11255" s="576"/>
    </row>
    <row r="11256" spans="5:5" ht="12" customHeight="1">
      <c r="E11256" s="576"/>
    </row>
    <row r="11257" spans="5:5" ht="12" customHeight="1">
      <c r="E11257" s="576"/>
    </row>
    <row r="11258" spans="5:5" ht="12" customHeight="1">
      <c r="E11258" s="576"/>
    </row>
    <row r="11259" spans="5:5" ht="12" customHeight="1">
      <c r="E11259" s="576"/>
    </row>
    <row r="11260" spans="5:5" ht="12" customHeight="1">
      <c r="E11260" s="576"/>
    </row>
    <row r="11261" spans="5:5" ht="12" customHeight="1">
      <c r="E11261" s="576"/>
    </row>
    <row r="11262" spans="5:5" ht="12" customHeight="1">
      <c r="E11262" s="576"/>
    </row>
    <row r="11263" spans="5:5" ht="12" customHeight="1">
      <c r="E11263" s="576"/>
    </row>
    <row r="11264" spans="5:5" ht="12" customHeight="1">
      <c r="E11264" s="576"/>
    </row>
    <row r="11265" spans="5:5" ht="12" customHeight="1">
      <c r="E11265" s="576"/>
    </row>
    <row r="11266" spans="5:5" ht="12" customHeight="1">
      <c r="E11266" s="576"/>
    </row>
    <row r="11267" spans="5:5" ht="12" customHeight="1">
      <c r="E11267" s="576"/>
    </row>
    <row r="11268" spans="5:5" ht="12" customHeight="1">
      <c r="E11268" s="576"/>
    </row>
    <row r="11269" spans="5:5" ht="12" customHeight="1">
      <c r="E11269" s="576"/>
    </row>
    <row r="11270" spans="5:5" ht="12" customHeight="1">
      <c r="E11270" s="576"/>
    </row>
    <row r="11271" spans="5:5" ht="12" customHeight="1">
      <c r="E11271" s="576"/>
    </row>
    <row r="11272" spans="5:5" ht="12" customHeight="1">
      <c r="E11272" s="576"/>
    </row>
    <row r="11273" spans="5:5" ht="12" customHeight="1">
      <c r="E11273" s="576"/>
    </row>
    <row r="11274" spans="5:5" ht="12" customHeight="1">
      <c r="E11274" s="576"/>
    </row>
    <row r="11275" spans="5:5" ht="12" customHeight="1">
      <c r="E11275" s="576"/>
    </row>
    <row r="11276" spans="5:5" ht="12" customHeight="1">
      <c r="E11276" s="576"/>
    </row>
    <row r="11277" spans="5:5" ht="12" customHeight="1">
      <c r="E11277" s="576"/>
    </row>
    <row r="11278" spans="5:5" ht="12" customHeight="1">
      <c r="E11278" s="576"/>
    </row>
    <row r="11279" spans="5:5" ht="12" customHeight="1">
      <c r="E11279" s="576"/>
    </row>
    <row r="11280" spans="5:5" ht="12" customHeight="1">
      <c r="E11280" s="576"/>
    </row>
    <row r="11281" spans="5:5" ht="12" customHeight="1">
      <c r="E11281" s="576"/>
    </row>
    <row r="11282" spans="5:5" ht="12" customHeight="1">
      <c r="E11282" s="576"/>
    </row>
    <row r="11283" spans="5:5" ht="12" customHeight="1">
      <c r="E11283" s="576"/>
    </row>
    <row r="11284" spans="5:5" ht="12" customHeight="1">
      <c r="E11284" s="576"/>
    </row>
    <row r="11285" spans="5:5" ht="12" customHeight="1">
      <c r="E11285" s="576"/>
    </row>
    <row r="11286" spans="5:5" ht="12" customHeight="1">
      <c r="E11286" s="576"/>
    </row>
    <row r="11287" spans="5:5" ht="12" customHeight="1">
      <c r="E11287" s="576"/>
    </row>
    <row r="11288" spans="5:5" ht="12" customHeight="1">
      <c r="E11288" s="576"/>
    </row>
    <row r="11289" spans="5:5" ht="12" customHeight="1">
      <c r="E11289" s="576"/>
    </row>
    <row r="11290" spans="5:5" ht="12" customHeight="1">
      <c r="E11290" s="576"/>
    </row>
    <row r="11291" spans="5:5" ht="12" customHeight="1">
      <c r="E11291" s="576"/>
    </row>
    <row r="11292" spans="5:5" ht="12" customHeight="1">
      <c r="E11292" s="576"/>
    </row>
    <row r="11293" spans="5:5" ht="12" customHeight="1">
      <c r="E11293" s="576"/>
    </row>
    <row r="11294" spans="5:5" ht="12" customHeight="1">
      <c r="E11294" s="576"/>
    </row>
    <row r="11295" spans="5:5" ht="12" customHeight="1">
      <c r="E11295" s="576"/>
    </row>
    <row r="11296" spans="5:5" ht="12" customHeight="1">
      <c r="E11296" s="576"/>
    </row>
    <row r="11297" spans="5:5" ht="12" customHeight="1">
      <c r="E11297" s="576"/>
    </row>
    <row r="11298" spans="5:5" ht="12" customHeight="1">
      <c r="E11298" s="576"/>
    </row>
    <row r="11299" spans="5:5" ht="12" customHeight="1">
      <c r="E11299" s="576"/>
    </row>
    <row r="11300" spans="5:5" ht="12" customHeight="1">
      <c r="E11300" s="576"/>
    </row>
    <row r="11301" spans="5:5" ht="12" customHeight="1">
      <c r="E11301" s="576"/>
    </row>
    <row r="11302" spans="5:5" ht="12" customHeight="1">
      <c r="E11302" s="576"/>
    </row>
    <row r="11303" spans="5:5" ht="12" customHeight="1">
      <c r="E11303" s="576"/>
    </row>
    <row r="11304" spans="5:5" ht="12" customHeight="1">
      <c r="E11304" s="576"/>
    </row>
    <row r="11305" spans="5:5" ht="12" customHeight="1">
      <c r="E11305" s="576"/>
    </row>
    <row r="11306" spans="5:5" ht="12" customHeight="1">
      <c r="E11306" s="576"/>
    </row>
    <row r="11307" spans="5:5" ht="12" customHeight="1">
      <c r="E11307" s="576"/>
    </row>
    <row r="11308" spans="5:5" ht="12" customHeight="1">
      <c r="E11308" s="576"/>
    </row>
    <row r="11309" spans="5:5" ht="12" customHeight="1">
      <c r="E11309" s="576"/>
    </row>
    <row r="11310" spans="5:5" ht="12" customHeight="1">
      <c r="E11310" s="576"/>
    </row>
    <row r="11311" spans="5:5" ht="12" customHeight="1">
      <c r="E11311" s="576"/>
    </row>
    <row r="11312" spans="5:5" ht="12" customHeight="1">
      <c r="E11312" s="576"/>
    </row>
    <row r="11313" spans="5:5" ht="12" customHeight="1">
      <c r="E11313" s="576"/>
    </row>
    <row r="11314" spans="5:5" ht="12" customHeight="1">
      <c r="E11314" s="576"/>
    </row>
    <row r="11315" spans="5:5" ht="12" customHeight="1">
      <c r="E11315" s="576"/>
    </row>
    <row r="11316" spans="5:5" ht="12" customHeight="1">
      <c r="E11316" s="576"/>
    </row>
    <row r="11317" spans="5:5" ht="12" customHeight="1">
      <c r="E11317" s="576"/>
    </row>
    <row r="11318" spans="5:5" ht="12" customHeight="1">
      <c r="E11318" s="576"/>
    </row>
    <row r="11319" spans="5:5" ht="12" customHeight="1">
      <c r="E11319" s="576"/>
    </row>
    <row r="11320" spans="5:5" ht="12" customHeight="1">
      <c r="E11320" s="576"/>
    </row>
    <row r="11321" spans="5:5" ht="12" customHeight="1">
      <c r="E11321" s="576"/>
    </row>
    <row r="11322" spans="5:5" ht="12" customHeight="1">
      <c r="E11322" s="576"/>
    </row>
    <row r="11323" spans="5:5" ht="12" customHeight="1">
      <c r="E11323" s="576"/>
    </row>
    <row r="11324" spans="5:5" ht="12" customHeight="1">
      <c r="E11324" s="576"/>
    </row>
    <row r="11325" spans="5:5" ht="12" customHeight="1">
      <c r="E11325" s="576"/>
    </row>
    <row r="11326" spans="5:5" ht="12" customHeight="1">
      <c r="E11326" s="576"/>
    </row>
    <row r="11327" spans="5:5" ht="12" customHeight="1">
      <c r="E11327" s="576"/>
    </row>
    <row r="11328" spans="5:5" ht="12" customHeight="1">
      <c r="E11328" s="576"/>
    </row>
    <row r="11329" spans="5:5" ht="12" customHeight="1">
      <c r="E11329" s="576"/>
    </row>
    <row r="11330" spans="5:5" ht="12" customHeight="1">
      <c r="E11330" s="576"/>
    </row>
    <row r="11331" spans="5:5" ht="12" customHeight="1">
      <c r="E11331" s="576"/>
    </row>
    <row r="11332" spans="5:5" ht="12" customHeight="1">
      <c r="E11332" s="576"/>
    </row>
    <row r="11333" spans="5:5" ht="12" customHeight="1">
      <c r="E11333" s="576"/>
    </row>
    <row r="11334" spans="5:5" ht="12" customHeight="1">
      <c r="E11334" s="576"/>
    </row>
    <row r="11335" spans="5:5" ht="12" customHeight="1">
      <c r="E11335" s="576"/>
    </row>
    <row r="11336" spans="5:5" ht="12" customHeight="1">
      <c r="E11336" s="576"/>
    </row>
    <row r="11337" spans="5:5" ht="12" customHeight="1">
      <c r="E11337" s="576"/>
    </row>
    <row r="11338" spans="5:5" ht="12" customHeight="1">
      <c r="E11338" s="576"/>
    </row>
    <row r="11339" spans="5:5" ht="12" customHeight="1">
      <c r="E11339" s="576"/>
    </row>
    <row r="11340" spans="5:5" ht="12" customHeight="1">
      <c r="E11340" s="576"/>
    </row>
    <row r="11341" spans="5:5" ht="12" customHeight="1">
      <c r="E11341" s="576"/>
    </row>
    <row r="11342" spans="5:5" ht="12" customHeight="1">
      <c r="E11342" s="576"/>
    </row>
    <row r="11343" spans="5:5" ht="12" customHeight="1">
      <c r="E11343" s="576"/>
    </row>
    <row r="11344" spans="5:5" ht="12" customHeight="1">
      <c r="E11344" s="576"/>
    </row>
    <row r="11345" spans="5:5" ht="12" customHeight="1">
      <c r="E11345" s="576"/>
    </row>
    <row r="11346" spans="5:5" ht="12" customHeight="1">
      <c r="E11346" s="576"/>
    </row>
    <row r="11347" spans="5:5" ht="12" customHeight="1">
      <c r="E11347" s="576"/>
    </row>
    <row r="11348" spans="5:5" ht="12" customHeight="1">
      <c r="E11348" s="576"/>
    </row>
    <row r="11349" spans="5:5" ht="12" customHeight="1">
      <c r="E11349" s="576"/>
    </row>
    <row r="11350" spans="5:5" ht="12" customHeight="1">
      <c r="E11350" s="576"/>
    </row>
    <row r="11351" spans="5:5" ht="12" customHeight="1">
      <c r="E11351" s="576"/>
    </row>
    <row r="11352" spans="5:5" ht="12" customHeight="1">
      <c r="E11352" s="576"/>
    </row>
    <row r="11353" spans="5:5" ht="12" customHeight="1">
      <c r="E11353" s="576"/>
    </row>
    <row r="11354" spans="5:5" ht="12" customHeight="1">
      <c r="E11354" s="576"/>
    </row>
    <row r="11355" spans="5:5" ht="12" customHeight="1">
      <c r="E11355" s="576"/>
    </row>
    <row r="11356" spans="5:5" ht="12" customHeight="1">
      <c r="E11356" s="576"/>
    </row>
    <row r="11357" spans="5:5" ht="12" customHeight="1">
      <c r="E11357" s="576"/>
    </row>
    <row r="11358" spans="5:5" ht="12" customHeight="1">
      <c r="E11358" s="576"/>
    </row>
    <row r="11359" spans="5:5" ht="12" customHeight="1">
      <c r="E11359" s="576"/>
    </row>
    <row r="11360" spans="5:5" ht="12" customHeight="1">
      <c r="E11360" s="576"/>
    </row>
    <row r="11361" spans="5:5" ht="12" customHeight="1">
      <c r="E11361" s="576"/>
    </row>
    <row r="11362" spans="5:5" ht="12" customHeight="1">
      <c r="E11362" s="576"/>
    </row>
    <row r="11363" spans="5:5" ht="12" customHeight="1">
      <c r="E11363" s="576"/>
    </row>
    <row r="11364" spans="5:5" ht="12" customHeight="1">
      <c r="E11364" s="576"/>
    </row>
    <row r="11365" spans="5:5" ht="12" customHeight="1">
      <c r="E11365" s="576"/>
    </row>
    <row r="11366" spans="5:5" ht="12" customHeight="1">
      <c r="E11366" s="576"/>
    </row>
    <row r="11367" spans="5:5" ht="12" customHeight="1">
      <c r="E11367" s="576"/>
    </row>
    <row r="11368" spans="5:5" ht="12" customHeight="1">
      <c r="E11368" s="576"/>
    </row>
    <row r="11369" spans="5:5" ht="12" customHeight="1">
      <c r="E11369" s="576"/>
    </row>
    <row r="11370" spans="5:5" ht="12" customHeight="1">
      <c r="E11370" s="576"/>
    </row>
    <row r="11371" spans="5:5" ht="12" customHeight="1">
      <c r="E11371" s="576"/>
    </row>
    <row r="11372" spans="5:5" ht="12" customHeight="1">
      <c r="E11372" s="576"/>
    </row>
    <row r="11373" spans="5:5" ht="12" customHeight="1">
      <c r="E11373" s="576"/>
    </row>
    <row r="11374" spans="5:5" ht="12" customHeight="1">
      <c r="E11374" s="576"/>
    </row>
    <row r="11375" spans="5:5" ht="12" customHeight="1">
      <c r="E11375" s="576"/>
    </row>
    <row r="11376" spans="5:5" ht="12" customHeight="1">
      <c r="E11376" s="576"/>
    </row>
    <row r="11377" spans="5:5" ht="12" customHeight="1">
      <c r="E11377" s="576"/>
    </row>
    <row r="11378" spans="5:5" ht="12" customHeight="1">
      <c r="E11378" s="576"/>
    </row>
    <row r="11379" spans="5:5" ht="12" customHeight="1">
      <c r="E11379" s="576"/>
    </row>
    <row r="11380" spans="5:5" ht="12" customHeight="1">
      <c r="E11380" s="576"/>
    </row>
    <row r="11381" spans="5:5" ht="12" customHeight="1">
      <c r="E11381" s="576"/>
    </row>
    <row r="11382" spans="5:5" ht="12" customHeight="1">
      <c r="E11382" s="576"/>
    </row>
    <row r="11383" spans="5:5" ht="12" customHeight="1">
      <c r="E11383" s="576"/>
    </row>
    <row r="11384" spans="5:5" ht="12" customHeight="1">
      <c r="E11384" s="576"/>
    </row>
    <row r="11385" spans="5:5" ht="12" customHeight="1">
      <c r="E11385" s="576"/>
    </row>
    <row r="11386" spans="5:5" ht="12" customHeight="1">
      <c r="E11386" s="576"/>
    </row>
    <row r="11387" spans="5:5" ht="12" customHeight="1">
      <c r="E11387" s="576"/>
    </row>
    <row r="11388" spans="5:5" ht="12" customHeight="1">
      <c r="E11388" s="576"/>
    </row>
    <row r="11389" spans="5:5" ht="12" customHeight="1">
      <c r="E11389" s="576"/>
    </row>
    <row r="11390" spans="5:5" ht="12" customHeight="1">
      <c r="E11390" s="576"/>
    </row>
    <row r="11391" spans="5:5" ht="12" customHeight="1">
      <c r="E11391" s="576"/>
    </row>
    <row r="11392" spans="5:5" ht="12" customHeight="1">
      <c r="E11392" s="576"/>
    </row>
    <row r="11393" spans="5:5" ht="12" customHeight="1">
      <c r="E11393" s="576"/>
    </row>
    <row r="11394" spans="5:5" ht="12" customHeight="1">
      <c r="E11394" s="576"/>
    </row>
    <row r="11395" spans="5:5" ht="12" customHeight="1">
      <c r="E11395" s="576"/>
    </row>
    <row r="11396" spans="5:5" ht="12" customHeight="1">
      <c r="E11396" s="576"/>
    </row>
    <row r="11397" spans="5:5" ht="12" customHeight="1">
      <c r="E11397" s="576"/>
    </row>
    <row r="11398" spans="5:5" ht="12" customHeight="1">
      <c r="E11398" s="576"/>
    </row>
    <row r="11399" spans="5:5" ht="12" customHeight="1">
      <c r="E11399" s="576"/>
    </row>
    <row r="11400" spans="5:5" ht="12" customHeight="1">
      <c r="E11400" s="576"/>
    </row>
    <row r="11401" spans="5:5" ht="12" customHeight="1">
      <c r="E11401" s="576"/>
    </row>
    <row r="11402" spans="5:5" ht="12" customHeight="1">
      <c r="E11402" s="576"/>
    </row>
    <row r="11403" spans="5:5" ht="12" customHeight="1">
      <c r="E11403" s="576"/>
    </row>
    <row r="11404" spans="5:5" ht="12" customHeight="1">
      <c r="E11404" s="576"/>
    </row>
    <row r="11405" spans="5:5" ht="12" customHeight="1">
      <c r="E11405" s="576"/>
    </row>
    <row r="11406" spans="5:5" ht="12" customHeight="1">
      <c r="E11406" s="576"/>
    </row>
    <row r="11407" spans="5:5" ht="12" customHeight="1">
      <c r="E11407" s="576"/>
    </row>
    <row r="11408" spans="5:5" ht="12" customHeight="1">
      <c r="E11408" s="576"/>
    </row>
    <row r="11409" spans="5:5" ht="12" customHeight="1">
      <c r="E11409" s="576"/>
    </row>
    <row r="11410" spans="5:5" ht="12" customHeight="1">
      <c r="E11410" s="576"/>
    </row>
    <row r="11411" spans="5:5" ht="12" customHeight="1">
      <c r="E11411" s="576"/>
    </row>
    <row r="11412" spans="5:5" ht="12" customHeight="1">
      <c r="E11412" s="576"/>
    </row>
    <row r="11413" spans="5:5" ht="12" customHeight="1">
      <c r="E11413" s="576"/>
    </row>
    <row r="11414" spans="5:5" ht="12" customHeight="1">
      <c r="E11414" s="576"/>
    </row>
    <row r="11415" spans="5:5" ht="12" customHeight="1">
      <c r="E11415" s="576"/>
    </row>
    <row r="11416" spans="5:5" ht="12" customHeight="1">
      <c r="E11416" s="576"/>
    </row>
    <row r="11417" spans="5:5" ht="12" customHeight="1">
      <c r="E11417" s="576"/>
    </row>
    <row r="11418" spans="5:5" ht="12" customHeight="1">
      <c r="E11418" s="576"/>
    </row>
    <row r="11419" spans="5:5" ht="12" customHeight="1">
      <c r="E11419" s="576"/>
    </row>
    <row r="11420" spans="5:5" ht="12" customHeight="1">
      <c r="E11420" s="576"/>
    </row>
    <row r="11421" spans="5:5" ht="12" customHeight="1">
      <c r="E11421" s="576"/>
    </row>
    <row r="11422" spans="5:5" ht="12" customHeight="1">
      <c r="E11422" s="576"/>
    </row>
    <row r="11423" spans="5:5" ht="12" customHeight="1">
      <c r="E11423" s="576"/>
    </row>
    <row r="11424" spans="5:5" ht="12" customHeight="1">
      <c r="E11424" s="576"/>
    </row>
    <row r="11425" spans="5:5" ht="12" customHeight="1">
      <c r="E11425" s="576"/>
    </row>
    <row r="11426" spans="5:5" ht="12" customHeight="1">
      <c r="E11426" s="576"/>
    </row>
    <row r="11427" spans="5:5" ht="12" customHeight="1">
      <c r="E11427" s="576"/>
    </row>
    <row r="11428" spans="5:5" ht="12" customHeight="1">
      <c r="E11428" s="576"/>
    </row>
    <row r="11429" spans="5:5" ht="12" customHeight="1">
      <c r="E11429" s="576"/>
    </row>
    <row r="11430" spans="5:5" ht="12" customHeight="1">
      <c r="E11430" s="576"/>
    </row>
    <row r="11431" spans="5:5" ht="12" customHeight="1">
      <c r="E11431" s="576"/>
    </row>
    <row r="11432" spans="5:5" ht="12" customHeight="1">
      <c r="E11432" s="576"/>
    </row>
    <row r="11433" spans="5:5" ht="12" customHeight="1">
      <c r="E11433" s="576"/>
    </row>
    <row r="11434" spans="5:5" ht="12" customHeight="1">
      <c r="E11434" s="576"/>
    </row>
    <row r="11435" spans="5:5" ht="12" customHeight="1">
      <c r="E11435" s="576"/>
    </row>
    <row r="11436" spans="5:5" ht="12" customHeight="1">
      <c r="E11436" s="576"/>
    </row>
    <row r="11437" spans="5:5" ht="12" customHeight="1">
      <c r="E11437" s="576"/>
    </row>
    <row r="11438" spans="5:5" ht="12" customHeight="1">
      <c r="E11438" s="576"/>
    </row>
    <row r="11439" spans="5:5" ht="12" customHeight="1">
      <c r="E11439" s="576"/>
    </row>
    <row r="11440" spans="5:5" ht="12" customHeight="1">
      <c r="E11440" s="576"/>
    </row>
    <row r="11441" spans="5:5" ht="12" customHeight="1">
      <c r="E11441" s="576"/>
    </row>
    <row r="11442" spans="5:5" ht="12" customHeight="1">
      <c r="E11442" s="576"/>
    </row>
    <row r="11443" spans="5:5" ht="12" customHeight="1">
      <c r="E11443" s="576"/>
    </row>
    <row r="11444" spans="5:5" ht="12" customHeight="1">
      <c r="E11444" s="576"/>
    </row>
    <row r="11445" spans="5:5" ht="12" customHeight="1">
      <c r="E11445" s="576"/>
    </row>
    <row r="11446" spans="5:5" ht="12" customHeight="1">
      <c r="E11446" s="576"/>
    </row>
    <row r="11447" spans="5:5" ht="12" customHeight="1">
      <c r="E11447" s="576"/>
    </row>
    <row r="11448" spans="5:5" ht="12" customHeight="1">
      <c r="E11448" s="576"/>
    </row>
    <row r="11449" spans="5:5" ht="12" customHeight="1">
      <c r="E11449" s="576"/>
    </row>
    <row r="11450" spans="5:5" ht="12" customHeight="1">
      <c r="E11450" s="576"/>
    </row>
    <row r="11451" spans="5:5" ht="12" customHeight="1">
      <c r="E11451" s="576"/>
    </row>
    <row r="11452" spans="5:5" ht="12" customHeight="1">
      <c r="E11452" s="576"/>
    </row>
    <row r="11453" spans="5:5" ht="12" customHeight="1">
      <c r="E11453" s="576"/>
    </row>
    <row r="11454" spans="5:5" ht="12" customHeight="1">
      <c r="E11454" s="576"/>
    </row>
    <row r="11455" spans="5:5" ht="12" customHeight="1">
      <c r="E11455" s="576"/>
    </row>
    <row r="11456" spans="5:5" ht="12" customHeight="1">
      <c r="E11456" s="576"/>
    </row>
    <row r="11457" spans="5:5" ht="12" customHeight="1">
      <c r="E11457" s="576"/>
    </row>
    <row r="11458" spans="5:5" ht="12" customHeight="1">
      <c r="E11458" s="576"/>
    </row>
    <row r="11459" spans="5:5" ht="12" customHeight="1">
      <c r="E11459" s="576"/>
    </row>
    <row r="11460" spans="5:5" ht="12" customHeight="1">
      <c r="E11460" s="576"/>
    </row>
    <row r="11461" spans="5:5" ht="12" customHeight="1">
      <c r="E11461" s="576"/>
    </row>
    <row r="11462" spans="5:5" ht="12" customHeight="1">
      <c r="E11462" s="576"/>
    </row>
    <row r="11463" spans="5:5" ht="12" customHeight="1">
      <c r="E11463" s="576"/>
    </row>
    <row r="11464" spans="5:5" ht="12" customHeight="1">
      <c r="E11464" s="576"/>
    </row>
    <row r="11465" spans="5:5" ht="12" customHeight="1">
      <c r="E11465" s="576"/>
    </row>
    <row r="11466" spans="5:5" ht="12" customHeight="1">
      <c r="E11466" s="576"/>
    </row>
    <row r="11467" spans="5:5" ht="12" customHeight="1">
      <c r="E11467" s="576"/>
    </row>
    <row r="11468" spans="5:5" ht="12" customHeight="1">
      <c r="E11468" s="576"/>
    </row>
    <row r="11469" spans="5:5" ht="12" customHeight="1">
      <c r="E11469" s="576"/>
    </row>
    <row r="11470" spans="5:5" ht="12" customHeight="1">
      <c r="E11470" s="576"/>
    </row>
    <row r="11471" spans="5:5" ht="12" customHeight="1">
      <c r="E11471" s="576"/>
    </row>
    <row r="11472" spans="5:5" ht="12" customHeight="1">
      <c r="E11472" s="576"/>
    </row>
    <row r="11473" spans="5:5" ht="12" customHeight="1">
      <c r="E11473" s="576"/>
    </row>
    <row r="11474" spans="5:5" ht="12" customHeight="1">
      <c r="E11474" s="576"/>
    </row>
    <row r="11475" spans="5:5" ht="12" customHeight="1">
      <c r="E11475" s="576"/>
    </row>
    <row r="11476" spans="5:5" ht="12" customHeight="1">
      <c r="E11476" s="576"/>
    </row>
    <row r="11477" spans="5:5" ht="12" customHeight="1">
      <c r="E11477" s="576"/>
    </row>
    <row r="11478" spans="5:5" ht="12" customHeight="1">
      <c r="E11478" s="576"/>
    </row>
    <row r="11479" spans="5:5" ht="12" customHeight="1">
      <c r="E11479" s="576"/>
    </row>
    <row r="11480" spans="5:5" ht="12" customHeight="1">
      <c r="E11480" s="576"/>
    </row>
    <row r="11481" spans="5:5" ht="12" customHeight="1">
      <c r="E11481" s="576"/>
    </row>
    <row r="11482" spans="5:5" ht="12" customHeight="1">
      <c r="E11482" s="576"/>
    </row>
    <row r="11483" spans="5:5" ht="12" customHeight="1">
      <c r="E11483" s="576"/>
    </row>
    <row r="11484" spans="5:5" ht="12" customHeight="1">
      <c r="E11484" s="576"/>
    </row>
    <row r="11485" spans="5:5" ht="12" customHeight="1">
      <c r="E11485" s="576"/>
    </row>
    <row r="11486" spans="5:5" ht="12" customHeight="1">
      <c r="E11486" s="576"/>
    </row>
    <row r="11487" spans="5:5" ht="12" customHeight="1">
      <c r="E11487" s="576"/>
    </row>
    <row r="11488" spans="5:5" ht="12" customHeight="1">
      <c r="E11488" s="576"/>
    </row>
    <row r="11489" spans="5:5" ht="12" customHeight="1">
      <c r="E11489" s="576"/>
    </row>
    <row r="11490" spans="5:5" ht="12" customHeight="1">
      <c r="E11490" s="576"/>
    </row>
    <row r="11491" spans="5:5" ht="12" customHeight="1">
      <c r="E11491" s="576"/>
    </row>
    <row r="11492" spans="5:5" ht="12" customHeight="1">
      <c r="E11492" s="576"/>
    </row>
    <row r="11493" spans="5:5" ht="12" customHeight="1">
      <c r="E11493" s="576"/>
    </row>
    <row r="11494" spans="5:5" ht="12" customHeight="1">
      <c r="E11494" s="576"/>
    </row>
    <row r="11495" spans="5:5" ht="12" customHeight="1">
      <c r="E11495" s="576"/>
    </row>
    <row r="11496" spans="5:5" ht="12" customHeight="1">
      <c r="E11496" s="576"/>
    </row>
    <row r="11497" spans="5:5" ht="12" customHeight="1">
      <c r="E11497" s="576"/>
    </row>
    <row r="11498" spans="5:5" ht="12" customHeight="1">
      <c r="E11498" s="576"/>
    </row>
    <row r="11499" spans="5:5" ht="12" customHeight="1">
      <c r="E11499" s="576"/>
    </row>
    <row r="11500" spans="5:5" ht="12" customHeight="1">
      <c r="E11500" s="576"/>
    </row>
    <row r="11501" spans="5:5" ht="12" customHeight="1">
      <c r="E11501" s="576"/>
    </row>
    <row r="11502" spans="5:5" ht="12" customHeight="1">
      <c r="E11502" s="576"/>
    </row>
    <row r="11503" spans="5:5" ht="12" customHeight="1">
      <c r="E11503" s="576"/>
    </row>
    <row r="11504" spans="5:5" ht="12" customHeight="1">
      <c r="E11504" s="576"/>
    </row>
    <row r="11505" spans="5:5" ht="12" customHeight="1">
      <c r="E11505" s="576"/>
    </row>
    <row r="11506" spans="5:5" ht="12" customHeight="1">
      <c r="E11506" s="576"/>
    </row>
    <row r="11507" spans="5:5" ht="12" customHeight="1">
      <c r="E11507" s="576"/>
    </row>
    <row r="11508" spans="5:5" ht="12" customHeight="1">
      <c r="E11508" s="576"/>
    </row>
    <row r="11509" spans="5:5" ht="12" customHeight="1">
      <c r="E11509" s="576"/>
    </row>
    <row r="11510" spans="5:5" ht="12" customHeight="1">
      <c r="E11510" s="576"/>
    </row>
    <row r="11511" spans="5:5" ht="12" customHeight="1">
      <c r="E11511" s="576"/>
    </row>
    <row r="11512" spans="5:5" ht="12" customHeight="1">
      <c r="E11512" s="576"/>
    </row>
    <row r="11513" spans="5:5" ht="12" customHeight="1">
      <c r="E11513" s="576"/>
    </row>
    <row r="11514" spans="5:5" ht="12" customHeight="1">
      <c r="E11514" s="576"/>
    </row>
    <row r="11515" spans="5:5" ht="12" customHeight="1">
      <c r="E11515" s="576"/>
    </row>
    <row r="11516" spans="5:5" ht="12" customHeight="1">
      <c r="E11516" s="576"/>
    </row>
    <row r="11517" spans="5:5" ht="12" customHeight="1">
      <c r="E11517" s="576"/>
    </row>
    <row r="11518" spans="5:5" ht="12" customHeight="1">
      <c r="E11518" s="576"/>
    </row>
    <row r="11519" spans="5:5" ht="12" customHeight="1">
      <c r="E11519" s="576"/>
    </row>
    <row r="11520" spans="5:5" ht="12" customHeight="1">
      <c r="E11520" s="576"/>
    </row>
    <row r="11521" spans="5:5" ht="12" customHeight="1">
      <c r="E11521" s="576"/>
    </row>
    <row r="11522" spans="5:5" ht="12" customHeight="1">
      <c r="E11522" s="576"/>
    </row>
    <row r="11523" spans="5:5" ht="12" customHeight="1">
      <c r="E11523" s="576"/>
    </row>
    <row r="11524" spans="5:5" ht="12" customHeight="1">
      <c r="E11524" s="576"/>
    </row>
    <row r="11525" spans="5:5" ht="12" customHeight="1">
      <c r="E11525" s="576"/>
    </row>
    <row r="11526" spans="5:5" ht="12" customHeight="1">
      <c r="E11526" s="576"/>
    </row>
    <row r="11527" spans="5:5" ht="12" customHeight="1">
      <c r="E11527" s="576"/>
    </row>
    <row r="11528" spans="5:5" ht="12" customHeight="1">
      <c r="E11528" s="576"/>
    </row>
    <row r="11529" spans="5:5" ht="12" customHeight="1">
      <c r="E11529" s="576"/>
    </row>
    <row r="11530" spans="5:5" ht="12" customHeight="1">
      <c r="E11530" s="576"/>
    </row>
    <row r="11531" spans="5:5" ht="12" customHeight="1">
      <c r="E11531" s="576"/>
    </row>
    <row r="11532" spans="5:5" ht="12" customHeight="1">
      <c r="E11532" s="576"/>
    </row>
    <row r="11533" spans="5:5" ht="12" customHeight="1">
      <c r="E11533" s="576"/>
    </row>
    <row r="11534" spans="5:5" ht="12" customHeight="1">
      <c r="E11534" s="576"/>
    </row>
    <row r="11535" spans="5:5" ht="12" customHeight="1">
      <c r="E11535" s="576"/>
    </row>
    <row r="11536" spans="5:5" ht="12" customHeight="1">
      <c r="E11536" s="576"/>
    </row>
    <row r="11537" spans="5:5" ht="12" customHeight="1">
      <c r="E11537" s="576"/>
    </row>
    <row r="11538" spans="5:5" ht="12" customHeight="1">
      <c r="E11538" s="576"/>
    </row>
    <row r="11539" spans="5:5" ht="12" customHeight="1">
      <c r="E11539" s="576"/>
    </row>
    <row r="11540" spans="5:5" ht="12" customHeight="1">
      <c r="E11540" s="576"/>
    </row>
    <row r="11541" spans="5:5" ht="12" customHeight="1">
      <c r="E11541" s="576"/>
    </row>
    <row r="11542" spans="5:5" ht="12" customHeight="1">
      <c r="E11542" s="576"/>
    </row>
    <row r="11543" spans="5:5" ht="12" customHeight="1">
      <c r="E11543" s="576"/>
    </row>
    <row r="11544" spans="5:5" ht="12" customHeight="1">
      <c r="E11544" s="576"/>
    </row>
    <row r="11545" spans="5:5" ht="12" customHeight="1">
      <c r="E11545" s="576"/>
    </row>
    <row r="11546" spans="5:5" ht="12" customHeight="1">
      <c r="E11546" s="576"/>
    </row>
    <row r="11547" spans="5:5" ht="12" customHeight="1">
      <c r="E11547" s="576"/>
    </row>
    <row r="11548" spans="5:5" ht="12" customHeight="1">
      <c r="E11548" s="576"/>
    </row>
    <row r="11549" spans="5:5" ht="12" customHeight="1">
      <c r="E11549" s="576"/>
    </row>
    <row r="11550" spans="5:5" ht="12" customHeight="1">
      <c r="E11550" s="576"/>
    </row>
    <row r="11551" spans="5:5" ht="12" customHeight="1">
      <c r="E11551" s="576"/>
    </row>
    <row r="11552" spans="5:5" ht="12" customHeight="1">
      <c r="E11552" s="576"/>
    </row>
    <row r="11553" spans="5:5" ht="12" customHeight="1">
      <c r="E11553" s="576"/>
    </row>
    <row r="11554" spans="5:5" ht="12" customHeight="1">
      <c r="E11554" s="576"/>
    </row>
    <row r="11555" spans="5:5" ht="12" customHeight="1">
      <c r="E11555" s="576"/>
    </row>
    <row r="11556" spans="5:5" ht="12" customHeight="1">
      <c r="E11556" s="576"/>
    </row>
    <row r="11557" spans="5:5" ht="12" customHeight="1">
      <c r="E11557" s="576"/>
    </row>
    <row r="11558" spans="5:5" ht="12" customHeight="1">
      <c r="E11558" s="576"/>
    </row>
    <row r="11559" spans="5:5" ht="12" customHeight="1">
      <c r="E11559" s="576"/>
    </row>
    <row r="11560" spans="5:5" ht="12" customHeight="1">
      <c r="E11560" s="576"/>
    </row>
    <row r="11561" spans="5:5" ht="12" customHeight="1">
      <c r="E11561" s="576"/>
    </row>
    <row r="11562" spans="5:5" ht="12" customHeight="1">
      <c r="E11562" s="576"/>
    </row>
    <row r="11563" spans="5:5" ht="12" customHeight="1">
      <c r="E11563" s="576"/>
    </row>
    <row r="11564" spans="5:5" ht="12" customHeight="1">
      <c r="E11564" s="576"/>
    </row>
    <row r="11565" spans="5:5" ht="12" customHeight="1">
      <c r="E11565" s="576"/>
    </row>
    <row r="11566" spans="5:5" ht="12" customHeight="1">
      <c r="E11566" s="576"/>
    </row>
    <row r="11567" spans="5:5" ht="12" customHeight="1">
      <c r="E11567" s="576"/>
    </row>
    <row r="11568" spans="5:5" ht="12" customHeight="1">
      <c r="E11568" s="576"/>
    </row>
    <row r="11569" spans="5:5" ht="12" customHeight="1">
      <c r="E11569" s="576"/>
    </row>
    <row r="11570" spans="5:5" ht="12" customHeight="1">
      <c r="E11570" s="576"/>
    </row>
    <row r="11571" spans="5:5" ht="12" customHeight="1">
      <c r="E11571" s="576"/>
    </row>
    <row r="11572" spans="5:5" ht="12" customHeight="1">
      <c r="E11572" s="576"/>
    </row>
    <row r="11573" spans="5:5" ht="12" customHeight="1">
      <c r="E11573" s="576"/>
    </row>
    <row r="11574" spans="5:5" ht="12" customHeight="1">
      <c r="E11574" s="576"/>
    </row>
    <row r="11575" spans="5:5" ht="12" customHeight="1">
      <c r="E11575" s="576"/>
    </row>
    <row r="11576" spans="5:5" ht="12" customHeight="1">
      <c r="E11576" s="576"/>
    </row>
    <row r="11577" spans="5:5" ht="12" customHeight="1">
      <c r="E11577" s="576"/>
    </row>
    <row r="11578" spans="5:5" ht="12" customHeight="1">
      <c r="E11578" s="576"/>
    </row>
    <row r="11579" spans="5:5" ht="12" customHeight="1">
      <c r="E11579" s="576"/>
    </row>
    <row r="11580" spans="5:5" ht="12" customHeight="1">
      <c r="E11580" s="576"/>
    </row>
    <row r="11581" spans="5:5" ht="12" customHeight="1">
      <c r="E11581" s="576"/>
    </row>
    <row r="11582" spans="5:5" ht="12" customHeight="1">
      <c r="E11582" s="576"/>
    </row>
    <row r="11583" spans="5:5" ht="12" customHeight="1">
      <c r="E11583" s="576"/>
    </row>
    <row r="11584" spans="5:5" ht="12" customHeight="1">
      <c r="E11584" s="576"/>
    </row>
    <row r="11585" spans="5:5" ht="12" customHeight="1">
      <c r="E11585" s="576"/>
    </row>
    <row r="11586" spans="5:5" ht="12" customHeight="1">
      <c r="E11586" s="576"/>
    </row>
    <row r="11587" spans="5:5" ht="12" customHeight="1">
      <c r="E11587" s="576"/>
    </row>
    <row r="11588" spans="5:5" ht="12" customHeight="1">
      <c r="E11588" s="576"/>
    </row>
    <row r="11589" spans="5:5" ht="12" customHeight="1">
      <c r="E11589" s="576"/>
    </row>
    <row r="11590" spans="5:5" ht="12" customHeight="1">
      <c r="E11590" s="576"/>
    </row>
    <row r="11591" spans="5:5" ht="12" customHeight="1">
      <c r="E11591" s="576"/>
    </row>
    <row r="11592" spans="5:5" ht="12" customHeight="1">
      <c r="E11592" s="576"/>
    </row>
    <row r="11593" spans="5:5" ht="12" customHeight="1">
      <c r="E11593" s="576"/>
    </row>
    <row r="11594" spans="5:5" ht="12" customHeight="1">
      <c r="E11594" s="576"/>
    </row>
    <row r="11595" spans="5:5" ht="12" customHeight="1">
      <c r="E11595" s="576"/>
    </row>
    <row r="11596" spans="5:5" ht="12" customHeight="1">
      <c r="E11596" s="576"/>
    </row>
    <row r="11597" spans="5:5" ht="12" customHeight="1">
      <c r="E11597" s="576"/>
    </row>
    <row r="11598" spans="5:5" ht="12" customHeight="1">
      <c r="E11598" s="576"/>
    </row>
    <row r="11599" spans="5:5" ht="12" customHeight="1">
      <c r="E11599" s="576"/>
    </row>
    <row r="11600" spans="5:5" ht="12" customHeight="1">
      <c r="E11600" s="576"/>
    </row>
    <row r="11601" spans="5:5" ht="12" customHeight="1">
      <c r="E11601" s="576"/>
    </row>
    <row r="11602" spans="5:5" ht="12" customHeight="1">
      <c r="E11602" s="576"/>
    </row>
    <row r="11603" spans="5:5" ht="12" customHeight="1">
      <c r="E11603" s="576"/>
    </row>
    <row r="11604" spans="5:5" ht="12" customHeight="1">
      <c r="E11604" s="576"/>
    </row>
    <row r="11605" spans="5:5" ht="12" customHeight="1">
      <c r="E11605" s="576"/>
    </row>
    <row r="11606" spans="5:5" ht="12" customHeight="1">
      <c r="E11606" s="576"/>
    </row>
    <row r="11607" spans="5:5" ht="12" customHeight="1">
      <c r="E11607" s="576"/>
    </row>
    <row r="11608" spans="5:5" ht="12" customHeight="1">
      <c r="E11608" s="576"/>
    </row>
    <row r="11609" spans="5:5" ht="12" customHeight="1">
      <c r="E11609" s="576"/>
    </row>
    <row r="11610" spans="5:5" ht="12" customHeight="1">
      <c r="E11610" s="576"/>
    </row>
    <row r="11611" spans="5:5" ht="12" customHeight="1">
      <c r="E11611" s="576"/>
    </row>
    <row r="11612" spans="5:5" ht="12" customHeight="1">
      <c r="E11612" s="576"/>
    </row>
    <row r="11613" spans="5:5" ht="12" customHeight="1">
      <c r="E11613" s="576"/>
    </row>
    <row r="11614" spans="5:5" ht="12" customHeight="1">
      <c r="E11614" s="576"/>
    </row>
    <row r="11615" spans="5:5" ht="12" customHeight="1">
      <c r="E11615" s="576"/>
    </row>
    <row r="11616" spans="5:5" ht="12" customHeight="1">
      <c r="E11616" s="576"/>
    </row>
    <row r="11617" spans="5:5" ht="12" customHeight="1">
      <c r="E11617" s="576"/>
    </row>
    <row r="11618" spans="5:5" ht="12" customHeight="1">
      <c r="E11618" s="576"/>
    </row>
    <row r="11619" spans="5:5" ht="12" customHeight="1">
      <c r="E11619" s="576"/>
    </row>
    <row r="11620" spans="5:5" ht="12" customHeight="1">
      <c r="E11620" s="576"/>
    </row>
    <row r="11621" spans="5:5" ht="12" customHeight="1">
      <c r="E11621" s="576"/>
    </row>
    <row r="11622" spans="5:5" ht="12" customHeight="1">
      <c r="E11622" s="576"/>
    </row>
    <row r="11623" spans="5:5" ht="12" customHeight="1">
      <c r="E11623" s="576"/>
    </row>
    <row r="11624" spans="5:5" ht="12" customHeight="1">
      <c r="E11624" s="576"/>
    </row>
    <row r="11625" spans="5:5" ht="12" customHeight="1">
      <c r="E11625" s="576"/>
    </row>
    <row r="11626" spans="5:5" ht="12" customHeight="1">
      <c r="E11626" s="576"/>
    </row>
    <row r="11627" spans="5:5" ht="12" customHeight="1">
      <c r="E11627" s="576"/>
    </row>
    <row r="11628" spans="5:5" ht="12" customHeight="1">
      <c r="E11628" s="576"/>
    </row>
    <row r="11629" spans="5:5" ht="12" customHeight="1">
      <c r="E11629" s="576"/>
    </row>
    <row r="11630" spans="5:5" ht="12" customHeight="1">
      <c r="E11630" s="576"/>
    </row>
    <row r="11631" spans="5:5" ht="12" customHeight="1">
      <c r="E11631" s="576"/>
    </row>
    <row r="11632" spans="5:5" ht="12" customHeight="1">
      <c r="E11632" s="576"/>
    </row>
    <row r="11633" spans="5:5" ht="12" customHeight="1">
      <c r="E11633" s="576"/>
    </row>
    <row r="11634" spans="5:5" ht="12" customHeight="1">
      <c r="E11634" s="576"/>
    </row>
    <row r="11635" spans="5:5" ht="12" customHeight="1">
      <c r="E11635" s="576"/>
    </row>
    <row r="11636" spans="5:5" ht="12" customHeight="1">
      <c r="E11636" s="576"/>
    </row>
    <row r="11637" spans="5:5" ht="12" customHeight="1">
      <c r="E11637" s="576"/>
    </row>
    <row r="11638" spans="5:5" ht="12" customHeight="1">
      <c r="E11638" s="576"/>
    </row>
    <row r="11639" spans="5:5" ht="12" customHeight="1">
      <c r="E11639" s="576"/>
    </row>
    <row r="11640" spans="5:5" ht="12" customHeight="1">
      <c r="E11640" s="576"/>
    </row>
    <row r="11641" spans="5:5" ht="12" customHeight="1">
      <c r="E11641" s="576"/>
    </row>
    <row r="11642" spans="5:5" ht="12" customHeight="1">
      <c r="E11642" s="576"/>
    </row>
    <row r="11643" spans="5:5" ht="12" customHeight="1">
      <c r="E11643" s="576"/>
    </row>
    <row r="11644" spans="5:5" ht="12" customHeight="1">
      <c r="E11644" s="576"/>
    </row>
    <row r="11645" spans="5:5" ht="12" customHeight="1">
      <c r="E11645" s="576"/>
    </row>
    <row r="11646" spans="5:5" ht="12" customHeight="1">
      <c r="E11646" s="576"/>
    </row>
    <row r="11647" spans="5:5" ht="12" customHeight="1">
      <c r="E11647" s="576"/>
    </row>
    <row r="11648" spans="5:5" ht="12" customHeight="1">
      <c r="E11648" s="576"/>
    </row>
    <row r="11649" spans="5:5" ht="12" customHeight="1">
      <c r="E11649" s="576"/>
    </row>
    <row r="11650" spans="5:5" ht="12" customHeight="1">
      <c r="E11650" s="576"/>
    </row>
    <row r="11651" spans="5:5" ht="12" customHeight="1">
      <c r="E11651" s="576"/>
    </row>
    <row r="11652" spans="5:5" ht="12" customHeight="1">
      <c r="E11652" s="576"/>
    </row>
    <row r="11653" spans="5:5" ht="12" customHeight="1">
      <c r="E11653" s="576"/>
    </row>
    <row r="11654" spans="5:5" ht="12" customHeight="1">
      <c r="E11654" s="576"/>
    </row>
    <row r="11655" spans="5:5" ht="12" customHeight="1">
      <c r="E11655" s="576"/>
    </row>
    <row r="11656" spans="5:5" ht="12" customHeight="1">
      <c r="E11656" s="576"/>
    </row>
    <row r="11657" spans="5:5" ht="12" customHeight="1">
      <c r="E11657" s="576"/>
    </row>
    <row r="11658" spans="5:5" ht="12" customHeight="1">
      <c r="E11658" s="576"/>
    </row>
    <row r="11659" spans="5:5" ht="12" customHeight="1">
      <c r="E11659" s="576"/>
    </row>
    <row r="11660" spans="5:5" ht="12" customHeight="1">
      <c r="E11660" s="576"/>
    </row>
    <row r="11661" spans="5:5" ht="12" customHeight="1">
      <c r="E11661" s="576"/>
    </row>
    <row r="11662" spans="5:5" ht="12" customHeight="1">
      <c r="E11662" s="576"/>
    </row>
    <row r="11663" spans="5:5" ht="12" customHeight="1">
      <c r="E11663" s="576"/>
    </row>
    <row r="11664" spans="5:5" ht="12" customHeight="1">
      <c r="E11664" s="576"/>
    </row>
    <row r="11665" spans="5:5" ht="12" customHeight="1">
      <c r="E11665" s="576"/>
    </row>
    <row r="11666" spans="5:5" ht="12" customHeight="1">
      <c r="E11666" s="576"/>
    </row>
    <row r="11667" spans="5:5" ht="12" customHeight="1">
      <c r="E11667" s="576"/>
    </row>
    <row r="11668" spans="5:5" ht="12" customHeight="1">
      <c r="E11668" s="576"/>
    </row>
    <row r="11669" spans="5:5" ht="12" customHeight="1">
      <c r="E11669" s="576"/>
    </row>
    <row r="11670" spans="5:5" ht="12" customHeight="1">
      <c r="E11670" s="576"/>
    </row>
    <row r="11671" spans="5:5" ht="12" customHeight="1">
      <c r="E11671" s="576"/>
    </row>
    <row r="11672" spans="5:5" ht="12" customHeight="1">
      <c r="E11672" s="576"/>
    </row>
    <row r="11673" spans="5:5" ht="12" customHeight="1">
      <c r="E11673" s="576"/>
    </row>
    <row r="11674" spans="5:5" ht="12" customHeight="1">
      <c r="E11674" s="576"/>
    </row>
    <row r="11675" spans="5:5" ht="12" customHeight="1">
      <c r="E11675" s="576"/>
    </row>
    <row r="11676" spans="5:5" ht="12" customHeight="1">
      <c r="E11676" s="576"/>
    </row>
    <row r="11677" spans="5:5" ht="12" customHeight="1">
      <c r="E11677" s="576"/>
    </row>
    <row r="11678" spans="5:5" ht="12" customHeight="1">
      <c r="E11678" s="576"/>
    </row>
    <row r="11679" spans="5:5" ht="12" customHeight="1">
      <c r="E11679" s="576"/>
    </row>
    <row r="11680" spans="5:5" ht="12" customHeight="1">
      <c r="E11680" s="576"/>
    </row>
    <row r="11681" spans="5:5" ht="12" customHeight="1">
      <c r="E11681" s="576"/>
    </row>
    <row r="11682" spans="5:5" ht="12" customHeight="1">
      <c r="E11682" s="576"/>
    </row>
    <row r="11683" spans="5:5" ht="12" customHeight="1">
      <c r="E11683" s="576"/>
    </row>
    <row r="11684" spans="5:5" ht="12" customHeight="1">
      <c r="E11684" s="576"/>
    </row>
    <row r="11685" spans="5:5" ht="12" customHeight="1">
      <c r="E11685" s="576"/>
    </row>
    <row r="11686" spans="5:5" ht="12" customHeight="1">
      <c r="E11686" s="576"/>
    </row>
    <row r="11687" spans="5:5" ht="12" customHeight="1">
      <c r="E11687" s="576"/>
    </row>
    <row r="11688" spans="5:5" ht="12" customHeight="1">
      <c r="E11688" s="576"/>
    </row>
    <row r="11689" spans="5:5" ht="12" customHeight="1">
      <c r="E11689" s="576"/>
    </row>
    <row r="11690" spans="5:5" ht="12" customHeight="1">
      <c r="E11690" s="576"/>
    </row>
    <row r="11691" spans="5:5" ht="12" customHeight="1">
      <c r="E11691" s="576"/>
    </row>
    <row r="11692" spans="5:5" ht="12" customHeight="1">
      <c r="E11692" s="576"/>
    </row>
    <row r="11693" spans="5:5" ht="12" customHeight="1">
      <c r="E11693" s="576"/>
    </row>
    <row r="11694" spans="5:5" ht="12" customHeight="1">
      <c r="E11694" s="576"/>
    </row>
    <row r="11695" spans="5:5" ht="12" customHeight="1">
      <c r="E11695" s="576"/>
    </row>
    <row r="11696" spans="5:5" ht="12" customHeight="1">
      <c r="E11696" s="576"/>
    </row>
    <row r="11697" spans="5:5" ht="12" customHeight="1">
      <c r="E11697" s="576"/>
    </row>
    <row r="11698" spans="5:5" ht="12" customHeight="1">
      <c r="E11698" s="576"/>
    </row>
    <row r="11699" spans="5:5" ht="12" customHeight="1">
      <c r="E11699" s="576"/>
    </row>
    <row r="11700" spans="5:5" ht="12" customHeight="1">
      <c r="E11700" s="576"/>
    </row>
    <row r="11701" spans="5:5" ht="12" customHeight="1">
      <c r="E11701" s="576"/>
    </row>
    <row r="11702" spans="5:5" ht="12" customHeight="1">
      <c r="E11702" s="576"/>
    </row>
    <row r="11703" spans="5:5" ht="12" customHeight="1">
      <c r="E11703" s="576"/>
    </row>
    <row r="11704" spans="5:5" ht="12" customHeight="1">
      <c r="E11704" s="576"/>
    </row>
    <row r="11705" spans="5:5" ht="12" customHeight="1">
      <c r="E11705" s="576"/>
    </row>
    <row r="11706" spans="5:5" ht="12" customHeight="1">
      <c r="E11706" s="576"/>
    </row>
    <row r="11707" spans="5:5" ht="12" customHeight="1">
      <c r="E11707" s="576"/>
    </row>
    <row r="11708" spans="5:5" ht="12" customHeight="1">
      <c r="E11708" s="576"/>
    </row>
    <row r="11709" spans="5:5" ht="12" customHeight="1">
      <c r="E11709" s="576"/>
    </row>
    <row r="11710" spans="5:5" ht="12" customHeight="1">
      <c r="E11710" s="576"/>
    </row>
    <row r="11711" spans="5:5" ht="12" customHeight="1">
      <c r="E11711" s="576"/>
    </row>
    <row r="11712" spans="5:5" ht="12" customHeight="1">
      <c r="E11712" s="576"/>
    </row>
    <row r="11713" spans="5:5" ht="12" customHeight="1">
      <c r="E11713" s="576"/>
    </row>
    <row r="11714" spans="5:5" ht="12" customHeight="1">
      <c r="E11714" s="576"/>
    </row>
    <row r="11715" spans="5:5" ht="12" customHeight="1">
      <c r="E11715" s="576"/>
    </row>
    <row r="11716" spans="5:5" ht="12" customHeight="1">
      <c r="E11716" s="576"/>
    </row>
    <row r="11717" spans="5:5" ht="12" customHeight="1">
      <c r="E11717" s="576"/>
    </row>
    <row r="11718" spans="5:5" ht="12" customHeight="1">
      <c r="E11718" s="576"/>
    </row>
    <row r="11719" spans="5:5" ht="12" customHeight="1">
      <c r="E11719" s="576"/>
    </row>
    <row r="11720" spans="5:5" ht="12" customHeight="1">
      <c r="E11720" s="576"/>
    </row>
    <row r="11721" spans="5:5" ht="12" customHeight="1">
      <c r="E11721" s="576"/>
    </row>
    <row r="11722" spans="5:5" ht="12" customHeight="1">
      <c r="E11722" s="576"/>
    </row>
    <row r="11723" spans="5:5" ht="12" customHeight="1">
      <c r="E11723" s="576"/>
    </row>
    <row r="11724" spans="5:5" ht="12" customHeight="1">
      <c r="E11724" s="576"/>
    </row>
    <row r="11725" spans="5:5" ht="12" customHeight="1">
      <c r="E11725" s="576"/>
    </row>
    <row r="11726" spans="5:5" ht="12" customHeight="1">
      <c r="E11726" s="576"/>
    </row>
    <row r="11727" spans="5:5" ht="12" customHeight="1">
      <c r="E11727" s="576"/>
    </row>
    <row r="11728" spans="5:5" ht="12" customHeight="1">
      <c r="E11728" s="576"/>
    </row>
    <row r="11729" spans="5:5" ht="12" customHeight="1">
      <c r="E11729" s="576"/>
    </row>
    <row r="11730" spans="5:5" ht="12" customHeight="1">
      <c r="E11730" s="576"/>
    </row>
    <row r="11731" spans="5:5" ht="12" customHeight="1">
      <c r="E11731" s="576"/>
    </row>
    <row r="11732" spans="5:5" ht="12" customHeight="1">
      <c r="E11732" s="576"/>
    </row>
    <row r="11733" spans="5:5" ht="12" customHeight="1">
      <c r="E11733" s="576"/>
    </row>
    <row r="11734" spans="5:5" ht="12" customHeight="1">
      <c r="E11734" s="576"/>
    </row>
    <row r="11735" spans="5:5" ht="12" customHeight="1">
      <c r="E11735" s="576"/>
    </row>
    <row r="11736" spans="5:5" ht="12" customHeight="1">
      <c r="E11736" s="576"/>
    </row>
    <row r="11737" spans="5:5" ht="12" customHeight="1">
      <c r="E11737" s="576"/>
    </row>
    <row r="11738" spans="5:5" ht="12" customHeight="1">
      <c r="E11738" s="576"/>
    </row>
    <row r="11739" spans="5:5" ht="12" customHeight="1">
      <c r="E11739" s="576"/>
    </row>
    <row r="11740" spans="5:5" ht="12" customHeight="1">
      <c r="E11740" s="576"/>
    </row>
    <row r="11741" spans="5:5" ht="12" customHeight="1">
      <c r="E11741" s="576"/>
    </row>
    <row r="11742" spans="5:5" ht="12" customHeight="1">
      <c r="E11742" s="576"/>
    </row>
    <row r="11743" spans="5:5" ht="12" customHeight="1">
      <c r="E11743" s="576"/>
    </row>
    <row r="11744" spans="5:5" ht="12" customHeight="1">
      <c r="E11744" s="576"/>
    </row>
    <row r="11745" spans="5:5" ht="12" customHeight="1">
      <c r="E11745" s="576"/>
    </row>
    <row r="11746" spans="5:5" ht="12" customHeight="1">
      <c r="E11746" s="576"/>
    </row>
    <row r="11747" spans="5:5" ht="12" customHeight="1">
      <c r="E11747" s="576"/>
    </row>
    <row r="11748" spans="5:5" ht="12" customHeight="1">
      <c r="E11748" s="576"/>
    </row>
    <row r="11749" spans="5:5" ht="12" customHeight="1">
      <c r="E11749" s="576"/>
    </row>
    <row r="11750" spans="5:5" ht="12" customHeight="1">
      <c r="E11750" s="576"/>
    </row>
    <row r="11751" spans="5:5" ht="12" customHeight="1">
      <c r="E11751" s="576"/>
    </row>
    <row r="11752" spans="5:5" ht="12" customHeight="1">
      <c r="E11752" s="576"/>
    </row>
    <row r="11753" spans="5:5" ht="12" customHeight="1">
      <c r="E11753" s="576"/>
    </row>
    <row r="11754" spans="5:5" ht="12" customHeight="1">
      <c r="E11754" s="576"/>
    </row>
    <row r="11755" spans="5:5" ht="12" customHeight="1">
      <c r="E11755" s="576"/>
    </row>
    <row r="11756" spans="5:5" ht="12" customHeight="1">
      <c r="E11756" s="576"/>
    </row>
    <row r="11757" spans="5:5" ht="12" customHeight="1">
      <c r="E11757" s="576"/>
    </row>
    <row r="11758" spans="5:5" ht="12" customHeight="1">
      <c r="E11758" s="576"/>
    </row>
    <row r="11759" spans="5:5" ht="12" customHeight="1">
      <c r="E11759" s="576"/>
    </row>
    <row r="11760" spans="5:5" ht="12" customHeight="1">
      <c r="E11760" s="576"/>
    </row>
    <row r="11761" spans="5:5" ht="12" customHeight="1">
      <c r="E11761" s="576"/>
    </row>
    <row r="11762" spans="5:5" ht="12" customHeight="1">
      <c r="E11762" s="576"/>
    </row>
    <row r="11763" spans="5:5" ht="12" customHeight="1">
      <c r="E11763" s="576"/>
    </row>
    <row r="11764" spans="5:5" ht="12" customHeight="1">
      <c r="E11764" s="576"/>
    </row>
    <row r="11765" spans="5:5" ht="12" customHeight="1">
      <c r="E11765" s="576"/>
    </row>
    <row r="11766" spans="5:5" ht="12" customHeight="1">
      <c r="E11766" s="576"/>
    </row>
    <row r="11767" spans="5:5" ht="12" customHeight="1">
      <c r="E11767" s="576"/>
    </row>
    <row r="11768" spans="5:5" ht="12" customHeight="1">
      <c r="E11768" s="576"/>
    </row>
    <row r="11769" spans="5:5" ht="12" customHeight="1">
      <c r="E11769" s="576"/>
    </row>
    <row r="11770" spans="5:5" ht="12" customHeight="1">
      <c r="E11770" s="576"/>
    </row>
    <row r="11771" spans="5:5" ht="12" customHeight="1">
      <c r="E11771" s="576"/>
    </row>
    <row r="11772" spans="5:5" ht="12" customHeight="1">
      <c r="E11772" s="576"/>
    </row>
    <row r="11773" spans="5:5" ht="12" customHeight="1">
      <c r="E11773" s="576"/>
    </row>
    <row r="11774" spans="5:5" ht="12" customHeight="1">
      <c r="E11774" s="576"/>
    </row>
    <row r="11775" spans="5:5" ht="12" customHeight="1">
      <c r="E11775" s="576"/>
    </row>
    <row r="11776" spans="5:5" ht="12" customHeight="1">
      <c r="E11776" s="576"/>
    </row>
    <row r="11777" spans="5:5" ht="12" customHeight="1">
      <c r="E11777" s="576"/>
    </row>
    <row r="11778" spans="5:5" ht="12" customHeight="1">
      <c r="E11778" s="576"/>
    </row>
    <row r="11779" spans="5:5" ht="12" customHeight="1">
      <c r="E11779" s="576"/>
    </row>
    <row r="11780" spans="5:5" ht="12" customHeight="1">
      <c r="E11780" s="576"/>
    </row>
    <row r="11781" spans="5:5" ht="12" customHeight="1">
      <c r="E11781" s="576"/>
    </row>
    <row r="11782" spans="5:5" ht="12" customHeight="1">
      <c r="E11782" s="576"/>
    </row>
    <row r="11783" spans="5:5" ht="12" customHeight="1">
      <c r="E11783" s="576"/>
    </row>
    <row r="11784" spans="5:5" ht="12" customHeight="1">
      <c r="E11784" s="576"/>
    </row>
    <row r="11785" spans="5:5" ht="12" customHeight="1">
      <c r="E11785" s="576"/>
    </row>
    <row r="11786" spans="5:5" ht="12" customHeight="1">
      <c r="E11786" s="576"/>
    </row>
    <row r="11787" spans="5:5" ht="12" customHeight="1">
      <c r="E11787" s="576"/>
    </row>
    <row r="11788" spans="5:5" ht="12" customHeight="1">
      <c r="E11788" s="576"/>
    </row>
    <row r="11789" spans="5:5" ht="12" customHeight="1">
      <c r="E11789" s="576"/>
    </row>
    <row r="11790" spans="5:5" ht="12" customHeight="1">
      <c r="E11790" s="576"/>
    </row>
    <row r="11791" spans="5:5" ht="12" customHeight="1">
      <c r="E11791" s="576"/>
    </row>
    <row r="11792" spans="5:5" ht="12" customHeight="1">
      <c r="E11792" s="576"/>
    </row>
    <row r="11793" spans="5:5" ht="12" customHeight="1">
      <c r="E11793" s="576"/>
    </row>
    <row r="11794" spans="5:5" ht="12" customHeight="1">
      <c r="E11794" s="576"/>
    </row>
    <row r="11795" spans="5:5" ht="12" customHeight="1">
      <c r="E11795" s="576"/>
    </row>
    <row r="11796" spans="5:5" ht="12" customHeight="1">
      <c r="E11796" s="576"/>
    </row>
    <row r="11797" spans="5:5" ht="12" customHeight="1">
      <c r="E11797" s="576"/>
    </row>
    <row r="11798" spans="5:5" ht="12" customHeight="1">
      <c r="E11798" s="576"/>
    </row>
    <row r="11799" spans="5:5" ht="12" customHeight="1">
      <c r="E11799" s="576"/>
    </row>
    <row r="11800" spans="5:5" ht="12" customHeight="1">
      <c r="E11800" s="576"/>
    </row>
    <row r="11801" spans="5:5" ht="12" customHeight="1">
      <c r="E11801" s="576"/>
    </row>
    <row r="11802" spans="5:5" ht="12" customHeight="1">
      <c r="E11802" s="576"/>
    </row>
    <row r="11803" spans="5:5" ht="12" customHeight="1">
      <c r="E11803" s="576"/>
    </row>
    <row r="11804" spans="5:5" ht="12" customHeight="1">
      <c r="E11804" s="576"/>
    </row>
    <row r="11805" spans="5:5" ht="12" customHeight="1">
      <c r="E11805" s="576"/>
    </row>
    <row r="11806" spans="5:5" ht="12" customHeight="1">
      <c r="E11806" s="576"/>
    </row>
    <row r="11807" spans="5:5" ht="12" customHeight="1">
      <c r="E11807" s="576"/>
    </row>
    <row r="11808" spans="5:5" ht="12" customHeight="1">
      <c r="E11808" s="576"/>
    </row>
    <row r="11809" spans="5:5" ht="12" customHeight="1">
      <c r="E11809" s="576"/>
    </row>
    <row r="11810" spans="5:5" ht="12" customHeight="1">
      <c r="E11810" s="576"/>
    </row>
    <row r="11811" spans="5:5" ht="12" customHeight="1">
      <c r="E11811" s="576"/>
    </row>
    <row r="11812" spans="5:5" ht="12" customHeight="1">
      <c r="E11812" s="576"/>
    </row>
    <row r="11813" spans="5:5" ht="12" customHeight="1">
      <c r="E11813" s="576"/>
    </row>
    <row r="11814" spans="5:5" ht="12" customHeight="1">
      <c r="E11814" s="576"/>
    </row>
    <row r="11815" spans="5:5" ht="12" customHeight="1">
      <c r="E11815" s="576"/>
    </row>
    <row r="11816" spans="5:5" ht="12" customHeight="1">
      <c r="E11816" s="576"/>
    </row>
    <row r="11817" spans="5:5" ht="12" customHeight="1">
      <c r="E11817" s="576"/>
    </row>
    <row r="11818" spans="5:5" ht="12" customHeight="1">
      <c r="E11818" s="576"/>
    </row>
    <row r="11819" spans="5:5" ht="12" customHeight="1">
      <c r="E11819" s="576"/>
    </row>
    <row r="11820" spans="5:5" ht="12" customHeight="1">
      <c r="E11820" s="576"/>
    </row>
    <row r="11821" spans="5:5" ht="12" customHeight="1">
      <c r="E11821" s="576"/>
    </row>
    <row r="11822" spans="5:5" ht="12" customHeight="1">
      <c r="E11822" s="576"/>
    </row>
    <row r="11823" spans="5:5" ht="12" customHeight="1">
      <c r="E11823" s="576"/>
    </row>
    <row r="11824" spans="5:5" ht="12" customHeight="1">
      <c r="E11824" s="576"/>
    </row>
    <row r="11825" spans="5:5" ht="12" customHeight="1">
      <c r="E11825" s="576"/>
    </row>
    <row r="11826" spans="5:5" ht="12" customHeight="1">
      <c r="E11826" s="576"/>
    </row>
    <row r="11827" spans="5:5" ht="12" customHeight="1">
      <c r="E11827" s="576"/>
    </row>
    <row r="11828" spans="5:5" ht="12" customHeight="1">
      <c r="E11828" s="576"/>
    </row>
    <row r="11829" spans="5:5" ht="12" customHeight="1">
      <c r="E11829" s="576"/>
    </row>
    <row r="11830" spans="5:5" ht="12" customHeight="1">
      <c r="E11830" s="576"/>
    </row>
    <row r="11831" spans="5:5" ht="12" customHeight="1">
      <c r="E11831" s="576"/>
    </row>
    <row r="11832" spans="5:5" ht="12" customHeight="1">
      <c r="E11832" s="576"/>
    </row>
    <row r="11833" spans="5:5" ht="12" customHeight="1">
      <c r="E11833" s="576"/>
    </row>
    <row r="11834" spans="5:5" ht="12" customHeight="1">
      <c r="E11834" s="576"/>
    </row>
    <row r="11835" spans="5:5" ht="12" customHeight="1">
      <c r="E11835" s="576"/>
    </row>
    <row r="11836" spans="5:5" ht="12" customHeight="1">
      <c r="E11836" s="576"/>
    </row>
    <row r="11837" spans="5:5" ht="12" customHeight="1">
      <c r="E11837" s="576"/>
    </row>
    <row r="11838" spans="5:5" ht="12" customHeight="1">
      <c r="E11838" s="576"/>
    </row>
    <row r="11839" spans="5:5" ht="12" customHeight="1">
      <c r="E11839" s="576"/>
    </row>
    <row r="11840" spans="5:5" ht="12" customHeight="1">
      <c r="E11840" s="576"/>
    </row>
    <row r="11841" spans="5:5" ht="12" customHeight="1">
      <c r="E11841" s="576"/>
    </row>
    <row r="11842" spans="5:5" ht="12" customHeight="1">
      <c r="E11842" s="576"/>
    </row>
    <row r="11843" spans="5:5" ht="12" customHeight="1">
      <c r="E11843" s="576"/>
    </row>
    <row r="11844" spans="5:5" ht="12" customHeight="1">
      <c r="E11844" s="576"/>
    </row>
    <row r="11845" spans="5:5" ht="12" customHeight="1">
      <c r="E11845" s="576"/>
    </row>
    <row r="11846" spans="5:5" ht="12" customHeight="1">
      <c r="E11846" s="576"/>
    </row>
    <row r="11847" spans="5:5" ht="12" customHeight="1">
      <c r="E11847" s="576"/>
    </row>
    <row r="11848" spans="5:5" ht="12" customHeight="1">
      <c r="E11848" s="576"/>
    </row>
    <row r="11849" spans="5:5" ht="12" customHeight="1">
      <c r="E11849" s="576"/>
    </row>
    <row r="11850" spans="5:5" ht="12" customHeight="1">
      <c r="E11850" s="576"/>
    </row>
    <row r="11851" spans="5:5" ht="12" customHeight="1">
      <c r="E11851" s="576"/>
    </row>
    <row r="11852" spans="5:5" ht="12" customHeight="1">
      <c r="E11852" s="576"/>
    </row>
    <row r="11853" spans="5:5" ht="12" customHeight="1">
      <c r="E11853" s="576"/>
    </row>
    <row r="11854" spans="5:5" ht="12" customHeight="1">
      <c r="E11854" s="576"/>
    </row>
    <row r="11855" spans="5:5" ht="12" customHeight="1">
      <c r="E11855" s="576"/>
    </row>
    <row r="11856" spans="5:5" ht="12" customHeight="1">
      <c r="E11856" s="576"/>
    </row>
    <row r="11857" spans="5:5" ht="12" customHeight="1">
      <c r="E11857" s="576"/>
    </row>
    <row r="11858" spans="5:5" ht="12" customHeight="1">
      <c r="E11858" s="576"/>
    </row>
    <row r="11859" spans="5:5" ht="12" customHeight="1">
      <c r="E11859" s="576"/>
    </row>
    <row r="11860" spans="5:5" ht="12" customHeight="1">
      <c r="E11860" s="576"/>
    </row>
    <row r="11861" spans="5:5" ht="12" customHeight="1">
      <c r="E11861" s="576"/>
    </row>
    <row r="11862" spans="5:5" ht="12" customHeight="1">
      <c r="E11862" s="576"/>
    </row>
    <row r="11863" spans="5:5" ht="12" customHeight="1">
      <c r="E11863" s="576"/>
    </row>
    <row r="11864" spans="5:5" ht="12" customHeight="1">
      <c r="E11864" s="576"/>
    </row>
    <row r="11865" spans="5:5" ht="12" customHeight="1">
      <c r="E11865" s="576"/>
    </row>
    <row r="11866" spans="5:5" ht="12" customHeight="1">
      <c r="E11866" s="576"/>
    </row>
    <row r="11867" spans="5:5" ht="12" customHeight="1">
      <c r="E11867" s="576"/>
    </row>
    <row r="11868" spans="5:5" ht="12" customHeight="1">
      <c r="E11868" s="576"/>
    </row>
    <row r="11869" spans="5:5" ht="12" customHeight="1">
      <c r="E11869" s="576"/>
    </row>
    <row r="11870" spans="5:5" ht="12" customHeight="1">
      <c r="E11870" s="576"/>
    </row>
    <row r="11871" spans="5:5" ht="12" customHeight="1">
      <c r="E11871" s="576"/>
    </row>
    <row r="11872" spans="5:5" ht="12" customHeight="1">
      <c r="E11872" s="576"/>
    </row>
    <row r="11873" spans="5:5" ht="12" customHeight="1">
      <c r="E11873" s="576"/>
    </row>
    <row r="11874" spans="5:5" ht="12" customHeight="1">
      <c r="E11874" s="576"/>
    </row>
    <row r="11875" spans="5:5" ht="12" customHeight="1">
      <c r="E11875" s="576"/>
    </row>
    <row r="11876" spans="5:5" ht="12" customHeight="1">
      <c r="E11876" s="576"/>
    </row>
    <row r="11877" spans="5:5" ht="12" customHeight="1">
      <c r="E11877" s="576"/>
    </row>
    <row r="11878" spans="5:5" ht="12" customHeight="1">
      <c r="E11878" s="576"/>
    </row>
    <row r="11879" spans="5:5" ht="12" customHeight="1">
      <c r="E11879" s="576"/>
    </row>
    <row r="11880" spans="5:5" ht="12" customHeight="1">
      <c r="E11880" s="576"/>
    </row>
    <row r="11881" spans="5:5" ht="12" customHeight="1">
      <c r="E11881" s="576"/>
    </row>
    <row r="11882" spans="5:5" ht="12" customHeight="1">
      <c r="E11882" s="576"/>
    </row>
    <row r="11883" spans="5:5" ht="12" customHeight="1">
      <c r="E11883" s="576"/>
    </row>
    <row r="11884" spans="5:5" ht="12" customHeight="1">
      <c r="E11884" s="576"/>
    </row>
    <row r="11885" spans="5:5" ht="12" customHeight="1">
      <c r="E11885" s="576"/>
    </row>
    <row r="11886" spans="5:5" ht="12" customHeight="1">
      <c r="E11886" s="576"/>
    </row>
    <row r="11887" spans="5:5" ht="12" customHeight="1">
      <c r="E11887" s="576"/>
    </row>
    <row r="11888" spans="5:5" ht="12" customHeight="1">
      <c r="E11888" s="576"/>
    </row>
    <row r="11889" spans="5:5" ht="12" customHeight="1">
      <c r="E11889" s="576"/>
    </row>
    <row r="11890" spans="5:5" ht="12" customHeight="1">
      <c r="E11890" s="576"/>
    </row>
    <row r="11891" spans="5:5" ht="12" customHeight="1">
      <c r="E11891" s="576"/>
    </row>
    <row r="11892" spans="5:5" ht="12" customHeight="1">
      <c r="E11892" s="576"/>
    </row>
    <row r="11893" spans="5:5" ht="12" customHeight="1">
      <c r="E11893" s="576"/>
    </row>
    <row r="11894" spans="5:5" ht="12" customHeight="1">
      <c r="E11894" s="576"/>
    </row>
    <row r="11895" spans="5:5" ht="12" customHeight="1">
      <c r="E11895" s="576"/>
    </row>
    <row r="11896" spans="5:5" ht="12" customHeight="1">
      <c r="E11896" s="576"/>
    </row>
    <row r="11897" spans="5:5" ht="12" customHeight="1">
      <c r="E11897" s="576"/>
    </row>
    <row r="11898" spans="5:5" ht="12" customHeight="1">
      <c r="E11898" s="576"/>
    </row>
    <row r="11899" spans="5:5" ht="12" customHeight="1">
      <c r="E11899" s="576"/>
    </row>
    <row r="11900" spans="5:5" ht="12" customHeight="1">
      <c r="E11900" s="576"/>
    </row>
    <row r="11901" spans="5:5" ht="12" customHeight="1">
      <c r="E11901" s="576"/>
    </row>
    <row r="11902" spans="5:5" ht="12" customHeight="1">
      <c r="E11902" s="576"/>
    </row>
    <row r="11903" spans="5:5" ht="12" customHeight="1">
      <c r="E11903" s="576"/>
    </row>
    <row r="11904" spans="5:5" ht="12" customHeight="1">
      <c r="E11904" s="576"/>
    </row>
    <row r="11905" spans="5:5" ht="12" customHeight="1">
      <c r="E11905" s="576"/>
    </row>
    <row r="11906" spans="5:5" ht="12" customHeight="1">
      <c r="E11906" s="576"/>
    </row>
    <row r="11907" spans="5:5" ht="12" customHeight="1">
      <c r="E11907" s="576"/>
    </row>
    <row r="11908" spans="5:5" ht="12" customHeight="1">
      <c r="E11908" s="576"/>
    </row>
    <row r="11909" spans="5:5" ht="12" customHeight="1">
      <c r="E11909" s="576"/>
    </row>
    <row r="11910" spans="5:5" ht="12" customHeight="1">
      <c r="E11910" s="576"/>
    </row>
    <row r="11911" spans="5:5" ht="12" customHeight="1">
      <c r="E11911" s="576"/>
    </row>
    <row r="11912" spans="5:5" ht="12" customHeight="1">
      <c r="E11912" s="576"/>
    </row>
    <row r="11913" spans="5:5" ht="12" customHeight="1">
      <c r="E11913" s="576"/>
    </row>
    <row r="11914" spans="5:5" ht="12" customHeight="1">
      <c r="E11914" s="576"/>
    </row>
    <row r="11915" spans="5:5" ht="12" customHeight="1">
      <c r="E11915" s="576"/>
    </row>
    <row r="11916" spans="5:5" ht="12" customHeight="1">
      <c r="E11916" s="576"/>
    </row>
    <row r="11917" spans="5:5" ht="12" customHeight="1">
      <c r="E11917" s="576"/>
    </row>
    <row r="11918" spans="5:5" ht="12" customHeight="1">
      <c r="E11918" s="576"/>
    </row>
    <row r="11919" spans="5:5" ht="12" customHeight="1">
      <c r="E11919" s="576"/>
    </row>
    <row r="11920" spans="5:5" ht="12" customHeight="1">
      <c r="E11920" s="576"/>
    </row>
    <row r="11921" spans="5:5" ht="12" customHeight="1">
      <c r="E11921" s="576"/>
    </row>
    <row r="11922" spans="5:5" ht="12" customHeight="1">
      <c r="E11922" s="576"/>
    </row>
    <row r="11923" spans="5:5" ht="12" customHeight="1">
      <c r="E11923" s="576"/>
    </row>
    <row r="11924" spans="5:5" ht="12" customHeight="1">
      <c r="E11924" s="576"/>
    </row>
    <row r="11925" spans="5:5" ht="12" customHeight="1">
      <c r="E11925" s="576"/>
    </row>
    <row r="11926" spans="5:5" ht="12" customHeight="1">
      <c r="E11926" s="576"/>
    </row>
    <row r="11927" spans="5:5" ht="12" customHeight="1">
      <c r="E11927" s="576"/>
    </row>
    <row r="11928" spans="5:5" ht="12" customHeight="1">
      <c r="E11928" s="576"/>
    </row>
    <row r="11929" spans="5:5" ht="12" customHeight="1">
      <c r="E11929" s="576"/>
    </row>
    <row r="11930" spans="5:5" ht="12" customHeight="1">
      <c r="E11930" s="576"/>
    </row>
    <row r="11931" spans="5:5" ht="12" customHeight="1">
      <c r="E11931" s="576"/>
    </row>
    <row r="11932" spans="5:5" ht="12" customHeight="1">
      <c r="E11932" s="576"/>
    </row>
    <row r="11933" spans="5:5" ht="12" customHeight="1">
      <c r="E11933" s="576"/>
    </row>
    <row r="11934" spans="5:5" ht="12" customHeight="1">
      <c r="E11934" s="576"/>
    </row>
    <row r="11935" spans="5:5" ht="12" customHeight="1">
      <c r="E11935" s="576"/>
    </row>
    <row r="11936" spans="5:5" ht="12" customHeight="1">
      <c r="E11936" s="576"/>
    </row>
    <row r="11937" spans="5:5" ht="12" customHeight="1">
      <c r="E11937" s="576"/>
    </row>
    <row r="11938" spans="5:5" ht="12" customHeight="1">
      <c r="E11938" s="576"/>
    </row>
    <row r="11939" spans="5:5" ht="12" customHeight="1">
      <c r="E11939" s="576"/>
    </row>
    <row r="11940" spans="5:5" ht="12" customHeight="1">
      <c r="E11940" s="576"/>
    </row>
    <row r="11941" spans="5:5" ht="12" customHeight="1">
      <c r="E11941" s="576"/>
    </row>
    <row r="11942" spans="5:5" ht="12" customHeight="1">
      <c r="E11942" s="576"/>
    </row>
    <row r="11943" spans="5:5" ht="12" customHeight="1">
      <c r="E11943" s="576"/>
    </row>
    <row r="11944" spans="5:5" ht="12" customHeight="1">
      <c r="E11944" s="576"/>
    </row>
    <row r="11945" spans="5:5" ht="12" customHeight="1">
      <c r="E11945" s="576"/>
    </row>
    <row r="11946" spans="5:5" ht="12" customHeight="1">
      <c r="E11946" s="576"/>
    </row>
    <row r="11947" spans="5:5" ht="12" customHeight="1">
      <c r="E11947" s="576"/>
    </row>
    <row r="11948" spans="5:5" ht="12" customHeight="1">
      <c r="E11948" s="576"/>
    </row>
    <row r="11949" spans="5:5" ht="12" customHeight="1">
      <c r="E11949" s="576"/>
    </row>
    <row r="11950" spans="5:5" ht="12" customHeight="1">
      <c r="E11950" s="576"/>
    </row>
    <row r="11951" spans="5:5" ht="12" customHeight="1">
      <c r="E11951" s="576"/>
    </row>
    <row r="11952" spans="5:5" ht="12" customHeight="1">
      <c r="E11952" s="576"/>
    </row>
    <row r="11953" spans="5:5" ht="12" customHeight="1">
      <c r="E11953" s="576"/>
    </row>
    <row r="11954" spans="5:5" ht="12" customHeight="1">
      <c r="E11954" s="576"/>
    </row>
    <row r="11955" spans="5:5" ht="12" customHeight="1">
      <c r="E11955" s="576"/>
    </row>
    <row r="11956" spans="5:5" ht="12" customHeight="1">
      <c r="E11956" s="576"/>
    </row>
    <row r="11957" spans="5:5" ht="12" customHeight="1">
      <c r="E11957" s="576"/>
    </row>
    <row r="11958" spans="5:5" ht="12" customHeight="1">
      <c r="E11958" s="576"/>
    </row>
    <row r="11959" spans="5:5" ht="12" customHeight="1">
      <c r="E11959" s="576"/>
    </row>
    <row r="11960" spans="5:5" ht="12" customHeight="1">
      <c r="E11960" s="576"/>
    </row>
    <row r="11961" spans="5:5" ht="12" customHeight="1">
      <c r="E11961" s="576"/>
    </row>
    <row r="11962" spans="5:5" ht="12" customHeight="1">
      <c r="E11962" s="576"/>
    </row>
    <row r="11963" spans="5:5" ht="12" customHeight="1">
      <c r="E11963" s="576"/>
    </row>
    <row r="11964" spans="5:5" ht="12" customHeight="1">
      <c r="E11964" s="576"/>
    </row>
    <row r="11965" spans="5:5" ht="12" customHeight="1">
      <c r="E11965" s="576"/>
    </row>
    <row r="11966" spans="5:5" ht="12" customHeight="1">
      <c r="E11966" s="576"/>
    </row>
    <row r="11967" spans="5:5" ht="12" customHeight="1">
      <c r="E11967" s="576"/>
    </row>
    <row r="11968" spans="5:5" ht="12" customHeight="1">
      <c r="E11968" s="576"/>
    </row>
    <row r="11969" spans="5:5" ht="12" customHeight="1">
      <c r="E11969" s="576"/>
    </row>
    <row r="11970" spans="5:5" ht="12" customHeight="1">
      <c r="E11970" s="576"/>
    </row>
    <row r="11971" spans="5:5" ht="12" customHeight="1">
      <c r="E11971" s="576"/>
    </row>
    <row r="11972" spans="5:5" ht="12" customHeight="1">
      <c r="E11972" s="576"/>
    </row>
    <row r="11973" spans="5:5" ht="12" customHeight="1">
      <c r="E11973" s="576"/>
    </row>
    <row r="11974" spans="5:5" ht="12" customHeight="1">
      <c r="E11974" s="576"/>
    </row>
    <row r="11975" spans="5:5" ht="12" customHeight="1">
      <c r="E11975" s="576"/>
    </row>
    <row r="11976" spans="5:5" ht="12" customHeight="1">
      <c r="E11976" s="576"/>
    </row>
    <row r="11977" spans="5:5" ht="12" customHeight="1">
      <c r="E11977" s="576"/>
    </row>
    <row r="11978" spans="5:5" ht="12" customHeight="1">
      <c r="E11978" s="576"/>
    </row>
    <row r="11979" spans="5:5" ht="12" customHeight="1">
      <c r="E11979" s="576"/>
    </row>
    <row r="11980" spans="5:5" ht="12" customHeight="1">
      <c r="E11980" s="576"/>
    </row>
    <row r="11981" spans="5:5" ht="12" customHeight="1">
      <c r="E11981" s="576"/>
    </row>
    <row r="11982" spans="5:5" ht="12" customHeight="1">
      <c r="E11982" s="576"/>
    </row>
    <row r="11983" spans="5:5" ht="12" customHeight="1">
      <c r="E11983" s="576"/>
    </row>
    <row r="11984" spans="5:5" ht="12" customHeight="1">
      <c r="E11984" s="576"/>
    </row>
    <row r="11985" spans="5:5" ht="12" customHeight="1">
      <c r="E11985" s="576"/>
    </row>
    <row r="11986" spans="5:5" ht="12" customHeight="1">
      <c r="E11986" s="576"/>
    </row>
    <row r="11987" spans="5:5" ht="12" customHeight="1">
      <c r="E11987" s="576"/>
    </row>
    <row r="11988" spans="5:5" ht="12" customHeight="1">
      <c r="E11988" s="576"/>
    </row>
    <row r="11989" spans="5:5" ht="12" customHeight="1">
      <c r="E11989" s="576"/>
    </row>
    <row r="11990" spans="5:5" ht="12" customHeight="1">
      <c r="E11990" s="576"/>
    </row>
    <row r="11991" spans="5:5" ht="12" customHeight="1">
      <c r="E11991" s="576"/>
    </row>
    <row r="11992" spans="5:5" ht="12" customHeight="1">
      <c r="E11992" s="576"/>
    </row>
    <row r="11993" spans="5:5" ht="12" customHeight="1">
      <c r="E11993" s="576"/>
    </row>
    <row r="11994" spans="5:5" ht="12" customHeight="1">
      <c r="E11994" s="576"/>
    </row>
    <row r="11995" spans="5:5" ht="12" customHeight="1">
      <c r="E11995" s="576"/>
    </row>
    <row r="11996" spans="5:5" ht="12" customHeight="1">
      <c r="E11996" s="576"/>
    </row>
    <row r="11997" spans="5:5" ht="12" customHeight="1">
      <c r="E11997" s="576"/>
    </row>
    <row r="11998" spans="5:5" ht="12" customHeight="1">
      <c r="E11998" s="576"/>
    </row>
    <row r="11999" spans="5:5" ht="12" customHeight="1">
      <c r="E11999" s="576"/>
    </row>
    <row r="12000" spans="5:5" ht="12" customHeight="1">
      <c r="E12000" s="576"/>
    </row>
    <row r="12001" spans="5:5" ht="12" customHeight="1">
      <c r="E12001" s="576"/>
    </row>
    <row r="12002" spans="5:5" ht="12" customHeight="1">
      <c r="E12002" s="576"/>
    </row>
    <row r="12003" spans="5:5" ht="12" customHeight="1">
      <c r="E12003" s="576"/>
    </row>
    <row r="12004" spans="5:5" ht="12" customHeight="1">
      <c r="E12004" s="576"/>
    </row>
    <row r="12005" spans="5:5" ht="12" customHeight="1">
      <c r="E12005" s="576"/>
    </row>
    <row r="12006" spans="5:5" ht="12" customHeight="1">
      <c r="E12006" s="576"/>
    </row>
    <row r="12007" spans="5:5" ht="12" customHeight="1">
      <c r="E12007" s="576"/>
    </row>
    <row r="12008" spans="5:5" ht="12" customHeight="1">
      <c r="E12008" s="576"/>
    </row>
    <row r="12009" spans="5:5" ht="12" customHeight="1">
      <c r="E12009" s="576"/>
    </row>
    <row r="12010" spans="5:5" ht="12" customHeight="1">
      <c r="E12010" s="576"/>
    </row>
    <row r="12011" spans="5:5" ht="12" customHeight="1">
      <c r="E12011" s="576"/>
    </row>
    <row r="12012" spans="5:5" ht="12" customHeight="1">
      <c r="E12012" s="576"/>
    </row>
    <row r="12013" spans="5:5" ht="12" customHeight="1">
      <c r="E12013" s="576"/>
    </row>
    <row r="12014" spans="5:5" ht="12" customHeight="1">
      <c r="E12014" s="576"/>
    </row>
    <row r="12015" spans="5:5" ht="12" customHeight="1">
      <c r="E12015" s="576"/>
    </row>
    <row r="12016" spans="5:5" ht="12" customHeight="1">
      <c r="E12016" s="576"/>
    </row>
    <row r="12017" spans="5:5" ht="12" customHeight="1">
      <c r="E12017" s="576"/>
    </row>
    <row r="12018" spans="5:5" ht="12" customHeight="1">
      <c r="E12018" s="576"/>
    </row>
    <row r="12019" spans="5:5" ht="12" customHeight="1">
      <c r="E12019" s="576"/>
    </row>
    <row r="12020" spans="5:5" ht="12" customHeight="1">
      <c r="E12020" s="576"/>
    </row>
    <row r="12021" spans="5:5" ht="12" customHeight="1">
      <c r="E12021" s="576"/>
    </row>
    <row r="12022" spans="5:5" ht="12" customHeight="1">
      <c r="E12022" s="576"/>
    </row>
    <row r="12023" spans="5:5" ht="12" customHeight="1">
      <c r="E12023" s="576"/>
    </row>
    <row r="12024" spans="5:5" ht="12" customHeight="1">
      <c r="E12024" s="576"/>
    </row>
    <row r="12025" spans="5:5" ht="12" customHeight="1">
      <c r="E12025" s="576"/>
    </row>
    <row r="12026" spans="5:5" ht="12" customHeight="1">
      <c r="E12026" s="576"/>
    </row>
    <row r="12027" spans="5:5" ht="12" customHeight="1">
      <c r="E12027" s="576"/>
    </row>
    <row r="12028" spans="5:5" ht="12" customHeight="1">
      <c r="E12028" s="576"/>
    </row>
    <row r="12029" spans="5:5" ht="12" customHeight="1">
      <c r="E12029" s="576"/>
    </row>
    <row r="12030" spans="5:5" ht="12" customHeight="1">
      <c r="E12030" s="576"/>
    </row>
    <row r="12031" spans="5:5" ht="12" customHeight="1">
      <c r="E12031" s="576"/>
    </row>
    <row r="12032" spans="5:5" ht="12" customHeight="1">
      <c r="E12032" s="576"/>
    </row>
    <row r="12033" spans="5:5" ht="12" customHeight="1">
      <c r="E12033" s="576"/>
    </row>
    <row r="12034" spans="5:5" ht="12" customHeight="1">
      <c r="E12034" s="576"/>
    </row>
    <row r="12035" spans="5:5" ht="12" customHeight="1">
      <c r="E12035" s="576"/>
    </row>
    <row r="12036" spans="5:5" ht="12" customHeight="1">
      <c r="E12036" s="576"/>
    </row>
    <row r="12037" spans="5:5" ht="12" customHeight="1">
      <c r="E12037" s="576"/>
    </row>
    <row r="12038" spans="5:5" ht="12" customHeight="1">
      <c r="E12038" s="576"/>
    </row>
    <row r="12039" spans="5:5" ht="12" customHeight="1">
      <c r="E12039" s="576"/>
    </row>
    <row r="12040" spans="5:5" ht="12" customHeight="1">
      <c r="E12040" s="576"/>
    </row>
    <row r="12041" spans="5:5" ht="12" customHeight="1">
      <c r="E12041" s="576"/>
    </row>
    <row r="12042" spans="5:5" ht="12" customHeight="1">
      <c r="E12042" s="576"/>
    </row>
    <row r="12043" spans="5:5" ht="12" customHeight="1">
      <c r="E12043" s="576"/>
    </row>
    <row r="12044" spans="5:5" ht="12" customHeight="1">
      <c r="E12044" s="576"/>
    </row>
    <row r="12045" spans="5:5" ht="12" customHeight="1">
      <c r="E12045" s="576"/>
    </row>
    <row r="12046" spans="5:5" ht="12" customHeight="1">
      <c r="E12046" s="576"/>
    </row>
    <row r="12047" spans="5:5" ht="12" customHeight="1">
      <c r="E12047" s="576"/>
    </row>
    <row r="12048" spans="5:5" ht="12" customHeight="1">
      <c r="E12048" s="576"/>
    </row>
    <row r="12049" spans="5:5" ht="12" customHeight="1">
      <c r="E12049" s="576"/>
    </row>
    <row r="12050" spans="5:5" ht="12" customHeight="1">
      <c r="E12050" s="576"/>
    </row>
    <row r="12051" spans="5:5" ht="12" customHeight="1">
      <c r="E12051" s="576"/>
    </row>
    <row r="12052" spans="5:5" ht="12" customHeight="1">
      <c r="E12052" s="576"/>
    </row>
    <row r="12053" spans="5:5" ht="12" customHeight="1">
      <c r="E12053" s="576"/>
    </row>
    <row r="12054" spans="5:5" ht="12" customHeight="1">
      <c r="E12054" s="576"/>
    </row>
    <row r="12055" spans="5:5" ht="12" customHeight="1">
      <c r="E12055" s="576"/>
    </row>
    <row r="12056" spans="5:5" ht="12" customHeight="1">
      <c r="E12056" s="576"/>
    </row>
    <row r="12057" spans="5:5" ht="12" customHeight="1">
      <c r="E12057" s="576"/>
    </row>
    <row r="12058" spans="5:5" ht="12" customHeight="1">
      <c r="E12058" s="576"/>
    </row>
    <row r="12059" spans="5:5" ht="12" customHeight="1">
      <c r="E12059" s="576"/>
    </row>
    <row r="12060" spans="5:5" ht="12" customHeight="1">
      <c r="E12060" s="576"/>
    </row>
    <row r="12061" spans="5:5" ht="12" customHeight="1">
      <c r="E12061" s="576"/>
    </row>
    <row r="12062" spans="5:5" ht="12" customHeight="1">
      <c r="E12062" s="576"/>
    </row>
    <row r="12063" spans="5:5" ht="12" customHeight="1">
      <c r="E12063" s="576"/>
    </row>
    <row r="12064" spans="5:5" ht="12" customHeight="1">
      <c r="E12064" s="576"/>
    </row>
    <row r="12065" spans="5:5" ht="12" customHeight="1">
      <c r="E12065" s="576"/>
    </row>
    <row r="12066" spans="5:5" ht="12" customHeight="1">
      <c r="E12066" s="576"/>
    </row>
    <row r="12067" spans="5:5" ht="12" customHeight="1">
      <c r="E12067" s="576"/>
    </row>
    <row r="12068" spans="5:5" ht="12" customHeight="1">
      <c r="E12068" s="576"/>
    </row>
    <row r="12069" spans="5:5" ht="12" customHeight="1">
      <c r="E12069" s="576"/>
    </row>
    <row r="12070" spans="5:5" ht="12" customHeight="1">
      <c r="E12070" s="576"/>
    </row>
    <row r="12071" spans="5:5" ht="12" customHeight="1">
      <c r="E12071" s="576"/>
    </row>
    <row r="12072" spans="5:5" ht="12" customHeight="1">
      <c r="E12072" s="576"/>
    </row>
    <row r="12073" spans="5:5" ht="12" customHeight="1">
      <c r="E12073" s="576"/>
    </row>
    <row r="12074" spans="5:5" ht="12" customHeight="1">
      <c r="E12074" s="576"/>
    </row>
    <row r="12075" spans="5:5" ht="12" customHeight="1">
      <c r="E12075" s="576"/>
    </row>
    <row r="12076" spans="5:5" ht="12" customHeight="1">
      <c r="E12076" s="576"/>
    </row>
    <row r="12077" spans="5:5" ht="12" customHeight="1">
      <c r="E12077" s="576"/>
    </row>
    <row r="12078" spans="5:5" ht="12" customHeight="1">
      <c r="E12078" s="576"/>
    </row>
    <row r="12079" spans="5:5" ht="12" customHeight="1">
      <c r="E12079" s="576"/>
    </row>
    <row r="12080" spans="5:5" ht="12" customHeight="1">
      <c r="E12080" s="576"/>
    </row>
    <row r="12081" spans="5:5" ht="12" customHeight="1">
      <c r="E12081" s="576"/>
    </row>
    <row r="12082" spans="5:5" ht="12" customHeight="1">
      <c r="E12082" s="576"/>
    </row>
    <row r="12083" spans="5:5" ht="12" customHeight="1">
      <c r="E12083" s="576"/>
    </row>
    <row r="12084" spans="5:5" ht="12" customHeight="1">
      <c r="E12084" s="576"/>
    </row>
    <row r="12085" spans="5:5" ht="12" customHeight="1">
      <c r="E12085" s="576"/>
    </row>
    <row r="12086" spans="5:5" ht="12" customHeight="1">
      <c r="E12086" s="576"/>
    </row>
    <row r="12087" spans="5:5" ht="12" customHeight="1">
      <c r="E12087" s="576"/>
    </row>
    <row r="12088" spans="5:5" ht="12" customHeight="1">
      <c r="E12088" s="576"/>
    </row>
    <row r="12089" spans="5:5" ht="12" customHeight="1">
      <c r="E12089" s="576"/>
    </row>
    <row r="12090" spans="5:5" ht="12" customHeight="1">
      <c r="E12090" s="576"/>
    </row>
    <row r="12091" spans="5:5" ht="12" customHeight="1">
      <c r="E12091" s="576"/>
    </row>
    <row r="12092" spans="5:5" ht="12" customHeight="1">
      <c r="E12092" s="576"/>
    </row>
    <row r="12093" spans="5:5" ht="12" customHeight="1">
      <c r="E12093" s="576"/>
    </row>
    <row r="12094" spans="5:5" ht="12" customHeight="1">
      <c r="E12094" s="576"/>
    </row>
    <row r="12095" spans="5:5" ht="12" customHeight="1">
      <c r="E12095" s="576"/>
    </row>
    <row r="12096" spans="5:5" ht="12" customHeight="1">
      <c r="E12096" s="576"/>
    </row>
    <row r="12097" spans="5:5" ht="12" customHeight="1">
      <c r="E12097" s="576"/>
    </row>
    <row r="12098" spans="5:5" ht="12" customHeight="1">
      <c r="E12098" s="576"/>
    </row>
    <row r="12099" spans="5:5" ht="12" customHeight="1">
      <c r="E12099" s="576"/>
    </row>
    <row r="12100" spans="5:5" ht="12" customHeight="1">
      <c r="E12100" s="576"/>
    </row>
    <row r="12101" spans="5:5" ht="12" customHeight="1">
      <c r="E12101" s="576"/>
    </row>
    <row r="12102" spans="5:5" ht="12" customHeight="1">
      <c r="E12102" s="576"/>
    </row>
    <row r="12103" spans="5:5" ht="12" customHeight="1">
      <c r="E12103" s="576"/>
    </row>
    <row r="12104" spans="5:5" ht="12" customHeight="1">
      <c r="E12104" s="576"/>
    </row>
    <row r="12105" spans="5:5" ht="12" customHeight="1">
      <c r="E12105" s="576"/>
    </row>
    <row r="12106" spans="5:5" ht="12" customHeight="1">
      <c r="E12106" s="576"/>
    </row>
    <row r="12107" spans="5:5" ht="12" customHeight="1">
      <c r="E12107" s="576"/>
    </row>
    <row r="12108" spans="5:5" ht="12" customHeight="1">
      <c r="E12108" s="576"/>
    </row>
    <row r="12109" spans="5:5" ht="12" customHeight="1">
      <c r="E12109" s="576"/>
    </row>
    <row r="12110" spans="5:5" ht="12" customHeight="1">
      <c r="E12110" s="576"/>
    </row>
    <row r="12111" spans="5:5" ht="12" customHeight="1">
      <c r="E12111" s="576"/>
    </row>
    <row r="12112" spans="5:5" ht="12" customHeight="1">
      <c r="E12112" s="576"/>
    </row>
    <row r="12113" spans="5:5" ht="12" customHeight="1">
      <c r="E12113" s="576"/>
    </row>
    <row r="12114" spans="5:5" ht="12" customHeight="1">
      <c r="E12114" s="576"/>
    </row>
    <row r="12115" spans="5:5" ht="12" customHeight="1">
      <c r="E12115" s="576"/>
    </row>
    <row r="12116" spans="5:5" ht="12" customHeight="1">
      <c r="E12116" s="576"/>
    </row>
    <row r="12117" spans="5:5" ht="12" customHeight="1">
      <c r="E12117" s="576"/>
    </row>
    <row r="12118" spans="5:5" ht="12" customHeight="1">
      <c r="E12118" s="576"/>
    </row>
    <row r="12119" spans="5:5" ht="12" customHeight="1">
      <c r="E12119" s="576"/>
    </row>
    <row r="12120" spans="5:5" ht="12" customHeight="1">
      <c r="E12120" s="576"/>
    </row>
    <row r="12121" spans="5:5" ht="12" customHeight="1">
      <c r="E12121" s="576"/>
    </row>
    <row r="12122" spans="5:5" ht="12" customHeight="1">
      <c r="E12122" s="576"/>
    </row>
    <row r="12123" spans="5:5" ht="12" customHeight="1">
      <c r="E12123" s="576"/>
    </row>
    <row r="12124" spans="5:5" ht="12" customHeight="1">
      <c r="E12124" s="576"/>
    </row>
    <row r="12125" spans="5:5" ht="12" customHeight="1">
      <c r="E12125" s="576"/>
    </row>
    <row r="12126" spans="5:5" ht="12" customHeight="1">
      <c r="E12126" s="576"/>
    </row>
    <row r="12127" spans="5:5" ht="12" customHeight="1">
      <c r="E12127" s="576"/>
    </row>
    <row r="12128" spans="5:5" ht="12" customHeight="1">
      <c r="E12128" s="576"/>
    </row>
    <row r="12129" spans="5:5" ht="12" customHeight="1">
      <c r="E12129" s="576"/>
    </row>
    <row r="12130" spans="5:5" ht="12" customHeight="1">
      <c r="E12130" s="576"/>
    </row>
    <row r="12131" spans="5:5" ht="12" customHeight="1">
      <c r="E12131" s="576"/>
    </row>
    <row r="12132" spans="5:5" ht="12" customHeight="1">
      <c r="E12132" s="576"/>
    </row>
    <row r="12133" spans="5:5" ht="12" customHeight="1">
      <c r="E12133" s="576"/>
    </row>
    <row r="12134" spans="5:5" ht="12" customHeight="1">
      <c r="E12134" s="576"/>
    </row>
    <row r="12135" spans="5:5" ht="12" customHeight="1">
      <c r="E12135" s="576"/>
    </row>
    <row r="12136" spans="5:5" ht="12" customHeight="1">
      <c r="E12136" s="576"/>
    </row>
    <row r="12137" spans="5:5" ht="12" customHeight="1">
      <c r="E12137" s="576"/>
    </row>
    <row r="12138" spans="5:5" ht="12" customHeight="1">
      <c r="E12138" s="576"/>
    </row>
    <row r="12139" spans="5:5" ht="12" customHeight="1">
      <c r="E12139" s="576"/>
    </row>
    <row r="12140" spans="5:5" ht="12" customHeight="1">
      <c r="E12140" s="576"/>
    </row>
    <row r="12141" spans="5:5" ht="12" customHeight="1">
      <c r="E12141" s="576"/>
    </row>
    <row r="12142" spans="5:5" ht="12" customHeight="1">
      <c r="E12142" s="576"/>
    </row>
    <row r="12143" spans="5:5" ht="12" customHeight="1">
      <c r="E12143" s="576"/>
    </row>
    <row r="12144" spans="5:5" ht="12" customHeight="1">
      <c r="E12144" s="576"/>
    </row>
    <row r="12145" spans="5:5" ht="12" customHeight="1">
      <c r="E12145" s="576"/>
    </row>
    <row r="12146" spans="5:5" ht="12" customHeight="1">
      <c r="E12146" s="576"/>
    </row>
    <row r="12147" spans="5:5" ht="12" customHeight="1">
      <c r="E12147" s="576"/>
    </row>
    <row r="12148" spans="5:5" ht="12" customHeight="1">
      <c r="E12148" s="576"/>
    </row>
    <row r="12149" spans="5:5" ht="12" customHeight="1">
      <c r="E12149" s="576"/>
    </row>
    <row r="12150" spans="5:5" ht="12" customHeight="1">
      <c r="E12150" s="576"/>
    </row>
    <row r="12151" spans="5:5" ht="12" customHeight="1">
      <c r="E12151" s="576"/>
    </row>
    <row r="12152" spans="5:5" ht="12" customHeight="1">
      <c r="E12152" s="576"/>
    </row>
    <row r="12153" spans="5:5" ht="12" customHeight="1">
      <c r="E12153" s="576"/>
    </row>
    <row r="12154" spans="5:5" ht="12" customHeight="1">
      <c r="E12154" s="576"/>
    </row>
    <row r="12155" spans="5:5" ht="12" customHeight="1">
      <c r="E12155" s="576"/>
    </row>
    <row r="12156" spans="5:5" ht="12" customHeight="1">
      <c r="E12156" s="576"/>
    </row>
    <row r="12157" spans="5:5" ht="12" customHeight="1">
      <c r="E12157" s="576"/>
    </row>
    <row r="12158" spans="5:5" ht="12" customHeight="1">
      <c r="E12158" s="576"/>
    </row>
    <row r="12159" spans="5:5" ht="12" customHeight="1">
      <c r="E12159" s="576"/>
    </row>
    <row r="12160" spans="5:5" ht="12" customHeight="1">
      <c r="E12160" s="576"/>
    </row>
    <row r="12161" spans="5:5" ht="12" customHeight="1">
      <c r="E12161" s="576"/>
    </row>
    <row r="12162" spans="5:5" ht="12" customHeight="1">
      <c r="E12162" s="576"/>
    </row>
    <row r="12163" spans="5:5" ht="12" customHeight="1">
      <c r="E12163" s="576"/>
    </row>
    <row r="12164" spans="5:5" ht="12" customHeight="1">
      <c r="E12164" s="576"/>
    </row>
    <row r="12165" spans="5:5" ht="12" customHeight="1">
      <c r="E12165" s="576"/>
    </row>
    <row r="12166" spans="5:5" ht="12" customHeight="1">
      <c r="E12166" s="576"/>
    </row>
    <row r="12167" spans="5:5" ht="12" customHeight="1">
      <c r="E12167" s="576"/>
    </row>
    <row r="12168" spans="5:5" ht="12" customHeight="1">
      <c r="E12168" s="576"/>
    </row>
    <row r="12169" spans="5:5" ht="12" customHeight="1">
      <c r="E12169" s="576"/>
    </row>
    <row r="12170" spans="5:5" ht="12" customHeight="1">
      <c r="E12170" s="576"/>
    </row>
    <row r="12171" spans="5:5" ht="12" customHeight="1">
      <c r="E12171" s="576"/>
    </row>
    <row r="12172" spans="5:5" ht="12" customHeight="1">
      <c r="E12172" s="576"/>
    </row>
    <row r="12173" spans="5:5" ht="12" customHeight="1">
      <c r="E12173" s="576"/>
    </row>
    <row r="12174" spans="5:5" ht="12" customHeight="1">
      <c r="E12174" s="576"/>
    </row>
    <row r="12175" spans="5:5" ht="12" customHeight="1">
      <c r="E12175" s="576"/>
    </row>
    <row r="12176" spans="5:5" ht="12" customHeight="1">
      <c r="E12176" s="576"/>
    </row>
    <row r="12177" spans="5:5" ht="12" customHeight="1">
      <c r="E12177" s="576"/>
    </row>
    <row r="12178" spans="5:5" ht="12" customHeight="1">
      <c r="E12178" s="576"/>
    </row>
    <row r="12179" spans="5:5" ht="12" customHeight="1">
      <c r="E12179" s="576"/>
    </row>
    <row r="12180" spans="5:5" ht="12" customHeight="1">
      <c r="E12180" s="576"/>
    </row>
    <row r="12181" spans="5:5" ht="12" customHeight="1">
      <c r="E12181" s="576"/>
    </row>
    <row r="12182" spans="5:5" ht="12" customHeight="1">
      <c r="E12182" s="576"/>
    </row>
    <row r="12183" spans="5:5" ht="12" customHeight="1">
      <c r="E12183" s="576"/>
    </row>
    <row r="12184" spans="5:5" ht="12" customHeight="1">
      <c r="E12184" s="576"/>
    </row>
    <row r="12185" spans="5:5" ht="12" customHeight="1">
      <c r="E12185" s="576"/>
    </row>
    <row r="12186" spans="5:5" ht="12" customHeight="1">
      <c r="E12186" s="576"/>
    </row>
    <row r="12187" spans="5:5" ht="12" customHeight="1">
      <c r="E12187" s="576"/>
    </row>
    <row r="12188" spans="5:5" ht="12" customHeight="1">
      <c r="E12188" s="576"/>
    </row>
    <row r="12189" spans="5:5" ht="12" customHeight="1">
      <c r="E12189" s="576"/>
    </row>
    <row r="12190" spans="5:5" ht="12" customHeight="1">
      <c r="E12190" s="576"/>
    </row>
    <row r="12191" spans="5:5" ht="12" customHeight="1">
      <c r="E12191" s="576"/>
    </row>
    <row r="12192" spans="5:5" ht="12" customHeight="1">
      <c r="E12192" s="576"/>
    </row>
    <row r="12193" spans="5:5" ht="12" customHeight="1">
      <c r="E12193" s="576"/>
    </row>
    <row r="12194" spans="5:5" ht="12" customHeight="1">
      <c r="E12194" s="576"/>
    </row>
    <row r="12195" spans="5:5" ht="12" customHeight="1">
      <c r="E12195" s="576"/>
    </row>
    <row r="12196" spans="5:5" ht="12" customHeight="1">
      <c r="E12196" s="576"/>
    </row>
    <row r="12197" spans="5:5" ht="12" customHeight="1">
      <c r="E12197" s="576"/>
    </row>
    <row r="12198" spans="5:5" ht="12" customHeight="1">
      <c r="E12198" s="576"/>
    </row>
    <row r="12199" spans="5:5" ht="12" customHeight="1">
      <c r="E12199" s="576"/>
    </row>
    <row r="12200" spans="5:5" ht="12" customHeight="1">
      <c r="E12200" s="576"/>
    </row>
    <row r="12201" spans="5:5" ht="12" customHeight="1">
      <c r="E12201" s="576"/>
    </row>
    <row r="12202" spans="5:5" ht="12" customHeight="1">
      <c r="E12202" s="576"/>
    </row>
    <row r="12203" spans="5:5" ht="12" customHeight="1">
      <c r="E12203" s="576"/>
    </row>
    <row r="12204" spans="5:5" ht="12" customHeight="1">
      <c r="E12204" s="576"/>
    </row>
    <row r="12205" spans="5:5" ht="12" customHeight="1">
      <c r="E12205" s="576"/>
    </row>
    <row r="12206" spans="5:5" ht="12" customHeight="1">
      <c r="E12206" s="576"/>
    </row>
    <row r="12207" spans="5:5" ht="12" customHeight="1">
      <c r="E12207" s="576"/>
    </row>
    <row r="12208" spans="5:5" ht="12" customHeight="1">
      <c r="E12208" s="576"/>
    </row>
    <row r="12209" spans="5:5" ht="12" customHeight="1">
      <c r="E12209" s="576"/>
    </row>
    <row r="12210" spans="5:5" ht="12" customHeight="1">
      <c r="E12210" s="576"/>
    </row>
    <row r="12211" spans="5:5" ht="12" customHeight="1">
      <c r="E12211" s="576"/>
    </row>
    <row r="12212" spans="5:5" ht="12" customHeight="1">
      <c r="E12212" s="576"/>
    </row>
    <row r="12213" spans="5:5" ht="12" customHeight="1">
      <c r="E12213" s="576"/>
    </row>
    <row r="12214" spans="5:5" ht="12" customHeight="1">
      <c r="E12214" s="576"/>
    </row>
    <row r="12215" spans="5:5" ht="12" customHeight="1">
      <c r="E12215" s="576"/>
    </row>
    <row r="12216" spans="5:5" ht="12" customHeight="1">
      <c r="E12216" s="576"/>
    </row>
    <row r="12217" spans="5:5" ht="12" customHeight="1">
      <c r="E12217" s="576"/>
    </row>
    <row r="12218" spans="5:5" ht="12" customHeight="1">
      <c r="E12218" s="576"/>
    </row>
    <row r="12219" spans="5:5" ht="12" customHeight="1">
      <c r="E12219" s="576"/>
    </row>
    <row r="12220" spans="5:5" ht="12" customHeight="1">
      <c r="E12220" s="576"/>
    </row>
    <row r="12221" spans="5:5" ht="12" customHeight="1">
      <c r="E12221" s="576"/>
    </row>
    <row r="12222" spans="5:5" ht="12" customHeight="1">
      <c r="E12222" s="576"/>
    </row>
    <row r="12223" spans="5:5" ht="12" customHeight="1">
      <c r="E12223" s="576"/>
    </row>
    <row r="12224" spans="5:5" ht="12" customHeight="1">
      <c r="E12224" s="576"/>
    </row>
    <row r="12225" spans="5:5" ht="12" customHeight="1">
      <c r="E12225" s="576"/>
    </row>
    <row r="12226" spans="5:5" ht="12" customHeight="1">
      <c r="E12226" s="576"/>
    </row>
    <row r="12227" spans="5:5" ht="12" customHeight="1">
      <c r="E12227" s="576"/>
    </row>
    <row r="12228" spans="5:5" ht="12" customHeight="1">
      <c r="E12228" s="576"/>
    </row>
    <row r="12229" spans="5:5" ht="12" customHeight="1">
      <c r="E12229" s="576"/>
    </row>
    <row r="12230" spans="5:5" ht="12" customHeight="1">
      <c r="E12230" s="576"/>
    </row>
    <row r="12231" spans="5:5" ht="12" customHeight="1">
      <c r="E12231" s="576"/>
    </row>
    <row r="12232" spans="5:5" ht="12" customHeight="1">
      <c r="E12232" s="576"/>
    </row>
    <row r="12233" spans="5:5" ht="12" customHeight="1">
      <c r="E12233" s="576"/>
    </row>
    <row r="12234" spans="5:5" ht="12" customHeight="1">
      <c r="E12234" s="576"/>
    </row>
    <row r="12235" spans="5:5" ht="12" customHeight="1">
      <c r="E12235" s="576"/>
    </row>
    <row r="12236" spans="5:5" ht="12" customHeight="1">
      <c r="E12236" s="576"/>
    </row>
    <row r="12237" spans="5:5" ht="12" customHeight="1">
      <c r="E12237" s="576"/>
    </row>
    <row r="12238" spans="5:5" ht="12" customHeight="1">
      <c r="E12238" s="576"/>
    </row>
    <row r="12239" spans="5:5" ht="12" customHeight="1">
      <c r="E12239" s="576"/>
    </row>
    <row r="12240" spans="5:5" ht="12" customHeight="1">
      <c r="E12240" s="576"/>
    </row>
    <row r="12241" spans="5:5" ht="12" customHeight="1">
      <c r="E12241" s="576"/>
    </row>
    <row r="12242" spans="5:5" ht="12" customHeight="1">
      <c r="E12242" s="576"/>
    </row>
    <row r="12243" spans="5:5" ht="12" customHeight="1">
      <c r="E12243" s="576"/>
    </row>
    <row r="12244" spans="5:5" ht="12" customHeight="1">
      <c r="E12244" s="576"/>
    </row>
    <row r="12245" spans="5:5" ht="12" customHeight="1">
      <c r="E12245" s="576"/>
    </row>
    <row r="12246" spans="5:5" ht="12" customHeight="1">
      <c r="E12246" s="576"/>
    </row>
    <row r="12247" spans="5:5" ht="12" customHeight="1">
      <c r="E12247" s="576"/>
    </row>
    <row r="12248" spans="5:5" ht="12" customHeight="1">
      <c r="E12248" s="576"/>
    </row>
    <row r="12249" spans="5:5" ht="12" customHeight="1">
      <c r="E12249" s="576"/>
    </row>
    <row r="12250" spans="5:5" ht="12" customHeight="1">
      <c r="E12250" s="576"/>
    </row>
    <row r="12251" spans="5:5" ht="12" customHeight="1">
      <c r="E12251" s="576"/>
    </row>
    <row r="12252" spans="5:5" ht="12" customHeight="1">
      <c r="E12252" s="576"/>
    </row>
    <row r="12253" spans="5:5" ht="12" customHeight="1">
      <c r="E12253" s="576"/>
    </row>
    <row r="12254" spans="5:5" ht="12" customHeight="1">
      <c r="E12254" s="576"/>
    </row>
    <row r="12255" spans="5:5" ht="12" customHeight="1">
      <c r="E12255" s="576"/>
    </row>
    <row r="12256" spans="5:5" ht="12" customHeight="1">
      <c r="E12256" s="576"/>
    </row>
    <row r="12257" spans="5:5" ht="12" customHeight="1">
      <c r="E12257" s="576"/>
    </row>
    <row r="12258" spans="5:5" ht="12" customHeight="1">
      <c r="E12258" s="576"/>
    </row>
    <row r="12259" spans="5:5" ht="12" customHeight="1">
      <c r="E12259" s="576"/>
    </row>
    <row r="12260" spans="5:5" ht="12" customHeight="1">
      <c r="E12260" s="576"/>
    </row>
    <row r="12261" spans="5:5" ht="12" customHeight="1">
      <c r="E12261" s="576"/>
    </row>
    <row r="12262" spans="5:5" ht="12" customHeight="1">
      <c r="E12262" s="576"/>
    </row>
    <row r="12263" spans="5:5" ht="12" customHeight="1">
      <c r="E12263" s="576"/>
    </row>
    <row r="12264" spans="5:5" ht="12" customHeight="1">
      <c r="E12264" s="576"/>
    </row>
    <row r="12265" spans="5:5" ht="12" customHeight="1">
      <c r="E12265" s="576"/>
    </row>
    <row r="12266" spans="5:5" ht="12" customHeight="1">
      <c r="E12266" s="576"/>
    </row>
    <row r="12267" spans="5:5" ht="12" customHeight="1">
      <c r="E12267" s="576"/>
    </row>
    <row r="12268" spans="5:5" ht="12" customHeight="1">
      <c r="E12268" s="576"/>
    </row>
    <row r="12269" spans="5:5" ht="12" customHeight="1">
      <c r="E12269" s="576"/>
    </row>
    <row r="12270" spans="5:5" ht="12" customHeight="1">
      <c r="E12270" s="576"/>
    </row>
    <row r="12271" spans="5:5" ht="12" customHeight="1">
      <c r="E12271" s="576"/>
    </row>
    <row r="12272" spans="5:5" ht="12" customHeight="1">
      <c r="E12272" s="576"/>
    </row>
    <row r="12273" spans="5:5" ht="12" customHeight="1">
      <c r="E12273" s="576"/>
    </row>
    <row r="12274" spans="5:5" ht="12" customHeight="1">
      <c r="E12274" s="576"/>
    </row>
    <row r="12275" spans="5:5" ht="12" customHeight="1">
      <c r="E12275" s="576"/>
    </row>
    <row r="12276" spans="5:5" ht="12" customHeight="1">
      <c r="E12276" s="576"/>
    </row>
    <row r="12277" spans="5:5" ht="12" customHeight="1">
      <c r="E12277" s="576"/>
    </row>
    <row r="12278" spans="5:5" ht="12" customHeight="1">
      <c r="E12278" s="576"/>
    </row>
    <row r="12279" spans="5:5" ht="12" customHeight="1">
      <c r="E12279" s="576"/>
    </row>
    <row r="12280" spans="5:5" ht="12" customHeight="1">
      <c r="E12280" s="576"/>
    </row>
    <row r="12281" spans="5:5" ht="12" customHeight="1">
      <c r="E12281" s="576"/>
    </row>
    <row r="12282" spans="5:5" ht="12" customHeight="1">
      <c r="E12282" s="576"/>
    </row>
    <row r="12283" spans="5:5" ht="12" customHeight="1">
      <c r="E12283" s="576"/>
    </row>
    <row r="12284" spans="5:5" ht="12" customHeight="1">
      <c r="E12284" s="576"/>
    </row>
    <row r="12285" spans="5:5" ht="12" customHeight="1">
      <c r="E12285" s="576"/>
    </row>
    <row r="12286" spans="5:5" ht="12" customHeight="1">
      <c r="E12286" s="576"/>
    </row>
    <row r="12287" spans="5:5" ht="12" customHeight="1">
      <c r="E12287" s="576"/>
    </row>
    <row r="12288" spans="5:5" ht="12" customHeight="1">
      <c r="E12288" s="576"/>
    </row>
    <row r="12289" spans="5:5" ht="12" customHeight="1">
      <c r="E12289" s="576"/>
    </row>
    <row r="12290" spans="5:5" ht="12" customHeight="1">
      <c r="E12290" s="576"/>
    </row>
    <row r="12291" spans="5:5" ht="12" customHeight="1">
      <c r="E12291" s="576"/>
    </row>
    <row r="12292" spans="5:5" ht="12" customHeight="1">
      <c r="E12292" s="576"/>
    </row>
    <row r="12293" spans="5:5" ht="12" customHeight="1">
      <c r="E12293" s="576"/>
    </row>
    <row r="12294" spans="5:5" ht="12" customHeight="1">
      <c r="E12294" s="576"/>
    </row>
    <row r="12295" spans="5:5" ht="12" customHeight="1">
      <c r="E12295" s="576"/>
    </row>
    <row r="12296" spans="5:5" ht="12" customHeight="1">
      <c r="E12296" s="576"/>
    </row>
    <row r="12297" spans="5:5" ht="12" customHeight="1">
      <c r="E12297" s="576"/>
    </row>
    <row r="12298" spans="5:5" ht="12" customHeight="1">
      <c r="E12298" s="576"/>
    </row>
    <row r="12299" spans="5:5" ht="12" customHeight="1">
      <c r="E12299" s="576"/>
    </row>
    <row r="12300" spans="5:5" ht="12" customHeight="1">
      <c r="E12300" s="576"/>
    </row>
    <row r="12301" spans="5:5" ht="12" customHeight="1">
      <c r="E12301" s="576"/>
    </row>
    <row r="12302" spans="5:5" ht="12" customHeight="1">
      <c r="E12302" s="576"/>
    </row>
    <row r="12303" spans="5:5" ht="12" customHeight="1">
      <c r="E12303" s="576"/>
    </row>
    <row r="12304" spans="5:5" ht="12" customHeight="1">
      <c r="E12304" s="576"/>
    </row>
    <row r="12305" spans="5:5" ht="12" customHeight="1">
      <c r="E12305" s="576"/>
    </row>
    <row r="12306" spans="5:5" ht="12" customHeight="1">
      <c r="E12306" s="576"/>
    </row>
    <row r="12307" spans="5:5" ht="12" customHeight="1">
      <c r="E12307" s="576"/>
    </row>
    <row r="12308" spans="5:5" ht="12" customHeight="1">
      <c r="E12308" s="576"/>
    </row>
    <row r="12309" spans="5:5" ht="12" customHeight="1">
      <c r="E12309" s="576"/>
    </row>
    <row r="12310" spans="5:5" ht="12" customHeight="1">
      <c r="E12310" s="576"/>
    </row>
    <row r="12311" spans="5:5" ht="12" customHeight="1">
      <c r="E12311" s="576"/>
    </row>
    <row r="12312" spans="5:5" ht="12" customHeight="1">
      <c r="E12312" s="576"/>
    </row>
    <row r="12313" spans="5:5" ht="12" customHeight="1">
      <c r="E12313" s="576"/>
    </row>
    <row r="12314" spans="5:5" ht="12" customHeight="1">
      <c r="E12314" s="576"/>
    </row>
    <row r="12315" spans="5:5" ht="12" customHeight="1">
      <c r="E12315" s="576"/>
    </row>
    <row r="12316" spans="5:5" ht="12" customHeight="1">
      <c r="E12316" s="576"/>
    </row>
    <row r="12317" spans="5:5" ht="12" customHeight="1">
      <c r="E12317" s="576"/>
    </row>
    <row r="12318" spans="5:5" ht="12" customHeight="1">
      <c r="E12318" s="576"/>
    </row>
    <row r="12319" spans="5:5" ht="12" customHeight="1">
      <c r="E12319" s="576"/>
    </row>
    <row r="12320" spans="5:5" ht="12" customHeight="1">
      <c r="E12320" s="576"/>
    </row>
    <row r="12321" spans="5:5" ht="12" customHeight="1">
      <c r="E12321" s="576"/>
    </row>
    <row r="12322" spans="5:5" ht="12" customHeight="1">
      <c r="E12322" s="576"/>
    </row>
    <row r="12323" spans="5:5" ht="12" customHeight="1">
      <c r="E12323" s="576"/>
    </row>
    <row r="12324" spans="5:5" ht="12" customHeight="1">
      <c r="E12324" s="576"/>
    </row>
    <row r="12325" spans="5:5" ht="12" customHeight="1">
      <c r="E12325" s="576"/>
    </row>
    <row r="12326" spans="5:5" ht="12" customHeight="1">
      <c r="E12326" s="576"/>
    </row>
    <row r="12327" spans="5:5" ht="12" customHeight="1">
      <c r="E12327" s="576"/>
    </row>
    <row r="12328" spans="5:5" ht="12" customHeight="1">
      <c r="E12328" s="576"/>
    </row>
    <row r="12329" spans="5:5" ht="12" customHeight="1">
      <c r="E12329" s="576"/>
    </row>
    <row r="12330" spans="5:5" ht="12" customHeight="1">
      <c r="E12330" s="576"/>
    </row>
    <row r="12331" spans="5:5" ht="12" customHeight="1">
      <c r="E12331" s="576"/>
    </row>
    <row r="12332" spans="5:5" ht="12" customHeight="1">
      <c r="E12332" s="576"/>
    </row>
    <row r="12333" spans="5:5" ht="12" customHeight="1">
      <c r="E12333" s="576"/>
    </row>
    <row r="12334" spans="5:5" ht="12" customHeight="1">
      <c r="E12334" s="576"/>
    </row>
    <row r="12335" spans="5:5" ht="12" customHeight="1">
      <c r="E12335" s="576"/>
    </row>
    <row r="12336" spans="5:5" ht="12" customHeight="1">
      <c r="E12336" s="576"/>
    </row>
    <row r="12337" spans="5:5" ht="12" customHeight="1">
      <c r="E12337" s="576"/>
    </row>
    <row r="12338" spans="5:5" ht="12" customHeight="1">
      <c r="E12338" s="576"/>
    </row>
    <row r="12339" spans="5:5" ht="12" customHeight="1">
      <c r="E12339" s="576"/>
    </row>
    <row r="12340" spans="5:5" ht="12" customHeight="1">
      <c r="E12340" s="576"/>
    </row>
    <row r="12341" spans="5:5" ht="12" customHeight="1">
      <c r="E12341" s="576"/>
    </row>
    <row r="12342" spans="5:5" ht="12" customHeight="1">
      <c r="E12342" s="576"/>
    </row>
    <row r="12343" spans="5:5" ht="12" customHeight="1">
      <c r="E12343" s="576"/>
    </row>
    <row r="12344" spans="5:5" ht="12" customHeight="1">
      <c r="E12344" s="576"/>
    </row>
    <row r="12345" spans="5:5" ht="12" customHeight="1">
      <c r="E12345" s="576"/>
    </row>
    <row r="12346" spans="5:5" ht="12" customHeight="1">
      <c r="E12346" s="576"/>
    </row>
    <row r="12347" spans="5:5" ht="12" customHeight="1">
      <c r="E12347" s="576"/>
    </row>
    <row r="12348" spans="5:5" ht="12" customHeight="1">
      <c r="E12348" s="576"/>
    </row>
    <row r="12349" spans="5:5" ht="12" customHeight="1">
      <c r="E12349" s="576"/>
    </row>
    <row r="12350" spans="5:5" ht="12" customHeight="1">
      <c r="E12350" s="576"/>
    </row>
    <row r="12351" spans="5:5" ht="12" customHeight="1">
      <c r="E12351" s="576"/>
    </row>
    <row r="12352" spans="5:5" ht="12" customHeight="1">
      <c r="E12352" s="576"/>
    </row>
    <row r="12353" spans="5:5" ht="12" customHeight="1">
      <c r="E12353" s="576"/>
    </row>
    <row r="12354" spans="5:5" ht="12" customHeight="1">
      <c r="E12354" s="576"/>
    </row>
    <row r="12355" spans="5:5" ht="12" customHeight="1">
      <c r="E12355" s="576"/>
    </row>
    <row r="12356" spans="5:5" ht="12" customHeight="1">
      <c r="E12356" s="576"/>
    </row>
    <row r="12357" spans="5:5" ht="12" customHeight="1">
      <c r="E12357" s="576"/>
    </row>
    <row r="12358" spans="5:5" ht="12" customHeight="1">
      <c r="E12358" s="576"/>
    </row>
    <row r="12359" spans="5:5" ht="12" customHeight="1">
      <c r="E12359" s="576"/>
    </row>
    <row r="12360" spans="5:5" ht="12" customHeight="1">
      <c r="E12360" s="576"/>
    </row>
    <row r="12361" spans="5:5" ht="12" customHeight="1">
      <c r="E12361" s="576"/>
    </row>
    <row r="12362" spans="5:5" ht="12" customHeight="1">
      <c r="E12362" s="576"/>
    </row>
    <row r="12363" spans="5:5" ht="12" customHeight="1">
      <c r="E12363" s="576"/>
    </row>
    <row r="12364" spans="5:5" ht="12" customHeight="1">
      <c r="E12364" s="576"/>
    </row>
    <row r="12365" spans="5:5" ht="12" customHeight="1">
      <c r="E12365" s="576"/>
    </row>
    <row r="12366" spans="5:5" ht="12" customHeight="1">
      <c r="E12366" s="576"/>
    </row>
    <row r="12367" spans="5:5" ht="12" customHeight="1">
      <c r="E12367" s="576"/>
    </row>
    <row r="12368" spans="5:5" ht="12" customHeight="1">
      <c r="E12368" s="576"/>
    </row>
    <row r="12369" spans="5:5" ht="12" customHeight="1">
      <c r="E12369" s="576"/>
    </row>
    <row r="12370" spans="5:5" ht="12" customHeight="1">
      <c r="E12370" s="576"/>
    </row>
    <row r="12371" spans="5:5" ht="12" customHeight="1">
      <c r="E12371" s="576"/>
    </row>
    <row r="12372" spans="5:5" ht="12" customHeight="1">
      <c r="E12372" s="576"/>
    </row>
    <row r="12373" spans="5:5" ht="12" customHeight="1">
      <c r="E12373" s="576"/>
    </row>
    <row r="12374" spans="5:5" ht="12" customHeight="1">
      <c r="E12374" s="576"/>
    </row>
    <row r="12375" spans="5:5" ht="12" customHeight="1">
      <c r="E12375" s="576"/>
    </row>
    <row r="12376" spans="5:5" ht="12" customHeight="1">
      <c r="E12376" s="576"/>
    </row>
    <row r="12377" spans="5:5" ht="12" customHeight="1">
      <c r="E12377" s="576"/>
    </row>
    <row r="12378" spans="5:5" ht="12" customHeight="1">
      <c r="E12378" s="576"/>
    </row>
    <row r="12379" spans="5:5" ht="12" customHeight="1">
      <c r="E12379" s="576"/>
    </row>
    <row r="12380" spans="5:5" ht="12" customHeight="1">
      <c r="E12380" s="576"/>
    </row>
    <row r="12381" spans="5:5" ht="12" customHeight="1">
      <c r="E12381" s="576"/>
    </row>
    <row r="12382" spans="5:5" ht="12" customHeight="1">
      <c r="E12382" s="576"/>
    </row>
    <row r="12383" spans="5:5" ht="12" customHeight="1">
      <c r="E12383" s="576"/>
    </row>
    <row r="12384" spans="5:5" ht="12" customHeight="1">
      <c r="E12384" s="576"/>
    </row>
    <row r="12385" spans="5:5" ht="12" customHeight="1">
      <c r="E12385" s="576"/>
    </row>
    <row r="12386" spans="5:5" ht="12" customHeight="1">
      <c r="E12386" s="576"/>
    </row>
    <row r="12387" spans="5:5" ht="12" customHeight="1">
      <c r="E12387" s="576"/>
    </row>
    <row r="12388" spans="5:5" ht="12" customHeight="1">
      <c r="E12388" s="576"/>
    </row>
    <row r="12389" spans="5:5" ht="12" customHeight="1">
      <c r="E12389" s="576"/>
    </row>
    <row r="12390" spans="5:5" ht="12" customHeight="1">
      <c r="E12390" s="576"/>
    </row>
    <row r="12391" spans="5:5" ht="12" customHeight="1">
      <c r="E12391" s="576"/>
    </row>
    <row r="12392" spans="5:5" ht="12" customHeight="1">
      <c r="E12392" s="576"/>
    </row>
    <row r="12393" spans="5:5" ht="12" customHeight="1">
      <c r="E12393" s="576"/>
    </row>
    <row r="12394" spans="5:5" ht="12" customHeight="1">
      <c r="E12394" s="576"/>
    </row>
    <row r="12395" spans="5:5" ht="12" customHeight="1">
      <c r="E12395" s="576"/>
    </row>
    <row r="12396" spans="5:5" ht="12" customHeight="1">
      <c r="E12396" s="576"/>
    </row>
    <row r="12397" spans="5:5" ht="12" customHeight="1">
      <c r="E12397" s="576"/>
    </row>
    <row r="12398" spans="5:5" ht="12" customHeight="1">
      <c r="E12398" s="576"/>
    </row>
    <row r="12399" spans="5:5" ht="12" customHeight="1">
      <c r="E12399" s="576"/>
    </row>
    <row r="12400" spans="5:5" ht="12" customHeight="1">
      <c r="E12400" s="576"/>
    </row>
    <row r="12401" spans="5:5" ht="12" customHeight="1">
      <c r="E12401" s="576"/>
    </row>
    <row r="12402" spans="5:5" ht="12" customHeight="1">
      <c r="E12402" s="576"/>
    </row>
    <row r="12403" spans="5:5" ht="12" customHeight="1">
      <c r="E12403" s="576"/>
    </row>
    <row r="12404" spans="5:5" ht="12" customHeight="1">
      <c r="E12404" s="576"/>
    </row>
    <row r="12405" spans="5:5" ht="12" customHeight="1">
      <c r="E12405" s="576"/>
    </row>
    <row r="12406" spans="5:5" ht="12" customHeight="1">
      <c r="E12406" s="576"/>
    </row>
    <row r="12407" spans="5:5" ht="12" customHeight="1">
      <c r="E12407" s="576"/>
    </row>
    <row r="12408" spans="5:5" ht="12" customHeight="1">
      <c r="E12408" s="576"/>
    </row>
    <row r="12409" spans="5:5" ht="12" customHeight="1">
      <c r="E12409" s="576"/>
    </row>
    <row r="12410" spans="5:5" ht="12" customHeight="1">
      <c r="E12410" s="576"/>
    </row>
    <row r="12411" spans="5:5" ht="12" customHeight="1">
      <c r="E12411" s="576"/>
    </row>
    <row r="12412" spans="5:5" ht="12" customHeight="1">
      <c r="E12412" s="576"/>
    </row>
    <row r="12413" spans="5:5" ht="12" customHeight="1">
      <c r="E12413" s="576"/>
    </row>
    <row r="12414" spans="5:5" ht="12" customHeight="1">
      <c r="E12414" s="576"/>
    </row>
    <row r="12415" spans="5:5" ht="12" customHeight="1">
      <c r="E12415" s="576"/>
    </row>
    <row r="12416" spans="5:5" ht="12" customHeight="1">
      <c r="E12416" s="576"/>
    </row>
    <row r="12417" spans="5:5" ht="12" customHeight="1">
      <c r="E12417" s="576"/>
    </row>
    <row r="12418" spans="5:5" ht="12" customHeight="1">
      <c r="E12418" s="576"/>
    </row>
    <row r="12419" spans="5:5" ht="12" customHeight="1">
      <c r="E12419" s="576"/>
    </row>
    <row r="12420" spans="5:5" ht="12" customHeight="1">
      <c r="E12420" s="576"/>
    </row>
    <row r="12421" spans="5:5" ht="12" customHeight="1">
      <c r="E12421" s="576"/>
    </row>
    <row r="12422" spans="5:5" ht="12" customHeight="1">
      <c r="E12422" s="576"/>
    </row>
    <row r="12423" spans="5:5" ht="12" customHeight="1">
      <c r="E12423" s="576"/>
    </row>
    <row r="12424" spans="5:5" ht="12" customHeight="1">
      <c r="E12424" s="576"/>
    </row>
    <row r="12425" spans="5:5" ht="12" customHeight="1">
      <c r="E12425" s="576"/>
    </row>
    <row r="12426" spans="5:5" ht="12" customHeight="1">
      <c r="E12426" s="576"/>
    </row>
    <row r="12427" spans="5:5" ht="12" customHeight="1">
      <c r="E12427" s="576"/>
    </row>
    <row r="12428" spans="5:5" ht="12" customHeight="1">
      <c r="E12428" s="576"/>
    </row>
    <row r="12429" spans="5:5" ht="12" customHeight="1">
      <c r="E12429" s="576"/>
    </row>
    <row r="12430" spans="5:5" ht="12" customHeight="1">
      <c r="E12430" s="576"/>
    </row>
    <row r="12431" spans="5:5" ht="12" customHeight="1">
      <c r="E12431" s="576"/>
    </row>
    <row r="12432" spans="5:5" ht="12" customHeight="1">
      <c r="E12432" s="576"/>
    </row>
    <row r="12433" spans="5:5" ht="12" customHeight="1">
      <c r="E12433" s="576"/>
    </row>
    <row r="12434" spans="5:5" ht="12" customHeight="1">
      <c r="E12434" s="576"/>
    </row>
    <row r="12435" spans="5:5" ht="12" customHeight="1">
      <c r="E12435" s="576"/>
    </row>
    <row r="12436" spans="5:5" ht="12" customHeight="1">
      <c r="E12436" s="576"/>
    </row>
    <row r="12437" spans="5:5" ht="12" customHeight="1">
      <c r="E12437" s="576"/>
    </row>
    <row r="12438" spans="5:5" ht="12" customHeight="1">
      <c r="E12438" s="576"/>
    </row>
    <row r="12439" spans="5:5" ht="12" customHeight="1">
      <c r="E12439" s="576"/>
    </row>
    <row r="12440" spans="5:5" ht="12" customHeight="1">
      <c r="E12440" s="576"/>
    </row>
    <row r="12441" spans="5:5" ht="12" customHeight="1">
      <c r="E12441" s="576"/>
    </row>
    <row r="12442" spans="5:5" ht="12" customHeight="1">
      <c r="E12442" s="576"/>
    </row>
    <row r="12443" spans="5:5" ht="12" customHeight="1">
      <c r="E12443" s="576"/>
    </row>
    <row r="12444" spans="5:5" ht="12" customHeight="1">
      <c r="E12444" s="576"/>
    </row>
    <row r="12445" spans="5:5" ht="12" customHeight="1">
      <c r="E12445" s="576"/>
    </row>
    <row r="12446" spans="5:5" ht="12" customHeight="1">
      <c r="E12446" s="576"/>
    </row>
    <row r="12447" spans="5:5" ht="12" customHeight="1">
      <c r="E12447" s="576"/>
    </row>
    <row r="12448" spans="5:5" ht="12" customHeight="1">
      <c r="E12448" s="576"/>
    </row>
    <row r="12449" spans="5:5" ht="12" customHeight="1">
      <c r="E12449" s="576"/>
    </row>
    <row r="12450" spans="5:5" ht="12" customHeight="1">
      <c r="E12450" s="576"/>
    </row>
    <row r="12451" spans="5:5" ht="12" customHeight="1">
      <c r="E12451" s="576"/>
    </row>
    <row r="12452" spans="5:5" ht="12" customHeight="1">
      <c r="E12452" s="576"/>
    </row>
    <row r="12453" spans="5:5" ht="12" customHeight="1">
      <c r="E12453" s="576"/>
    </row>
    <row r="12454" spans="5:5" ht="12" customHeight="1">
      <c r="E12454" s="576"/>
    </row>
    <row r="12455" spans="5:5" ht="12" customHeight="1">
      <c r="E12455" s="576"/>
    </row>
    <row r="12456" spans="5:5" ht="12" customHeight="1">
      <c r="E12456" s="576"/>
    </row>
    <row r="12457" spans="5:5" ht="12" customHeight="1">
      <c r="E12457" s="576"/>
    </row>
    <row r="12458" spans="5:5" ht="12" customHeight="1">
      <c r="E12458" s="576"/>
    </row>
    <row r="12459" spans="5:5" ht="12" customHeight="1">
      <c r="E12459" s="576"/>
    </row>
    <row r="12460" spans="5:5" ht="12" customHeight="1">
      <c r="E12460" s="576"/>
    </row>
    <row r="12461" spans="5:5" ht="12" customHeight="1">
      <c r="E12461" s="576"/>
    </row>
    <row r="12462" spans="5:5" ht="12" customHeight="1">
      <c r="E12462" s="576"/>
    </row>
    <row r="12463" spans="5:5" ht="12" customHeight="1">
      <c r="E12463" s="576"/>
    </row>
    <row r="12464" spans="5:5" ht="12" customHeight="1">
      <c r="E12464" s="576"/>
    </row>
    <row r="12465" spans="5:5" ht="12" customHeight="1">
      <c r="E12465" s="576"/>
    </row>
    <row r="12466" spans="5:5" ht="12" customHeight="1">
      <c r="E12466" s="576"/>
    </row>
    <row r="12467" spans="5:5" ht="12" customHeight="1">
      <c r="E12467" s="576"/>
    </row>
    <row r="12468" spans="5:5" ht="12" customHeight="1">
      <c r="E12468" s="576"/>
    </row>
    <row r="12469" spans="5:5" ht="12" customHeight="1">
      <c r="E12469" s="576"/>
    </row>
    <row r="12470" spans="5:5" ht="12" customHeight="1">
      <c r="E12470" s="576"/>
    </row>
    <row r="12471" spans="5:5" ht="12" customHeight="1">
      <c r="E12471" s="576"/>
    </row>
    <row r="12472" spans="5:5" ht="12" customHeight="1">
      <c r="E12472" s="576"/>
    </row>
    <row r="12473" spans="5:5" ht="12" customHeight="1">
      <c r="E12473" s="576"/>
    </row>
    <row r="12474" spans="5:5" ht="12" customHeight="1">
      <c r="E12474" s="576"/>
    </row>
    <row r="12475" spans="5:5" ht="12" customHeight="1">
      <c r="E12475" s="576"/>
    </row>
    <row r="12476" spans="5:5" ht="12" customHeight="1">
      <c r="E12476" s="576"/>
    </row>
    <row r="12477" spans="5:5" ht="12" customHeight="1">
      <c r="E12477" s="576"/>
    </row>
    <row r="12478" spans="5:5" ht="12" customHeight="1">
      <c r="E12478" s="576"/>
    </row>
    <row r="12479" spans="5:5" ht="12" customHeight="1">
      <c r="E12479" s="576"/>
    </row>
    <row r="12480" spans="5:5" ht="12" customHeight="1">
      <c r="E12480" s="576"/>
    </row>
    <row r="12481" spans="5:5" ht="12" customHeight="1">
      <c r="E12481" s="576"/>
    </row>
    <row r="12482" spans="5:5" ht="12" customHeight="1">
      <c r="E12482" s="576"/>
    </row>
    <row r="12483" spans="5:5" ht="12" customHeight="1">
      <c r="E12483" s="576"/>
    </row>
    <row r="12484" spans="5:5" ht="12" customHeight="1">
      <c r="E12484" s="576"/>
    </row>
    <row r="12485" spans="5:5" ht="12" customHeight="1">
      <c r="E12485" s="576"/>
    </row>
    <row r="12486" spans="5:5" ht="12" customHeight="1">
      <c r="E12486" s="576"/>
    </row>
    <row r="12487" spans="5:5" ht="12" customHeight="1">
      <c r="E12487" s="576"/>
    </row>
    <row r="12488" spans="5:5" ht="12" customHeight="1">
      <c r="E12488" s="576"/>
    </row>
    <row r="12489" spans="5:5" ht="12" customHeight="1">
      <c r="E12489" s="576"/>
    </row>
    <row r="12490" spans="5:5" ht="12" customHeight="1">
      <c r="E12490" s="576"/>
    </row>
    <row r="12491" spans="5:5" ht="12" customHeight="1">
      <c r="E12491" s="576"/>
    </row>
    <row r="12492" spans="5:5" ht="12" customHeight="1">
      <c r="E12492" s="576"/>
    </row>
    <row r="12493" spans="5:5" ht="12" customHeight="1">
      <c r="E12493" s="576"/>
    </row>
    <row r="12494" spans="5:5" ht="12" customHeight="1">
      <c r="E12494" s="576"/>
    </row>
    <row r="12495" spans="5:5" ht="12" customHeight="1">
      <c r="E12495" s="576"/>
    </row>
    <row r="12496" spans="5:5" ht="12" customHeight="1">
      <c r="E12496" s="576"/>
    </row>
    <row r="12497" spans="5:5" ht="12" customHeight="1">
      <c r="E12497" s="576"/>
    </row>
    <row r="12498" spans="5:5" ht="12" customHeight="1">
      <c r="E12498" s="576"/>
    </row>
    <row r="12499" spans="5:5" ht="12" customHeight="1">
      <c r="E12499" s="576"/>
    </row>
    <row r="12500" spans="5:5" ht="12" customHeight="1">
      <c r="E12500" s="576"/>
    </row>
    <row r="12501" spans="5:5" ht="12" customHeight="1">
      <c r="E12501" s="576"/>
    </row>
    <row r="12502" spans="5:5" ht="12" customHeight="1">
      <c r="E12502" s="576"/>
    </row>
    <row r="12503" spans="5:5" ht="12" customHeight="1">
      <c r="E12503" s="576"/>
    </row>
    <row r="12504" spans="5:5" ht="12" customHeight="1">
      <c r="E12504" s="576"/>
    </row>
    <row r="12505" spans="5:5" ht="12" customHeight="1">
      <c r="E12505" s="576"/>
    </row>
    <row r="12506" spans="5:5" ht="12" customHeight="1">
      <c r="E12506" s="576"/>
    </row>
    <row r="12507" spans="5:5" ht="12" customHeight="1">
      <c r="E12507" s="576"/>
    </row>
    <row r="12508" spans="5:5" ht="12" customHeight="1">
      <c r="E12508" s="576"/>
    </row>
    <row r="12509" spans="5:5" ht="12" customHeight="1">
      <c r="E12509" s="576"/>
    </row>
    <row r="12510" spans="5:5" ht="12" customHeight="1">
      <c r="E12510" s="576"/>
    </row>
    <row r="12511" spans="5:5" ht="12" customHeight="1">
      <c r="E12511" s="576"/>
    </row>
    <row r="12512" spans="5:5" ht="12" customHeight="1">
      <c r="E12512" s="576"/>
    </row>
    <row r="12513" spans="5:5" ht="12" customHeight="1">
      <c r="E12513" s="576"/>
    </row>
    <row r="12514" spans="5:5" ht="12" customHeight="1">
      <c r="E12514" s="576"/>
    </row>
    <row r="12515" spans="5:5" ht="12" customHeight="1">
      <c r="E12515" s="576"/>
    </row>
    <row r="12516" spans="5:5" ht="12" customHeight="1">
      <c r="E12516" s="576"/>
    </row>
    <row r="12517" spans="5:5" ht="12" customHeight="1">
      <c r="E12517" s="576"/>
    </row>
    <row r="12518" spans="5:5" ht="12" customHeight="1">
      <c r="E12518" s="576"/>
    </row>
    <row r="12519" spans="5:5" ht="12" customHeight="1">
      <c r="E12519" s="576"/>
    </row>
    <row r="12520" spans="5:5" ht="12" customHeight="1">
      <c r="E12520" s="576"/>
    </row>
    <row r="12521" spans="5:5" ht="12" customHeight="1">
      <c r="E12521" s="576"/>
    </row>
    <row r="12522" spans="5:5" ht="12" customHeight="1">
      <c r="E12522" s="576"/>
    </row>
    <row r="12523" spans="5:5" ht="12" customHeight="1">
      <c r="E12523" s="576"/>
    </row>
    <row r="12524" spans="5:5" ht="12" customHeight="1">
      <c r="E12524" s="576"/>
    </row>
    <row r="12525" spans="5:5" ht="12" customHeight="1">
      <c r="E12525" s="576"/>
    </row>
    <row r="12526" spans="5:5" ht="12" customHeight="1">
      <c r="E12526" s="576"/>
    </row>
    <row r="12527" spans="5:5" ht="12" customHeight="1">
      <c r="E12527" s="576"/>
    </row>
    <row r="12528" spans="5:5" ht="12" customHeight="1">
      <c r="E12528" s="576"/>
    </row>
    <row r="12529" spans="5:5" ht="12" customHeight="1">
      <c r="E12529" s="576"/>
    </row>
    <row r="12530" spans="5:5" ht="12" customHeight="1">
      <c r="E12530" s="576"/>
    </row>
    <row r="12531" spans="5:5" ht="12" customHeight="1">
      <c r="E12531" s="576"/>
    </row>
    <row r="12532" spans="5:5" ht="12" customHeight="1">
      <c r="E12532" s="576"/>
    </row>
    <row r="12533" spans="5:5" ht="12" customHeight="1">
      <c r="E12533" s="576"/>
    </row>
    <row r="12534" spans="5:5" ht="12" customHeight="1">
      <c r="E12534" s="576"/>
    </row>
    <row r="12535" spans="5:5" ht="12" customHeight="1">
      <c r="E12535" s="576"/>
    </row>
    <row r="12536" spans="5:5" ht="12" customHeight="1">
      <c r="E12536" s="576"/>
    </row>
    <row r="12537" spans="5:5" ht="12" customHeight="1">
      <c r="E12537" s="576"/>
    </row>
    <row r="12538" spans="5:5" ht="12" customHeight="1">
      <c r="E12538" s="576"/>
    </row>
    <row r="12539" spans="5:5" ht="12" customHeight="1">
      <c r="E12539" s="576"/>
    </row>
    <row r="12540" spans="5:5" ht="12" customHeight="1">
      <c r="E12540" s="576"/>
    </row>
    <row r="12541" spans="5:5" ht="12" customHeight="1">
      <c r="E12541" s="576"/>
    </row>
    <row r="12542" spans="5:5" ht="12" customHeight="1">
      <c r="E12542" s="576"/>
    </row>
    <row r="12543" spans="5:5" ht="12" customHeight="1">
      <c r="E12543" s="576"/>
    </row>
    <row r="12544" spans="5:5" ht="12" customHeight="1">
      <c r="E12544" s="576"/>
    </row>
    <row r="12545" spans="5:5" ht="12" customHeight="1">
      <c r="E12545" s="576"/>
    </row>
    <row r="12546" spans="5:5" ht="12" customHeight="1">
      <c r="E12546" s="576"/>
    </row>
    <row r="12547" spans="5:5" ht="12" customHeight="1">
      <c r="E12547" s="576"/>
    </row>
    <row r="12548" spans="5:5" ht="12" customHeight="1">
      <c r="E12548" s="576"/>
    </row>
    <row r="12549" spans="5:5" ht="12" customHeight="1">
      <c r="E12549" s="576"/>
    </row>
    <row r="12550" spans="5:5" ht="12" customHeight="1">
      <c r="E12550" s="576"/>
    </row>
    <row r="12551" spans="5:5" ht="12" customHeight="1">
      <c r="E12551" s="576"/>
    </row>
    <row r="12552" spans="5:5" ht="12" customHeight="1">
      <c r="E12552" s="576"/>
    </row>
    <row r="12553" spans="5:5" ht="12" customHeight="1">
      <c r="E12553" s="576"/>
    </row>
    <row r="12554" spans="5:5" ht="12" customHeight="1">
      <c r="E12554" s="576"/>
    </row>
    <row r="12555" spans="5:5" ht="12" customHeight="1">
      <c r="E12555" s="576"/>
    </row>
    <row r="12556" spans="5:5" ht="12" customHeight="1">
      <c r="E12556" s="576"/>
    </row>
    <row r="12557" spans="5:5" ht="12" customHeight="1">
      <c r="E12557" s="576"/>
    </row>
    <row r="12558" spans="5:5" ht="12" customHeight="1">
      <c r="E12558" s="576"/>
    </row>
    <row r="12559" spans="5:5" ht="12" customHeight="1">
      <c r="E12559" s="576"/>
    </row>
    <row r="12560" spans="5:5" ht="12" customHeight="1">
      <c r="E12560" s="576"/>
    </row>
    <row r="12561" spans="5:5" ht="12" customHeight="1">
      <c r="E12561" s="576"/>
    </row>
    <row r="12562" spans="5:5" ht="12" customHeight="1">
      <c r="E12562" s="576"/>
    </row>
    <row r="12563" spans="5:5" ht="12" customHeight="1">
      <c r="E12563" s="576"/>
    </row>
    <row r="12564" spans="5:5" ht="12" customHeight="1">
      <c r="E12564" s="576"/>
    </row>
    <row r="12565" spans="5:5" ht="12" customHeight="1">
      <c r="E12565" s="576"/>
    </row>
    <row r="12566" spans="5:5" ht="12" customHeight="1">
      <c r="E12566" s="576"/>
    </row>
    <row r="12567" spans="5:5" ht="12" customHeight="1">
      <c r="E12567" s="576"/>
    </row>
    <row r="12568" spans="5:5" ht="12" customHeight="1">
      <c r="E12568" s="576"/>
    </row>
    <row r="12569" spans="5:5" ht="12" customHeight="1">
      <c r="E12569" s="576"/>
    </row>
    <row r="12570" spans="5:5" ht="12" customHeight="1">
      <c r="E12570" s="576"/>
    </row>
    <row r="12571" spans="5:5" ht="12" customHeight="1">
      <c r="E12571" s="576"/>
    </row>
    <row r="12572" spans="5:5" ht="12" customHeight="1">
      <c r="E12572" s="576"/>
    </row>
    <row r="12573" spans="5:5" ht="12" customHeight="1">
      <c r="E12573" s="576"/>
    </row>
    <row r="12574" spans="5:5" ht="12" customHeight="1">
      <c r="E12574" s="576"/>
    </row>
    <row r="12575" spans="5:5" ht="12" customHeight="1">
      <c r="E12575" s="576"/>
    </row>
    <row r="12576" spans="5:5" ht="12" customHeight="1">
      <c r="E12576" s="576"/>
    </row>
    <row r="12577" spans="5:5" ht="12" customHeight="1">
      <c r="E12577" s="576"/>
    </row>
    <row r="12578" spans="5:5" ht="12" customHeight="1">
      <c r="E12578" s="576"/>
    </row>
    <row r="12579" spans="5:5" ht="12" customHeight="1">
      <c r="E12579" s="576"/>
    </row>
    <row r="12580" spans="5:5" ht="12" customHeight="1">
      <c r="E12580" s="576"/>
    </row>
    <row r="12581" spans="5:5" ht="12" customHeight="1">
      <c r="E12581" s="576"/>
    </row>
    <row r="12582" spans="5:5" ht="12" customHeight="1">
      <c r="E12582" s="576"/>
    </row>
    <row r="12583" spans="5:5" ht="12" customHeight="1">
      <c r="E12583" s="576"/>
    </row>
    <row r="12584" spans="5:5" ht="12" customHeight="1">
      <c r="E12584" s="576"/>
    </row>
    <row r="12585" spans="5:5" ht="12" customHeight="1">
      <c r="E12585" s="576"/>
    </row>
    <row r="12586" spans="5:5" ht="12" customHeight="1">
      <c r="E12586" s="576"/>
    </row>
    <row r="12587" spans="5:5" ht="12" customHeight="1">
      <c r="E12587" s="576"/>
    </row>
    <row r="12588" spans="5:5" ht="12" customHeight="1">
      <c r="E12588" s="576"/>
    </row>
    <row r="12589" spans="5:5" ht="12" customHeight="1">
      <c r="E12589" s="576"/>
    </row>
    <row r="12590" spans="5:5" ht="12" customHeight="1">
      <c r="E12590" s="576"/>
    </row>
    <row r="12591" spans="5:5" ht="12" customHeight="1">
      <c r="E12591" s="576"/>
    </row>
    <row r="12592" spans="5:5" ht="12" customHeight="1">
      <c r="E12592" s="576"/>
    </row>
    <row r="12593" spans="5:5" ht="12" customHeight="1">
      <c r="E12593" s="576"/>
    </row>
    <row r="12594" spans="5:5" ht="12" customHeight="1">
      <c r="E12594" s="576"/>
    </row>
    <row r="12595" spans="5:5" ht="12" customHeight="1">
      <c r="E12595" s="576"/>
    </row>
    <row r="12596" spans="5:5" ht="12" customHeight="1">
      <c r="E12596" s="576"/>
    </row>
    <row r="12597" spans="5:5" ht="12" customHeight="1">
      <c r="E12597" s="576"/>
    </row>
    <row r="12598" spans="5:5" ht="12" customHeight="1">
      <c r="E12598" s="576"/>
    </row>
    <row r="12599" spans="5:5" ht="12" customHeight="1">
      <c r="E12599" s="576"/>
    </row>
    <row r="12600" spans="5:5" ht="12" customHeight="1">
      <c r="E12600" s="576"/>
    </row>
    <row r="12601" spans="5:5" ht="12" customHeight="1">
      <c r="E12601" s="576"/>
    </row>
    <row r="12602" spans="5:5" ht="12" customHeight="1">
      <c r="E12602" s="576"/>
    </row>
    <row r="12603" spans="5:5" ht="12" customHeight="1">
      <c r="E12603" s="576"/>
    </row>
    <row r="12604" spans="5:5" ht="12" customHeight="1">
      <c r="E12604" s="576"/>
    </row>
    <row r="12605" spans="5:5" ht="12" customHeight="1">
      <c r="E12605" s="576"/>
    </row>
    <row r="12606" spans="5:5" ht="12" customHeight="1">
      <c r="E12606" s="576"/>
    </row>
    <row r="12607" spans="5:5" ht="12" customHeight="1">
      <c r="E12607" s="576"/>
    </row>
    <row r="12608" spans="5:5" ht="12" customHeight="1">
      <c r="E12608" s="576"/>
    </row>
    <row r="12609" spans="5:5" ht="12" customHeight="1">
      <c r="E12609" s="576"/>
    </row>
    <row r="12610" spans="5:5" ht="12" customHeight="1">
      <c r="E12610" s="576"/>
    </row>
    <row r="12611" spans="5:5" ht="12" customHeight="1">
      <c r="E12611" s="576"/>
    </row>
    <row r="12612" spans="5:5" ht="12" customHeight="1">
      <c r="E12612" s="576"/>
    </row>
    <row r="12613" spans="5:5" ht="12" customHeight="1">
      <c r="E12613" s="576"/>
    </row>
    <row r="12614" spans="5:5" ht="12" customHeight="1">
      <c r="E12614" s="576"/>
    </row>
    <row r="12615" spans="5:5" ht="12" customHeight="1">
      <c r="E12615" s="576"/>
    </row>
    <row r="12616" spans="5:5" ht="12" customHeight="1">
      <c r="E12616" s="576"/>
    </row>
    <row r="12617" spans="5:5" ht="12" customHeight="1">
      <c r="E12617" s="576"/>
    </row>
    <row r="12618" spans="5:5" ht="12" customHeight="1">
      <c r="E12618" s="576"/>
    </row>
    <row r="12619" spans="5:5" ht="12" customHeight="1">
      <c r="E12619" s="576"/>
    </row>
    <row r="12620" spans="5:5" ht="12" customHeight="1">
      <c r="E12620" s="576"/>
    </row>
    <row r="12621" spans="5:5" ht="12" customHeight="1">
      <c r="E12621" s="576"/>
    </row>
    <row r="12622" spans="5:5" ht="12" customHeight="1">
      <c r="E12622" s="576"/>
    </row>
    <row r="12623" spans="5:5" ht="12" customHeight="1">
      <c r="E12623" s="576"/>
    </row>
    <row r="12624" spans="5:5" ht="12" customHeight="1">
      <c r="E12624" s="576"/>
    </row>
    <row r="12625" spans="5:5" ht="12" customHeight="1">
      <c r="E12625" s="576"/>
    </row>
    <row r="12626" spans="5:5" ht="12" customHeight="1">
      <c r="E12626" s="576"/>
    </row>
    <row r="12627" spans="5:5" ht="12" customHeight="1">
      <c r="E12627" s="576"/>
    </row>
    <row r="12628" spans="5:5" ht="12" customHeight="1">
      <c r="E12628" s="576"/>
    </row>
    <row r="12629" spans="5:5" ht="12" customHeight="1">
      <c r="E12629" s="576"/>
    </row>
    <row r="12630" spans="5:5" ht="12" customHeight="1">
      <c r="E12630" s="576"/>
    </row>
    <row r="12631" spans="5:5" ht="12" customHeight="1">
      <c r="E12631" s="576"/>
    </row>
    <row r="12632" spans="5:5" ht="12" customHeight="1">
      <c r="E12632" s="576"/>
    </row>
    <row r="12633" spans="5:5" ht="12" customHeight="1">
      <c r="E12633" s="576"/>
    </row>
    <row r="12634" spans="5:5" ht="12" customHeight="1">
      <c r="E12634" s="576"/>
    </row>
    <row r="12635" spans="5:5" ht="12" customHeight="1">
      <c r="E12635" s="576"/>
    </row>
    <row r="12636" spans="5:5" ht="12" customHeight="1">
      <c r="E12636" s="576"/>
    </row>
    <row r="12637" spans="5:5" ht="12" customHeight="1">
      <c r="E12637" s="576"/>
    </row>
    <row r="12638" spans="5:5" ht="12" customHeight="1">
      <c r="E12638" s="576"/>
    </row>
    <row r="12639" spans="5:5" ht="12" customHeight="1">
      <c r="E12639" s="576"/>
    </row>
    <row r="12640" spans="5:5" ht="12" customHeight="1">
      <c r="E12640" s="576"/>
    </row>
    <row r="12641" spans="5:5" ht="12" customHeight="1">
      <c r="E12641" s="576"/>
    </row>
    <row r="12642" spans="5:5" ht="12" customHeight="1">
      <c r="E12642" s="576"/>
    </row>
    <row r="12643" spans="5:5" ht="12" customHeight="1">
      <c r="E12643" s="576"/>
    </row>
    <row r="12644" spans="5:5" ht="12" customHeight="1">
      <c r="E12644" s="576"/>
    </row>
    <row r="12645" spans="5:5" ht="12" customHeight="1">
      <c r="E12645" s="576"/>
    </row>
    <row r="12646" spans="5:5" ht="12" customHeight="1">
      <c r="E12646" s="576"/>
    </row>
    <row r="12647" spans="5:5" ht="12" customHeight="1">
      <c r="E12647" s="576"/>
    </row>
    <row r="12648" spans="5:5" ht="12" customHeight="1">
      <c r="E12648" s="576"/>
    </row>
    <row r="12649" spans="5:5" ht="12" customHeight="1">
      <c r="E12649" s="576"/>
    </row>
    <row r="12650" spans="5:5" ht="12" customHeight="1">
      <c r="E12650" s="576"/>
    </row>
    <row r="12651" spans="5:5" ht="12" customHeight="1">
      <c r="E12651" s="576"/>
    </row>
    <row r="12652" spans="5:5" ht="12" customHeight="1">
      <c r="E12652" s="576"/>
    </row>
    <row r="12653" spans="5:5" ht="12" customHeight="1">
      <c r="E12653" s="576"/>
    </row>
    <row r="12654" spans="5:5" ht="12" customHeight="1">
      <c r="E12654" s="576"/>
    </row>
    <row r="12655" spans="5:5" ht="12" customHeight="1">
      <c r="E12655" s="576"/>
    </row>
    <row r="12656" spans="5:5" ht="12" customHeight="1">
      <c r="E12656" s="576"/>
    </row>
    <row r="12657" spans="5:5" ht="12" customHeight="1">
      <c r="E12657" s="576"/>
    </row>
    <row r="12658" spans="5:5" ht="12" customHeight="1">
      <c r="E12658" s="576"/>
    </row>
    <row r="12659" spans="5:5" ht="12" customHeight="1">
      <c r="E12659" s="576"/>
    </row>
    <row r="12660" spans="5:5" ht="12" customHeight="1">
      <c r="E12660" s="576"/>
    </row>
    <row r="12661" spans="5:5" ht="12" customHeight="1">
      <c r="E12661" s="576"/>
    </row>
    <row r="12662" spans="5:5" ht="12" customHeight="1">
      <c r="E12662" s="576"/>
    </row>
    <row r="12663" spans="5:5" ht="12" customHeight="1">
      <c r="E12663" s="576"/>
    </row>
    <row r="12664" spans="5:5" ht="12" customHeight="1">
      <c r="E12664" s="576"/>
    </row>
    <row r="12665" spans="5:5" ht="12" customHeight="1">
      <c r="E12665" s="576"/>
    </row>
    <row r="12666" spans="5:5" ht="12" customHeight="1">
      <c r="E12666" s="576"/>
    </row>
    <row r="12667" spans="5:5" ht="12" customHeight="1">
      <c r="E12667" s="576"/>
    </row>
    <row r="12668" spans="5:5" ht="12" customHeight="1">
      <c r="E12668" s="576"/>
    </row>
    <row r="12669" spans="5:5" ht="12" customHeight="1">
      <c r="E12669" s="576"/>
    </row>
    <row r="12670" spans="5:5" ht="12" customHeight="1">
      <c r="E12670" s="576"/>
    </row>
    <row r="12671" spans="5:5" ht="12" customHeight="1">
      <c r="E12671" s="576"/>
    </row>
    <row r="12672" spans="5:5" ht="12" customHeight="1">
      <c r="E12672" s="576"/>
    </row>
    <row r="12673" spans="5:5" ht="12" customHeight="1">
      <c r="E12673" s="576"/>
    </row>
    <row r="12674" spans="5:5" ht="12" customHeight="1">
      <c r="E12674" s="576"/>
    </row>
    <row r="12675" spans="5:5" ht="12" customHeight="1">
      <c r="E12675" s="576"/>
    </row>
    <row r="12676" spans="5:5" ht="12" customHeight="1">
      <c r="E12676" s="576"/>
    </row>
    <row r="12677" spans="5:5" ht="12" customHeight="1">
      <c r="E12677" s="576"/>
    </row>
    <row r="12678" spans="5:5" ht="12" customHeight="1">
      <c r="E12678" s="576"/>
    </row>
    <row r="12679" spans="5:5" ht="12" customHeight="1">
      <c r="E12679" s="576"/>
    </row>
    <row r="12680" spans="5:5" ht="12" customHeight="1">
      <c r="E12680" s="576"/>
    </row>
    <row r="12681" spans="5:5" ht="12" customHeight="1">
      <c r="E12681" s="576"/>
    </row>
    <row r="12682" spans="5:5" ht="12" customHeight="1">
      <c r="E12682" s="576"/>
    </row>
    <row r="12683" spans="5:5" ht="12" customHeight="1">
      <c r="E12683" s="576"/>
    </row>
    <row r="12684" spans="5:5" ht="12" customHeight="1">
      <c r="E12684" s="576"/>
    </row>
    <row r="12685" spans="5:5" ht="12" customHeight="1">
      <c r="E12685" s="576"/>
    </row>
    <row r="12686" spans="5:5" ht="12" customHeight="1">
      <c r="E12686" s="576"/>
    </row>
    <row r="12687" spans="5:5" ht="12" customHeight="1">
      <c r="E12687" s="576"/>
    </row>
    <row r="12688" spans="5:5" ht="12" customHeight="1">
      <c r="E12688" s="576"/>
    </row>
    <row r="12689" spans="5:5" ht="12" customHeight="1">
      <c r="E12689" s="576"/>
    </row>
    <row r="12690" spans="5:5" ht="12" customHeight="1">
      <c r="E12690" s="576"/>
    </row>
    <row r="12691" spans="5:5" ht="12" customHeight="1">
      <c r="E12691" s="576"/>
    </row>
    <row r="12692" spans="5:5" ht="12" customHeight="1">
      <c r="E12692" s="576"/>
    </row>
    <row r="12693" spans="5:5" ht="12" customHeight="1">
      <c r="E12693" s="576"/>
    </row>
    <row r="12694" spans="5:5" ht="12" customHeight="1">
      <c r="E12694" s="576"/>
    </row>
    <row r="12695" spans="5:5" ht="12" customHeight="1">
      <c r="E12695" s="576"/>
    </row>
    <row r="12696" spans="5:5" ht="12" customHeight="1">
      <c r="E12696" s="576"/>
    </row>
    <row r="12697" spans="5:5" ht="12" customHeight="1">
      <c r="E12697" s="576"/>
    </row>
    <row r="12698" spans="5:5" ht="12" customHeight="1">
      <c r="E12698" s="576"/>
    </row>
    <row r="12699" spans="5:5" ht="12" customHeight="1">
      <c r="E12699" s="576"/>
    </row>
    <row r="12700" spans="5:5" ht="12" customHeight="1">
      <c r="E12700" s="576"/>
    </row>
    <row r="12701" spans="5:5" ht="12" customHeight="1">
      <c r="E12701" s="576"/>
    </row>
    <row r="12702" spans="5:5" ht="12" customHeight="1">
      <c r="E12702" s="576"/>
    </row>
    <row r="12703" spans="5:5" ht="12" customHeight="1">
      <c r="E12703" s="576"/>
    </row>
    <row r="12704" spans="5:5" ht="12" customHeight="1">
      <c r="E12704" s="576"/>
    </row>
    <row r="12705" spans="5:5" ht="12" customHeight="1">
      <c r="E12705" s="576"/>
    </row>
    <row r="12706" spans="5:5" ht="12" customHeight="1">
      <c r="E12706" s="576"/>
    </row>
    <row r="12707" spans="5:5" ht="12" customHeight="1">
      <c r="E12707" s="576"/>
    </row>
    <row r="12708" spans="5:5" ht="12" customHeight="1">
      <c r="E12708" s="576"/>
    </row>
    <row r="12709" spans="5:5" ht="12" customHeight="1">
      <c r="E12709" s="576"/>
    </row>
    <row r="12710" spans="5:5" ht="12" customHeight="1">
      <c r="E12710" s="576"/>
    </row>
    <row r="12711" spans="5:5" ht="12" customHeight="1">
      <c r="E12711" s="576"/>
    </row>
    <row r="12712" spans="5:5" ht="12" customHeight="1">
      <c r="E12712" s="576"/>
    </row>
    <row r="12713" spans="5:5" ht="12" customHeight="1">
      <c r="E12713" s="576"/>
    </row>
    <row r="12714" spans="5:5" ht="12" customHeight="1">
      <c r="E12714" s="576"/>
    </row>
    <row r="12715" spans="5:5" ht="12" customHeight="1">
      <c r="E12715" s="576"/>
    </row>
    <row r="12716" spans="5:5" ht="12" customHeight="1">
      <c r="E12716" s="576"/>
    </row>
    <row r="12717" spans="5:5" ht="12" customHeight="1">
      <c r="E12717" s="576"/>
    </row>
    <row r="12718" spans="5:5" ht="12" customHeight="1">
      <c r="E12718" s="576"/>
    </row>
    <row r="12719" spans="5:5" ht="12" customHeight="1">
      <c r="E12719" s="576"/>
    </row>
    <row r="12720" spans="5:5" ht="12" customHeight="1">
      <c r="E12720" s="576"/>
    </row>
    <row r="12721" spans="5:5" ht="12" customHeight="1">
      <c r="E12721" s="576"/>
    </row>
    <row r="12722" spans="5:5" ht="12" customHeight="1">
      <c r="E12722" s="576"/>
    </row>
    <row r="12723" spans="5:5" ht="12" customHeight="1">
      <c r="E12723" s="576"/>
    </row>
    <row r="12724" spans="5:5" ht="12" customHeight="1">
      <c r="E12724" s="576"/>
    </row>
    <row r="12725" spans="5:5" ht="12" customHeight="1">
      <c r="E12725" s="576"/>
    </row>
    <row r="12726" spans="5:5" ht="12" customHeight="1">
      <c r="E12726" s="576"/>
    </row>
    <row r="12727" spans="5:5" ht="12" customHeight="1">
      <c r="E12727" s="576"/>
    </row>
    <row r="12728" spans="5:5" ht="12" customHeight="1">
      <c r="E12728" s="576"/>
    </row>
    <row r="12729" spans="5:5" ht="12" customHeight="1">
      <c r="E12729" s="576"/>
    </row>
    <row r="12730" spans="5:5" ht="12" customHeight="1">
      <c r="E12730" s="576"/>
    </row>
    <row r="12731" spans="5:5" ht="12" customHeight="1">
      <c r="E12731" s="576"/>
    </row>
    <row r="12732" spans="5:5" ht="12" customHeight="1">
      <c r="E12732" s="576"/>
    </row>
    <row r="12733" spans="5:5" ht="12" customHeight="1">
      <c r="E12733" s="576"/>
    </row>
    <row r="12734" spans="5:5" ht="12" customHeight="1">
      <c r="E12734" s="576"/>
    </row>
    <row r="12735" spans="5:5" ht="12" customHeight="1">
      <c r="E12735" s="576"/>
    </row>
    <row r="12736" spans="5:5" ht="12" customHeight="1">
      <c r="E12736" s="576"/>
    </row>
    <row r="12737" spans="5:5" ht="12" customHeight="1">
      <c r="E12737" s="576"/>
    </row>
    <row r="12738" spans="5:5" ht="12" customHeight="1">
      <c r="E12738" s="576"/>
    </row>
    <row r="12739" spans="5:5" ht="12" customHeight="1">
      <c r="E12739" s="576"/>
    </row>
    <row r="12740" spans="5:5" ht="12" customHeight="1">
      <c r="E12740" s="576"/>
    </row>
    <row r="12741" spans="5:5" ht="12" customHeight="1">
      <c r="E12741" s="576"/>
    </row>
    <row r="12742" spans="5:5" ht="12" customHeight="1">
      <c r="E12742" s="576"/>
    </row>
    <row r="12743" spans="5:5" ht="12" customHeight="1">
      <c r="E12743" s="576"/>
    </row>
    <row r="12744" spans="5:5" ht="12" customHeight="1">
      <c r="E12744" s="576"/>
    </row>
    <row r="12745" spans="5:5" ht="12" customHeight="1">
      <c r="E12745" s="576"/>
    </row>
    <row r="12746" spans="5:5" ht="12" customHeight="1">
      <c r="E12746" s="576"/>
    </row>
    <row r="12747" spans="5:5" ht="12" customHeight="1">
      <c r="E12747" s="576"/>
    </row>
    <row r="12748" spans="5:5" ht="12" customHeight="1">
      <c r="E12748" s="576"/>
    </row>
    <row r="12749" spans="5:5" ht="12" customHeight="1">
      <c r="E12749" s="576"/>
    </row>
    <row r="12750" spans="5:5" ht="12" customHeight="1">
      <c r="E12750" s="576"/>
    </row>
    <row r="12751" spans="5:5" ht="12" customHeight="1">
      <c r="E12751" s="576"/>
    </row>
    <row r="12752" spans="5:5" ht="12" customHeight="1">
      <c r="E12752" s="576"/>
    </row>
    <row r="12753" spans="5:5" ht="12" customHeight="1">
      <c r="E12753" s="576"/>
    </row>
    <row r="12754" spans="5:5" ht="12" customHeight="1">
      <c r="E12754" s="576"/>
    </row>
    <row r="12755" spans="5:5" ht="12" customHeight="1">
      <c r="E12755" s="576"/>
    </row>
    <row r="12756" spans="5:5" ht="12" customHeight="1">
      <c r="E12756" s="576"/>
    </row>
    <row r="12757" spans="5:5" ht="12" customHeight="1">
      <c r="E12757" s="576"/>
    </row>
    <row r="12758" spans="5:5" ht="12" customHeight="1">
      <c r="E12758" s="576"/>
    </row>
    <row r="12759" spans="5:5" ht="12" customHeight="1">
      <c r="E12759" s="576"/>
    </row>
    <row r="12760" spans="5:5" ht="12" customHeight="1">
      <c r="E12760" s="576"/>
    </row>
    <row r="12761" spans="5:5" ht="12" customHeight="1">
      <c r="E12761" s="576"/>
    </row>
    <row r="12762" spans="5:5" ht="12" customHeight="1">
      <c r="E12762" s="576"/>
    </row>
    <row r="12763" spans="5:5" ht="12" customHeight="1">
      <c r="E12763" s="576"/>
    </row>
    <row r="12764" spans="5:5" ht="12" customHeight="1">
      <c r="E12764" s="576"/>
    </row>
    <row r="12765" spans="5:5" ht="12" customHeight="1">
      <c r="E12765" s="576"/>
    </row>
    <row r="12766" spans="5:5" ht="12" customHeight="1">
      <c r="E12766" s="576"/>
    </row>
    <row r="12767" spans="5:5" ht="12" customHeight="1">
      <c r="E12767" s="576"/>
    </row>
    <row r="12768" spans="5:5" ht="12" customHeight="1">
      <c r="E12768" s="576"/>
    </row>
    <row r="12769" spans="5:5" ht="12" customHeight="1">
      <c r="E12769" s="576"/>
    </row>
    <row r="12770" spans="5:5" ht="12" customHeight="1">
      <c r="E12770" s="576"/>
    </row>
    <row r="12771" spans="5:5" ht="12" customHeight="1">
      <c r="E12771" s="576"/>
    </row>
    <row r="12772" spans="5:5" ht="12" customHeight="1">
      <c r="E12772" s="576"/>
    </row>
    <row r="12773" spans="5:5" ht="12" customHeight="1">
      <c r="E12773" s="576"/>
    </row>
    <row r="12774" spans="5:5" ht="12" customHeight="1">
      <c r="E12774" s="576"/>
    </row>
    <row r="12775" spans="5:5" ht="12" customHeight="1">
      <c r="E12775" s="576"/>
    </row>
    <row r="12776" spans="5:5" ht="12" customHeight="1">
      <c r="E12776" s="576"/>
    </row>
    <row r="12777" spans="5:5" ht="12" customHeight="1">
      <c r="E12777" s="576"/>
    </row>
    <row r="12778" spans="5:5" ht="12" customHeight="1">
      <c r="E12778" s="576"/>
    </row>
    <row r="12779" spans="5:5" ht="12" customHeight="1">
      <c r="E12779" s="576"/>
    </row>
    <row r="12780" spans="5:5" ht="12" customHeight="1">
      <c r="E12780" s="576"/>
    </row>
    <row r="12781" spans="5:5" ht="12" customHeight="1">
      <c r="E12781" s="576"/>
    </row>
    <row r="12782" spans="5:5" ht="12" customHeight="1">
      <c r="E12782" s="576"/>
    </row>
    <row r="12783" spans="5:5" ht="12" customHeight="1">
      <c r="E12783" s="576"/>
    </row>
    <row r="12784" spans="5:5" ht="12" customHeight="1">
      <c r="E12784" s="576"/>
    </row>
    <row r="12785" spans="5:5" ht="12" customHeight="1">
      <c r="E12785" s="576"/>
    </row>
    <row r="12786" spans="5:5" ht="12" customHeight="1">
      <c r="E12786" s="576"/>
    </row>
    <row r="12787" spans="5:5" ht="12" customHeight="1">
      <c r="E12787" s="576"/>
    </row>
    <row r="12788" spans="5:5" ht="12" customHeight="1">
      <c r="E12788" s="576"/>
    </row>
    <row r="12789" spans="5:5" ht="12" customHeight="1">
      <c r="E12789" s="576"/>
    </row>
    <row r="12790" spans="5:5" ht="12" customHeight="1">
      <c r="E12790" s="576"/>
    </row>
    <row r="12791" spans="5:5" ht="12" customHeight="1">
      <c r="E12791" s="576"/>
    </row>
    <row r="12792" spans="5:5" ht="12" customHeight="1">
      <c r="E12792" s="576"/>
    </row>
    <row r="12793" spans="5:5" ht="12" customHeight="1">
      <c r="E12793" s="576"/>
    </row>
    <row r="12794" spans="5:5" ht="12" customHeight="1">
      <c r="E12794" s="576"/>
    </row>
    <row r="12795" spans="5:5" ht="12" customHeight="1">
      <c r="E12795" s="576"/>
    </row>
    <row r="12796" spans="5:5" ht="12" customHeight="1">
      <c r="E12796" s="576"/>
    </row>
    <row r="12797" spans="5:5" ht="12" customHeight="1">
      <c r="E12797" s="576"/>
    </row>
    <row r="12798" spans="5:5" ht="12" customHeight="1">
      <c r="E12798" s="576"/>
    </row>
    <row r="12799" spans="5:5" ht="12" customHeight="1">
      <c r="E12799" s="576"/>
    </row>
    <row r="12800" spans="5:5" ht="12" customHeight="1">
      <c r="E12800" s="576"/>
    </row>
    <row r="12801" spans="5:5" ht="12" customHeight="1">
      <c r="E12801" s="576"/>
    </row>
    <row r="12802" spans="5:5" ht="12" customHeight="1">
      <c r="E12802" s="576"/>
    </row>
    <row r="12803" spans="5:5" ht="12" customHeight="1">
      <c r="E12803" s="576"/>
    </row>
    <row r="12804" spans="5:5" ht="12" customHeight="1">
      <c r="E12804" s="576"/>
    </row>
    <row r="12805" spans="5:5" ht="12" customHeight="1">
      <c r="E12805" s="576"/>
    </row>
    <row r="12806" spans="5:5" ht="12" customHeight="1">
      <c r="E12806" s="576"/>
    </row>
    <row r="12807" spans="5:5" ht="12" customHeight="1">
      <c r="E12807" s="576"/>
    </row>
    <row r="12808" spans="5:5" ht="12" customHeight="1">
      <c r="E12808" s="576"/>
    </row>
    <row r="12809" spans="5:5" ht="12" customHeight="1">
      <c r="E12809" s="576"/>
    </row>
    <row r="12810" spans="5:5" ht="12" customHeight="1">
      <c r="E12810" s="576"/>
    </row>
    <row r="12811" spans="5:5" ht="12" customHeight="1">
      <c r="E12811" s="576"/>
    </row>
    <row r="12812" spans="5:5" ht="12" customHeight="1">
      <c r="E12812" s="576"/>
    </row>
    <row r="12813" spans="5:5" ht="12" customHeight="1">
      <c r="E12813" s="576"/>
    </row>
    <row r="12814" spans="5:5" ht="12" customHeight="1">
      <c r="E12814" s="576"/>
    </row>
    <row r="12815" spans="5:5" ht="12" customHeight="1">
      <c r="E12815" s="576"/>
    </row>
    <row r="12816" spans="5:5" ht="12" customHeight="1">
      <c r="E12816" s="576"/>
    </row>
    <row r="12817" spans="5:5" ht="12" customHeight="1">
      <c r="E12817" s="576"/>
    </row>
    <row r="12818" spans="5:5" ht="12" customHeight="1">
      <c r="E12818" s="576"/>
    </row>
    <row r="12819" spans="5:5" ht="12" customHeight="1">
      <c r="E12819" s="576"/>
    </row>
    <row r="12820" spans="5:5" ht="12" customHeight="1">
      <c r="E12820" s="576"/>
    </row>
    <row r="12821" spans="5:5" ht="12" customHeight="1">
      <c r="E12821" s="576"/>
    </row>
    <row r="12822" spans="5:5" ht="12" customHeight="1">
      <c r="E12822" s="576"/>
    </row>
    <row r="12823" spans="5:5" ht="12" customHeight="1">
      <c r="E12823" s="576"/>
    </row>
    <row r="12824" spans="5:5" ht="12" customHeight="1">
      <c r="E12824" s="576"/>
    </row>
    <row r="12825" spans="5:5" ht="12" customHeight="1">
      <c r="E12825" s="576"/>
    </row>
    <row r="12826" spans="5:5" ht="12" customHeight="1">
      <c r="E12826" s="576"/>
    </row>
    <row r="12827" spans="5:5" ht="12" customHeight="1">
      <c r="E12827" s="576"/>
    </row>
    <row r="12828" spans="5:5" ht="12" customHeight="1">
      <c r="E12828" s="576"/>
    </row>
    <row r="12829" spans="5:5" ht="12" customHeight="1">
      <c r="E12829" s="576"/>
    </row>
    <row r="12830" spans="5:5" ht="12" customHeight="1">
      <c r="E12830" s="576"/>
    </row>
    <row r="12831" spans="5:5" ht="12" customHeight="1">
      <c r="E12831" s="576"/>
    </row>
    <row r="12832" spans="5:5" ht="12" customHeight="1">
      <c r="E12832" s="576"/>
    </row>
    <row r="12833" spans="5:5" ht="12" customHeight="1">
      <c r="E12833" s="576"/>
    </row>
    <row r="12834" spans="5:5" ht="12" customHeight="1">
      <c r="E12834" s="576"/>
    </row>
    <row r="12835" spans="5:5" ht="12" customHeight="1">
      <c r="E12835" s="576"/>
    </row>
    <row r="12836" spans="5:5" ht="12" customHeight="1">
      <c r="E12836" s="576"/>
    </row>
    <row r="12837" spans="5:5" ht="12" customHeight="1">
      <c r="E12837" s="576"/>
    </row>
    <row r="12838" spans="5:5" ht="12" customHeight="1">
      <c r="E12838" s="576"/>
    </row>
    <row r="12839" spans="5:5" ht="12" customHeight="1">
      <c r="E12839" s="576"/>
    </row>
    <row r="12840" spans="5:5" ht="12" customHeight="1">
      <c r="E12840" s="576"/>
    </row>
    <row r="12841" spans="5:5" ht="12" customHeight="1">
      <c r="E12841" s="576"/>
    </row>
    <row r="12842" spans="5:5" ht="12" customHeight="1">
      <c r="E12842" s="576"/>
    </row>
    <row r="12843" spans="5:5" ht="12" customHeight="1">
      <c r="E12843" s="576"/>
    </row>
    <row r="12844" spans="5:5" ht="12" customHeight="1">
      <c r="E12844" s="576"/>
    </row>
    <row r="12845" spans="5:5" ht="12" customHeight="1">
      <c r="E12845" s="576"/>
    </row>
    <row r="12846" spans="5:5" ht="12" customHeight="1">
      <c r="E12846" s="576"/>
    </row>
    <row r="12847" spans="5:5" ht="12" customHeight="1">
      <c r="E12847" s="576"/>
    </row>
    <row r="12848" spans="5:5" ht="12" customHeight="1">
      <c r="E12848" s="576"/>
    </row>
    <row r="12849" spans="5:5" ht="12" customHeight="1">
      <c r="E12849" s="576"/>
    </row>
    <row r="12850" spans="5:5" ht="12" customHeight="1">
      <c r="E12850" s="576"/>
    </row>
    <row r="12851" spans="5:5" ht="12" customHeight="1">
      <c r="E12851" s="576"/>
    </row>
    <row r="12852" spans="5:5" ht="12" customHeight="1">
      <c r="E12852" s="576"/>
    </row>
    <row r="12853" spans="5:5" ht="12" customHeight="1">
      <c r="E12853" s="576"/>
    </row>
    <row r="12854" spans="5:5" ht="12" customHeight="1">
      <c r="E12854" s="576"/>
    </row>
    <row r="12855" spans="5:5" ht="12" customHeight="1">
      <c r="E12855" s="576"/>
    </row>
    <row r="12856" spans="5:5" ht="12" customHeight="1">
      <c r="E12856" s="576"/>
    </row>
    <row r="12857" spans="5:5" ht="12" customHeight="1">
      <c r="E12857" s="576"/>
    </row>
    <row r="12858" spans="5:5" ht="12" customHeight="1">
      <c r="E12858" s="576"/>
    </row>
    <row r="12859" spans="5:5" ht="12" customHeight="1">
      <c r="E12859" s="576"/>
    </row>
    <row r="12860" spans="5:5" ht="12" customHeight="1">
      <c r="E12860" s="576"/>
    </row>
    <row r="12861" spans="5:5" ht="12" customHeight="1">
      <c r="E12861" s="576"/>
    </row>
    <row r="12862" spans="5:5" ht="12" customHeight="1">
      <c r="E12862" s="576"/>
    </row>
    <row r="12863" spans="5:5" ht="12" customHeight="1">
      <c r="E12863" s="576"/>
    </row>
    <row r="12864" spans="5:5" ht="12" customHeight="1">
      <c r="E12864" s="576"/>
    </row>
    <row r="12865" spans="5:5" ht="12" customHeight="1">
      <c r="E12865" s="576"/>
    </row>
    <row r="12866" spans="5:5" ht="12" customHeight="1">
      <c r="E12866" s="576"/>
    </row>
    <row r="12867" spans="5:5" ht="12" customHeight="1">
      <c r="E12867" s="576"/>
    </row>
    <row r="12868" spans="5:5" ht="12" customHeight="1">
      <c r="E12868" s="576"/>
    </row>
    <row r="12869" spans="5:5" ht="12" customHeight="1">
      <c r="E12869" s="576"/>
    </row>
    <row r="12870" spans="5:5" ht="12" customHeight="1">
      <c r="E12870" s="576"/>
    </row>
    <row r="12871" spans="5:5" ht="12" customHeight="1">
      <c r="E12871" s="576"/>
    </row>
    <row r="12872" spans="5:5" ht="12" customHeight="1">
      <c r="E12872" s="576"/>
    </row>
    <row r="12873" spans="5:5" ht="12" customHeight="1">
      <c r="E12873" s="576"/>
    </row>
    <row r="12874" spans="5:5" ht="12" customHeight="1">
      <c r="E12874" s="576"/>
    </row>
    <row r="12875" spans="5:5" ht="12" customHeight="1">
      <c r="E12875" s="576"/>
    </row>
    <row r="12876" spans="5:5" ht="12" customHeight="1">
      <c r="E12876" s="576"/>
    </row>
    <row r="12877" spans="5:5" ht="12" customHeight="1">
      <c r="E12877" s="576"/>
    </row>
    <row r="12878" spans="5:5" ht="12" customHeight="1">
      <c r="E12878" s="576"/>
    </row>
    <row r="12879" spans="5:5" ht="12" customHeight="1">
      <c r="E12879" s="576"/>
    </row>
    <row r="12880" spans="5:5" ht="12" customHeight="1">
      <c r="E12880" s="576"/>
    </row>
    <row r="12881" spans="5:5" ht="12" customHeight="1">
      <c r="E12881" s="576"/>
    </row>
    <row r="12882" spans="5:5" ht="12" customHeight="1">
      <c r="E12882" s="576"/>
    </row>
    <row r="12883" spans="5:5" ht="12" customHeight="1">
      <c r="E12883" s="576"/>
    </row>
    <row r="12884" spans="5:5" ht="12" customHeight="1">
      <c r="E12884" s="576"/>
    </row>
    <row r="12885" spans="5:5" ht="12" customHeight="1">
      <c r="E12885" s="576"/>
    </row>
    <row r="12886" spans="5:5" ht="12" customHeight="1">
      <c r="E12886" s="576"/>
    </row>
    <row r="12887" spans="5:5" ht="12" customHeight="1">
      <c r="E12887" s="576"/>
    </row>
    <row r="12888" spans="5:5" ht="12" customHeight="1">
      <c r="E12888" s="576"/>
    </row>
    <row r="12889" spans="5:5" ht="12" customHeight="1">
      <c r="E12889" s="576"/>
    </row>
    <row r="12890" spans="5:5" ht="12" customHeight="1">
      <c r="E12890" s="576"/>
    </row>
    <row r="12891" spans="5:5" ht="12" customHeight="1">
      <c r="E12891" s="576"/>
    </row>
    <row r="12892" spans="5:5" ht="12" customHeight="1">
      <c r="E12892" s="576"/>
    </row>
    <row r="12893" spans="5:5" ht="12" customHeight="1">
      <c r="E12893" s="576"/>
    </row>
    <row r="12894" spans="5:5" ht="12" customHeight="1">
      <c r="E12894" s="576"/>
    </row>
    <row r="12895" spans="5:5" ht="12" customHeight="1">
      <c r="E12895" s="576"/>
    </row>
    <row r="12896" spans="5:5" ht="12" customHeight="1">
      <c r="E12896" s="576"/>
    </row>
    <row r="12897" spans="5:5" ht="12" customHeight="1">
      <c r="E12897" s="576"/>
    </row>
    <row r="12898" spans="5:5" ht="12" customHeight="1">
      <c r="E12898" s="576"/>
    </row>
    <row r="12899" spans="5:5" ht="12" customHeight="1">
      <c r="E12899" s="576"/>
    </row>
    <row r="12900" spans="5:5" ht="12" customHeight="1">
      <c r="E12900" s="576"/>
    </row>
    <row r="12901" spans="5:5" ht="12" customHeight="1">
      <c r="E12901" s="576"/>
    </row>
    <row r="12902" spans="5:5" ht="12" customHeight="1">
      <c r="E12902" s="576"/>
    </row>
    <row r="12903" spans="5:5" ht="12" customHeight="1">
      <c r="E12903" s="576"/>
    </row>
    <row r="12904" spans="5:5" ht="12" customHeight="1">
      <c r="E12904" s="576"/>
    </row>
    <row r="12905" spans="5:5" ht="12" customHeight="1">
      <c r="E12905" s="576"/>
    </row>
    <row r="12906" spans="5:5" ht="12" customHeight="1">
      <c r="E12906" s="576"/>
    </row>
    <row r="12907" spans="5:5" ht="12" customHeight="1">
      <c r="E12907" s="576"/>
    </row>
    <row r="12908" spans="5:5" ht="12" customHeight="1">
      <c r="E12908" s="576"/>
    </row>
    <row r="12909" spans="5:5" ht="12" customHeight="1">
      <c r="E12909" s="576"/>
    </row>
    <row r="12910" spans="5:5" ht="12" customHeight="1">
      <c r="E12910" s="576"/>
    </row>
    <row r="12911" spans="5:5" ht="12" customHeight="1">
      <c r="E12911" s="576"/>
    </row>
    <row r="12912" spans="5:5" ht="12" customHeight="1">
      <c r="E12912" s="576"/>
    </row>
    <row r="12913" spans="5:5" ht="12" customHeight="1">
      <c r="E12913" s="576"/>
    </row>
    <row r="12914" spans="5:5" ht="12" customHeight="1">
      <c r="E12914" s="576"/>
    </row>
    <row r="12915" spans="5:5" ht="12" customHeight="1">
      <c r="E12915" s="576"/>
    </row>
    <row r="12916" spans="5:5" ht="12" customHeight="1">
      <c r="E12916" s="576"/>
    </row>
    <row r="12917" spans="5:5" ht="12" customHeight="1">
      <c r="E12917" s="576"/>
    </row>
    <row r="12918" spans="5:5" ht="12" customHeight="1">
      <c r="E12918" s="576"/>
    </row>
    <row r="12919" spans="5:5" ht="12" customHeight="1">
      <c r="E12919" s="576"/>
    </row>
    <row r="12920" spans="5:5" ht="12" customHeight="1">
      <c r="E12920" s="576"/>
    </row>
    <row r="12921" spans="5:5" ht="12" customHeight="1">
      <c r="E12921" s="576"/>
    </row>
    <row r="12922" spans="5:5" ht="12" customHeight="1">
      <c r="E12922" s="576"/>
    </row>
    <row r="12923" spans="5:5" ht="12" customHeight="1">
      <c r="E12923" s="576"/>
    </row>
    <row r="12924" spans="5:5" ht="12" customHeight="1">
      <c r="E12924" s="576"/>
    </row>
    <row r="12925" spans="5:5" ht="12" customHeight="1">
      <c r="E12925" s="576"/>
    </row>
    <row r="12926" spans="5:5" ht="12" customHeight="1">
      <c r="E12926" s="576"/>
    </row>
    <row r="12927" spans="5:5" ht="12" customHeight="1">
      <c r="E12927" s="576"/>
    </row>
    <row r="12928" spans="5:5" ht="12" customHeight="1">
      <c r="E12928" s="576"/>
    </row>
    <row r="12929" spans="5:5" ht="12" customHeight="1">
      <c r="E12929" s="576"/>
    </row>
    <row r="12930" spans="5:5" ht="12" customHeight="1">
      <c r="E12930" s="576"/>
    </row>
    <row r="12931" spans="5:5" ht="12" customHeight="1">
      <c r="E12931" s="576"/>
    </row>
    <row r="12932" spans="5:5" ht="12" customHeight="1">
      <c r="E12932" s="576"/>
    </row>
    <row r="12933" spans="5:5" ht="12" customHeight="1">
      <c r="E12933" s="576"/>
    </row>
    <row r="12934" spans="5:5" ht="12" customHeight="1">
      <c r="E12934" s="576"/>
    </row>
    <row r="12935" spans="5:5" ht="12" customHeight="1">
      <c r="E12935" s="576"/>
    </row>
    <row r="12936" spans="5:5" ht="12" customHeight="1">
      <c r="E12936" s="576"/>
    </row>
    <row r="12937" spans="5:5" ht="12" customHeight="1">
      <c r="E12937" s="576"/>
    </row>
    <row r="12938" spans="5:5" ht="12" customHeight="1">
      <c r="E12938" s="576"/>
    </row>
    <row r="12939" spans="5:5" ht="12" customHeight="1">
      <c r="E12939" s="576"/>
    </row>
    <row r="12940" spans="5:5" ht="12" customHeight="1">
      <c r="E12940" s="576"/>
    </row>
    <row r="12941" spans="5:5" ht="12" customHeight="1">
      <c r="E12941" s="576"/>
    </row>
    <row r="12942" spans="5:5" ht="12" customHeight="1">
      <c r="E12942" s="576"/>
    </row>
    <row r="12943" spans="5:5" ht="12" customHeight="1">
      <c r="E12943" s="576"/>
    </row>
    <row r="12944" spans="5:5" ht="12" customHeight="1">
      <c r="E12944" s="576"/>
    </row>
    <row r="12945" spans="5:5" ht="12" customHeight="1">
      <c r="E12945" s="576"/>
    </row>
    <row r="12946" spans="5:5" ht="12" customHeight="1">
      <c r="E12946" s="576"/>
    </row>
    <row r="12947" spans="5:5" ht="12" customHeight="1">
      <c r="E12947" s="576"/>
    </row>
    <row r="12948" spans="5:5" ht="12" customHeight="1">
      <c r="E12948" s="576"/>
    </row>
    <row r="12949" spans="5:5" ht="12" customHeight="1">
      <c r="E12949" s="576"/>
    </row>
    <row r="12950" spans="5:5" ht="12" customHeight="1">
      <c r="E12950" s="576"/>
    </row>
    <row r="12951" spans="5:5" ht="12" customHeight="1">
      <c r="E12951" s="576"/>
    </row>
    <row r="12952" spans="5:5" ht="12" customHeight="1">
      <c r="E12952" s="576"/>
    </row>
    <row r="12953" spans="5:5" ht="12" customHeight="1">
      <c r="E12953" s="576"/>
    </row>
    <row r="12954" spans="5:5" ht="12" customHeight="1">
      <c r="E12954" s="576"/>
    </row>
    <row r="12955" spans="5:5" ht="12" customHeight="1">
      <c r="E12955" s="576"/>
    </row>
    <row r="12956" spans="5:5" ht="12" customHeight="1">
      <c r="E12956" s="576"/>
    </row>
    <row r="12957" spans="5:5" ht="12" customHeight="1">
      <c r="E12957" s="576"/>
    </row>
    <row r="12958" spans="5:5" ht="12" customHeight="1">
      <c r="E12958" s="576"/>
    </row>
    <row r="12959" spans="5:5" ht="12" customHeight="1">
      <c r="E12959" s="576"/>
    </row>
    <row r="12960" spans="5:5" ht="12" customHeight="1">
      <c r="E12960" s="576"/>
    </row>
    <row r="12961" spans="5:5" ht="12" customHeight="1">
      <c r="E12961" s="576"/>
    </row>
    <row r="12962" spans="5:5" ht="12" customHeight="1">
      <c r="E12962" s="576"/>
    </row>
    <row r="12963" spans="5:5" ht="12" customHeight="1">
      <c r="E12963" s="576"/>
    </row>
    <row r="12964" spans="5:5" ht="12" customHeight="1">
      <c r="E12964" s="576"/>
    </row>
    <row r="12965" spans="5:5" ht="12" customHeight="1">
      <c r="E12965" s="576"/>
    </row>
    <row r="12966" spans="5:5" ht="12" customHeight="1">
      <c r="E12966" s="576"/>
    </row>
    <row r="12967" spans="5:5" ht="12" customHeight="1">
      <c r="E12967" s="576"/>
    </row>
    <row r="12968" spans="5:5" ht="12" customHeight="1">
      <c r="E12968" s="576"/>
    </row>
    <row r="12969" spans="5:5" ht="12" customHeight="1">
      <c r="E12969" s="576"/>
    </row>
    <row r="12970" spans="5:5" ht="12" customHeight="1">
      <c r="E12970" s="576"/>
    </row>
    <row r="12971" spans="5:5" ht="12" customHeight="1">
      <c r="E12971" s="576"/>
    </row>
    <row r="12972" spans="5:5" ht="12" customHeight="1">
      <c r="E12972" s="576"/>
    </row>
    <row r="12973" spans="5:5" ht="12" customHeight="1">
      <c r="E12973" s="576"/>
    </row>
    <row r="12974" spans="5:5" ht="12" customHeight="1">
      <c r="E12974" s="576"/>
    </row>
    <row r="12975" spans="5:5" ht="12" customHeight="1">
      <c r="E12975" s="576"/>
    </row>
    <row r="12976" spans="5:5" ht="12" customHeight="1">
      <c r="E12976" s="576"/>
    </row>
    <row r="12977" spans="5:5" ht="12" customHeight="1">
      <c r="E12977" s="576"/>
    </row>
    <row r="12978" spans="5:5" ht="12" customHeight="1">
      <c r="E12978" s="576"/>
    </row>
    <row r="12979" spans="5:5" ht="12" customHeight="1">
      <c r="E12979" s="576"/>
    </row>
    <row r="12980" spans="5:5" ht="12" customHeight="1">
      <c r="E12980" s="576"/>
    </row>
    <row r="12981" spans="5:5" ht="12" customHeight="1">
      <c r="E12981" s="576"/>
    </row>
    <row r="12982" spans="5:5" ht="12" customHeight="1">
      <c r="E12982" s="576"/>
    </row>
    <row r="12983" spans="5:5" ht="12" customHeight="1">
      <c r="E12983" s="576"/>
    </row>
    <row r="12984" spans="5:5" ht="12" customHeight="1">
      <c r="E12984" s="576"/>
    </row>
    <row r="12985" spans="5:5" ht="12" customHeight="1">
      <c r="E12985" s="576"/>
    </row>
    <row r="12986" spans="5:5" ht="12" customHeight="1">
      <c r="E12986" s="576"/>
    </row>
    <row r="12987" spans="5:5" ht="12" customHeight="1">
      <c r="E12987" s="576"/>
    </row>
    <row r="12988" spans="5:5" ht="12" customHeight="1">
      <c r="E12988" s="576"/>
    </row>
    <row r="12989" spans="5:5" ht="12" customHeight="1">
      <c r="E12989" s="576"/>
    </row>
    <row r="12990" spans="5:5" ht="12" customHeight="1">
      <c r="E12990" s="576"/>
    </row>
    <row r="12991" spans="5:5" ht="12" customHeight="1">
      <c r="E12991" s="576"/>
    </row>
    <row r="12992" spans="5:5" ht="12" customHeight="1">
      <c r="E12992" s="576"/>
    </row>
    <row r="12993" spans="5:5" ht="12" customHeight="1">
      <c r="E12993" s="576"/>
    </row>
    <row r="12994" spans="5:5" ht="12" customHeight="1">
      <c r="E12994" s="576"/>
    </row>
    <row r="12995" spans="5:5" ht="12" customHeight="1">
      <c r="E12995" s="576"/>
    </row>
    <row r="12996" spans="5:5" ht="12" customHeight="1">
      <c r="E12996" s="576"/>
    </row>
    <row r="12997" spans="5:5" ht="12" customHeight="1">
      <c r="E12997" s="576"/>
    </row>
    <row r="12998" spans="5:5" ht="12" customHeight="1">
      <c r="E12998" s="576"/>
    </row>
    <row r="12999" spans="5:5" ht="12" customHeight="1">
      <c r="E12999" s="576"/>
    </row>
    <row r="13000" spans="5:5" ht="12" customHeight="1">
      <c r="E13000" s="576"/>
    </row>
    <row r="13001" spans="5:5" ht="12" customHeight="1">
      <c r="E13001" s="576"/>
    </row>
    <row r="13002" spans="5:5" ht="12" customHeight="1">
      <c r="E13002" s="576"/>
    </row>
    <row r="13003" spans="5:5" ht="12" customHeight="1">
      <c r="E13003" s="576"/>
    </row>
    <row r="13004" spans="5:5" ht="12" customHeight="1">
      <c r="E13004" s="576"/>
    </row>
    <row r="13005" spans="5:5" ht="12" customHeight="1">
      <c r="E13005" s="576"/>
    </row>
    <row r="13006" spans="5:5" ht="12" customHeight="1">
      <c r="E13006" s="576"/>
    </row>
    <row r="13007" spans="5:5" ht="12" customHeight="1">
      <c r="E13007" s="576"/>
    </row>
    <row r="13008" spans="5:5" ht="12" customHeight="1">
      <c r="E13008" s="576"/>
    </row>
    <row r="13009" spans="5:5" ht="12" customHeight="1">
      <c r="E13009" s="576"/>
    </row>
    <row r="13010" spans="5:5" ht="12" customHeight="1">
      <c r="E13010" s="576"/>
    </row>
    <row r="13011" spans="5:5" ht="12" customHeight="1">
      <c r="E13011" s="576"/>
    </row>
    <row r="13012" spans="5:5" ht="12" customHeight="1">
      <c r="E13012" s="576"/>
    </row>
    <row r="13013" spans="5:5" ht="12" customHeight="1">
      <c r="E13013" s="576"/>
    </row>
    <row r="13014" spans="5:5" ht="12" customHeight="1">
      <c r="E13014" s="576"/>
    </row>
    <row r="13015" spans="5:5" ht="12" customHeight="1">
      <c r="E13015" s="576"/>
    </row>
    <row r="13016" spans="5:5" ht="12" customHeight="1">
      <c r="E13016" s="576"/>
    </row>
    <row r="13017" spans="5:5" ht="12" customHeight="1">
      <c r="E13017" s="576"/>
    </row>
    <row r="13018" spans="5:5" ht="12" customHeight="1">
      <c r="E13018" s="576"/>
    </row>
    <row r="13019" spans="5:5" ht="12" customHeight="1">
      <c r="E13019" s="576"/>
    </row>
    <row r="13020" spans="5:5" ht="12" customHeight="1">
      <c r="E13020" s="576"/>
    </row>
    <row r="13021" spans="5:5" ht="12" customHeight="1">
      <c r="E13021" s="576"/>
    </row>
    <row r="13022" spans="5:5" ht="12" customHeight="1">
      <c r="E13022" s="576"/>
    </row>
    <row r="13023" spans="5:5" ht="12" customHeight="1">
      <c r="E13023" s="576"/>
    </row>
    <row r="13024" spans="5:5" ht="12" customHeight="1">
      <c r="E13024" s="576"/>
    </row>
    <row r="13025" spans="5:5" ht="12" customHeight="1">
      <c r="E13025" s="576"/>
    </row>
    <row r="13026" spans="5:5" ht="12" customHeight="1">
      <c r="E13026" s="576"/>
    </row>
    <row r="13027" spans="5:5" ht="12" customHeight="1">
      <c r="E13027" s="576"/>
    </row>
    <row r="13028" spans="5:5" ht="12" customHeight="1">
      <c r="E13028" s="576"/>
    </row>
    <row r="13029" spans="5:5" ht="12" customHeight="1">
      <c r="E13029" s="576"/>
    </row>
    <row r="13030" spans="5:5" ht="12" customHeight="1">
      <c r="E13030" s="576"/>
    </row>
    <row r="13031" spans="5:5" ht="12" customHeight="1">
      <c r="E13031" s="576"/>
    </row>
    <row r="13032" spans="5:5" ht="12" customHeight="1">
      <c r="E13032" s="576"/>
    </row>
    <row r="13033" spans="5:5" ht="12" customHeight="1">
      <c r="E13033" s="576"/>
    </row>
    <row r="13034" spans="5:5" ht="12" customHeight="1">
      <c r="E13034" s="576"/>
    </row>
    <row r="13035" spans="5:5" ht="12" customHeight="1">
      <c r="E13035" s="576"/>
    </row>
    <row r="13036" spans="5:5" ht="12" customHeight="1">
      <c r="E13036" s="576"/>
    </row>
    <row r="13037" spans="5:5" ht="12" customHeight="1">
      <c r="E13037" s="576"/>
    </row>
    <row r="13038" spans="5:5" ht="12" customHeight="1">
      <c r="E13038" s="576"/>
    </row>
    <row r="13039" spans="5:5" ht="12" customHeight="1">
      <c r="E13039" s="576"/>
    </row>
    <row r="13040" spans="5:5" ht="12" customHeight="1">
      <c r="E13040" s="576"/>
    </row>
    <row r="13041" spans="5:5" ht="12" customHeight="1">
      <c r="E13041" s="576"/>
    </row>
    <row r="13042" spans="5:5" ht="12" customHeight="1">
      <c r="E13042" s="576"/>
    </row>
    <row r="13043" spans="5:5" ht="12" customHeight="1">
      <c r="E13043" s="576"/>
    </row>
    <row r="13044" spans="5:5" ht="12" customHeight="1">
      <c r="E13044" s="576"/>
    </row>
    <row r="13045" spans="5:5" ht="12" customHeight="1">
      <c r="E13045" s="576"/>
    </row>
    <row r="13046" spans="5:5" ht="12" customHeight="1">
      <c r="E13046" s="576"/>
    </row>
    <row r="13047" spans="5:5" ht="12" customHeight="1">
      <c r="E13047" s="576"/>
    </row>
    <row r="13048" spans="5:5" ht="12" customHeight="1">
      <c r="E13048" s="576"/>
    </row>
    <row r="13049" spans="5:5" ht="12" customHeight="1">
      <c r="E13049" s="576"/>
    </row>
    <row r="13050" spans="5:5" ht="12" customHeight="1">
      <c r="E13050" s="576"/>
    </row>
    <row r="13051" spans="5:5" ht="12" customHeight="1">
      <c r="E13051" s="576"/>
    </row>
    <row r="13052" spans="5:5" ht="12" customHeight="1">
      <c r="E13052" s="576"/>
    </row>
    <row r="13053" spans="5:5" ht="12" customHeight="1">
      <c r="E13053" s="576"/>
    </row>
    <row r="13054" spans="5:5" ht="12" customHeight="1">
      <c r="E13054" s="576"/>
    </row>
    <row r="13055" spans="5:5" ht="12" customHeight="1">
      <c r="E13055" s="576"/>
    </row>
    <row r="13056" spans="5:5" ht="12" customHeight="1">
      <c r="E13056" s="576"/>
    </row>
    <row r="13057" spans="5:5" ht="12" customHeight="1">
      <c r="E13057" s="576"/>
    </row>
    <row r="13058" spans="5:5" ht="12" customHeight="1">
      <c r="E13058" s="576"/>
    </row>
    <row r="13059" spans="5:5" ht="12" customHeight="1">
      <c r="E13059" s="576"/>
    </row>
    <row r="13060" spans="5:5" ht="12" customHeight="1">
      <c r="E13060" s="576"/>
    </row>
    <row r="13061" spans="5:5" ht="12" customHeight="1">
      <c r="E13061" s="576"/>
    </row>
    <row r="13062" spans="5:5" ht="12" customHeight="1">
      <c r="E13062" s="576"/>
    </row>
    <row r="13063" spans="5:5" ht="12" customHeight="1">
      <c r="E13063" s="576"/>
    </row>
    <row r="13064" spans="5:5" ht="12" customHeight="1">
      <c r="E13064" s="576"/>
    </row>
    <row r="13065" spans="5:5" ht="12" customHeight="1">
      <c r="E13065" s="576"/>
    </row>
    <row r="13066" spans="5:5" ht="12" customHeight="1">
      <c r="E13066" s="576"/>
    </row>
    <row r="13067" spans="5:5" ht="12" customHeight="1">
      <c r="E13067" s="576"/>
    </row>
    <row r="13068" spans="5:5" ht="12" customHeight="1">
      <c r="E13068" s="576"/>
    </row>
    <row r="13069" spans="5:5" ht="12" customHeight="1">
      <c r="E13069" s="576"/>
    </row>
    <row r="13070" spans="5:5" ht="12" customHeight="1">
      <c r="E13070" s="576"/>
    </row>
    <row r="13071" spans="5:5" ht="12" customHeight="1">
      <c r="E13071" s="576"/>
    </row>
    <row r="13072" spans="5:5" ht="12" customHeight="1">
      <c r="E13072" s="576"/>
    </row>
    <row r="13073" spans="5:5" ht="12" customHeight="1">
      <c r="E13073" s="576"/>
    </row>
    <row r="13074" spans="5:5" ht="12" customHeight="1">
      <c r="E13074" s="576"/>
    </row>
    <row r="13075" spans="5:5" ht="12" customHeight="1">
      <c r="E13075" s="576"/>
    </row>
    <row r="13076" spans="5:5" ht="12" customHeight="1">
      <c r="E13076" s="576"/>
    </row>
    <row r="13077" spans="5:5" ht="12" customHeight="1">
      <c r="E13077" s="576"/>
    </row>
    <row r="13078" spans="5:5" ht="12" customHeight="1">
      <c r="E13078" s="576"/>
    </row>
    <row r="13079" spans="5:5" ht="12" customHeight="1">
      <c r="E13079" s="576"/>
    </row>
    <row r="13080" spans="5:5" ht="12" customHeight="1">
      <c r="E13080" s="576"/>
    </row>
    <row r="13081" spans="5:5" ht="12" customHeight="1">
      <c r="E13081" s="576"/>
    </row>
    <row r="13082" spans="5:5" ht="12" customHeight="1">
      <c r="E13082" s="576"/>
    </row>
    <row r="13083" spans="5:5" ht="12" customHeight="1">
      <c r="E13083" s="576"/>
    </row>
    <row r="13084" spans="5:5" ht="12" customHeight="1">
      <c r="E13084" s="576"/>
    </row>
    <row r="13085" spans="5:5" ht="12" customHeight="1">
      <c r="E13085" s="576"/>
    </row>
    <row r="13086" spans="5:5" ht="12" customHeight="1">
      <c r="E13086" s="576"/>
    </row>
    <row r="13087" spans="5:5" ht="12" customHeight="1">
      <c r="E13087" s="576"/>
    </row>
    <row r="13088" spans="5:5" ht="12" customHeight="1">
      <c r="E13088" s="576"/>
    </row>
    <row r="13089" spans="5:5" ht="12" customHeight="1">
      <c r="E13089" s="576"/>
    </row>
    <row r="13090" spans="5:5" ht="12" customHeight="1">
      <c r="E13090" s="576"/>
    </row>
    <row r="13091" spans="5:5" ht="12" customHeight="1">
      <c r="E13091" s="576"/>
    </row>
    <row r="13092" spans="5:5" ht="12" customHeight="1">
      <c r="E13092" s="576"/>
    </row>
    <row r="13093" spans="5:5" ht="12" customHeight="1">
      <c r="E13093" s="576"/>
    </row>
    <row r="13094" spans="5:5" ht="12" customHeight="1">
      <c r="E13094" s="576"/>
    </row>
    <row r="13095" spans="5:5" ht="12" customHeight="1">
      <c r="E13095" s="576"/>
    </row>
    <row r="13096" spans="5:5" ht="12" customHeight="1">
      <c r="E13096" s="576"/>
    </row>
    <row r="13097" spans="5:5" ht="12" customHeight="1">
      <c r="E13097" s="576"/>
    </row>
    <row r="13098" spans="5:5" ht="12" customHeight="1">
      <c r="E13098" s="576"/>
    </row>
    <row r="13099" spans="5:5" ht="12" customHeight="1">
      <c r="E13099" s="576"/>
    </row>
    <row r="13100" spans="5:5" ht="12" customHeight="1">
      <c r="E13100" s="576"/>
    </row>
    <row r="13101" spans="5:5" ht="12" customHeight="1">
      <c r="E13101" s="576"/>
    </row>
    <row r="13102" spans="5:5" ht="12" customHeight="1">
      <c r="E13102" s="576"/>
    </row>
    <row r="13103" spans="5:5" ht="12" customHeight="1">
      <c r="E13103" s="576"/>
    </row>
    <row r="13104" spans="5:5" ht="12" customHeight="1">
      <c r="E13104" s="576"/>
    </row>
    <row r="13105" spans="5:5" ht="12" customHeight="1">
      <c r="E13105" s="576"/>
    </row>
    <row r="13106" spans="5:5" ht="12" customHeight="1">
      <c r="E13106" s="576"/>
    </row>
    <row r="13107" spans="5:5" ht="12" customHeight="1">
      <c r="E13107" s="576"/>
    </row>
    <row r="13108" spans="5:5" ht="12" customHeight="1">
      <c r="E13108" s="576"/>
    </row>
    <row r="13109" spans="5:5" ht="12" customHeight="1">
      <c r="E13109" s="576"/>
    </row>
    <row r="13110" spans="5:5" ht="12" customHeight="1">
      <c r="E13110" s="576"/>
    </row>
    <row r="13111" spans="5:5" ht="12" customHeight="1">
      <c r="E13111" s="576"/>
    </row>
    <row r="13112" spans="5:5" ht="12" customHeight="1">
      <c r="E13112" s="576"/>
    </row>
    <row r="13113" spans="5:5" ht="12" customHeight="1">
      <c r="E13113" s="576"/>
    </row>
    <row r="13114" spans="5:5" ht="12" customHeight="1">
      <c r="E13114" s="576"/>
    </row>
    <row r="13115" spans="5:5" ht="12" customHeight="1">
      <c r="E13115" s="576"/>
    </row>
    <row r="13116" spans="5:5" ht="12" customHeight="1">
      <c r="E13116" s="576"/>
    </row>
    <row r="13117" spans="5:5" ht="12" customHeight="1">
      <c r="E13117" s="576"/>
    </row>
    <row r="13118" spans="5:5" ht="12" customHeight="1">
      <c r="E13118" s="576"/>
    </row>
    <row r="13119" spans="5:5" ht="12" customHeight="1">
      <c r="E13119" s="576"/>
    </row>
    <row r="13120" spans="5:5" ht="12" customHeight="1">
      <c r="E13120" s="576"/>
    </row>
    <row r="13121" spans="5:5" ht="12" customHeight="1">
      <c r="E13121" s="576"/>
    </row>
    <row r="13122" spans="5:5" ht="12" customHeight="1">
      <c r="E13122" s="576"/>
    </row>
    <row r="13123" spans="5:5" ht="12" customHeight="1">
      <c r="E13123" s="576"/>
    </row>
    <row r="13124" spans="5:5" ht="12" customHeight="1">
      <c r="E13124" s="576"/>
    </row>
    <row r="13125" spans="5:5" ht="12" customHeight="1">
      <c r="E13125" s="576"/>
    </row>
    <row r="13126" spans="5:5" ht="12" customHeight="1">
      <c r="E13126" s="576"/>
    </row>
    <row r="13127" spans="5:5" ht="12" customHeight="1">
      <c r="E13127" s="576"/>
    </row>
    <row r="13128" spans="5:5" ht="12" customHeight="1">
      <c r="E13128" s="576"/>
    </row>
    <row r="13129" spans="5:5" ht="12" customHeight="1">
      <c r="E13129" s="576"/>
    </row>
    <row r="13130" spans="5:5" ht="12" customHeight="1">
      <c r="E13130" s="576"/>
    </row>
    <row r="13131" spans="5:5" ht="12" customHeight="1">
      <c r="E13131" s="576"/>
    </row>
    <row r="13132" spans="5:5" ht="12" customHeight="1">
      <c r="E13132" s="576"/>
    </row>
    <row r="13133" spans="5:5" ht="12" customHeight="1">
      <c r="E13133" s="576"/>
    </row>
    <row r="13134" spans="5:5" ht="12" customHeight="1">
      <c r="E13134" s="576"/>
    </row>
    <row r="13135" spans="5:5" ht="12" customHeight="1">
      <c r="E13135" s="576"/>
    </row>
    <row r="13136" spans="5:5" ht="12" customHeight="1">
      <c r="E13136" s="576"/>
    </row>
    <row r="13137" spans="5:5" ht="12" customHeight="1">
      <c r="E13137" s="576"/>
    </row>
    <row r="13138" spans="5:5" ht="12" customHeight="1">
      <c r="E13138" s="576"/>
    </row>
    <row r="13139" spans="5:5" ht="12" customHeight="1">
      <c r="E13139" s="576"/>
    </row>
    <row r="13140" spans="5:5" ht="12" customHeight="1">
      <c r="E13140" s="576"/>
    </row>
    <row r="13141" spans="5:5" ht="12" customHeight="1">
      <c r="E13141" s="576"/>
    </row>
    <row r="13142" spans="5:5" ht="12" customHeight="1">
      <c r="E13142" s="576"/>
    </row>
    <row r="13143" spans="5:5" ht="12" customHeight="1">
      <c r="E13143" s="576"/>
    </row>
    <row r="13144" spans="5:5" ht="12" customHeight="1">
      <c r="E13144" s="576"/>
    </row>
    <row r="13145" spans="5:5" ht="12" customHeight="1">
      <c r="E13145" s="576"/>
    </row>
    <row r="13146" spans="5:5" ht="12" customHeight="1">
      <c r="E13146" s="576"/>
    </row>
    <row r="13147" spans="5:5" ht="12" customHeight="1">
      <c r="E13147" s="576"/>
    </row>
    <row r="13148" spans="5:5" ht="12" customHeight="1">
      <c r="E13148" s="576"/>
    </row>
    <row r="13149" spans="5:5" ht="12" customHeight="1">
      <c r="E13149" s="576"/>
    </row>
    <row r="13150" spans="5:5" ht="12" customHeight="1">
      <c r="E13150" s="576"/>
    </row>
    <row r="13151" spans="5:5" ht="12" customHeight="1">
      <c r="E13151" s="576"/>
    </row>
    <row r="13152" spans="5:5" ht="12" customHeight="1">
      <c r="E13152" s="576"/>
    </row>
    <row r="13153" spans="5:5" ht="12" customHeight="1">
      <c r="E13153" s="576"/>
    </row>
    <row r="13154" spans="5:5" ht="12" customHeight="1">
      <c r="E13154" s="576"/>
    </row>
    <row r="13155" spans="5:5" ht="12" customHeight="1">
      <c r="E13155" s="576"/>
    </row>
    <row r="13156" spans="5:5" ht="12" customHeight="1">
      <c r="E13156" s="576"/>
    </row>
    <row r="13157" spans="5:5" ht="12" customHeight="1">
      <c r="E13157" s="576"/>
    </row>
    <row r="13158" spans="5:5" ht="12" customHeight="1">
      <c r="E13158" s="576"/>
    </row>
    <row r="13159" spans="5:5" ht="12" customHeight="1">
      <c r="E13159" s="576"/>
    </row>
    <row r="13160" spans="5:5" ht="12" customHeight="1">
      <c r="E13160" s="576"/>
    </row>
    <row r="13161" spans="5:5" ht="12" customHeight="1">
      <c r="E13161" s="576"/>
    </row>
    <row r="13162" spans="5:5" ht="12" customHeight="1">
      <c r="E13162" s="576"/>
    </row>
    <row r="13163" spans="5:5" ht="12" customHeight="1">
      <c r="E13163" s="576"/>
    </row>
    <row r="13164" spans="5:5" ht="12" customHeight="1">
      <c r="E13164" s="576"/>
    </row>
    <row r="13165" spans="5:5" ht="12" customHeight="1">
      <c r="E13165" s="576"/>
    </row>
    <row r="13166" spans="5:5" ht="12" customHeight="1">
      <c r="E13166" s="576"/>
    </row>
    <row r="13167" spans="5:5" ht="12" customHeight="1">
      <c r="E13167" s="576"/>
    </row>
    <row r="13168" spans="5:5" ht="12" customHeight="1">
      <c r="E13168" s="576"/>
    </row>
    <row r="13169" spans="5:5" ht="12" customHeight="1">
      <c r="E13169" s="576"/>
    </row>
    <row r="13170" spans="5:5" ht="12" customHeight="1">
      <c r="E13170" s="576"/>
    </row>
    <row r="13171" spans="5:5" ht="12" customHeight="1">
      <c r="E13171" s="576"/>
    </row>
    <row r="13172" spans="5:5" ht="12" customHeight="1">
      <c r="E13172" s="576"/>
    </row>
    <row r="13173" spans="5:5" ht="12" customHeight="1">
      <c r="E13173" s="576"/>
    </row>
    <row r="13174" spans="5:5" ht="12" customHeight="1">
      <c r="E13174" s="576"/>
    </row>
    <row r="13175" spans="5:5" ht="12" customHeight="1">
      <c r="E13175" s="576"/>
    </row>
    <row r="13176" spans="5:5" ht="12" customHeight="1">
      <c r="E13176" s="576"/>
    </row>
    <row r="13177" spans="5:5" ht="12" customHeight="1">
      <c r="E13177" s="576"/>
    </row>
    <row r="13178" spans="5:5" ht="12" customHeight="1">
      <c r="E13178" s="576"/>
    </row>
    <row r="13179" spans="5:5" ht="12" customHeight="1">
      <c r="E13179" s="576"/>
    </row>
    <row r="13180" spans="5:5" ht="12" customHeight="1">
      <c r="E13180" s="576"/>
    </row>
    <row r="13181" spans="5:5" ht="12" customHeight="1">
      <c r="E13181" s="576"/>
    </row>
    <row r="13182" spans="5:5" ht="12" customHeight="1">
      <c r="E13182" s="576"/>
    </row>
    <row r="13183" spans="5:5" ht="12" customHeight="1">
      <c r="E13183" s="576"/>
    </row>
    <row r="13184" spans="5:5" ht="12" customHeight="1">
      <c r="E13184" s="576"/>
    </row>
    <row r="13185" spans="5:5" ht="12" customHeight="1">
      <c r="E13185" s="576"/>
    </row>
    <row r="13186" spans="5:5" ht="12" customHeight="1">
      <c r="E13186" s="576"/>
    </row>
    <row r="13187" spans="5:5" ht="12" customHeight="1">
      <c r="E13187" s="576"/>
    </row>
    <row r="13188" spans="5:5" ht="12" customHeight="1">
      <c r="E13188" s="576"/>
    </row>
    <row r="13189" spans="5:5" ht="12" customHeight="1">
      <c r="E13189" s="576"/>
    </row>
    <row r="13190" spans="5:5" ht="12" customHeight="1">
      <c r="E13190" s="576"/>
    </row>
    <row r="13191" spans="5:5" ht="12" customHeight="1">
      <c r="E13191" s="576"/>
    </row>
    <row r="13192" spans="5:5" ht="12" customHeight="1">
      <c r="E13192" s="576"/>
    </row>
    <row r="13193" spans="5:5" ht="12" customHeight="1">
      <c r="E13193" s="576"/>
    </row>
    <row r="13194" spans="5:5" ht="12" customHeight="1">
      <c r="E13194" s="576"/>
    </row>
    <row r="13195" spans="5:5" ht="12" customHeight="1">
      <c r="E13195" s="576"/>
    </row>
    <row r="13196" spans="5:5" ht="12" customHeight="1">
      <c r="E13196" s="576"/>
    </row>
    <row r="13197" spans="5:5" ht="12" customHeight="1">
      <c r="E13197" s="576"/>
    </row>
    <row r="13198" spans="5:5" ht="12" customHeight="1">
      <c r="E13198" s="576"/>
    </row>
    <row r="13199" spans="5:5" ht="12" customHeight="1">
      <c r="E13199" s="576"/>
    </row>
    <row r="13200" spans="5:5" ht="12" customHeight="1">
      <c r="E13200" s="576"/>
    </row>
    <row r="13201" spans="5:5" ht="12" customHeight="1">
      <c r="E13201" s="576"/>
    </row>
    <row r="13202" spans="5:5" ht="12" customHeight="1">
      <c r="E13202" s="576"/>
    </row>
    <row r="13203" spans="5:5" ht="12" customHeight="1">
      <c r="E13203" s="576"/>
    </row>
    <row r="13204" spans="5:5" ht="12" customHeight="1">
      <c r="E13204" s="576"/>
    </row>
    <row r="13205" spans="5:5" ht="12" customHeight="1">
      <c r="E13205" s="576"/>
    </row>
    <row r="13206" spans="5:5" ht="12" customHeight="1">
      <c r="E13206" s="576"/>
    </row>
    <row r="13207" spans="5:5" ht="12" customHeight="1">
      <c r="E13207" s="576"/>
    </row>
    <row r="13208" spans="5:5" ht="12" customHeight="1">
      <c r="E13208" s="576"/>
    </row>
    <row r="13209" spans="5:5" ht="12" customHeight="1">
      <c r="E13209" s="576"/>
    </row>
    <row r="13210" spans="5:5" ht="12" customHeight="1">
      <c r="E13210" s="576"/>
    </row>
    <row r="13211" spans="5:5" ht="12" customHeight="1">
      <c r="E13211" s="576"/>
    </row>
    <row r="13212" spans="5:5" ht="12" customHeight="1">
      <c r="E13212" s="576"/>
    </row>
    <row r="13213" spans="5:5" ht="12" customHeight="1">
      <c r="E13213" s="576"/>
    </row>
    <row r="13214" spans="5:5" ht="12" customHeight="1">
      <c r="E13214" s="576"/>
    </row>
    <row r="13215" spans="5:5" ht="12" customHeight="1">
      <c r="E13215" s="576"/>
    </row>
    <row r="13216" spans="5:5" ht="12" customHeight="1">
      <c r="E13216" s="576"/>
    </row>
    <row r="13217" spans="5:5" ht="12" customHeight="1">
      <c r="E13217" s="576"/>
    </row>
    <row r="13218" spans="5:5" ht="12" customHeight="1">
      <c r="E13218" s="576"/>
    </row>
    <row r="13219" spans="5:5" ht="12" customHeight="1">
      <c r="E13219" s="576"/>
    </row>
    <row r="13220" spans="5:5" ht="12" customHeight="1">
      <c r="E13220" s="576"/>
    </row>
    <row r="13221" spans="5:5" ht="12" customHeight="1">
      <c r="E13221" s="576"/>
    </row>
    <row r="13222" spans="5:5" ht="12" customHeight="1">
      <c r="E13222" s="576"/>
    </row>
    <row r="13223" spans="5:5" ht="12" customHeight="1">
      <c r="E13223" s="576"/>
    </row>
    <row r="13224" spans="5:5" ht="12" customHeight="1">
      <c r="E13224" s="576"/>
    </row>
    <row r="13225" spans="5:5" ht="12" customHeight="1">
      <c r="E13225" s="576"/>
    </row>
    <row r="13226" spans="5:5" ht="12" customHeight="1">
      <c r="E13226" s="576"/>
    </row>
    <row r="13227" spans="5:5" ht="12" customHeight="1">
      <c r="E13227" s="576"/>
    </row>
    <row r="13228" spans="5:5" ht="12" customHeight="1">
      <c r="E13228" s="576"/>
    </row>
    <row r="13229" spans="5:5" ht="12" customHeight="1">
      <c r="E13229" s="576"/>
    </row>
    <row r="13230" spans="5:5" ht="12" customHeight="1">
      <c r="E13230" s="576"/>
    </row>
    <row r="13231" spans="5:5" ht="12" customHeight="1">
      <c r="E13231" s="576"/>
    </row>
    <row r="13232" spans="5:5" ht="12" customHeight="1">
      <c r="E13232" s="576"/>
    </row>
    <row r="13233" spans="5:5" ht="12" customHeight="1">
      <c r="E13233" s="576"/>
    </row>
    <row r="13234" spans="5:5" ht="12" customHeight="1">
      <c r="E13234" s="576"/>
    </row>
    <row r="13235" spans="5:5" ht="12" customHeight="1">
      <c r="E13235" s="576"/>
    </row>
    <row r="13236" spans="5:5" ht="12" customHeight="1">
      <c r="E13236" s="576"/>
    </row>
    <row r="13237" spans="5:5" ht="12" customHeight="1">
      <c r="E13237" s="576"/>
    </row>
    <row r="13238" spans="5:5" ht="12" customHeight="1">
      <c r="E13238" s="576"/>
    </row>
    <row r="13239" spans="5:5" ht="12" customHeight="1">
      <c r="E13239" s="576"/>
    </row>
    <row r="13240" spans="5:5" ht="12" customHeight="1">
      <c r="E13240" s="576"/>
    </row>
    <row r="13241" spans="5:5" ht="12" customHeight="1">
      <c r="E13241" s="576"/>
    </row>
    <row r="13242" spans="5:5" ht="12" customHeight="1">
      <c r="E13242" s="576"/>
    </row>
    <row r="13243" spans="5:5" ht="12" customHeight="1">
      <c r="E13243" s="576"/>
    </row>
    <row r="13244" spans="5:5" ht="12" customHeight="1">
      <c r="E13244" s="576"/>
    </row>
    <row r="13245" spans="5:5" ht="12" customHeight="1">
      <c r="E13245" s="576"/>
    </row>
    <row r="13246" spans="5:5" ht="12" customHeight="1">
      <c r="E13246" s="576"/>
    </row>
    <row r="13247" spans="5:5" ht="12" customHeight="1">
      <c r="E13247" s="576"/>
    </row>
    <row r="13248" spans="5:5" ht="12" customHeight="1">
      <c r="E13248" s="576"/>
    </row>
    <row r="13249" spans="5:5" ht="12" customHeight="1">
      <c r="E13249" s="576"/>
    </row>
    <row r="13250" spans="5:5" ht="12" customHeight="1">
      <c r="E13250" s="576"/>
    </row>
    <row r="13251" spans="5:5" ht="12" customHeight="1">
      <c r="E13251" s="576"/>
    </row>
    <row r="13252" spans="5:5" ht="12" customHeight="1">
      <c r="E13252" s="576"/>
    </row>
    <row r="13253" spans="5:5" ht="12" customHeight="1">
      <c r="E13253" s="576"/>
    </row>
    <row r="13254" spans="5:5" ht="12" customHeight="1">
      <c r="E13254" s="576"/>
    </row>
    <row r="13255" spans="5:5" ht="12" customHeight="1">
      <c r="E13255" s="576"/>
    </row>
    <row r="13256" spans="5:5" ht="12" customHeight="1">
      <c r="E13256" s="576"/>
    </row>
    <row r="13257" spans="5:5" ht="12" customHeight="1">
      <c r="E13257" s="576"/>
    </row>
    <row r="13258" spans="5:5" ht="12" customHeight="1">
      <c r="E13258" s="576"/>
    </row>
    <row r="13259" spans="5:5" ht="12" customHeight="1">
      <c r="E13259" s="576"/>
    </row>
    <row r="13260" spans="5:5" ht="12" customHeight="1">
      <c r="E13260" s="576"/>
    </row>
    <row r="13261" spans="5:5" ht="12" customHeight="1">
      <c r="E13261" s="576"/>
    </row>
    <row r="13262" spans="5:5" ht="12" customHeight="1">
      <c r="E13262" s="576"/>
    </row>
    <row r="13263" spans="5:5" ht="12" customHeight="1">
      <c r="E13263" s="576"/>
    </row>
    <row r="13264" spans="5:5" ht="12" customHeight="1">
      <c r="E13264" s="576"/>
    </row>
    <row r="13265" spans="5:5" ht="12" customHeight="1">
      <c r="E13265" s="576"/>
    </row>
    <row r="13266" spans="5:5" ht="12" customHeight="1">
      <c r="E13266" s="576"/>
    </row>
    <row r="13267" spans="5:5" ht="12" customHeight="1">
      <c r="E13267" s="576"/>
    </row>
    <row r="13268" spans="5:5" ht="12" customHeight="1">
      <c r="E13268" s="576"/>
    </row>
    <row r="13269" spans="5:5" ht="12" customHeight="1">
      <c r="E13269" s="576"/>
    </row>
    <row r="13270" spans="5:5" ht="12" customHeight="1">
      <c r="E13270" s="576"/>
    </row>
    <row r="13271" spans="5:5" ht="12" customHeight="1">
      <c r="E13271" s="576"/>
    </row>
    <row r="13272" spans="5:5" ht="12" customHeight="1">
      <c r="E13272" s="576"/>
    </row>
    <row r="13273" spans="5:5" ht="12" customHeight="1">
      <c r="E13273" s="576"/>
    </row>
    <row r="13274" spans="5:5" ht="12" customHeight="1">
      <c r="E13274" s="576"/>
    </row>
    <row r="13275" spans="5:5" ht="12" customHeight="1">
      <c r="E13275" s="576"/>
    </row>
    <row r="13276" spans="5:5" ht="12" customHeight="1">
      <c r="E13276" s="576"/>
    </row>
    <row r="13277" spans="5:5" ht="12" customHeight="1">
      <c r="E13277" s="576"/>
    </row>
    <row r="13278" spans="5:5" ht="12" customHeight="1">
      <c r="E13278" s="576"/>
    </row>
    <row r="13279" spans="5:5" ht="12" customHeight="1">
      <c r="E13279" s="576"/>
    </row>
    <row r="13280" spans="5:5" ht="12" customHeight="1">
      <c r="E13280" s="576"/>
    </row>
    <row r="13281" spans="5:5" ht="12" customHeight="1">
      <c r="E13281" s="576"/>
    </row>
    <row r="13282" spans="5:5" ht="12" customHeight="1">
      <c r="E13282" s="576"/>
    </row>
    <row r="13283" spans="5:5" ht="12" customHeight="1">
      <c r="E13283" s="576"/>
    </row>
    <row r="13284" spans="5:5" ht="12" customHeight="1">
      <c r="E13284" s="576"/>
    </row>
    <row r="13285" spans="5:5" ht="12" customHeight="1">
      <c r="E13285" s="576"/>
    </row>
    <row r="13286" spans="5:5" ht="12" customHeight="1">
      <c r="E13286" s="576"/>
    </row>
    <row r="13287" spans="5:5" ht="12" customHeight="1">
      <c r="E13287" s="576"/>
    </row>
    <row r="13288" spans="5:5" ht="12" customHeight="1">
      <c r="E13288" s="576"/>
    </row>
    <row r="13289" spans="5:5" ht="12" customHeight="1">
      <c r="E13289" s="576"/>
    </row>
    <row r="13290" spans="5:5" ht="12" customHeight="1">
      <c r="E13290" s="576"/>
    </row>
    <row r="13291" spans="5:5" ht="12" customHeight="1">
      <c r="E13291" s="576"/>
    </row>
    <row r="13292" spans="5:5" ht="12" customHeight="1">
      <c r="E13292" s="576"/>
    </row>
    <row r="13293" spans="5:5" ht="12" customHeight="1">
      <c r="E13293" s="576"/>
    </row>
    <row r="13294" spans="5:5" ht="12" customHeight="1">
      <c r="E13294" s="576"/>
    </row>
    <row r="13295" spans="5:5" ht="12" customHeight="1">
      <c r="E13295" s="576"/>
    </row>
    <row r="13296" spans="5:5" ht="12" customHeight="1">
      <c r="E13296" s="576"/>
    </row>
    <row r="13297" spans="5:5" ht="12" customHeight="1">
      <c r="E13297" s="576"/>
    </row>
    <row r="13298" spans="5:5" ht="12" customHeight="1">
      <c r="E13298" s="576"/>
    </row>
    <row r="13299" spans="5:5" ht="12" customHeight="1">
      <c r="E13299" s="576"/>
    </row>
    <row r="13300" spans="5:5" ht="12" customHeight="1">
      <c r="E13300" s="576"/>
    </row>
    <row r="13301" spans="5:5" ht="12" customHeight="1">
      <c r="E13301" s="576"/>
    </row>
    <row r="13302" spans="5:5" ht="12" customHeight="1">
      <c r="E13302" s="576"/>
    </row>
    <row r="13303" spans="5:5" ht="12" customHeight="1">
      <c r="E13303" s="576"/>
    </row>
    <row r="13304" spans="5:5" ht="12" customHeight="1">
      <c r="E13304" s="576"/>
    </row>
    <row r="13305" spans="5:5" ht="12" customHeight="1">
      <c r="E13305" s="576"/>
    </row>
    <row r="13306" spans="5:5" ht="12" customHeight="1">
      <c r="E13306" s="576"/>
    </row>
    <row r="13307" spans="5:5" ht="12" customHeight="1">
      <c r="E13307" s="576"/>
    </row>
    <row r="13308" spans="5:5" ht="12" customHeight="1">
      <c r="E13308" s="576"/>
    </row>
    <row r="13309" spans="5:5" ht="12" customHeight="1">
      <c r="E13309" s="576"/>
    </row>
    <row r="13310" spans="5:5" ht="12" customHeight="1">
      <c r="E13310" s="576"/>
    </row>
    <row r="13311" spans="5:5" ht="12" customHeight="1">
      <c r="E13311" s="576"/>
    </row>
    <row r="13312" spans="5:5" ht="12" customHeight="1">
      <c r="E13312" s="576"/>
    </row>
    <row r="13313" spans="5:5" ht="12" customHeight="1">
      <c r="E13313" s="576"/>
    </row>
    <row r="13314" spans="5:5" ht="12" customHeight="1">
      <c r="E13314" s="576"/>
    </row>
    <row r="13315" spans="5:5" ht="12" customHeight="1">
      <c r="E13315" s="576"/>
    </row>
    <row r="13316" spans="5:5" ht="12" customHeight="1">
      <c r="E13316" s="576"/>
    </row>
    <row r="13317" spans="5:5" ht="12" customHeight="1">
      <c r="E13317" s="576"/>
    </row>
    <row r="13318" spans="5:5" ht="12" customHeight="1">
      <c r="E13318" s="576"/>
    </row>
    <row r="13319" spans="5:5" ht="12" customHeight="1">
      <c r="E13319" s="576"/>
    </row>
    <row r="13320" spans="5:5" ht="12" customHeight="1">
      <c r="E13320" s="576"/>
    </row>
    <row r="13321" spans="5:5" ht="12" customHeight="1">
      <c r="E13321" s="576"/>
    </row>
    <row r="13322" spans="5:5" ht="12" customHeight="1">
      <c r="E13322" s="576"/>
    </row>
    <row r="13323" spans="5:5" ht="12" customHeight="1">
      <c r="E13323" s="576"/>
    </row>
    <row r="13324" spans="5:5" ht="12" customHeight="1">
      <c r="E13324" s="576"/>
    </row>
    <row r="13325" spans="5:5" ht="12" customHeight="1">
      <c r="E13325" s="576"/>
    </row>
    <row r="13326" spans="5:5" ht="12" customHeight="1">
      <c r="E13326" s="576"/>
    </row>
    <row r="13327" spans="5:5" ht="12" customHeight="1">
      <c r="E13327" s="576"/>
    </row>
    <row r="13328" spans="5:5" ht="12" customHeight="1">
      <c r="E13328" s="576"/>
    </row>
    <row r="13329" spans="5:5" ht="12" customHeight="1">
      <c r="E13329" s="576"/>
    </row>
    <row r="13330" spans="5:5" ht="12" customHeight="1">
      <c r="E13330" s="576"/>
    </row>
    <row r="13331" spans="5:5" ht="12" customHeight="1">
      <c r="E13331" s="576"/>
    </row>
    <row r="13332" spans="5:5" ht="12" customHeight="1">
      <c r="E13332" s="576"/>
    </row>
    <row r="13333" spans="5:5" ht="12" customHeight="1">
      <c r="E13333" s="576"/>
    </row>
    <row r="13334" spans="5:5" ht="12" customHeight="1">
      <c r="E13334" s="576"/>
    </row>
    <row r="13335" spans="5:5" ht="12" customHeight="1">
      <c r="E13335" s="576"/>
    </row>
    <row r="13336" spans="5:5" ht="12" customHeight="1">
      <c r="E13336" s="576"/>
    </row>
    <row r="13337" spans="5:5" ht="12" customHeight="1">
      <c r="E13337" s="576"/>
    </row>
    <row r="13338" spans="5:5" ht="12" customHeight="1">
      <c r="E13338" s="576"/>
    </row>
    <row r="13339" spans="5:5" ht="12" customHeight="1">
      <c r="E13339" s="576"/>
    </row>
    <row r="13340" spans="5:5" ht="12" customHeight="1">
      <c r="E13340" s="576"/>
    </row>
    <row r="13341" spans="5:5" ht="12" customHeight="1">
      <c r="E13341" s="576"/>
    </row>
    <row r="13342" spans="5:5" ht="12" customHeight="1">
      <c r="E13342" s="576"/>
    </row>
    <row r="13343" spans="5:5" ht="12" customHeight="1">
      <c r="E13343" s="576"/>
    </row>
    <row r="13344" spans="5:5" ht="12" customHeight="1">
      <c r="E13344" s="576"/>
    </row>
    <row r="13345" spans="5:5" ht="12" customHeight="1">
      <c r="E13345" s="576"/>
    </row>
    <row r="13346" spans="5:5" ht="12" customHeight="1">
      <c r="E13346" s="576"/>
    </row>
    <row r="13347" spans="5:5" ht="12" customHeight="1">
      <c r="E13347" s="576"/>
    </row>
    <row r="13348" spans="5:5" ht="12" customHeight="1">
      <c r="E13348" s="576"/>
    </row>
    <row r="13349" spans="5:5" ht="12" customHeight="1">
      <c r="E13349" s="576"/>
    </row>
    <row r="13350" spans="5:5" ht="12" customHeight="1">
      <c r="E13350" s="576"/>
    </row>
    <row r="13351" spans="5:5" ht="12" customHeight="1">
      <c r="E13351" s="576"/>
    </row>
    <row r="13352" spans="5:5" ht="12" customHeight="1">
      <c r="E13352" s="576"/>
    </row>
    <row r="13353" spans="5:5" ht="12" customHeight="1">
      <c r="E13353" s="576"/>
    </row>
    <row r="13354" spans="5:5" ht="12" customHeight="1">
      <c r="E13354" s="576"/>
    </row>
    <row r="13355" spans="5:5" ht="12" customHeight="1">
      <c r="E13355" s="576"/>
    </row>
    <row r="13356" spans="5:5" ht="12" customHeight="1">
      <c r="E13356" s="576"/>
    </row>
    <row r="13357" spans="5:5" ht="12" customHeight="1">
      <c r="E13357" s="576"/>
    </row>
    <row r="13358" spans="5:5" ht="12" customHeight="1">
      <c r="E13358" s="576"/>
    </row>
    <row r="13359" spans="5:5" ht="12" customHeight="1">
      <c r="E13359" s="576"/>
    </row>
    <row r="13360" spans="5:5" ht="12" customHeight="1">
      <c r="E13360" s="576"/>
    </row>
    <row r="13361" spans="5:5" ht="12" customHeight="1">
      <c r="E13361" s="576"/>
    </row>
    <row r="13362" spans="5:5" ht="12" customHeight="1">
      <c r="E13362" s="576"/>
    </row>
    <row r="13363" spans="5:5" ht="12" customHeight="1">
      <c r="E13363" s="576"/>
    </row>
    <row r="13364" spans="5:5" ht="12" customHeight="1">
      <c r="E13364" s="576"/>
    </row>
    <row r="13365" spans="5:5" ht="12" customHeight="1">
      <c r="E13365" s="576"/>
    </row>
    <row r="13366" spans="5:5" ht="12" customHeight="1">
      <c r="E13366" s="576"/>
    </row>
    <row r="13367" spans="5:5" ht="12" customHeight="1">
      <c r="E13367" s="576"/>
    </row>
    <row r="13368" spans="5:5" ht="12" customHeight="1">
      <c r="E13368" s="576"/>
    </row>
    <row r="13369" spans="5:5" ht="12" customHeight="1">
      <c r="E13369" s="576"/>
    </row>
    <row r="13370" spans="5:5" ht="12" customHeight="1">
      <c r="E13370" s="576"/>
    </row>
    <row r="13371" spans="5:5" ht="12" customHeight="1">
      <c r="E13371" s="576"/>
    </row>
    <row r="13372" spans="5:5" ht="12" customHeight="1">
      <c r="E13372" s="576"/>
    </row>
    <row r="13373" spans="5:5" ht="12" customHeight="1">
      <c r="E13373" s="576"/>
    </row>
    <row r="13374" spans="5:5" ht="12" customHeight="1">
      <c r="E13374" s="576"/>
    </row>
    <row r="13375" spans="5:5" ht="12" customHeight="1">
      <c r="E13375" s="576"/>
    </row>
    <row r="13376" spans="5:5" ht="12" customHeight="1">
      <c r="E13376" s="576"/>
    </row>
    <row r="13377" spans="5:5" ht="12" customHeight="1">
      <c r="E13377" s="576"/>
    </row>
    <row r="13378" spans="5:5" ht="12" customHeight="1">
      <c r="E13378" s="576"/>
    </row>
    <row r="13379" spans="5:5" ht="12" customHeight="1">
      <c r="E13379" s="576"/>
    </row>
    <row r="13380" spans="5:5" ht="12" customHeight="1">
      <c r="E13380" s="576"/>
    </row>
    <row r="13381" spans="5:5" ht="12" customHeight="1">
      <c r="E13381" s="576"/>
    </row>
    <row r="13382" spans="5:5" ht="12" customHeight="1">
      <c r="E13382" s="576"/>
    </row>
    <row r="13383" spans="5:5" ht="12" customHeight="1">
      <c r="E13383" s="576"/>
    </row>
    <row r="13384" spans="5:5" ht="12" customHeight="1">
      <c r="E13384" s="576"/>
    </row>
    <row r="13385" spans="5:5" ht="12" customHeight="1">
      <c r="E13385" s="576"/>
    </row>
    <row r="13386" spans="5:5" ht="12" customHeight="1">
      <c r="E13386" s="576"/>
    </row>
    <row r="13387" spans="5:5" ht="12" customHeight="1">
      <c r="E13387" s="576"/>
    </row>
    <row r="13388" spans="5:5" ht="12" customHeight="1">
      <c r="E13388" s="576"/>
    </row>
    <row r="13389" spans="5:5" ht="12" customHeight="1">
      <c r="E13389" s="576"/>
    </row>
    <row r="13390" spans="5:5" ht="12" customHeight="1">
      <c r="E13390" s="576"/>
    </row>
    <row r="13391" spans="5:5" ht="12" customHeight="1">
      <c r="E13391" s="576"/>
    </row>
    <row r="13392" spans="5:5" ht="12" customHeight="1">
      <c r="E13392" s="576"/>
    </row>
    <row r="13393" spans="5:5" ht="12" customHeight="1">
      <c r="E13393" s="576"/>
    </row>
    <row r="13394" spans="5:5" ht="12" customHeight="1">
      <c r="E13394" s="576"/>
    </row>
    <row r="13395" spans="5:5" ht="12" customHeight="1">
      <c r="E13395" s="576"/>
    </row>
    <row r="13396" spans="5:5" ht="12" customHeight="1">
      <c r="E13396" s="576"/>
    </row>
    <row r="13397" spans="5:5" ht="12" customHeight="1">
      <c r="E13397" s="576"/>
    </row>
    <row r="13398" spans="5:5" ht="12" customHeight="1">
      <c r="E13398" s="576"/>
    </row>
    <row r="13399" spans="5:5" ht="12" customHeight="1">
      <c r="E13399" s="576"/>
    </row>
    <row r="13400" spans="5:5" ht="12" customHeight="1">
      <c r="E13400" s="576"/>
    </row>
    <row r="13401" spans="5:5" ht="12" customHeight="1">
      <c r="E13401" s="576"/>
    </row>
    <row r="13402" spans="5:5" ht="12" customHeight="1">
      <c r="E13402" s="576"/>
    </row>
    <row r="13403" spans="5:5" ht="12" customHeight="1">
      <c r="E13403" s="576"/>
    </row>
    <row r="13404" spans="5:5" ht="12" customHeight="1">
      <c r="E13404" s="576"/>
    </row>
    <row r="13405" spans="5:5" ht="12" customHeight="1">
      <c r="E13405" s="576"/>
    </row>
    <row r="13406" spans="5:5" ht="12" customHeight="1">
      <c r="E13406" s="576"/>
    </row>
    <row r="13407" spans="5:5" ht="12" customHeight="1">
      <c r="E13407" s="576"/>
    </row>
    <row r="13408" spans="5:5" ht="12" customHeight="1">
      <c r="E13408" s="576"/>
    </row>
    <row r="13409" spans="5:5" ht="12" customHeight="1">
      <c r="E13409" s="576"/>
    </row>
    <row r="13410" spans="5:5" ht="12" customHeight="1">
      <c r="E13410" s="576"/>
    </row>
    <row r="13411" spans="5:5" ht="12" customHeight="1">
      <c r="E13411" s="576"/>
    </row>
    <row r="13412" spans="5:5" ht="12" customHeight="1">
      <c r="E13412" s="576"/>
    </row>
    <row r="13413" spans="5:5" ht="12" customHeight="1">
      <c r="E13413" s="576"/>
    </row>
    <row r="13414" spans="5:5" ht="12" customHeight="1">
      <c r="E13414" s="576"/>
    </row>
    <row r="13415" spans="5:5" ht="12" customHeight="1">
      <c r="E13415" s="576"/>
    </row>
    <row r="13416" spans="5:5" ht="12" customHeight="1">
      <c r="E13416" s="576"/>
    </row>
    <row r="13417" spans="5:5" ht="12" customHeight="1">
      <c r="E13417" s="576"/>
    </row>
    <row r="13418" spans="5:5" ht="12" customHeight="1">
      <c r="E13418" s="576"/>
    </row>
    <row r="13419" spans="5:5" ht="12" customHeight="1">
      <c r="E13419" s="576"/>
    </row>
    <row r="13420" spans="5:5" ht="12" customHeight="1">
      <c r="E13420" s="576"/>
    </row>
    <row r="13421" spans="5:5" ht="12" customHeight="1">
      <c r="E13421" s="576"/>
    </row>
    <row r="13422" spans="5:5" ht="12" customHeight="1">
      <c r="E13422" s="576"/>
    </row>
    <row r="13423" spans="5:5" ht="12" customHeight="1">
      <c r="E13423" s="576"/>
    </row>
    <row r="13424" spans="5:5" ht="12" customHeight="1">
      <c r="E13424" s="576"/>
    </row>
    <row r="13425" spans="5:5" ht="12" customHeight="1">
      <c r="E13425" s="576"/>
    </row>
    <row r="13426" spans="5:5" ht="12" customHeight="1">
      <c r="E13426" s="576"/>
    </row>
    <row r="13427" spans="5:5" ht="12" customHeight="1">
      <c r="E13427" s="576"/>
    </row>
    <row r="13428" spans="5:5" ht="12" customHeight="1">
      <c r="E13428" s="576"/>
    </row>
    <row r="13429" spans="5:5" ht="12" customHeight="1">
      <c r="E13429" s="576"/>
    </row>
    <row r="13430" spans="5:5" ht="12" customHeight="1">
      <c r="E13430" s="576"/>
    </row>
    <row r="13431" spans="5:5" ht="12" customHeight="1">
      <c r="E13431" s="576"/>
    </row>
    <row r="13432" spans="5:5" ht="12" customHeight="1">
      <c r="E13432" s="576"/>
    </row>
    <row r="13433" spans="5:5" ht="12" customHeight="1">
      <c r="E13433" s="576"/>
    </row>
    <row r="13434" spans="5:5" ht="12" customHeight="1">
      <c r="E13434" s="576"/>
    </row>
    <row r="13435" spans="5:5" ht="12" customHeight="1">
      <c r="E13435" s="576"/>
    </row>
    <row r="13436" spans="5:5" ht="12" customHeight="1">
      <c r="E13436" s="576"/>
    </row>
    <row r="13437" spans="5:5" ht="12" customHeight="1">
      <c r="E13437" s="576"/>
    </row>
    <row r="13438" spans="5:5" ht="12" customHeight="1">
      <c r="E13438" s="576"/>
    </row>
    <row r="13439" spans="5:5" ht="12" customHeight="1">
      <c r="E13439" s="576"/>
    </row>
    <row r="13440" spans="5:5" ht="12" customHeight="1">
      <c r="E13440" s="576"/>
    </row>
    <row r="13441" spans="5:5" ht="12" customHeight="1">
      <c r="E13441" s="576"/>
    </row>
    <row r="13442" spans="5:5" ht="12" customHeight="1">
      <c r="E13442" s="576"/>
    </row>
    <row r="13443" spans="5:5" ht="12" customHeight="1">
      <c r="E13443" s="576"/>
    </row>
    <row r="13444" spans="5:5" ht="12" customHeight="1">
      <c r="E13444" s="576"/>
    </row>
    <row r="13445" spans="5:5" ht="12" customHeight="1">
      <c r="E13445" s="576"/>
    </row>
    <row r="13446" spans="5:5" ht="12" customHeight="1">
      <c r="E13446" s="576"/>
    </row>
    <row r="13447" spans="5:5" ht="12" customHeight="1">
      <c r="E13447" s="576"/>
    </row>
    <row r="13448" spans="5:5" ht="12" customHeight="1">
      <c r="E13448" s="576"/>
    </row>
    <row r="13449" spans="5:5" ht="12" customHeight="1">
      <c r="E13449" s="576"/>
    </row>
    <row r="13450" spans="5:5" ht="12" customHeight="1">
      <c r="E13450" s="576"/>
    </row>
    <row r="13451" spans="5:5" ht="12" customHeight="1">
      <c r="E13451" s="576"/>
    </row>
    <row r="13452" spans="5:5" ht="12" customHeight="1">
      <c r="E13452" s="576"/>
    </row>
    <row r="13453" spans="5:5" ht="12" customHeight="1">
      <c r="E13453" s="576"/>
    </row>
    <row r="13454" spans="5:5" ht="12" customHeight="1">
      <c r="E13454" s="576"/>
    </row>
    <row r="13455" spans="5:5" ht="12" customHeight="1">
      <c r="E13455" s="576"/>
    </row>
    <row r="13456" spans="5:5" ht="12" customHeight="1">
      <c r="E13456" s="576"/>
    </row>
    <row r="13457" spans="5:5" ht="12" customHeight="1">
      <c r="E13457" s="576"/>
    </row>
    <row r="13458" spans="5:5" ht="12" customHeight="1">
      <c r="E13458" s="576"/>
    </row>
    <row r="13459" spans="5:5" ht="12" customHeight="1">
      <c r="E13459" s="576"/>
    </row>
    <row r="13460" spans="5:5" ht="12" customHeight="1">
      <c r="E13460" s="576"/>
    </row>
    <row r="13461" spans="5:5" ht="12" customHeight="1">
      <c r="E13461" s="576"/>
    </row>
    <row r="13462" spans="5:5" ht="12" customHeight="1">
      <c r="E13462" s="576"/>
    </row>
    <row r="13463" spans="5:5" ht="12" customHeight="1">
      <c r="E13463" s="576"/>
    </row>
    <row r="13464" spans="5:5" ht="12" customHeight="1">
      <c r="E13464" s="576"/>
    </row>
    <row r="13465" spans="5:5" ht="12" customHeight="1">
      <c r="E13465" s="576"/>
    </row>
    <row r="13466" spans="5:5" ht="12" customHeight="1">
      <c r="E13466" s="576"/>
    </row>
    <row r="13467" spans="5:5" ht="12" customHeight="1">
      <c r="E13467" s="576"/>
    </row>
    <row r="13468" spans="5:5" ht="12" customHeight="1">
      <c r="E13468" s="576"/>
    </row>
    <row r="13469" spans="5:5" ht="12" customHeight="1">
      <c r="E13469" s="576"/>
    </row>
    <row r="13470" spans="5:5" ht="12" customHeight="1">
      <c r="E13470" s="576"/>
    </row>
    <row r="13471" spans="5:5" ht="12" customHeight="1">
      <c r="E13471" s="576"/>
    </row>
    <row r="13472" spans="5:5" ht="12" customHeight="1">
      <c r="E13472" s="576"/>
    </row>
    <row r="13473" spans="5:5" ht="12" customHeight="1">
      <c r="E13473" s="576"/>
    </row>
    <row r="13474" spans="5:5" ht="12" customHeight="1">
      <c r="E13474" s="576"/>
    </row>
    <row r="13475" spans="5:5" ht="12" customHeight="1">
      <c r="E13475" s="576"/>
    </row>
    <row r="13476" spans="5:5" ht="12" customHeight="1">
      <c r="E13476" s="576"/>
    </row>
    <row r="13477" spans="5:5" ht="12" customHeight="1">
      <c r="E13477" s="576"/>
    </row>
    <row r="13478" spans="5:5" ht="12" customHeight="1">
      <c r="E13478" s="576"/>
    </row>
    <row r="13479" spans="5:5" ht="12" customHeight="1">
      <c r="E13479" s="576"/>
    </row>
    <row r="13480" spans="5:5" ht="12" customHeight="1">
      <c r="E13480" s="576"/>
    </row>
    <row r="13481" spans="5:5" ht="12" customHeight="1">
      <c r="E13481" s="576"/>
    </row>
    <row r="13482" spans="5:5" ht="12" customHeight="1">
      <c r="E13482" s="576"/>
    </row>
    <row r="13483" spans="5:5" ht="12" customHeight="1">
      <c r="E13483" s="576"/>
    </row>
    <row r="13484" spans="5:5" ht="12" customHeight="1">
      <c r="E13484" s="576"/>
    </row>
    <row r="13485" spans="5:5" ht="12" customHeight="1">
      <c r="E13485" s="576"/>
    </row>
    <row r="13486" spans="5:5" ht="12" customHeight="1">
      <c r="E13486" s="576"/>
    </row>
    <row r="13487" spans="5:5" ht="12" customHeight="1">
      <c r="E13487" s="576"/>
    </row>
    <row r="13488" spans="5:5" ht="12" customHeight="1">
      <c r="E13488" s="576"/>
    </row>
    <row r="13489" spans="5:5" ht="12" customHeight="1">
      <c r="E13489" s="576"/>
    </row>
    <row r="13490" spans="5:5" ht="12" customHeight="1">
      <c r="E13490" s="576"/>
    </row>
    <row r="13491" spans="5:5" ht="12" customHeight="1">
      <c r="E13491" s="576"/>
    </row>
    <row r="13492" spans="5:5" ht="12" customHeight="1">
      <c r="E13492" s="576"/>
    </row>
    <row r="13493" spans="5:5" ht="12" customHeight="1">
      <c r="E13493" s="576"/>
    </row>
    <row r="13494" spans="5:5" ht="12" customHeight="1">
      <c r="E13494" s="576"/>
    </row>
    <row r="13495" spans="5:5" ht="12" customHeight="1">
      <c r="E13495" s="576"/>
    </row>
    <row r="13496" spans="5:5" ht="12" customHeight="1">
      <c r="E13496" s="576"/>
    </row>
    <row r="13497" spans="5:5" ht="12" customHeight="1">
      <c r="E13497" s="576"/>
    </row>
    <row r="13498" spans="5:5" ht="12" customHeight="1">
      <c r="E13498" s="576"/>
    </row>
    <row r="13499" spans="5:5" ht="12" customHeight="1">
      <c r="E13499" s="576"/>
    </row>
    <row r="13500" spans="5:5" ht="12" customHeight="1">
      <c r="E13500" s="576"/>
    </row>
    <row r="13501" spans="5:5" ht="12" customHeight="1">
      <c r="E13501" s="576"/>
    </row>
    <row r="13502" spans="5:5" ht="12" customHeight="1">
      <c r="E13502" s="576"/>
    </row>
    <row r="13503" spans="5:5" ht="12" customHeight="1">
      <c r="E13503" s="576"/>
    </row>
    <row r="13504" spans="5:5" ht="12" customHeight="1">
      <c r="E13504" s="576"/>
    </row>
    <row r="13505" spans="5:5" ht="12" customHeight="1">
      <c r="E13505" s="576"/>
    </row>
    <row r="13506" spans="5:5" ht="12" customHeight="1">
      <c r="E13506" s="576"/>
    </row>
    <row r="13507" spans="5:5" ht="12" customHeight="1">
      <c r="E13507" s="576"/>
    </row>
    <row r="13508" spans="5:5" ht="12" customHeight="1">
      <c r="E13508" s="576"/>
    </row>
    <row r="13509" spans="5:5" ht="12" customHeight="1">
      <c r="E13509" s="576"/>
    </row>
    <row r="13510" spans="5:5" ht="12" customHeight="1">
      <c r="E13510" s="576"/>
    </row>
    <row r="13511" spans="5:5" ht="12" customHeight="1">
      <c r="E13511" s="576"/>
    </row>
    <row r="13512" spans="5:5" ht="12" customHeight="1">
      <c r="E13512" s="576"/>
    </row>
    <row r="13513" spans="5:5" ht="12" customHeight="1">
      <c r="E13513" s="576"/>
    </row>
    <row r="13514" spans="5:5" ht="12" customHeight="1">
      <c r="E13514" s="576"/>
    </row>
    <row r="13515" spans="5:5" ht="12" customHeight="1">
      <c r="E13515" s="576"/>
    </row>
    <row r="13516" spans="5:5" ht="12" customHeight="1">
      <c r="E13516" s="576"/>
    </row>
    <row r="13517" spans="5:5" ht="12" customHeight="1">
      <c r="E13517" s="576"/>
    </row>
    <row r="13518" spans="5:5" ht="12" customHeight="1">
      <c r="E13518" s="576"/>
    </row>
    <row r="13519" spans="5:5" ht="12" customHeight="1">
      <c r="E13519" s="576"/>
    </row>
    <row r="13520" spans="5:5" ht="12" customHeight="1">
      <c r="E13520" s="576"/>
    </row>
    <row r="13521" spans="5:5" ht="12" customHeight="1">
      <c r="E13521" s="576"/>
    </row>
    <row r="13522" spans="5:5" ht="12" customHeight="1">
      <c r="E13522" s="576"/>
    </row>
    <row r="13523" spans="5:5" ht="12" customHeight="1">
      <c r="E13523" s="576"/>
    </row>
    <row r="13524" spans="5:5" ht="12" customHeight="1">
      <c r="E13524" s="576"/>
    </row>
    <row r="13525" spans="5:5" ht="12" customHeight="1">
      <c r="E13525" s="576"/>
    </row>
    <row r="13526" spans="5:5" ht="12" customHeight="1">
      <c r="E13526" s="576"/>
    </row>
    <row r="13527" spans="5:5" ht="12" customHeight="1">
      <c r="E13527" s="576"/>
    </row>
    <row r="13528" spans="5:5" ht="12" customHeight="1">
      <c r="E13528" s="576"/>
    </row>
    <row r="13529" spans="5:5" ht="12" customHeight="1">
      <c r="E13529" s="576"/>
    </row>
    <row r="13530" spans="5:5" ht="12" customHeight="1">
      <c r="E13530" s="576"/>
    </row>
    <row r="13531" spans="5:5" ht="12" customHeight="1">
      <c r="E13531" s="576"/>
    </row>
    <row r="13532" spans="5:5" ht="12" customHeight="1">
      <c r="E13532" s="576"/>
    </row>
    <row r="13533" spans="5:5" ht="12" customHeight="1">
      <c r="E13533" s="576"/>
    </row>
    <row r="13534" spans="5:5" ht="12" customHeight="1">
      <c r="E13534" s="576"/>
    </row>
    <row r="13535" spans="5:5" ht="12" customHeight="1">
      <c r="E13535" s="576"/>
    </row>
    <row r="13536" spans="5:5" ht="12" customHeight="1">
      <c r="E13536" s="576"/>
    </row>
    <row r="13537" spans="5:5" ht="12" customHeight="1">
      <c r="E13537" s="576"/>
    </row>
    <row r="13538" spans="5:5" ht="12" customHeight="1">
      <c r="E13538" s="576"/>
    </row>
    <row r="13539" spans="5:5" ht="12" customHeight="1">
      <c r="E13539" s="576"/>
    </row>
    <row r="13540" spans="5:5" ht="12" customHeight="1">
      <c r="E13540" s="576"/>
    </row>
    <row r="13541" spans="5:5" ht="12" customHeight="1">
      <c r="E13541" s="576"/>
    </row>
    <row r="13542" spans="5:5" ht="12" customHeight="1">
      <c r="E13542" s="576"/>
    </row>
    <row r="13543" spans="5:5" ht="12" customHeight="1">
      <c r="E13543" s="576"/>
    </row>
    <row r="13544" spans="5:5" ht="12" customHeight="1">
      <c r="E13544" s="576"/>
    </row>
    <row r="13545" spans="5:5" ht="12" customHeight="1">
      <c r="E13545" s="576"/>
    </row>
    <row r="13546" spans="5:5" ht="12" customHeight="1">
      <c r="E13546" s="576"/>
    </row>
    <row r="13547" spans="5:5" ht="12" customHeight="1">
      <c r="E13547" s="576"/>
    </row>
    <row r="13548" spans="5:5" ht="12" customHeight="1">
      <c r="E13548" s="576"/>
    </row>
    <row r="13549" spans="5:5" ht="12" customHeight="1">
      <c r="E13549" s="576"/>
    </row>
    <row r="13550" spans="5:5" ht="12" customHeight="1">
      <c r="E13550" s="576"/>
    </row>
    <row r="13551" spans="5:5" ht="12" customHeight="1">
      <c r="E13551" s="576"/>
    </row>
    <row r="13552" spans="5:5" ht="12" customHeight="1">
      <c r="E13552" s="576"/>
    </row>
    <row r="13553" spans="5:5" ht="12" customHeight="1">
      <c r="E13553" s="576"/>
    </row>
    <row r="13554" spans="5:5" ht="12" customHeight="1">
      <c r="E13554" s="576"/>
    </row>
    <row r="13555" spans="5:5" ht="12" customHeight="1">
      <c r="E13555" s="576"/>
    </row>
    <row r="13556" spans="5:5" ht="12" customHeight="1">
      <c r="E13556" s="576"/>
    </row>
    <row r="13557" spans="5:5" ht="12" customHeight="1">
      <c r="E13557" s="576"/>
    </row>
    <row r="13558" spans="5:5" ht="12" customHeight="1">
      <c r="E13558" s="576"/>
    </row>
    <row r="13559" spans="5:5" ht="12" customHeight="1">
      <c r="E13559" s="576"/>
    </row>
    <row r="13560" spans="5:5" ht="12" customHeight="1">
      <c r="E13560" s="576"/>
    </row>
    <row r="13561" spans="5:5" ht="12" customHeight="1">
      <c r="E13561" s="576"/>
    </row>
    <row r="13562" spans="5:5" ht="12" customHeight="1">
      <c r="E13562" s="576"/>
    </row>
    <row r="13563" spans="5:5" ht="12" customHeight="1">
      <c r="E13563" s="576"/>
    </row>
    <row r="13564" spans="5:5" ht="12" customHeight="1">
      <c r="E13564" s="576"/>
    </row>
    <row r="13565" spans="5:5" ht="12" customHeight="1">
      <c r="E13565" s="576"/>
    </row>
    <row r="13566" spans="5:5" ht="12" customHeight="1">
      <c r="E13566" s="576"/>
    </row>
    <row r="13567" spans="5:5" ht="12" customHeight="1">
      <c r="E13567" s="576"/>
    </row>
    <row r="13568" spans="5:5" ht="12" customHeight="1">
      <c r="E13568" s="576"/>
    </row>
    <row r="13569" spans="5:5" ht="12" customHeight="1">
      <c r="E13569" s="576"/>
    </row>
    <row r="13570" spans="5:5" ht="12" customHeight="1">
      <c r="E13570" s="576"/>
    </row>
    <row r="13571" spans="5:5" ht="12" customHeight="1">
      <c r="E13571" s="576"/>
    </row>
    <row r="13572" spans="5:5" ht="12" customHeight="1">
      <c r="E13572" s="576"/>
    </row>
    <row r="13573" spans="5:5" ht="12" customHeight="1">
      <c r="E13573" s="576"/>
    </row>
    <row r="13574" spans="5:5" ht="12" customHeight="1">
      <c r="E13574" s="576"/>
    </row>
    <row r="13575" spans="5:5" ht="12" customHeight="1">
      <c r="E13575" s="576"/>
    </row>
    <row r="13576" spans="5:5" ht="12" customHeight="1">
      <c r="E13576" s="576"/>
    </row>
    <row r="13577" spans="5:5" ht="12" customHeight="1">
      <c r="E13577" s="576"/>
    </row>
    <row r="13578" spans="5:5" ht="12" customHeight="1">
      <c r="E13578" s="576"/>
    </row>
    <row r="13579" spans="5:5" ht="12" customHeight="1">
      <c r="E13579" s="576"/>
    </row>
    <row r="13580" spans="5:5" ht="12" customHeight="1">
      <c r="E13580" s="576"/>
    </row>
    <row r="13581" spans="5:5" ht="12" customHeight="1">
      <c r="E13581" s="576"/>
    </row>
    <row r="13582" spans="5:5" ht="12" customHeight="1">
      <c r="E13582" s="576"/>
    </row>
    <row r="13583" spans="5:5" ht="12" customHeight="1">
      <c r="E13583" s="576"/>
    </row>
    <row r="13584" spans="5:5" ht="12" customHeight="1">
      <c r="E13584" s="576"/>
    </row>
    <row r="13585" spans="5:5" ht="12" customHeight="1">
      <c r="E13585" s="576"/>
    </row>
    <row r="13586" spans="5:5" ht="12" customHeight="1">
      <c r="E13586" s="576"/>
    </row>
    <row r="13587" spans="5:5" ht="12" customHeight="1">
      <c r="E13587" s="576"/>
    </row>
    <row r="13588" spans="5:5" ht="12" customHeight="1">
      <c r="E13588" s="576"/>
    </row>
    <row r="13589" spans="5:5" ht="12" customHeight="1">
      <c r="E13589" s="576"/>
    </row>
    <row r="13590" spans="5:5" ht="12" customHeight="1">
      <c r="E13590" s="576"/>
    </row>
    <row r="13591" spans="5:5" ht="12" customHeight="1">
      <c r="E13591" s="576"/>
    </row>
    <row r="13592" spans="5:5" ht="12" customHeight="1">
      <c r="E13592" s="576"/>
    </row>
    <row r="13593" spans="5:5" ht="12" customHeight="1">
      <c r="E13593" s="576"/>
    </row>
    <row r="13594" spans="5:5" ht="12" customHeight="1">
      <c r="E13594" s="576"/>
    </row>
    <row r="13595" spans="5:5" ht="12" customHeight="1">
      <c r="E13595" s="576"/>
    </row>
    <row r="13596" spans="5:5" ht="12" customHeight="1">
      <c r="E13596" s="576"/>
    </row>
    <row r="13597" spans="5:5" ht="12" customHeight="1">
      <c r="E13597" s="576"/>
    </row>
    <row r="13598" spans="5:5" ht="12" customHeight="1">
      <c r="E13598" s="576"/>
    </row>
    <row r="13599" spans="5:5" ht="12" customHeight="1">
      <c r="E13599" s="576"/>
    </row>
    <row r="13600" spans="5:5" ht="12" customHeight="1">
      <c r="E13600" s="576"/>
    </row>
    <row r="13601" spans="5:5" ht="12" customHeight="1">
      <c r="E13601" s="576"/>
    </row>
    <row r="13602" spans="5:5" ht="12" customHeight="1">
      <c r="E13602" s="576"/>
    </row>
    <row r="13603" spans="5:5" ht="12" customHeight="1">
      <c r="E13603" s="576"/>
    </row>
    <row r="13604" spans="5:5" ht="12" customHeight="1">
      <c r="E13604" s="576"/>
    </row>
    <row r="13605" spans="5:5" ht="12" customHeight="1">
      <c r="E13605" s="576"/>
    </row>
    <row r="13606" spans="5:5" ht="12" customHeight="1">
      <c r="E13606" s="576"/>
    </row>
    <row r="13607" spans="5:5" ht="12" customHeight="1">
      <c r="E13607" s="576"/>
    </row>
    <row r="13608" spans="5:5" ht="12" customHeight="1">
      <c r="E13608" s="576"/>
    </row>
    <row r="13609" spans="5:5" ht="12" customHeight="1">
      <c r="E13609" s="576"/>
    </row>
    <row r="13610" spans="5:5" ht="12" customHeight="1">
      <c r="E13610" s="576"/>
    </row>
    <row r="13611" spans="5:5" ht="12" customHeight="1">
      <c r="E13611" s="576"/>
    </row>
    <row r="13612" spans="5:5" ht="12" customHeight="1">
      <c r="E13612" s="576"/>
    </row>
    <row r="13613" spans="5:5" ht="12" customHeight="1">
      <c r="E13613" s="576"/>
    </row>
    <row r="13614" spans="5:5" ht="12" customHeight="1">
      <c r="E13614" s="576"/>
    </row>
    <row r="13615" spans="5:5" ht="12" customHeight="1">
      <c r="E13615" s="576"/>
    </row>
    <row r="13616" spans="5:5" ht="12" customHeight="1">
      <c r="E13616" s="576"/>
    </row>
    <row r="13617" spans="5:5" ht="12" customHeight="1">
      <c r="E13617" s="576"/>
    </row>
    <row r="13618" spans="5:5" ht="12" customHeight="1">
      <c r="E13618" s="576"/>
    </row>
    <row r="13619" spans="5:5" ht="12" customHeight="1">
      <c r="E13619" s="576"/>
    </row>
    <row r="13620" spans="5:5" ht="12" customHeight="1">
      <c r="E13620" s="576"/>
    </row>
    <row r="13621" spans="5:5" ht="12" customHeight="1">
      <c r="E13621" s="576"/>
    </row>
    <row r="13622" spans="5:5" ht="12" customHeight="1">
      <c r="E13622" s="576"/>
    </row>
    <row r="13623" spans="5:5" ht="12" customHeight="1">
      <c r="E13623" s="576"/>
    </row>
    <row r="13624" spans="5:5" ht="12" customHeight="1">
      <c r="E13624" s="576"/>
    </row>
    <row r="13625" spans="5:5" ht="12" customHeight="1">
      <c r="E13625" s="576"/>
    </row>
    <row r="13626" spans="5:5" ht="12" customHeight="1">
      <c r="E13626" s="576"/>
    </row>
    <row r="13627" spans="5:5" ht="12" customHeight="1">
      <c r="E13627" s="576"/>
    </row>
    <row r="13628" spans="5:5" ht="12" customHeight="1">
      <c r="E13628" s="576"/>
    </row>
    <row r="13629" spans="5:5" ht="12" customHeight="1">
      <c r="E13629" s="576"/>
    </row>
    <row r="13630" spans="5:5" ht="12" customHeight="1">
      <c r="E13630" s="576"/>
    </row>
    <row r="13631" spans="5:5" ht="12" customHeight="1">
      <c r="E13631" s="576"/>
    </row>
    <row r="13632" spans="5:5" ht="12" customHeight="1">
      <c r="E13632" s="576"/>
    </row>
    <row r="13633" spans="5:5" ht="12" customHeight="1">
      <c r="E13633" s="576"/>
    </row>
    <row r="13634" spans="5:5" ht="12" customHeight="1">
      <c r="E13634" s="576"/>
    </row>
    <row r="13635" spans="5:5" ht="12" customHeight="1">
      <c r="E13635" s="576"/>
    </row>
    <row r="13636" spans="5:5" ht="12" customHeight="1">
      <c r="E13636" s="576"/>
    </row>
    <row r="13637" spans="5:5" ht="12" customHeight="1">
      <c r="E13637" s="576"/>
    </row>
    <row r="13638" spans="5:5" ht="12" customHeight="1">
      <c r="E13638" s="576"/>
    </row>
    <row r="13639" spans="5:5" ht="12" customHeight="1">
      <c r="E13639" s="576"/>
    </row>
    <row r="13640" spans="5:5" ht="12" customHeight="1">
      <c r="E13640" s="576"/>
    </row>
    <row r="13641" spans="5:5" ht="12" customHeight="1">
      <c r="E13641" s="576"/>
    </row>
    <row r="13642" spans="5:5" ht="12" customHeight="1">
      <c r="E13642" s="576"/>
    </row>
    <row r="13643" spans="5:5" ht="12" customHeight="1">
      <c r="E13643" s="576"/>
    </row>
    <row r="13644" spans="5:5" ht="12" customHeight="1">
      <c r="E13644" s="576"/>
    </row>
    <row r="13645" spans="5:5" ht="12" customHeight="1">
      <c r="E13645" s="576"/>
    </row>
    <row r="13646" spans="5:5" ht="12" customHeight="1">
      <c r="E13646" s="576"/>
    </row>
    <row r="13647" spans="5:5" ht="12" customHeight="1">
      <c r="E13647" s="576"/>
    </row>
    <row r="13648" spans="5:5" ht="12" customHeight="1">
      <c r="E13648" s="576"/>
    </row>
    <row r="13649" spans="5:5" ht="12" customHeight="1">
      <c r="E13649" s="576"/>
    </row>
    <row r="13650" spans="5:5" ht="12" customHeight="1">
      <c r="E13650" s="576"/>
    </row>
    <row r="13651" spans="5:5" ht="12" customHeight="1">
      <c r="E13651" s="576"/>
    </row>
    <row r="13652" spans="5:5" ht="12" customHeight="1">
      <c r="E13652" s="576"/>
    </row>
    <row r="13653" spans="5:5" ht="12" customHeight="1">
      <c r="E13653" s="576"/>
    </row>
    <row r="13654" spans="5:5" ht="12" customHeight="1">
      <c r="E13654" s="576"/>
    </row>
    <row r="13655" spans="5:5" ht="12" customHeight="1">
      <c r="E13655" s="576"/>
    </row>
    <row r="13656" spans="5:5" ht="12" customHeight="1">
      <c r="E13656" s="576"/>
    </row>
    <row r="13657" spans="5:5" ht="12" customHeight="1">
      <c r="E13657" s="576"/>
    </row>
    <row r="13658" spans="5:5" ht="12" customHeight="1">
      <c r="E13658" s="576"/>
    </row>
    <row r="13659" spans="5:5" ht="12" customHeight="1">
      <c r="E13659" s="576"/>
    </row>
    <row r="13660" spans="5:5" ht="12" customHeight="1">
      <c r="E13660" s="576"/>
    </row>
    <row r="13661" spans="5:5" ht="12" customHeight="1">
      <c r="E13661" s="576"/>
    </row>
    <row r="13662" spans="5:5" ht="12" customHeight="1">
      <c r="E13662" s="576"/>
    </row>
    <row r="13663" spans="5:5" ht="12" customHeight="1">
      <c r="E13663" s="576"/>
    </row>
    <row r="13664" spans="5:5" ht="12" customHeight="1">
      <c r="E13664" s="576"/>
    </row>
    <row r="13665" spans="5:5" ht="12" customHeight="1">
      <c r="E13665" s="576"/>
    </row>
    <row r="13666" spans="5:5" ht="12" customHeight="1">
      <c r="E13666" s="576"/>
    </row>
    <row r="13667" spans="5:5" ht="12" customHeight="1">
      <c r="E13667" s="576"/>
    </row>
    <row r="13668" spans="5:5" ht="12" customHeight="1">
      <c r="E13668" s="576"/>
    </row>
    <row r="13669" spans="5:5" ht="12" customHeight="1">
      <c r="E13669" s="576"/>
    </row>
    <row r="13670" spans="5:5" ht="12" customHeight="1">
      <c r="E13670" s="576"/>
    </row>
    <row r="13671" spans="5:5" ht="12" customHeight="1">
      <c r="E13671" s="576"/>
    </row>
    <row r="13672" spans="5:5" ht="12" customHeight="1">
      <c r="E13672" s="576"/>
    </row>
    <row r="13673" spans="5:5" ht="12" customHeight="1">
      <c r="E13673" s="576"/>
    </row>
    <row r="13674" spans="5:5" ht="12" customHeight="1">
      <c r="E13674" s="576"/>
    </row>
    <row r="13675" spans="5:5" ht="12" customHeight="1">
      <c r="E13675" s="576"/>
    </row>
    <row r="13676" spans="5:5" ht="12" customHeight="1">
      <c r="E13676" s="576"/>
    </row>
    <row r="13677" spans="5:5" ht="12" customHeight="1">
      <c r="E13677" s="576"/>
    </row>
    <row r="13678" spans="5:5" ht="12" customHeight="1">
      <c r="E13678" s="576"/>
    </row>
    <row r="13679" spans="5:5" ht="12" customHeight="1">
      <c r="E13679" s="576"/>
    </row>
    <row r="13680" spans="5:5" ht="12" customHeight="1">
      <c r="E13680" s="576"/>
    </row>
    <row r="13681" spans="5:5" ht="12" customHeight="1">
      <c r="E13681" s="576"/>
    </row>
    <row r="13682" spans="5:5" ht="12" customHeight="1">
      <c r="E13682" s="576"/>
    </row>
    <row r="13683" spans="5:5" ht="12" customHeight="1">
      <c r="E13683" s="576"/>
    </row>
    <row r="13684" spans="5:5" ht="12" customHeight="1">
      <c r="E13684" s="576"/>
    </row>
    <row r="13685" spans="5:5" ht="12" customHeight="1">
      <c r="E13685" s="576"/>
    </row>
    <row r="13686" spans="5:5" ht="12" customHeight="1">
      <c r="E13686" s="576"/>
    </row>
    <row r="13687" spans="5:5" ht="12" customHeight="1">
      <c r="E13687" s="576"/>
    </row>
    <row r="13688" spans="5:5" ht="12" customHeight="1">
      <c r="E13688" s="576"/>
    </row>
    <row r="13689" spans="5:5" ht="12" customHeight="1">
      <c r="E13689" s="576"/>
    </row>
    <row r="13690" spans="5:5" ht="12" customHeight="1">
      <c r="E13690" s="576"/>
    </row>
    <row r="13691" spans="5:5" ht="12" customHeight="1">
      <c r="E13691" s="576"/>
    </row>
    <row r="13692" spans="5:5" ht="12" customHeight="1">
      <c r="E13692" s="576"/>
    </row>
    <row r="13693" spans="5:5" ht="12" customHeight="1">
      <c r="E13693" s="576"/>
    </row>
    <row r="13694" spans="5:5" ht="12" customHeight="1">
      <c r="E13694" s="576"/>
    </row>
    <row r="13695" spans="5:5" ht="12" customHeight="1">
      <c r="E13695" s="576"/>
    </row>
    <row r="13696" spans="5:5" ht="12" customHeight="1">
      <c r="E13696" s="576"/>
    </row>
    <row r="13697" spans="5:5" ht="12" customHeight="1">
      <c r="E13697" s="576"/>
    </row>
    <row r="13698" spans="5:5" ht="12" customHeight="1">
      <c r="E13698" s="576"/>
    </row>
    <row r="13699" spans="5:5" ht="12" customHeight="1">
      <c r="E13699" s="576"/>
    </row>
    <row r="13700" spans="5:5" ht="12" customHeight="1">
      <c r="E13700" s="576"/>
    </row>
    <row r="13701" spans="5:5" ht="12" customHeight="1">
      <c r="E13701" s="576"/>
    </row>
    <row r="13702" spans="5:5" ht="12" customHeight="1">
      <c r="E13702" s="576"/>
    </row>
    <row r="13703" spans="5:5" ht="12" customHeight="1">
      <c r="E13703" s="576"/>
    </row>
    <row r="13704" spans="5:5" ht="12" customHeight="1">
      <c r="E13704" s="576"/>
    </row>
    <row r="13705" spans="5:5" ht="12" customHeight="1">
      <c r="E13705" s="576"/>
    </row>
    <row r="13706" spans="5:5" ht="12" customHeight="1">
      <c r="E13706" s="576"/>
    </row>
    <row r="13707" spans="5:5" ht="12" customHeight="1">
      <c r="E13707" s="576"/>
    </row>
    <row r="13708" spans="5:5" ht="12" customHeight="1">
      <c r="E13708" s="576"/>
    </row>
    <row r="13709" spans="5:5" ht="12" customHeight="1">
      <c r="E13709" s="576"/>
    </row>
    <row r="13710" spans="5:5" ht="12" customHeight="1">
      <c r="E13710" s="576"/>
    </row>
    <row r="13711" spans="5:5" ht="12" customHeight="1">
      <c r="E13711" s="576"/>
    </row>
    <row r="13712" spans="5:5" ht="12" customHeight="1">
      <c r="E13712" s="576"/>
    </row>
    <row r="13713" spans="5:5" ht="12" customHeight="1">
      <c r="E13713" s="576"/>
    </row>
    <row r="13714" spans="5:5" ht="12" customHeight="1">
      <c r="E13714" s="576"/>
    </row>
    <row r="13715" spans="5:5" ht="12" customHeight="1">
      <c r="E13715" s="576"/>
    </row>
    <row r="13716" spans="5:5" ht="12" customHeight="1">
      <c r="E13716" s="576"/>
    </row>
    <row r="13717" spans="5:5" ht="12" customHeight="1">
      <c r="E13717" s="576"/>
    </row>
    <row r="13718" spans="5:5" ht="12" customHeight="1">
      <c r="E13718" s="576"/>
    </row>
    <row r="13719" spans="5:5" ht="12" customHeight="1">
      <c r="E13719" s="576"/>
    </row>
    <row r="13720" spans="5:5" ht="12" customHeight="1">
      <c r="E13720" s="576"/>
    </row>
    <row r="13721" spans="5:5" ht="12" customHeight="1">
      <c r="E13721" s="576"/>
    </row>
    <row r="13722" spans="5:5" ht="12" customHeight="1">
      <c r="E13722" s="576"/>
    </row>
    <row r="13723" spans="5:5" ht="12" customHeight="1">
      <c r="E13723" s="576"/>
    </row>
    <row r="13724" spans="5:5" ht="12" customHeight="1">
      <c r="E13724" s="576"/>
    </row>
    <row r="13725" spans="5:5" ht="12" customHeight="1">
      <c r="E13725" s="576"/>
    </row>
    <row r="13726" spans="5:5" ht="12" customHeight="1">
      <c r="E13726" s="576"/>
    </row>
    <row r="13727" spans="5:5" ht="12" customHeight="1">
      <c r="E13727" s="576"/>
    </row>
    <row r="13728" spans="5:5" ht="12" customHeight="1">
      <c r="E13728" s="576"/>
    </row>
    <row r="13729" spans="5:5" ht="12" customHeight="1">
      <c r="E13729" s="576"/>
    </row>
    <row r="13730" spans="5:5" ht="12" customHeight="1">
      <c r="E13730" s="576"/>
    </row>
    <row r="13731" spans="5:5" ht="12" customHeight="1">
      <c r="E13731" s="576"/>
    </row>
    <row r="13732" spans="5:5" ht="12" customHeight="1">
      <c r="E13732" s="576"/>
    </row>
    <row r="13733" spans="5:5" ht="12" customHeight="1">
      <c r="E13733" s="576"/>
    </row>
    <row r="13734" spans="5:5" ht="12" customHeight="1">
      <c r="E13734" s="576"/>
    </row>
    <row r="13735" spans="5:5" ht="12" customHeight="1">
      <c r="E13735" s="576"/>
    </row>
    <row r="13736" spans="5:5" ht="12" customHeight="1">
      <c r="E13736" s="576"/>
    </row>
    <row r="13737" spans="5:5" ht="12" customHeight="1">
      <c r="E13737" s="576"/>
    </row>
    <row r="13738" spans="5:5" ht="12" customHeight="1">
      <c r="E13738" s="576"/>
    </row>
    <row r="13739" spans="5:5" ht="12" customHeight="1">
      <c r="E13739" s="576"/>
    </row>
    <row r="13740" spans="5:5" ht="12" customHeight="1">
      <c r="E13740" s="576"/>
    </row>
    <row r="13741" spans="5:5" ht="12" customHeight="1">
      <c r="E13741" s="576"/>
    </row>
    <row r="13742" spans="5:5" ht="12" customHeight="1">
      <c r="E13742" s="576"/>
    </row>
    <row r="13743" spans="5:5" ht="12" customHeight="1">
      <c r="E13743" s="576"/>
    </row>
    <row r="13744" spans="5:5" ht="12" customHeight="1">
      <c r="E13744" s="576"/>
    </row>
    <row r="13745" spans="5:5" ht="12" customHeight="1">
      <c r="E13745" s="576"/>
    </row>
    <row r="13746" spans="5:5" ht="12" customHeight="1">
      <c r="E13746" s="576"/>
    </row>
    <row r="13747" spans="5:5" ht="12" customHeight="1">
      <c r="E13747" s="576"/>
    </row>
    <row r="13748" spans="5:5" ht="12" customHeight="1">
      <c r="E13748" s="576"/>
    </row>
    <row r="13749" spans="5:5" ht="12" customHeight="1">
      <c r="E13749" s="576"/>
    </row>
    <row r="13750" spans="5:5" ht="12" customHeight="1">
      <c r="E13750" s="576"/>
    </row>
    <row r="13751" spans="5:5" ht="12" customHeight="1">
      <c r="E13751" s="576"/>
    </row>
    <row r="13752" spans="5:5" ht="12" customHeight="1">
      <c r="E13752" s="576"/>
    </row>
    <row r="13753" spans="5:5" ht="12" customHeight="1">
      <c r="E13753" s="576"/>
    </row>
    <row r="13754" spans="5:5" ht="12" customHeight="1">
      <c r="E13754" s="576"/>
    </row>
    <row r="13755" spans="5:5" ht="12" customHeight="1">
      <c r="E13755" s="576"/>
    </row>
    <row r="13756" spans="5:5" ht="12" customHeight="1">
      <c r="E13756" s="576"/>
    </row>
    <row r="13757" spans="5:5" ht="12" customHeight="1">
      <c r="E13757" s="576"/>
    </row>
    <row r="13758" spans="5:5" ht="12" customHeight="1">
      <c r="E13758" s="576"/>
    </row>
    <row r="13759" spans="5:5" ht="12" customHeight="1">
      <c r="E13759" s="576"/>
    </row>
    <row r="13760" spans="5:5" ht="12" customHeight="1">
      <c r="E13760" s="576"/>
    </row>
    <row r="13761" spans="5:5" ht="12" customHeight="1">
      <c r="E13761" s="576"/>
    </row>
    <row r="13762" spans="5:5" ht="12" customHeight="1">
      <c r="E13762" s="576"/>
    </row>
    <row r="13763" spans="5:5" ht="12" customHeight="1">
      <c r="E13763" s="576"/>
    </row>
    <row r="13764" spans="5:5" ht="12" customHeight="1">
      <c r="E13764" s="576"/>
    </row>
    <row r="13765" spans="5:5" ht="12" customHeight="1">
      <c r="E13765" s="576"/>
    </row>
    <row r="13766" spans="5:5" ht="12" customHeight="1">
      <c r="E13766" s="576"/>
    </row>
    <row r="13767" spans="5:5" ht="12" customHeight="1">
      <c r="E13767" s="576"/>
    </row>
    <row r="13768" spans="5:5" ht="12" customHeight="1">
      <c r="E13768" s="576"/>
    </row>
    <row r="13769" spans="5:5" ht="12" customHeight="1">
      <c r="E13769" s="576"/>
    </row>
    <row r="13770" spans="5:5" ht="12" customHeight="1">
      <c r="E13770" s="576"/>
    </row>
    <row r="13771" spans="5:5" ht="12" customHeight="1">
      <c r="E13771" s="576"/>
    </row>
    <row r="13772" spans="5:5" ht="12" customHeight="1">
      <c r="E13772" s="576"/>
    </row>
    <row r="13773" spans="5:5" ht="12" customHeight="1">
      <c r="E13773" s="576"/>
    </row>
    <row r="13774" spans="5:5" ht="12" customHeight="1">
      <c r="E13774" s="576"/>
    </row>
    <row r="13775" spans="5:5" ht="12" customHeight="1">
      <c r="E13775" s="576"/>
    </row>
    <row r="13776" spans="5:5" ht="12" customHeight="1">
      <c r="E13776" s="576"/>
    </row>
    <row r="13777" spans="5:5" ht="12" customHeight="1">
      <c r="E13777" s="576"/>
    </row>
    <row r="13778" spans="5:5" ht="12" customHeight="1">
      <c r="E13778" s="576"/>
    </row>
    <row r="13779" spans="5:5" ht="12" customHeight="1">
      <c r="E13779" s="576"/>
    </row>
    <row r="13780" spans="5:5" ht="12" customHeight="1">
      <c r="E13780" s="576"/>
    </row>
    <row r="13781" spans="5:5" ht="12" customHeight="1">
      <c r="E13781" s="576"/>
    </row>
    <row r="13782" spans="5:5" ht="12" customHeight="1">
      <c r="E13782" s="576"/>
    </row>
    <row r="13783" spans="5:5" ht="12" customHeight="1">
      <c r="E13783" s="576"/>
    </row>
    <row r="13784" spans="5:5" ht="12" customHeight="1">
      <c r="E13784" s="576"/>
    </row>
    <row r="13785" spans="5:5" ht="12" customHeight="1">
      <c r="E13785" s="576"/>
    </row>
    <row r="13786" spans="5:5" ht="12" customHeight="1">
      <c r="E13786" s="576"/>
    </row>
    <row r="13787" spans="5:5" ht="12" customHeight="1">
      <c r="E13787" s="576"/>
    </row>
    <row r="13788" spans="5:5" ht="12" customHeight="1">
      <c r="E13788" s="576"/>
    </row>
    <row r="13789" spans="5:5" ht="12" customHeight="1">
      <c r="E13789" s="576"/>
    </row>
    <row r="13790" spans="5:5" ht="12" customHeight="1">
      <c r="E13790" s="576"/>
    </row>
    <row r="13791" spans="5:5" ht="12" customHeight="1">
      <c r="E13791" s="576"/>
    </row>
    <row r="13792" spans="5:5" ht="12" customHeight="1">
      <c r="E13792" s="576"/>
    </row>
    <row r="13793" spans="5:5" ht="12" customHeight="1">
      <c r="E13793" s="576"/>
    </row>
    <row r="13794" spans="5:5" ht="12" customHeight="1">
      <c r="E13794" s="576"/>
    </row>
    <row r="13795" spans="5:5" ht="12" customHeight="1">
      <c r="E13795" s="576"/>
    </row>
    <row r="13796" spans="5:5" ht="12" customHeight="1">
      <c r="E13796" s="576"/>
    </row>
    <row r="13797" spans="5:5" ht="12" customHeight="1">
      <c r="E13797" s="576"/>
    </row>
    <row r="13798" spans="5:5" ht="12" customHeight="1">
      <c r="E13798" s="576"/>
    </row>
    <row r="13799" spans="5:5" ht="12" customHeight="1">
      <c r="E13799" s="576"/>
    </row>
    <row r="13800" spans="5:5" ht="12" customHeight="1">
      <c r="E13800" s="576"/>
    </row>
    <row r="13801" spans="5:5" ht="12" customHeight="1">
      <c r="E13801" s="576"/>
    </row>
    <row r="13802" spans="5:5" ht="12" customHeight="1">
      <c r="E13802" s="576"/>
    </row>
    <row r="13803" spans="5:5" ht="12" customHeight="1">
      <c r="E13803" s="576"/>
    </row>
    <row r="13804" spans="5:5" ht="12" customHeight="1">
      <c r="E13804" s="576"/>
    </row>
    <row r="13805" spans="5:5" ht="12" customHeight="1">
      <c r="E13805" s="576"/>
    </row>
    <row r="13806" spans="5:5" ht="12" customHeight="1">
      <c r="E13806" s="576"/>
    </row>
    <row r="13807" spans="5:5" ht="12" customHeight="1">
      <c r="E13807" s="576"/>
    </row>
    <row r="13808" spans="5:5" ht="12" customHeight="1">
      <c r="E13808" s="576"/>
    </row>
    <row r="13809" spans="5:5" ht="12" customHeight="1">
      <c r="E13809" s="576"/>
    </row>
    <row r="13810" spans="5:5" ht="12" customHeight="1">
      <c r="E13810" s="576"/>
    </row>
    <row r="13811" spans="5:5" ht="12" customHeight="1">
      <c r="E13811" s="576"/>
    </row>
    <row r="13812" spans="5:5" ht="12" customHeight="1">
      <c r="E13812" s="576"/>
    </row>
    <row r="13813" spans="5:5" ht="12" customHeight="1">
      <c r="E13813" s="576"/>
    </row>
    <row r="13814" spans="5:5" ht="12" customHeight="1">
      <c r="E13814" s="576"/>
    </row>
    <row r="13815" spans="5:5" ht="12" customHeight="1">
      <c r="E13815" s="576"/>
    </row>
    <row r="13816" spans="5:5" ht="12" customHeight="1">
      <c r="E13816" s="576"/>
    </row>
    <row r="13817" spans="5:5" ht="12" customHeight="1">
      <c r="E13817" s="576"/>
    </row>
    <row r="13818" spans="5:5" ht="12" customHeight="1">
      <c r="E13818" s="576"/>
    </row>
    <row r="13819" spans="5:5" ht="12" customHeight="1">
      <c r="E13819" s="576"/>
    </row>
    <row r="13820" spans="5:5" ht="12" customHeight="1">
      <c r="E13820" s="576"/>
    </row>
    <row r="13821" spans="5:5" ht="12" customHeight="1">
      <c r="E13821" s="576"/>
    </row>
    <row r="13822" spans="5:5" ht="12" customHeight="1">
      <c r="E13822" s="576"/>
    </row>
    <row r="13823" spans="5:5" ht="12" customHeight="1">
      <c r="E13823" s="576"/>
    </row>
    <row r="13824" spans="5:5" ht="12" customHeight="1">
      <c r="E13824" s="576"/>
    </row>
    <row r="13825" spans="5:5" ht="12" customHeight="1">
      <c r="E13825" s="576"/>
    </row>
    <row r="13826" spans="5:5" ht="12" customHeight="1">
      <c r="E13826" s="576"/>
    </row>
    <row r="13827" spans="5:5" ht="12" customHeight="1">
      <c r="E13827" s="576"/>
    </row>
    <row r="13828" spans="5:5" ht="12" customHeight="1">
      <c r="E13828" s="576"/>
    </row>
    <row r="13829" spans="5:5" ht="12" customHeight="1">
      <c r="E13829" s="576"/>
    </row>
    <row r="13830" spans="5:5" ht="12" customHeight="1">
      <c r="E13830" s="576"/>
    </row>
    <row r="13831" spans="5:5" ht="12" customHeight="1">
      <c r="E13831" s="576"/>
    </row>
    <row r="13832" spans="5:5" ht="12" customHeight="1">
      <c r="E13832" s="576"/>
    </row>
    <row r="13833" spans="5:5" ht="12" customHeight="1">
      <c r="E13833" s="576"/>
    </row>
    <row r="13834" spans="5:5" ht="12" customHeight="1">
      <c r="E13834" s="576"/>
    </row>
    <row r="13835" spans="5:5" ht="12" customHeight="1">
      <c r="E13835" s="576"/>
    </row>
    <row r="13836" spans="5:5" ht="12" customHeight="1">
      <c r="E13836" s="576"/>
    </row>
    <row r="13837" spans="5:5" ht="12" customHeight="1">
      <c r="E13837" s="576"/>
    </row>
    <row r="13838" spans="5:5" ht="12" customHeight="1">
      <c r="E13838" s="576"/>
    </row>
    <row r="13839" spans="5:5" ht="12" customHeight="1">
      <c r="E13839" s="576"/>
    </row>
    <row r="13840" spans="5:5" ht="12" customHeight="1">
      <c r="E13840" s="576"/>
    </row>
    <row r="13841" spans="5:5" ht="12" customHeight="1">
      <c r="E13841" s="576"/>
    </row>
    <row r="13842" spans="5:5" ht="12" customHeight="1">
      <c r="E13842" s="576"/>
    </row>
    <row r="13843" spans="5:5" ht="12" customHeight="1">
      <c r="E13843" s="576"/>
    </row>
    <row r="13844" spans="5:5" ht="12" customHeight="1">
      <c r="E13844" s="576"/>
    </row>
    <row r="13845" spans="5:5" ht="12" customHeight="1">
      <c r="E13845" s="576"/>
    </row>
    <row r="13846" spans="5:5" ht="12" customHeight="1">
      <c r="E13846" s="576"/>
    </row>
    <row r="13847" spans="5:5" ht="12" customHeight="1">
      <c r="E13847" s="576"/>
    </row>
    <row r="13848" spans="5:5" ht="12" customHeight="1">
      <c r="E13848" s="576"/>
    </row>
    <row r="13849" spans="5:5" ht="12" customHeight="1">
      <c r="E13849" s="576"/>
    </row>
    <row r="13850" spans="5:5" ht="12" customHeight="1">
      <c r="E13850" s="576"/>
    </row>
    <row r="13851" spans="5:5" ht="12" customHeight="1">
      <c r="E13851" s="576"/>
    </row>
    <row r="13852" spans="5:5" ht="12" customHeight="1">
      <c r="E13852" s="576"/>
    </row>
    <row r="13853" spans="5:5" ht="12" customHeight="1">
      <c r="E13853" s="576"/>
    </row>
    <row r="13854" spans="5:5" ht="12" customHeight="1">
      <c r="E13854" s="576"/>
    </row>
    <row r="13855" spans="5:5" ht="12" customHeight="1">
      <c r="E13855" s="576"/>
    </row>
    <row r="13856" spans="5:5" ht="12" customHeight="1">
      <c r="E13856" s="576"/>
    </row>
    <row r="13857" spans="5:5" ht="12" customHeight="1">
      <c r="E13857" s="576"/>
    </row>
    <row r="13858" spans="5:5" ht="12" customHeight="1">
      <c r="E13858" s="576"/>
    </row>
    <row r="13859" spans="5:5" ht="12" customHeight="1">
      <c r="E13859" s="576"/>
    </row>
    <row r="13860" spans="5:5" ht="12" customHeight="1">
      <c r="E13860" s="576"/>
    </row>
    <row r="13861" spans="5:5" ht="12" customHeight="1">
      <c r="E13861" s="576"/>
    </row>
    <row r="13862" spans="5:5" ht="12" customHeight="1">
      <c r="E13862" s="576"/>
    </row>
    <row r="13863" spans="5:5" ht="12" customHeight="1">
      <c r="E13863" s="576"/>
    </row>
    <row r="13864" spans="5:5" ht="12" customHeight="1">
      <c r="E13864" s="576"/>
    </row>
    <row r="13865" spans="5:5" ht="12" customHeight="1">
      <c r="E13865" s="576"/>
    </row>
    <row r="13866" spans="5:5" ht="12" customHeight="1">
      <c r="E13866" s="576"/>
    </row>
    <row r="13867" spans="5:5" ht="12" customHeight="1">
      <c r="E13867" s="576"/>
    </row>
    <row r="13868" spans="5:5" ht="12" customHeight="1">
      <c r="E13868" s="576"/>
    </row>
    <row r="13869" spans="5:5" ht="12" customHeight="1">
      <c r="E13869" s="576"/>
    </row>
    <row r="13870" spans="5:5" ht="12" customHeight="1">
      <c r="E13870" s="576"/>
    </row>
    <row r="13871" spans="5:5" ht="12" customHeight="1">
      <c r="E13871" s="576"/>
    </row>
    <row r="13872" spans="5:5" ht="12" customHeight="1">
      <c r="E13872" s="576"/>
    </row>
    <row r="13873" spans="5:5" ht="12" customHeight="1">
      <c r="E13873" s="576"/>
    </row>
    <row r="13874" spans="5:5" ht="12" customHeight="1">
      <c r="E13874" s="576"/>
    </row>
    <row r="13875" spans="5:5" ht="12" customHeight="1">
      <c r="E13875" s="576"/>
    </row>
    <row r="13876" spans="5:5" ht="12" customHeight="1">
      <c r="E13876" s="576"/>
    </row>
    <row r="13877" spans="5:5" ht="12" customHeight="1">
      <c r="E13877" s="576"/>
    </row>
    <row r="13878" spans="5:5" ht="12" customHeight="1">
      <c r="E13878" s="576"/>
    </row>
    <row r="13879" spans="5:5" ht="12" customHeight="1">
      <c r="E13879" s="576"/>
    </row>
    <row r="13880" spans="5:5" ht="12" customHeight="1">
      <c r="E13880" s="576"/>
    </row>
    <row r="13881" spans="5:5" ht="12" customHeight="1">
      <c r="E13881" s="576"/>
    </row>
    <row r="13882" spans="5:5" ht="12" customHeight="1">
      <c r="E13882" s="576"/>
    </row>
    <row r="13883" spans="5:5" ht="12" customHeight="1">
      <c r="E13883" s="576"/>
    </row>
    <row r="13884" spans="5:5" ht="12" customHeight="1">
      <c r="E13884" s="576"/>
    </row>
    <row r="13885" spans="5:5" ht="12" customHeight="1">
      <c r="E13885" s="576"/>
    </row>
    <row r="13886" spans="5:5" ht="12" customHeight="1">
      <c r="E13886" s="576"/>
    </row>
    <row r="13887" spans="5:5" ht="12" customHeight="1">
      <c r="E13887" s="576"/>
    </row>
    <row r="13888" spans="5:5" ht="12" customHeight="1">
      <c r="E13888" s="576"/>
    </row>
    <row r="13889" spans="5:5" ht="12" customHeight="1">
      <c r="E13889" s="576"/>
    </row>
    <row r="13890" spans="5:5" ht="12" customHeight="1">
      <c r="E13890" s="576"/>
    </row>
    <row r="13891" spans="5:5" ht="12" customHeight="1">
      <c r="E13891" s="576"/>
    </row>
    <row r="13892" spans="5:5" ht="12" customHeight="1">
      <c r="E13892" s="576"/>
    </row>
    <row r="13893" spans="5:5" ht="12" customHeight="1">
      <c r="E13893" s="576"/>
    </row>
    <row r="13894" spans="5:5" ht="12" customHeight="1">
      <c r="E13894" s="576"/>
    </row>
    <row r="13895" spans="5:5" ht="12" customHeight="1">
      <c r="E13895" s="576"/>
    </row>
    <row r="13896" spans="5:5" ht="12" customHeight="1">
      <c r="E13896" s="576"/>
    </row>
    <row r="13897" spans="5:5" ht="12" customHeight="1">
      <c r="E13897" s="576"/>
    </row>
    <row r="13898" spans="5:5" ht="12" customHeight="1">
      <c r="E13898" s="576"/>
    </row>
    <row r="13899" spans="5:5" ht="12" customHeight="1">
      <c r="E13899" s="576"/>
    </row>
    <row r="13900" spans="5:5" ht="12" customHeight="1">
      <c r="E13900" s="576"/>
    </row>
    <row r="13901" spans="5:5" ht="12" customHeight="1">
      <c r="E13901" s="576"/>
    </row>
    <row r="13902" spans="5:5" ht="12" customHeight="1">
      <c r="E13902" s="576"/>
    </row>
    <row r="13903" spans="5:5" ht="12" customHeight="1">
      <c r="E13903" s="576"/>
    </row>
    <row r="13904" spans="5:5" ht="12" customHeight="1">
      <c r="E13904" s="576"/>
    </row>
    <row r="13905" spans="5:5" ht="12" customHeight="1">
      <c r="E13905" s="576"/>
    </row>
    <row r="13906" spans="5:5" ht="12" customHeight="1">
      <c r="E13906" s="576"/>
    </row>
    <row r="13907" spans="5:5" ht="12" customHeight="1">
      <c r="E13907" s="576"/>
    </row>
    <row r="13908" spans="5:5" ht="12" customHeight="1">
      <c r="E13908" s="576"/>
    </row>
    <row r="13909" spans="5:5" ht="12" customHeight="1">
      <c r="E13909" s="576"/>
    </row>
    <row r="13910" spans="5:5" ht="12" customHeight="1">
      <c r="E13910" s="576"/>
    </row>
    <row r="13911" spans="5:5" ht="12" customHeight="1">
      <c r="E13911" s="576"/>
    </row>
    <row r="13912" spans="5:5" ht="12" customHeight="1">
      <c r="E13912" s="576"/>
    </row>
    <row r="13913" spans="5:5" ht="12" customHeight="1">
      <c r="E13913" s="576"/>
    </row>
    <row r="13914" spans="5:5" ht="12" customHeight="1">
      <c r="E13914" s="576"/>
    </row>
    <row r="13915" spans="5:5" ht="12" customHeight="1">
      <c r="E13915" s="576"/>
    </row>
    <row r="13916" spans="5:5" ht="12" customHeight="1">
      <c r="E13916" s="576"/>
    </row>
    <row r="13917" spans="5:5" ht="12" customHeight="1">
      <c r="E13917" s="576"/>
    </row>
    <row r="13918" spans="5:5" ht="12" customHeight="1">
      <c r="E13918" s="576"/>
    </row>
    <row r="13919" spans="5:5" ht="12" customHeight="1">
      <c r="E13919" s="576"/>
    </row>
    <row r="13920" spans="5:5" ht="12" customHeight="1">
      <c r="E13920" s="576"/>
    </row>
    <row r="13921" spans="5:5" ht="12" customHeight="1">
      <c r="E13921" s="576"/>
    </row>
    <row r="13922" spans="5:5" ht="12" customHeight="1">
      <c r="E13922" s="576"/>
    </row>
    <row r="13923" spans="5:5" ht="12" customHeight="1">
      <c r="E13923" s="576"/>
    </row>
    <row r="13924" spans="5:5" ht="12" customHeight="1">
      <c r="E13924" s="576"/>
    </row>
    <row r="13925" spans="5:5" ht="12" customHeight="1">
      <c r="E13925" s="576"/>
    </row>
    <row r="13926" spans="5:5" ht="12" customHeight="1">
      <c r="E13926" s="576"/>
    </row>
    <row r="13927" spans="5:5" ht="12" customHeight="1">
      <c r="E13927" s="576"/>
    </row>
    <row r="13928" spans="5:5" ht="12" customHeight="1">
      <c r="E13928" s="576"/>
    </row>
    <row r="13929" spans="5:5" ht="12" customHeight="1">
      <c r="E13929" s="576"/>
    </row>
    <row r="13930" spans="5:5" ht="12" customHeight="1">
      <c r="E13930" s="576"/>
    </row>
    <row r="13931" spans="5:5" ht="12" customHeight="1">
      <c r="E13931" s="576"/>
    </row>
    <row r="13932" spans="5:5" ht="12" customHeight="1">
      <c r="E13932" s="576"/>
    </row>
    <row r="13933" spans="5:5" ht="12" customHeight="1">
      <c r="E13933" s="576"/>
    </row>
    <row r="13934" spans="5:5" ht="12" customHeight="1">
      <c r="E13934" s="576"/>
    </row>
    <row r="13935" spans="5:5" ht="12" customHeight="1">
      <c r="E13935" s="576"/>
    </row>
    <row r="13936" spans="5:5" ht="12" customHeight="1">
      <c r="E13936" s="576"/>
    </row>
    <row r="13937" spans="5:5" ht="12" customHeight="1">
      <c r="E13937" s="576"/>
    </row>
    <row r="13938" spans="5:5" ht="12" customHeight="1">
      <c r="E13938" s="576"/>
    </row>
    <row r="13939" spans="5:5" ht="12" customHeight="1">
      <c r="E13939" s="576"/>
    </row>
    <row r="13940" spans="5:5" ht="12" customHeight="1">
      <c r="E13940" s="576"/>
    </row>
    <row r="13941" spans="5:5" ht="12" customHeight="1">
      <c r="E13941" s="576"/>
    </row>
    <row r="13942" spans="5:5" ht="12" customHeight="1">
      <c r="E13942" s="576"/>
    </row>
    <row r="13943" spans="5:5" ht="12" customHeight="1">
      <c r="E13943" s="576"/>
    </row>
    <row r="13944" spans="5:5" ht="12" customHeight="1">
      <c r="E13944" s="576"/>
    </row>
    <row r="13945" spans="5:5" ht="12" customHeight="1">
      <c r="E13945" s="576"/>
    </row>
    <row r="13946" spans="5:5" ht="12" customHeight="1">
      <c r="E13946" s="576"/>
    </row>
    <row r="13947" spans="5:5" ht="12" customHeight="1">
      <c r="E13947" s="576"/>
    </row>
    <row r="13948" spans="5:5" ht="12" customHeight="1">
      <c r="E13948" s="576"/>
    </row>
    <row r="13949" spans="5:5" ht="12" customHeight="1">
      <c r="E13949" s="576"/>
    </row>
    <row r="13950" spans="5:5" ht="12" customHeight="1">
      <c r="E13950" s="576"/>
    </row>
    <row r="13951" spans="5:5" ht="12" customHeight="1">
      <c r="E13951" s="576"/>
    </row>
    <row r="13952" spans="5:5" ht="12" customHeight="1">
      <c r="E13952" s="576"/>
    </row>
    <row r="13953" spans="5:5" ht="12" customHeight="1">
      <c r="E13953" s="576"/>
    </row>
    <row r="13954" spans="5:5" ht="12" customHeight="1">
      <c r="E13954" s="576"/>
    </row>
    <row r="13955" spans="5:5" ht="12" customHeight="1">
      <c r="E13955" s="576"/>
    </row>
    <row r="13956" spans="5:5" ht="12" customHeight="1">
      <c r="E13956" s="576"/>
    </row>
    <row r="13957" spans="5:5" ht="12" customHeight="1">
      <c r="E13957" s="576"/>
    </row>
    <row r="13958" spans="5:5" ht="12" customHeight="1">
      <c r="E13958" s="576"/>
    </row>
    <row r="13959" spans="5:5" ht="12" customHeight="1">
      <c r="E13959" s="576"/>
    </row>
    <row r="13960" spans="5:5" ht="12" customHeight="1">
      <c r="E13960" s="576"/>
    </row>
    <row r="13961" spans="5:5" ht="12" customHeight="1">
      <c r="E13961" s="576"/>
    </row>
    <row r="13962" spans="5:5" ht="12" customHeight="1">
      <c r="E13962" s="576"/>
    </row>
    <row r="13963" spans="5:5" ht="12" customHeight="1">
      <c r="E13963" s="576"/>
    </row>
    <row r="13964" spans="5:5" ht="12" customHeight="1">
      <c r="E13964" s="576"/>
    </row>
    <row r="13965" spans="5:5" ht="12" customHeight="1">
      <c r="E13965" s="576"/>
    </row>
    <row r="13966" spans="5:5" ht="12" customHeight="1">
      <c r="E13966" s="576"/>
    </row>
    <row r="13967" spans="5:5" ht="12" customHeight="1">
      <c r="E13967" s="576"/>
    </row>
    <row r="13968" spans="5:5" ht="12" customHeight="1">
      <c r="E13968" s="576"/>
    </row>
    <row r="13969" spans="5:5" ht="12" customHeight="1">
      <c r="E13969" s="576"/>
    </row>
    <row r="13970" spans="5:5" ht="12" customHeight="1">
      <c r="E13970" s="576"/>
    </row>
    <row r="13971" spans="5:5" ht="12" customHeight="1">
      <c r="E13971" s="576"/>
    </row>
    <row r="13972" spans="5:5" ht="12" customHeight="1">
      <c r="E13972" s="576"/>
    </row>
    <row r="13973" spans="5:5" ht="12" customHeight="1">
      <c r="E13973" s="576"/>
    </row>
    <row r="13974" spans="5:5" ht="12" customHeight="1">
      <c r="E13974" s="576"/>
    </row>
    <row r="13975" spans="5:5" ht="12" customHeight="1">
      <c r="E13975" s="576"/>
    </row>
    <row r="13976" spans="5:5" ht="12" customHeight="1">
      <c r="E13976" s="576"/>
    </row>
    <row r="13977" spans="5:5" ht="12" customHeight="1">
      <c r="E13977" s="576"/>
    </row>
    <row r="13978" spans="5:5" ht="12" customHeight="1">
      <c r="E13978" s="576"/>
    </row>
    <row r="13979" spans="5:5" ht="12" customHeight="1">
      <c r="E13979" s="576"/>
    </row>
    <row r="13980" spans="5:5" ht="12" customHeight="1">
      <c r="E13980" s="576"/>
    </row>
    <row r="13981" spans="5:5" ht="12" customHeight="1">
      <c r="E13981" s="576"/>
    </row>
    <row r="13982" spans="5:5" ht="12" customHeight="1">
      <c r="E13982" s="576"/>
    </row>
    <row r="13983" spans="5:5" ht="12" customHeight="1">
      <c r="E13983" s="576"/>
    </row>
    <row r="13984" spans="5:5" ht="12" customHeight="1">
      <c r="E13984" s="576"/>
    </row>
    <row r="13985" spans="5:5" ht="12" customHeight="1">
      <c r="E13985" s="576"/>
    </row>
    <row r="13986" spans="5:5" ht="12" customHeight="1">
      <c r="E13986" s="576"/>
    </row>
    <row r="13987" spans="5:5" ht="12" customHeight="1">
      <c r="E13987" s="576"/>
    </row>
    <row r="13988" spans="5:5" ht="12" customHeight="1">
      <c r="E13988" s="576"/>
    </row>
    <row r="13989" spans="5:5" ht="12" customHeight="1">
      <c r="E13989" s="576"/>
    </row>
    <row r="13990" spans="5:5" ht="12" customHeight="1">
      <c r="E13990" s="576"/>
    </row>
    <row r="13991" spans="5:5" ht="12" customHeight="1">
      <c r="E13991" s="576"/>
    </row>
    <row r="13992" spans="5:5" ht="12" customHeight="1">
      <c r="E13992" s="576"/>
    </row>
    <row r="13993" spans="5:5" ht="12" customHeight="1">
      <c r="E13993" s="576"/>
    </row>
    <row r="13994" spans="5:5" ht="12" customHeight="1">
      <c r="E13994" s="576"/>
    </row>
    <row r="13995" spans="5:5" ht="12" customHeight="1">
      <c r="E13995" s="576"/>
    </row>
    <row r="13996" spans="5:5" ht="12" customHeight="1">
      <c r="E13996" s="576"/>
    </row>
    <row r="13997" spans="5:5" ht="12" customHeight="1">
      <c r="E13997" s="576"/>
    </row>
    <row r="13998" spans="5:5" ht="12" customHeight="1">
      <c r="E13998" s="576"/>
    </row>
    <row r="13999" spans="5:5" ht="12" customHeight="1">
      <c r="E13999" s="576"/>
    </row>
    <row r="14000" spans="5:5" ht="12" customHeight="1">
      <c r="E14000" s="576"/>
    </row>
    <row r="14001" spans="5:5" ht="12" customHeight="1">
      <c r="E14001" s="576"/>
    </row>
    <row r="14002" spans="5:5" ht="12" customHeight="1">
      <c r="E14002" s="576"/>
    </row>
    <row r="14003" spans="5:5" ht="12" customHeight="1">
      <c r="E14003" s="576"/>
    </row>
    <row r="14004" spans="5:5" ht="12" customHeight="1">
      <c r="E14004" s="576"/>
    </row>
    <row r="14005" spans="5:5" ht="12" customHeight="1">
      <c r="E14005" s="576"/>
    </row>
    <row r="14006" spans="5:5" ht="12" customHeight="1">
      <c r="E14006" s="576"/>
    </row>
    <row r="14007" spans="5:5" ht="12" customHeight="1">
      <c r="E14007" s="576"/>
    </row>
    <row r="14008" spans="5:5" ht="12" customHeight="1">
      <c r="E14008" s="576"/>
    </row>
    <row r="14009" spans="5:5" ht="12" customHeight="1">
      <c r="E14009" s="576"/>
    </row>
    <row r="14010" spans="5:5" ht="12" customHeight="1">
      <c r="E14010" s="576"/>
    </row>
    <row r="14011" spans="5:5" ht="12" customHeight="1">
      <c r="E14011" s="576"/>
    </row>
    <row r="14012" spans="5:5" ht="12" customHeight="1">
      <c r="E14012" s="576"/>
    </row>
    <row r="14013" spans="5:5" ht="12" customHeight="1">
      <c r="E14013" s="576"/>
    </row>
    <row r="14014" spans="5:5" ht="12" customHeight="1">
      <c r="E14014" s="576"/>
    </row>
    <row r="14015" spans="5:5" ht="12" customHeight="1">
      <c r="E14015" s="576"/>
    </row>
    <row r="14016" spans="5:5" ht="12" customHeight="1">
      <c r="E14016" s="576"/>
    </row>
    <row r="14017" spans="5:5" ht="12" customHeight="1">
      <c r="E14017" s="576"/>
    </row>
    <row r="14018" spans="5:5" ht="12" customHeight="1">
      <c r="E14018" s="576"/>
    </row>
    <row r="14019" spans="5:5" ht="12" customHeight="1">
      <c r="E14019" s="576"/>
    </row>
    <row r="14020" spans="5:5" ht="12" customHeight="1">
      <c r="E14020" s="576"/>
    </row>
    <row r="14021" spans="5:5" ht="12" customHeight="1">
      <c r="E14021" s="576"/>
    </row>
    <row r="14022" spans="5:5" ht="12" customHeight="1">
      <c r="E14022" s="576"/>
    </row>
    <row r="14023" spans="5:5" ht="12" customHeight="1">
      <c r="E14023" s="576"/>
    </row>
    <row r="14024" spans="5:5" ht="12" customHeight="1">
      <c r="E14024" s="576"/>
    </row>
    <row r="14025" spans="5:5" ht="12" customHeight="1">
      <c r="E14025" s="576"/>
    </row>
    <row r="14026" spans="5:5" ht="12" customHeight="1">
      <c r="E14026" s="576"/>
    </row>
    <row r="14027" spans="5:5" ht="12" customHeight="1">
      <c r="E14027" s="576"/>
    </row>
    <row r="14028" spans="5:5" ht="12" customHeight="1">
      <c r="E14028" s="576"/>
    </row>
    <row r="14029" spans="5:5" ht="12" customHeight="1">
      <c r="E14029" s="576"/>
    </row>
    <row r="14030" spans="5:5" ht="12" customHeight="1">
      <c r="E14030" s="576"/>
    </row>
    <row r="14031" spans="5:5" ht="12" customHeight="1">
      <c r="E14031" s="576"/>
    </row>
    <row r="14032" spans="5:5" ht="12" customHeight="1">
      <c r="E14032" s="576"/>
    </row>
    <row r="14033" spans="5:5" ht="12" customHeight="1">
      <c r="E14033" s="576"/>
    </row>
    <row r="14034" spans="5:5" ht="12" customHeight="1">
      <c r="E14034" s="576"/>
    </row>
    <row r="14035" spans="5:5" ht="12" customHeight="1">
      <c r="E14035" s="576"/>
    </row>
    <row r="14036" spans="5:5" ht="12" customHeight="1">
      <c r="E14036" s="576"/>
    </row>
    <row r="14037" spans="5:5" ht="12" customHeight="1">
      <c r="E14037" s="576"/>
    </row>
    <row r="14038" spans="5:5" ht="12" customHeight="1">
      <c r="E14038" s="576"/>
    </row>
    <row r="14039" spans="5:5" ht="12" customHeight="1">
      <c r="E14039" s="576"/>
    </row>
    <row r="14040" spans="5:5" ht="12" customHeight="1">
      <c r="E14040" s="576"/>
    </row>
    <row r="14041" spans="5:5" ht="12" customHeight="1">
      <c r="E14041" s="576"/>
    </row>
    <row r="14042" spans="5:5" ht="12" customHeight="1">
      <c r="E14042" s="576"/>
    </row>
    <row r="14043" spans="5:5" ht="12" customHeight="1">
      <c r="E14043" s="576"/>
    </row>
    <row r="14044" spans="5:5" ht="12" customHeight="1">
      <c r="E14044" s="576"/>
    </row>
    <row r="14045" spans="5:5" ht="12" customHeight="1">
      <c r="E14045" s="576"/>
    </row>
    <row r="14046" spans="5:5" ht="12" customHeight="1">
      <c r="E14046" s="576"/>
    </row>
    <row r="14047" spans="5:5" ht="12" customHeight="1">
      <c r="E14047" s="576"/>
    </row>
    <row r="14048" spans="5:5" ht="12" customHeight="1">
      <c r="E14048" s="576"/>
    </row>
    <row r="14049" spans="5:5" ht="12" customHeight="1">
      <c r="E14049" s="576"/>
    </row>
    <row r="14050" spans="5:5" ht="12" customHeight="1">
      <c r="E14050" s="576"/>
    </row>
    <row r="14051" spans="5:5" ht="12" customHeight="1">
      <c r="E14051" s="576"/>
    </row>
    <row r="14052" spans="5:5" ht="12" customHeight="1">
      <c r="E14052" s="576"/>
    </row>
    <row r="14053" spans="5:5" ht="12" customHeight="1">
      <c r="E14053" s="576"/>
    </row>
    <row r="14054" spans="5:5" ht="12" customHeight="1">
      <c r="E14054" s="576"/>
    </row>
    <row r="14055" spans="5:5" ht="12" customHeight="1">
      <c r="E14055" s="576"/>
    </row>
    <row r="14056" spans="5:5" ht="12" customHeight="1">
      <c r="E14056" s="576"/>
    </row>
    <row r="14057" spans="5:5" ht="12" customHeight="1">
      <c r="E14057" s="576"/>
    </row>
    <row r="14058" spans="5:5" ht="12" customHeight="1">
      <c r="E14058" s="576"/>
    </row>
    <row r="14059" spans="5:5" ht="12" customHeight="1">
      <c r="E14059" s="576"/>
    </row>
    <row r="14060" spans="5:5" ht="12" customHeight="1">
      <c r="E14060" s="576"/>
    </row>
    <row r="14061" spans="5:5" ht="12" customHeight="1">
      <c r="E14061" s="576"/>
    </row>
    <row r="14062" spans="5:5" ht="12" customHeight="1">
      <c r="E14062" s="576"/>
    </row>
    <row r="14063" spans="5:5" ht="12" customHeight="1">
      <c r="E14063" s="576"/>
    </row>
    <row r="14064" spans="5:5" ht="12" customHeight="1">
      <c r="E14064" s="576"/>
    </row>
    <row r="14065" spans="5:5" ht="12" customHeight="1">
      <c r="E14065" s="576"/>
    </row>
    <row r="14066" spans="5:5" ht="12" customHeight="1">
      <c r="E14066" s="576"/>
    </row>
    <row r="14067" spans="5:5" ht="12" customHeight="1">
      <c r="E14067" s="576"/>
    </row>
    <row r="14068" spans="5:5" ht="12" customHeight="1">
      <c r="E14068" s="576"/>
    </row>
    <row r="14069" spans="5:5" ht="12" customHeight="1">
      <c r="E14069" s="576"/>
    </row>
    <row r="14070" spans="5:5" ht="12" customHeight="1">
      <c r="E14070" s="576"/>
    </row>
    <row r="14071" spans="5:5" ht="12" customHeight="1">
      <c r="E14071" s="576"/>
    </row>
    <row r="14072" spans="5:5" ht="12" customHeight="1">
      <c r="E14072" s="576"/>
    </row>
    <row r="14073" spans="5:5" ht="12" customHeight="1">
      <c r="E14073" s="576"/>
    </row>
    <row r="14074" spans="5:5" ht="12" customHeight="1">
      <c r="E14074" s="576"/>
    </row>
    <row r="14075" spans="5:5" ht="12" customHeight="1">
      <c r="E14075" s="576"/>
    </row>
    <row r="14076" spans="5:5" ht="12" customHeight="1">
      <c r="E14076" s="576"/>
    </row>
    <row r="14077" spans="5:5" ht="12" customHeight="1">
      <c r="E14077" s="576"/>
    </row>
    <row r="14078" spans="5:5" ht="12" customHeight="1">
      <c r="E14078" s="576"/>
    </row>
    <row r="14079" spans="5:5" ht="12" customHeight="1">
      <c r="E14079" s="576"/>
    </row>
    <row r="14080" spans="5:5" ht="12" customHeight="1">
      <c r="E14080" s="576"/>
    </row>
    <row r="14081" spans="5:5" ht="12" customHeight="1">
      <c r="E14081" s="576"/>
    </row>
    <row r="14082" spans="5:5" ht="12" customHeight="1">
      <c r="E14082" s="576"/>
    </row>
    <row r="14083" spans="5:5" ht="12" customHeight="1">
      <c r="E14083" s="576"/>
    </row>
    <row r="14084" spans="5:5" ht="12" customHeight="1">
      <c r="E14084" s="576"/>
    </row>
    <row r="14085" spans="5:5" ht="12" customHeight="1">
      <c r="E14085" s="576"/>
    </row>
    <row r="14086" spans="5:5" ht="12" customHeight="1">
      <c r="E14086" s="576"/>
    </row>
    <row r="14087" spans="5:5" ht="12" customHeight="1">
      <c r="E14087" s="576"/>
    </row>
    <row r="14088" spans="5:5" ht="12" customHeight="1">
      <c r="E14088" s="576"/>
    </row>
    <row r="14089" spans="5:5" ht="12" customHeight="1">
      <c r="E14089" s="576"/>
    </row>
    <row r="14090" spans="5:5" ht="12" customHeight="1">
      <c r="E14090" s="576"/>
    </row>
    <row r="14091" spans="5:5" ht="12" customHeight="1">
      <c r="E14091" s="576"/>
    </row>
    <row r="14092" spans="5:5" ht="12" customHeight="1">
      <c r="E14092" s="576"/>
    </row>
    <row r="14093" spans="5:5" ht="12" customHeight="1">
      <c r="E14093" s="576"/>
    </row>
    <row r="14094" spans="5:5" ht="12" customHeight="1">
      <c r="E14094" s="576"/>
    </row>
    <row r="14095" spans="5:5" ht="12" customHeight="1">
      <c r="E14095" s="576"/>
    </row>
    <row r="14096" spans="5:5" ht="12" customHeight="1">
      <c r="E14096" s="576"/>
    </row>
    <row r="14097" spans="5:5" ht="12" customHeight="1">
      <c r="E14097" s="576"/>
    </row>
    <row r="14098" spans="5:5" ht="12" customHeight="1">
      <c r="E14098" s="576"/>
    </row>
    <row r="14099" spans="5:5" ht="12" customHeight="1">
      <c r="E14099" s="576"/>
    </row>
    <row r="14100" spans="5:5" ht="12" customHeight="1">
      <c r="E14100" s="576"/>
    </row>
    <row r="14101" spans="5:5" ht="12" customHeight="1">
      <c r="E14101" s="576"/>
    </row>
    <row r="14102" spans="5:5" ht="12" customHeight="1">
      <c r="E14102" s="576"/>
    </row>
    <row r="14103" spans="5:5" ht="12" customHeight="1">
      <c r="E14103" s="576"/>
    </row>
    <row r="14104" spans="5:5" ht="12" customHeight="1">
      <c r="E14104" s="576"/>
    </row>
    <row r="14105" spans="5:5" ht="12" customHeight="1">
      <c r="E14105" s="576"/>
    </row>
    <row r="14106" spans="5:5" ht="12" customHeight="1">
      <c r="E14106" s="576"/>
    </row>
    <row r="14107" spans="5:5" ht="12" customHeight="1">
      <c r="E14107" s="576"/>
    </row>
    <row r="14108" spans="5:5" ht="12" customHeight="1">
      <c r="E14108" s="576"/>
    </row>
    <row r="14109" spans="5:5" ht="12" customHeight="1">
      <c r="E14109" s="576"/>
    </row>
    <row r="14110" spans="5:5" ht="12" customHeight="1">
      <c r="E14110" s="576"/>
    </row>
    <row r="14111" spans="5:5" ht="12" customHeight="1">
      <c r="E14111" s="576"/>
    </row>
    <row r="14112" spans="5:5" ht="12" customHeight="1">
      <c r="E14112" s="576"/>
    </row>
    <row r="14113" spans="5:5" ht="12" customHeight="1">
      <c r="E14113" s="576"/>
    </row>
    <row r="14114" spans="5:5" ht="12" customHeight="1">
      <c r="E14114" s="576"/>
    </row>
    <row r="14115" spans="5:5" ht="12" customHeight="1">
      <c r="E14115" s="576"/>
    </row>
    <row r="14116" spans="5:5" ht="12" customHeight="1">
      <c r="E14116" s="576"/>
    </row>
    <row r="14117" spans="5:5" ht="12" customHeight="1">
      <c r="E14117" s="576"/>
    </row>
    <row r="14118" spans="5:5" ht="12" customHeight="1">
      <c r="E14118" s="576"/>
    </row>
    <row r="14119" spans="5:5" ht="12" customHeight="1">
      <c r="E14119" s="576"/>
    </row>
    <row r="14120" spans="5:5" ht="12" customHeight="1">
      <c r="E14120" s="576"/>
    </row>
    <row r="14121" spans="5:5" ht="12" customHeight="1">
      <c r="E14121" s="576"/>
    </row>
    <row r="14122" spans="5:5" ht="12" customHeight="1">
      <c r="E14122" s="576"/>
    </row>
    <row r="14123" spans="5:5" ht="12" customHeight="1">
      <c r="E14123" s="576"/>
    </row>
    <row r="14124" spans="5:5" ht="12" customHeight="1">
      <c r="E14124" s="576"/>
    </row>
    <row r="14125" spans="5:5" ht="12" customHeight="1">
      <c r="E14125" s="576"/>
    </row>
    <row r="14126" spans="5:5" ht="12" customHeight="1">
      <c r="E14126" s="576"/>
    </row>
    <row r="14127" spans="5:5" ht="12" customHeight="1">
      <c r="E14127" s="576"/>
    </row>
    <row r="14128" spans="5:5" ht="12" customHeight="1">
      <c r="E14128" s="576"/>
    </row>
    <row r="14129" spans="5:5" ht="12" customHeight="1">
      <c r="E14129" s="576"/>
    </row>
    <row r="14130" spans="5:5" ht="12" customHeight="1">
      <c r="E14130" s="576"/>
    </row>
    <row r="14131" spans="5:5" ht="12" customHeight="1">
      <c r="E14131" s="576"/>
    </row>
    <row r="14132" spans="5:5" ht="12" customHeight="1">
      <c r="E14132" s="576"/>
    </row>
    <row r="14133" spans="5:5" ht="12" customHeight="1">
      <c r="E14133" s="576"/>
    </row>
    <row r="14134" spans="5:5" ht="12" customHeight="1">
      <c r="E14134" s="576"/>
    </row>
    <row r="14135" spans="5:5" ht="12" customHeight="1">
      <c r="E14135" s="576"/>
    </row>
    <row r="14136" spans="5:5" ht="12" customHeight="1">
      <c r="E14136" s="576"/>
    </row>
    <row r="14137" spans="5:5" ht="12" customHeight="1">
      <c r="E14137" s="576"/>
    </row>
    <row r="14138" spans="5:5" ht="12" customHeight="1">
      <c r="E14138" s="576"/>
    </row>
    <row r="14139" spans="5:5" ht="12" customHeight="1">
      <c r="E14139" s="576"/>
    </row>
    <row r="14140" spans="5:5" ht="12" customHeight="1">
      <c r="E14140" s="576"/>
    </row>
    <row r="14141" spans="5:5" ht="12" customHeight="1">
      <c r="E14141" s="576"/>
    </row>
    <row r="14142" spans="5:5" ht="12" customHeight="1">
      <c r="E14142" s="576"/>
    </row>
    <row r="14143" spans="5:5" ht="12" customHeight="1">
      <c r="E14143" s="576"/>
    </row>
    <row r="14144" spans="5:5" ht="12" customHeight="1">
      <c r="E14144" s="576"/>
    </row>
    <row r="14145" spans="5:5" ht="12" customHeight="1">
      <c r="E14145" s="576"/>
    </row>
    <row r="14146" spans="5:5" ht="12" customHeight="1">
      <c r="E14146" s="576"/>
    </row>
    <row r="14147" spans="5:5" ht="12" customHeight="1">
      <c r="E14147" s="576"/>
    </row>
    <row r="14148" spans="5:5" ht="12" customHeight="1">
      <c r="E14148" s="576"/>
    </row>
    <row r="14149" spans="5:5" ht="12" customHeight="1">
      <c r="E14149" s="576"/>
    </row>
    <row r="14150" spans="5:5" ht="12" customHeight="1">
      <c r="E14150" s="576"/>
    </row>
    <row r="14151" spans="5:5" ht="12" customHeight="1">
      <c r="E14151" s="576"/>
    </row>
    <row r="14152" spans="5:5" ht="12" customHeight="1">
      <c r="E14152" s="576"/>
    </row>
    <row r="14153" spans="5:5" ht="12" customHeight="1">
      <c r="E14153" s="576"/>
    </row>
    <row r="14154" spans="5:5" ht="12" customHeight="1">
      <c r="E14154" s="576"/>
    </row>
    <row r="14155" spans="5:5" ht="12" customHeight="1">
      <c r="E14155" s="576"/>
    </row>
    <row r="14156" spans="5:5" ht="12" customHeight="1">
      <c r="E14156" s="576"/>
    </row>
    <row r="14157" spans="5:5" ht="12" customHeight="1">
      <c r="E14157" s="576"/>
    </row>
    <row r="14158" spans="5:5" ht="12" customHeight="1">
      <c r="E14158" s="576"/>
    </row>
    <row r="14159" spans="5:5" ht="12" customHeight="1">
      <c r="E14159" s="576"/>
    </row>
    <row r="14160" spans="5:5" ht="12" customHeight="1">
      <c r="E14160" s="576"/>
    </row>
    <row r="14161" spans="5:5" ht="12" customHeight="1">
      <c r="E14161" s="576"/>
    </row>
    <row r="14162" spans="5:5" ht="12" customHeight="1">
      <c r="E14162" s="576"/>
    </row>
    <row r="14163" spans="5:5" ht="12" customHeight="1">
      <c r="E14163" s="576"/>
    </row>
    <row r="14164" spans="5:5" ht="12" customHeight="1">
      <c r="E14164" s="576"/>
    </row>
    <row r="14165" spans="5:5" ht="12" customHeight="1">
      <c r="E14165" s="576"/>
    </row>
    <row r="14166" spans="5:5" ht="12" customHeight="1">
      <c r="E14166" s="576"/>
    </row>
    <row r="14167" spans="5:5" ht="12" customHeight="1">
      <c r="E14167" s="576"/>
    </row>
    <row r="14168" spans="5:5" ht="12" customHeight="1">
      <c r="E14168" s="576"/>
    </row>
    <row r="14169" spans="5:5" ht="12" customHeight="1">
      <c r="E14169" s="576"/>
    </row>
    <row r="14170" spans="5:5" ht="12" customHeight="1">
      <c r="E14170" s="576"/>
    </row>
    <row r="14171" spans="5:5" ht="12" customHeight="1">
      <c r="E14171" s="576"/>
    </row>
    <row r="14172" spans="5:5" ht="12" customHeight="1">
      <c r="E14172" s="576"/>
    </row>
    <row r="14173" spans="5:5" ht="12" customHeight="1">
      <c r="E14173" s="576"/>
    </row>
    <row r="14174" spans="5:5" ht="12" customHeight="1">
      <c r="E14174" s="576"/>
    </row>
    <row r="14175" spans="5:5" ht="12" customHeight="1">
      <c r="E14175" s="576"/>
    </row>
    <row r="14176" spans="5:5" ht="12" customHeight="1">
      <c r="E14176" s="576"/>
    </row>
    <row r="14177" spans="5:5" ht="12" customHeight="1">
      <c r="E14177" s="576"/>
    </row>
    <row r="14178" spans="5:5" ht="12" customHeight="1">
      <c r="E14178" s="576"/>
    </row>
    <row r="14179" spans="5:5" ht="12" customHeight="1">
      <c r="E14179" s="576"/>
    </row>
    <row r="14180" spans="5:5" ht="12" customHeight="1">
      <c r="E14180" s="576"/>
    </row>
    <row r="14181" spans="5:5" ht="12" customHeight="1">
      <c r="E14181" s="576"/>
    </row>
    <row r="14182" spans="5:5" ht="12" customHeight="1">
      <c r="E14182" s="576"/>
    </row>
    <row r="14183" spans="5:5" ht="12" customHeight="1">
      <c r="E14183" s="576"/>
    </row>
    <row r="14184" spans="5:5" ht="12" customHeight="1">
      <c r="E14184" s="576"/>
    </row>
    <row r="14185" spans="5:5" ht="12" customHeight="1">
      <c r="E14185" s="576"/>
    </row>
    <row r="14186" spans="5:5" ht="12" customHeight="1">
      <c r="E14186" s="576"/>
    </row>
    <row r="14187" spans="5:5" ht="12" customHeight="1">
      <c r="E14187" s="576"/>
    </row>
    <row r="14188" spans="5:5" ht="12" customHeight="1">
      <c r="E14188" s="576"/>
    </row>
    <row r="14189" spans="5:5" ht="12" customHeight="1">
      <c r="E14189" s="576"/>
    </row>
    <row r="14190" spans="5:5" ht="12" customHeight="1">
      <c r="E14190" s="576"/>
    </row>
    <row r="14191" spans="5:5" ht="12" customHeight="1">
      <c r="E14191" s="576"/>
    </row>
    <row r="14192" spans="5:5" ht="12" customHeight="1">
      <c r="E14192" s="576"/>
    </row>
    <row r="14193" spans="5:5" ht="12" customHeight="1">
      <c r="E14193" s="576"/>
    </row>
    <row r="14194" spans="5:5" ht="12" customHeight="1">
      <c r="E14194" s="576"/>
    </row>
    <row r="14195" spans="5:5" ht="12" customHeight="1">
      <c r="E14195" s="576"/>
    </row>
    <row r="14196" spans="5:5" ht="12" customHeight="1">
      <c r="E14196" s="576"/>
    </row>
    <row r="14197" spans="5:5" ht="12" customHeight="1">
      <c r="E14197" s="576"/>
    </row>
    <row r="14198" spans="5:5" ht="12" customHeight="1">
      <c r="E14198" s="576"/>
    </row>
    <row r="14199" spans="5:5" ht="12" customHeight="1">
      <c r="E14199" s="576"/>
    </row>
    <row r="14200" spans="5:5" ht="12" customHeight="1">
      <c r="E14200" s="576"/>
    </row>
    <row r="14201" spans="5:5" ht="12" customHeight="1">
      <c r="E14201" s="576"/>
    </row>
    <row r="14202" spans="5:5" ht="12" customHeight="1">
      <c r="E14202" s="576"/>
    </row>
    <row r="14203" spans="5:5" ht="12" customHeight="1">
      <c r="E14203" s="576"/>
    </row>
    <row r="14204" spans="5:5" ht="12" customHeight="1">
      <c r="E14204" s="576"/>
    </row>
    <row r="14205" spans="5:5" ht="12" customHeight="1">
      <c r="E14205" s="576"/>
    </row>
    <row r="14206" spans="5:5" ht="12" customHeight="1">
      <c r="E14206" s="576"/>
    </row>
    <row r="14207" spans="5:5" ht="12" customHeight="1">
      <c r="E14207" s="576"/>
    </row>
    <row r="14208" spans="5:5" ht="12" customHeight="1">
      <c r="E14208" s="576"/>
    </row>
    <row r="14209" spans="5:5" ht="12" customHeight="1">
      <c r="E14209" s="576"/>
    </row>
    <row r="14210" spans="5:5" ht="12" customHeight="1">
      <c r="E14210" s="576"/>
    </row>
    <row r="14211" spans="5:5" ht="12" customHeight="1">
      <c r="E14211" s="576"/>
    </row>
    <row r="14212" spans="5:5" ht="12" customHeight="1">
      <c r="E14212" s="576"/>
    </row>
    <row r="14213" spans="5:5" ht="12" customHeight="1">
      <c r="E14213" s="576"/>
    </row>
    <row r="14214" spans="5:5" ht="12" customHeight="1">
      <c r="E14214" s="576"/>
    </row>
    <row r="14215" spans="5:5" ht="12" customHeight="1">
      <c r="E14215" s="576"/>
    </row>
    <row r="14216" spans="5:5" ht="12" customHeight="1">
      <c r="E14216" s="576"/>
    </row>
    <row r="14217" spans="5:5" ht="12" customHeight="1">
      <c r="E14217" s="576"/>
    </row>
    <row r="14218" spans="5:5" ht="12" customHeight="1">
      <c r="E14218" s="576"/>
    </row>
    <row r="14219" spans="5:5" ht="12" customHeight="1">
      <c r="E14219" s="576"/>
    </row>
    <row r="14220" spans="5:5" ht="12" customHeight="1">
      <c r="E14220" s="576"/>
    </row>
    <row r="14221" spans="5:5" ht="12" customHeight="1">
      <c r="E14221" s="576"/>
    </row>
    <row r="14222" spans="5:5" ht="12" customHeight="1">
      <c r="E14222" s="576"/>
    </row>
    <row r="14223" spans="5:5" ht="12" customHeight="1">
      <c r="E14223" s="576"/>
    </row>
    <row r="14224" spans="5:5" ht="12" customHeight="1">
      <c r="E14224" s="576"/>
    </row>
    <row r="14225" spans="5:5" ht="12" customHeight="1">
      <c r="E14225" s="576"/>
    </row>
    <row r="14226" spans="5:5" ht="12" customHeight="1">
      <c r="E14226" s="576"/>
    </row>
    <row r="14227" spans="5:5" ht="12" customHeight="1">
      <c r="E14227" s="576"/>
    </row>
    <row r="14228" spans="5:5" ht="12" customHeight="1">
      <c r="E14228" s="576"/>
    </row>
    <row r="14229" spans="5:5" ht="12" customHeight="1">
      <c r="E14229" s="576"/>
    </row>
    <row r="14230" spans="5:5" ht="12" customHeight="1">
      <c r="E14230" s="576"/>
    </row>
    <row r="14231" spans="5:5" ht="12" customHeight="1">
      <c r="E14231" s="576"/>
    </row>
    <row r="14232" spans="5:5" ht="12" customHeight="1">
      <c r="E14232" s="576"/>
    </row>
    <row r="14233" spans="5:5" ht="12" customHeight="1">
      <c r="E14233" s="576"/>
    </row>
    <row r="14234" spans="5:5" ht="12" customHeight="1">
      <c r="E14234" s="576"/>
    </row>
    <row r="14235" spans="5:5" ht="12" customHeight="1">
      <c r="E14235" s="576"/>
    </row>
    <row r="14236" spans="5:5" ht="12" customHeight="1">
      <c r="E14236" s="576"/>
    </row>
    <row r="14237" spans="5:5" ht="12" customHeight="1">
      <c r="E14237" s="576"/>
    </row>
    <row r="14238" spans="5:5" ht="12" customHeight="1">
      <c r="E14238" s="576"/>
    </row>
    <row r="14239" spans="5:5" ht="12" customHeight="1">
      <c r="E14239" s="576"/>
    </row>
    <row r="14240" spans="5:5" ht="12" customHeight="1">
      <c r="E14240" s="576"/>
    </row>
    <row r="14241" spans="5:5" ht="12" customHeight="1">
      <c r="E14241" s="576"/>
    </row>
    <row r="14242" spans="5:5" ht="12" customHeight="1">
      <c r="E14242" s="576"/>
    </row>
    <row r="14243" spans="5:5" ht="12" customHeight="1">
      <c r="E14243" s="576"/>
    </row>
    <row r="14244" spans="5:5" ht="12" customHeight="1">
      <c r="E14244" s="576"/>
    </row>
    <row r="14245" spans="5:5" ht="12" customHeight="1">
      <c r="E14245" s="576"/>
    </row>
    <row r="14246" spans="5:5" ht="12" customHeight="1">
      <c r="E14246" s="576"/>
    </row>
    <row r="14247" spans="5:5" ht="12" customHeight="1">
      <c r="E14247" s="576"/>
    </row>
    <row r="14248" spans="5:5" ht="12" customHeight="1">
      <c r="E14248" s="576"/>
    </row>
    <row r="14249" spans="5:5" ht="12" customHeight="1">
      <c r="E14249" s="576"/>
    </row>
    <row r="14250" spans="5:5" ht="12" customHeight="1">
      <c r="E14250" s="576"/>
    </row>
    <row r="14251" spans="5:5" ht="12" customHeight="1">
      <c r="E14251" s="576"/>
    </row>
    <row r="14252" spans="5:5" ht="12" customHeight="1">
      <c r="E14252" s="576"/>
    </row>
    <row r="14253" spans="5:5" ht="12" customHeight="1">
      <c r="E14253" s="576"/>
    </row>
    <row r="14254" spans="5:5" ht="12" customHeight="1">
      <c r="E14254" s="576"/>
    </row>
    <row r="14255" spans="5:5" ht="12" customHeight="1">
      <c r="E14255" s="576"/>
    </row>
    <row r="14256" spans="5:5" ht="12" customHeight="1">
      <c r="E14256" s="576"/>
    </row>
    <row r="14257" spans="5:5" ht="12" customHeight="1">
      <c r="E14257" s="576"/>
    </row>
    <row r="14258" spans="5:5" ht="12" customHeight="1">
      <c r="E14258" s="576"/>
    </row>
    <row r="14259" spans="5:5" ht="12" customHeight="1">
      <c r="E14259" s="576"/>
    </row>
    <row r="14260" spans="5:5" ht="12" customHeight="1">
      <c r="E14260" s="576"/>
    </row>
    <row r="14261" spans="5:5" ht="12" customHeight="1">
      <c r="E14261" s="576"/>
    </row>
    <row r="14262" spans="5:5" ht="12" customHeight="1">
      <c r="E14262" s="576"/>
    </row>
    <row r="14263" spans="5:5" ht="12" customHeight="1">
      <c r="E14263" s="576"/>
    </row>
    <row r="14264" spans="5:5" ht="12" customHeight="1">
      <c r="E14264" s="576"/>
    </row>
    <row r="14265" spans="5:5" ht="12" customHeight="1">
      <c r="E14265" s="576"/>
    </row>
    <row r="14266" spans="5:5" ht="12" customHeight="1">
      <c r="E14266" s="576"/>
    </row>
    <row r="14267" spans="5:5" ht="12" customHeight="1">
      <c r="E14267" s="576"/>
    </row>
    <row r="14268" spans="5:5" ht="12" customHeight="1">
      <c r="E14268" s="576"/>
    </row>
    <row r="14269" spans="5:5" ht="12" customHeight="1">
      <c r="E14269" s="576"/>
    </row>
    <row r="14270" spans="5:5" ht="12" customHeight="1">
      <c r="E14270" s="576"/>
    </row>
    <row r="14271" spans="5:5" ht="12" customHeight="1">
      <c r="E14271" s="576"/>
    </row>
    <row r="14272" spans="5:5" ht="12" customHeight="1">
      <c r="E14272" s="576"/>
    </row>
    <row r="14273" spans="5:5" ht="12" customHeight="1">
      <c r="E14273" s="576"/>
    </row>
    <row r="14274" spans="5:5" ht="12" customHeight="1">
      <c r="E14274" s="576"/>
    </row>
    <row r="14275" spans="5:5" ht="12" customHeight="1">
      <c r="E14275" s="576"/>
    </row>
    <row r="14276" spans="5:5" ht="12" customHeight="1">
      <c r="E14276" s="576"/>
    </row>
    <row r="14277" spans="5:5" ht="12" customHeight="1">
      <c r="E14277" s="576"/>
    </row>
    <row r="14278" spans="5:5" ht="12" customHeight="1">
      <c r="E14278" s="576"/>
    </row>
    <row r="14279" spans="5:5" ht="12" customHeight="1">
      <c r="E14279" s="576"/>
    </row>
    <row r="14280" spans="5:5" ht="12" customHeight="1">
      <c r="E14280" s="576"/>
    </row>
    <row r="14281" spans="5:5" ht="12" customHeight="1">
      <c r="E14281" s="576"/>
    </row>
    <row r="14282" spans="5:5" ht="12" customHeight="1">
      <c r="E14282" s="576"/>
    </row>
    <row r="14283" spans="5:5" ht="12" customHeight="1">
      <c r="E14283" s="576"/>
    </row>
    <row r="14284" spans="5:5" ht="12" customHeight="1">
      <c r="E14284" s="576"/>
    </row>
    <row r="14285" spans="5:5" ht="12" customHeight="1">
      <c r="E14285" s="576"/>
    </row>
    <row r="14286" spans="5:5" ht="12" customHeight="1">
      <c r="E14286" s="576"/>
    </row>
    <row r="14287" spans="5:5" ht="12" customHeight="1">
      <c r="E14287" s="576"/>
    </row>
    <row r="14288" spans="5:5" ht="12" customHeight="1">
      <c r="E14288" s="576"/>
    </row>
    <row r="14289" spans="5:5" ht="12" customHeight="1">
      <c r="E14289" s="576"/>
    </row>
    <row r="14290" spans="5:5" ht="12" customHeight="1">
      <c r="E14290" s="576"/>
    </row>
    <row r="14291" spans="5:5" ht="12" customHeight="1">
      <c r="E14291" s="576"/>
    </row>
    <row r="14292" spans="5:5" ht="12" customHeight="1">
      <c r="E14292" s="576"/>
    </row>
    <row r="14293" spans="5:5" ht="12" customHeight="1">
      <c r="E14293" s="576"/>
    </row>
    <row r="14294" spans="5:5" ht="12" customHeight="1">
      <c r="E14294" s="576"/>
    </row>
    <row r="14295" spans="5:5" ht="12" customHeight="1">
      <c r="E14295" s="576"/>
    </row>
    <row r="14296" spans="5:5" ht="12" customHeight="1">
      <c r="E14296" s="576"/>
    </row>
    <row r="14297" spans="5:5" ht="12" customHeight="1">
      <c r="E14297" s="576"/>
    </row>
    <row r="14298" spans="5:5" ht="12" customHeight="1">
      <c r="E14298" s="576"/>
    </row>
    <row r="14299" spans="5:5" ht="12" customHeight="1">
      <c r="E14299" s="576"/>
    </row>
    <row r="14300" spans="5:5" ht="12" customHeight="1">
      <c r="E14300" s="576"/>
    </row>
    <row r="14301" spans="5:5" ht="12" customHeight="1">
      <c r="E14301" s="576"/>
    </row>
    <row r="14302" spans="5:5" ht="12" customHeight="1">
      <c r="E14302" s="576"/>
    </row>
    <row r="14303" spans="5:5" ht="12" customHeight="1">
      <c r="E14303" s="576"/>
    </row>
    <row r="14304" spans="5:5" ht="12" customHeight="1">
      <c r="E14304" s="576"/>
    </row>
    <row r="14305" spans="5:5" ht="12" customHeight="1">
      <c r="E14305" s="576"/>
    </row>
    <row r="14306" spans="5:5" ht="12" customHeight="1">
      <c r="E14306" s="576"/>
    </row>
    <row r="14307" spans="5:5" ht="12" customHeight="1">
      <c r="E14307" s="576"/>
    </row>
    <row r="14308" spans="5:5" ht="12" customHeight="1">
      <c r="E14308" s="576"/>
    </row>
    <row r="14309" spans="5:5" ht="12" customHeight="1">
      <c r="E14309" s="576"/>
    </row>
    <row r="14310" spans="5:5" ht="12" customHeight="1">
      <c r="E14310" s="576"/>
    </row>
    <row r="14311" spans="5:5" ht="12" customHeight="1">
      <c r="E14311" s="576"/>
    </row>
    <row r="14312" spans="5:5" ht="12" customHeight="1">
      <c r="E14312" s="576"/>
    </row>
    <row r="14313" spans="5:5" ht="12" customHeight="1">
      <c r="E14313" s="576"/>
    </row>
    <row r="14314" spans="5:5" ht="12" customHeight="1">
      <c r="E14314" s="576"/>
    </row>
    <row r="14315" spans="5:5" ht="12" customHeight="1">
      <c r="E14315" s="576"/>
    </row>
    <row r="14316" spans="5:5" ht="12" customHeight="1">
      <c r="E14316" s="576"/>
    </row>
    <row r="14317" spans="5:5" ht="12" customHeight="1">
      <c r="E14317" s="576"/>
    </row>
    <row r="14318" spans="5:5" ht="12" customHeight="1">
      <c r="E14318" s="576"/>
    </row>
    <row r="14319" spans="5:5" ht="12" customHeight="1">
      <c r="E14319" s="576"/>
    </row>
    <row r="14320" spans="5:5" ht="12" customHeight="1">
      <c r="E14320" s="576"/>
    </row>
    <row r="14321" spans="5:5" ht="12" customHeight="1">
      <c r="E14321" s="576"/>
    </row>
    <row r="14322" spans="5:5" ht="12" customHeight="1">
      <c r="E14322" s="576"/>
    </row>
    <row r="14323" spans="5:5" ht="12" customHeight="1">
      <c r="E14323" s="576"/>
    </row>
    <row r="14324" spans="5:5" ht="12" customHeight="1">
      <c r="E14324" s="576"/>
    </row>
    <row r="14325" spans="5:5" ht="12" customHeight="1">
      <c r="E14325" s="576"/>
    </row>
    <row r="14326" spans="5:5" ht="12" customHeight="1">
      <c r="E14326" s="576"/>
    </row>
    <row r="14327" spans="5:5" ht="12" customHeight="1">
      <c r="E14327" s="576"/>
    </row>
    <row r="14328" spans="5:5" ht="12" customHeight="1">
      <c r="E14328" s="576"/>
    </row>
    <row r="14329" spans="5:5" ht="12" customHeight="1">
      <c r="E14329" s="576"/>
    </row>
    <row r="14330" spans="5:5" ht="12" customHeight="1">
      <c r="E14330" s="576"/>
    </row>
    <row r="14331" spans="5:5" ht="12" customHeight="1">
      <c r="E14331" s="576"/>
    </row>
    <row r="14332" spans="5:5" ht="12" customHeight="1">
      <c r="E14332" s="576"/>
    </row>
    <row r="14333" spans="5:5" ht="12" customHeight="1">
      <c r="E14333" s="576"/>
    </row>
    <row r="14334" spans="5:5" ht="12" customHeight="1">
      <c r="E14334" s="576"/>
    </row>
    <row r="14335" spans="5:5" ht="12" customHeight="1">
      <c r="E14335" s="576"/>
    </row>
    <row r="14336" spans="5:5" ht="12" customHeight="1">
      <c r="E14336" s="576"/>
    </row>
    <row r="14337" spans="5:5" ht="12" customHeight="1">
      <c r="E14337" s="576"/>
    </row>
    <row r="14338" spans="5:5" ht="12" customHeight="1">
      <c r="E14338" s="576"/>
    </row>
    <row r="14339" spans="5:5" ht="12" customHeight="1">
      <c r="E14339" s="576"/>
    </row>
    <row r="14340" spans="5:5" ht="12" customHeight="1">
      <c r="E14340" s="576"/>
    </row>
    <row r="14341" spans="5:5" ht="12" customHeight="1">
      <c r="E14341" s="576"/>
    </row>
    <row r="14342" spans="5:5" ht="12" customHeight="1">
      <c r="E14342" s="576"/>
    </row>
    <row r="14343" spans="5:5" ht="12" customHeight="1">
      <c r="E14343" s="576"/>
    </row>
    <row r="14344" spans="5:5" ht="12" customHeight="1">
      <c r="E14344" s="576"/>
    </row>
    <row r="14345" spans="5:5" ht="12" customHeight="1">
      <c r="E14345" s="576"/>
    </row>
    <row r="14346" spans="5:5" ht="12" customHeight="1">
      <c r="E14346" s="576"/>
    </row>
    <row r="14347" spans="5:5" ht="12" customHeight="1">
      <c r="E14347" s="576"/>
    </row>
    <row r="14348" spans="5:5" ht="12" customHeight="1">
      <c r="E14348" s="576"/>
    </row>
    <row r="14349" spans="5:5" ht="12" customHeight="1">
      <c r="E14349" s="576"/>
    </row>
    <row r="14350" spans="5:5" ht="12" customHeight="1">
      <c r="E14350" s="576"/>
    </row>
    <row r="14351" spans="5:5" ht="12" customHeight="1">
      <c r="E14351" s="576"/>
    </row>
    <row r="14352" spans="5:5" ht="12" customHeight="1">
      <c r="E14352" s="576"/>
    </row>
    <row r="14353" spans="5:5" ht="12" customHeight="1">
      <c r="E14353" s="576"/>
    </row>
    <row r="14354" spans="5:5" ht="12" customHeight="1">
      <c r="E14354" s="576"/>
    </row>
    <row r="14355" spans="5:5" ht="12" customHeight="1">
      <c r="E14355" s="576"/>
    </row>
    <row r="14356" spans="5:5" ht="12" customHeight="1">
      <c r="E14356" s="576"/>
    </row>
    <row r="14357" spans="5:5" ht="12" customHeight="1">
      <c r="E14357" s="576"/>
    </row>
    <row r="14358" spans="5:5" ht="12" customHeight="1">
      <c r="E14358" s="576"/>
    </row>
    <row r="14359" spans="5:5" ht="12" customHeight="1">
      <c r="E14359" s="576"/>
    </row>
    <row r="14360" spans="5:5" ht="12" customHeight="1">
      <c r="E14360" s="576"/>
    </row>
    <row r="14361" spans="5:5" ht="12" customHeight="1">
      <c r="E14361" s="576"/>
    </row>
    <row r="14362" spans="5:5" ht="12" customHeight="1">
      <c r="E14362" s="576"/>
    </row>
    <row r="14363" spans="5:5" ht="12" customHeight="1">
      <c r="E14363" s="576"/>
    </row>
    <row r="14364" spans="5:5" ht="12" customHeight="1">
      <c r="E14364" s="576"/>
    </row>
    <row r="14365" spans="5:5" ht="12" customHeight="1">
      <c r="E14365" s="576"/>
    </row>
    <row r="14366" spans="5:5" ht="12" customHeight="1">
      <c r="E14366" s="576"/>
    </row>
    <row r="14367" spans="5:5" ht="12" customHeight="1">
      <c r="E14367" s="576"/>
    </row>
    <row r="14368" spans="5:5" ht="12" customHeight="1">
      <c r="E14368" s="576"/>
    </row>
    <row r="14369" spans="5:5" ht="12" customHeight="1">
      <c r="E14369" s="576"/>
    </row>
    <row r="14370" spans="5:5" ht="12" customHeight="1">
      <c r="E14370" s="576"/>
    </row>
    <row r="14371" spans="5:5" ht="12" customHeight="1">
      <c r="E14371" s="576"/>
    </row>
    <row r="14372" spans="5:5" ht="12" customHeight="1">
      <c r="E14372" s="576"/>
    </row>
    <row r="14373" spans="5:5" ht="12" customHeight="1">
      <c r="E14373" s="576"/>
    </row>
    <row r="14374" spans="5:5" ht="12" customHeight="1">
      <c r="E14374" s="576"/>
    </row>
    <row r="14375" spans="5:5" ht="12" customHeight="1">
      <c r="E14375" s="576"/>
    </row>
    <row r="14376" spans="5:5" ht="12" customHeight="1">
      <c r="E14376" s="576"/>
    </row>
    <row r="14377" spans="5:5" ht="12" customHeight="1">
      <c r="E14377" s="576"/>
    </row>
    <row r="14378" spans="5:5" ht="12" customHeight="1">
      <c r="E14378" s="576"/>
    </row>
    <row r="14379" spans="5:5" ht="12" customHeight="1">
      <c r="E14379" s="576"/>
    </row>
    <row r="14380" spans="5:5" ht="12" customHeight="1">
      <c r="E14380" s="576"/>
    </row>
    <row r="14381" spans="5:5" ht="12" customHeight="1">
      <c r="E14381" s="576"/>
    </row>
    <row r="14382" spans="5:5" ht="12" customHeight="1">
      <c r="E14382" s="576"/>
    </row>
    <row r="14383" spans="5:5" ht="12" customHeight="1">
      <c r="E14383" s="576"/>
    </row>
    <row r="14384" spans="5:5" ht="12" customHeight="1">
      <c r="E14384" s="576"/>
    </row>
    <row r="14385" spans="5:5" ht="12" customHeight="1">
      <c r="E14385" s="576"/>
    </row>
    <row r="14386" spans="5:5" ht="12" customHeight="1">
      <c r="E14386" s="576"/>
    </row>
    <row r="14387" spans="5:5" ht="12" customHeight="1">
      <c r="E14387" s="576"/>
    </row>
    <row r="14388" spans="5:5" ht="12" customHeight="1">
      <c r="E14388" s="576"/>
    </row>
    <row r="14389" spans="5:5" ht="12" customHeight="1">
      <c r="E14389" s="576"/>
    </row>
    <row r="14390" spans="5:5" ht="12" customHeight="1">
      <c r="E14390" s="576"/>
    </row>
    <row r="14391" spans="5:5" ht="12" customHeight="1">
      <c r="E14391" s="576"/>
    </row>
    <row r="14392" spans="5:5" ht="12" customHeight="1">
      <c r="E14392" s="576"/>
    </row>
    <row r="14393" spans="5:5" ht="12" customHeight="1">
      <c r="E14393" s="576"/>
    </row>
    <row r="14394" spans="5:5" ht="12" customHeight="1">
      <c r="E14394" s="576"/>
    </row>
    <row r="14395" spans="5:5" ht="12" customHeight="1">
      <c r="E14395" s="576"/>
    </row>
    <row r="14396" spans="5:5" ht="12" customHeight="1">
      <c r="E14396" s="576"/>
    </row>
    <row r="14397" spans="5:5" ht="12" customHeight="1">
      <c r="E14397" s="576"/>
    </row>
    <row r="14398" spans="5:5" ht="12" customHeight="1">
      <c r="E14398" s="576"/>
    </row>
    <row r="14399" spans="5:5" ht="12" customHeight="1">
      <c r="E14399" s="576"/>
    </row>
    <row r="14400" spans="5:5" ht="12" customHeight="1">
      <c r="E14400" s="576"/>
    </row>
    <row r="14401" spans="5:5" ht="12" customHeight="1">
      <c r="E14401" s="576"/>
    </row>
    <row r="14402" spans="5:5" ht="12" customHeight="1">
      <c r="E14402" s="576"/>
    </row>
    <row r="14403" spans="5:5" ht="12" customHeight="1">
      <c r="E14403" s="576"/>
    </row>
    <row r="14404" spans="5:5" ht="12" customHeight="1">
      <c r="E14404" s="576"/>
    </row>
    <row r="14405" spans="5:5" ht="12" customHeight="1">
      <c r="E14405" s="576"/>
    </row>
    <row r="14406" spans="5:5" ht="12" customHeight="1">
      <c r="E14406" s="576"/>
    </row>
    <row r="14407" spans="5:5" ht="12" customHeight="1">
      <c r="E14407" s="576"/>
    </row>
    <row r="14408" spans="5:5" ht="12" customHeight="1">
      <c r="E14408" s="576"/>
    </row>
    <row r="14409" spans="5:5" ht="12" customHeight="1">
      <c r="E14409" s="576"/>
    </row>
    <row r="14410" spans="5:5" ht="12" customHeight="1">
      <c r="E14410" s="576"/>
    </row>
    <row r="14411" spans="5:5" ht="12" customHeight="1">
      <c r="E14411" s="576"/>
    </row>
    <row r="14412" spans="5:5" ht="12" customHeight="1">
      <c r="E14412" s="576"/>
    </row>
    <row r="14413" spans="5:5" ht="12" customHeight="1">
      <c r="E14413" s="576"/>
    </row>
    <row r="14414" spans="5:5" ht="12" customHeight="1">
      <c r="E14414" s="576"/>
    </row>
    <row r="14415" spans="5:5" ht="12" customHeight="1">
      <c r="E14415" s="576"/>
    </row>
    <row r="14416" spans="5:5" ht="12" customHeight="1">
      <c r="E14416" s="576"/>
    </row>
    <row r="14417" spans="5:5" ht="12" customHeight="1">
      <c r="E14417" s="576"/>
    </row>
    <row r="14418" spans="5:5" ht="12" customHeight="1">
      <c r="E14418" s="576"/>
    </row>
    <row r="14419" spans="5:5" ht="12" customHeight="1">
      <c r="E14419" s="576"/>
    </row>
    <row r="14420" spans="5:5" ht="12" customHeight="1">
      <c r="E14420" s="576"/>
    </row>
    <row r="14421" spans="5:5" ht="12" customHeight="1">
      <c r="E14421" s="576"/>
    </row>
    <row r="14422" spans="5:5" ht="12" customHeight="1">
      <c r="E14422" s="576"/>
    </row>
    <row r="14423" spans="5:5" ht="12" customHeight="1">
      <c r="E14423" s="576"/>
    </row>
    <row r="14424" spans="5:5" ht="12" customHeight="1">
      <c r="E14424" s="576"/>
    </row>
    <row r="14425" spans="5:5" ht="12" customHeight="1">
      <c r="E14425" s="576"/>
    </row>
    <row r="14426" spans="5:5" ht="12" customHeight="1">
      <c r="E14426" s="576"/>
    </row>
    <row r="14427" spans="5:5" ht="12" customHeight="1">
      <c r="E14427" s="576"/>
    </row>
    <row r="14428" spans="5:5" ht="12" customHeight="1">
      <c r="E14428" s="576"/>
    </row>
    <row r="14429" spans="5:5" ht="12" customHeight="1">
      <c r="E14429" s="576"/>
    </row>
    <row r="14430" spans="5:5" ht="12" customHeight="1">
      <c r="E14430" s="576"/>
    </row>
    <row r="14431" spans="5:5" ht="12" customHeight="1">
      <c r="E14431" s="576"/>
    </row>
    <row r="14432" spans="5:5" ht="12" customHeight="1">
      <c r="E14432" s="576"/>
    </row>
    <row r="14433" spans="5:5" ht="12" customHeight="1">
      <c r="E14433" s="576"/>
    </row>
    <row r="14434" spans="5:5" ht="12" customHeight="1">
      <c r="E14434" s="576"/>
    </row>
    <row r="14435" spans="5:5" ht="12" customHeight="1">
      <c r="E14435" s="576"/>
    </row>
    <row r="14436" spans="5:5" ht="12" customHeight="1">
      <c r="E14436" s="576"/>
    </row>
    <row r="14437" spans="5:5" ht="12" customHeight="1">
      <c r="E14437" s="576"/>
    </row>
    <row r="14438" spans="5:5" ht="12" customHeight="1">
      <c r="E14438" s="576"/>
    </row>
    <row r="14439" spans="5:5" ht="12" customHeight="1">
      <c r="E14439" s="576"/>
    </row>
    <row r="14440" spans="5:5" ht="12" customHeight="1">
      <c r="E14440" s="576"/>
    </row>
    <row r="14441" spans="5:5" ht="12" customHeight="1">
      <c r="E14441" s="576"/>
    </row>
    <row r="14442" spans="5:5" ht="12" customHeight="1">
      <c r="E14442" s="576"/>
    </row>
    <row r="14443" spans="5:5" ht="12" customHeight="1">
      <c r="E14443" s="576"/>
    </row>
    <row r="14444" spans="5:5" ht="12" customHeight="1">
      <c r="E14444" s="576"/>
    </row>
    <row r="14445" spans="5:5" ht="12" customHeight="1">
      <c r="E14445" s="576"/>
    </row>
    <row r="14446" spans="5:5" ht="12" customHeight="1">
      <c r="E14446" s="576"/>
    </row>
    <row r="14447" spans="5:5" ht="12" customHeight="1">
      <c r="E14447" s="576"/>
    </row>
    <row r="14448" spans="5:5" ht="12" customHeight="1">
      <c r="E14448" s="576"/>
    </row>
    <row r="14449" spans="5:5" ht="12" customHeight="1">
      <c r="E14449" s="576"/>
    </row>
    <row r="14450" spans="5:5" ht="12" customHeight="1">
      <c r="E14450" s="576"/>
    </row>
    <row r="14451" spans="5:5" ht="12" customHeight="1">
      <c r="E14451" s="576"/>
    </row>
    <row r="14452" spans="5:5" ht="12" customHeight="1">
      <c r="E14452" s="576"/>
    </row>
    <row r="14453" spans="5:5" ht="12" customHeight="1">
      <c r="E14453" s="576"/>
    </row>
    <row r="14454" spans="5:5" ht="12" customHeight="1">
      <c r="E14454" s="576"/>
    </row>
    <row r="14455" spans="5:5" ht="12" customHeight="1">
      <c r="E14455" s="576"/>
    </row>
    <row r="14456" spans="5:5" ht="12" customHeight="1">
      <c r="E14456" s="576"/>
    </row>
    <row r="14457" spans="5:5" ht="12" customHeight="1">
      <c r="E14457" s="576"/>
    </row>
    <row r="14458" spans="5:5" ht="12" customHeight="1">
      <c r="E14458" s="576"/>
    </row>
    <row r="14459" spans="5:5" ht="12" customHeight="1">
      <c r="E14459" s="576"/>
    </row>
    <row r="14460" spans="5:5" ht="12" customHeight="1">
      <c r="E14460" s="576"/>
    </row>
    <row r="14461" spans="5:5" ht="12" customHeight="1">
      <c r="E14461" s="576"/>
    </row>
    <row r="14462" spans="5:5" ht="12" customHeight="1">
      <c r="E14462" s="576"/>
    </row>
    <row r="14463" spans="5:5" ht="12" customHeight="1">
      <c r="E14463" s="576"/>
    </row>
    <row r="14464" spans="5:5" ht="12" customHeight="1">
      <c r="E14464" s="576"/>
    </row>
    <row r="14465" spans="5:5" ht="12" customHeight="1">
      <c r="E14465" s="576"/>
    </row>
    <row r="14466" spans="5:5" ht="12" customHeight="1">
      <c r="E14466" s="576"/>
    </row>
    <row r="14467" spans="5:5" ht="12" customHeight="1">
      <c r="E14467" s="576"/>
    </row>
    <row r="14468" spans="5:5" ht="12" customHeight="1">
      <c r="E14468" s="576"/>
    </row>
    <row r="14469" spans="5:5" ht="12" customHeight="1">
      <c r="E14469" s="576"/>
    </row>
    <row r="14470" spans="5:5" ht="12" customHeight="1">
      <c r="E14470" s="576"/>
    </row>
    <row r="14471" spans="5:5" ht="12" customHeight="1">
      <c r="E14471" s="576"/>
    </row>
    <row r="14472" spans="5:5" ht="12" customHeight="1">
      <c r="E14472" s="576"/>
    </row>
    <row r="14473" spans="5:5" ht="12" customHeight="1">
      <c r="E14473" s="576"/>
    </row>
    <row r="14474" spans="5:5" ht="12" customHeight="1">
      <c r="E14474" s="576"/>
    </row>
    <row r="14475" spans="5:5" ht="12" customHeight="1">
      <c r="E14475" s="576"/>
    </row>
    <row r="14476" spans="5:5" ht="12" customHeight="1">
      <c r="E14476" s="576"/>
    </row>
    <row r="14477" spans="5:5" ht="12" customHeight="1">
      <c r="E14477" s="576"/>
    </row>
    <row r="14478" spans="5:5" ht="12" customHeight="1">
      <c r="E14478" s="576"/>
    </row>
    <row r="14479" spans="5:5" ht="12" customHeight="1">
      <c r="E14479" s="576"/>
    </row>
    <row r="14480" spans="5:5" ht="12" customHeight="1">
      <c r="E14480" s="576"/>
    </row>
    <row r="14481" spans="5:5" ht="12" customHeight="1">
      <c r="E14481" s="576"/>
    </row>
    <row r="14482" spans="5:5" ht="12" customHeight="1">
      <c r="E14482" s="576"/>
    </row>
    <row r="14483" spans="5:5" ht="12" customHeight="1">
      <c r="E14483" s="576"/>
    </row>
    <row r="14484" spans="5:5" ht="12" customHeight="1">
      <c r="E14484" s="576"/>
    </row>
    <row r="14485" spans="5:5" ht="12" customHeight="1">
      <c r="E14485" s="576"/>
    </row>
    <row r="14486" spans="5:5" ht="12" customHeight="1">
      <c r="E14486" s="576"/>
    </row>
    <row r="14487" spans="5:5" ht="12" customHeight="1">
      <c r="E14487" s="576"/>
    </row>
    <row r="14488" spans="5:5" ht="12" customHeight="1">
      <c r="E14488" s="576"/>
    </row>
    <row r="14489" spans="5:5" ht="12" customHeight="1">
      <c r="E14489" s="576"/>
    </row>
    <row r="14490" spans="5:5" ht="12" customHeight="1">
      <c r="E14490" s="576"/>
    </row>
    <row r="14491" spans="5:5" ht="12" customHeight="1">
      <c r="E14491" s="576"/>
    </row>
    <row r="14492" spans="5:5" ht="12" customHeight="1">
      <c r="E14492" s="576"/>
    </row>
    <row r="14493" spans="5:5" ht="12" customHeight="1">
      <c r="E14493" s="576"/>
    </row>
    <row r="14494" spans="5:5" ht="12" customHeight="1">
      <c r="E14494" s="576"/>
    </row>
    <row r="14495" spans="5:5" ht="12" customHeight="1">
      <c r="E14495" s="576"/>
    </row>
    <row r="14496" spans="5:5" ht="12" customHeight="1">
      <c r="E14496" s="576"/>
    </row>
    <row r="14497" spans="5:5" ht="12" customHeight="1">
      <c r="E14497" s="576"/>
    </row>
    <row r="14498" spans="5:5" ht="12" customHeight="1">
      <c r="E14498" s="576"/>
    </row>
    <row r="14499" spans="5:5" ht="12" customHeight="1">
      <c r="E14499" s="576"/>
    </row>
    <row r="14500" spans="5:5" ht="12" customHeight="1">
      <c r="E14500" s="576"/>
    </row>
    <row r="14501" spans="5:5" ht="12" customHeight="1">
      <c r="E14501" s="576"/>
    </row>
    <row r="14502" spans="5:5" ht="12" customHeight="1">
      <c r="E14502" s="576"/>
    </row>
    <row r="14503" spans="5:5" ht="12" customHeight="1">
      <c r="E14503" s="576"/>
    </row>
    <row r="14504" spans="5:5" ht="12" customHeight="1">
      <c r="E14504" s="576"/>
    </row>
    <row r="14505" spans="5:5" ht="12" customHeight="1">
      <c r="E14505" s="576"/>
    </row>
    <row r="14506" spans="5:5" ht="12" customHeight="1">
      <c r="E14506" s="576"/>
    </row>
    <row r="14507" spans="5:5" ht="12" customHeight="1">
      <c r="E14507" s="576"/>
    </row>
    <row r="14508" spans="5:5" ht="12" customHeight="1">
      <c r="E14508" s="576"/>
    </row>
    <row r="14509" spans="5:5" ht="12" customHeight="1">
      <c r="E14509" s="576"/>
    </row>
    <row r="14510" spans="5:5" ht="12" customHeight="1">
      <c r="E14510" s="576"/>
    </row>
    <row r="14511" spans="5:5" ht="12" customHeight="1">
      <c r="E14511" s="576"/>
    </row>
    <row r="14512" spans="5:5" ht="12" customHeight="1">
      <c r="E14512" s="576"/>
    </row>
    <row r="14513" spans="5:5" ht="12" customHeight="1">
      <c r="E14513" s="576"/>
    </row>
    <row r="14514" spans="5:5" ht="12" customHeight="1">
      <c r="E14514" s="576"/>
    </row>
    <row r="14515" spans="5:5" ht="12" customHeight="1">
      <c r="E14515" s="576"/>
    </row>
    <row r="14516" spans="5:5" ht="12" customHeight="1">
      <c r="E14516" s="576"/>
    </row>
    <row r="14517" spans="5:5" ht="12" customHeight="1">
      <c r="E14517" s="576"/>
    </row>
    <row r="14518" spans="5:5" ht="12" customHeight="1">
      <c r="E14518" s="576"/>
    </row>
    <row r="14519" spans="5:5" ht="12" customHeight="1">
      <c r="E14519" s="576"/>
    </row>
    <row r="14520" spans="5:5" ht="12" customHeight="1">
      <c r="E14520" s="576"/>
    </row>
    <row r="14521" spans="5:5" ht="12" customHeight="1">
      <c r="E14521" s="576"/>
    </row>
    <row r="14522" spans="5:5" ht="12" customHeight="1">
      <c r="E14522" s="576"/>
    </row>
    <row r="14523" spans="5:5" ht="12" customHeight="1">
      <c r="E14523" s="576"/>
    </row>
    <row r="14524" spans="5:5" ht="12" customHeight="1">
      <c r="E14524" s="576"/>
    </row>
    <row r="14525" spans="5:5" ht="12" customHeight="1">
      <c r="E14525" s="576"/>
    </row>
    <row r="14526" spans="5:5" ht="12" customHeight="1">
      <c r="E14526" s="576"/>
    </row>
    <row r="14527" spans="5:5" ht="12" customHeight="1">
      <c r="E14527" s="576"/>
    </row>
    <row r="14528" spans="5:5" ht="12" customHeight="1">
      <c r="E14528" s="576"/>
    </row>
    <row r="14529" spans="5:5" ht="12" customHeight="1">
      <c r="E14529" s="576"/>
    </row>
    <row r="14530" spans="5:5" ht="12" customHeight="1">
      <c r="E14530" s="576"/>
    </row>
    <row r="14531" spans="5:5" ht="12" customHeight="1">
      <c r="E14531" s="576"/>
    </row>
    <row r="14532" spans="5:5" ht="12" customHeight="1">
      <c r="E14532" s="576"/>
    </row>
    <row r="14533" spans="5:5" ht="12" customHeight="1">
      <c r="E14533" s="576"/>
    </row>
    <row r="14534" spans="5:5" ht="12" customHeight="1">
      <c r="E14534" s="576"/>
    </row>
    <row r="14535" spans="5:5" ht="12" customHeight="1">
      <c r="E14535" s="576"/>
    </row>
    <row r="14536" spans="5:5" ht="12" customHeight="1">
      <c r="E14536" s="576"/>
    </row>
    <row r="14537" spans="5:5" ht="12" customHeight="1">
      <c r="E14537" s="576"/>
    </row>
    <row r="14538" spans="5:5" ht="12" customHeight="1">
      <c r="E14538" s="576"/>
    </row>
    <row r="14539" spans="5:5" ht="12" customHeight="1">
      <c r="E14539" s="576"/>
    </row>
    <row r="14540" spans="5:5" ht="12" customHeight="1">
      <c r="E14540" s="576"/>
    </row>
    <row r="14541" spans="5:5" ht="12" customHeight="1">
      <c r="E14541" s="576"/>
    </row>
    <row r="14542" spans="5:5" ht="12" customHeight="1">
      <c r="E14542" s="576"/>
    </row>
    <row r="14543" spans="5:5" ht="12" customHeight="1">
      <c r="E14543" s="576"/>
    </row>
    <row r="14544" spans="5:5" ht="12" customHeight="1">
      <c r="E14544" s="576"/>
    </row>
    <row r="14545" spans="5:5" ht="12" customHeight="1">
      <c r="E14545" s="576"/>
    </row>
    <row r="14546" spans="5:5" ht="12" customHeight="1">
      <c r="E14546" s="576"/>
    </row>
    <row r="14547" spans="5:5" ht="12" customHeight="1">
      <c r="E14547" s="576"/>
    </row>
    <row r="14548" spans="5:5" ht="12" customHeight="1">
      <c r="E14548" s="576"/>
    </row>
    <row r="14549" spans="5:5" ht="12" customHeight="1">
      <c r="E14549" s="576"/>
    </row>
    <row r="14550" spans="5:5" ht="12" customHeight="1">
      <c r="E14550" s="576"/>
    </row>
    <row r="14551" spans="5:5" ht="12" customHeight="1">
      <c r="E14551" s="576"/>
    </row>
    <row r="14552" spans="5:5" ht="12" customHeight="1">
      <c r="E14552" s="576"/>
    </row>
    <row r="14553" spans="5:5" ht="12" customHeight="1">
      <c r="E14553" s="576"/>
    </row>
    <row r="14554" spans="5:5" ht="12" customHeight="1">
      <c r="E14554" s="576"/>
    </row>
    <row r="14555" spans="5:5" ht="12" customHeight="1">
      <c r="E14555" s="576"/>
    </row>
    <row r="14556" spans="5:5" ht="12" customHeight="1">
      <c r="E14556" s="576"/>
    </row>
    <row r="14557" spans="5:5" ht="12" customHeight="1">
      <c r="E14557" s="576"/>
    </row>
    <row r="14558" spans="5:5" ht="12" customHeight="1">
      <c r="E14558" s="576"/>
    </row>
    <row r="14559" spans="5:5" ht="12" customHeight="1">
      <c r="E14559" s="576"/>
    </row>
    <row r="14560" spans="5:5" ht="12" customHeight="1">
      <c r="E14560" s="576"/>
    </row>
    <row r="14561" spans="5:5" ht="12" customHeight="1">
      <c r="E14561" s="576"/>
    </row>
    <row r="14562" spans="5:5" ht="12" customHeight="1">
      <c r="E14562" s="576"/>
    </row>
    <row r="14563" spans="5:5" ht="12" customHeight="1">
      <c r="E14563" s="576"/>
    </row>
    <row r="14564" spans="5:5" ht="12" customHeight="1">
      <c r="E14564" s="576"/>
    </row>
    <row r="14565" spans="5:5" ht="12" customHeight="1">
      <c r="E14565" s="576"/>
    </row>
    <row r="14566" spans="5:5" ht="12" customHeight="1">
      <c r="E14566" s="576"/>
    </row>
    <row r="14567" spans="5:5" ht="12" customHeight="1">
      <c r="E14567" s="576"/>
    </row>
    <row r="14568" spans="5:5" ht="12" customHeight="1">
      <c r="E14568" s="576"/>
    </row>
    <row r="14569" spans="5:5" ht="12" customHeight="1">
      <c r="E14569" s="576"/>
    </row>
    <row r="14570" spans="5:5" ht="12" customHeight="1">
      <c r="E14570" s="576"/>
    </row>
    <row r="14571" spans="5:5" ht="12" customHeight="1">
      <c r="E14571" s="576"/>
    </row>
    <row r="14572" spans="5:5" ht="12" customHeight="1">
      <c r="E14572" s="576"/>
    </row>
    <row r="14573" spans="5:5" ht="12" customHeight="1">
      <c r="E14573" s="576"/>
    </row>
    <row r="14574" spans="5:5" ht="12" customHeight="1">
      <c r="E14574" s="576"/>
    </row>
    <row r="14575" spans="5:5" ht="12" customHeight="1">
      <c r="E14575" s="576"/>
    </row>
    <row r="14576" spans="5:5" ht="12" customHeight="1">
      <c r="E14576" s="576"/>
    </row>
    <row r="14577" spans="5:5" ht="12" customHeight="1">
      <c r="E14577" s="576"/>
    </row>
    <row r="14578" spans="5:5" ht="12" customHeight="1">
      <c r="E14578" s="576"/>
    </row>
    <row r="14579" spans="5:5" ht="12" customHeight="1">
      <c r="E14579" s="576"/>
    </row>
    <row r="14580" spans="5:5" ht="12" customHeight="1">
      <c r="E14580" s="576"/>
    </row>
    <row r="14581" spans="5:5" ht="12" customHeight="1">
      <c r="E14581" s="576"/>
    </row>
    <row r="14582" spans="5:5" ht="12" customHeight="1">
      <c r="E14582" s="576"/>
    </row>
    <row r="14583" spans="5:5" ht="12" customHeight="1">
      <c r="E14583" s="576"/>
    </row>
    <row r="14584" spans="5:5" ht="12" customHeight="1">
      <c r="E14584" s="576"/>
    </row>
    <row r="14585" spans="5:5" ht="12" customHeight="1">
      <c r="E14585" s="576"/>
    </row>
    <row r="14586" spans="5:5" ht="12" customHeight="1">
      <c r="E14586" s="576"/>
    </row>
    <row r="14587" spans="5:5" ht="12" customHeight="1">
      <c r="E14587" s="576"/>
    </row>
    <row r="14588" spans="5:5" ht="12" customHeight="1">
      <c r="E14588" s="576"/>
    </row>
    <row r="14589" spans="5:5" ht="12" customHeight="1">
      <c r="E14589" s="576"/>
    </row>
    <row r="14590" spans="5:5" ht="12" customHeight="1">
      <c r="E14590" s="576"/>
    </row>
    <row r="14591" spans="5:5" ht="12" customHeight="1">
      <c r="E14591" s="576"/>
    </row>
    <row r="14592" spans="5:5" ht="12" customHeight="1">
      <c r="E14592" s="576"/>
    </row>
    <row r="14593" spans="5:5" ht="12" customHeight="1">
      <c r="E14593" s="576"/>
    </row>
    <row r="14594" spans="5:5" ht="12" customHeight="1">
      <c r="E14594" s="576"/>
    </row>
    <row r="14595" spans="5:5" ht="12" customHeight="1">
      <c r="E14595" s="576"/>
    </row>
    <row r="14596" spans="5:5" ht="12" customHeight="1">
      <c r="E14596" s="576"/>
    </row>
    <row r="14597" spans="5:5" ht="12" customHeight="1">
      <c r="E14597" s="576"/>
    </row>
    <row r="14598" spans="5:5" ht="12" customHeight="1">
      <c r="E14598" s="576"/>
    </row>
    <row r="14599" spans="5:5" ht="12" customHeight="1">
      <c r="E14599" s="576"/>
    </row>
    <row r="14600" spans="5:5" ht="12" customHeight="1">
      <c r="E14600" s="576"/>
    </row>
    <row r="14601" spans="5:5" ht="12" customHeight="1">
      <c r="E14601" s="576"/>
    </row>
    <row r="14602" spans="5:5" ht="12" customHeight="1">
      <c r="E14602" s="576"/>
    </row>
    <row r="14603" spans="5:5" ht="12" customHeight="1">
      <c r="E14603" s="576"/>
    </row>
    <row r="14604" spans="5:5" ht="12" customHeight="1">
      <c r="E14604" s="576"/>
    </row>
    <row r="14605" spans="5:5" ht="12" customHeight="1">
      <c r="E14605" s="576"/>
    </row>
    <row r="14606" spans="5:5" ht="12" customHeight="1">
      <c r="E14606" s="576"/>
    </row>
    <row r="14607" spans="5:5" ht="12" customHeight="1">
      <c r="E14607" s="576"/>
    </row>
    <row r="14608" spans="5:5" ht="12" customHeight="1">
      <c r="E14608" s="576"/>
    </row>
    <row r="14609" spans="5:5" ht="12" customHeight="1">
      <c r="E14609" s="576"/>
    </row>
    <row r="14610" spans="5:5" ht="12" customHeight="1">
      <c r="E14610" s="576"/>
    </row>
    <row r="14611" spans="5:5" ht="12" customHeight="1">
      <c r="E14611" s="576"/>
    </row>
    <row r="14612" spans="5:5" ht="12" customHeight="1">
      <c r="E14612" s="576"/>
    </row>
    <row r="14613" spans="5:5" ht="12" customHeight="1">
      <c r="E14613" s="576"/>
    </row>
    <row r="14614" spans="5:5" ht="12" customHeight="1">
      <c r="E14614" s="576"/>
    </row>
    <row r="14615" spans="5:5" ht="12" customHeight="1">
      <c r="E14615" s="576"/>
    </row>
    <row r="14616" spans="5:5" ht="12" customHeight="1">
      <c r="E14616" s="576"/>
    </row>
    <row r="14617" spans="5:5" ht="12" customHeight="1">
      <c r="E14617" s="576"/>
    </row>
    <row r="14618" spans="5:5" ht="12" customHeight="1">
      <c r="E14618" s="576"/>
    </row>
    <row r="14619" spans="5:5" ht="12" customHeight="1">
      <c r="E14619" s="576"/>
    </row>
    <row r="14620" spans="5:5" ht="12" customHeight="1">
      <c r="E14620" s="576"/>
    </row>
    <row r="14621" spans="5:5" ht="12" customHeight="1">
      <c r="E14621" s="576"/>
    </row>
    <row r="14622" spans="5:5" ht="12" customHeight="1">
      <c r="E14622" s="576"/>
    </row>
    <row r="14623" spans="5:5" ht="12" customHeight="1">
      <c r="E14623" s="576"/>
    </row>
    <row r="14624" spans="5:5" ht="12" customHeight="1">
      <c r="E14624" s="576"/>
    </row>
    <row r="14625" spans="5:5" ht="12" customHeight="1">
      <c r="E14625" s="576"/>
    </row>
    <row r="14626" spans="5:5" ht="12" customHeight="1">
      <c r="E14626" s="576"/>
    </row>
    <row r="14627" spans="5:5" ht="12" customHeight="1">
      <c r="E14627" s="576"/>
    </row>
    <row r="14628" spans="5:5" ht="12" customHeight="1">
      <c r="E14628" s="576"/>
    </row>
    <row r="14629" spans="5:5" ht="12" customHeight="1">
      <c r="E14629" s="576"/>
    </row>
    <row r="14630" spans="5:5" ht="12" customHeight="1">
      <c r="E14630" s="576"/>
    </row>
    <row r="14631" spans="5:5" ht="12" customHeight="1">
      <c r="E14631" s="576"/>
    </row>
    <row r="14632" spans="5:5" ht="12" customHeight="1">
      <c r="E14632" s="576"/>
    </row>
    <row r="14633" spans="5:5" ht="12" customHeight="1">
      <c r="E14633" s="576"/>
    </row>
    <row r="14634" spans="5:5" ht="12" customHeight="1">
      <c r="E14634" s="576"/>
    </row>
    <row r="14635" spans="5:5" ht="12" customHeight="1">
      <c r="E14635" s="576"/>
    </row>
    <row r="14636" spans="5:5" ht="12" customHeight="1">
      <c r="E14636" s="576"/>
    </row>
    <row r="14637" spans="5:5" ht="12" customHeight="1">
      <c r="E14637" s="576"/>
    </row>
    <row r="14638" spans="5:5" ht="12" customHeight="1">
      <c r="E14638" s="576"/>
    </row>
    <row r="14639" spans="5:5" ht="12" customHeight="1">
      <c r="E14639" s="576"/>
    </row>
    <row r="14640" spans="5:5" ht="12" customHeight="1">
      <c r="E14640" s="576"/>
    </row>
    <row r="14641" spans="5:5" ht="12" customHeight="1">
      <c r="E14641" s="576"/>
    </row>
    <row r="14642" spans="5:5" ht="12" customHeight="1">
      <c r="E14642" s="576"/>
    </row>
    <row r="14643" spans="5:5" ht="12" customHeight="1">
      <c r="E14643" s="576"/>
    </row>
    <row r="14644" spans="5:5" ht="12" customHeight="1">
      <c r="E14644" s="576"/>
    </row>
    <row r="14645" spans="5:5" ht="12" customHeight="1">
      <c r="E14645" s="576"/>
    </row>
    <row r="14646" spans="5:5" ht="12" customHeight="1">
      <c r="E14646" s="576"/>
    </row>
    <row r="14647" spans="5:5" ht="12" customHeight="1">
      <c r="E14647" s="576"/>
    </row>
    <row r="14648" spans="5:5" ht="12" customHeight="1">
      <c r="E14648" s="576"/>
    </row>
    <row r="14649" spans="5:5" ht="12" customHeight="1">
      <c r="E14649" s="576"/>
    </row>
    <row r="14650" spans="5:5" ht="12" customHeight="1">
      <c r="E14650" s="576"/>
    </row>
    <row r="14651" spans="5:5" ht="12" customHeight="1">
      <c r="E14651" s="576"/>
    </row>
    <row r="14652" spans="5:5" ht="12" customHeight="1">
      <c r="E14652" s="576"/>
    </row>
    <row r="14653" spans="5:5" ht="12" customHeight="1">
      <c r="E14653" s="576"/>
    </row>
    <row r="14654" spans="5:5" ht="12" customHeight="1">
      <c r="E14654" s="576"/>
    </row>
    <row r="14655" spans="5:5" ht="12" customHeight="1">
      <c r="E14655" s="576"/>
    </row>
    <row r="14656" spans="5:5" ht="12" customHeight="1">
      <c r="E14656" s="576"/>
    </row>
    <row r="14657" spans="5:5" ht="12" customHeight="1">
      <c r="E14657" s="576"/>
    </row>
    <row r="14658" spans="5:5" ht="12" customHeight="1">
      <c r="E14658" s="576"/>
    </row>
    <row r="14659" spans="5:5" ht="12" customHeight="1">
      <c r="E14659" s="576"/>
    </row>
    <row r="14660" spans="5:5" ht="12" customHeight="1">
      <c r="E14660" s="576"/>
    </row>
    <row r="14661" spans="5:5" ht="12" customHeight="1">
      <c r="E14661" s="576"/>
    </row>
    <row r="14662" spans="5:5" ht="12" customHeight="1">
      <c r="E14662" s="576"/>
    </row>
    <row r="14663" spans="5:5" ht="12" customHeight="1">
      <c r="E14663" s="576"/>
    </row>
    <row r="14664" spans="5:5" ht="12" customHeight="1">
      <c r="E14664" s="576"/>
    </row>
    <row r="14665" spans="5:5" ht="12" customHeight="1">
      <c r="E14665" s="576"/>
    </row>
    <row r="14666" spans="5:5" ht="12" customHeight="1">
      <c r="E14666" s="576"/>
    </row>
    <row r="14667" spans="5:5" ht="12" customHeight="1">
      <c r="E14667" s="576"/>
    </row>
    <row r="14668" spans="5:5" ht="12" customHeight="1">
      <c r="E14668" s="576"/>
    </row>
    <row r="14669" spans="5:5" ht="12" customHeight="1">
      <c r="E14669" s="576"/>
    </row>
    <row r="14670" spans="5:5" ht="12" customHeight="1">
      <c r="E14670" s="576"/>
    </row>
    <row r="14671" spans="5:5" ht="12" customHeight="1">
      <c r="E14671" s="576"/>
    </row>
    <row r="14672" spans="5:5" ht="12" customHeight="1">
      <c r="E14672" s="576"/>
    </row>
    <row r="14673" spans="5:5" ht="12" customHeight="1">
      <c r="E14673" s="576"/>
    </row>
    <row r="14674" spans="5:5" ht="12" customHeight="1">
      <c r="E14674" s="576"/>
    </row>
    <row r="14675" spans="5:5" ht="12" customHeight="1">
      <c r="E14675" s="576"/>
    </row>
    <row r="14676" spans="5:5" ht="12" customHeight="1">
      <c r="E14676" s="576"/>
    </row>
    <row r="14677" spans="5:5" ht="12" customHeight="1">
      <c r="E14677" s="576"/>
    </row>
    <row r="14678" spans="5:5" ht="12" customHeight="1">
      <c r="E14678" s="576"/>
    </row>
    <row r="14679" spans="5:5" ht="12" customHeight="1">
      <c r="E14679" s="576"/>
    </row>
    <row r="14680" spans="5:5" ht="12" customHeight="1">
      <c r="E14680" s="576"/>
    </row>
    <row r="14681" spans="5:5" ht="12" customHeight="1">
      <c r="E14681" s="576"/>
    </row>
    <row r="14682" spans="5:5" ht="12" customHeight="1">
      <c r="E14682" s="576"/>
    </row>
    <row r="14683" spans="5:5" ht="12" customHeight="1">
      <c r="E14683" s="576"/>
    </row>
    <row r="14684" spans="5:5" ht="12" customHeight="1">
      <c r="E14684" s="576"/>
    </row>
    <row r="14685" spans="5:5" ht="12" customHeight="1">
      <c r="E14685" s="576"/>
    </row>
    <row r="14686" spans="5:5" ht="12" customHeight="1">
      <c r="E14686" s="576"/>
    </row>
    <row r="14687" spans="5:5" ht="12" customHeight="1">
      <c r="E14687" s="576"/>
    </row>
    <row r="14688" spans="5:5" ht="12" customHeight="1">
      <c r="E14688" s="576"/>
    </row>
    <row r="14689" spans="5:5" ht="12" customHeight="1">
      <c r="E14689" s="576"/>
    </row>
    <row r="14690" spans="5:5" ht="12" customHeight="1">
      <c r="E14690" s="576"/>
    </row>
    <row r="14691" spans="5:5" ht="12" customHeight="1">
      <c r="E14691" s="576"/>
    </row>
    <row r="14692" spans="5:5" ht="12" customHeight="1">
      <c r="E14692" s="576"/>
    </row>
    <row r="14693" spans="5:5" ht="12" customHeight="1">
      <c r="E14693" s="576"/>
    </row>
    <row r="14694" spans="5:5" ht="12" customHeight="1">
      <c r="E14694" s="576"/>
    </row>
    <row r="14695" spans="5:5" ht="12" customHeight="1">
      <c r="E14695" s="576"/>
    </row>
    <row r="14696" spans="5:5" ht="12" customHeight="1">
      <c r="E14696" s="576"/>
    </row>
    <row r="14697" spans="5:5" ht="12" customHeight="1">
      <c r="E14697" s="576"/>
    </row>
    <row r="14698" spans="5:5" ht="12" customHeight="1">
      <c r="E14698" s="576"/>
    </row>
    <row r="14699" spans="5:5" ht="12" customHeight="1">
      <c r="E14699" s="576"/>
    </row>
    <row r="14700" spans="5:5" ht="12" customHeight="1">
      <c r="E14700" s="576"/>
    </row>
    <row r="14701" spans="5:5" ht="12" customHeight="1">
      <c r="E14701" s="576"/>
    </row>
    <row r="14702" spans="5:5" ht="12" customHeight="1">
      <c r="E14702" s="576"/>
    </row>
    <row r="14703" spans="5:5" ht="12" customHeight="1">
      <c r="E14703" s="576"/>
    </row>
    <row r="14704" spans="5:5" ht="12" customHeight="1">
      <c r="E14704" s="576"/>
    </row>
    <row r="14705" spans="5:5" ht="12" customHeight="1">
      <c r="E14705" s="576"/>
    </row>
    <row r="14706" spans="5:5" ht="12" customHeight="1">
      <c r="E14706" s="576"/>
    </row>
    <row r="14707" spans="5:5" ht="12" customHeight="1">
      <c r="E14707" s="576"/>
    </row>
    <row r="14708" spans="5:5" ht="12" customHeight="1">
      <c r="E14708" s="576"/>
    </row>
    <row r="14709" spans="5:5" ht="12" customHeight="1">
      <c r="E14709" s="576"/>
    </row>
    <row r="14710" spans="5:5" ht="12" customHeight="1">
      <c r="E14710" s="576"/>
    </row>
    <row r="14711" spans="5:5" ht="12" customHeight="1">
      <c r="E14711" s="576"/>
    </row>
    <row r="14712" spans="5:5" ht="12" customHeight="1">
      <c r="E14712" s="576"/>
    </row>
    <row r="14713" spans="5:5" ht="12" customHeight="1">
      <c r="E14713" s="576"/>
    </row>
    <row r="14714" spans="5:5" ht="12" customHeight="1">
      <c r="E14714" s="576"/>
    </row>
    <row r="14715" spans="5:5" ht="12" customHeight="1">
      <c r="E14715" s="576"/>
    </row>
    <row r="14716" spans="5:5" ht="12" customHeight="1">
      <c r="E14716" s="576"/>
    </row>
    <row r="14717" spans="5:5" ht="12" customHeight="1">
      <c r="E14717" s="576"/>
    </row>
    <row r="14718" spans="5:5" ht="12" customHeight="1">
      <c r="E14718" s="576"/>
    </row>
    <row r="14719" spans="5:5" ht="12" customHeight="1">
      <c r="E14719" s="576"/>
    </row>
    <row r="14720" spans="5:5" ht="12" customHeight="1">
      <c r="E14720" s="576"/>
    </row>
    <row r="14721" spans="5:5" ht="12" customHeight="1">
      <c r="E14721" s="576"/>
    </row>
    <row r="14722" spans="5:5" ht="12" customHeight="1">
      <c r="E14722" s="576"/>
    </row>
    <row r="14723" spans="5:5" ht="12" customHeight="1">
      <c r="E14723" s="576"/>
    </row>
    <row r="14724" spans="5:5" ht="12" customHeight="1">
      <c r="E14724" s="576"/>
    </row>
    <row r="14725" spans="5:5" ht="12" customHeight="1">
      <c r="E14725" s="576"/>
    </row>
    <row r="14726" spans="5:5" ht="12" customHeight="1">
      <c r="E14726" s="576"/>
    </row>
    <row r="14727" spans="5:5" ht="12" customHeight="1">
      <c r="E14727" s="576"/>
    </row>
    <row r="14728" spans="5:5" ht="12" customHeight="1">
      <c r="E14728" s="576"/>
    </row>
    <row r="14729" spans="5:5" ht="12" customHeight="1">
      <c r="E14729" s="576"/>
    </row>
    <row r="14730" spans="5:5" ht="12" customHeight="1">
      <c r="E14730" s="576"/>
    </row>
    <row r="14731" spans="5:5" ht="12" customHeight="1">
      <c r="E14731" s="576"/>
    </row>
    <row r="14732" spans="5:5" ht="12" customHeight="1">
      <c r="E14732" s="576"/>
    </row>
    <row r="14733" spans="5:5" ht="12" customHeight="1">
      <c r="E14733" s="576"/>
    </row>
    <row r="14734" spans="5:5" ht="12" customHeight="1">
      <c r="E14734" s="576"/>
    </row>
    <row r="14735" spans="5:5" ht="12" customHeight="1">
      <c r="E14735" s="576"/>
    </row>
    <row r="14736" spans="5:5" ht="12" customHeight="1">
      <c r="E14736" s="576"/>
    </row>
    <row r="14737" spans="5:5" ht="12" customHeight="1">
      <c r="E14737" s="576"/>
    </row>
    <row r="14738" spans="5:5" ht="12" customHeight="1">
      <c r="E14738" s="576"/>
    </row>
    <row r="14739" spans="5:5" ht="12" customHeight="1">
      <c r="E14739" s="576"/>
    </row>
    <row r="14740" spans="5:5" ht="12" customHeight="1">
      <c r="E14740" s="576"/>
    </row>
    <row r="14741" spans="5:5" ht="12" customHeight="1">
      <c r="E14741" s="576"/>
    </row>
    <row r="14742" spans="5:5" ht="12" customHeight="1">
      <c r="E14742" s="576"/>
    </row>
    <row r="14743" spans="5:5" ht="12" customHeight="1">
      <c r="E14743" s="576"/>
    </row>
    <row r="14744" spans="5:5" ht="12" customHeight="1">
      <c r="E14744" s="576"/>
    </row>
    <row r="14745" spans="5:5" ht="12" customHeight="1">
      <c r="E14745" s="576"/>
    </row>
    <row r="14746" spans="5:5" ht="12" customHeight="1">
      <c r="E14746" s="576"/>
    </row>
    <row r="14747" spans="5:5" ht="12" customHeight="1">
      <c r="E14747" s="576"/>
    </row>
    <row r="14748" spans="5:5" ht="12" customHeight="1">
      <c r="E14748" s="576"/>
    </row>
    <row r="14749" spans="5:5" ht="12" customHeight="1">
      <c r="E14749" s="576"/>
    </row>
    <row r="14750" spans="5:5" ht="12" customHeight="1">
      <c r="E14750" s="576"/>
    </row>
    <row r="14751" spans="5:5" ht="12" customHeight="1">
      <c r="E14751" s="576"/>
    </row>
    <row r="14752" spans="5:5" ht="12" customHeight="1">
      <c r="E14752" s="576"/>
    </row>
    <row r="14753" spans="5:5" ht="12" customHeight="1">
      <c r="E14753" s="576"/>
    </row>
    <row r="14754" spans="5:5" ht="12" customHeight="1">
      <c r="E14754" s="576"/>
    </row>
    <row r="14755" spans="5:5" ht="12" customHeight="1">
      <c r="E14755" s="576"/>
    </row>
    <row r="14756" spans="5:5" ht="12" customHeight="1">
      <c r="E14756" s="576"/>
    </row>
    <row r="14757" spans="5:5" ht="12" customHeight="1">
      <c r="E14757" s="576"/>
    </row>
    <row r="14758" spans="5:5" ht="12" customHeight="1">
      <c r="E14758" s="576"/>
    </row>
    <row r="14759" spans="5:5" ht="12" customHeight="1">
      <c r="E14759" s="576"/>
    </row>
    <row r="14760" spans="5:5" ht="12" customHeight="1">
      <c r="E14760" s="576"/>
    </row>
    <row r="14761" spans="5:5" ht="12" customHeight="1">
      <c r="E14761" s="576"/>
    </row>
    <row r="14762" spans="5:5" ht="12" customHeight="1">
      <c r="E14762" s="576"/>
    </row>
    <row r="14763" spans="5:5" ht="12" customHeight="1">
      <c r="E14763" s="576"/>
    </row>
    <row r="14764" spans="5:5" ht="12" customHeight="1">
      <c r="E14764" s="576"/>
    </row>
    <row r="14765" spans="5:5" ht="12" customHeight="1">
      <c r="E14765" s="576"/>
    </row>
    <row r="14766" spans="5:5" ht="12" customHeight="1">
      <c r="E14766" s="576"/>
    </row>
    <row r="14767" spans="5:5" ht="12" customHeight="1">
      <c r="E14767" s="576"/>
    </row>
    <row r="14768" spans="5:5" ht="12" customHeight="1">
      <c r="E14768" s="576"/>
    </row>
    <row r="14769" spans="5:5" ht="12" customHeight="1">
      <c r="E14769" s="576"/>
    </row>
    <row r="14770" spans="5:5" ht="12" customHeight="1">
      <c r="E14770" s="576"/>
    </row>
    <row r="14771" spans="5:5" ht="12" customHeight="1">
      <c r="E14771" s="576"/>
    </row>
    <row r="14772" spans="5:5" ht="12" customHeight="1">
      <c r="E14772" s="576"/>
    </row>
    <row r="14773" spans="5:5" ht="12" customHeight="1">
      <c r="E14773" s="576"/>
    </row>
    <row r="14774" spans="5:5" ht="12" customHeight="1">
      <c r="E14774" s="576"/>
    </row>
    <row r="14775" spans="5:5" ht="12" customHeight="1">
      <c r="E14775" s="576"/>
    </row>
    <row r="14776" spans="5:5" ht="12" customHeight="1">
      <c r="E14776" s="576"/>
    </row>
    <row r="14777" spans="5:5" ht="12" customHeight="1">
      <c r="E14777" s="576"/>
    </row>
    <row r="14778" spans="5:5" ht="12" customHeight="1">
      <c r="E14778" s="576"/>
    </row>
    <row r="14779" spans="5:5" ht="12" customHeight="1">
      <c r="E14779" s="576"/>
    </row>
    <row r="14780" spans="5:5" ht="12" customHeight="1">
      <c r="E14780" s="576"/>
    </row>
    <row r="14781" spans="5:5" ht="12" customHeight="1">
      <c r="E14781" s="576"/>
    </row>
    <row r="14782" spans="5:5" ht="12" customHeight="1">
      <c r="E14782" s="576"/>
    </row>
    <row r="14783" spans="5:5" ht="12" customHeight="1">
      <c r="E14783" s="576"/>
    </row>
    <row r="14784" spans="5:5" ht="12" customHeight="1">
      <c r="E14784" s="576"/>
    </row>
    <row r="14785" spans="5:5" ht="12" customHeight="1">
      <c r="E14785" s="576"/>
    </row>
    <row r="14786" spans="5:5" ht="12" customHeight="1">
      <c r="E14786" s="576"/>
    </row>
    <row r="14787" spans="5:5" ht="12" customHeight="1">
      <c r="E14787" s="576"/>
    </row>
    <row r="14788" spans="5:5" ht="12" customHeight="1">
      <c r="E14788" s="576"/>
    </row>
    <row r="14789" spans="5:5" ht="12" customHeight="1">
      <c r="E14789" s="576"/>
    </row>
    <row r="14790" spans="5:5" ht="12" customHeight="1">
      <c r="E14790" s="576"/>
    </row>
    <row r="14791" spans="5:5" ht="12" customHeight="1">
      <c r="E14791" s="576"/>
    </row>
    <row r="14792" spans="5:5" ht="12" customHeight="1">
      <c r="E14792" s="576"/>
    </row>
    <row r="14793" spans="5:5" ht="12" customHeight="1">
      <c r="E14793" s="576"/>
    </row>
    <row r="14794" spans="5:5" ht="12" customHeight="1">
      <c r="E14794" s="576"/>
    </row>
    <row r="14795" spans="5:5" ht="12" customHeight="1">
      <c r="E14795" s="576"/>
    </row>
    <row r="14796" spans="5:5" ht="12" customHeight="1">
      <c r="E14796" s="576"/>
    </row>
    <row r="14797" spans="5:5" ht="12" customHeight="1">
      <c r="E14797" s="576"/>
    </row>
    <row r="14798" spans="5:5" ht="12" customHeight="1">
      <c r="E14798" s="576"/>
    </row>
    <row r="14799" spans="5:5" ht="12" customHeight="1">
      <c r="E14799" s="576"/>
    </row>
    <row r="14800" spans="5:5" ht="12" customHeight="1">
      <c r="E14800" s="576"/>
    </row>
    <row r="14801" spans="5:5" ht="12" customHeight="1">
      <c r="E14801" s="576"/>
    </row>
    <row r="14802" spans="5:5" ht="12" customHeight="1">
      <c r="E14802" s="576"/>
    </row>
    <row r="14803" spans="5:5" ht="12" customHeight="1">
      <c r="E14803" s="576"/>
    </row>
    <row r="14804" spans="5:5" ht="12" customHeight="1">
      <c r="E14804" s="576"/>
    </row>
    <row r="14805" spans="5:5" ht="12" customHeight="1">
      <c r="E14805" s="576"/>
    </row>
    <row r="14806" spans="5:5" ht="12" customHeight="1">
      <c r="E14806" s="576"/>
    </row>
    <row r="14807" spans="5:5" ht="12" customHeight="1">
      <c r="E14807" s="576"/>
    </row>
    <row r="14808" spans="5:5" ht="12" customHeight="1">
      <c r="E14808" s="576"/>
    </row>
    <row r="14809" spans="5:5" ht="12" customHeight="1">
      <c r="E14809" s="576"/>
    </row>
    <row r="14810" spans="5:5" ht="12" customHeight="1">
      <c r="E14810" s="576"/>
    </row>
    <row r="14811" spans="5:5" ht="12" customHeight="1">
      <c r="E14811" s="576"/>
    </row>
    <row r="14812" spans="5:5" ht="12" customHeight="1">
      <c r="E14812" s="576"/>
    </row>
    <row r="14813" spans="5:5" ht="12" customHeight="1">
      <c r="E14813" s="576"/>
    </row>
    <row r="14814" spans="5:5" ht="12" customHeight="1">
      <c r="E14814" s="576"/>
    </row>
    <row r="14815" spans="5:5" ht="12" customHeight="1">
      <c r="E14815" s="576"/>
    </row>
    <row r="14816" spans="5:5" ht="12" customHeight="1">
      <c r="E14816" s="576"/>
    </row>
    <row r="14817" spans="5:5" ht="12" customHeight="1">
      <c r="E14817" s="576"/>
    </row>
    <row r="14818" spans="5:5" ht="12" customHeight="1">
      <c r="E14818" s="576"/>
    </row>
    <row r="14819" spans="5:5" ht="12" customHeight="1">
      <c r="E14819" s="576"/>
    </row>
    <row r="14820" spans="5:5" ht="12" customHeight="1">
      <c r="E14820" s="576"/>
    </row>
    <row r="14821" spans="5:5" ht="12" customHeight="1">
      <c r="E14821" s="576"/>
    </row>
    <row r="14822" spans="5:5" ht="12" customHeight="1">
      <c r="E14822" s="576"/>
    </row>
    <row r="14823" spans="5:5" ht="12" customHeight="1">
      <c r="E14823" s="576"/>
    </row>
    <row r="14824" spans="5:5" ht="12" customHeight="1">
      <c r="E14824" s="576"/>
    </row>
    <row r="14825" spans="5:5" ht="12" customHeight="1">
      <c r="E14825" s="576"/>
    </row>
    <row r="14826" spans="5:5" ht="12" customHeight="1">
      <c r="E14826" s="576"/>
    </row>
    <row r="14827" spans="5:5" ht="12" customHeight="1">
      <c r="E14827" s="576"/>
    </row>
    <row r="14828" spans="5:5" ht="12" customHeight="1">
      <c r="E14828" s="576"/>
    </row>
    <row r="14829" spans="5:5" ht="12" customHeight="1">
      <c r="E14829" s="576"/>
    </row>
    <row r="14830" spans="5:5" ht="12" customHeight="1">
      <c r="E14830" s="576"/>
    </row>
    <row r="14831" spans="5:5" ht="12" customHeight="1">
      <c r="E14831" s="576"/>
    </row>
    <row r="14832" spans="5:5" ht="12" customHeight="1">
      <c r="E14832" s="576"/>
    </row>
    <row r="14833" spans="5:5" ht="12" customHeight="1">
      <c r="E14833" s="576"/>
    </row>
    <row r="14834" spans="5:5" ht="12" customHeight="1">
      <c r="E14834" s="576"/>
    </row>
    <row r="14835" spans="5:5" ht="12" customHeight="1">
      <c r="E14835" s="576"/>
    </row>
    <row r="14836" spans="5:5" ht="12" customHeight="1">
      <c r="E14836" s="576"/>
    </row>
    <row r="14837" spans="5:5" ht="12" customHeight="1">
      <c r="E14837" s="576"/>
    </row>
    <row r="14838" spans="5:5" ht="12" customHeight="1">
      <c r="E14838" s="576"/>
    </row>
    <row r="14839" spans="5:5" ht="12" customHeight="1">
      <c r="E14839" s="576"/>
    </row>
    <row r="14840" spans="5:5" ht="12" customHeight="1">
      <c r="E14840" s="576"/>
    </row>
    <row r="14841" spans="5:5" ht="12" customHeight="1">
      <c r="E14841" s="576"/>
    </row>
    <row r="14842" spans="5:5" ht="12" customHeight="1">
      <c r="E14842" s="576"/>
    </row>
    <row r="14843" spans="5:5" ht="12" customHeight="1">
      <c r="E14843" s="576"/>
    </row>
    <row r="14844" spans="5:5" ht="12" customHeight="1">
      <c r="E14844" s="576"/>
    </row>
    <row r="14845" spans="5:5" ht="12" customHeight="1">
      <c r="E14845" s="576"/>
    </row>
    <row r="14846" spans="5:5" ht="12" customHeight="1">
      <c r="E14846" s="576"/>
    </row>
    <row r="14847" spans="5:5" ht="12" customHeight="1">
      <c r="E14847" s="576"/>
    </row>
    <row r="14848" spans="5:5" ht="12" customHeight="1">
      <c r="E14848" s="576"/>
    </row>
    <row r="14849" spans="5:5" ht="12" customHeight="1">
      <c r="E14849" s="576"/>
    </row>
    <row r="14850" spans="5:5" ht="12" customHeight="1">
      <c r="E14850" s="576"/>
    </row>
    <row r="14851" spans="5:5" ht="12" customHeight="1">
      <c r="E14851" s="576"/>
    </row>
    <row r="14852" spans="5:5" ht="12" customHeight="1">
      <c r="E14852" s="576"/>
    </row>
    <row r="14853" spans="5:5" ht="12" customHeight="1">
      <c r="E14853" s="576"/>
    </row>
    <row r="14854" spans="5:5" ht="12" customHeight="1">
      <c r="E14854" s="576"/>
    </row>
    <row r="14855" spans="5:5" ht="12" customHeight="1">
      <c r="E14855" s="576"/>
    </row>
    <row r="14856" spans="5:5" ht="12" customHeight="1">
      <c r="E14856" s="576"/>
    </row>
    <row r="14857" spans="5:5" ht="12" customHeight="1">
      <c r="E14857" s="576"/>
    </row>
    <row r="14858" spans="5:5" ht="12" customHeight="1">
      <c r="E14858" s="576"/>
    </row>
    <row r="14859" spans="5:5" ht="12" customHeight="1">
      <c r="E14859" s="576"/>
    </row>
    <row r="14860" spans="5:5" ht="12" customHeight="1">
      <c r="E14860" s="576"/>
    </row>
    <row r="14861" spans="5:5" ht="12" customHeight="1">
      <c r="E14861" s="576"/>
    </row>
    <row r="14862" spans="5:5" ht="12" customHeight="1">
      <c r="E14862" s="576"/>
    </row>
    <row r="14863" spans="5:5" ht="12" customHeight="1">
      <c r="E14863" s="576"/>
    </row>
    <row r="14864" spans="5:5" ht="12" customHeight="1">
      <c r="E14864" s="576"/>
    </row>
    <row r="14865" spans="5:5" ht="12" customHeight="1">
      <c r="E14865" s="576"/>
    </row>
    <row r="14866" spans="5:5" ht="12" customHeight="1">
      <c r="E14866" s="576"/>
    </row>
    <row r="14867" spans="5:5" ht="12" customHeight="1">
      <c r="E14867" s="576"/>
    </row>
    <row r="14868" spans="5:5" ht="12" customHeight="1">
      <c r="E14868" s="576"/>
    </row>
    <row r="14869" spans="5:5" ht="12" customHeight="1">
      <c r="E14869" s="576"/>
    </row>
    <row r="14870" spans="5:5" ht="12" customHeight="1">
      <c r="E14870" s="576"/>
    </row>
    <row r="14871" spans="5:5" ht="12" customHeight="1">
      <c r="E14871" s="576"/>
    </row>
    <row r="14872" spans="5:5" ht="12" customHeight="1">
      <c r="E14872" s="576"/>
    </row>
    <row r="14873" spans="5:5" ht="12" customHeight="1">
      <c r="E14873" s="576"/>
    </row>
    <row r="14874" spans="5:5" ht="12" customHeight="1">
      <c r="E14874" s="576"/>
    </row>
    <row r="14875" spans="5:5" ht="12" customHeight="1">
      <c r="E14875" s="576"/>
    </row>
    <row r="14876" spans="5:5" ht="12" customHeight="1">
      <c r="E14876" s="576"/>
    </row>
    <row r="14877" spans="5:5" ht="12" customHeight="1">
      <c r="E14877" s="576"/>
    </row>
    <row r="14878" spans="5:5" ht="12" customHeight="1">
      <c r="E14878" s="576"/>
    </row>
    <row r="14879" spans="5:5" ht="12" customHeight="1">
      <c r="E14879" s="576"/>
    </row>
    <row r="14880" spans="5:5" ht="12" customHeight="1">
      <c r="E14880" s="576"/>
    </row>
    <row r="14881" spans="5:5" ht="12" customHeight="1">
      <c r="E14881" s="576"/>
    </row>
    <row r="14882" spans="5:5" ht="12" customHeight="1">
      <c r="E14882" s="576"/>
    </row>
    <row r="14883" spans="5:5" ht="12" customHeight="1">
      <c r="E14883" s="576"/>
    </row>
    <row r="14884" spans="5:5" ht="12" customHeight="1">
      <c r="E14884" s="576"/>
    </row>
    <row r="14885" spans="5:5" ht="12" customHeight="1">
      <c r="E14885" s="576"/>
    </row>
    <row r="14886" spans="5:5" ht="12" customHeight="1">
      <c r="E14886" s="576"/>
    </row>
    <row r="14887" spans="5:5" ht="12" customHeight="1">
      <c r="E14887" s="576"/>
    </row>
    <row r="14888" spans="5:5" ht="12" customHeight="1">
      <c r="E14888" s="576"/>
    </row>
    <row r="14889" spans="5:5" ht="12" customHeight="1">
      <c r="E14889" s="576"/>
    </row>
    <row r="14890" spans="5:5" ht="12" customHeight="1">
      <c r="E14890" s="576"/>
    </row>
    <row r="14891" spans="5:5" ht="12" customHeight="1">
      <c r="E14891" s="576"/>
    </row>
    <row r="14892" spans="5:5" ht="12" customHeight="1">
      <c r="E14892" s="576"/>
    </row>
    <row r="14893" spans="5:5" ht="12" customHeight="1">
      <c r="E14893" s="576"/>
    </row>
    <row r="14894" spans="5:5" ht="12" customHeight="1">
      <c r="E14894" s="576"/>
    </row>
    <row r="14895" spans="5:5" ht="12" customHeight="1">
      <c r="E14895" s="576"/>
    </row>
    <row r="14896" spans="5:5" ht="12" customHeight="1">
      <c r="E14896" s="576"/>
    </row>
    <row r="14897" spans="5:5" ht="12" customHeight="1">
      <c r="E14897" s="576"/>
    </row>
    <row r="14898" spans="5:5" ht="12" customHeight="1">
      <c r="E14898" s="576"/>
    </row>
    <row r="14899" spans="5:5" ht="12" customHeight="1">
      <c r="E14899" s="576"/>
    </row>
    <row r="14900" spans="5:5" ht="12" customHeight="1">
      <c r="E14900" s="576"/>
    </row>
    <row r="14901" spans="5:5" ht="12" customHeight="1">
      <c r="E14901" s="576"/>
    </row>
    <row r="14902" spans="5:5" ht="12" customHeight="1">
      <c r="E14902" s="576"/>
    </row>
    <row r="14903" spans="5:5" ht="12" customHeight="1">
      <c r="E14903" s="576"/>
    </row>
    <row r="14904" spans="5:5" ht="12" customHeight="1">
      <c r="E14904" s="576"/>
    </row>
    <row r="14905" spans="5:5" ht="12" customHeight="1">
      <c r="E14905" s="576"/>
    </row>
    <row r="14906" spans="5:5" ht="12" customHeight="1">
      <c r="E14906" s="576"/>
    </row>
    <row r="14907" spans="5:5" ht="12" customHeight="1">
      <c r="E14907" s="576"/>
    </row>
    <row r="14908" spans="5:5" ht="12" customHeight="1">
      <c r="E14908" s="576"/>
    </row>
    <row r="14909" spans="5:5" ht="12" customHeight="1">
      <c r="E14909" s="576"/>
    </row>
    <row r="14910" spans="5:5" ht="12" customHeight="1">
      <c r="E14910" s="576"/>
    </row>
    <row r="14911" spans="5:5" ht="12" customHeight="1">
      <c r="E14911" s="576"/>
    </row>
    <row r="14912" spans="5:5" ht="12" customHeight="1">
      <c r="E14912" s="576"/>
    </row>
    <row r="14913" spans="5:5" ht="12" customHeight="1">
      <c r="E14913" s="576"/>
    </row>
    <row r="14914" spans="5:5" ht="12" customHeight="1">
      <c r="E14914" s="576"/>
    </row>
    <row r="14915" spans="5:5" ht="12" customHeight="1">
      <c r="E14915" s="576"/>
    </row>
    <row r="14916" spans="5:5" ht="12" customHeight="1">
      <c r="E14916" s="576"/>
    </row>
    <row r="14917" spans="5:5" ht="12" customHeight="1">
      <c r="E14917" s="576"/>
    </row>
    <row r="14918" spans="5:5" ht="12" customHeight="1">
      <c r="E14918" s="576"/>
    </row>
    <row r="14919" spans="5:5" ht="12" customHeight="1">
      <c r="E14919" s="576"/>
    </row>
    <row r="14920" spans="5:5" ht="12" customHeight="1">
      <c r="E14920" s="576"/>
    </row>
    <row r="14921" spans="5:5" ht="12" customHeight="1">
      <c r="E14921" s="576"/>
    </row>
    <row r="14922" spans="5:5" ht="12" customHeight="1">
      <c r="E14922" s="576"/>
    </row>
    <row r="14923" spans="5:5" ht="12" customHeight="1">
      <c r="E14923" s="576"/>
    </row>
    <row r="14924" spans="5:5" ht="12" customHeight="1">
      <c r="E14924" s="576"/>
    </row>
    <row r="14925" spans="5:5" ht="12" customHeight="1">
      <c r="E14925" s="576"/>
    </row>
    <row r="14926" spans="5:5" ht="12" customHeight="1">
      <c r="E14926" s="576"/>
    </row>
    <row r="14927" spans="5:5" ht="12" customHeight="1">
      <c r="E14927" s="576"/>
    </row>
    <row r="14928" spans="5:5" ht="12" customHeight="1">
      <c r="E14928" s="576"/>
    </row>
    <row r="14929" spans="5:5" ht="12" customHeight="1">
      <c r="E14929" s="576"/>
    </row>
    <row r="14930" spans="5:5" ht="12" customHeight="1">
      <c r="E14930" s="576"/>
    </row>
    <row r="14931" spans="5:5" ht="12" customHeight="1">
      <c r="E14931" s="576"/>
    </row>
    <row r="14932" spans="5:5" ht="12" customHeight="1">
      <c r="E14932" s="576"/>
    </row>
    <row r="14933" spans="5:5" ht="12" customHeight="1">
      <c r="E14933" s="576"/>
    </row>
    <row r="14934" spans="5:5" ht="12" customHeight="1">
      <c r="E14934" s="576"/>
    </row>
    <row r="14935" spans="5:5" ht="12" customHeight="1">
      <c r="E14935" s="576"/>
    </row>
    <row r="14936" spans="5:5" ht="12" customHeight="1">
      <c r="E14936" s="576"/>
    </row>
    <row r="14937" spans="5:5" ht="12" customHeight="1">
      <c r="E14937" s="576"/>
    </row>
    <row r="14938" spans="5:5" ht="12" customHeight="1">
      <c r="E14938" s="576"/>
    </row>
    <row r="14939" spans="5:5" ht="12" customHeight="1">
      <c r="E14939" s="576"/>
    </row>
    <row r="14940" spans="5:5" ht="12" customHeight="1">
      <c r="E14940" s="576"/>
    </row>
    <row r="14941" spans="5:5" ht="12" customHeight="1">
      <c r="E14941" s="576"/>
    </row>
    <row r="14942" spans="5:5" ht="12" customHeight="1">
      <c r="E14942" s="576"/>
    </row>
    <row r="14943" spans="5:5" ht="12" customHeight="1">
      <c r="E14943" s="576"/>
    </row>
    <row r="14944" spans="5:5" ht="12" customHeight="1">
      <c r="E14944" s="576"/>
    </row>
    <row r="14945" spans="5:5" ht="12" customHeight="1">
      <c r="E14945" s="576"/>
    </row>
    <row r="14946" spans="5:5" ht="12" customHeight="1">
      <c r="E14946" s="576"/>
    </row>
    <row r="14947" spans="5:5" ht="12" customHeight="1">
      <c r="E14947" s="576"/>
    </row>
    <row r="14948" spans="5:5" ht="12" customHeight="1">
      <c r="E14948" s="576"/>
    </row>
    <row r="14949" spans="5:5" ht="12" customHeight="1">
      <c r="E14949" s="576"/>
    </row>
    <row r="14950" spans="5:5" ht="12" customHeight="1">
      <c r="E14950" s="576"/>
    </row>
    <row r="14951" spans="5:5" ht="12" customHeight="1">
      <c r="E14951" s="576"/>
    </row>
    <row r="14952" spans="5:5" ht="12" customHeight="1">
      <c r="E14952" s="576"/>
    </row>
    <row r="14953" spans="5:5" ht="12" customHeight="1">
      <c r="E14953" s="576"/>
    </row>
    <row r="14954" spans="5:5" ht="12" customHeight="1">
      <c r="E14954" s="576"/>
    </row>
    <row r="14955" spans="5:5" ht="12" customHeight="1">
      <c r="E14955" s="576"/>
    </row>
    <row r="14956" spans="5:5" ht="12" customHeight="1">
      <c r="E14956" s="576"/>
    </row>
    <row r="14957" spans="5:5" ht="12" customHeight="1">
      <c r="E14957" s="576"/>
    </row>
    <row r="14958" spans="5:5" ht="12" customHeight="1">
      <c r="E14958" s="576"/>
    </row>
    <row r="14959" spans="5:5" ht="12" customHeight="1">
      <c r="E14959" s="576"/>
    </row>
    <row r="14960" spans="5:5" ht="12" customHeight="1">
      <c r="E14960" s="576"/>
    </row>
    <row r="14961" spans="5:5" ht="12" customHeight="1">
      <c r="E14961" s="576"/>
    </row>
    <row r="14962" spans="5:5" ht="12" customHeight="1">
      <c r="E14962" s="576"/>
    </row>
    <row r="14963" spans="5:5" ht="12" customHeight="1">
      <c r="E14963" s="576"/>
    </row>
    <row r="14964" spans="5:5" ht="12" customHeight="1">
      <c r="E14964" s="576"/>
    </row>
    <row r="14965" spans="5:5" ht="12" customHeight="1">
      <c r="E14965" s="576"/>
    </row>
    <row r="14966" spans="5:5" ht="12" customHeight="1">
      <c r="E14966" s="576"/>
    </row>
    <row r="14967" spans="5:5" ht="12" customHeight="1">
      <c r="E14967" s="576"/>
    </row>
    <row r="14968" spans="5:5" ht="12" customHeight="1">
      <c r="E14968" s="576"/>
    </row>
    <row r="14969" spans="5:5" ht="12" customHeight="1">
      <c r="E14969" s="576"/>
    </row>
    <row r="14970" spans="5:5" ht="12" customHeight="1">
      <c r="E14970" s="576"/>
    </row>
    <row r="14971" spans="5:5" ht="12" customHeight="1">
      <c r="E14971" s="576"/>
    </row>
    <row r="14972" spans="5:5" ht="12" customHeight="1">
      <c r="E14972" s="576"/>
    </row>
    <row r="14973" spans="5:5" ht="12" customHeight="1">
      <c r="E14973" s="576"/>
    </row>
    <row r="14974" spans="5:5" ht="12" customHeight="1">
      <c r="E14974" s="576"/>
    </row>
    <row r="14975" spans="5:5" ht="12" customHeight="1">
      <c r="E14975" s="576"/>
    </row>
    <row r="14976" spans="5:5" ht="12" customHeight="1">
      <c r="E14976" s="576"/>
    </row>
    <row r="14977" spans="5:5" ht="12" customHeight="1">
      <c r="E14977" s="576"/>
    </row>
    <row r="14978" spans="5:5" ht="12" customHeight="1">
      <c r="E14978" s="576"/>
    </row>
    <row r="14979" spans="5:5" ht="12" customHeight="1">
      <c r="E14979" s="576"/>
    </row>
    <row r="14980" spans="5:5" ht="12" customHeight="1">
      <c r="E14980" s="576"/>
    </row>
    <row r="14981" spans="5:5" ht="12" customHeight="1">
      <c r="E14981" s="576"/>
    </row>
    <row r="14982" spans="5:5" ht="12" customHeight="1">
      <c r="E14982" s="576"/>
    </row>
    <row r="14983" spans="5:5" ht="12" customHeight="1">
      <c r="E14983" s="576"/>
    </row>
    <row r="14984" spans="5:5" ht="12" customHeight="1">
      <c r="E14984" s="576"/>
    </row>
    <row r="14985" spans="5:5" ht="12" customHeight="1">
      <c r="E14985" s="576"/>
    </row>
    <row r="14986" spans="5:5" ht="12" customHeight="1">
      <c r="E14986" s="576"/>
    </row>
    <row r="14987" spans="5:5" ht="12" customHeight="1">
      <c r="E14987" s="576"/>
    </row>
    <row r="14988" spans="5:5" ht="12" customHeight="1">
      <c r="E14988" s="576"/>
    </row>
    <row r="14989" spans="5:5" ht="12" customHeight="1">
      <c r="E14989" s="576"/>
    </row>
    <row r="14990" spans="5:5" ht="12" customHeight="1">
      <c r="E14990" s="576"/>
    </row>
    <row r="14991" spans="5:5" ht="12" customHeight="1">
      <c r="E14991" s="576"/>
    </row>
    <row r="14992" spans="5:5" ht="12" customHeight="1">
      <c r="E14992" s="576"/>
    </row>
    <row r="14993" spans="5:5" ht="12" customHeight="1">
      <c r="E14993" s="576"/>
    </row>
    <row r="14994" spans="5:5" ht="12" customHeight="1">
      <c r="E14994" s="576"/>
    </row>
    <row r="14995" spans="5:5" ht="12" customHeight="1">
      <c r="E14995" s="576"/>
    </row>
    <row r="14996" spans="5:5" ht="12" customHeight="1">
      <c r="E14996" s="576"/>
    </row>
    <row r="14997" spans="5:5" ht="12" customHeight="1">
      <c r="E14997" s="576"/>
    </row>
    <row r="14998" spans="5:5" ht="12" customHeight="1">
      <c r="E14998" s="576"/>
    </row>
    <row r="14999" spans="5:5" ht="12" customHeight="1">
      <c r="E14999" s="576"/>
    </row>
    <row r="15000" spans="5:5" ht="12" customHeight="1">
      <c r="E15000" s="576"/>
    </row>
    <row r="15001" spans="5:5" ht="12" customHeight="1">
      <c r="E15001" s="576"/>
    </row>
    <row r="15002" spans="5:5" ht="12" customHeight="1">
      <c r="E15002" s="576"/>
    </row>
    <row r="15003" spans="5:5" ht="12" customHeight="1">
      <c r="E15003" s="576"/>
    </row>
    <row r="15004" spans="5:5" ht="12" customHeight="1">
      <c r="E15004" s="576"/>
    </row>
    <row r="15005" spans="5:5" ht="12" customHeight="1">
      <c r="E15005" s="576"/>
    </row>
    <row r="15006" spans="5:5" ht="12" customHeight="1">
      <c r="E15006" s="576"/>
    </row>
    <row r="15007" spans="5:5" ht="12" customHeight="1">
      <c r="E15007" s="576"/>
    </row>
    <row r="15008" spans="5:5" ht="12" customHeight="1">
      <c r="E15008" s="576"/>
    </row>
    <row r="15009" spans="5:5" ht="12" customHeight="1">
      <c r="E15009" s="576"/>
    </row>
    <row r="15010" spans="5:5" ht="12" customHeight="1">
      <c r="E15010" s="576"/>
    </row>
    <row r="15011" spans="5:5" ht="12" customHeight="1">
      <c r="E15011" s="576"/>
    </row>
    <row r="15012" spans="5:5" ht="12" customHeight="1">
      <c r="E15012" s="576"/>
    </row>
    <row r="15013" spans="5:5" ht="12" customHeight="1">
      <c r="E15013" s="576"/>
    </row>
    <row r="15014" spans="5:5" ht="12" customHeight="1">
      <c r="E15014" s="576"/>
    </row>
    <row r="15015" spans="5:5" ht="12" customHeight="1">
      <c r="E15015" s="576"/>
    </row>
    <row r="15016" spans="5:5" ht="12" customHeight="1">
      <c r="E15016" s="576"/>
    </row>
    <row r="15017" spans="5:5" ht="12" customHeight="1">
      <c r="E15017" s="576"/>
    </row>
    <row r="15018" spans="5:5" ht="12" customHeight="1">
      <c r="E15018" s="576"/>
    </row>
    <row r="15019" spans="5:5" ht="12" customHeight="1">
      <c r="E15019" s="576"/>
    </row>
    <row r="15020" spans="5:5" ht="12" customHeight="1">
      <c r="E15020" s="576"/>
    </row>
    <row r="15021" spans="5:5" ht="12" customHeight="1">
      <c r="E15021" s="576"/>
    </row>
    <row r="15022" spans="5:5" ht="12" customHeight="1">
      <c r="E15022" s="576"/>
    </row>
    <row r="15023" spans="5:5" ht="12" customHeight="1">
      <c r="E15023" s="576"/>
    </row>
    <row r="15024" spans="5:5" ht="12" customHeight="1">
      <c r="E15024" s="576"/>
    </row>
    <row r="15025" spans="5:5" ht="12" customHeight="1">
      <c r="E15025" s="576"/>
    </row>
    <row r="15026" spans="5:5" ht="12" customHeight="1">
      <c r="E15026" s="576"/>
    </row>
    <row r="15027" spans="5:5" ht="12" customHeight="1">
      <c r="E15027" s="576"/>
    </row>
    <row r="15028" spans="5:5" ht="12" customHeight="1">
      <c r="E15028" s="576"/>
    </row>
    <row r="15029" spans="5:5" ht="12" customHeight="1">
      <c r="E15029" s="576"/>
    </row>
    <row r="15030" spans="5:5" ht="12" customHeight="1">
      <c r="E15030" s="576"/>
    </row>
    <row r="15031" spans="5:5" ht="12" customHeight="1">
      <c r="E15031" s="576"/>
    </row>
    <row r="15032" spans="5:5" ht="12" customHeight="1">
      <c r="E15032" s="576"/>
    </row>
    <row r="15033" spans="5:5" ht="12" customHeight="1">
      <c r="E15033" s="576"/>
    </row>
    <row r="15034" spans="5:5" ht="12" customHeight="1">
      <c r="E15034" s="576"/>
    </row>
    <row r="15035" spans="5:5" ht="12" customHeight="1">
      <c r="E15035" s="576"/>
    </row>
    <row r="15036" spans="5:5" ht="12" customHeight="1">
      <c r="E15036" s="576"/>
    </row>
    <row r="15037" spans="5:5" ht="12" customHeight="1">
      <c r="E15037" s="576"/>
    </row>
    <row r="15038" spans="5:5" ht="12" customHeight="1">
      <c r="E15038" s="576"/>
    </row>
    <row r="15039" spans="5:5" ht="12" customHeight="1">
      <c r="E15039" s="576"/>
    </row>
    <row r="15040" spans="5:5" ht="12" customHeight="1">
      <c r="E15040" s="576"/>
    </row>
    <row r="15041" spans="5:5" ht="12" customHeight="1">
      <c r="E15041" s="576"/>
    </row>
    <row r="15042" spans="5:5" ht="12" customHeight="1">
      <c r="E15042" s="576"/>
    </row>
    <row r="15043" spans="5:5" ht="12" customHeight="1">
      <c r="E15043" s="576"/>
    </row>
    <row r="15044" spans="5:5" ht="12" customHeight="1">
      <c r="E15044" s="576"/>
    </row>
    <row r="15045" spans="5:5" ht="12" customHeight="1">
      <c r="E15045" s="576"/>
    </row>
    <row r="15046" spans="5:5" ht="12" customHeight="1">
      <c r="E15046" s="576"/>
    </row>
    <row r="15047" spans="5:5" ht="12" customHeight="1">
      <c r="E15047" s="576"/>
    </row>
    <row r="15048" spans="5:5" ht="12" customHeight="1">
      <c r="E15048" s="576"/>
    </row>
    <row r="15049" spans="5:5" ht="12" customHeight="1">
      <c r="E15049" s="576"/>
    </row>
    <row r="15050" spans="5:5" ht="12" customHeight="1">
      <c r="E15050" s="576"/>
    </row>
    <row r="15051" spans="5:5" ht="12" customHeight="1">
      <c r="E15051" s="576"/>
    </row>
    <row r="15052" spans="5:5" ht="12" customHeight="1">
      <c r="E15052" s="576"/>
    </row>
    <row r="15053" spans="5:5" ht="12" customHeight="1">
      <c r="E15053" s="576"/>
    </row>
    <row r="15054" spans="5:5" ht="12" customHeight="1">
      <c r="E15054" s="576"/>
    </row>
    <row r="15055" spans="5:5" ht="12" customHeight="1">
      <c r="E15055" s="576"/>
    </row>
    <row r="15056" spans="5:5" ht="12" customHeight="1">
      <c r="E15056" s="576"/>
    </row>
    <row r="15057" spans="5:5" ht="12" customHeight="1">
      <c r="E15057" s="576"/>
    </row>
    <row r="15058" spans="5:5" ht="12" customHeight="1">
      <c r="E15058" s="576"/>
    </row>
    <row r="15059" spans="5:5" ht="12" customHeight="1">
      <c r="E15059" s="576"/>
    </row>
    <row r="15060" spans="5:5" ht="12" customHeight="1">
      <c r="E15060" s="576"/>
    </row>
    <row r="15061" spans="5:5" ht="12" customHeight="1">
      <c r="E15061" s="576"/>
    </row>
    <row r="15062" spans="5:5" ht="12" customHeight="1">
      <c r="E15062" s="576"/>
    </row>
    <row r="15063" spans="5:5" ht="12" customHeight="1">
      <c r="E15063" s="576"/>
    </row>
    <row r="15064" spans="5:5" ht="12" customHeight="1">
      <c r="E15064" s="576"/>
    </row>
    <row r="15065" spans="5:5" ht="12" customHeight="1">
      <c r="E15065" s="576"/>
    </row>
    <row r="15066" spans="5:5" ht="12" customHeight="1">
      <c r="E15066" s="576"/>
    </row>
    <row r="15067" spans="5:5" ht="12" customHeight="1">
      <c r="E15067" s="576"/>
    </row>
    <row r="15068" spans="5:5" ht="12" customHeight="1">
      <c r="E15068" s="576"/>
    </row>
    <row r="15069" spans="5:5" ht="12" customHeight="1">
      <c r="E15069" s="576"/>
    </row>
    <row r="15070" spans="5:5" ht="12" customHeight="1">
      <c r="E15070" s="576"/>
    </row>
    <row r="15071" spans="5:5" ht="12" customHeight="1">
      <c r="E15071" s="576"/>
    </row>
    <row r="15072" spans="5:5" ht="12" customHeight="1">
      <c r="E15072" s="576"/>
    </row>
    <row r="15073" spans="5:5" ht="12" customHeight="1">
      <c r="E15073" s="576"/>
    </row>
    <row r="15074" spans="5:5" ht="12" customHeight="1">
      <c r="E15074" s="576"/>
    </row>
    <row r="15075" spans="5:5" ht="12" customHeight="1">
      <c r="E15075" s="576"/>
    </row>
    <row r="15076" spans="5:5" ht="12" customHeight="1">
      <c r="E15076" s="576"/>
    </row>
    <row r="15077" spans="5:5" ht="12" customHeight="1">
      <c r="E15077" s="576"/>
    </row>
    <row r="15078" spans="5:5" ht="12" customHeight="1">
      <c r="E15078" s="576"/>
    </row>
    <row r="15079" spans="5:5" ht="12" customHeight="1">
      <c r="E15079" s="576"/>
    </row>
    <row r="15080" spans="5:5" ht="12" customHeight="1">
      <c r="E15080" s="576"/>
    </row>
    <row r="15081" spans="5:5" ht="12" customHeight="1">
      <c r="E15081" s="576"/>
    </row>
    <row r="15082" spans="5:5" ht="12" customHeight="1">
      <c r="E15082" s="576"/>
    </row>
    <row r="15083" spans="5:5" ht="12" customHeight="1">
      <c r="E15083" s="576"/>
    </row>
    <row r="15084" spans="5:5" ht="12" customHeight="1">
      <c r="E15084" s="576"/>
    </row>
    <row r="15085" spans="5:5" ht="12" customHeight="1">
      <c r="E15085" s="576"/>
    </row>
    <row r="15086" spans="5:5" ht="12" customHeight="1">
      <c r="E15086" s="576"/>
    </row>
    <row r="15087" spans="5:5" ht="12" customHeight="1">
      <c r="E15087" s="576"/>
    </row>
    <row r="15088" spans="5:5" ht="12" customHeight="1">
      <c r="E15088" s="576"/>
    </row>
    <row r="15089" spans="5:5" ht="12" customHeight="1">
      <c r="E15089" s="576"/>
    </row>
    <row r="15090" spans="5:5" ht="12" customHeight="1">
      <c r="E15090" s="576"/>
    </row>
    <row r="15091" spans="5:5" ht="12" customHeight="1">
      <c r="E15091" s="576"/>
    </row>
    <row r="15092" spans="5:5" ht="12" customHeight="1">
      <c r="E15092" s="576"/>
    </row>
    <row r="15093" spans="5:5" ht="12" customHeight="1">
      <c r="E15093" s="576"/>
    </row>
    <row r="15094" spans="5:5" ht="12" customHeight="1">
      <c r="E15094" s="576"/>
    </row>
    <row r="15095" spans="5:5" ht="12" customHeight="1">
      <c r="E15095" s="576"/>
    </row>
    <row r="15096" spans="5:5" ht="12" customHeight="1">
      <c r="E15096" s="576"/>
    </row>
    <row r="15097" spans="5:5" ht="12" customHeight="1">
      <c r="E15097" s="576"/>
    </row>
    <row r="15098" spans="5:5" ht="12" customHeight="1">
      <c r="E15098" s="576"/>
    </row>
    <row r="15099" spans="5:5" ht="12" customHeight="1">
      <c r="E15099" s="576"/>
    </row>
    <row r="15100" spans="5:5" ht="12" customHeight="1">
      <c r="E15100" s="576"/>
    </row>
    <row r="15101" spans="5:5" ht="12" customHeight="1">
      <c r="E15101" s="576"/>
    </row>
    <row r="15102" spans="5:5" ht="12" customHeight="1">
      <c r="E15102" s="576"/>
    </row>
    <row r="15103" spans="5:5" ht="12" customHeight="1">
      <c r="E15103" s="576"/>
    </row>
    <row r="15104" spans="5:5" ht="12" customHeight="1">
      <c r="E15104" s="576"/>
    </row>
    <row r="15105" spans="5:5" ht="12" customHeight="1">
      <c r="E15105" s="576"/>
    </row>
    <row r="15106" spans="5:5" ht="12" customHeight="1">
      <c r="E15106" s="576"/>
    </row>
    <row r="15107" spans="5:5" ht="12" customHeight="1">
      <c r="E15107" s="576"/>
    </row>
    <row r="15108" spans="5:5" ht="12" customHeight="1">
      <c r="E15108" s="576"/>
    </row>
    <row r="15109" spans="5:5" ht="12" customHeight="1">
      <c r="E15109" s="576"/>
    </row>
    <row r="15110" spans="5:5" ht="12" customHeight="1">
      <c r="E15110" s="576"/>
    </row>
    <row r="15111" spans="5:5" ht="12" customHeight="1">
      <c r="E15111" s="576"/>
    </row>
    <row r="15112" spans="5:5" ht="12" customHeight="1">
      <c r="E15112" s="576"/>
    </row>
    <row r="15113" spans="5:5" ht="12" customHeight="1">
      <c r="E15113" s="576"/>
    </row>
    <row r="15114" spans="5:5" ht="12" customHeight="1">
      <c r="E15114" s="576"/>
    </row>
    <row r="15115" spans="5:5" ht="12" customHeight="1">
      <c r="E15115" s="576"/>
    </row>
    <row r="15116" spans="5:5" ht="12" customHeight="1">
      <c r="E15116" s="576"/>
    </row>
    <row r="15117" spans="5:5" ht="12" customHeight="1">
      <c r="E15117" s="576"/>
    </row>
    <row r="15118" spans="5:5" ht="12" customHeight="1">
      <c r="E15118" s="576"/>
    </row>
    <row r="15119" spans="5:5" ht="12" customHeight="1">
      <c r="E15119" s="576"/>
    </row>
    <row r="15120" spans="5:5" ht="12" customHeight="1">
      <c r="E15120" s="576"/>
    </row>
    <row r="15121" spans="5:5" ht="12" customHeight="1">
      <c r="E15121" s="576"/>
    </row>
    <row r="15122" spans="5:5" ht="12" customHeight="1">
      <c r="E15122" s="576"/>
    </row>
    <row r="15123" spans="5:5" ht="12" customHeight="1">
      <c r="E15123" s="576"/>
    </row>
    <row r="15124" spans="5:5" ht="12" customHeight="1">
      <c r="E15124" s="576"/>
    </row>
    <row r="15125" spans="5:5" ht="12" customHeight="1">
      <c r="E15125" s="576"/>
    </row>
    <row r="15126" spans="5:5" ht="12" customHeight="1">
      <c r="E15126" s="576"/>
    </row>
    <row r="15127" spans="5:5" ht="12" customHeight="1">
      <c r="E15127" s="576"/>
    </row>
    <row r="15128" spans="5:5" ht="12" customHeight="1">
      <c r="E15128" s="576"/>
    </row>
    <row r="15129" spans="5:5" ht="12" customHeight="1">
      <c r="E15129" s="576"/>
    </row>
    <row r="15130" spans="5:5" ht="12" customHeight="1">
      <c r="E15130" s="576"/>
    </row>
    <row r="15131" spans="5:5" ht="12" customHeight="1">
      <c r="E15131" s="576"/>
    </row>
    <row r="15132" spans="5:5" ht="12" customHeight="1">
      <c r="E15132" s="576"/>
    </row>
    <row r="15133" spans="5:5" ht="12" customHeight="1">
      <c r="E15133" s="576"/>
    </row>
    <row r="15134" spans="5:5" ht="12" customHeight="1">
      <c r="E15134" s="576"/>
    </row>
    <row r="15135" spans="5:5" ht="12" customHeight="1">
      <c r="E15135" s="576"/>
    </row>
    <row r="15136" spans="5:5" ht="12" customHeight="1">
      <c r="E15136" s="576"/>
    </row>
    <row r="15137" spans="5:5" ht="12" customHeight="1">
      <c r="E15137" s="576"/>
    </row>
    <row r="15138" spans="5:5" ht="12" customHeight="1">
      <c r="E15138" s="576"/>
    </row>
    <row r="15139" spans="5:5" ht="12" customHeight="1">
      <c r="E15139" s="576"/>
    </row>
    <row r="15140" spans="5:5" ht="12" customHeight="1">
      <c r="E15140" s="576"/>
    </row>
    <row r="15141" spans="5:5" ht="12" customHeight="1">
      <c r="E15141" s="576"/>
    </row>
    <row r="15142" spans="5:5" ht="12" customHeight="1">
      <c r="E15142" s="576"/>
    </row>
    <row r="15143" spans="5:5" ht="12" customHeight="1">
      <c r="E15143" s="576"/>
    </row>
    <row r="15144" spans="5:5" ht="12" customHeight="1">
      <c r="E15144" s="576"/>
    </row>
    <row r="15145" spans="5:5" ht="12" customHeight="1">
      <c r="E15145" s="576"/>
    </row>
    <row r="15146" spans="5:5" ht="12" customHeight="1">
      <c r="E15146" s="576"/>
    </row>
    <row r="15147" spans="5:5" ht="12" customHeight="1">
      <c r="E15147" s="576"/>
    </row>
    <row r="15148" spans="5:5" ht="12" customHeight="1">
      <c r="E15148" s="576"/>
    </row>
    <row r="15149" spans="5:5" ht="12" customHeight="1">
      <c r="E15149" s="576"/>
    </row>
    <row r="15150" spans="5:5" ht="12" customHeight="1">
      <c r="E15150" s="576"/>
    </row>
    <row r="15151" spans="5:5" ht="12" customHeight="1">
      <c r="E15151" s="576"/>
    </row>
    <row r="15152" spans="5:5" ht="12" customHeight="1">
      <c r="E15152" s="576"/>
    </row>
    <row r="15153" spans="5:5" ht="12" customHeight="1">
      <c r="E15153" s="576"/>
    </row>
    <row r="15154" spans="5:5" ht="12" customHeight="1">
      <c r="E15154" s="576"/>
    </row>
    <row r="15155" spans="5:5" ht="12" customHeight="1">
      <c r="E15155" s="576"/>
    </row>
    <row r="15156" spans="5:5" ht="12" customHeight="1">
      <c r="E15156" s="576"/>
    </row>
    <row r="15157" spans="5:5" ht="12" customHeight="1">
      <c r="E15157" s="576"/>
    </row>
    <row r="15158" spans="5:5" ht="12" customHeight="1">
      <c r="E15158" s="576"/>
    </row>
    <row r="15159" spans="5:5" ht="12" customHeight="1">
      <c r="E15159" s="576"/>
    </row>
    <row r="15160" spans="5:5" ht="12" customHeight="1">
      <c r="E15160" s="576"/>
    </row>
    <row r="15161" spans="5:5" ht="12" customHeight="1">
      <c r="E15161" s="576"/>
    </row>
    <row r="15162" spans="5:5" ht="12" customHeight="1">
      <c r="E15162" s="576"/>
    </row>
    <row r="15163" spans="5:5" ht="12" customHeight="1">
      <c r="E15163" s="576"/>
    </row>
    <row r="15164" spans="5:5" ht="12" customHeight="1">
      <c r="E15164" s="576"/>
    </row>
    <row r="15165" spans="5:5" ht="12" customHeight="1">
      <c r="E15165" s="576"/>
    </row>
    <row r="15166" spans="5:5" ht="12" customHeight="1">
      <c r="E15166" s="576"/>
    </row>
    <row r="15167" spans="5:5" ht="12" customHeight="1">
      <c r="E15167" s="576"/>
    </row>
    <row r="15168" spans="5:5" ht="12" customHeight="1">
      <c r="E15168" s="576"/>
    </row>
    <row r="15169" spans="5:5" ht="12" customHeight="1">
      <c r="E15169" s="576"/>
    </row>
    <row r="15170" spans="5:5" ht="12" customHeight="1">
      <c r="E15170" s="576"/>
    </row>
    <row r="15171" spans="5:5" ht="12" customHeight="1">
      <c r="E15171" s="576"/>
    </row>
    <row r="15172" spans="5:5" ht="12" customHeight="1">
      <c r="E15172" s="576"/>
    </row>
    <row r="15173" spans="5:5" ht="12" customHeight="1">
      <c r="E15173" s="576"/>
    </row>
    <row r="15174" spans="5:5" ht="12" customHeight="1">
      <c r="E15174" s="576"/>
    </row>
    <row r="15175" spans="5:5" ht="12" customHeight="1">
      <c r="E15175" s="576"/>
    </row>
    <row r="15176" spans="5:5" ht="12" customHeight="1">
      <c r="E15176" s="576"/>
    </row>
    <row r="15177" spans="5:5" ht="12" customHeight="1">
      <c r="E15177" s="576"/>
    </row>
    <row r="15178" spans="5:5" ht="12" customHeight="1">
      <c r="E15178" s="576"/>
    </row>
    <row r="15179" spans="5:5" ht="12" customHeight="1">
      <c r="E15179" s="576"/>
    </row>
    <row r="15180" spans="5:5" ht="12" customHeight="1">
      <c r="E15180" s="576"/>
    </row>
    <row r="15181" spans="5:5" ht="12" customHeight="1">
      <c r="E15181" s="576"/>
    </row>
    <row r="15182" spans="5:5" ht="12" customHeight="1">
      <c r="E15182" s="576"/>
    </row>
    <row r="15183" spans="5:5" ht="12" customHeight="1">
      <c r="E15183" s="576"/>
    </row>
    <row r="15184" spans="5:5" ht="12" customHeight="1">
      <c r="E15184" s="576"/>
    </row>
    <row r="15185" spans="5:5" ht="12" customHeight="1">
      <c r="E15185" s="576"/>
    </row>
    <row r="15186" spans="5:5" ht="12" customHeight="1">
      <c r="E15186" s="576"/>
    </row>
    <row r="15187" spans="5:5" ht="12" customHeight="1">
      <c r="E15187" s="576"/>
    </row>
    <row r="15188" spans="5:5" ht="12" customHeight="1">
      <c r="E15188" s="576"/>
    </row>
    <row r="15189" spans="5:5" ht="12" customHeight="1">
      <c r="E15189" s="576"/>
    </row>
    <row r="15190" spans="5:5" ht="12" customHeight="1">
      <c r="E15190" s="576"/>
    </row>
    <row r="15191" spans="5:5" ht="12" customHeight="1">
      <c r="E15191" s="576"/>
    </row>
    <row r="15192" spans="5:5" ht="12" customHeight="1">
      <c r="E15192" s="576"/>
    </row>
    <row r="15193" spans="5:5" ht="12" customHeight="1">
      <c r="E15193" s="576"/>
    </row>
    <row r="15194" spans="5:5" ht="12" customHeight="1">
      <c r="E15194" s="576"/>
    </row>
    <row r="15195" spans="5:5" ht="12" customHeight="1">
      <c r="E15195" s="576"/>
    </row>
    <row r="15196" spans="5:5" ht="12" customHeight="1">
      <c r="E15196" s="576"/>
    </row>
    <row r="15197" spans="5:5" ht="12" customHeight="1">
      <c r="E15197" s="576"/>
    </row>
    <row r="15198" spans="5:5" ht="12" customHeight="1">
      <c r="E15198" s="576"/>
    </row>
    <row r="15199" spans="5:5" ht="12" customHeight="1">
      <c r="E15199" s="576"/>
    </row>
    <row r="15200" spans="5:5" ht="12" customHeight="1">
      <c r="E15200" s="576"/>
    </row>
    <row r="15201" spans="5:5" ht="12" customHeight="1">
      <c r="E15201" s="576"/>
    </row>
    <row r="15202" spans="5:5" ht="12" customHeight="1">
      <c r="E15202" s="576"/>
    </row>
    <row r="15203" spans="5:5" ht="12" customHeight="1">
      <c r="E15203" s="576"/>
    </row>
    <row r="15204" spans="5:5" ht="12" customHeight="1">
      <c r="E15204" s="576"/>
    </row>
    <row r="15205" spans="5:5" ht="12" customHeight="1">
      <c r="E15205" s="576"/>
    </row>
    <row r="15206" spans="5:5" ht="12" customHeight="1">
      <c r="E15206" s="576"/>
    </row>
    <row r="15207" spans="5:5" ht="12" customHeight="1">
      <c r="E15207" s="576"/>
    </row>
    <row r="15208" spans="5:5" ht="12" customHeight="1">
      <c r="E15208" s="576"/>
    </row>
    <row r="15209" spans="5:5" ht="12" customHeight="1">
      <c r="E15209" s="576"/>
    </row>
    <row r="15210" spans="5:5" ht="12" customHeight="1">
      <c r="E15210" s="576"/>
    </row>
    <row r="15211" spans="5:5" ht="12" customHeight="1">
      <c r="E15211" s="576"/>
    </row>
    <row r="15212" spans="5:5" ht="12" customHeight="1">
      <c r="E15212" s="576"/>
    </row>
    <row r="15213" spans="5:5" ht="12" customHeight="1">
      <c r="E15213" s="576"/>
    </row>
    <row r="15214" spans="5:5" ht="12" customHeight="1">
      <c r="E15214" s="576"/>
    </row>
    <row r="15215" spans="5:5" ht="12" customHeight="1">
      <c r="E15215" s="576"/>
    </row>
    <row r="15216" spans="5:5" ht="12" customHeight="1">
      <c r="E15216" s="576"/>
    </row>
    <row r="15217" spans="5:5" ht="12" customHeight="1">
      <c r="E15217" s="576"/>
    </row>
    <row r="15218" spans="5:5" ht="12" customHeight="1">
      <c r="E15218" s="576"/>
    </row>
    <row r="15219" spans="5:5" ht="12" customHeight="1">
      <c r="E15219" s="576"/>
    </row>
    <row r="15220" spans="5:5" ht="12" customHeight="1">
      <c r="E15220" s="576"/>
    </row>
    <row r="15221" spans="5:5" ht="12" customHeight="1">
      <c r="E15221" s="576"/>
    </row>
    <row r="15222" spans="5:5" ht="12" customHeight="1">
      <c r="E15222" s="576"/>
    </row>
    <row r="15223" spans="5:5" ht="12" customHeight="1">
      <c r="E15223" s="576"/>
    </row>
    <row r="15224" spans="5:5" ht="12" customHeight="1">
      <c r="E15224" s="576"/>
    </row>
    <row r="15225" spans="5:5" ht="12" customHeight="1">
      <c r="E15225" s="576"/>
    </row>
    <row r="15226" spans="5:5" ht="12" customHeight="1">
      <c r="E15226" s="576"/>
    </row>
    <row r="15227" spans="5:5" ht="12" customHeight="1">
      <c r="E15227" s="576"/>
    </row>
    <row r="15228" spans="5:5" ht="12" customHeight="1">
      <c r="E15228" s="576"/>
    </row>
    <row r="15229" spans="5:5" ht="12" customHeight="1">
      <c r="E15229" s="576"/>
    </row>
    <row r="15230" spans="5:5" ht="12" customHeight="1">
      <c r="E15230" s="576"/>
    </row>
    <row r="15231" spans="5:5" ht="12" customHeight="1">
      <c r="E15231" s="576"/>
    </row>
    <row r="15232" spans="5:5" ht="12" customHeight="1">
      <c r="E15232" s="576"/>
    </row>
    <row r="15233" spans="5:5" ht="12" customHeight="1">
      <c r="E15233" s="576"/>
    </row>
    <row r="15234" spans="5:5" ht="12" customHeight="1">
      <c r="E15234" s="576"/>
    </row>
    <row r="15235" spans="5:5" ht="12" customHeight="1">
      <c r="E15235" s="576"/>
    </row>
    <row r="15236" spans="5:5" ht="12" customHeight="1">
      <c r="E15236" s="576"/>
    </row>
    <row r="15237" spans="5:5" ht="12" customHeight="1">
      <c r="E15237" s="576"/>
    </row>
    <row r="15238" spans="5:5" ht="12" customHeight="1">
      <c r="E15238" s="576"/>
    </row>
    <row r="15239" spans="5:5" ht="12" customHeight="1">
      <c r="E15239" s="576"/>
    </row>
    <row r="15240" spans="5:5" ht="12" customHeight="1">
      <c r="E15240" s="576"/>
    </row>
    <row r="15241" spans="5:5" ht="12" customHeight="1">
      <c r="E15241" s="576"/>
    </row>
    <row r="15242" spans="5:5" ht="12" customHeight="1">
      <c r="E15242" s="576"/>
    </row>
    <row r="15243" spans="5:5" ht="12" customHeight="1">
      <c r="E15243" s="576"/>
    </row>
    <row r="15244" spans="5:5" ht="12" customHeight="1">
      <c r="E15244" s="576"/>
    </row>
    <row r="15245" spans="5:5" ht="12" customHeight="1">
      <c r="E15245" s="576"/>
    </row>
    <row r="15246" spans="5:5" ht="12" customHeight="1">
      <c r="E15246" s="576"/>
    </row>
    <row r="15247" spans="5:5" ht="12" customHeight="1">
      <c r="E15247" s="576"/>
    </row>
    <row r="15248" spans="5:5" ht="12" customHeight="1">
      <c r="E15248" s="576"/>
    </row>
    <row r="15249" spans="5:5" ht="12" customHeight="1">
      <c r="E15249" s="576"/>
    </row>
    <row r="15250" spans="5:5" ht="12" customHeight="1">
      <c r="E15250" s="576"/>
    </row>
    <row r="15251" spans="5:5" ht="12" customHeight="1">
      <c r="E15251" s="576"/>
    </row>
    <row r="15252" spans="5:5" ht="12" customHeight="1">
      <c r="E15252" s="576"/>
    </row>
    <row r="15253" spans="5:5" ht="12" customHeight="1">
      <c r="E15253" s="576"/>
    </row>
    <row r="15254" spans="5:5" ht="12" customHeight="1">
      <c r="E15254" s="576"/>
    </row>
    <row r="15255" spans="5:5" ht="12" customHeight="1">
      <c r="E15255" s="576"/>
    </row>
    <row r="15256" spans="5:5" ht="12" customHeight="1">
      <c r="E15256" s="576"/>
    </row>
    <row r="15257" spans="5:5" ht="12" customHeight="1">
      <c r="E15257" s="576"/>
    </row>
    <row r="15258" spans="5:5" ht="12" customHeight="1">
      <c r="E15258" s="576"/>
    </row>
    <row r="15259" spans="5:5" ht="12" customHeight="1">
      <c r="E15259" s="576"/>
    </row>
    <row r="15260" spans="5:5" ht="12" customHeight="1">
      <c r="E15260" s="576"/>
    </row>
    <row r="15261" spans="5:5" ht="12" customHeight="1">
      <c r="E15261" s="576"/>
    </row>
    <row r="15262" spans="5:5" ht="12" customHeight="1">
      <c r="E15262" s="576"/>
    </row>
    <row r="15263" spans="5:5" ht="12" customHeight="1">
      <c r="E15263" s="576"/>
    </row>
    <row r="15264" spans="5:5" ht="12" customHeight="1">
      <c r="E15264" s="576"/>
    </row>
    <row r="15265" spans="5:5" ht="12" customHeight="1">
      <c r="E15265" s="576"/>
    </row>
    <row r="15266" spans="5:5" ht="12" customHeight="1">
      <c r="E15266" s="576"/>
    </row>
    <row r="15267" spans="5:5" ht="12" customHeight="1">
      <c r="E15267" s="576"/>
    </row>
    <row r="15268" spans="5:5" ht="12" customHeight="1">
      <c r="E15268" s="576"/>
    </row>
    <row r="15269" spans="5:5" ht="12" customHeight="1">
      <c r="E15269" s="576"/>
    </row>
    <row r="15270" spans="5:5" ht="12" customHeight="1">
      <c r="E15270" s="576"/>
    </row>
    <row r="15271" spans="5:5" ht="12" customHeight="1">
      <c r="E15271" s="576"/>
    </row>
    <row r="15272" spans="5:5" ht="12" customHeight="1">
      <c r="E15272" s="576"/>
    </row>
    <row r="15273" spans="5:5" ht="12" customHeight="1">
      <c r="E15273" s="576"/>
    </row>
    <row r="15274" spans="5:5" ht="12" customHeight="1">
      <c r="E15274" s="576"/>
    </row>
    <row r="15275" spans="5:5" ht="12" customHeight="1">
      <c r="E15275" s="576"/>
    </row>
    <row r="15276" spans="5:5" ht="12" customHeight="1">
      <c r="E15276" s="576"/>
    </row>
    <row r="15277" spans="5:5" ht="12" customHeight="1">
      <c r="E15277" s="576"/>
    </row>
    <row r="15278" spans="5:5" ht="12" customHeight="1">
      <c r="E15278" s="576"/>
    </row>
    <row r="15279" spans="5:5" ht="12" customHeight="1">
      <c r="E15279" s="576"/>
    </row>
    <row r="15280" spans="5:5" ht="12" customHeight="1">
      <c r="E15280" s="576"/>
    </row>
    <row r="15281" spans="5:5" ht="12" customHeight="1">
      <c r="E15281" s="576"/>
    </row>
    <row r="15282" spans="5:5" ht="12" customHeight="1">
      <c r="E15282" s="576"/>
    </row>
    <row r="15283" spans="5:5" ht="12" customHeight="1">
      <c r="E15283" s="576"/>
    </row>
    <row r="15284" spans="5:5" ht="12" customHeight="1">
      <c r="E15284" s="576"/>
    </row>
    <row r="15285" spans="5:5" ht="12" customHeight="1">
      <c r="E15285" s="576"/>
    </row>
    <row r="15286" spans="5:5" ht="12" customHeight="1">
      <c r="E15286" s="576"/>
    </row>
    <row r="15287" spans="5:5" ht="12" customHeight="1">
      <c r="E15287" s="576"/>
    </row>
    <row r="15288" spans="5:5" ht="12" customHeight="1">
      <c r="E15288" s="576"/>
    </row>
    <row r="15289" spans="5:5" ht="12" customHeight="1">
      <c r="E15289" s="576"/>
    </row>
    <row r="15290" spans="5:5" ht="12" customHeight="1">
      <c r="E15290" s="576"/>
    </row>
    <row r="15291" spans="5:5" ht="12" customHeight="1">
      <c r="E15291" s="576"/>
    </row>
    <row r="15292" spans="5:5" ht="12" customHeight="1">
      <c r="E15292" s="576"/>
    </row>
    <row r="15293" spans="5:5" ht="12" customHeight="1">
      <c r="E15293" s="576"/>
    </row>
    <row r="15294" spans="5:5" ht="12" customHeight="1">
      <c r="E15294" s="576"/>
    </row>
    <row r="15295" spans="5:5" ht="12" customHeight="1">
      <c r="E15295" s="576"/>
    </row>
    <row r="15296" spans="5:5" ht="12" customHeight="1">
      <c r="E15296" s="576"/>
    </row>
    <row r="15297" spans="5:5" ht="12" customHeight="1">
      <c r="E15297" s="576"/>
    </row>
    <row r="15298" spans="5:5" ht="12" customHeight="1">
      <c r="E15298" s="576"/>
    </row>
    <row r="15299" spans="5:5" ht="12" customHeight="1">
      <c r="E15299" s="576"/>
    </row>
    <row r="15300" spans="5:5" ht="12" customHeight="1">
      <c r="E15300" s="576"/>
    </row>
    <row r="15301" spans="5:5" ht="12" customHeight="1">
      <c r="E15301" s="576"/>
    </row>
    <row r="15302" spans="5:5" ht="12" customHeight="1">
      <c r="E15302" s="576"/>
    </row>
    <row r="15303" spans="5:5" ht="12" customHeight="1">
      <c r="E15303" s="576"/>
    </row>
    <row r="15304" spans="5:5" ht="12" customHeight="1">
      <c r="E15304" s="576"/>
    </row>
    <row r="15305" spans="5:5" ht="12" customHeight="1">
      <c r="E15305" s="576"/>
    </row>
    <row r="15306" spans="5:5" ht="12" customHeight="1">
      <c r="E15306" s="576"/>
    </row>
    <row r="15307" spans="5:5" ht="12" customHeight="1">
      <c r="E15307" s="576"/>
    </row>
    <row r="15308" spans="5:5" ht="12" customHeight="1">
      <c r="E15308" s="576"/>
    </row>
    <row r="15309" spans="5:5" ht="12" customHeight="1">
      <c r="E15309" s="576"/>
    </row>
    <row r="15310" spans="5:5" ht="12" customHeight="1">
      <c r="E15310" s="576"/>
    </row>
    <row r="15311" spans="5:5" ht="12" customHeight="1">
      <c r="E15311" s="576"/>
    </row>
    <row r="15312" spans="5:5" ht="12" customHeight="1">
      <c r="E15312" s="576"/>
    </row>
    <row r="15313" spans="5:5" ht="12" customHeight="1">
      <c r="E15313" s="576"/>
    </row>
    <row r="15314" spans="5:5" ht="12" customHeight="1">
      <c r="E15314" s="576"/>
    </row>
    <row r="15315" spans="5:5" ht="12" customHeight="1">
      <c r="E15315" s="576"/>
    </row>
    <row r="15316" spans="5:5" ht="12" customHeight="1">
      <c r="E15316" s="576"/>
    </row>
    <row r="15317" spans="5:5" ht="12" customHeight="1">
      <c r="E15317" s="576"/>
    </row>
    <row r="15318" spans="5:5" ht="12" customHeight="1">
      <c r="E15318" s="576"/>
    </row>
    <row r="15319" spans="5:5" ht="12" customHeight="1">
      <c r="E15319" s="576"/>
    </row>
    <row r="15320" spans="5:5" ht="12" customHeight="1">
      <c r="E15320" s="576"/>
    </row>
    <row r="15321" spans="5:5" ht="12" customHeight="1">
      <c r="E15321" s="576"/>
    </row>
    <row r="15322" spans="5:5" ht="12" customHeight="1">
      <c r="E15322" s="576"/>
    </row>
    <row r="15323" spans="5:5" ht="12" customHeight="1">
      <c r="E15323" s="576"/>
    </row>
    <row r="15324" spans="5:5" ht="12" customHeight="1">
      <c r="E15324" s="576"/>
    </row>
    <row r="15325" spans="5:5" ht="12" customHeight="1">
      <c r="E15325" s="576"/>
    </row>
    <row r="15326" spans="5:5" ht="12" customHeight="1">
      <c r="E15326" s="576"/>
    </row>
    <row r="15327" spans="5:5" ht="12" customHeight="1">
      <c r="E15327" s="576"/>
    </row>
    <row r="15328" spans="5:5" ht="12" customHeight="1">
      <c r="E15328" s="576"/>
    </row>
    <row r="15329" spans="5:5" ht="12" customHeight="1">
      <c r="E15329" s="576"/>
    </row>
    <row r="15330" spans="5:5" ht="12" customHeight="1">
      <c r="E15330" s="576"/>
    </row>
    <row r="15331" spans="5:5" ht="12" customHeight="1">
      <c r="E15331" s="576"/>
    </row>
    <row r="15332" spans="5:5" ht="12" customHeight="1">
      <c r="E15332" s="576"/>
    </row>
    <row r="15333" spans="5:5" ht="12" customHeight="1">
      <c r="E15333" s="576"/>
    </row>
    <row r="15334" spans="5:5" ht="12" customHeight="1">
      <c r="E15334" s="576"/>
    </row>
    <row r="15335" spans="5:5" ht="12" customHeight="1">
      <c r="E15335" s="576"/>
    </row>
    <row r="15336" spans="5:5" ht="12" customHeight="1">
      <c r="E15336" s="576"/>
    </row>
    <row r="15337" spans="5:5" ht="12" customHeight="1">
      <c r="E15337" s="576"/>
    </row>
    <row r="15338" spans="5:5" ht="12" customHeight="1">
      <c r="E15338" s="576"/>
    </row>
    <row r="15339" spans="5:5" ht="12" customHeight="1">
      <c r="E15339" s="576"/>
    </row>
    <row r="15340" spans="5:5" ht="12" customHeight="1">
      <c r="E15340" s="576"/>
    </row>
    <row r="15341" spans="5:5" ht="12" customHeight="1">
      <c r="E15341" s="576"/>
    </row>
    <row r="15342" spans="5:5" ht="12" customHeight="1">
      <c r="E15342" s="576"/>
    </row>
    <row r="15343" spans="5:5" ht="12" customHeight="1">
      <c r="E15343" s="576"/>
    </row>
    <row r="15344" spans="5:5" ht="12" customHeight="1">
      <c r="E15344" s="576"/>
    </row>
    <row r="15345" spans="5:5" ht="12" customHeight="1">
      <c r="E15345" s="576"/>
    </row>
    <row r="15346" spans="5:5" ht="12" customHeight="1">
      <c r="E15346" s="576"/>
    </row>
    <row r="15347" spans="5:5" ht="12" customHeight="1">
      <c r="E15347" s="576"/>
    </row>
    <row r="15348" spans="5:5" ht="12" customHeight="1">
      <c r="E15348" s="576"/>
    </row>
    <row r="15349" spans="5:5" ht="12" customHeight="1">
      <c r="E15349" s="576"/>
    </row>
    <row r="15350" spans="5:5" ht="12" customHeight="1">
      <c r="E15350" s="576"/>
    </row>
    <row r="15351" spans="5:5" ht="12" customHeight="1">
      <c r="E15351" s="576"/>
    </row>
    <row r="15352" spans="5:5" ht="12" customHeight="1">
      <c r="E15352" s="576"/>
    </row>
    <row r="15353" spans="5:5" ht="12" customHeight="1">
      <c r="E15353" s="576"/>
    </row>
    <row r="15354" spans="5:5" ht="12" customHeight="1">
      <c r="E15354" s="576"/>
    </row>
    <row r="15355" spans="5:5" ht="12" customHeight="1">
      <c r="E15355" s="576"/>
    </row>
    <row r="15356" spans="5:5" ht="12" customHeight="1">
      <c r="E15356" s="576"/>
    </row>
    <row r="15357" spans="5:5" ht="12" customHeight="1">
      <c r="E15357" s="576"/>
    </row>
    <row r="15358" spans="5:5" ht="12" customHeight="1">
      <c r="E15358" s="576"/>
    </row>
    <row r="15359" spans="5:5" ht="12" customHeight="1">
      <c r="E15359" s="576"/>
    </row>
    <row r="15360" spans="5:5" ht="12" customHeight="1">
      <c r="E15360" s="576"/>
    </row>
    <row r="15361" spans="5:5" ht="12" customHeight="1">
      <c r="E15361" s="576"/>
    </row>
    <row r="15362" spans="5:5" ht="12" customHeight="1">
      <c r="E15362" s="576"/>
    </row>
    <row r="15363" spans="5:5" ht="12" customHeight="1">
      <c r="E15363" s="576"/>
    </row>
    <row r="15364" spans="5:5" ht="12" customHeight="1">
      <c r="E15364" s="576"/>
    </row>
    <row r="15365" spans="5:5" ht="12" customHeight="1">
      <c r="E15365" s="576"/>
    </row>
    <row r="15366" spans="5:5" ht="12" customHeight="1">
      <c r="E15366" s="576"/>
    </row>
    <row r="15367" spans="5:5" ht="12" customHeight="1">
      <c r="E15367" s="576"/>
    </row>
    <row r="15368" spans="5:5" ht="12" customHeight="1">
      <c r="E15368" s="576"/>
    </row>
    <row r="15369" spans="5:5" ht="12" customHeight="1">
      <c r="E15369" s="576"/>
    </row>
    <row r="15370" spans="5:5" ht="12" customHeight="1">
      <c r="E15370" s="576"/>
    </row>
    <row r="15371" spans="5:5" ht="12" customHeight="1">
      <c r="E15371" s="576"/>
    </row>
    <row r="15372" spans="5:5" ht="12" customHeight="1">
      <c r="E15372" s="576"/>
    </row>
    <row r="15373" spans="5:5" ht="12" customHeight="1">
      <c r="E15373" s="576"/>
    </row>
    <row r="15374" spans="5:5" ht="12" customHeight="1">
      <c r="E15374" s="576"/>
    </row>
    <row r="15375" spans="5:5" ht="12" customHeight="1">
      <c r="E15375" s="576"/>
    </row>
    <row r="15376" spans="5:5" ht="12" customHeight="1">
      <c r="E15376" s="576"/>
    </row>
    <row r="15377" spans="5:5" ht="12" customHeight="1">
      <c r="E15377" s="576"/>
    </row>
    <row r="15378" spans="5:5" ht="12" customHeight="1">
      <c r="E15378" s="576"/>
    </row>
    <row r="15379" spans="5:5" ht="12" customHeight="1">
      <c r="E15379" s="576"/>
    </row>
    <row r="15380" spans="5:5" ht="12" customHeight="1">
      <c r="E15380" s="576"/>
    </row>
    <row r="15381" spans="5:5" ht="12" customHeight="1">
      <c r="E15381" s="576"/>
    </row>
    <row r="15382" spans="5:5" ht="12" customHeight="1">
      <c r="E15382" s="576"/>
    </row>
    <row r="15383" spans="5:5" ht="12" customHeight="1">
      <c r="E15383" s="576"/>
    </row>
    <row r="15384" spans="5:5" ht="12" customHeight="1">
      <c r="E15384" s="576"/>
    </row>
    <row r="15385" spans="5:5" ht="12" customHeight="1">
      <c r="E15385" s="576"/>
    </row>
    <row r="15386" spans="5:5" ht="12" customHeight="1">
      <c r="E15386" s="576"/>
    </row>
    <row r="15387" spans="5:5" ht="12" customHeight="1">
      <c r="E15387" s="576"/>
    </row>
    <row r="15388" spans="5:5" ht="12" customHeight="1">
      <c r="E15388" s="576"/>
    </row>
    <row r="15389" spans="5:5" ht="12" customHeight="1">
      <c r="E15389" s="576"/>
    </row>
    <row r="15390" spans="5:5" ht="12" customHeight="1">
      <c r="E15390" s="576"/>
    </row>
    <row r="15391" spans="5:5" ht="12" customHeight="1">
      <c r="E15391" s="576"/>
    </row>
    <row r="15392" spans="5:5" ht="12" customHeight="1">
      <c r="E15392" s="576"/>
    </row>
    <row r="15393" spans="5:5" ht="12" customHeight="1">
      <c r="E15393" s="576"/>
    </row>
    <row r="15394" spans="5:5" ht="12" customHeight="1">
      <c r="E15394" s="576"/>
    </row>
    <row r="15395" spans="5:5" ht="12" customHeight="1">
      <c r="E15395" s="576"/>
    </row>
    <row r="15396" spans="5:5" ht="12" customHeight="1">
      <c r="E15396" s="576"/>
    </row>
    <row r="15397" spans="5:5" ht="12" customHeight="1">
      <c r="E15397" s="576"/>
    </row>
    <row r="15398" spans="5:5" ht="12" customHeight="1">
      <c r="E15398" s="576"/>
    </row>
    <row r="15399" spans="5:5" ht="12" customHeight="1">
      <c r="E15399" s="576"/>
    </row>
    <row r="15400" spans="5:5" ht="12" customHeight="1">
      <c r="E15400" s="576"/>
    </row>
    <row r="15401" spans="5:5" ht="12" customHeight="1">
      <c r="E15401" s="576"/>
    </row>
    <row r="15402" spans="5:5" ht="12" customHeight="1">
      <c r="E15402" s="576"/>
    </row>
    <row r="15403" spans="5:5" ht="12" customHeight="1">
      <c r="E15403" s="576"/>
    </row>
    <row r="15404" spans="5:5" ht="12" customHeight="1">
      <c r="E15404" s="576"/>
    </row>
    <row r="15405" spans="5:5" ht="12" customHeight="1">
      <c r="E15405" s="576"/>
    </row>
    <row r="15406" spans="5:5" ht="12" customHeight="1">
      <c r="E15406" s="576"/>
    </row>
    <row r="15407" spans="5:5" ht="12" customHeight="1">
      <c r="E15407" s="576"/>
    </row>
    <row r="15408" spans="5:5" ht="12" customHeight="1">
      <c r="E15408" s="576"/>
    </row>
    <row r="15409" spans="5:5" ht="12" customHeight="1">
      <c r="E15409" s="576"/>
    </row>
    <row r="15410" spans="5:5" ht="12" customHeight="1">
      <c r="E15410" s="576"/>
    </row>
    <row r="15411" spans="5:5" ht="12" customHeight="1">
      <c r="E15411" s="576"/>
    </row>
    <row r="15412" spans="5:5" ht="12" customHeight="1">
      <c r="E15412" s="576"/>
    </row>
    <row r="15413" spans="5:5" ht="12" customHeight="1">
      <c r="E15413" s="576"/>
    </row>
    <row r="15414" spans="5:5" ht="12" customHeight="1">
      <c r="E15414" s="576"/>
    </row>
    <row r="15415" spans="5:5" ht="12" customHeight="1">
      <c r="E15415" s="576"/>
    </row>
    <row r="15416" spans="5:5" ht="12" customHeight="1">
      <c r="E15416" s="576"/>
    </row>
    <row r="15417" spans="5:5" ht="12" customHeight="1">
      <c r="E15417" s="576"/>
    </row>
    <row r="15418" spans="5:5" ht="12" customHeight="1">
      <c r="E15418" s="576"/>
    </row>
    <row r="15419" spans="5:5" ht="12" customHeight="1">
      <c r="E15419" s="576"/>
    </row>
    <row r="15420" spans="5:5" ht="12" customHeight="1">
      <c r="E15420" s="576"/>
    </row>
    <row r="15421" spans="5:5" ht="12" customHeight="1">
      <c r="E15421" s="576"/>
    </row>
    <row r="15422" spans="5:5" ht="12" customHeight="1">
      <c r="E15422" s="576"/>
    </row>
    <row r="15423" spans="5:5" ht="12" customHeight="1">
      <c r="E15423" s="576"/>
    </row>
    <row r="15424" spans="5:5" ht="12" customHeight="1">
      <c r="E15424" s="576"/>
    </row>
    <row r="15425" spans="5:5" ht="12" customHeight="1">
      <c r="E15425" s="576"/>
    </row>
    <row r="15426" spans="5:5" ht="12" customHeight="1">
      <c r="E15426" s="576"/>
    </row>
    <row r="15427" spans="5:5" ht="12" customHeight="1">
      <c r="E15427" s="576"/>
    </row>
    <row r="15428" spans="5:5" ht="12" customHeight="1">
      <c r="E15428" s="576"/>
    </row>
    <row r="15429" spans="5:5" ht="12" customHeight="1">
      <c r="E15429" s="576"/>
    </row>
    <row r="15430" spans="5:5" ht="12" customHeight="1">
      <c r="E15430" s="576"/>
    </row>
    <row r="15431" spans="5:5" ht="12" customHeight="1">
      <c r="E15431" s="576"/>
    </row>
    <row r="15432" spans="5:5" ht="12" customHeight="1">
      <c r="E15432" s="576"/>
    </row>
    <row r="15433" spans="5:5" ht="12" customHeight="1">
      <c r="E15433" s="576"/>
    </row>
    <row r="15434" spans="5:5" ht="12" customHeight="1">
      <c r="E15434" s="576"/>
    </row>
    <row r="15435" spans="5:5" ht="12" customHeight="1">
      <c r="E15435" s="576"/>
    </row>
    <row r="15436" spans="5:5" ht="12" customHeight="1">
      <c r="E15436" s="576"/>
    </row>
    <row r="15437" spans="5:5" ht="12" customHeight="1">
      <c r="E15437" s="576"/>
    </row>
    <row r="15438" spans="5:5" ht="12" customHeight="1">
      <c r="E15438" s="576"/>
    </row>
    <row r="15439" spans="5:5" ht="12" customHeight="1">
      <c r="E15439" s="576"/>
    </row>
    <row r="15440" spans="5:5" ht="12" customHeight="1">
      <c r="E15440" s="576"/>
    </row>
    <row r="15441" spans="5:5" ht="12" customHeight="1">
      <c r="E15441" s="576"/>
    </row>
    <row r="15442" spans="5:5" ht="12" customHeight="1">
      <c r="E15442" s="576"/>
    </row>
    <row r="15443" spans="5:5" ht="12" customHeight="1">
      <c r="E15443" s="576"/>
    </row>
    <row r="15444" spans="5:5" ht="12" customHeight="1">
      <c r="E15444" s="576"/>
    </row>
    <row r="15445" spans="5:5" ht="12" customHeight="1">
      <c r="E15445" s="576"/>
    </row>
    <row r="15446" spans="5:5" ht="12" customHeight="1">
      <c r="E15446" s="576"/>
    </row>
    <row r="15447" spans="5:5" ht="12" customHeight="1">
      <c r="E15447" s="576"/>
    </row>
    <row r="15448" spans="5:5" ht="12" customHeight="1">
      <c r="E15448" s="576"/>
    </row>
    <row r="15449" spans="5:5" ht="12" customHeight="1">
      <c r="E15449" s="576"/>
    </row>
    <row r="15450" spans="5:5" ht="12" customHeight="1">
      <c r="E15450" s="576"/>
    </row>
    <row r="15451" spans="5:5" ht="12" customHeight="1">
      <c r="E15451" s="576"/>
    </row>
    <row r="15452" spans="5:5" ht="12" customHeight="1">
      <c r="E15452" s="576"/>
    </row>
    <row r="15453" spans="5:5" ht="12" customHeight="1">
      <c r="E15453" s="576"/>
    </row>
    <row r="15454" spans="5:5" ht="12" customHeight="1">
      <c r="E15454" s="576"/>
    </row>
    <row r="15455" spans="5:5" ht="12" customHeight="1">
      <c r="E15455" s="576"/>
    </row>
    <row r="15456" spans="5:5" ht="12" customHeight="1">
      <c r="E15456" s="576"/>
    </row>
    <row r="15457" spans="5:5" ht="12" customHeight="1">
      <c r="E15457" s="576"/>
    </row>
    <row r="15458" spans="5:5" ht="12" customHeight="1">
      <c r="E15458" s="576"/>
    </row>
    <row r="15459" spans="5:5" ht="12" customHeight="1">
      <c r="E15459" s="576"/>
    </row>
    <row r="15460" spans="5:5" ht="12" customHeight="1">
      <c r="E15460" s="576"/>
    </row>
    <row r="15461" spans="5:5" ht="12" customHeight="1">
      <c r="E15461" s="576"/>
    </row>
    <row r="15462" spans="5:5" ht="12" customHeight="1">
      <c r="E15462" s="576"/>
    </row>
    <row r="15463" spans="5:5" ht="12" customHeight="1">
      <c r="E15463" s="576"/>
    </row>
    <row r="15464" spans="5:5" ht="12" customHeight="1">
      <c r="E15464" s="576"/>
    </row>
    <row r="15465" spans="5:5" ht="12" customHeight="1">
      <c r="E15465" s="576"/>
    </row>
    <row r="15466" spans="5:5" ht="12" customHeight="1">
      <c r="E15466" s="576"/>
    </row>
    <row r="15467" spans="5:5" ht="12" customHeight="1">
      <c r="E15467" s="576"/>
    </row>
    <row r="15468" spans="5:5" ht="12" customHeight="1">
      <c r="E15468" s="576"/>
    </row>
    <row r="15469" spans="5:5" ht="12" customHeight="1">
      <c r="E15469" s="576"/>
    </row>
    <row r="15470" spans="5:5" ht="12" customHeight="1">
      <c r="E15470" s="576"/>
    </row>
    <row r="15471" spans="5:5" ht="12" customHeight="1">
      <c r="E15471" s="576"/>
    </row>
    <row r="15472" spans="5:5" ht="12" customHeight="1">
      <c r="E15472" s="576"/>
    </row>
    <row r="15473" spans="5:5" ht="12" customHeight="1">
      <c r="E15473" s="576"/>
    </row>
    <row r="15474" spans="5:5" ht="12" customHeight="1">
      <c r="E15474" s="576"/>
    </row>
    <row r="15475" spans="5:5" ht="12" customHeight="1">
      <c r="E15475" s="576"/>
    </row>
    <row r="15476" spans="5:5" ht="12" customHeight="1">
      <c r="E15476" s="576"/>
    </row>
    <row r="15477" spans="5:5" ht="12" customHeight="1">
      <c r="E15477" s="576"/>
    </row>
    <row r="15478" spans="5:5" ht="12" customHeight="1">
      <c r="E15478" s="576"/>
    </row>
    <row r="15479" spans="5:5" ht="12" customHeight="1">
      <c r="E15479" s="576"/>
    </row>
    <row r="15480" spans="5:5" ht="12" customHeight="1">
      <c r="E15480" s="576"/>
    </row>
    <row r="15481" spans="5:5" ht="12" customHeight="1">
      <c r="E15481" s="576"/>
    </row>
    <row r="15482" spans="5:5" ht="12" customHeight="1">
      <c r="E15482" s="576"/>
    </row>
    <row r="15483" spans="5:5" ht="12" customHeight="1">
      <c r="E15483" s="576"/>
    </row>
    <row r="15484" spans="5:5" ht="12" customHeight="1">
      <c r="E15484" s="576"/>
    </row>
    <row r="15485" spans="5:5" ht="12" customHeight="1">
      <c r="E15485" s="576"/>
    </row>
    <row r="15486" spans="5:5" ht="12" customHeight="1">
      <c r="E15486" s="576"/>
    </row>
    <row r="15487" spans="5:5" ht="12" customHeight="1">
      <c r="E15487" s="576"/>
    </row>
    <row r="15488" spans="5:5" ht="12" customHeight="1">
      <c r="E15488" s="576"/>
    </row>
    <row r="15489" spans="5:5" ht="12" customHeight="1">
      <c r="E15489" s="576"/>
    </row>
    <row r="15490" spans="5:5" ht="12" customHeight="1">
      <c r="E15490" s="576"/>
    </row>
    <row r="15491" spans="5:5" ht="12" customHeight="1">
      <c r="E15491" s="576"/>
    </row>
    <row r="15492" spans="5:5" ht="12" customHeight="1">
      <c r="E15492" s="576"/>
    </row>
    <row r="15493" spans="5:5" ht="12" customHeight="1">
      <c r="E15493" s="576"/>
    </row>
    <row r="15494" spans="5:5" ht="12" customHeight="1">
      <c r="E15494" s="576"/>
    </row>
    <row r="15495" spans="5:5" ht="12" customHeight="1">
      <c r="E15495" s="576"/>
    </row>
    <row r="15496" spans="5:5" ht="12" customHeight="1">
      <c r="E15496" s="576"/>
    </row>
    <row r="15497" spans="5:5" ht="12" customHeight="1">
      <c r="E15497" s="576"/>
    </row>
    <row r="15498" spans="5:5" ht="12" customHeight="1">
      <c r="E15498" s="576"/>
    </row>
    <row r="15499" spans="5:5" ht="12" customHeight="1">
      <c r="E15499" s="576"/>
    </row>
    <row r="15500" spans="5:5" ht="12" customHeight="1">
      <c r="E15500" s="576"/>
    </row>
    <row r="15501" spans="5:5" ht="12" customHeight="1">
      <c r="E15501" s="576"/>
    </row>
    <row r="15502" spans="5:5" ht="12" customHeight="1">
      <c r="E15502" s="576"/>
    </row>
    <row r="15503" spans="5:5" ht="12" customHeight="1">
      <c r="E15503" s="576"/>
    </row>
    <row r="15504" spans="5:5" ht="12" customHeight="1">
      <c r="E15504" s="576"/>
    </row>
    <row r="15505" spans="5:5" ht="12" customHeight="1">
      <c r="E15505" s="576"/>
    </row>
    <row r="15506" spans="5:5" ht="12" customHeight="1">
      <c r="E15506" s="576"/>
    </row>
    <row r="15507" spans="5:5" ht="12" customHeight="1">
      <c r="E15507" s="576"/>
    </row>
    <row r="15508" spans="5:5" ht="12" customHeight="1">
      <c r="E15508" s="576"/>
    </row>
    <row r="15509" spans="5:5" ht="12" customHeight="1">
      <c r="E15509" s="576"/>
    </row>
    <row r="15510" spans="5:5" ht="12" customHeight="1">
      <c r="E15510" s="576"/>
    </row>
    <row r="15511" spans="5:5" ht="12" customHeight="1">
      <c r="E15511" s="576"/>
    </row>
    <row r="15512" spans="5:5" ht="12" customHeight="1">
      <c r="E15512" s="576"/>
    </row>
    <row r="15513" spans="5:5" ht="12" customHeight="1">
      <c r="E15513" s="576"/>
    </row>
    <row r="15514" spans="5:5" ht="12" customHeight="1">
      <c r="E15514" s="576"/>
    </row>
    <row r="15515" spans="5:5" ht="12" customHeight="1">
      <c r="E15515" s="576"/>
    </row>
    <row r="15516" spans="5:5" ht="12" customHeight="1">
      <c r="E15516" s="576"/>
    </row>
    <row r="15517" spans="5:5" ht="12" customHeight="1">
      <c r="E15517" s="576"/>
    </row>
    <row r="15518" spans="5:5" ht="12" customHeight="1">
      <c r="E15518" s="576"/>
    </row>
    <row r="15519" spans="5:5" ht="12" customHeight="1">
      <c r="E15519" s="576"/>
    </row>
    <row r="15520" spans="5:5" ht="12" customHeight="1">
      <c r="E15520" s="576"/>
    </row>
    <row r="15521" spans="5:5" ht="12" customHeight="1">
      <c r="E15521" s="576"/>
    </row>
    <row r="15522" spans="5:5" ht="12" customHeight="1">
      <c r="E15522" s="576"/>
    </row>
    <row r="15523" spans="5:5" ht="12" customHeight="1">
      <c r="E15523" s="576"/>
    </row>
    <row r="15524" spans="5:5" ht="12" customHeight="1">
      <c r="E15524" s="576"/>
    </row>
    <row r="15525" spans="5:5" ht="12" customHeight="1">
      <c r="E15525" s="576"/>
    </row>
    <row r="15526" spans="5:5" ht="12" customHeight="1">
      <c r="E15526" s="576"/>
    </row>
    <row r="15527" spans="5:5" ht="12" customHeight="1">
      <c r="E15527" s="576"/>
    </row>
    <row r="15528" spans="5:5" ht="12" customHeight="1">
      <c r="E15528" s="576"/>
    </row>
    <row r="15529" spans="5:5" ht="12" customHeight="1">
      <c r="E15529" s="576"/>
    </row>
    <row r="15530" spans="5:5" ht="12" customHeight="1">
      <c r="E15530" s="576"/>
    </row>
    <row r="15531" spans="5:5" ht="12" customHeight="1">
      <c r="E15531" s="576"/>
    </row>
    <row r="15532" spans="5:5" ht="12" customHeight="1">
      <c r="E15532" s="576"/>
    </row>
    <row r="15533" spans="5:5" ht="12" customHeight="1">
      <c r="E15533" s="576"/>
    </row>
    <row r="15534" spans="5:5" ht="12" customHeight="1">
      <c r="E15534" s="576"/>
    </row>
    <row r="15535" spans="5:5" ht="12" customHeight="1">
      <c r="E15535" s="576"/>
    </row>
    <row r="15536" spans="5:5" ht="12" customHeight="1">
      <c r="E15536" s="576"/>
    </row>
    <row r="15537" spans="5:5" ht="12" customHeight="1">
      <c r="E15537" s="576"/>
    </row>
    <row r="15538" spans="5:5" ht="12" customHeight="1">
      <c r="E15538" s="576"/>
    </row>
    <row r="15539" spans="5:5" ht="12" customHeight="1">
      <c r="E15539" s="576"/>
    </row>
    <row r="15540" spans="5:5" ht="12" customHeight="1">
      <c r="E15540" s="576"/>
    </row>
    <row r="15541" spans="5:5" ht="12" customHeight="1">
      <c r="E15541" s="576"/>
    </row>
    <row r="15542" spans="5:5" ht="12" customHeight="1">
      <c r="E15542" s="576"/>
    </row>
    <row r="15543" spans="5:5" ht="12" customHeight="1">
      <c r="E15543" s="576"/>
    </row>
    <row r="15544" spans="5:5" ht="12" customHeight="1">
      <c r="E15544" s="576"/>
    </row>
    <row r="15545" spans="5:5" ht="12" customHeight="1">
      <c r="E15545" s="576"/>
    </row>
    <row r="15546" spans="5:5" ht="12" customHeight="1">
      <c r="E15546" s="576"/>
    </row>
    <row r="15547" spans="5:5" ht="12" customHeight="1">
      <c r="E15547" s="576"/>
    </row>
    <row r="15548" spans="5:5" ht="12" customHeight="1">
      <c r="E15548" s="576"/>
    </row>
    <row r="15549" spans="5:5" ht="12" customHeight="1">
      <c r="E15549" s="576"/>
    </row>
    <row r="15550" spans="5:5" ht="12" customHeight="1">
      <c r="E15550" s="576"/>
    </row>
    <row r="15551" spans="5:5" ht="12" customHeight="1">
      <c r="E15551" s="576"/>
    </row>
    <row r="15552" spans="5:5" ht="12" customHeight="1">
      <c r="E15552" s="576"/>
    </row>
    <row r="15553" spans="5:5" ht="12" customHeight="1">
      <c r="E15553" s="576"/>
    </row>
    <row r="15554" spans="5:5" ht="12" customHeight="1">
      <c r="E15554" s="576"/>
    </row>
    <row r="15555" spans="5:5" ht="12" customHeight="1">
      <c r="E15555" s="576"/>
    </row>
    <row r="15556" spans="5:5" ht="12" customHeight="1">
      <c r="E15556" s="576"/>
    </row>
    <row r="15557" spans="5:5" ht="12" customHeight="1">
      <c r="E15557" s="576"/>
    </row>
    <row r="15558" spans="5:5" ht="12" customHeight="1">
      <c r="E15558" s="576"/>
    </row>
    <row r="15559" spans="5:5" ht="12" customHeight="1">
      <c r="E15559" s="576"/>
    </row>
    <row r="15560" spans="5:5" ht="12" customHeight="1">
      <c r="E15560" s="576"/>
    </row>
    <row r="15561" spans="5:5" ht="12" customHeight="1">
      <c r="E15561" s="576"/>
    </row>
    <row r="15562" spans="5:5" ht="12" customHeight="1">
      <c r="E15562" s="576"/>
    </row>
    <row r="15563" spans="5:5" ht="12" customHeight="1">
      <c r="E15563" s="576"/>
    </row>
    <row r="15564" spans="5:5" ht="12" customHeight="1">
      <c r="E15564" s="576"/>
    </row>
    <row r="15565" spans="5:5" ht="12" customHeight="1">
      <c r="E15565" s="576"/>
    </row>
    <row r="15566" spans="5:5" ht="12" customHeight="1">
      <c r="E15566" s="576"/>
    </row>
    <row r="15567" spans="5:5" ht="12" customHeight="1">
      <c r="E15567" s="576"/>
    </row>
    <row r="15568" spans="5:5" ht="12" customHeight="1">
      <c r="E15568" s="576"/>
    </row>
    <row r="15569" spans="5:5" ht="12" customHeight="1">
      <c r="E15569" s="576"/>
    </row>
    <row r="15570" spans="5:5" ht="12" customHeight="1">
      <c r="E15570" s="576"/>
    </row>
    <row r="15571" spans="5:5" ht="12" customHeight="1">
      <c r="E15571" s="576"/>
    </row>
    <row r="15572" spans="5:5" ht="12" customHeight="1">
      <c r="E15572" s="576"/>
    </row>
    <row r="15573" spans="5:5" ht="12" customHeight="1">
      <c r="E15573" s="576"/>
    </row>
    <row r="15574" spans="5:5" ht="12" customHeight="1">
      <c r="E15574" s="576"/>
    </row>
    <row r="15575" spans="5:5" ht="12" customHeight="1">
      <c r="E15575" s="576"/>
    </row>
    <row r="15576" spans="5:5" ht="12" customHeight="1">
      <c r="E15576" s="576"/>
    </row>
    <row r="15577" spans="5:5" ht="12" customHeight="1">
      <c r="E15577" s="576"/>
    </row>
    <row r="15578" spans="5:5" ht="12" customHeight="1">
      <c r="E15578" s="576"/>
    </row>
    <row r="15579" spans="5:5" ht="12" customHeight="1">
      <c r="E15579" s="576"/>
    </row>
    <row r="15580" spans="5:5" ht="12" customHeight="1">
      <c r="E15580" s="576"/>
    </row>
    <row r="15581" spans="5:5" ht="12" customHeight="1">
      <c r="E15581" s="576"/>
    </row>
    <row r="15582" spans="5:5" ht="12" customHeight="1">
      <c r="E15582" s="576"/>
    </row>
    <row r="15583" spans="5:5" ht="12" customHeight="1">
      <c r="E15583" s="576"/>
    </row>
    <row r="15584" spans="5:5" ht="12" customHeight="1">
      <c r="E15584" s="576"/>
    </row>
    <row r="15585" spans="5:5" ht="12" customHeight="1">
      <c r="E15585" s="576"/>
    </row>
    <row r="15586" spans="5:5" ht="12" customHeight="1">
      <c r="E15586" s="576"/>
    </row>
    <row r="15587" spans="5:5" ht="12" customHeight="1">
      <c r="E15587" s="576"/>
    </row>
    <row r="15588" spans="5:5" ht="12" customHeight="1">
      <c r="E15588" s="576"/>
    </row>
    <row r="15589" spans="5:5" ht="12" customHeight="1">
      <c r="E15589" s="576"/>
    </row>
    <row r="15590" spans="5:5" ht="12" customHeight="1">
      <c r="E15590" s="576"/>
    </row>
    <row r="15591" spans="5:5" ht="12" customHeight="1">
      <c r="E15591" s="576"/>
    </row>
    <row r="15592" spans="5:5" ht="12" customHeight="1">
      <c r="E15592" s="576"/>
    </row>
    <row r="15593" spans="5:5" ht="12" customHeight="1">
      <c r="E15593" s="576"/>
    </row>
    <row r="15594" spans="5:5" ht="12" customHeight="1">
      <c r="E15594" s="576"/>
    </row>
    <row r="15595" spans="5:5" ht="12" customHeight="1">
      <c r="E15595" s="576"/>
    </row>
    <row r="15596" spans="5:5" ht="12" customHeight="1">
      <c r="E15596" s="576"/>
    </row>
    <row r="15597" spans="5:5" ht="12" customHeight="1">
      <c r="E15597" s="576"/>
    </row>
    <row r="15598" spans="5:5" ht="12" customHeight="1">
      <c r="E15598" s="576"/>
    </row>
    <row r="15599" spans="5:5" ht="12" customHeight="1">
      <c r="E15599" s="576"/>
    </row>
    <row r="15600" spans="5:5" ht="12" customHeight="1">
      <c r="E15600" s="576"/>
    </row>
    <row r="15601" spans="5:5" ht="12" customHeight="1">
      <c r="E15601" s="576"/>
    </row>
    <row r="15602" spans="5:5" ht="12" customHeight="1">
      <c r="E15602" s="576"/>
    </row>
    <row r="15603" spans="5:5" ht="12" customHeight="1">
      <c r="E15603" s="576"/>
    </row>
    <row r="15604" spans="5:5" ht="12" customHeight="1">
      <c r="E15604" s="576"/>
    </row>
    <row r="15605" spans="5:5" ht="12" customHeight="1">
      <c r="E15605" s="576"/>
    </row>
    <row r="15606" spans="5:5" ht="12" customHeight="1">
      <c r="E15606" s="576"/>
    </row>
    <row r="15607" spans="5:5" ht="12" customHeight="1">
      <c r="E15607" s="576"/>
    </row>
    <row r="15608" spans="5:5" ht="12" customHeight="1">
      <c r="E15608" s="576"/>
    </row>
    <row r="15609" spans="5:5" ht="12" customHeight="1">
      <c r="E15609" s="576"/>
    </row>
    <row r="15610" spans="5:5" ht="12" customHeight="1">
      <c r="E15610" s="576"/>
    </row>
    <row r="15611" spans="5:5" ht="12" customHeight="1">
      <c r="E15611" s="576"/>
    </row>
    <row r="15612" spans="5:5" ht="12" customHeight="1">
      <c r="E15612" s="576"/>
    </row>
    <row r="15613" spans="5:5" ht="12" customHeight="1">
      <c r="E15613" s="576"/>
    </row>
    <row r="15614" spans="5:5" ht="12" customHeight="1">
      <c r="E15614" s="576"/>
    </row>
    <row r="15615" spans="5:5" ht="12" customHeight="1">
      <c r="E15615" s="576"/>
    </row>
    <row r="15616" spans="5:5" ht="12" customHeight="1">
      <c r="E15616" s="576"/>
    </row>
    <row r="15617" spans="5:5" ht="12" customHeight="1">
      <c r="E15617" s="576"/>
    </row>
    <row r="15618" spans="5:5" ht="12" customHeight="1">
      <c r="E15618" s="576"/>
    </row>
    <row r="15619" spans="5:5" ht="12" customHeight="1">
      <c r="E15619" s="576"/>
    </row>
    <row r="15620" spans="5:5" ht="12" customHeight="1">
      <c r="E15620" s="576"/>
    </row>
    <row r="15621" spans="5:5" ht="12" customHeight="1">
      <c r="E15621" s="576"/>
    </row>
    <row r="15622" spans="5:5" ht="12" customHeight="1">
      <c r="E15622" s="576"/>
    </row>
    <row r="15623" spans="5:5" ht="12" customHeight="1">
      <c r="E15623" s="576"/>
    </row>
    <row r="15624" spans="5:5" ht="12" customHeight="1">
      <c r="E15624" s="576"/>
    </row>
    <row r="15625" spans="5:5" ht="12" customHeight="1">
      <c r="E15625" s="576"/>
    </row>
    <row r="15626" spans="5:5" ht="12" customHeight="1">
      <c r="E15626" s="576"/>
    </row>
    <row r="15627" spans="5:5" ht="12" customHeight="1">
      <c r="E15627" s="576"/>
    </row>
    <row r="15628" spans="5:5" ht="12" customHeight="1">
      <c r="E15628" s="576"/>
    </row>
    <row r="15629" spans="5:5" ht="12" customHeight="1">
      <c r="E15629" s="576"/>
    </row>
    <row r="15630" spans="5:5" ht="12" customHeight="1">
      <c r="E15630" s="576"/>
    </row>
    <row r="15631" spans="5:5" ht="12" customHeight="1">
      <c r="E15631" s="576"/>
    </row>
    <row r="15632" spans="5:5" ht="12" customHeight="1">
      <c r="E15632" s="576"/>
    </row>
    <row r="15633" spans="5:5" ht="12" customHeight="1">
      <c r="E15633" s="576"/>
    </row>
    <row r="15634" spans="5:5" ht="12" customHeight="1">
      <c r="E15634" s="576"/>
    </row>
    <row r="15635" spans="5:5" ht="12" customHeight="1">
      <c r="E15635" s="576"/>
    </row>
    <row r="15636" spans="5:5" ht="12" customHeight="1">
      <c r="E15636" s="576"/>
    </row>
    <row r="15637" spans="5:5" ht="12" customHeight="1">
      <c r="E15637" s="576"/>
    </row>
    <row r="15638" spans="5:5" ht="12" customHeight="1">
      <c r="E15638" s="576"/>
    </row>
    <row r="15639" spans="5:5" ht="12" customHeight="1">
      <c r="E15639" s="576"/>
    </row>
    <row r="15640" spans="5:5" ht="12" customHeight="1">
      <c r="E15640" s="576"/>
    </row>
    <row r="15641" spans="5:5" ht="12" customHeight="1">
      <c r="E15641" s="576"/>
    </row>
    <row r="15642" spans="5:5" ht="12" customHeight="1">
      <c r="E15642" s="576"/>
    </row>
    <row r="15643" spans="5:5" ht="12" customHeight="1">
      <c r="E15643" s="576"/>
    </row>
    <row r="15644" spans="5:5" ht="12" customHeight="1">
      <c r="E15644" s="576"/>
    </row>
    <row r="15645" spans="5:5" ht="12" customHeight="1">
      <c r="E15645" s="576"/>
    </row>
    <row r="15646" spans="5:5" ht="12" customHeight="1">
      <c r="E15646" s="576"/>
    </row>
    <row r="15647" spans="5:5" ht="12" customHeight="1">
      <c r="E15647" s="576"/>
    </row>
    <row r="15648" spans="5:5" ht="12" customHeight="1">
      <c r="E15648" s="576"/>
    </row>
    <row r="15649" spans="5:5" ht="12" customHeight="1">
      <c r="E15649" s="576"/>
    </row>
    <row r="15650" spans="5:5" ht="12" customHeight="1">
      <c r="E15650" s="576"/>
    </row>
    <row r="15651" spans="5:5" ht="12" customHeight="1">
      <c r="E15651" s="576"/>
    </row>
    <row r="15652" spans="5:5" ht="12" customHeight="1">
      <c r="E15652" s="576"/>
    </row>
    <row r="15653" spans="5:5" ht="12" customHeight="1">
      <c r="E15653" s="576"/>
    </row>
    <row r="15654" spans="5:5" ht="12" customHeight="1">
      <c r="E15654" s="576"/>
    </row>
    <row r="15655" spans="5:5" ht="12" customHeight="1">
      <c r="E15655" s="576"/>
    </row>
    <row r="15656" spans="5:5" ht="12" customHeight="1">
      <c r="E15656" s="576"/>
    </row>
    <row r="15657" spans="5:5" ht="12" customHeight="1">
      <c r="E15657" s="576"/>
    </row>
    <row r="15658" spans="5:5" ht="12" customHeight="1">
      <c r="E15658" s="576"/>
    </row>
    <row r="15659" spans="5:5" ht="12" customHeight="1">
      <c r="E15659" s="576"/>
    </row>
    <row r="15660" spans="5:5" ht="12" customHeight="1">
      <c r="E15660" s="576"/>
    </row>
    <row r="15661" spans="5:5" ht="12" customHeight="1">
      <c r="E15661" s="576"/>
    </row>
    <row r="15662" spans="5:5" ht="12" customHeight="1">
      <c r="E15662" s="576"/>
    </row>
    <row r="15663" spans="5:5" ht="12" customHeight="1">
      <c r="E15663" s="576"/>
    </row>
    <row r="15664" spans="5:5" ht="12" customHeight="1">
      <c r="E15664" s="576"/>
    </row>
    <row r="15665" spans="5:5" ht="12" customHeight="1">
      <c r="E15665" s="576"/>
    </row>
    <row r="15666" spans="5:5" ht="12" customHeight="1">
      <c r="E15666" s="576"/>
    </row>
    <row r="15667" spans="5:5" ht="12" customHeight="1">
      <c r="E15667" s="576"/>
    </row>
    <row r="15668" spans="5:5" ht="12" customHeight="1">
      <c r="E15668" s="576"/>
    </row>
    <row r="15669" spans="5:5" ht="12" customHeight="1">
      <c r="E15669" s="576"/>
    </row>
    <row r="15670" spans="5:5" ht="12" customHeight="1">
      <c r="E15670" s="576"/>
    </row>
    <row r="15671" spans="5:5" ht="12" customHeight="1">
      <c r="E15671" s="576"/>
    </row>
    <row r="15672" spans="5:5" ht="12" customHeight="1">
      <c r="E15672" s="576"/>
    </row>
    <row r="15673" spans="5:5" ht="12" customHeight="1">
      <c r="E15673" s="576"/>
    </row>
    <row r="15674" spans="5:5" ht="12" customHeight="1">
      <c r="E15674" s="576"/>
    </row>
    <row r="15675" spans="5:5" ht="12" customHeight="1">
      <c r="E15675" s="576"/>
    </row>
    <row r="15676" spans="5:5" ht="12" customHeight="1">
      <c r="E15676" s="576"/>
    </row>
    <row r="15677" spans="5:5" ht="12" customHeight="1">
      <c r="E15677" s="576"/>
    </row>
    <row r="15678" spans="5:5" ht="12" customHeight="1">
      <c r="E15678" s="576"/>
    </row>
    <row r="15679" spans="5:5" ht="12" customHeight="1">
      <c r="E15679" s="576"/>
    </row>
    <row r="15680" spans="5:5" ht="12" customHeight="1">
      <c r="E15680" s="576"/>
    </row>
    <row r="15681" spans="5:5" ht="12" customHeight="1">
      <c r="E15681" s="576"/>
    </row>
    <row r="15682" spans="5:5" ht="12" customHeight="1">
      <c r="E15682" s="576"/>
    </row>
    <row r="15683" spans="5:5" ht="12" customHeight="1">
      <c r="E15683" s="576"/>
    </row>
    <row r="15684" spans="5:5" ht="12" customHeight="1">
      <c r="E15684" s="576"/>
    </row>
    <row r="15685" spans="5:5" ht="12" customHeight="1">
      <c r="E15685" s="576"/>
    </row>
    <row r="15686" spans="5:5" ht="12" customHeight="1">
      <c r="E15686" s="576"/>
    </row>
    <row r="15687" spans="5:5" ht="12" customHeight="1">
      <c r="E15687" s="576"/>
    </row>
    <row r="15688" spans="5:5" ht="12" customHeight="1">
      <c r="E15688" s="576"/>
    </row>
    <row r="15689" spans="5:5" ht="12" customHeight="1">
      <c r="E15689" s="576"/>
    </row>
    <row r="15690" spans="5:5" ht="12" customHeight="1">
      <c r="E15690" s="576"/>
    </row>
    <row r="15691" spans="5:5" ht="12" customHeight="1">
      <c r="E15691" s="576"/>
    </row>
    <row r="15692" spans="5:5" ht="12" customHeight="1">
      <c r="E15692" s="576"/>
    </row>
    <row r="15693" spans="5:5" ht="12" customHeight="1">
      <c r="E15693" s="576"/>
    </row>
    <row r="15694" spans="5:5" ht="12" customHeight="1">
      <c r="E15694" s="576"/>
    </row>
    <row r="15695" spans="5:5" ht="12" customHeight="1">
      <c r="E15695" s="576"/>
    </row>
    <row r="15696" spans="5:5" ht="12" customHeight="1">
      <c r="E15696" s="576"/>
    </row>
    <row r="15697" spans="5:5" ht="12" customHeight="1">
      <c r="E15697" s="576"/>
    </row>
    <row r="15698" spans="5:5" ht="12" customHeight="1">
      <c r="E15698" s="576"/>
    </row>
    <row r="15699" spans="5:5" ht="12" customHeight="1">
      <c r="E15699" s="576"/>
    </row>
    <row r="15700" spans="5:5" ht="12" customHeight="1">
      <c r="E15700" s="576"/>
    </row>
    <row r="15701" spans="5:5" ht="12" customHeight="1">
      <c r="E15701" s="576"/>
    </row>
    <row r="15702" spans="5:5" ht="12" customHeight="1">
      <c r="E15702" s="576"/>
    </row>
    <row r="15703" spans="5:5" ht="12" customHeight="1">
      <c r="E15703" s="576"/>
    </row>
    <row r="15704" spans="5:5" ht="12" customHeight="1">
      <c r="E15704" s="576"/>
    </row>
    <row r="15705" spans="5:5" ht="12" customHeight="1">
      <c r="E15705" s="576"/>
    </row>
    <row r="15706" spans="5:5" ht="12" customHeight="1">
      <c r="E15706" s="576"/>
    </row>
    <row r="15707" spans="5:5" ht="12" customHeight="1">
      <c r="E15707" s="576"/>
    </row>
    <row r="15708" spans="5:5" ht="12" customHeight="1">
      <c r="E15708" s="576"/>
    </row>
    <row r="15709" spans="5:5" ht="12" customHeight="1">
      <c r="E15709" s="576"/>
    </row>
    <row r="15710" spans="5:5" ht="12" customHeight="1">
      <c r="E15710" s="576"/>
    </row>
    <row r="15711" spans="5:5" ht="12" customHeight="1">
      <c r="E15711" s="576"/>
    </row>
    <row r="15712" spans="5:5" ht="12" customHeight="1">
      <c r="E15712" s="576"/>
    </row>
    <row r="15713" spans="5:5" ht="12" customHeight="1">
      <c r="E15713" s="576"/>
    </row>
    <row r="15714" spans="5:5" ht="12" customHeight="1">
      <c r="E15714" s="576"/>
    </row>
    <row r="15715" spans="5:5" ht="12" customHeight="1">
      <c r="E15715" s="576"/>
    </row>
    <row r="15716" spans="5:5" ht="12" customHeight="1">
      <c r="E15716" s="576"/>
    </row>
    <row r="15717" spans="5:5" ht="12" customHeight="1">
      <c r="E15717" s="576"/>
    </row>
    <row r="15718" spans="5:5" ht="12" customHeight="1">
      <c r="E15718" s="576"/>
    </row>
    <row r="15719" spans="5:5" ht="12" customHeight="1">
      <c r="E15719" s="576"/>
    </row>
    <row r="15720" spans="5:5" ht="12" customHeight="1">
      <c r="E15720" s="576"/>
    </row>
    <row r="15721" spans="5:5" ht="12" customHeight="1">
      <c r="E15721" s="576"/>
    </row>
    <row r="15722" spans="5:5" ht="12" customHeight="1">
      <c r="E15722" s="576"/>
    </row>
    <row r="15723" spans="5:5" ht="12" customHeight="1">
      <c r="E15723" s="576"/>
    </row>
    <row r="15724" spans="5:5" ht="12" customHeight="1">
      <c r="E15724" s="576"/>
    </row>
    <row r="15725" spans="5:5" ht="12" customHeight="1">
      <c r="E15725" s="576"/>
    </row>
    <row r="15726" spans="5:5" ht="12" customHeight="1">
      <c r="E15726" s="576"/>
    </row>
    <row r="15727" spans="5:5" ht="12" customHeight="1">
      <c r="E15727" s="576"/>
    </row>
    <row r="15728" spans="5:5" ht="12" customHeight="1">
      <c r="E15728" s="576"/>
    </row>
    <row r="15729" spans="5:5" ht="12" customHeight="1">
      <c r="E15729" s="576"/>
    </row>
    <row r="15730" spans="5:5" ht="12" customHeight="1">
      <c r="E15730" s="576"/>
    </row>
    <row r="15731" spans="5:5" ht="12" customHeight="1">
      <c r="E15731" s="576"/>
    </row>
    <row r="15732" spans="5:5" ht="12" customHeight="1">
      <c r="E15732" s="576"/>
    </row>
    <row r="15733" spans="5:5" ht="12" customHeight="1">
      <c r="E15733" s="576"/>
    </row>
    <row r="15734" spans="5:5" ht="12" customHeight="1">
      <c r="E15734" s="576"/>
    </row>
    <row r="15735" spans="5:5" ht="12" customHeight="1">
      <c r="E15735" s="576"/>
    </row>
    <row r="15736" spans="5:5" ht="12" customHeight="1">
      <c r="E15736" s="576"/>
    </row>
    <row r="15737" spans="5:5" ht="12" customHeight="1">
      <c r="E15737" s="576"/>
    </row>
    <row r="15738" spans="5:5" ht="12" customHeight="1">
      <c r="E15738" s="576"/>
    </row>
    <row r="15739" spans="5:5" ht="12" customHeight="1">
      <c r="E15739" s="576"/>
    </row>
    <row r="15740" spans="5:5" ht="12" customHeight="1">
      <c r="E15740" s="576"/>
    </row>
    <row r="15741" spans="5:5" ht="12" customHeight="1">
      <c r="E15741" s="576"/>
    </row>
    <row r="15742" spans="5:5" ht="12" customHeight="1">
      <c r="E15742" s="576"/>
    </row>
    <row r="15743" spans="5:5" ht="12" customHeight="1">
      <c r="E15743" s="576"/>
    </row>
    <row r="15744" spans="5:5" ht="12" customHeight="1">
      <c r="E15744" s="576"/>
    </row>
    <row r="15745" spans="5:5" ht="12" customHeight="1">
      <c r="E15745" s="576"/>
    </row>
    <row r="15746" spans="5:5" ht="12" customHeight="1">
      <c r="E15746" s="576"/>
    </row>
    <row r="15747" spans="5:5" ht="12" customHeight="1">
      <c r="E15747" s="576"/>
    </row>
    <row r="15748" spans="5:5" ht="12" customHeight="1">
      <c r="E15748" s="576"/>
    </row>
    <row r="15749" spans="5:5" ht="12" customHeight="1">
      <c r="E15749" s="576"/>
    </row>
    <row r="15750" spans="5:5" ht="12" customHeight="1">
      <c r="E15750" s="576"/>
    </row>
    <row r="15751" spans="5:5" ht="12" customHeight="1">
      <c r="E15751" s="576"/>
    </row>
    <row r="15752" spans="5:5" ht="12" customHeight="1">
      <c r="E15752" s="576"/>
    </row>
    <row r="15753" spans="5:5" ht="12" customHeight="1">
      <c r="E15753" s="576"/>
    </row>
    <row r="15754" spans="5:5" ht="12" customHeight="1">
      <c r="E15754" s="576"/>
    </row>
    <row r="15755" spans="5:5" ht="12" customHeight="1">
      <c r="E15755" s="576"/>
    </row>
    <row r="15756" spans="5:5" ht="12" customHeight="1">
      <c r="E15756" s="576"/>
    </row>
    <row r="15757" spans="5:5" ht="12" customHeight="1">
      <c r="E15757" s="576"/>
    </row>
    <row r="15758" spans="5:5" ht="12" customHeight="1">
      <c r="E15758" s="576"/>
    </row>
    <row r="15759" spans="5:5" ht="12" customHeight="1">
      <c r="E15759" s="576"/>
    </row>
    <row r="15760" spans="5:5" ht="12" customHeight="1">
      <c r="E15760" s="576"/>
    </row>
    <row r="15761" spans="5:5" ht="12" customHeight="1">
      <c r="E15761" s="576"/>
    </row>
    <row r="15762" spans="5:5" ht="12" customHeight="1">
      <c r="E15762" s="576"/>
    </row>
    <row r="15763" spans="5:5" ht="12" customHeight="1">
      <c r="E15763" s="576"/>
    </row>
    <row r="15764" spans="5:5" ht="12" customHeight="1">
      <c r="E15764" s="576"/>
    </row>
    <row r="15765" spans="5:5" ht="12" customHeight="1">
      <c r="E15765" s="576"/>
    </row>
    <row r="15766" spans="5:5" ht="12" customHeight="1">
      <c r="E15766" s="576"/>
    </row>
    <row r="15767" spans="5:5" ht="12" customHeight="1">
      <c r="E15767" s="576"/>
    </row>
    <row r="15768" spans="5:5" ht="12" customHeight="1">
      <c r="E15768" s="576"/>
    </row>
    <row r="15769" spans="5:5" ht="12" customHeight="1">
      <c r="E15769" s="576"/>
    </row>
    <row r="15770" spans="5:5" ht="12" customHeight="1">
      <c r="E15770" s="576"/>
    </row>
    <row r="15771" spans="5:5" ht="12" customHeight="1">
      <c r="E15771" s="576"/>
    </row>
    <row r="15772" spans="5:5" ht="12" customHeight="1">
      <c r="E15772" s="576"/>
    </row>
    <row r="15773" spans="5:5" ht="12" customHeight="1">
      <c r="E15773" s="576"/>
    </row>
    <row r="15774" spans="5:5" ht="12" customHeight="1">
      <c r="E15774" s="576"/>
    </row>
    <row r="15775" spans="5:5" ht="12" customHeight="1">
      <c r="E15775" s="576"/>
    </row>
    <row r="15776" spans="5:5" ht="12" customHeight="1">
      <c r="E15776" s="576"/>
    </row>
    <row r="15777" spans="5:5" ht="12" customHeight="1">
      <c r="E15777" s="576"/>
    </row>
    <row r="15778" spans="5:5" ht="12" customHeight="1">
      <c r="E15778" s="576"/>
    </row>
    <row r="15779" spans="5:5" ht="12" customHeight="1">
      <c r="E15779" s="576"/>
    </row>
    <row r="15780" spans="5:5" ht="12" customHeight="1">
      <c r="E15780" s="576"/>
    </row>
    <row r="15781" spans="5:5" ht="12" customHeight="1">
      <c r="E15781" s="576"/>
    </row>
    <row r="15782" spans="5:5" ht="12" customHeight="1">
      <c r="E15782" s="576"/>
    </row>
    <row r="15783" spans="5:5" ht="12" customHeight="1">
      <c r="E15783" s="576"/>
    </row>
    <row r="15784" spans="5:5" ht="12" customHeight="1">
      <c r="E15784" s="576"/>
    </row>
    <row r="15785" spans="5:5" ht="12" customHeight="1">
      <c r="E15785" s="576"/>
    </row>
    <row r="15786" spans="5:5" ht="12" customHeight="1">
      <c r="E15786" s="576"/>
    </row>
    <row r="15787" spans="5:5" ht="12" customHeight="1">
      <c r="E15787" s="576"/>
    </row>
    <row r="15788" spans="5:5" ht="12" customHeight="1">
      <c r="E15788" s="576"/>
    </row>
    <row r="15789" spans="5:5" ht="12" customHeight="1">
      <c r="E15789" s="576"/>
    </row>
    <row r="15790" spans="5:5" ht="12" customHeight="1">
      <c r="E15790" s="576"/>
    </row>
    <row r="15791" spans="5:5" ht="12" customHeight="1">
      <c r="E15791" s="576"/>
    </row>
    <row r="15792" spans="5:5" ht="12" customHeight="1">
      <c r="E15792" s="576"/>
    </row>
    <row r="15793" spans="5:5" ht="12" customHeight="1">
      <c r="E15793" s="576"/>
    </row>
    <row r="15794" spans="5:5" ht="12" customHeight="1">
      <c r="E15794" s="576"/>
    </row>
    <row r="15795" spans="5:5" ht="12" customHeight="1">
      <c r="E15795" s="576"/>
    </row>
    <row r="15796" spans="5:5" ht="12" customHeight="1">
      <c r="E15796" s="576"/>
    </row>
    <row r="15797" spans="5:5" ht="12" customHeight="1">
      <c r="E15797" s="576"/>
    </row>
    <row r="15798" spans="5:5" ht="12" customHeight="1">
      <c r="E15798" s="576"/>
    </row>
    <row r="15799" spans="5:5" ht="12" customHeight="1">
      <c r="E15799" s="576"/>
    </row>
    <row r="15800" spans="5:5" ht="12" customHeight="1">
      <c r="E15800" s="576"/>
    </row>
    <row r="15801" spans="5:5" ht="12" customHeight="1">
      <c r="E15801" s="576"/>
    </row>
    <row r="15802" spans="5:5" ht="12" customHeight="1">
      <c r="E15802" s="576"/>
    </row>
    <row r="15803" spans="5:5" ht="12" customHeight="1">
      <c r="E15803" s="576"/>
    </row>
    <row r="15804" spans="5:5" ht="12" customHeight="1">
      <c r="E15804" s="576"/>
    </row>
    <row r="15805" spans="5:5" ht="12" customHeight="1">
      <c r="E15805" s="576"/>
    </row>
    <row r="15806" spans="5:5" ht="12" customHeight="1">
      <c r="E15806" s="576"/>
    </row>
    <row r="15807" spans="5:5" ht="12" customHeight="1">
      <c r="E15807" s="576"/>
    </row>
    <row r="15808" spans="5:5" ht="12" customHeight="1">
      <c r="E15808" s="576"/>
    </row>
    <row r="15809" spans="5:5" ht="12" customHeight="1">
      <c r="E15809" s="576"/>
    </row>
    <row r="15810" spans="5:5" ht="12" customHeight="1">
      <c r="E15810" s="576"/>
    </row>
    <row r="15811" spans="5:5" ht="12" customHeight="1">
      <c r="E15811" s="576"/>
    </row>
    <row r="15812" spans="5:5" ht="12" customHeight="1">
      <c r="E15812" s="576"/>
    </row>
    <row r="15813" spans="5:5" ht="12" customHeight="1">
      <c r="E15813" s="576"/>
    </row>
    <row r="15814" spans="5:5" ht="12" customHeight="1">
      <c r="E15814" s="576"/>
    </row>
    <row r="15815" spans="5:5" ht="12" customHeight="1">
      <c r="E15815" s="576"/>
    </row>
    <row r="15816" spans="5:5" ht="12" customHeight="1">
      <c r="E15816" s="576"/>
    </row>
    <row r="15817" spans="5:5" ht="12" customHeight="1">
      <c r="E15817" s="576"/>
    </row>
    <row r="15818" spans="5:5" ht="12" customHeight="1">
      <c r="E15818" s="576"/>
    </row>
    <row r="15819" spans="5:5" ht="12" customHeight="1">
      <c r="E15819" s="576"/>
    </row>
    <row r="15820" spans="5:5" ht="12" customHeight="1">
      <c r="E15820" s="576"/>
    </row>
    <row r="15821" spans="5:5" ht="12" customHeight="1">
      <c r="E15821" s="576"/>
    </row>
    <row r="15822" spans="5:5" ht="12" customHeight="1">
      <c r="E15822" s="576"/>
    </row>
    <row r="15823" spans="5:5" ht="12" customHeight="1">
      <c r="E15823" s="576"/>
    </row>
    <row r="15824" spans="5:5" ht="12" customHeight="1">
      <c r="E15824" s="576"/>
    </row>
    <row r="15825" spans="5:5" ht="12" customHeight="1">
      <c r="E15825" s="576"/>
    </row>
    <row r="15826" spans="5:5" ht="12" customHeight="1">
      <c r="E15826" s="576"/>
    </row>
    <row r="15827" spans="5:5" ht="12" customHeight="1">
      <c r="E15827" s="576"/>
    </row>
    <row r="15828" spans="5:5" ht="12" customHeight="1">
      <c r="E15828" s="576"/>
    </row>
    <row r="15829" spans="5:5" ht="12" customHeight="1">
      <c r="E15829" s="576"/>
    </row>
    <row r="15830" spans="5:5" ht="12" customHeight="1">
      <c r="E15830" s="576"/>
    </row>
    <row r="15831" spans="5:5" ht="12" customHeight="1">
      <c r="E15831" s="576"/>
    </row>
    <row r="15832" spans="5:5" ht="12" customHeight="1">
      <c r="E15832" s="576"/>
    </row>
    <row r="15833" spans="5:5" ht="12" customHeight="1">
      <c r="E15833" s="576"/>
    </row>
    <row r="15834" spans="5:5" ht="12" customHeight="1">
      <c r="E15834" s="576"/>
    </row>
    <row r="15835" spans="5:5" ht="12" customHeight="1">
      <c r="E15835" s="576"/>
    </row>
    <row r="15836" spans="5:5" ht="12" customHeight="1">
      <c r="E15836" s="576"/>
    </row>
    <row r="15837" spans="5:5" ht="12" customHeight="1">
      <c r="E15837" s="576"/>
    </row>
    <row r="15838" spans="5:5" ht="12" customHeight="1">
      <c r="E15838" s="576"/>
    </row>
    <row r="15839" spans="5:5" ht="12" customHeight="1">
      <c r="E15839" s="576"/>
    </row>
    <row r="15840" spans="5:5" ht="12" customHeight="1">
      <c r="E15840" s="576"/>
    </row>
    <row r="15841" spans="5:5" ht="12" customHeight="1">
      <c r="E15841" s="576"/>
    </row>
    <row r="15842" spans="5:5" ht="12" customHeight="1">
      <c r="E15842" s="576"/>
    </row>
    <row r="15843" spans="5:5" ht="12" customHeight="1">
      <c r="E15843" s="576"/>
    </row>
    <row r="15844" spans="5:5" ht="12" customHeight="1">
      <c r="E15844" s="576"/>
    </row>
    <row r="15845" spans="5:5" ht="12" customHeight="1">
      <c r="E15845" s="576"/>
    </row>
    <row r="15846" spans="5:5" ht="12" customHeight="1">
      <c r="E15846" s="576"/>
    </row>
    <row r="15847" spans="5:5" ht="12" customHeight="1">
      <c r="E15847" s="576"/>
    </row>
    <row r="15848" spans="5:5" ht="12" customHeight="1">
      <c r="E15848" s="576"/>
    </row>
    <row r="15849" spans="5:5" ht="12" customHeight="1">
      <c r="E15849" s="576"/>
    </row>
    <row r="15850" spans="5:5" ht="12" customHeight="1">
      <c r="E15850" s="576"/>
    </row>
    <row r="15851" spans="5:5" ht="12" customHeight="1">
      <c r="E15851" s="576"/>
    </row>
    <row r="15852" spans="5:5" ht="12" customHeight="1">
      <c r="E15852" s="576"/>
    </row>
    <row r="15853" spans="5:5" ht="12" customHeight="1">
      <c r="E15853" s="576"/>
    </row>
    <row r="15854" spans="5:5" ht="12" customHeight="1">
      <c r="E15854" s="576"/>
    </row>
    <row r="15855" spans="5:5" ht="12" customHeight="1">
      <c r="E15855" s="576"/>
    </row>
    <row r="15856" spans="5:5" ht="12" customHeight="1">
      <c r="E15856" s="576"/>
    </row>
    <row r="15857" spans="5:5" ht="12" customHeight="1">
      <c r="E15857" s="576"/>
    </row>
    <row r="15858" spans="5:5" ht="12" customHeight="1">
      <c r="E15858" s="576"/>
    </row>
    <row r="15859" spans="5:5" ht="12" customHeight="1">
      <c r="E15859" s="576"/>
    </row>
    <row r="15860" spans="5:5" ht="12" customHeight="1">
      <c r="E15860" s="576"/>
    </row>
    <row r="15861" spans="5:5" ht="12" customHeight="1">
      <c r="E15861" s="576"/>
    </row>
    <row r="15862" spans="5:5" ht="12" customHeight="1">
      <c r="E15862" s="576"/>
    </row>
    <row r="15863" spans="5:5" ht="12" customHeight="1">
      <c r="E15863" s="576"/>
    </row>
    <row r="15864" spans="5:5" ht="12" customHeight="1">
      <c r="E15864" s="576"/>
    </row>
    <row r="15865" spans="5:5" ht="12" customHeight="1">
      <c r="E15865" s="576"/>
    </row>
    <row r="15866" spans="5:5" ht="12" customHeight="1">
      <c r="E15866" s="576"/>
    </row>
    <row r="15867" spans="5:5" ht="12" customHeight="1">
      <c r="E15867" s="576"/>
    </row>
    <row r="15868" spans="5:5" ht="12" customHeight="1">
      <c r="E15868" s="576"/>
    </row>
    <row r="15869" spans="5:5" ht="12" customHeight="1">
      <c r="E15869" s="576"/>
    </row>
    <row r="15870" spans="5:5" ht="12" customHeight="1">
      <c r="E15870" s="576"/>
    </row>
    <row r="15871" spans="5:5" ht="12" customHeight="1">
      <c r="E15871" s="576"/>
    </row>
    <row r="15872" spans="5:5" ht="12" customHeight="1">
      <c r="E15872" s="576"/>
    </row>
    <row r="15873" spans="5:5" ht="12" customHeight="1">
      <c r="E15873" s="576"/>
    </row>
    <row r="15874" spans="5:5" ht="12" customHeight="1">
      <c r="E15874" s="576"/>
    </row>
    <row r="15875" spans="5:5" ht="12" customHeight="1">
      <c r="E15875" s="576"/>
    </row>
    <row r="15876" spans="5:5" ht="12" customHeight="1">
      <c r="E15876" s="576"/>
    </row>
    <row r="15877" spans="5:5" ht="12" customHeight="1">
      <c r="E15877" s="576"/>
    </row>
    <row r="15878" spans="5:5" ht="12" customHeight="1">
      <c r="E15878" s="576"/>
    </row>
    <row r="15879" spans="5:5" ht="12" customHeight="1">
      <c r="E15879" s="576"/>
    </row>
    <row r="15880" spans="5:5" ht="12" customHeight="1">
      <c r="E15880" s="576"/>
    </row>
    <row r="15881" spans="5:5" ht="12" customHeight="1">
      <c r="E15881" s="576"/>
    </row>
    <row r="15882" spans="5:5" ht="12" customHeight="1">
      <c r="E15882" s="576"/>
    </row>
    <row r="15883" spans="5:5" ht="12" customHeight="1">
      <c r="E15883" s="576"/>
    </row>
    <row r="15884" spans="5:5" ht="12" customHeight="1">
      <c r="E15884" s="576"/>
    </row>
    <row r="15885" spans="5:5" ht="12" customHeight="1">
      <c r="E15885" s="576"/>
    </row>
    <row r="15886" spans="5:5" ht="12" customHeight="1">
      <c r="E15886" s="576"/>
    </row>
    <row r="15887" spans="5:5" ht="12" customHeight="1">
      <c r="E15887" s="576"/>
    </row>
    <row r="15888" spans="5:5" ht="12" customHeight="1">
      <c r="E15888" s="576"/>
    </row>
    <row r="15889" spans="5:5" ht="12" customHeight="1">
      <c r="E15889" s="576"/>
    </row>
    <row r="15890" spans="5:5" ht="12" customHeight="1">
      <c r="E15890" s="576"/>
    </row>
    <row r="15891" spans="5:5" ht="12" customHeight="1">
      <c r="E15891" s="576"/>
    </row>
    <row r="15892" spans="5:5" ht="12" customHeight="1">
      <c r="E15892" s="576"/>
    </row>
    <row r="15893" spans="5:5" ht="12" customHeight="1">
      <c r="E15893" s="576"/>
    </row>
    <row r="15894" spans="5:5" ht="12" customHeight="1">
      <c r="E15894" s="576"/>
    </row>
    <row r="15895" spans="5:5" ht="12" customHeight="1">
      <c r="E15895" s="576"/>
    </row>
    <row r="15896" spans="5:5" ht="12" customHeight="1">
      <c r="E15896" s="576"/>
    </row>
    <row r="15897" spans="5:5" ht="12" customHeight="1">
      <c r="E15897" s="576"/>
    </row>
    <row r="15898" spans="5:5" ht="12" customHeight="1">
      <c r="E15898" s="576"/>
    </row>
    <row r="15899" spans="5:5" ht="12" customHeight="1">
      <c r="E15899" s="576"/>
    </row>
    <row r="15900" spans="5:5" ht="12" customHeight="1">
      <c r="E15900" s="576"/>
    </row>
    <row r="15901" spans="5:5" ht="12" customHeight="1">
      <c r="E15901" s="576"/>
    </row>
    <row r="15902" spans="5:5" ht="12" customHeight="1">
      <c r="E15902" s="576"/>
    </row>
    <row r="15903" spans="5:5" ht="12" customHeight="1">
      <c r="E15903" s="576"/>
    </row>
    <row r="15904" spans="5:5" ht="12" customHeight="1">
      <c r="E15904" s="576"/>
    </row>
    <row r="15905" spans="5:5" ht="12" customHeight="1">
      <c r="E15905" s="576"/>
    </row>
    <row r="15906" spans="5:5" ht="12" customHeight="1">
      <c r="E15906" s="576"/>
    </row>
    <row r="15907" spans="5:5" ht="12" customHeight="1">
      <c r="E15907" s="576"/>
    </row>
    <row r="15908" spans="5:5" ht="12" customHeight="1">
      <c r="E15908" s="576"/>
    </row>
    <row r="15909" spans="5:5" ht="12" customHeight="1">
      <c r="E15909" s="576"/>
    </row>
    <row r="15910" spans="5:5" ht="12" customHeight="1">
      <c r="E15910" s="576"/>
    </row>
    <row r="15911" spans="5:5" ht="12" customHeight="1">
      <c r="E15911" s="576"/>
    </row>
    <row r="15912" spans="5:5" ht="12" customHeight="1">
      <c r="E15912" s="576"/>
    </row>
    <row r="15913" spans="5:5" ht="12" customHeight="1">
      <c r="E15913" s="576"/>
    </row>
    <row r="15914" spans="5:5" ht="12" customHeight="1">
      <c r="E15914" s="576"/>
    </row>
    <row r="15915" spans="5:5" ht="12" customHeight="1">
      <c r="E15915" s="576"/>
    </row>
    <row r="15916" spans="5:5" ht="12" customHeight="1">
      <c r="E15916" s="576"/>
    </row>
    <row r="15917" spans="5:5" ht="12" customHeight="1">
      <c r="E15917" s="576"/>
    </row>
    <row r="15918" spans="5:5" ht="12" customHeight="1">
      <c r="E15918" s="576"/>
    </row>
    <row r="15919" spans="5:5" ht="12" customHeight="1">
      <c r="E15919" s="576"/>
    </row>
    <row r="15920" spans="5:5" ht="12" customHeight="1">
      <c r="E15920" s="576"/>
    </row>
    <row r="15921" spans="5:5" ht="12" customHeight="1">
      <c r="E15921" s="576"/>
    </row>
    <row r="15922" spans="5:5" ht="12" customHeight="1">
      <c r="E15922" s="576"/>
    </row>
    <row r="15923" spans="5:5" ht="12" customHeight="1">
      <c r="E15923" s="576"/>
    </row>
    <row r="15924" spans="5:5" ht="12" customHeight="1">
      <c r="E15924" s="576"/>
    </row>
    <row r="15925" spans="5:5" ht="12" customHeight="1">
      <c r="E15925" s="576"/>
    </row>
    <row r="15926" spans="5:5" ht="12" customHeight="1">
      <c r="E15926" s="576"/>
    </row>
    <row r="15927" spans="5:5" ht="12" customHeight="1">
      <c r="E15927" s="576"/>
    </row>
    <row r="15928" spans="5:5" ht="12" customHeight="1">
      <c r="E15928" s="576"/>
    </row>
    <row r="15929" spans="5:5" ht="12" customHeight="1">
      <c r="E15929" s="576"/>
    </row>
    <row r="15930" spans="5:5" ht="12" customHeight="1">
      <c r="E15930" s="576"/>
    </row>
    <row r="15931" spans="5:5" ht="12" customHeight="1">
      <c r="E15931" s="576"/>
    </row>
    <row r="15932" spans="5:5" ht="12" customHeight="1">
      <c r="E15932" s="576"/>
    </row>
    <row r="15933" spans="5:5" ht="12" customHeight="1">
      <c r="E15933" s="576"/>
    </row>
    <row r="15934" spans="5:5" ht="12" customHeight="1">
      <c r="E15934" s="576"/>
    </row>
    <row r="15935" spans="5:5" ht="12" customHeight="1">
      <c r="E15935" s="576"/>
    </row>
    <row r="15936" spans="5:5" ht="12" customHeight="1">
      <c r="E15936" s="576"/>
    </row>
    <row r="15937" spans="5:5" ht="12" customHeight="1">
      <c r="E15937" s="576"/>
    </row>
    <row r="15938" spans="5:5" ht="12" customHeight="1">
      <c r="E15938" s="576"/>
    </row>
    <row r="15939" spans="5:5" ht="12" customHeight="1">
      <c r="E15939" s="576"/>
    </row>
    <row r="15940" spans="5:5" ht="12" customHeight="1">
      <c r="E15940" s="576"/>
    </row>
    <row r="15941" spans="5:5" ht="12" customHeight="1">
      <c r="E15941" s="576"/>
    </row>
    <row r="15942" spans="5:5" ht="12" customHeight="1">
      <c r="E15942" s="576"/>
    </row>
    <row r="15943" spans="5:5" ht="12" customHeight="1">
      <c r="E15943" s="576"/>
    </row>
    <row r="15944" spans="5:5" ht="12" customHeight="1">
      <c r="E15944" s="576"/>
    </row>
    <row r="15945" spans="5:5" ht="12" customHeight="1">
      <c r="E15945" s="576"/>
    </row>
    <row r="15946" spans="5:5" ht="12" customHeight="1">
      <c r="E15946" s="576"/>
    </row>
    <row r="15947" spans="5:5" ht="12" customHeight="1">
      <c r="E15947" s="576"/>
    </row>
    <row r="15948" spans="5:5" ht="12" customHeight="1">
      <c r="E15948" s="576"/>
    </row>
    <row r="15949" spans="5:5" ht="12" customHeight="1">
      <c r="E15949" s="576"/>
    </row>
    <row r="15950" spans="5:5" ht="12" customHeight="1">
      <c r="E15950" s="576"/>
    </row>
    <row r="15951" spans="5:5" ht="12" customHeight="1">
      <c r="E15951" s="576"/>
    </row>
    <row r="15952" spans="5:5" ht="12" customHeight="1">
      <c r="E15952" s="576"/>
    </row>
    <row r="15953" spans="5:5" ht="12" customHeight="1">
      <c r="E15953" s="576"/>
    </row>
    <row r="15954" spans="5:5" ht="12" customHeight="1">
      <c r="E15954" s="576"/>
    </row>
    <row r="15955" spans="5:5" ht="12" customHeight="1">
      <c r="E15955" s="576"/>
    </row>
    <row r="15956" spans="5:5" ht="12" customHeight="1">
      <c r="E15956" s="576"/>
    </row>
    <row r="15957" spans="5:5" ht="12" customHeight="1">
      <c r="E15957" s="576"/>
    </row>
    <row r="15958" spans="5:5" ht="12" customHeight="1">
      <c r="E15958" s="576"/>
    </row>
    <row r="15959" spans="5:5" ht="12" customHeight="1">
      <c r="E15959" s="576"/>
    </row>
    <row r="15960" spans="5:5" ht="12" customHeight="1">
      <c r="E15960" s="576"/>
    </row>
    <row r="15961" spans="5:5" ht="12" customHeight="1">
      <c r="E15961" s="576"/>
    </row>
    <row r="15962" spans="5:5" ht="12" customHeight="1">
      <c r="E15962" s="576"/>
    </row>
    <row r="15963" spans="5:5" ht="12" customHeight="1">
      <c r="E15963" s="576"/>
    </row>
    <row r="15964" spans="5:5" ht="12" customHeight="1">
      <c r="E15964" s="576"/>
    </row>
    <row r="15965" spans="5:5" ht="12" customHeight="1">
      <c r="E15965" s="576"/>
    </row>
    <row r="15966" spans="5:5" ht="12" customHeight="1">
      <c r="E15966" s="576"/>
    </row>
    <row r="15967" spans="5:5" ht="12" customHeight="1">
      <c r="E15967" s="576"/>
    </row>
    <row r="15968" spans="5:5" ht="12" customHeight="1">
      <c r="E15968" s="576"/>
    </row>
    <row r="15969" spans="5:5" ht="12" customHeight="1">
      <c r="E15969" s="576"/>
    </row>
    <row r="15970" spans="5:5" ht="12" customHeight="1">
      <c r="E15970" s="576"/>
    </row>
    <row r="15971" spans="5:5" ht="12" customHeight="1">
      <c r="E15971" s="576"/>
    </row>
    <row r="15972" spans="5:5" ht="12" customHeight="1">
      <c r="E15972" s="576"/>
    </row>
    <row r="15973" spans="5:5" ht="12" customHeight="1">
      <c r="E15973" s="576"/>
    </row>
    <row r="15974" spans="5:5" ht="12" customHeight="1">
      <c r="E15974" s="576"/>
    </row>
    <row r="15975" spans="5:5" ht="12" customHeight="1">
      <c r="E15975" s="576"/>
    </row>
    <row r="15976" spans="5:5" ht="12" customHeight="1">
      <c r="E15976" s="576"/>
    </row>
    <row r="15977" spans="5:5" ht="12" customHeight="1">
      <c r="E15977" s="576"/>
    </row>
    <row r="15978" spans="5:5" ht="12" customHeight="1">
      <c r="E15978" s="576"/>
    </row>
    <row r="15979" spans="5:5" ht="12" customHeight="1">
      <c r="E15979" s="576"/>
    </row>
    <row r="15980" spans="5:5" ht="12" customHeight="1">
      <c r="E15980" s="576"/>
    </row>
    <row r="15981" spans="5:5" ht="12" customHeight="1">
      <c r="E15981" s="576"/>
    </row>
    <row r="15982" spans="5:5" ht="12" customHeight="1">
      <c r="E15982" s="576"/>
    </row>
    <row r="15983" spans="5:5" ht="12" customHeight="1">
      <c r="E15983" s="576"/>
    </row>
    <row r="15984" spans="5:5" ht="12" customHeight="1">
      <c r="E15984" s="576"/>
    </row>
    <row r="15985" spans="5:5" ht="12" customHeight="1">
      <c r="E15985" s="576"/>
    </row>
    <row r="15986" spans="5:5" ht="12" customHeight="1">
      <c r="E15986" s="576"/>
    </row>
    <row r="15987" spans="5:5" ht="12" customHeight="1">
      <c r="E15987" s="576"/>
    </row>
    <row r="15988" spans="5:5" ht="12" customHeight="1">
      <c r="E15988" s="576"/>
    </row>
    <row r="15989" spans="5:5" ht="12" customHeight="1">
      <c r="E15989" s="576"/>
    </row>
    <row r="15990" spans="5:5" ht="12" customHeight="1">
      <c r="E15990" s="576"/>
    </row>
    <row r="15991" spans="5:5" ht="12" customHeight="1">
      <c r="E15991" s="576"/>
    </row>
    <row r="15992" spans="5:5" ht="12" customHeight="1">
      <c r="E15992" s="576"/>
    </row>
    <row r="15993" spans="5:5" ht="12" customHeight="1">
      <c r="E15993" s="576"/>
    </row>
    <row r="15994" spans="5:5" ht="12" customHeight="1">
      <c r="E15994" s="576"/>
    </row>
    <row r="15995" spans="5:5" ht="12" customHeight="1">
      <c r="E15995" s="576"/>
    </row>
    <row r="15996" spans="5:5" ht="12" customHeight="1">
      <c r="E15996" s="576"/>
    </row>
    <row r="15997" spans="5:5" ht="12" customHeight="1">
      <c r="E15997" s="576"/>
    </row>
    <row r="15998" spans="5:5" ht="12" customHeight="1">
      <c r="E15998" s="576"/>
    </row>
    <row r="15999" spans="5:5" ht="12" customHeight="1">
      <c r="E15999" s="576"/>
    </row>
    <row r="16000" spans="5:5" ht="12" customHeight="1">
      <c r="E16000" s="576"/>
    </row>
    <row r="16001" spans="5:5" ht="12" customHeight="1">
      <c r="E16001" s="576"/>
    </row>
    <row r="16002" spans="5:5" ht="12" customHeight="1">
      <c r="E16002" s="576"/>
    </row>
    <row r="16003" spans="5:5" ht="12" customHeight="1">
      <c r="E16003" s="576"/>
    </row>
    <row r="16004" spans="5:5" ht="12" customHeight="1">
      <c r="E16004" s="576"/>
    </row>
    <row r="16005" spans="5:5" ht="12" customHeight="1">
      <c r="E16005" s="576"/>
    </row>
    <row r="16006" spans="5:5" ht="12" customHeight="1">
      <c r="E16006" s="576"/>
    </row>
    <row r="16007" spans="5:5" ht="12" customHeight="1">
      <c r="E16007" s="576"/>
    </row>
    <row r="16008" spans="5:5" ht="12" customHeight="1">
      <c r="E16008" s="576"/>
    </row>
    <row r="16009" spans="5:5" ht="12" customHeight="1">
      <c r="E16009" s="576"/>
    </row>
    <row r="16010" spans="5:5" ht="12" customHeight="1">
      <c r="E16010" s="576"/>
    </row>
    <row r="16011" spans="5:5" ht="12" customHeight="1">
      <c r="E16011" s="576"/>
    </row>
    <row r="16012" spans="5:5" ht="12" customHeight="1">
      <c r="E16012" s="576"/>
    </row>
    <row r="16013" spans="5:5" ht="12" customHeight="1">
      <c r="E16013" s="576"/>
    </row>
    <row r="16014" spans="5:5" ht="12" customHeight="1">
      <c r="E16014" s="576"/>
    </row>
    <row r="16015" spans="5:5" ht="12" customHeight="1">
      <c r="E16015" s="576"/>
    </row>
    <row r="16016" spans="5:5" ht="12" customHeight="1">
      <c r="E16016" s="576"/>
    </row>
    <row r="16017" spans="5:5" ht="12" customHeight="1">
      <c r="E16017" s="576"/>
    </row>
    <row r="16018" spans="5:5" ht="12" customHeight="1">
      <c r="E16018" s="576"/>
    </row>
    <row r="16019" spans="5:5" ht="12" customHeight="1">
      <c r="E16019" s="576"/>
    </row>
    <row r="16020" spans="5:5" ht="12" customHeight="1">
      <c r="E16020" s="576"/>
    </row>
    <row r="16021" spans="5:5" ht="12" customHeight="1">
      <c r="E16021" s="576"/>
    </row>
    <row r="16022" spans="5:5" ht="12" customHeight="1">
      <c r="E16022" s="576"/>
    </row>
    <row r="16023" spans="5:5" ht="12" customHeight="1">
      <c r="E16023" s="576"/>
    </row>
    <row r="16024" spans="5:5" ht="12" customHeight="1">
      <c r="E16024" s="576"/>
    </row>
    <row r="16025" spans="5:5" ht="12" customHeight="1">
      <c r="E16025" s="576"/>
    </row>
    <row r="16026" spans="5:5" ht="12" customHeight="1">
      <c r="E16026" s="576"/>
    </row>
    <row r="16027" spans="5:5" ht="12" customHeight="1">
      <c r="E16027" s="576"/>
    </row>
    <row r="16028" spans="5:5" ht="12" customHeight="1">
      <c r="E16028" s="576"/>
    </row>
    <row r="16029" spans="5:5" ht="12" customHeight="1">
      <c r="E16029" s="576"/>
    </row>
    <row r="16030" spans="5:5" ht="12" customHeight="1">
      <c r="E16030" s="576"/>
    </row>
    <row r="16031" spans="5:5" ht="12" customHeight="1">
      <c r="E16031" s="576"/>
    </row>
    <row r="16032" spans="5:5" ht="12" customHeight="1">
      <c r="E16032" s="576"/>
    </row>
    <row r="16033" spans="5:5" ht="12" customHeight="1">
      <c r="E16033" s="576"/>
    </row>
    <row r="16034" spans="5:5" ht="12" customHeight="1">
      <c r="E16034" s="576"/>
    </row>
    <row r="16035" spans="5:5" ht="12" customHeight="1">
      <c r="E16035" s="576"/>
    </row>
    <row r="16036" spans="5:5" ht="12" customHeight="1">
      <c r="E16036" s="576"/>
    </row>
    <row r="16037" spans="5:5" ht="12" customHeight="1">
      <c r="E16037" s="576"/>
    </row>
    <row r="16038" spans="5:5" ht="12" customHeight="1">
      <c r="E16038" s="576"/>
    </row>
    <row r="16039" spans="5:5" ht="12" customHeight="1">
      <c r="E16039" s="576"/>
    </row>
    <row r="16040" spans="5:5" ht="12" customHeight="1">
      <c r="E16040" s="576"/>
    </row>
    <row r="16041" spans="5:5" ht="12" customHeight="1">
      <c r="E16041" s="576"/>
    </row>
    <row r="16042" spans="5:5" ht="12" customHeight="1">
      <c r="E16042" s="576"/>
    </row>
    <row r="16043" spans="5:5" ht="12" customHeight="1">
      <c r="E16043" s="576"/>
    </row>
    <row r="16044" spans="5:5" ht="12" customHeight="1">
      <c r="E16044" s="576"/>
    </row>
    <row r="16045" spans="5:5" ht="12" customHeight="1">
      <c r="E16045" s="576"/>
    </row>
    <row r="16046" spans="5:5" ht="12" customHeight="1">
      <c r="E16046" s="576"/>
    </row>
    <row r="16047" spans="5:5" ht="12" customHeight="1">
      <c r="E16047" s="576"/>
    </row>
    <row r="16048" spans="5:5" ht="12" customHeight="1">
      <c r="E16048" s="576"/>
    </row>
    <row r="16049" spans="5:5" ht="12" customHeight="1">
      <c r="E16049" s="576"/>
    </row>
    <row r="16050" spans="5:5" ht="12" customHeight="1">
      <c r="E16050" s="576"/>
    </row>
    <row r="16051" spans="5:5" ht="12" customHeight="1">
      <c r="E16051" s="576"/>
    </row>
    <row r="16052" spans="5:5" ht="12" customHeight="1">
      <c r="E16052" s="576"/>
    </row>
    <row r="16053" spans="5:5" ht="12" customHeight="1">
      <c r="E16053" s="576"/>
    </row>
    <row r="16054" spans="5:5" ht="12" customHeight="1">
      <c r="E16054" s="576"/>
    </row>
    <row r="16055" spans="5:5" ht="12" customHeight="1">
      <c r="E16055" s="576"/>
    </row>
    <row r="16056" spans="5:5" ht="12" customHeight="1">
      <c r="E16056" s="576"/>
    </row>
    <row r="16057" spans="5:5" ht="12" customHeight="1">
      <c r="E16057" s="576"/>
    </row>
    <row r="16058" spans="5:5" ht="12" customHeight="1">
      <c r="E16058" s="576"/>
    </row>
    <row r="16059" spans="5:5" ht="12" customHeight="1">
      <c r="E16059" s="576"/>
    </row>
    <row r="16060" spans="5:5" ht="12" customHeight="1">
      <c r="E16060" s="576"/>
    </row>
    <row r="16061" spans="5:5" ht="12" customHeight="1">
      <c r="E16061" s="576"/>
    </row>
    <row r="16062" spans="5:5" ht="12" customHeight="1">
      <c r="E16062" s="576"/>
    </row>
    <row r="16063" spans="5:5" ht="12" customHeight="1">
      <c r="E16063" s="576"/>
    </row>
    <row r="16064" spans="5:5" ht="12" customHeight="1">
      <c r="E16064" s="576"/>
    </row>
    <row r="16065" spans="5:5" ht="12" customHeight="1">
      <c r="E16065" s="576"/>
    </row>
    <row r="16066" spans="5:5" ht="12" customHeight="1">
      <c r="E16066" s="576"/>
    </row>
    <row r="16067" spans="5:5" ht="12" customHeight="1">
      <c r="E16067" s="576"/>
    </row>
    <row r="16068" spans="5:5" ht="12" customHeight="1">
      <c r="E16068" s="576"/>
    </row>
    <row r="16069" spans="5:5" ht="12" customHeight="1">
      <c r="E16069" s="576"/>
    </row>
    <row r="16070" spans="5:5" ht="12" customHeight="1">
      <c r="E16070" s="576"/>
    </row>
    <row r="16071" spans="5:5" ht="12" customHeight="1">
      <c r="E16071" s="576"/>
    </row>
    <row r="16072" spans="5:5" ht="12" customHeight="1">
      <c r="E16072" s="576"/>
    </row>
    <row r="16073" spans="5:5" ht="12" customHeight="1">
      <c r="E16073" s="576"/>
    </row>
    <row r="16074" spans="5:5" ht="12" customHeight="1">
      <c r="E16074" s="576"/>
    </row>
    <row r="16075" spans="5:5" ht="12" customHeight="1">
      <c r="E16075" s="576"/>
    </row>
    <row r="16076" spans="5:5" ht="12" customHeight="1">
      <c r="E16076" s="576"/>
    </row>
    <row r="16077" spans="5:5" ht="12" customHeight="1">
      <c r="E16077" s="576"/>
    </row>
    <row r="16078" spans="5:5" ht="12" customHeight="1">
      <c r="E16078" s="576"/>
    </row>
    <row r="16079" spans="5:5" ht="12" customHeight="1">
      <c r="E16079" s="576"/>
    </row>
    <row r="16080" spans="5:5" ht="12" customHeight="1">
      <c r="E16080" s="576"/>
    </row>
    <row r="16081" spans="5:5" ht="12" customHeight="1">
      <c r="E16081" s="576"/>
    </row>
    <row r="16082" spans="5:5" ht="12" customHeight="1">
      <c r="E16082" s="576"/>
    </row>
    <row r="16083" spans="5:5" ht="12" customHeight="1">
      <c r="E16083" s="576"/>
    </row>
    <row r="16084" spans="5:5" ht="12" customHeight="1">
      <c r="E16084" s="576"/>
    </row>
    <row r="16085" spans="5:5" ht="12" customHeight="1">
      <c r="E16085" s="576"/>
    </row>
    <row r="16086" spans="5:5" ht="12" customHeight="1">
      <c r="E16086" s="576"/>
    </row>
    <row r="16087" spans="5:5" ht="12" customHeight="1">
      <c r="E16087" s="576"/>
    </row>
    <row r="16088" spans="5:5" ht="12" customHeight="1">
      <c r="E16088" s="576"/>
    </row>
    <row r="16089" spans="5:5" ht="12" customHeight="1">
      <c r="E16089" s="576"/>
    </row>
    <row r="16090" spans="5:5" ht="12" customHeight="1">
      <c r="E16090" s="576"/>
    </row>
    <row r="16091" spans="5:5" ht="12" customHeight="1">
      <c r="E16091" s="576"/>
    </row>
    <row r="16092" spans="5:5" ht="12" customHeight="1">
      <c r="E16092" s="576"/>
    </row>
    <row r="16093" spans="5:5" ht="12" customHeight="1">
      <c r="E16093" s="576"/>
    </row>
    <row r="16094" spans="5:5" ht="12" customHeight="1">
      <c r="E16094" s="576"/>
    </row>
    <row r="16095" spans="5:5" ht="12" customHeight="1">
      <c r="E16095" s="576"/>
    </row>
    <row r="16096" spans="5:5" ht="12" customHeight="1">
      <c r="E16096" s="576"/>
    </row>
    <row r="16097" spans="5:5" ht="12" customHeight="1">
      <c r="E16097" s="576"/>
    </row>
    <row r="16098" spans="5:5" ht="12" customHeight="1">
      <c r="E16098" s="576"/>
    </row>
    <row r="16099" spans="5:5" ht="12" customHeight="1">
      <c r="E16099" s="576"/>
    </row>
    <row r="16100" spans="5:5" ht="12" customHeight="1">
      <c r="E16100" s="576"/>
    </row>
    <row r="16101" spans="5:5" ht="12" customHeight="1">
      <c r="E16101" s="576"/>
    </row>
    <row r="16102" spans="5:5" ht="12" customHeight="1">
      <c r="E16102" s="576"/>
    </row>
    <row r="16103" spans="5:5" ht="12" customHeight="1">
      <c r="E16103" s="576"/>
    </row>
    <row r="16104" spans="5:5" ht="12" customHeight="1">
      <c r="E16104" s="576"/>
    </row>
    <row r="16105" spans="5:5" ht="12" customHeight="1">
      <c r="E16105" s="576"/>
    </row>
    <row r="16106" spans="5:5" ht="12" customHeight="1">
      <c r="E16106" s="576"/>
    </row>
    <row r="16107" spans="5:5" ht="12" customHeight="1">
      <c r="E16107" s="576"/>
    </row>
    <row r="16108" spans="5:5" ht="12" customHeight="1">
      <c r="E16108" s="576"/>
    </row>
    <row r="16109" spans="5:5" ht="12" customHeight="1">
      <c r="E16109" s="576"/>
    </row>
    <row r="16110" spans="5:5" ht="12" customHeight="1">
      <c r="E16110" s="576"/>
    </row>
    <row r="16111" spans="5:5" ht="12" customHeight="1">
      <c r="E16111" s="576"/>
    </row>
    <row r="16112" spans="5:5" ht="12" customHeight="1">
      <c r="E16112" s="576"/>
    </row>
    <row r="16113" spans="5:5" ht="12" customHeight="1">
      <c r="E16113" s="576"/>
    </row>
    <row r="16114" spans="5:5" ht="12" customHeight="1">
      <c r="E16114" s="576"/>
    </row>
    <row r="16115" spans="5:5" ht="12" customHeight="1">
      <c r="E16115" s="576"/>
    </row>
    <row r="16116" spans="5:5" ht="12" customHeight="1">
      <c r="E16116" s="576"/>
    </row>
    <row r="16117" spans="5:5" ht="12" customHeight="1">
      <c r="E16117" s="576"/>
    </row>
    <row r="16118" spans="5:5" ht="12" customHeight="1">
      <c r="E16118" s="576"/>
    </row>
    <row r="16119" spans="5:5" ht="12" customHeight="1">
      <c r="E16119" s="576"/>
    </row>
    <row r="16120" spans="5:5" ht="12" customHeight="1">
      <c r="E16120" s="576"/>
    </row>
    <row r="16121" spans="5:5" ht="12" customHeight="1">
      <c r="E16121" s="576"/>
    </row>
    <row r="16122" spans="5:5" ht="12" customHeight="1">
      <c r="E16122" s="576"/>
    </row>
    <row r="16123" spans="5:5" ht="12" customHeight="1">
      <c r="E16123" s="576"/>
    </row>
    <row r="16124" spans="5:5" ht="12" customHeight="1">
      <c r="E16124" s="576"/>
    </row>
    <row r="16125" spans="5:5" ht="12" customHeight="1">
      <c r="E16125" s="576"/>
    </row>
    <row r="16126" spans="5:5" ht="12" customHeight="1">
      <c r="E16126" s="576"/>
    </row>
    <row r="16127" spans="5:5" ht="12" customHeight="1">
      <c r="E16127" s="576"/>
    </row>
    <row r="16128" spans="5:5" ht="12" customHeight="1">
      <c r="E16128" s="576"/>
    </row>
    <row r="16129" spans="5:5" ht="12" customHeight="1">
      <c r="E16129" s="576"/>
    </row>
    <row r="16130" spans="5:5" ht="12" customHeight="1">
      <c r="E16130" s="576"/>
    </row>
    <row r="16131" spans="5:5" ht="12" customHeight="1">
      <c r="E16131" s="576"/>
    </row>
    <row r="16132" spans="5:5" ht="12" customHeight="1">
      <c r="E16132" s="576"/>
    </row>
    <row r="16133" spans="5:5" ht="12" customHeight="1">
      <c r="E16133" s="576"/>
    </row>
    <row r="16134" spans="5:5" ht="12" customHeight="1">
      <c r="E16134" s="576"/>
    </row>
    <row r="16135" spans="5:5" ht="12" customHeight="1">
      <c r="E16135" s="576"/>
    </row>
    <row r="16136" spans="5:5" ht="12" customHeight="1">
      <c r="E16136" s="576"/>
    </row>
    <row r="16137" spans="5:5" ht="12" customHeight="1">
      <c r="E16137" s="576"/>
    </row>
    <row r="16138" spans="5:5" ht="12" customHeight="1">
      <c r="E16138" s="576"/>
    </row>
    <row r="16139" spans="5:5" ht="12" customHeight="1">
      <c r="E16139" s="576"/>
    </row>
    <row r="16140" spans="5:5" ht="12" customHeight="1">
      <c r="E16140" s="576"/>
    </row>
    <row r="16141" spans="5:5" ht="12" customHeight="1">
      <c r="E16141" s="576"/>
    </row>
    <row r="16142" spans="5:5" ht="12" customHeight="1">
      <c r="E16142" s="576"/>
    </row>
    <row r="16143" spans="5:5" ht="12" customHeight="1">
      <c r="E16143" s="576"/>
    </row>
    <row r="16144" spans="5:5" ht="12" customHeight="1">
      <c r="E16144" s="576"/>
    </row>
    <row r="16145" spans="5:5" ht="12" customHeight="1">
      <c r="E16145" s="576"/>
    </row>
    <row r="16146" spans="5:5" ht="12" customHeight="1">
      <c r="E16146" s="576"/>
    </row>
    <row r="16147" spans="5:5" ht="12" customHeight="1">
      <c r="E16147" s="576"/>
    </row>
    <row r="16148" spans="5:5" ht="12" customHeight="1">
      <c r="E16148" s="576"/>
    </row>
    <row r="16149" spans="5:5" ht="12" customHeight="1">
      <c r="E16149" s="576"/>
    </row>
    <row r="16150" spans="5:5" ht="12" customHeight="1">
      <c r="E16150" s="576"/>
    </row>
    <row r="16151" spans="5:5" ht="12" customHeight="1">
      <c r="E16151" s="576"/>
    </row>
    <row r="16152" spans="5:5" ht="12" customHeight="1">
      <c r="E16152" s="576"/>
    </row>
    <row r="16153" spans="5:5" ht="12" customHeight="1">
      <c r="E16153" s="576"/>
    </row>
    <row r="16154" spans="5:5" ht="12" customHeight="1">
      <c r="E16154" s="576"/>
    </row>
    <row r="16155" spans="5:5" ht="12" customHeight="1">
      <c r="E16155" s="576"/>
    </row>
    <row r="16156" spans="5:5" ht="12" customHeight="1">
      <c r="E16156" s="576"/>
    </row>
    <row r="16157" spans="5:5" ht="12" customHeight="1">
      <c r="E16157" s="576"/>
    </row>
    <row r="16158" spans="5:5" ht="12" customHeight="1">
      <c r="E16158" s="576"/>
    </row>
    <row r="16159" spans="5:5" ht="12" customHeight="1">
      <c r="E16159" s="576"/>
    </row>
    <row r="16160" spans="5:5" ht="12" customHeight="1">
      <c r="E16160" s="576"/>
    </row>
    <row r="16161" spans="5:5" ht="12" customHeight="1">
      <c r="E16161" s="576"/>
    </row>
    <row r="16162" spans="5:5" ht="12" customHeight="1">
      <c r="E16162" s="576"/>
    </row>
    <row r="16163" spans="5:5" ht="12" customHeight="1">
      <c r="E16163" s="576"/>
    </row>
    <row r="16164" spans="5:5" ht="12" customHeight="1">
      <c r="E16164" s="576"/>
    </row>
    <row r="16165" spans="5:5" ht="12" customHeight="1">
      <c r="E16165" s="576"/>
    </row>
    <row r="16166" spans="5:5" ht="12" customHeight="1">
      <c r="E16166" s="576"/>
    </row>
    <row r="16167" spans="5:5" ht="12" customHeight="1">
      <c r="E16167" s="576"/>
    </row>
    <row r="16168" spans="5:5" ht="12" customHeight="1">
      <c r="E16168" s="576"/>
    </row>
    <row r="16169" spans="5:5" ht="12" customHeight="1">
      <c r="E16169" s="576"/>
    </row>
    <row r="16170" spans="5:5" ht="12" customHeight="1">
      <c r="E16170" s="576"/>
    </row>
    <row r="16171" spans="5:5" ht="12" customHeight="1">
      <c r="E16171" s="576"/>
    </row>
    <row r="16172" spans="5:5" ht="12" customHeight="1">
      <c r="E16172" s="576"/>
    </row>
    <row r="16173" spans="5:5" ht="12" customHeight="1">
      <c r="E16173" s="576"/>
    </row>
    <row r="16174" spans="5:5" ht="12" customHeight="1">
      <c r="E16174" s="576"/>
    </row>
    <row r="16175" spans="5:5" ht="12" customHeight="1">
      <c r="E16175" s="576"/>
    </row>
    <row r="16176" spans="5:5" ht="12" customHeight="1">
      <c r="E16176" s="576"/>
    </row>
    <row r="16177" spans="5:5" ht="12" customHeight="1">
      <c r="E16177" s="576"/>
    </row>
    <row r="16178" spans="5:5" ht="12" customHeight="1">
      <c r="E16178" s="576"/>
    </row>
    <row r="16179" spans="5:5" ht="12" customHeight="1">
      <c r="E16179" s="576"/>
    </row>
    <row r="16180" spans="5:5" ht="12" customHeight="1">
      <c r="E16180" s="576"/>
    </row>
    <row r="16181" spans="5:5" ht="12" customHeight="1">
      <c r="E16181" s="576"/>
    </row>
    <row r="16182" spans="5:5" ht="12" customHeight="1">
      <c r="E16182" s="576"/>
    </row>
    <row r="16183" spans="5:5" ht="12" customHeight="1">
      <c r="E16183" s="576"/>
    </row>
    <row r="16184" spans="5:5" ht="12" customHeight="1">
      <c r="E16184" s="576"/>
    </row>
    <row r="16185" spans="5:5" ht="12" customHeight="1">
      <c r="E16185" s="576"/>
    </row>
    <row r="16186" spans="5:5" ht="12" customHeight="1">
      <c r="E16186" s="576"/>
    </row>
    <row r="16187" spans="5:5" ht="12" customHeight="1">
      <c r="E16187" s="576"/>
    </row>
    <row r="16188" spans="5:5" ht="12" customHeight="1">
      <c r="E16188" s="576"/>
    </row>
    <row r="16189" spans="5:5" ht="12" customHeight="1">
      <c r="E16189" s="576"/>
    </row>
    <row r="16190" spans="5:5" ht="12" customHeight="1">
      <c r="E16190" s="576"/>
    </row>
    <row r="16191" spans="5:5" ht="12" customHeight="1">
      <c r="E16191" s="576"/>
    </row>
    <row r="16192" spans="5:5" ht="12" customHeight="1">
      <c r="E16192" s="576"/>
    </row>
    <row r="16193" spans="5:5" ht="12" customHeight="1">
      <c r="E16193" s="576"/>
    </row>
    <row r="16194" spans="5:5" ht="12" customHeight="1">
      <c r="E16194" s="576"/>
    </row>
    <row r="16195" spans="5:5" ht="12" customHeight="1">
      <c r="E16195" s="576"/>
    </row>
    <row r="16196" spans="5:5" ht="12" customHeight="1">
      <c r="E16196" s="576"/>
    </row>
    <row r="16197" spans="5:5" ht="12" customHeight="1">
      <c r="E16197" s="576"/>
    </row>
    <row r="16198" spans="5:5" ht="12" customHeight="1">
      <c r="E16198" s="576"/>
    </row>
    <row r="16199" spans="5:5" ht="12" customHeight="1">
      <c r="E16199" s="576"/>
    </row>
    <row r="16200" spans="5:5" ht="12" customHeight="1">
      <c r="E16200" s="576"/>
    </row>
    <row r="16201" spans="5:5" ht="12" customHeight="1">
      <c r="E16201" s="576"/>
    </row>
    <row r="16202" spans="5:5" ht="12" customHeight="1">
      <c r="E16202" s="576"/>
    </row>
    <row r="16203" spans="5:5" ht="12" customHeight="1">
      <c r="E16203" s="576"/>
    </row>
    <row r="16204" spans="5:5" ht="12" customHeight="1">
      <c r="E16204" s="576"/>
    </row>
    <row r="16205" spans="5:5" ht="12" customHeight="1">
      <c r="E16205" s="576"/>
    </row>
    <row r="16206" spans="5:5" ht="12" customHeight="1">
      <c r="E16206" s="576"/>
    </row>
    <row r="16207" spans="5:5" ht="12" customHeight="1">
      <c r="E16207" s="576"/>
    </row>
    <row r="16208" spans="5:5" ht="12" customHeight="1">
      <c r="E16208" s="576"/>
    </row>
    <row r="16209" spans="5:5" ht="12" customHeight="1">
      <c r="E16209" s="576"/>
    </row>
    <row r="16210" spans="5:5" ht="12" customHeight="1">
      <c r="E16210" s="576"/>
    </row>
    <row r="16211" spans="5:5" ht="12" customHeight="1">
      <c r="E16211" s="576"/>
    </row>
    <row r="16212" spans="5:5" ht="12" customHeight="1">
      <c r="E16212" s="576"/>
    </row>
    <row r="16213" spans="5:5" ht="12" customHeight="1">
      <c r="E16213" s="576"/>
    </row>
    <row r="16214" spans="5:5" ht="12" customHeight="1">
      <c r="E16214" s="576"/>
    </row>
    <row r="16215" spans="5:5" ht="12" customHeight="1">
      <c r="E16215" s="576"/>
    </row>
    <row r="16216" spans="5:5" ht="12" customHeight="1">
      <c r="E16216" s="576"/>
    </row>
    <row r="16217" spans="5:5" ht="12" customHeight="1">
      <c r="E16217" s="576"/>
    </row>
    <row r="16218" spans="5:5" ht="12" customHeight="1">
      <c r="E16218" s="576"/>
    </row>
    <row r="16219" spans="5:5" ht="12" customHeight="1">
      <c r="E16219" s="576"/>
    </row>
    <row r="16220" spans="5:5" ht="12" customHeight="1">
      <c r="E16220" s="576"/>
    </row>
    <row r="16221" spans="5:5" ht="12" customHeight="1">
      <c r="E16221" s="576"/>
    </row>
    <row r="16222" spans="5:5" ht="12" customHeight="1">
      <c r="E16222" s="576"/>
    </row>
    <row r="16223" spans="5:5" ht="12" customHeight="1">
      <c r="E16223" s="576"/>
    </row>
    <row r="16224" spans="5:5" ht="12" customHeight="1">
      <c r="E16224" s="576"/>
    </row>
    <row r="16225" spans="5:5" ht="12" customHeight="1">
      <c r="E16225" s="576"/>
    </row>
    <row r="16226" spans="5:5" ht="12" customHeight="1">
      <c r="E16226" s="576"/>
    </row>
    <row r="16227" spans="5:5" ht="12" customHeight="1">
      <c r="E16227" s="576"/>
    </row>
    <row r="16228" spans="5:5" ht="12" customHeight="1">
      <c r="E16228" s="576"/>
    </row>
    <row r="16229" spans="5:5" ht="12" customHeight="1">
      <c r="E16229" s="576"/>
    </row>
    <row r="16230" spans="5:5" ht="12" customHeight="1">
      <c r="E16230" s="576"/>
    </row>
    <row r="16231" spans="5:5" ht="12" customHeight="1">
      <c r="E16231" s="576"/>
    </row>
    <row r="16232" spans="5:5" ht="12" customHeight="1">
      <c r="E16232" s="576"/>
    </row>
    <row r="16233" spans="5:5" ht="12" customHeight="1">
      <c r="E16233" s="576"/>
    </row>
    <row r="16234" spans="5:5" ht="12" customHeight="1">
      <c r="E16234" s="576"/>
    </row>
    <row r="16235" spans="5:5" ht="12" customHeight="1">
      <c r="E16235" s="576"/>
    </row>
    <row r="16236" spans="5:5" ht="12" customHeight="1">
      <c r="E16236" s="576"/>
    </row>
    <row r="16237" spans="5:5" ht="12" customHeight="1">
      <c r="E16237" s="576"/>
    </row>
    <row r="16238" spans="5:5" ht="12" customHeight="1">
      <c r="E16238" s="576"/>
    </row>
    <row r="16239" spans="5:5" ht="12" customHeight="1">
      <c r="E16239" s="576"/>
    </row>
    <row r="16240" spans="5:5" ht="12" customHeight="1">
      <c r="E16240" s="576"/>
    </row>
    <row r="16241" spans="5:5" ht="12" customHeight="1">
      <c r="E16241" s="576"/>
    </row>
    <row r="16242" spans="5:5" ht="12" customHeight="1">
      <c r="E16242" s="576"/>
    </row>
    <row r="16243" spans="5:5" ht="12" customHeight="1">
      <c r="E16243" s="576"/>
    </row>
    <row r="16244" spans="5:5" ht="12" customHeight="1">
      <c r="E16244" s="576"/>
    </row>
    <row r="16245" spans="5:5" ht="12" customHeight="1">
      <c r="E16245" s="576"/>
    </row>
    <row r="16246" spans="5:5" ht="12" customHeight="1">
      <c r="E16246" s="576"/>
    </row>
    <row r="16247" spans="5:5" ht="12" customHeight="1">
      <c r="E16247" s="576"/>
    </row>
    <row r="16248" spans="5:5" ht="12" customHeight="1">
      <c r="E16248" s="576"/>
    </row>
    <row r="16249" spans="5:5" ht="12" customHeight="1">
      <c r="E16249" s="576"/>
    </row>
    <row r="16250" spans="5:5" ht="12" customHeight="1">
      <c r="E16250" s="576"/>
    </row>
    <row r="16251" spans="5:5" ht="12" customHeight="1">
      <c r="E16251" s="576"/>
    </row>
    <row r="16252" spans="5:5" ht="12" customHeight="1">
      <c r="E16252" s="576"/>
    </row>
    <row r="16253" spans="5:5" ht="12" customHeight="1">
      <c r="E16253" s="576"/>
    </row>
    <row r="16254" spans="5:5" ht="12" customHeight="1">
      <c r="E16254" s="576"/>
    </row>
    <row r="16255" spans="5:5" ht="12" customHeight="1">
      <c r="E16255" s="576"/>
    </row>
    <row r="16256" spans="5:5" ht="12" customHeight="1">
      <c r="E16256" s="576"/>
    </row>
    <row r="16257" spans="5:5" ht="12" customHeight="1">
      <c r="E16257" s="576"/>
    </row>
    <row r="16258" spans="5:5" ht="12" customHeight="1">
      <c r="E16258" s="576"/>
    </row>
    <row r="16259" spans="5:5" ht="12" customHeight="1">
      <c r="E16259" s="576"/>
    </row>
    <row r="16260" spans="5:5" ht="12" customHeight="1">
      <c r="E16260" s="576"/>
    </row>
    <row r="16261" spans="5:5" ht="12" customHeight="1">
      <c r="E16261" s="576"/>
    </row>
    <row r="16262" spans="5:5" ht="12" customHeight="1">
      <c r="E16262" s="576"/>
    </row>
    <row r="16263" spans="5:5" ht="12" customHeight="1">
      <c r="E16263" s="576"/>
    </row>
    <row r="16264" spans="5:5" ht="12" customHeight="1">
      <c r="E16264" s="576"/>
    </row>
    <row r="16265" spans="5:5" ht="12" customHeight="1">
      <c r="E16265" s="576"/>
    </row>
    <row r="16266" spans="5:5" ht="12" customHeight="1">
      <c r="E16266" s="576"/>
    </row>
    <row r="16267" spans="5:5" ht="12" customHeight="1">
      <c r="E16267" s="576"/>
    </row>
    <row r="16268" spans="5:5" ht="12" customHeight="1">
      <c r="E16268" s="576"/>
    </row>
    <row r="16269" spans="5:5" ht="12" customHeight="1">
      <c r="E16269" s="576"/>
    </row>
    <row r="16270" spans="5:5" ht="12" customHeight="1">
      <c r="E16270" s="576"/>
    </row>
    <row r="16271" spans="5:5" ht="12" customHeight="1">
      <c r="E16271" s="576"/>
    </row>
    <row r="16272" spans="5:5" ht="12" customHeight="1">
      <c r="E16272" s="576"/>
    </row>
    <row r="16273" spans="5:5" ht="12" customHeight="1">
      <c r="E16273" s="576"/>
    </row>
    <row r="16274" spans="5:5" ht="12" customHeight="1">
      <c r="E16274" s="576"/>
    </row>
    <row r="16275" spans="5:5" ht="12" customHeight="1">
      <c r="E16275" s="576"/>
    </row>
    <row r="16276" spans="5:5" ht="12" customHeight="1">
      <c r="E16276" s="576"/>
    </row>
    <row r="16277" spans="5:5" ht="12" customHeight="1">
      <c r="E16277" s="576"/>
    </row>
    <row r="16278" spans="5:5" ht="12" customHeight="1">
      <c r="E16278" s="576"/>
    </row>
    <row r="16279" spans="5:5" ht="12" customHeight="1">
      <c r="E16279" s="576"/>
    </row>
    <row r="16280" spans="5:5" ht="12" customHeight="1">
      <c r="E16280" s="576"/>
    </row>
    <row r="16281" spans="5:5" ht="12" customHeight="1">
      <c r="E16281" s="576"/>
    </row>
    <row r="16282" spans="5:5" ht="12" customHeight="1">
      <c r="E16282" s="576"/>
    </row>
    <row r="16283" spans="5:5" ht="12" customHeight="1">
      <c r="E16283" s="576"/>
    </row>
    <row r="16284" spans="5:5" ht="12" customHeight="1">
      <c r="E16284" s="576"/>
    </row>
    <row r="16285" spans="5:5" ht="12" customHeight="1">
      <c r="E16285" s="576"/>
    </row>
    <row r="16286" spans="5:5" ht="12" customHeight="1">
      <c r="E16286" s="576"/>
    </row>
    <row r="16287" spans="5:5" ht="12" customHeight="1">
      <c r="E16287" s="576"/>
    </row>
    <row r="16288" spans="5:5" ht="12" customHeight="1">
      <c r="E16288" s="576"/>
    </row>
    <row r="16289" spans="5:5" ht="12" customHeight="1">
      <c r="E16289" s="576"/>
    </row>
    <row r="16290" spans="5:5" ht="12" customHeight="1">
      <c r="E16290" s="576"/>
    </row>
    <row r="16291" spans="5:5" ht="12" customHeight="1">
      <c r="E16291" s="576"/>
    </row>
    <row r="16292" spans="5:5" ht="12" customHeight="1">
      <c r="E16292" s="576"/>
    </row>
    <row r="16293" spans="5:5" ht="12" customHeight="1">
      <c r="E16293" s="576"/>
    </row>
    <row r="16294" spans="5:5" ht="12" customHeight="1">
      <c r="E16294" s="576"/>
    </row>
    <row r="16295" spans="5:5" ht="12" customHeight="1">
      <c r="E16295" s="576"/>
    </row>
    <row r="16296" spans="5:5" ht="12" customHeight="1">
      <c r="E16296" s="576"/>
    </row>
    <row r="16297" spans="5:5" ht="12" customHeight="1">
      <c r="E16297" s="576"/>
    </row>
    <row r="16298" spans="5:5" ht="12" customHeight="1">
      <c r="E16298" s="576"/>
    </row>
    <row r="16299" spans="5:5" ht="12" customHeight="1">
      <c r="E16299" s="576"/>
    </row>
    <row r="16300" spans="5:5" ht="12" customHeight="1">
      <c r="E16300" s="576"/>
    </row>
    <row r="16301" spans="5:5" ht="12" customHeight="1">
      <c r="E16301" s="576"/>
    </row>
    <row r="16302" spans="5:5" ht="12" customHeight="1">
      <c r="E16302" s="576"/>
    </row>
    <row r="16303" spans="5:5" ht="12" customHeight="1">
      <c r="E16303" s="576"/>
    </row>
    <row r="16304" spans="5:5" ht="12" customHeight="1">
      <c r="E16304" s="576"/>
    </row>
    <row r="16305" spans="5:5" ht="12" customHeight="1">
      <c r="E16305" s="576"/>
    </row>
    <row r="16306" spans="5:5" ht="12" customHeight="1">
      <c r="E16306" s="576"/>
    </row>
    <row r="16307" spans="5:5" ht="12" customHeight="1">
      <c r="E16307" s="576"/>
    </row>
    <row r="16308" spans="5:5" ht="12" customHeight="1">
      <c r="E16308" s="576"/>
    </row>
    <row r="16309" spans="5:5" ht="12" customHeight="1">
      <c r="E16309" s="576"/>
    </row>
    <row r="16310" spans="5:5" ht="12" customHeight="1">
      <c r="E16310" s="576"/>
    </row>
    <row r="16311" spans="5:5" ht="12" customHeight="1">
      <c r="E16311" s="576"/>
    </row>
    <row r="16312" spans="5:5" ht="12" customHeight="1">
      <c r="E16312" s="576"/>
    </row>
    <row r="16313" spans="5:5" ht="12" customHeight="1">
      <c r="E16313" s="576"/>
    </row>
    <row r="16314" spans="5:5" ht="12" customHeight="1">
      <c r="E16314" s="576"/>
    </row>
    <row r="16315" spans="5:5" ht="12" customHeight="1">
      <c r="E16315" s="576"/>
    </row>
    <row r="16316" spans="5:5" ht="12" customHeight="1">
      <c r="E16316" s="576"/>
    </row>
    <row r="16317" spans="5:5" ht="12" customHeight="1">
      <c r="E16317" s="576"/>
    </row>
    <row r="16318" spans="5:5" ht="12" customHeight="1">
      <c r="E16318" s="576"/>
    </row>
    <row r="16319" spans="5:5" ht="12" customHeight="1">
      <c r="E16319" s="576"/>
    </row>
    <row r="16320" spans="5:5" ht="12" customHeight="1">
      <c r="E16320" s="576"/>
    </row>
    <row r="16321" spans="5:5" ht="12" customHeight="1">
      <c r="E16321" s="576"/>
    </row>
    <row r="16322" spans="5:5" ht="12" customHeight="1">
      <c r="E16322" s="576"/>
    </row>
    <row r="16323" spans="5:5" ht="12" customHeight="1">
      <c r="E16323" s="576"/>
    </row>
    <row r="16324" spans="5:5" ht="12" customHeight="1">
      <c r="E16324" s="576"/>
    </row>
    <row r="16325" spans="5:5" ht="12" customHeight="1">
      <c r="E16325" s="576"/>
    </row>
    <row r="16326" spans="5:5" ht="12" customHeight="1">
      <c r="E16326" s="576"/>
    </row>
    <row r="16327" spans="5:5" ht="12" customHeight="1">
      <c r="E16327" s="576"/>
    </row>
    <row r="16328" spans="5:5" ht="12" customHeight="1">
      <c r="E16328" s="576"/>
    </row>
    <row r="16329" spans="5:5" ht="12" customHeight="1">
      <c r="E16329" s="576"/>
    </row>
    <row r="16330" spans="5:5" ht="12" customHeight="1">
      <c r="E16330" s="576"/>
    </row>
    <row r="16331" spans="5:5" ht="12" customHeight="1">
      <c r="E16331" s="576"/>
    </row>
    <row r="16332" spans="5:5" ht="12" customHeight="1">
      <c r="E16332" s="576"/>
    </row>
    <row r="16333" spans="5:5" ht="12" customHeight="1">
      <c r="E16333" s="576"/>
    </row>
    <row r="16334" spans="5:5" ht="12" customHeight="1">
      <c r="E16334" s="576"/>
    </row>
    <row r="16335" spans="5:5" ht="12" customHeight="1">
      <c r="E16335" s="576"/>
    </row>
    <row r="16336" spans="5:5" ht="12" customHeight="1">
      <c r="E16336" s="576"/>
    </row>
    <row r="16337" spans="5:5" ht="12" customHeight="1">
      <c r="E16337" s="576"/>
    </row>
    <row r="16338" spans="5:5" ht="12" customHeight="1">
      <c r="E16338" s="576"/>
    </row>
    <row r="16339" spans="5:5" ht="12" customHeight="1">
      <c r="E16339" s="576"/>
    </row>
    <row r="16340" spans="5:5" ht="12" customHeight="1">
      <c r="E16340" s="576"/>
    </row>
    <row r="16341" spans="5:5" ht="12" customHeight="1">
      <c r="E16341" s="576"/>
    </row>
    <row r="16342" spans="5:5" ht="12" customHeight="1">
      <c r="E16342" s="576"/>
    </row>
    <row r="16343" spans="5:5" ht="12" customHeight="1">
      <c r="E16343" s="576"/>
    </row>
    <row r="16344" spans="5:5" ht="12" customHeight="1">
      <c r="E16344" s="576"/>
    </row>
    <row r="16345" spans="5:5" ht="12" customHeight="1">
      <c r="E16345" s="576"/>
    </row>
    <row r="16346" spans="5:5" ht="12" customHeight="1">
      <c r="E16346" s="576"/>
    </row>
    <row r="16347" spans="5:5" ht="12" customHeight="1">
      <c r="E16347" s="576"/>
    </row>
    <row r="16348" spans="5:5" ht="12" customHeight="1">
      <c r="E16348" s="576"/>
    </row>
    <row r="16349" spans="5:5" ht="12" customHeight="1">
      <c r="E16349" s="576"/>
    </row>
    <row r="16350" spans="5:5" ht="12" customHeight="1">
      <c r="E16350" s="576"/>
    </row>
    <row r="16351" spans="5:5" ht="12" customHeight="1">
      <c r="E16351" s="576"/>
    </row>
    <row r="16352" spans="5:5" ht="12" customHeight="1">
      <c r="E16352" s="576"/>
    </row>
    <row r="16353" spans="5:5" ht="12" customHeight="1">
      <c r="E16353" s="576"/>
    </row>
    <row r="16354" spans="5:5" ht="12" customHeight="1">
      <c r="E16354" s="576"/>
    </row>
    <row r="16355" spans="5:5" ht="12" customHeight="1">
      <c r="E16355" s="576"/>
    </row>
    <row r="16356" spans="5:5" ht="12" customHeight="1">
      <c r="E16356" s="576"/>
    </row>
    <row r="16357" spans="5:5" ht="12" customHeight="1">
      <c r="E16357" s="576"/>
    </row>
    <row r="16358" spans="5:5" ht="12" customHeight="1">
      <c r="E16358" s="576"/>
    </row>
    <row r="16359" spans="5:5" ht="12" customHeight="1">
      <c r="E16359" s="576"/>
    </row>
    <row r="16360" spans="5:5" ht="12" customHeight="1">
      <c r="E16360" s="576"/>
    </row>
    <row r="16361" spans="5:5" ht="12" customHeight="1">
      <c r="E16361" s="576"/>
    </row>
    <row r="16362" spans="5:5" ht="12" customHeight="1">
      <c r="E16362" s="576"/>
    </row>
    <row r="16363" spans="5:5" ht="12" customHeight="1">
      <c r="E16363" s="576"/>
    </row>
    <row r="16364" spans="5:5" ht="12" customHeight="1">
      <c r="E16364" s="576"/>
    </row>
    <row r="16365" spans="5:5" ht="12" customHeight="1">
      <c r="E16365" s="576"/>
    </row>
    <row r="16366" spans="5:5" ht="12" customHeight="1">
      <c r="E16366" s="576"/>
    </row>
    <row r="16367" spans="5:5" ht="12" customHeight="1">
      <c r="E16367" s="576"/>
    </row>
    <row r="16368" spans="5:5" ht="12" customHeight="1">
      <c r="E16368" s="576"/>
    </row>
    <row r="16369" spans="5:5" ht="12" customHeight="1">
      <c r="E16369" s="576"/>
    </row>
    <row r="16370" spans="5:5" ht="12" customHeight="1">
      <c r="E16370" s="576"/>
    </row>
    <row r="16371" spans="5:5" ht="12" customHeight="1">
      <c r="E16371" s="576"/>
    </row>
    <row r="16372" spans="5:5" ht="12" customHeight="1">
      <c r="E16372" s="576"/>
    </row>
    <row r="16373" spans="5:5" ht="12" customHeight="1">
      <c r="E16373" s="576"/>
    </row>
    <row r="16374" spans="5:5" ht="12" customHeight="1">
      <c r="E16374" s="576"/>
    </row>
    <row r="16375" spans="5:5" ht="12" customHeight="1">
      <c r="E16375" s="576"/>
    </row>
    <row r="16376" spans="5:5" ht="12" customHeight="1">
      <c r="E16376" s="576"/>
    </row>
    <row r="16377" spans="5:5" ht="12" customHeight="1">
      <c r="E16377" s="576"/>
    </row>
    <row r="16378" spans="5:5" ht="12" customHeight="1">
      <c r="E16378" s="576"/>
    </row>
    <row r="16379" spans="5:5" ht="12" customHeight="1">
      <c r="E16379" s="576"/>
    </row>
    <row r="16380" spans="5:5" ht="12" customHeight="1">
      <c r="E16380" s="576"/>
    </row>
    <row r="16381" spans="5:5" ht="12" customHeight="1">
      <c r="E16381" s="576"/>
    </row>
    <row r="16382" spans="5:5" ht="12" customHeight="1">
      <c r="E16382" s="576"/>
    </row>
    <row r="16383" spans="5:5" ht="12" customHeight="1">
      <c r="E16383" s="576"/>
    </row>
    <row r="16384" spans="5:5" ht="12" customHeight="1">
      <c r="E16384" s="576"/>
    </row>
    <row r="16385" spans="5:5" ht="12" customHeight="1">
      <c r="E16385" s="576"/>
    </row>
    <row r="16386" spans="5:5" ht="12" customHeight="1">
      <c r="E16386" s="576"/>
    </row>
    <row r="16387" spans="5:5" ht="12" customHeight="1">
      <c r="E16387" s="576"/>
    </row>
    <row r="16388" spans="5:5" ht="12" customHeight="1">
      <c r="E16388" s="576"/>
    </row>
    <row r="16389" spans="5:5" ht="12" customHeight="1">
      <c r="E16389" s="576"/>
    </row>
    <row r="16390" spans="5:5" ht="12" customHeight="1">
      <c r="E16390" s="576"/>
    </row>
    <row r="16391" spans="5:5" ht="12" customHeight="1">
      <c r="E16391" s="576"/>
    </row>
    <row r="16392" spans="5:5" ht="12" customHeight="1">
      <c r="E16392" s="576"/>
    </row>
    <row r="16393" spans="5:5" ht="12" customHeight="1">
      <c r="E16393" s="576"/>
    </row>
    <row r="16394" spans="5:5" ht="12" customHeight="1">
      <c r="E16394" s="576"/>
    </row>
    <row r="16395" spans="5:5" ht="12" customHeight="1">
      <c r="E16395" s="576"/>
    </row>
    <row r="16396" spans="5:5" ht="12" customHeight="1">
      <c r="E16396" s="576"/>
    </row>
    <row r="16397" spans="5:5" ht="12" customHeight="1">
      <c r="E16397" s="576"/>
    </row>
    <row r="16398" spans="5:5" ht="12" customHeight="1">
      <c r="E16398" s="576"/>
    </row>
    <row r="16399" spans="5:5" ht="12" customHeight="1">
      <c r="E16399" s="576"/>
    </row>
    <row r="16400" spans="5:5" ht="12" customHeight="1">
      <c r="E16400" s="576"/>
    </row>
    <row r="16401" spans="5:5" ht="12" customHeight="1">
      <c r="E16401" s="576"/>
    </row>
    <row r="16402" spans="5:5" ht="12" customHeight="1">
      <c r="E16402" s="576"/>
    </row>
    <row r="16403" spans="5:5" ht="12" customHeight="1">
      <c r="E16403" s="576"/>
    </row>
    <row r="16404" spans="5:5" ht="12" customHeight="1">
      <c r="E16404" s="576"/>
    </row>
    <row r="16405" spans="5:5" ht="12" customHeight="1">
      <c r="E16405" s="576"/>
    </row>
    <row r="16406" spans="5:5" ht="12" customHeight="1">
      <c r="E16406" s="576"/>
    </row>
    <row r="16407" spans="5:5" ht="12" customHeight="1">
      <c r="E16407" s="576"/>
    </row>
    <row r="16408" spans="5:5" ht="12" customHeight="1">
      <c r="E16408" s="576"/>
    </row>
    <row r="16409" spans="5:5" ht="12" customHeight="1">
      <c r="E16409" s="576"/>
    </row>
    <row r="16410" spans="5:5" ht="12" customHeight="1">
      <c r="E16410" s="576"/>
    </row>
    <row r="16411" spans="5:5" ht="12" customHeight="1">
      <c r="E16411" s="576"/>
    </row>
    <row r="16412" spans="5:5" ht="12" customHeight="1">
      <c r="E16412" s="576"/>
    </row>
    <row r="16413" spans="5:5" ht="12" customHeight="1">
      <c r="E16413" s="576"/>
    </row>
    <row r="16414" spans="5:5" ht="12" customHeight="1">
      <c r="E16414" s="576"/>
    </row>
    <row r="16415" spans="5:5" ht="12" customHeight="1">
      <c r="E16415" s="576"/>
    </row>
    <row r="16416" spans="5:5" ht="12" customHeight="1">
      <c r="E16416" s="576"/>
    </row>
    <row r="16417" spans="5:5" ht="12" customHeight="1">
      <c r="E16417" s="576"/>
    </row>
    <row r="16418" spans="5:5" ht="12" customHeight="1">
      <c r="E16418" s="576"/>
    </row>
    <row r="16419" spans="5:5" ht="12" customHeight="1">
      <c r="E16419" s="576"/>
    </row>
    <row r="16420" spans="5:5" ht="12" customHeight="1">
      <c r="E16420" s="576"/>
    </row>
    <row r="16421" spans="5:5" ht="12" customHeight="1">
      <c r="E16421" s="576"/>
    </row>
    <row r="16422" spans="5:5" ht="12" customHeight="1">
      <c r="E16422" s="576"/>
    </row>
    <row r="16423" spans="5:5" ht="12" customHeight="1">
      <c r="E16423" s="576"/>
    </row>
    <row r="16424" spans="5:5" ht="12" customHeight="1">
      <c r="E16424" s="576"/>
    </row>
    <row r="16425" spans="5:5" ht="12" customHeight="1">
      <c r="E16425" s="576"/>
    </row>
    <row r="16426" spans="5:5" ht="12" customHeight="1">
      <c r="E16426" s="576"/>
    </row>
    <row r="16427" spans="5:5" ht="12" customHeight="1">
      <c r="E16427" s="576"/>
    </row>
    <row r="16428" spans="5:5" ht="12" customHeight="1">
      <c r="E16428" s="576"/>
    </row>
    <row r="16429" spans="5:5" ht="12" customHeight="1">
      <c r="E16429" s="576"/>
    </row>
    <row r="16430" spans="5:5" ht="12" customHeight="1">
      <c r="E16430" s="576"/>
    </row>
    <row r="16431" spans="5:5" ht="12" customHeight="1">
      <c r="E16431" s="576"/>
    </row>
    <row r="16432" spans="5:5" ht="12" customHeight="1">
      <c r="E16432" s="576"/>
    </row>
    <row r="16433" spans="5:5" ht="12" customHeight="1">
      <c r="E16433" s="576"/>
    </row>
    <row r="16434" spans="5:5" ht="12" customHeight="1">
      <c r="E16434" s="576"/>
    </row>
    <row r="16435" spans="5:5" ht="12" customHeight="1">
      <c r="E16435" s="576"/>
    </row>
    <row r="16436" spans="5:5" ht="12" customHeight="1">
      <c r="E16436" s="576"/>
    </row>
    <row r="16437" spans="5:5" ht="12" customHeight="1">
      <c r="E16437" s="576"/>
    </row>
    <row r="16438" spans="5:5" ht="12" customHeight="1">
      <c r="E16438" s="576"/>
    </row>
    <row r="16439" spans="5:5" ht="12" customHeight="1">
      <c r="E16439" s="576"/>
    </row>
    <row r="16440" spans="5:5" ht="12" customHeight="1">
      <c r="E16440" s="576"/>
    </row>
    <row r="16441" spans="5:5" ht="12" customHeight="1">
      <c r="E16441" s="576"/>
    </row>
    <row r="16442" spans="5:5" ht="12" customHeight="1">
      <c r="E16442" s="576"/>
    </row>
    <row r="16443" spans="5:5" ht="12" customHeight="1">
      <c r="E16443" s="576"/>
    </row>
    <row r="16444" spans="5:5" ht="12" customHeight="1">
      <c r="E16444" s="576"/>
    </row>
    <row r="16445" spans="5:5" ht="12" customHeight="1">
      <c r="E16445" s="576"/>
    </row>
    <row r="16446" spans="5:5" ht="12" customHeight="1">
      <c r="E16446" s="576"/>
    </row>
    <row r="16447" spans="5:5" ht="12" customHeight="1">
      <c r="E16447" s="576"/>
    </row>
    <row r="16448" spans="5:5" ht="12" customHeight="1">
      <c r="E16448" s="576"/>
    </row>
    <row r="16449" spans="5:5" ht="12" customHeight="1">
      <c r="E16449" s="576"/>
    </row>
    <row r="16450" spans="5:5" ht="12" customHeight="1">
      <c r="E16450" s="576"/>
    </row>
    <row r="16451" spans="5:5" ht="12" customHeight="1">
      <c r="E16451" s="576"/>
    </row>
    <row r="16452" spans="5:5" ht="12" customHeight="1">
      <c r="E16452" s="576"/>
    </row>
    <row r="16453" spans="5:5" ht="12" customHeight="1">
      <c r="E16453" s="576"/>
    </row>
    <row r="16454" spans="5:5" ht="12" customHeight="1">
      <c r="E16454" s="576"/>
    </row>
    <row r="16455" spans="5:5" ht="12" customHeight="1">
      <c r="E16455" s="576"/>
    </row>
    <row r="16456" spans="5:5" ht="12" customHeight="1">
      <c r="E16456" s="576"/>
    </row>
    <row r="16457" spans="5:5" ht="12" customHeight="1">
      <c r="E16457" s="576"/>
    </row>
    <row r="16458" spans="5:5" ht="12" customHeight="1">
      <c r="E16458" s="576"/>
    </row>
    <row r="16459" spans="5:5" ht="12" customHeight="1">
      <c r="E16459" s="576"/>
    </row>
    <row r="16460" spans="5:5" ht="12" customHeight="1">
      <c r="E16460" s="576"/>
    </row>
    <row r="16461" spans="5:5" ht="12" customHeight="1">
      <c r="E16461" s="576"/>
    </row>
    <row r="16462" spans="5:5" ht="12" customHeight="1">
      <c r="E16462" s="576"/>
    </row>
    <row r="16463" spans="5:5" ht="12" customHeight="1">
      <c r="E16463" s="576"/>
    </row>
    <row r="16464" spans="5:5" ht="12" customHeight="1">
      <c r="E16464" s="576"/>
    </row>
    <row r="16465" spans="5:5" ht="12" customHeight="1">
      <c r="E16465" s="576"/>
    </row>
    <row r="16466" spans="5:5" ht="12" customHeight="1">
      <c r="E16466" s="576"/>
    </row>
    <row r="16467" spans="5:5" ht="12" customHeight="1">
      <c r="E16467" s="576"/>
    </row>
    <row r="16468" spans="5:5" ht="12" customHeight="1">
      <c r="E16468" s="576"/>
    </row>
    <row r="16469" spans="5:5" ht="12" customHeight="1">
      <c r="E16469" s="576"/>
    </row>
    <row r="16470" spans="5:5" ht="12" customHeight="1">
      <c r="E16470" s="576"/>
    </row>
    <row r="16471" spans="5:5" ht="12" customHeight="1">
      <c r="E16471" s="576"/>
    </row>
    <row r="16472" spans="5:5" ht="12" customHeight="1">
      <c r="E16472" s="576"/>
    </row>
    <row r="16473" spans="5:5" ht="12" customHeight="1">
      <c r="E16473" s="576"/>
    </row>
    <row r="16474" spans="5:5" ht="12" customHeight="1">
      <c r="E16474" s="576"/>
    </row>
    <row r="16475" spans="5:5" ht="12" customHeight="1">
      <c r="E16475" s="576"/>
    </row>
    <row r="16476" spans="5:5" ht="12" customHeight="1">
      <c r="E16476" s="576"/>
    </row>
    <row r="16477" spans="5:5" ht="12" customHeight="1">
      <c r="E16477" s="576"/>
    </row>
    <row r="16478" spans="5:5" ht="12" customHeight="1">
      <c r="E16478" s="576"/>
    </row>
    <row r="16479" spans="5:5" ht="12" customHeight="1">
      <c r="E16479" s="576"/>
    </row>
    <row r="16480" spans="5:5" ht="12" customHeight="1">
      <c r="E16480" s="576"/>
    </row>
    <row r="16481" spans="5:5" ht="12" customHeight="1">
      <c r="E16481" s="576"/>
    </row>
    <row r="16482" spans="5:5" ht="12" customHeight="1">
      <c r="E16482" s="576"/>
    </row>
    <row r="16483" spans="5:5" ht="12" customHeight="1">
      <c r="E16483" s="576"/>
    </row>
    <row r="16484" spans="5:5" ht="12" customHeight="1">
      <c r="E16484" s="576"/>
    </row>
    <row r="16485" spans="5:5" ht="12" customHeight="1">
      <c r="E16485" s="576"/>
    </row>
    <row r="16486" spans="5:5" ht="12" customHeight="1">
      <c r="E16486" s="576"/>
    </row>
    <row r="16487" spans="5:5" ht="12" customHeight="1">
      <c r="E16487" s="576"/>
    </row>
    <row r="16488" spans="5:5" ht="12" customHeight="1">
      <c r="E16488" s="576"/>
    </row>
    <row r="16489" spans="5:5" ht="12" customHeight="1">
      <c r="E16489" s="576"/>
    </row>
    <row r="16490" spans="5:5" ht="12" customHeight="1">
      <c r="E16490" s="576"/>
    </row>
    <row r="16491" spans="5:5" ht="12" customHeight="1">
      <c r="E16491" s="576"/>
    </row>
    <row r="16492" spans="5:5" ht="12" customHeight="1">
      <c r="E16492" s="576"/>
    </row>
    <row r="16493" spans="5:5" ht="12" customHeight="1">
      <c r="E16493" s="576"/>
    </row>
    <row r="16494" spans="5:5" ht="12" customHeight="1">
      <c r="E16494" s="576"/>
    </row>
    <row r="16495" spans="5:5" ht="12" customHeight="1">
      <c r="E16495" s="576"/>
    </row>
    <row r="16496" spans="5:5" ht="12" customHeight="1">
      <c r="E16496" s="576"/>
    </row>
    <row r="16497" spans="5:5" ht="12" customHeight="1">
      <c r="E16497" s="576"/>
    </row>
    <row r="16498" spans="5:5" ht="12" customHeight="1">
      <c r="E16498" s="576"/>
    </row>
    <row r="16499" spans="5:5" ht="12" customHeight="1">
      <c r="E16499" s="576"/>
    </row>
    <row r="16500" spans="5:5" ht="12" customHeight="1">
      <c r="E16500" s="576"/>
    </row>
    <row r="16501" spans="5:5" ht="12" customHeight="1">
      <c r="E16501" s="576"/>
    </row>
    <row r="16502" spans="5:5" ht="12" customHeight="1">
      <c r="E16502" s="576"/>
    </row>
    <row r="16503" spans="5:5" ht="12" customHeight="1">
      <c r="E16503" s="576"/>
    </row>
    <row r="16504" spans="5:5" ht="12" customHeight="1">
      <c r="E16504" s="576"/>
    </row>
    <row r="16505" spans="5:5" ht="12" customHeight="1">
      <c r="E16505" s="576"/>
    </row>
    <row r="16506" spans="5:5" ht="12" customHeight="1">
      <c r="E16506" s="576"/>
    </row>
    <row r="16507" spans="5:5" ht="12" customHeight="1">
      <c r="E16507" s="576"/>
    </row>
    <row r="16508" spans="5:5" ht="12" customHeight="1">
      <c r="E16508" s="576"/>
    </row>
    <row r="16509" spans="5:5" ht="12" customHeight="1">
      <c r="E16509" s="576"/>
    </row>
    <row r="16510" spans="5:5" ht="12" customHeight="1">
      <c r="E16510" s="576"/>
    </row>
    <row r="16511" spans="5:5" ht="12" customHeight="1">
      <c r="E16511" s="576"/>
    </row>
    <row r="16512" spans="5:5" ht="12" customHeight="1">
      <c r="E16512" s="576"/>
    </row>
    <row r="16513" spans="5:5" ht="12" customHeight="1">
      <c r="E16513" s="576"/>
    </row>
    <row r="16514" spans="5:5" ht="12" customHeight="1">
      <c r="E16514" s="576"/>
    </row>
    <row r="16515" spans="5:5" ht="12" customHeight="1">
      <c r="E16515" s="576"/>
    </row>
    <row r="16516" spans="5:5" ht="12" customHeight="1">
      <c r="E16516" s="576"/>
    </row>
    <row r="16517" spans="5:5" ht="12" customHeight="1">
      <c r="E16517" s="576"/>
    </row>
    <row r="16518" spans="5:5" ht="12" customHeight="1">
      <c r="E16518" s="576"/>
    </row>
    <row r="16519" spans="5:5" ht="12" customHeight="1">
      <c r="E16519" s="576"/>
    </row>
    <row r="16520" spans="5:5" ht="12" customHeight="1">
      <c r="E16520" s="576"/>
    </row>
    <row r="16521" spans="5:5" ht="12" customHeight="1">
      <c r="E16521" s="576"/>
    </row>
    <row r="16522" spans="5:5" ht="12" customHeight="1">
      <c r="E16522" s="576"/>
    </row>
    <row r="16523" spans="5:5" ht="12" customHeight="1">
      <c r="E16523" s="576"/>
    </row>
    <row r="16524" spans="5:5" ht="12" customHeight="1">
      <c r="E16524" s="576"/>
    </row>
    <row r="16525" spans="5:5" ht="12" customHeight="1">
      <c r="E16525" s="576"/>
    </row>
    <row r="16526" spans="5:5" ht="12" customHeight="1">
      <c r="E16526" s="576"/>
    </row>
    <row r="16527" spans="5:5" ht="12" customHeight="1">
      <c r="E16527" s="576"/>
    </row>
    <row r="16528" spans="5:5" ht="12" customHeight="1">
      <c r="E16528" s="576"/>
    </row>
    <row r="16529" spans="5:5" ht="12" customHeight="1">
      <c r="E16529" s="576"/>
    </row>
    <row r="16530" spans="5:5" ht="12" customHeight="1">
      <c r="E16530" s="576"/>
    </row>
    <row r="16531" spans="5:5" ht="12" customHeight="1">
      <c r="E16531" s="576"/>
    </row>
    <row r="16532" spans="5:5" ht="12" customHeight="1">
      <c r="E16532" s="576"/>
    </row>
    <row r="16533" spans="5:5" ht="12" customHeight="1">
      <c r="E16533" s="576"/>
    </row>
    <row r="16534" spans="5:5" ht="12" customHeight="1">
      <c r="E16534" s="576"/>
    </row>
    <row r="16535" spans="5:5" ht="12" customHeight="1">
      <c r="E16535" s="576"/>
    </row>
    <row r="16536" spans="5:5" ht="12" customHeight="1">
      <c r="E16536" s="576"/>
    </row>
    <row r="16537" spans="5:5" ht="12" customHeight="1">
      <c r="E16537" s="576"/>
    </row>
    <row r="16538" spans="5:5" ht="12" customHeight="1">
      <c r="E16538" s="576"/>
    </row>
    <row r="16539" spans="5:5" ht="12" customHeight="1">
      <c r="E16539" s="576"/>
    </row>
    <row r="16540" spans="5:5" ht="12" customHeight="1">
      <c r="E16540" s="576"/>
    </row>
    <row r="16541" spans="5:5" ht="12" customHeight="1">
      <c r="E16541" s="576"/>
    </row>
    <row r="16542" spans="5:5" ht="12" customHeight="1">
      <c r="E16542" s="576"/>
    </row>
    <row r="16543" spans="5:5" ht="12" customHeight="1">
      <c r="E16543" s="576"/>
    </row>
    <row r="16544" spans="5:5" ht="12" customHeight="1">
      <c r="E16544" s="576"/>
    </row>
    <row r="16545" spans="5:5" ht="12" customHeight="1">
      <c r="E16545" s="576"/>
    </row>
    <row r="16546" spans="5:5" ht="12" customHeight="1">
      <c r="E16546" s="576"/>
    </row>
    <row r="16547" spans="5:5" ht="12" customHeight="1">
      <c r="E16547" s="576"/>
    </row>
    <row r="16548" spans="5:5" ht="12" customHeight="1">
      <c r="E16548" s="576"/>
    </row>
    <row r="16549" spans="5:5" ht="12" customHeight="1">
      <c r="E16549" s="576"/>
    </row>
    <row r="16550" spans="5:5" ht="12" customHeight="1">
      <c r="E16550" s="576"/>
    </row>
    <row r="16551" spans="5:5" ht="12" customHeight="1">
      <c r="E16551" s="576"/>
    </row>
    <row r="16552" spans="5:5" ht="12" customHeight="1">
      <c r="E16552" s="576"/>
    </row>
    <row r="16553" spans="5:5" ht="12" customHeight="1">
      <c r="E16553" s="576"/>
    </row>
    <row r="16554" spans="5:5" ht="12" customHeight="1">
      <c r="E16554" s="576"/>
    </row>
    <row r="16555" spans="5:5" ht="12" customHeight="1">
      <c r="E16555" s="576"/>
    </row>
    <row r="16556" spans="5:5" ht="12" customHeight="1">
      <c r="E16556" s="576"/>
    </row>
    <row r="16557" spans="5:5" ht="12" customHeight="1">
      <c r="E16557" s="576"/>
    </row>
    <row r="16558" spans="5:5" ht="12" customHeight="1">
      <c r="E16558" s="576"/>
    </row>
    <row r="16559" spans="5:5" ht="12" customHeight="1">
      <c r="E16559" s="576"/>
    </row>
    <row r="16560" spans="5:5" ht="12" customHeight="1">
      <c r="E16560" s="576"/>
    </row>
    <row r="16561" spans="5:5" ht="12" customHeight="1">
      <c r="E16561" s="576"/>
    </row>
    <row r="16562" spans="5:5" ht="12" customHeight="1">
      <c r="E16562" s="576"/>
    </row>
    <row r="16563" spans="5:5" ht="12" customHeight="1">
      <c r="E16563" s="576"/>
    </row>
    <row r="16564" spans="5:5" ht="12" customHeight="1">
      <c r="E16564" s="576"/>
    </row>
    <row r="16565" spans="5:5" ht="12" customHeight="1">
      <c r="E16565" s="576"/>
    </row>
    <row r="16566" spans="5:5" ht="12" customHeight="1">
      <c r="E16566" s="576"/>
    </row>
    <row r="16567" spans="5:5" ht="12" customHeight="1">
      <c r="E16567" s="576"/>
    </row>
    <row r="16568" spans="5:5" ht="12" customHeight="1">
      <c r="E16568" s="576"/>
    </row>
    <row r="16569" spans="5:5" ht="12" customHeight="1">
      <c r="E16569" s="576"/>
    </row>
    <row r="16570" spans="5:5" ht="12" customHeight="1">
      <c r="E16570" s="576"/>
    </row>
    <row r="16571" spans="5:5" ht="12" customHeight="1">
      <c r="E16571" s="576"/>
    </row>
    <row r="16572" spans="5:5" ht="12" customHeight="1">
      <c r="E16572" s="576"/>
    </row>
    <row r="16573" spans="5:5" ht="12" customHeight="1">
      <c r="E16573" s="576"/>
    </row>
    <row r="16574" spans="5:5" ht="12" customHeight="1">
      <c r="E16574" s="576"/>
    </row>
    <row r="16575" spans="5:5" ht="12" customHeight="1">
      <c r="E16575" s="576"/>
    </row>
    <row r="16576" spans="5:5" ht="12" customHeight="1">
      <c r="E16576" s="576"/>
    </row>
    <row r="16577" spans="5:5" ht="12" customHeight="1">
      <c r="E16577" s="576"/>
    </row>
    <row r="16578" spans="5:5" ht="12" customHeight="1">
      <c r="E16578" s="576"/>
    </row>
    <row r="16579" spans="5:5" ht="12" customHeight="1">
      <c r="E16579" s="576"/>
    </row>
    <row r="16580" spans="5:5" ht="12" customHeight="1">
      <c r="E16580" s="576"/>
    </row>
    <row r="16581" spans="5:5" ht="12" customHeight="1">
      <c r="E16581" s="576"/>
    </row>
    <row r="16582" spans="5:5" ht="12" customHeight="1">
      <c r="E16582" s="576"/>
    </row>
    <row r="16583" spans="5:5" ht="12" customHeight="1">
      <c r="E16583" s="576"/>
    </row>
    <row r="16584" spans="5:5" ht="12" customHeight="1">
      <c r="E16584" s="576"/>
    </row>
    <row r="16585" spans="5:5" ht="12" customHeight="1">
      <c r="E16585" s="576"/>
    </row>
    <row r="16586" spans="5:5" ht="12" customHeight="1">
      <c r="E16586" s="576"/>
    </row>
    <row r="16587" spans="5:5" ht="12" customHeight="1">
      <c r="E16587" s="576"/>
    </row>
    <row r="16588" spans="5:5" ht="12" customHeight="1">
      <c r="E16588" s="576"/>
    </row>
    <row r="16589" spans="5:5" ht="12" customHeight="1">
      <c r="E16589" s="576"/>
    </row>
    <row r="16590" spans="5:5" ht="12" customHeight="1">
      <c r="E16590" s="576"/>
    </row>
    <row r="16591" spans="5:5" ht="12" customHeight="1">
      <c r="E16591" s="576"/>
    </row>
    <row r="16592" spans="5:5" ht="12" customHeight="1">
      <c r="E16592" s="576"/>
    </row>
    <row r="16593" spans="5:5" ht="12" customHeight="1">
      <c r="E16593" s="576"/>
    </row>
    <row r="16594" spans="5:5" ht="12" customHeight="1">
      <c r="E16594" s="576"/>
    </row>
    <row r="16595" spans="5:5" ht="12" customHeight="1">
      <c r="E16595" s="576"/>
    </row>
    <row r="16596" spans="5:5" ht="12" customHeight="1">
      <c r="E16596" s="576"/>
    </row>
    <row r="16597" spans="5:5" ht="12" customHeight="1">
      <c r="E16597" s="576"/>
    </row>
    <row r="16598" spans="5:5" ht="12" customHeight="1">
      <c r="E16598" s="576"/>
    </row>
    <row r="16599" spans="5:5" ht="12" customHeight="1">
      <c r="E16599" s="576"/>
    </row>
    <row r="16600" spans="5:5" ht="12" customHeight="1">
      <c r="E16600" s="576"/>
    </row>
    <row r="16601" spans="5:5" ht="12" customHeight="1">
      <c r="E16601" s="576"/>
    </row>
    <row r="16602" spans="5:5" ht="12" customHeight="1">
      <c r="E16602" s="576"/>
    </row>
    <row r="16603" spans="5:5" ht="12" customHeight="1">
      <c r="E16603" s="576"/>
    </row>
    <row r="16604" spans="5:5" ht="12" customHeight="1">
      <c r="E16604" s="576"/>
    </row>
    <row r="16605" spans="5:5" ht="12" customHeight="1">
      <c r="E16605" s="576"/>
    </row>
    <row r="16606" spans="5:5" ht="12" customHeight="1">
      <c r="E16606" s="576"/>
    </row>
    <row r="16607" spans="5:5" ht="12" customHeight="1">
      <c r="E16607" s="576"/>
    </row>
    <row r="16608" spans="5:5" ht="12" customHeight="1">
      <c r="E16608" s="576"/>
    </row>
    <row r="16609" spans="5:5" ht="12" customHeight="1">
      <c r="E16609" s="576"/>
    </row>
    <row r="16610" spans="5:5" ht="12" customHeight="1">
      <c r="E16610" s="576"/>
    </row>
    <row r="16611" spans="5:5" ht="12" customHeight="1">
      <c r="E16611" s="576"/>
    </row>
    <row r="16612" spans="5:5" ht="12" customHeight="1">
      <c r="E16612" s="576"/>
    </row>
    <row r="16613" spans="5:5" ht="12" customHeight="1">
      <c r="E16613" s="576"/>
    </row>
    <row r="16614" spans="5:5" ht="12" customHeight="1">
      <c r="E16614" s="576"/>
    </row>
    <row r="16615" spans="5:5" ht="12" customHeight="1">
      <c r="E16615" s="576"/>
    </row>
    <row r="16616" spans="5:5" ht="12" customHeight="1">
      <c r="E16616" s="576"/>
    </row>
    <row r="16617" spans="5:5" ht="12" customHeight="1">
      <c r="E16617" s="576"/>
    </row>
    <row r="16618" spans="5:5" ht="12" customHeight="1">
      <c r="E16618" s="576"/>
    </row>
    <row r="16619" spans="5:5" ht="12" customHeight="1">
      <c r="E16619" s="576"/>
    </row>
    <row r="16620" spans="5:5" ht="12" customHeight="1">
      <c r="E16620" s="576"/>
    </row>
    <row r="16621" spans="5:5" ht="12" customHeight="1">
      <c r="E16621" s="576"/>
    </row>
    <row r="16622" spans="5:5" ht="12" customHeight="1">
      <c r="E16622" s="576"/>
    </row>
    <row r="16623" spans="5:5" ht="12" customHeight="1">
      <c r="E16623" s="576"/>
    </row>
    <row r="16624" spans="5:5" ht="12" customHeight="1">
      <c r="E16624" s="576"/>
    </row>
    <row r="16625" spans="5:5" ht="12" customHeight="1">
      <c r="E16625" s="576"/>
    </row>
    <row r="16626" spans="5:5" ht="12" customHeight="1">
      <c r="E16626" s="576"/>
    </row>
    <row r="16627" spans="5:5" ht="12" customHeight="1">
      <c r="E16627" s="576"/>
    </row>
    <row r="16628" spans="5:5" ht="12" customHeight="1">
      <c r="E16628" s="576"/>
    </row>
    <row r="16629" spans="5:5" ht="12" customHeight="1">
      <c r="E16629" s="576"/>
    </row>
    <row r="16630" spans="5:5" ht="12" customHeight="1">
      <c r="E16630" s="576"/>
    </row>
    <row r="16631" spans="5:5" ht="12" customHeight="1">
      <c r="E16631" s="576"/>
    </row>
    <row r="16632" spans="5:5" ht="12" customHeight="1">
      <c r="E16632" s="576"/>
    </row>
    <row r="16633" spans="5:5" ht="12" customHeight="1">
      <c r="E16633" s="576"/>
    </row>
    <row r="16634" spans="5:5" ht="12" customHeight="1">
      <c r="E16634" s="576"/>
    </row>
    <row r="16635" spans="5:5" ht="12" customHeight="1">
      <c r="E16635" s="576"/>
    </row>
    <row r="16636" spans="5:5" ht="12" customHeight="1">
      <c r="E16636" s="576"/>
    </row>
    <row r="16637" spans="5:5" ht="12" customHeight="1">
      <c r="E16637" s="576"/>
    </row>
    <row r="16638" spans="5:5" ht="12" customHeight="1">
      <c r="E16638" s="576"/>
    </row>
    <row r="16639" spans="5:5" ht="12" customHeight="1">
      <c r="E16639" s="576"/>
    </row>
    <row r="16640" spans="5:5" ht="12" customHeight="1">
      <c r="E16640" s="576"/>
    </row>
    <row r="16641" spans="5:5" ht="12" customHeight="1">
      <c r="E16641" s="576"/>
    </row>
    <row r="16642" spans="5:5" ht="12" customHeight="1">
      <c r="E16642" s="576"/>
    </row>
    <row r="16643" spans="5:5" ht="12" customHeight="1">
      <c r="E16643" s="576"/>
    </row>
    <row r="16644" spans="5:5" ht="12" customHeight="1">
      <c r="E16644" s="576"/>
    </row>
    <row r="16645" spans="5:5" ht="12" customHeight="1">
      <c r="E16645" s="576"/>
    </row>
    <row r="16646" spans="5:5" ht="12" customHeight="1">
      <c r="E16646" s="576"/>
    </row>
    <row r="16647" spans="5:5" ht="12" customHeight="1">
      <c r="E16647" s="576"/>
    </row>
    <row r="16648" spans="5:5" ht="12" customHeight="1">
      <c r="E16648" s="576"/>
    </row>
    <row r="16649" spans="5:5" ht="12" customHeight="1">
      <c r="E16649" s="576"/>
    </row>
    <row r="16650" spans="5:5" ht="12" customHeight="1">
      <c r="E16650" s="576"/>
    </row>
    <row r="16651" spans="5:5" ht="12" customHeight="1">
      <c r="E16651" s="576"/>
    </row>
    <row r="16652" spans="5:5" ht="12" customHeight="1">
      <c r="E16652" s="576"/>
    </row>
    <row r="16653" spans="5:5" ht="12" customHeight="1">
      <c r="E16653" s="576"/>
    </row>
    <row r="16654" spans="5:5" ht="12" customHeight="1">
      <c r="E16654" s="576"/>
    </row>
    <row r="16655" spans="5:5" ht="12" customHeight="1">
      <c r="E16655" s="576"/>
    </row>
    <row r="16656" spans="5:5" ht="12" customHeight="1">
      <c r="E16656" s="576"/>
    </row>
    <row r="16657" spans="5:5" ht="12" customHeight="1">
      <c r="E16657" s="576"/>
    </row>
    <row r="16658" spans="5:5" ht="12" customHeight="1">
      <c r="E16658" s="576"/>
    </row>
    <row r="16659" spans="5:5" ht="12" customHeight="1">
      <c r="E16659" s="576"/>
    </row>
    <row r="16660" spans="5:5" ht="12" customHeight="1">
      <c r="E16660" s="576"/>
    </row>
    <row r="16661" spans="5:5" ht="12" customHeight="1">
      <c r="E16661" s="576"/>
    </row>
    <row r="16662" spans="5:5" ht="12" customHeight="1">
      <c r="E16662" s="576"/>
    </row>
    <row r="16663" spans="5:5" ht="12" customHeight="1">
      <c r="E16663" s="576"/>
    </row>
    <row r="16664" spans="5:5" ht="12" customHeight="1">
      <c r="E16664" s="576"/>
    </row>
    <row r="16665" spans="5:5" ht="12" customHeight="1">
      <c r="E16665" s="576"/>
    </row>
    <row r="16666" spans="5:5" ht="12" customHeight="1">
      <c r="E16666" s="576"/>
    </row>
    <row r="16667" spans="5:5" ht="12" customHeight="1">
      <c r="E16667" s="576"/>
    </row>
    <row r="16668" spans="5:5" ht="12" customHeight="1">
      <c r="E16668" s="576"/>
    </row>
    <row r="16669" spans="5:5" ht="12" customHeight="1">
      <c r="E16669" s="576"/>
    </row>
    <row r="16670" spans="5:5" ht="12" customHeight="1">
      <c r="E16670" s="576"/>
    </row>
    <row r="16671" spans="5:5" ht="12" customHeight="1">
      <c r="E16671" s="576"/>
    </row>
    <row r="16672" spans="5:5" ht="12" customHeight="1">
      <c r="E16672" s="576"/>
    </row>
    <row r="16673" spans="5:5" ht="12" customHeight="1">
      <c r="E16673" s="576"/>
    </row>
    <row r="16674" spans="5:5" ht="12" customHeight="1">
      <c r="E16674" s="576"/>
    </row>
    <row r="16675" spans="5:5" ht="12" customHeight="1">
      <c r="E16675" s="576"/>
    </row>
    <row r="16676" spans="5:5" ht="12" customHeight="1">
      <c r="E16676" s="576"/>
    </row>
    <row r="16677" spans="5:5" ht="12" customHeight="1">
      <c r="E16677" s="576"/>
    </row>
    <row r="16678" spans="5:5" ht="12" customHeight="1">
      <c r="E16678" s="576"/>
    </row>
    <row r="16679" spans="5:5" ht="12" customHeight="1">
      <c r="E16679" s="576"/>
    </row>
    <row r="16680" spans="5:5" ht="12" customHeight="1">
      <c r="E16680" s="576"/>
    </row>
    <row r="16681" spans="5:5" ht="12" customHeight="1">
      <c r="E16681" s="576"/>
    </row>
    <row r="16682" spans="5:5" ht="12" customHeight="1">
      <c r="E16682" s="576"/>
    </row>
    <row r="16683" spans="5:5" ht="12" customHeight="1">
      <c r="E16683" s="576"/>
    </row>
    <row r="16684" spans="5:5" ht="12" customHeight="1">
      <c r="E16684" s="576"/>
    </row>
    <row r="16685" spans="5:5" ht="12" customHeight="1">
      <c r="E16685" s="576"/>
    </row>
    <row r="16686" spans="5:5" ht="12" customHeight="1">
      <c r="E16686" s="576"/>
    </row>
    <row r="16687" spans="5:5" ht="12" customHeight="1">
      <c r="E16687" s="576"/>
    </row>
    <row r="16688" spans="5:5" ht="12" customHeight="1">
      <c r="E16688" s="576"/>
    </row>
    <row r="16689" spans="5:5" ht="12" customHeight="1">
      <c r="E16689" s="576"/>
    </row>
    <row r="16690" spans="5:5" ht="12" customHeight="1">
      <c r="E16690" s="576"/>
    </row>
    <row r="16691" spans="5:5" ht="12" customHeight="1">
      <c r="E16691" s="576"/>
    </row>
    <row r="16692" spans="5:5" ht="12" customHeight="1">
      <c r="E16692" s="576"/>
    </row>
    <row r="16693" spans="5:5" ht="12" customHeight="1">
      <c r="E16693" s="576"/>
    </row>
    <row r="16694" spans="5:5" ht="12" customHeight="1">
      <c r="E16694" s="576"/>
    </row>
    <row r="16695" spans="5:5" ht="12" customHeight="1">
      <c r="E16695" s="576"/>
    </row>
    <row r="16696" spans="5:5" ht="12" customHeight="1">
      <c r="E16696" s="576"/>
    </row>
    <row r="16697" spans="5:5" ht="12" customHeight="1">
      <c r="E16697" s="576"/>
    </row>
    <row r="16698" spans="5:5" ht="12" customHeight="1">
      <c r="E16698" s="576"/>
    </row>
    <row r="16699" spans="5:5" ht="12" customHeight="1">
      <c r="E16699" s="576"/>
    </row>
    <row r="16700" spans="5:5" ht="12" customHeight="1">
      <c r="E16700" s="576"/>
    </row>
    <row r="16701" spans="5:5" ht="12" customHeight="1">
      <c r="E16701" s="576"/>
    </row>
    <row r="16702" spans="5:5" ht="12" customHeight="1">
      <c r="E16702" s="576"/>
    </row>
    <row r="16703" spans="5:5" ht="12" customHeight="1">
      <c r="E16703" s="576"/>
    </row>
    <row r="16704" spans="5:5" ht="12" customHeight="1">
      <c r="E16704" s="576"/>
    </row>
    <row r="16705" spans="5:5" ht="12" customHeight="1">
      <c r="E16705" s="576"/>
    </row>
    <row r="16706" spans="5:5" ht="12" customHeight="1">
      <c r="E16706" s="576"/>
    </row>
    <row r="16707" spans="5:5" ht="12" customHeight="1">
      <c r="E16707" s="576"/>
    </row>
    <row r="16708" spans="5:5" ht="12" customHeight="1">
      <c r="E16708" s="576"/>
    </row>
    <row r="16709" spans="5:5" ht="12" customHeight="1">
      <c r="E16709" s="576"/>
    </row>
    <row r="16710" spans="5:5" ht="12" customHeight="1">
      <c r="E16710" s="576"/>
    </row>
    <row r="16711" spans="5:5" ht="12" customHeight="1">
      <c r="E16711" s="576"/>
    </row>
    <row r="16712" spans="5:5" ht="12" customHeight="1">
      <c r="E16712" s="576"/>
    </row>
    <row r="16713" spans="5:5" ht="12" customHeight="1">
      <c r="E16713" s="576"/>
    </row>
    <row r="16714" spans="5:5" ht="12" customHeight="1">
      <c r="E16714" s="576"/>
    </row>
    <row r="16715" spans="5:5" ht="12" customHeight="1">
      <c r="E16715" s="576"/>
    </row>
    <row r="16716" spans="5:5" ht="12" customHeight="1">
      <c r="E16716" s="576"/>
    </row>
    <row r="16717" spans="5:5" ht="12" customHeight="1">
      <c r="E16717" s="576"/>
    </row>
    <row r="16718" spans="5:5" ht="12" customHeight="1">
      <c r="E16718" s="576"/>
    </row>
    <row r="16719" spans="5:5" ht="12" customHeight="1">
      <c r="E16719" s="576"/>
    </row>
    <row r="16720" spans="5:5" ht="12" customHeight="1">
      <c r="E16720" s="576"/>
    </row>
    <row r="16721" spans="5:5" ht="12" customHeight="1">
      <c r="E16721" s="576"/>
    </row>
    <row r="16722" spans="5:5" ht="12" customHeight="1">
      <c r="E16722" s="576"/>
    </row>
    <row r="16723" spans="5:5" ht="12" customHeight="1">
      <c r="E16723" s="576"/>
    </row>
    <row r="16724" spans="5:5" ht="12" customHeight="1">
      <c r="E16724" s="576"/>
    </row>
    <row r="16725" spans="5:5" ht="12" customHeight="1">
      <c r="E16725" s="576"/>
    </row>
    <row r="16726" spans="5:5" ht="12" customHeight="1">
      <c r="E16726" s="576"/>
    </row>
    <row r="16727" spans="5:5" ht="12" customHeight="1">
      <c r="E16727" s="576"/>
    </row>
    <row r="16728" spans="5:5" ht="12" customHeight="1">
      <c r="E16728" s="576"/>
    </row>
    <row r="16729" spans="5:5" ht="12" customHeight="1">
      <c r="E16729" s="576"/>
    </row>
    <row r="16730" spans="5:5" ht="12" customHeight="1">
      <c r="E16730" s="576"/>
    </row>
    <row r="16731" spans="5:5" ht="12" customHeight="1">
      <c r="E16731" s="576"/>
    </row>
    <row r="16732" spans="5:5" ht="12" customHeight="1">
      <c r="E16732" s="576"/>
    </row>
    <row r="16733" spans="5:5" ht="12" customHeight="1">
      <c r="E16733" s="576"/>
    </row>
    <row r="16734" spans="5:5" ht="12" customHeight="1">
      <c r="E16734" s="576"/>
    </row>
    <row r="16735" spans="5:5" ht="12" customHeight="1">
      <c r="E16735" s="576"/>
    </row>
    <row r="16736" spans="5:5" ht="12" customHeight="1">
      <c r="E16736" s="576"/>
    </row>
    <row r="16737" spans="5:5" ht="12" customHeight="1">
      <c r="E16737" s="576"/>
    </row>
    <row r="16738" spans="5:5" ht="12" customHeight="1">
      <c r="E16738" s="576"/>
    </row>
    <row r="16739" spans="5:5" ht="12" customHeight="1">
      <c r="E16739" s="576"/>
    </row>
    <row r="16740" spans="5:5" ht="12" customHeight="1">
      <c r="E16740" s="576"/>
    </row>
    <row r="16741" spans="5:5" ht="12" customHeight="1">
      <c r="E16741" s="576"/>
    </row>
    <row r="16742" spans="5:5" ht="12" customHeight="1">
      <c r="E16742" s="576"/>
    </row>
    <row r="16743" spans="5:5" ht="12" customHeight="1">
      <c r="E16743" s="576"/>
    </row>
    <row r="16744" spans="5:5" ht="12" customHeight="1">
      <c r="E16744" s="576"/>
    </row>
    <row r="16745" spans="5:5" ht="12" customHeight="1">
      <c r="E16745" s="576"/>
    </row>
    <row r="16746" spans="5:5" ht="12" customHeight="1">
      <c r="E16746" s="576"/>
    </row>
    <row r="16747" spans="5:5" ht="12" customHeight="1">
      <c r="E16747" s="576"/>
    </row>
    <row r="16748" spans="5:5" ht="12" customHeight="1">
      <c r="E16748" s="576"/>
    </row>
    <row r="16749" spans="5:5" ht="12" customHeight="1">
      <c r="E16749" s="576"/>
    </row>
    <row r="16750" spans="5:5" ht="12" customHeight="1">
      <c r="E16750" s="576"/>
    </row>
    <row r="16751" spans="5:5" ht="12" customHeight="1">
      <c r="E16751" s="576"/>
    </row>
    <row r="16752" spans="5:5" ht="12" customHeight="1">
      <c r="E16752" s="576"/>
    </row>
    <row r="16753" spans="5:5" ht="12" customHeight="1">
      <c r="E16753" s="576"/>
    </row>
    <row r="16754" spans="5:5" ht="12" customHeight="1">
      <c r="E16754" s="576"/>
    </row>
    <row r="16755" spans="5:5" ht="12" customHeight="1">
      <c r="E16755" s="576"/>
    </row>
    <row r="16756" spans="5:5" ht="12" customHeight="1">
      <c r="E16756" s="576"/>
    </row>
    <row r="16757" spans="5:5" ht="12" customHeight="1">
      <c r="E16757" s="576"/>
    </row>
    <row r="16758" spans="5:5" ht="12" customHeight="1">
      <c r="E16758" s="576"/>
    </row>
    <row r="16759" spans="5:5" ht="12" customHeight="1">
      <c r="E16759" s="576"/>
    </row>
    <row r="16760" spans="5:5" ht="12" customHeight="1">
      <c r="E16760" s="576"/>
    </row>
    <row r="16761" spans="5:5" ht="12" customHeight="1">
      <c r="E16761" s="576"/>
    </row>
    <row r="16762" spans="5:5" ht="12" customHeight="1">
      <c r="E16762" s="576"/>
    </row>
    <row r="16763" spans="5:5" ht="12" customHeight="1">
      <c r="E16763" s="576"/>
    </row>
    <row r="16764" spans="5:5" ht="12" customHeight="1">
      <c r="E16764" s="576"/>
    </row>
    <row r="16765" spans="5:5" ht="12" customHeight="1">
      <c r="E16765" s="576"/>
    </row>
    <row r="16766" spans="5:5" ht="12" customHeight="1">
      <c r="E16766" s="576"/>
    </row>
    <row r="16767" spans="5:5" ht="12" customHeight="1">
      <c r="E16767" s="576"/>
    </row>
    <row r="16768" spans="5:5" ht="12" customHeight="1">
      <c r="E16768" s="576"/>
    </row>
    <row r="16769" spans="5:5" ht="12" customHeight="1">
      <c r="E16769" s="576"/>
    </row>
    <row r="16770" spans="5:5" ht="12" customHeight="1">
      <c r="E16770" s="576"/>
    </row>
    <row r="16771" spans="5:5" ht="12" customHeight="1">
      <c r="E16771" s="576"/>
    </row>
    <row r="16772" spans="5:5" ht="12" customHeight="1">
      <c r="E16772" s="576"/>
    </row>
    <row r="16773" spans="5:5" ht="12" customHeight="1">
      <c r="E16773" s="576"/>
    </row>
    <row r="16774" spans="5:5" ht="12" customHeight="1">
      <c r="E16774" s="576"/>
    </row>
    <row r="16775" spans="5:5" ht="12" customHeight="1">
      <c r="E16775" s="576"/>
    </row>
    <row r="16776" spans="5:5" ht="12" customHeight="1">
      <c r="E16776" s="576"/>
    </row>
    <row r="16777" spans="5:5" ht="12" customHeight="1">
      <c r="E16777" s="576"/>
    </row>
    <row r="16778" spans="5:5" ht="12" customHeight="1">
      <c r="E16778" s="576"/>
    </row>
    <row r="16779" spans="5:5" ht="12" customHeight="1">
      <c r="E16779" s="576"/>
    </row>
    <row r="16780" spans="5:5" ht="12" customHeight="1">
      <c r="E16780" s="576"/>
    </row>
    <row r="16781" spans="5:5" ht="12" customHeight="1">
      <c r="E16781" s="576"/>
    </row>
    <row r="16782" spans="5:5" ht="12" customHeight="1">
      <c r="E16782" s="576"/>
    </row>
    <row r="16783" spans="5:5" ht="12" customHeight="1">
      <c r="E16783" s="576"/>
    </row>
    <row r="16784" spans="5:5" ht="12" customHeight="1">
      <c r="E16784" s="576"/>
    </row>
    <row r="16785" spans="5:5" ht="12" customHeight="1">
      <c r="E16785" s="576"/>
    </row>
    <row r="16786" spans="5:5" ht="12" customHeight="1">
      <c r="E16786" s="576"/>
    </row>
    <row r="16787" spans="5:5" ht="12" customHeight="1">
      <c r="E16787" s="576"/>
    </row>
    <row r="16788" spans="5:5" ht="12" customHeight="1">
      <c r="E16788" s="576"/>
    </row>
    <row r="16789" spans="5:5" ht="12" customHeight="1">
      <c r="E16789" s="576"/>
    </row>
    <row r="16790" spans="5:5" ht="12" customHeight="1">
      <c r="E16790" s="576"/>
    </row>
    <row r="16791" spans="5:5" ht="12" customHeight="1">
      <c r="E16791" s="576"/>
    </row>
    <row r="16792" spans="5:5" ht="12" customHeight="1">
      <c r="E16792" s="576"/>
    </row>
    <row r="16793" spans="5:5" ht="12" customHeight="1">
      <c r="E16793" s="576"/>
    </row>
    <row r="16794" spans="5:5" ht="12" customHeight="1">
      <c r="E16794" s="576"/>
    </row>
    <row r="16795" spans="5:5" ht="12" customHeight="1">
      <c r="E16795" s="576"/>
    </row>
    <row r="16796" spans="5:5" ht="12" customHeight="1">
      <c r="E16796" s="576"/>
    </row>
    <row r="16797" spans="5:5" ht="12" customHeight="1">
      <c r="E16797" s="576"/>
    </row>
    <row r="16798" spans="5:5" ht="12" customHeight="1">
      <c r="E16798" s="576"/>
    </row>
    <row r="16799" spans="5:5" ht="12" customHeight="1">
      <c r="E16799" s="576"/>
    </row>
    <row r="16800" spans="5:5" ht="12" customHeight="1">
      <c r="E16800" s="576"/>
    </row>
    <row r="16801" spans="5:5" ht="12" customHeight="1">
      <c r="E16801" s="576"/>
    </row>
    <row r="16802" spans="5:5" ht="12" customHeight="1">
      <c r="E16802" s="576"/>
    </row>
    <row r="16803" spans="5:5" ht="12" customHeight="1">
      <c r="E16803" s="576"/>
    </row>
    <row r="16804" spans="5:5" ht="12" customHeight="1">
      <c r="E16804" s="576"/>
    </row>
    <row r="16805" spans="5:5" ht="12" customHeight="1">
      <c r="E16805" s="576"/>
    </row>
    <row r="16806" spans="5:5" ht="12" customHeight="1">
      <c r="E16806" s="576"/>
    </row>
    <row r="16807" spans="5:5" ht="12" customHeight="1">
      <c r="E16807" s="576"/>
    </row>
    <row r="16808" spans="5:5" ht="12" customHeight="1">
      <c r="E16808" s="576"/>
    </row>
    <row r="16809" spans="5:5" ht="12" customHeight="1">
      <c r="E16809" s="576"/>
    </row>
    <row r="16810" spans="5:5" ht="12" customHeight="1">
      <c r="E16810" s="576"/>
    </row>
    <row r="16811" spans="5:5" ht="12" customHeight="1">
      <c r="E16811" s="576"/>
    </row>
    <row r="16812" spans="5:5" ht="12" customHeight="1">
      <c r="E16812" s="576"/>
    </row>
    <row r="16813" spans="5:5" ht="12" customHeight="1">
      <c r="E16813" s="576"/>
    </row>
    <row r="16814" spans="5:5" ht="12" customHeight="1">
      <c r="E16814" s="576"/>
    </row>
    <row r="16815" spans="5:5" ht="12" customHeight="1">
      <c r="E16815" s="576"/>
    </row>
    <row r="16816" spans="5:5" ht="12" customHeight="1">
      <c r="E16816" s="576"/>
    </row>
    <row r="16817" spans="5:5" ht="12" customHeight="1">
      <c r="E16817" s="576"/>
    </row>
    <row r="16818" spans="5:5" ht="12" customHeight="1">
      <c r="E16818" s="576"/>
    </row>
    <row r="16819" spans="5:5" ht="12" customHeight="1">
      <c r="E16819" s="576"/>
    </row>
    <row r="16820" spans="5:5" ht="12" customHeight="1">
      <c r="E16820" s="576"/>
    </row>
    <row r="16821" spans="5:5" ht="12" customHeight="1">
      <c r="E16821" s="576"/>
    </row>
    <row r="16822" spans="5:5" ht="12" customHeight="1">
      <c r="E16822" s="576"/>
    </row>
    <row r="16823" spans="5:5" ht="12" customHeight="1">
      <c r="E16823" s="576"/>
    </row>
    <row r="16824" spans="5:5" ht="12" customHeight="1">
      <c r="E16824" s="576"/>
    </row>
    <row r="16825" spans="5:5" ht="12" customHeight="1">
      <c r="E16825" s="576"/>
    </row>
    <row r="16826" spans="5:5" ht="12" customHeight="1">
      <c r="E16826" s="576"/>
    </row>
    <row r="16827" spans="5:5" ht="12" customHeight="1">
      <c r="E16827" s="576"/>
    </row>
    <row r="16828" spans="5:5" ht="12" customHeight="1">
      <c r="E16828" s="576"/>
    </row>
    <row r="16829" spans="5:5" ht="12" customHeight="1">
      <c r="E16829" s="576"/>
    </row>
    <row r="16830" spans="5:5" ht="12" customHeight="1">
      <c r="E16830" s="576"/>
    </row>
    <row r="16831" spans="5:5" ht="12" customHeight="1">
      <c r="E16831" s="576"/>
    </row>
    <row r="16832" spans="5:5" ht="12" customHeight="1">
      <c r="E16832" s="576"/>
    </row>
    <row r="16833" spans="5:5" ht="12" customHeight="1">
      <c r="E16833" s="576"/>
    </row>
    <row r="16834" spans="5:5" ht="12" customHeight="1">
      <c r="E16834" s="576"/>
    </row>
    <row r="16835" spans="5:5" ht="12" customHeight="1">
      <c r="E16835" s="576"/>
    </row>
    <row r="16836" spans="5:5" ht="12" customHeight="1">
      <c r="E16836" s="576"/>
    </row>
    <row r="16837" spans="5:5" ht="12" customHeight="1">
      <c r="E16837" s="576"/>
    </row>
    <row r="16838" spans="5:5" ht="12" customHeight="1">
      <c r="E16838" s="576"/>
    </row>
    <row r="16839" spans="5:5" ht="12" customHeight="1">
      <c r="E16839" s="576"/>
    </row>
    <row r="16840" spans="5:5" ht="12" customHeight="1">
      <c r="E16840" s="576"/>
    </row>
    <row r="16841" spans="5:5" ht="12" customHeight="1">
      <c r="E16841" s="576"/>
    </row>
    <row r="16842" spans="5:5" ht="12" customHeight="1">
      <c r="E16842" s="576"/>
    </row>
    <row r="16843" spans="5:5" ht="12" customHeight="1">
      <c r="E16843" s="576"/>
    </row>
    <row r="16844" spans="5:5" ht="12" customHeight="1">
      <c r="E16844" s="576"/>
    </row>
    <row r="16845" spans="5:5" ht="12" customHeight="1">
      <c r="E16845" s="576"/>
    </row>
    <row r="16846" spans="5:5" ht="12" customHeight="1">
      <c r="E16846" s="576"/>
    </row>
    <row r="16847" spans="5:5" ht="12" customHeight="1">
      <c r="E16847" s="576"/>
    </row>
    <row r="16848" spans="5:5" ht="12" customHeight="1">
      <c r="E16848" s="576"/>
    </row>
    <row r="16849" spans="5:5" ht="12" customHeight="1">
      <c r="E16849" s="576"/>
    </row>
    <row r="16850" spans="5:5" ht="12" customHeight="1">
      <c r="E16850" s="576"/>
    </row>
    <row r="16851" spans="5:5" ht="12" customHeight="1">
      <c r="E16851" s="576"/>
    </row>
    <row r="16852" spans="5:5" ht="12" customHeight="1">
      <c r="E16852" s="576"/>
    </row>
    <row r="16853" spans="5:5" ht="12" customHeight="1">
      <c r="E16853" s="576"/>
    </row>
    <row r="16854" spans="5:5" ht="12" customHeight="1">
      <c r="E16854" s="576"/>
    </row>
    <row r="16855" spans="5:5" ht="12" customHeight="1">
      <c r="E16855" s="576"/>
    </row>
    <row r="16856" spans="5:5" ht="12" customHeight="1">
      <c r="E16856" s="576"/>
    </row>
    <row r="16857" spans="5:5" ht="12" customHeight="1">
      <c r="E16857" s="576"/>
    </row>
    <row r="16858" spans="5:5" ht="12" customHeight="1">
      <c r="E16858" s="576"/>
    </row>
    <row r="16859" spans="5:5" ht="12" customHeight="1">
      <c r="E16859" s="576"/>
    </row>
    <row r="16860" spans="5:5" ht="12" customHeight="1">
      <c r="E16860" s="576"/>
    </row>
    <row r="16861" spans="5:5" ht="12" customHeight="1">
      <c r="E16861" s="576"/>
    </row>
    <row r="16862" spans="5:5" ht="12" customHeight="1">
      <c r="E16862" s="576"/>
    </row>
    <row r="16863" spans="5:5" ht="12" customHeight="1">
      <c r="E16863" s="576"/>
    </row>
    <row r="16864" spans="5:5" ht="12" customHeight="1">
      <c r="E16864" s="576"/>
    </row>
    <row r="16865" spans="5:5" ht="12" customHeight="1">
      <c r="E16865" s="576"/>
    </row>
    <row r="16866" spans="5:5" ht="12" customHeight="1">
      <c r="E16866" s="576"/>
    </row>
    <row r="16867" spans="5:5" ht="12" customHeight="1">
      <c r="E16867" s="576"/>
    </row>
    <row r="16868" spans="5:5" ht="12" customHeight="1">
      <c r="E16868" s="576"/>
    </row>
    <row r="16869" spans="5:5" ht="12" customHeight="1">
      <c r="E16869" s="576"/>
    </row>
    <row r="16870" spans="5:5" ht="12" customHeight="1">
      <c r="E16870" s="576"/>
    </row>
    <row r="16871" spans="5:5" ht="12" customHeight="1">
      <c r="E16871" s="576"/>
    </row>
    <row r="16872" spans="5:5" ht="12" customHeight="1">
      <c r="E16872" s="576"/>
    </row>
    <row r="16873" spans="5:5" ht="12" customHeight="1">
      <c r="E16873" s="576"/>
    </row>
    <row r="16874" spans="5:5" ht="12" customHeight="1">
      <c r="E16874" s="576"/>
    </row>
    <row r="16875" spans="5:5" ht="12" customHeight="1">
      <c r="E16875" s="576"/>
    </row>
    <row r="16876" spans="5:5" ht="12" customHeight="1">
      <c r="E16876" s="576"/>
    </row>
    <row r="16877" spans="5:5" ht="12" customHeight="1">
      <c r="E16877" s="576"/>
    </row>
    <row r="16878" spans="5:5" ht="12" customHeight="1">
      <c r="E16878" s="576"/>
    </row>
    <row r="16879" spans="5:5" ht="12" customHeight="1">
      <c r="E16879" s="576"/>
    </row>
    <row r="16880" spans="5:5" ht="12" customHeight="1">
      <c r="E16880" s="576"/>
    </row>
    <row r="16881" spans="5:5" ht="12" customHeight="1">
      <c r="E16881" s="576"/>
    </row>
    <row r="16882" spans="5:5" ht="12" customHeight="1">
      <c r="E16882" s="576"/>
    </row>
    <row r="16883" spans="5:5" ht="12" customHeight="1">
      <c r="E16883" s="576"/>
    </row>
    <row r="16884" spans="5:5" ht="12" customHeight="1">
      <c r="E16884" s="576"/>
    </row>
    <row r="16885" spans="5:5" ht="12" customHeight="1">
      <c r="E16885" s="576"/>
    </row>
    <row r="16886" spans="5:5" ht="12" customHeight="1">
      <c r="E16886" s="576"/>
    </row>
    <row r="16887" spans="5:5" ht="12" customHeight="1">
      <c r="E16887" s="576"/>
    </row>
    <row r="16888" spans="5:5" ht="12" customHeight="1">
      <c r="E16888" s="576"/>
    </row>
    <row r="16889" spans="5:5" ht="12" customHeight="1">
      <c r="E16889" s="576"/>
    </row>
    <row r="16890" spans="5:5" ht="12" customHeight="1">
      <c r="E16890" s="576"/>
    </row>
    <row r="16891" spans="5:5" ht="12" customHeight="1">
      <c r="E16891" s="576"/>
    </row>
    <row r="16892" spans="5:5" ht="12" customHeight="1">
      <c r="E16892" s="576"/>
    </row>
    <row r="16893" spans="5:5" ht="12" customHeight="1">
      <c r="E16893" s="576"/>
    </row>
    <row r="16894" spans="5:5" ht="12" customHeight="1">
      <c r="E16894" s="576"/>
    </row>
    <row r="16895" spans="5:5" ht="12" customHeight="1">
      <c r="E16895" s="576"/>
    </row>
    <row r="16896" spans="5:5" ht="12" customHeight="1">
      <c r="E16896" s="576"/>
    </row>
    <row r="16897" spans="5:5" ht="12" customHeight="1">
      <c r="E16897" s="576"/>
    </row>
    <row r="16898" spans="5:5" ht="12" customHeight="1">
      <c r="E16898" s="576"/>
    </row>
    <row r="16899" spans="5:5" ht="12" customHeight="1">
      <c r="E16899" s="576"/>
    </row>
    <row r="16900" spans="5:5" ht="12" customHeight="1">
      <c r="E16900" s="576"/>
    </row>
    <row r="16901" spans="5:5" ht="12" customHeight="1">
      <c r="E16901" s="576"/>
    </row>
    <row r="16902" spans="5:5" ht="12" customHeight="1">
      <c r="E16902" s="576"/>
    </row>
    <row r="16903" spans="5:5" ht="12" customHeight="1">
      <c r="E16903" s="576"/>
    </row>
    <row r="16904" spans="5:5" ht="12" customHeight="1">
      <c r="E16904" s="576"/>
    </row>
    <row r="16905" spans="5:5" ht="12" customHeight="1">
      <c r="E16905" s="576"/>
    </row>
    <row r="16906" spans="5:5" ht="12" customHeight="1">
      <c r="E16906" s="576"/>
    </row>
    <row r="16907" spans="5:5" ht="12" customHeight="1">
      <c r="E16907" s="576"/>
    </row>
    <row r="16908" spans="5:5" ht="12" customHeight="1">
      <c r="E16908" s="576"/>
    </row>
    <row r="16909" spans="5:5" ht="12" customHeight="1">
      <c r="E16909" s="576"/>
    </row>
    <row r="16910" spans="5:5" ht="12" customHeight="1">
      <c r="E16910" s="576"/>
    </row>
    <row r="16911" spans="5:5" ht="12" customHeight="1">
      <c r="E16911" s="576"/>
    </row>
    <row r="16912" spans="5:5" ht="12" customHeight="1">
      <c r="E16912" s="576"/>
    </row>
    <row r="16913" spans="5:5" ht="12" customHeight="1">
      <c r="E16913" s="576"/>
    </row>
    <row r="16914" spans="5:5" ht="12" customHeight="1">
      <c r="E16914" s="576"/>
    </row>
    <row r="16915" spans="5:5" ht="12" customHeight="1">
      <c r="E16915" s="576"/>
    </row>
    <row r="16916" spans="5:5" ht="12" customHeight="1">
      <c r="E16916" s="576"/>
    </row>
    <row r="16917" spans="5:5" ht="12" customHeight="1">
      <c r="E16917" s="576"/>
    </row>
    <row r="16918" spans="5:5" ht="12" customHeight="1">
      <c r="E16918" s="576"/>
    </row>
    <row r="16919" spans="5:5" ht="12" customHeight="1">
      <c r="E16919" s="576"/>
    </row>
    <row r="16920" spans="5:5" ht="12" customHeight="1">
      <c r="E16920" s="576"/>
    </row>
    <row r="16921" spans="5:5" ht="12" customHeight="1">
      <c r="E16921" s="576"/>
    </row>
    <row r="16922" spans="5:5" ht="12" customHeight="1">
      <c r="E16922" s="576"/>
    </row>
    <row r="16923" spans="5:5" ht="12" customHeight="1">
      <c r="E16923" s="576"/>
    </row>
    <row r="16924" spans="5:5" ht="12" customHeight="1">
      <c r="E16924" s="576"/>
    </row>
    <row r="16925" spans="5:5" ht="12" customHeight="1">
      <c r="E16925" s="576"/>
    </row>
    <row r="16926" spans="5:5" ht="12" customHeight="1">
      <c r="E16926" s="576"/>
    </row>
    <row r="16927" spans="5:5" ht="12" customHeight="1">
      <c r="E16927" s="576"/>
    </row>
    <row r="16928" spans="5:5" ht="12" customHeight="1">
      <c r="E16928" s="576"/>
    </row>
    <row r="16929" spans="5:5" ht="12" customHeight="1">
      <c r="E16929" s="576"/>
    </row>
    <row r="16930" spans="5:5" ht="12" customHeight="1">
      <c r="E16930" s="576"/>
    </row>
    <row r="16931" spans="5:5" ht="12" customHeight="1">
      <c r="E16931" s="576"/>
    </row>
    <row r="16932" spans="5:5" ht="12" customHeight="1">
      <c r="E16932" s="576"/>
    </row>
    <row r="16933" spans="5:5" ht="12" customHeight="1">
      <c r="E16933" s="576"/>
    </row>
    <row r="16934" spans="5:5" ht="12" customHeight="1">
      <c r="E16934" s="576"/>
    </row>
    <row r="16935" spans="5:5" ht="12" customHeight="1">
      <c r="E16935" s="576"/>
    </row>
    <row r="16936" spans="5:5" ht="12" customHeight="1">
      <c r="E16936" s="576"/>
    </row>
    <row r="16937" spans="5:5" ht="12" customHeight="1">
      <c r="E16937" s="576"/>
    </row>
    <row r="16938" spans="5:5" ht="12" customHeight="1">
      <c r="E16938" s="576"/>
    </row>
    <row r="16939" spans="5:5" ht="12" customHeight="1">
      <c r="E16939" s="576"/>
    </row>
    <row r="16940" spans="5:5" ht="12" customHeight="1">
      <c r="E16940" s="576"/>
    </row>
    <row r="16941" spans="5:5" ht="12" customHeight="1">
      <c r="E16941" s="576"/>
    </row>
    <row r="16942" spans="5:5" ht="12" customHeight="1">
      <c r="E16942" s="576"/>
    </row>
    <row r="16943" spans="5:5" ht="12" customHeight="1">
      <c r="E16943" s="576"/>
    </row>
    <row r="16944" spans="5:5" ht="12" customHeight="1">
      <c r="E16944" s="576"/>
    </row>
    <row r="16945" spans="5:5" ht="12" customHeight="1">
      <c r="E16945" s="576"/>
    </row>
    <row r="16946" spans="5:5" ht="12" customHeight="1">
      <c r="E16946" s="576"/>
    </row>
    <row r="16947" spans="5:5" ht="12" customHeight="1">
      <c r="E16947" s="576"/>
    </row>
    <row r="16948" spans="5:5" ht="12" customHeight="1">
      <c r="E16948" s="576"/>
    </row>
    <row r="16949" spans="5:5" ht="12" customHeight="1">
      <c r="E16949" s="576"/>
    </row>
    <row r="16950" spans="5:5" ht="12" customHeight="1">
      <c r="E16950" s="576"/>
    </row>
    <row r="16951" spans="5:5" ht="12" customHeight="1">
      <c r="E16951" s="576"/>
    </row>
    <row r="16952" spans="5:5" ht="12" customHeight="1">
      <c r="E16952" s="576"/>
    </row>
    <row r="16953" spans="5:5" ht="12" customHeight="1">
      <c r="E16953" s="576"/>
    </row>
    <row r="16954" spans="5:5" ht="12" customHeight="1">
      <c r="E16954" s="576"/>
    </row>
    <row r="16955" spans="5:5" ht="12" customHeight="1">
      <c r="E16955" s="576"/>
    </row>
    <row r="16956" spans="5:5" ht="12" customHeight="1">
      <c r="E16956" s="576"/>
    </row>
    <row r="16957" spans="5:5" ht="12" customHeight="1">
      <c r="E16957" s="576"/>
    </row>
    <row r="16958" spans="5:5" ht="12" customHeight="1">
      <c r="E16958" s="576"/>
    </row>
    <row r="16959" spans="5:5" ht="12" customHeight="1">
      <c r="E16959" s="576"/>
    </row>
    <row r="16960" spans="5:5" ht="12" customHeight="1">
      <c r="E16960" s="576"/>
    </row>
    <row r="16961" spans="5:5" ht="12" customHeight="1">
      <c r="E16961" s="576"/>
    </row>
    <row r="16962" spans="5:5" ht="12" customHeight="1">
      <c r="E16962" s="576"/>
    </row>
    <row r="16963" spans="5:5" ht="12" customHeight="1">
      <c r="E16963" s="576"/>
    </row>
    <row r="16964" spans="5:5" ht="12" customHeight="1">
      <c r="E16964" s="576"/>
    </row>
    <row r="16965" spans="5:5" ht="12" customHeight="1">
      <c r="E16965" s="576"/>
    </row>
    <row r="16966" spans="5:5" ht="12" customHeight="1">
      <c r="E16966" s="576"/>
    </row>
    <row r="16967" spans="5:5" ht="12" customHeight="1">
      <c r="E16967" s="576"/>
    </row>
    <row r="16968" spans="5:5" ht="12" customHeight="1">
      <c r="E16968" s="576"/>
    </row>
    <row r="16969" spans="5:5" ht="12" customHeight="1">
      <c r="E16969" s="576"/>
    </row>
    <row r="16970" spans="5:5" ht="12" customHeight="1">
      <c r="E16970" s="576"/>
    </row>
    <row r="16971" spans="5:5" ht="12" customHeight="1">
      <c r="E16971" s="576"/>
    </row>
    <row r="16972" spans="5:5" ht="12" customHeight="1">
      <c r="E16972" s="576"/>
    </row>
    <row r="16973" spans="5:5" ht="12" customHeight="1">
      <c r="E16973" s="576"/>
    </row>
    <row r="16974" spans="5:5" ht="12" customHeight="1">
      <c r="E16974" s="576"/>
    </row>
    <row r="16975" spans="5:5" ht="12" customHeight="1">
      <c r="E16975" s="576"/>
    </row>
    <row r="16976" spans="5:5" ht="12" customHeight="1">
      <c r="E16976" s="576"/>
    </row>
    <row r="16977" spans="5:5" ht="12" customHeight="1">
      <c r="E16977" s="576"/>
    </row>
    <row r="16978" spans="5:5" ht="12" customHeight="1">
      <c r="E16978" s="576"/>
    </row>
    <row r="16979" spans="5:5" ht="12" customHeight="1">
      <c r="E16979" s="576"/>
    </row>
    <row r="16980" spans="5:5" ht="12" customHeight="1">
      <c r="E16980" s="576"/>
    </row>
    <row r="16981" spans="5:5" ht="12" customHeight="1">
      <c r="E16981" s="576"/>
    </row>
    <row r="16982" spans="5:5" ht="12" customHeight="1">
      <c r="E16982" s="576"/>
    </row>
    <row r="16983" spans="5:5" ht="12" customHeight="1">
      <c r="E16983" s="576"/>
    </row>
    <row r="16984" spans="5:5" ht="12" customHeight="1">
      <c r="E16984" s="576"/>
    </row>
    <row r="16985" spans="5:5" ht="12" customHeight="1">
      <c r="E16985" s="576"/>
    </row>
    <row r="16986" spans="5:5" ht="12" customHeight="1">
      <c r="E16986" s="576"/>
    </row>
    <row r="16987" spans="5:5" ht="12" customHeight="1">
      <c r="E16987" s="576"/>
    </row>
    <row r="16988" spans="5:5" ht="12" customHeight="1">
      <c r="E16988" s="576"/>
    </row>
    <row r="16989" spans="5:5" ht="12" customHeight="1">
      <c r="E16989" s="576"/>
    </row>
    <row r="16990" spans="5:5" ht="12" customHeight="1">
      <c r="E16990" s="576"/>
    </row>
    <row r="16991" spans="5:5" ht="12" customHeight="1">
      <c r="E16991" s="576"/>
    </row>
    <row r="16992" spans="5:5" ht="12" customHeight="1">
      <c r="E16992" s="576"/>
    </row>
    <row r="16993" spans="5:5" ht="12" customHeight="1">
      <c r="E16993" s="576"/>
    </row>
    <row r="16994" spans="5:5" ht="12" customHeight="1">
      <c r="E16994" s="576"/>
    </row>
    <row r="16995" spans="5:5" ht="12" customHeight="1">
      <c r="E16995" s="576"/>
    </row>
    <row r="16996" spans="5:5" ht="12" customHeight="1">
      <c r="E16996" s="576"/>
    </row>
    <row r="16997" spans="5:5" ht="12" customHeight="1">
      <c r="E16997" s="576"/>
    </row>
    <row r="16998" spans="5:5" ht="12" customHeight="1">
      <c r="E16998" s="576"/>
    </row>
    <row r="16999" spans="5:5" ht="12" customHeight="1">
      <c r="E16999" s="576"/>
    </row>
    <row r="17000" spans="5:5" ht="12" customHeight="1">
      <c r="E17000" s="576"/>
    </row>
    <row r="17001" spans="5:5" ht="12" customHeight="1">
      <c r="E17001" s="576"/>
    </row>
    <row r="17002" spans="5:5" ht="12" customHeight="1">
      <c r="E17002" s="576"/>
    </row>
    <row r="17003" spans="5:5" ht="12" customHeight="1">
      <c r="E17003" s="576"/>
    </row>
    <row r="17004" spans="5:5" ht="12" customHeight="1">
      <c r="E17004" s="576"/>
    </row>
    <row r="17005" spans="5:5" ht="12" customHeight="1">
      <c r="E17005" s="576"/>
    </row>
    <row r="17006" spans="5:5" ht="12" customHeight="1">
      <c r="E17006" s="576"/>
    </row>
    <row r="17007" spans="5:5" ht="12" customHeight="1">
      <c r="E17007" s="576"/>
    </row>
    <row r="17008" spans="5:5" ht="12" customHeight="1">
      <c r="E17008" s="576"/>
    </row>
    <row r="17009" spans="5:5" ht="12" customHeight="1">
      <c r="E17009" s="576"/>
    </row>
    <row r="17010" spans="5:5" ht="12" customHeight="1">
      <c r="E17010" s="576"/>
    </row>
    <row r="17011" spans="5:5" ht="12" customHeight="1">
      <c r="E17011" s="576"/>
    </row>
    <row r="17012" spans="5:5" ht="12" customHeight="1">
      <c r="E17012" s="576"/>
    </row>
    <row r="17013" spans="5:5" ht="12" customHeight="1">
      <c r="E17013" s="576"/>
    </row>
    <row r="17014" spans="5:5" ht="12" customHeight="1">
      <c r="E17014" s="576"/>
    </row>
    <row r="17015" spans="5:5" ht="12" customHeight="1">
      <c r="E17015" s="576"/>
    </row>
    <row r="17016" spans="5:5" ht="12" customHeight="1">
      <c r="E17016" s="576"/>
    </row>
    <row r="17017" spans="5:5" ht="12" customHeight="1">
      <c r="E17017" s="576"/>
    </row>
    <row r="17018" spans="5:5" ht="12" customHeight="1">
      <c r="E17018" s="576"/>
    </row>
    <row r="17019" spans="5:5" ht="12" customHeight="1">
      <c r="E17019" s="576"/>
    </row>
    <row r="17020" spans="5:5" ht="12" customHeight="1">
      <c r="E17020" s="576"/>
    </row>
    <row r="17021" spans="5:5" ht="12" customHeight="1">
      <c r="E17021" s="576"/>
    </row>
    <row r="17022" spans="5:5" ht="12" customHeight="1">
      <c r="E17022" s="576"/>
    </row>
    <row r="17023" spans="5:5" ht="12" customHeight="1">
      <c r="E17023" s="576"/>
    </row>
    <row r="17024" spans="5:5" ht="12" customHeight="1">
      <c r="E17024" s="576"/>
    </row>
    <row r="17025" spans="5:5" ht="12" customHeight="1">
      <c r="E17025" s="576"/>
    </row>
    <row r="17026" spans="5:5" ht="12" customHeight="1">
      <c r="E17026" s="576"/>
    </row>
    <row r="17027" spans="5:5" ht="12" customHeight="1">
      <c r="E17027" s="576"/>
    </row>
    <row r="17028" spans="5:5" ht="12" customHeight="1">
      <c r="E17028" s="576"/>
    </row>
    <row r="17029" spans="5:5" ht="12" customHeight="1">
      <c r="E17029" s="576"/>
    </row>
    <row r="17030" spans="5:5" ht="12" customHeight="1">
      <c r="E17030" s="576"/>
    </row>
    <row r="17031" spans="5:5" ht="12" customHeight="1">
      <c r="E17031" s="576"/>
    </row>
    <row r="17032" spans="5:5" ht="12" customHeight="1">
      <c r="E17032" s="576"/>
    </row>
    <row r="17033" spans="5:5" ht="12" customHeight="1">
      <c r="E17033" s="576"/>
    </row>
    <row r="17034" spans="5:5" ht="12" customHeight="1">
      <c r="E17034" s="576"/>
    </row>
    <row r="17035" spans="5:5" ht="12" customHeight="1">
      <c r="E17035" s="576"/>
    </row>
    <row r="17036" spans="5:5" ht="12" customHeight="1">
      <c r="E17036" s="576"/>
    </row>
    <row r="17037" spans="5:5" ht="12" customHeight="1">
      <c r="E17037" s="576"/>
    </row>
    <row r="17038" spans="5:5" ht="12" customHeight="1">
      <c r="E17038" s="576"/>
    </row>
    <row r="17039" spans="5:5" ht="12" customHeight="1">
      <c r="E17039" s="576"/>
    </row>
    <row r="17040" spans="5:5" ht="12" customHeight="1">
      <c r="E17040" s="576"/>
    </row>
    <row r="17041" spans="5:5" ht="12" customHeight="1">
      <c r="E17041" s="576"/>
    </row>
    <row r="17042" spans="5:5" ht="12" customHeight="1">
      <c r="E17042" s="576"/>
    </row>
    <row r="17043" spans="5:5" ht="12" customHeight="1">
      <c r="E17043" s="576"/>
    </row>
    <row r="17044" spans="5:5" ht="12" customHeight="1">
      <c r="E17044" s="576"/>
    </row>
    <row r="17045" spans="5:5" ht="12" customHeight="1">
      <c r="E17045" s="576"/>
    </row>
    <row r="17046" spans="5:5" ht="12" customHeight="1">
      <c r="E17046" s="576"/>
    </row>
    <row r="17047" spans="5:5" ht="12" customHeight="1">
      <c r="E17047" s="576"/>
    </row>
    <row r="17048" spans="5:5" ht="12" customHeight="1">
      <c r="E17048" s="576"/>
    </row>
    <row r="17049" spans="5:5" ht="12" customHeight="1">
      <c r="E17049" s="576"/>
    </row>
    <row r="17050" spans="5:5" ht="12" customHeight="1">
      <c r="E17050" s="576"/>
    </row>
    <row r="17051" spans="5:5" ht="12" customHeight="1">
      <c r="E17051" s="576"/>
    </row>
    <row r="17052" spans="5:5" ht="12" customHeight="1">
      <c r="E17052" s="576"/>
    </row>
    <row r="17053" spans="5:5" ht="12" customHeight="1">
      <c r="E17053" s="576"/>
    </row>
    <row r="17054" spans="5:5" ht="12" customHeight="1">
      <c r="E17054" s="576"/>
    </row>
    <row r="17055" spans="5:5" ht="12" customHeight="1">
      <c r="E17055" s="576"/>
    </row>
    <row r="17056" spans="5:5" ht="12" customHeight="1">
      <c r="E17056" s="576"/>
    </row>
    <row r="17057" spans="5:5" ht="12" customHeight="1">
      <c r="E17057" s="576"/>
    </row>
    <row r="17058" spans="5:5" ht="12" customHeight="1">
      <c r="E17058" s="576"/>
    </row>
    <row r="17059" spans="5:5" ht="12" customHeight="1">
      <c r="E17059" s="576"/>
    </row>
    <row r="17060" spans="5:5" ht="12" customHeight="1">
      <c r="E17060" s="576"/>
    </row>
    <row r="17061" spans="5:5" ht="12" customHeight="1">
      <c r="E17061" s="576"/>
    </row>
    <row r="17062" spans="5:5" ht="12" customHeight="1">
      <c r="E17062" s="576"/>
    </row>
    <row r="17063" spans="5:5" ht="12" customHeight="1">
      <c r="E17063" s="576"/>
    </row>
    <row r="17064" spans="5:5" ht="12" customHeight="1">
      <c r="E17064" s="576"/>
    </row>
    <row r="17065" spans="5:5" ht="12" customHeight="1">
      <c r="E17065" s="576"/>
    </row>
    <row r="17066" spans="5:5" ht="12" customHeight="1">
      <c r="E17066" s="576"/>
    </row>
    <row r="17067" spans="5:5" ht="12" customHeight="1">
      <c r="E17067" s="576"/>
    </row>
    <row r="17068" spans="5:5" ht="12" customHeight="1">
      <c r="E17068" s="576"/>
    </row>
    <row r="17069" spans="5:5" ht="12" customHeight="1">
      <c r="E17069" s="576"/>
    </row>
    <row r="17070" spans="5:5" ht="12" customHeight="1">
      <c r="E17070" s="576"/>
    </row>
    <row r="17071" spans="5:5" ht="12" customHeight="1">
      <c r="E17071" s="576"/>
    </row>
    <row r="17072" spans="5:5" ht="12" customHeight="1">
      <c r="E17072" s="576"/>
    </row>
    <row r="17073" spans="5:5" ht="12" customHeight="1">
      <c r="E17073" s="576"/>
    </row>
    <row r="17074" spans="5:5" ht="12" customHeight="1">
      <c r="E17074" s="576"/>
    </row>
    <row r="17075" spans="5:5" ht="12" customHeight="1">
      <c r="E17075" s="576"/>
    </row>
    <row r="17076" spans="5:5" ht="12" customHeight="1">
      <c r="E17076" s="576"/>
    </row>
    <row r="17077" spans="5:5" ht="12" customHeight="1">
      <c r="E17077" s="576"/>
    </row>
    <row r="17078" spans="5:5" ht="12" customHeight="1">
      <c r="E17078" s="576"/>
    </row>
    <row r="17079" spans="5:5" ht="12" customHeight="1">
      <c r="E17079" s="576"/>
    </row>
    <row r="17080" spans="5:5" ht="12" customHeight="1">
      <c r="E17080" s="576"/>
    </row>
    <row r="17081" spans="5:5" ht="12" customHeight="1">
      <c r="E17081" s="576"/>
    </row>
    <row r="17082" spans="5:5" ht="12" customHeight="1">
      <c r="E17082" s="576"/>
    </row>
    <row r="17083" spans="5:5" ht="12" customHeight="1">
      <c r="E17083" s="576"/>
    </row>
    <row r="17084" spans="5:5" ht="12" customHeight="1">
      <c r="E17084" s="576"/>
    </row>
    <row r="17085" spans="5:5" ht="12" customHeight="1">
      <c r="E17085" s="576"/>
    </row>
    <row r="17086" spans="5:5" ht="12" customHeight="1">
      <c r="E17086" s="576"/>
    </row>
    <row r="17087" spans="5:5" ht="12" customHeight="1">
      <c r="E17087" s="576"/>
    </row>
    <row r="17088" spans="5:5" ht="12" customHeight="1">
      <c r="E17088" s="576"/>
    </row>
    <row r="17089" spans="5:5" ht="12" customHeight="1">
      <c r="E17089" s="576"/>
    </row>
    <row r="17090" spans="5:5" ht="12" customHeight="1">
      <c r="E17090" s="576"/>
    </row>
    <row r="17091" spans="5:5" ht="12" customHeight="1">
      <c r="E17091" s="576"/>
    </row>
    <row r="17092" spans="5:5" ht="12" customHeight="1">
      <c r="E17092" s="576"/>
    </row>
    <row r="17093" spans="5:5" ht="12" customHeight="1">
      <c r="E17093" s="576"/>
    </row>
    <row r="17094" spans="5:5" ht="12" customHeight="1">
      <c r="E17094" s="576"/>
    </row>
    <row r="17095" spans="5:5" ht="12" customHeight="1">
      <c r="E17095" s="576"/>
    </row>
    <row r="17096" spans="5:5" ht="12" customHeight="1">
      <c r="E17096" s="576"/>
    </row>
    <row r="17097" spans="5:5" ht="12" customHeight="1">
      <c r="E17097" s="576"/>
    </row>
    <row r="17098" spans="5:5" ht="12" customHeight="1">
      <c r="E17098" s="576"/>
    </row>
    <row r="17099" spans="5:5" ht="12" customHeight="1">
      <c r="E17099" s="576"/>
    </row>
    <row r="17100" spans="5:5" ht="12" customHeight="1">
      <c r="E17100" s="576"/>
    </row>
    <row r="17101" spans="5:5" ht="12" customHeight="1">
      <c r="E17101" s="576"/>
    </row>
    <row r="17102" spans="5:5" ht="12" customHeight="1">
      <c r="E17102" s="576"/>
    </row>
    <row r="17103" spans="5:5" ht="12" customHeight="1">
      <c r="E17103" s="576"/>
    </row>
    <row r="17104" spans="5:5" ht="12" customHeight="1">
      <c r="E17104" s="576"/>
    </row>
    <row r="17105" spans="5:5" ht="12" customHeight="1">
      <c r="E17105" s="576"/>
    </row>
    <row r="17106" spans="5:5" ht="12" customHeight="1">
      <c r="E17106" s="576"/>
    </row>
    <row r="17107" spans="5:5" ht="12" customHeight="1">
      <c r="E17107" s="576"/>
    </row>
    <row r="17108" spans="5:5" ht="12" customHeight="1">
      <c r="E17108" s="576"/>
    </row>
    <row r="17109" spans="5:5" ht="12" customHeight="1">
      <c r="E17109" s="576"/>
    </row>
    <row r="17110" spans="5:5" ht="12" customHeight="1">
      <c r="E17110" s="576"/>
    </row>
    <row r="17111" spans="5:5" ht="12" customHeight="1">
      <c r="E17111" s="576"/>
    </row>
    <row r="17112" spans="5:5" ht="12" customHeight="1">
      <c r="E17112" s="576"/>
    </row>
    <row r="17113" spans="5:5" ht="12" customHeight="1">
      <c r="E17113" s="576"/>
    </row>
    <row r="17114" spans="5:5" ht="12" customHeight="1">
      <c r="E17114" s="576"/>
    </row>
    <row r="17115" spans="5:5" ht="12" customHeight="1">
      <c r="E17115" s="576"/>
    </row>
    <row r="17116" spans="5:5" ht="12" customHeight="1">
      <c r="E17116" s="576"/>
    </row>
    <row r="17117" spans="5:5" ht="12" customHeight="1">
      <c r="E17117" s="576"/>
    </row>
    <row r="17118" spans="5:5" ht="12" customHeight="1">
      <c r="E17118" s="576"/>
    </row>
    <row r="17119" spans="5:5" ht="12" customHeight="1">
      <c r="E17119" s="576"/>
    </row>
    <row r="17120" spans="5:5" ht="12" customHeight="1">
      <c r="E17120" s="576"/>
    </row>
    <row r="17121" spans="5:5" ht="12" customHeight="1">
      <c r="E17121" s="576"/>
    </row>
    <row r="17122" spans="5:5" ht="12" customHeight="1">
      <c r="E17122" s="576"/>
    </row>
    <row r="17123" spans="5:5" ht="12" customHeight="1">
      <c r="E17123" s="576"/>
    </row>
    <row r="17124" spans="5:5" ht="12" customHeight="1">
      <c r="E17124" s="576"/>
    </row>
    <row r="17125" spans="5:5" ht="12" customHeight="1">
      <c r="E17125" s="576"/>
    </row>
    <row r="17126" spans="5:5" ht="12" customHeight="1">
      <c r="E17126" s="576"/>
    </row>
    <row r="17127" spans="5:5" ht="12" customHeight="1">
      <c r="E17127" s="576"/>
    </row>
    <row r="17128" spans="5:5" ht="12" customHeight="1">
      <c r="E17128" s="576"/>
    </row>
    <row r="17129" spans="5:5" ht="12" customHeight="1">
      <c r="E17129" s="576"/>
    </row>
    <row r="17130" spans="5:5" ht="12" customHeight="1">
      <c r="E17130" s="576"/>
    </row>
    <row r="17131" spans="5:5" ht="12" customHeight="1">
      <c r="E17131" s="576"/>
    </row>
    <row r="17132" spans="5:5" ht="12" customHeight="1">
      <c r="E17132" s="576"/>
    </row>
    <row r="17133" spans="5:5" ht="12" customHeight="1">
      <c r="E17133" s="576"/>
    </row>
    <row r="17134" spans="5:5" ht="12" customHeight="1">
      <c r="E17134" s="576"/>
    </row>
    <row r="17135" spans="5:5" ht="12" customHeight="1">
      <c r="E17135" s="576"/>
    </row>
    <row r="17136" spans="5:5" ht="12" customHeight="1">
      <c r="E17136" s="576"/>
    </row>
    <row r="17137" spans="5:5" ht="12" customHeight="1">
      <c r="E17137" s="576"/>
    </row>
    <row r="17138" spans="5:5" ht="12" customHeight="1">
      <c r="E17138" s="576"/>
    </row>
    <row r="17139" spans="5:5" ht="12" customHeight="1">
      <c r="E17139" s="576"/>
    </row>
    <row r="17140" spans="5:5" ht="12" customHeight="1">
      <c r="E17140" s="576"/>
    </row>
    <row r="17141" spans="5:5" ht="12" customHeight="1">
      <c r="E17141" s="576"/>
    </row>
    <row r="17142" spans="5:5" ht="12" customHeight="1">
      <c r="E17142" s="576"/>
    </row>
    <row r="17143" spans="5:5" ht="12" customHeight="1">
      <c r="E17143" s="576"/>
    </row>
    <row r="17144" spans="5:5" ht="12" customHeight="1">
      <c r="E17144" s="576"/>
    </row>
    <row r="17145" spans="5:5" ht="12" customHeight="1">
      <c r="E17145" s="576"/>
    </row>
    <row r="17146" spans="5:5" ht="12" customHeight="1">
      <c r="E17146" s="576"/>
    </row>
    <row r="17147" spans="5:5" ht="12" customHeight="1">
      <c r="E17147" s="576"/>
    </row>
    <row r="17148" spans="5:5" ht="12" customHeight="1">
      <c r="E17148" s="576"/>
    </row>
    <row r="17149" spans="5:5" ht="12" customHeight="1">
      <c r="E17149" s="576"/>
    </row>
    <row r="17150" spans="5:5" ht="12" customHeight="1">
      <c r="E17150" s="576"/>
    </row>
    <row r="17151" spans="5:5" ht="12" customHeight="1">
      <c r="E17151" s="576"/>
    </row>
    <row r="17152" spans="5:5" ht="12" customHeight="1">
      <c r="E17152" s="576"/>
    </row>
    <row r="17153" spans="5:5" ht="12" customHeight="1">
      <c r="E17153" s="576"/>
    </row>
    <row r="17154" spans="5:5" ht="12" customHeight="1">
      <c r="E17154" s="576"/>
    </row>
    <row r="17155" spans="5:5" ht="12" customHeight="1">
      <c r="E17155" s="576"/>
    </row>
    <row r="17156" spans="5:5" ht="12" customHeight="1">
      <c r="E17156" s="576"/>
    </row>
    <row r="17157" spans="5:5" ht="12" customHeight="1">
      <c r="E17157" s="576"/>
    </row>
    <row r="17158" spans="5:5" ht="12" customHeight="1">
      <c r="E17158" s="576"/>
    </row>
    <row r="17159" spans="5:5" ht="12" customHeight="1">
      <c r="E17159" s="576"/>
    </row>
    <row r="17160" spans="5:5" ht="12" customHeight="1">
      <c r="E17160" s="576"/>
    </row>
    <row r="17161" spans="5:5" ht="12" customHeight="1">
      <c r="E17161" s="576"/>
    </row>
    <row r="17162" spans="5:5" ht="12" customHeight="1">
      <c r="E17162" s="576"/>
    </row>
    <row r="17163" spans="5:5" ht="12" customHeight="1">
      <c r="E17163" s="576"/>
    </row>
    <row r="17164" spans="5:5" ht="12" customHeight="1">
      <c r="E17164" s="576"/>
    </row>
    <row r="17165" spans="5:5" ht="12" customHeight="1">
      <c r="E17165" s="576"/>
    </row>
    <row r="17166" spans="5:5" ht="12" customHeight="1">
      <c r="E17166" s="576"/>
    </row>
    <row r="17167" spans="5:5" ht="12" customHeight="1">
      <c r="E17167" s="576"/>
    </row>
    <row r="17168" spans="5:5" ht="12" customHeight="1">
      <c r="E17168" s="576"/>
    </row>
    <row r="17169" spans="5:5" ht="12" customHeight="1">
      <c r="E17169" s="576"/>
    </row>
    <row r="17170" spans="5:5" ht="12" customHeight="1">
      <c r="E17170" s="576"/>
    </row>
    <row r="17171" spans="5:5" ht="12" customHeight="1">
      <c r="E17171" s="576"/>
    </row>
    <row r="17172" spans="5:5" ht="12" customHeight="1">
      <c r="E17172" s="576"/>
    </row>
    <row r="17173" spans="5:5" ht="12" customHeight="1">
      <c r="E17173" s="576"/>
    </row>
    <row r="17174" spans="5:5" ht="12" customHeight="1">
      <c r="E17174" s="576"/>
    </row>
    <row r="17175" spans="5:5" ht="12" customHeight="1">
      <c r="E17175" s="576"/>
    </row>
    <row r="17176" spans="5:5" ht="12" customHeight="1">
      <c r="E17176" s="576"/>
    </row>
    <row r="17177" spans="5:5" ht="12" customHeight="1">
      <c r="E17177" s="576"/>
    </row>
    <row r="17178" spans="5:5" ht="12" customHeight="1">
      <c r="E17178" s="576"/>
    </row>
    <row r="17179" spans="5:5" ht="12" customHeight="1">
      <c r="E17179" s="576"/>
    </row>
    <row r="17180" spans="5:5" ht="12" customHeight="1">
      <c r="E17180" s="576"/>
    </row>
    <row r="17181" spans="5:5" ht="12" customHeight="1">
      <c r="E17181" s="576"/>
    </row>
    <row r="17182" spans="5:5" ht="12" customHeight="1">
      <c r="E17182" s="576"/>
    </row>
    <row r="17183" spans="5:5" ht="12" customHeight="1">
      <c r="E17183" s="576"/>
    </row>
    <row r="17184" spans="5:5" ht="12" customHeight="1">
      <c r="E17184" s="576"/>
    </row>
    <row r="17185" spans="5:5" ht="12" customHeight="1">
      <c r="E17185" s="576"/>
    </row>
    <row r="17186" spans="5:5" ht="12" customHeight="1">
      <c r="E17186" s="576"/>
    </row>
    <row r="17187" spans="5:5" ht="12" customHeight="1">
      <c r="E17187" s="576"/>
    </row>
    <row r="17188" spans="5:5" ht="12" customHeight="1">
      <c r="E17188" s="576"/>
    </row>
    <row r="17189" spans="5:5" ht="12" customHeight="1">
      <c r="E17189" s="576"/>
    </row>
    <row r="17190" spans="5:5" ht="12" customHeight="1">
      <c r="E17190" s="576"/>
    </row>
    <row r="17191" spans="5:5" ht="12" customHeight="1">
      <c r="E17191" s="576"/>
    </row>
    <row r="17192" spans="5:5" ht="12" customHeight="1">
      <c r="E17192" s="576"/>
    </row>
    <row r="17193" spans="5:5" ht="12" customHeight="1">
      <c r="E17193" s="576"/>
    </row>
    <row r="17194" spans="5:5" ht="12" customHeight="1">
      <c r="E17194" s="576"/>
    </row>
    <row r="17195" spans="5:5" ht="12" customHeight="1">
      <c r="E17195" s="576"/>
    </row>
    <row r="17196" spans="5:5" ht="12" customHeight="1">
      <c r="E17196" s="576"/>
    </row>
    <row r="17197" spans="5:5" ht="12" customHeight="1">
      <c r="E17197" s="576"/>
    </row>
    <row r="17198" spans="5:5" ht="12" customHeight="1">
      <c r="E17198" s="576"/>
    </row>
    <row r="17199" spans="5:5" ht="12" customHeight="1">
      <c r="E17199" s="576"/>
    </row>
    <row r="17200" spans="5:5" ht="12" customHeight="1">
      <c r="E17200" s="576"/>
    </row>
    <row r="17201" spans="5:5" ht="12" customHeight="1">
      <c r="E17201" s="576"/>
    </row>
    <row r="17202" spans="5:5" ht="12" customHeight="1">
      <c r="E17202" s="576"/>
    </row>
    <row r="17203" spans="5:5" ht="12" customHeight="1">
      <c r="E17203" s="576"/>
    </row>
    <row r="17204" spans="5:5" ht="12" customHeight="1">
      <c r="E17204" s="576"/>
    </row>
    <row r="17205" spans="5:5" ht="12" customHeight="1">
      <c r="E17205" s="576"/>
    </row>
    <row r="17206" spans="5:5" ht="12" customHeight="1">
      <c r="E17206" s="576"/>
    </row>
    <row r="17207" spans="5:5" ht="12" customHeight="1">
      <c r="E17207" s="576"/>
    </row>
    <row r="17208" spans="5:5" ht="12" customHeight="1">
      <c r="E17208" s="576"/>
    </row>
    <row r="17209" spans="5:5" ht="12" customHeight="1">
      <c r="E17209" s="576"/>
    </row>
    <row r="17210" spans="5:5" ht="12" customHeight="1">
      <c r="E17210" s="576"/>
    </row>
    <row r="17211" spans="5:5" ht="12" customHeight="1">
      <c r="E17211" s="576"/>
    </row>
    <row r="17212" spans="5:5" ht="12" customHeight="1">
      <c r="E17212" s="576"/>
    </row>
    <row r="17213" spans="5:5" ht="12" customHeight="1">
      <c r="E17213" s="576"/>
    </row>
    <row r="17214" spans="5:5" ht="12" customHeight="1">
      <c r="E17214" s="576"/>
    </row>
    <row r="17215" spans="5:5" ht="12" customHeight="1">
      <c r="E17215" s="576"/>
    </row>
    <row r="17216" spans="5:5" ht="12" customHeight="1">
      <c r="E17216" s="576"/>
    </row>
    <row r="17217" spans="5:5" ht="12" customHeight="1">
      <c r="E17217" s="576"/>
    </row>
    <row r="17218" spans="5:5" ht="12" customHeight="1">
      <c r="E17218" s="576"/>
    </row>
    <row r="17219" spans="5:5" ht="12" customHeight="1">
      <c r="E17219" s="576"/>
    </row>
    <row r="17220" spans="5:5" ht="12" customHeight="1">
      <c r="E17220" s="576"/>
    </row>
    <row r="17221" spans="5:5" ht="12" customHeight="1">
      <c r="E17221" s="576"/>
    </row>
    <row r="17222" spans="5:5" ht="12" customHeight="1">
      <c r="E17222" s="576"/>
    </row>
    <row r="17223" spans="5:5" ht="12" customHeight="1">
      <c r="E17223" s="576"/>
    </row>
    <row r="17224" spans="5:5" ht="12" customHeight="1">
      <c r="E17224" s="576"/>
    </row>
    <row r="17225" spans="5:5" ht="12" customHeight="1">
      <c r="E17225" s="576"/>
    </row>
    <row r="17226" spans="5:5" ht="12" customHeight="1">
      <c r="E17226" s="576"/>
    </row>
    <row r="17227" spans="5:5" ht="12" customHeight="1">
      <c r="E17227" s="576"/>
    </row>
    <row r="17228" spans="5:5" ht="12" customHeight="1">
      <c r="E17228" s="576"/>
    </row>
    <row r="17229" spans="5:5" ht="12" customHeight="1">
      <c r="E17229" s="576"/>
    </row>
    <row r="17230" spans="5:5" ht="12" customHeight="1">
      <c r="E17230" s="576"/>
    </row>
    <row r="17231" spans="5:5" ht="12" customHeight="1">
      <c r="E17231" s="576"/>
    </row>
    <row r="17232" spans="5:5" ht="12" customHeight="1">
      <c r="E17232" s="576"/>
    </row>
    <row r="17233" spans="5:5" ht="12" customHeight="1">
      <c r="E17233" s="576"/>
    </row>
    <row r="17234" spans="5:5" ht="12" customHeight="1">
      <c r="E17234" s="576"/>
    </row>
    <row r="17235" spans="5:5" ht="12" customHeight="1">
      <c r="E17235" s="576"/>
    </row>
    <row r="17236" spans="5:5" ht="12" customHeight="1">
      <c r="E17236" s="576"/>
    </row>
    <row r="17237" spans="5:5" ht="12" customHeight="1">
      <c r="E17237" s="576"/>
    </row>
    <row r="17238" spans="5:5" ht="12" customHeight="1">
      <c r="E17238" s="576"/>
    </row>
    <row r="17239" spans="5:5" ht="12" customHeight="1">
      <c r="E17239" s="576"/>
    </row>
    <row r="17240" spans="5:5" ht="12" customHeight="1">
      <c r="E17240" s="576"/>
    </row>
    <row r="17241" spans="5:5" ht="12" customHeight="1">
      <c r="E17241" s="576"/>
    </row>
    <row r="17242" spans="5:5" ht="12" customHeight="1">
      <c r="E17242" s="576"/>
    </row>
    <row r="17243" spans="5:5" ht="12" customHeight="1">
      <c r="E17243" s="576"/>
    </row>
    <row r="17244" spans="5:5" ht="12" customHeight="1">
      <c r="E17244" s="576"/>
    </row>
    <row r="17245" spans="5:5" ht="12" customHeight="1">
      <c r="E17245" s="576"/>
    </row>
    <row r="17246" spans="5:5" ht="12" customHeight="1">
      <c r="E17246" s="576"/>
    </row>
    <row r="17247" spans="5:5" ht="12" customHeight="1">
      <c r="E17247" s="576"/>
    </row>
    <row r="17248" spans="5:5" ht="12" customHeight="1">
      <c r="E17248" s="576"/>
    </row>
    <row r="17249" spans="5:5" ht="12" customHeight="1">
      <c r="E17249" s="576"/>
    </row>
    <row r="17250" spans="5:5" ht="12" customHeight="1">
      <c r="E17250" s="576"/>
    </row>
    <row r="17251" spans="5:5" ht="12" customHeight="1">
      <c r="E17251" s="576"/>
    </row>
    <row r="17252" spans="5:5" ht="12" customHeight="1">
      <c r="E17252" s="576"/>
    </row>
    <row r="17253" spans="5:5" ht="12" customHeight="1">
      <c r="E17253" s="576"/>
    </row>
    <row r="17254" spans="5:5" ht="12" customHeight="1">
      <c r="E17254" s="576"/>
    </row>
    <row r="17255" spans="5:5" ht="12" customHeight="1">
      <c r="E17255" s="576"/>
    </row>
    <row r="17256" spans="5:5" ht="12" customHeight="1">
      <c r="E17256" s="576"/>
    </row>
    <row r="17257" spans="5:5" ht="12" customHeight="1">
      <c r="E17257" s="576"/>
    </row>
    <row r="17258" spans="5:5" ht="12" customHeight="1">
      <c r="E17258" s="576"/>
    </row>
    <row r="17259" spans="5:5" ht="12" customHeight="1">
      <c r="E17259" s="576"/>
    </row>
    <row r="17260" spans="5:5" ht="12" customHeight="1">
      <c r="E17260" s="576"/>
    </row>
    <row r="17261" spans="5:5" ht="12" customHeight="1">
      <c r="E17261" s="576"/>
    </row>
    <row r="17262" spans="5:5" ht="12" customHeight="1">
      <c r="E17262" s="576"/>
    </row>
    <row r="17263" spans="5:5" ht="12" customHeight="1">
      <c r="E17263" s="576"/>
    </row>
    <row r="17264" spans="5:5" ht="12" customHeight="1">
      <c r="E17264" s="576"/>
    </row>
    <row r="17265" spans="5:5" ht="12" customHeight="1">
      <c r="E17265" s="576"/>
    </row>
    <row r="17266" spans="5:5" ht="12" customHeight="1">
      <c r="E17266" s="576"/>
    </row>
    <row r="17267" spans="5:5" ht="12" customHeight="1">
      <c r="E17267" s="576"/>
    </row>
    <row r="17268" spans="5:5" ht="12" customHeight="1">
      <c r="E17268" s="576"/>
    </row>
    <row r="17269" spans="5:5" ht="12" customHeight="1">
      <c r="E17269" s="576"/>
    </row>
    <row r="17270" spans="5:5" ht="12" customHeight="1">
      <c r="E17270" s="576"/>
    </row>
    <row r="17271" spans="5:5" ht="12" customHeight="1">
      <c r="E17271" s="576"/>
    </row>
    <row r="17272" spans="5:5" ht="12" customHeight="1">
      <c r="E17272" s="576"/>
    </row>
    <row r="17273" spans="5:5" ht="12" customHeight="1">
      <c r="E17273" s="576"/>
    </row>
    <row r="17274" spans="5:5" ht="12" customHeight="1">
      <c r="E17274" s="576"/>
    </row>
    <row r="17275" spans="5:5" ht="12" customHeight="1">
      <c r="E17275" s="576"/>
    </row>
    <row r="17276" spans="5:5" ht="12" customHeight="1">
      <c r="E17276" s="576"/>
    </row>
    <row r="17277" spans="5:5" ht="12" customHeight="1">
      <c r="E17277" s="576"/>
    </row>
    <row r="17278" spans="5:5" ht="12" customHeight="1">
      <c r="E17278" s="576"/>
    </row>
    <row r="17279" spans="5:5" ht="12" customHeight="1">
      <c r="E17279" s="576"/>
    </row>
    <row r="17280" spans="5:5" ht="12" customHeight="1">
      <c r="E17280" s="576"/>
    </row>
    <row r="17281" spans="5:5" ht="12" customHeight="1">
      <c r="E17281" s="576"/>
    </row>
    <row r="17282" spans="5:5" ht="12" customHeight="1">
      <c r="E17282" s="576"/>
    </row>
    <row r="17283" spans="5:5" ht="12" customHeight="1">
      <c r="E17283" s="576"/>
    </row>
    <row r="17284" spans="5:5" ht="12" customHeight="1">
      <c r="E17284" s="576"/>
    </row>
    <row r="17285" spans="5:5" ht="12" customHeight="1">
      <c r="E17285" s="576"/>
    </row>
    <row r="17286" spans="5:5" ht="12" customHeight="1">
      <c r="E17286" s="576"/>
    </row>
    <row r="17287" spans="5:5" ht="12" customHeight="1">
      <c r="E17287" s="576"/>
    </row>
    <row r="17288" spans="5:5" ht="12" customHeight="1">
      <c r="E17288" s="576"/>
    </row>
    <row r="17289" spans="5:5" ht="12" customHeight="1">
      <c r="E17289" s="576"/>
    </row>
    <row r="17290" spans="5:5" ht="12" customHeight="1">
      <c r="E17290" s="576"/>
    </row>
    <row r="17291" spans="5:5" ht="12" customHeight="1">
      <c r="E17291" s="576"/>
    </row>
    <row r="17292" spans="5:5" ht="12" customHeight="1">
      <c r="E17292" s="576"/>
    </row>
    <row r="17293" spans="5:5" ht="12" customHeight="1">
      <c r="E17293" s="576"/>
    </row>
    <row r="17294" spans="5:5" ht="12" customHeight="1">
      <c r="E17294" s="576"/>
    </row>
    <row r="17295" spans="5:5" ht="12" customHeight="1">
      <c r="E17295" s="576"/>
    </row>
    <row r="17296" spans="5:5" ht="12" customHeight="1">
      <c r="E17296" s="576"/>
    </row>
    <row r="17297" spans="5:5" ht="12" customHeight="1">
      <c r="E17297" s="576"/>
    </row>
    <row r="17298" spans="5:5" ht="12" customHeight="1">
      <c r="E17298" s="576"/>
    </row>
    <row r="17299" spans="5:5" ht="12" customHeight="1">
      <c r="E17299" s="576"/>
    </row>
    <row r="17300" spans="5:5" ht="12" customHeight="1">
      <c r="E17300" s="576"/>
    </row>
    <row r="17301" spans="5:5" ht="12" customHeight="1">
      <c r="E17301" s="576"/>
    </row>
    <row r="17302" spans="5:5" ht="12" customHeight="1">
      <c r="E17302" s="576"/>
    </row>
    <row r="17303" spans="5:5" ht="12" customHeight="1">
      <c r="E17303" s="576"/>
    </row>
    <row r="17304" spans="5:5" ht="12" customHeight="1">
      <c r="E17304" s="576"/>
    </row>
    <row r="17305" spans="5:5" ht="12" customHeight="1">
      <c r="E17305" s="576"/>
    </row>
    <row r="17306" spans="5:5" ht="12" customHeight="1">
      <c r="E17306" s="576"/>
    </row>
    <row r="17307" spans="5:5" ht="12" customHeight="1">
      <c r="E17307" s="576"/>
    </row>
    <row r="17308" spans="5:5" ht="12" customHeight="1">
      <c r="E17308" s="576"/>
    </row>
    <row r="17309" spans="5:5" ht="12" customHeight="1">
      <c r="E17309" s="576"/>
    </row>
    <row r="17310" spans="5:5" ht="12" customHeight="1">
      <c r="E17310" s="576"/>
    </row>
    <row r="17311" spans="5:5" ht="12" customHeight="1">
      <c r="E17311" s="576"/>
    </row>
    <row r="17312" spans="5:5" ht="12" customHeight="1">
      <c r="E17312" s="576"/>
    </row>
    <row r="17313" spans="5:5" ht="12" customHeight="1">
      <c r="E17313" s="576"/>
    </row>
    <row r="17314" spans="5:5" ht="12" customHeight="1">
      <c r="E17314" s="576"/>
    </row>
    <row r="17315" spans="5:5" ht="12" customHeight="1">
      <c r="E17315" s="576"/>
    </row>
    <row r="17316" spans="5:5" ht="12" customHeight="1">
      <c r="E17316" s="576"/>
    </row>
    <row r="17317" spans="5:5" ht="12" customHeight="1">
      <c r="E17317" s="576"/>
    </row>
    <row r="17318" spans="5:5" ht="12" customHeight="1">
      <c r="E17318" s="576"/>
    </row>
    <row r="17319" spans="5:5" ht="12" customHeight="1">
      <c r="E17319" s="576"/>
    </row>
    <row r="17320" spans="5:5" ht="12" customHeight="1">
      <c r="E17320" s="576"/>
    </row>
    <row r="17321" spans="5:5" ht="12" customHeight="1">
      <c r="E17321" s="576"/>
    </row>
    <row r="17322" spans="5:5" ht="12" customHeight="1">
      <c r="E17322" s="576"/>
    </row>
    <row r="17323" spans="5:5" ht="12" customHeight="1">
      <c r="E17323" s="576"/>
    </row>
    <row r="17324" spans="5:5" ht="12" customHeight="1">
      <c r="E17324" s="576"/>
    </row>
    <row r="17325" spans="5:5" ht="12" customHeight="1">
      <c r="E17325" s="576"/>
    </row>
    <row r="17326" spans="5:5" ht="12" customHeight="1">
      <c r="E17326" s="576"/>
    </row>
    <row r="17327" spans="5:5" ht="12" customHeight="1">
      <c r="E17327" s="576"/>
    </row>
    <row r="17328" spans="5:5" ht="12" customHeight="1">
      <c r="E17328" s="576"/>
    </row>
    <row r="17329" spans="5:5" ht="12" customHeight="1">
      <c r="E17329" s="576"/>
    </row>
    <row r="17330" spans="5:5" ht="12" customHeight="1">
      <c r="E17330" s="576"/>
    </row>
    <row r="17331" spans="5:5" ht="12" customHeight="1">
      <c r="E17331" s="576"/>
    </row>
    <row r="17332" spans="5:5" ht="12" customHeight="1">
      <c r="E17332" s="576"/>
    </row>
    <row r="17333" spans="5:5" ht="12" customHeight="1">
      <c r="E17333" s="576"/>
    </row>
    <row r="17334" spans="5:5" ht="12" customHeight="1">
      <c r="E17334" s="576"/>
    </row>
    <row r="17335" spans="5:5" ht="12" customHeight="1">
      <c r="E17335" s="576"/>
    </row>
    <row r="17336" spans="5:5" ht="12" customHeight="1">
      <c r="E17336" s="576"/>
    </row>
    <row r="17337" spans="5:5" ht="12" customHeight="1">
      <c r="E17337" s="576"/>
    </row>
    <row r="17338" spans="5:5" ht="12" customHeight="1">
      <c r="E17338" s="576"/>
    </row>
    <row r="17339" spans="5:5" ht="12" customHeight="1">
      <c r="E17339" s="576"/>
    </row>
    <row r="17340" spans="5:5" ht="12" customHeight="1">
      <c r="E17340" s="576"/>
    </row>
    <row r="17341" spans="5:5" ht="12" customHeight="1">
      <c r="E17341" s="576"/>
    </row>
    <row r="17342" spans="5:5" ht="12" customHeight="1">
      <c r="E17342" s="576"/>
    </row>
    <row r="17343" spans="5:5" ht="12" customHeight="1">
      <c r="E17343" s="576"/>
    </row>
    <row r="17344" spans="5:5" ht="12" customHeight="1">
      <c r="E17344" s="576"/>
    </row>
    <row r="17345" spans="5:5" ht="12" customHeight="1">
      <c r="E17345" s="576"/>
    </row>
    <row r="17346" spans="5:5" ht="12" customHeight="1">
      <c r="E17346" s="576"/>
    </row>
    <row r="17347" spans="5:5" ht="12" customHeight="1">
      <c r="E17347" s="576"/>
    </row>
    <row r="17348" spans="5:5" ht="12" customHeight="1">
      <c r="E17348" s="576"/>
    </row>
    <row r="17349" spans="5:5" ht="12" customHeight="1">
      <c r="E17349" s="576"/>
    </row>
    <row r="17350" spans="5:5" ht="12" customHeight="1">
      <c r="E17350" s="576"/>
    </row>
    <row r="17351" spans="5:5" ht="12" customHeight="1">
      <c r="E17351" s="576"/>
    </row>
    <row r="17352" spans="5:5" ht="12" customHeight="1">
      <c r="E17352" s="576"/>
    </row>
    <row r="17353" spans="5:5" ht="12" customHeight="1">
      <c r="E17353" s="576"/>
    </row>
    <row r="17354" spans="5:5" ht="12" customHeight="1">
      <c r="E17354" s="576"/>
    </row>
    <row r="17355" spans="5:5" ht="12" customHeight="1">
      <c r="E17355" s="576"/>
    </row>
    <row r="17356" spans="5:5" ht="12" customHeight="1">
      <c r="E17356" s="576"/>
    </row>
    <row r="17357" spans="5:5" ht="12" customHeight="1">
      <c r="E17357" s="576"/>
    </row>
    <row r="17358" spans="5:5" ht="12" customHeight="1">
      <c r="E17358" s="576"/>
    </row>
    <row r="17359" spans="5:5" ht="12" customHeight="1">
      <c r="E17359" s="576"/>
    </row>
    <row r="17360" spans="5:5" ht="12" customHeight="1">
      <c r="E17360" s="576"/>
    </row>
    <row r="17361" spans="5:5" ht="12" customHeight="1">
      <c r="E17361" s="576"/>
    </row>
    <row r="17362" spans="5:5" ht="12" customHeight="1">
      <c r="E17362" s="576"/>
    </row>
    <row r="17363" spans="5:5" ht="12" customHeight="1">
      <c r="E17363" s="576"/>
    </row>
    <row r="17364" spans="5:5" ht="12" customHeight="1">
      <c r="E17364" s="576"/>
    </row>
    <row r="17365" spans="5:5" ht="12" customHeight="1">
      <c r="E17365" s="576"/>
    </row>
    <row r="17366" spans="5:5" ht="12" customHeight="1">
      <c r="E17366" s="576"/>
    </row>
    <row r="17367" spans="5:5" ht="12" customHeight="1">
      <c r="E17367" s="576"/>
    </row>
    <row r="17368" spans="5:5" ht="12" customHeight="1">
      <c r="E17368" s="576"/>
    </row>
    <row r="17369" spans="5:5" ht="12" customHeight="1">
      <c r="E17369" s="576"/>
    </row>
    <row r="17370" spans="5:5" ht="12" customHeight="1">
      <c r="E17370" s="576"/>
    </row>
    <row r="17371" spans="5:5" ht="12" customHeight="1">
      <c r="E17371" s="576"/>
    </row>
    <row r="17372" spans="5:5" ht="12" customHeight="1">
      <c r="E17372" s="576"/>
    </row>
    <row r="17373" spans="5:5" ht="12" customHeight="1">
      <c r="E17373" s="576"/>
    </row>
    <row r="17374" spans="5:5" ht="12" customHeight="1">
      <c r="E17374" s="576"/>
    </row>
    <row r="17375" spans="5:5" ht="12" customHeight="1">
      <c r="E17375" s="576"/>
    </row>
    <row r="17376" spans="5:5" ht="12" customHeight="1">
      <c r="E17376" s="576"/>
    </row>
    <row r="17377" spans="5:5" ht="12" customHeight="1">
      <c r="E17377" s="576"/>
    </row>
    <row r="17378" spans="5:5" ht="12" customHeight="1">
      <c r="E17378" s="576"/>
    </row>
    <row r="17379" spans="5:5" ht="12" customHeight="1">
      <c r="E17379" s="576"/>
    </row>
    <row r="17380" spans="5:5" ht="12" customHeight="1">
      <c r="E17380" s="576"/>
    </row>
    <row r="17381" spans="5:5" ht="12" customHeight="1">
      <c r="E17381" s="576"/>
    </row>
    <row r="17382" spans="5:5" ht="12" customHeight="1">
      <c r="E17382" s="576"/>
    </row>
    <row r="17383" spans="5:5" ht="12" customHeight="1">
      <c r="E17383" s="576"/>
    </row>
    <row r="17384" spans="5:5" ht="12" customHeight="1">
      <c r="E17384" s="576"/>
    </row>
    <row r="17385" spans="5:5" ht="12" customHeight="1">
      <c r="E17385" s="576"/>
    </row>
    <row r="17386" spans="5:5" ht="12" customHeight="1">
      <c r="E17386" s="576"/>
    </row>
    <row r="17387" spans="5:5" ht="12" customHeight="1">
      <c r="E17387" s="576"/>
    </row>
    <row r="17388" spans="5:5" ht="12" customHeight="1">
      <c r="E17388" s="576"/>
    </row>
    <row r="17389" spans="5:5" ht="12" customHeight="1">
      <c r="E17389" s="576"/>
    </row>
    <row r="17390" spans="5:5" ht="12" customHeight="1">
      <c r="E17390" s="576"/>
    </row>
    <row r="17391" spans="5:5" ht="12" customHeight="1">
      <c r="E17391" s="576"/>
    </row>
    <row r="17392" spans="5:5" ht="12" customHeight="1">
      <c r="E17392" s="576"/>
    </row>
    <row r="17393" spans="5:5" ht="12" customHeight="1">
      <c r="E17393" s="576"/>
    </row>
    <row r="17394" spans="5:5" ht="12" customHeight="1">
      <c r="E17394" s="576"/>
    </row>
    <row r="17395" spans="5:5" ht="12" customHeight="1">
      <c r="E17395" s="576"/>
    </row>
    <row r="17396" spans="5:5" ht="12" customHeight="1">
      <c r="E17396" s="576"/>
    </row>
    <row r="17397" spans="5:5" ht="12" customHeight="1">
      <c r="E17397" s="576"/>
    </row>
    <row r="17398" spans="5:5" ht="12" customHeight="1">
      <c r="E17398" s="576"/>
    </row>
    <row r="17399" spans="5:5" ht="12" customHeight="1">
      <c r="E17399" s="576"/>
    </row>
    <row r="17400" spans="5:5" ht="12" customHeight="1">
      <c r="E17400" s="576"/>
    </row>
    <row r="17401" spans="5:5" ht="12" customHeight="1">
      <c r="E17401" s="576"/>
    </row>
    <row r="17402" spans="5:5" ht="12" customHeight="1">
      <c r="E17402" s="576"/>
    </row>
    <row r="17403" spans="5:5" ht="12" customHeight="1">
      <c r="E17403" s="576"/>
    </row>
    <row r="17404" spans="5:5" ht="12" customHeight="1">
      <c r="E17404" s="576"/>
    </row>
    <row r="17405" spans="5:5" ht="12" customHeight="1">
      <c r="E17405" s="576"/>
    </row>
    <row r="17406" spans="5:5" ht="12" customHeight="1">
      <c r="E17406" s="576"/>
    </row>
    <row r="17407" spans="5:5" ht="12" customHeight="1">
      <c r="E17407" s="576"/>
    </row>
    <row r="17408" spans="5:5" ht="12" customHeight="1">
      <c r="E17408" s="576"/>
    </row>
    <row r="17409" spans="5:5" ht="12" customHeight="1">
      <c r="E17409" s="576"/>
    </row>
    <row r="17410" spans="5:5" ht="12" customHeight="1">
      <c r="E17410" s="576"/>
    </row>
    <row r="17411" spans="5:5" ht="12" customHeight="1">
      <c r="E17411" s="576"/>
    </row>
    <row r="17412" spans="5:5" ht="12" customHeight="1">
      <c r="E17412" s="576"/>
    </row>
    <row r="17413" spans="5:5" ht="12" customHeight="1">
      <c r="E17413" s="576"/>
    </row>
    <row r="17414" spans="5:5" ht="12" customHeight="1">
      <c r="E17414" s="576"/>
    </row>
    <row r="17415" spans="5:5" ht="12" customHeight="1">
      <c r="E17415" s="576"/>
    </row>
    <row r="17416" spans="5:5" ht="12" customHeight="1">
      <c r="E17416" s="576"/>
    </row>
    <row r="17417" spans="5:5" ht="12" customHeight="1">
      <c r="E17417" s="576"/>
    </row>
    <row r="17418" spans="5:5" ht="12" customHeight="1">
      <c r="E17418" s="576"/>
    </row>
    <row r="17419" spans="5:5" ht="12" customHeight="1">
      <c r="E17419" s="576"/>
    </row>
    <row r="17420" spans="5:5" ht="12" customHeight="1">
      <c r="E17420" s="576"/>
    </row>
    <row r="17421" spans="5:5" ht="12" customHeight="1">
      <c r="E17421" s="576"/>
    </row>
    <row r="17422" spans="5:5" ht="12" customHeight="1">
      <c r="E17422" s="576"/>
    </row>
    <row r="17423" spans="5:5" ht="12" customHeight="1">
      <c r="E17423" s="576"/>
    </row>
    <row r="17424" spans="5:5" ht="12" customHeight="1">
      <c r="E17424" s="576"/>
    </row>
    <row r="17425" spans="5:5" ht="12" customHeight="1">
      <c r="E17425" s="576"/>
    </row>
    <row r="17426" spans="5:5" ht="12" customHeight="1">
      <c r="E17426" s="576"/>
    </row>
    <row r="17427" spans="5:5" ht="12" customHeight="1">
      <c r="E17427" s="576"/>
    </row>
    <row r="17428" spans="5:5" ht="12" customHeight="1">
      <c r="E17428" s="576"/>
    </row>
    <row r="17429" spans="5:5" ht="12" customHeight="1">
      <c r="E17429" s="576"/>
    </row>
    <row r="17430" spans="5:5" ht="12" customHeight="1">
      <c r="E17430" s="576"/>
    </row>
    <row r="17431" spans="5:5" ht="12" customHeight="1">
      <c r="E17431" s="576"/>
    </row>
    <row r="17432" spans="5:5" ht="12" customHeight="1">
      <c r="E17432" s="576"/>
    </row>
    <row r="17433" spans="5:5" ht="12" customHeight="1">
      <c r="E17433" s="576"/>
    </row>
    <row r="17434" spans="5:5" ht="12" customHeight="1">
      <c r="E17434" s="576"/>
    </row>
    <row r="17435" spans="5:5" ht="12" customHeight="1">
      <c r="E17435" s="576"/>
    </row>
    <row r="17436" spans="5:5" ht="12" customHeight="1">
      <c r="E17436" s="576"/>
    </row>
    <row r="17437" spans="5:5" ht="12" customHeight="1">
      <c r="E17437" s="576"/>
    </row>
    <row r="17438" spans="5:5" ht="12" customHeight="1">
      <c r="E17438" s="576"/>
    </row>
    <row r="17439" spans="5:5" ht="12" customHeight="1">
      <c r="E17439" s="576"/>
    </row>
    <row r="17440" spans="5:5" ht="12" customHeight="1">
      <c r="E17440" s="576"/>
    </row>
    <row r="17441" spans="5:5" ht="12" customHeight="1">
      <c r="E17441" s="576"/>
    </row>
    <row r="17442" spans="5:5" ht="12" customHeight="1">
      <c r="E17442" s="576"/>
    </row>
    <row r="17443" spans="5:5" ht="12" customHeight="1">
      <c r="E17443" s="576"/>
    </row>
    <row r="17444" spans="5:5" ht="12" customHeight="1">
      <c r="E17444" s="576"/>
    </row>
    <row r="17445" spans="5:5" ht="12" customHeight="1">
      <c r="E17445" s="576"/>
    </row>
    <row r="17446" spans="5:5" ht="12" customHeight="1">
      <c r="E17446" s="576"/>
    </row>
    <row r="17447" spans="5:5" ht="12" customHeight="1">
      <c r="E17447" s="576"/>
    </row>
    <row r="17448" spans="5:5" ht="12" customHeight="1">
      <c r="E17448" s="576"/>
    </row>
    <row r="17449" spans="5:5" ht="12" customHeight="1">
      <c r="E17449" s="576"/>
    </row>
    <row r="17450" spans="5:5" ht="12" customHeight="1">
      <c r="E17450" s="576"/>
    </row>
    <row r="17451" spans="5:5" ht="12" customHeight="1">
      <c r="E17451" s="576"/>
    </row>
    <row r="17452" spans="5:5" ht="12" customHeight="1">
      <c r="E17452" s="576"/>
    </row>
    <row r="17453" spans="5:5" ht="12" customHeight="1">
      <c r="E17453" s="576"/>
    </row>
    <row r="17454" spans="5:5" ht="12" customHeight="1">
      <c r="E17454" s="576"/>
    </row>
    <row r="17455" spans="5:5" ht="12" customHeight="1">
      <c r="E17455" s="576"/>
    </row>
    <row r="17456" spans="5:5" ht="12" customHeight="1">
      <c r="E17456" s="576"/>
    </row>
    <row r="17457" spans="5:5" ht="12" customHeight="1">
      <c r="E17457" s="576"/>
    </row>
    <row r="17458" spans="5:5" ht="12" customHeight="1">
      <c r="E17458" s="576"/>
    </row>
    <row r="17459" spans="5:5" ht="12" customHeight="1">
      <c r="E17459" s="576"/>
    </row>
    <row r="17460" spans="5:5" ht="12" customHeight="1">
      <c r="E17460" s="576"/>
    </row>
    <row r="17461" spans="5:5" ht="12" customHeight="1">
      <c r="E17461" s="576"/>
    </row>
    <row r="17462" spans="5:5" ht="12" customHeight="1">
      <c r="E17462" s="576"/>
    </row>
    <row r="17463" spans="5:5" ht="12" customHeight="1">
      <c r="E17463" s="576"/>
    </row>
    <row r="17464" spans="5:5" ht="12" customHeight="1">
      <c r="E17464" s="576"/>
    </row>
    <row r="17465" spans="5:5" ht="12" customHeight="1">
      <c r="E17465" s="576"/>
    </row>
    <row r="17466" spans="5:5" ht="12" customHeight="1">
      <c r="E17466" s="576"/>
    </row>
    <row r="17467" spans="5:5" ht="12" customHeight="1">
      <c r="E17467" s="576"/>
    </row>
    <row r="17468" spans="5:5" ht="12" customHeight="1">
      <c r="E17468" s="576"/>
    </row>
    <row r="17469" spans="5:5" ht="12" customHeight="1">
      <c r="E17469" s="576"/>
    </row>
    <row r="17470" spans="5:5" ht="12" customHeight="1">
      <c r="E17470" s="576"/>
    </row>
    <row r="17471" spans="5:5" ht="12" customHeight="1">
      <c r="E17471" s="576"/>
    </row>
    <row r="17472" spans="5:5" ht="12" customHeight="1">
      <c r="E17472" s="576"/>
    </row>
    <row r="17473" spans="5:5" ht="12" customHeight="1">
      <c r="E17473" s="576"/>
    </row>
    <row r="17474" spans="5:5" ht="12" customHeight="1">
      <c r="E17474" s="576"/>
    </row>
    <row r="17475" spans="5:5" ht="12" customHeight="1">
      <c r="E17475" s="576"/>
    </row>
    <row r="17476" spans="5:5" ht="12" customHeight="1">
      <c r="E17476" s="576"/>
    </row>
    <row r="17477" spans="5:5" ht="12" customHeight="1">
      <c r="E17477" s="576"/>
    </row>
    <row r="17478" spans="5:5" ht="12" customHeight="1">
      <c r="E17478" s="576"/>
    </row>
    <row r="17479" spans="5:5" ht="12" customHeight="1">
      <c r="E17479" s="576"/>
    </row>
    <row r="17480" spans="5:5" ht="12" customHeight="1">
      <c r="E17480" s="576"/>
    </row>
    <row r="17481" spans="5:5" ht="12" customHeight="1">
      <c r="E17481" s="576"/>
    </row>
    <row r="17482" spans="5:5" ht="12" customHeight="1">
      <c r="E17482" s="576"/>
    </row>
    <row r="17483" spans="5:5" ht="12" customHeight="1">
      <c r="E17483" s="576"/>
    </row>
    <row r="17484" spans="5:5" ht="12" customHeight="1">
      <c r="E17484" s="576"/>
    </row>
    <row r="17485" spans="5:5" ht="12" customHeight="1">
      <c r="E17485" s="576"/>
    </row>
    <row r="17486" spans="5:5" ht="12" customHeight="1">
      <c r="E17486" s="576"/>
    </row>
    <row r="17487" spans="5:5" ht="12" customHeight="1">
      <c r="E17487" s="576"/>
    </row>
    <row r="17488" spans="5:5" ht="12" customHeight="1">
      <c r="E17488" s="576"/>
    </row>
    <row r="17489" spans="5:5" ht="12" customHeight="1">
      <c r="E17489" s="576"/>
    </row>
    <row r="17490" spans="5:5" ht="12" customHeight="1">
      <c r="E17490" s="576"/>
    </row>
    <row r="17491" spans="5:5" ht="12" customHeight="1">
      <c r="E17491" s="576"/>
    </row>
    <row r="17492" spans="5:5" ht="12" customHeight="1">
      <c r="E17492" s="576"/>
    </row>
    <row r="17493" spans="5:5" ht="12" customHeight="1">
      <c r="E17493" s="576"/>
    </row>
    <row r="17494" spans="5:5" ht="12" customHeight="1">
      <c r="E17494" s="576"/>
    </row>
    <row r="17495" spans="5:5" ht="12" customHeight="1">
      <c r="E17495" s="576"/>
    </row>
    <row r="17496" spans="5:5" ht="12" customHeight="1">
      <c r="E17496" s="576"/>
    </row>
    <row r="17497" spans="5:5" ht="12" customHeight="1">
      <c r="E17497" s="576"/>
    </row>
    <row r="17498" spans="5:5" ht="12" customHeight="1">
      <c r="E17498" s="576"/>
    </row>
    <row r="17499" spans="5:5" ht="12" customHeight="1">
      <c r="E17499" s="576"/>
    </row>
    <row r="17500" spans="5:5" ht="12" customHeight="1">
      <c r="E17500" s="576"/>
    </row>
    <row r="17501" spans="5:5" ht="12" customHeight="1">
      <c r="E17501" s="576"/>
    </row>
    <row r="17502" spans="5:5" ht="12" customHeight="1">
      <c r="E17502" s="576"/>
    </row>
    <row r="17503" spans="5:5" ht="12" customHeight="1">
      <c r="E17503" s="576"/>
    </row>
    <row r="17504" spans="5:5" ht="12" customHeight="1">
      <c r="E17504" s="576"/>
    </row>
    <row r="17505" spans="5:5" ht="12" customHeight="1">
      <c r="E17505" s="576"/>
    </row>
    <row r="17506" spans="5:5" ht="12" customHeight="1">
      <c r="E17506" s="576"/>
    </row>
    <row r="17507" spans="5:5" ht="12" customHeight="1">
      <c r="E17507" s="576"/>
    </row>
    <row r="17508" spans="5:5" ht="12" customHeight="1">
      <c r="E17508" s="576"/>
    </row>
    <row r="17509" spans="5:5" ht="12" customHeight="1">
      <c r="E17509" s="576"/>
    </row>
    <row r="17510" spans="5:5" ht="12" customHeight="1">
      <c r="E17510" s="576"/>
    </row>
    <row r="17511" spans="5:5" ht="12" customHeight="1">
      <c r="E17511" s="576"/>
    </row>
    <row r="17512" spans="5:5" ht="12" customHeight="1">
      <c r="E17512" s="576"/>
    </row>
    <row r="17513" spans="5:5" ht="12" customHeight="1">
      <c r="E17513" s="576"/>
    </row>
    <row r="17514" spans="5:5" ht="12" customHeight="1">
      <c r="E17514" s="576"/>
    </row>
    <row r="17515" spans="5:5" ht="12" customHeight="1">
      <c r="E17515" s="576"/>
    </row>
    <row r="17516" spans="5:5" ht="12" customHeight="1">
      <c r="E17516" s="576"/>
    </row>
    <row r="17517" spans="5:5" ht="12" customHeight="1">
      <c r="E17517" s="576"/>
    </row>
    <row r="17518" spans="5:5" ht="12" customHeight="1">
      <c r="E17518" s="576"/>
    </row>
    <row r="17519" spans="5:5" ht="12" customHeight="1">
      <c r="E17519" s="576"/>
    </row>
    <row r="17520" spans="5:5" ht="12" customHeight="1">
      <c r="E17520" s="576"/>
    </row>
    <row r="17521" spans="5:5" ht="12" customHeight="1">
      <c r="E17521" s="576"/>
    </row>
    <row r="17522" spans="5:5" ht="12" customHeight="1">
      <c r="E17522" s="576"/>
    </row>
    <row r="17523" spans="5:5" ht="12" customHeight="1">
      <c r="E17523" s="576"/>
    </row>
    <row r="17524" spans="5:5" ht="12" customHeight="1">
      <c r="E17524" s="576"/>
    </row>
    <row r="17525" spans="5:5" ht="12" customHeight="1">
      <c r="E17525" s="576"/>
    </row>
    <row r="17526" spans="5:5" ht="12" customHeight="1">
      <c r="E17526" s="576"/>
    </row>
    <row r="17527" spans="5:5" ht="12" customHeight="1">
      <c r="E17527" s="576"/>
    </row>
    <row r="17528" spans="5:5" ht="12" customHeight="1">
      <c r="E17528" s="576"/>
    </row>
    <row r="17529" spans="5:5" ht="12" customHeight="1">
      <c r="E17529" s="576"/>
    </row>
    <row r="17530" spans="5:5" ht="12" customHeight="1">
      <c r="E17530" s="576"/>
    </row>
    <row r="17531" spans="5:5" ht="12" customHeight="1">
      <c r="E17531" s="576"/>
    </row>
    <row r="17532" spans="5:5" ht="12" customHeight="1">
      <c r="E17532" s="576"/>
    </row>
    <row r="17533" spans="5:5" ht="12" customHeight="1">
      <c r="E17533" s="576"/>
    </row>
    <row r="17534" spans="5:5" ht="12" customHeight="1">
      <c r="E17534" s="576"/>
    </row>
    <row r="17535" spans="5:5" ht="12" customHeight="1">
      <c r="E17535" s="576"/>
    </row>
    <row r="17536" spans="5:5" ht="12" customHeight="1">
      <c r="E17536" s="576"/>
    </row>
    <row r="17537" spans="5:5" ht="12" customHeight="1">
      <c r="E17537" s="576"/>
    </row>
    <row r="17538" spans="5:5" ht="12" customHeight="1">
      <c r="E17538" s="576"/>
    </row>
    <row r="17539" spans="5:5" ht="12" customHeight="1">
      <c r="E17539" s="576"/>
    </row>
    <row r="17540" spans="5:5" ht="12" customHeight="1">
      <c r="E17540" s="576"/>
    </row>
    <row r="17541" spans="5:5" ht="12" customHeight="1">
      <c r="E17541" s="576"/>
    </row>
    <row r="17542" spans="5:5" ht="12" customHeight="1">
      <c r="E17542" s="576"/>
    </row>
    <row r="17543" spans="5:5" ht="12" customHeight="1">
      <c r="E17543" s="576"/>
    </row>
    <row r="17544" spans="5:5" ht="12" customHeight="1">
      <c r="E17544" s="576"/>
    </row>
    <row r="17545" spans="5:5" ht="12" customHeight="1">
      <c r="E17545" s="576"/>
    </row>
    <row r="17546" spans="5:5" ht="12" customHeight="1">
      <c r="E17546" s="576"/>
    </row>
    <row r="17547" spans="5:5" ht="12" customHeight="1">
      <c r="E17547" s="576"/>
    </row>
    <row r="17548" spans="5:5" ht="12" customHeight="1">
      <c r="E17548" s="576"/>
    </row>
    <row r="17549" spans="5:5" ht="12" customHeight="1">
      <c r="E17549" s="576"/>
    </row>
    <row r="17550" spans="5:5" ht="12" customHeight="1">
      <c r="E17550" s="576"/>
    </row>
    <row r="17551" spans="5:5" ht="12" customHeight="1">
      <c r="E17551" s="576"/>
    </row>
    <row r="17552" spans="5:5" ht="12" customHeight="1">
      <c r="E17552" s="576"/>
    </row>
    <row r="17553" spans="5:5" ht="12" customHeight="1">
      <c r="E17553" s="576"/>
    </row>
    <row r="17554" spans="5:5" ht="12" customHeight="1">
      <c r="E17554" s="576"/>
    </row>
    <row r="17555" spans="5:5" ht="12" customHeight="1">
      <c r="E17555" s="576"/>
    </row>
    <row r="17556" spans="5:5" ht="12" customHeight="1">
      <c r="E17556" s="576"/>
    </row>
    <row r="17557" spans="5:5" ht="12" customHeight="1">
      <c r="E17557" s="576"/>
    </row>
    <row r="17558" spans="5:5" ht="12" customHeight="1">
      <c r="E17558" s="576"/>
    </row>
    <row r="17559" spans="5:5" ht="12" customHeight="1">
      <c r="E17559" s="576"/>
    </row>
    <row r="17560" spans="5:5" ht="12" customHeight="1">
      <c r="E17560" s="576"/>
    </row>
    <row r="17561" spans="5:5" ht="12" customHeight="1">
      <c r="E17561" s="576"/>
    </row>
    <row r="17562" spans="5:5" ht="12" customHeight="1">
      <c r="E17562" s="576"/>
    </row>
    <row r="17563" spans="5:5" ht="12" customHeight="1">
      <c r="E17563" s="576"/>
    </row>
    <row r="17564" spans="5:5" ht="12" customHeight="1">
      <c r="E17564" s="576"/>
    </row>
    <row r="17565" spans="5:5" ht="12" customHeight="1">
      <c r="E17565" s="576"/>
    </row>
    <row r="17566" spans="5:5" ht="12" customHeight="1">
      <c r="E17566" s="576"/>
    </row>
    <row r="17567" spans="5:5" ht="12" customHeight="1">
      <c r="E17567" s="576"/>
    </row>
    <row r="17568" spans="5:5" ht="12" customHeight="1">
      <c r="E17568" s="576"/>
    </row>
    <row r="17569" spans="5:5" ht="12" customHeight="1">
      <c r="E17569" s="576"/>
    </row>
    <row r="17570" spans="5:5" ht="12" customHeight="1">
      <c r="E17570" s="576"/>
    </row>
    <row r="17571" spans="5:5" ht="12" customHeight="1">
      <c r="E17571" s="576"/>
    </row>
    <row r="17572" spans="5:5" ht="12" customHeight="1">
      <c r="E17572" s="576"/>
    </row>
    <row r="17573" spans="5:5" ht="12" customHeight="1">
      <c r="E17573" s="576"/>
    </row>
    <row r="17574" spans="5:5" ht="12" customHeight="1">
      <c r="E17574" s="576"/>
    </row>
    <row r="17575" spans="5:5" ht="12" customHeight="1">
      <c r="E17575" s="576"/>
    </row>
    <row r="17576" spans="5:5" ht="12" customHeight="1">
      <c r="E17576" s="576"/>
    </row>
    <row r="17577" spans="5:5" ht="12" customHeight="1">
      <c r="E17577" s="576"/>
    </row>
    <row r="17578" spans="5:5" ht="12" customHeight="1">
      <c r="E17578" s="576"/>
    </row>
    <row r="17579" spans="5:5" ht="12" customHeight="1">
      <c r="E17579" s="576"/>
    </row>
    <row r="17580" spans="5:5" ht="12" customHeight="1">
      <c r="E17580" s="576"/>
    </row>
    <row r="17581" spans="5:5" ht="12" customHeight="1">
      <c r="E17581" s="576"/>
    </row>
    <row r="17582" spans="5:5" ht="12" customHeight="1">
      <c r="E17582" s="576"/>
    </row>
    <row r="17583" spans="5:5" ht="12" customHeight="1">
      <c r="E17583" s="576"/>
    </row>
    <row r="17584" spans="5:5" ht="12" customHeight="1">
      <c r="E17584" s="576"/>
    </row>
    <row r="17585" spans="5:5" ht="12" customHeight="1">
      <c r="E17585" s="576"/>
    </row>
    <row r="17586" spans="5:5" ht="12" customHeight="1">
      <c r="E17586" s="576"/>
    </row>
    <row r="17587" spans="5:5" ht="12" customHeight="1">
      <c r="E17587" s="576"/>
    </row>
    <row r="17588" spans="5:5" ht="12" customHeight="1">
      <c r="E17588" s="576"/>
    </row>
    <row r="17589" spans="5:5" ht="12" customHeight="1">
      <c r="E17589" s="576"/>
    </row>
    <row r="17590" spans="5:5" ht="12" customHeight="1">
      <c r="E17590" s="576"/>
    </row>
    <row r="17591" spans="5:5" ht="12" customHeight="1">
      <c r="E17591" s="576"/>
    </row>
    <row r="17592" spans="5:5" ht="12" customHeight="1">
      <c r="E17592" s="576"/>
    </row>
    <row r="17593" spans="5:5" ht="12" customHeight="1">
      <c r="E17593" s="576"/>
    </row>
    <row r="17594" spans="5:5" ht="12" customHeight="1">
      <c r="E17594" s="576"/>
    </row>
    <row r="17595" spans="5:5" ht="12" customHeight="1">
      <c r="E17595" s="576"/>
    </row>
    <row r="17596" spans="5:5" ht="12" customHeight="1">
      <c r="E17596" s="576"/>
    </row>
    <row r="17597" spans="5:5" ht="12" customHeight="1">
      <c r="E17597" s="576"/>
    </row>
    <row r="17598" spans="5:5" ht="12" customHeight="1">
      <c r="E17598" s="576"/>
    </row>
    <row r="17599" spans="5:5" ht="12" customHeight="1">
      <c r="E17599" s="576"/>
    </row>
    <row r="17600" spans="5:5" ht="12" customHeight="1">
      <c r="E17600" s="576"/>
    </row>
    <row r="17601" spans="5:5" ht="12" customHeight="1">
      <c r="E17601" s="576"/>
    </row>
    <row r="17602" spans="5:5" ht="12" customHeight="1">
      <c r="E17602" s="576"/>
    </row>
    <row r="17603" spans="5:5" ht="12" customHeight="1">
      <c r="E17603" s="576"/>
    </row>
    <row r="17604" spans="5:5" ht="12" customHeight="1">
      <c r="E17604" s="576"/>
    </row>
    <row r="17605" spans="5:5" ht="12" customHeight="1">
      <c r="E17605" s="576"/>
    </row>
    <row r="17606" spans="5:5" ht="12" customHeight="1">
      <c r="E17606" s="576"/>
    </row>
    <row r="17607" spans="5:5" ht="12" customHeight="1">
      <c r="E17607" s="576"/>
    </row>
    <row r="17608" spans="5:5" ht="12" customHeight="1">
      <c r="E17608" s="576"/>
    </row>
    <row r="17609" spans="5:5" ht="12" customHeight="1">
      <c r="E17609" s="576"/>
    </row>
    <row r="17610" spans="5:5" ht="12" customHeight="1">
      <c r="E17610" s="576"/>
    </row>
    <row r="17611" spans="5:5" ht="12" customHeight="1">
      <c r="E17611" s="576"/>
    </row>
    <row r="17612" spans="5:5" ht="12" customHeight="1">
      <c r="E17612" s="576"/>
    </row>
    <row r="17613" spans="5:5" ht="12" customHeight="1">
      <c r="E17613" s="576"/>
    </row>
    <row r="17614" spans="5:5" ht="12" customHeight="1">
      <c r="E17614" s="576"/>
    </row>
    <row r="17615" spans="5:5" ht="12" customHeight="1">
      <c r="E17615" s="576"/>
    </row>
    <row r="17616" spans="5:5" ht="12" customHeight="1">
      <c r="E17616" s="576"/>
    </row>
    <row r="17617" spans="5:5" ht="12" customHeight="1">
      <c r="E17617" s="576"/>
    </row>
    <row r="17618" spans="5:5" ht="12" customHeight="1">
      <c r="E17618" s="576"/>
    </row>
    <row r="17619" spans="5:5" ht="12" customHeight="1">
      <c r="E17619" s="576"/>
    </row>
    <row r="17620" spans="5:5" ht="12" customHeight="1">
      <c r="E17620" s="576"/>
    </row>
    <row r="17621" spans="5:5" ht="12" customHeight="1">
      <c r="E17621" s="576"/>
    </row>
    <row r="17622" spans="5:5" ht="12" customHeight="1">
      <c r="E17622" s="576"/>
    </row>
    <row r="17623" spans="5:5" ht="12" customHeight="1">
      <c r="E17623" s="576"/>
    </row>
    <row r="17624" spans="5:5" ht="12" customHeight="1">
      <c r="E17624" s="576"/>
    </row>
    <row r="17625" spans="5:5" ht="12" customHeight="1">
      <c r="E17625" s="576"/>
    </row>
    <row r="17626" spans="5:5" ht="12" customHeight="1">
      <c r="E17626" s="576"/>
    </row>
    <row r="17627" spans="5:5" ht="12" customHeight="1">
      <c r="E17627" s="576"/>
    </row>
    <row r="17628" spans="5:5" ht="12" customHeight="1">
      <c r="E17628" s="576"/>
    </row>
    <row r="17629" spans="5:5" ht="12" customHeight="1">
      <c r="E17629" s="576"/>
    </row>
    <row r="17630" spans="5:5" ht="12" customHeight="1">
      <c r="E17630" s="576"/>
    </row>
    <row r="17631" spans="5:5" ht="12" customHeight="1">
      <c r="E17631" s="576"/>
    </row>
    <row r="17632" spans="5:5" ht="12" customHeight="1">
      <c r="E17632" s="576"/>
    </row>
    <row r="17633" spans="5:5" ht="12" customHeight="1">
      <c r="E17633" s="576"/>
    </row>
    <row r="17634" spans="5:5" ht="12" customHeight="1">
      <c r="E17634" s="576"/>
    </row>
    <row r="17635" spans="5:5" ht="12" customHeight="1">
      <c r="E17635" s="576"/>
    </row>
    <row r="17636" spans="5:5" ht="12" customHeight="1">
      <c r="E17636" s="576"/>
    </row>
    <row r="17637" spans="5:5" ht="12" customHeight="1">
      <c r="E17637" s="576"/>
    </row>
    <row r="17638" spans="5:5" ht="12" customHeight="1">
      <c r="E17638" s="576"/>
    </row>
    <row r="17639" spans="5:5" ht="12" customHeight="1">
      <c r="E17639" s="576"/>
    </row>
    <row r="17640" spans="5:5" ht="12" customHeight="1">
      <c r="E17640" s="576"/>
    </row>
    <row r="17641" spans="5:5" ht="12" customHeight="1">
      <c r="E17641" s="576"/>
    </row>
    <row r="17642" spans="5:5" ht="12" customHeight="1">
      <c r="E17642" s="576"/>
    </row>
    <row r="17643" spans="5:5" ht="12" customHeight="1">
      <c r="E17643" s="576"/>
    </row>
    <row r="17644" spans="5:5" ht="12" customHeight="1">
      <c r="E17644" s="576"/>
    </row>
    <row r="17645" spans="5:5" ht="12" customHeight="1">
      <c r="E17645" s="576"/>
    </row>
    <row r="17646" spans="5:5" ht="12" customHeight="1">
      <c r="E17646" s="576"/>
    </row>
    <row r="17647" spans="5:5" ht="12" customHeight="1">
      <c r="E17647" s="576"/>
    </row>
    <row r="17648" spans="5:5" ht="12" customHeight="1">
      <c r="E17648" s="576"/>
    </row>
    <row r="17649" spans="5:5" ht="12" customHeight="1">
      <c r="E17649" s="576"/>
    </row>
    <row r="17650" spans="5:5" ht="12" customHeight="1">
      <c r="E17650" s="576"/>
    </row>
    <row r="17651" spans="5:5" ht="12" customHeight="1">
      <c r="E17651" s="576"/>
    </row>
    <row r="17652" spans="5:5" ht="12" customHeight="1">
      <c r="E17652" s="576"/>
    </row>
    <row r="17653" spans="5:5" ht="12" customHeight="1">
      <c r="E17653" s="576"/>
    </row>
    <row r="17654" spans="5:5" ht="12" customHeight="1">
      <c r="E17654" s="576"/>
    </row>
    <row r="17655" spans="5:5" ht="12" customHeight="1">
      <c r="E17655" s="576"/>
    </row>
    <row r="17656" spans="5:5" ht="12" customHeight="1">
      <c r="E17656" s="576"/>
    </row>
    <row r="17657" spans="5:5" ht="12" customHeight="1">
      <c r="E17657" s="576"/>
    </row>
    <row r="17658" spans="5:5" ht="12" customHeight="1">
      <c r="E17658" s="576"/>
    </row>
    <row r="17659" spans="5:5" ht="12" customHeight="1">
      <c r="E17659" s="576"/>
    </row>
    <row r="17660" spans="5:5" ht="12" customHeight="1">
      <c r="E17660" s="576"/>
    </row>
    <row r="17661" spans="5:5" ht="12" customHeight="1">
      <c r="E17661" s="576"/>
    </row>
    <row r="17662" spans="5:5" ht="12" customHeight="1">
      <c r="E17662" s="576"/>
    </row>
    <row r="17663" spans="5:5" ht="12" customHeight="1">
      <c r="E17663" s="576"/>
    </row>
    <row r="17664" spans="5:5" ht="12" customHeight="1">
      <c r="E17664" s="576"/>
    </row>
    <row r="17665" spans="5:5" ht="12" customHeight="1">
      <c r="E17665" s="576"/>
    </row>
    <row r="17666" spans="5:5" ht="12" customHeight="1">
      <c r="E17666" s="576"/>
    </row>
    <row r="17667" spans="5:5" ht="12" customHeight="1">
      <c r="E17667" s="576"/>
    </row>
    <row r="17668" spans="5:5" ht="12" customHeight="1">
      <c r="E17668" s="576"/>
    </row>
    <row r="17669" spans="5:5" ht="12" customHeight="1">
      <c r="E17669" s="576"/>
    </row>
    <row r="17670" spans="5:5" ht="12" customHeight="1">
      <c r="E17670" s="576"/>
    </row>
    <row r="17671" spans="5:5" ht="12" customHeight="1">
      <c r="E17671" s="576"/>
    </row>
    <row r="17672" spans="5:5" ht="12" customHeight="1">
      <c r="E17672" s="576"/>
    </row>
    <row r="17673" spans="5:5" ht="12" customHeight="1">
      <c r="E17673" s="576"/>
    </row>
    <row r="17674" spans="5:5" ht="12" customHeight="1">
      <c r="E17674" s="576"/>
    </row>
    <row r="17675" spans="5:5" ht="12" customHeight="1">
      <c r="E17675" s="576"/>
    </row>
    <row r="17676" spans="5:5" ht="12" customHeight="1">
      <c r="E17676" s="576"/>
    </row>
    <row r="17677" spans="5:5" ht="12" customHeight="1">
      <c r="E17677" s="576"/>
    </row>
    <row r="17678" spans="5:5" ht="12" customHeight="1">
      <c r="E17678" s="576"/>
    </row>
    <row r="17679" spans="5:5" ht="12" customHeight="1">
      <c r="E17679" s="576"/>
    </row>
    <row r="17680" spans="5:5" ht="12" customHeight="1">
      <c r="E17680" s="576"/>
    </row>
    <row r="17681" spans="5:5" ht="12" customHeight="1">
      <c r="E17681" s="576"/>
    </row>
    <row r="17682" spans="5:5" ht="12" customHeight="1">
      <c r="E17682" s="576"/>
    </row>
    <row r="17683" spans="5:5" ht="12" customHeight="1">
      <c r="E17683" s="576"/>
    </row>
    <row r="17684" spans="5:5" ht="12" customHeight="1">
      <c r="E17684" s="576"/>
    </row>
    <row r="17685" spans="5:5" ht="12" customHeight="1">
      <c r="E17685" s="576"/>
    </row>
    <row r="17686" spans="5:5" ht="12" customHeight="1">
      <c r="E17686" s="576"/>
    </row>
    <row r="17687" spans="5:5" ht="12" customHeight="1">
      <c r="E17687" s="576"/>
    </row>
    <row r="17688" spans="5:5" ht="12" customHeight="1">
      <c r="E17688" s="576"/>
    </row>
    <row r="17689" spans="5:5" ht="12" customHeight="1">
      <c r="E17689" s="576"/>
    </row>
    <row r="17690" spans="5:5" ht="12" customHeight="1">
      <c r="E17690" s="576"/>
    </row>
    <row r="17691" spans="5:5" ht="12" customHeight="1">
      <c r="E17691" s="576"/>
    </row>
    <row r="17692" spans="5:5" ht="12" customHeight="1">
      <c r="E17692" s="576"/>
    </row>
    <row r="17693" spans="5:5" ht="12" customHeight="1">
      <c r="E17693" s="576"/>
    </row>
    <row r="17694" spans="5:5" ht="12" customHeight="1">
      <c r="E17694" s="576"/>
    </row>
    <row r="17695" spans="5:5" ht="12" customHeight="1">
      <c r="E17695" s="576"/>
    </row>
    <row r="17696" spans="5:5" ht="12" customHeight="1">
      <c r="E17696" s="576"/>
    </row>
    <row r="17697" spans="5:5" ht="12" customHeight="1">
      <c r="E17697" s="576"/>
    </row>
    <row r="17698" spans="5:5" ht="12" customHeight="1">
      <c r="E17698" s="576"/>
    </row>
    <row r="17699" spans="5:5" ht="12" customHeight="1">
      <c r="E17699" s="576"/>
    </row>
    <row r="17700" spans="5:5" ht="12" customHeight="1">
      <c r="E17700" s="576"/>
    </row>
    <row r="17701" spans="5:5" ht="12" customHeight="1">
      <c r="E17701" s="576"/>
    </row>
    <row r="17702" spans="5:5" ht="12" customHeight="1">
      <c r="E17702" s="576"/>
    </row>
    <row r="17703" spans="5:5" ht="12" customHeight="1">
      <c r="E17703" s="576"/>
    </row>
    <row r="17704" spans="5:5" ht="12" customHeight="1">
      <c r="E17704" s="576"/>
    </row>
    <row r="17705" spans="5:5" ht="12" customHeight="1">
      <c r="E17705" s="576"/>
    </row>
    <row r="17706" spans="5:5" ht="12" customHeight="1">
      <c r="E17706" s="576"/>
    </row>
    <row r="17707" spans="5:5" ht="12" customHeight="1">
      <c r="E17707" s="576"/>
    </row>
    <row r="17708" spans="5:5" ht="12" customHeight="1">
      <c r="E17708" s="576"/>
    </row>
    <row r="17709" spans="5:5" ht="12" customHeight="1">
      <c r="E17709" s="576"/>
    </row>
    <row r="17710" spans="5:5" ht="12" customHeight="1">
      <c r="E17710" s="576"/>
    </row>
    <row r="17711" spans="5:5" ht="12" customHeight="1">
      <c r="E17711" s="576"/>
    </row>
    <row r="17712" spans="5:5" ht="12" customHeight="1">
      <c r="E17712" s="576"/>
    </row>
    <row r="17713" spans="5:5" ht="12" customHeight="1">
      <c r="E17713" s="576"/>
    </row>
    <row r="17714" spans="5:5" ht="12" customHeight="1">
      <c r="E17714" s="576"/>
    </row>
    <row r="17715" spans="5:5" ht="12" customHeight="1">
      <c r="E17715" s="576"/>
    </row>
    <row r="17716" spans="5:5" ht="12" customHeight="1">
      <c r="E17716" s="576"/>
    </row>
    <row r="17717" spans="5:5" ht="12" customHeight="1">
      <c r="E17717" s="576"/>
    </row>
    <row r="17718" spans="5:5" ht="12" customHeight="1">
      <c r="E17718" s="576"/>
    </row>
    <row r="17719" spans="5:5" ht="12" customHeight="1">
      <c r="E17719" s="576"/>
    </row>
    <row r="17720" spans="5:5" ht="12" customHeight="1">
      <c r="E17720" s="576"/>
    </row>
    <row r="17721" spans="5:5" ht="12" customHeight="1">
      <c r="E17721" s="576"/>
    </row>
    <row r="17722" spans="5:5" ht="12" customHeight="1">
      <c r="E17722" s="576"/>
    </row>
    <row r="17723" spans="5:5" ht="12" customHeight="1">
      <c r="E17723" s="576"/>
    </row>
    <row r="17724" spans="5:5" ht="12" customHeight="1">
      <c r="E17724" s="576"/>
    </row>
    <row r="17725" spans="5:5" ht="12" customHeight="1">
      <c r="E17725" s="576"/>
    </row>
    <row r="17726" spans="5:5" ht="12" customHeight="1">
      <c r="E17726" s="576"/>
    </row>
    <row r="17727" spans="5:5" ht="12" customHeight="1">
      <c r="E17727" s="576"/>
    </row>
    <row r="17728" spans="5:5" ht="12" customHeight="1">
      <c r="E17728" s="576"/>
    </row>
    <row r="17729" spans="5:5" ht="12" customHeight="1">
      <c r="E17729" s="576"/>
    </row>
    <row r="17730" spans="5:5" ht="12" customHeight="1">
      <c r="E17730" s="576"/>
    </row>
    <row r="17731" spans="5:5" ht="12" customHeight="1">
      <c r="E17731" s="576"/>
    </row>
    <row r="17732" spans="5:5" ht="12" customHeight="1">
      <c r="E17732" s="576"/>
    </row>
    <row r="17733" spans="5:5" ht="12" customHeight="1">
      <c r="E17733" s="576"/>
    </row>
    <row r="17734" spans="5:5" ht="12" customHeight="1">
      <c r="E17734" s="576"/>
    </row>
    <row r="17735" spans="5:5" ht="12" customHeight="1">
      <c r="E17735" s="576"/>
    </row>
    <row r="17736" spans="5:5" ht="12" customHeight="1">
      <c r="E17736" s="576"/>
    </row>
    <row r="17737" spans="5:5" ht="12" customHeight="1">
      <c r="E17737" s="576"/>
    </row>
    <row r="17738" spans="5:5" ht="12" customHeight="1">
      <c r="E17738" s="576"/>
    </row>
    <row r="17739" spans="5:5" ht="12" customHeight="1">
      <c r="E17739" s="576"/>
    </row>
    <row r="17740" spans="5:5" ht="12" customHeight="1">
      <c r="E17740" s="576"/>
    </row>
    <row r="17741" spans="5:5" ht="12" customHeight="1">
      <c r="E17741" s="576"/>
    </row>
    <row r="17742" spans="5:5" ht="12" customHeight="1">
      <c r="E17742" s="576"/>
    </row>
    <row r="17743" spans="5:5" ht="12" customHeight="1">
      <c r="E17743" s="576"/>
    </row>
    <row r="17744" spans="5:5" ht="12" customHeight="1">
      <c r="E17744" s="576"/>
    </row>
    <row r="17745" spans="5:5" ht="12" customHeight="1">
      <c r="E17745" s="576"/>
    </row>
    <row r="17746" spans="5:5" ht="12" customHeight="1">
      <c r="E17746" s="576"/>
    </row>
    <row r="17747" spans="5:5" ht="12" customHeight="1">
      <c r="E17747" s="576"/>
    </row>
    <row r="17748" spans="5:5" ht="12" customHeight="1">
      <c r="E17748" s="576"/>
    </row>
    <row r="17749" spans="5:5" ht="12" customHeight="1">
      <c r="E17749" s="576"/>
    </row>
    <row r="17750" spans="5:5" ht="12" customHeight="1">
      <c r="E17750" s="576"/>
    </row>
    <row r="17751" spans="5:5" ht="12" customHeight="1">
      <c r="E17751" s="576"/>
    </row>
    <row r="17752" spans="5:5" ht="12" customHeight="1">
      <c r="E17752" s="576"/>
    </row>
    <row r="17753" spans="5:5" ht="12" customHeight="1">
      <c r="E17753" s="576"/>
    </row>
    <row r="17754" spans="5:5" ht="12" customHeight="1">
      <c r="E17754" s="576"/>
    </row>
    <row r="17755" spans="5:5" ht="12" customHeight="1">
      <c r="E17755" s="576"/>
    </row>
    <row r="17756" spans="5:5" ht="12" customHeight="1">
      <c r="E17756" s="576"/>
    </row>
    <row r="17757" spans="5:5" ht="12" customHeight="1">
      <c r="E17757" s="576"/>
    </row>
    <row r="17758" spans="5:5" ht="12" customHeight="1">
      <c r="E17758" s="576"/>
    </row>
    <row r="17759" spans="5:5" ht="12" customHeight="1">
      <c r="E17759" s="576"/>
    </row>
    <row r="17760" spans="5:5" ht="12" customHeight="1">
      <c r="E17760" s="576"/>
    </row>
    <row r="17761" spans="5:5" ht="12" customHeight="1">
      <c r="E17761" s="576"/>
    </row>
    <row r="17762" spans="5:5" ht="12" customHeight="1">
      <c r="E17762" s="576"/>
    </row>
    <row r="17763" spans="5:5" ht="12" customHeight="1">
      <c r="E17763" s="576"/>
    </row>
    <row r="17764" spans="5:5" ht="12" customHeight="1">
      <c r="E17764" s="576"/>
    </row>
    <row r="17765" spans="5:5" ht="12" customHeight="1">
      <c r="E17765" s="576"/>
    </row>
    <row r="17766" spans="5:5" ht="12" customHeight="1">
      <c r="E17766" s="576"/>
    </row>
    <row r="17767" spans="5:5" ht="12" customHeight="1">
      <c r="E17767" s="576"/>
    </row>
    <row r="17768" spans="5:5" ht="12" customHeight="1">
      <c r="E17768" s="576"/>
    </row>
    <row r="17769" spans="5:5" ht="12" customHeight="1">
      <c r="E17769" s="576"/>
    </row>
    <row r="17770" spans="5:5" ht="12" customHeight="1">
      <c r="E17770" s="576"/>
    </row>
    <row r="17771" spans="5:5" ht="12" customHeight="1">
      <c r="E17771" s="576"/>
    </row>
    <row r="17772" spans="5:5" ht="12" customHeight="1">
      <c r="E17772" s="576"/>
    </row>
    <row r="17773" spans="5:5" ht="12" customHeight="1">
      <c r="E17773" s="576"/>
    </row>
    <row r="17774" spans="5:5" ht="12" customHeight="1">
      <c r="E17774" s="576"/>
    </row>
    <row r="17775" spans="5:5" ht="12" customHeight="1">
      <c r="E17775" s="576"/>
    </row>
    <row r="17776" spans="5:5" ht="12" customHeight="1">
      <c r="E17776" s="576"/>
    </row>
    <row r="17777" spans="5:5" ht="12" customHeight="1">
      <c r="E17777" s="576"/>
    </row>
    <row r="17778" spans="5:5" ht="12" customHeight="1">
      <c r="E17778" s="576"/>
    </row>
    <row r="17779" spans="5:5" ht="12" customHeight="1">
      <c r="E17779" s="576"/>
    </row>
    <row r="17780" spans="5:5" ht="12" customHeight="1">
      <c r="E17780" s="576"/>
    </row>
    <row r="17781" spans="5:5" ht="12" customHeight="1">
      <c r="E17781" s="576"/>
    </row>
    <row r="17782" spans="5:5" ht="12" customHeight="1">
      <c r="E17782" s="576"/>
    </row>
    <row r="17783" spans="5:5" ht="12" customHeight="1">
      <c r="E17783" s="576"/>
    </row>
    <row r="17784" spans="5:5" ht="12" customHeight="1">
      <c r="E17784" s="576"/>
    </row>
    <row r="17785" spans="5:5" ht="12" customHeight="1">
      <c r="E17785" s="576"/>
    </row>
    <row r="17786" spans="5:5" ht="12" customHeight="1">
      <c r="E17786" s="576"/>
    </row>
    <row r="17787" spans="5:5" ht="12" customHeight="1">
      <c r="E17787" s="576"/>
    </row>
    <row r="17788" spans="5:5" ht="12" customHeight="1">
      <c r="E17788" s="576"/>
    </row>
    <row r="17789" spans="5:5" ht="12" customHeight="1">
      <c r="E17789" s="576"/>
    </row>
    <row r="17790" spans="5:5" ht="12" customHeight="1">
      <c r="E17790" s="576"/>
    </row>
    <row r="17791" spans="5:5" ht="12" customHeight="1">
      <c r="E17791" s="576"/>
    </row>
    <row r="17792" spans="5:5" ht="12" customHeight="1">
      <c r="E17792" s="576"/>
    </row>
    <row r="17793" spans="5:5" ht="12" customHeight="1">
      <c r="E17793" s="576"/>
    </row>
    <row r="17794" spans="5:5" ht="12" customHeight="1">
      <c r="E17794" s="576"/>
    </row>
    <row r="17795" spans="5:5" ht="12" customHeight="1">
      <c r="E17795" s="576"/>
    </row>
    <row r="17796" spans="5:5" ht="12" customHeight="1">
      <c r="E17796" s="576"/>
    </row>
    <row r="17797" spans="5:5" ht="12" customHeight="1">
      <c r="E17797" s="576"/>
    </row>
    <row r="17798" spans="5:5" ht="12" customHeight="1">
      <c r="E17798" s="576"/>
    </row>
    <row r="17799" spans="5:5" ht="12" customHeight="1">
      <c r="E17799" s="576"/>
    </row>
    <row r="17800" spans="5:5" ht="12" customHeight="1">
      <c r="E17800" s="576"/>
    </row>
    <row r="17801" spans="5:5" ht="12" customHeight="1">
      <c r="E17801" s="576"/>
    </row>
    <row r="17802" spans="5:5" ht="12" customHeight="1">
      <c r="E17802" s="576"/>
    </row>
    <row r="17803" spans="5:5" ht="12" customHeight="1">
      <c r="E17803" s="576"/>
    </row>
    <row r="17804" spans="5:5" ht="12" customHeight="1">
      <c r="E17804" s="576"/>
    </row>
    <row r="17805" spans="5:5" ht="12" customHeight="1">
      <c r="E17805" s="576"/>
    </row>
    <row r="17806" spans="5:5" ht="12" customHeight="1">
      <c r="E17806" s="576"/>
    </row>
    <row r="17807" spans="5:5" ht="12" customHeight="1">
      <c r="E17807" s="576"/>
    </row>
    <row r="17808" spans="5:5" ht="12" customHeight="1">
      <c r="E17808" s="576"/>
    </row>
    <row r="17809" spans="5:5" ht="12" customHeight="1">
      <c r="E17809" s="576"/>
    </row>
    <row r="17810" spans="5:5" ht="12" customHeight="1">
      <c r="E17810" s="576"/>
    </row>
    <row r="17811" spans="5:5" ht="12" customHeight="1">
      <c r="E17811" s="576"/>
    </row>
    <row r="17812" spans="5:5" ht="12" customHeight="1">
      <c r="E17812" s="576"/>
    </row>
    <row r="17813" spans="5:5" ht="12" customHeight="1">
      <c r="E17813" s="576"/>
    </row>
    <row r="17814" spans="5:5" ht="12" customHeight="1">
      <c r="E17814" s="576"/>
    </row>
    <row r="17815" spans="5:5" ht="12" customHeight="1">
      <c r="E17815" s="576"/>
    </row>
    <row r="17816" spans="5:5" ht="12" customHeight="1">
      <c r="E17816" s="576"/>
    </row>
    <row r="17817" spans="5:5" ht="12" customHeight="1">
      <c r="E17817" s="576"/>
    </row>
    <row r="17818" spans="5:5" ht="12" customHeight="1">
      <c r="E17818" s="576"/>
    </row>
    <row r="17819" spans="5:5" ht="12" customHeight="1">
      <c r="E17819" s="576"/>
    </row>
    <row r="17820" spans="5:5" ht="12" customHeight="1">
      <c r="E17820" s="576"/>
    </row>
    <row r="17821" spans="5:5" ht="12" customHeight="1">
      <c r="E17821" s="576"/>
    </row>
    <row r="17822" spans="5:5" ht="12" customHeight="1">
      <c r="E17822" s="576"/>
    </row>
    <row r="17823" spans="5:5" ht="12" customHeight="1">
      <c r="E17823" s="576"/>
    </row>
    <row r="17824" spans="5:5" ht="12" customHeight="1">
      <c r="E17824" s="576"/>
    </row>
    <row r="17825" spans="5:5" ht="12" customHeight="1">
      <c r="E17825" s="576"/>
    </row>
    <row r="17826" spans="5:5" ht="12" customHeight="1">
      <c r="E17826" s="576"/>
    </row>
    <row r="17827" spans="5:5" ht="12" customHeight="1">
      <c r="E17827" s="576"/>
    </row>
    <row r="17828" spans="5:5" ht="12" customHeight="1">
      <c r="E17828" s="576"/>
    </row>
    <row r="17829" spans="5:5" ht="12" customHeight="1">
      <c r="E17829" s="576"/>
    </row>
    <row r="17830" spans="5:5" ht="12" customHeight="1">
      <c r="E17830" s="576"/>
    </row>
    <row r="17831" spans="5:5" ht="12" customHeight="1">
      <c r="E17831" s="576"/>
    </row>
    <row r="17832" spans="5:5" ht="12" customHeight="1">
      <c r="E17832" s="576"/>
    </row>
    <row r="17833" spans="5:5" ht="12" customHeight="1">
      <c r="E17833" s="576"/>
    </row>
    <row r="17834" spans="5:5" ht="12" customHeight="1">
      <c r="E17834" s="576"/>
    </row>
    <row r="17835" spans="5:5" ht="12" customHeight="1">
      <c r="E17835" s="576"/>
    </row>
    <row r="17836" spans="5:5" ht="12" customHeight="1">
      <c r="E17836" s="576"/>
    </row>
    <row r="17837" spans="5:5" ht="12" customHeight="1">
      <c r="E17837" s="576"/>
    </row>
    <row r="17838" spans="5:5" ht="12" customHeight="1">
      <c r="E17838" s="576"/>
    </row>
    <row r="17839" spans="5:5" ht="12" customHeight="1">
      <c r="E17839" s="576"/>
    </row>
    <row r="17840" spans="5:5" ht="12" customHeight="1">
      <c r="E17840" s="576"/>
    </row>
    <row r="17841" spans="5:5" ht="12" customHeight="1">
      <c r="E17841" s="576"/>
    </row>
    <row r="17842" spans="5:5" ht="12" customHeight="1">
      <c r="E17842" s="576"/>
    </row>
    <row r="17843" spans="5:5" ht="12" customHeight="1">
      <c r="E17843" s="576"/>
    </row>
    <row r="17844" spans="5:5" ht="12" customHeight="1">
      <c r="E17844" s="576"/>
    </row>
    <row r="17845" spans="5:5" ht="12" customHeight="1">
      <c r="E17845" s="576"/>
    </row>
    <row r="17846" spans="5:5" ht="12" customHeight="1">
      <c r="E17846" s="576"/>
    </row>
    <row r="17847" spans="5:5" ht="12" customHeight="1">
      <c r="E17847" s="576"/>
    </row>
    <row r="17848" spans="5:5" ht="12" customHeight="1">
      <c r="E17848" s="576"/>
    </row>
    <row r="17849" spans="5:5" ht="12" customHeight="1">
      <c r="E17849" s="576"/>
    </row>
    <row r="17850" spans="5:5" ht="12" customHeight="1">
      <c r="E17850" s="576"/>
    </row>
    <row r="17851" spans="5:5" ht="12" customHeight="1">
      <c r="E17851" s="576"/>
    </row>
    <row r="17852" spans="5:5" ht="12" customHeight="1">
      <c r="E17852" s="576"/>
    </row>
    <row r="17853" spans="5:5" ht="12" customHeight="1">
      <c r="E17853" s="576"/>
    </row>
    <row r="17854" spans="5:5" ht="12" customHeight="1">
      <c r="E17854" s="576"/>
    </row>
    <row r="17855" spans="5:5" ht="12" customHeight="1">
      <c r="E17855" s="576"/>
    </row>
    <row r="17856" spans="5:5" ht="12" customHeight="1">
      <c r="E17856" s="576"/>
    </row>
    <row r="17857" spans="5:5" ht="12" customHeight="1">
      <c r="E17857" s="576"/>
    </row>
    <row r="17858" spans="5:5" ht="12" customHeight="1">
      <c r="E17858" s="576"/>
    </row>
    <row r="17859" spans="5:5" ht="12" customHeight="1">
      <c r="E17859" s="576"/>
    </row>
    <row r="17860" spans="5:5" ht="12" customHeight="1">
      <c r="E17860" s="576"/>
    </row>
    <row r="17861" spans="5:5" ht="12" customHeight="1">
      <c r="E17861" s="576"/>
    </row>
    <row r="17862" spans="5:5" ht="12" customHeight="1">
      <c r="E17862" s="576"/>
    </row>
    <row r="17863" spans="5:5" ht="12" customHeight="1">
      <c r="E17863" s="576"/>
    </row>
    <row r="17864" spans="5:5" ht="12" customHeight="1">
      <c r="E17864" s="576"/>
    </row>
    <row r="17865" spans="5:5" ht="12" customHeight="1">
      <c r="E17865" s="576"/>
    </row>
    <row r="17866" spans="5:5" ht="12" customHeight="1">
      <c r="E17866" s="576"/>
    </row>
    <row r="17867" spans="5:5" ht="12" customHeight="1">
      <c r="E17867" s="576"/>
    </row>
    <row r="17868" spans="5:5" ht="12" customHeight="1">
      <c r="E17868" s="576"/>
    </row>
    <row r="17869" spans="5:5" ht="12" customHeight="1">
      <c r="E17869" s="576"/>
    </row>
    <row r="17870" spans="5:5" ht="12" customHeight="1">
      <c r="E17870" s="576"/>
    </row>
    <row r="17871" spans="5:5" ht="12" customHeight="1">
      <c r="E17871" s="576"/>
    </row>
    <row r="17872" spans="5:5" ht="12" customHeight="1">
      <c r="E17872" s="576"/>
    </row>
    <row r="17873" spans="5:5" ht="12" customHeight="1">
      <c r="E17873" s="576"/>
    </row>
    <row r="17874" spans="5:5" ht="12" customHeight="1">
      <c r="E17874" s="576"/>
    </row>
    <row r="17875" spans="5:5" ht="12" customHeight="1">
      <c r="E17875" s="576"/>
    </row>
    <row r="17876" spans="5:5" ht="12" customHeight="1">
      <c r="E17876" s="576"/>
    </row>
    <row r="17877" spans="5:5" ht="12" customHeight="1">
      <c r="E17877" s="576"/>
    </row>
    <row r="17878" spans="5:5" ht="12" customHeight="1">
      <c r="E17878" s="576"/>
    </row>
    <row r="17879" spans="5:5" ht="12" customHeight="1">
      <c r="E17879" s="576"/>
    </row>
    <row r="17880" spans="5:5" ht="12" customHeight="1">
      <c r="E17880" s="576"/>
    </row>
    <row r="17881" spans="5:5" ht="12" customHeight="1">
      <c r="E17881" s="576"/>
    </row>
    <row r="17882" spans="5:5" ht="12" customHeight="1">
      <c r="E17882" s="576"/>
    </row>
    <row r="17883" spans="5:5" ht="12" customHeight="1">
      <c r="E17883" s="576"/>
    </row>
    <row r="17884" spans="5:5" ht="12" customHeight="1">
      <c r="E17884" s="576"/>
    </row>
    <row r="17885" spans="5:5" ht="12" customHeight="1">
      <c r="E17885" s="576"/>
    </row>
    <row r="17886" spans="5:5" ht="12" customHeight="1">
      <c r="E17886" s="576"/>
    </row>
    <row r="17887" spans="5:5" ht="12" customHeight="1">
      <c r="E17887" s="576"/>
    </row>
    <row r="17888" spans="5:5" ht="12" customHeight="1">
      <c r="E17888" s="576"/>
    </row>
    <row r="17889" spans="5:5" ht="12" customHeight="1">
      <c r="E17889" s="576"/>
    </row>
    <row r="17890" spans="5:5" ht="12" customHeight="1">
      <c r="E17890" s="576"/>
    </row>
    <row r="17891" spans="5:5" ht="12" customHeight="1">
      <c r="E17891" s="576"/>
    </row>
    <row r="17892" spans="5:5" ht="12" customHeight="1">
      <c r="E17892" s="576"/>
    </row>
    <row r="17893" spans="5:5" ht="12" customHeight="1">
      <c r="E17893" s="576"/>
    </row>
    <row r="17894" spans="5:5" ht="12" customHeight="1">
      <c r="E17894" s="576"/>
    </row>
    <row r="17895" spans="5:5" ht="12" customHeight="1">
      <c r="E17895" s="576"/>
    </row>
    <row r="17896" spans="5:5" ht="12" customHeight="1">
      <c r="E17896" s="576"/>
    </row>
    <row r="17897" spans="5:5" ht="12" customHeight="1">
      <c r="E17897" s="576"/>
    </row>
    <row r="17898" spans="5:5" ht="12" customHeight="1">
      <c r="E17898" s="576"/>
    </row>
    <row r="17899" spans="5:5" ht="12" customHeight="1">
      <c r="E17899" s="576"/>
    </row>
    <row r="17900" spans="5:5" ht="12" customHeight="1">
      <c r="E17900" s="576"/>
    </row>
    <row r="17901" spans="5:5" ht="12" customHeight="1">
      <c r="E17901" s="576"/>
    </row>
    <row r="17902" spans="5:5" ht="12" customHeight="1">
      <c r="E17902" s="576"/>
    </row>
    <row r="17903" spans="5:5" ht="12" customHeight="1">
      <c r="E17903" s="576"/>
    </row>
    <row r="17904" spans="5:5" ht="12" customHeight="1">
      <c r="E17904" s="576"/>
    </row>
    <row r="17905" spans="5:5" ht="12" customHeight="1">
      <c r="E17905" s="576"/>
    </row>
    <row r="17906" spans="5:5" ht="12" customHeight="1">
      <c r="E17906" s="576"/>
    </row>
    <row r="17907" spans="5:5" ht="12" customHeight="1">
      <c r="E17907" s="576"/>
    </row>
    <row r="17908" spans="5:5" ht="12" customHeight="1">
      <c r="E17908" s="576"/>
    </row>
    <row r="17909" spans="5:5" ht="12" customHeight="1">
      <c r="E17909" s="576"/>
    </row>
    <row r="17910" spans="5:5" ht="12" customHeight="1">
      <c r="E17910" s="576"/>
    </row>
    <row r="17911" spans="5:5" ht="12" customHeight="1">
      <c r="E17911" s="576"/>
    </row>
    <row r="17912" spans="5:5" ht="12" customHeight="1">
      <c r="E17912" s="576"/>
    </row>
    <row r="17913" spans="5:5" ht="12" customHeight="1">
      <c r="E17913" s="576"/>
    </row>
    <row r="17914" spans="5:5" ht="12" customHeight="1">
      <c r="E17914" s="576"/>
    </row>
    <row r="17915" spans="5:5" ht="12" customHeight="1">
      <c r="E17915" s="576"/>
    </row>
    <row r="17916" spans="5:5" ht="12" customHeight="1">
      <c r="E17916" s="576"/>
    </row>
    <row r="17917" spans="5:5" ht="12" customHeight="1">
      <c r="E17917" s="576"/>
    </row>
    <row r="17918" spans="5:5" ht="12" customHeight="1">
      <c r="E17918" s="576"/>
    </row>
    <row r="17919" spans="5:5" ht="12" customHeight="1">
      <c r="E17919" s="576"/>
    </row>
    <row r="17920" spans="5:5" ht="12" customHeight="1">
      <c r="E17920" s="576"/>
    </row>
    <row r="17921" spans="5:5" ht="12" customHeight="1">
      <c r="E17921" s="576"/>
    </row>
    <row r="17922" spans="5:5" ht="12" customHeight="1">
      <c r="E17922" s="576"/>
    </row>
    <row r="17923" spans="5:5" ht="12" customHeight="1">
      <c r="E17923" s="576"/>
    </row>
    <row r="17924" spans="5:5" ht="12" customHeight="1">
      <c r="E17924" s="576"/>
    </row>
    <row r="17925" spans="5:5" ht="12" customHeight="1">
      <c r="E17925" s="576"/>
    </row>
    <row r="17926" spans="5:5" ht="12" customHeight="1">
      <c r="E17926" s="576"/>
    </row>
    <row r="17927" spans="5:5" ht="12" customHeight="1">
      <c r="E17927" s="576"/>
    </row>
    <row r="17928" spans="5:5" ht="12" customHeight="1">
      <c r="E17928" s="576"/>
    </row>
    <row r="17929" spans="5:5" ht="12" customHeight="1">
      <c r="E17929" s="576"/>
    </row>
    <row r="17930" spans="5:5" ht="12" customHeight="1">
      <c r="E17930" s="576"/>
    </row>
    <row r="17931" spans="5:5" ht="12" customHeight="1">
      <c r="E17931" s="576"/>
    </row>
    <row r="17932" spans="5:5" ht="12" customHeight="1">
      <c r="E17932" s="576"/>
    </row>
    <row r="17933" spans="5:5" ht="12" customHeight="1">
      <c r="E17933" s="576"/>
    </row>
    <row r="17934" spans="5:5" ht="12" customHeight="1">
      <c r="E17934" s="576"/>
    </row>
    <row r="17935" spans="5:5" ht="12" customHeight="1">
      <c r="E17935" s="576"/>
    </row>
    <row r="17936" spans="5:5" ht="12" customHeight="1">
      <c r="E17936" s="576"/>
    </row>
    <row r="17937" spans="5:5" ht="12" customHeight="1">
      <c r="E17937" s="576"/>
    </row>
    <row r="17938" spans="5:5" ht="12" customHeight="1">
      <c r="E17938" s="576"/>
    </row>
    <row r="17939" spans="5:5" ht="12" customHeight="1">
      <c r="E17939" s="576"/>
    </row>
    <row r="17940" spans="5:5" ht="12" customHeight="1">
      <c r="E17940" s="576"/>
    </row>
    <row r="17941" spans="5:5" ht="12" customHeight="1">
      <c r="E17941" s="576"/>
    </row>
    <row r="17942" spans="5:5" ht="12" customHeight="1">
      <c r="E17942" s="576"/>
    </row>
    <row r="17943" spans="5:5" ht="12" customHeight="1">
      <c r="E17943" s="576"/>
    </row>
    <row r="17944" spans="5:5" ht="12" customHeight="1">
      <c r="E17944" s="576"/>
    </row>
    <row r="17945" spans="5:5" ht="12" customHeight="1">
      <c r="E17945" s="576"/>
    </row>
    <row r="17946" spans="5:5" ht="12" customHeight="1">
      <c r="E17946" s="576"/>
    </row>
    <row r="17947" spans="5:5" ht="12" customHeight="1">
      <c r="E17947" s="576"/>
    </row>
    <row r="17948" spans="5:5" ht="12" customHeight="1">
      <c r="E17948" s="576"/>
    </row>
    <row r="17949" spans="5:5" ht="12" customHeight="1">
      <c r="E17949" s="576"/>
    </row>
    <row r="17950" spans="5:5" ht="12" customHeight="1">
      <c r="E17950" s="576"/>
    </row>
    <row r="17951" spans="5:5" ht="12" customHeight="1">
      <c r="E17951" s="576"/>
    </row>
    <row r="17952" spans="5:5" ht="12" customHeight="1">
      <c r="E17952" s="576"/>
    </row>
    <row r="17953" spans="5:5" ht="12" customHeight="1">
      <c r="E17953" s="576"/>
    </row>
    <row r="17954" spans="5:5" ht="12" customHeight="1">
      <c r="E17954" s="576"/>
    </row>
    <row r="17955" spans="5:5" ht="12" customHeight="1">
      <c r="E17955" s="576"/>
    </row>
    <row r="17956" spans="5:5" ht="12" customHeight="1">
      <c r="E17956" s="576"/>
    </row>
    <row r="17957" spans="5:5" ht="12" customHeight="1">
      <c r="E17957" s="576"/>
    </row>
    <row r="17958" spans="5:5" ht="12" customHeight="1">
      <c r="E17958" s="576"/>
    </row>
    <row r="17959" spans="5:5" ht="12" customHeight="1">
      <c r="E17959" s="576"/>
    </row>
    <row r="17960" spans="5:5" ht="12" customHeight="1">
      <c r="E17960" s="576"/>
    </row>
    <row r="17961" spans="5:5" ht="12" customHeight="1">
      <c r="E17961" s="576"/>
    </row>
    <row r="17962" spans="5:5" ht="12" customHeight="1">
      <c r="E17962" s="576"/>
    </row>
    <row r="17963" spans="5:5" ht="12" customHeight="1">
      <c r="E17963" s="576"/>
    </row>
    <row r="17964" spans="5:5" ht="12" customHeight="1">
      <c r="E17964" s="576"/>
    </row>
    <row r="17965" spans="5:5" ht="12" customHeight="1">
      <c r="E17965" s="576"/>
    </row>
    <row r="17966" spans="5:5" ht="12" customHeight="1">
      <c r="E17966" s="576"/>
    </row>
    <row r="17967" spans="5:5" ht="12" customHeight="1">
      <c r="E17967" s="576"/>
    </row>
    <row r="17968" spans="5:5" ht="12" customHeight="1">
      <c r="E17968" s="576"/>
    </row>
    <row r="17969" spans="5:5" ht="12" customHeight="1">
      <c r="E17969" s="576"/>
    </row>
    <row r="17970" spans="5:5" ht="12" customHeight="1">
      <c r="E17970" s="576"/>
    </row>
    <row r="17971" spans="5:5" ht="12" customHeight="1">
      <c r="E17971" s="576"/>
    </row>
    <row r="17972" spans="5:5" ht="12" customHeight="1">
      <c r="E17972" s="576"/>
    </row>
    <row r="17973" spans="5:5" ht="12" customHeight="1">
      <c r="E17973" s="576"/>
    </row>
    <row r="17974" spans="5:5" ht="12" customHeight="1">
      <c r="E17974" s="576"/>
    </row>
    <row r="17975" spans="5:5" ht="12" customHeight="1">
      <c r="E17975" s="576"/>
    </row>
    <row r="17976" spans="5:5" ht="12" customHeight="1">
      <c r="E17976" s="576"/>
    </row>
    <row r="17977" spans="5:5" ht="12" customHeight="1">
      <c r="E17977" s="576"/>
    </row>
    <row r="17978" spans="5:5" ht="12" customHeight="1">
      <c r="E17978" s="576"/>
    </row>
    <row r="17979" spans="5:5" ht="12" customHeight="1">
      <c r="E17979" s="576"/>
    </row>
    <row r="17980" spans="5:5" ht="12" customHeight="1">
      <c r="E17980" s="576"/>
    </row>
    <row r="17981" spans="5:5" ht="12" customHeight="1">
      <c r="E17981" s="576"/>
    </row>
    <row r="17982" spans="5:5" ht="12" customHeight="1">
      <c r="E17982" s="576"/>
    </row>
    <row r="17983" spans="5:5" ht="12" customHeight="1">
      <c r="E17983" s="576"/>
    </row>
    <row r="17984" spans="5:5" ht="12" customHeight="1">
      <c r="E17984" s="576"/>
    </row>
    <row r="17985" spans="5:5" ht="12" customHeight="1">
      <c r="E17985" s="576"/>
    </row>
    <row r="17986" spans="5:5" ht="12" customHeight="1">
      <c r="E17986" s="576"/>
    </row>
    <row r="17987" spans="5:5" ht="12" customHeight="1">
      <c r="E17987" s="576"/>
    </row>
    <row r="17988" spans="5:5" ht="12" customHeight="1">
      <c r="E17988" s="576"/>
    </row>
    <row r="17989" spans="5:5" ht="12" customHeight="1">
      <c r="E17989" s="576"/>
    </row>
    <row r="17990" spans="5:5" ht="12" customHeight="1">
      <c r="E17990" s="576"/>
    </row>
    <row r="17991" spans="5:5" ht="12" customHeight="1">
      <c r="E17991" s="576"/>
    </row>
    <row r="17992" spans="5:5" ht="12" customHeight="1">
      <c r="E17992" s="576"/>
    </row>
    <row r="17993" spans="5:5" ht="12" customHeight="1">
      <c r="E17993" s="576"/>
    </row>
    <row r="17994" spans="5:5" ht="12" customHeight="1">
      <c r="E17994" s="576"/>
    </row>
    <row r="17995" spans="5:5" ht="12" customHeight="1">
      <c r="E17995" s="576"/>
    </row>
    <row r="17996" spans="5:5" ht="12" customHeight="1">
      <c r="E17996" s="576"/>
    </row>
    <row r="17997" spans="5:5" ht="12" customHeight="1">
      <c r="E17997" s="576"/>
    </row>
    <row r="17998" spans="5:5" ht="12" customHeight="1">
      <c r="E17998" s="576"/>
    </row>
    <row r="17999" spans="5:5" ht="12" customHeight="1">
      <c r="E17999" s="576"/>
    </row>
    <row r="18000" spans="5:5" ht="12" customHeight="1">
      <c r="E18000" s="576"/>
    </row>
    <row r="18001" spans="5:5" ht="12" customHeight="1">
      <c r="E18001" s="576"/>
    </row>
    <row r="18002" spans="5:5" ht="12" customHeight="1">
      <c r="E18002" s="576"/>
    </row>
    <row r="18003" spans="5:5" ht="12" customHeight="1">
      <c r="E18003" s="576"/>
    </row>
    <row r="18004" spans="5:5" ht="12" customHeight="1">
      <c r="E18004" s="576"/>
    </row>
    <row r="18005" spans="5:5" ht="12" customHeight="1">
      <c r="E18005" s="576"/>
    </row>
    <row r="18006" spans="5:5" ht="12" customHeight="1">
      <c r="E18006" s="576"/>
    </row>
    <row r="18007" spans="5:5" ht="12" customHeight="1">
      <c r="E18007" s="576"/>
    </row>
    <row r="18008" spans="5:5" ht="12" customHeight="1">
      <c r="E18008" s="576"/>
    </row>
    <row r="18009" spans="5:5" ht="12" customHeight="1">
      <c r="E18009" s="576"/>
    </row>
    <row r="18010" spans="5:5" ht="12" customHeight="1">
      <c r="E18010" s="576"/>
    </row>
    <row r="18011" spans="5:5" ht="12" customHeight="1">
      <c r="E18011" s="576"/>
    </row>
    <row r="18012" spans="5:5" ht="12" customHeight="1">
      <c r="E18012" s="576"/>
    </row>
    <row r="18013" spans="5:5" ht="12" customHeight="1">
      <c r="E18013" s="576"/>
    </row>
    <row r="18014" spans="5:5" ht="12" customHeight="1">
      <c r="E18014" s="576"/>
    </row>
    <row r="18015" spans="5:5" ht="12" customHeight="1">
      <c r="E18015" s="576"/>
    </row>
    <row r="18016" spans="5:5" ht="12" customHeight="1">
      <c r="E18016" s="576"/>
    </row>
    <row r="18017" spans="5:5" ht="12" customHeight="1">
      <c r="E18017" s="576"/>
    </row>
    <row r="18018" spans="5:5" ht="12" customHeight="1">
      <c r="E18018" s="576"/>
    </row>
    <row r="18019" spans="5:5" ht="12" customHeight="1">
      <c r="E18019" s="576"/>
    </row>
    <row r="18020" spans="5:5" ht="12" customHeight="1">
      <c r="E18020" s="576"/>
    </row>
    <row r="18021" spans="5:5" ht="12" customHeight="1">
      <c r="E18021" s="576"/>
    </row>
    <row r="18022" spans="5:5" ht="12" customHeight="1">
      <c r="E18022" s="576"/>
    </row>
    <row r="18023" spans="5:5" ht="12" customHeight="1">
      <c r="E18023" s="576"/>
    </row>
    <row r="18024" spans="5:5" ht="12" customHeight="1">
      <c r="E18024" s="576"/>
    </row>
    <row r="18025" spans="5:5" ht="12" customHeight="1">
      <c r="E18025" s="576"/>
    </row>
    <row r="18026" spans="5:5" ht="12" customHeight="1">
      <c r="E18026" s="576"/>
    </row>
    <row r="18027" spans="5:5" ht="12" customHeight="1">
      <c r="E18027" s="576"/>
    </row>
    <row r="18028" spans="5:5" ht="12" customHeight="1">
      <c r="E18028" s="576"/>
    </row>
    <row r="18029" spans="5:5" ht="12" customHeight="1">
      <c r="E18029" s="576"/>
    </row>
    <row r="18030" spans="5:5" ht="12" customHeight="1">
      <c r="E18030" s="576"/>
    </row>
    <row r="18031" spans="5:5" ht="12" customHeight="1">
      <c r="E18031" s="576"/>
    </row>
    <row r="18032" spans="5:5" ht="12" customHeight="1">
      <c r="E18032" s="576"/>
    </row>
    <row r="18033" spans="5:5" ht="12" customHeight="1">
      <c r="E18033" s="576"/>
    </row>
    <row r="18034" spans="5:5" ht="12" customHeight="1">
      <c r="E18034" s="576"/>
    </row>
    <row r="18035" spans="5:5" ht="12" customHeight="1">
      <c r="E18035" s="576"/>
    </row>
    <row r="18036" spans="5:5" ht="12" customHeight="1">
      <c r="E18036" s="576"/>
    </row>
    <row r="18037" spans="5:5" ht="12" customHeight="1">
      <c r="E18037" s="576"/>
    </row>
    <row r="18038" spans="5:5" ht="12" customHeight="1">
      <c r="E18038" s="576"/>
    </row>
    <row r="18039" spans="5:5" ht="12" customHeight="1">
      <c r="E18039" s="576"/>
    </row>
    <row r="18040" spans="5:5" ht="12" customHeight="1">
      <c r="E18040" s="576"/>
    </row>
    <row r="18041" spans="5:5" ht="12" customHeight="1">
      <c r="E18041" s="576"/>
    </row>
    <row r="18042" spans="5:5" ht="12" customHeight="1">
      <c r="E18042" s="576"/>
    </row>
    <row r="18043" spans="5:5" ht="12" customHeight="1">
      <c r="E18043" s="576"/>
    </row>
    <row r="18044" spans="5:5" ht="12" customHeight="1">
      <c r="E18044" s="576"/>
    </row>
    <row r="18045" spans="5:5" ht="12" customHeight="1">
      <c r="E18045" s="576"/>
    </row>
    <row r="18046" spans="5:5" ht="12" customHeight="1">
      <c r="E18046" s="576"/>
    </row>
    <row r="18047" spans="5:5" ht="12" customHeight="1">
      <c r="E18047" s="576"/>
    </row>
    <row r="18048" spans="5:5" ht="12" customHeight="1">
      <c r="E18048" s="576"/>
    </row>
    <row r="18049" spans="5:5" ht="12" customHeight="1">
      <c r="E18049" s="576"/>
    </row>
    <row r="18050" spans="5:5" ht="12" customHeight="1">
      <c r="E18050" s="576"/>
    </row>
    <row r="18051" spans="5:5" ht="12" customHeight="1">
      <c r="E18051" s="576"/>
    </row>
    <row r="18052" spans="5:5" ht="12" customHeight="1">
      <c r="E18052" s="576"/>
    </row>
    <row r="18053" spans="5:5" ht="12" customHeight="1">
      <c r="E18053" s="576"/>
    </row>
    <row r="18054" spans="5:5" ht="12" customHeight="1">
      <c r="E18054" s="576"/>
    </row>
    <row r="18055" spans="5:5" ht="12" customHeight="1">
      <c r="E18055" s="576"/>
    </row>
    <row r="18056" spans="5:5" ht="12" customHeight="1">
      <c r="E18056" s="576"/>
    </row>
    <row r="18057" spans="5:5" ht="12" customHeight="1">
      <c r="E18057" s="576"/>
    </row>
    <row r="18058" spans="5:5" ht="12" customHeight="1">
      <c r="E18058" s="576"/>
    </row>
    <row r="18059" spans="5:5" ht="12" customHeight="1">
      <c r="E18059" s="576"/>
    </row>
    <row r="18060" spans="5:5" ht="12" customHeight="1">
      <c r="E18060" s="576"/>
    </row>
    <row r="18061" spans="5:5" ht="12" customHeight="1">
      <c r="E18061" s="576"/>
    </row>
    <row r="18062" spans="5:5" ht="12" customHeight="1">
      <c r="E18062" s="576"/>
    </row>
    <row r="18063" spans="5:5" ht="12" customHeight="1">
      <c r="E18063" s="576"/>
    </row>
    <row r="18064" spans="5:5" ht="12" customHeight="1">
      <c r="E18064" s="576"/>
    </row>
    <row r="18065" spans="5:5" ht="12" customHeight="1">
      <c r="E18065" s="576"/>
    </row>
    <row r="18066" spans="5:5" ht="12" customHeight="1">
      <c r="E18066" s="576"/>
    </row>
    <row r="18067" spans="5:5" ht="12" customHeight="1">
      <c r="E18067" s="576"/>
    </row>
    <row r="18068" spans="5:5" ht="12" customHeight="1">
      <c r="E18068" s="576"/>
    </row>
    <row r="18069" spans="5:5" ht="12" customHeight="1">
      <c r="E18069" s="576"/>
    </row>
    <row r="18070" spans="5:5" ht="12" customHeight="1">
      <c r="E18070" s="576"/>
    </row>
    <row r="18071" spans="5:5" ht="12" customHeight="1">
      <c r="E18071" s="576"/>
    </row>
    <row r="18072" spans="5:5" ht="12" customHeight="1">
      <c r="E18072" s="576"/>
    </row>
    <row r="18073" spans="5:5" ht="12" customHeight="1">
      <c r="E18073" s="576"/>
    </row>
    <row r="18074" spans="5:5" ht="12" customHeight="1">
      <c r="E18074" s="576"/>
    </row>
    <row r="18075" spans="5:5" ht="12" customHeight="1">
      <c r="E18075" s="576"/>
    </row>
    <row r="18076" spans="5:5" ht="12" customHeight="1">
      <c r="E18076" s="576"/>
    </row>
    <row r="18077" spans="5:5" ht="12" customHeight="1">
      <c r="E18077" s="576"/>
    </row>
    <row r="18078" spans="5:5" ht="12" customHeight="1">
      <c r="E18078" s="576"/>
    </row>
    <row r="18079" spans="5:5" ht="12" customHeight="1">
      <c r="E18079" s="576"/>
    </row>
    <row r="18080" spans="5:5" ht="12" customHeight="1">
      <c r="E18080" s="576"/>
    </row>
    <row r="18081" spans="5:5" ht="12" customHeight="1">
      <c r="E18081" s="576"/>
    </row>
    <row r="18082" spans="5:5" ht="12" customHeight="1">
      <c r="E18082" s="576"/>
    </row>
    <row r="18083" spans="5:5" ht="12" customHeight="1">
      <c r="E18083" s="576"/>
    </row>
    <row r="18084" spans="5:5" ht="12" customHeight="1">
      <c r="E18084" s="576"/>
    </row>
    <row r="18085" spans="5:5" ht="12" customHeight="1">
      <c r="E18085" s="576"/>
    </row>
    <row r="18086" spans="5:5" ht="12" customHeight="1">
      <c r="E18086" s="576"/>
    </row>
    <row r="18087" spans="5:5" ht="12" customHeight="1">
      <c r="E18087" s="576"/>
    </row>
    <row r="18088" spans="5:5" ht="12" customHeight="1">
      <c r="E18088" s="576"/>
    </row>
    <row r="18089" spans="5:5" ht="12" customHeight="1">
      <c r="E18089" s="576"/>
    </row>
    <row r="18090" spans="5:5" ht="12" customHeight="1">
      <c r="E18090" s="576"/>
    </row>
    <row r="18091" spans="5:5" ht="12" customHeight="1">
      <c r="E18091" s="576"/>
    </row>
    <row r="18092" spans="5:5" ht="12" customHeight="1">
      <c r="E18092" s="576"/>
    </row>
    <row r="18093" spans="5:5" ht="12" customHeight="1">
      <c r="E18093" s="576"/>
    </row>
    <row r="18094" spans="5:5" ht="12" customHeight="1">
      <c r="E18094" s="576"/>
    </row>
    <row r="18095" spans="5:5" ht="12" customHeight="1">
      <c r="E18095" s="576"/>
    </row>
    <row r="18096" spans="5:5" ht="12" customHeight="1">
      <c r="E18096" s="576"/>
    </row>
    <row r="18097" spans="5:5" ht="12" customHeight="1">
      <c r="E18097" s="576"/>
    </row>
    <row r="18098" spans="5:5" ht="12" customHeight="1">
      <c r="E18098" s="576"/>
    </row>
    <row r="18099" spans="5:5" ht="12" customHeight="1">
      <c r="E18099" s="576"/>
    </row>
    <row r="18100" spans="5:5" ht="12" customHeight="1">
      <c r="E18100" s="576"/>
    </row>
    <row r="18101" spans="5:5" ht="12" customHeight="1">
      <c r="E18101" s="576"/>
    </row>
    <row r="18102" spans="5:5" ht="12" customHeight="1">
      <c r="E18102" s="576"/>
    </row>
    <row r="18103" spans="5:5" ht="12" customHeight="1">
      <c r="E18103" s="576"/>
    </row>
    <row r="18104" spans="5:5" ht="12" customHeight="1">
      <c r="E18104" s="576"/>
    </row>
    <row r="18105" spans="5:5" ht="12" customHeight="1">
      <c r="E18105" s="576"/>
    </row>
    <row r="18106" spans="5:5" ht="12" customHeight="1">
      <c r="E18106" s="576"/>
    </row>
    <row r="18107" spans="5:5" ht="12" customHeight="1">
      <c r="E18107" s="576"/>
    </row>
    <row r="18108" spans="5:5" ht="12" customHeight="1">
      <c r="E18108" s="576"/>
    </row>
    <row r="18109" spans="5:5" ht="12" customHeight="1">
      <c r="E18109" s="576"/>
    </row>
    <row r="18110" spans="5:5" ht="12" customHeight="1">
      <c r="E18110" s="576"/>
    </row>
    <row r="18111" spans="5:5" ht="12" customHeight="1">
      <c r="E18111" s="576"/>
    </row>
    <row r="18112" spans="5:5" ht="12" customHeight="1">
      <c r="E18112" s="576"/>
    </row>
    <row r="18113" spans="5:5" ht="12" customHeight="1">
      <c r="E18113" s="576"/>
    </row>
    <row r="18114" spans="5:5" ht="12" customHeight="1">
      <c r="E18114" s="576"/>
    </row>
    <row r="18115" spans="5:5" ht="12" customHeight="1">
      <c r="E18115" s="576"/>
    </row>
    <row r="18116" spans="5:5" ht="12" customHeight="1">
      <c r="E18116" s="576"/>
    </row>
    <row r="18117" spans="5:5" ht="12" customHeight="1">
      <c r="E18117" s="576"/>
    </row>
    <row r="18118" spans="5:5" ht="12" customHeight="1">
      <c r="E18118" s="576"/>
    </row>
    <row r="18119" spans="5:5" ht="12" customHeight="1">
      <c r="E18119" s="576"/>
    </row>
    <row r="18120" spans="5:5" ht="12" customHeight="1">
      <c r="E18120" s="576"/>
    </row>
    <row r="18121" spans="5:5" ht="12" customHeight="1">
      <c r="E18121" s="576"/>
    </row>
    <row r="18122" spans="5:5" ht="12" customHeight="1">
      <c r="E18122" s="576"/>
    </row>
    <row r="18123" spans="5:5" ht="12" customHeight="1">
      <c r="E18123" s="576"/>
    </row>
    <row r="18124" spans="5:5" ht="12" customHeight="1">
      <c r="E18124" s="576"/>
    </row>
    <row r="18125" spans="5:5" ht="12" customHeight="1">
      <c r="E18125" s="576"/>
    </row>
    <row r="18126" spans="5:5" ht="12" customHeight="1">
      <c r="E18126" s="576"/>
    </row>
    <row r="18127" spans="5:5" ht="12" customHeight="1">
      <c r="E18127" s="576"/>
    </row>
    <row r="18128" spans="5:5" ht="12" customHeight="1">
      <c r="E18128" s="576"/>
    </row>
    <row r="18129" spans="5:5" ht="12" customHeight="1">
      <c r="E18129" s="576"/>
    </row>
    <row r="18130" spans="5:5" ht="12" customHeight="1">
      <c r="E18130" s="576"/>
    </row>
    <row r="18131" spans="5:5" ht="12" customHeight="1">
      <c r="E18131" s="576"/>
    </row>
    <row r="18132" spans="5:5" ht="12" customHeight="1">
      <c r="E18132" s="576"/>
    </row>
    <row r="18133" spans="5:5" ht="12" customHeight="1">
      <c r="E18133" s="576"/>
    </row>
    <row r="18134" spans="5:5" ht="12" customHeight="1">
      <c r="E18134" s="576"/>
    </row>
    <row r="18135" spans="5:5" ht="12" customHeight="1">
      <c r="E18135" s="576"/>
    </row>
    <row r="18136" spans="5:5" ht="12" customHeight="1">
      <c r="E18136" s="576"/>
    </row>
    <row r="18137" spans="5:5" ht="12" customHeight="1">
      <c r="E18137" s="576"/>
    </row>
    <row r="18138" spans="5:5" ht="12" customHeight="1">
      <c r="E18138" s="576"/>
    </row>
    <row r="18139" spans="5:5" ht="12" customHeight="1">
      <c r="E18139" s="576"/>
    </row>
    <row r="18140" spans="5:5" ht="12" customHeight="1">
      <c r="E18140" s="576"/>
    </row>
    <row r="18141" spans="5:5" ht="12" customHeight="1">
      <c r="E18141" s="576"/>
    </row>
    <row r="18142" spans="5:5" ht="12" customHeight="1">
      <c r="E18142" s="576"/>
    </row>
    <row r="18143" spans="5:5" ht="12" customHeight="1">
      <c r="E18143" s="576"/>
    </row>
    <row r="18144" spans="5:5" ht="12" customHeight="1">
      <c r="E18144" s="576"/>
    </row>
    <row r="18145" spans="5:5" ht="12" customHeight="1">
      <c r="E18145" s="576"/>
    </row>
    <row r="18146" spans="5:5" ht="12" customHeight="1">
      <c r="E18146" s="576"/>
    </row>
    <row r="18147" spans="5:5" ht="12" customHeight="1">
      <c r="E18147" s="576"/>
    </row>
    <row r="18148" spans="5:5" ht="12" customHeight="1">
      <c r="E18148" s="576"/>
    </row>
    <row r="18149" spans="5:5" ht="12" customHeight="1">
      <c r="E18149" s="576"/>
    </row>
    <row r="18150" spans="5:5" ht="12" customHeight="1">
      <c r="E18150" s="576"/>
    </row>
    <row r="18151" spans="5:5" ht="12" customHeight="1">
      <c r="E18151" s="576"/>
    </row>
    <row r="18152" spans="5:5" ht="12" customHeight="1">
      <c r="E18152" s="576"/>
    </row>
    <row r="18153" spans="5:5" ht="12" customHeight="1">
      <c r="E18153" s="576"/>
    </row>
    <row r="18154" spans="5:5" ht="12" customHeight="1">
      <c r="E18154" s="576"/>
    </row>
    <row r="18155" spans="5:5" ht="12" customHeight="1">
      <c r="E18155" s="576"/>
    </row>
    <row r="18156" spans="5:5" ht="12" customHeight="1">
      <c r="E18156" s="576"/>
    </row>
    <row r="18157" spans="5:5" ht="12" customHeight="1">
      <c r="E18157" s="576"/>
    </row>
    <row r="18158" spans="5:5" ht="12" customHeight="1">
      <c r="E18158" s="576"/>
    </row>
    <row r="18159" spans="5:5" ht="12" customHeight="1">
      <c r="E18159" s="576"/>
    </row>
    <row r="18160" spans="5:5" ht="12" customHeight="1">
      <c r="E18160" s="576"/>
    </row>
    <row r="18161" spans="5:5" ht="12" customHeight="1">
      <c r="E18161" s="576"/>
    </row>
    <row r="18162" spans="5:5" ht="12" customHeight="1">
      <c r="E18162" s="576"/>
    </row>
    <row r="18163" spans="5:5" ht="12" customHeight="1">
      <c r="E18163" s="576"/>
    </row>
    <row r="18164" spans="5:5" ht="12" customHeight="1">
      <c r="E18164" s="576"/>
    </row>
    <row r="18165" spans="5:5" ht="12" customHeight="1">
      <c r="E18165" s="576"/>
    </row>
    <row r="18166" spans="5:5" ht="12" customHeight="1">
      <c r="E18166" s="576"/>
    </row>
    <row r="18167" spans="5:5" ht="12" customHeight="1">
      <c r="E18167" s="576"/>
    </row>
    <row r="18168" spans="5:5" ht="12" customHeight="1">
      <c r="E18168" s="576"/>
    </row>
    <row r="18169" spans="5:5" ht="12" customHeight="1">
      <c r="E18169" s="576"/>
    </row>
    <row r="18170" spans="5:5" ht="12" customHeight="1">
      <c r="E18170" s="576"/>
    </row>
    <row r="18171" spans="5:5" ht="12" customHeight="1">
      <c r="E18171" s="576"/>
    </row>
    <row r="18172" spans="5:5" ht="12" customHeight="1">
      <c r="E18172" s="576"/>
    </row>
    <row r="18173" spans="5:5" ht="12" customHeight="1">
      <c r="E18173" s="576"/>
    </row>
    <row r="18174" spans="5:5" ht="12" customHeight="1">
      <c r="E18174" s="576"/>
    </row>
    <row r="18175" spans="5:5" ht="12" customHeight="1">
      <c r="E18175" s="576"/>
    </row>
    <row r="18176" spans="5:5" ht="12" customHeight="1">
      <c r="E18176" s="576"/>
    </row>
    <row r="18177" spans="5:5" ht="12" customHeight="1">
      <c r="E18177" s="576"/>
    </row>
    <row r="18178" spans="5:5" ht="12" customHeight="1">
      <c r="E18178" s="576"/>
    </row>
    <row r="18179" spans="5:5" ht="12" customHeight="1">
      <c r="E18179" s="576"/>
    </row>
    <row r="18180" spans="5:5" ht="12" customHeight="1">
      <c r="E18180" s="576"/>
    </row>
    <row r="18181" spans="5:5" ht="12" customHeight="1">
      <c r="E18181" s="576"/>
    </row>
    <row r="18182" spans="5:5" ht="12" customHeight="1">
      <c r="E18182" s="576"/>
    </row>
    <row r="18183" spans="5:5" ht="12" customHeight="1">
      <c r="E18183" s="576"/>
    </row>
    <row r="18184" spans="5:5" ht="12" customHeight="1">
      <c r="E18184" s="576"/>
    </row>
    <row r="18185" spans="5:5" ht="12" customHeight="1">
      <c r="E18185" s="576"/>
    </row>
    <row r="18186" spans="5:5" ht="12" customHeight="1">
      <c r="E18186" s="576"/>
    </row>
    <row r="18187" spans="5:5" ht="12" customHeight="1">
      <c r="E18187" s="576"/>
    </row>
    <row r="18188" spans="5:5" ht="12" customHeight="1">
      <c r="E18188" s="576"/>
    </row>
    <row r="18189" spans="5:5" ht="12" customHeight="1">
      <c r="E18189" s="576"/>
    </row>
    <row r="18190" spans="5:5" ht="12" customHeight="1">
      <c r="E18190" s="576"/>
    </row>
    <row r="18191" spans="5:5" ht="12" customHeight="1">
      <c r="E18191" s="576"/>
    </row>
    <row r="18192" spans="5:5" ht="12" customHeight="1">
      <c r="E18192" s="576"/>
    </row>
    <row r="18193" spans="5:5" ht="12" customHeight="1">
      <c r="E18193" s="576"/>
    </row>
    <row r="18194" spans="5:5" ht="12" customHeight="1">
      <c r="E18194" s="576"/>
    </row>
    <row r="18195" spans="5:5" ht="12" customHeight="1">
      <c r="E18195" s="576"/>
    </row>
    <row r="18196" spans="5:5" ht="12" customHeight="1">
      <c r="E18196" s="576"/>
    </row>
    <row r="18197" spans="5:5" ht="12" customHeight="1">
      <c r="E18197" s="576"/>
    </row>
    <row r="18198" spans="5:5" ht="12" customHeight="1">
      <c r="E18198" s="576"/>
    </row>
    <row r="18199" spans="5:5" ht="12" customHeight="1">
      <c r="E18199" s="576"/>
    </row>
    <row r="18200" spans="5:5" ht="12" customHeight="1">
      <c r="E18200" s="576"/>
    </row>
    <row r="18201" spans="5:5" ht="12" customHeight="1">
      <c r="E18201" s="576"/>
    </row>
    <row r="18202" spans="5:5" ht="12" customHeight="1">
      <c r="E18202" s="576"/>
    </row>
    <row r="18203" spans="5:5" ht="12" customHeight="1">
      <c r="E18203" s="576"/>
    </row>
    <row r="18204" spans="5:5" ht="12" customHeight="1">
      <c r="E18204" s="576"/>
    </row>
    <row r="18205" spans="5:5" ht="12" customHeight="1">
      <c r="E18205" s="576"/>
    </row>
    <row r="18206" spans="5:5" ht="12" customHeight="1">
      <c r="E18206" s="576"/>
    </row>
    <row r="18207" spans="5:5" ht="12" customHeight="1">
      <c r="E18207" s="576"/>
    </row>
    <row r="18208" spans="5:5" ht="12" customHeight="1">
      <c r="E18208" s="576"/>
    </row>
    <row r="18209" spans="5:5" ht="12" customHeight="1">
      <c r="E18209" s="576"/>
    </row>
    <row r="18210" spans="5:5" ht="12" customHeight="1">
      <c r="E18210" s="576"/>
    </row>
    <row r="18211" spans="5:5" ht="12" customHeight="1">
      <c r="E18211" s="576"/>
    </row>
    <row r="18212" spans="5:5" ht="12" customHeight="1">
      <c r="E18212" s="576"/>
    </row>
    <row r="18213" spans="5:5" ht="12" customHeight="1">
      <c r="E18213" s="576"/>
    </row>
    <row r="18214" spans="5:5" ht="12" customHeight="1">
      <c r="E18214" s="576"/>
    </row>
    <row r="18215" spans="5:5" ht="12" customHeight="1">
      <c r="E18215" s="576"/>
    </row>
    <row r="18216" spans="5:5" ht="12" customHeight="1">
      <c r="E18216" s="576"/>
    </row>
    <row r="18217" spans="5:5" ht="12" customHeight="1">
      <c r="E18217" s="576"/>
    </row>
    <row r="18218" spans="5:5" ht="12" customHeight="1">
      <c r="E18218" s="576"/>
    </row>
    <row r="18219" spans="5:5" ht="12" customHeight="1">
      <c r="E18219" s="576"/>
    </row>
    <row r="18220" spans="5:5" ht="12" customHeight="1">
      <c r="E18220" s="576"/>
    </row>
    <row r="18221" spans="5:5" ht="12" customHeight="1">
      <c r="E18221" s="576"/>
    </row>
    <row r="18222" spans="5:5" ht="12" customHeight="1">
      <c r="E18222" s="576"/>
    </row>
    <row r="18223" spans="5:5" ht="12" customHeight="1">
      <c r="E18223" s="576"/>
    </row>
    <row r="18224" spans="5:5" ht="12" customHeight="1">
      <c r="E18224" s="576"/>
    </row>
    <row r="18225" spans="5:5" ht="12" customHeight="1">
      <c r="E18225" s="576"/>
    </row>
    <row r="18226" spans="5:5" ht="12" customHeight="1">
      <c r="E18226" s="576"/>
    </row>
    <row r="18227" spans="5:5" ht="12" customHeight="1">
      <c r="E18227" s="576"/>
    </row>
    <row r="18228" spans="5:5" ht="12" customHeight="1">
      <c r="E18228" s="576"/>
    </row>
    <row r="18229" spans="5:5" ht="12" customHeight="1">
      <c r="E18229" s="576"/>
    </row>
    <row r="18230" spans="5:5" ht="12" customHeight="1">
      <c r="E18230" s="576"/>
    </row>
    <row r="18231" spans="5:5" ht="12" customHeight="1">
      <c r="E18231" s="576"/>
    </row>
    <row r="18232" spans="5:5" ht="12" customHeight="1">
      <c r="E18232" s="576"/>
    </row>
    <row r="18233" spans="5:5" ht="12" customHeight="1">
      <c r="E18233" s="576"/>
    </row>
    <row r="18234" spans="5:5" ht="12" customHeight="1">
      <c r="E18234" s="576"/>
    </row>
    <row r="18235" spans="5:5" ht="12" customHeight="1">
      <c r="E18235" s="576"/>
    </row>
    <row r="18236" spans="5:5" ht="12" customHeight="1">
      <c r="E18236" s="576"/>
    </row>
    <row r="18237" spans="5:5" ht="12" customHeight="1">
      <c r="E18237" s="576"/>
    </row>
    <row r="18238" spans="5:5" ht="12" customHeight="1">
      <c r="E18238" s="576"/>
    </row>
    <row r="18239" spans="5:5" ht="12" customHeight="1">
      <c r="E18239" s="576"/>
    </row>
    <row r="18240" spans="5:5" ht="12" customHeight="1">
      <c r="E18240" s="576"/>
    </row>
    <row r="18241" spans="5:5" ht="12" customHeight="1">
      <c r="E18241" s="576"/>
    </row>
    <row r="18242" spans="5:5" ht="12" customHeight="1">
      <c r="E18242" s="576"/>
    </row>
    <row r="18243" spans="5:5" ht="12" customHeight="1">
      <c r="E18243" s="576"/>
    </row>
    <row r="18244" spans="5:5" ht="12" customHeight="1">
      <c r="E18244" s="576"/>
    </row>
    <row r="18245" spans="5:5" ht="12" customHeight="1">
      <c r="E18245" s="576"/>
    </row>
    <row r="18246" spans="5:5" ht="12" customHeight="1">
      <c r="E18246" s="576"/>
    </row>
    <row r="18247" spans="5:5" ht="12" customHeight="1">
      <c r="E18247" s="576"/>
    </row>
    <row r="18248" spans="5:5" ht="12" customHeight="1">
      <c r="E18248" s="576"/>
    </row>
    <row r="18249" spans="5:5" ht="12" customHeight="1">
      <c r="E18249" s="576"/>
    </row>
    <row r="18250" spans="5:5" ht="12" customHeight="1">
      <c r="E18250" s="576"/>
    </row>
    <row r="18251" spans="5:5" ht="12" customHeight="1">
      <c r="E18251" s="576"/>
    </row>
    <row r="18252" spans="5:5" ht="12" customHeight="1">
      <c r="E18252" s="576"/>
    </row>
    <row r="18253" spans="5:5" ht="12" customHeight="1">
      <c r="E18253" s="576"/>
    </row>
    <row r="18254" spans="5:5" ht="12" customHeight="1">
      <c r="E18254" s="576"/>
    </row>
    <row r="18255" spans="5:5" ht="12" customHeight="1">
      <c r="E18255" s="576"/>
    </row>
    <row r="18256" spans="5:5" ht="12" customHeight="1">
      <c r="E18256" s="576"/>
    </row>
    <row r="18257" spans="5:5" ht="12" customHeight="1">
      <c r="E18257" s="576"/>
    </row>
    <row r="18258" spans="5:5" ht="12" customHeight="1">
      <c r="E18258" s="576"/>
    </row>
    <row r="18259" spans="5:5" ht="12" customHeight="1">
      <c r="E18259" s="576"/>
    </row>
    <row r="18260" spans="5:5" ht="12" customHeight="1">
      <c r="E18260" s="576"/>
    </row>
    <row r="18261" spans="5:5" ht="12" customHeight="1">
      <c r="E18261" s="576"/>
    </row>
    <row r="18262" spans="5:5" ht="12" customHeight="1">
      <c r="E18262" s="576"/>
    </row>
    <row r="18263" spans="5:5" ht="12" customHeight="1">
      <c r="E18263" s="576"/>
    </row>
    <row r="18264" spans="5:5" ht="12" customHeight="1">
      <c r="E18264" s="576"/>
    </row>
    <row r="18265" spans="5:5" ht="12" customHeight="1">
      <c r="E18265" s="576"/>
    </row>
    <row r="18266" spans="5:5" ht="12" customHeight="1">
      <c r="E18266" s="576"/>
    </row>
    <row r="18267" spans="5:5" ht="12" customHeight="1">
      <c r="E18267" s="576"/>
    </row>
    <row r="18268" spans="5:5" ht="12" customHeight="1">
      <c r="E18268" s="576"/>
    </row>
    <row r="18269" spans="5:5" ht="12" customHeight="1">
      <c r="E18269" s="576"/>
    </row>
    <row r="18270" spans="5:5" ht="12" customHeight="1">
      <c r="E18270" s="576"/>
    </row>
    <row r="18271" spans="5:5" ht="12" customHeight="1">
      <c r="E18271" s="576"/>
    </row>
    <row r="18272" spans="5:5" ht="12" customHeight="1">
      <c r="E18272" s="576"/>
    </row>
    <row r="18273" spans="5:5" ht="12" customHeight="1">
      <c r="E18273" s="576"/>
    </row>
    <row r="18274" spans="5:5" ht="12" customHeight="1">
      <c r="E18274" s="576"/>
    </row>
    <row r="18275" spans="5:5" ht="12" customHeight="1">
      <c r="E18275" s="576"/>
    </row>
    <row r="18276" spans="5:5" ht="12" customHeight="1">
      <c r="E18276" s="576"/>
    </row>
    <row r="18277" spans="5:5" ht="12" customHeight="1">
      <c r="E18277" s="576"/>
    </row>
    <row r="18278" spans="5:5" ht="12" customHeight="1">
      <c r="E18278" s="576"/>
    </row>
    <row r="18279" spans="5:5" ht="12" customHeight="1">
      <c r="E18279" s="576"/>
    </row>
    <row r="18280" spans="5:5" ht="12" customHeight="1">
      <c r="E18280" s="576"/>
    </row>
    <row r="18281" spans="5:5" ht="12" customHeight="1">
      <c r="E18281" s="576"/>
    </row>
    <row r="18282" spans="5:5" ht="12" customHeight="1">
      <c r="E18282" s="576"/>
    </row>
    <row r="18283" spans="5:5" ht="12" customHeight="1">
      <c r="E18283" s="576"/>
    </row>
    <row r="18284" spans="5:5" ht="12" customHeight="1">
      <c r="E18284" s="576"/>
    </row>
    <row r="18285" spans="5:5" ht="12" customHeight="1">
      <c r="E18285" s="576"/>
    </row>
    <row r="18286" spans="5:5" ht="12" customHeight="1">
      <c r="E18286" s="576"/>
    </row>
    <row r="18287" spans="5:5" ht="12" customHeight="1">
      <c r="E18287" s="576"/>
    </row>
    <row r="18288" spans="5:5" ht="12" customHeight="1">
      <c r="E18288" s="576"/>
    </row>
    <row r="18289" spans="5:5" ht="12" customHeight="1">
      <c r="E18289" s="576"/>
    </row>
    <row r="18290" spans="5:5" ht="12" customHeight="1">
      <c r="E18290" s="576"/>
    </row>
    <row r="18291" spans="5:5" ht="12" customHeight="1">
      <c r="E18291" s="576"/>
    </row>
    <row r="18292" spans="5:5" ht="12" customHeight="1">
      <c r="E18292" s="576"/>
    </row>
    <row r="18293" spans="5:5" ht="12" customHeight="1">
      <c r="E18293" s="576"/>
    </row>
    <row r="18294" spans="5:5" ht="12" customHeight="1">
      <c r="E18294" s="576"/>
    </row>
    <row r="18295" spans="5:5" ht="12" customHeight="1">
      <c r="E18295" s="576"/>
    </row>
    <row r="18296" spans="5:5" ht="12" customHeight="1">
      <c r="E18296" s="576"/>
    </row>
    <row r="18297" spans="5:5" ht="12" customHeight="1">
      <c r="E18297" s="576"/>
    </row>
    <row r="18298" spans="5:5" ht="12" customHeight="1">
      <c r="E18298" s="576"/>
    </row>
    <row r="18299" spans="5:5" ht="12" customHeight="1">
      <c r="E18299" s="576"/>
    </row>
    <row r="18300" spans="5:5" ht="12" customHeight="1">
      <c r="E18300" s="576"/>
    </row>
    <row r="18301" spans="5:5" ht="12" customHeight="1">
      <c r="E18301" s="576"/>
    </row>
    <row r="18302" spans="5:5" ht="12" customHeight="1">
      <c r="E18302" s="576"/>
    </row>
    <row r="18303" spans="5:5" ht="12" customHeight="1">
      <c r="E18303" s="576"/>
    </row>
    <row r="18304" spans="5:5" ht="12" customHeight="1">
      <c r="E18304" s="576"/>
    </row>
    <row r="18305" spans="5:5" ht="12" customHeight="1">
      <c r="E18305" s="576"/>
    </row>
    <row r="18306" spans="5:5" ht="12" customHeight="1">
      <c r="E18306" s="576"/>
    </row>
    <row r="18307" spans="5:5" ht="12" customHeight="1">
      <c r="E18307" s="576"/>
    </row>
    <row r="18308" spans="5:5" ht="12" customHeight="1">
      <c r="E18308" s="576"/>
    </row>
    <row r="18309" spans="5:5" ht="12" customHeight="1">
      <c r="E18309" s="576"/>
    </row>
    <row r="18310" spans="5:5" ht="12" customHeight="1">
      <c r="E18310" s="576"/>
    </row>
    <row r="18311" spans="5:5" ht="12" customHeight="1">
      <c r="E18311" s="576"/>
    </row>
    <row r="18312" spans="5:5" ht="12" customHeight="1">
      <c r="E18312" s="576"/>
    </row>
    <row r="18313" spans="5:5" ht="12" customHeight="1">
      <c r="E18313" s="576"/>
    </row>
    <row r="18314" spans="5:5" ht="12" customHeight="1">
      <c r="E18314" s="576"/>
    </row>
    <row r="18315" spans="5:5" ht="12" customHeight="1">
      <c r="E18315" s="576"/>
    </row>
    <row r="18316" spans="5:5" ht="12" customHeight="1">
      <c r="E18316" s="576"/>
    </row>
    <row r="18317" spans="5:5" ht="12" customHeight="1">
      <c r="E18317" s="576"/>
    </row>
    <row r="18318" spans="5:5" ht="12" customHeight="1">
      <c r="E18318" s="576"/>
    </row>
    <row r="18319" spans="5:5" ht="12" customHeight="1">
      <c r="E18319" s="576"/>
    </row>
    <row r="18320" spans="5:5" ht="12" customHeight="1">
      <c r="E18320" s="576"/>
    </row>
    <row r="18321" spans="5:5" ht="12" customHeight="1">
      <c r="E18321" s="576"/>
    </row>
    <row r="18322" spans="5:5" ht="12" customHeight="1">
      <c r="E18322" s="576"/>
    </row>
    <row r="18323" spans="5:5" ht="12" customHeight="1">
      <c r="E18323" s="576"/>
    </row>
    <row r="18324" spans="5:5" ht="12" customHeight="1">
      <c r="E18324" s="576"/>
    </row>
    <row r="18325" spans="5:5" ht="12" customHeight="1">
      <c r="E18325" s="576"/>
    </row>
    <row r="18326" spans="5:5" ht="12" customHeight="1">
      <c r="E18326" s="576"/>
    </row>
    <row r="18327" spans="5:5" ht="12" customHeight="1">
      <c r="E18327" s="576"/>
    </row>
    <row r="18328" spans="5:5" ht="12" customHeight="1">
      <c r="E18328" s="576"/>
    </row>
    <row r="18329" spans="5:5" ht="12" customHeight="1">
      <c r="E18329" s="576"/>
    </row>
    <row r="18330" spans="5:5" ht="12" customHeight="1">
      <c r="E18330" s="576"/>
    </row>
    <row r="18331" spans="5:5" ht="12" customHeight="1">
      <c r="E18331" s="576"/>
    </row>
    <row r="18332" spans="5:5" ht="12" customHeight="1">
      <c r="E18332" s="576"/>
    </row>
    <row r="18333" spans="5:5" ht="12" customHeight="1">
      <c r="E18333" s="576"/>
    </row>
    <row r="18334" spans="5:5" ht="12" customHeight="1">
      <c r="E18334" s="576"/>
    </row>
    <row r="18335" spans="5:5" ht="12" customHeight="1">
      <c r="E18335" s="576"/>
    </row>
    <row r="18336" spans="5:5" ht="12" customHeight="1">
      <c r="E18336" s="576"/>
    </row>
    <row r="18337" spans="5:5" ht="12" customHeight="1">
      <c r="E18337" s="576"/>
    </row>
    <row r="18338" spans="5:5" ht="12" customHeight="1">
      <c r="E18338" s="576"/>
    </row>
    <row r="18339" spans="5:5" ht="12" customHeight="1">
      <c r="E18339" s="576"/>
    </row>
    <row r="18340" spans="5:5" ht="12" customHeight="1">
      <c r="E18340" s="576"/>
    </row>
    <row r="18341" spans="5:5" ht="12" customHeight="1">
      <c r="E18341" s="576"/>
    </row>
    <row r="18342" spans="5:5" ht="12" customHeight="1">
      <c r="E18342" s="576"/>
    </row>
    <row r="18343" spans="5:5" ht="12" customHeight="1">
      <c r="E18343" s="576"/>
    </row>
    <row r="18344" spans="5:5" ht="12" customHeight="1">
      <c r="E18344" s="576"/>
    </row>
    <row r="18345" spans="5:5" ht="12" customHeight="1">
      <c r="E18345" s="576"/>
    </row>
    <row r="18346" spans="5:5" ht="12" customHeight="1">
      <c r="E18346" s="576"/>
    </row>
    <row r="18347" spans="5:5" ht="12" customHeight="1">
      <c r="E18347" s="576"/>
    </row>
    <row r="18348" spans="5:5" ht="12" customHeight="1">
      <c r="E18348" s="576"/>
    </row>
    <row r="18349" spans="5:5" ht="12" customHeight="1">
      <c r="E18349" s="576"/>
    </row>
    <row r="18350" spans="5:5" ht="12" customHeight="1">
      <c r="E18350" s="576"/>
    </row>
    <row r="18351" spans="5:5" ht="12" customHeight="1">
      <c r="E18351" s="576"/>
    </row>
    <row r="18352" spans="5:5" ht="12" customHeight="1">
      <c r="E18352" s="576"/>
    </row>
    <row r="18353" spans="5:5" ht="12" customHeight="1">
      <c r="E18353" s="576"/>
    </row>
    <row r="18354" spans="5:5" ht="12" customHeight="1">
      <c r="E18354" s="576"/>
    </row>
    <row r="18355" spans="5:5" ht="12" customHeight="1">
      <c r="E18355" s="576"/>
    </row>
    <row r="18356" spans="5:5" ht="12" customHeight="1">
      <c r="E18356" s="576"/>
    </row>
    <row r="18357" spans="5:5" ht="12" customHeight="1">
      <c r="E18357" s="576"/>
    </row>
    <row r="18358" spans="5:5" ht="12" customHeight="1">
      <c r="E18358" s="576"/>
    </row>
    <row r="18359" spans="5:5" ht="12" customHeight="1">
      <c r="E18359" s="576"/>
    </row>
    <row r="18360" spans="5:5" ht="12" customHeight="1">
      <c r="E18360" s="576"/>
    </row>
    <row r="18361" spans="5:5" ht="12" customHeight="1">
      <c r="E18361" s="576"/>
    </row>
    <row r="18362" spans="5:5" ht="12" customHeight="1">
      <c r="E18362" s="576"/>
    </row>
    <row r="18363" spans="5:5" ht="12" customHeight="1">
      <c r="E18363" s="576"/>
    </row>
    <row r="18364" spans="5:5" ht="12" customHeight="1">
      <c r="E18364" s="576"/>
    </row>
    <row r="18365" spans="5:5" ht="12" customHeight="1">
      <c r="E18365" s="576"/>
    </row>
    <row r="18366" spans="5:5" ht="12" customHeight="1">
      <c r="E18366" s="576"/>
    </row>
    <row r="18367" spans="5:5" ht="12" customHeight="1">
      <c r="E18367" s="576"/>
    </row>
    <row r="18368" spans="5:5" ht="12" customHeight="1">
      <c r="E18368" s="576"/>
    </row>
    <row r="18369" spans="5:5" ht="12" customHeight="1">
      <c r="E18369" s="576"/>
    </row>
    <row r="18370" spans="5:5" ht="12" customHeight="1">
      <c r="E18370" s="576"/>
    </row>
    <row r="18371" spans="5:5" ht="12" customHeight="1">
      <c r="E18371" s="576"/>
    </row>
    <row r="18372" spans="5:5" ht="12" customHeight="1">
      <c r="E18372" s="576"/>
    </row>
    <row r="18373" spans="5:5" ht="12" customHeight="1">
      <c r="E18373" s="576"/>
    </row>
    <row r="18374" spans="5:5" ht="12" customHeight="1">
      <c r="E18374" s="576"/>
    </row>
    <row r="18375" spans="5:5" ht="12" customHeight="1">
      <c r="E18375" s="576"/>
    </row>
    <row r="18376" spans="5:5" ht="12" customHeight="1">
      <c r="E18376" s="576"/>
    </row>
    <row r="18377" spans="5:5" ht="12" customHeight="1">
      <c r="E18377" s="576"/>
    </row>
    <row r="18378" spans="5:5" ht="12" customHeight="1">
      <c r="E18378" s="576"/>
    </row>
    <row r="18379" spans="5:5" ht="12" customHeight="1">
      <c r="E18379" s="576"/>
    </row>
    <row r="18380" spans="5:5" ht="12" customHeight="1">
      <c r="E18380" s="576"/>
    </row>
    <row r="18381" spans="5:5" ht="12" customHeight="1">
      <c r="E18381" s="576"/>
    </row>
    <row r="18382" spans="5:5" ht="12" customHeight="1">
      <c r="E18382" s="576"/>
    </row>
    <row r="18383" spans="5:5" ht="12" customHeight="1">
      <c r="E18383" s="576"/>
    </row>
    <row r="18384" spans="5:5" ht="12" customHeight="1">
      <c r="E18384" s="576"/>
    </row>
    <row r="18385" spans="5:5" ht="12" customHeight="1">
      <c r="E18385" s="576"/>
    </row>
    <row r="18386" spans="5:5" ht="12" customHeight="1">
      <c r="E18386" s="576"/>
    </row>
    <row r="18387" spans="5:5" ht="12" customHeight="1">
      <c r="E18387" s="576"/>
    </row>
    <row r="18388" spans="5:5" ht="12" customHeight="1">
      <c r="E18388" s="576"/>
    </row>
    <row r="18389" spans="5:5" ht="12" customHeight="1">
      <c r="E18389" s="576"/>
    </row>
    <row r="18390" spans="5:5" ht="12" customHeight="1">
      <c r="E18390" s="576"/>
    </row>
    <row r="18391" spans="5:5" ht="12" customHeight="1">
      <c r="E18391" s="576"/>
    </row>
    <row r="18392" spans="5:5" ht="12" customHeight="1">
      <c r="E18392" s="576"/>
    </row>
    <row r="18393" spans="5:5" ht="12" customHeight="1">
      <c r="E18393" s="576"/>
    </row>
    <row r="18394" spans="5:5" ht="12" customHeight="1">
      <c r="E18394" s="576"/>
    </row>
    <row r="18395" spans="5:5" ht="12" customHeight="1">
      <c r="E18395" s="576"/>
    </row>
    <row r="18396" spans="5:5" ht="12" customHeight="1">
      <c r="E18396" s="576"/>
    </row>
    <row r="18397" spans="5:5" ht="12" customHeight="1">
      <c r="E18397" s="576"/>
    </row>
    <row r="18398" spans="5:5" ht="12" customHeight="1">
      <c r="E18398" s="576"/>
    </row>
    <row r="18399" spans="5:5" ht="12" customHeight="1">
      <c r="E18399" s="576"/>
    </row>
    <row r="18400" spans="5:5" ht="12" customHeight="1">
      <c r="E18400" s="576"/>
    </row>
    <row r="18401" spans="5:5" ht="12" customHeight="1">
      <c r="E18401" s="576"/>
    </row>
    <row r="18402" spans="5:5" ht="12" customHeight="1">
      <c r="E18402" s="576"/>
    </row>
    <row r="18403" spans="5:5" ht="12" customHeight="1">
      <c r="E18403" s="576"/>
    </row>
    <row r="18404" spans="5:5" ht="12" customHeight="1">
      <c r="E18404" s="576"/>
    </row>
    <row r="18405" spans="5:5" ht="12" customHeight="1">
      <c r="E18405" s="576"/>
    </row>
    <row r="18406" spans="5:5" ht="12" customHeight="1">
      <c r="E18406" s="576"/>
    </row>
    <row r="18407" spans="5:5" ht="12" customHeight="1">
      <c r="E18407" s="576"/>
    </row>
    <row r="18408" spans="5:5" ht="12" customHeight="1">
      <c r="E18408" s="576"/>
    </row>
    <row r="18409" spans="5:5" ht="12" customHeight="1">
      <c r="E18409" s="576"/>
    </row>
    <row r="18410" spans="5:5" ht="12" customHeight="1">
      <c r="E18410" s="576"/>
    </row>
    <row r="18411" spans="5:5" ht="12" customHeight="1">
      <c r="E18411" s="576"/>
    </row>
    <row r="18412" spans="5:5" ht="12" customHeight="1">
      <c r="E18412" s="576"/>
    </row>
    <row r="18413" spans="5:5" ht="12" customHeight="1">
      <c r="E18413" s="576"/>
    </row>
    <row r="18414" spans="5:5" ht="12" customHeight="1">
      <c r="E18414" s="576"/>
    </row>
    <row r="18415" spans="5:5" ht="12" customHeight="1">
      <c r="E18415" s="576"/>
    </row>
    <row r="18416" spans="5:5" ht="12" customHeight="1">
      <c r="E18416" s="576"/>
    </row>
    <row r="18417" spans="5:5" ht="12" customHeight="1">
      <c r="E18417" s="576"/>
    </row>
    <row r="18418" spans="5:5" ht="12" customHeight="1">
      <c r="E18418" s="576"/>
    </row>
    <row r="18419" spans="5:5" ht="12" customHeight="1">
      <c r="E18419" s="576"/>
    </row>
    <row r="18420" spans="5:5" ht="12" customHeight="1">
      <c r="E18420" s="576"/>
    </row>
    <row r="18421" spans="5:5" ht="12" customHeight="1">
      <c r="E18421" s="576"/>
    </row>
    <row r="18422" spans="5:5" ht="12" customHeight="1">
      <c r="E18422" s="576"/>
    </row>
    <row r="18423" spans="5:5" ht="12" customHeight="1">
      <c r="E18423" s="576"/>
    </row>
    <row r="18424" spans="5:5" ht="12" customHeight="1">
      <c r="E18424" s="576"/>
    </row>
    <row r="18425" spans="5:5" ht="12" customHeight="1">
      <c r="E18425" s="576"/>
    </row>
    <row r="18426" spans="5:5" ht="12" customHeight="1">
      <c r="E18426" s="576"/>
    </row>
    <row r="18427" spans="5:5" ht="12" customHeight="1">
      <c r="E18427" s="576"/>
    </row>
    <row r="18428" spans="5:5" ht="12" customHeight="1">
      <c r="E18428" s="576"/>
    </row>
    <row r="18429" spans="5:5" ht="12" customHeight="1">
      <c r="E18429" s="576"/>
    </row>
    <row r="18430" spans="5:5" ht="12" customHeight="1">
      <c r="E18430" s="576"/>
    </row>
    <row r="18431" spans="5:5" ht="12" customHeight="1">
      <c r="E18431" s="576"/>
    </row>
    <row r="18432" spans="5:5" ht="12" customHeight="1">
      <c r="E18432" s="576"/>
    </row>
    <row r="18433" spans="5:5" ht="12" customHeight="1">
      <c r="E18433" s="576"/>
    </row>
    <row r="18434" spans="5:5" ht="12" customHeight="1">
      <c r="E18434" s="576"/>
    </row>
    <row r="18435" spans="5:5" ht="12" customHeight="1">
      <c r="E18435" s="576"/>
    </row>
    <row r="18436" spans="5:5" ht="12" customHeight="1">
      <c r="E18436" s="576"/>
    </row>
    <row r="18437" spans="5:5" ht="12" customHeight="1">
      <c r="E18437" s="576"/>
    </row>
    <row r="18438" spans="5:5" ht="12" customHeight="1">
      <c r="E18438" s="576"/>
    </row>
    <row r="18439" spans="5:5" ht="12" customHeight="1">
      <c r="E18439" s="576"/>
    </row>
    <row r="18440" spans="5:5" ht="12" customHeight="1">
      <c r="E18440" s="576"/>
    </row>
    <row r="18441" spans="5:5" ht="12" customHeight="1">
      <c r="E18441" s="576"/>
    </row>
    <row r="18442" spans="5:5" ht="12" customHeight="1">
      <c r="E18442" s="576"/>
    </row>
    <row r="18443" spans="5:5" ht="12" customHeight="1">
      <c r="E18443" s="576"/>
    </row>
    <row r="18444" spans="5:5" ht="12" customHeight="1">
      <c r="E18444" s="576"/>
    </row>
    <row r="18445" spans="5:5" ht="12" customHeight="1">
      <c r="E18445" s="576"/>
    </row>
    <row r="18446" spans="5:5" ht="12" customHeight="1">
      <c r="E18446" s="576"/>
    </row>
    <row r="18447" spans="5:5" ht="12" customHeight="1">
      <c r="E18447" s="576"/>
    </row>
    <row r="18448" spans="5:5" ht="12" customHeight="1">
      <c r="E18448" s="576"/>
    </row>
    <row r="18449" spans="5:5" ht="12" customHeight="1">
      <c r="E18449" s="576"/>
    </row>
    <row r="18450" spans="5:5" ht="12" customHeight="1">
      <c r="E18450" s="576"/>
    </row>
    <row r="18451" spans="5:5" ht="12" customHeight="1">
      <c r="E18451" s="576"/>
    </row>
    <row r="18452" spans="5:5" ht="12" customHeight="1">
      <c r="E18452" s="576"/>
    </row>
    <row r="18453" spans="5:5" ht="12" customHeight="1">
      <c r="E18453" s="576"/>
    </row>
    <row r="18454" spans="5:5" ht="12" customHeight="1">
      <c r="E18454" s="576"/>
    </row>
    <row r="18455" spans="5:5" ht="12" customHeight="1">
      <c r="E18455" s="576"/>
    </row>
    <row r="18456" spans="5:5" ht="12" customHeight="1">
      <c r="E18456" s="576"/>
    </row>
    <row r="18457" spans="5:5" ht="12" customHeight="1">
      <c r="E18457" s="576"/>
    </row>
    <row r="18458" spans="5:5" ht="12" customHeight="1">
      <c r="E18458" s="576"/>
    </row>
    <row r="18459" spans="5:5" ht="12" customHeight="1">
      <c r="E18459" s="576"/>
    </row>
    <row r="18460" spans="5:5" ht="12" customHeight="1">
      <c r="E18460" s="576"/>
    </row>
    <row r="18461" spans="5:5" ht="12" customHeight="1">
      <c r="E18461" s="576"/>
    </row>
    <row r="18462" spans="5:5" ht="12" customHeight="1">
      <c r="E18462" s="576"/>
    </row>
    <row r="18463" spans="5:5" ht="12" customHeight="1">
      <c r="E18463" s="576"/>
    </row>
    <row r="18464" spans="5:5" ht="12" customHeight="1">
      <c r="E18464" s="576"/>
    </row>
    <row r="18465" spans="5:5" ht="12" customHeight="1">
      <c r="E18465" s="576"/>
    </row>
    <row r="18466" spans="5:5" ht="12" customHeight="1">
      <c r="E18466" s="576"/>
    </row>
    <row r="18467" spans="5:5" ht="12" customHeight="1">
      <c r="E18467" s="576"/>
    </row>
    <row r="18468" spans="5:5" ht="12" customHeight="1">
      <c r="E18468" s="576"/>
    </row>
    <row r="18469" spans="5:5" ht="12" customHeight="1">
      <c r="E18469" s="576"/>
    </row>
    <row r="18470" spans="5:5" ht="12" customHeight="1">
      <c r="E18470" s="576"/>
    </row>
    <row r="18471" spans="5:5" ht="12" customHeight="1">
      <c r="E18471" s="576"/>
    </row>
    <row r="18472" spans="5:5" ht="12" customHeight="1">
      <c r="E18472" s="576"/>
    </row>
    <row r="18473" spans="5:5" ht="12" customHeight="1">
      <c r="E18473" s="576"/>
    </row>
    <row r="18474" spans="5:5" ht="12" customHeight="1">
      <c r="E18474" s="576"/>
    </row>
    <row r="18475" spans="5:5" ht="12" customHeight="1">
      <c r="E18475" s="576"/>
    </row>
    <row r="18476" spans="5:5" ht="12" customHeight="1">
      <c r="E18476" s="576"/>
    </row>
    <row r="18477" spans="5:5" ht="12" customHeight="1">
      <c r="E18477" s="576"/>
    </row>
    <row r="18478" spans="5:5" ht="12" customHeight="1">
      <c r="E18478" s="576"/>
    </row>
    <row r="18479" spans="5:5" ht="12" customHeight="1">
      <c r="E18479" s="576"/>
    </row>
    <row r="18480" spans="5:5" ht="12" customHeight="1">
      <c r="E18480" s="576"/>
    </row>
    <row r="18481" spans="5:5" ht="12" customHeight="1">
      <c r="E18481" s="576"/>
    </row>
    <row r="18482" spans="5:5" ht="12" customHeight="1">
      <c r="E18482" s="576"/>
    </row>
    <row r="18483" spans="5:5" ht="12" customHeight="1">
      <c r="E18483" s="576"/>
    </row>
    <row r="18484" spans="5:5" ht="12" customHeight="1">
      <c r="E18484" s="576"/>
    </row>
    <row r="18485" spans="5:5" ht="12" customHeight="1">
      <c r="E18485" s="576"/>
    </row>
    <row r="18486" spans="5:5" ht="12" customHeight="1">
      <c r="E18486" s="576"/>
    </row>
    <row r="18487" spans="5:5" ht="12" customHeight="1">
      <c r="E18487" s="576"/>
    </row>
    <row r="18488" spans="5:5" ht="12" customHeight="1">
      <c r="E18488" s="576"/>
    </row>
    <row r="18489" spans="5:5" ht="12" customHeight="1">
      <c r="E18489" s="576"/>
    </row>
    <row r="18490" spans="5:5" ht="12" customHeight="1">
      <c r="E18490" s="576"/>
    </row>
    <row r="18491" spans="5:5" ht="12" customHeight="1">
      <c r="E18491" s="576"/>
    </row>
    <row r="18492" spans="5:5" ht="12" customHeight="1">
      <c r="E18492" s="576"/>
    </row>
    <row r="18493" spans="5:5" ht="12" customHeight="1">
      <c r="E18493" s="576"/>
    </row>
    <row r="18494" spans="5:5" ht="12" customHeight="1">
      <c r="E18494" s="576"/>
    </row>
    <row r="18495" spans="5:5" ht="12" customHeight="1">
      <c r="E18495" s="576"/>
    </row>
    <row r="18496" spans="5:5" ht="12" customHeight="1">
      <c r="E18496" s="576"/>
    </row>
    <row r="18497" spans="5:5" ht="12" customHeight="1">
      <c r="E18497" s="576"/>
    </row>
    <row r="18498" spans="5:5" ht="12" customHeight="1">
      <c r="E18498" s="576"/>
    </row>
    <row r="18499" spans="5:5" ht="12" customHeight="1">
      <c r="E18499" s="576"/>
    </row>
    <row r="18500" spans="5:5" ht="12" customHeight="1">
      <c r="E18500" s="576"/>
    </row>
    <row r="18501" spans="5:5" ht="12" customHeight="1">
      <c r="E18501" s="576"/>
    </row>
    <row r="18502" spans="5:5" ht="12" customHeight="1">
      <c r="E18502" s="576"/>
    </row>
    <row r="18503" spans="5:5" ht="12" customHeight="1">
      <c r="E18503" s="576"/>
    </row>
    <row r="18504" spans="5:5" ht="12" customHeight="1">
      <c r="E18504" s="576"/>
    </row>
    <row r="18505" spans="5:5" ht="12" customHeight="1">
      <c r="E18505" s="576"/>
    </row>
    <row r="18506" spans="5:5" ht="12" customHeight="1">
      <c r="E18506" s="576"/>
    </row>
    <row r="18507" spans="5:5" ht="12" customHeight="1">
      <c r="E18507" s="576"/>
    </row>
    <row r="18508" spans="5:5" ht="12" customHeight="1">
      <c r="E18508" s="576"/>
    </row>
    <row r="18509" spans="5:5" ht="12" customHeight="1">
      <c r="E18509" s="576"/>
    </row>
    <row r="18510" spans="5:5" ht="12" customHeight="1">
      <c r="E18510" s="576"/>
    </row>
    <row r="18511" spans="5:5" ht="12" customHeight="1">
      <c r="E18511" s="576"/>
    </row>
    <row r="18512" spans="5:5" ht="12" customHeight="1">
      <c r="E18512" s="576"/>
    </row>
    <row r="18513" spans="5:5" ht="12" customHeight="1">
      <c r="E18513" s="576"/>
    </row>
    <row r="18514" spans="5:5" ht="12" customHeight="1">
      <c r="E18514" s="576"/>
    </row>
    <row r="18515" spans="5:5" ht="12" customHeight="1">
      <c r="E18515" s="576"/>
    </row>
    <row r="18516" spans="5:5" ht="12" customHeight="1">
      <c r="E18516" s="576"/>
    </row>
    <row r="18517" spans="5:5" ht="12" customHeight="1">
      <c r="E18517" s="576"/>
    </row>
    <row r="18518" spans="5:5" ht="12" customHeight="1">
      <c r="E18518" s="576"/>
    </row>
    <row r="18519" spans="5:5" ht="12" customHeight="1">
      <c r="E18519" s="576"/>
    </row>
    <row r="18520" spans="5:5" ht="12" customHeight="1">
      <c r="E18520" s="576"/>
    </row>
    <row r="18521" spans="5:5" ht="12" customHeight="1">
      <c r="E18521" s="576"/>
    </row>
    <row r="18522" spans="5:5" ht="12" customHeight="1">
      <c r="E18522" s="576"/>
    </row>
    <row r="18523" spans="5:5" ht="12" customHeight="1">
      <c r="E18523" s="576"/>
    </row>
    <row r="18524" spans="5:5" ht="12" customHeight="1">
      <c r="E18524" s="576"/>
    </row>
    <row r="18525" spans="5:5" ht="12" customHeight="1">
      <c r="E18525" s="576"/>
    </row>
    <row r="18526" spans="5:5" ht="12" customHeight="1">
      <c r="E18526" s="576"/>
    </row>
    <row r="18527" spans="5:5" ht="12" customHeight="1">
      <c r="E18527" s="576"/>
    </row>
    <row r="18528" spans="5:5" ht="12" customHeight="1">
      <c r="E18528" s="576"/>
    </row>
    <row r="18529" spans="5:5" ht="12" customHeight="1">
      <c r="E18529" s="576"/>
    </row>
    <row r="18530" spans="5:5" ht="12" customHeight="1">
      <c r="E18530" s="576"/>
    </row>
    <row r="18531" spans="5:5" ht="12" customHeight="1">
      <c r="E18531" s="576"/>
    </row>
    <row r="18532" spans="5:5" ht="12" customHeight="1">
      <c r="E18532" s="576"/>
    </row>
    <row r="18533" spans="5:5" ht="12" customHeight="1">
      <c r="E18533" s="576"/>
    </row>
    <row r="18534" spans="5:5" ht="12" customHeight="1">
      <c r="E18534" s="576"/>
    </row>
    <row r="18535" spans="5:5" ht="12" customHeight="1">
      <c r="E18535" s="576"/>
    </row>
    <row r="18536" spans="5:5" ht="12" customHeight="1">
      <c r="E18536" s="576"/>
    </row>
    <row r="18537" spans="5:5" ht="12" customHeight="1">
      <c r="E18537" s="576"/>
    </row>
    <row r="18538" spans="5:5" ht="12" customHeight="1">
      <c r="E18538" s="576"/>
    </row>
    <row r="18539" spans="5:5" ht="12" customHeight="1">
      <c r="E18539" s="576"/>
    </row>
    <row r="18540" spans="5:5" ht="12" customHeight="1">
      <c r="E18540" s="576"/>
    </row>
    <row r="18541" spans="5:5" ht="12" customHeight="1">
      <c r="E18541" s="576"/>
    </row>
    <row r="18542" spans="5:5" ht="12" customHeight="1">
      <c r="E18542" s="576"/>
    </row>
    <row r="18543" spans="5:5" ht="12" customHeight="1">
      <c r="E18543" s="576"/>
    </row>
    <row r="18544" spans="5:5" ht="12" customHeight="1">
      <c r="E18544" s="576"/>
    </row>
    <row r="18545" spans="5:5" ht="12" customHeight="1">
      <c r="E18545" s="576"/>
    </row>
    <row r="18546" spans="5:5" ht="12" customHeight="1">
      <c r="E18546" s="576"/>
    </row>
    <row r="18547" spans="5:5" ht="12" customHeight="1">
      <c r="E18547" s="576"/>
    </row>
    <row r="18548" spans="5:5" ht="12" customHeight="1">
      <c r="E18548" s="576"/>
    </row>
    <row r="18549" spans="5:5" ht="12" customHeight="1">
      <c r="E18549" s="576"/>
    </row>
    <row r="18550" spans="5:5" ht="12" customHeight="1">
      <c r="E18550" s="576"/>
    </row>
    <row r="18551" spans="5:5" ht="12" customHeight="1">
      <c r="E18551" s="576"/>
    </row>
    <row r="18552" spans="5:5" ht="12" customHeight="1">
      <c r="E18552" s="576"/>
    </row>
    <row r="18553" spans="5:5" ht="12" customHeight="1">
      <c r="E18553" s="576"/>
    </row>
    <row r="18554" spans="5:5" ht="12" customHeight="1">
      <c r="E18554" s="576"/>
    </row>
    <row r="18555" spans="5:5" ht="12" customHeight="1">
      <c r="E18555" s="576"/>
    </row>
    <row r="18556" spans="5:5" ht="12" customHeight="1">
      <c r="E18556" s="576"/>
    </row>
    <row r="18557" spans="5:5" ht="12" customHeight="1">
      <c r="E18557" s="576"/>
    </row>
    <row r="18558" spans="5:5" ht="12" customHeight="1">
      <c r="E18558" s="576"/>
    </row>
    <row r="18559" spans="5:5" ht="12" customHeight="1">
      <c r="E18559" s="576"/>
    </row>
    <row r="18560" spans="5:5" ht="12" customHeight="1">
      <c r="E18560" s="576"/>
    </row>
    <row r="18561" spans="5:5" ht="12" customHeight="1">
      <c r="E18561" s="576"/>
    </row>
    <row r="18562" spans="5:5" ht="12" customHeight="1">
      <c r="E18562" s="576"/>
    </row>
    <row r="18563" spans="5:5" ht="12" customHeight="1">
      <c r="E18563" s="576"/>
    </row>
    <row r="18564" spans="5:5" ht="12" customHeight="1">
      <c r="E18564" s="576"/>
    </row>
    <row r="18565" spans="5:5" ht="12" customHeight="1">
      <c r="E18565" s="576"/>
    </row>
    <row r="18566" spans="5:5" ht="12" customHeight="1">
      <c r="E18566" s="576"/>
    </row>
    <row r="18567" spans="5:5" ht="12" customHeight="1">
      <c r="E18567" s="576"/>
    </row>
    <row r="18568" spans="5:5" ht="12" customHeight="1">
      <c r="E18568" s="576"/>
    </row>
    <row r="18569" spans="5:5" ht="12" customHeight="1">
      <c r="E18569" s="576"/>
    </row>
    <row r="18570" spans="5:5" ht="12" customHeight="1">
      <c r="E18570" s="576"/>
    </row>
    <row r="18571" spans="5:5" ht="12" customHeight="1">
      <c r="E18571" s="576"/>
    </row>
    <row r="18572" spans="5:5" ht="12" customHeight="1">
      <c r="E18572" s="576"/>
    </row>
    <row r="18573" spans="5:5" ht="12" customHeight="1">
      <c r="E18573" s="576"/>
    </row>
    <row r="18574" spans="5:5" ht="12" customHeight="1">
      <c r="E18574" s="576"/>
    </row>
    <row r="18575" spans="5:5" ht="12" customHeight="1">
      <c r="E18575" s="576"/>
    </row>
    <row r="18576" spans="5:5" ht="12" customHeight="1">
      <c r="E18576" s="576"/>
    </row>
    <row r="18577" spans="5:5" ht="12" customHeight="1">
      <c r="E18577" s="576"/>
    </row>
    <row r="18578" spans="5:5" ht="12" customHeight="1">
      <c r="E18578" s="576"/>
    </row>
    <row r="18579" spans="5:5" ht="12" customHeight="1">
      <c r="E18579" s="576"/>
    </row>
    <row r="18580" spans="5:5" ht="12" customHeight="1">
      <c r="E18580" s="576"/>
    </row>
    <row r="18581" spans="5:5" ht="12" customHeight="1">
      <c r="E18581" s="576"/>
    </row>
    <row r="18582" spans="5:5" ht="12" customHeight="1">
      <c r="E18582" s="576"/>
    </row>
    <row r="18583" spans="5:5" ht="12" customHeight="1">
      <c r="E18583" s="576"/>
    </row>
    <row r="18584" spans="5:5" ht="12" customHeight="1">
      <c r="E18584" s="576"/>
    </row>
    <row r="18585" spans="5:5" ht="12" customHeight="1">
      <c r="E18585" s="576"/>
    </row>
    <row r="18586" spans="5:5" ht="12" customHeight="1">
      <c r="E18586" s="576"/>
    </row>
    <row r="18587" spans="5:5" ht="12" customHeight="1">
      <c r="E18587" s="576"/>
    </row>
    <row r="18588" spans="5:5" ht="12" customHeight="1">
      <c r="E18588" s="576"/>
    </row>
    <row r="18589" spans="5:5" ht="12" customHeight="1">
      <c r="E18589" s="576"/>
    </row>
    <row r="18590" spans="5:5" ht="12" customHeight="1">
      <c r="E18590" s="576"/>
    </row>
    <row r="18591" spans="5:5" ht="12" customHeight="1">
      <c r="E18591" s="576"/>
    </row>
    <row r="18592" spans="5:5" ht="12" customHeight="1">
      <c r="E18592" s="576"/>
    </row>
    <row r="18593" spans="5:5" ht="12" customHeight="1">
      <c r="E18593" s="576"/>
    </row>
    <row r="18594" spans="5:5" ht="12" customHeight="1">
      <c r="E18594" s="576"/>
    </row>
    <row r="18595" spans="5:5" ht="12" customHeight="1">
      <c r="E18595" s="576"/>
    </row>
    <row r="18596" spans="5:5" ht="12" customHeight="1">
      <c r="E18596" s="576"/>
    </row>
    <row r="18597" spans="5:5" ht="12" customHeight="1">
      <c r="E18597" s="576"/>
    </row>
    <row r="18598" spans="5:5" ht="12" customHeight="1">
      <c r="E18598" s="576"/>
    </row>
    <row r="18599" spans="5:5" ht="12" customHeight="1">
      <c r="E18599" s="576"/>
    </row>
    <row r="18600" spans="5:5" ht="12" customHeight="1">
      <c r="E18600" s="576"/>
    </row>
    <row r="18601" spans="5:5" ht="12" customHeight="1">
      <c r="E18601" s="576"/>
    </row>
    <row r="18602" spans="5:5" ht="12" customHeight="1">
      <c r="E18602" s="576"/>
    </row>
    <row r="18603" spans="5:5" ht="12" customHeight="1">
      <c r="E18603" s="576"/>
    </row>
    <row r="18604" spans="5:5" ht="12" customHeight="1">
      <c r="E18604" s="576"/>
    </row>
    <row r="18605" spans="5:5" ht="12" customHeight="1">
      <c r="E18605" s="576"/>
    </row>
    <row r="18606" spans="5:5" ht="12" customHeight="1">
      <c r="E18606" s="576"/>
    </row>
    <row r="18607" spans="5:5" ht="12" customHeight="1">
      <c r="E18607" s="576"/>
    </row>
    <row r="18608" spans="5:5" ht="12" customHeight="1">
      <c r="E18608" s="576"/>
    </row>
    <row r="18609" spans="5:5" ht="12" customHeight="1">
      <c r="E18609" s="576"/>
    </row>
    <row r="18610" spans="5:5" ht="12" customHeight="1">
      <c r="E18610" s="576"/>
    </row>
    <row r="18611" spans="5:5" ht="12" customHeight="1">
      <c r="E18611" s="576"/>
    </row>
    <row r="18612" spans="5:5" ht="12" customHeight="1">
      <c r="E18612" s="576"/>
    </row>
    <row r="18613" spans="5:5" ht="12" customHeight="1">
      <c r="E18613" s="576"/>
    </row>
    <row r="18614" spans="5:5" ht="12" customHeight="1">
      <c r="E18614" s="576"/>
    </row>
    <row r="18615" spans="5:5" ht="12" customHeight="1">
      <c r="E18615" s="576"/>
    </row>
    <row r="18616" spans="5:5" ht="12" customHeight="1">
      <c r="E18616" s="576"/>
    </row>
    <row r="18617" spans="5:5" ht="12" customHeight="1">
      <c r="E18617" s="576"/>
    </row>
    <row r="18618" spans="5:5" ht="12" customHeight="1">
      <c r="E18618" s="576"/>
    </row>
    <row r="18619" spans="5:5" ht="12" customHeight="1">
      <c r="E18619" s="576"/>
    </row>
    <row r="18620" spans="5:5" ht="12" customHeight="1">
      <c r="E18620" s="576"/>
    </row>
    <row r="18621" spans="5:5" ht="12" customHeight="1">
      <c r="E18621" s="576"/>
    </row>
    <row r="18622" spans="5:5" ht="12" customHeight="1">
      <c r="E18622" s="576"/>
    </row>
    <row r="18623" spans="5:5" ht="12" customHeight="1">
      <c r="E18623" s="576"/>
    </row>
    <row r="18624" spans="5:5" ht="12" customHeight="1">
      <c r="E18624" s="576"/>
    </row>
    <row r="18625" spans="5:5" ht="12" customHeight="1">
      <c r="E18625" s="576"/>
    </row>
    <row r="18626" spans="5:5" ht="12" customHeight="1">
      <c r="E18626" s="576"/>
    </row>
    <row r="18627" spans="5:5" ht="12" customHeight="1">
      <c r="E18627" s="576"/>
    </row>
    <row r="18628" spans="5:5" ht="12" customHeight="1">
      <c r="E18628" s="576"/>
    </row>
    <row r="18629" spans="5:5" ht="12" customHeight="1">
      <c r="E18629" s="576"/>
    </row>
    <row r="18630" spans="5:5" ht="12" customHeight="1">
      <c r="E18630" s="576"/>
    </row>
    <row r="18631" spans="5:5" ht="12" customHeight="1">
      <c r="E18631" s="576"/>
    </row>
    <row r="18632" spans="5:5" ht="12" customHeight="1">
      <c r="E18632" s="576"/>
    </row>
    <row r="18633" spans="5:5" ht="12" customHeight="1">
      <c r="E18633" s="576"/>
    </row>
    <row r="18634" spans="5:5" ht="12" customHeight="1">
      <c r="E18634" s="576"/>
    </row>
    <row r="18635" spans="5:5" ht="12" customHeight="1">
      <c r="E18635" s="576"/>
    </row>
    <row r="18636" spans="5:5" ht="12" customHeight="1">
      <c r="E18636" s="576"/>
    </row>
    <row r="18637" spans="5:5" ht="12" customHeight="1">
      <c r="E18637" s="576"/>
    </row>
    <row r="18638" spans="5:5" ht="12" customHeight="1">
      <c r="E18638" s="576"/>
    </row>
    <row r="18639" spans="5:5" ht="12" customHeight="1">
      <c r="E18639" s="576"/>
    </row>
    <row r="18640" spans="5:5" ht="12" customHeight="1">
      <c r="E18640" s="576"/>
    </row>
    <row r="18641" spans="5:5" ht="12" customHeight="1">
      <c r="E18641" s="576"/>
    </row>
    <row r="18642" spans="5:5" ht="12" customHeight="1">
      <c r="E18642" s="576"/>
    </row>
    <row r="18643" spans="5:5" ht="12" customHeight="1">
      <c r="E18643" s="576"/>
    </row>
    <row r="18644" spans="5:5" ht="12" customHeight="1">
      <c r="E18644" s="576"/>
    </row>
    <row r="18645" spans="5:5" ht="12" customHeight="1">
      <c r="E18645" s="576"/>
    </row>
    <row r="18646" spans="5:5" ht="12" customHeight="1">
      <c r="E18646" s="576"/>
    </row>
    <row r="18647" spans="5:5" ht="12" customHeight="1">
      <c r="E18647" s="576"/>
    </row>
    <row r="18648" spans="5:5" ht="12" customHeight="1">
      <c r="E18648" s="576"/>
    </row>
    <row r="18649" spans="5:5" ht="12" customHeight="1">
      <c r="E18649" s="576"/>
    </row>
    <row r="18650" spans="5:5" ht="12" customHeight="1">
      <c r="E18650" s="576"/>
    </row>
    <row r="18651" spans="5:5" ht="12" customHeight="1">
      <c r="E18651" s="576"/>
    </row>
    <row r="18652" spans="5:5" ht="12" customHeight="1">
      <c r="E18652" s="576"/>
    </row>
    <row r="18653" spans="5:5" ht="12" customHeight="1">
      <c r="E18653" s="576"/>
    </row>
    <row r="18654" spans="5:5" ht="12" customHeight="1">
      <c r="E18654" s="576"/>
    </row>
    <row r="18655" spans="5:5" ht="12" customHeight="1">
      <c r="E18655" s="576"/>
    </row>
    <row r="18656" spans="5:5" ht="12" customHeight="1">
      <c r="E18656" s="576"/>
    </row>
    <row r="18657" spans="5:5" ht="12" customHeight="1">
      <c r="E18657" s="576"/>
    </row>
    <row r="18658" spans="5:5" ht="12" customHeight="1">
      <c r="E18658" s="576"/>
    </row>
    <row r="18659" spans="5:5" ht="12" customHeight="1">
      <c r="E18659" s="576"/>
    </row>
    <row r="18660" spans="5:5" ht="12" customHeight="1">
      <c r="E18660" s="576"/>
    </row>
    <row r="18661" spans="5:5" ht="12" customHeight="1">
      <c r="E18661" s="576"/>
    </row>
    <row r="18662" spans="5:5" ht="12" customHeight="1">
      <c r="E18662" s="576"/>
    </row>
    <row r="18663" spans="5:5" ht="12" customHeight="1">
      <c r="E18663" s="576"/>
    </row>
    <row r="18664" spans="5:5" ht="12" customHeight="1">
      <c r="E18664" s="576"/>
    </row>
    <row r="18665" spans="5:5" ht="12" customHeight="1">
      <c r="E18665" s="576"/>
    </row>
    <row r="18666" spans="5:5" ht="12" customHeight="1">
      <c r="E18666" s="576"/>
    </row>
    <row r="18667" spans="5:5" ht="12" customHeight="1">
      <c r="E18667" s="576"/>
    </row>
    <row r="18668" spans="5:5" ht="12" customHeight="1">
      <c r="E18668" s="576"/>
    </row>
    <row r="18669" spans="5:5" ht="12" customHeight="1">
      <c r="E18669" s="576"/>
    </row>
    <row r="18670" spans="5:5" ht="12" customHeight="1">
      <c r="E18670" s="576"/>
    </row>
    <row r="18671" spans="5:5" ht="12" customHeight="1">
      <c r="E18671" s="576"/>
    </row>
    <row r="18672" spans="5:5" ht="12" customHeight="1">
      <c r="E18672" s="576"/>
    </row>
    <row r="18673" spans="5:5" ht="12" customHeight="1">
      <c r="E18673" s="576"/>
    </row>
    <row r="18674" spans="5:5" ht="12" customHeight="1">
      <c r="E18674" s="576"/>
    </row>
    <row r="18675" spans="5:5" ht="12" customHeight="1">
      <c r="E18675" s="576"/>
    </row>
    <row r="18676" spans="5:5" ht="12" customHeight="1">
      <c r="E18676" s="576"/>
    </row>
    <row r="18677" spans="5:5" ht="12" customHeight="1">
      <c r="E18677" s="576"/>
    </row>
    <row r="18678" spans="5:5" ht="12" customHeight="1">
      <c r="E18678" s="576"/>
    </row>
    <row r="18679" spans="5:5" ht="12" customHeight="1">
      <c r="E18679" s="576"/>
    </row>
    <row r="18680" spans="5:5" ht="12" customHeight="1">
      <c r="E18680" s="576"/>
    </row>
    <row r="18681" spans="5:5" ht="12" customHeight="1">
      <c r="E18681" s="576"/>
    </row>
    <row r="18682" spans="5:5" ht="12" customHeight="1">
      <c r="E18682" s="576"/>
    </row>
    <row r="18683" spans="5:5" ht="12" customHeight="1">
      <c r="E18683" s="576"/>
    </row>
    <row r="18684" spans="5:5" ht="12" customHeight="1">
      <c r="E18684" s="576"/>
    </row>
    <row r="18685" spans="5:5" ht="12" customHeight="1">
      <c r="E18685" s="576"/>
    </row>
    <row r="18686" spans="5:5" ht="12" customHeight="1">
      <c r="E18686" s="576"/>
    </row>
    <row r="18687" spans="5:5" ht="12" customHeight="1">
      <c r="E18687" s="576"/>
    </row>
    <row r="18688" spans="5:5" ht="12" customHeight="1">
      <c r="E18688" s="576"/>
    </row>
    <row r="18689" spans="5:5" ht="12" customHeight="1">
      <c r="E18689" s="576"/>
    </row>
    <row r="18690" spans="5:5" ht="12" customHeight="1">
      <c r="E18690" s="576"/>
    </row>
    <row r="18691" spans="5:5" ht="12" customHeight="1">
      <c r="E18691" s="576"/>
    </row>
    <row r="18692" spans="5:5" ht="12" customHeight="1">
      <c r="E18692" s="576"/>
    </row>
    <row r="18693" spans="5:5" ht="12" customHeight="1">
      <c r="E18693" s="576"/>
    </row>
    <row r="18694" spans="5:5" ht="12" customHeight="1">
      <c r="E18694" s="576"/>
    </row>
    <row r="18695" spans="5:5" ht="12" customHeight="1">
      <c r="E18695" s="576"/>
    </row>
    <row r="18696" spans="5:5" ht="12" customHeight="1">
      <c r="E18696" s="576"/>
    </row>
    <row r="18697" spans="5:5" ht="12" customHeight="1">
      <c r="E18697" s="576"/>
    </row>
    <row r="18698" spans="5:5" ht="12" customHeight="1">
      <c r="E18698" s="576"/>
    </row>
    <row r="18699" spans="5:5" ht="12" customHeight="1">
      <c r="E18699" s="576"/>
    </row>
    <row r="18700" spans="5:5" ht="12" customHeight="1">
      <c r="E18700" s="576"/>
    </row>
    <row r="18701" spans="5:5" ht="12" customHeight="1">
      <c r="E18701" s="576"/>
    </row>
    <row r="18702" spans="5:5" ht="12" customHeight="1">
      <c r="E18702" s="576"/>
    </row>
    <row r="18703" spans="5:5" ht="12" customHeight="1">
      <c r="E18703" s="576"/>
    </row>
    <row r="18704" spans="5:5" ht="12" customHeight="1">
      <c r="E18704" s="576"/>
    </row>
    <row r="18705" spans="5:5" ht="12" customHeight="1">
      <c r="E18705" s="576"/>
    </row>
    <row r="18706" spans="5:5" ht="12" customHeight="1">
      <c r="E18706" s="576"/>
    </row>
    <row r="18707" spans="5:5" ht="12" customHeight="1">
      <c r="E18707" s="576"/>
    </row>
    <row r="18708" spans="5:5" ht="12" customHeight="1">
      <c r="E18708" s="576"/>
    </row>
    <row r="18709" spans="5:5" ht="12" customHeight="1">
      <c r="E18709" s="576"/>
    </row>
    <row r="18710" spans="5:5" ht="12" customHeight="1">
      <c r="E18710" s="576"/>
    </row>
    <row r="18711" spans="5:5" ht="12" customHeight="1">
      <c r="E18711" s="576"/>
    </row>
    <row r="18712" spans="5:5" ht="12" customHeight="1">
      <c r="E18712" s="576"/>
    </row>
    <row r="18713" spans="5:5" ht="12" customHeight="1">
      <c r="E18713" s="576"/>
    </row>
    <row r="18714" spans="5:5" ht="12" customHeight="1">
      <c r="E18714" s="576"/>
    </row>
    <row r="18715" spans="5:5" ht="12" customHeight="1">
      <c r="E18715" s="576"/>
    </row>
    <row r="18716" spans="5:5" ht="12" customHeight="1">
      <c r="E18716" s="576"/>
    </row>
    <row r="18717" spans="5:5" ht="12" customHeight="1">
      <c r="E18717" s="576"/>
    </row>
    <row r="18718" spans="5:5" ht="12" customHeight="1">
      <c r="E18718" s="576"/>
    </row>
    <row r="18719" spans="5:5" ht="12" customHeight="1">
      <c r="E18719" s="576"/>
    </row>
    <row r="18720" spans="5:5" ht="12" customHeight="1">
      <c r="E18720" s="576"/>
    </row>
    <row r="18721" spans="5:5" ht="12" customHeight="1">
      <c r="E18721" s="576"/>
    </row>
    <row r="18722" spans="5:5" ht="12" customHeight="1">
      <c r="E18722" s="576"/>
    </row>
    <row r="18723" spans="5:5" ht="12" customHeight="1">
      <c r="E18723" s="576"/>
    </row>
    <row r="18724" spans="5:5" ht="12" customHeight="1">
      <c r="E18724" s="576"/>
    </row>
    <row r="18725" spans="5:5" ht="12" customHeight="1">
      <c r="E18725" s="576"/>
    </row>
    <row r="18726" spans="5:5" ht="12" customHeight="1">
      <c r="E18726" s="576"/>
    </row>
    <row r="18727" spans="5:5" ht="12" customHeight="1">
      <c r="E18727" s="576"/>
    </row>
    <row r="18728" spans="5:5" ht="12" customHeight="1">
      <c r="E18728" s="576"/>
    </row>
    <row r="18729" spans="5:5" ht="12" customHeight="1">
      <c r="E18729" s="576"/>
    </row>
    <row r="18730" spans="5:5" ht="12" customHeight="1">
      <c r="E18730" s="576"/>
    </row>
    <row r="18731" spans="5:5" ht="12" customHeight="1">
      <c r="E18731" s="576"/>
    </row>
    <row r="18732" spans="5:5" ht="12" customHeight="1">
      <c r="E18732" s="576"/>
    </row>
    <row r="18733" spans="5:5" ht="12" customHeight="1">
      <c r="E18733" s="576"/>
    </row>
    <row r="18734" spans="5:5" ht="12" customHeight="1">
      <c r="E18734" s="576"/>
    </row>
    <row r="18735" spans="5:5" ht="12" customHeight="1">
      <c r="E18735" s="576"/>
    </row>
    <row r="18736" spans="5:5" ht="12" customHeight="1">
      <c r="E18736" s="576"/>
    </row>
    <row r="18737" spans="5:5" ht="12" customHeight="1">
      <c r="E18737" s="576"/>
    </row>
    <row r="18738" spans="5:5" ht="12" customHeight="1">
      <c r="E18738" s="576"/>
    </row>
    <row r="18739" spans="5:5" ht="12" customHeight="1">
      <c r="E18739" s="576"/>
    </row>
    <row r="18740" spans="5:5" ht="12" customHeight="1">
      <c r="E18740" s="576"/>
    </row>
    <row r="18741" spans="5:5" ht="12" customHeight="1">
      <c r="E18741" s="576"/>
    </row>
    <row r="18742" spans="5:5" ht="12" customHeight="1">
      <c r="E18742" s="576"/>
    </row>
    <row r="18743" spans="5:5" ht="12" customHeight="1">
      <c r="E18743" s="576"/>
    </row>
    <row r="18744" spans="5:5" ht="12" customHeight="1">
      <c r="E18744" s="576"/>
    </row>
    <row r="18745" spans="5:5" ht="12" customHeight="1">
      <c r="E18745" s="576"/>
    </row>
    <row r="18746" spans="5:5" ht="12" customHeight="1">
      <c r="E18746" s="576"/>
    </row>
    <row r="18747" spans="5:5" ht="12" customHeight="1">
      <c r="E18747" s="576"/>
    </row>
    <row r="18748" spans="5:5" ht="12" customHeight="1">
      <c r="E18748" s="576"/>
    </row>
    <row r="18749" spans="5:5" ht="12" customHeight="1">
      <c r="E18749" s="576"/>
    </row>
    <row r="18750" spans="5:5" ht="12" customHeight="1">
      <c r="E18750" s="576"/>
    </row>
    <row r="18751" spans="5:5" ht="12" customHeight="1">
      <c r="E18751" s="576"/>
    </row>
    <row r="18752" spans="5:5" ht="12" customHeight="1">
      <c r="E18752" s="576"/>
    </row>
    <row r="18753" spans="5:5" ht="12" customHeight="1">
      <c r="E18753" s="576"/>
    </row>
    <row r="18754" spans="5:5" ht="12" customHeight="1">
      <c r="E18754" s="576"/>
    </row>
    <row r="18755" spans="5:5" ht="12" customHeight="1">
      <c r="E18755" s="576"/>
    </row>
    <row r="18756" spans="5:5" ht="12" customHeight="1">
      <c r="E18756" s="576"/>
    </row>
    <row r="18757" spans="5:5" ht="12" customHeight="1">
      <c r="E18757" s="576"/>
    </row>
    <row r="18758" spans="5:5" ht="12" customHeight="1">
      <c r="E18758" s="576"/>
    </row>
    <row r="18759" spans="5:5" ht="12" customHeight="1">
      <c r="E18759" s="576"/>
    </row>
    <row r="18760" spans="5:5" ht="12" customHeight="1">
      <c r="E18760" s="576"/>
    </row>
    <row r="18761" spans="5:5" ht="12" customHeight="1">
      <c r="E18761" s="576"/>
    </row>
    <row r="18762" spans="5:5" ht="12" customHeight="1">
      <c r="E18762" s="576"/>
    </row>
    <row r="18763" spans="5:5" ht="12" customHeight="1">
      <c r="E18763" s="576"/>
    </row>
    <row r="18764" spans="5:5" ht="12" customHeight="1">
      <c r="E18764" s="576"/>
    </row>
    <row r="18765" spans="5:5" ht="12" customHeight="1">
      <c r="E18765" s="576"/>
    </row>
    <row r="18766" spans="5:5" ht="12" customHeight="1">
      <c r="E18766" s="576"/>
    </row>
    <row r="18767" spans="5:5" ht="12" customHeight="1">
      <c r="E18767" s="576"/>
    </row>
    <row r="18768" spans="5:5" ht="12" customHeight="1">
      <c r="E18768" s="576"/>
    </row>
    <row r="18769" spans="5:5" ht="12" customHeight="1">
      <c r="E18769" s="576"/>
    </row>
    <row r="18770" spans="5:5" ht="12" customHeight="1">
      <c r="E18770" s="576"/>
    </row>
    <row r="18771" spans="5:5" ht="12" customHeight="1">
      <c r="E18771" s="576"/>
    </row>
    <row r="18772" spans="5:5" ht="12" customHeight="1">
      <c r="E18772" s="576"/>
    </row>
    <row r="18773" spans="5:5" ht="12" customHeight="1">
      <c r="E18773" s="576"/>
    </row>
    <row r="18774" spans="5:5" ht="12" customHeight="1">
      <c r="E18774" s="576"/>
    </row>
    <row r="18775" spans="5:5" ht="12" customHeight="1">
      <c r="E18775" s="576"/>
    </row>
    <row r="18776" spans="5:5" ht="12" customHeight="1">
      <c r="E18776" s="576"/>
    </row>
    <row r="18777" spans="5:5" ht="12" customHeight="1">
      <c r="E18777" s="576"/>
    </row>
    <row r="18778" spans="5:5" ht="12" customHeight="1">
      <c r="E18778" s="576"/>
    </row>
    <row r="18779" spans="5:5" ht="12" customHeight="1">
      <c r="E18779" s="576"/>
    </row>
    <row r="18780" spans="5:5" ht="12" customHeight="1">
      <c r="E18780" s="576"/>
    </row>
    <row r="18781" spans="5:5" ht="12" customHeight="1">
      <c r="E18781" s="576"/>
    </row>
    <row r="18782" spans="5:5" ht="12" customHeight="1">
      <c r="E18782" s="576"/>
    </row>
    <row r="18783" spans="5:5" ht="12" customHeight="1">
      <c r="E18783" s="576"/>
    </row>
    <row r="18784" spans="5:5" ht="12" customHeight="1">
      <c r="E18784" s="576"/>
    </row>
    <row r="18785" spans="5:5" ht="12" customHeight="1">
      <c r="E18785" s="576"/>
    </row>
    <row r="18786" spans="5:5" ht="12" customHeight="1">
      <c r="E18786" s="576"/>
    </row>
    <row r="18787" spans="5:5" ht="12" customHeight="1">
      <c r="E18787" s="576"/>
    </row>
    <row r="18788" spans="5:5" ht="12" customHeight="1">
      <c r="E18788" s="576"/>
    </row>
    <row r="18789" spans="5:5" ht="12" customHeight="1">
      <c r="E18789" s="576"/>
    </row>
    <row r="18790" spans="5:5" ht="12" customHeight="1">
      <c r="E18790" s="576"/>
    </row>
    <row r="18791" spans="5:5" ht="12" customHeight="1">
      <c r="E18791" s="576"/>
    </row>
    <row r="18792" spans="5:5" ht="12" customHeight="1">
      <c r="E18792" s="576"/>
    </row>
    <row r="18793" spans="5:5" ht="12" customHeight="1">
      <c r="E18793" s="576"/>
    </row>
    <row r="18794" spans="5:5" ht="12" customHeight="1">
      <c r="E18794" s="576"/>
    </row>
    <row r="18795" spans="5:5" ht="12" customHeight="1">
      <c r="E18795" s="576"/>
    </row>
    <row r="18796" spans="5:5" ht="12" customHeight="1">
      <c r="E18796" s="576"/>
    </row>
    <row r="18797" spans="5:5" ht="12" customHeight="1">
      <c r="E18797" s="576"/>
    </row>
    <row r="18798" spans="5:5" ht="12" customHeight="1">
      <c r="E18798" s="576"/>
    </row>
    <row r="18799" spans="5:5" ht="12" customHeight="1">
      <c r="E18799" s="576"/>
    </row>
    <row r="18800" spans="5:5" ht="12" customHeight="1">
      <c r="E18800" s="576"/>
    </row>
    <row r="18801" spans="5:5" ht="12" customHeight="1">
      <c r="E18801" s="576"/>
    </row>
    <row r="18802" spans="5:5" ht="12" customHeight="1">
      <c r="E18802" s="576"/>
    </row>
    <row r="18803" spans="5:5" ht="12" customHeight="1">
      <c r="E18803" s="576"/>
    </row>
    <row r="18804" spans="5:5" ht="12" customHeight="1">
      <c r="E18804" s="576"/>
    </row>
    <row r="18805" spans="5:5" ht="12" customHeight="1">
      <c r="E18805" s="576"/>
    </row>
    <row r="18806" spans="5:5" ht="12" customHeight="1">
      <c r="E18806" s="576"/>
    </row>
    <row r="18807" spans="5:5" ht="12" customHeight="1">
      <c r="E18807" s="576"/>
    </row>
    <row r="18808" spans="5:5" ht="12" customHeight="1">
      <c r="E18808" s="576"/>
    </row>
    <row r="18809" spans="5:5" ht="12" customHeight="1">
      <c r="E18809" s="576"/>
    </row>
    <row r="18810" spans="5:5" ht="12" customHeight="1">
      <c r="E18810" s="576"/>
    </row>
    <row r="18811" spans="5:5" ht="12" customHeight="1">
      <c r="E18811" s="576"/>
    </row>
    <row r="18812" spans="5:5" ht="12" customHeight="1">
      <c r="E18812" s="576"/>
    </row>
    <row r="18813" spans="5:5" ht="12" customHeight="1">
      <c r="E18813" s="576"/>
    </row>
    <row r="18814" spans="5:5" ht="12" customHeight="1">
      <c r="E18814" s="576"/>
    </row>
    <row r="18815" spans="5:5" ht="12" customHeight="1">
      <c r="E18815" s="576"/>
    </row>
    <row r="18816" spans="5:5" ht="12" customHeight="1">
      <c r="E18816" s="576"/>
    </row>
    <row r="18817" spans="5:5" ht="12" customHeight="1">
      <c r="E18817" s="576"/>
    </row>
    <row r="18818" spans="5:5" ht="12" customHeight="1">
      <c r="E18818" s="576"/>
    </row>
    <row r="18819" spans="5:5" ht="12" customHeight="1">
      <c r="E18819" s="576"/>
    </row>
    <row r="18820" spans="5:5" ht="12" customHeight="1">
      <c r="E18820" s="576"/>
    </row>
    <row r="18821" spans="5:5" ht="12" customHeight="1">
      <c r="E18821" s="576"/>
    </row>
    <row r="18822" spans="5:5" ht="12" customHeight="1">
      <c r="E18822" s="576"/>
    </row>
    <row r="18823" spans="5:5" ht="12" customHeight="1">
      <c r="E18823" s="576"/>
    </row>
    <row r="18824" spans="5:5" ht="12" customHeight="1">
      <c r="E18824" s="576"/>
    </row>
    <row r="18825" spans="5:5" ht="12" customHeight="1">
      <c r="E18825" s="576"/>
    </row>
    <row r="18826" spans="5:5" ht="12" customHeight="1">
      <c r="E18826" s="576"/>
    </row>
    <row r="18827" spans="5:5" ht="12" customHeight="1">
      <c r="E18827" s="576"/>
    </row>
    <row r="18828" spans="5:5" ht="12" customHeight="1">
      <c r="E18828" s="576"/>
    </row>
    <row r="18829" spans="5:5" ht="12" customHeight="1">
      <c r="E18829" s="576"/>
    </row>
    <row r="18830" spans="5:5" ht="12" customHeight="1">
      <c r="E18830" s="576"/>
    </row>
    <row r="18831" spans="5:5" ht="12" customHeight="1">
      <c r="E18831" s="576"/>
    </row>
    <row r="18832" spans="5:5" ht="12" customHeight="1">
      <c r="E18832" s="576"/>
    </row>
    <row r="18833" spans="5:5" ht="12" customHeight="1">
      <c r="E18833" s="576"/>
    </row>
    <row r="18834" spans="5:5" ht="12" customHeight="1">
      <c r="E18834" s="576"/>
    </row>
    <row r="18835" spans="5:5" ht="12" customHeight="1">
      <c r="E18835" s="576"/>
    </row>
    <row r="18836" spans="5:5" ht="12" customHeight="1">
      <c r="E18836" s="576"/>
    </row>
    <row r="18837" spans="5:5" ht="12" customHeight="1">
      <c r="E18837" s="576"/>
    </row>
    <row r="18838" spans="5:5" ht="12" customHeight="1">
      <c r="E18838" s="576"/>
    </row>
    <row r="18839" spans="5:5" ht="12" customHeight="1">
      <c r="E18839" s="576"/>
    </row>
    <row r="18840" spans="5:5" ht="12" customHeight="1">
      <c r="E18840" s="576"/>
    </row>
    <row r="18841" spans="5:5" ht="12" customHeight="1">
      <c r="E18841" s="576"/>
    </row>
    <row r="18842" spans="5:5" ht="12" customHeight="1">
      <c r="E18842" s="576"/>
    </row>
    <row r="18843" spans="5:5" ht="12" customHeight="1">
      <c r="E18843" s="576"/>
    </row>
    <row r="18844" spans="5:5" ht="12" customHeight="1">
      <c r="E18844" s="576"/>
    </row>
    <row r="18845" spans="5:5" ht="12" customHeight="1">
      <c r="E18845" s="576"/>
    </row>
    <row r="18846" spans="5:5" ht="12" customHeight="1">
      <c r="E18846" s="576"/>
    </row>
    <row r="18847" spans="5:5" ht="12" customHeight="1">
      <c r="E18847" s="576"/>
    </row>
    <row r="18848" spans="5:5" ht="12" customHeight="1">
      <c r="E18848" s="576"/>
    </row>
    <row r="18849" spans="5:5" ht="12" customHeight="1">
      <c r="E18849" s="576"/>
    </row>
    <row r="18850" spans="5:5" ht="12" customHeight="1">
      <c r="E18850" s="576"/>
    </row>
    <row r="18851" spans="5:5" ht="12" customHeight="1">
      <c r="E18851" s="576"/>
    </row>
    <row r="18852" spans="5:5" ht="12" customHeight="1">
      <c r="E18852" s="576"/>
    </row>
    <row r="18853" spans="5:5" ht="12" customHeight="1">
      <c r="E18853" s="576"/>
    </row>
    <row r="18854" spans="5:5" ht="12" customHeight="1">
      <c r="E18854" s="576"/>
    </row>
    <row r="18855" spans="5:5" ht="12" customHeight="1">
      <c r="E18855" s="576"/>
    </row>
    <row r="18856" spans="5:5" ht="12" customHeight="1">
      <c r="E18856" s="576"/>
    </row>
    <row r="18857" spans="5:5" ht="12" customHeight="1">
      <c r="E18857" s="576"/>
    </row>
    <row r="18858" spans="5:5" ht="12" customHeight="1">
      <c r="E18858" s="576"/>
    </row>
    <row r="18859" spans="5:5" ht="12" customHeight="1">
      <c r="E18859" s="576"/>
    </row>
    <row r="18860" spans="5:5" ht="12" customHeight="1">
      <c r="E18860" s="576"/>
    </row>
    <row r="18861" spans="5:5" ht="12" customHeight="1">
      <c r="E18861" s="576"/>
    </row>
    <row r="18862" spans="5:5" ht="12" customHeight="1">
      <c r="E18862" s="576"/>
    </row>
    <row r="18863" spans="5:5" ht="12" customHeight="1">
      <c r="E18863" s="576"/>
    </row>
    <row r="18864" spans="5:5" ht="12" customHeight="1">
      <c r="E18864" s="576"/>
    </row>
    <row r="18865" spans="5:5" ht="12" customHeight="1">
      <c r="E18865" s="576"/>
    </row>
    <row r="18866" spans="5:5" ht="12" customHeight="1">
      <c r="E18866" s="576"/>
    </row>
    <row r="18867" spans="5:5" ht="12" customHeight="1">
      <c r="E18867" s="576"/>
    </row>
    <row r="18868" spans="5:5" ht="12" customHeight="1">
      <c r="E18868" s="576"/>
    </row>
    <row r="18869" spans="5:5" ht="12" customHeight="1">
      <c r="E18869" s="576"/>
    </row>
    <row r="18870" spans="5:5" ht="12" customHeight="1">
      <c r="E18870" s="576"/>
    </row>
    <row r="18871" spans="5:5" ht="12" customHeight="1">
      <c r="E18871" s="576"/>
    </row>
    <row r="18872" spans="5:5" ht="12" customHeight="1">
      <c r="E18872" s="576"/>
    </row>
    <row r="18873" spans="5:5" ht="12" customHeight="1">
      <c r="E18873" s="576"/>
    </row>
    <row r="18874" spans="5:5" ht="12" customHeight="1">
      <c r="E18874" s="576"/>
    </row>
    <row r="18875" spans="5:5" ht="12" customHeight="1">
      <c r="E18875" s="576"/>
    </row>
    <row r="18876" spans="5:5" ht="12" customHeight="1">
      <c r="E18876" s="576"/>
    </row>
    <row r="18877" spans="5:5" ht="12" customHeight="1">
      <c r="E18877" s="576"/>
    </row>
    <row r="18878" spans="5:5" ht="12" customHeight="1">
      <c r="E18878" s="576"/>
    </row>
    <row r="18879" spans="5:5" ht="12" customHeight="1">
      <c r="E18879" s="576"/>
    </row>
    <row r="18880" spans="5:5" ht="12" customHeight="1">
      <c r="E18880" s="576"/>
    </row>
    <row r="18881" spans="5:5" ht="12" customHeight="1">
      <c r="E18881" s="576"/>
    </row>
    <row r="18882" spans="5:5" ht="12" customHeight="1">
      <c r="E18882" s="576"/>
    </row>
    <row r="18883" spans="5:5" ht="12" customHeight="1">
      <c r="E18883" s="576"/>
    </row>
    <row r="18884" spans="5:5" ht="12" customHeight="1">
      <c r="E18884" s="576"/>
    </row>
    <row r="18885" spans="5:5" ht="12" customHeight="1">
      <c r="E18885" s="576"/>
    </row>
    <row r="18886" spans="5:5" ht="12" customHeight="1">
      <c r="E18886" s="576"/>
    </row>
    <row r="18887" spans="5:5" ht="12" customHeight="1">
      <c r="E18887" s="576"/>
    </row>
    <row r="18888" spans="5:5" ht="12" customHeight="1">
      <c r="E18888" s="576"/>
    </row>
    <row r="18889" spans="5:5" ht="12" customHeight="1">
      <c r="E18889" s="576"/>
    </row>
    <row r="18890" spans="5:5" ht="12" customHeight="1">
      <c r="E18890" s="576"/>
    </row>
    <row r="18891" spans="5:5" ht="12" customHeight="1">
      <c r="E18891" s="576"/>
    </row>
    <row r="18892" spans="5:5" ht="12" customHeight="1">
      <c r="E18892" s="576"/>
    </row>
    <row r="18893" spans="5:5" ht="12" customHeight="1">
      <c r="E18893" s="576"/>
    </row>
    <row r="18894" spans="5:5" ht="12" customHeight="1">
      <c r="E18894" s="576"/>
    </row>
    <row r="18895" spans="5:5" ht="12" customHeight="1">
      <c r="E18895" s="576"/>
    </row>
    <row r="18896" spans="5:5" ht="12" customHeight="1">
      <c r="E18896" s="576"/>
    </row>
    <row r="18897" spans="5:5" ht="12" customHeight="1">
      <c r="E18897" s="576"/>
    </row>
    <row r="18898" spans="5:5" ht="12" customHeight="1">
      <c r="E18898" s="576"/>
    </row>
    <row r="18899" spans="5:5" ht="12" customHeight="1">
      <c r="E18899" s="576"/>
    </row>
    <row r="18900" spans="5:5" ht="12" customHeight="1">
      <c r="E18900" s="576"/>
    </row>
    <row r="18901" spans="5:5" ht="12" customHeight="1">
      <c r="E18901" s="576"/>
    </row>
    <row r="18902" spans="5:5" ht="12" customHeight="1">
      <c r="E18902" s="576"/>
    </row>
    <row r="18903" spans="5:5" ht="12" customHeight="1">
      <c r="E18903" s="576"/>
    </row>
    <row r="18904" spans="5:5" ht="12" customHeight="1">
      <c r="E18904" s="576"/>
    </row>
    <row r="18905" spans="5:5" ht="12" customHeight="1">
      <c r="E18905" s="576"/>
    </row>
    <row r="18906" spans="5:5" ht="12" customHeight="1">
      <c r="E18906" s="576"/>
    </row>
    <row r="18907" spans="5:5" ht="12" customHeight="1">
      <c r="E18907" s="576"/>
    </row>
    <row r="18908" spans="5:5" ht="12" customHeight="1">
      <c r="E18908" s="576"/>
    </row>
    <row r="18909" spans="5:5" ht="12" customHeight="1">
      <c r="E18909" s="576"/>
    </row>
    <row r="18910" spans="5:5" ht="12" customHeight="1">
      <c r="E18910" s="576"/>
    </row>
    <row r="18911" spans="5:5" ht="12" customHeight="1">
      <c r="E18911" s="576"/>
    </row>
    <row r="18912" spans="5:5" ht="12" customHeight="1">
      <c r="E18912" s="576"/>
    </row>
    <row r="18913" spans="5:5" ht="12" customHeight="1">
      <c r="E18913" s="576"/>
    </row>
    <row r="18914" spans="5:5" ht="12" customHeight="1">
      <c r="E18914" s="576"/>
    </row>
    <row r="18915" spans="5:5" ht="12" customHeight="1">
      <c r="E18915" s="576"/>
    </row>
    <row r="18916" spans="5:5" ht="12" customHeight="1">
      <c r="E18916" s="576"/>
    </row>
    <row r="18917" spans="5:5" ht="12" customHeight="1">
      <c r="E18917" s="576"/>
    </row>
    <row r="18918" spans="5:5" ht="12" customHeight="1">
      <c r="E18918" s="576"/>
    </row>
    <row r="18919" spans="5:5" ht="12" customHeight="1">
      <c r="E18919" s="576"/>
    </row>
    <row r="18920" spans="5:5" ht="12" customHeight="1">
      <c r="E18920" s="576"/>
    </row>
    <row r="18921" spans="5:5" ht="12" customHeight="1">
      <c r="E18921" s="576"/>
    </row>
    <row r="18922" spans="5:5" ht="12" customHeight="1">
      <c r="E18922" s="576"/>
    </row>
    <row r="18923" spans="5:5" ht="12" customHeight="1">
      <c r="E18923" s="576"/>
    </row>
    <row r="18924" spans="5:5" ht="12" customHeight="1">
      <c r="E18924" s="576"/>
    </row>
    <row r="18925" spans="5:5" ht="12" customHeight="1">
      <c r="E18925" s="576"/>
    </row>
    <row r="18926" spans="5:5" ht="12" customHeight="1">
      <c r="E18926" s="576"/>
    </row>
    <row r="18927" spans="5:5" ht="12" customHeight="1">
      <c r="E18927" s="576"/>
    </row>
    <row r="18928" spans="5:5" ht="12" customHeight="1">
      <c r="E18928" s="576"/>
    </row>
    <row r="18929" spans="5:5" ht="12" customHeight="1">
      <c r="E18929" s="576"/>
    </row>
    <row r="18930" spans="5:5" ht="12" customHeight="1">
      <c r="E18930" s="576"/>
    </row>
    <row r="18931" spans="5:5" ht="12" customHeight="1">
      <c r="E18931" s="576"/>
    </row>
    <row r="18932" spans="5:5" ht="12" customHeight="1">
      <c r="E18932" s="576"/>
    </row>
    <row r="18933" spans="5:5" ht="12" customHeight="1">
      <c r="E18933" s="576"/>
    </row>
    <row r="18934" spans="5:5" ht="12" customHeight="1">
      <c r="E18934" s="576"/>
    </row>
    <row r="18935" spans="5:5" ht="12" customHeight="1">
      <c r="E18935" s="576"/>
    </row>
    <row r="18936" spans="5:5" ht="12" customHeight="1">
      <c r="E18936" s="576"/>
    </row>
    <row r="18937" spans="5:5" ht="12" customHeight="1">
      <c r="E18937" s="576"/>
    </row>
    <row r="18938" spans="5:5" ht="12" customHeight="1">
      <c r="E18938" s="576"/>
    </row>
    <row r="18939" spans="5:5" ht="12" customHeight="1">
      <c r="E18939" s="576"/>
    </row>
    <row r="18940" spans="5:5" ht="12" customHeight="1">
      <c r="E18940" s="576"/>
    </row>
    <row r="18941" spans="5:5" ht="12" customHeight="1">
      <c r="E18941" s="576"/>
    </row>
    <row r="18942" spans="5:5" ht="12" customHeight="1">
      <c r="E18942" s="576"/>
    </row>
    <row r="18943" spans="5:5" ht="12" customHeight="1">
      <c r="E18943" s="576"/>
    </row>
    <row r="18944" spans="5:5" ht="12" customHeight="1">
      <c r="E18944" s="576"/>
    </row>
    <row r="18945" spans="5:5" ht="12" customHeight="1">
      <c r="E18945" s="576"/>
    </row>
    <row r="18946" spans="5:5" ht="12" customHeight="1">
      <c r="E18946" s="576"/>
    </row>
    <row r="18947" spans="5:5" ht="12" customHeight="1">
      <c r="E18947" s="576"/>
    </row>
    <row r="18948" spans="5:5" ht="12" customHeight="1">
      <c r="E18948" s="576"/>
    </row>
    <row r="18949" spans="5:5" ht="12" customHeight="1">
      <c r="E18949" s="576"/>
    </row>
    <row r="18950" spans="5:5" ht="12" customHeight="1">
      <c r="E18950" s="576"/>
    </row>
    <row r="18951" spans="5:5" ht="12" customHeight="1">
      <c r="E18951" s="576"/>
    </row>
    <row r="18952" spans="5:5" ht="12" customHeight="1">
      <c r="E18952" s="576"/>
    </row>
    <row r="18953" spans="5:5" ht="12" customHeight="1">
      <c r="E18953" s="576"/>
    </row>
    <row r="18954" spans="5:5" ht="12" customHeight="1">
      <c r="E18954" s="576"/>
    </row>
    <row r="18955" spans="5:5" ht="12" customHeight="1">
      <c r="E18955" s="576"/>
    </row>
    <row r="18956" spans="5:5" ht="12" customHeight="1">
      <c r="E18956" s="576"/>
    </row>
    <row r="18957" spans="5:5" ht="12" customHeight="1">
      <c r="E18957" s="576"/>
    </row>
    <row r="18958" spans="5:5" ht="12" customHeight="1">
      <c r="E18958" s="576"/>
    </row>
    <row r="18959" spans="5:5" ht="12" customHeight="1">
      <c r="E18959" s="576"/>
    </row>
    <row r="18960" spans="5:5" ht="12" customHeight="1">
      <c r="E18960" s="576"/>
    </row>
    <row r="18961" spans="5:5" ht="12" customHeight="1">
      <c r="E18961" s="576"/>
    </row>
    <row r="18962" spans="5:5" ht="12" customHeight="1">
      <c r="E18962" s="576"/>
    </row>
    <row r="18963" spans="5:5" ht="12" customHeight="1">
      <c r="E18963" s="576"/>
    </row>
    <row r="18964" spans="5:5" ht="12" customHeight="1">
      <c r="E18964" s="576"/>
    </row>
    <row r="18965" spans="5:5" ht="12" customHeight="1">
      <c r="E18965" s="576"/>
    </row>
    <row r="18966" spans="5:5" ht="12" customHeight="1">
      <c r="E18966" s="576"/>
    </row>
    <row r="18967" spans="5:5" ht="12" customHeight="1">
      <c r="E18967" s="576"/>
    </row>
    <row r="18968" spans="5:5" ht="12" customHeight="1">
      <c r="E18968" s="576"/>
    </row>
    <row r="18969" spans="5:5" ht="12" customHeight="1">
      <c r="E18969" s="576"/>
    </row>
    <row r="18970" spans="5:5" ht="12" customHeight="1">
      <c r="E18970" s="576"/>
    </row>
    <row r="18971" spans="5:5" ht="12" customHeight="1">
      <c r="E18971" s="576"/>
    </row>
    <row r="18972" spans="5:5" ht="12" customHeight="1">
      <c r="E18972" s="576"/>
    </row>
    <row r="18973" spans="5:5" ht="12" customHeight="1">
      <c r="E18973" s="576"/>
    </row>
    <row r="18974" spans="5:5" ht="12" customHeight="1">
      <c r="E18974" s="576"/>
    </row>
    <row r="18975" spans="5:5" ht="12" customHeight="1">
      <c r="E18975" s="576"/>
    </row>
    <row r="18976" spans="5:5" ht="12" customHeight="1">
      <c r="E18976" s="576"/>
    </row>
    <row r="18977" spans="5:5" ht="12" customHeight="1">
      <c r="E18977" s="576"/>
    </row>
    <row r="18978" spans="5:5" ht="12" customHeight="1">
      <c r="E18978" s="576"/>
    </row>
    <row r="18979" spans="5:5" ht="12" customHeight="1">
      <c r="E18979" s="576"/>
    </row>
    <row r="18980" spans="5:5" ht="12" customHeight="1">
      <c r="E18980" s="576"/>
    </row>
    <row r="18981" spans="5:5" ht="12" customHeight="1">
      <c r="E18981" s="576"/>
    </row>
    <row r="18982" spans="5:5" ht="12" customHeight="1">
      <c r="E18982" s="576"/>
    </row>
    <row r="18983" spans="5:5" ht="12" customHeight="1">
      <c r="E18983" s="576"/>
    </row>
    <row r="18984" spans="5:5" ht="12" customHeight="1">
      <c r="E18984" s="576"/>
    </row>
    <row r="18985" spans="5:5" ht="12" customHeight="1">
      <c r="E18985" s="576"/>
    </row>
    <row r="18986" spans="5:5" ht="12" customHeight="1">
      <c r="E18986" s="576"/>
    </row>
    <row r="18987" spans="5:5" ht="12" customHeight="1">
      <c r="E18987" s="576"/>
    </row>
    <row r="18988" spans="5:5" ht="12" customHeight="1">
      <c r="E18988" s="576"/>
    </row>
    <row r="18989" spans="5:5" ht="12" customHeight="1">
      <c r="E18989" s="576"/>
    </row>
    <row r="18990" spans="5:5" ht="12" customHeight="1">
      <c r="E18990" s="576"/>
    </row>
    <row r="18991" spans="5:5" ht="12" customHeight="1">
      <c r="E18991" s="576"/>
    </row>
    <row r="18992" spans="5:5" ht="12" customHeight="1">
      <c r="E18992" s="576"/>
    </row>
    <row r="18993" spans="5:5" ht="12" customHeight="1">
      <c r="E18993" s="576"/>
    </row>
    <row r="18994" spans="5:5" ht="12" customHeight="1">
      <c r="E18994" s="576"/>
    </row>
    <row r="18995" spans="5:5" ht="12" customHeight="1">
      <c r="E18995" s="576"/>
    </row>
    <row r="18996" spans="5:5" ht="12" customHeight="1">
      <c r="E18996" s="576"/>
    </row>
    <row r="18997" spans="5:5" ht="12" customHeight="1">
      <c r="E18997" s="576"/>
    </row>
    <row r="18998" spans="5:5" ht="12" customHeight="1">
      <c r="E18998" s="576"/>
    </row>
    <row r="18999" spans="5:5" ht="12" customHeight="1">
      <c r="E18999" s="576"/>
    </row>
    <row r="19000" spans="5:5" ht="12" customHeight="1">
      <c r="E19000" s="576"/>
    </row>
    <row r="19001" spans="5:5" ht="12" customHeight="1">
      <c r="E19001" s="576"/>
    </row>
    <row r="19002" spans="5:5" ht="12" customHeight="1">
      <c r="E19002" s="576"/>
    </row>
    <row r="19003" spans="5:5" ht="12" customHeight="1">
      <c r="E19003" s="576"/>
    </row>
    <row r="19004" spans="5:5" ht="12" customHeight="1">
      <c r="E19004" s="576"/>
    </row>
    <row r="19005" spans="5:5" ht="12" customHeight="1">
      <c r="E19005" s="576"/>
    </row>
    <row r="19006" spans="5:5" ht="12" customHeight="1">
      <c r="E19006" s="576"/>
    </row>
    <row r="19007" spans="5:5" ht="12" customHeight="1">
      <c r="E19007" s="576"/>
    </row>
    <row r="19008" spans="5:5" ht="12" customHeight="1">
      <c r="E19008" s="576"/>
    </row>
    <row r="19009" spans="5:5" ht="12" customHeight="1">
      <c r="E19009" s="576"/>
    </row>
    <row r="19010" spans="5:5" ht="12" customHeight="1">
      <c r="E19010" s="576"/>
    </row>
    <row r="19011" spans="5:5" ht="12" customHeight="1">
      <c r="E19011" s="576"/>
    </row>
    <row r="19012" spans="5:5" ht="12" customHeight="1">
      <c r="E19012" s="576"/>
    </row>
    <row r="19013" spans="5:5" ht="12" customHeight="1">
      <c r="E19013" s="576"/>
    </row>
    <row r="19014" spans="5:5" ht="12" customHeight="1">
      <c r="E19014" s="576"/>
    </row>
    <row r="19015" spans="5:5" ht="12" customHeight="1">
      <c r="E19015" s="576"/>
    </row>
    <row r="19016" spans="5:5" ht="12" customHeight="1">
      <c r="E19016" s="576"/>
    </row>
    <row r="19017" spans="5:5" ht="12" customHeight="1">
      <c r="E19017" s="576"/>
    </row>
    <row r="19018" spans="5:5" ht="12" customHeight="1">
      <c r="E19018" s="576"/>
    </row>
    <row r="19019" spans="5:5" ht="12" customHeight="1">
      <c r="E19019" s="576"/>
    </row>
    <row r="19020" spans="5:5" ht="12" customHeight="1">
      <c r="E19020" s="576"/>
    </row>
    <row r="19021" spans="5:5" ht="12" customHeight="1">
      <c r="E19021" s="576"/>
    </row>
    <row r="19022" spans="5:5" ht="12" customHeight="1">
      <c r="E19022" s="576"/>
    </row>
    <row r="19023" spans="5:5" ht="12" customHeight="1">
      <c r="E19023" s="576"/>
    </row>
    <row r="19024" spans="5:5" ht="12" customHeight="1">
      <c r="E19024" s="576"/>
    </row>
    <row r="19025" spans="5:5" ht="12" customHeight="1">
      <c r="E19025" s="576"/>
    </row>
    <row r="19026" spans="5:5" ht="12" customHeight="1">
      <c r="E19026" s="576"/>
    </row>
    <row r="19027" spans="5:5" ht="12" customHeight="1">
      <c r="E19027" s="576"/>
    </row>
    <row r="19028" spans="5:5" ht="12" customHeight="1">
      <c r="E19028" s="576"/>
    </row>
    <row r="19029" spans="5:5" ht="12" customHeight="1">
      <c r="E19029" s="576"/>
    </row>
    <row r="19030" spans="5:5" ht="12" customHeight="1">
      <c r="E19030" s="576"/>
    </row>
    <row r="19031" spans="5:5" ht="12" customHeight="1">
      <c r="E19031" s="576"/>
    </row>
    <row r="19032" spans="5:5" ht="12" customHeight="1">
      <c r="E19032" s="576"/>
    </row>
    <row r="19033" spans="5:5" ht="12" customHeight="1">
      <c r="E19033" s="576"/>
    </row>
    <row r="19034" spans="5:5" ht="12" customHeight="1">
      <c r="E19034" s="576"/>
    </row>
    <row r="19035" spans="5:5" ht="12" customHeight="1">
      <c r="E19035" s="576"/>
    </row>
    <row r="19036" spans="5:5" ht="12" customHeight="1">
      <c r="E19036" s="576"/>
    </row>
    <row r="19037" spans="5:5" ht="12" customHeight="1">
      <c r="E19037" s="576"/>
    </row>
    <row r="19038" spans="5:5" ht="12" customHeight="1">
      <c r="E19038" s="576"/>
    </row>
    <row r="19039" spans="5:5" ht="12" customHeight="1">
      <c r="E19039" s="576"/>
    </row>
    <row r="19040" spans="5:5" ht="12" customHeight="1">
      <c r="E19040" s="576"/>
    </row>
    <row r="19041" spans="5:5" ht="12" customHeight="1">
      <c r="E19041" s="576"/>
    </row>
    <row r="19042" spans="5:5" ht="12" customHeight="1">
      <c r="E19042" s="576"/>
    </row>
    <row r="19043" spans="5:5" ht="12" customHeight="1">
      <c r="E19043" s="576"/>
    </row>
    <row r="19044" spans="5:5" ht="12" customHeight="1">
      <c r="E19044" s="576"/>
    </row>
    <row r="19045" spans="5:5" ht="12" customHeight="1">
      <c r="E19045" s="576"/>
    </row>
    <row r="19046" spans="5:5" ht="12" customHeight="1">
      <c r="E19046" s="576"/>
    </row>
    <row r="19047" spans="5:5" ht="12" customHeight="1">
      <c r="E19047" s="576"/>
    </row>
    <row r="19048" spans="5:5" ht="12" customHeight="1">
      <c r="E19048" s="576"/>
    </row>
    <row r="19049" spans="5:5" ht="12" customHeight="1">
      <c r="E19049" s="576"/>
    </row>
    <row r="19050" spans="5:5" ht="12" customHeight="1">
      <c r="E19050" s="576"/>
    </row>
    <row r="19051" spans="5:5" ht="12" customHeight="1">
      <c r="E19051" s="576"/>
    </row>
    <row r="19052" spans="5:5" ht="12" customHeight="1">
      <c r="E19052" s="576"/>
    </row>
    <row r="19053" spans="5:5" ht="12" customHeight="1">
      <c r="E19053" s="576"/>
    </row>
    <row r="19054" spans="5:5" ht="12" customHeight="1">
      <c r="E19054" s="576"/>
    </row>
    <row r="19055" spans="5:5" ht="12" customHeight="1">
      <c r="E19055" s="576"/>
    </row>
    <row r="19056" spans="5:5" ht="12" customHeight="1">
      <c r="E19056" s="576"/>
    </row>
    <row r="19057" spans="5:5" ht="12" customHeight="1">
      <c r="E19057" s="576"/>
    </row>
    <row r="19058" spans="5:5" ht="12" customHeight="1">
      <c r="E19058" s="576"/>
    </row>
    <row r="19059" spans="5:5" ht="12" customHeight="1">
      <c r="E19059" s="576"/>
    </row>
    <row r="19060" spans="5:5" ht="12" customHeight="1">
      <c r="E19060" s="576"/>
    </row>
    <row r="19061" spans="5:5" ht="12" customHeight="1">
      <c r="E19061" s="576"/>
    </row>
    <row r="19062" spans="5:5" ht="12" customHeight="1">
      <c r="E19062" s="576"/>
    </row>
    <row r="19063" spans="5:5" ht="12" customHeight="1">
      <c r="E19063" s="576"/>
    </row>
    <row r="19064" spans="5:5" ht="12" customHeight="1">
      <c r="E19064" s="576"/>
    </row>
    <row r="19065" spans="5:5" ht="12" customHeight="1">
      <c r="E19065" s="576"/>
    </row>
    <row r="19066" spans="5:5" ht="12" customHeight="1">
      <c r="E19066" s="576"/>
    </row>
    <row r="19067" spans="5:5" ht="12" customHeight="1">
      <c r="E19067" s="576"/>
    </row>
    <row r="19068" spans="5:5" ht="12" customHeight="1">
      <c r="E19068" s="576"/>
    </row>
    <row r="19069" spans="5:5" ht="12" customHeight="1">
      <c r="E19069" s="576"/>
    </row>
    <row r="19070" spans="5:5" ht="12" customHeight="1">
      <c r="E19070" s="576"/>
    </row>
    <row r="19071" spans="5:5" ht="12" customHeight="1">
      <c r="E19071" s="576"/>
    </row>
    <row r="19072" spans="5:5" ht="12" customHeight="1">
      <c r="E19072" s="576"/>
    </row>
    <row r="19073" spans="5:5" ht="12" customHeight="1">
      <c r="E19073" s="576"/>
    </row>
    <row r="19074" spans="5:5" ht="12" customHeight="1">
      <c r="E19074" s="576"/>
    </row>
    <row r="19075" spans="5:5" ht="12" customHeight="1">
      <c r="E19075" s="576"/>
    </row>
    <row r="19076" spans="5:5" ht="12" customHeight="1">
      <c r="E19076" s="576"/>
    </row>
    <row r="19077" spans="5:5" ht="12" customHeight="1">
      <c r="E19077" s="576"/>
    </row>
    <row r="19078" spans="5:5" ht="12" customHeight="1">
      <c r="E19078" s="576"/>
    </row>
    <row r="19079" spans="5:5" ht="12" customHeight="1">
      <c r="E19079" s="576"/>
    </row>
    <row r="19080" spans="5:5" ht="12" customHeight="1">
      <c r="E19080" s="576"/>
    </row>
    <row r="19081" spans="5:5" ht="12" customHeight="1">
      <c r="E19081" s="576"/>
    </row>
    <row r="19082" spans="5:5" ht="12" customHeight="1">
      <c r="E19082" s="576"/>
    </row>
    <row r="19083" spans="5:5" ht="12" customHeight="1">
      <c r="E19083" s="576"/>
    </row>
    <row r="19084" spans="5:5" ht="12" customHeight="1">
      <c r="E19084" s="576"/>
    </row>
    <row r="19085" spans="5:5" ht="12" customHeight="1">
      <c r="E19085" s="576"/>
    </row>
    <row r="19086" spans="5:5" ht="12" customHeight="1">
      <c r="E19086" s="576"/>
    </row>
    <row r="19087" spans="5:5" ht="12" customHeight="1">
      <c r="E19087" s="576"/>
    </row>
    <row r="19088" spans="5:5" ht="12" customHeight="1">
      <c r="E19088" s="576"/>
    </row>
    <row r="19089" spans="5:5" ht="12" customHeight="1">
      <c r="E19089" s="576"/>
    </row>
    <row r="19090" spans="5:5" ht="12" customHeight="1">
      <c r="E19090" s="576"/>
    </row>
    <row r="19091" spans="5:5" ht="12" customHeight="1">
      <c r="E19091" s="576"/>
    </row>
    <row r="19092" spans="5:5" ht="12" customHeight="1">
      <c r="E19092" s="576"/>
    </row>
    <row r="19093" spans="5:5" ht="12" customHeight="1">
      <c r="E19093" s="576"/>
    </row>
    <row r="19094" spans="5:5" ht="12" customHeight="1">
      <c r="E19094" s="576"/>
    </row>
    <row r="19095" spans="5:5" ht="12" customHeight="1">
      <c r="E19095" s="576"/>
    </row>
    <row r="19096" spans="5:5" ht="12" customHeight="1">
      <c r="E19096" s="576"/>
    </row>
    <row r="19097" spans="5:5" ht="12" customHeight="1">
      <c r="E19097" s="576"/>
    </row>
    <row r="19098" spans="5:5" ht="12" customHeight="1">
      <c r="E19098" s="576"/>
    </row>
    <row r="19099" spans="5:5" ht="12" customHeight="1">
      <c r="E19099" s="576"/>
    </row>
    <row r="19100" spans="5:5" ht="12" customHeight="1">
      <c r="E19100" s="576"/>
    </row>
    <row r="19101" spans="5:5" ht="12" customHeight="1">
      <c r="E19101" s="576"/>
    </row>
    <row r="19102" spans="5:5" ht="12" customHeight="1">
      <c r="E19102" s="576"/>
    </row>
    <row r="19103" spans="5:5" ht="12" customHeight="1">
      <c r="E19103" s="576"/>
    </row>
    <row r="19104" spans="5:5" ht="12" customHeight="1">
      <c r="E19104" s="576"/>
    </row>
    <row r="19105" spans="5:5" ht="12" customHeight="1">
      <c r="E19105" s="576"/>
    </row>
    <row r="19106" spans="5:5" ht="12" customHeight="1">
      <c r="E19106" s="576"/>
    </row>
    <row r="19107" spans="5:5" ht="12" customHeight="1">
      <c r="E19107" s="576"/>
    </row>
    <row r="19108" spans="5:5" ht="12" customHeight="1">
      <c r="E19108" s="576"/>
    </row>
    <row r="19109" spans="5:5" ht="12" customHeight="1">
      <c r="E19109" s="576"/>
    </row>
    <row r="19110" spans="5:5" ht="12" customHeight="1">
      <c r="E19110" s="576"/>
    </row>
    <row r="19111" spans="5:5" ht="12" customHeight="1">
      <c r="E19111" s="576"/>
    </row>
    <row r="19112" spans="5:5" ht="12" customHeight="1">
      <c r="E19112" s="576"/>
    </row>
    <row r="19113" spans="5:5" ht="12" customHeight="1">
      <c r="E19113" s="576"/>
    </row>
    <row r="19114" spans="5:5" ht="12" customHeight="1">
      <c r="E19114" s="576"/>
    </row>
    <row r="19115" spans="5:5" ht="12" customHeight="1">
      <c r="E19115" s="576"/>
    </row>
    <row r="19116" spans="5:5" ht="12" customHeight="1">
      <c r="E19116" s="576"/>
    </row>
    <row r="19117" spans="5:5" ht="12" customHeight="1">
      <c r="E19117" s="576"/>
    </row>
    <row r="19118" spans="5:5" ht="12" customHeight="1">
      <c r="E19118" s="576"/>
    </row>
    <row r="19119" spans="5:5" ht="12" customHeight="1">
      <c r="E19119" s="576"/>
    </row>
    <row r="19120" spans="5:5" ht="12" customHeight="1">
      <c r="E19120" s="576"/>
    </row>
    <row r="19121" spans="5:5" ht="12" customHeight="1">
      <c r="E19121" s="576"/>
    </row>
    <row r="19122" spans="5:5" ht="12" customHeight="1">
      <c r="E19122" s="576"/>
    </row>
    <row r="19123" spans="5:5" ht="12" customHeight="1">
      <c r="E19123" s="576"/>
    </row>
    <row r="19124" spans="5:5" ht="12" customHeight="1">
      <c r="E19124" s="576"/>
    </row>
    <row r="19125" spans="5:5" ht="12" customHeight="1">
      <c r="E19125" s="576"/>
    </row>
    <row r="19126" spans="5:5" ht="12" customHeight="1">
      <c r="E19126" s="576"/>
    </row>
    <row r="19127" spans="5:5" ht="12" customHeight="1">
      <c r="E19127" s="576"/>
    </row>
    <row r="19128" spans="5:5" ht="12" customHeight="1">
      <c r="E19128" s="576"/>
    </row>
    <row r="19129" spans="5:5" ht="12" customHeight="1">
      <c r="E19129" s="576"/>
    </row>
    <row r="19130" spans="5:5" ht="12" customHeight="1">
      <c r="E19130" s="576"/>
    </row>
    <row r="19131" spans="5:5" ht="12" customHeight="1">
      <c r="E19131" s="576"/>
    </row>
    <row r="19132" spans="5:5" ht="12" customHeight="1">
      <c r="E19132" s="576"/>
    </row>
    <row r="19133" spans="5:5" ht="12" customHeight="1">
      <c r="E19133" s="576"/>
    </row>
    <row r="19134" spans="5:5" ht="12" customHeight="1">
      <c r="E19134" s="576"/>
    </row>
    <row r="19135" spans="5:5" ht="12" customHeight="1">
      <c r="E19135" s="576"/>
    </row>
    <row r="19136" spans="5:5" ht="12" customHeight="1">
      <c r="E19136" s="576"/>
    </row>
    <row r="19137" spans="5:5" ht="12" customHeight="1">
      <c r="E19137" s="576"/>
    </row>
    <row r="19138" spans="5:5" ht="12" customHeight="1">
      <c r="E19138" s="576"/>
    </row>
    <row r="19139" spans="5:5" ht="12" customHeight="1">
      <c r="E19139" s="576"/>
    </row>
    <row r="19140" spans="5:5" ht="12" customHeight="1">
      <c r="E19140" s="576"/>
    </row>
    <row r="19141" spans="5:5" ht="12" customHeight="1">
      <c r="E19141" s="576"/>
    </row>
    <row r="19142" spans="5:5" ht="12" customHeight="1">
      <c r="E19142" s="576"/>
    </row>
    <row r="19143" spans="5:5" ht="12" customHeight="1">
      <c r="E19143" s="576"/>
    </row>
    <row r="19144" spans="5:5" ht="12" customHeight="1">
      <c r="E19144" s="576"/>
    </row>
    <row r="19145" spans="5:5" ht="12" customHeight="1">
      <c r="E19145" s="576"/>
    </row>
    <row r="19146" spans="5:5" ht="12" customHeight="1">
      <c r="E19146" s="576"/>
    </row>
    <row r="19147" spans="5:5" ht="12" customHeight="1">
      <c r="E19147" s="576"/>
    </row>
    <row r="19148" spans="5:5" ht="12" customHeight="1">
      <c r="E19148" s="576"/>
    </row>
    <row r="19149" spans="5:5" ht="12" customHeight="1">
      <c r="E19149" s="576"/>
    </row>
    <row r="19150" spans="5:5" ht="12" customHeight="1">
      <c r="E19150" s="576"/>
    </row>
    <row r="19151" spans="5:5" ht="12" customHeight="1">
      <c r="E19151" s="576"/>
    </row>
    <row r="19152" spans="5:5" ht="12" customHeight="1">
      <c r="E19152" s="576"/>
    </row>
    <row r="19153" spans="5:5" ht="12" customHeight="1">
      <c r="E19153" s="576"/>
    </row>
    <row r="19154" spans="5:5" ht="12" customHeight="1">
      <c r="E19154" s="576"/>
    </row>
    <row r="19155" spans="5:5" ht="12" customHeight="1">
      <c r="E19155" s="576"/>
    </row>
    <row r="19156" spans="5:5" ht="12" customHeight="1">
      <c r="E19156" s="576"/>
    </row>
    <row r="19157" spans="5:5" ht="12" customHeight="1">
      <c r="E19157" s="576"/>
    </row>
    <row r="19158" spans="5:5" ht="12" customHeight="1">
      <c r="E19158" s="576"/>
    </row>
    <row r="19159" spans="5:5" ht="12" customHeight="1">
      <c r="E19159" s="576"/>
    </row>
    <row r="19160" spans="5:5" ht="12" customHeight="1">
      <c r="E19160" s="576"/>
    </row>
    <row r="19161" spans="5:5" ht="12" customHeight="1">
      <c r="E19161" s="576"/>
    </row>
    <row r="19162" spans="5:5" ht="12" customHeight="1">
      <c r="E19162" s="576"/>
    </row>
    <row r="19163" spans="5:5" ht="12" customHeight="1">
      <c r="E19163" s="576"/>
    </row>
    <row r="19164" spans="5:5" ht="12" customHeight="1">
      <c r="E19164" s="576"/>
    </row>
    <row r="19165" spans="5:5" ht="12" customHeight="1">
      <c r="E19165" s="576"/>
    </row>
    <row r="19166" spans="5:5" ht="12" customHeight="1">
      <c r="E19166" s="576"/>
    </row>
    <row r="19167" spans="5:5" ht="12" customHeight="1">
      <c r="E19167" s="576"/>
    </row>
    <row r="19168" spans="5:5" ht="12" customHeight="1">
      <c r="E19168" s="576"/>
    </row>
    <row r="19169" spans="5:5" ht="12" customHeight="1">
      <c r="E19169" s="576"/>
    </row>
    <row r="19170" spans="5:5" ht="12" customHeight="1">
      <c r="E19170" s="576"/>
    </row>
    <row r="19171" spans="5:5" ht="12" customHeight="1">
      <c r="E19171" s="576"/>
    </row>
    <row r="19172" spans="5:5" ht="12" customHeight="1">
      <c r="E19172" s="576"/>
    </row>
    <row r="19173" spans="5:5" ht="12" customHeight="1">
      <c r="E19173" s="576"/>
    </row>
    <row r="19174" spans="5:5" ht="12" customHeight="1">
      <c r="E19174" s="576"/>
    </row>
    <row r="19175" spans="5:5" ht="12" customHeight="1">
      <c r="E19175" s="576"/>
    </row>
    <row r="19176" spans="5:5" ht="12" customHeight="1">
      <c r="E19176" s="576"/>
    </row>
    <row r="19177" spans="5:5" ht="12" customHeight="1">
      <c r="E19177" s="576"/>
    </row>
    <row r="19178" spans="5:5" ht="12" customHeight="1">
      <c r="E19178" s="576"/>
    </row>
    <row r="19179" spans="5:5" ht="12" customHeight="1">
      <c r="E19179" s="576"/>
    </row>
    <row r="19180" spans="5:5" ht="12" customHeight="1">
      <c r="E19180" s="576"/>
    </row>
    <row r="19181" spans="5:5" ht="12" customHeight="1">
      <c r="E19181" s="576"/>
    </row>
    <row r="19182" spans="5:5" ht="12" customHeight="1">
      <c r="E19182" s="576"/>
    </row>
    <row r="19183" spans="5:5" ht="12" customHeight="1">
      <c r="E19183" s="576"/>
    </row>
    <row r="19184" spans="5:5" ht="12" customHeight="1">
      <c r="E19184" s="576"/>
    </row>
    <row r="19185" spans="5:5" ht="12" customHeight="1">
      <c r="E19185" s="576"/>
    </row>
    <row r="19186" spans="5:5" ht="12" customHeight="1">
      <c r="E19186" s="576"/>
    </row>
    <row r="19187" spans="5:5" ht="12" customHeight="1">
      <c r="E19187" s="576"/>
    </row>
    <row r="19188" spans="5:5" ht="12" customHeight="1">
      <c r="E19188" s="576"/>
    </row>
    <row r="19189" spans="5:5" ht="12" customHeight="1">
      <c r="E19189" s="576"/>
    </row>
    <row r="19190" spans="5:5" ht="12" customHeight="1">
      <c r="E19190" s="576"/>
    </row>
    <row r="19191" spans="5:5" ht="12" customHeight="1">
      <c r="E19191" s="576"/>
    </row>
    <row r="19192" spans="5:5" ht="12" customHeight="1">
      <c r="E19192" s="576"/>
    </row>
    <row r="19193" spans="5:5" ht="12" customHeight="1">
      <c r="E19193" s="576"/>
    </row>
    <row r="19194" spans="5:5" ht="12" customHeight="1">
      <c r="E19194" s="576"/>
    </row>
    <row r="19195" spans="5:5" ht="12" customHeight="1">
      <c r="E19195" s="576"/>
    </row>
    <row r="19196" spans="5:5" ht="12" customHeight="1">
      <c r="E19196" s="576"/>
    </row>
    <row r="19197" spans="5:5" ht="12" customHeight="1">
      <c r="E19197" s="576"/>
    </row>
    <row r="19198" spans="5:5" ht="12" customHeight="1">
      <c r="E19198" s="576"/>
    </row>
    <row r="19199" spans="5:5" ht="12" customHeight="1">
      <c r="E19199" s="576"/>
    </row>
    <row r="19200" spans="5:5" ht="12" customHeight="1">
      <c r="E19200" s="576"/>
    </row>
    <row r="19201" spans="5:5" ht="12" customHeight="1">
      <c r="E19201" s="576"/>
    </row>
    <row r="19202" spans="5:5" ht="12" customHeight="1">
      <c r="E19202" s="576"/>
    </row>
    <row r="19203" spans="5:5" ht="12" customHeight="1">
      <c r="E19203" s="576"/>
    </row>
    <row r="19204" spans="5:5" ht="12" customHeight="1">
      <c r="E19204" s="576"/>
    </row>
    <row r="19205" spans="5:5" ht="12" customHeight="1">
      <c r="E19205" s="576"/>
    </row>
    <row r="19206" spans="5:5" ht="12" customHeight="1">
      <c r="E19206" s="576"/>
    </row>
    <row r="19207" spans="5:5" ht="12" customHeight="1">
      <c r="E19207" s="576"/>
    </row>
    <row r="19208" spans="5:5" ht="12" customHeight="1">
      <c r="E19208" s="576"/>
    </row>
    <row r="19209" spans="5:5" ht="12" customHeight="1">
      <c r="E19209" s="576"/>
    </row>
    <row r="19210" spans="5:5" ht="12" customHeight="1">
      <c r="E19210" s="576"/>
    </row>
    <row r="19211" spans="5:5" ht="12" customHeight="1">
      <c r="E19211" s="576"/>
    </row>
    <row r="19212" spans="5:5" ht="12" customHeight="1">
      <c r="E19212" s="576"/>
    </row>
    <row r="19213" spans="5:5" ht="12" customHeight="1">
      <c r="E19213" s="576"/>
    </row>
    <row r="19214" spans="5:5" ht="12" customHeight="1">
      <c r="E19214" s="576"/>
    </row>
    <row r="19215" spans="5:5" ht="12" customHeight="1">
      <c r="E19215" s="576"/>
    </row>
    <row r="19216" spans="5:5" ht="12" customHeight="1">
      <c r="E19216" s="576"/>
    </row>
    <row r="19217" spans="5:5" ht="12" customHeight="1">
      <c r="E19217" s="576"/>
    </row>
    <row r="19218" spans="5:5" ht="12" customHeight="1">
      <c r="E19218" s="576"/>
    </row>
    <row r="19219" spans="5:5" ht="12" customHeight="1">
      <c r="E19219" s="576"/>
    </row>
    <row r="19220" spans="5:5" ht="12" customHeight="1">
      <c r="E19220" s="576"/>
    </row>
    <row r="19221" spans="5:5" ht="12" customHeight="1">
      <c r="E19221" s="576"/>
    </row>
    <row r="19222" spans="5:5" ht="12" customHeight="1">
      <c r="E19222" s="576"/>
    </row>
    <row r="19223" spans="5:5" ht="12" customHeight="1">
      <c r="E19223" s="576"/>
    </row>
    <row r="19224" spans="5:5" ht="12" customHeight="1">
      <c r="E19224" s="576"/>
    </row>
    <row r="19225" spans="5:5" ht="12" customHeight="1">
      <c r="E19225" s="576"/>
    </row>
    <row r="19226" spans="5:5" ht="12" customHeight="1">
      <c r="E19226" s="576"/>
    </row>
    <row r="19227" spans="5:5" ht="12" customHeight="1">
      <c r="E19227" s="576"/>
    </row>
    <row r="19228" spans="5:5" ht="12" customHeight="1">
      <c r="E19228" s="576"/>
    </row>
    <row r="19229" spans="5:5" ht="12" customHeight="1">
      <c r="E19229" s="576"/>
    </row>
    <row r="19230" spans="5:5" ht="12" customHeight="1">
      <c r="E19230" s="576"/>
    </row>
    <row r="19231" spans="5:5" ht="12" customHeight="1">
      <c r="E19231" s="576"/>
    </row>
    <row r="19232" spans="5:5" ht="12" customHeight="1">
      <c r="E19232" s="576"/>
    </row>
    <row r="19233" spans="5:5" ht="12" customHeight="1">
      <c r="E19233" s="576"/>
    </row>
    <row r="19234" spans="5:5" ht="12" customHeight="1">
      <c r="E19234" s="576"/>
    </row>
    <row r="19235" spans="5:5" ht="12" customHeight="1">
      <c r="E19235" s="576"/>
    </row>
    <row r="19236" spans="5:5" ht="12" customHeight="1">
      <c r="E19236" s="576"/>
    </row>
    <row r="19237" spans="5:5" ht="12" customHeight="1">
      <c r="E19237" s="576"/>
    </row>
    <row r="19238" spans="5:5" ht="12" customHeight="1">
      <c r="E19238" s="576"/>
    </row>
    <row r="19239" spans="5:5" ht="12" customHeight="1">
      <c r="E19239" s="576"/>
    </row>
    <row r="19240" spans="5:5" ht="12" customHeight="1">
      <c r="E19240" s="576"/>
    </row>
    <row r="19241" spans="5:5" ht="12" customHeight="1">
      <c r="E19241" s="576"/>
    </row>
    <row r="19242" spans="5:5" ht="12" customHeight="1">
      <c r="E19242" s="576"/>
    </row>
    <row r="19243" spans="5:5" ht="12" customHeight="1">
      <c r="E19243" s="576"/>
    </row>
    <row r="19244" spans="5:5" ht="12" customHeight="1">
      <c r="E19244" s="576"/>
    </row>
    <row r="19245" spans="5:5" ht="12" customHeight="1">
      <c r="E19245" s="576"/>
    </row>
    <row r="19246" spans="5:5" ht="12" customHeight="1">
      <c r="E19246" s="576"/>
    </row>
    <row r="19247" spans="5:5" ht="12" customHeight="1">
      <c r="E19247" s="576"/>
    </row>
    <row r="19248" spans="5:5" ht="12" customHeight="1">
      <c r="E19248" s="576"/>
    </row>
    <row r="19249" spans="5:5" ht="12" customHeight="1">
      <c r="E19249" s="576"/>
    </row>
    <row r="19250" spans="5:5" ht="12" customHeight="1">
      <c r="E19250" s="576"/>
    </row>
    <row r="19251" spans="5:5" ht="12" customHeight="1">
      <c r="E19251" s="576"/>
    </row>
    <row r="19252" spans="5:5" ht="12" customHeight="1">
      <c r="E19252" s="576"/>
    </row>
    <row r="19253" spans="5:5" ht="12" customHeight="1">
      <c r="E19253" s="576"/>
    </row>
    <row r="19254" spans="5:5" ht="12" customHeight="1">
      <c r="E19254" s="576"/>
    </row>
    <row r="19255" spans="5:5" ht="12" customHeight="1">
      <c r="E19255" s="576"/>
    </row>
    <row r="19256" spans="5:5" ht="12" customHeight="1">
      <c r="E19256" s="576"/>
    </row>
    <row r="19257" spans="5:5" ht="12" customHeight="1">
      <c r="E19257" s="576"/>
    </row>
    <row r="19258" spans="5:5" ht="12" customHeight="1">
      <c r="E19258" s="576"/>
    </row>
    <row r="19259" spans="5:5" ht="12" customHeight="1">
      <c r="E19259" s="576"/>
    </row>
    <row r="19260" spans="5:5" ht="12" customHeight="1">
      <c r="E19260" s="576"/>
    </row>
    <row r="19261" spans="5:5" ht="12" customHeight="1">
      <c r="E19261" s="576"/>
    </row>
    <row r="19262" spans="5:5" ht="12" customHeight="1">
      <c r="E19262" s="576"/>
    </row>
    <row r="19263" spans="5:5" ht="12" customHeight="1">
      <c r="E19263" s="576"/>
    </row>
    <row r="19264" spans="5:5" ht="12" customHeight="1">
      <c r="E19264" s="576"/>
    </row>
    <row r="19265" spans="5:5" ht="12" customHeight="1">
      <c r="E19265" s="576"/>
    </row>
    <row r="19266" spans="5:5" ht="12" customHeight="1">
      <c r="E19266" s="576"/>
    </row>
    <row r="19267" spans="5:5" ht="12" customHeight="1">
      <c r="E19267" s="576"/>
    </row>
    <row r="19268" spans="5:5" ht="12" customHeight="1">
      <c r="E19268" s="576"/>
    </row>
    <row r="19269" spans="5:5" ht="12" customHeight="1">
      <c r="E19269" s="576"/>
    </row>
    <row r="19270" spans="5:5" ht="12" customHeight="1">
      <c r="E19270" s="576"/>
    </row>
    <row r="19271" spans="5:5" ht="12" customHeight="1">
      <c r="E19271" s="576"/>
    </row>
    <row r="19272" spans="5:5" ht="12" customHeight="1">
      <c r="E19272" s="576"/>
    </row>
    <row r="19273" spans="5:5" ht="12" customHeight="1">
      <c r="E19273" s="576"/>
    </row>
    <row r="19274" spans="5:5" ht="12" customHeight="1">
      <c r="E19274" s="576"/>
    </row>
    <row r="19275" spans="5:5" ht="12" customHeight="1">
      <c r="E19275" s="576"/>
    </row>
    <row r="19276" spans="5:5" ht="12" customHeight="1">
      <c r="E19276" s="576"/>
    </row>
    <row r="19277" spans="5:5" ht="12" customHeight="1">
      <c r="E19277" s="576"/>
    </row>
    <row r="19278" spans="5:5" ht="12" customHeight="1">
      <c r="E19278" s="576"/>
    </row>
    <row r="19279" spans="5:5" ht="12" customHeight="1">
      <c r="E19279" s="576"/>
    </row>
    <row r="19280" spans="5:5" ht="12" customHeight="1">
      <c r="E19280" s="576"/>
    </row>
    <row r="19281" spans="5:5" ht="12" customHeight="1">
      <c r="E19281" s="576"/>
    </row>
    <row r="19282" spans="5:5" ht="12" customHeight="1">
      <c r="E19282" s="576"/>
    </row>
    <row r="19283" spans="5:5" ht="12" customHeight="1">
      <c r="E19283" s="576"/>
    </row>
    <row r="19284" spans="5:5" ht="12" customHeight="1">
      <c r="E19284" s="576"/>
    </row>
    <row r="19285" spans="5:5" ht="12" customHeight="1">
      <c r="E19285" s="576"/>
    </row>
    <row r="19286" spans="5:5" ht="12" customHeight="1">
      <c r="E19286" s="576"/>
    </row>
    <row r="19287" spans="5:5" ht="12" customHeight="1">
      <c r="E19287" s="576"/>
    </row>
    <row r="19288" spans="5:5" ht="12" customHeight="1">
      <c r="E19288" s="576"/>
    </row>
    <row r="19289" spans="5:5" ht="12" customHeight="1">
      <c r="E19289" s="576"/>
    </row>
    <row r="19290" spans="5:5" ht="12" customHeight="1">
      <c r="E19290" s="576"/>
    </row>
    <row r="19291" spans="5:5" ht="12" customHeight="1">
      <c r="E19291" s="576"/>
    </row>
    <row r="19292" spans="5:5" ht="12" customHeight="1">
      <c r="E19292" s="576"/>
    </row>
    <row r="19293" spans="5:5" ht="12" customHeight="1">
      <c r="E19293" s="576"/>
    </row>
    <row r="19294" spans="5:5" ht="12" customHeight="1">
      <c r="E19294" s="576"/>
    </row>
    <row r="19295" spans="5:5" ht="12" customHeight="1">
      <c r="E19295" s="576"/>
    </row>
    <row r="19296" spans="5:5" ht="12" customHeight="1">
      <c r="E19296" s="576"/>
    </row>
    <row r="19297" spans="5:5" ht="12" customHeight="1">
      <c r="E19297" s="576"/>
    </row>
    <row r="19298" spans="5:5" ht="12" customHeight="1">
      <c r="E19298" s="576"/>
    </row>
    <row r="19299" spans="5:5" ht="12" customHeight="1">
      <c r="E19299" s="576"/>
    </row>
    <row r="19300" spans="5:5" ht="12" customHeight="1">
      <c r="E19300" s="576"/>
    </row>
    <row r="19301" spans="5:5" ht="12" customHeight="1">
      <c r="E19301" s="576"/>
    </row>
    <row r="19302" spans="5:5" ht="12" customHeight="1">
      <c r="E19302" s="576"/>
    </row>
    <row r="19303" spans="5:5" ht="12" customHeight="1">
      <c r="E19303" s="576"/>
    </row>
    <row r="19304" spans="5:5" ht="12" customHeight="1">
      <c r="E19304" s="576"/>
    </row>
    <row r="19305" spans="5:5" ht="12" customHeight="1">
      <c r="E19305" s="576"/>
    </row>
    <row r="19306" spans="5:5" ht="12" customHeight="1">
      <c r="E19306" s="576"/>
    </row>
    <row r="19307" spans="5:5" ht="12" customHeight="1">
      <c r="E19307" s="576"/>
    </row>
    <row r="19308" spans="5:5" ht="12" customHeight="1">
      <c r="E19308" s="576"/>
    </row>
    <row r="19309" spans="5:5" ht="12" customHeight="1">
      <c r="E19309" s="576"/>
    </row>
    <row r="19310" spans="5:5" ht="12" customHeight="1">
      <c r="E19310" s="576"/>
    </row>
    <row r="19311" spans="5:5" ht="12" customHeight="1">
      <c r="E19311" s="576"/>
    </row>
    <row r="19312" spans="5:5" ht="12" customHeight="1">
      <c r="E19312" s="576"/>
    </row>
    <row r="19313" spans="5:5" ht="12" customHeight="1">
      <c r="E19313" s="576"/>
    </row>
    <row r="19314" spans="5:5" ht="12" customHeight="1">
      <c r="E19314" s="576"/>
    </row>
    <row r="19315" spans="5:5" ht="12" customHeight="1">
      <c r="E19315" s="576"/>
    </row>
    <row r="19316" spans="5:5" ht="12" customHeight="1">
      <c r="E19316" s="576"/>
    </row>
    <row r="19317" spans="5:5" ht="12" customHeight="1">
      <c r="E19317" s="576"/>
    </row>
    <row r="19318" spans="5:5" ht="12" customHeight="1">
      <c r="E19318" s="576"/>
    </row>
    <row r="19319" spans="5:5" ht="12" customHeight="1">
      <c r="E19319" s="576"/>
    </row>
    <row r="19320" spans="5:5" ht="12" customHeight="1">
      <c r="E19320" s="576"/>
    </row>
    <row r="19321" spans="5:5" ht="12" customHeight="1">
      <c r="E19321" s="576"/>
    </row>
    <row r="19322" spans="5:5" ht="12" customHeight="1">
      <c r="E19322" s="576"/>
    </row>
    <row r="19323" spans="5:5" ht="12" customHeight="1">
      <c r="E19323" s="576"/>
    </row>
    <row r="19324" spans="5:5" ht="12" customHeight="1">
      <c r="E19324" s="576"/>
    </row>
    <row r="19325" spans="5:5" ht="12" customHeight="1">
      <c r="E19325" s="576"/>
    </row>
    <row r="19326" spans="5:5" ht="12" customHeight="1">
      <c r="E19326" s="576"/>
    </row>
    <row r="19327" spans="5:5" ht="12" customHeight="1">
      <c r="E19327" s="576"/>
    </row>
    <row r="19328" spans="5:5" ht="12" customHeight="1">
      <c r="E19328" s="576"/>
    </row>
    <row r="19329" spans="5:5" ht="12" customHeight="1">
      <c r="E19329" s="576"/>
    </row>
    <row r="19330" spans="5:5" ht="12" customHeight="1">
      <c r="E19330" s="576"/>
    </row>
    <row r="19331" spans="5:5" ht="12" customHeight="1">
      <c r="E19331" s="576"/>
    </row>
    <row r="19332" spans="5:5" ht="12" customHeight="1">
      <c r="E19332" s="576"/>
    </row>
    <row r="19333" spans="5:5" ht="12" customHeight="1">
      <c r="E19333" s="576"/>
    </row>
    <row r="19334" spans="5:5" ht="12" customHeight="1">
      <c r="E19334" s="576"/>
    </row>
    <row r="19335" spans="5:5" ht="12" customHeight="1">
      <c r="E19335" s="576"/>
    </row>
    <row r="19336" spans="5:5" ht="12" customHeight="1">
      <c r="E19336" s="576"/>
    </row>
    <row r="19337" spans="5:5" ht="12" customHeight="1">
      <c r="E19337" s="576"/>
    </row>
    <row r="19338" spans="5:5" ht="12" customHeight="1">
      <c r="E19338" s="576"/>
    </row>
    <row r="19339" spans="5:5" ht="12" customHeight="1">
      <c r="E19339" s="576"/>
    </row>
    <row r="19340" spans="5:5" ht="12" customHeight="1">
      <c r="E19340" s="576"/>
    </row>
    <row r="19341" spans="5:5" ht="12" customHeight="1">
      <c r="E19341" s="576"/>
    </row>
    <row r="19342" spans="5:5" ht="12" customHeight="1">
      <c r="E19342" s="576"/>
    </row>
    <row r="19343" spans="5:5" ht="12" customHeight="1">
      <c r="E19343" s="576"/>
    </row>
    <row r="19344" spans="5:5" ht="12" customHeight="1">
      <c r="E19344" s="576"/>
    </row>
    <row r="19345" spans="5:5" ht="12" customHeight="1">
      <c r="E19345" s="576"/>
    </row>
    <row r="19346" spans="5:5" ht="12" customHeight="1">
      <c r="E19346" s="576"/>
    </row>
    <row r="19347" spans="5:5" ht="12" customHeight="1">
      <c r="E19347" s="576"/>
    </row>
    <row r="19348" spans="5:5" ht="12" customHeight="1">
      <c r="E19348" s="576"/>
    </row>
    <row r="19349" spans="5:5" ht="12" customHeight="1">
      <c r="E19349" s="576"/>
    </row>
    <row r="19350" spans="5:5" ht="12" customHeight="1">
      <c r="E19350" s="576"/>
    </row>
    <row r="19351" spans="5:5" ht="12" customHeight="1">
      <c r="E19351" s="576"/>
    </row>
    <row r="19352" spans="5:5" ht="12" customHeight="1">
      <c r="E19352" s="576"/>
    </row>
    <row r="19353" spans="5:5" ht="12" customHeight="1">
      <c r="E19353" s="576"/>
    </row>
    <row r="19354" spans="5:5" ht="12" customHeight="1">
      <c r="E19354" s="576"/>
    </row>
    <row r="19355" spans="5:5" ht="12" customHeight="1">
      <c r="E19355" s="576"/>
    </row>
    <row r="19356" spans="5:5" ht="12" customHeight="1">
      <c r="E19356" s="576"/>
    </row>
    <row r="19357" spans="5:5" ht="12" customHeight="1">
      <c r="E19357" s="576"/>
    </row>
    <row r="19358" spans="5:5" ht="12" customHeight="1">
      <c r="E19358" s="576"/>
    </row>
    <row r="19359" spans="5:5" ht="12" customHeight="1">
      <c r="E19359" s="576"/>
    </row>
    <row r="19360" spans="5:5" ht="12" customHeight="1">
      <c r="E19360" s="576"/>
    </row>
    <row r="19361" spans="5:5" ht="12" customHeight="1">
      <c r="E19361" s="576"/>
    </row>
    <row r="19362" spans="5:5" ht="12" customHeight="1">
      <c r="E19362" s="576"/>
    </row>
    <row r="19363" spans="5:5" ht="12" customHeight="1">
      <c r="E19363" s="576"/>
    </row>
    <row r="19364" spans="5:5" ht="12" customHeight="1">
      <c r="E19364" s="576"/>
    </row>
    <row r="19365" spans="5:5" ht="12" customHeight="1">
      <c r="E19365" s="576"/>
    </row>
    <row r="19366" spans="5:5" ht="12" customHeight="1">
      <c r="E19366" s="576"/>
    </row>
    <row r="19367" spans="5:5" ht="12" customHeight="1">
      <c r="E19367" s="576"/>
    </row>
    <row r="19368" spans="5:5" ht="12" customHeight="1">
      <c r="E19368" s="576"/>
    </row>
    <row r="19369" spans="5:5" ht="12" customHeight="1">
      <c r="E19369" s="576"/>
    </row>
    <row r="19370" spans="5:5" ht="12" customHeight="1">
      <c r="E19370" s="576"/>
    </row>
    <row r="19371" spans="5:5" ht="12" customHeight="1">
      <c r="E19371" s="576"/>
    </row>
    <row r="19372" spans="5:5" ht="12" customHeight="1">
      <c r="E19372" s="576"/>
    </row>
    <row r="19373" spans="5:5" ht="12" customHeight="1">
      <c r="E19373" s="576"/>
    </row>
    <row r="19374" spans="5:5" ht="12" customHeight="1">
      <c r="E19374" s="576"/>
    </row>
    <row r="19375" spans="5:5" ht="12" customHeight="1">
      <c r="E19375" s="576"/>
    </row>
    <row r="19376" spans="5:5" ht="12" customHeight="1">
      <c r="E19376" s="576"/>
    </row>
    <row r="19377" spans="5:5" ht="12" customHeight="1">
      <c r="E19377" s="576"/>
    </row>
    <row r="19378" spans="5:5" ht="12" customHeight="1">
      <c r="E19378" s="576"/>
    </row>
    <row r="19379" spans="5:5" ht="12" customHeight="1">
      <c r="E19379" s="576"/>
    </row>
    <row r="19380" spans="5:5" ht="12" customHeight="1">
      <c r="E19380" s="576"/>
    </row>
    <row r="19381" spans="5:5" ht="12" customHeight="1">
      <c r="E19381" s="576"/>
    </row>
    <row r="19382" spans="5:5" ht="12" customHeight="1">
      <c r="E19382" s="576"/>
    </row>
    <row r="19383" spans="5:5" ht="12" customHeight="1">
      <c r="E19383" s="576"/>
    </row>
    <row r="19384" spans="5:5" ht="12" customHeight="1">
      <c r="E19384" s="576"/>
    </row>
    <row r="19385" spans="5:5" ht="12" customHeight="1">
      <c r="E19385" s="576"/>
    </row>
    <row r="19386" spans="5:5" ht="12" customHeight="1">
      <c r="E19386" s="576"/>
    </row>
    <row r="19387" spans="5:5" ht="12" customHeight="1">
      <c r="E19387" s="576"/>
    </row>
    <row r="19388" spans="5:5" ht="12" customHeight="1">
      <c r="E19388" s="576"/>
    </row>
    <row r="19389" spans="5:5" ht="12" customHeight="1">
      <c r="E19389" s="576"/>
    </row>
    <row r="19390" spans="5:5" ht="12" customHeight="1">
      <c r="E19390" s="576"/>
    </row>
    <row r="19391" spans="5:5" ht="12" customHeight="1">
      <c r="E19391" s="576"/>
    </row>
    <row r="19392" spans="5:5" ht="12" customHeight="1">
      <c r="E19392" s="576"/>
    </row>
    <row r="19393" spans="5:5" ht="12" customHeight="1">
      <c r="E19393" s="576"/>
    </row>
    <row r="19394" spans="5:5" ht="12" customHeight="1">
      <c r="E19394" s="576"/>
    </row>
    <row r="19395" spans="5:5" ht="12" customHeight="1">
      <c r="E19395" s="576"/>
    </row>
    <row r="19396" spans="5:5" ht="12" customHeight="1">
      <c r="E19396" s="576"/>
    </row>
    <row r="19397" spans="5:5" ht="12" customHeight="1">
      <c r="E19397" s="576"/>
    </row>
    <row r="19398" spans="5:5" ht="12" customHeight="1">
      <c r="E19398" s="576"/>
    </row>
    <row r="19399" spans="5:5" ht="12" customHeight="1">
      <c r="E19399" s="576"/>
    </row>
    <row r="19400" spans="5:5" ht="12" customHeight="1">
      <c r="E19400" s="576"/>
    </row>
    <row r="19401" spans="5:5" ht="12" customHeight="1">
      <c r="E19401" s="576"/>
    </row>
    <row r="19402" spans="5:5" ht="12" customHeight="1">
      <c r="E19402" s="576"/>
    </row>
    <row r="19403" spans="5:5" ht="12" customHeight="1">
      <c r="E19403" s="576"/>
    </row>
    <row r="19404" spans="5:5" ht="12" customHeight="1">
      <c r="E19404" s="576"/>
    </row>
    <row r="19405" spans="5:5" ht="12" customHeight="1">
      <c r="E19405" s="576"/>
    </row>
    <row r="19406" spans="5:5" ht="12" customHeight="1">
      <c r="E19406" s="576"/>
    </row>
    <row r="19407" spans="5:5" ht="12" customHeight="1">
      <c r="E19407" s="576"/>
    </row>
    <row r="19408" spans="5:5" ht="12" customHeight="1">
      <c r="E19408" s="576"/>
    </row>
    <row r="19409" spans="5:5" ht="12" customHeight="1">
      <c r="E19409" s="576"/>
    </row>
    <row r="19410" spans="5:5" ht="12" customHeight="1">
      <c r="E19410" s="576"/>
    </row>
    <row r="19411" spans="5:5" ht="12" customHeight="1">
      <c r="E19411" s="576"/>
    </row>
    <row r="19412" spans="5:5" ht="12" customHeight="1">
      <c r="E19412" s="576"/>
    </row>
    <row r="19413" spans="5:5" ht="12" customHeight="1">
      <c r="E19413" s="576"/>
    </row>
    <row r="19414" spans="5:5" ht="12" customHeight="1">
      <c r="E19414" s="576"/>
    </row>
    <row r="19415" spans="5:5" ht="12" customHeight="1">
      <c r="E19415" s="576"/>
    </row>
    <row r="19416" spans="5:5" ht="12" customHeight="1">
      <c r="E19416" s="576"/>
    </row>
    <row r="19417" spans="5:5" ht="12" customHeight="1">
      <c r="E19417" s="576"/>
    </row>
    <row r="19418" spans="5:5" ht="12" customHeight="1">
      <c r="E19418" s="576"/>
    </row>
    <row r="19419" spans="5:5" ht="12" customHeight="1">
      <c r="E19419" s="576"/>
    </row>
    <row r="19420" spans="5:5" ht="12" customHeight="1">
      <c r="E19420" s="576"/>
    </row>
    <row r="19421" spans="5:5" ht="12" customHeight="1">
      <c r="E19421" s="576"/>
    </row>
    <row r="19422" spans="5:5" ht="12" customHeight="1">
      <c r="E19422" s="576"/>
    </row>
    <row r="19423" spans="5:5" ht="12" customHeight="1">
      <c r="E19423" s="576"/>
    </row>
    <row r="19424" spans="5:5" ht="12" customHeight="1">
      <c r="E19424" s="576"/>
    </row>
    <row r="19425" spans="5:5" ht="12" customHeight="1">
      <c r="E19425" s="576"/>
    </row>
    <row r="19426" spans="5:5" ht="12" customHeight="1">
      <c r="E19426" s="576"/>
    </row>
    <row r="19427" spans="5:5" ht="12" customHeight="1">
      <c r="E19427" s="576"/>
    </row>
    <row r="19428" spans="5:5" ht="12" customHeight="1">
      <c r="E19428" s="576"/>
    </row>
    <row r="19429" spans="5:5" ht="12" customHeight="1">
      <c r="E19429" s="576"/>
    </row>
    <row r="19430" spans="5:5" ht="12" customHeight="1">
      <c r="E19430" s="576"/>
    </row>
    <row r="19431" spans="5:5" ht="12" customHeight="1">
      <c r="E19431" s="576"/>
    </row>
    <row r="19432" spans="5:5" ht="12" customHeight="1">
      <c r="E19432" s="576"/>
    </row>
    <row r="19433" spans="5:5" ht="12" customHeight="1">
      <c r="E19433" s="576"/>
    </row>
    <row r="19434" spans="5:5" ht="12" customHeight="1">
      <c r="E19434" s="576"/>
    </row>
    <row r="19435" spans="5:5" ht="12" customHeight="1">
      <c r="E19435" s="576"/>
    </row>
    <row r="19436" spans="5:5" ht="12" customHeight="1">
      <c r="E19436" s="576"/>
    </row>
    <row r="19437" spans="5:5" ht="12" customHeight="1">
      <c r="E19437" s="576"/>
    </row>
    <row r="19438" spans="5:5" ht="12" customHeight="1">
      <c r="E19438" s="576"/>
    </row>
    <row r="19439" spans="5:5" ht="12" customHeight="1">
      <c r="E19439" s="576"/>
    </row>
    <row r="19440" spans="5:5" ht="12" customHeight="1">
      <c r="E19440" s="576"/>
    </row>
    <row r="19441" spans="5:5" ht="12" customHeight="1">
      <c r="E19441" s="576"/>
    </row>
    <row r="19442" spans="5:5" ht="12" customHeight="1">
      <c r="E19442" s="576"/>
    </row>
    <row r="19443" spans="5:5" ht="12" customHeight="1">
      <c r="E19443" s="576"/>
    </row>
    <row r="19444" spans="5:5" ht="12" customHeight="1">
      <c r="E19444" s="576"/>
    </row>
    <row r="19445" spans="5:5" ht="12" customHeight="1">
      <c r="E19445" s="576"/>
    </row>
    <row r="19446" spans="5:5" ht="12" customHeight="1">
      <c r="E19446" s="576"/>
    </row>
    <row r="19447" spans="5:5" ht="12" customHeight="1">
      <c r="E19447" s="576"/>
    </row>
    <row r="19448" spans="5:5" ht="12" customHeight="1">
      <c r="E19448" s="576"/>
    </row>
    <row r="19449" spans="5:5" ht="12" customHeight="1">
      <c r="E19449" s="576"/>
    </row>
    <row r="19450" spans="5:5" ht="12" customHeight="1">
      <c r="E19450" s="576"/>
    </row>
    <row r="19451" spans="5:5" ht="12" customHeight="1">
      <c r="E19451" s="576"/>
    </row>
    <row r="19452" spans="5:5" ht="12" customHeight="1">
      <c r="E19452" s="576"/>
    </row>
    <row r="19453" spans="5:5" ht="12" customHeight="1">
      <c r="E19453" s="576"/>
    </row>
    <row r="19454" spans="5:5" ht="12" customHeight="1">
      <c r="E19454" s="576"/>
    </row>
    <row r="19455" spans="5:5" ht="12" customHeight="1">
      <c r="E19455" s="576"/>
    </row>
    <row r="19456" spans="5:5" ht="12" customHeight="1">
      <c r="E19456" s="576"/>
    </row>
    <row r="19457" spans="5:5" ht="12" customHeight="1">
      <c r="E19457" s="576"/>
    </row>
    <row r="19458" spans="5:5" ht="12" customHeight="1">
      <c r="E19458" s="576"/>
    </row>
    <row r="19459" spans="5:5" ht="12" customHeight="1">
      <c r="E19459" s="576"/>
    </row>
    <row r="19460" spans="5:5" ht="12" customHeight="1">
      <c r="E19460" s="576"/>
    </row>
    <row r="19461" spans="5:5" ht="12" customHeight="1">
      <c r="E19461" s="576"/>
    </row>
    <row r="19462" spans="5:5" ht="12" customHeight="1">
      <c r="E19462" s="576"/>
    </row>
    <row r="19463" spans="5:5" ht="12" customHeight="1">
      <c r="E19463" s="576"/>
    </row>
    <row r="19464" spans="5:5" ht="12" customHeight="1">
      <c r="E19464" s="576"/>
    </row>
    <row r="19465" spans="5:5" ht="12" customHeight="1">
      <c r="E19465" s="576"/>
    </row>
    <row r="19466" spans="5:5" ht="12" customHeight="1">
      <c r="E19466" s="576"/>
    </row>
    <row r="19467" spans="5:5" ht="12" customHeight="1">
      <c r="E19467" s="576"/>
    </row>
    <row r="19468" spans="5:5" ht="12" customHeight="1">
      <c r="E19468" s="576"/>
    </row>
    <row r="19469" spans="5:5" ht="12" customHeight="1">
      <c r="E19469" s="576"/>
    </row>
    <row r="19470" spans="5:5" ht="12" customHeight="1">
      <c r="E19470" s="576"/>
    </row>
    <row r="19471" spans="5:5" ht="12" customHeight="1">
      <c r="E19471" s="576"/>
    </row>
    <row r="19472" spans="5:5" ht="12" customHeight="1">
      <c r="E19472" s="576"/>
    </row>
    <row r="19473" spans="5:5" ht="12" customHeight="1">
      <c r="E19473" s="576"/>
    </row>
    <row r="19474" spans="5:5" ht="12" customHeight="1">
      <c r="E19474" s="576"/>
    </row>
    <row r="19475" spans="5:5" ht="12" customHeight="1">
      <c r="E19475" s="576"/>
    </row>
    <row r="19476" spans="5:5" ht="12" customHeight="1">
      <c r="E19476" s="576"/>
    </row>
    <row r="19477" spans="5:5" ht="12" customHeight="1">
      <c r="E19477" s="576"/>
    </row>
    <row r="19478" spans="5:5" ht="12" customHeight="1">
      <c r="E19478" s="576"/>
    </row>
    <row r="19479" spans="5:5" ht="12" customHeight="1">
      <c r="E19479" s="576"/>
    </row>
    <row r="19480" spans="5:5" ht="12" customHeight="1">
      <c r="E19480" s="576"/>
    </row>
    <row r="19481" spans="5:5" ht="12" customHeight="1">
      <c r="E19481" s="576"/>
    </row>
    <row r="19482" spans="5:5" ht="12" customHeight="1">
      <c r="E19482" s="576"/>
    </row>
    <row r="19483" spans="5:5" ht="12" customHeight="1">
      <c r="E19483" s="576"/>
    </row>
    <row r="19484" spans="5:5" ht="12" customHeight="1">
      <c r="E19484" s="576"/>
    </row>
    <row r="19485" spans="5:5" ht="12" customHeight="1">
      <c r="E19485" s="576"/>
    </row>
    <row r="19486" spans="5:5" ht="12" customHeight="1">
      <c r="E19486" s="576"/>
    </row>
    <row r="19487" spans="5:5" ht="12" customHeight="1">
      <c r="E19487" s="576"/>
    </row>
    <row r="19488" spans="5:5" ht="12" customHeight="1">
      <c r="E19488" s="576"/>
    </row>
    <row r="19489" spans="5:5" ht="12" customHeight="1">
      <c r="E19489" s="576"/>
    </row>
    <row r="19490" spans="5:5" ht="12" customHeight="1">
      <c r="E19490" s="576"/>
    </row>
    <row r="19491" spans="5:5" ht="12" customHeight="1">
      <c r="E19491" s="576"/>
    </row>
    <row r="19492" spans="5:5" ht="12" customHeight="1">
      <c r="E19492" s="576"/>
    </row>
    <row r="19493" spans="5:5" ht="12" customHeight="1">
      <c r="E19493" s="576"/>
    </row>
    <row r="19494" spans="5:5" ht="12" customHeight="1">
      <c r="E19494" s="576"/>
    </row>
    <row r="19495" spans="5:5" ht="12" customHeight="1">
      <c r="E19495" s="576"/>
    </row>
    <row r="19496" spans="5:5" ht="12" customHeight="1">
      <c r="E19496" s="576"/>
    </row>
    <row r="19497" spans="5:5" ht="12" customHeight="1">
      <c r="E19497" s="576"/>
    </row>
    <row r="19498" spans="5:5" ht="12" customHeight="1">
      <c r="E19498" s="576"/>
    </row>
    <row r="19499" spans="5:5" ht="12" customHeight="1">
      <c r="E19499" s="576"/>
    </row>
    <row r="19500" spans="5:5" ht="12" customHeight="1">
      <c r="E19500" s="576"/>
    </row>
    <row r="19501" spans="5:5" ht="12" customHeight="1">
      <c r="E19501" s="576"/>
    </row>
    <row r="19502" spans="5:5" ht="12" customHeight="1">
      <c r="E19502" s="576"/>
    </row>
    <row r="19503" spans="5:5" ht="12" customHeight="1">
      <c r="E19503" s="576"/>
    </row>
    <row r="19504" spans="5:5" ht="12" customHeight="1">
      <c r="E19504" s="576"/>
    </row>
    <row r="19505" spans="5:5" ht="12" customHeight="1">
      <c r="E19505" s="576"/>
    </row>
    <row r="19506" spans="5:5" ht="12" customHeight="1">
      <c r="E19506" s="576"/>
    </row>
    <row r="19507" spans="5:5" ht="12" customHeight="1">
      <c r="E19507" s="576"/>
    </row>
    <row r="19508" spans="5:5" ht="12" customHeight="1">
      <c r="E19508" s="576"/>
    </row>
    <row r="19509" spans="5:5" ht="12" customHeight="1">
      <c r="E19509" s="576"/>
    </row>
    <row r="19510" spans="5:5" ht="12" customHeight="1">
      <c r="E19510" s="576"/>
    </row>
    <row r="19511" spans="5:5" ht="12" customHeight="1">
      <c r="E19511" s="576"/>
    </row>
    <row r="19512" spans="5:5" ht="12" customHeight="1">
      <c r="E19512" s="576"/>
    </row>
    <row r="19513" spans="5:5" ht="12" customHeight="1">
      <c r="E19513" s="576"/>
    </row>
    <row r="19514" spans="5:5" ht="12" customHeight="1">
      <c r="E19514" s="576"/>
    </row>
    <row r="19515" spans="5:5" ht="12" customHeight="1">
      <c r="E19515" s="576"/>
    </row>
    <row r="19516" spans="5:5" ht="12" customHeight="1">
      <c r="E19516" s="576"/>
    </row>
    <row r="19517" spans="5:5" ht="12" customHeight="1">
      <c r="E19517" s="576"/>
    </row>
    <row r="19518" spans="5:5" ht="12" customHeight="1">
      <c r="E19518" s="576"/>
    </row>
    <row r="19519" spans="5:5" ht="12" customHeight="1">
      <c r="E19519" s="576"/>
    </row>
    <row r="19520" spans="5:5" ht="12" customHeight="1">
      <c r="E19520" s="576"/>
    </row>
    <row r="19521" spans="5:5" ht="12" customHeight="1">
      <c r="E19521" s="576"/>
    </row>
    <row r="19522" spans="5:5" ht="12" customHeight="1">
      <c r="E19522" s="576"/>
    </row>
    <row r="19523" spans="5:5" ht="12" customHeight="1">
      <c r="E19523" s="576"/>
    </row>
    <row r="19524" spans="5:5" ht="12" customHeight="1">
      <c r="E19524" s="576"/>
    </row>
    <row r="19525" spans="5:5" ht="12" customHeight="1">
      <c r="E19525" s="576"/>
    </row>
    <row r="19526" spans="5:5" ht="12" customHeight="1">
      <c r="E19526" s="576"/>
    </row>
    <row r="19527" spans="5:5" ht="12" customHeight="1">
      <c r="E19527" s="576"/>
    </row>
    <row r="19528" spans="5:5" ht="12" customHeight="1">
      <c r="E19528" s="576"/>
    </row>
    <row r="19529" spans="5:5" ht="12" customHeight="1">
      <c r="E19529" s="576"/>
    </row>
    <row r="19530" spans="5:5" ht="12" customHeight="1">
      <c r="E19530" s="576"/>
    </row>
    <row r="19531" spans="5:5" ht="12" customHeight="1">
      <c r="E19531" s="576"/>
    </row>
    <row r="19532" spans="5:5" ht="12" customHeight="1">
      <c r="E19532" s="576"/>
    </row>
    <row r="19533" spans="5:5" ht="12" customHeight="1">
      <c r="E19533" s="576"/>
    </row>
    <row r="19534" spans="5:5" ht="12" customHeight="1">
      <c r="E19534" s="576"/>
    </row>
    <row r="19535" spans="5:5" ht="12" customHeight="1">
      <c r="E19535" s="576"/>
    </row>
    <row r="19536" spans="5:5" ht="12" customHeight="1">
      <c r="E19536" s="576"/>
    </row>
    <row r="19537" spans="5:5" ht="12" customHeight="1">
      <c r="E19537" s="576"/>
    </row>
    <row r="19538" spans="5:5" ht="12" customHeight="1">
      <c r="E19538" s="576"/>
    </row>
    <row r="19539" spans="5:5" ht="12" customHeight="1">
      <c r="E19539" s="576"/>
    </row>
    <row r="19540" spans="5:5" ht="12" customHeight="1">
      <c r="E19540" s="576"/>
    </row>
    <row r="19541" spans="5:5" ht="12" customHeight="1">
      <c r="E19541" s="576"/>
    </row>
    <row r="19542" spans="5:5" ht="12" customHeight="1">
      <c r="E19542" s="576"/>
    </row>
    <row r="19543" spans="5:5" ht="12" customHeight="1">
      <c r="E19543" s="576"/>
    </row>
    <row r="19544" spans="5:5" ht="12" customHeight="1">
      <c r="E19544" s="576"/>
    </row>
    <row r="19545" spans="5:5" ht="12" customHeight="1">
      <c r="E19545" s="576"/>
    </row>
    <row r="19546" spans="5:5" ht="12" customHeight="1">
      <c r="E19546" s="576"/>
    </row>
    <row r="19547" spans="5:5" ht="12" customHeight="1">
      <c r="E19547" s="576"/>
    </row>
    <row r="19548" spans="5:5" ht="12" customHeight="1">
      <c r="E19548" s="576"/>
    </row>
    <row r="19549" spans="5:5" ht="12" customHeight="1">
      <c r="E19549" s="576"/>
    </row>
    <row r="19550" spans="5:5" ht="12" customHeight="1">
      <c r="E19550" s="576"/>
    </row>
    <row r="19551" spans="5:5" ht="12" customHeight="1">
      <c r="E19551" s="576"/>
    </row>
    <row r="19552" spans="5:5" ht="12" customHeight="1">
      <c r="E19552" s="576"/>
    </row>
    <row r="19553" spans="5:5" ht="12" customHeight="1">
      <c r="E19553" s="576"/>
    </row>
    <row r="19554" spans="5:5" ht="12" customHeight="1">
      <c r="E19554" s="576"/>
    </row>
    <row r="19555" spans="5:5" ht="12" customHeight="1">
      <c r="E19555" s="576"/>
    </row>
    <row r="19556" spans="5:5" ht="12" customHeight="1">
      <c r="E19556" s="576"/>
    </row>
    <row r="19557" spans="5:5" ht="12" customHeight="1">
      <c r="E19557" s="576"/>
    </row>
    <row r="19558" spans="5:5" ht="12" customHeight="1">
      <c r="E19558" s="576"/>
    </row>
    <row r="19559" spans="5:5" ht="12" customHeight="1">
      <c r="E19559" s="576"/>
    </row>
    <row r="19560" spans="5:5" ht="12" customHeight="1">
      <c r="E19560" s="576"/>
    </row>
    <row r="19561" spans="5:5" ht="12" customHeight="1">
      <c r="E19561" s="576"/>
    </row>
    <row r="19562" spans="5:5" ht="12" customHeight="1">
      <c r="E19562" s="576"/>
    </row>
    <row r="19563" spans="5:5" ht="12" customHeight="1">
      <c r="E19563" s="576"/>
    </row>
    <row r="19564" spans="5:5" ht="12" customHeight="1">
      <c r="E19564" s="576"/>
    </row>
    <row r="19565" spans="5:5" ht="12" customHeight="1">
      <c r="E19565" s="576"/>
    </row>
    <row r="19566" spans="5:5" ht="12" customHeight="1">
      <c r="E19566" s="576"/>
    </row>
    <row r="19567" spans="5:5" ht="12" customHeight="1">
      <c r="E19567" s="576"/>
    </row>
    <row r="19568" spans="5:5" ht="12" customHeight="1">
      <c r="E19568" s="576"/>
    </row>
    <row r="19569" spans="5:5" ht="12" customHeight="1">
      <c r="E19569" s="576"/>
    </row>
    <row r="19570" spans="5:5" ht="12" customHeight="1">
      <c r="E19570" s="576"/>
    </row>
    <row r="19571" spans="5:5" ht="12" customHeight="1">
      <c r="E19571" s="576"/>
    </row>
    <row r="19572" spans="5:5" ht="12" customHeight="1">
      <c r="E19572" s="576"/>
    </row>
    <row r="19573" spans="5:5" ht="12" customHeight="1">
      <c r="E19573" s="576"/>
    </row>
    <row r="19574" spans="5:5" ht="12" customHeight="1">
      <c r="E19574" s="576"/>
    </row>
    <row r="19575" spans="5:5" ht="12" customHeight="1">
      <c r="E19575" s="576"/>
    </row>
    <row r="19576" spans="5:5" ht="12" customHeight="1">
      <c r="E19576" s="576"/>
    </row>
    <row r="19577" spans="5:5" ht="12" customHeight="1">
      <c r="E19577" s="576"/>
    </row>
    <row r="19578" spans="5:5" ht="12" customHeight="1">
      <c r="E19578" s="576"/>
    </row>
    <row r="19579" spans="5:5" ht="12" customHeight="1">
      <c r="E19579" s="576"/>
    </row>
    <row r="19580" spans="5:5" ht="12" customHeight="1">
      <c r="E19580" s="576"/>
    </row>
    <row r="19581" spans="5:5" ht="12" customHeight="1">
      <c r="E19581" s="576"/>
    </row>
    <row r="19582" spans="5:5" ht="12" customHeight="1">
      <c r="E19582" s="576"/>
    </row>
    <row r="19583" spans="5:5" ht="12" customHeight="1">
      <c r="E19583" s="576"/>
    </row>
    <row r="19584" spans="5:5" ht="12" customHeight="1">
      <c r="E19584" s="576"/>
    </row>
    <row r="19585" spans="5:5" ht="12" customHeight="1">
      <c r="E19585" s="576"/>
    </row>
    <row r="19586" spans="5:5" ht="12" customHeight="1">
      <c r="E19586" s="576"/>
    </row>
    <row r="19587" spans="5:5" ht="12" customHeight="1">
      <c r="E19587" s="576"/>
    </row>
    <row r="19588" spans="5:5" ht="12" customHeight="1">
      <c r="E19588" s="576"/>
    </row>
    <row r="19589" spans="5:5" ht="12" customHeight="1">
      <c r="E19589" s="576"/>
    </row>
    <row r="19590" spans="5:5" ht="12" customHeight="1">
      <c r="E19590" s="576"/>
    </row>
    <row r="19591" spans="5:5" ht="12" customHeight="1">
      <c r="E19591" s="576"/>
    </row>
    <row r="19592" spans="5:5" ht="12" customHeight="1">
      <c r="E19592" s="576"/>
    </row>
    <row r="19593" spans="5:5" ht="12" customHeight="1">
      <c r="E19593" s="576"/>
    </row>
    <row r="19594" spans="5:5" ht="12" customHeight="1">
      <c r="E19594" s="576"/>
    </row>
    <row r="19595" spans="5:5" ht="12" customHeight="1">
      <c r="E19595" s="576"/>
    </row>
    <row r="19596" spans="5:5" ht="12" customHeight="1">
      <c r="E19596" s="576"/>
    </row>
    <row r="19597" spans="5:5" ht="12" customHeight="1">
      <c r="E19597" s="576"/>
    </row>
    <row r="19598" spans="5:5" ht="12" customHeight="1">
      <c r="E19598" s="576"/>
    </row>
    <row r="19599" spans="5:5" ht="12" customHeight="1">
      <c r="E19599" s="576"/>
    </row>
    <row r="19600" spans="5:5" ht="12" customHeight="1">
      <c r="E19600" s="576"/>
    </row>
    <row r="19601" spans="5:5" ht="12" customHeight="1">
      <c r="E19601" s="576"/>
    </row>
    <row r="19602" spans="5:5" ht="12" customHeight="1">
      <c r="E19602" s="576"/>
    </row>
    <row r="19603" spans="5:5" ht="12" customHeight="1">
      <c r="E19603" s="576"/>
    </row>
    <row r="19604" spans="5:5" ht="12" customHeight="1">
      <c r="E19604" s="576"/>
    </row>
    <row r="19605" spans="5:5" ht="12" customHeight="1">
      <c r="E19605" s="576"/>
    </row>
    <row r="19606" spans="5:5" ht="12" customHeight="1">
      <c r="E19606" s="576"/>
    </row>
    <row r="19607" spans="5:5" ht="12" customHeight="1">
      <c r="E19607" s="576"/>
    </row>
    <row r="19608" spans="5:5" ht="12" customHeight="1">
      <c r="E19608" s="576"/>
    </row>
    <row r="19609" spans="5:5" ht="12" customHeight="1">
      <c r="E19609" s="576"/>
    </row>
    <row r="19610" spans="5:5" ht="12" customHeight="1">
      <c r="E19610" s="576"/>
    </row>
    <row r="19611" spans="5:5" ht="12" customHeight="1">
      <c r="E19611" s="576"/>
    </row>
    <row r="19612" spans="5:5" ht="12" customHeight="1">
      <c r="E19612" s="576"/>
    </row>
    <row r="19613" spans="5:5" ht="12" customHeight="1">
      <c r="E19613" s="576"/>
    </row>
    <row r="19614" spans="5:5" ht="12" customHeight="1">
      <c r="E19614" s="576"/>
    </row>
    <row r="19615" spans="5:5" ht="12" customHeight="1">
      <c r="E19615" s="576"/>
    </row>
    <row r="19616" spans="5:5" ht="12" customHeight="1">
      <c r="E19616" s="576"/>
    </row>
    <row r="19617" spans="5:5" ht="12" customHeight="1">
      <c r="E19617" s="576"/>
    </row>
    <row r="19618" spans="5:5" ht="12" customHeight="1">
      <c r="E19618" s="576"/>
    </row>
    <row r="19619" spans="5:5" ht="12" customHeight="1">
      <c r="E19619" s="576"/>
    </row>
    <row r="19620" spans="5:5" ht="12" customHeight="1">
      <c r="E19620" s="576"/>
    </row>
    <row r="19621" spans="5:5" ht="12" customHeight="1">
      <c r="E19621" s="576"/>
    </row>
    <row r="19622" spans="5:5" ht="12" customHeight="1">
      <c r="E19622" s="576"/>
    </row>
    <row r="19623" spans="5:5" ht="12" customHeight="1">
      <c r="E19623" s="576"/>
    </row>
    <row r="19624" spans="5:5" ht="12" customHeight="1">
      <c r="E19624" s="576"/>
    </row>
    <row r="19625" spans="5:5" ht="12" customHeight="1">
      <c r="E19625" s="576"/>
    </row>
    <row r="19626" spans="5:5" ht="12" customHeight="1">
      <c r="E19626" s="576"/>
    </row>
    <row r="19627" spans="5:5" ht="12" customHeight="1">
      <c r="E19627" s="576"/>
    </row>
    <row r="19628" spans="5:5" ht="12" customHeight="1">
      <c r="E19628" s="576"/>
    </row>
    <row r="19629" spans="5:5" ht="12" customHeight="1">
      <c r="E19629" s="576"/>
    </row>
    <row r="19630" spans="5:5" ht="12" customHeight="1">
      <c r="E19630" s="576"/>
    </row>
    <row r="19631" spans="5:5" ht="12" customHeight="1">
      <c r="E19631" s="576"/>
    </row>
    <row r="19632" spans="5:5" ht="12" customHeight="1">
      <c r="E19632" s="576"/>
    </row>
    <row r="19633" spans="5:5" ht="12" customHeight="1">
      <c r="E19633" s="576"/>
    </row>
    <row r="19634" spans="5:5" ht="12" customHeight="1">
      <c r="E19634" s="576"/>
    </row>
    <row r="19635" spans="5:5" ht="12" customHeight="1">
      <c r="E19635" s="576"/>
    </row>
    <row r="19636" spans="5:5" ht="12" customHeight="1">
      <c r="E19636" s="576"/>
    </row>
    <row r="19637" spans="5:5" ht="12" customHeight="1">
      <c r="E19637" s="576"/>
    </row>
    <row r="19638" spans="5:5" ht="12" customHeight="1">
      <c r="E19638" s="576"/>
    </row>
    <row r="19639" spans="5:5" ht="12" customHeight="1">
      <c r="E19639" s="576"/>
    </row>
    <row r="19640" spans="5:5" ht="12" customHeight="1">
      <c r="E19640" s="576"/>
    </row>
    <row r="19641" spans="5:5" ht="12" customHeight="1">
      <c r="E19641" s="576"/>
    </row>
    <row r="19642" spans="5:5" ht="12" customHeight="1">
      <c r="E19642" s="576"/>
    </row>
    <row r="19643" spans="5:5" ht="12" customHeight="1">
      <c r="E19643" s="576"/>
    </row>
    <row r="19644" spans="5:5" ht="12" customHeight="1">
      <c r="E19644" s="576"/>
    </row>
    <row r="19645" spans="5:5" ht="12" customHeight="1">
      <c r="E19645" s="576"/>
    </row>
    <row r="19646" spans="5:5" ht="12" customHeight="1">
      <c r="E19646" s="576"/>
    </row>
    <row r="19647" spans="5:5" ht="12" customHeight="1">
      <c r="E19647" s="576"/>
    </row>
    <row r="19648" spans="5:5" ht="12" customHeight="1">
      <c r="E19648" s="576"/>
    </row>
    <row r="19649" spans="5:5" ht="12" customHeight="1">
      <c r="E19649" s="576"/>
    </row>
    <row r="19650" spans="5:5" ht="12" customHeight="1">
      <c r="E19650" s="576"/>
    </row>
    <row r="19651" spans="5:5" ht="12" customHeight="1">
      <c r="E19651" s="576"/>
    </row>
    <row r="19652" spans="5:5" ht="12" customHeight="1">
      <c r="E19652" s="576"/>
    </row>
    <row r="19653" spans="5:5" ht="12" customHeight="1">
      <c r="E19653" s="576"/>
    </row>
    <row r="19654" spans="5:5" ht="12" customHeight="1">
      <c r="E19654" s="576"/>
    </row>
    <row r="19655" spans="5:5" ht="12" customHeight="1">
      <c r="E19655" s="576"/>
    </row>
    <row r="19656" spans="5:5" ht="12" customHeight="1">
      <c r="E19656" s="576"/>
    </row>
    <row r="19657" spans="5:5" ht="12" customHeight="1">
      <c r="E19657" s="576"/>
    </row>
    <row r="19658" spans="5:5" ht="12" customHeight="1">
      <c r="E19658" s="576"/>
    </row>
    <row r="19659" spans="5:5" ht="12" customHeight="1">
      <c r="E19659" s="576"/>
    </row>
    <row r="19660" spans="5:5" ht="12" customHeight="1">
      <c r="E19660" s="576"/>
    </row>
    <row r="19661" spans="5:5" ht="12" customHeight="1">
      <c r="E19661" s="576"/>
    </row>
    <row r="19662" spans="5:5" ht="12" customHeight="1">
      <c r="E19662" s="576"/>
    </row>
    <row r="19663" spans="5:5" ht="12" customHeight="1">
      <c r="E19663" s="576"/>
    </row>
    <row r="19664" spans="5:5" ht="12" customHeight="1">
      <c r="E19664" s="576"/>
    </row>
    <row r="19665" spans="5:5" ht="12" customHeight="1">
      <c r="E19665" s="576"/>
    </row>
    <row r="19666" spans="5:5" ht="12" customHeight="1">
      <c r="E19666" s="576"/>
    </row>
    <row r="19667" spans="5:5" ht="12" customHeight="1">
      <c r="E19667" s="576"/>
    </row>
    <row r="19668" spans="5:5" ht="12" customHeight="1">
      <c r="E19668" s="576"/>
    </row>
    <row r="19669" spans="5:5" ht="12" customHeight="1">
      <c r="E19669" s="576"/>
    </row>
    <row r="19670" spans="5:5" ht="12" customHeight="1">
      <c r="E19670" s="576"/>
    </row>
    <row r="19671" spans="5:5" ht="12" customHeight="1">
      <c r="E19671" s="576"/>
    </row>
    <row r="19672" spans="5:5" ht="12" customHeight="1">
      <c r="E19672" s="576"/>
    </row>
    <row r="19673" spans="5:5" ht="12" customHeight="1">
      <c r="E19673" s="576"/>
    </row>
    <row r="19674" spans="5:5" ht="12" customHeight="1">
      <c r="E19674" s="576"/>
    </row>
    <row r="19675" spans="5:5" ht="12" customHeight="1">
      <c r="E19675" s="576"/>
    </row>
    <row r="19676" spans="5:5" ht="12" customHeight="1">
      <c r="E19676" s="576"/>
    </row>
    <row r="19677" spans="5:5" ht="12" customHeight="1">
      <c r="E19677" s="576"/>
    </row>
    <row r="19678" spans="5:5" ht="12" customHeight="1">
      <c r="E19678" s="576"/>
    </row>
    <row r="19679" spans="5:5" ht="12" customHeight="1">
      <c r="E19679" s="576"/>
    </row>
    <row r="19680" spans="5:5" ht="12" customHeight="1">
      <c r="E19680" s="576"/>
    </row>
    <row r="19681" spans="5:5" ht="12" customHeight="1">
      <c r="E19681" s="576"/>
    </row>
    <row r="19682" spans="5:5" ht="12" customHeight="1">
      <c r="E19682" s="576"/>
    </row>
    <row r="19683" spans="5:5" ht="12" customHeight="1">
      <c r="E19683" s="576"/>
    </row>
    <row r="19684" spans="5:5" ht="12" customHeight="1">
      <c r="E19684" s="576"/>
    </row>
    <row r="19685" spans="5:5" ht="12" customHeight="1">
      <c r="E19685" s="576"/>
    </row>
    <row r="19686" spans="5:5" ht="12" customHeight="1">
      <c r="E19686" s="576"/>
    </row>
    <row r="19687" spans="5:5" ht="12" customHeight="1">
      <c r="E19687" s="576"/>
    </row>
    <row r="19688" spans="5:5" ht="12" customHeight="1">
      <c r="E19688" s="576"/>
    </row>
    <row r="19689" spans="5:5" ht="12" customHeight="1">
      <c r="E19689" s="576"/>
    </row>
    <row r="19690" spans="5:5" ht="12" customHeight="1">
      <c r="E19690" s="576"/>
    </row>
    <row r="19691" spans="5:5" ht="12" customHeight="1">
      <c r="E19691" s="576"/>
    </row>
    <row r="19692" spans="5:5" ht="12" customHeight="1">
      <c r="E19692" s="576"/>
    </row>
    <row r="19693" spans="5:5" ht="12" customHeight="1">
      <c r="E19693" s="576"/>
    </row>
    <row r="19694" spans="5:5" ht="12" customHeight="1">
      <c r="E19694" s="576"/>
    </row>
    <row r="19695" spans="5:5" ht="12" customHeight="1">
      <c r="E19695" s="576"/>
    </row>
    <row r="19696" spans="5:5" ht="12" customHeight="1">
      <c r="E19696" s="576"/>
    </row>
    <row r="19697" spans="5:5" ht="12" customHeight="1">
      <c r="E19697" s="576"/>
    </row>
    <row r="19698" spans="5:5" ht="12" customHeight="1">
      <c r="E19698" s="576"/>
    </row>
    <row r="19699" spans="5:5" ht="12" customHeight="1">
      <c r="E19699" s="576"/>
    </row>
    <row r="19700" spans="5:5" ht="12" customHeight="1">
      <c r="E19700" s="576"/>
    </row>
    <row r="19701" spans="5:5" ht="12" customHeight="1">
      <c r="E19701" s="576"/>
    </row>
    <row r="19702" spans="5:5" ht="12" customHeight="1">
      <c r="E19702" s="576"/>
    </row>
    <row r="19703" spans="5:5" ht="12" customHeight="1">
      <c r="E19703" s="576"/>
    </row>
    <row r="19704" spans="5:5" ht="12" customHeight="1">
      <c r="E19704" s="576"/>
    </row>
    <row r="19705" spans="5:5" ht="12" customHeight="1">
      <c r="E19705" s="576"/>
    </row>
    <row r="19706" spans="5:5" ht="12" customHeight="1">
      <c r="E19706" s="576"/>
    </row>
    <row r="19707" spans="5:5" ht="12" customHeight="1">
      <c r="E19707" s="576"/>
    </row>
    <row r="19708" spans="5:5" ht="12" customHeight="1">
      <c r="E19708" s="576"/>
    </row>
    <row r="19709" spans="5:5" ht="12" customHeight="1">
      <c r="E19709" s="576"/>
    </row>
    <row r="19710" spans="5:5" ht="12" customHeight="1">
      <c r="E19710" s="576"/>
    </row>
    <row r="19711" spans="5:5" ht="12" customHeight="1">
      <c r="E19711" s="576"/>
    </row>
    <row r="19712" spans="5:5" ht="12" customHeight="1">
      <c r="E19712" s="576"/>
    </row>
    <row r="19713" spans="5:5" ht="12" customHeight="1">
      <c r="E19713" s="576"/>
    </row>
    <row r="19714" spans="5:5" ht="12" customHeight="1">
      <c r="E19714" s="576"/>
    </row>
    <row r="19715" spans="5:5" ht="12" customHeight="1">
      <c r="E19715" s="576"/>
    </row>
    <row r="19716" spans="5:5" ht="12" customHeight="1">
      <c r="E19716" s="576"/>
    </row>
    <row r="19717" spans="5:5" ht="12" customHeight="1">
      <c r="E19717" s="576"/>
    </row>
    <row r="19718" spans="5:5" ht="12" customHeight="1">
      <c r="E19718" s="576"/>
    </row>
    <row r="19719" spans="5:5" ht="12" customHeight="1">
      <c r="E19719" s="576"/>
    </row>
    <row r="19720" spans="5:5" ht="12" customHeight="1">
      <c r="E19720" s="576"/>
    </row>
    <row r="19721" spans="5:5" ht="12" customHeight="1">
      <c r="E19721" s="576"/>
    </row>
    <row r="19722" spans="5:5" ht="12" customHeight="1">
      <c r="E19722" s="576"/>
    </row>
    <row r="19723" spans="5:5" ht="12" customHeight="1">
      <c r="E19723" s="576"/>
    </row>
    <row r="19724" spans="5:5" ht="12" customHeight="1">
      <c r="E19724" s="576"/>
    </row>
    <row r="19725" spans="5:5" ht="12" customHeight="1">
      <c r="E19725" s="576"/>
    </row>
    <row r="19726" spans="5:5" ht="12" customHeight="1">
      <c r="E19726" s="576"/>
    </row>
    <row r="19727" spans="5:5" ht="12" customHeight="1">
      <c r="E19727" s="576"/>
    </row>
    <row r="19728" spans="5:5" ht="12" customHeight="1">
      <c r="E19728" s="576"/>
    </row>
    <row r="19729" spans="5:5" ht="12" customHeight="1">
      <c r="E19729" s="576"/>
    </row>
    <row r="19730" spans="5:5" ht="12" customHeight="1">
      <c r="E19730" s="576"/>
    </row>
    <row r="19731" spans="5:5" ht="12" customHeight="1">
      <c r="E19731" s="576"/>
    </row>
    <row r="19732" spans="5:5" ht="12" customHeight="1">
      <c r="E19732" s="576"/>
    </row>
    <row r="19733" spans="5:5" ht="12" customHeight="1">
      <c r="E19733" s="576"/>
    </row>
    <row r="19734" spans="5:5" ht="12" customHeight="1">
      <c r="E19734" s="576"/>
    </row>
    <row r="19735" spans="5:5" ht="12" customHeight="1">
      <c r="E19735" s="576"/>
    </row>
    <row r="19736" spans="5:5" ht="12" customHeight="1">
      <c r="E19736" s="576"/>
    </row>
    <row r="19737" spans="5:5" ht="12" customHeight="1">
      <c r="E19737" s="576"/>
    </row>
    <row r="19738" spans="5:5" ht="12" customHeight="1">
      <c r="E19738" s="576"/>
    </row>
    <row r="19739" spans="5:5" ht="12" customHeight="1">
      <c r="E19739" s="576"/>
    </row>
    <row r="19740" spans="5:5" ht="12" customHeight="1">
      <c r="E19740" s="576"/>
    </row>
    <row r="19741" spans="5:5" ht="12" customHeight="1">
      <c r="E19741" s="576"/>
    </row>
    <row r="19742" spans="5:5" ht="12" customHeight="1">
      <c r="E19742" s="576"/>
    </row>
    <row r="19743" spans="5:5" ht="12" customHeight="1">
      <c r="E19743" s="576"/>
    </row>
    <row r="19744" spans="5:5" ht="12" customHeight="1">
      <c r="E19744" s="576"/>
    </row>
    <row r="19745" spans="5:5" ht="12" customHeight="1">
      <c r="E19745" s="576"/>
    </row>
    <row r="19746" spans="5:5" ht="12" customHeight="1">
      <c r="E19746" s="576"/>
    </row>
    <row r="19747" spans="5:5" ht="12" customHeight="1">
      <c r="E19747" s="576"/>
    </row>
    <row r="19748" spans="5:5" ht="12" customHeight="1">
      <c r="E19748" s="576"/>
    </row>
    <row r="19749" spans="5:5" ht="12" customHeight="1">
      <c r="E19749" s="576"/>
    </row>
    <row r="19750" spans="5:5" ht="12" customHeight="1">
      <c r="E19750" s="576"/>
    </row>
    <row r="19751" spans="5:5" ht="12" customHeight="1">
      <c r="E19751" s="576"/>
    </row>
    <row r="19752" spans="5:5" ht="12" customHeight="1">
      <c r="E19752" s="576"/>
    </row>
    <row r="19753" spans="5:5" ht="12" customHeight="1">
      <c r="E19753" s="576"/>
    </row>
    <row r="19754" spans="5:5" ht="12" customHeight="1">
      <c r="E19754" s="576"/>
    </row>
    <row r="19755" spans="5:5" ht="12" customHeight="1">
      <c r="E19755" s="576"/>
    </row>
    <row r="19756" spans="5:5" ht="12" customHeight="1">
      <c r="E19756" s="576"/>
    </row>
    <row r="19757" spans="5:5" ht="12" customHeight="1">
      <c r="E19757" s="576"/>
    </row>
    <row r="19758" spans="5:5" ht="12" customHeight="1">
      <c r="E19758" s="576"/>
    </row>
    <row r="19759" spans="5:5" ht="12" customHeight="1">
      <c r="E19759" s="576"/>
    </row>
    <row r="19760" spans="5:5" ht="12" customHeight="1">
      <c r="E19760" s="576"/>
    </row>
    <row r="19761" spans="5:5" ht="12" customHeight="1">
      <c r="E19761" s="576"/>
    </row>
    <row r="19762" spans="5:5" ht="12" customHeight="1">
      <c r="E19762" s="576"/>
    </row>
    <row r="19763" spans="5:5" ht="12" customHeight="1">
      <c r="E19763" s="576"/>
    </row>
    <row r="19764" spans="5:5" ht="12" customHeight="1">
      <c r="E19764" s="576"/>
    </row>
    <row r="19765" spans="5:5" ht="12" customHeight="1">
      <c r="E19765" s="576"/>
    </row>
    <row r="19766" spans="5:5" ht="12" customHeight="1">
      <c r="E19766" s="576"/>
    </row>
    <row r="19767" spans="5:5" ht="12" customHeight="1">
      <c r="E19767" s="576"/>
    </row>
    <row r="19768" spans="5:5" ht="12" customHeight="1">
      <c r="E19768" s="576"/>
    </row>
    <row r="19769" spans="5:5" ht="12" customHeight="1">
      <c r="E19769" s="576"/>
    </row>
    <row r="19770" spans="5:5" ht="12" customHeight="1">
      <c r="E19770" s="576"/>
    </row>
    <row r="19771" spans="5:5" ht="12" customHeight="1">
      <c r="E19771" s="576"/>
    </row>
    <row r="19772" spans="5:5" ht="12" customHeight="1">
      <c r="E19772" s="576"/>
    </row>
    <row r="19773" spans="5:5" ht="12" customHeight="1">
      <c r="E19773" s="576"/>
    </row>
    <row r="19774" spans="5:5" ht="12" customHeight="1">
      <c r="E19774" s="576"/>
    </row>
    <row r="19775" spans="5:5" ht="12" customHeight="1">
      <c r="E19775" s="576"/>
    </row>
    <row r="19776" spans="5:5" ht="12" customHeight="1">
      <c r="E19776" s="576"/>
    </row>
    <row r="19777" spans="5:5" ht="12" customHeight="1">
      <c r="E19777" s="576"/>
    </row>
    <row r="19778" spans="5:5" ht="12" customHeight="1">
      <c r="E19778" s="576"/>
    </row>
    <row r="19779" spans="5:5" ht="12" customHeight="1">
      <c r="E19779" s="576"/>
    </row>
    <row r="19780" spans="5:5" ht="12" customHeight="1">
      <c r="E19780" s="576"/>
    </row>
    <row r="19781" spans="5:5" ht="12" customHeight="1">
      <c r="E19781" s="576"/>
    </row>
    <row r="19782" spans="5:5" ht="12" customHeight="1">
      <c r="E19782" s="576"/>
    </row>
    <row r="19783" spans="5:5" ht="12" customHeight="1">
      <c r="E19783" s="576"/>
    </row>
    <row r="19784" spans="5:5" ht="12" customHeight="1">
      <c r="E19784" s="576"/>
    </row>
    <row r="19785" spans="5:5" ht="12" customHeight="1">
      <c r="E19785" s="576"/>
    </row>
    <row r="19786" spans="5:5" ht="12" customHeight="1">
      <c r="E19786" s="576"/>
    </row>
    <row r="19787" spans="5:5" ht="12" customHeight="1">
      <c r="E19787" s="576"/>
    </row>
    <row r="19788" spans="5:5" ht="12" customHeight="1">
      <c r="E19788" s="576"/>
    </row>
    <row r="19789" spans="5:5" ht="12" customHeight="1">
      <c r="E19789" s="576"/>
    </row>
    <row r="19790" spans="5:5" ht="12" customHeight="1">
      <c r="E19790" s="576"/>
    </row>
    <row r="19791" spans="5:5" ht="12" customHeight="1">
      <c r="E19791" s="576"/>
    </row>
    <row r="19792" spans="5:5" ht="12" customHeight="1">
      <c r="E19792" s="576"/>
    </row>
    <row r="19793" spans="5:5" ht="12" customHeight="1">
      <c r="E19793" s="576"/>
    </row>
    <row r="19794" spans="5:5" ht="12" customHeight="1">
      <c r="E19794" s="576"/>
    </row>
    <row r="19795" spans="5:5" ht="12" customHeight="1">
      <c r="E19795" s="576"/>
    </row>
    <row r="19796" spans="5:5" ht="12" customHeight="1">
      <c r="E19796" s="576"/>
    </row>
    <row r="19797" spans="5:5" ht="12" customHeight="1">
      <c r="E19797" s="576"/>
    </row>
    <row r="19798" spans="5:5" ht="12" customHeight="1">
      <c r="E19798" s="576"/>
    </row>
    <row r="19799" spans="5:5" ht="12" customHeight="1">
      <c r="E19799" s="576"/>
    </row>
    <row r="19800" spans="5:5" ht="12" customHeight="1">
      <c r="E19800" s="576"/>
    </row>
    <row r="19801" spans="5:5" ht="12" customHeight="1">
      <c r="E19801" s="576"/>
    </row>
    <row r="19802" spans="5:5" ht="12" customHeight="1">
      <c r="E19802" s="576"/>
    </row>
    <row r="19803" spans="5:5" ht="12" customHeight="1">
      <c r="E19803" s="576"/>
    </row>
    <row r="19804" spans="5:5" ht="12" customHeight="1">
      <c r="E19804" s="576"/>
    </row>
    <row r="19805" spans="5:5" ht="12" customHeight="1">
      <c r="E19805" s="576"/>
    </row>
    <row r="19806" spans="5:5" ht="12" customHeight="1">
      <c r="E19806" s="576"/>
    </row>
    <row r="19807" spans="5:5" ht="12" customHeight="1">
      <c r="E19807" s="576"/>
    </row>
    <row r="19808" spans="5:5" ht="12" customHeight="1">
      <c r="E19808" s="576"/>
    </row>
    <row r="19809" spans="5:5" ht="12" customHeight="1">
      <c r="E19809" s="576"/>
    </row>
    <row r="19810" spans="5:5" ht="12" customHeight="1">
      <c r="E19810" s="576"/>
    </row>
    <row r="19811" spans="5:5" ht="12" customHeight="1">
      <c r="E19811" s="576"/>
    </row>
    <row r="19812" spans="5:5" ht="12" customHeight="1">
      <c r="E19812" s="576"/>
    </row>
    <row r="19813" spans="5:5" ht="12" customHeight="1">
      <c r="E19813" s="576"/>
    </row>
    <row r="19814" spans="5:5" ht="12" customHeight="1">
      <c r="E19814" s="576"/>
    </row>
    <row r="19815" spans="5:5" ht="12" customHeight="1">
      <c r="E19815" s="576"/>
    </row>
    <row r="19816" spans="5:5" ht="12" customHeight="1">
      <c r="E19816" s="576"/>
    </row>
    <row r="19817" spans="5:5" ht="12" customHeight="1">
      <c r="E19817" s="576"/>
    </row>
    <row r="19818" spans="5:5" ht="12" customHeight="1">
      <c r="E19818" s="576"/>
    </row>
    <row r="19819" spans="5:5" ht="12" customHeight="1">
      <c r="E19819" s="576"/>
    </row>
    <row r="19820" spans="5:5" ht="12" customHeight="1">
      <c r="E19820" s="576"/>
    </row>
    <row r="19821" spans="5:5" ht="12" customHeight="1">
      <c r="E19821" s="576"/>
    </row>
    <row r="19822" spans="5:5" ht="12" customHeight="1">
      <c r="E19822" s="576"/>
    </row>
    <row r="19823" spans="5:5" ht="12" customHeight="1">
      <c r="E19823" s="576"/>
    </row>
    <row r="19824" spans="5:5" ht="12" customHeight="1">
      <c r="E19824" s="576"/>
    </row>
    <row r="19825" spans="5:5" ht="12" customHeight="1">
      <c r="E19825" s="576"/>
    </row>
    <row r="19826" spans="5:5" ht="12" customHeight="1">
      <c r="E19826" s="576"/>
    </row>
    <row r="19827" spans="5:5" ht="12" customHeight="1">
      <c r="E19827" s="576"/>
    </row>
    <row r="19828" spans="5:5" ht="12" customHeight="1">
      <c r="E19828" s="576"/>
    </row>
    <row r="19829" spans="5:5" ht="12" customHeight="1">
      <c r="E19829" s="576"/>
    </row>
    <row r="19830" spans="5:5" ht="12" customHeight="1">
      <c r="E19830" s="576"/>
    </row>
    <row r="19831" spans="5:5" ht="12" customHeight="1">
      <c r="E19831" s="576"/>
    </row>
    <row r="19832" spans="5:5" ht="12" customHeight="1">
      <c r="E19832" s="576"/>
    </row>
    <row r="19833" spans="5:5" ht="12" customHeight="1">
      <c r="E19833" s="576"/>
    </row>
    <row r="19834" spans="5:5" ht="12" customHeight="1">
      <c r="E19834" s="576"/>
    </row>
    <row r="19835" spans="5:5" ht="12" customHeight="1">
      <c r="E19835" s="576"/>
    </row>
    <row r="19836" spans="5:5" ht="12" customHeight="1">
      <c r="E19836" s="576"/>
    </row>
    <row r="19837" spans="5:5" ht="12" customHeight="1">
      <c r="E19837" s="576"/>
    </row>
    <row r="19838" spans="5:5" ht="12" customHeight="1">
      <c r="E19838" s="576"/>
    </row>
    <row r="19839" spans="5:5" ht="12" customHeight="1">
      <c r="E19839" s="576"/>
    </row>
    <row r="19840" spans="5:5" ht="12" customHeight="1">
      <c r="E19840" s="576"/>
    </row>
    <row r="19841" spans="5:5" ht="12" customHeight="1">
      <c r="E19841" s="576"/>
    </row>
    <row r="19842" spans="5:5" ht="12" customHeight="1">
      <c r="E19842" s="576"/>
    </row>
    <row r="19843" spans="5:5" ht="12" customHeight="1">
      <c r="E19843" s="576"/>
    </row>
    <row r="19844" spans="5:5" ht="12" customHeight="1">
      <c r="E19844" s="576"/>
    </row>
    <row r="19845" spans="5:5" ht="12" customHeight="1">
      <c r="E19845" s="576"/>
    </row>
    <row r="19846" spans="5:5" ht="12" customHeight="1">
      <c r="E19846" s="576"/>
    </row>
    <row r="19847" spans="5:5" ht="12" customHeight="1">
      <c r="E19847" s="576"/>
    </row>
    <row r="19848" spans="5:5" ht="12" customHeight="1">
      <c r="E19848" s="576"/>
    </row>
    <row r="19849" spans="5:5" ht="12" customHeight="1">
      <c r="E19849" s="576"/>
    </row>
    <row r="19850" spans="5:5" ht="12" customHeight="1">
      <c r="E19850" s="576"/>
    </row>
    <row r="19851" spans="5:5" ht="12" customHeight="1">
      <c r="E19851" s="576"/>
    </row>
    <row r="19852" spans="5:5" ht="12" customHeight="1">
      <c r="E19852" s="576"/>
    </row>
    <row r="19853" spans="5:5" ht="12" customHeight="1">
      <c r="E19853" s="576"/>
    </row>
    <row r="19854" spans="5:5" ht="12" customHeight="1">
      <c r="E19854" s="576"/>
    </row>
    <row r="19855" spans="5:5" ht="12" customHeight="1">
      <c r="E19855" s="576"/>
    </row>
    <row r="19856" spans="5:5" ht="12" customHeight="1">
      <c r="E19856" s="576"/>
    </row>
    <row r="19857" spans="5:5" ht="12" customHeight="1">
      <c r="E19857" s="576"/>
    </row>
    <row r="19858" spans="5:5" ht="12" customHeight="1">
      <c r="E19858" s="576"/>
    </row>
    <row r="19859" spans="5:5" ht="12" customHeight="1">
      <c r="E19859" s="576"/>
    </row>
    <row r="19860" spans="5:5" ht="12" customHeight="1">
      <c r="E19860" s="576"/>
    </row>
    <row r="19861" spans="5:5" ht="12" customHeight="1">
      <c r="E19861" s="576"/>
    </row>
    <row r="19862" spans="5:5" ht="12" customHeight="1">
      <c r="E19862" s="576"/>
    </row>
    <row r="19863" spans="5:5" ht="12" customHeight="1">
      <c r="E19863" s="576"/>
    </row>
    <row r="19864" spans="5:5" ht="12" customHeight="1">
      <c r="E19864" s="576"/>
    </row>
    <row r="19865" spans="5:5" ht="12" customHeight="1">
      <c r="E19865" s="576"/>
    </row>
    <row r="19866" spans="5:5" ht="12" customHeight="1">
      <c r="E19866" s="576"/>
    </row>
    <row r="19867" spans="5:5" ht="12" customHeight="1">
      <c r="E19867" s="576"/>
    </row>
    <row r="19868" spans="5:5" ht="12" customHeight="1">
      <c r="E19868" s="576"/>
    </row>
    <row r="19869" spans="5:5" ht="12" customHeight="1">
      <c r="E19869" s="576"/>
    </row>
    <row r="19870" spans="5:5" ht="12" customHeight="1">
      <c r="E19870" s="576"/>
    </row>
    <row r="19871" spans="5:5" ht="12" customHeight="1">
      <c r="E19871" s="576"/>
    </row>
    <row r="19872" spans="5:5" ht="12" customHeight="1">
      <c r="E19872" s="576"/>
    </row>
    <row r="19873" spans="5:5" ht="12" customHeight="1">
      <c r="E19873" s="576"/>
    </row>
    <row r="19874" spans="5:5" ht="12" customHeight="1">
      <c r="E19874" s="576"/>
    </row>
    <row r="19875" spans="5:5" ht="12" customHeight="1">
      <c r="E19875" s="576"/>
    </row>
    <row r="19876" spans="5:5" ht="12" customHeight="1">
      <c r="E19876" s="576"/>
    </row>
    <row r="19877" spans="5:5" ht="12" customHeight="1">
      <c r="E19877" s="576"/>
    </row>
    <row r="19878" spans="5:5" ht="12" customHeight="1">
      <c r="E19878" s="576"/>
    </row>
    <row r="19879" spans="5:5" ht="12" customHeight="1">
      <c r="E19879" s="576"/>
    </row>
    <row r="19880" spans="5:5" ht="12" customHeight="1">
      <c r="E19880" s="576"/>
    </row>
    <row r="19881" spans="5:5" ht="12" customHeight="1">
      <c r="E19881" s="576"/>
    </row>
    <row r="19882" spans="5:5" ht="12" customHeight="1">
      <c r="E19882" s="576"/>
    </row>
    <row r="19883" spans="5:5" ht="12" customHeight="1">
      <c r="E19883" s="576"/>
    </row>
    <row r="19884" spans="5:5" ht="12" customHeight="1">
      <c r="E19884" s="576"/>
    </row>
    <row r="19885" spans="5:5" ht="12" customHeight="1">
      <c r="E19885" s="576"/>
    </row>
    <row r="19886" spans="5:5" ht="12" customHeight="1">
      <c r="E19886" s="576"/>
    </row>
    <row r="19887" spans="5:5" ht="12" customHeight="1">
      <c r="E19887" s="576"/>
    </row>
    <row r="19888" spans="5:5" ht="12" customHeight="1">
      <c r="E19888" s="576"/>
    </row>
    <row r="19889" spans="5:5" ht="12" customHeight="1">
      <c r="E19889" s="576"/>
    </row>
    <row r="19890" spans="5:5" ht="12" customHeight="1">
      <c r="E19890" s="576"/>
    </row>
    <row r="19891" spans="5:5" ht="12" customHeight="1">
      <c r="E19891" s="576"/>
    </row>
    <row r="19892" spans="5:5" ht="12" customHeight="1">
      <c r="E19892" s="576"/>
    </row>
    <row r="19893" spans="5:5" ht="12" customHeight="1">
      <c r="E19893" s="576"/>
    </row>
    <row r="19894" spans="5:5" ht="12" customHeight="1">
      <c r="E19894" s="576"/>
    </row>
    <row r="19895" spans="5:5" ht="12" customHeight="1">
      <c r="E19895" s="576"/>
    </row>
    <row r="19896" spans="5:5" ht="12" customHeight="1">
      <c r="E19896" s="576"/>
    </row>
    <row r="19897" spans="5:5" ht="12" customHeight="1">
      <c r="E19897" s="576"/>
    </row>
    <row r="19898" spans="5:5" ht="12" customHeight="1">
      <c r="E19898" s="576"/>
    </row>
    <row r="19899" spans="5:5" ht="12" customHeight="1">
      <c r="E19899" s="576"/>
    </row>
    <row r="19900" spans="5:5" ht="12" customHeight="1">
      <c r="E19900" s="576"/>
    </row>
    <row r="19901" spans="5:5" ht="12" customHeight="1">
      <c r="E19901" s="576"/>
    </row>
    <row r="19902" spans="5:5" ht="12" customHeight="1">
      <c r="E19902" s="576"/>
    </row>
    <row r="19903" spans="5:5" ht="12" customHeight="1">
      <c r="E19903" s="576"/>
    </row>
    <row r="19904" spans="5:5" ht="12" customHeight="1">
      <c r="E19904" s="576"/>
    </row>
    <row r="19905" spans="5:5" ht="12" customHeight="1">
      <c r="E19905" s="576"/>
    </row>
    <row r="19906" spans="5:5" ht="12" customHeight="1">
      <c r="E19906" s="576"/>
    </row>
    <row r="19907" spans="5:5" ht="12" customHeight="1">
      <c r="E19907" s="576"/>
    </row>
    <row r="19908" spans="5:5" ht="12" customHeight="1">
      <c r="E19908" s="576"/>
    </row>
    <row r="19909" spans="5:5" ht="12" customHeight="1">
      <c r="E19909" s="576"/>
    </row>
    <row r="19910" spans="5:5" ht="12" customHeight="1">
      <c r="E19910" s="576"/>
    </row>
    <row r="19911" spans="5:5" ht="12" customHeight="1">
      <c r="E19911" s="576"/>
    </row>
    <row r="19912" spans="5:5" ht="12" customHeight="1">
      <c r="E19912" s="576"/>
    </row>
    <row r="19913" spans="5:5" ht="12" customHeight="1">
      <c r="E19913" s="576"/>
    </row>
    <row r="19914" spans="5:5" ht="12" customHeight="1">
      <c r="E19914" s="576"/>
    </row>
    <row r="19915" spans="5:5" ht="12" customHeight="1">
      <c r="E19915" s="576"/>
    </row>
    <row r="19916" spans="5:5" ht="12" customHeight="1">
      <c r="E19916" s="576"/>
    </row>
    <row r="19917" spans="5:5" ht="12" customHeight="1">
      <c r="E19917" s="576"/>
    </row>
    <row r="19918" spans="5:5" ht="12" customHeight="1">
      <c r="E19918" s="576"/>
    </row>
    <row r="19919" spans="5:5" ht="12" customHeight="1">
      <c r="E19919" s="576"/>
    </row>
    <row r="19920" spans="5:5" ht="12" customHeight="1">
      <c r="E19920" s="576"/>
    </row>
    <row r="19921" spans="5:5" ht="12" customHeight="1">
      <c r="E19921" s="576"/>
    </row>
    <row r="19922" spans="5:5" ht="12" customHeight="1">
      <c r="E19922" s="576"/>
    </row>
    <row r="19923" spans="5:5" ht="12" customHeight="1">
      <c r="E19923" s="576"/>
    </row>
    <row r="19924" spans="5:5" ht="12" customHeight="1">
      <c r="E19924" s="576"/>
    </row>
    <row r="19925" spans="5:5" ht="12" customHeight="1">
      <c r="E19925" s="576"/>
    </row>
    <row r="19926" spans="5:5" ht="12" customHeight="1">
      <c r="E19926" s="576"/>
    </row>
    <row r="19927" spans="5:5" ht="12" customHeight="1">
      <c r="E19927" s="576"/>
    </row>
    <row r="19928" spans="5:5" ht="12" customHeight="1">
      <c r="E19928" s="576"/>
    </row>
    <row r="19929" spans="5:5" ht="12" customHeight="1">
      <c r="E19929" s="576"/>
    </row>
    <row r="19930" spans="5:5" ht="12" customHeight="1">
      <c r="E19930" s="576"/>
    </row>
    <row r="19931" spans="5:5" ht="12" customHeight="1">
      <c r="E19931" s="576"/>
    </row>
    <row r="19932" spans="5:5" ht="12" customHeight="1">
      <c r="E19932" s="576"/>
    </row>
    <row r="19933" spans="5:5" ht="12" customHeight="1">
      <c r="E19933" s="576"/>
    </row>
    <row r="19934" spans="5:5" ht="12" customHeight="1">
      <c r="E19934" s="576"/>
    </row>
    <row r="19935" spans="5:5" ht="12" customHeight="1">
      <c r="E19935" s="576"/>
    </row>
    <row r="19936" spans="5:5" ht="12" customHeight="1">
      <c r="E19936" s="576"/>
    </row>
    <row r="19937" spans="5:5" ht="12" customHeight="1">
      <c r="E19937" s="576"/>
    </row>
    <row r="19938" spans="5:5" ht="12" customHeight="1">
      <c r="E19938" s="576"/>
    </row>
    <row r="19939" spans="5:5" ht="12" customHeight="1">
      <c r="E19939" s="576"/>
    </row>
    <row r="19940" spans="5:5" ht="12" customHeight="1">
      <c r="E19940" s="576"/>
    </row>
    <row r="19941" spans="5:5" ht="12" customHeight="1">
      <c r="E19941" s="576"/>
    </row>
    <row r="19942" spans="5:5" ht="12" customHeight="1">
      <c r="E19942" s="576"/>
    </row>
    <row r="19943" spans="5:5" ht="12" customHeight="1">
      <c r="E19943" s="576"/>
    </row>
    <row r="19944" spans="5:5" ht="12" customHeight="1">
      <c r="E19944" s="576"/>
    </row>
    <row r="19945" spans="5:5" ht="12" customHeight="1">
      <c r="E19945" s="576"/>
    </row>
    <row r="19946" spans="5:5" ht="12" customHeight="1">
      <c r="E19946" s="576"/>
    </row>
    <row r="19947" spans="5:5" ht="12" customHeight="1">
      <c r="E19947" s="576"/>
    </row>
    <row r="19948" spans="5:5" ht="12" customHeight="1">
      <c r="E19948" s="576"/>
    </row>
    <row r="19949" spans="5:5" ht="12" customHeight="1">
      <c r="E19949" s="576"/>
    </row>
    <row r="19950" spans="5:5" ht="12" customHeight="1">
      <c r="E19950" s="576"/>
    </row>
    <row r="19951" spans="5:5" ht="12" customHeight="1">
      <c r="E19951" s="576"/>
    </row>
    <row r="19952" spans="5:5" ht="12" customHeight="1">
      <c r="E19952" s="576"/>
    </row>
    <row r="19953" spans="5:5" ht="12" customHeight="1">
      <c r="E19953" s="576"/>
    </row>
    <row r="19954" spans="5:5" ht="12" customHeight="1">
      <c r="E19954" s="576"/>
    </row>
    <row r="19955" spans="5:5" ht="12" customHeight="1">
      <c r="E19955" s="576"/>
    </row>
    <row r="19956" spans="5:5" ht="12" customHeight="1">
      <c r="E19956" s="576"/>
    </row>
    <row r="19957" spans="5:5" ht="12" customHeight="1">
      <c r="E19957" s="576"/>
    </row>
    <row r="19958" spans="5:5" ht="12" customHeight="1">
      <c r="E19958" s="576"/>
    </row>
    <row r="19959" spans="5:5" ht="12" customHeight="1">
      <c r="E19959" s="576"/>
    </row>
    <row r="19960" spans="5:5" ht="12" customHeight="1">
      <c r="E19960" s="576"/>
    </row>
    <row r="19961" spans="5:5" ht="12" customHeight="1">
      <c r="E19961" s="576"/>
    </row>
    <row r="19962" spans="5:5" ht="12" customHeight="1">
      <c r="E19962" s="576"/>
    </row>
    <row r="19963" spans="5:5" ht="12" customHeight="1">
      <c r="E19963" s="576"/>
    </row>
    <row r="19964" spans="5:5" ht="12" customHeight="1">
      <c r="E19964" s="576"/>
    </row>
    <row r="19965" spans="5:5" ht="12" customHeight="1">
      <c r="E19965" s="576"/>
    </row>
    <row r="19966" spans="5:5" ht="12" customHeight="1">
      <c r="E19966" s="576"/>
    </row>
    <row r="19967" spans="5:5" ht="12" customHeight="1">
      <c r="E19967" s="576"/>
    </row>
    <row r="19968" spans="5:5" ht="12" customHeight="1">
      <c r="E19968" s="576"/>
    </row>
    <row r="19969" spans="5:5" ht="12" customHeight="1">
      <c r="E19969" s="576"/>
    </row>
    <row r="19970" spans="5:5" ht="12" customHeight="1">
      <c r="E19970" s="576"/>
    </row>
    <row r="19971" spans="5:5" ht="12" customHeight="1">
      <c r="E19971" s="576"/>
    </row>
    <row r="19972" spans="5:5" ht="12" customHeight="1">
      <c r="E19972" s="576"/>
    </row>
    <row r="19973" spans="5:5" ht="12" customHeight="1">
      <c r="E19973" s="576"/>
    </row>
    <row r="19974" spans="5:5" ht="12" customHeight="1">
      <c r="E19974" s="576"/>
    </row>
    <row r="19975" spans="5:5" ht="12" customHeight="1">
      <c r="E19975" s="576"/>
    </row>
    <row r="19976" spans="5:5" ht="12" customHeight="1">
      <c r="E19976" s="576"/>
    </row>
    <row r="19977" spans="5:5" ht="12" customHeight="1">
      <c r="E19977" s="576"/>
    </row>
    <row r="19978" spans="5:5" ht="12" customHeight="1">
      <c r="E19978" s="576"/>
    </row>
    <row r="19979" spans="5:5" ht="12" customHeight="1">
      <c r="E19979" s="576"/>
    </row>
    <row r="19980" spans="5:5" ht="12" customHeight="1">
      <c r="E19980" s="576"/>
    </row>
    <row r="19981" spans="5:5" ht="12" customHeight="1">
      <c r="E19981" s="576"/>
    </row>
    <row r="19982" spans="5:5" ht="12" customHeight="1">
      <c r="E19982" s="576"/>
    </row>
    <row r="19983" spans="5:5" ht="12" customHeight="1">
      <c r="E19983" s="576"/>
    </row>
    <row r="19984" spans="5:5" ht="12" customHeight="1">
      <c r="E19984" s="576"/>
    </row>
    <row r="19985" spans="5:5" ht="12" customHeight="1">
      <c r="E19985" s="576"/>
    </row>
    <row r="19986" spans="5:5" ht="12" customHeight="1">
      <c r="E19986" s="576"/>
    </row>
    <row r="19987" spans="5:5" ht="12" customHeight="1">
      <c r="E19987" s="576"/>
    </row>
    <row r="19988" spans="5:5" ht="12" customHeight="1">
      <c r="E19988" s="576"/>
    </row>
    <row r="19989" spans="5:5" ht="12" customHeight="1">
      <c r="E19989" s="576"/>
    </row>
    <row r="19990" spans="5:5" ht="12" customHeight="1">
      <c r="E19990" s="576"/>
    </row>
    <row r="19991" spans="5:5" ht="12" customHeight="1">
      <c r="E19991" s="576"/>
    </row>
    <row r="19992" spans="5:5" ht="12" customHeight="1">
      <c r="E19992" s="576"/>
    </row>
    <row r="19993" spans="5:5" ht="12" customHeight="1">
      <c r="E19993" s="576"/>
    </row>
    <row r="19994" spans="5:5" ht="12" customHeight="1">
      <c r="E19994" s="576"/>
    </row>
    <row r="19995" spans="5:5" ht="12" customHeight="1">
      <c r="E19995" s="576"/>
    </row>
    <row r="19996" spans="5:5" ht="12" customHeight="1">
      <c r="E19996" s="576"/>
    </row>
    <row r="19997" spans="5:5" ht="12" customHeight="1">
      <c r="E19997" s="576"/>
    </row>
    <row r="19998" spans="5:5" ht="12" customHeight="1">
      <c r="E19998" s="576"/>
    </row>
    <row r="19999" spans="5:5" ht="12" customHeight="1">
      <c r="E19999" s="576"/>
    </row>
    <row r="20000" spans="5:5" ht="12" customHeight="1">
      <c r="E20000" s="576"/>
    </row>
    <row r="20001" spans="5:5" ht="12" customHeight="1">
      <c r="E20001" s="576"/>
    </row>
    <row r="20002" spans="5:5" ht="12" customHeight="1">
      <c r="E20002" s="576"/>
    </row>
    <row r="20003" spans="5:5" ht="12" customHeight="1">
      <c r="E20003" s="576"/>
    </row>
    <row r="20004" spans="5:5" ht="12" customHeight="1">
      <c r="E20004" s="576"/>
    </row>
    <row r="20005" spans="5:5" ht="12" customHeight="1">
      <c r="E20005" s="576"/>
    </row>
    <row r="20006" spans="5:5" ht="12" customHeight="1">
      <c r="E20006" s="576"/>
    </row>
    <row r="20007" spans="5:5" ht="12" customHeight="1">
      <c r="E20007" s="576"/>
    </row>
    <row r="20008" spans="5:5" ht="12" customHeight="1">
      <c r="E20008" s="576"/>
    </row>
    <row r="20009" spans="5:5" ht="12" customHeight="1">
      <c r="E20009" s="576"/>
    </row>
    <row r="20010" spans="5:5" ht="12" customHeight="1">
      <c r="E20010" s="576"/>
    </row>
    <row r="20011" spans="5:5" ht="12" customHeight="1">
      <c r="E20011" s="576"/>
    </row>
    <row r="20012" spans="5:5" ht="12" customHeight="1">
      <c r="E20012" s="576"/>
    </row>
    <row r="20013" spans="5:5" ht="12" customHeight="1">
      <c r="E20013" s="576"/>
    </row>
    <row r="20014" spans="5:5" ht="12" customHeight="1">
      <c r="E20014" s="576"/>
    </row>
    <row r="20015" spans="5:5" ht="12" customHeight="1">
      <c r="E20015" s="576"/>
    </row>
    <row r="20016" spans="5:5" ht="12" customHeight="1">
      <c r="E20016" s="576"/>
    </row>
    <row r="20017" spans="5:5" ht="12" customHeight="1">
      <c r="E20017" s="576"/>
    </row>
    <row r="20018" spans="5:5" ht="12" customHeight="1">
      <c r="E20018" s="576"/>
    </row>
    <row r="20019" spans="5:5" ht="12" customHeight="1">
      <c r="E20019" s="576"/>
    </row>
    <row r="20020" spans="5:5" ht="12" customHeight="1">
      <c r="E20020" s="576"/>
    </row>
    <row r="20021" spans="5:5" ht="12" customHeight="1">
      <c r="E20021" s="576"/>
    </row>
    <row r="20022" spans="5:5" ht="12" customHeight="1">
      <c r="E20022" s="576"/>
    </row>
    <row r="20023" spans="5:5" ht="12" customHeight="1">
      <c r="E20023" s="576"/>
    </row>
    <row r="20024" spans="5:5" ht="12" customHeight="1">
      <c r="E20024" s="576"/>
    </row>
    <row r="20025" spans="5:5" ht="12" customHeight="1">
      <c r="E20025" s="576"/>
    </row>
    <row r="20026" spans="5:5" ht="12" customHeight="1">
      <c r="E20026" s="576"/>
    </row>
    <row r="20027" spans="5:5" ht="12" customHeight="1">
      <c r="E20027" s="576"/>
    </row>
    <row r="20028" spans="5:5" ht="12" customHeight="1">
      <c r="E20028" s="576"/>
    </row>
    <row r="20029" spans="5:5" ht="12" customHeight="1">
      <c r="E20029" s="576"/>
    </row>
    <row r="20030" spans="5:5" ht="12" customHeight="1">
      <c r="E20030" s="576"/>
    </row>
    <row r="20031" spans="5:5" ht="12" customHeight="1">
      <c r="E20031" s="576"/>
    </row>
    <row r="20032" spans="5:5" ht="12" customHeight="1">
      <c r="E20032" s="576"/>
    </row>
    <row r="20033" spans="5:5" ht="12" customHeight="1">
      <c r="E20033" s="576"/>
    </row>
    <row r="20034" spans="5:5" ht="12" customHeight="1">
      <c r="E20034" s="576"/>
    </row>
    <row r="20035" spans="5:5" ht="12" customHeight="1">
      <c r="E20035" s="576"/>
    </row>
    <row r="20036" spans="5:5" ht="12" customHeight="1">
      <c r="E20036" s="576"/>
    </row>
    <row r="20037" spans="5:5" ht="12" customHeight="1">
      <c r="E20037" s="576"/>
    </row>
    <row r="20038" spans="5:5" ht="12" customHeight="1">
      <c r="E20038" s="576"/>
    </row>
    <row r="20039" spans="5:5" ht="12" customHeight="1">
      <c r="E20039" s="576"/>
    </row>
    <row r="20040" spans="5:5" ht="12" customHeight="1">
      <c r="E20040" s="576"/>
    </row>
    <row r="20041" spans="5:5" ht="12" customHeight="1">
      <c r="E20041" s="576"/>
    </row>
    <row r="20042" spans="5:5" ht="12" customHeight="1">
      <c r="E20042" s="576"/>
    </row>
    <row r="20043" spans="5:5" ht="12" customHeight="1">
      <c r="E20043" s="576"/>
    </row>
    <row r="20044" spans="5:5" ht="12" customHeight="1">
      <c r="E20044" s="576"/>
    </row>
    <row r="20045" spans="5:5" ht="12" customHeight="1">
      <c r="E20045" s="576"/>
    </row>
    <row r="20046" spans="5:5" ht="12" customHeight="1">
      <c r="E20046" s="576"/>
    </row>
    <row r="20047" spans="5:5" ht="12" customHeight="1">
      <c r="E20047" s="576"/>
    </row>
    <row r="20048" spans="5:5" ht="12" customHeight="1">
      <c r="E20048" s="576"/>
    </row>
    <row r="20049" spans="5:5" ht="12" customHeight="1">
      <c r="E20049" s="576"/>
    </row>
    <row r="20050" spans="5:5" ht="12" customHeight="1">
      <c r="E20050" s="576"/>
    </row>
    <row r="20051" spans="5:5" ht="12" customHeight="1">
      <c r="E20051" s="576"/>
    </row>
    <row r="20052" spans="5:5" ht="12" customHeight="1">
      <c r="E20052" s="576"/>
    </row>
    <row r="20053" spans="5:5" ht="12" customHeight="1">
      <c r="E20053" s="576"/>
    </row>
    <row r="20054" spans="5:5" ht="12" customHeight="1">
      <c r="E20054" s="576"/>
    </row>
    <row r="20055" spans="5:5" ht="12" customHeight="1">
      <c r="E20055" s="576"/>
    </row>
    <row r="20056" spans="5:5" ht="12" customHeight="1">
      <c r="E20056" s="576"/>
    </row>
    <row r="20057" spans="5:5" ht="12" customHeight="1">
      <c r="E20057" s="576"/>
    </row>
    <row r="20058" spans="5:5" ht="12" customHeight="1">
      <c r="E20058" s="576"/>
    </row>
    <row r="20059" spans="5:5" ht="12" customHeight="1">
      <c r="E20059" s="576"/>
    </row>
    <row r="20060" spans="5:5" ht="12" customHeight="1">
      <c r="E20060" s="576"/>
    </row>
    <row r="20061" spans="5:5" ht="12" customHeight="1">
      <c r="E20061" s="576"/>
    </row>
    <row r="20062" spans="5:5" ht="12" customHeight="1">
      <c r="E20062" s="576"/>
    </row>
    <row r="20063" spans="5:5" ht="12" customHeight="1">
      <c r="E20063" s="576"/>
    </row>
    <row r="20064" spans="5:5" ht="12" customHeight="1">
      <c r="E20064" s="576"/>
    </row>
    <row r="20065" spans="5:5" ht="12" customHeight="1">
      <c r="E20065" s="576"/>
    </row>
    <row r="20066" spans="5:5" ht="12" customHeight="1">
      <c r="E20066" s="576"/>
    </row>
    <row r="20067" spans="5:5" ht="12" customHeight="1">
      <c r="E20067" s="576"/>
    </row>
    <row r="20068" spans="5:5" ht="12" customHeight="1">
      <c r="E20068" s="576"/>
    </row>
    <row r="20069" spans="5:5" ht="12" customHeight="1">
      <c r="E20069" s="576"/>
    </row>
    <row r="20070" spans="5:5" ht="12" customHeight="1">
      <c r="E20070" s="576"/>
    </row>
    <row r="20071" spans="5:5" ht="12" customHeight="1">
      <c r="E20071" s="576"/>
    </row>
    <row r="20072" spans="5:5" ht="12" customHeight="1">
      <c r="E20072" s="576"/>
    </row>
    <row r="20073" spans="5:5" ht="12" customHeight="1">
      <c r="E20073" s="576"/>
    </row>
    <row r="20074" spans="5:5" ht="12" customHeight="1">
      <c r="E20074" s="576"/>
    </row>
    <row r="20075" spans="5:5" ht="12" customHeight="1">
      <c r="E20075" s="576"/>
    </row>
    <row r="20076" spans="5:5" ht="12" customHeight="1">
      <c r="E20076" s="576"/>
    </row>
    <row r="20077" spans="5:5" ht="12" customHeight="1">
      <c r="E20077" s="576"/>
    </row>
    <row r="20078" spans="5:5" ht="12" customHeight="1">
      <c r="E20078" s="576"/>
    </row>
    <row r="20079" spans="5:5" ht="12" customHeight="1">
      <c r="E20079" s="576"/>
    </row>
    <row r="20080" spans="5:5" ht="12" customHeight="1">
      <c r="E20080" s="576"/>
    </row>
    <row r="20081" spans="5:5" ht="12" customHeight="1">
      <c r="E20081" s="576"/>
    </row>
    <row r="20082" spans="5:5" ht="12" customHeight="1">
      <c r="E20082" s="576"/>
    </row>
    <row r="20083" spans="5:5" ht="12" customHeight="1">
      <c r="E20083" s="576"/>
    </row>
    <row r="20084" spans="5:5" ht="12" customHeight="1">
      <c r="E20084" s="576"/>
    </row>
    <row r="20085" spans="5:5" ht="12" customHeight="1">
      <c r="E20085" s="576"/>
    </row>
    <row r="20086" spans="5:5" ht="12" customHeight="1">
      <c r="E20086" s="576"/>
    </row>
    <row r="20087" spans="5:5" ht="12" customHeight="1">
      <c r="E20087" s="576"/>
    </row>
    <row r="20088" spans="5:5" ht="12" customHeight="1">
      <c r="E20088" s="576"/>
    </row>
    <row r="20089" spans="5:5" ht="12" customHeight="1">
      <c r="E20089" s="576"/>
    </row>
    <row r="20090" spans="5:5" ht="12" customHeight="1">
      <c r="E20090" s="576"/>
    </row>
    <row r="20091" spans="5:5" ht="12" customHeight="1">
      <c r="E20091" s="576"/>
    </row>
    <row r="20092" spans="5:5" ht="12" customHeight="1">
      <c r="E20092" s="576"/>
    </row>
    <row r="20093" spans="5:5" ht="12" customHeight="1">
      <c r="E20093" s="576"/>
    </row>
    <row r="20094" spans="5:5" ht="12" customHeight="1">
      <c r="E20094" s="576"/>
    </row>
    <row r="20095" spans="5:5" ht="12" customHeight="1">
      <c r="E20095" s="576"/>
    </row>
    <row r="20096" spans="5:5" ht="12" customHeight="1">
      <c r="E20096" s="576"/>
    </row>
    <row r="20097" spans="5:5" ht="12" customHeight="1">
      <c r="E20097" s="576"/>
    </row>
    <row r="20098" spans="5:5" ht="12" customHeight="1">
      <c r="E20098" s="576"/>
    </row>
    <row r="20099" spans="5:5" ht="12" customHeight="1">
      <c r="E20099" s="576"/>
    </row>
    <row r="20100" spans="5:5" ht="12" customHeight="1">
      <c r="E20100" s="576"/>
    </row>
    <row r="20101" spans="5:5" ht="12" customHeight="1">
      <c r="E20101" s="576"/>
    </row>
    <row r="20102" spans="5:5" ht="12" customHeight="1">
      <c r="E20102" s="576"/>
    </row>
    <row r="20103" spans="5:5" ht="12" customHeight="1">
      <c r="E20103" s="576"/>
    </row>
    <row r="20104" spans="5:5" ht="12" customHeight="1">
      <c r="E20104" s="576"/>
    </row>
    <row r="20105" spans="5:5" ht="12" customHeight="1">
      <c r="E20105" s="576"/>
    </row>
    <row r="20106" spans="5:5" ht="12" customHeight="1">
      <c r="E20106" s="576"/>
    </row>
    <row r="20107" spans="5:5" ht="12" customHeight="1">
      <c r="E20107" s="576"/>
    </row>
    <row r="20108" spans="5:5" ht="12" customHeight="1">
      <c r="E20108" s="576"/>
    </row>
    <row r="20109" spans="5:5" ht="12" customHeight="1">
      <c r="E20109" s="576"/>
    </row>
    <row r="20110" spans="5:5" ht="12" customHeight="1">
      <c r="E20110" s="576"/>
    </row>
    <row r="20111" spans="5:5" ht="12" customHeight="1">
      <c r="E20111" s="576"/>
    </row>
    <row r="20112" spans="5:5" ht="12" customHeight="1">
      <c r="E20112" s="576"/>
    </row>
    <row r="20113" spans="5:5" ht="12" customHeight="1">
      <c r="E20113" s="576"/>
    </row>
    <row r="20114" spans="5:5" ht="12" customHeight="1">
      <c r="E20114" s="576"/>
    </row>
    <row r="20115" spans="5:5" ht="12" customHeight="1">
      <c r="E20115" s="576"/>
    </row>
    <row r="20116" spans="5:5" ht="12" customHeight="1">
      <c r="E20116" s="576"/>
    </row>
    <row r="20117" spans="5:5" ht="12" customHeight="1">
      <c r="E20117" s="576"/>
    </row>
    <row r="20118" spans="5:5" ht="12" customHeight="1">
      <c r="E20118" s="576"/>
    </row>
    <row r="20119" spans="5:5" ht="12" customHeight="1">
      <c r="E20119" s="576"/>
    </row>
    <row r="20120" spans="5:5" ht="12" customHeight="1">
      <c r="E20120" s="576"/>
    </row>
    <row r="20121" spans="5:5" ht="12" customHeight="1">
      <c r="E20121" s="576"/>
    </row>
    <row r="20122" spans="5:5" ht="12" customHeight="1">
      <c r="E20122" s="576"/>
    </row>
    <row r="20123" spans="5:5" ht="12" customHeight="1">
      <c r="E20123" s="576"/>
    </row>
    <row r="20124" spans="5:5" ht="12" customHeight="1">
      <c r="E20124" s="576"/>
    </row>
    <row r="20125" spans="5:5" ht="12" customHeight="1">
      <c r="E20125" s="576"/>
    </row>
    <row r="20126" spans="5:5" ht="12" customHeight="1">
      <c r="E20126" s="576"/>
    </row>
    <row r="20127" spans="5:5" ht="12" customHeight="1">
      <c r="E20127" s="576"/>
    </row>
    <row r="20128" spans="5:5" ht="12" customHeight="1">
      <c r="E20128" s="576"/>
    </row>
    <row r="20129" spans="5:5" ht="12" customHeight="1">
      <c r="E20129" s="576"/>
    </row>
    <row r="20130" spans="5:5" ht="12" customHeight="1">
      <c r="E20130" s="576"/>
    </row>
    <row r="20131" spans="5:5" ht="12" customHeight="1">
      <c r="E20131" s="576"/>
    </row>
    <row r="20132" spans="5:5" ht="12" customHeight="1">
      <c r="E20132" s="576"/>
    </row>
    <row r="20133" spans="5:5" ht="12" customHeight="1">
      <c r="E20133" s="576"/>
    </row>
    <row r="20134" spans="5:5" ht="12" customHeight="1">
      <c r="E20134" s="576"/>
    </row>
    <row r="20135" spans="5:5" ht="12" customHeight="1">
      <c r="E20135" s="576"/>
    </row>
    <row r="20136" spans="5:5" ht="12" customHeight="1">
      <c r="E20136" s="576"/>
    </row>
    <row r="20137" spans="5:5" ht="12" customHeight="1">
      <c r="E20137" s="576"/>
    </row>
    <row r="20138" spans="5:5" ht="12" customHeight="1">
      <c r="E20138" s="576"/>
    </row>
    <row r="20139" spans="5:5" ht="12" customHeight="1">
      <c r="E20139" s="576"/>
    </row>
    <row r="20140" spans="5:5" ht="12" customHeight="1">
      <c r="E20140" s="576"/>
    </row>
    <row r="20141" spans="5:5" ht="12" customHeight="1">
      <c r="E20141" s="576"/>
    </row>
    <row r="20142" spans="5:5" ht="12" customHeight="1">
      <c r="E20142" s="576"/>
    </row>
    <row r="20143" spans="5:5" ht="12" customHeight="1">
      <c r="E20143" s="576"/>
    </row>
    <row r="20144" spans="5:5" ht="12" customHeight="1">
      <c r="E20144" s="576"/>
    </row>
    <row r="20145" spans="5:5" ht="12" customHeight="1">
      <c r="E20145" s="576"/>
    </row>
    <row r="20146" spans="5:5" ht="12" customHeight="1">
      <c r="E20146" s="576"/>
    </row>
    <row r="20147" spans="5:5" ht="12" customHeight="1">
      <c r="E20147" s="576"/>
    </row>
    <row r="20148" spans="5:5" ht="12" customHeight="1">
      <c r="E20148" s="576"/>
    </row>
    <row r="20149" spans="5:5" ht="12" customHeight="1">
      <c r="E20149" s="576"/>
    </row>
    <row r="20150" spans="5:5" ht="12" customHeight="1">
      <c r="E20150" s="576"/>
    </row>
    <row r="20151" spans="5:5" ht="12" customHeight="1">
      <c r="E20151" s="576"/>
    </row>
    <row r="20152" spans="5:5" ht="12" customHeight="1">
      <c r="E20152" s="576"/>
    </row>
    <row r="20153" spans="5:5" ht="12" customHeight="1">
      <c r="E20153" s="576"/>
    </row>
    <row r="20154" spans="5:5" ht="12" customHeight="1">
      <c r="E20154" s="576"/>
    </row>
    <row r="20155" spans="5:5" ht="12" customHeight="1">
      <c r="E20155" s="576"/>
    </row>
    <row r="20156" spans="5:5" ht="12" customHeight="1">
      <c r="E20156" s="576"/>
    </row>
    <row r="20157" spans="5:5" ht="12" customHeight="1">
      <c r="E20157" s="576"/>
    </row>
    <row r="20158" spans="5:5" ht="12" customHeight="1">
      <c r="E20158" s="576"/>
    </row>
    <row r="20159" spans="5:5" ht="12" customHeight="1">
      <c r="E20159" s="576"/>
    </row>
    <row r="20160" spans="5:5" ht="12" customHeight="1">
      <c r="E20160" s="576"/>
    </row>
    <row r="20161" spans="5:5" ht="12" customHeight="1">
      <c r="E20161" s="576"/>
    </row>
    <row r="20162" spans="5:5" ht="12" customHeight="1">
      <c r="E20162" s="576"/>
    </row>
    <row r="20163" spans="5:5" ht="12" customHeight="1">
      <c r="E20163" s="576"/>
    </row>
    <row r="20164" spans="5:5" ht="12" customHeight="1">
      <c r="E20164" s="576"/>
    </row>
    <row r="20165" spans="5:5" ht="12" customHeight="1">
      <c r="E20165" s="576"/>
    </row>
    <row r="20166" spans="5:5" ht="12" customHeight="1">
      <c r="E20166" s="576"/>
    </row>
    <row r="20167" spans="5:5" ht="12" customHeight="1">
      <c r="E20167" s="576"/>
    </row>
    <row r="20168" spans="5:5" ht="12" customHeight="1">
      <c r="E20168" s="576"/>
    </row>
    <row r="20169" spans="5:5" ht="12" customHeight="1">
      <c r="E20169" s="576"/>
    </row>
    <row r="20170" spans="5:5" ht="12" customHeight="1">
      <c r="E20170" s="576"/>
    </row>
    <row r="20171" spans="5:5" ht="12" customHeight="1">
      <c r="E20171" s="576"/>
    </row>
    <row r="20172" spans="5:5" ht="12" customHeight="1">
      <c r="E20172" s="576"/>
    </row>
    <row r="20173" spans="5:5" ht="12" customHeight="1">
      <c r="E20173" s="576"/>
    </row>
    <row r="20174" spans="5:5" ht="12" customHeight="1">
      <c r="E20174" s="576"/>
    </row>
    <row r="20175" spans="5:5" ht="12" customHeight="1">
      <c r="E20175" s="576"/>
    </row>
    <row r="20176" spans="5:5" ht="12" customHeight="1">
      <c r="E20176" s="576"/>
    </row>
    <row r="20177" spans="5:5" ht="12" customHeight="1">
      <c r="E20177" s="576"/>
    </row>
    <row r="20178" spans="5:5" ht="12" customHeight="1">
      <c r="E20178" s="576"/>
    </row>
    <row r="20179" spans="5:5" ht="12" customHeight="1">
      <c r="E20179" s="576"/>
    </row>
    <row r="20180" spans="5:5" ht="12" customHeight="1">
      <c r="E20180" s="576"/>
    </row>
    <row r="20181" spans="5:5" ht="12" customHeight="1">
      <c r="E20181" s="576"/>
    </row>
    <row r="20182" spans="5:5" ht="12" customHeight="1">
      <c r="E20182" s="576"/>
    </row>
    <row r="20183" spans="5:5" ht="12" customHeight="1">
      <c r="E20183" s="576"/>
    </row>
    <row r="20184" spans="5:5" ht="12" customHeight="1">
      <c r="E20184" s="576"/>
    </row>
    <row r="20185" spans="5:5" ht="12" customHeight="1">
      <c r="E20185" s="576"/>
    </row>
    <row r="20186" spans="5:5" ht="12" customHeight="1">
      <c r="E20186" s="576"/>
    </row>
    <row r="20187" spans="5:5" ht="12" customHeight="1">
      <c r="E20187" s="576"/>
    </row>
    <row r="20188" spans="5:5" ht="12" customHeight="1">
      <c r="E20188" s="576"/>
    </row>
    <row r="20189" spans="5:5" ht="12" customHeight="1">
      <c r="E20189" s="576"/>
    </row>
    <row r="20190" spans="5:5" ht="12" customHeight="1">
      <c r="E20190" s="576"/>
    </row>
    <row r="20191" spans="5:5" ht="12" customHeight="1">
      <c r="E20191" s="576"/>
    </row>
    <row r="20192" spans="5:5" ht="12" customHeight="1">
      <c r="E20192" s="576"/>
    </row>
    <row r="20193" spans="5:5" ht="12" customHeight="1">
      <c r="E20193" s="576"/>
    </row>
    <row r="20194" spans="5:5" ht="12" customHeight="1">
      <c r="E20194" s="576"/>
    </row>
    <row r="20195" spans="5:5" ht="12" customHeight="1">
      <c r="E20195" s="576"/>
    </row>
    <row r="20196" spans="5:5" ht="12" customHeight="1">
      <c r="E20196" s="576"/>
    </row>
    <row r="20197" spans="5:5" ht="12" customHeight="1">
      <c r="E20197" s="576"/>
    </row>
    <row r="20198" spans="5:5" ht="12" customHeight="1">
      <c r="E20198" s="576"/>
    </row>
    <row r="20199" spans="5:5" ht="12" customHeight="1">
      <c r="E20199" s="576"/>
    </row>
    <row r="20200" spans="5:5" ht="12" customHeight="1">
      <c r="E20200" s="576"/>
    </row>
    <row r="20201" spans="5:5" ht="12" customHeight="1">
      <c r="E20201" s="576"/>
    </row>
    <row r="20202" spans="5:5" ht="12" customHeight="1">
      <c r="E20202" s="576"/>
    </row>
    <row r="20203" spans="5:5" ht="12" customHeight="1">
      <c r="E20203" s="576"/>
    </row>
    <row r="20204" spans="5:5" ht="12" customHeight="1">
      <c r="E20204" s="576"/>
    </row>
    <row r="20205" spans="5:5" ht="12" customHeight="1">
      <c r="E20205" s="576"/>
    </row>
    <row r="20206" spans="5:5" ht="12" customHeight="1">
      <c r="E20206" s="576"/>
    </row>
    <row r="20207" spans="5:5" ht="12" customHeight="1">
      <c r="E20207" s="576"/>
    </row>
    <row r="20208" spans="5:5" ht="12" customHeight="1">
      <c r="E20208" s="576"/>
    </row>
    <row r="20209" spans="5:5" ht="12" customHeight="1">
      <c r="E20209" s="576"/>
    </row>
    <row r="20210" spans="5:5" ht="12" customHeight="1">
      <c r="E20210" s="576"/>
    </row>
    <row r="20211" spans="5:5" ht="12" customHeight="1">
      <c r="E20211" s="576"/>
    </row>
    <row r="20212" spans="5:5" ht="12" customHeight="1">
      <c r="E20212" s="576"/>
    </row>
    <row r="20213" spans="5:5" ht="12" customHeight="1">
      <c r="E20213" s="576"/>
    </row>
    <row r="20214" spans="5:5" ht="12" customHeight="1">
      <c r="E20214" s="576"/>
    </row>
    <row r="20215" spans="5:5" ht="12" customHeight="1">
      <c r="E20215" s="576"/>
    </row>
    <row r="20216" spans="5:5" ht="12" customHeight="1">
      <c r="E20216" s="576"/>
    </row>
    <row r="20217" spans="5:5" ht="12" customHeight="1">
      <c r="E20217" s="576"/>
    </row>
    <row r="20218" spans="5:5" ht="12" customHeight="1">
      <c r="E20218" s="576"/>
    </row>
    <row r="20219" spans="5:5" ht="12" customHeight="1">
      <c r="E20219" s="576"/>
    </row>
    <row r="20220" spans="5:5" ht="12" customHeight="1">
      <c r="E20220" s="576"/>
    </row>
    <row r="20221" spans="5:5" ht="12" customHeight="1">
      <c r="E20221" s="576"/>
    </row>
    <row r="20222" spans="5:5" ht="12" customHeight="1">
      <c r="E20222" s="576"/>
    </row>
    <row r="20223" spans="5:5" ht="12" customHeight="1">
      <c r="E20223" s="576"/>
    </row>
    <row r="20224" spans="5:5" ht="12" customHeight="1">
      <c r="E20224" s="576"/>
    </row>
    <row r="20225" spans="5:5" ht="12" customHeight="1">
      <c r="E20225" s="576"/>
    </row>
    <row r="20226" spans="5:5" ht="12" customHeight="1">
      <c r="E20226" s="576"/>
    </row>
    <row r="20227" spans="5:5" ht="12" customHeight="1">
      <c r="E20227" s="576"/>
    </row>
    <row r="20228" spans="5:5" ht="12" customHeight="1">
      <c r="E20228" s="576"/>
    </row>
    <row r="20229" spans="5:5" ht="12" customHeight="1">
      <c r="E20229" s="576"/>
    </row>
    <row r="20230" spans="5:5" ht="12" customHeight="1">
      <c r="E20230" s="576"/>
    </row>
    <row r="20231" spans="5:5" ht="12" customHeight="1">
      <c r="E20231" s="576"/>
    </row>
    <row r="20232" spans="5:5" ht="12" customHeight="1">
      <c r="E20232" s="576"/>
    </row>
    <row r="20233" spans="5:5" ht="12" customHeight="1">
      <c r="E20233" s="576"/>
    </row>
    <row r="20234" spans="5:5" ht="12" customHeight="1">
      <c r="E20234" s="576"/>
    </row>
    <row r="20235" spans="5:5" ht="12" customHeight="1">
      <c r="E20235" s="576"/>
    </row>
    <row r="20236" spans="5:5" ht="12" customHeight="1">
      <c r="E20236" s="576"/>
    </row>
    <row r="20237" spans="5:5" ht="12" customHeight="1">
      <c r="E20237" s="576"/>
    </row>
    <row r="20238" spans="5:5" ht="12" customHeight="1">
      <c r="E20238" s="576"/>
    </row>
    <row r="20239" spans="5:5" ht="12" customHeight="1">
      <c r="E20239" s="576"/>
    </row>
    <row r="20240" spans="5:5" ht="12" customHeight="1">
      <c r="E20240" s="576"/>
    </row>
    <row r="20241" spans="5:5" ht="12" customHeight="1">
      <c r="E20241" s="576"/>
    </row>
    <row r="20242" spans="5:5" ht="12" customHeight="1">
      <c r="E20242" s="576"/>
    </row>
    <row r="20243" spans="5:5" ht="12" customHeight="1">
      <c r="E20243" s="576"/>
    </row>
    <row r="20244" spans="5:5" ht="12" customHeight="1">
      <c r="E20244" s="576"/>
    </row>
    <row r="20245" spans="5:5" ht="12" customHeight="1">
      <c r="E20245" s="576"/>
    </row>
    <row r="20246" spans="5:5" ht="12" customHeight="1">
      <c r="E20246" s="576"/>
    </row>
    <row r="20247" spans="5:5" ht="12" customHeight="1">
      <c r="E20247" s="576"/>
    </row>
    <row r="20248" spans="5:5" ht="12" customHeight="1">
      <c r="E20248" s="576"/>
    </row>
    <row r="20249" spans="5:5" ht="12" customHeight="1">
      <c r="E20249" s="576"/>
    </row>
    <row r="20250" spans="5:5" ht="12" customHeight="1">
      <c r="E20250" s="576"/>
    </row>
    <row r="20251" spans="5:5" ht="12" customHeight="1">
      <c r="E20251" s="576"/>
    </row>
    <row r="20252" spans="5:5" ht="12" customHeight="1">
      <c r="E20252" s="576"/>
    </row>
    <row r="20253" spans="5:5" ht="12" customHeight="1">
      <c r="E20253" s="576"/>
    </row>
    <row r="20254" spans="5:5" ht="12" customHeight="1">
      <c r="E20254" s="576"/>
    </row>
    <row r="20255" spans="5:5" ht="12" customHeight="1">
      <c r="E20255" s="576"/>
    </row>
    <row r="20256" spans="5:5" ht="12" customHeight="1">
      <c r="E20256" s="576"/>
    </row>
    <row r="20257" spans="5:5" ht="12" customHeight="1">
      <c r="E20257" s="576"/>
    </row>
    <row r="20258" spans="5:5" ht="12" customHeight="1">
      <c r="E20258" s="576"/>
    </row>
    <row r="20259" spans="5:5" ht="12" customHeight="1">
      <c r="E20259" s="576"/>
    </row>
    <row r="20260" spans="5:5" ht="12" customHeight="1">
      <c r="E20260" s="576"/>
    </row>
    <row r="20261" spans="5:5" ht="12" customHeight="1">
      <c r="E20261" s="576"/>
    </row>
    <row r="20262" spans="5:5" ht="12" customHeight="1">
      <c r="E20262" s="576"/>
    </row>
    <row r="20263" spans="5:5" ht="12" customHeight="1">
      <c r="E20263" s="576"/>
    </row>
    <row r="20264" spans="5:5" ht="12" customHeight="1">
      <c r="E20264" s="576"/>
    </row>
    <row r="20265" spans="5:5" ht="12" customHeight="1">
      <c r="E20265" s="576"/>
    </row>
    <row r="20266" spans="5:5" ht="12" customHeight="1">
      <c r="E20266" s="576"/>
    </row>
    <row r="20267" spans="5:5" ht="12" customHeight="1">
      <c r="E20267" s="576"/>
    </row>
    <row r="20268" spans="5:5" ht="12" customHeight="1">
      <c r="E20268" s="576"/>
    </row>
    <row r="20269" spans="5:5" ht="12" customHeight="1">
      <c r="E20269" s="576"/>
    </row>
    <row r="20270" spans="5:5" ht="12" customHeight="1">
      <c r="E20270" s="576"/>
    </row>
    <row r="20271" spans="5:5" ht="12" customHeight="1">
      <c r="E20271" s="576"/>
    </row>
    <row r="20272" spans="5:5" ht="12" customHeight="1">
      <c r="E20272" s="576"/>
    </row>
    <row r="20273" spans="5:5" ht="12" customHeight="1">
      <c r="E20273" s="576"/>
    </row>
    <row r="20274" spans="5:5" ht="12" customHeight="1">
      <c r="E20274" s="576"/>
    </row>
    <row r="20275" spans="5:5" ht="12" customHeight="1">
      <c r="E20275" s="576"/>
    </row>
    <row r="20276" spans="5:5" ht="12" customHeight="1">
      <c r="E20276" s="576"/>
    </row>
    <row r="20277" spans="5:5" ht="12" customHeight="1">
      <c r="E20277" s="576"/>
    </row>
    <row r="20278" spans="5:5" ht="12" customHeight="1">
      <c r="E20278" s="576"/>
    </row>
    <row r="20279" spans="5:5" ht="12" customHeight="1">
      <c r="E20279" s="576"/>
    </row>
    <row r="20280" spans="5:5" ht="12" customHeight="1">
      <c r="E20280" s="576"/>
    </row>
    <row r="20281" spans="5:5" ht="12" customHeight="1">
      <c r="E20281" s="576"/>
    </row>
    <row r="20282" spans="5:5" ht="12" customHeight="1">
      <c r="E20282" s="576"/>
    </row>
    <row r="20283" spans="5:5" ht="12" customHeight="1">
      <c r="E20283" s="576"/>
    </row>
    <row r="20284" spans="5:5" ht="12" customHeight="1">
      <c r="E20284" s="576"/>
    </row>
    <row r="20285" spans="5:5" ht="12" customHeight="1">
      <c r="E20285" s="576"/>
    </row>
    <row r="20286" spans="5:5" ht="12" customHeight="1">
      <c r="E20286" s="576"/>
    </row>
    <row r="20287" spans="5:5" ht="12" customHeight="1">
      <c r="E20287" s="576"/>
    </row>
    <row r="20288" spans="5:5" ht="12" customHeight="1">
      <c r="E20288" s="576"/>
    </row>
    <row r="20289" spans="5:5" ht="12" customHeight="1">
      <c r="E20289" s="576"/>
    </row>
    <row r="20290" spans="5:5" ht="12" customHeight="1">
      <c r="E20290" s="576"/>
    </row>
    <row r="20291" spans="5:5" ht="12" customHeight="1">
      <c r="E20291" s="576"/>
    </row>
    <row r="20292" spans="5:5" ht="12" customHeight="1">
      <c r="E20292" s="576"/>
    </row>
    <row r="20293" spans="5:5" ht="12" customHeight="1">
      <c r="E20293" s="576"/>
    </row>
    <row r="20294" spans="5:5" ht="12" customHeight="1">
      <c r="E20294" s="576"/>
    </row>
    <row r="20295" spans="5:5" ht="12" customHeight="1">
      <c r="E20295" s="576"/>
    </row>
    <row r="20296" spans="5:5" ht="12" customHeight="1">
      <c r="E20296" s="576"/>
    </row>
    <row r="20297" spans="5:5" ht="12" customHeight="1">
      <c r="E20297" s="576"/>
    </row>
    <row r="20298" spans="5:5" ht="12" customHeight="1">
      <c r="E20298" s="576"/>
    </row>
    <row r="20299" spans="5:5" ht="12" customHeight="1">
      <c r="E20299" s="576"/>
    </row>
    <row r="20300" spans="5:5" ht="12" customHeight="1">
      <c r="E20300" s="576"/>
    </row>
    <row r="20301" spans="5:5" ht="12" customHeight="1">
      <c r="E20301" s="576"/>
    </row>
    <row r="20302" spans="5:5" ht="12" customHeight="1">
      <c r="E20302" s="576"/>
    </row>
    <row r="20303" spans="5:5" ht="12" customHeight="1">
      <c r="E20303" s="576"/>
    </row>
    <row r="20304" spans="5:5" ht="12" customHeight="1">
      <c r="E20304" s="576"/>
    </row>
    <row r="20305" spans="5:5" ht="12" customHeight="1">
      <c r="E20305" s="576"/>
    </row>
    <row r="20306" spans="5:5" ht="12" customHeight="1">
      <c r="E20306" s="576"/>
    </row>
    <row r="20307" spans="5:5" ht="12" customHeight="1">
      <c r="E20307" s="576"/>
    </row>
    <row r="20308" spans="5:5" ht="12" customHeight="1">
      <c r="E20308" s="576"/>
    </row>
    <row r="20309" spans="5:5" ht="12" customHeight="1">
      <c r="E20309" s="576"/>
    </row>
    <row r="20310" spans="5:5" ht="12" customHeight="1">
      <c r="E20310" s="576"/>
    </row>
    <row r="20311" spans="5:5" ht="12" customHeight="1">
      <c r="E20311" s="576"/>
    </row>
    <row r="20312" spans="5:5" ht="12" customHeight="1">
      <c r="E20312" s="576"/>
    </row>
    <row r="20313" spans="5:5" ht="12" customHeight="1">
      <c r="E20313" s="576"/>
    </row>
    <row r="20314" spans="5:5" ht="12" customHeight="1">
      <c r="E20314" s="576"/>
    </row>
    <row r="20315" spans="5:5" ht="12" customHeight="1">
      <c r="E20315" s="576"/>
    </row>
    <row r="20316" spans="5:5" ht="12" customHeight="1">
      <c r="E20316" s="576"/>
    </row>
    <row r="20317" spans="5:5" ht="12" customHeight="1">
      <c r="E20317" s="576"/>
    </row>
    <row r="20318" spans="5:5" ht="12" customHeight="1">
      <c r="E20318" s="576"/>
    </row>
    <row r="20319" spans="5:5" ht="12" customHeight="1">
      <c r="E20319" s="576"/>
    </row>
    <row r="20320" spans="5:5" ht="12" customHeight="1">
      <c r="E20320" s="576"/>
    </row>
    <row r="20321" spans="5:5" ht="12" customHeight="1">
      <c r="E20321" s="576"/>
    </row>
    <row r="20322" spans="5:5" ht="12" customHeight="1">
      <c r="E20322" s="576"/>
    </row>
    <row r="20323" spans="5:5" ht="12" customHeight="1">
      <c r="E20323" s="576"/>
    </row>
    <row r="20324" spans="5:5" ht="12" customHeight="1">
      <c r="E20324" s="576"/>
    </row>
    <row r="20325" spans="5:5" ht="12" customHeight="1">
      <c r="E20325" s="576"/>
    </row>
    <row r="20326" spans="5:5" ht="12" customHeight="1">
      <c r="E20326" s="576"/>
    </row>
    <row r="20327" spans="5:5" ht="12" customHeight="1">
      <c r="E20327" s="576"/>
    </row>
    <row r="20328" spans="5:5" ht="12" customHeight="1">
      <c r="E20328" s="576"/>
    </row>
    <row r="20329" spans="5:5" ht="12" customHeight="1">
      <c r="E20329" s="576"/>
    </row>
    <row r="20330" spans="5:5" ht="12" customHeight="1">
      <c r="E20330" s="576"/>
    </row>
    <row r="20331" spans="5:5" ht="12" customHeight="1">
      <c r="E20331" s="576"/>
    </row>
    <row r="20332" spans="5:5" ht="12" customHeight="1">
      <c r="E20332" s="576"/>
    </row>
    <row r="20333" spans="5:5" ht="12" customHeight="1">
      <c r="E20333" s="576"/>
    </row>
    <row r="20334" spans="5:5" ht="12" customHeight="1">
      <c r="E20334" s="576"/>
    </row>
    <row r="20335" spans="5:5" ht="12" customHeight="1">
      <c r="E20335" s="576"/>
    </row>
    <row r="20336" spans="5:5" ht="12" customHeight="1">
      <c r="E20336" s="576"/>
    </row>
    <row r="20337" spans="5:5" ht="12" customHeight="1">
      <c r="E20337" s="576"/>
    </row>
    <row r="20338" spans="5:5" ht="12" customHeight="1">
      <c r="E20338" s="576"/>
    </row>
    <row r="20339" spans="5:5" ht="12" customHeight="1">
      <c r="E20339" s="576"/>
    </row>
    <row r="20340" spans="5:5" ht="12" customHeight="1">
      <c r="E20340" s="576"/>
    </row>
    <row r="20341" spans="5:5" ht="12" customHeight="1">
      <c r="E20341" s="576"/>
    </row>
    <row r="20342" spans="5:5" ht="12" customHeight="1">
      <c r="E20342" s="576"/>
    </row>
    <row r="20343" spans="5:5" ht="12" customHeight="1">
      <c r="E20343" s="576"/>
    </row>
    <row r="20344" spans="5:5" ht="12" customHeight="1">
      <c r="E20344" s="576"/>
    </row>
    <row r="20345" spans="5:5" ht="12" customHeight="1">
      <c r="E20345" s="576"/>
    </row>
    <row r="20346" spans="5:5" ht="12" customHeight="1">
      <c r="E20346" s="576"/>
    </row>
    <row r="20347" spans="5:5" ht="12" customHeight="1">
      <c r="E20347" s="576"/>
    </row>
    <row r="20348" spans="5:5" ht="12" customHeight="1">
      <c r="E20348" s="576"/>
    </row>
    <row r="20349" spans="5:5" ht="12" customHeight="1">
      <c r="E20349" s="576"/>
    </row>
    <row r="20350" spans="5:5" ht="12" customHeight="1">
      <c r="E20350" s="576"/>
    </row>
    <row r="20351" spans="5:5" ht="12" customHeight="1">
      <c r="E20351" s="576"/>
    </row>
    <row r="20352" spans="5:5" ht="12" customHeight="1">
      <c r="E20352" s="576"/>
    </row>
    <row r="20353" spans="5:5" ht="12" customHeight="1">
      <c r="E20353" s="576"/>
    </row>
    <row r="20354" spans="5:5" ht="12" customHeight="1">
      <c r="E20354" s="576"/>
    </row>
    <row r="20355" spans="5:5" ht="12" customHeight="1">
      <c r="E20355" s="576"/>
    </row>
    <row r="20356" spans="5:5" ht="12" customHeight="1">
      <c r="E20356" s="576"/>
    </row>
    <row r="20357" spans="5:5" ht="12" customHeight="1">
      <c r="E20357" s="576"/>
    </row>
    <row r="20358" spans="5:5" ht="12" customHeight="1">
      <c r="E20358" s="576"/>
    </row>
    <row r="20359" spans="5:5" ht="12" customHeight="1">
      <c r="E20359" s="576"/>
    </row>
    <row r="20360" spans="5:5" ht="12" customHeight="1">
      <c r="E20360" s="576"/>
    </row>
    <row r="20361" spans="5:5" ht="12" customHeight="1">
      <c r="E20361" s="576"/>
    </row>
    <row r="20362" spans="5:5" ht="12" customHeight="1">
      <c r="E20362" s="576"/>
    </row>
    <row r="20363" spans="5:5" ht="12" customHeight="1">
      <c r="E20363" s="576"/>
    </row>
    <row r="20364" spans="5:5" ht="12" customHeight="1">
      <c r="E20364" s="576"/>
    </row>
    <row r="20365" spans="5:5" ht="12" customHeight="1">
      <c r="E20365" s="576"/>
    </row>
    <row r="20366" spans="5:5" ht="12" customHeight="1">
      <c r="E20366" s="576"/>
    </row>
    <row r="20367" spans="5:5" ht="12" customHeight="1">
      <c r="E20367" s="576"/>
    </row>
    <row r="20368" spans="5:5" ht="12" customHeight="1">
      <c r="E20368" s="576"/>
    </row>
    <row r="20369" spans="5:5" ht="12" customHeight="1">
      <c r="E20369" s="576"/>
    </row>
    <row r="20370" spans="5:5" ht="12" customHeight="1">
      <c r="E20370" s="576"/>
    </row>
    <row r="20371" spans="5:5" ht="12" customHeight="1">
      <c r="E20371" s="576"/>
    </row>
    <row r="20372" spans="5:5" ht="12" customHeight="1">
      <c r="E20372" s="576"/>
    </row>
    <row r="20373" spans="5:5" ht="12" customHeight="1">
      <c r="E20373" s="576"/>
    </row>
    <row r="20374" spans="5:5" ht="12" customHeight="1">
      <c r="E20374" s="576"/>
    </row>
    <row r="20375" spans="5:5" ht="12" customHeight="1">
      <c r="E20375" s="576"/>
    </row>
    <row r="20376" spans="5:5" ht="12" customHeight="1">
      <c r="E20376" s="576"/>
    </row>
    <row r="20377" spans="5:5" ht="12" customHeight="1">
      <c r="E20377" s="576"/>
    </row>
    <row r="20378" spans="5:5" ht="12" customHeight="1">
      <c r="E20378" s="576"/>
    </row>
    <row r="20379" spans="5:5" ht="12" customHeight="1">
      <c r="E20379" s="576"/>
    </row>
    <row r="20380" spans="5:5" ht="12" customHeight="1">
      <c r="E20380" s="576"/>
    </row>
    <row r="20381" spans="5:5" ht="12" customHeight="1">
      <c r="E20381" s="576"/>
    </row>
    <row r="20382" spans="5:5" ht="12" customHeight="1">
      <c r="E20382" s="576"/>
    </row>
    <row r="20383" spans="5:5" ht="12" customHeight="1">
      <c r="E20383" s="576"/>
    </row>
    <row r="20384" spans="5:5" ht="12" customHeight="1">
      <c r="E20384" s="576"/>
    </row>
    <row r="20385" spans="5:5" ht="12" customHeight="1">
      <c r="E20385" s="576"/>
    </row>
    <row r="20386" spans="5:5" ht="12" customHeight="1">
      <c r="E20386" s="576"/>
    </row>
    <row r="20387" spans="5:5" ht="12" customHeight="1">
      <c r="E20387" s="576"/>
    </row>
    <row r="20388" spans="5:5" ht="12" customHeight="1">
      <c r="E20388" s="576"/>
    </row>
    <row r="20389" spans="5:5" ht="12" customHeight="1">
      <c r="E20389" s="576"/>
    </row>
    <row r="20390" spans="5:5" ht="12" customHeight="1">
      <c r="E20390" s="576"/>
    </row>
    <row r="20391" spans="5:5" ht="12" customHeight="1">
      <c r="E20391" s="576"/>
    </row>
    <row r="20392" spans="5:5" ht="12" customHeight="1">
      <c r="E20392" s="576"/>
    </row>
    <row r="20393" spans="5:5" ht="12" customHeight="1">
      <c r="E20393" s="576"/>
    </row>
    <row r="20394" spans="5:5" ht="12" customHeight="1">
      <c r="E20394" s="576"/>
    </row>
    <row r="20395" spans="5:5" ht="12" customHeight="1">
      <c r="E20395" s="576"/>
    </row>
    <row r="20396" spans="5:5" ht="12" customHeight="1">
      <c r="E20396" s="576"/>
    </row>
    <row r="20397" spans="5:5" ht="12" customHeight="1">
      <c r="E20397" s="576"/>
    </row>
    <row r="20398" spans="5:5" ht="12" customHeight="1">
      <c r="E20398" s="576"/>
    </row>
    <row r="20399" spans="5:5" ht="12" customHeight="1">
      <c r="E20399" s="576"/>
    </row>
    <row r="20400" spans="5:5" ht="12" customHeight="1">
      <c r="E20400" s="576"/>
    </row>
    <row r="20401" spans="5:5" ht="12" customHeight="1">
      <c r="E20401" s="576"/>
    </row>
    <row r="20402" spans="5:5" ht="12" customHeight="1">
      <c r="E20402" s="576"/>
    </row>
    <row r="20403" spans="5:5" ht="12" customHeight="1">
      <c r="E20403" s="576"/>
    </row>
    <row r="20404" spans="5:5" ht="12" customHeight="1">
      <c r="E20404" s="576"/>
    </row>
    <row r="20405" spans="5:5" ht="12" customHeight="1">
      <c r="E20405" s="576"/>
    </row>
    <row r="20406" spans="5:5" ht="12" customHeight="1">
      <c r="E20406" s="576"/>
    </row>
    <row r="20407" spans="5:5" ht="12" customHeight="1">
      <c r="E20407" s="576"/>
    </row>
    <row r="20408" spans="5:5" ht="12" customHeight="1">
      <c r="E20408" s="576"/>
    </row>
    <row r="20409" spans="5:5" ht="12" customHeight="1">
      <c r="E20409" s="576"/>
    </row>
    <row r="20410" spans="5:5" ht="12" customHeight="1">
      <c r="E20410" s="576"/>
    </row>
    <row r="20411" spans="5:5" ht="12" customHeight="1">
      <c r="E20411" s="576"/>
    </row>
    <row r="20412" spans="5:5" ht="12" customHeight="1">
      <c r="E20412" s="576"/>
    </row>
    <row r="20413" spans="5:5" ht="12" customHeight="1">
      <c r="E20413" s="576"/>
    </row>
    <row r="20414" spans="5:5" ht="12" customHeight="1">
      <c r="E20414" s="576"/>
    </row>
    <row r="20415" spans="5:5" ht="12" customHeight="1">
      <c r="E20415" s="576"/>
    </row>
    <row r="20416" spans="5:5" ht="12" customHeight="1">
      <c r="E20416" s="576"/>
    </row>
    <row r="20417" spans="5:5" ht="12" customHeight="1">
      <c r="E20417" s="576"/>
    </row>
    <row r="20418" spans="5:5" ht="12" customHeight="1">
      <c r="E20418" s="576"/>
    </row>
    <row r="20419" spans="5:5" ht="12" customHeight="1">
      <c r="E20419" s="576"/>
    </row>
    <row r="20420" spans="5:5" ht="12" customHeight="1">
      <c r="E20420" s="576"/>
    </row>
    <row r="20421" spans="5:5" ht="12" customHeight="1">
      <c r="E20421" s="576"/>
    </row>
    <row r="20422" spans="5:5" ht="12" customHeight="1">
      <c r="E20422" s="576"/>
    </row>
    <row r="20423" spans="5:5" ht="12" customHeight="1">
      <c r="E20423" s="576"/>
    </row>
    <row r="20424" spans="5:5" ht="12" customHeight="1">
      <c r="E20424" s="576"/>
    </row>
    <row r="20425" spans="5:5" ht="12" customHeight="1">
      <c r="E20425" s="576"/>
    </row>
    <row r="20426" spans="5:5" ht="12" customHeight="1">
      <c r="E20426" s="576"/>
    </row>
    <row r="20427" spans="5:5" ht="12" customHeight="1">
      <c r="E20427" s="576"/>
    </row>
    <row r="20428" spans="5:5" ht="12" customHeight="1">
      <c r="E20428" s="576"/>
    </row>
    <row r="20429" spans="5:5" ht="12" customHeight="1">
      <c r="E20429" s="576"/>
    </row>
    <row r="20430" spans="5:5" ht="12" customHeight="1">
      <c r="E20430" s="576"/>
    </row>
    <row r="20431" spans="5:5" ht="12" customHeight="1">
      <c r="E20431" s="576"/>
    </row>
    <row r="20432" spans="5:5" ht="12" customHeight="1">
      <c r="E20432" s="576"/>
    </row>
    <row r="20433" spans="5:5" ht="12" customHeight="1">
      <c r="E20433" s="576"/>
    </row>
    <row r="20434" spans="5:5" ht="12" customHeight="1">
      <c r="E20434" s="576"/>
    </row>
    <row r="20435" spans="5:5" ht="12" customHeight="1">
      <c r="E20435" s="576"/>
    </row>
    <row r="20436" spans="5:5" ht="12" customHeight="1">
      <c r="E20436" s="576"/>
    </row>
    <row r="20437" spans="5:5" ht="12" customHeight="1">
      <c r="E20437" s="576"/>
    </row>
    <row r="20438" spans="5:5" ht="12" customHeight="1">
      <c r="E20438" s="576"/>
    </row>
    <row r="20439" spans="5:5" ht="12" customHeight="1">
      <c r="E20439" s="576"/>
    </row>
    <row r="20440" spans="5:5" ht="12" customHeight="1">
      <c r="E20440" s="576"/>
    </row>
    <row r="20441" spans="5:5" ht="12" customHeight="1">
      <c r="E20441" s="576"/>
    </row>
    <row r="20442" spans="5:5" ht="12" customHeight="1">
      <c r="E20442" s="576"/>
    </row>
    <row r="20443" spans="5:5" ht="12" customHeight="1">
      <c r="E20443" s="576"/>
    </row>
    <row r="20444" spans="5:5" ht="12" customHeight="1">
      <c r="E20444" s="576"/>
    </row>
    <row r="20445" spans="5:5" ht="12" customHeight="1">
      <c r="E20445" s="576"/>
    </row>
    <row r="20446" spans="5:5" ht="12" customHeight="1">
      <c r="E20446" s="576"/>
    </row>
    <row r="20447" spans="5:5" ht="12" customHeight="1">
      <c r="E20447" s="576"/>
    </row>
    <row r="20448" spans="5:5" ht="12" customHeight="1">
      <c r="E20448" s="576"/>
    </row>
    <row r="20449" spans="5:5" ht="12" customHeight="1">
      <c r="E20449" s="576"/>
    </row>
    <row r="20450" spans="5:5" ht="12" customHeight="1">
      <c r="E20450" s="576"/>
    </row>
    <row r="20451" spans="5:5" ht="12" customHeight="1">
      <c r="E20451" s="576"/>
    </row>
    <row r="20452" spans="5:5" ht="12" customHeight="1">
      <c r="E20452" s="576"/>
    </row>
    <row r="20453" spans="5:5" ht="12" customHeight="1">
      <c r="E20453" s="576"/>
    </row>
    <row r="20454" spans="5:5" ht="12" customHeight="1">
      <c r="E20454" s="576"/>
    </row>
    <row r="20455" spans="5:5" ht="12" customHeight="1">
      <c r="E20455" s="576"/>
    </row>
    <row r="20456" spans="5:5" ht="12" customHeight="1">
      <c r="E20456" s="576"/>
    </row>
    <row r="20457" spans="5:5" ht="12" customHeight="1">
      <c r="E20457" s="576"/>
    </row>
    <row r="20458" spans="5:5" ht="12" customHeight="1">
      <c r="E20458" s="576"/>
    </row>
    <row r="20459" spans="5:5" ht="12" customHeight="1">
      <c r="E20459" s="576"/>
    </row>
    <row r="20460" spans="5:5" ht="12" customHeight="1">
      <c r="E20460" s="576"/>
    </row>
    <row r="20461" spans="5:5" ht="12" customHeight="1">
      <c r="E20461" s="576"/>
    </row>
    <row r="20462" spans="5:5" ht="12" customHeight="1">
      <c r="E20462" s="576"/>
    </row>
    <row r="20463" spans="5:5" ht="12" customHeight="1">
      <c r="E20463" s="576"/>
    </row>
    <row r="20464" spans="5:5" ht="12" customHeight="1">
      <c r="E20464" s="576"/>
    </row>
    <row r="20465" spans="5:5" ht="12" customHeight="1">
      <c r="E20465" s="576"/>
    </row>
    <row r="20466" spans="5:5" ht="12" customHeight="1">
      <c r="E20466" s="576"/>
    </row>
    <row r="20467" spans="5:5" ht="12" customHeight="1">
      <c r="E20467" s="576"/>
    </row>
    <row r="20468" spans="5:5" ht="12" customHeight="1">
      <c r="E20468" s="576"/>
    </row>
    <row r="20469" spans="5:5" ht="12" customHeight="1">
      <c r="E20469" s="576"/>
    </row>
    <row r="20470" spans="5:5" ht="12" customHeight="1">
      <c r="E20470" s="576"/>
    </row>
    <row r="20471" spans="5:5" ht="12" customHeight="1">
      <c r="E20471" s="576"/>
    </row>
    <row r="20472" spans="5:5" ht="12" customHeight="1">
      <c r="E20472" s="576"/>
    </row>
    <row r="20473" spans="5:5" ht="12" customHeight="1">
      <c r="E20473" s="576"/>
    </row>
    <row r="20474" spans="5:5" ht="12" customHeight="1">
      <c r="E20474" s="576"/>
    </row>
    <row r="20475" spans="5:5" ht="12" customHeight="1">
      <c r="E20475" s="576"/>
    </row>
    <row r="20476" spans="5:5" ht="12" customHeight="1">
      <c r="E20476" s="576"/>
    </row>
    <row r="20477" spans="5:5" ht="12" customHeight="1">
      <c r="E20477" s="576"/>
    </row>
    <row r="20478" spans="5:5" ht="12" customHeight="1">
      <c r="E20478" s="576"/>
    </row>
    <row r="20479" spans="5:5" ht="12" customHeight="1">
      <c r="E20479" s="576"/>
    </row>
    <row r="20480" spans="5:5" ht="12" customHeight="1">
      <c r="E20480" s="576"/>
    </row>
    <row r="20481" spans="5:5" ht="12" customHeight="1">
      <c r="E20481" s="576"/>
    </row>
    <row r="20482" spans="5:5" ht="12" customHeight="1">
      <c r="E20482" s="576"/>
    </row>
    <row r="20483" spans="5:5" ht="12" customHeight="1">
      <c r="E20483" s="576"/>
    </row>
    <row r="20484" spans="5:5" ht="12" customHeight="1">
      <c r="E20484" s="576"/>
    </row>
    <row r="20485" spans="5:5" ht="12" customHeight="1">
      <c r="E20485" s="576"/>
    </row>
    <row r="20486" spans="5:5" ht="12" customHeight="1">
      <c r="E20486" s="576"/>
    </row>
    <row r="20487" spans="5:5" ht="12" customHeight="1">
      <c r="E20487" s="576"/>
    </row>
    <row r="20488" spans="5:5" ht="12" customHeight="1">
      <c r="E20488" s="576"/>
    </row>
    <row r="20489" spans="5:5" ht="12" customHeight="1">
      <c r="E20489" s="576"/>
    </row>
    <row r="20490" spans="5:5" ht="12" customHeight="1">
      <c r="E20490" s="576"/>
    </row>
    <row r="20491" spans="5:5" ht="12" customHeight="1">
      <c r="E20491" s="576"/>
    </row>
    <row r="20492" spans="5:5" ht="12" customHeight="1">
      <c r="E20492" s="576"/>
    </row>
    <row r="20493" spans="5:5" ht="12" customHeight="1">
      <c r="E20493" s="576"/>
    </row>
    <row r="20494" spans="5:5" ht="12" customHeight="1">
      <c r="E20494" s="576"/>
    </row>
    <row r="20495" spans="5:5" ht="12" customHeight="1">
      <c r="E20495" s="576"/>
    </row>
    <row r="20496" spans="5:5" ht="12" customHeight="1">
      <c r="E20496" s="576"/>
    </row>
    <row r="20497" spans="5:5" ht="12" customHeight="1">
      <c r="E20497" s="576"/>
    </row>
    <row r="20498" spans="5:5" ht="12" customHeight="1">
      <c r="E20498" s="576"/>
    </row>
    <row r="20499" spans="5:5" ht="12" customHeight="1">
      <c r="E20499" s="576"/>
    </row>
    <row r="20500" spans="5:5" ht="12" customHeight="1">
      <c r="E20500" s="576"/>
    </row>
    <row r="20501" spans="5:5" ht="12" customHeight="1">
      <c r="E20501" s="576"/>
    </row>
    <row r="20502" spans="5:5" ht="12" customHeight="1">
      <c r="E20502" s="576"/>
    </row>
    <row r="20503" spans="5:5" ht="12" customHeight="1">
      <c r="E20503" s="576"/>
    </row>
    <row r="20504" spans="5:5" ht="12" customHeight="1">
      <c r="E20504" s="576"/>
    </row>
    <row r="20505" spans="5:5" ht="12" customHeight="1">
      <c r="E20505" s="576"/>
    </row>
    <row r="20506" spans="5:5" ht="12" customHeight="1">
      <c r="E20506" s="576"/>
    </row>
    <row r="20507" spans="5:5" ht="12" customHeight="1">
      <c r="E20507" s="576"/>
    </row>
    <row r="20508" spans="5:5" ht="12" customHeight="1">
      <c r="E20508" s="576"/>
    </row>
    <row r="20509" spans="5:5" ht="12" customHeight="1">
      <c r="E20509" s="576"/>
    </row>
    <row r="20510" spans="5:5" ht="12" customHeight="1">
      <c r="E20510" s="576"/>
    </row>
    <row r="20511" spans="5:5" ht="12" customHeight="1">
      <c r="E20511" s="576"/>
    </row>
    <row r="20512" spans="5:5" ht="12" customHeight="1">
      <c r="E20512" s="576"/>
    </row>
    <row r="20513" spans="5:5" ht="12" customHeight="1">
      <c r="E20513" s="576"/>
    </row>
    <row r="20514" spans="5:5" ht="12" customHeight="1">
      <c r="E20514" s="576"/>
    </row>
    <row r="20515" spans="5:5" ht="12" customHeight="1">
      <c r="E20515" s="576"/>
    </row>
    <row r="20516" spans="5:5" ht="12" customHeight="1">
      <c r="E20516" s="576"/>
    </row>
    <row r="20517" spans="5:5" ht="12" customHeight="1">
      <c r="E20517" s="576"/>
    </row>
    <row r="20518" spans="5:5" ht="12" customHeight="1">
      <c r="E20518" s="576"/>
    </row>
    <row r="20519" spans="5:5" ht="12" customHeight="1">
      <c r="E20519" s="576"/>
    </row>
    <row r="20520" spans="5:5" ht="12" customHeight="1">
      <c r="E20520" s="576"/>
    </row>
    <row r="20521" spans="5:5" ht="12" customHeight="1">
      <c r="E20521" s="576"/>
    </row>
    <row r="20522" spans="5:5" ht="12" customHeight="1">
      <c r="E20522" s="576"/>
    </row>
    <row r="20523" spans="5:5" ht="12" customHeight="1">
      <c r="E20523" s="576"/>
    </row>
    <row r="20524" spans="5:5" ht="12" customHeight="1">
      <c r="E20524" s="576"/>
    </row>
    <row r="20525" spans="5:5" ht="12" customHeight="1">
      <c r="E20525" s="576"/>
    </row>
    <row r="20526" spans="5:5" ht="12" customHeight="1">
      <c r="E20526" s="576"/>
    </row>
    <row r="20527" spans="5:5" ht="12" customHeight="1">
      <c r="E20527" s="576"/>
    </row>
    <row r="20528" spans="5:5" ht="12" customHeight="1">
      <c r="E20528" s="576"/>
    </row>
    <row r="20529" spans="5:5" ht="12" customHeight="1">
      <c r="E20529" s="576"/>
    </row>
    <row r="20530" spans="5:5" ht="12" customHeight="1">
      <c r="E20530" s="576"/>
    </row>
    <row r="20531" spans="5:5" ht="12" customHeight="1">
      <c r="E20531" s="576"/>
    </row>
    <row r="20532" spans="5:5" ht="12" customHeight="1">
      <c r="E20532" s="576"/>
    </row>
    <row r="20533" spans="5:5" ht="12" customHeight="1">
      <c r="E20533" s="576"/>
    </row>
    <row r="20534" spans="5:5" ht="12" customHeight="1">
      <c r="E20534" s="576"/>
    </row>
    <row r="20535" spans="5:5" ht="12" customHeight="1">
      <c r="E20535" s="576"/>
    </row>
    <row r="20536" spans="5:5" ht="12" customHeight="1">
      <c r="E20536" s="576"/>
    </row>
    <row r="20537" spans="5:5" ht="12" customHeight="1">
      <c r="E20537" s="576"/>
    </row>
    <row r="20538" spans="5:5" ht="12" customHeight="1">
      <c r="E20538" s="576"/>
    </row>
    <row r="20539" spans="5:5" ht="12" customHeight="1">
      <c r="E20539" s="576"/>
    </row>
    <row r="20540" spans="5:5" ht="12" customHeight="1">
      <c r="E20540" s="576"/>
    </row>
    <row r="20541" spans="5:5" ht="12" customHeight="1">
      <c r="E20541" s="576"/>
    </row>
    <row r="20542" spans="5:5" ht="12" customHeight="1">
      <c r="E20542" s="576"/>
    </row>
    <row r="20543" spans="5:5" ht="12" customHeight="1">
      <c r="E20543" s="576"/>
    </row>
    <row r="20544" spans="5:5" ht="12" customHeight="1">
      <c r="E20544" s="576"/>
    </row>
    <row r="20545" spans="5:5" ht="12" customHeight="1">
      <c r="E20545" s="576"/>
    </row>
    <row r="20546" spans="5:5" ht="12" customHeight="1">
      <c r="E20546" s="576"/>
    </row>
    <row r="20547" spans="5:5" ht="12" customHeight="1">
      <c r="E20547" s="576"/>
    </row>
    <row r="20548" spans="5:5" ht="12" customHeight="1">
      <c r="E20548" s="576"/>
    </row>
    <row r="20549" spans="5:5" ht="12" customHeight="1">
      <c r="E20549" s="576"/>
    </row>
    <row r="20550" spans="5:5" ht="12" customHeight="1">
      <c r="E20550" s="576"/>
    </row>
    <row r="20551" spans="5:5" ht="12" customHeight="1">
      <c r="E20551" s="576"/>
    </row>
    <row r="20552" spans="5:5" ht="12" customHeight="1">
      <c r="E20552" s="576"/>
    </row>
    <row r="20553" spans="5:5" ht="12" customHeight="1">
      <c r="E20553" s="576"/>
    </row>
    <row r="20554" spans="5:5" ht="12" customHeight="1">
      <c r="E20554" s="576"/>
    </row>
    <row r="20555" spans="5:5" ht="12" customHeight="1">
      <c r="E20555" s="576"/>
    </row>
    <row r="20556" spans="5:5" ht="12" customHeight="1">
      <c r="E20556" s="576"/>
    </row>
    <row r="20557" spans="5:5" ht="12" customHeight="1">
      <c r="E20557" s="576"/>
    </row>
    <row r="20558" spans="5:5" ht="12" customHeight="1">
      <c r="E20558" s="576"/>
    </row>
    <row r="20559" spans="5:5" ht="12" customHeight="1">
      <c r="E20559" s="576"/>
    </row>
    <row r="20560" spans="5:5" ht="12" customHeight="1">
      <c r="E20560" s="576"/>
    </row>
    <row r="20561" spans="5:5" ht="12" customHeight="1">
      <c r="E20561" s="576"/>
    </row>
    <row r="20562" spans="5:5" ht="12" customHeight="1">
      <c r="E20562" s="576"/>
    </row>
    <row r="20563" spans="5:5" ht="12" customHeight="1">
      <c r="E20563" s="576"/>
    </row>
    <row r="20564" spans="5:5" ht="12" customHeight="1">
      <c r="E20564" s="576"/>
    </row>
    <row r="20565" spans="5:5" ht="12" customHeight="1">
      <c r="E20565" s="576"/>
    </row>
    <row r="20566" spans="5:5" ht="12" customHeight="1">
      <c r="E20566" s="576"/>
    </row>
    <row r="20567" spans="5:5" ht="12" customHeight="1">
      <c r="E20567" s="576"/>
    </row>
    <row r="20568" spans="5:5" ht="12" customHeight="1">
      <c r="E20568" s="576"/>
    </row>
    <row r="20569" spans="5:5" ht="12" customHeight="1">
      <c r="E20569" s="576"/>
    </row>
    <row r="20570" spans="5:5" ht="12" customHeight="1">
      <c r="E20570" s="576"/>
    </row>
    <row r="20571" spans="5:5" ht="12" customHeight="1">
      <c r="E20571" s="576"/>
    </row>
    <row r="20572" spans="5:5" ht="12" customHeight="1">
      <c r="E20572" s="576"/>
    </row>
    <row r="20573" spans="5:5" ht="12" customHeight="1">
      <c r="E20573" s="576"/>
    </row>
    <row r="20574" spans="5:5" ht="12" customHeight="1">
      <c r="E20574" s="576"/>
    </row>
    <row r="20575" spans="5:5" ht="12" customHeight="1">
      <c r="E20575" s="576"/>
    </row>
    <row r="20576" spans="5:5" ht="12" customHeight="1">
      <c r="E20576" s="576"/>
    </row>
    <row r="20577" spans="5:5" ht="12" customHeight="1">
      <c r="E20577" s="576"/>
    </row>
    <row r="20578" spans="5:5" ht="12" customHeight="1">
      <c r="E20578" s="576"/>
    </row>
    <row r="20579" spans="5:5" ht="12" customHeight="1">
      <c r="E20579" s="576"/>
    </row>
    <row r="20580" spans="5:5" ht="12" customHeight="1">
      <c r="E20580" s="576"/>
    </row>
    <row r="20581" spans="5:5" ht="12" customHeight="1">
      <c r="E20581" s="576"/>
    </row>
    <row r="20582" spans="5:5" ht="12" customHeight="1">
      <c r="E20582" s="576"/>
    </row>
    <row r="20583" spans="5:5" ht="12" customHeight="1">
      <c r="E20583" s="576"/>
    </row>
    <row r="20584" spans="5:5" ht="12" customHeight="1">
      <c r="E20584" s="576"/>
    </row>
    <row r="20585" spans="5:5" ht="12" customHeight="1">
      <c r="E20585" s="576"/>
    </row>
    <row r="20586" spans="5:5" ht="12" customHeight="1">
      <c r="E20586" s="576"/>
    </row>
    <row r="20587" spans="5:5" ht="12" customHeight="1">
      <c r="E20587" s="576"/>
    </row>
    <row r="20588" spans="5:5" ht="12" customHeight="1">
      <c r="E20588" s="576"/>
    </row>
    <row r="20589" spans="5:5" ht="12" customHeight="1">
      <c r="E20589" s="576"/>
    </row>
    <row r="20590" spans="5:5" ht="12" customHeight="1">
      <c r="E20590" s="576"/>
    </row>
    <row r="20591" spans="5:5" ht="12" customHeight="1">
      <c r="E20591" s="576"/>
    </row>
    <row r="20592" spans="5:5" ht="12" customHeight="1">
      <c r="E20592" s="576"/>
    </row>
    <row r="20593" spans="5:5" ht="12" customHeight="1">
      <c r="E20593" s="576"/>
    </row>
    <row r="20594" spans="5:5" ht="12" customHeight="1">
      <c r="E20594" s="576"/>
    </row>
    <row r="20595" spans="5:5" ht="12" customHeight="1">
      <c r="E20595" s="576"/>
    </row>
    <row r="20596" spans="5:5" ht="12" customHeight="1">
      <c r="E20596" s="576"/>
    </row>
    <row r="20597" spans="5:5" ht="12" customHeight="1">
      <c r="E20597" s="576"/>
    </row>
    <row r="20598" spans="5:5" ht="12" customHeight="1">
      <c r="E20598" s="576"/>
    </row>
    <row r="20599" spans="5:5" ht="12" customHeight="1">
      <c r="E20599" s="576"/>
    </row>
    <row r="20600" spans="5:5" ht="12" customHeight="1">
      <c r="E20600" s="576"/>
    </row>
    <row r="20601" spans="5:5" ht="12" customHeight="1">
      <c r="E20601" s="576"/>
    </row>
    <row r="20602" spans="5:5" ht="12" customHeight="1">
      <c r="E20602" s="576"/>
    </row>
    <row r="20603" spans="5:5" ht="12" customHeight="1">
      <c r="E20603" s="576"/>
    </row>
    <row r="20604" spans="5:5" ht="12" customHeight="1">
      <c r="E20604" s="576"/>
    </row>
    <row r="20605" spans="5:5" ht="12" customHeight="1">
      <c r="E20605" s="576"/>
    </row>
    <row r="20606" spans="5:5" ht="12" customHeight="1">
      <c r="E20606" s="576"/>
    </row>
    <row r="20607" spans="5:5" ht="12" customHeight="1">
      <c r="E20607" s="576"/>
    </row>
    <row r="20608" spans="5:5" ht="12" customHeight="1">
      <c r="E20608" s="576"/>
    </row>
    <row r="20609" spans="5:5" ht="12" customHeight="1">
      <c r="E20609" s="576"/>
    </row>
    <row r="20610" spans="5:5" ht="12" customHeight="1">
      <c r="E20610" s="576"/>
    </row>
    <row r="20611" spans="5:5" ht="12" customHeight="1">
      <c r="E20611" s="576"/>
    </row>
    <row r="20612" spans="5:5" ht="12" customHeight="1">
      <c r="E20612" s="576"/>
    </row>
    <row r="20613" spans="5:5" ht="12" customHeight="1">
      <c r="E20613" s="576"/>
    </row>
    <row r="20614" spans="5:5" ht="12" customHeight="1">
      <c r="E20614" s="576"/>
    </row>
    <row r="20615" spans="5:5" ht="12" customHeight="1">
      <c r="E20615" s="576"/>
    </row>
    <row r="20616" spans="5:5" ht="12" customHeight="1">
      <c r="E20616" s="576"/>
    </row>
    <row r="20617" spans="5:5" ht="12" customHeight="1">
      <c r="E20617" s="576"/>
    </row>
    <row r="20618" spans="5:5" ht="12" customHeight="1">
      <c r="E20618" s="576"/>
    </row>
    <row r="20619" spans="5:5" ht="12" customHeight="1">
      <c r="E20619" s="576"/>
    </row>
    <row r="20620" spans="5:5" ht="12" customHeight="1">
      <c r="E20620" s="576"/>
    </row>
    <row r="20621" spans="5:5" ht="12" customHeight="1">
      <c r="E20621" s="576"/>
    </row>
    <row r="20622" spans="5:5" ht="12" customHeight="1">
      <c r="E20622" s="576"/>
    </row>
    <row r="20623" spans="5:5" ht="12" customHeight="1">
      <c r="E20623" s="576"/>
    </row>
    <row r="20624" spans="5:5" ht="12" customHeight="1">
      <c r="E20624" s="576"/>
    </row>
    <row r="20625" spans="5:5" ht="12" customHeight="1">
      <c r="E20625" s="576"/>
    </row>
    <row r="20626" spans="5:5" ht="12" customHeight="1">
      <c r="E20626" s="576"/>
    </row>
    <row r="20627" spans="5:5" ht="12" customHeight="1">
      <c r="E20627" s="576"/>
    </row>
    <row r="20628" spans="5:5" ht="12" customHeight="1">
      <c r="E20628" s="576"/>
    </row>
    <row r="20629" spans="5:5" ht="12" customHeight="1">
      <c r="E20629" s="576"/>
    </row>
    <row r="20630" spans="5:5" ht="12" customHeight="1">
      <c r="E20630" s="576"/>
    </row>
    <row r="20631" spans="5:5" ht="12" customHeight="1">
      <c r="E20631" s="576"/>
    </row>
    <row r="20632" spans="5:5" ht="12" customHeight="1">
      <c r="E20632" s="576"/>
    </row>
    <row r="20633" spans="5:5" ht="12" customHeight="1">
      <c r="E20633" s="576"/>
    </row>
    <row r="20634" spans="5:5" ht="12" customHeight="1">
      <c r="E20634" s="576"/>
    </row>
    <row r="20635" spans="5:5" ht="12" customHeight="1">
      <c r="E20635" s="576"/>
    </row>
    <row r="20636" spans="5:5" ht="12" customHeight="1">
      <c r="E20636" s="576"/>
    </row>
    <row r="20637" spans="5:5" ht="12" customHeight="1">
      <c r="E20637" s="576"/>
    </row>
    <row r="20638" spans="5:5" ht="12" customHeight="1">
      <c r="E20638" s="576"/>
    </row>
    <row r="20639" spans="5:5" ht="12" customHeight="1">
      <c r="E20639" s="576"/>
    </row>
    <row r="20640" spans="5:5" ht="12" customHeight="1">
      <c r="E20640" s="576"/>
    </row>
    <row r="20641" spans="5:5" ht="12" customHeight="1">
      <c r="E20641" s="576"/>
    </row>
    <row r="20642" spans="5:5" ht="12" customHeight="1">
      <c r="E20642" s="576"/>
    </row>
    <row r="20643" spans="5:5" ht="12" customHeight="1">
      <c r="E20643" s="576"/>
    </row>
    <row r="20644" spans="5:5" ht="12" customHeight="1">
      <c r="E20644" s="576"/>
    </row>
    <row r="20645" spans="5:5" ht="12" customHeight="1">
      <c r="E20645" s="576"/>
    </row>
    <row r="20646" spans="5:5" ht="12" customHeight="1">
      <c r="E20646" s="576"/>
    </row>
    <row r="20647" spans="5:5" ht="12" customHeight="1">
      <c r="E20647" s="576"/>
    </row>
    <row r="20648" spans="5:5" ht="12" customHeight="1">
      <c r="E20648" s="576"/>
    </row>
    <row r="20649" spans="5:5" ht="12" customHeight="1">
      <c r="E20649" s="576"/>
    </row>
    <row r="20650" spans="5:5" ht="12" customHeight="1">
      <c r="E20650" s="576"/>
    </row>
    <row r="20651" spans="5:5" ht="12" customHeight="1">
      <c r="E20651" s="576"/>
    </row>
    <row r="20652" spans="5:5" ht="12" customHeight="1">
      <c r="E20652" s="576"/>
    </row>
    <row r="20653" spans="5:5" ht="12" customHeight="1">
      <c r="E20653" s="576"/>
    </row>
    <row r="20654" spans="5:5" ht="12" customHeight="1">
      <c r="E20654" s="576"/>
    </row>
    <row r="20655" spans="5:5" ht="12" customHeight="1">
      <c r="E20655" s="576"/>
    </row>
    <row r="20656" spans="5:5" ht="12" customHeight="1">
      <c r="E20656" s="576"/>
    </row>
    <row r="20657" spans="5:5" ht="12" customHeight="1">
      <c r="E20657" s="576"/>
    </row>
    <row r="20658" spans="5:5" ht="12" customHeight="1">
      <c r="E20658" s="576"/>
    </row>
    <row r="20659" spans="5:5" ht="12" customHeight="1">
      <c r="E20659" s="576"/>
    </row>
    <row r="20660" spans="5:5" ht="12" customHeight="1">
      <c r="E20660" s="576"/>
    </row>
    <row r="20661" spans="5:5" ht="12" customHeight="1">
      <c r="E20661" s="576"/>
    </row>
    <row r="20662" spans="5:5" ht="12" customHeight="1">
      <c r="E20662" s="576"/>
    </row>
    <row r="20663" spans="5:5" ht="12" customHeight="1">
      <c r="E20663" s="576"/>
    </row>
    <row r="20664" spans="5:5" ht="12" customHeight="1">
      <c r="E20664" s="576"/>
    </row>
    <row r="20665" spans="5:5" ht="12" customHeight="1">
      <c r="E20665" s="576"/>
    </row>
    <row r="20666" spans="5:5" ht="12" customHeight="1">
      <c r="E20666" s="576"/>
    </row>
    <row r="20667" spans="5:5" ht="12" customHeight="1">
      <c r="E20667" s="576"/>
    </row>
    <row r="20668" spans="5:5" ht="12" customHeight="1">
      <c r="E20668" s="576"/>
    </row>
    <row r="20669" spans="5:5" ht="12" customHeight="1">
      <c r="E20669" s="576"/>
    </row>
    <row r="20670" spans="5:5" ht="12" customHeight="1">
      <c r="E20670" s="576"/>
    </row>
    <row r="20671" spans="5:5" ht="12" customHeight="1">
      <c r="E20671" s="576"/>
    </row>
    <row r="20672" spans="5:5" ht="12" customHeight="1">
      <c r="E20672" s="576"/>
    </row>
    <row r="20673" spans="5:5" ht="12" customHeight="1">
      <c r="E20673" s="576"/>
    </row>
    <row r="20674" spans="5:5" ht="12" customHeight="1">
      <c r="E20674" s="576"/>
    </row>
    <row r="20675" spans="5:5" ht="12" customHeight="1">
      <c r="E20675" s="576"/>
    </row>
    <row r="20676" spans="5:5" ht="12" customHeight="1">
      <c r="E20676" s="576"/>
    </row>
    <row r="20677" spans="5:5" ht="12" customHeight="1">
      <c r="E20677" s="576"/>
    </row>
    <row r="20678" spans="5:5" ht="12" customHeight="1">
      <c r="E20678" s="576"/>
    </row>
    <row r="20679" spans="5:5" ht="12" customHeight="1">
      <c r="E20679" s="576"/>
    </row>
    <row r="20680" spans="5:5" ht="12" customHeight="1">
      <c r="E20680" s="576"/>
    </row>
    <row r="20681" spans="5:5" ht="12" customHeight="1">
      <c r="E20681" s="576"/>
    </row>
    <row r="20682" spans="5:5" ht="12" customHeight="1">
      <c r="E20682" s="576"/>
    </row>
    <row r="20683" spans="5:5" ht="12" customHeight="1">
      <c r="E20683" s="576"/>
    </row>
    <row r="20684" spans="5:5" ht="12" customHeight="1">
      <c r="E20684" s="576"/>
    </row>
    <row r="20685" spans="5:5" ht="12" customHeight="1">
      <c r="E20685" s="576"/>
    </row>
    <row r="20686" spans="5:5" ht="12" customHeight="1">
      <c r="E20686" s="576"/>
    </row>
    <row r="20687" spans="5:5" ht="12" customHeight="1">
      <c r="E20687" s="576"/>
    </row>
    <row r="20688" spans="5:5" ht="12" customHeight="1">
      <c r="E20688" s="576"/>
    </row>
    <row r="20689" spans="5:5" ht="12" customHeight="1">
      <c r="E20689" s="576"/>
    </row>
    <row r="20690" spans="5:5" ht="12" customHeight="1">
      <c r="E20690" s="576"/>
    </row>
    <row r="20691" spans="5:5" ht="12" customHeight="1">
      <c r="E20691" s="576"/>
    </row>
    <row r="20692" spans="5:5" ht="12" customHeight="1">
      <c r="E20692" s="576"/>
    </row>
    <row r="20693" spans="5:5" ht="12" customHeight="1">
      <c r="E20693" s="576"/>
    </row>
    <row r="20694" spans="5:5" ht="12" customHeight="1">
      <c r="E20694" s="576"/>
    </row>
    <row r="20695" spans="5:5" ht="12" customHeight="1">
      <c r="E20695" s="576"/>
    </row>
    <row r="20696" spans="5:5" ht="12" customHeight="1">
      <c r="E20696" s="576"/>
    </row>
    <row r="20697" spans="5:5" ht="12" customHeight="1">
      <c r="E20697" s="576"/>
    </row>
    <row r="20698" spans="5:5" ht="12" customHeight="1">
      <c r="E20698" s="576"/>
    </row>
    <row r="20699" spans="5:5" ht="12" customHeight="1">
      <c r="E20699" s="576"/>
    </row>
    <row r="20700" spans="5:5" ht="12" customHeight="1">
      <c r="E20700" s="576"/>
    </row>
    <row r="20701" spans="5:5" ht="12" customHeight="1">
      <c r="E20701" s="576"/>
    </row>
    <row r="20702" spans="5:5" ht="12" customHeight="1">
      <c r="E20702" s="576"/>
    </row>
    <row r="20703" spans="5:5" ht="12" customHeight="1">
      <c r="E20703" s="576"/>
    </row>
    <row r="20704" spans="5:5" ht="12" customHeight="1">
      <c r="E20704" s="576"/>
    </row>
    <row r="20705" spans="5:5" ht="12" customHeight="1">
      <c r="E20705" s="576"/>
    </row>
    <row r="20706" spans="5:5" ht="12" customHeight="1">
      <c r="E20706" s="576"/>
    </row>
    <row r="20707" spans="5:5" ht="12" customHeight="1">
      <c r="E20707" s="576"/>
    </row>
    <row r="20708" spans="5:5" ht="12" customHeight="1">
      <c r="E20708" s="576"/>
    </row>
    <row r="20709" spans="5:5" ht="12" customHeight="1">
      <c r="E20709" s="576"/>
    </row>
    <row r="20710" spans="5:5" ht="12" customHeight="1">
      <c r="E20710" s="576"/>
    </row>
    <row r="20711" spans="5:5" ht="12" customHeight="1">
      <c r="E20711" s="576"/>
    </row>
    <row r="20712" spans="5:5" ht="12" customHeight="1">
      <c r="E20712" s="576"/>
    </row>
    <row r="20713" spans="5:5" ht="12" customHeight="1">
      <c r="E20713" s="576"/>
    </row>
    <row r="20714" spans="5:5" ht="12" customHeight="1">
      <c r="E20714" s="576"/>
    </row>
    <row r="20715" spans="5:5" ht="12" customHeight="1">
      <c r="E20715" s="576"/>
    </row>
    <row r="20716" spans="5:5" ht="12" customHeight="1">
      <c r="E20716" s="576"/>
    </row>
    <row r="20717" spans="5:5" ht="12" customHeight="1">
      <c r="E20717" s="576"/>
    </row>
    <row r="20718" spans="5:5" ht="12" customHeight="1">
      <c r="E20718" s="576"/>
    </row>
    <row r="20719" spans="5:5" ht="12" customHeight="1">
      <c r="E20719" s="576"/>
    </row>
    <row r="20720" spans="5:5" ht="12" customHeight="1">
      <c r="E20720" s="576"/>
    </row>
    <row r="20721" spans="5:5" ht="12" customHeight="1">
      <c r="E20721" s="576"/>
    </row>
    <row r="20722" spans="5:5" ht="12" customHeight="1">
      <c r="E20722" s="576"/>
    </row>
    <row r="20723" spans="5:5" ht="12" customHeight="1">
      <c r="E20723" s="576"/>
    </row>
    <row r="20724" spans="5:5" ht="12" customHeight="1">
      <c r="E20724" s="576"/>
    </row>
    <row r="20725" spans="5:5" ht="12" customHeight="1">
      <c r="E20725" s="576"/>
    </row>
    <row r="20726" spans="5:5" ht="12" customHeight="1">
      <c r="E20726" s="576"/>
    </row>
    <row r="20727" spans="5:5" ht="12" customHeight="1">
      <c r="E20727" s="576"/>
    </row>
    <row r="20728" spans="5:5" ht="12" customHeight="1">
      <c r="E20728" s="576"/>
    </row>
    <row r="20729" spans="5:5" ht="12" customHeight="1">
      <c r="E20729" s="576"/>
    </row>
    <row r="20730" spans="5:5" ht="12" customHeight="1">
      <c r="E20730" s="576"/>
    </row>
    <row r="20731" spans="5:5" ht="12" customHeight="1">
      <c r="E20731" s="576"/>
    </row>
    <row r="20732" spans="5:5" ht="12" customHeight="1">
      <c r="E20732" s="576"/>
    </row>
    <row r="20733" spans="5:5" ht="12" customHeight="1">
      <c r="E20733" s="576"/>
    </row>
    <row r="20734" spans="5:5" ht="12" customHeight="1">
      <c r="E20734" s="576"/>
    </row>
    <row r="20735" spans="5:5" ht="12" customHeight="1">
      <c r="E20735" s="576"/>
    </row>
    <row r="20736" spans="5:5" ht="12" customHeight="1">
      <c r="E20736" s="576"/>
    </row>
    <row r="20737" spans="5:5" ht="12" customHeight="1">
      <c r="E20737" s="576"/>
    </row>
    <row r="20738" spans="5:5" ht="12" customHeight="1">
      <c r="E20738" s="576"/>
    </row>
    <row r="20739" spans="5:5" ht="12" customHeight="1">
      <c r="E20739" s="576"/>
    </row>
    <row r="20740" spans="5:5" ht="12" customHeight="1">
      <c r="E20740" s="576"/>
    </row>
    <row r="20741" spans="5:5" ht="12" customHeight="1">
      <c r="E20741" s="576"/>
    </row>
    <row r="20742" spans="5:5" ht="12" customHeight="1">
      <c r="E20742" s="576"/>
    </row>
    <row r="20743" spans="5:5" ht="12" customHeight="1">
      <c r="E20743" s="576"/>
    </row>
    <row r="20744" spans="5:5" ht="12" customHeight="1">
      <c r="E20744" s="576"/>
    </row>
    <row r="20745" spans="5:5" ht="12" customHeight="1">
      <c r="E20745" s="576"/>
    </row>
    <row r="20746" spans="5:5" ht="12" customHeight="1">
      <c r="E20746" s="576"/>
    </row>
    <row r="20747" spans="5:5" ht="12" customHeight="1">
      <c r="E20747" s="576"/>
    </row>
    <row r="20748" spans="5:5" ht="12" customHeight="1">
      <c r="E20748" s="576"/>
    </row>
    <row r="20749" spans="5:5" ht="12" customHeight="1">
      <c r="E20749" s="576"/>
    </row>
    <row r="20750" spans="5:5" ht="12" customHeight="1">
      <c r="E20750" s="576"/>
    </row>
    <row r="20751" spans="5:5" ht="12" customHeight="1">
      <c r="E20751" s="576"/>
    </row>
    <row r="20752" spans="5:5" ht="12" customHeight="1">
      <c r="E20752" s="576"/>
    </row>
    <row r="20753" spans="5:5" ht="12" customHeight="1">
      <c r="E20753" s="576"/>
    </row>
    <row r="20754" spans="5:5" ht="12" customHeight="1">
      <c r="E20754" s="576"/>
    </row>
    <row r="20755" spans="5:5" ht="12" customHeight="1">
      <c r="E20755" s="576"/>
    </row>
    <row r="20756" spans="5:5" ht="12" customHeight="1">
      <c r="E20756" s="576"/>
    </row>
    <row r="20757" spans="5:5" ht="12" customHeight="1">
      <c r="E20757" s="576"/>
    </row>
    <row r="20758" spans="5:5" ht="12" customHeight="1">
      <c r="E20758" s="576"/>
    </row>
    <row r="20759" spans="5:5" ht="12" customHeight="1">
      <c r="E20759" s="576"/>
    </row>
    <row r="20760" spans="5:5" ht="12" customHeight="1">
      <c r="E20760" s="576"/>
    </row>
    <row r="20761" spans="5:5" ht="12" customHeight="1">
      <c r="E20761" s="576"/>
    </row>
    <row r="20762" spans="5:5" ht="12" customHeight="1">
      <c r="E20762" s="576"/>
    </row>
    <row r="20763" spans="5:5" ht="12" customHeight="1">
      <c r="E20763" s="576"/>
    </row>
    <row r="20764" spans="5:5" ht="12" customHeight="1">
      <c r="E20764" s="576"/>
    </row>
    <row r="20765" spans="5:5" ht="12" customHeight="1">
      <c r="E20765" s="576"/>
    </row>
    <row r="20766" spans="5:5" ht="12" customHeight="1">
      <c r="E20766" s="576"/>
    </row>
    <row r="20767" spans="5:5" ht="12" customHeight="1">
      <c r="E20767" s="576"/>
    </row>
    <row r="20768" spans="5:5" ht="12" customHeight="1">
      <c r="E20768" s="576"/>
    </row>
    <row r="20769" spans="5:5" ht="12" customHeight="1">
      <c r="E20769" s="576"/>
    </row>
    <row r="20770" spans="5:5" ht="12" customHeight="1">
      <c r="E20770" s="576"/>
    </row>
    <row r="20771" spans="5:5" ht="12" customHeight="1">
      <c r="E20771" s="576"/>
    </row>
    <row r="20772" spans="5:5" ht="12" customHeight="1">
      <c r="E20772" s="576"/>
    </row>
    <row r="20773" spans="5:5" ht="12" customHeight="1">
      <c r="E20773" s="576"/>
    </row>
    <row r="20774" spans="5:5" ht="12" customHeight="1">
      <c r="E20774" s="576"/>
    </row>
    <row r="20775" spans="5:5" ht="12" customHeight="1">
      <c r="E20775" s="576"/>
    </row>
    <row r="20776" spans="5:5" ht="12" customHeight="1">
      <c r="E20776" s="576"/>
    </row>
    <row r="20777" spans="5:5" ht="12" customHeight="1">
      <c r="E20777" s="576"/>
    </row>
    <row r="20778" spans="5:5" ht="12" customHeight="1">
      <c r="E20778" s="576"/>
    </row>
    <row r="20779" spans="5:5" ht="12" customHeight="1">
      <c r="E20779" s="576"/>
    </row>
    <row r="20780" spans="5:5" ht="12" customHeight="1">
      <c r="E20780" s="576"/>
    </row>
    <row r="20781" spans="5:5" ht="12" customHeight="1">
      <c r="E20781" s="576"/>
    </row>
    <row r="20782" spans="5:5" ht="12" customHeight="1">
      <c r="E20782" s="576"/>
    </row>
    <row r="20783" spans="5:5" ht="12" customHeight="1">
      <c r="E20783" s="576"/>
    </row>
    <row r="20784" spans="5:5" ht="12" customHeight="1">
      <c r="E20784" s="576"/>
    </row>
    <row r="20785" spans="5:5" ht="12" customHeight="1">
      <c r="E20785" s="576"/>
    </row>
    <row r="20786" spans="5:5" ht="12" customHeight="1">
      <c r="E20786" s="576"/>
    </row>
    <row r="20787" spans="5:5" ht="12" customHeight="1">
      <c r="E20787" s="576"/>
    </row>
    <row r="20788" spans="5:5" ht="12" customHeight="1">
      <c r="E20788" s="576"/>
    </row>
    <row r="20789" spans="5:5" ht="12" customHeight="1">
      <c r="E20789" s="576"/>
    </row>
    <row r="20790" spans="5:5" ht="12" customHeight="1">
      <c r="E20790" s="576"/>
    </row>
    <row r="20791" spans="5:5" ht="12" customHeight="1">
      <c r="E20791" s="576"/>
    </row>
    <row r="20792" spans="5:5" ht="12" customHeight="1">
      <c r="E20792" s="576"/>
    </row>
    <row r="20793" spans="5:5" ht="12" customHeight="1">
      <c r="E20793" s="576"/>
    </row>
    <row r="20794" spans="5:5" ht="12" customHeight="1">
      <c r="E20794" s="576"/>
    </row>
    <row r="20795" spans="5:5" ht="12" customHeight="1">
      <c r="E20795" s="576"/>
    </row>
    <row r="20796" spans="5:5" ht="12" customHeight="1">
      <c r="E20796" s="576"/>
    </row>
    <row r="20797" spans="5:5" ht="12" customHeight="1">
      <c r="E20797" s="576"/>
    </row>
    <row r="20798" spans="5:5" ht="12" customHeight="1">
      <c r="E20798" s="576"/>
    </row>
    <row r="20799" spans="5:5" ht="12" customHeight="1">
      <c r="E20799" s="576"/>
    </row>
    <row r="20800" spans="5:5" ht="12" customHeight="1">
      <c r="E20800" s="576"/>
    </row>
    <row r="20801" spans="5:5" ht="12" customHeight="1">
      <c r="E20801" s="576"/>
    </row>
    <row r="20802" spans="5:5" ht="12" customHeight="1">
      <c r="E20802" s="576"/>
    </row>
    <row r="20803" spans="5:5" ht="12" customHeight="1">
      <c r="E20803" s="576"/>
    </row>
    <row r="20804" spans="5:5" ht="12" customHeight="1">
      <c r="E20804" s="576"/>
    </row>
    <row r="20805" spans="5:5" ht="12" customHeight="1">
      <c r="E20805" s="576"/>
    </row>
    <row r="20806" spans="5:5" ht="12" customHeight="1">
      <c r="E20806" s="576"/>
    </row>
    <row r="20807" spans="5:5" ht="12" customHeight="1">
      <c r="E20807" s="576"/>
    </row>
    <row r="20808" spans="5:5" ht="12" customHeight="1">
      <c r="E20808" s="576"/>
    </row>
    <row r="20809" spans="5:5" ht="12" customHeight="1">
      <c r="E20809" s="576"/>
    </row>
    <row r="20810" spans="5:5" ht="12" customHeight="1">
      <c r="E20810" s="576"/>
    </row>
    <row r="20811" spans="5:5" ht="12" customHeight="1">
      <c r="E20811" s="576"/>
    </row>
    <row r="20812" spans="5:5" ht="12" customHeight="1">
      <c r="E20812" s="576"/>
    </row>
    <row r="20813" spans="5:5" ht="12" customHeight="1">
      <c r="E20813" s="576"/>
    </row>
    <row r="20814" spans="5:5" ht="12" customHeight="1">
      <c r="E20814" s="576"/>
    </row>
    <row r="20815" spans="5:5" ht="12" customHeight="1">
      <c r="E20815" s="576"/>
    </row>
    <row r="20816" spans="5:5" ht="12" customHeight="1">
      <c r="E20816" s="576"/>
    </row>
    <row r="20817" spans="5:5" ht="12" customHeight="1">
      <c r="E20817" s="576"/>
    </row>
    <row r="20818" spans="5:5" ht="12" customHeight="1">
      <c r="E20818" s="576"/>
    </row>
    <row r="20819" spans="5:5" ht="12" customHeight="1">
      <c r="E20819" s="576"/>
    </row>
    <row r="20820" spans="5:5" ht="12" customHeight="1">
      <c r="E20820" s="576"/>
    </row>
    <row r="20821" spans="5:5" ht="12" customHeight="1">
      <c r="E20821" s="576"/>
    </row>
    <row r="20822" spans="5:5" ht="12" customHeight="1">
      <c r="E20822" s="576"/>
    </row>
    <row r="20823" spans="5:5" ht="12" customHeight="1">
      <c r="E20823" s="576"/>
    </row>
    <row r="20824" spans="5:5" ht="12" customHeight="1">
      <c r="E20824" s="576"/>
    </row>
    <row r="20825" spans="5:5" ht="12" customHeight="1">
      <c r="E20825" s="576"/>
    </row>
    <row r="20826" spans="5:5" ht="12" customHeight="1">
      <c r="E20826" s="576"/>
    </row>
    <row r="20827" spans="5:5" ht="12" customHeight="1">
      <c r="E20827" s="576"/>
    </row>
    <row r="20828" spans="5:5" ht="12" customHeight="1">
      <c r="E20828" s="576"/>
    </row>
    <row r="20829" spans="5:5" ht="12" customHeight="1">
      <c r="E20829" s="576"/>
    </row>
    <row r="20830" spans="5:5" ht="12" customHeight="1">
      <c r="E20830" s="576"/>
    </row>
    <row r="20831" spans="5:5" ht="12" customHeight="1">
      <c r="E20831" s="576"/>
    </row>
    <row r="20832" spans="5:5" ht="12" customHeight="1">
      <c r="E20832" s="576"/>
    </row>
    <row r="20833" spans="5:5" ht="12" customHeight="1">
      <c r="E20833" s="576"/>
    </row>
    <row r="20834" spans="5:5" ht="12" customHeight="1">
      <c r="E20834" s="576"/>
    </row>
    <row r="20835" spans="5:5" ht="12" customHeight="1">
      <c r="E20835" s="576"/>
    </row>
    <row r="20836" spans="5:5" ht="12" customHeight="1">
      <c r="E20836" s="576"/>
    </row>
    <row r="20837" spans="5:5" ht="12" customHeight="1">
      <c r="E20837" s="576"/>
    </row>
    <row r="20838" spans="5:5" ht="12" customHeight="1">
      <c r="E20838" s="576"/>
    </row>
    <row r="20839" spans="5:5" ht="12" customHeight="1">
      <c r="E20839" s="576"/>
    </row>
    <row r="20840" spans="5:5" ht="12" customHeight="1">
      <c r="E20840" s="576"/>
    </row>
    <row r="20841" spans="5:5" ht="12" customHeight="1">
      <c r="E20841" s="576"/>
    </row>
    <row r="20842" spans="5:5" ht="12" customHeight="1">
      <c r="E20842" s="576"/>
    </row>
    <row r="20843" spans="5:5" ht="12" customHeight="1">
      <c r="E20843" s="576"/>
    </row>
    <row r="20844" spans="5:5" ht="12" customHeight="1">
      <c r="E20844" s="576"/>
    </row>
    <row r="20845" spans="5:5" ht="12" customHeight="1">
      <c r="E20845" s="576"/>
    </row>
    <row r="20846" spans="5:5" ht="12" customHeight="1">
      <c r="E20846" s="576"/>
    </row>
    <row r="20847" spans="5:5" ht="12" customHeight="1">
      <c r="E20847" s="576"/>
    </row>
    <row r="20848" spans="5:5" ht="12" customHeight="1">
      <c r="E20848" s="576"/>
    </row>
    <row r="20849" spans="5:5" ht="12" customHeight="1">
      <c r="E20849" s="576"/>
    </row>
    <row r="20850" spans="5:5" ht="12" customHeight="1">
      <c r="E20850" s="576"/>
    </row>
    <row r="20851" spans="5:5" ht="12" customHeight="1">
      <c r="E20851" s="576"/>
    </row>
    <row r="20852" spans="5:5" ht="12" customHeight="1">
      <c r="E20852" s="576"/>
    </row>
    <row r="20853" spans="5:5" ht="12" customHeight="1">
      <c r="E20853" s="576"/>
    </row>
    <row r="20854" spans="5:5" ht="12" customHeight="1">
      <c r="E20854" s="576"/>
    </row>
    <row r="20855" spans="5:5" ht="12" customHeight="1">
      <c r="E20855" s="576"/>
    </row>
    <row r="20856" spans="5:5" ht="12" customHeight="1">
      <c r="E20856" s="576"/>
    </row>
    <row r="20857" spans="5:5" ht="12" customHeight="1">
      <c r="E20857" s="576"/>
    </row>
    <row r="20858" spans="5:5" ht="12" customHeight="1">
      <c r="E20858" s="576"/>
    </row>
    <row r="20859" spans="5:5" ht="12" customHeight="1">
      <c r="E20859" s="576"/>
    </row>
    <row r="20860" spans="5:5" ht="12" customHeight="1">
      <c r="E20860" s="576"/>
    </row>
    <row r="20861" spans="5:5" ht="12" customHeight="1">
      <c r="E20861" s="576"/>
    </row>
    <row r="20862" spans="5:5" ht="12" customHeight="1">
      <c r="E20862" s="576"/>
    </row>
    <row r="20863" spans="5:5" ht="12" customHeight="1">
      <c r="E20863" s="576"/>
    </row>
    <row r="20864" spans="5:5" ht="12" customHeight="1">
      <c r="E20864" s="576"/>
    </row>
    <row r="20865" spans="5:5" ht="12" customHeight="1">
      <c r="E20865" s="576"/>
    </row>
    <row r="20866" spans="5:5" ht="12" customHeight="1">
      <c r="E20866" s="576"/>
    </row>
    <row r="20867" spans="5:5" ht="12" customHeight="1">
      <c r="E20867" s="576"/>
    </row>
    <row r="20868" spans="5:5" ht="12" customHeight="1">
      <c r="E20868" s="576"/>
    </row>
    <row r="20869" spans="5:5" ht="12" customHeight="1">
      <c r="E20869" s="576"/>
    </row>
    <row r="20870" spans="5:5" ht="12" customHeight="1">
      <c r="E20870" s="576"/>
    </row>
    <row r="20871" spans="5:5" ht="12" customHeight="1">
      <c r="E20871" s="576"/>
    </row>
    <row r="20872" spans="5:5" ht="12" customHeight="1">
      <c r="E20872" s="576"/>
    </row>
    <row r="20873" spans="5:5" ht="12" customHeight="1">
      <c r="E20873" s="576"/>
    </row>
    <row r="20874" spans="5:5" ht="12" customHeight="1">
      <c r="E20874" s="576"/>
    </row>
    <row r="20875" spans="5:5" ht="12" customHeight="1">
      <c r="E20875" s="576"/>
    </row>
    <row r="20876" spans="5:5" ht="12" customHeight="1">
      <c r="E20876" s="576"/>
    </row>
    <row r="20877" spans="5:5" ht="12" customHeight="1">
      <c r="E20877" s="576"/>
    </row>
    <row r="20878" spans="5:5" ht="12" customHeight="1">
      <c r="E20878" s="576"/>
    </row>
    <row r="20879" spans="5:5" ht="12" customHeight="1">
      <c r="E20879" s="576"/>
    </row>
    <row r="20880" spans="5:5" ht="12" customHeight="1">
      <c r="E20880" s="576"/>
    </row>
    <row r="20881" spans="5:5" ht="12" customHeight="1">
      <c r="E20881" s="576"/>
    </row>
    <row r="20882" spans="5:5" ht="12" customHeight="1">
      <c r="E20882" s="576"/>
    </row>
    <row r="20883" spans="5:5" ht="12" customHeight="1">
      <c r="E20883" s="576"/>
    </row>
    <row r="20884" spans="5:5" ht="12" customHeight="1">
      <c r="E20884" s="576"/>
    </row>
    <row r="20885" spans="5:5" ht="12" customHeight="1">
      <c r="E20885" s="576"/>
    </row>
    <row r="20886" spans="5:5" ht="12" customHeight="1">
      <c r="E20886" s="576"/>
    </row>
    <row r="20887" spans="5:5" ht="12" customHeight="1">
      <c r="E20887" s="576"/>
    </row>
    <row r="20888" spans="5:5" ht="12" customHeight="1">
      <c r="E20888" s="576"/>
    </row>
    <row r="20889" spans="5:5" ht="12" customHeight="1">
      <c r="E20889" s="576"/>
    </row>
    <row r="20890" spans="5:5" ht="12" customHeight="1">
      <c r="E20890" s="576"/>
    </row>
    <row r="20891" spans="5:5" ht="12" customHeight="1">
      <c r="E20891" s="576"/>
    </row>
    <row r="20892" spans="5:5" ht="12" customHeight="1">
      <c r="E20892" s="576"/>
    </row>
    <row r="20893" spans="5:5" ht="12" customHeight="1">
      <c r="E20893" s="576"/>
    </row>
    <row r="20894" spans="5:5" ht="12" customHeight="1">
      <c r="E20894" s="576"/>
    </row>
    <row r="20895" spans="5:5" ht="12" customHeight="1">
      <c r="E20895" s="576"/>
    </row>
    <row r="20896" spans="5:5" ht="12" customHeight="1">
      <c r="E20896" s="576"/>
    </row>
    <row r="20897" spans="5:5" ht="12" customHeight="1">
      <c r="E20897" s="576"/>
    </row>
    <row r="20898" spans="5:5" ht="12" customHeight="1">
      <c r="E20898" s="576"/>
    </row>
    <row r="20899" spans="5:5" ht="12" customHeight="1">
      <c r="E20899" s="576"/>
    </row>
    <row r="20900" spans="5:5" ht="12" customHeight="1">
      <c r="E20900" s="576"/>
    </row>
    <row r="20901" spans="5:5" ht="12" customHeight="1">
      <c r="E20901" s="576"/>
    </row>
    <row r="20902" spans="5:5" ht="12" customHeight="1">
      <c r="E20902" s="576"/>
    </row>
    <row r="20903" spans="5:5" ht="12" customHeight="1">
      <c r="E20903" s="576"/>
    </row>
    <row r="20904" spans="5:5" ht="12" customHeight="1">
      <c r="E20904" s="576"/>
    </row>
    <row r="20905" spans="5:5" ht="12" customHeight="1">
      <c r="E20905" s="576"/>
    </row>
    <row r="20906" spans="5:5" ht="12" customHeight="1">
      <c r="E20906" s="576"/>
    </row>
    <row r="20907" spans="5:5" ht="12" customHeight="1">
      <c r="E20907" s="576"/>
    </row>
    <row r="20908" spans="5:5" ht="12" customHeight="1">
      <c r="E20908" s="576"/>
    </row>
    <row r="20909" spans="5:5" ht="12" customHeight="1">
      <c r="E20909" s="576"/>
    </row>
    <row r="20910" spans="5:5" ht="12" customHeight="1">
      <c r="E20910" s="576"/>
    </row>
    <row r="20911" spans="5:5" ht="12" customHeight="1">
      <c r="E20911" s="576"/>
    </row>
    <row r="20912" spans="5:5" ht="12" customHeight="1">
      <c r="E20912" s="576"/>
    </row>
    <row r="20913" spans="5:5" ht="12" customHeight="1">
      <c r="E20913" s="576"/>
    </row>
    <row r="20914" spans="5:5" ht="12" customHeight="1">
      <c r="E20914" s="576"/>
    </row>
    <row r="20915" spans="5:5" ht="12" customHeight="1">
      <c r="E20915" s="576"/>
    </row>
    <row r="20916" spans="5:5" ht="12" customHeight="1">
      <c r="E20916" s="576"/>
    </row>
    <row r="20917" spans="5:5" ht="12" customHeight="1">
      <c r="E20917" s="576"/>
    </row>
    <row r="20918" spans="5:5" ht="12" customHeight="1">
      <c r="E20918" s="576"/>
    </row>
    <row r="20919" spans="5:5" ht="12" customHeight="1">
      <c r="E20919" s="576"/>
    </row>
    <row r="20920" spans="5:5" ht="12" customHeight="1">
      <c r="E20920" s="576"/>
    </row>
    <row r="20921" spans="5:5" ht="12" customHeight="1">
      <c r="E20921" s="576"/>
    </row>
    <row r="20922" spans="5:5" ht="12" customHeight="1">
      <c r="E20922" s="576"/>
    </row>
    <row r="20923" spans="5:5" ht="12" customHeight="1">
      <c r="E20923" s="576"/>
    </row>
    <row r="20924" spans="5:5" ht="12" customHeight="1">
      <c r="E20924" s="576"/>
    </row>
    <row r="20925" spans="5:5" ht="12" customHeight="1">
      <c r="E20925" s="576"/>
    </row>
    <row r="20926" spans="5:5" ht="12" customHeight="1">
      <c r="E20926" s="576"/>
    </row>
    <row r="20927" spans="5:5" ht="12" customHeight="1">
      <c r="E20927" s="576"/>
    </row>
    <row r="20928" spans="5:5" ht="12" customHeight="1">
      <c r="E20928" s="576"/>
    </row>
    <row r="20929" spans="5:5" ht="12" customHeight="1">
      <c r="E20929" s="576"/>
    </row>
    <row r="20930" spans="5:5" ht="12" customHeight="1">
      <c r="E20930" s="576"/>
    </row>
    <row r="20931" spans="5:5" ht="12" customHeight="1">
      <c r="E20931" s="576"/>
    </row>
    <row r="20932" spans="5:5" ht="12" customHeight="1">
      <c r="E20932" s="576"/>
    </row>
    <row r="20933" spans="5:5" ht="12" customHeight="1">
      <c r="E20933" s="576"/>
    </row>
    <row r="20934" spans="5:5" ht="12" customHeight="1">
      <c r="E20934" s="576"/>
    </row>
    <row r="20935" spans="5:5" ht="12" customHeight="1">
      <c r="E20935" s="576"/>
    </row>
    <row r="20936" spans="5:5" ht="12" customHeight="1">
      <c r="E20936" s="576"/>
    </row>
    <row r="20937" spans="5:5" ht="12" customHeight="1">
      <c r="E20937" s="576"/>
    </row>
    <row r="20938" spans="5:5" ht="12" customHeight="1">
      <c r="E20938" s="576"/>
    </row>
    <row r="20939" spans="5:5" ht="12" customHeight="1">
      <c r="E20939" s="576"/>
    </row>
    <row r="20940" spans="5:5" ht="12" customHeight="1">
      <c r="E20940" s="576"/>
    </row>
    <row r="20941" spans="5:5" ht="12" customHeight="1">
      <c r="E20941" s="576"/>
    </row>
    <row r="20942" spans="5:5" ht="12" customHeight="1">
      <c r="E20942" s="576"/>
    </row>
    <row r="20943" spans="5:5" ht="12" customHeight="1">
      <c r="E20943" s="576"/>
    </row>
    <row r="20944" spans="5:5" ht="12" customHeight="1">
      <c r="E20944" s="576"/>
    </row>
    <row r="20945" spans="5:5" ht="12" customHeight="1">
      <c r="E20945" s="576"/>
    </row>
    <row r="20946" spans="5:5" ht="12" customHeight="1">
      <c r="E20946" s="576"/>
    </row>
    <row r="20947" spans="5:5" ht="12" customHeight="1">
      <c r="E20947" s="576"/>
    </row>
    <row r="20948" spans="5:5" ht="12" customHeight="1">
      <c r="E20948" s="576"/>
    </row>
    <row r="20949" spans="5:5" ht="12" customHeight="1">
      <c r="E20949" s="576"/>
    </row>
    <row r="20950" spans="5:5" ht="12" customHeight="1">
      <c r="E20950" s="576"/>
    </row>
    <row r="20951" spans="5:5" ht="12" customHeight="1">
      <c r="E20951" s="576"/>
    </row>
    <row r="20952" spans="5:5" ht="12" customHeight="1">
      <c r="E20952" s="576"/>
    </row>
    <row r="20953" spans="5:5" ht="12" customHeight="1">
      <c r="E20953" s="576"/>
    </row>
    <row r="20954" spans="5:5" ht="12" customHeight="1">
      <c r="E20954" s="576"/>
    </row>
    <row r="20955" spans="5:5" ht="12" customHeight="1">
      <c r="E20955" s="576"/>
    </row>
    <row r="20956" spans="5:5" ht="12" customHeight="1">
      <c r="E20956" s="576"/>
    </row>
    <row r="20957" spans="5:5" ht="12" customHeight="1">
      <c r="E20957" s="576"/>
    </row>
    <row r="20958" spans="5:5" ht="12" customHeight="1">
      <c r="E20958" s="576"/>
    </row>
    <row r="20959" spans="5:5" ht="12" customHeight="1">
      <c r="E20959" s="576"/>
    </row>
    <row r="20960" spans="5:5" ht="12" customHeight="1">
      <c r="E20960" s="576"/>
    </row>
    <row r="20961" spans="5:5" ht="12" customHeight="1">
      <c r="E20961" s="576"/>
    </row>
    <row r="20962" spans="5:5" ht="12" customHeight="1">
      <c r="E20962" s="576"/>
    </row>
    <row r="20963" spans="5:5" ht="12" customHeight="1">
      <c r="E20963" s="576"/>
    </row>
    <row r="20964" spans="5:5" ht="12" customHeight="1">
      <c r="E20964" s="576"/>
    </row>
    <row r="20965" spans="5:5" ht="12" customHeight="1">
      <c r="E20965" s="576"/>
    </row>
    <row r="20966" spans="5:5" ht="12" customHeight="1">
      <c r="E20966" s="576"/>
    </row>
    <row r="20967" spans="5:5" ht="12" customHeight="1">
      <c r="E20967" s="576"/>
    </row>
    <row r="20968" spans="5:5" ht="12" customHeight="1">
      <c r="E20968" s="576"/>
    </row>
    <row r="20969" spans="5:5" ht="12" customHeight="1">
      <c r="E20969" s="576"/>
    </row>
    <row r="20970" spans="5:5" ht="12" customHeight="1">
      <c r="E20970" s="576"/>
    </row>
    <row r="20971" spans="5:5" ht="12" customHeight="1">
      <c r="E20971" s="576"/>
    </row>
    <row r="20972" spans="5:5" ht="12" customHeight="1">
      <c r="E20972" s="576"/>
    </row>
    <row r="20973" spans="5:5" ht="12" customHeight="1">
      <c r="E20973" s="576"/>
    </row>
    <row r="20974" spans="5:5" ht="12" customHeight="1">
      <c r="E20974" s="576"/>
    </row>
    <row r="20975" spans="5:5" ht="12" customHeight="1">
      <c r="E20975" s="576"/>
    </row>
    <row r="20976" spans="5:5" ht="12" customHeight="1">
      <c r="E20976" s="576"/>
    </row>
    <row r="20977" spans="5:5" ht="12" customHeight="1">
      <c r="E20977" s="576"/>
    </row>
    <row r="20978" spans="5:5" ht="12" customHeight="1">
      <c r="E20978" s="576"/>
    </row>
    <row r="20979" spans="5:5" ht="12" customHeight="1">
      <c r="E20979" s="576"/>
    </row>
    <row r="20980" spans="5:5" ht="12" customHeight="1">
      <c r="E20980" s="576"/>
    </row>
    <row r="20981" spans="5:5" ht="12" customHeight="1">
      <c r="E20981" s="576"/>
    </row>
    <row r="20982" spans="5:5" ht="12" customHeight="1">
      <c r="E20982" s="576"/>
    </row>
    <row r="20983" spans="5:5" ht="12" customHeight="1">
      <c r="E20983" s="576"/>
    </row>
    <row r="20984" spans="5:5" ht="12" customHeight="1">
      <c r="E20984" s="576"/>
    </row>
    <row r="20985" spans="5:5" ht="12" customHeight="1">
      <c r="E20985" s="576"/>
    </row>
    <row r="20986" spans="5:5" ht="12" customHeight="1">
      <c r="E20986" s="576"/>
    </row>
    <row r="20987" spans="5:5" ht="12" customHeight="1">
      <c r="E20987" s="576"/>
    </row>
    <row r="20988" spans="5:5" ht="12" customHeight="1">
      <c r="E20988" s="576"/>
    </row>
    <row r="20989" spans="5:5" ht="12" customHeight="1">
      <c r="E20989" s="576"/>
    </row>
    <row r="20990" spans="5:5" ht="12" customHeight="1">
      <c r="E20990" s="576"/>
    </row>
    <row r="20991" spans="5:5" ht="12" customHeight="1">
      <c r="E20991" s="576"/>
    </row>
    <row r="20992" spans="5:5" ht="12" customHeight="1">
      <c r="E20992" s="576"/>
    </row>
    <row r="20993" spans="5:5" ht="12" customHeight="1">
      <c r="E20993" s="576"/>
    </row>
    <row r="20994" spans="5:5" ht="12" customHeight="1">
      <c r="E20994" s="576"/>
    </row>
    <row r="20995" spans="5:5" ht="12" customHeight="1">
      <c r="E20995" s="576"/>
    </row>
    <row r="20996" spans="5:5" ht="12" customHeight="1">
      <c r="E20996" s="576"/>
    </row>
    <row r="20997" spans="5:5" ht="12" customHeight="1">
      <c r="E20997" s="576"/>
    </row>
    <row r="20998" spans="5:5" ht="12" customHeight="1">
      <c r="E20998" s="576"/>
    </row>
    <row r="20999" spans="5:5" ht="12" customHeight="1">
      <c r="E20999" s="576"/>
    </row>
    <row r="21000" spans="5:5" ht="12" customHeight="1">
      <c r="E21000" s="576"/>
    </row>
    <row r="21001" spans="5:5" ht="12" customHeight="1">
      <c r="E21001" s="576"/>
    </row>
    <row r="21002" spans="5:5" ht="12" customHeight="1">
      <c r="E21002" s="576"/>
    </row>
    <row r="21003" spans="5:5" ht="12" customHeight="1">
      <c r="E21003" s="576"/>
    </row>
    <row r="21004" spans="5:5" ht="12" customHeight="1">
      <c r="E21004" s="576"/>
    </row>
    <row r="21005" spans="5:5" ht="12" customHeight="1">
      <c r="E21005" s="576"/>
    </row>
    <row r="21006" spans="5:5" ht="12" customHeight="1">
      <c r="E21006" s="576"/>
    </row>
    <row r="21007" spans="5:5" ht="12" customHeight="1">
      <c r="E21007" s="576"/>
    </row>
    <row r="21008" spans="5:5" ht="12" customHeight="1">
      <c r="E21008" s="576"/>
    </row>
    <row r="21009" spans="5:5" ht="12" customHeight="1">
      <c r="E21009" s="576"/>
    </row>
    <row r="21010" spans="5:5" ht="12" customHeight="1">
      <c r="E21010" s="576"/>
    </row>
    <row r="21011" spans="5:5" ht="12" customHeight="1">
      <c r="E21011" s="576"/>
    </row>
    <row r="21012" spans="5:5" ht="12" customHeight="1">
      <c r="E21012" s="576"/>
    </row>
    <row r="21013" spans="5:5" ht="12" customHeight="1">
      <c r="E21013" s="576"/>
    </row>
    <row r="21014" spans="5:5" ht="12" customHeight="1">
      <c r="E21014" s="576"/>
    </row>
    <row r="21015" spans="5:5" ht="12" customHeight="1">
      <c r="E21015" s="576"/>
    </row>
    <row r="21016" spans="5:5" ht="12" customHeight="1">
      <c r="E21016" s="576"/>
    </row>
    <row r="21017" spans="5:5" ht="12" customHeight="1">
      <c r="E21017" s="576"/>
    </row>
    <row r="21018" spans="5:5" ht="12" customHeight="1">
      <c r="E21018" s="576"/>
    </row>
    <row r="21019" spans="5:5" ht="12" customHeight="1">
      <c r="E21019" s="576"/>
    </row>
    <row r="21020" spans="5:5" ht="12" customHeight="1">
      <c r="E21020" s="576"/>
    </row>
    <row r="21021" spans="5:5" ht="12" customHeight="1">
      <c r="E21021" s="576"/>
    </row>
    <row r="21022" spans="5:5" ht="12" customHeight="1">
      <c r="E21022" s="576"/>
    </row>
    <row r="21023" spans="5:5" ht="12" customHeight="1">
      <c r="E21023" s="576"/>
    </row>
    <row r="21024" spans="5:5" ht="12" customHeight="1">
      <c r="E21024" s="576"/>
    </row>
    <row r="21025" spans="5:5" ht="12" customHeight="1">
      <c r="E21025" s="576"/>
    </row>
    <row r="21026" spans="5:5" ht="12" customHeight="1">
      <c r="E21026" s="576"/>
    </row>
    <row r="21027" spans="5:5" ht="12" customHeight="1">
      <c r="E21027" s="576"/>
    </row>
    <row r="21028" spans="5:5" ht="12" customHeight="1">
      <c r="E21028" s="576"/>
    </row>
    <row r="21029" spans="5:5" ht="12" customHeight="1">
      <c r="E21029" s="576"/>
    </row>
    <row r="21030" spans="5:5" ht="12" customHeight="1">
      <c r="E21030" s="576"/>
    </row>
    <row r="21031" spans="5:5" ht="12" customHeight="1">
      <c r="E21031" s="576"/>
    </row>
    <row r="21032" spans="5:5" ht="12" customHeight="1">
      <c r="E21032" s="576"/>
    </row>
    <row r="21033" spans="5:5" ht="12" customHeight="1">
      <c r="E21033" s="576"/>
    </row>
    <row r="21034" spans="5:5" ht="12" customHeight="1">
      <c r="E21034" s="576"/>
    </row>
    <row r="21035" spans="5:5" ht="12" customHeight="1">
      <c r="E21035" s="576"/>
    </row>
    <row r="21036" spans="5:5" ht="12" customHeight="1">
      <c r="E21036" s="576"/>
    </row>
    <row r="21037" spans="5:5" ht="12" customHeight="1">
      <c r="E21037" s="576"/>
    </row>
    <row r="21038" spans="5:5" ht="12" customHeight="1">
      <c r="E21038" s="576"/>
    </row>
    <row r="21039" spans="5:5" ht="12" customHeight="1">
      <c r="E21039" s="576"/>
    </row>
    <row r="21040" spans="5:5" ht="12" customHeight="1">
      <c r="E21040" s="576"/>
    </row>
    <row r="21041" spans="5:5" ht="12" customHeight="1">
      <c r="E21041" s="576"/>
    </row>
    <row r="21042" spans="5:5" ht="12" customHeight="1">
      <c r="E21042" s="576"/>
    </row>
    <row r="21043" spans="5:5" ht="12" customHeight="1">
      <c r="E21043" s="576"/>
    </row>
    <row r="21044" spans="5:5" ht="12" customHeight="1">
      <c r="E21044" s="576"/>
    </row>
    <row r="21045" spans="5:5" ht="12" customHeight="1">
      <c r="E21045" s="576"/>
    </row>
    <row r="21046" spans="5:5" ht="12" customHeight="1">
      <c r="E21046" s="576"/>
    </row>
    <row r="21047" spans="5:5" ht="12" customHeight="1">
      <c r="E21047" s="576"/>
    </row>
    <row r="21048" spans="5:5" ht="12" customHeight="1">
      <c r="E21048" s="576"/>
    </row>
    <row r="21049" spans="5:5" ht="12" customHeight="1">
      <c r="E21049" s="576"/>
    </row>
    <row r="21050" spans="5:5" ht="12" customHeight="1">
      <c r="E21050" s="576"/>
    </row>
    <row r="21051" spans="5:5" ht="12" customHeight="1">
      <c r="E21051" s="576"/>
    </row>
    <row r="21052" spans="5:5" ht="12" customHeight="1">
      <c r="E21052" s="576"/>
    </row>
    <row r="21053" spans="5:5" ht="12" customHeight="1">
      <c r="E21053" s="576"/>
    </row>
    <row r="21054" spans="5:5" ht="12" customHeight="1">
      <c r="E21054" s="576"/>
    </row>
    <row r="21055" spans="5:5" ht="12" customHeight="1">
      <c r="E21055" s="576"/>
    </row>
    <row r="21056" spans="5:5" ht="12" customHeight="1">
      <c r="E21056" s="576"/>
    </row>
    <row r="21057" spans="5:5" ht="12" customHeight="1">
      <c r="E21057" s="576"/>
    </row>
    <row r="21058" spans="5:5" ht="12" customHeight="1">
      <c r="E21058" s="576"/>
    </row>
    <row r="21059" spans="5:5" ht="12" customHeight="1">
      <c r="E21059" s="576"/>
    </row>
    <row r="21060" spans="5:5" ht="12" customHeight="1">
      <c r="E21060" s="576"/>
    </row>
    <row r="21061" spans="5:5" ht="12" customHeight="1">
      <c r="E21061" s="576"/>
    </row>
    <row r="21062" spans="5:5" ht="12" customHeight="1">
      <c r="E21062" s="576"/>
    </row>
    <row r="21063" spans="5:5" ht="12" customHeight="1">
      <c r="E21063" s="576"/>
    </row>
    <row r="21064" spans="5:5" ht="12" customHeight="1">
      <c r="E21064" s="576"/>
    </row>
    <row r="21065" spans="5:5" ht="12" customHeight="1">
      <c r="E21065" s="576"/>
    </row>
    <row r="21066" spans="5:5" ht="12" customHeight="1">
      <c r="E21066" s="576"/>
    </row>
    <row r="21067" spans="5:5" ht="12" customHeight="1">
      <c r="E21067" s="576"/>
    </row>
    <row r="21068" spans="5:5" ht="12" customHeight="1">
      <c r="E21068" s="576"/>
    </row>
    <row r="21069" spans="5:5" ht="12" customHeight="1">
      <c r="E21069" s="576"/>
    </row>
    <row r="21070" spans="5:5" ht="12" customHeight="1">
      <c r="E21070" s="576"/>
    </row>
    <row r="21071" spans="5:5" ht="12" customHeight="1">
      <c r="E21071" s="576"/>
    </row>
    <row r="21072" spans="5:5" ht="12" customHeight="1">
      <c r="E21072" s="576"/>
    </row>
    <row r="21073" spans="5:5" ht="12" customHeight="1">
      <c r="E21073" s="576"/>
    </row>
    <row r="21074" spans="5:5" ht="12" customHeight="1">
      <c r="E21074" s="576"/>
    </row>
    <row r="21075" spans="5:5" ht="12" customHeight="1">
      <c r="E21075" s="576"/>
    </row>
    <row r="21076" spans="5:5" ht="12" customHeight="1">
      <c r="E21076" s="576"/>
    </row>
    <row r="21077" spans="5:5" ht="12" customHeight="1">
      <c r="E21077" s="576"/>
    </row>
    <row r="21078" spans="5:5" ht="12" customHeight="1">
      <c r="E21078" s="576"/>
    </row>
    <row r="21079" spans="5:5" ht="12" customHeight="1">
      <c r="E21079" s="576"/>
    </row>
    <row r="21080" spans="5:5" ht="12" customHeight="1">
      <c r="E21080" s="576"/>
    </row>
    <row r="21081" spans="5:5" ht="12" customHeight="1">
      <c r="E21081" s="576"/>
    </row>
    <row r="21082" spans="5:5" ht="12" customHeight="1">
      <c r="E21082" s="576"/>
    </row>
    <row r="21083" spans="5:5" ht="12" customHeight="1">
      <c r="E21083" s="576"/>
    </row>
    <row r="21084" spans="5:5" ht="12" customHeight="1">
      <c r="E21084" s="576"/>
    </row>
    <row r="21085" spans="5:5" ht="12" customHeight="1">
      <c r="E21085" s="576"/>
    </row>
    <row r="21086" spans="5:5" ht="12" customHeight="1">
      <c r="E21086" s="576"/>
    </row>
    <row r="21087" spans="5:5" ht="12" customHeight="1">
      <c r="E21087" s="576"/>
    </row>
    <row r="21088" spans="5:5" ht="12" customHeight="1">
      <c r="E21088" s="576"/>
    </row>
    <row r="21089" spans="5:5" ht="12" customHeight="1">
      <c r="E21089" s="576"/>
    </row>
    <row r="21090" spans="5:5" ht="12" customHeight="1">
      <c r="E21090" s="576"/>
    </row>
    <row r="21091" spans="5:5" ht="12" customHeight="1">
      <c r="E21091" s="576"/>
    </row>
    <row r="21092" spans="5:5" ht="12" customHeight="1">
      <c r="E21092" s="576"/>
    </row>
    <row r="21093" spans="5:5" ht="12" customHeight="1">
      <c r="E21093" s="576"/>
    </row>
    <row r="21094" spans="5:5" ht="12" customHeight="1">
      <c r="E21094" s="576"/>
    </row>
    <row r="21095" spans="5:5" ht="12" customHeight="1">
      <c r="E21095" s="576"/>
    </row>
    <row r="21096" spans="5:5" ht="12" customHeight="1">
      <c r="E21096" s="576"/>
    </row>
    <row r="21097" spans="5:5" ht="12" customHeight="1">
      <c r="E21097" s="576"/>
    </row>
    <row r="21098" spans="5:5" ht="12" customHeight="1">
      <c r="E21098" s="576"/>
    </row>
    <row r="21099" spans="5:5" ht="12" customHeight="1">
      <c r="E21099" s="576"/>
    </row>
    <row r="21100" spans="5:5" ht="12" customHeight="1">
      <c r="E21100" s="576"/>
    </row>
    <row r="21101" spans="5:5" ht="12" customHeight="1">
      <c r="E21101" s="576"/>
    </row>
    <row r="21102" spans="5:5" ht="12" customHeight="1">
      <c r="E21102" s="576"/>
    </row>
    <row r="21103" spans="5:5" ht="12" customHeight="1">
      <c r="E21103" s="576"/>
    </row>
    <row r="21104" spans="5:5" ht="12" customHeight="1">
      <c r="E21104" s="576"/>
    </row>
    <row r="21105" spans="5:5" ht="12" customHeight="1">
      <c r="E21105" s="576"/>
    </row>
    <row r="21106" spans="5:5" ht="12" customHeight="1">
      <c r="E21106" s="576"/>
    </row>
    <row r="21107" spans="5:5" ht="12" customHeight="1">
      <c r="E21107" s="576"/>
    </row>
    <row r="21108" spans="5:5" ht="12" customHeight="1">
      <c r="E21108" s="576"/>
    </row>
    <row r="21109" spans="5:5" ht="12" customHeight="1">
      <c r="E21109" s="576"/>
    </row>
    <row r="21110" spans="5:5" ht="12" customHeight="1">
      <c r="E21110" s="576"/>
    </row>
    <row r="21111" spans="5:5" ht="12" customHeight="1">
      <c r="E21111" s="576"/>
    </row>
    <row r="21112" spans="5:5" ht="12" customHeight="1">
      <c r="E21112" s="576"/>
    </row>
    <row r="21113" spans="5:5" ht="12" customHeight="1">
      <c r="E21113" s="576"/>
    </row>
    <row r="21114" spans="5:5" ht="12" customHeight="1">
      <c r="E21114" s="576"/>
    </row>
    <row r="21115" spans="5:5" ht="12" customHeight="1">
      <c r="E21115" s="576"/>
    </row>
    <row r="21116" spans="5:5" ht="12" customHeight="1">
      <c r="E21116" s="576"/>
    </row>
    <row r="21117" spans="5:5" ht="12" customHeight="1">
      <c r="E21117" s="576"/>
    </row>
    <row r="21118" spans="5:5" ht="12" customHeight="1">
      <c r="E21118" s="576"/>
    </row>
    <row r="21119" spans="5:5" ht="12" customHeight="1">
      <c r="E21119" s="576"/>
    </row>
    <row r="21120" spans="5:5" ht="12" customHeight="1">
      <c r="E21120" s="576"/>
    </row>
    <row r="21121" spans="5:5" ht="12" customHeight="1">
      <c r="E21121" s="576"/>
    </row>
    <row r="21122" spans="5:5" ht="12" customHeight="1">
      <c r="E21122" s="576"/>
    </row>
    <row r="21123" spans="5:5" ht="12" customHeight="1">
      <c r="E21123" s="576"/>
    </row>
    <row r="21124" spans="5:5" ht="12" customHeight="1">
      <c r="E21124" s="576"/>
    </row>
    <row r="21125" spans="5:5" ht="12" customHeight="1">
      <c r="E21125" s="576"/>
    </row>
    <row r="21126" spans="5:5" ht="12" customHeight="1">
      <c r="E21126" s="576"/>
    </row>
    <row r="21127" spans="5:5" ht="12" customHeight="1">
      <c r="E21127" s="576"/>
    </row>
    <row r="21128" spans="5:5" ht="12" customHeight="1">
      <c r="E21128" s="576"/>
    </row>
    <row r="21129" spans="5:5" ht="12" customHeight="1">
      <c r="E21129" s="576"/>
    </row>
    <row r="21130" spans="5:5" ht="12" customHeight="1">
      <c r="E21130" s="576"/>
    </row>
    <row r="21131" spans="5:5" ht="12" customHeight="1">
      <c r="E21131" s="576"/>
    </row>
    <row r="21132" spans="5:5" ht="12" customHeight="1">
      <c r="E21132" s="576"/>
    </row>
    <row r="21133" spans="5:5" ht="12" customHeight="1">
      <c r="E21133" s="576"/>
    </row>
    <row r="21134" spans="5:5" ht="12" customHeight="1">
      <c r="E21134" s="576"/>
    </row>
    <row r="21135" spans="5:5" ht="12" customHeight="1">
      <c r="E21135" s="576"/>
    </row>
    <row r="21136" spans="5:5" ht="12" customHeight="1">
      <c r="E21136" s="576"/>
    </row>
    <row r="21137" spans="5:5" ht="12" customHeight="1">
      <c r="E21137" s="576"/>
    </row>
    <row r="21138" spans="5:5" ht="12" customHeight="1">
      <c r="E21138" s="576"/>
    </row>
    <row r="21139" spans="5:5" ht="12" customHeight="1">
      <c r="E21139" s="576"/>
    </row>
    <row r="21140" spans="5:5" ht="12" customHeight="1">
      <c r="E21140" s="576"/>
    </row>
    <row r="21141" spans="5:5" ht="12" customHeight="1">
      <c r="E21141" s="576"/>
    </row>
    <row r="21142" spans="5:5" ht="12" customHeight="1">
      <c r="E21142" s="576"/>
    </row>
    <row r="21143" spans="5:5" ht="12" customHeight="1">
      <c r="E21143" s="576"/>
    </row>
    <row r="21144" spans="5:5" ht="12" customHeight="1">
      <c r="E21144" s="576"/>
    </row>
    <row r="21145" spans="5:5" ht="12" customHeight="1">
      <c r="E21145" s="576"/>
    </row>
    <row r="21146" spans="5:5" ht="12" customHeight="1">
      <c r="E21146" s="576"/>
    </row>
    <row r="21147" spans="5:5" ht="12" customHeight="1">
      <c r="E21147" s="576"/>
    </row>
    <row r="21148" spans="5:5" ht="12" customHeight="1">
      <c r="E21148" s="576"/>
    </row>
    <row r="21149" spans="5:5" ht="12" customHeight="1">
      <c r="E21149" s="576"/>
    </row>
    <row r="21150" spans="5:5" ht="12" customHeight="1">
      <c r="E21150" s="576"/>
    </row>
    <row r="21151" spans="5:5" ht="12" customHeight="1">
      <c r="E21151" s="576"/>
    </row>
    <row r="21152" spans="5:5" ht="12" customHeight="1">
      <c r="E21152" s="576"/>
    </row>
    <row r="21153" spans="5:5" ht="12" customHeight="1">
      <c r="E21153" s="576"/>
    </row>
    <row r="21154" spans="5:5" ht="12" customHeight="1">
      <c r="E21154" s="576"/>
    </row>
    <row r="21155" spans="5:5" ht="12" customHeight="1">
      <c r="E21155" s="576"/>
    </row>
    <row r="21156" spans="5:5" ht="12" customHeight="1">
      <c r="E21156" s="576"/>
    </row>
    <row r="21157" spans="5:5" ht="12" customHeight="1">
      <c r="E21157" s="576"/>
    </row>
    <row r="21158" spans="5:5" ht="12" customHeight="1">
      <c r="E21158" s="576"/>
    </row>
    <row r="21159" spans="5:5" ht="12" customHeight="1">
      <c r="E21159" s="576"/>
    </row>
    <row r="21160" spans="5:5" ht="12" customHeight="1">
      <c r="E21160" s="576"/>
    </row>
    <row r="21161" spans="5:5" ht="12" customHeight="1">
      <c r="E21161" s="576"/>
    </row>
    <row r="21162" spans="5:5" ht="12" customHeight="1">
      <c r="E21162" s="576"/>
    </row>
    <row r="21163" spans="5:5" ht="12" customHeight="1">
      <c r="E21163" s="576"/>
    </row>
    <row r="21164" spans="5:5" ht="12" customHeight="1">
      <c r="E21164" s="576"/>
    </row>
    <row r="21165" spans="5:5" ht="12" customHeight="1">
      <c r="E21165" s="576"/>
    </row>
    <row r="21166" spans="5:5" ht="12" customHeight="1">
      <c r="E21166" s="576"/>
    </row>
    <row r="21167" spans="5:5" ht="12" customHeight="1">
      <c r="E21167" s="576"/>
    </row>
    <row r="21168" spans="5:5" ht="12" customHeight="1">
      <c r="E21168" s="576"/>
    </row>
    <row r="21169" spans="5:5" ht="12" customHeight="1">
      <c r="E21169" s="576"/>
    </row>
    <row r="21170" spans="5:5" ht="12" customHeight="1">
      <c r="E21170" s="576"/>
    </row>
    <row r="21171" spans="5:5" ht="12" customHeight="1">
      <c r="E21171" s="576"/>
    </row>
    <row r="21172" spans="5:5" ht="12" customHeight="1">
      <c r="E21172" s="576"/>
    </row>
    <row r="21173" spans="5:5" ht="12" customHeight="1">
      <c r="E21173" s="576"/>
    </row>
    <row r="21174" spans="5:5" ht="12" customHeight="1">
      <c r="E21174" s="576"/>
    </row>
    <row r="21175" spans="5:5" ht="12" customHeight="1">
      <c r="E21175" s="576"/>
    </row>
    <row r="21176" spans="5:5" ht="12" customHeight="1">
      <c r="E21176" s="576"/>
    </row>
    <row r="21177" spans="5:5" ht="12" customHeight="1">
      <c r="E21177" s="576"/>
    </row>
    <row r="21178" spans="5:5" ht="12" customHeight="1">
      <c r="E21178" s="576"/>
    </row>
    <row r="21179" spans="5:5" ht="12" customHeight="1">
      <c r="E21179" s="576"/>
    </row>
    <row r="21180" spans="5:5" ht="12" customHeight="1">
      <c r="E21180" s="576"/>
    </row>
    <row r="21181" spans="5:5" ht="12" customHeight="1">
      <c r="E21181" s="576"/>
    </row>
    <row r="21182" spans="5:5" ht="12" customHeight="1">
      <c r="E21182" s="576"/>
    </row>
    <row r="21183" spans="5:5" ht="12" customHeight="1">
      <c r="E21183" s="576"/>
    </row>
    <row r="21184" spans="5:5" ht="12" customHeight="1">
      <c r="E21184" s="576"/>
    </row>
    <row r="21185" spans="5:5" ht="12" customHeight="1">
      <c r="E21185" s="576"/>
    </row>
    <row r="21186" spans="5:5" ht="12" customHeight="1">
      <c r="E21186" s="576"/>
    </row>
    <row r="21187" spans="5:5" ht="12" customHeight="1">
      <c r="E21187" s="576"/>
    </row>
    <row r="21188" spans="5:5" ht="12" customHeight="1">
      <c r="E21188" s="576"/>
    </row>
    <row r="21189" spans="5:5" ht="12" customHeight="1">
      <c r="E21189" s="576"/>
    </row>
    <row r="21190" spans="5:5" ht="12" customHeight="1">
      <c r="E21190" s="576"/>
    </row>
    <row r="21191" spans="5:5" ht="12" customHeight="1">
      <c r="E21191" s="576"/>
    </row>
    <row r="21192" spans="5:5" ht="12" customHeight="1">
      <c r="E21192" s="576"/>
    </row>
    <row r="21193" spans="5:5" ht="12" customHeight="1">
      <c r="E21193" s="576"/>
    </row>
    <row r="21194" spans="5:5" ht="12" customHeight="1">
      <c r="E21194" s="576"/>
    </row>
    <row r="21195" spans="5:5" ht="12" customHeight="1">
      <c r="E21195" s="576"/>
    </row>
    <row r="21196" spans="5:5" ht="12" customHeight="1">
      <c r="E21196" s="576"/>
    </row>
    <row r="21197" spans="5:5" ht="12" customHeight="1">
      <c r="E21197" s="576"/>
    </row>
    <row r="21198" spans="5:5" ht="12" customHeight="1">
      <c r="E21198" s="576"/>
    </row>
    <row r="21199" spans="5:5" ht="12" customHeight="1">
      <c r="E21199" s="576"/>
    </row>
    <row r="21200" spans="5:5" ht="12" customHeight="1">
      <c r="E21200" s="576"/>
    </row>
    <row r="21201" spans="5:5" ht="12" customHeight="1">
      <c r="E21201" s="576"/>
    </row>
    <row r="21202" spans="5:5" ht="12" customHeight="1">
      <c r="E21202" s="576"/>
    </row>
    <row r="21203" spans="5:5" ht="12" customHeight="1">
      <c r="E21203" s="576"/>
    </row>
    <row r="21204" spans="5:5" ht="12" customHeight="1">
      <c r="E21204" s="576"/>
    </row>
    <row r="21205" spans="5:5" ht="12" customHeight="1">
      <c r="E21205" s="576"/>
    </row>
    <row r="21206" spans="5:5" ht="12" customHeight="1">
      <c r="E21206" s="576"/>
    </row>
    <row r="21207" spans="5:5" ht="12" customHeight="1">
      <c r="E21207" s="576"/>
    </row>
    <row r="21208" spans="5:5" ht="12" customHeight="1">
      <c r="E21208" s="576"/>
    </row>
    <row r="21209" spans="5:5" ht="12" customHeight="1">
      <c r="E21209" s="576"/>
    </row>
    <row r="21210" spans="5:5" ht="12" customHeight="1">
      <c r="E21210" s="576"/>
    </row>
    <row r="21211" spans="5:5" ht="12" customHeight="1">
      <c r="E21211" s="576"/>
    </row>
    <row r="21212" spans="5:5" ht="12" customHeight="1">
      <c r="E21212" s="576"/>
    </row>
    <row r="21213" spans="5:5" ht="12" customHeight="1">
      <c r="E21213" s="576"/>
    </row>
    <row r="21214" spans="5:5" ht="12" customHeight="1">
      <c r="E21214" s="576"/>
    </row>
    <row r="21215" spans="5:5" ht="12" customHeight="1">
      <c r="E21215" s="576"/>
    </row>
    <row r="21216" spans="5:5" ht="12" customHeight="1">
      <c r="E21216" s="576"/>
    </row>
    <row r="21217" spans="5:5" ht="12" customHeight="1">
      <c r="E21217" s="576"/>
    </row>
    <row r="21218" spans="5:5" ht="12" customHeight="1">
      <c r="E21218" s="576"/>
    </row>
    <row r="21219" spans="5:5" ht="12" customHeight="1">
      <c r="E21219" s="576"/>
    </row>
    <row r="21220" spans="5:5" ht="12" customHeight="1">
      <c r="E21220" s="576"/>
    </row>
    <row r="21221" spans="5:5" ht="12" customHeight="1">
      <c r="E21221" s="576"/>
    </row>
    <row r="21222" spans="5:5" ht="12" customHeight="1">
      <c r="E21222" s="576"/>
    </row>
    <row r="21223" spans="5:5" ht="12" customHeight="1">
      <c r="E21223" s="576"/>
    </row>
    <row r="21224" spans="5:5" ht="12" customHeight="1">
      <c r="E21224" s="576"/>
    </row>
    <row r="21225" spans="5:5" ht="12" customHeight="1">
      <c r="E21225" s="576"/>
    </row>
    <row r="21226" spans="5:5" ht="12" customHeight="1">
      <c r="E21226" s="576"/>
    </row>
    <row r="21227" spans="5:5" ht="12" customHeight="1">
      <c r="E21227" s="576"/>
    </row>
    <row r="21228" spans="5:5" ht="12" customHeight="1">
      <c r="E21228" s="576"/>
    </row>
    <row r="21229" spans="5:5" ht="12" customHeight="1">
      <c r="E21229" s="576"/>
    </row>
    <row r="21230" spans="5:5" ht="12" customHeight="1">
      <c r="E21230" s="576"/>
    </row>
    <row r="21231" spans="5:5" ht="12" customHeight="1">
      <c r="E21231" s="576"/>
    </row>
    <row r="21232" spans="5:5" ht="12" customHeight="1">
      <c r="E21232" s="576"/>
    </row>
    <row r="21233" spans="5:5" ht="12" customHeight="1">
      <c r="E21233" s="576"/>
    </row>
    <row r="21234" spans="5:5" ht="12" customHeight="1">
      <c r="E21234" s="576"/>
    </row>
    <row r="21235" spans="5:5" ht="12" customHeight="1">
      <c r="E21235" s="576"/>
    </row>
    <row r="21236" spans="5:5" ht="12" customHeight="1">
      <c r="E21236" s="576"/>
    </row>
    <row r="21237" spans="5:5" ht="12" customHeight="1">
      <c r="E21237" s="576"/>
    </row>
    <row r="21238" spans="5:5" ht="12" customHeight="1">
      <c r="E21238" s="576"/>
    </row>
    <row r="21239" spans="5:5" ht="12" customHeight="1">
      <c r="E21239" s="576"/>
    </row>
    <row r="21240" spans="5:5" ht="12" customHeight="1">
      <c r="E21240" s="576"/>
    </row>
    <row r="21241" spans="5:5" ht="12" customHeight="1">
      <c r="E21241" s="576"/>
    </row>
    <row r="21242" spans="5:5" ht="12" customHeight="1">
      <c r="E21242" s="576"/>
    </row>
    <row r="21243" spans="5:5" ht="12" customHeight="1">
      <c r="E21243" s="576"/>
    </row>
    <row r="21244" spans="5:5" ht="12" customHeight="1">
      <c r="E21244" s="576"/>
    </row>
    <row r="21245" spans="5:5" ht="12" customHeight="1">
      <c r="E21245" s="576"/>
    </row>
    <row r="21246" spans="5:5" ht="12" customHeight="1">
      <c r="E21246" s="576"/>
    </row>
    <row r="21247" spans="5:5" ht="12" customHeight="1">
      <c r="E21247" s="576"/>
    </row>
    <row r="21248" spans="5:5" ht="12" customHeight="1">
      <c r="E21248" s="576"/>
    </row>
    <row r="21249" spans="5:5" ht="12" customHeight="1">
      <c r="E21249" s="576"/>
    </row>
    <row r="21250" spans="5:5" ht="12" customHeight="1">
      <c r="E21250" s="576"/>
    </row>
    <row r="21251" spans="5:5" ht="12" customHeight="1">
      <c r="E21251" s="576"/>
    </row>
    <row r="21252" spans="5:5" ht="12" customHeight="1">
      <c r="E21252" s="576"/>
    </row>
    <row r="21253" spans="5:5" ht="12" customHeight="1">
      <c r="E21253" s="576"/>
    </row>
    <row r="21254" spans="5:5" ht="12" customHeight="1">
      <c r="E21254" s="576"/>
    </row>
    <row r="21255" spans="5:5" ht="12" customHeight="1">
      <c r="E21255" s="576"/>
    </row>
    <row r="21256" spans="5:5" ht="12" customHeight="1">
      <c r="E21256" s="576"/>
    </row>
    <row r="21257" spans="5:5" ht="12" customHeight="1">
      <c r="E21257" s="576"/>
    </row>
    <row r="21258" spans="5:5" ht="12" customHeight="1">
      <c r="E21258" s="576"/>
    </row>
    <row r="21259" spans="5:5" ht="12" customHeight="1">
      <c r="E21259" s="576"/>
    </row>
    <row r="21260" spans="5:5" ht="12" customHeight="1">
      <c r="E21260" s="576"/>
    </row>
    <row r="21261" spans="5:5" ht="12" customHeight="1">
      <c r="E21261" s="576"/>
    </row>
    <row r="21262" spans="5:5" ht="12" customHeight="1">
      <c r="E21262" s="576"/>
    </row>
    <row r="21263" spans="5:5" ht="12" customHeight="1">
      <c r="E21263" s="576"/>
    </row>
    <row r="21264" spans="5:5" ht="12" customHeight="1">
      <c r="E21264" s="576"/>
    </row>
    <row r="21265" spans="5:5" ht="12" customHeight="1">
      <c r="E21265" s="576"/>
    </row>
    <row r="21266" spans="5:5" ht="12" customHeight="1">
      <c r="E21266" s="576"/>
    </row>
    <row r="21267" spans="5:5" ht="12" customHeight="1">
      <c r="E21267" s="576"/>
    </row>
    <row r="21268" spans="5:5" ht="12" customHeight="1">
      <c r="E21268" s="576"/>
    </row>
    <row r="21269" spans="5:5" ht="12" customHeight="1">
      <c r="E21269" s="576"/>
    </row>
    <row r="21270" spans="5:5" ht="12" customHeight="1">
      <c r="E21270" s="576"/>
    </row>
    <row r="21271" spans="5:5" ht="12" customHeight="1">
      <c r="E21271" s="576"/>
    </row>
    <row r="21272" spans="5:5" ht="12" customHeight="1">
      <c r="E21272" s="576"/>
    </row>
    <row r="21273" spans="5:5" ht="12" customHeight="1">
      <c r="E21273" s="576"/>
    </row>
    <row r="21274" spans="5:5" ht="12" customHeight="1">
      <c r="E21274" s="576"/>
    </row>
    <row r="21275" spans="5:5" ht="12" customHeight="1">
      <c r="E21275" s="576"/>
    </row>
    <row r="21276" spans="5:5" ht="12" customHeight="1">
      <c r="E21276" s="576"/>
    </row>
    <row r="21277" spans="5:5" ht="12" customHeight="1">
      <c r="E21277" s="576"/>
    </row>
    <row r="21278" spans="5:5" ht="12" customHeight="1">
      <c r="E21278" s="576"/>
    </row>
    <row r="21279" spans="5:5" ht="12" customHeight="1">
      <c r="E21279" s="576"/>
    </row>
    <row r="21280" spans="5:5" ht="12" customHeight="1">
      <c r="E21280" s="576"/>
    </row>
    <row r="21281" spans="5:5" ht="12" customHeight="1">
      <c r="E21281" s="576"/>
    </row>
    <row r="21282" spans="5:5" ht="12" customHeight="1">
      <c r="E21282" s="576"/>
    </row>
    <row r="21283" spans="5:5" ht="12" customHeight="1">
      <c r="E21283" s="576"/>
    </row>
    <row r="21284" spans="5:5" ht="12" customHeight="1">
      <c r="E21284" s="576"/>
    </row>
    <row r="21285" spans="5:5" ht="12" customHeight="1">
      <c r="E21285" s="576"/>
    </row>
    <row r="21286" spans="5:5" ht="12" customHeight="1">
      <c r="E21286" s="576"/>
    </row>
    <row r="21287" spans="5:5" ht="12" customHeight="1">
      <c r="E21287" s="576"/>
    </row>
    <row r="21288" spans="5:5" ht="12" customHeight="1">
      <c r="E21288" s="576"/>
    </row>
    <row r="21289" spans="5:5" ht="12" customHeight="1">
      <c r="E21289" s="576"/>
    </row>
    <row r="21290" spans="5:5" ht="12" customHeight="1">
      <c r="E21290" s="576"/>
    </row>
    <row r="21291" spans="5:5" ht="12" customHeight="1">
      <c r="E21291" s="576"/>
    </row>
    <row r="21292" spans="5:5" ht="12" customHeight="1">
      <c r="E21292" s="576"/>
    </row>
    <row r="21293" spans="5:5" ht="12" customHeight="1">
      <c r="E21293" s="576"/>
    </row>
    <row r="21294" spans="5:5" ht="12" customHeight="1">
      <c r="E21294" s="576"/>
    </row>
    <row r="21295" spans="5:5" ht="12" customHeight="1">
      <c r="E21295" s="576"/>
    </row>
    <row r="21296" spans="5:5" ht="12" customHeight="1">
      <c r="E21296" s="576"/>
    </row>
    <row r="21297" spans="5:5" ht="12" customHeight="1">
      <c r="E21297" s="576"/>
    </row>
    <row r="21298" spans="5:5" ht="12" customHeight="1">
      <c r="E21298" s="576"/>
    </row>
    <row r="21299" spans="5:5" ht="12" customHeight="1">
      <c r="E21299" s="576"/>
    </row>
    <row r="21300" spans="5:5" ht="12" customHeight="1">
      <c r="E21300" s="576"/>
    </row>
    <row r="21301" spans="5:5" ht="12" customHeight="1">
      <c r="E21301" s="576"/>
    </row>
    <row r="21302" spans="5:5" ht="12" customHeight="1">
      <c r="E21302" s="576"/>
    </row>
    <row r="21303" spans="5:5" ht="12" customHeight="1">
      <c r="E21303" s="576"/>
    </row>
    <row r="21304" spans="5:5" ht="12" customHeight="1">
      <c r="E21304" s="576"/>
    </row>
    <row r="21305" spans="5:5" ht="12" customHeight="1">
      <c r="E21305" s="576"/>
    </row>
    <row r="21306" spans="5:5" ht="12" customHeight="1">
      <c r="E21306" s="576"/>
    </row>
    <row r="21307" spans="5:5" ht="12" customHeight="1">
      <c r="E21307" s="576"/>
    </row>
    <row r="21308" spans="5:5" ht="12" customHeight="1">
      <c r="E21308" s="576"/>
    </row>
    <row r="21309" spans="5:5" ht="12" customHeight="1">
      <c r="E21309" s="576"/>
    </row>
    <row r="21310" spans="5:5" ht="12" customHeight="1">
      <c r="E21310" s="576"/>
    </row>
    <row r="21311" spans="5:5" ht="12" customHeight="1">
      <c r="E21311" s="576"/>
    </row>
    <row r="21312" spans="5:5" ht="12" customHeight="1">
      <c r="E21312" s="576"/>
    </row>
    <row r="21313" spans="5:5" ht="12" customHeight="1">
      <c r="E21313" s="576"/>
    </row>
    <row r="21314" spans="5:5" ht="12" customHeight="1">
      <c r="E21314" s="576"/>
    </row>
    <row r="21315" spans="5:5" ht="12" customHeight="1">
      <c r="E21315" s="576"/>
    </row>
    <row r="21316" spans="5:5" ht="12" customHeight="1">
      <c r="E21316" s="576"/>
    </row>
    <row r="21317" spans="5:5" ht="12" customHeight="1">
      <c r="E21317" s="576"/>
    </row>
    <row r="21318" spans="5:5" ht="12" customHeight="1">
      <c r="E21318" s="576"/>
    </row>
    <row r="21319" spans="5:5" ht="12" customHeight="1">
      <c r="E21319" s="576"/>
    </row>
    <row r="21320" spans="5:5" ht="12" customHeight="1">
      <c r="E21320" s="576"/>
    </row>
    <row r="21321" spans="5:5" ht="12" customHeight="1">
      <c r="E21321" s="576"/>
    </row>
    <row r="21322" spans="5:5" ht="12" customHeight="1">
      <c r="E21322" s="576"/>
    </row>
    <row r="21323" spans="5:5" ht="12" customHeight="1">
      <c r="E21323" s="576"/>
    </row>
    <row r="21324" spans="5:5" ht="12" customHeight="1">
      <c r="E21324" s="576"/>
    </row>
    <row r="21325" spans="5:5" ht="12" customHeight="1">
      <c r="E21325" s="576"/>
    </row>
    <row r="21326" spans="5:5" ht="12" customHeight="1">
      <c r="E21326" s="576"/>
    </row>
    <row r="21327" spans="5:5" ht="12" customHeight="1">
      <c r="E21327" s="576"/>
    </row>
    <row r="21328" spans="5:5" ht="12" customHeight="1">
      <c r="E21328" s="576"/>
    </row>
    <row r="21329" spans="5:5" ht="12" customHeight="1">
      <c r="E21329" s="576"/>
    </row>
    <row r="21330" spans="5:5" ht="12" customHeight="1">
      <c r="E21330" s="576"/>
    </row>
    <row r="21331" spans="5:5" ht="12" customHeight="1">
      <c r="E21331" s="576"/>
    </row>
    <row r="21332" spans="5:5" ht="12" customHeight="1">
      <c r="E21332" s="576"/>
    </row>
    <row r="21333" spans="5:5" ht="12" customHeight="1">
      <c r="E21333" s="576"/>
    </row>
    <row r="21334" spans="5:5" ht="12" customHeight="1">
      <c r="E21334" s="576"/>
    </row>
    <row r="21335" spans="5:5" ht="12" customHeight="1">
      <c r="E21335" s="576"/>
    </row>
    <row r="21336" spans="5:5" ht="12" customHeight="1">
      <c r="E21336" s="576"/>
    </row>
    <row r="21337" spans="5:5" ht="12" customHeight="1">
      <c r="E21337" s="576"/>
    </row>
    <row r="21338" spans="5:5" ht="12" customHeight="1">
      <c r="E21338" s="576"/>
    </row>
    <row r="21339" spans="5:5" ht="12" customHeight="1">
      <c r="E21339" s="576"/>
    </row>
    <row r="21340" spans="5:5" ht="12" customHeight="1">
      <c r="E21340" s="576"/>
    </row>
    <row r="21341" spans="5:5" ht="12" customHeight="1">
      <c r="E21341" s="576"/>
    </row>
    <row r="21342" spans="5:5" ht="12" customHeight="1">
      <c r="E21342" s="576"/>
    </row>
    <row r="21343" spans="5:5" ht="12" customHeight="1">
      <c r="E21343" s="576"/>
    </row>
    <row r="21344" spans="5:5" ht="12" customHeight="1">
      <c r="E21344" s="576"/>
    </row>
    <row r="21345" spans="5:5" ht="12" customHeight="1">
      <c r="E21345" s="576"/>
    </row>
    <row r="21346" spans="5:5" ht="12" customHeight="1">
      <c r="E21346" s="576"/>
    </row>
    <row r="21347" spans="5:5" ht="12" customHeight="1">
      <c r="E21347" s="576"/>
    </row>
    <row r="21348" spans="5:5" ht="12" customHeight="1">
      <c r="E21348" s="576"/>
    </row>
    <row r="21349" spans="5:5" ht="12" customHeight="1">
      <c r="E21349" s="576"/>
    </row>
    <row r="21350" spans="5:5" ht="12" customHeight="1">
      <c r="E21350" s="576"/>
    </row>
    <row r="21351" spans="5:5" ht="12" customHeight="1">
      <c r="E21351" s="576"/>
    </row>
    <row r="21352" spans="5:5" ht="12" customHeight="1">
      <c r="E21352" s="576"/>
    </row>
    <row r="21353" spans="5:5" ht="12" customHeight="1">
      <c r="E21353" s="576"/>
    </row>
    <row r="21354" spans="5:5" ht="12" customHeight="1">
      <c r="E21354" s="576"/>
    </row>
    <row r="21355" spans="5:5" ht="12" customHeight="1">
      <c r="E21355" s="576"/>
    </row>
    <row r="21356" spans="5:5" ht="12" customHeight="1">
      <c r="E21356" s="576"/>
    </row>
    <row r="21357" spans="5:5" ht="12" customHeight="1">
      <c r="E21357" s="576"/>
    </row>
    <row r="21358" spans="5:5" ht="12" customHeight="1">
      <c r="E21358" s="576"/>
    </row>
    <row r="21359" spans="5:5" ht="12" customHeight="1">
      <c r="E21359" s="576"/>
    </row>
    <row r="21360" spans="5:5" ht="12" customHeight="1">
      <c r="E21360" s="576"/>
    </row>
    <row r="21361" spans="5:5" ht="12" customHeight="1">
      <c r="E21361" s="576"/>
    </row>
    <row r="21362" spans="5:5" ht="12" customHeight="1">
      <c r="E21362" s="576"/>
    </row>
    <row r="21363" spans="5:5" ht="12" customHeight="1">
      <c r="E21363" s="576"/>
    </row>
    <row r="21364" spans="5:5" ht="12" customHeight="1">
      <c r="E21364" s="576"/>
    </row>
    <row r="21365" spans="5:5" ht="12" customHeight="1">
      <c r="E21365" s="576"/>
    </row>
    <row r="21366" spans="5:5" ht="12" customHeight="1">
      <c r="E21366" s="576"/>
    </row>
    <row r="21367" spans="5:5" ht="12" customHeight="1">
      <c r="E21367" s="576"/>
    </row>
    <row r="21368" spans="5:5" ht="12" customHeight="1">
      <c r="E21368" s="576"/>
    </row>
    <row r="21369" spans="5:5" ht="12" customHeight="1">
      <c r="E21369" s="576"/>
    </row>
    <row r="21370" spans="5:5" ht="12" customHeight="1">
      <c r="E21370" s="576"/>
    </row>
    <row r="21371" spans="5:5" ht="12" customHeight="1">
      <c r="E21371" s="576"/>
    </row>
    <row r="21372" spans="5:5" ht="12" customHeight="1">
      <c r="E21372" s="576"/>
    </row>
    <row r="21373" spans="5:5" ht="12" customHeight="1">
      <c r="E21373" s="576"/>
    </row>
    <row r="21374" spans="5:5" ht="12" customHeight="1">
      <c r="E21374" s="576"/>
    </row>
    <row r="21375" spans="5:5" ht="12" customHeight="1">
      <c r="E21375" s="576"/>
    </row>
    <row r="21376" spans="5:5" ht="12" customHeight="1">
      <c r="E21376" s="576"/>
    </row>
    <row r="21377" spans="5:5" ht="12" customHeight="1">
      <c r="E21377" s="576"/>
    </row>
    <row r="21378" spans="5:5" ht="12" customHeight="1">
      <c r="E21378" s="576"/>
    </row>
    <row r="21379" spans="5:5" ht="12" customHeight="1">
      <c r="E21379" s="576"/>
    </row>
    <row r="21380" spans="5:5" ht="12" customHeight="1">
      <c r="E21380" s="576"/>
    </row>
    <row r="21381" spans="5:5" ht="12" customHeight="1">
      <c r="E21381" s="576"/>
    </row>
    <row r="21382" spans="5:5" ht="12" customHeight="1">
      <c r="E21382" s="576"/>
    </row>
    <row r="21383" spans="5:5" ht="12" customHeight="1">
      <c r="E21383" s="576"/>
    </row>
    <row r="21384" spans="5:5" ht="12" customHeight="1">
      <c r="E21384" s="576"/>
    </row>
    <row r="21385" spans="5:5" ht="12" customHeight="1">
      <c r="E21385" s="576"/>
    </row>
    <row r="21386" spans="5:5" ht="12" customHeight="1">
      <c r="E21386" s="576"/>
    </row>
    <row r="21387" spans="5:5" ht="12" customHeight="1">
      <c r="E21387" s="576"/>
    </row>
    <row r="21388" spans="5:5" ht="12" customHeight="1">
      <c r="E21388" s="576"/>
    </row>
    <row r="21389" spans="5:5" ht="12" customHeight="1">
      <c r="E21389" s="576"/>
    </row>
    <row r="21390" spans="5:5" ht="12" customHeight="1">
      <c r="E21390" s="576"/>
    </row>
    <row r="21391" spans="5:5" ht="12" customHeight="1">
      <c r="E21391" s="576"/>
    </row>
    <row r="21392" spans="5:5" ht="12" customHeight="1">
      <c r="E21392" s="576"/>
    </row>
    <row r="21393" spans="5:5" ht="12" customHeight="1">
      <c r="E21393" s="576"/>
    </row>
    <row r="21394" spans="5:5" ht="12" customHeight="1">
      <c r="E21394" s="576"/>
    </row>
    <row r="21395" spans="5:5" ht="12" customHeight="1">
      <c r="E21395" s="576"/>
    </row>
    <row r="21396" spans="5:5" ht="12" customHeight="1">
      <c r="E21396" s="576"/>
    </row>
    <row r="21397" spans="5:5" ht="12" customHeight="1">
      <c r="E21397" s="576"/>
    </row>
    <row r="21398" spans="5:5" ht="12" customHeight="1">
      <c r="E21398" s="576"/>
    </row>
    <row r="21399" spans="5:5" ht="12" customHeight="1">
      <c r="E21399" s="576"/>
    </row>
    <row r="21400" spans="5:5" ht="12" customHeight="1">
      <c r="E21400" s="576"/>
    </row>
    <row r="21401" spans="5:5" ht="12" customHeight="1">
      <c r="E21401" s="576"/>
    </row>
    <row r="21402" spans="5:5" ht="12" customHeight="1">
      <c r="E21402" s="576"/>
    </row>
    <row r="21403" spans="5:5" ht="12" customHeight="1">
      <c r="E21403" s="576"/>
    </row>
    <row r="21404" spans="5:5" ht="12" customHeight="1">
      <c r="E21404" s="576"/>
    </row>
    <row r="21405" spans="5:5" ht="12" customHeight="1">
      <c r="E21405" s="576"/>
    </row>
    <row r="21406" spans="5:5" ht="12" customHeight="1">
      <c r="E21406" s="576"/>
    </row>
    <row r="21407" spans="5:5" ht="12" customHeight="1">
      <c r="E21407" s="576"/>
    </row>
    <row r="21408" spans="5:5" ht="12" customHeight="1">
      <c r="E21408" s="576"/>
    </row>
    <row r="21409" spans="5:5" ht="12" customHeight="1">
      <c r="E21409" s="576"/>
    </row>
    <row r="21410" spans="5:5" ht="12" customHeight="1">
      <c r="E21410" s="576"/>
    </row>
    <row r="21411" spans="5:5" ht="12" customHeight="1">
      <c r="E21411" s="576"/>
    </row>
    <row r="21412" spans="5:5" ht="12" customHeight="1">
      <c r="E21412" s="576"/>
    </row>
    <row r="21413" spans="5:5" ht="12" customHeight="1">
      <c r="E21413" s="576"/>
    </row>
    <row r="21414" spans="5:5" ht="12" customHeight="1">
      <c r="E21414" s="576"/>
    </row>
    <row r="21415" spans="5:5" ht="12" customHeight="1">
      <c r="E21415" s="576"/>
    </row>
    <row r="21416" spans="5:5" ht="12" customHeight="1">
      <c r="E21416" s="576"/>
    </row>
    <row r="21417" spans="5:5" ht="12" customHeight="1">
      <c r="E21417" s="576"/>
    </row>
    <row r="21418" spans="5:5" ht="12" customHeight="1">
      <c r="E21418" s="576"/>
    </row>
    <row r="21419" spans="5:5" ht="12" customHeight="1">
      <c r="E21419" s="576"/>
    </row>
    <row r="21420" spans="5:5" ht="12" customHeight="1">
      <c r="E21420" s="576"/>
    </row>
    <row r="21421" spans="5:5" ht="12" customHeight="1">
      <c r="E21421" s="576"/>
    </row>
    <row r="21422" spans="5:5" ht="12" customHeight="1">
      <c r="E21422" s="576"/>
    </row>
    <row r="21423" spans="5:5" ht="12" customHeight="1">
      <c r="E21423" s="576"/>
    </row>
    <row r="21424" spans="5:5" ht="12" customHeight="1">
      <c r="E21424" s="576"/>
    </row>
    <row r="21425" spans="5:5" ht="12" customHeight="1">
      <c r="E21425" s="576"/>
    </row>
    <row r="21426" spans="5:5" ht="12" customHeight="1">
      <c r="E21426" s="576"/>
    </row>
    <row r="21427" spans="5:5" ht="12" customHeight="1">
      <c r="E21427" s="576"/>
    </row>
    <row r="21428" spans="5:5" ht="12" customHeight="1">
      <c r="E21428" s="576"/>
    </row>
    <row r="21429" spans="5:5" ht="12" customHeight="1">
      <c r="E21429" s="576"/>
    </row>
    <row r="21430" spans="5:5" ht="12" customHeight="1">
      <c r="E21430" s="576"/>
    </row>
    <row r="21431" spans="5:5" ht="12" customHeight="1">
      <c r="E21431" s="576"/>
    </row>
    <row r="21432" spans="5:5" ht="12" customHeight="1">
      <c r="E21432" s="576"/>
    </row>
    <row r="21433" spans="5:5" ht="12" customHeight="1">
      <c r="E21433" s="576"/>
    </row>
    <row r="21434" spans="5:5" ht="12" customHeight="1">
      <c r="E21434" s="576"/>
    </row>
    <row r="21435" spans="5:5" ht="12" customHeight="1">
      <c r="E21435" s="576"/>
    </row>
    <row r="21436" spans="5:5" ht="12" customHeight="1">
      <c r="E21436" s="576"/>
    </row>
    <row r="21437" spans="5:5" ht="12" customHeight="1">
      <c r="E21437" s="576"/>
    </row>
    <row r="21438" spans="5:5" ht="12" customHeight="1">
      <c r="E21438" s="576"/>
    </row>
    <row r="21439" spans="5:5" ht="12" customHeight="1">
      <c r="E21439" s="576"/>
    </row>
    <row r="21440" spans="5:5" ht="12" customHeight="1">
      <c r="E21440" s="576"/>
    </row>
    <row r="21441" spans="5:5" ht="12" customHeight="1">
      <c r="E21441" s="576"/>
    </row>
    <row r="21442" spans="5:5" ht="12" customHeight="1">
      <c r="E21442" s="576"/>
    </row>
    <row r="21443" spans="5:5" ht="12" customHeight="1">
      <c r="E21443" s="576"/>
    </row>
    <row r="21444" spans="5:5" ht="12" customHeight="1">
      <c r="E21444" s="576"/>
    </row>
    <row r="21445" spans="5:5" ht="12" customHeight="1">
      <c r="E21445" s="576"/>
    </row>
    <row r="21446" spans="5:5" ht="12" customHeight="1">
      <c r="E21446" s="576"/>
    </row>
    <row r="21447" spans="5:5" ht="12" customHeight="1">
      <c r="E21447" s="576"/>
    </row>
    <row r="21448" spans="5:5" ht="12" customHeight="1">
      <c r="E21448" s="576"/>
    </row>
    <row r="21449" spans="5:5" ht="12" customHeight="1">
      <c r="E21449" s="576"/>
    </row>
    <row r="21450" spans="5:5" ht="12" customHeight="1">
      <c r="E21450" s="576"/>
    </row>
    <row r="21451" spans="5:5" ht="12" customHeight="1">
      <c r="E21451" s="576"/>
    </row>
    <row r="21452" spans="5:5" ht="12" customHeight="1">
      <c r="E21452" s="576"/>
    </row>
    <row r="21453" spans="5:5" ht="12" customHeight="1">
      <c r="E21453" s="576"/>
    </row>
    <row r="21454" spans="5:5" ht="12" customHeight="1">
      <c r="E21454" s="576"/>
    </row>
    <row r="21455" spans="5:5" ht="12" customHeight="1">
      <c r="E21455" s="576"/>
    </row>
    <row r="21456" spans="5:5" ht="12" customHeight="1">
      <c r="E21456" s="576"/>
    </row>
    <row r="21457" spans="5:5" ht="12" customHeight="1">
      <c r="E21457" s="576"/>
    </row>
    <row r="21458" spans="5:5" ht="12" customHeight="1">
      <c r="E21458" s="576"/>
    </row>
    <row r="21459" spans="5:5" ht="12" customHeight="1">
      <c r="E21459" s="576"/>
    </row>
    <row r="21460" spans="5:5" ht="12" customHeight="1">
      <c r="E21460" s="576"/>
    </row>
    <row r="21461" spans="5:5" ht="12" customHeight="1">
      <c r="E21461" s="576"/>
    </row>
    <row r="21462" spans="5:5" ht="12" customHeight="1">
      <c r="E21462" s="576"/>
    </row>
    <row r="21463" spans="5:5" ht="12" customHeight="1">
      <c r="E21463" s="576"/>
    </row>
    <row r="21464" spans="5:5" ht="12" customHeight="1">
      <c r="E21464" s="576"/>
    </row>
    <row r="21465" spans="5:5" ht="12" customHeight="1">
      <c r="E21465" s="576"/>
    </row>
    <row r="21466" spans="5:5" ht="12" customHeight="1">
      <c r="E21466" s="576"/>
    </row>
    <row r="21467" spans="5:5" ht="12" customHeight="1">
      <c r="E21467" s="576"/>
    </row>
    <row r="21468" spans="5:5" ht="12" customHeight="1">
      <c r="E21468" s="576"/>
    </row>
    <row r="21469" spans="5:5" ht="12" customHeight="1">
      <c r="E21469" s="576"/>
    </row>
    <row r="21470" spans="5:5" ht="12" customHeight="1">
      <c r="E21470" s="576"/>
    </row>
    <row r="21471" spans="5:5" ht="12" customHeight="1">
      <c r="E21471" s="576"/>
    </row>
    <row r="21472" spans="5:5" ht="12" customHeight="1">
      <c r="E21472" s="576"/>
    </row>
    <row r="21473" spans="5:5" ht="12" customHeight="1">
      <c r="E21473" s="576"/>
    </row>
    <row r="21474" spans="5:5" ht="12" customHeight="1">
      <c r="E21474" s="576"/>
    </row>
    <row r="21475" spans="5:5" ht="12" customHeight="1">
      <c r="E21475" s="576"/>
    </row>
    <row r="21476" spans="5:5" ht="12" customHeight="1">
      <c r="E21476" s="576"/>
    </row>
    <row r="21477" spans="5:5" ht="12" customHeight="1">
      <c r="E21477" s="576"/>
    </row>
    <row r="21478" spans="5:5" ht="12" customHeight="1">
      <c r="E21478" s="576"/>
    </row>
    <row r="21479" spans="5:5" ht="12" customHeight="1">
      <c r="E21479" s="576"/>
    </row>
    <row r="21480" spans="5:5" ht="12" customHeight="1">
      <c r="E21480" s="576"/>
    </row>
    <row r="21481" spans="5:5" ht="12" customHeight="1">
      <c r="E21481" s="576"/>
    </row>
    <row r="21482" spans="5:5" ht="12" customHeight="1">
      <c r="E21482" s="576"/>
    </row>
    <row r="21483" spans="5:5" ht="12" customHeight="1">
      <c r="E21483" s="576"/>
    </row>
    <row r="21484" spans="5:5" ht="12" customHeight="1">
      <c r="E21484" s="576"/>
    </row>
    <row r="21485" spans="5:5" ht="12" customHeight="1">
      <c r="E21485" s="576"/>
    </row>
    <row r="21486" spans="5:5" ht="12" customHeight="1">
      <c r="E21486" s="576"/>
    </row>
    <row r="21487" spans="5:5" ht="12" customHeight="1">
      <c r="E21487" s="576"/>
    </row>
    <row r="21488" spans="5:5" ht="12" customHeight="1">
      <c r="E21488" s="576"/>
    </row>
    <row r="21489" spans="5:5" ht="12" customHeight="1">
      <c r="E21489" s="576"/>
    </row>
    <row r="21490" spans="5:5" ht="12" customHeight="1">
      <c r="E21490" s="576"/>
    </row>
    <row r="21491" spans="5:5" ht="12" customHeight="1">
      <c r="E21491" s="576"/>
    </row>
    <row r="21492" spans="5:5" ht="12" customHeight="1">
      <c r="E21492" s="576"/>
    </row>
    <row r="21493" spans="5:5" ht="12" customHeight="1">
      <c r="E21493" s="576"/>
    </row>
    <row r="21494" spans="5:5" ht="12" customHeight="1">
      <c r="E21494" s="576"/>
    </row>
    <row r="21495" spans="5:5" ht="12" customHeight="1">
      <c r="E21495" s="576"/>
    </row>
    <row r="21496" spans="5:5" ht="12" customHeight="1">
      <c r="E21496" s="576"/>
    </row>
    <row r="21497" spans="5:5" ht="12" customHeight="1">
      <c r="E21497" s="576"/>
    </row>
    <row r="21498" spans="5:5" ht="12" customHeight="1">
      <c r="E21498" s="576"/>
    </row>
    <row r="21499" spans="5:5" ht="12" customHeight="1">
      <c r="E21499" s="576"/>
    </row>
    <row r="21500" spans="5:5" ht="12" customHeight="1">
      <c r="E21500" s="576"/>
    </row>
    <row r="21501" spans="5:5" ht="12" customHeight="1">
      <c r="E21501" s="576"/>
    </row>
    <row r="21502" spans="5:5" ht="12" customHeight="1">
      <c r="E21502" s="576"/>
    </row>
    <row r="21503" spans="5:5" ht="12" customHeight="1">
      <c r="E21503" s="576"/>
    </row>
    <row r="21504" spans="5:5" ht="12" customHeight="1">
      <c r="E21504" s="576"/>
    </row>
    <row r="21505" spans="5:5" ht="12" customHeight="1">
      <c r="E21505" s="576"/>
    </row>
    <row r="21506" spans="5:5" ht="12" customHeight="1">
      <c r="E21506" s="576"/>
    </row>
    <row r="21507" spans="5:5" ht="12" customHeight="1">
      <c r="E21507" s="576"/>
    </row>
    <row r="21508" spans="5:5" ht="12" customHeight="1">
      <c r="E21508" s="576"/>
    </row>
    <row r="21509" spans="5:5" ht="12" customHeight="1">
      <c r="E21509" s="576"/>
    </row>
    <row r="21510" spans="5:5" ht="12" customHeight="1">
      <c r="E21510" s="576"/>
    </row>
    <row r="21511" spans="5:5" ht="12" customHeight="1">
      <c r="E21511" s="576"/>
    </row>
    <row r="21512" spans="5:5" ht="12" customHeight="1">
      <c r="E21512" s="576"/>
    </row>
    <row r="21513" spans="5:5" ht="12" customHeight="1">
      <c r="E21513" s="576"/>
    </row>
    <row r="21514" spans="5:5" ht="12" customHeight="1">
      <c r="E21514" s="576"/>
    </row>
    <row r="21515" spans="5:5" ht="12" customHeight="1">
      <c r="E21515" s="576"/>
    </row>
    <row r="21516" spans="5:5" ht="12" customHeight="1">
      <c r="E21516" s="576"/>
    </row>
    <row r="21517" spans="5:5" ht="12" customHeight="1">
      <c r="E21517" s="576"/>
    </row>
    <row r="21518" spans="5:5" ht="12" customHeight="1">
      <c r="E21518" s="576"/>
    </row>
    <row r="21519" spans="5:5" ht="12" customHeight="1">
      <c r="E21519" s="576"/>
    </row>
    <row r="21520" spans="5:5" ht="12" customHeight="1">
      <c r="E21520" s="576"/>
    </row>
    <row r="21521" spans="5:5" ht="12" customHeight="1">
      <c r="E21521" s="576"/>
    </row>
    <row r="21522" spans="5:5" ht="12" customHeight="1">
      <c r="E21522" s="576"/>
    </row>
    <row r="21523" spans="5:5" ht="12" customHeight="1">
      <c r="E21523" s="576"/>
    </row>
    <row r="21524" spans="5:5" ht="12" customHeight="1">
      <c r="E21524" s="576"/>
    </row>
    <row r="21525" spans="5:5" ht="12" customHeight="1">
      <c r="E21525" s="576"/>
    </row>
    <row r="21526" spans="5:5" ht="12" customHeight="1">
      <c r="E21526" s="576"/>
    </row>
    <row r="21527" spans="5:5" ht="12" customHeight="1">
      <c r="E21527" s="576"/>
    </row>
    <row r="21528" spans="5:5" ht="12" customHeight="1">
      <c r="E21528" s="576"/>
    </row>
    <row r="21529" spans="5:5" ht="12" customHeight="1">
      <c r="E21529" s="576"/>
    </row>
    <row r="21530" spans="5:5" ht="12" customHeight="1">
      <c r="E21530" s="576"/>
    </row>
    <row r="21531" spans="5:5" ht="12" customHeight="1">
      <c r="E21531" s="576"/>
    </row>
    <row r="21532" spans="5:5" ht="12" customHeight="1">
      <c r="E21532" s="576"/>
    </row>
    <row r="21533" spans="5:5" ht="12" customHeight="1">
      <c r="E21533" s="576"/>
    </row>
    <row r="21534" spans="5:5" ht="12" customHeight="1">
      <c r="E21534" s="576"/>
    </row>
    <row r="21535" spans="5:5" ht="12" customHeight="1">
      <c r="E21535" s="576"/>
    </row>
    <row r="21536" spans="5:5" ht="12" customHeight="1">
      <c r="E21536" s="576"/>
    </row>
    <row r="21537" spans="5:5" ht="12" customHeight="1">
      <c r="E21537" s="576"/>
    </row>
    <row r="21538" spans="5:5" ht="12" customHeight="1">
      <c r="E21538" s="576"/>
    </row>
    <row r="21539" spans="5:5" ht="12" customHeight="1">
      <c r="E21539" s="576"/>
    </row>
    <row r="21540" spans="5:5" ht="12" customHeight="1">
      <c r="E21540" s="576"/>
    </row>
    <row r="21541" spans="5:5" ht="12" customHeight="1">
      <c r="E21541" s="576"/>
    </row>
    <row r="21542" spans="5:5" ht="12" customHeight="1">
      <c r="E21542" s="576"/>
    </row>
    <row r="21543" spans="5:5" ht="12" customHeight="1">
      <c r="E21543" s="576"/>
    </row>
    <row r="21544" spans="5:5" ht="12" customHeight="1">
      <c r="E21544" s="576"/>
    </row>
    <row r="21545" spans="5:5" ht="12" customHeight="1">
      <c r="E21545" s="576"/>
    </row>
    <row r="21546" spans="5:5" ht="12" customHeight="1">
      <c r="E21546" s="576"/>
    </row>
    <row r="21547" spans="5:5" ht="12" customHeight="1">
      <c r="E21547" s="576"/>
    </row>
    <row r="21548" spans="5:5" ht="12" customHeight="1">
      <c r="E21548" s="576"/>
    </row>
    <row r="21549" spans="5:5" ht="12" customHeight="1">
      <c r="E21549" s="576"/>
    </row>
    <row r="21550" spans="5:5" ht="12" customHeight="1">
      <c r="E21550" s="576"/>
    </row>
    <row r="21551" spans="5:5" ht="12" customHeight="1">
      <c r="E21551" s="576"/>
    </row>
    <row r="21552" spans="5:5" ht="12" customHeight="1">
      <c r="E21552" s="576"/>
    </row>
    <row r="21553" spans="5:5" ht="12" customHeight="1">
      <c r="E21553" s="576"/>
    </row>
    <row r="21554" spans="5:5" ht="12" customHeight="1">
      <c r="E21554" s="576"/>
    </row>
    <row r="21555" spans="5:5" ht="12" customHeight="1">
      <c r="E21555" s="576"/>
    </row>
    <row r="21556" spans="5:5" ht="12" customHeight="1">
      <c r="E21556" s="576"/>
    </row>
    <row r="21557" spans="5:5" ht="12" customHeight="1">
      <c r="E21557" s="576"/>
    </row>
    <row r="21558" spans="5:5" ht="12" customHeight="1">
      <c r="E21558" s="576"/>
    </row>
    <row r="21559" spans="5:5" ht="12" customHeight="1">
      <c r="E21559" s="576"/>
    </row>
    <row r="21560" spans="5:5" ht="12" customHeight="1">
      <c r="E21560" s="576"/>
    </row>
    <row r="21561" spans="5:5" ht="12" customHeight="1">
      <c r="E21561" s="576"/>
    </row>
    <row r="21562" spans="5:5" ht="12" customHeight="1">
      <c r="E21562" s="576"/>
    </row>
    <row r="21563" spans="5:5" ht="12" customHeight="1">
      <c r="E21563" s="576"/>
    </row>
    <row r="21564" spans="5:5" ht="12" customHeight="1">
      <c r="E21564" s="576"/>
    </row>
    <row r="21565" spans="5:5" ht="12" customHeight="1">
      <c r="E21565" s="576"/>
    </row>
    <row r="21566" spans="5:5" ht="12" customHeight="1">
      <c r="E21566" s="576"/>
    </row>
    <row r="21567" spans="5:5" ht="12" customHeight="1">
      <c r="E21567" s="576"/>
    </row>
    <row r="21568" spans="5:5" ht="12" customHeight="1">
      <c r="E21568" s="576"/>
    </row>
    <row r="21569" spans="5:5" ht="12" customHeight="1">
      <c r="E21569" s="576"/>
    </row>
    <row r="21570" spans="5:5" ht="12" customHeight="1">
      <c r="E21570" s="576"/>
    </row>
    <row r="21571" spans="5:5" ht="12" customHeight="1">
      <c r="E21571" s="576"/>
    </row>
    <row r="21572" spans="5:5" ht="12" customHeight="1">
      <c r="E21572" s="576"/>
    </row>
    <row r="21573" spans="5:5" ht="12" customHeight="1">
      <c r="E21573" s="576"/>
    </row>
    <row r="21574" spans="5:5" ht="12" customHeight="1">
      <c r="E21574" s="576"/>
    </row>
    <row r="21575" spans="5:5" ht="12" customHeight="1">
      <c r="E21575" s="576"/>
    </row>
    <row r="21576" spans="5:5" ht="12" customHeight="1">
      <c r="E21576" s="576"/>
    </row>
    <row r="21577" spans="5:5" ht="12" customHeight="1">
      <c r="E21577" s="576"/>
    </row>
    <row r="21578" spans="5:5" ht="12" customHeight="1">
      <c r="E21578" s="576"/>
    </row>
    <row r="21579" spans="5:5" ht="12" customHeight="1">
      <c r="E21579" s="576"/>
    </row>
    <row r="21580" spans="5:5" ht="12" customHeight="1">
      <c r="E21580" s="576"/>
    </row>
    <row r="21581" spans="5:5" ht="12" customHeight="1">
      <c r="E21581" s="576"/>
    </row>
    <row r="21582" spans="5:5" ht="12" customHeight="1">
      <c r="E21582" s="576"/>
    </row>
    <row r="21583" spans="5:5" ht="12" customHeight="1">
      <c r="E21583" s="576"/>
    </row>
    <row r="21584" spans="5:5" ht="12" customHeight="1">
      <c r="E21584" s="576"/>
    </row>
    <row r="21585" spans="5:5" ht="12" customHeight="1">
      <c r="E21585" s="576"/>
    </row>
    <row r="21586" spans="5:5" ht="12" customHeight="1">
      <c r="E21586" s="576"/>
    </row>
    <row r="21587" spans="5:5" ht="12" customHeight="1">
      <c r="E21587" s="576"/>
    </row>
    <row r="21588" spans="5:5" ht="12" customHeight="1">
      <c r="E21588" s="576"/>
    </row>
    <row r="21589" spans="5:5" ht="12" customHeight="1">
      <c r="E21589" s="576"/>
    </row>
    <row r="21590" spans="5:5" ht="12" customHeight="1">
      <c r="E21590" s="576"/>
    </row>
    <row r="21591" spans="5:5" ht="12" customHeight="1">
      <c r="E21591" s="576"/>
    </row>
    <row r="21592" spans="5:5" ht="12" customHeight="1">
      <c r="E21592" s="576"/>
    </row>
    <row r="21593" spans="5:5" ht="12" customHeight="1">
      <c r="E21593" s="576"/>
    </row>
    <row r="21594" spans="5:5" ht="12" customHeight="1">
      <c r="E21594" s="576"/>
    </row>
    <row r="21595" spans="5:5" ht="12" customHeight="1">
      <c r="E21595" s="576"/>
    </row>
    <row r="21596" spans="5:5" ht="12" customHeight="1">
      <c r="E21596" s="576"/>
    </row>
    <row r="21597" spans="5:5" ht="12" customHeight="1">
      <c r="E21597" s="576"/>
    </row>
    <row r="21598" spans="5:5" ht="12" customHeight="1">
      <c r="E21598" s="576"/>
    </row>
    <row r="21599" spans="5:5" ht="12" customHeight="1">
      <c r="E21599" s="576"/>
    </row>
    <row r="21600" spans="5:5" ht="12" customHeight="1">
      <c r="E21600" s="576"/>
    </row>
    <row r="21601" spans="5:5" ht="12" customHeight="1">
      <c r="E21601" s="576"/>
    </row>
    <row r="21602" spans="5:5" ht="12" customHeight="1">
      <c r="E21602" s="576"/>
    </row>
    <row r="21603" spans="5:5" ht="12" customHeight="1">
      <c r="E21603" s="576"/>
    </row>
    <row r="21604" spans="5:5" ht="12" customHeight="1">
      <c r="E21604" s="576"/>
    </row>
    <row r="21605" spans="5:5" ht="12" customHeight="1">
      <c r="E21605" s="576"/>
    </row>
    <row r="21606" spans="5:5" ht="12" customHeight="1">
      <c r="E21606" s="576"/>
    </row>
    <row r="21607" spans="5:5" ht="12" customHeight="1">
      <c r="E21607" s="576"/>
    </row>
    <row r="21608" spans="5:5" ht="12" customHeight="1">
      <c r="E21608" s="576"/>
    </row>
    <row r="21609" spans="5:5" ht="12" customHeight="1">
      <c r="E21609" s="576"/>
    </row>
    <row r="21610" spans="5:5" ht="12" customHeight="1">
      <c r="E21610" s="576"/>
    </row>
    <row r="21611" spans="5:5" ht="12" customHeight="1">
      <c r="E21611" s="576"/>
    </row>
    <row r="21612" spans="5:5" ht="12" customHeight="1">
      <c r="E21612" s="576"/>
    </row>
    <row r="21613" spans="5:5" ht="12" customHeight="1">
      <c r="E21613" s="576"/>
    </row>
    <row r="21614" spans="5:5" ht="12" customHeight="1">
      <c r="E21614" s="576"/>
    </row>
    <row r="21615" spans="5:5" ht="12" customHeight="1">
      <c r="E21615" s="576"/>
    </row>
    <row r="21616" spans="5:5" ht="12" customHeight="1">
      <c r="E21616" s="576"/>
    </row>
    <row r="21617" spans="5:5" ht="12" customHeight="1">
      <c r="E21617" s="576"/>
    </row>
    <row r="21618" spans="5:5" ht="12" customHeight="1">
      <c r="E21618" s="576"/>
    </row>
    <row r="21619" spans="5:5" ht="12" customHeight="1">
      <c r="E21619" s="576"/>
    </row>
    <row r="21620" spans="5:5" ht="12" customHeight="1">
      <c r="E21620" s="576"/>
    </row>
    <row r="21621" spans="5:5" ht="12" customHeight="1">
      <c r="E21621" s="576"/>
    </row>
    <row r="21622" spans="5:5" ht="12" customHeight="1">
      <c r="E21622" s="576"/>
    </row>
    <row r="21623" spans="5:5" ht="12" customHeight="1">
      <c r="E21623" s="576"/>
    </row>
    <row r="21624" spans="5:5" ht="12" customHeight="1">
      <c r="E21624" s="576"/>
    </row>
    <row r="21625" spans="5:5" ht="12" customHeight="1">
      <c r="E21625" s="576"/>
    </row>
    <row r="21626" spans="5:5" ht="12" customHeight="1">
      <c r="E21626" s="576"/>
    </row>
    <row r="21627" spans="5:5" ht="12" customHeight="1">
      <c r="E21627" s="576"/>
    </row>
    <row r="21628" spans="5:5" ht="12" customHeight="1">
      <c r="E21628" s="576"/>
    </row>
    <row r="21629" spans="5:5" ht="12" customHeight="1">
      <c r="E21629" s="576"/>
    </row>
    <row r="21630" spans="5:5" ht="12" customHeight="1">
      <c r="E21630" s="576"/>
    </row>
    <row r="21631" spans="5:5" ht="12" customHeight="1">
      <c r="E21631" s="576"/>
    </row>
    <row r="21632" spans="5:5" ht="12" customHeight="1">
      <c r="E21632" s="576"/>
    </row>
    <row r="21633" spans="5:5" ht="12" customHeight="1">
      <c r="E21633" s="576"/>
    </row>
    <row r="21634" spans="5:5" ht="12" customHeight="1">
      <c r="E21634" s="576"/>
    </row>
    <row r="21635" spans="5:5" ht="12" customHeight="1">
      <c r="E21635" s="576"/>
    </row>
    <row r="21636" spans="5:5" ht="12" customHeight="1">
      <c r="E21636" s="576"/>
    </row>
    <row r="21637" spans="5:5" ht="12" customHeight="1">
      <c r="E21637" s="576"/>
    </row>
    <row r="21638" spans="5:5" ht="12" customHeight="1">
      <c r="E21638" s="576"/>
    </row>
    <row r="21639" spans="5:5" ht="12" customHeight="1">
      <c r="E21639" s="576"/>
    </row>
    <row r="21640" spans="5:5" ht="12" customHeight="1">
      <c r="E21640" s="576"/>
    </row>
    <row r="21641" spans="5:5" ht="12" customHeight="1">
      <c r="E21641" s="576"/>
    </row>
    <row r="21642" spans="5:5" ht="12" customHeight="1">
      <c r="E21642" s="576"/>
    </row>
    <row r="21643" spans="5:5" ht="12" customHeight="1">
      <c r="E21643" s="576"/>
    </row>
    <row r="21644" spans="5:5" ht="12" customHeight="1">
      <c r="E21644" s="576"/>
    </row>
    <row r="21645" spans="5:5" ht="12" customHeight="1">
      <c r="E21645" s="576"/>
    </row>
    <row r="21646" spans="5:5" ht="12" customHeight="1">
      <c r="E21646" s="576"/>
    </row>
    <row r="21647" spans="5:5" ht="12" customHeight="1">
      <c r="E21647" s="576"/>
    </row>
    <row r="21648" spans="5:5" ht="12" customHeight="1">
      <c r="E21648" s="576"/>
    </row>
    <row r="21649" spans="5:5" ht="12" customHeight="1">
      <c r="E21649" s="576"/>
    </row>
    <row r="21650" spans="5:5" ht="12" customHeight="1">
      <c r="E21650" s="576"/>
    </row>
    <row r="21651" spans="5:5" ht="12" customHeight="1">
      <c r="E21651" s="576"/>
    </row>
    <row r="21652" spans="5:5" ht="12" customHeight="1">
      <c r="E21652" s="576"/>
    </row>
    <row r="21653" spans="5:5" ht="12" customHeight="1">
      <c r="E21653" s="576"/>
    </row>
    <row r="21654" spans="5:5" ht="12" customHeight="1">
      <c r="E21654" s="576"/>
    </row>
    <row r="21655" spans="5:5" ht="12" customHeight="1">
      <c r="E21655" s="576"/>
    </row>
    <row r="21656" spans="5:5" ht="12" customHeight="1">
      <c r="E21656" s="576"/>
    </row>
    <row r="21657" spans="5:5" ht="12" customHeight="1">
      <c r="E21657" s="576"/>
    </row>
    <row r="21658" spans="5:5" ht="12" customHeight="1">
      <c r="E21658" s="576"/>
    </row>
    <row r="21659" spans="5:5" ht="12" customHeight="1">
      <c r="E21659" s="576"/>
    </row>
    <row r="21660" spans="5:5" ht="12" customHeight="1">
      <c r="E21660" s="576"/>
    </row>
    <row r="21661" spans="5:5" ht="12" customHeight="1">
      <c r="E21661" s="576"/>
    </row>
    <row r="21662" spans="5:5" ht="12" customHeight="1">
      <c r="E21662" s="576"/>
    </row>
    <row r="21663" spans="5:5" ht="12" customHeight="1">
      <c r="E21663" s="576"/>
    </row>
    <row r="21664" spans="5:5" ht="12" customHeight="1">
      <c r="E21664" s="576"/>
    </row>
    <row r="21665" spans="5:5" ht="12" customHeight="1">
      <c r="E21665" s="576"/>
    </row>
    <row r="21666" spans="5:5" ht="12" customHeight="1">
      <c r="E21666" s="576"/>
    </row>
    <row r="21667" spans="5:5" ht="12" customHeight="1">
      <c r="E21667" s="576"/>
    </row>
    <row r="21668" spans="5:5" ht="12" customHeight="1">
      <c r="E21668" s="576"/>
    </row>
    <row r="21669" spans="5:5" ht="12" customHeight="1">
      <c r="E21669" s="576"/>
    </row>
    <row r="21670" spans="5:5" ht="12" customHeight="1">
      <c r="E21670" s="576"/>
    </row>
    <row r="21671" spans="5:5" ht="12" customHeight="1">
      <c r="E21671" s="576"/>
    </row>
    <row r="21672" spans="5:5" ht="12" customHeight="1">
      <c r="E21672" s="576"/>
    </row>
    <row r="21673" spans="5:5" ht="12" customHeight="1">
      <c r="E21673" s="576"/>
    </row>
    <row r="21674" spans="5:5" ht="12" customHeight="1">
      <c r="E21674" s="576"/>
    </row>
    <row r="21675" spans="5:5" ht="12" customHeight="1">
      <c r="E21675" s="576"/>
    </row>
    <row r="21676" spans="5:5" ht="12" customHeight="1">
      <c r="E21676" s="576"/>
    </row>
    <row r="21677" spans="5:5" ht="12" customHeight="1">
      <c r="E21677" s="576"/>
    </row>
    <row r="21678" spans="5:5" ht="12" customHeight="1">
      <c r="E21678" s="576"/>
    </row>
    <row r="21679" spans="5:5" ht="12" customHeight="1">
      <c r="E21679" s="576"/>
    </row>
    <row r="21680" spans="5:5" ht="12" customHeight="1">
      <c r="E21680" s="576"/>
    </row>
    <row r="21681" spans="5:5" ht="12" customHeight="1">
      <c r="E21681" s="576"/>
    </row>
    <row r="21682" spans="5:5" ht="12" customHeight="1">
      <c r="E21682" s="576"/>
    </row>
    <row r="21683" spans="5:5" ht="12" customHeight="1">
      <c r="E21683" s="576"/>
    </row>
    <row r="21684" spans="5:5" ht="12" customHeight="1">
      <c r="E21684" s="576"/>
    </row>
    <row r="21685" spans="5:5" ht="12" customHeight="1">
      <c r="E21685" s="576"/>
    </row>
    <row r="21686" spans="5:5" ht="12" customHeight="1">
      <c r="E21686" s="576"/>
    </row>
    <row r="21687" spans="5:5" ht="12" customHeight="1">
      <c r="E21687" s="576"/>
    </row>
    <row r="21688" spans="5:5" ht="12" customHeight="1">
      <c r="E21688" s="576"/>
    </row>
    <row r="21689" spans="5:5" ht="12" customHeight="1">
      <c r="E21689" s="576"/>
    </row>
    <row r="21690" spans="5:5" ht="12" customHeight="1">
      <c r="E21690" s="576"/>
    </row>
    <row r="21691" spans="5:5" ht="12" customHeight="1">
      <c r="E21691" s="576"/>
    </row>
    <row r="21692" spans="5:5" ht="12" customHeight="1">
      <c r="E21692" s="576"/>
    </row>
    <row r="21693" spans="5:5" ht="12" customHeight="1">
      <c r="E21693" s="576"/>
    </row>
    <row r="21694" spans="5:5" ht="12" customHeight="1">
      <c r="E21694" s="576"/>
    </row>
    <row r="21695" spans="5:5" ht="12" customHeight="1">
      <c r="E21695" s="576"/>
    </row>
    <row r="21696" spans="5:5" ht="12" customHeight="1">
      <c r="E21696" s="576"/>
    </row>
    <row r="21697" spans="5:5" ht="12" customHeight="1">
      <c r="E21697" s="576"/>
    </row>
    <row r="21698" spans="5:5" ht="12" customHeight="1">
      <c r="E21698" s="576"/>
    </row>
    <row r="21699" spans="5:5" ht="12" customHeight="1">
      <c r="E21699" s="576"/>
    </row>
    <row r="21700" spans="5:5" ht="12" customHeight="1">
      <c r="E21700" s="576"/>
    </row>
    <row r="21701" spans="5:5" ht="12" customHeight="1">
      <c r="E21701" s="576"/>
    </row>
    <row r="21702" spans="5:5" ht="12" customHeight="1">
      <c r="E21702" s="576"/>
    </row>
    <row r="21703" spans="5:5" ht="12" customHeight="1">
      <c r="E21703" s="576"/>
    </row>
    <row r="21704" spans="5:5" ht="12" customHeight="1">
      <c r="E21704" s="576"/>
    </row>
    <row r="21705" spans="5:5" ht="12" customHeight="1">
      <c r="E21705" s="576"/>
    </row>
    <row r="21706" spans="5:5" ht="12" customHeight="1">
      <c r="E21706" s="576"/>
    </row>
    <row r="21707" spans="5:5" ht="12" customHeight="1">
      <c r="E21707" s="576"/>
    </row>
    <row r="21708" spans="5:5" ht="12" customHeight="1">
      <c r="E21708" s="576"/>
    </row>
    <row r="21709" spans="5:5" ht="12" customHeight="1">
      <c r="E21709" s="576"/>
    </row>
    <row r="21710" spans="5:5" ht="12" customHeight="1">
      <c r="E21710" s="576"/>
    </row>
    <row r="21711" spans="5:5" ht="12" customHeight="1">
      <c r="E21711" s="576"/>
    </row>
    <row r="21712" spans="5:5" ht="12" customHeight="1">
      <c r="E21712" s="576"/>
    </row>
    <row r="21713" spans="5:5" ht="12" customHeight="1">
      <c r="E21713" s="576"/>
    </row>
    <row r="21714" spans="5:5" ht="12" customHeight="1">
      <c r="E21714" s="576"/>
    </row>
    <row r="21715" spans="5:5" ht="12" customHeight="1">
      <c r="E21715" s="576"/>
    </row>
    <row r="21716" spans="5:5" ht="12" customHeight="1">
      <c r="E21716" s="576"/>
    </row>
    <row r="21717" spans="5:5" ht="12" customHeight="1">
      <c r="E21717" s="576"/>
    </row>
    <row r="21718" spans="5:5" ht="12" customHeight="1">
      <c r="E21718" s="576"/>
    </row>
    <row r="21719" spans="5:5" ht="12" customHeight="1">
      <c r="E21719" s="576"/>
    </row>
    <row r="21720" spans="5:5" ht="12" customHeight="1">
      <c r="E21720" s="576"/>
    </row>
    <row r="21721" spans="5:5" ht="12" customHeight="1">
      <c r="E21721" s="576"/>
    </row>
    <row r="21722" spans="5:5" ht="12" customHeight="1">
      <c r="E21722" s="576"/>
    </row>
    <row r="21723" spans="5:5" ht="12" customHeight="1">
      <c r="E21723" s="576"/>
    </row>
    <row r="21724" spans="5:5" ht="12" customHeight="1">
      <c r="E21724" s="576"/>
    </row>
    <row r="21725" spans="5:5" ht="12" customHeight="1">
      <c r="E21725" s="576"/>
    </row>
    <row r="21726" spans="5:5" ht="12" customHeight="1">
      <c r="E21726" s="576"/>
    </row>
    <row r="21727" spans="5:5" ht="12" customHeight="1">
      <c r="E21727" s="576"/>
    </row>
    <row r="21728" spans="5:5" ht="12" customHeight="1">
      <c r="E21728" s="576"/>
    </row>
    <row r="21729" spans="5:5" ht="12" customHeight="1">
      <c r="E21729" s="576"/>
    </row>
    <row r="21730" spans="5:5" ht="12" customHeight="1">
      <c r="E21730" s="576"/>
    </row>
    <row r="21731" spans="5:5" ht="12" customHeight="1">
      <c r="E21731" s="576"/>
    </row>
    <row r="21732" spans="5:5" ht="12" customHeight="1">
      <c r="E21732" s="576"/>
    </row>
    <row r="21733" spans="5:5" ht="12" customHeight="1">
      <c r="E21733" s="576"/>
    </row>
    <row r="21734" spans="5:5" ht="12" customHeight="1">
      <c r="E21734" s="576"/>
    </row>
    <row r="21735" spans="5:5" ht="12" customHeight="1">
      <c r="E21735" s="576"/>
    </row>
    <row r="21736" spans="5:5" ht="12" customHeight="1">
      <c r="E21736" s="576"/>
    </row>
    <row r="21737" spans="5:5" ht="12" customHeight="1">
      <c r="E21737" s="576"/>
    </row>
    <row r="21738" spans="5:5" ht="12" customHeight="1">
      <c r="E21738" s="576"/>
    </row>
    <row r="21739" spans="5:5" ht="12" customHeight="1">
      <c r="E21739" s="576"/>
    </row>
    <row r="21740" spans="5:5" ht="12" customHeight="1">
      <c r="E21740" s="576"/>
    </row>
    <row r="21741" spans="5:5" ht="12" customHeight="1">
      <c r="E21741" s="576"/>
    </row>
    <row r="21742" spans="5:5" ht="12" customHeight="1">
      <c r="E21742" s="576"/>
    </row>
    <row r="21743" spans="5:5" ht="12" customHeight="1">
      <c r="E21743" s="576"/>
    </row>
    <row r="21744" spans="5:5" ht="12" customHeight="1">
      <c r="E21744" s="576"/>
    </row>
    <row r="21745" spans="5:5" ht="12" customHeight="1">
      <c r="E21745" s="576"/>
    </row>
    <row r="21746" spans="5:5" ht="12" customHeight="1">
      <c r="E21746" s="576"/>
    </row>
    <row r="21747" spans="5:5" ht="12" customHeight="1">
      <c r="E21747" s="576"/>
    </row>
    <row r="21748" spans="5:5" ht="12" customHeight="1">
      <c r="E21748" s="576"/>
    </row>
    <row r="21749" spans="5:5" ht="12" customHeight="1">
      <c r="E21749" s="576"/>
    </row>
    <row r="21750" spans="5:5" ht="12" customHeight="1">
      <c r="E21750" s="576"/>
    </row>
    <row r="21751" spans="5:5" ht="12" customHeight="1">
      <c r="E21751" s="576"/>
    </row>
    <row r="21752" spans="5:5" ht="12" customHeight="1">
      <c r="E21752" s="576"/>
    </row>
    <row r="21753" spans="5:5" ht="12" customHeight="1">
      <c r="E21753" s="576"/>
    </row>
    <row r="21754" spans="5:5" ht="12" customHeight="1">
      <c r="E21754" s="576"/>
    </row>
    <row r="21755" spans="5:5" ht="12" customHeight="1">
      <c r="E21755" s="576"/>
    </row>
    <row r="21756" spans="5:5" ht="12" customHeight="1">
      <c r="E21756" s="576"/>
    </row>
    <row r="21757" spans="5:5" ht="12" customHeight="1">
      <c r="E21757" s="576"/>
    </row>
    <row r="21758" spans="5:5" ht="12" customHeight="1">
      <c r="E21758" s="576"/>
    </row>
    <row r="21759" spans="5:5" ht="12" customHeight="1">
      <c r="E21759" s="576"/>
    </row>
    <row r="21760" spans="5:5" ht="12" customHeight="1">
      <c r="E21760" s="576"/>
    </row>
    <row r="21761" spans="5:5" ht="12" customHeight="1">
      <c r="E21761" s="576"/>
    </row>
    <row r="21762" spans="5:5" ht="12" customHeight="1">
      <c r="E21762" s="576"/>
    </row>
    <row r="21763" spans="5:5" ht="12" customHeight="1">
      <c r="E21763" s="576"/>
    </row>
    <row r="21764" spans="5:5" ht="12" customHeight="1">
      <c r="E21764" s="576"/>
    </row>
    <row r="21765" spans="5:5" ht="12" customHeight="1">
      <c r="E21765" s="576"/>
    </row>
    <row r="21766" spans="5:5" ht="12" customHeight="1">
      <c r="E21766" s="576"/>
    </row>
    <row r="21767" spans="5:5" ht="12" customHeight="1">
      <c r="E21767" s="576"/>
    </row>
    <row r="21768" spans="5:5" ht="12" customHeight="1">
      <c r="E21768" s="576"/>
    </row>
    <row r="21769" spans="5:5" ht="12" customHeight="1">
      <c r="E21769" s="576"/>
    </row>
    <row r="21770" spans="5:5" ht="12" customHeight="1">
      <c r="E21770" s="576"/>
    </row>
    <row r="21771" spans="5:5" ht="12" customHeight="1">
      <c r="E21771" s="576"/>
    </row>
    <row r="21772" spans="5:5" ht="12" customHeight="1">
      <c r="E21772" s="576"/>
    </row>
    <row r="21773" spans="5:5" ht="12" customHeight="1">
      <c r="E21773" s="576"/>
    </row>
    <row r="21774" spans="5:5" ht="12" customHeight="1">
      <c r="E21774" s="576"/>
    </row>
    <row r="21775" spans="5:5" ht="12" customHeight="1">
      <c r="E21775" s="576"/>
    </row>
    <row r="21776" spans="5:5" ht="12" customHeight="1">
      <c r="E21776" s="576"/>
    </row>
    <row r="21777" spans="5:5" ht="12" customHeight="1">
      <c r="E21777" s="576"/>
    </row>
    <row r="21778" spans="5:5" ht="12" customHeight="1">
      <c r="E21778" s="576"/>
    </row>
    <row r="21779" spans="5:5" ht="12" customHeight="1">
      <c r="E21779" s="576"/>
    </row>
    <row r="21780" spans="5:5" ht="12" customHeight="1">
      <c r="E21780" s="576"/>
    </row>
    <row r="21781" spans="5:5" ht="12" customHeight="1">
      <c r="E21781" s="576"/>
    </row>
    <row r="21782" spans="5:5" ht="12" customHeight="1">
      <c r="E21782" s="576"/>
    </row>
    <row r="21783" spans="5:5" ht="12" customHeight="1">
      <c r="E21783" s="576"/>
    </row>
    <row r="21784" spans="5:5" ht="12" customHeight="1">
      <c r="E21784" s="576"/>
    </row>
    <row r="21785" spans="5:5" ht="12" customHeight="1">
      <c r="E21785" s="576"/>
    </row>
    <row r="21786" spans="5:5" ht="12" customHeight="1">
      <c r="E21786" s="576"/>
    </row>
    <row r="21787" spans="5:5" ht="12" customHeight="1">
      <c r="E21787" s="576"/>
    </row>
    <row r="21788" spans="5:5" ht="12" customHeight="1">
      <c r="E21788" s="576"/>
    </row>
    <row r="21789" spans="5:5" ht="12" customHeight="1">
      <c r="E21789" s="576"/>
    </row>
    <row r="21790" spans="5:5" ht="12" customHeight="1">
      <c r="E21790" s="576"/>
    </row>
    <row r="21791" spans="5:5" ht="12" customHeight="1">
      <c r="E21791" s="576"/>
    </row>
    <row r="21792" spans="5:5" ht="12" customHeight="1">
      <c r="E21792" s="576"/>
    </row>
    <row r="21793" spans="5:5" ht="12" customHeight="1">
      <c r="E21793" s="576"/>
    </row>
    <row r="21794" spans="5:5" ht="12" customHeight="1">
      <c r="E21794" s="576"/>
    </row>
    <row r="21795" spans="5:5" ht="12" customHeight="1">
      <c r="E21795" s="576"/>
    </row>
    <row r="21796" spans="5:5" ht="12" customHeight="1">
      <c r="E21796" s="576"/>
    </row>
    <row r="21797" spans="5:5" ht="12" customHeight="1">
      <c r="E21797" s="576"/>
    </row>
    <row r="21798" spans="5:5" ht="12" customHeight="1">
      <c r="E21798" s="576"/>
    </row>
    <row r="21799" spans="5:5" ht="12" customHeight="1">
      <c r="E21799" s="576"/>
    </row>
    <row r="21800" spans="5:5" ht="12" customHeight="1">
      <c r="E21800" s="576"/>
    </row>
    <row r="21801" spans="5:5" ht="12" customHeight="1">
      <c r="E21801" s="576"/>
    </row>
    <row r="21802" spans="5:5" ht="12" customHeight="1">
      <c r="E21802" s="576"/>
    </row>
    <row r="21803" spans="5:5" ht="12" customHeight="1">
      <c r="E21803" s="576"/>
    </row>
    <row r="21804" spans="5:5" ht="12" customHeight="1">
      <c r="E21804" s="576"/>
    </row>
    <row r="21805" spans="5:5" ht="12" customHeight="1">
      <c r="E21805" s="576"/>
    </row>
    <row r="21806" spans="5:5" ht="12" customHeight="1">
      <c r="E21806" s="576"/>
    </row>
    <row r="21807" spans="5:5" ht="12" customHeight="1">
      <c r="E21807" s="576"/>
    </row>
    <row r="21808" spans="5:5" ht="12" customHeight="1">
      <c r="E21808" s="576"/>
    </row>
    <row r="21809" spans="5:5" ht="12" customHeight="1">
      <c r="E21809" s="576"/>
    </row>
    <row r="21810" spans="5:5" ht="12" customHeight="1">
      <c r="E21810" s="576"/>
    </row>
    <row r="21811" spans="5:5" ht="12" customHeight="1">
      <c r="E21811" s="576"/>
    </row>
    <row r="21812" spans="5:5" ht="12" customHeight="1">
      <c r="E21812" s="576"/>
    </row>
    <row r="21813" spans="5:5" ht="12" customHeight="1">
      <c r="E21813" s="576"/>
    </row>
    <row r="21814" spans="5:5" ht="12" customHeight="1">
      <c r="E21814" s="576"/>
    </row>
    <row r="21815" spans="5:5" ht="12" customHeight="1">
      <c r="E21815" s="576"/>
    </row>
    <row r="21816" spans="5:5" ht="12" customHeight="1">
      <c r="E21816" s="576"/>
    </row>
    <row r="21817" spans="5:5" ht="12" customHeight="1">
      <c r="E21817" s="576"/>
    </row>
    <row r="21818" spans="5:5" ht="12" customHeight="1">
      <c r="E21818" s="576"/>
    </row>
    <row r="21819" spans="5:5" ht="12" customHeight="1">
      <c r="E21819" s="576"/>
    </row>
    <row r="21820" spans="5:5" ht="12" customHeight="1">
      <c r="E21820" s="576"/>
    </row>
    <row r="21821" spans="5:5" ht="12" customHeight="1">
      <c r="E21821" s="576"/>
    </row>
    <row r="21822" spans="5:5" ht="12" customHeight="1">
      <c r="E21822" s="576"/>
    </row>
    <row r="21823" spans="5:5" ht="12" customHeight="1">
      <c r="E21823" s="576"/>
    </row>
    <row r="21824" spans="5:5" ht="12" customHeight="1">
      <c r="E21824" s="576"/>
    </row>
    <row r="21825" spans="5:5" ht="12" customHeight="1">
      <c r="E21825" s="576"/>
    </row>
    <row r="21826" spans="5:5" ht="12" customHeight="1">
      <c r="E21826" s="576"/>
    </row>
    <row r="21827" spans="5:5" ht="12" customHeight="1">
      <c r="E21827" s="576"/>
    </row>
    <row r="21828" spans="5:5" ht="12" customHeight="1">
      <c r="E21828" s="576"/>
    </row>
    <row r="21829" spans="5:5" ht="12" customHeight="1">
      <c r="E21829" s="576"/>
    </row>
    <row r="21830" spans="5:5" ht="12" customHeight="1">
      <c r="E21830" s="576"/>
    </row>
    <row r="21831" spans="5:5" ht="12" customHeight="1">
      <c r="E21831" s="576"/>
    </row>
    <row r="21832" spans="5:5" ht="12" customHeight="1">
      <c r="E21832" s="576"/>
    </row>
    <row r="21833" spans="5:5" ht="12" customHeight="1">
      <c r="E21833" s="576"/>
    </row>
    <row r="21834" spans="5:5" ht="12" customHeight="1">
      <c r="E21834" s="576"/>
    </row>
    <row r="21835" spans="5:5" ht="12" customHeight="1">
      <c r="E21835" s="576"/>
    </row>
    <row r="21836" spans="5:5" ht="12" customHeight="1">
      <c r="E21836" s="576"/>
    </row>
    <row r="21837" spans="5:5" ht="12" customHeight="1">
      <c r="E21837" s="576"/>
    </row>
    <row r="21838" spans="5:5" ht="12" customHeight="1">
      <c r="E21838" s="576"/>
    </row>
    <row r="21839" spans="5:5" ht="12" customHeight="1">
      <c r="E21839" s="576"/>
    </row>
    <row r="21840" spans="5:5" ht="12" customHeight="1">
      <c r="E21840" s="576"/>
    </row>
    <row r="21841" spans="5:5" ht="12" customHeight="1">
      <c r="E21841" s="576"/>
    </row>
    <row r="21842" spans="5:5" ht="12" customHeight="1">
      <c r="E21842" s="576"/>
    </row>
    <row r="21843" spans="5:5" ht="12" customHeight="1">
      <c r="E21843" s="576"/>
    </row>
    <row r="21844" spans="5:5" ht="12" customHeight="1">
      <c r="E21844" s="576"/>
    </row>
    <row r="21845" spans="5:5" ht="12" customHeight="1">
      <c r="E21845" s="576"/>
    </row>
    <row r="21846" spans="5:5" ht="12" customHeight="1">
      <c r="E21846" s="576"/>
    </row>
    <row r="21847" spans="5:5" ht="12" customHeight="1">
      <c r="E21847" s="576"/>
    </row>
    <row r="21848" spans="5:5" ht="12" customHeight="1">
      <c r="E21848" s="576"/>
    </row>
    <row r="21849" spans="5:5" ht="12" customHeight="1">
      <c r="E21849" s="576"/>
    </row>
    <row r="21850" spans="5:5" ht="12" customHeight="1">
      <c r="E21850" s="576"/>
    </row>
    <row r="21851" spans="5:5" ht="12" customHeight="1">
      <c r="E21851" s="576"/>
    </row>
    <row r="21852" spans="5:5" ht="12" customHeight="1">
      <c r="E21852" s="576"/>
    </row>
    <row r="21853" spans="5:5" ht="12" customHeight="1">
      <c r="E21853" s="576"/>
    </row>
    <row r="21854" spans="5:5" ht="12" customHeight="1">
      <c r="E21854" s="576"/>
    </row>
    <row r="21855" spans="5:5" ht="12" customHeight="1">
      <c r="E21855" s="576"/>
    </row>
    <row r="21856" spans="5:5" ht="12" customHeight="1">
      <c r="E21856" s="576"/>
    </row>
    <row r="21857" spans="5:5" ht="12" customHeight="1">
      <c r="E21857" s="576"/>
    </row>
    <row r="21858" spans="5:5" ht="12" customHeight="1">
      <c r="E21858" s="576"/>
    </row>
    <row r="21859" spans="5:5" ht="12" customHeight="1">
      <c r="E21859" s="576"/>
    </row>
    <row r="21860" spans="5:5" ht="12" customHeight="1">
      <c r="E21860" s="576"/>
    </row>
    <row r="21861" spans="5:5" ht="12" customHeight="1">
      <c r="E21861" s="576"/>
    </row>
    <row r="21862" spans="5:5" ht="12" customHeight="1">
      <c r="E21862" s="576"/>
    </row>
    <row r="21863" spans="5:5" ht="12" customHeight="1">
      <c r="E21863" s="576"/>
    </row>
    <row r="21864" spans="5:5" ht="12" customHeight="1">
      <c r="E21864" s="576"/>
    </row>
    <row r="21865" spans="5:5" ht="12" customHeight="1">
      <c r="E21865" s="576"/>
    </row>
    <row r="21866" spans="5:5" ht="12" customHeight="1">
      <c r="E21866" s="576"/>
    </row>
    <row r="21867" spans="5:5" ht="12" customHeight="1">
      <c r="E21867" s="576"/>
    </row>
    <row r="21868" spans="5:5" ht="12" customHeight="1">
      <c r="E21868" s="576"/>
    </row>
    <row r="21869" spans="5:5" ht="12" customHeight="1">
      <c r="E21869" s="576"/>
    </row>
    <row r="21870" spans="5:5" ht="12" customHeight="1">
      <c r="E21870" s="576"/>
    </row>
    <row r="21871" spans="5:5" ht="12" customHeight="1">
      <c r="E21871" s="576"/>
    </row>
    <row r="21872" spans="5:5" ht="12" customHeight="1">
      <c r="E21872" s="576"/>
    </row>
    <row r="21873" spans="5:5" ht="12" customHeight="1">
      <c r="E21873" s="576"/>
    </row>
    <row r="21874" spans="5:5" ht="12" customHeight="1">
      <c r="E21874" s="576"/>
    </row>
    <row r="21875" spans="5:5" ht="12" customHeight="1">
      <c r="E21875" s="576"/>
    </row>
    <row r="21876" spans="5:5" ht="12" customHeight="1">
      <c r="E21876" s="576"/>
    </row>
    <row r="21877" spans="5:5" ht="12" customHeight="1">
      <c r="E21877" s="576"/>
    </row>
    <row r="21878" spans="5:5" ht="12" customHeight="1">
      <c r="E21878" s="576"/>
    </row>
    <row r="21879" spans="5:5" ht="12" customHeight="1">
      <c r="E21879" s="576"/>
    </row>
    <row r="21880" spans="5:5" ht="12" customHeight="1">
      <c r="E21880" s="576"/>
    </row>
    <row r="21881" spans="5:5" ht="12" customHeight="1">
      <c r="E21881" s="576"/>
    </row>
    <row r="21882" spans="5:5" ht="12" customHeight="1">
      <c r="E21882" s="576"/>
    </row>
    <row r="21883" spans="5:5" ht="12" customHeight="1">
      <c r="E21883" s="576"/>
    </row>
    <row r="21884" spans="5:5" ht="12" customHeight="1">
      <c r="E21884" s="576"/>
    </row>
    <row r="21885" spans="5:5" ht="12" customHeight="1">
      <c r="E21885" s="576"/>
    </row>
    <row r="21886" spans="5:5" ht="12" customHeight="1">
      <c r="E21886" s="576"/>
    </row>
    <row r="21887" spans="5:5" ht="12" customHeight="1">
      <c r="E21887" s="576"/>
    </row>
    <row r="21888" spans="5:5" ht="12" customHeight="1">
      <c r="E21888" s="576"/>
    </row>
    <row r="21889" spans="5:5" ht="12" customHeight="1">
      <c r="E21889" s="576"/>
    </row>
    <row r="21890" spans="5:5" ht="12" customHeight="1">
      <c r="E21890" s="576"/>
    </row>
    <row r="21891" spans="5:5" ht="12" customHeight="1">
      <c r="E21891" s="576"/>
    </row>
    <row r="21892" spans="5:5" ht="12" customHeight="1">
      <c r="E21892" s="576"/>
    </row>
    <row r="21893" spans="5:5" ht="12" customHeight="1">
      <c r="E21893" s="576"/>
    </row>
    <row r="21894" spans="5:5" ht="12" customHeight="1">
      <c r="E21894" s="576"/>
    </row>
    <row r="21895" spans="5:5" ht="12" customHeight="1">
      <c r="E21895" s="576"/>
    </row>
    <row r="21896" spans="5:5" ht="12" customHeight="1">
      <c r="E21896" s="576"/>
    </row>
    <row r="21897" spans="5:5" ht="12" customHeight="1">
      <c r="E21897" s="576"/>
    </row>
    <row r="21898" spans="5:5" ht="12" customHeight="1">
      <c r="E21898" s="576"/>
    </row>
    <row r="21899" spans="5:5" ht="12" customHeight="1">
      <c r="E21899" s="576"/>
    </row>
    <row r="21900" spans="5:5" ht="12" customHeight="1">
      <c r="E21900" s="576"/>
    </row>
    <row r="21901" spans="5:5" ht="12" customHeight="1">
      <c r="E21901" s="576"/>
    </row>
    <row r="21902" spans="5:5" ht="12" customHeight="1">
      <c r="E21902" s="576"/>
    </row>
    <row r="21903" spans="5:5" ht="12" customHeight="1">
      <c r="E21903" s="576"/>
    </row>
    <row r="21904" spans="5:5" ht="12" customHeight="1">
      <c r="E21904" s="576"/>
    </row>
    <row r="21905" spans="5:5" ht="12" customHeight="1">
      <c r="E21905" s="576"/>
    </row>
    <row r="21906" spans="5:5" ht="12" customHeight="1">
      <c r="E21906" s="576"/>
    </row>
    <row r="21907" spans="5:5" ht="12" customHeight="1">
      <c r="E21907" s="576"/>
    </row>
    <row r="21908" spans="5:5" ht="12" customHeight="1">
      <c r="E21908" s="576"/>
    </row>
    <row r="21909" spans="5:5" ht="12" customHeight="1">
      <c r="E21909" s="576"/>
    </row>
    <row r="21910" spans="5:5" ht="12" customHeight="1">
      <c r="E21910" s="576"/>
    </row>
    <row r="21911" spans="5:5" ht="12" customHeight="1">
      <c r="E21911" s="576"/>
    </row>
    <row r="21912" spans="5:5" ht="12" customHeight="1">
      <c r="E21912" s="576"/>
    </row>
    <row r="21913" spans="5:5" ht="12" customHeight="1">
      <c r="E21913" s="576"/>
    </row>
    <row r="21914" spans="5:5" ht="12" customHeight="1">
      <c r="E21914" s="576"/>
    </row>
    <row r="21915" spans="5:5" ht="12" customHeight="1">
      <c r="E21915" s="576"/>
    </row>
    <row r="21916" spans="5:5" ht="12" customHeight="1">
      <c r="E21916" s="576"/>
    </row>
    <row r="21917" spans="5:5" ht="12" customHeight="1">
      <c r="E21917" s="576"/>
    </row>
    <row r="21918" spans="5:5" ht="12" customHeight="1">
      <c r="E21918" s="576"/>
    </row>
    <row r="21919" spans="5:5" ht="12" customHeight="1">
      <c r="E21919" s="576"/>
    </row>
    <row r="21920" spans="5:5" ht="12" customHeight="1">
      <c r="E21920" s="576"/>
    </row>
    <row r="21921" spans="5:5" ht="12" customHeight="1">
      <c r="E21921" s="576"/>
    </row>
    <row r="21922" spans="5:5" ht="12" customHeight="1">
      <c r="E21922" s="576"/>
    </row>
    <row r="21923" spans="5:5" ht="12" customHeight="1">
      <c r="E21923" s="576"/>
    </row>
    <row r="21924" spans="5:5" ht="12" customHeight="1">
      <c r="E21924" s="576"/>
    </row>
    <row r="21925" spans="5:5" ht="12" customHeight="1">
      <c r="E21925" s="576"/>
    </row>
    <row r="21926" spans="5:5" ht="12" customHeight="1">
      <c r="E21926" s="576"/>
    </row>
    <row r="21927" spans="5:5" ht="12" customHeight="1">
      <c r="E21927" s="576"/>
    </row>
    <row r="21928" spans="5:5" ht="12" customHeight="1">
      <c r="E21928" s="576"/>
    </row>
    <row r="21929" spans="5:5" ht="12" customHeight="1">
      <c r="E21929" s="576"/>
    </row>
    <row r="21930" spans="5:5" ht="12" customHeight="1">
      <c r="E21930" s="576"/>
    </row>
    <row r="21931" spans="5:5" ht="12" customHeight="1">
      <c r="E21931" s="576"/>
    </row>
    <row r="21932" spans="5:5" ht="12" customHeight="1">
      <c r="E21932" s="576"/>
    </row>
    <row r="21933" spans="5:5" ht="12" customHeight="1">
      <c r="E21933" s="576"/>
    </row>
    <row r="21934" spans="5:5" ht="12" customHeight="1">
      <c r="E21934" s="576"/>
    </row>
    <row r="21935" spans="5:5" ht="12" customHeight="1">
      <c r="E21935" s="576"/>
    </row>
    <row r="21936" spans="5:5" ht="12" customHeight="1">
      <c r="E21936" s="576"/>
    </row>
    <row r="21937" spans="5:5" ht="12" customHeight="1">
      <c r="E21937" s="576"/>
    </row>
    <row r="21938" spans="5:5" ht="12" customHeight="1">
      <c r="E21938" s="576"/>
    </row>
    <row r="21939" spans="5:5" ht="12" customHeight="1">
      <c r="E21939" s="576"/>
    </row>
    <row r="21940" spans="5:5" ht="12" customHeight="1">
      <c r="E21940" s="576"/>
    </row>
    <row r="21941" spans="5:5" ht="12" customHeight="1">
      <c r="E21941" s="576"/>
    </row>
    <row r="21942" spans="5:5" ht="12" customHeight="1">
      <c r="E21942" s="576"/>
    </row>
    <row r="21943" spans="5:5" ht="12" customHeight="1">
      <c r="E21943" s="576"/>
    </row>
    <row r="21944" spans="5:5" ht="12" customHeight="1">
      <c r="E21944" s="576"/>
    </row>
    <row r="21945" spans="5:5" ht="12" customHeight="1">
      <c r="E21945" s="576"/>
    </row>
    <row r="21946" spans="5:5" ht="12" customHeight="1">
      <c r="E21946" s="576"/>
    </row>
    <row r="21947" spans="5:5" ht="12" customHeight="1">
      <c r="E21947" s="576"/>
    </row>
    <row r="21948" spans="5:5" ht="12" customHeight="1">
      <c r="E21948" s="576"/>
    </row>
    <row r="21949" spans="5:5" ht="12" customHeight="1">
      <c r="E21949" s="576"/>
    </row>
    <row r="21950" spans="5:5" ht="12" customHeight="1">
      <c r="E21950" s="576"/>
    </row>
    <row r="21951" spans="5:5" ht="12" customHeight="1">
      <c r="E21951" s="576"/>
    </row>
    <row r="21952" spans="5:5" ht="12" customHeight="1">
      <c r="E21952" s="576"/>
    </row>
    <row r="21953" spans="5:5" ht="12" customHeight="1">
      <c r="E21953" s="576"/>
    </row>
    <row r="21954" spans="5:5" ht="12" customHeight="1">
      <c r="E21954" s="576"/>
    </row>
    <row r="21955" spans="5:5" ht="12" customHeight="1">
      <c r="E21955" s="576"/>
    </row>
    <row r="21956" spans="5:5" ht="12" customHeight="1">
      <c r="E21956" s="576"/>
    </row>
    <row r="21957" spans="5:5" ht="12" customHeight="1">
      <c r="E21957" s="576"/>
    </row>
    <row r="21958" spans="5:5" ht="12" customHeight="1">
      <c r="E21958" s="576"/>
    </row>
    <row r="21959" spans="5:5" ht="12" customHeight="1">
      <c r="E21959" s="576"/>
    </row>
    <row r="21960" spans="5:5" ht="12" customHeight="1">
      <c r="E21960" s="576"/>
    </row>
    <row r="21961" spans="5:5" ht="12" customHeight="1">
      <c r="E21961" s="576"/>
    </row>
    <row r="21962" spans="5:5" ht="12" customHeight="1">
      <c r="E21962" s="576"/>
    </row>
    <row r="21963" spans="5:5" ht="12" customHeight="1">
      <c r="E21963" s="576"/>
    </row>
    <row r="21964" spans="5:5" ht="12" customHeight="1">
      <c r="E21964" s="576"/>
    </row>
    <row r="21965" spans="5:5" ht="12" customHeight="1">
      <c r="E21965" s="576"/>
    </row>
    <row r="21966" spans="5:5" ht="12" customHeight="1">
      <c r="E21966" s="576"/>
    </row>
    <row r="21967" spans="5:5" ht="12" customHeight="1">
      <c r="E21967" s="576"/>
    </row>
    <row r="21968" spans="5:5" ht="12" customHeight="1">
      <c r="E21968" s="576"/>
    </row>
    <row r="21969" spans="5:5" ht="12" customHeight="1">
      <c r="E21969" s="576"/>
    </row>
    <row r="21970" spans="5:5" ht="12" customHeight="1">
      <c r="E21970" s="576"/>
    </row>
    <row r="21971" spans="5:5" ht="12" customHeight="1">
      <c r="E21971" s="576"/>
    </row>
    <row r="21972" spans="5:5" ht="12" customHeight="1">
      <c r="E21972" s="576"/>
    </row>
    <row r="21973" spans="5:5" ht="12" customHeight="1">
      <c r="E21973" s="576"/>
    </row>
    <row r="21974" spans="5:5" ht="12" customHeight="1">
      <c r="E21974" s="576"/>
    </row>
    <row r="21975" spans="5:5" ht="12" customHeight="1">
      <c r="E21975" s="576"/>
    </row>
    <row r="21976" spans="5:5" ht="12" customHeight="1">
      <c r="E21976" s="576"/>
    </row>
    <row r="21977" spans="5:5" ht="12" customHeight="1">
      <c r="E21977" s="576"/>
    </row>
    <row r="21978" spans="5:5" ht="12" customHeight="1">
      <c r="E21978" s="576"/>
    </row>
    <row r="21979" spans="5:5" ht="12" customHeight="1">
      <c r="E21979" s="576"/>
    </row>
    <row r="21980" spans="5:5" ht="12" customHeight="1">
      <c r="E21980" s="576"/>
    </row>
    <row r="21981" spans="5:5" ht="12" customHeight="1">
      <c r="E21981" s="576"/>
    </row>
    <row r="21982" spans="5:5" ht="12" customHeight="1">
      <c r="E21982" s="576"/>
    </row>
    <row r="21983" spans="5:5" ht="12" customHeight="1">
      <c r="E21983" s="576"/>
    </row>
    <row r="21984" spans="5:5" ht="12" customHeight="1">
      <c r="E21984" s="576"/>
    </row>
    <row r="21985" spans="5:5" ht="12" customHeight="1">
      <c r="E21985" s="576"/>
    </row>
    <row r="21986" spans="5:5" ht="12" customHeight="1">
      <c r="E21986" s="576"/>
    </row>
    <row r="21987" spans="5:5" ht="12" customHeight="1">
      <c r="E21987" s="576"/>
    </row>
    <row r="21988" spans="5:5" ht="12" customHeight="1">
      <c r="E21988" s="576"/>
    </row>
    <row r="21989" spans="5:5" ht="12" customHeight="1">
      <c r="E21989" s="576"/>
    </row>
    <row r="21990" spans="5:5" ht="12" customHeight="1">
      <c r="E21990" s="576"/>
    </row>
    <row r="21991" spans="5:5" ht="12" customHeight="1">
      <c r="E21991" s="576"/>
    </row>
    <row r="21992" spans="5:5" ht="12" customHeight="1">
      <c r="E21992" s="576"/>
    </row>
    <row r="21993" spans="5:5" ht="12" customHeight="1">
      <c r="E21993" s="576"/>
    </row>
    <row r="21994" spans="5:5" ht="12" customHeight="1">
      <c r="E21994" s="576"/>
    </row>
    <row r="21995" spans="5:5" ht="12" customHeight="1">
      <c r="E21995" s="576"/>
    </row>
    <row r="21996" spans="5:5" ht="12" customHeight="1">
      <c r="E21996" s="576"/>
    </row>
    <row r="21997" spans="5:5" ht="12" customHeight="1">
      <c r="E21997" s="576"/>
    </row>
    <row r="21998" spans="5:5" ht="12" customHeight="1">
      <c r="E21998" s="576"/>
    </row>
    <row r="21999" spans="5:5" ht="12" customHeight="1">
      <c r="E21999" s="576"/>
    </row>
    <row r="22000" spans="5:5" ht="12" customHeight="1">
      <c r="E22000" s="576"/>
    </row>
    <row r="22001" spans="5:5" ht="12" customHeight="1">
      <c r="E22001" s="576"/>
    </row>
    <row r="22002" spans="5:5" ht="12" customHeight="1">
      <c r="E22002" s="576"/>
    </row>
    <row r="22003" spans="5:5" ht="12" customHeight="1">
      <c r="E22003" s="576"/>
    </row>
    <row r="22004" spans="5:5" ht="12" customHeight="1">
      <c r="E22004" s="576"/>
    </row>
    <row r="22005" spans="5:5" ht="12" customHeight="1">
      <c r="E22005" s="576"/>
    </row>
    <row r="22006" spans="5:5" ht="12" customHeight="1">
      <c r="E22006" s="576"/>
    </row>
    <row r="22007" spans="5:5" ht="12" customHeight="1">
      <c r="E22007" s="576"/>
    </row>
    <row r="22008" spans="5:5" ht="12" customHeight="1">
      <c r="E22008" s="576"/>
    </row>
    <row r="22009" spans="5:5" ht="12" customHeight="1">
      <c r="E22009" s="576"/>
    </row>
    <row r="22010" spans="5:5" ht="12" customHeight="1">
      <c r="E22010" s="576"/>
    </row>
    <row r="22011" spans="5:5" ht="12" customHeight="1">
      <c r="E22011" s="576"/>
    </row>
    <row r="22012" spans="5:5" ht="12" customHeight="1">
      <c r="E22012" s="576"/>
    </row>
    <row r="22013" spans="5:5" ht="12" customHeight="1">
      <c r="E22013" s="576"/>
    </row>
    <row r="22014" spans="5:5" ht="12" customHeight="1">
      <c r="E22014" s="576"/>
    </row>
    <row r="22015" spans="5:5" ht="12" customHeight="1">
      <c r="E22015" s="576"/>
    </row>
    <row r="22016" spans="5:5" ht="12" customHeight="1">
      <c r="E22016" s="576"/>
    </row>
    <row r="22017" spans="5:5" ht="12" customHeight="1">
      <c r="E22017" s="576"/>
    </row>
    <row r="22018" spans="5:5" ht="12" customHeight="1">
      <c r="E22018" s="576"/>
    </row>
    <row r="22019" spans="5:5" ht="12" customHeight="1">
      <c r="E22019" s="576"/>
    </row>
    <row r="22020" spans="5:5" ht="12" customHeight="1">
      <c r="E22020" s="576"/>
    </row>
    <row r="22021" spans="5:5" ht="12" customHeight="1">
      <c r="E22021" s="576"/>
    </row>
    <row r="22022" spans="5:5" ht="12" customHeight="1">
      <c r="E22022" s="576"/>
    </row>
    <row r="22023" spans="5:5" ht="12" customHeight="1">
      <c r="E22023" s="576"/>
    </row>
    <row r="22024" spans="5:5" ht="12" customHeight="1">
      <c r="E22024" s="576"/>
    </row>
    <row r="22025" spans="5:5" ht="12" customHeight="1">
      <c r="E22025" s="576"/>
    </row>
    <row r="22026" spans="5:5" ht="12" customHeight="1">
      <c r="E22026" s="576"/>
    </row>
    <row r="22027" spans="5:5" ht="12" customHeight="1">
      <c r="E22027" s="576"/>
    </row>
    <row r="22028" spans="5:5" ht="12" customHeight="1">
      <c r="E22028" s="576"/>
    </row>
    <row r="22029" spans="5:5" ht="12" customHeight="1">
      <c r="E22029" s="576"/>
    </row>
    <row r="22030" spans="5:5" ht="12" customHeight="1">
      <c r="E22030" s="576"/>
    </row>
    <row r="22031" spans="5:5" ht="12" customHeight="1">
      <c r="E22031" s="576"/>
    </row>
    <row r="22032" spans="5:5" ht="12" customHeight="1">
      <c r="E22032" s="576"/>
    </row>
    <row r="22033" spans="5:5" ht="12" customHeight="1">
      <c r="E22033" s="576"/>
    </row>
    <row r="22034" spans="5:5" ht="12" customHeight="1">
      <c r="E22034" s="576"/>
    </row>
    <row r="22035" spans="5:5" ht="12" customHeight="1">
      <c r="E22035" s="576"/>
    </row>
    <row r="22036" spans="5:5" ht="12" customHeight="1">
      <c r="E22036" s="576"/>
    </row>
    <row r="22037" spans="5:5" ht="12" customHeight="1">
      <c r="E22037" s="576"/>
    </row>
    <row r="22038" spans="5:5" ht="12" customHeight="1">
      <c r="E22038" s="576"/>
    </row>
    <row r="22039" spans="5:5" ht="12" customHeight="1">
      <c r="E22039" s="576"/>
    </row>
    <row r="22040" spans="5:5" ht="12" customHeight="1">
      <c r="E22040" s="576"/>
    </row>
    <row r="22041" spans="5:5" ht="12" customHeight="1">
      <c r="E22041" s="576"/>
    </row>
    <row r="22042" spans="5:5" ht="12" customHeight="1">
      <c r="E22042" s="576"/>
    </row>
    <row r="22043" spans="5:5" ht="12" customHeight="1">
      <c r="E22043" s="576"/>
    </row>
    <row r="22044" spans="5:5" ht="12" customHeight="1">
      <c r="E22044" s="576"/>
    </row>
    <row r="22045" spans="5:5" ht="12" customHeight="1">
      <c r="E22045" s="576"/>
    </row>
    <row r="22046" spans="5:5" ht="12" customHeight="1">
      <c r="E22046" s="576"/>
    </row>
    <row r="22047" spans="5:5" ht="12" customHeight="1">
      <c r="E22047" s="576"/>
    </row>
    <row r="22048" spans="5:5" ht="12" customHeight="1">
      <c r="E22048" s="576"/>
    </row>
    <row r="22049" spans="5:5" ht="12" customHeight="1">
      <c r="E22049" s="576"/>
    </row>
    <row r="22050" spans="5:5" ht="12" customHeight="1">
      <c r="E22050" s="576"/>
    </row>
    <row r="22051" spans="5:5" ht="12" customHeight="1">
      <c r="E22051" s="576"/>
    </row>
    <row r="22052" spans="5:5" ht="12" customHeight="1">
      <c r="E22052" s="576"/>
    </row>
    <row r="22053" spans="5:5" ht="12" customHeight="1">
      <c r="E22053" s="576"/>
    </row>
    <row r="22054" spans="5:5" ht="12" customHeight="1">
      <c r="E22054" s="576"/>
    </row>
    <row r="22055" spans="5:5" ht="12" customHeight="1">
      <c r="E22055" s="576"/>
    </row>
    <row r="22056" spans="5:5" ht="12" customHeight="1">
      <c r="E22056" s="576"/>
    </row>
    <row r="22057" spans="5:5" ht="12" customHeight="1">
      <c r="E22057" s="576"/>
    </row>
    <row r="22058" spans="5:5" ht="12" customHeight="1">
      <c r="E22058" s="576"/>
    </row>
    <row r="22059" spans="5:5" ht="12" customHeight="1">
      <c r="E22059" s="576"/>
    </row>
    <row r="22060" spans="5:5" ht="12" customHeight="1">
      <c r="E22060" s="576"/>
    </row>
    <row r="22061" spans="5:5" ht="12" customHeight="1">
      <c r="E22061" s="576"/>
    </row>
    <row r="22062" spans="5:5" ht="12" customHeight="1">
      <c r="E22062" s="576"/>
    </row>
    <row r="22063" spans="5:5" ht="12" customHeight="1">
      <c r="E22063" s="576"/>
    </row>
    <row r="22064" spans="5:5" ht="12" customHeight="1">
      <c r="E22064" s="576"/>
    </row>
    <row r="22065" spans="5:5" ht="12" customHeight="1">
      <c r="E22065" s="576"/>
    </row>
    <row r="22066" spans="5:5" ht="12" customHeight="1">
      <c r="E22066" s="576"/>
    </row>
    <row r="22067" spans="5:5" ht="12" customHeight="1">
      <c r="E22067" s="576"/>
    </row>
    <row r="22068" spans="5:5" ht="12" customHeight="1">
      <c r="E22068" s="576"/>
    </row>
    <row r="22069" spans="5:5" ht="12" customHeight="1">
      <c r="E22069" s="576"/>
    </row>
    <row r="22070" spans="5:5" ht="12" customHeight="1">
      <c r="E22070" s="576"/>
    </row>
    <row r="22071" spans="5:5" ht="12" customHeight="1">
      <c r="E22071" s="576"/>
    </row>
    <row r="22072" spans="5:5" ht="12" customHeight="1">
      <c r="E22072" s="576"/>
    </row>
    <row r="22073" spans="5:5" ht="12" customHeight="1">
      <c r="E22073" s="576"/>
    </row>
    <row r="22074" spans="5:5" ht="12" customHeight="1">
      <c r="E22074" s="576"/>
    </row>
    <row r="22075" spans="5:5" ht="12" customHeight="1">
      <c r="E22075" s="576"/>
    </row>
    <row r="22076" spans="5:5" ht="12" customHeight="1">
      <c r="E22076" s="576"/>
    </row>
    <row r="22077" spans="5:5" ht="12" customHeight="1">
      <c r="E22077" s="576"/>
    </row>
    <row r="22078" spans="5:5" ht="12" customHeight="1">
      <c r="E22078" s="576"/>
    </row>
    <row r="22079" spans="5:5" ht="12" customHeight="1">
      <c r="E22079" s="576"/>
    </row>
    <row r="22080" spans="5:5" ht="12" customHeight="1">
      <c r="E22080" s="576"/>
    </row>
    <row r="22081" spans="5:5" ht="12" customHeight="1">
      <c r="E22081" s="576"/>
    </row>
    <row r="22082" spans="5:5" ht="12" customHeight="1">
      <c r="E22082" s="576"/>
    </row>
    <row r="22083" spans="5:5" ht="12" customHeight="1">
      <c r="E22083" s="576"/>
    </row>
    <row r="22084" spans="5:5" ht="12" customHeight="1">
      <c r="E22084" s="576"/>
    </row>
    <row r="22085" spans="5:5" ht="12" customHeight="1">
      <c r="E22085" s="576"/>
    </row>
    <row r="22086" spans="5:5" ht="12" customHeight="1">
      <c r="E22086" s="576"/>
    </row>
    <row r="22087" spans="5:5" ht="12" customHeight="1">
      <c r="E22087" s="576"/>
    </row>
    <row r="22088" spans="5:5" ht="12" customHeight="1">
      <c r="E22088" s="576"/>
    </row>
    <row r="22089" spans="5:5" ht="12" customHeight="1">
      <c r="E22089" s="576"/>
    </row>
    <row r="22090" spans="5:5" ht="12" customHeight="1">
      <c r="E22090" s="576"/>
    </row>
    <row r="22091" spans="5:5" ht="12" customHeight="1">
      <c r="E22091" s="576"/>
    </row>
    <row r="22092" spans="5:5" ht="12" customHeight="1">
      <c r="E22092" s="576"/>
    </row>
    <row r="22093" spans="5:5" ht="12" customHeight="1">
      <c r="E22093" s="576"/>
    </row>
    <row r="22094" spans="5:5" ht="12" customHeight="1">
      <c r="E22094" s="576"/>
    </row>
    <row r="22095" spans="5:5" ht="12" customHeight="1">
      <c r="E22095" s="576"/>
    </row>
    <row r="22096" spans="5:5" ht="12" customHeight="1">
      <c r="E22096" s="576"/>
    </row>
    <row r="22097" spans="5:5" ht="12" customHeight="1">
      <c r="E22097" s="576"/>
    </row>
    <row r="22098" spans="5:5" ht="12" customHeight="1">
      <c r="E22098" s="576"/>
    </row>
    <row r="22099" spans="5:5" ht="12" customHeight="1">
      <c r="E22099" s="576"/>
    </row>
    <row r="22100" spans="5:5" ht="12" customHeight="1">
      <c r="E22100" s="576"/>
    </row>
    <row r="22101" spans="5:5" ht="12" customHeight="1">
      <c r="E22101" s="576"/>
    </row>
    <row r="22102" spans="5:5" ht="12" customHeight="1">
      <c r="E22102" s="576"/>
    </row>
    <row r="22103" spans="5:5" ht="12" customHeight="1">
      <c r="E22103" s="576"/>
    </row>
    <row r="22104" spans="5:5" ht="12" customHeight="1">
      <c r="E22104" s="576"/>
    </row>
    <row r="22105" spans="5:5" ht="12" customHeight="1">
      <c r="E22105" s="576"/>
    </row>
    <row r="22106" spans="5:5" ht="12" customHeight="1">
      <c r="E22106" s="576"/>
    </row>
    <row r="22107" spans="5:5" ht="12" customHeight="1">
      <c r="E22107" s="576"/>
    </row>
    <row r="22108" spans="5:5" ht="12" customHeight="1">
      <c r="E22108" s="576"/>
    </row>
    <row r="22109" spans="5:5" ht="12" customHeight="1">
      <c r="E22109" s="576"/>
    </row>
    <row r="22110" spans="5:5" ht="12" customHeight="1">
      <c r="E22110" s="576"/>
    </row>
    <row r="22111" spans="5:5" ht="12" customHeight="1">
      <c r="E22111" s="576"/>
    </row>
    <row r="22112" spans="5:5" ht="12" customHeight="1">
      <c r="E22112" s="576"/>
    </row>
    <row r="22113" spans="5:5" ht="12" customHeight="1">
      <c r="E22113" s="576"/>
    </row>
    <row r="22114" spans="5:5" ht="12" customHeight="1">
      <c r="E22114" s="576"/>
    </row>
    <row r="22115" spans="5:5" ht="12" customHeight="1">
      <c r="E22115" s="576"/>
    </row>
    <row r="22116" spans="5:5" ht="12" customHeight="1">
      <c r="E22116" s="576"/>
    </row>
    <row r="22117" spans="5:5" ht="12" customHeight="1">
      <c r="E22117" s="576"/>
    </row>
    <row r="22118" spans="5:5" ht="12" customHeight="1">
      <c r="E22118" s="576"/>
    </row>
    <row r="22119" spans="5:5" ht="12" customHeight="1">
      <c r="E22119" s="576"/>
    </row>
    <row r="22120" spans="5:5" ht="12" customHeight="1">
      <c r="E22120" s="576"/>
    </row>
    <row r="22121" spans="5:5" ht="12" customHeight="1">
      <c r="E22121" s="576"/>
    </row>
    <row r="22122" spans="5:5" ht="12" customHeight="1">
      <c r="E22122" s="576"/>
    </row>
    <row r="22123" spans="5:5" ht="12" customHeight="1">
      <c r="E22123" s="576"/>
    </row>
    <row r="22124" spans="5:5" ht="12" customHeight="1">
      <c r="E22124" s="576"/>
    </row>
    <row r="22125" spans="5:5" ht="12" customHeight="1">
      <c r="E22125" s="576"/>
    </row>
    <row r="22126" spans="5:5" ht="12" customHeight="1">
      <c r="E22126" s="576"/>
    </row>
    <row r="22127" spans="5:5" ht="12" customHeight="1">
      <c r="E22127" s="576"/>
    </row>
    <row r="22128" spans="5:5" ht="12" customHeight="1">
      <c r="E22128" s="576"/>
    </row>
    <row r="22129" spans="5:5" ht="12" customHeight="1">
      <c r="E22129" s="576"/>
    </row>
    <row r="22130" spans="5:5" ht="12" customHeight="1">
      <c r="E22130" s="576"/>
    </row>
    <row r="22131" spans="5:5" ht="12" customHeight="1">
      <c r="E22131" s="576"/>
    </row>
    <row r="22132" spans="5:5" ht="12" customHeight="1">
      <c r="E22132" s="576"/>
    </row>
    <row r="22133" spans="5:5" ht="12" customHeight="1">
      <c r="E22133" s="576"/>
    </row>
    <row r="22134" spans="5:5" ht="12" customHeight="1">
      <c r="E22134" s="576"/>
    </row>
    <row r="22135" spans="5:5" ht="12" customHeight="1">
      <c r="E22135" s="576"/>
    </row>
    <row r="22136" spans="5:5" ht="12" customHeight="1">
      <c r="E22136" s="576"/>
    </row>
    <row r="22137" spans="5:5" ht="12" customHeight="1">
      <c r="E22137" s="576"/>
    </row>
    <row r="22138" spans="5:5" ht="12" customHeight="1">
      <c r="E22138" s="576"/>
    </row>
    <row r="22139" spans="5:5" ht="12" customHeight="1">
      <c r="E22139" s="576"/>
    </row>
    <row r="22140" spans="5:5" ht="12" customHeight="1">
      <c r="E22140" s="576"/>
    </row>
    <row r="22141" spans="5:5" ht="12" customHeight="1">
      <c r="E22141" s="576"/>
    </row>
    <row r="22142" spans="5:5" ht="12" customHeight="1">
      <c r="E22142" s="576"/>
    </row>
    <row r="22143" spans="5:5" ht="12" customHeight="1">
      <c r="E22143" s="576"/>
    </row>
    <row r="22144" spans="5:5" ht="12" customHeight="1">
      <c r="E22144" s="576"/>
    </row>
    <row r="22145" spans="5:5" ht="12" customHeight="1">
      <c r="E22145" s="576"/>
    </row>
    <row r="22146" spans="5:5" ht="12" customHeight="1">
      <c r="E22146" s="576"/>
    </row>
    <row r="22147" spans="5:5" ht="12" customHeight="1">
      <c r="E22147" s="576"/>
    </row>
    <row r="22148" spans="5:5" ht="12" customHeight="1">
      <c r="E22148" s="576"/>
    </row>
    <row r="22149" spans="5:5" ht="12" customHeight="1">
      <c r="E22149" s="576"/>
    </row>
    <row r="22150" spans="5:5" ht="12" customHeight="1">
      <c r="E22150" s="576"/>
    </row>
    <row r="22151" spans="5:5" ht="12" customHeight="1">
      <c r="E22151" s="576"/>
    </row>
    <row r="22152" spans="5:5" ht="12" customHeight="1">
      <c r="E22152" s="576"/>
    </row>
    <row r="22153" spans="5:5" ht="12" customHeight="1">
      <c r="E22153" s="576"/>
    </row>
    <row r="22154" spans="5:5" ht="12" customHeight="1">
      <c r="E22154" s="576"/>
    </row>
    <row r="22155" spans="5:5" ht="12" customHeight="1">
      <c r="E22155" s="576"/>
    </row>
    <row r="22156" spans="5:5" ht="12" customHeight="1">
      <c r="E22156" s="576"/>
    </row>
    <row r="22157" spans="5:5" ht="12" customHeight="1">
      <c r="E22157" s="576"/>
    </row>
    <row r="22158" spans="5:5" ht="12" customHeight="1">
      <c r="E22158" s="576"/>
    </row>
    <row r="22159" spans="5:5" ht="12" customHeight="1">
      <c r="E22159" s="576"/>
    </row>
    <row r="22160" spans="5:5" ht="12" customHeight="1">
      <c r="E22160" s="576"/>
    </row>
    <row r="22161" spans="5:5" ht="12" customHeight="1">
      <c r="E22161" s="576"/>
    </row>
    <row r="22162" spans="5:5" ht="12" customHeight="1">
      <c r="E22162" s="576"/>
    </row>
    <row r="22163" spans="5:5" ht="12" customHeight="1">
      <c r="E22163" s="576"/>
    </row>
    <row r="22164" spans="5:5" ht="12" customHeight="1">
      <c r="E22164" s="576"/>
    </row>
    <row r="22165" spans="5:5" ht="12" customHeight="1">
      <c r="E22165" s="576"/>
    </row>
    <row r="22166" spans="5:5" ht="12" customHeight="1">
      <c r="E22166" s="576"/>
    </row>
    <row r="22167" spans="5:5" ht="12" customHeight="1">
      <c r="E22167" s="576"/>
    </row>
    <row r="22168" spans="5:5" ht="12" customHeight="1">
      <c r="E22168" s="576"/>
    </row>
    <row r="22169" spans="5:5" ht="12" customHeight="1">
      <c r="E22169" s="576"/>
    </row>
    <row r="22170" spans="5:5" ht="12" customHeight="1">
      <c r="E22170" s="576"/>
    </row>
    <row r="22171" spans="5:5" ht="12" customHeight="1">
      <c r="E22171" s="576"/>
    </row>
    <row r="22172" spans="5:5" ht="12" customHeight="1">
      <c r="E22172" s="576"/>
    </row>
    <row r="22173" spans="5:5" ht="12" customHeight="1">
      <c r="E22173" s="576"/>
    </row>
    <row r="22174" spans="5:5" ht="12" customHeight="1">
      <c r="E22174" s="576"/>
    </row>
    <row r="22175" spans="5:5" ht="12" customHeight="1">
      <c r="E22175" s="576"/>
    </row>
    <row r="22176" spans="5:5" ht="12" customHeight="1">
      <c r="E22176" s="576"/>
    </row>
    <row r="22177" spans="5:5" ht="12" customHeight="1">
      <c r="E22177" s="576"/>
    </row>
    <row r="22178" spans="5:5" ht="12" customHeight="1">
      <c r="E22178" s="576"/>
    </row>
    <row r="22179" spans="5:5" ht="12" customHeight="1">
      <c r="E22179" s="576"/>
    </row>
    <row r="22180" spans="5:5" ht="12" customHeight="1">
      <c r="E22180" s="576"/>
    </row>
    <row r="22181" spans="5:5" ht="12" customHeight="1">
      <c r="E22181" s="576"/>
    </row>
    <row r="22182" spans="5:5" ht="12" customHeight="1">
      <c r="E22182" s="576"/>
    </row>
    <row r="22183" spans="5:5" ht="12" customHeight="1">
      <c r="E22183" s="576"/>
    </row>
    <row r="22184" spans="5:5" ht="12" customHeight="1">
      <c r="E22184" s="576"/>
    </row>
    <row r="22185" spans="5:5" ht="12" customHeight="1">
      <c r="E22185" s="576"/>
    </row>
    <row r="22186" spans="5:5" ht="12" customHeight="1">
      <c r="E22186" s="576"/>
    </row>
    <row r="22187" spans="5:5" ht="12" customHeight="1">
      <c r="E22187" s="576"/>
    </row>
    <row r="22188" spans="5:5" ht="12" customHeight="1">
      <c r="E22188" s="576"/>
    </row>
    <row r="22189" spans="5:5" ht="12" customHeight="1">
      <c r="E22189" s="576"/>
    </row>
    <row r="22190" spans="5:5" ht="12" customHeight="1">
      <c r="E22190" s="576"/>
    </row>
    <row r="22191" spans="5:5" ht="12" customHeight="1">
      <c r="E22191" s="576"/>
    </row>
    <row r="22192" spans="5:5" ht="12" customHeight="1">
      <c r="E22192" s="576"/>
    </row>
    <row r="22193" spans="5:5" ht="12" customHeight="1">
      <c r="E22193" s="576"/>
    </row>
    <row r="22194" spans="5:5" ht="12" customHeight="1">
      <c r="E22194" s="576"/>
    </row>
    <row r="22195" spans="5:5" ht="12" customHeight="1">
      <c r="E22195" s="576"/>
    </row>
    <row r="22196" spans="5:5" ht="12" customHeight="1">
      <c r="E22196" s="576"/>
    </row>
    <row r="22197" spans="5:5" ht="12" customHeight="1">
      <c r="E22197" s="576"/>
    </row>
    <row r="22198" spans="5:5" ht="12" customHeight="1">
      <c r="E22198" s="576"/>
    </row>
    <row r="22199" spans="5:5" ht="12" customHeight="1">
      <c r="E22199" s="576"/>
    </row>
    <row r="22200" spans="5:5" ht="12" customHeight="1">
      <c r="E22200" s="576"/>
    </row>
    <row r="22201" spans="5:5" ht="12" customHeight="1">
      <c r="E22201" s="576"/>
    </row>
    <row r="22202" spans="5:5" ht="12" customHeight="1">
      <c r="E22202" s="576"/>
    </row>
    <row r="22203" spans="5:5" ht="12" customHeight="1">
      <c r="E22203" s="576"/>
    </row>
    <row r="22204" spans="5:5" ht="12" customHeight="1">
      <c r="E22204" s="576"/>
    </row>
    <row r="22205" spans="5:5" ht="12" customHeight="1">
      <c r="E22205" s="576"/>
    </row>
    <row r="22206" spans="5:5" ht="12" customHeight="1">
      <c r="E22206" s="576"/>
    </row>
    <row r="22207" spans="5:5" ht="12" customHeight="1">
      <c r="E22207" s="576"/>
    </row>
    <row r="22208" spans="5:5" ht="12" customHeight="1">
      <c r="E22208" s="576"/>
    </row>
    <row r="22209" spans="5:5" ht="12" customHeight="1">
      <c r="E22209" s="576"/>
    </row>
    <row r="22210" spans="5:5" ht="12" customHeight="1">
      <c r="E22210" s="576"/>
    </row>
    <row r="22211" spans="5:5" ht="12" customHeight="1">
      <c r="E22211" s="576"/>
    </row>
    <row r="22212" spans="5:5" ht="12" customHeight="1">
      <c r="E22212" s="576"/>
    </row>
    <row r="22213" spans="5:5" ht="12" customHeight="1">
      <c r="E22213" s="576"/>
    </row>
    <row r="22214" spans="5:5" ht="12" customHeight="1">
      <c r="E22214" s="576"/>
    </row>
    <row r="22215" spans="5:5" ht="12" customHeight="1">
      <c r="E22215" s="576"/>
    </row>
    <row r="22216" spans="5:5" ht="12" customHeight="1">
      <c r="E22216" s="576"/>
    </row>
    <row r="22217" spans="5:5" ht="12" customHeight="1">
      <c r="E22217" s="576"/>
    </row>
    <row r="22218" spans="5:5" ht="12" customHeight="1">
      <c r="E22218" s="576"/>
    </row>
    <row r="22219" spans="5:5" ht="12" customHeight="1">
      <c r="E22219" s="576"/>
    </row>
    <row r="22220" spans="5:5" ht="12" customHeight="1">
      <c r="E22220" s="576"/>
    </row>
    <row r="22221" spans="5:5" ht="12" customHeight="1">
      <c r="E22221" s="576"/>
    </row>
    <row r="22222" spans="5:5" ht="12" customHeight="1">
      <c r="E22222" s="576"/>
    </row>
    <row r="22223" spans="5:5" ht="12" customHeight="1">
      <c r="E22223" s="576"/>
    </row>
    <row r="22224" spans="5:5" ht="12" customHeight="1">
      <c r="E22224" s="576"/>
    </row>
    <row r="22225" spans="5:5" ht="12" customHeight="1">
      <c r="E22225" s="576"/>
    </row>
    <row r="22226" spans="5:5" ht="12" customHeight="1">
      <c r="E22226" s="576"/>
    </row>
    <row r="22227" spans="5:5" ht="12" customHeight="1">
      <c r="E22227" s="576"/>
    </row>
    <row r="22228" spans="5:5" ht="12" customHeight="1">
      <c r="E22228" s="576"/>
    </row>
    <row r="22229" spans="5:5" ht="12" customHeight="1">
      <c r="E22229" s="576"/>
    </row>
    <row r="22230" spans="5:5" ht="12" customHeight="1">
      <c r="E22230" s="576"/>
    </row>
    <row r="22231" spans="5:5" ht="12" customHeight="1">
      <c r="E22231" s="576"/>
    </row>
    <row r="22232" spans="5:5" ht="12" customHeight="1">
      <c r="E22232" s="576"/>
    </row>
    <row r="22233" spans="5:5" ht="12" customHeight="1">
      <c r="E22233" s="576"/>
    </row>
    <row r="22234" spans="5:5" ht="12" customHeight="1">
      <c r="E22234" s="576"/>
    </row>
    <row r="22235" spans="5:5" ht="12" customHeight="1">
      <c r="E22235" s="576"/>
    </row>
    <row r="22236" spans="5:5" ht="12" customHeight="1">
      <c r="E22236" s="576"/>
    </row>
    <row r="22237" spans="5:5" ht="12" customHeight="1">
      <c r="E22237" s="576"/>
    </row>
    <row r="22238" spans="5:5" ht="12" customHeight="1">
      <c r="E22238" s="576"/>
    </row>
    <row r="22239" spans="5:5" ht="12" customHeight="1">
      <c r="E22239" s="576"/>
    </row>
    <row r="22240" spans="5:5" ht="12" customHeight="1">
      <c r="E22240" s="576"/>
    </row>
    <row r="22241" spans="5:5" ht="12" customHeight="1">
      <c r="E22241" s="576"/>
    </row>
    <row r="22242" spans="5:5" ht="12" customHeight="1">
      <c r="E22242" s="576"/>
    </row>
    <row r="22243" spans="5:5" ht="12" customHeight="1">
      <c r="E22243" s="576"/>
    </row>
    <row r="22244" spans="5:5" ht="12" customHeight="1">
      <c r="E22244" s="576"/>
    </row>
    <row r="22245" spans="5:5" ht="12" customHeight="1">
      <c r="E22245" s="576"/>
    </row>
    <row r="22246" spans="5:5" ht="12" customHeight="1">
      <c r="E22246" s="576"/>
    </row>
    <row r="22247" spans="5:5" ht="12" customHeight="1">
      <c r="E22247" s="576"/>
    </row>
    <row r="22248" spans="5:5" ht="12" customHeight="1">
      <c r="E22248" s="576"/>
    </row>
    <row r="22249" spans="5:5" ht="12" customHeight="1">
      <c r="E22249" s="576"/>
    </row>
    <row r="22250" spans="5:5" ht="12" customHeight="1">
      <c r="E22250" s="576"/>
    </row>
    <row r="22251" spans="5:5" ht="12" customHeight="1">
      <c r="E22251" s="576"/>
    </row>
    <row r="22252" spans="5:5" ht="12" customHeight="1">
      <c r="E22252" s="576"/>
    </row>
    <row r="22253" spans="5:5" ht="12" customHeight="1">
      <c r="E22253" s="576"/>
    </row>
    <row r="22254" spans="5:5" ht="12" customHeight="1">
      <c r="E22254" s="576"/>
    </row>
    <row r="22255" spans="5:5" ht="12" customHeight="1">
      <c r="E22255" s="576"/>
    </row>
    <row r="22256" spans="5:5" ht="12" customHeight="1">
      <c r="E22256" s="576"/>
    </row>
    <row r="22257" spans="5:5" ht="12" customHeight="1">
      <c r="E22257" s="576"/>
    </row>
    <row r="22258" spans="5:5" ht="12" customHeight="1">
      <c r="E22258" s="576"/>
    </row>
    <row r="22259" spans="5:5" ht="12" customHeight="1">
      <c r="E22259" s="576"/>
    </row>
    <row r="22260" spans="5:5" ht="12" customHeight="1">
      <c r="E22260" s="576"/>
    </row>
    <row r="22261" spans="5:5" ht="12" customHeight="1">
      <c r="E22261" s="576"/>
    </row>
    <row r="22262" spans="5:5" ht="12" customHeight="1">
      <c r="E22262" s="576"/>
    </row>
    <row r="22263" spans="5:5" ht="12" customHeight="1">
      <c r="E22263" s="576"/>
    </row>
    <row r="22264" spans="5:5" ht="12" customHeight="1">
      <c r="E22264" s="576"/>
    </row>
    <row r="22265" spans="5:5" ht="12" customHeight="1">
      <c r="E22265" s="576"/>
    </row>
    <row r="22266" spans="5:5" ht="12" customHeight="1">
      <c r="E22266" s="576"/>
    </row>
    <row r="22267" spans="5:5" ht="12" customHeight="1">
      <c r="E22267" s="576"/>
    </row>
    <row r="22268" spans="5:5" ht="12" customHeight="1">
      <c r="E22268" s="576"/>
    </row>
    <row r="22269" spans="5:5" ht="12" customHeight="1">
      <c r="E22269" s="576"/>
    </row>
    <row r="22270" spans="5:5" ht="12" customHeight="1">
      <c r="E22270" s="576"/>
    </row>
    <row r="22271" spans="5:5" ht="12" customHeight="1">
      <c r="E22271" s="576"/>
    </row>
    <row r="22272" spans="5:5" ht="12" customHeight="1">
      <c r="E22272" s="576"/>
    </row>
    <row r="22273" spans="5:5" ht="12" customHeight="1">
      <c r="E22273" s="576"/>
    </row>
    <row r="22274" spans="5:5" ht="12" customHeight="1">
      <c r="E22274" s="576"/>
    </row>
    <row r="22275" spans="5:5" ht="12" customHeight="1">
      <c r="E22275" s="576"/>
    </row>
    <row r="22276" spans="5:5" ht="12" customHeight="1">
      <c r="E22276" s="576"/>
    </row>
    <row r="22277" spans="5:5" ht="12" customHeight="1">
      <c r="E22277" s="576"/>
    </row>
    <row r="22278" spans="5:5" ht="12" customHeight="1">
      <c r="E22278" s="576"/>
    </row>
    <row r="22279" spans="5:5" ht="12" customHeight="1">
      <c r="E22279" s="576"/>
    </row>
    <row r="22280" spans="5:5" ht="12" customHeight="1">
      <c r="E22280" s="576"/>
    </row>
    <row r="22281" spans="5:5" ht="12" customHeight="1">
      <c r="E22281" s="576"/>
    </row>
    <row r="22282" spans="5:5" ht="12" customHeight="1">
      <c r="E22282" s="576"/>
    </row>
    <row r="22283" spans="5:5" ht="12" customHeight="1">
      <c r="E22283" s="576"/>
    </row>
    <row r="22284" spans="5:5" ht="12" customHeight="1">
      <c r="E22284" s="576"/>
    </row>
    <row r="22285" spans="5:5" ht="12" customHeight="1">
      <c r="E22285" s="576"/>
    </row>
    <row r="22286" spans="5:5" ht="12" customHeight="1">
      <c r="E22286" s="576"/>
    </row>
    <row r="22287" spans="5:5" ht="12" customHeight="1">
      <c r="E22287" s="576"/>
    </row>
    <row r="22288" spans="5:5" ht="12" customHeight="1">
      <c r="E22288" s="576"/>
    </row>
    <row r="22289" spans="5:5" ht="12" customHeight="1">
      <c r="E22289" s="576"/>
    </row>
    <row r="22290" spans="5:5" ht="12" customHeight="1">
      <c r="E22290" s="576"/>
    </row>
    <row r="22291" spans="5:5" ht="12" customHeight="1">
      <c r="E22291" s="576"/>
    </row>
    <row r="22292" spans="5:5" ht="12" customHeight="1">
      <c r="E22292" s="576"/>
    </row>
    <row r="22293" spans="5:5" ht="12" customHeight="1">
      <c r="E22293" s="576"/>
    </row>
    <row r="22294" spans="5:5" ht="12" customHeight="1">
      <c r="E22294" s="576"/>
    </row>
    <row r="22295" spans="5:5" ht="12" customHeight="1">
      <c r="E22295" s="576"/>
    </row>
    <row r="22296" spans="5:5" ht="12" customHeight="1">
      <c r="E22296" s="576"/>
    </row>
    <row r="22297" spans="5:5" ht="12" customHeight="1">
      <c r="E22297" s="576"/>
    </row>
    <row r="22298" spans="5:5" ht="12" customHeight="1">
      <c r="E22298" s="576"/>
    </row>
    <row r="22299" spans="5:5" ht="12" customHeight="1">
      <c r="E22299" s="576"/>
    </row>
    <row r="22300" spans="5:5" ht="12" customHeight="1">
      <c r="E22300" s="576"/>
    </row>
    <row r="22301" spans="5:5" ht="12" customHeight="1">
      <c r="E22301" s="576"/>
    </row>
    <row r="22302" spans="5:5" ht="12" customHeight="1">
      <c r="E22302" s="576"/>
    </row>
    <row r="22303" spans="5:5" ht="12" customHeight="1">
      <c r="E22303" s="576"/>
    </row>
    <row r="22304" spans="5:5" ht="12" customHeight="1">
      <c r="E22304" s="576"/>
    </row>
    <row r="22305" spans="5:5" ht="12" customHeight="1">
      <c r="E22305" s="576"/>
    </row>
    <row r="22306" spans="5:5" ht="12" customHeight="1">
      <c r="E22306" s="576"/>
    </row>
    <row r="22307" spans="5:5" ht="12" customHeight="1">
      <c r="E22307" s="576"/>
    </row>
    <row r="22308" spans="5:5" ht="12" customHeight="1">
      <c r="E22308" s="576"/>
    </row>
    <row r="22309" spans="5:5" ht="12" customHeight="1">
      <c r="E22309" s="576"/>
    </row>
    <row r="22310" spans="5:5" ht="12" customHeight="1">
      <c r="E22310" s="576"/>
    </row>
    <row r="22311" spans="5:5" ht="12" customHeight="1">
      <c r="E22311" s="576"/>
    </row>
    <row r="22312" spans="5:5" ht="12" customHeight="1">
      <c r="E22312" s="576"/>
    </row>
    <row r="22313" spans="5:5" ht="12" customHeight="1">
      <c r="E22313" s="576"/>
    </row>
    <row r="22314" spans="5:5" ht="12" customHeight="1">
      <c r="E22314" s="576"/>
    </row>
    <row r="22315" spans="5:5" ht="12" customHeight="1">
      <c r="E22315" s="576"/>
    </row>
    <row r="22316" spans="5:5" ht="12" customHeight="1">
      <c r="E22316" s="576"/>
    </row>
    <row r="22317" spans="5:5" ht="12" customHeight="1">
      <c r="E22317" s="576"/>
    </row>
    <row r="22318" spans="5:5" ht="12" customHeight="1">
      <c r="E22318" s="576"/>
    </row>
    <row r="22319" spans="5:5" ht="12" customHeight="1">
      <c r="E22319" s="576"/>
    </row>
    <row r="22320" spans="5:5" ht="12" customHeight="1">
      <c r="E22320" s="576"/>
    </row>
    <row r="22321" spans="5:5" ht="12" customHeight="1">
      <c r="E22321" s="576"/>
    </row>
    <row r="22322" spans="5:5" ht="12" customHeight="1">
      <c r="E22322" s="576"/>
    </row>
    <row r="22323" spans="5:5" ht="12" customHeight="1">
      <c r="E22323" s="576"/>
    </row>
    <row r="22324" spans="5:5" ht="12" customHeight="1">
      <c r="E22324" s="576"/>
    </row>
    <row r="22325" spans="5:5" ht="12" customHeight="1">
      <c r="E22325" s="576"/>
    </row>
    <row r="22326" spans="5:5" ht="12" customHeight="1">
      <c r="E22326" s="576"/>
    </row>
    <row r="22327" spans="5:5" ht="12" customHeight="1">
      <c r="E22327" s="576"/>
    </row>
    <row r="22328" spans="5:5" ht="12" customHeight="1">
      <c r="E22328" s="576"/>
    </row>
    <row r="22329" spans="5:5" ht="12" customHeight="1">
      <c r="E22329" s="576"/>
    </row>
    <row r="22330" spans="5:5" ht="12" customHeight="1">
      <c r="E22330" s="576"/>
    </row>
    <row r="22331" spans="5:5" ht="12" customHeight="1">
      <c r="E22331" s="576"/>
    </row>
    <row r="22332" spans="5:5" ht="12" customHeight="1">
      <c r="E22332" s="576"/>
    </row>
    <row r="22333" spans="5:5" ht="12" customHeight="1">
      <c r="E22333" s="576"/>
    </row>
    <row r="22334" spans="5:5" ht="12" customHeight="1">
      <c r="E22334" s="576"/>
    </row>
    <row r="22335" spans="5:5" ht="12" customHeight="1">
      <c r="E22335" s="576"/>
    </row>
    <row r="22336" spans="5:5" ht="12" customHeight="1">
      <c r="E22336" s="576"/>
    </row>
    <row r="22337" spans="5:5" ht="12" customHeight="1">
      <c r="E22337" s="576"/>
    </row>
    <row r="22338" spans="5:5" ht="12" customHeight="1">
      <c r="E22338" s="576"/>
    </row>
    <row r="22339" spans="5:5" ht="12" customHeight="1">
      <c r="E22339" s="576"/>
    </row>
    <row r="22340" spans="5:5" ht="12" customHeight="1">
      <c r="E22340" s="576"/>
    </row>
    <row r="22341" spans="5:5" ht="12" customHeight="1">
      <c r="E22341" s="576"/>
    </row>
    <row r="22342" spans="5:5" ht="12" customHeight="1">
      <c r="E22342" s="576"/>
    </row>
    <row r="22343" spans="5:5" ht="12" customHeight="1">
      <c r="E22343" s="576"/>
    </row>
    <row r="22344" spans="5:5" ht="12" customHeight="1">
      <c r="E22344" s="576"/>
    </row>
    <row r="22345" spans="5:5" ht="12" customHeight="1">
      <c r="E22345" s="576"/>
    </row>
    <row r="22346" spans="5:5" ht="12" customHeight="1">
      <c r="E22346" s="576"/>
    </row>
    <row r="22347" spans="5:5" ht="12" customHeight="1">
      <c r="E22347" s="576"/>
    </row>
    <row r="22348" spans="5:5" ht="12" customHeight="1">
      <c r="E22348" s="576"/>
    </row>
    <row r="22349" spans="5:5" ht="12" customHeight="1">
      <c r="E22349" s="576"/>
    </row>
    <row r="22350" spans="5:5" ht="12" customHeight="1">
      <c r="E22350" s="576"/>
    </row>
    <row r="22351" spans="5:5" ht="12" customHeight="1">
      <c r="E22351" s="576"/>
    </row>
    <row r="22352" spans="5:5" ht="12" customHeight="1">
      <c r="E22352" s="576"/>
    </row>
    <row r="22353" spans="5:5" ht="12" customHeight="1">
      <c r="E22353" s="576"/>
    </row>
    <row r="22354" spans="5:5" ht="12" customHeight="1">
      <c r="E22354" s="576"/>
    </row>
    <row r="22355" spans="5:5" ht="12" customHeight="1">
      <c r="E22355" s="576"/>
    </row>
    <row r="22356" spans="5:5" ht="12" customHeight="1">
      <c r="E22356" s="576"/>
    </row>
    <row r="22357" spans="5:5" ht="12" customHeight="1">
      <c r="E22357" s="576"/>
    </row>
    <row r="22358" spans="5:5" ht="12" customHeight="1">
      <c r="E22358" s="576"/>
    </row>
    <row r="22359" spans="5:5" ht="12" customHeight="1">
      <c r="E22359" s="576"/>
    </row>
    <row r="22360" spans="5:5" ht="12" customHeight="1">
      <c r="E22360" s="576"/>
    </row>
    <row r="22361" spans="5:5" ht="12" customHeight="1">
      <c r="E22361" s="576"/>
    </row>
    <row r="22362" spans="5:5" ht="12" customHeight="1">
      <c r="E22362" s="576"/>
    </row>
    <row r="22363" spans="5:5" ht="12" customHeight="1">
      <c r="E22363" s="576"/>
    </row>
    <row r="22364" spans="5:5" ht="12" customHeight="1">
      <c r="E22364" s="576"/>
    </row>
    <row r="22365" spans="5:5" ht="12" customHeight="1">
      <c r="E22365" s="576"/>
    </row>
    <row r="22366" spans="5:5" ht="12" customHeight="1">
      <c r="E22366" s="576"/>
    </row>
    <row r="22367" spans="5:5" ht="12" customHeight="1">
      <c r="E22367" s="576"/>
    </row>
    <row r="22368" spans="5:5" ht="12" customHeight="1">
      <c r="E22368" s="576"/>
    </row>
    <row r="22369" spans="5:5" ht="12" customHeight="1">
      <c r="E22369" s="576"/>
    </row>
    <row r="22370" spans="5:5" ht="12" customHeight="1">
      <c r="E22370" s="576"/>
    </row>
    <row r="22371" spans="5:5" ht="12" customHeight="1">
      <c r="E22371" s="576"/>
    </row>
    <row r="22372" spans="5:5" ht="12" customHeight="1">
      <c r="E22372" s="576"/>
    </row>
    <row r="22373" spans="5:5" ht="12" customHeight="1">
      <c r="E22373" s="576"/>
    </row>
    <row r="22374" spans="5:5" ht="12" customHeight="1">
      <c r="E22374" s="576"/>
    </row>
    <row r="22375" spans="5:5" ht="12" customHeight="1">
      <c r="E22375" s="576"/>
    </row>
    <row r="22376" spans="5:5" ht="12" customHeight="1">
      <c r="E22376" s="576"/>
    </row>
    <row r="22377" spans="5:5" ht="12" customHeight="1">
      <c r="E22377" s="576"/>
    </row>
    <row r="22378" spans="5:5" ht="12" customHeight="1">
      <c r="E22378" s="576"/>
    </row>
    <row r="22379" spans="5:5" ht="12" customHeight="1">
      <c r="E22379" s="576"/>
    </row>
    <row r="22380" spans="5:5" ht="12" customHeight="1">
      <c r="E22380" s="576"/>
    </row>
    <row r="22381" spans="5:5" ht="12" customHeight="1">
      <c r="E22381" s="576"/>
    </row>
    <row r="22382" spans="5:5" ht="12" customHeight="1">
      <c r="E22382" s="576"/>
    </row>
    <row r="22383" spans="5:5" ht="12" customHeight="1">
      <c r="E22383" s="576"/>
    </row>
    <row r="22384" spans="5:5" ht="12" customHeight="1">
      <c r="E22384" s="576"/>
    </row>
    <row r="22385" spans="5:5" ht="12" customHeight="1">
      <c r="E22385" s="576"/>
    </row>
    <row r="22386" spans="5:5" ht="12" customHeight="1">
      <c r="E22386" s="576"/>
    </row>
    <row r="22387" spans="5:5" ht="12" customHeight="1">
      <c r="E22387" s="576"/>
    </row>
    <row r="22388" spans="5:5" ht="12" customHeight="1">
      <c r="E22388" s="576"/>
    </row>
    <row r="22389" spans="5:5" ht="12" customHeight="1">
      <c r="E22389" s="576"/>
    </row>
    <row r="22390" spans="5:5" ht="12" customHeight="1">
      <c r="E22390" s="576"/>
    </row>
    <row r="22391" spans="5:5" ht="12" customHeight="1">
      <c r="E22391" s="576"/>
    </row>
    <row r="22392" spans="5:5" ht="12" customHeight="1">
      <c r="E22392" s="576"/>
    </row>
    <row r="22393" spans="5:5" ht="12" customHeight="1">
      <c r="E22393" s="576"/>
    </row>
    <row r="22394" spans="5:5" ht="12" customHeight="1">
      <c r="E22394" s="576"/>
    </row>
    <row r="22395" spans="5:5" ht="12" customHeight="1">
      <c r="E22395" s="576"/>
    </row>
    <row r="22396" spans="5:5" ht="12" customHeight="1">
      <c r="E22396" s="576"/>
    </row>
    <row r="22397" spans="5:5" ht="12" customHeight="1">
      <c r="E22397" s="576"/>
    </row>
    <row r="22398" spans="5:5" ht="12" customHeight="1">
      <c r="E22398" s="576"/>
    </row>
    <row r="22399" spans="5:5" ht="12" customHeight="1">
      <c r="E22399" s="576"/>
    </row>
    <row r="22400" spans="5:5" ht="12" customHeight="1">
      <c r="E22400" s="576"/>
    </row>
    <row r="22401" spans="5:5" ht="12" customHeight="1">
      <c r="E22401" s="576"/>
    </row>
    <row r="22402" spans="5:5" ht="12" customHeight="1">
      <c r="E22402" s="576"/>
    </row>
    <row r="22403" spans="5:5" ht="12" customHeight="1">
      <c r="E22403" s="576"/>
    </row>
    <row r="22404" spans="5:5" ht="12" customHeight="1">
      <c r="E22404" s="576"/>
    </row>
    <row r="22405" spans="5:5" ht="12" customHeight="1">
      <c r="E22405" s="576"/>
    </row>
    <row r="22406" spans="5:5" ht="12" customHeight="1">
      <c r="E22406" s="576"/>
    </row>
    <row r="22407" spans="5:5" ht="12" customHeight="1">
      <c r="E22407" s="576"/>
    </row>
    <row r="22408" spans="5:5" ht="12" customHeight="1">
      <c r="E22408" s="576"/>
    </row>
    <row r="22409" spans="5:5" ht="12" customHeight="1">
      <c r="E22409" s="576"/>
    </row>
    <row r="22410" spans="5:5" ht="12" customHeight="1">
      <c r="E22410" s="576"/>
    </row>
    <row r="22411" spans="5:5" ht="12" customHeight="1">
      <c r="E22411" s="576"/>
    </row>
    <row r="22412" spans="5:5" ht="12" customHeight="1">
      <c r="E22412" s="576"/>
    </row>
    <row r="22413" spans="5:5" ht="12" customHeight="1">
      <c r="E22413" s="576"/>
    </row>
    <row r="22414" spans="5:5" ht="12" customHeight="1">
      <c r="E22414" s="576"/>
    </row>
    <row r="22415" spans="5:5" ht="12" customHeight="1">
      <c r="E22415" s="576"/>
    </row>
    <row r="22416" spans="5:5" ht="12" customHeight="1">
      <c r="E22416" s="576"/>
    </row>
    <row r="22417" spans="5:5" ht="12" customHeight="1">
      <c r="E22417" s="576"/>
    </row>
    <row r="22418" spans="5:5" ht="12" customHeight="1">
      <c r="E22418" s="576"/>
    </row>
    <row r="22419" spans="5:5" ht="12" customHeight="1">
      <c r="E22419" s="576"/>
    </row>
    <row r="22420" spans="5:5" ht="12" customHeight="1">
      <c r="E22420" s="576"/>
    </row>
    <row r="22421" spans="5:5" ht="12" customHeight="1">
      <c r="E22421" s="576"/>
    </row>
    <row r="22422" spans="5:5" ht="12" customHeight="1">
      <c r="E22422" s="576"/>
    </row>
    <row r="22423" spans="5:5" ht="12" customHeight="1">
      <c r="E22423" s="576"/>
    </row>
    <row r="22424" spans="5:5" ht="12" customHeight="1">
      <c r="E22424" s="576"/>
    </row>
    <row r="22425" spans="5:5" ht="12" customHeight="1">
      <c r="E22425" s="576"/>
    </row>
    <row r="22426" spans="5:5" ht="12" customHeight="1">
      <c r="E22426" s="576"/>
    </row>
    <row r="22427" spans="5:5" ht="12" customHeight="1">
      <c r="E22427" s="576"/>
    </row>
    <row r="22428" spans="5:5" ht="12" customHeight="1">
      <c r="E22428" s="576"/>
    </row>
    <row r="22429" spans="5:5" ht="12" customHeight="1">
      <c r="E22429" s="576"/>
    </row>
    <row r="22430" spans="5:5" ht="12" customHeight="1">
      <c r="E22430" s="576"/>
    </row>
    <row r="22431" spans="5:5" ht="12" customHeight="1">
      <c r="E22431" s="576"/>
    </row>
    <row r="22432" spans="5:5" ht="12" customHeight="1">
      <c r="E22432" s="576"/>
    </row>
    <row r="22433" spans="5:5" ht="12" customHeight="1">
      <c r="E22433" s="576"/>
    </row>
    <row r="22434" spans="5:5" ht="12" customHeight="1">
      <c r="E22434" s="576"/>
    </row>
    <row r="22435" spans="5:5" ht="12" customHeight="1">
      <c r="E22435" s="576"/>
    </row>
    <row r="22436" spans="5:5" ht="12" customHeight="1">
      <c r="E22436" s="576"/>
    </row>
    <row r="22437" spans="5:5" ht="12" customHeight="1">
      <c r="E22437" s="576"/>
    </row>
    <row r="22438" spans="5:5" ht="12" customHeight="1">
      <c r="E22438" s="576"/>
    </row>
    <row r="22439" spans="5:5" ht="12" customHeight="1">
      <c r="E22439" s="576"/>
    </row>
    <row r="22440" spans="5:5" ht="12" customHeight="1">
      <c r="E22440" s="576"/>
    </row>
    <row r="22441" spans="5:5" ht="12" customHeight="1">
      <c r="E22441" s="576"/>
    </row>
    <row r="22442" spans="5:5" ht="12" customHeight="1">
      <c r="E22442" s="576"/>
    </row>
    <row r="22443" spans="5:5" ht="12" customHeight="1">
      <c r="E22443" s="576"/>
    </row>
    <row r="22444" spans="5:5" ht="12" customHeight="1">
      <c r="E22444" s="576"/>
    </row>
    <row r="22445" spans="5:5" ht="12" customHeight="1">
      <c r="E22445" s="576"/>
    </row>
    <row r="22446" spans="5:5" ht="12" customHeight="1">
      <c r="E22446" s="576"/>
    </row>
    <row r="22447" spans="5:5" ht="12" customHeight="1">
      <c r="E22447" s="576"/>
    </row>
    <row r="22448" spans="5:5" ht="12" customHeight="1">
      <c r="E22448" s="576"/>
    </row>
    <row r="22449" spans="5:5" ht="12" customHeight="1">
      <c r="E22449" s="576"/>
    </row>
    <row r="22450" spans="5:5" ht="12" customHeight="1">
      <c r="E22450" s="576"/>
    </row>
    <row r="22451" spans="5:5" ht="12" customHeight="1">
      <c r="E22451" s="576"/>
    </row>
    <row r="22452" spans="5:5" ht="12" customHeight="1">
      <c r="E22452" s="576"/>
    </row>
    <row r="22453" spans="5:5" ht="12" customHeight="1">
      <c r="E22453" s="576"/>
    </row>
    <row r="22454" spans="5:5" ht="12" customHeight="1">
      <c r="E22454" s="576"/>
    </row>
    <row r="22455" spans="5:5" ht="12" customHeight="1">
      <c r="E22455" s="576"/>
    </row>
    <row r="22456" spans="5:5" ht="12" customHeight="1">
      <c r="E22456" s="576"/>
    </row>
    <row r="22457" spans="5:5" ht="12" customHeight="1">
      <c r="E22457" s="576"/>
    </row>
    <row r="22458" spans="5:5" ht="12" customHeight="1">
      <c r="E22458" s="576"/>
    </row>
    <row r="22459" spans="5:5" ht="12" customHeight="1">
      <c r="E22459" s="576"/>
    </row>
    <row r="22460" spans="5:5" ht="12" customHeight="1">
      <c r="E22460" s="576"/>
    </row>
    <row r="22461" spans="5:5" ht="12" customHeight="1">
      <c r="E22461" s="576"/>
    </row>
    <row r="22462" spans="5:5" ht="12" customHeight="1">
      <c r="E22462" s="576"/>
    </row>
    <row r="22463" spans="5:5" ht="12" customHeight="1">
      <c r="E22463" s="576"/>
    </row>
    <row r="22464" spans="5:5" ht="12" customHeight="1">
      <c r="E22464" s="576"/>
    </row>
    <row r="22465" spans="5:5" ht="12" customHeight="1">
      <c r="E22465" s="576"/>
    </row>
    <row r="22466" spans="5:5" ht="12" customHeight="1">
      <c r="E22466" s="576"/>
    </row>
    <row r="22467" spans="5:5" ht="12" customHeight="1">
      <c r="E22467" s="576"/>
    </row>
    <row r="22468" spans="5:5" ht="12" customHeight="1">
      <c r="E22468" s="576"/>
    </row>
    <row r="22469" spans="5:5" ht="12" customHeight="1">
      <c r="E22469" s="576"/>
    </row>
    <row r="22470" spans="5:5" ht="12" customHeight="1">
      <c r="E22470" s="576"/>
    </row>
    <row r="22471" spans="5:5" ht="12" customHeight="1">
      <c r="E22471" s="576"/>
    </row>
    <row r="22472" spans="5:5" ht="12" customHeight="1">
      <c r="E22472" s="576"/>
    </row>
    <row r="22473" spans="5:5" ht="12" customHeight="1">
      <c r="E22473" s="576"/>
    </row>
    <row r="22474" spans="5:5" ht="12" customHeight="1">
      <c r="E22474" s="576"/>
    </row>
    <row r="22475" spans="5:5" ht="12" customHeight="1">
      <c r="E22475" s="576"/>
    </row>
    <row r="22476" spans="5:5" ht="12" customHeight="1">
      <c r="E22476" s="576"/>
    </row>
    <row r="22477" spans="5:5" ht="12" customHeight="1">
      <c r="E22477" s="576"/>
    </row>
    <row r="22478" spans="5:5" ht="12" customHeight="1">
      <c r="E22478" s="576"/>
    </row>
    <row r="22479" spans="5:5" ht="12" customHeight="1">
      <c r="E22479" s="576"/>
    </row>
    <row r="22480" spans="5:5" ht="12" customHeight="1">
      <c r="E22480" s="576"/>
    </row>
    <row r="22481" spans="5:5" ht="12" customHeight="1">
      <c r="E22481" s="576"/>
    </row>
    <row r="22482" spans="5:5" ht="12" customHeight="1">
      <c r="E22482" s="576"/>
    </row>
    <row r="22483" spans="5:5" ht="12" customHeight="1">
      <c r="E22483" s="576"/>
    </row>
    <row r="22484" spans="5:5" ht="12" customHeight="1">
      <c r="E22484" s="576"/>
    </row>
    <row r="22485" spans="5:5" ht="12" customHeight="1">
      <c r="E22485" s="576"/>
    </row>
    <row r="22486" spans="5:5" ht="12" customHeight="1">
      <c r="E22486" s="576"/>
    </row>
    <row r="22487" spans="5:5" ht="12" customHeight="1">
      <c r="E22487" s="576"/>
    </row>
    <row r="22488" spans="5:5" ht="12" customHeight="1">
      <c r="E22488" s="576"/>
    </row>
    <row r="22489" spans="5:5" ht="12" customHeight="1">
      <c r="E22489" s="576"/>
    </row>
    <row r="22490" spans="5:5" ht="12" customHeight="1">
      <c r="E22490" s="576"/>
    </row>
    <row r="22491" spans="5:5" ht="12" customHeight="1">
      <c r="E22491" s="576"/>
    </row>
    <row r="22492" spans="5:5" ht="12" customHeight="1">
      <c r="E22492" s="576"/>
    </row>
    <row r="22493" spans="5:5" ht="12" customHeight="1">
      <c r="E22493" s="576"/>
    </row>
    <row r="22494" spans="5:5" ht="12" customHeight="1">
      <c r="E22494" s="576"/>
    </row>
    <row r="22495" spans="5:5" ht="12" customHeight="1">
      <c r="E22495" s="576"/>
    </row>
    <row r="22496" spans="5:5" ht="12" customHeight="1">
      <c r="E22496" s="576"/>
    </row>
    <row r="22497" spans="5:5" ht="12" customHeight="1">
      <c r="E22497" s="576"/>
    </row>
    <row r="22498" spans="5:5" ht="12" customHeight="1">
      <c r="E22498" s="576"/>
    </row>
    <row r="22499" spans="5:5" ht="12" customHeight="1">
      <c r="E22499" s="576"/>
    </row>
    <row r="22500" spans="5:5" ht="12" customHeight="1">
      <c r="E22500" s="576"/>
    </row>
    <row r="22501" spans="5:5" ht="12" customHeight="1">
      <c r="E22501" s="576"/>
    </row>
    <row r="22502" spans="5:5" ht="12" customHeight="1">
      <c r="E22502" s="576"/>
    </row>
    <row r="22503" spans="5:5" ht="12" customHeight="1">
      <c r="E22503" s="576"/>
    </row>
    <row r="22504" spans="5:5" ht="12" customHeight="1">
      <c r="E22504" s="576"/>
    </row>
    <row r="22505" spans="5:5" ht="12" customHeight="1">
      <c r="E22505" s="576"/>
    </row>
    <row r="22506" spans="5:5" ht="12" customHeight="1">
      <c r="E22506" s="576"/>
    </row>
    <row r="22507" spans="5:5" ht="12" customHeight="1">
      <c r="E22507" s="576"/>
    </row>
    <row r="22508" spans="5:5" ht="12" customHeight="1">
      <c r="E22508" s="576"/>
    </row>
    <row r="22509" spans="5:5" ht="12" customHeight="1">
      <c r="E22509" s="576"/>
    </row>
    <row r="22510" spans="5:5" ht="12" customHeight="1">
      <c r="E22510" s="576"/>
    </row>
    <row r="22511" spans="5:5" ht="12" customHeight="1">
      <c r="E22511" s="576"/>
    </row>
    <row r="22512" spans="5:5" ht="12" customHeight="1">
      <c r="E22512" s="576"/>
    </row>
    <row r="22513" spans="5:5" ht="12" customHeight="1">
      <c r="E22513" s="576"/>
    </row>
    <row r="22514" spans="5:5" ht="12" customHeight="1">
      <c r="E22514" s="576"/>
    </row>
    <row r="22515" spans="5:5" ht="12" customHeight="1">
      <c r="E22515" s="576"/>
    </row>
    <row r="22516" spans="5:5" ht="12" customHeight="1">
      <c r="E22516" s="576"/>
    </row>
    <row r="22517" spans="5:5" ht="12" customHeight="1">
      <c r="E22517" s="576"/>
    </row>
    <row r="22518" spans="5:5" ht="12" customHeight="1">
      <c r="E22518" s="576"/>
    </row>
    <row r="22519" spans="5:5" ht="12" customHeight="1">
      <c r="E22519" s="576"/>
    </row>
    <row r="22520" spans="5:5" ht="12" customHeight="1">
      <c r="E22520" s="576"/>
    </row>
    <row r="22521" spans="5:5" ht="12" customHeight="1">
      <c r="E22521" s="576"/>
    </row>
    <row r="22522" spans="5:5" ht="12" customHeight="1">
      <c r="E22522" s="576"/>
    </row>
    <row r="22523" spans="5:5" ht="12" customHeight="1">
      <c r="E22523" s="576"/>
    </row>
    <row r="22524" spans="5:5" ht="12" customHeight="1">
      <c r="E22524" s="576"/>
    </row>
    <row r="22525" spans="5:5" ht="12" customHeight="1">
      <c r="E22525" s="576"/>
    </row>
    <row r="22526" spans="5:5" ht="12" customHeight="1">
      <c r="E22526" s="576"/>
    </row>
    <row r="22527" spans="5:5" ht="12" customHeight="1">
      <c r="E22527" s="576"/>
    </row>
    <row r="22528" spans="5:5" ht="12" customHeight="1">
      <c r="E22528" s="576"/>
    </row>
    <row r="22529" spans="5:5" ht="12" customHeight="1">
      <c r="E22529" s="576"/>
    </row>
    <row r="22530" spans="5:5" ht="12" customHeight="1">
      <c r="E22530" s="576"/>
    </row>
    <row r="22531" spans="5:5" ht="12" customHeight="1">
      <c r="E22531" s="576"/>
    </row>
    <row r="22532" spans="5:5" ht="12" customHeight="1">
      <c r="E22532" s="576"/>
    </row>
    <row r="22533" spans="5:5" ht="12" customHeight="1">
      <c r="E22533" s="576"/>
    </row>
    <row r="22534" spans="5:5" ht="12" customHeight="1">
      <c r="E22534" s="576"/>
    </row>
    <row r="22535" spans="5:5" ht="12" customHeight="1">
      <c r="E22535" s="576"/>
    </row>
    <row r="22536" spans="5:5" ht="12" customHeight="1">
      <c r="E22536" s="576"/>
    </row>
    <row r="22537" spans="5:5" ht="12" customHeight="1">
      <c r="E22537" s="576"/>
    </row>
    <row r="22538" spans="5:5" ht="12" customHeight="1">
      <c r="E22538" s="576"/>
    </row>
    <row r="22539" spans="5:5" ht="12" customHeight="1">
      <c r="E22539" s="576"/>
    </row>
    <row r="22540" spans="5:5" ht="12" customHeight="1">
      <c r="E22540" s="576"/>
    </row>
    <row r="22541" spans="5:5" ht="12" customHeight="1">
      <c r="E22541" s="576"/>
    </row>
    <row r="22542" spans="5:5" ht="12" customHeight="1">
      <c r="E22542" s="576"/>
    </row>
    <row r="22543" spans="5:5" ht="12" customHeight="1">
      <c r="E22543" s="576"/>
    </row>
    <row r="22544" spans="5:5" ht="12" customHeight="1">
      <c r="E22544" s="576"/>
    </row>
    <row r="22545" spans="5:5" ht="12" customHeight="1">
      <c r="E22545" s="576"/>
    </row>
    <row r="22546" spans="5:5" ht="12" customHeight="1">
      <c r="E22546" s="576"/>
    </row>
    <row r="22547" spans="5:5" ht="12" customHeight="1">
      <c r="E22547" s="576"/>
    </row>
    <row r="22548" spans="5:5" ht="12" customHeight="1">
      <c r="E22548" s="576"/>
    </row>
    <row r="22549" spans="5:5" ht="12" customHeight="1">
      <c r="E22549" s="576"/>
    </row>
    <row r="22550" spans="5:5" ht="12" customHeight="1">
      <c r="E22550" s="576"/>
    </row>
    <row r="22551" spans="5:5" ht="12" customHeight="1">
      <c r="E22551" s="576"/>
    </row>
    <row r="22552" spans="5:5" ht="12" customHeight="1">
      <c r="E22552" s="576"/>
    </row>
    <row r="22553" spans="5:5" ht="12" customHeight="1">
      <c r="E22553" s="576"/>
    </row>
    <row r="22554" spans="5:5" ht="12" customHeight="1">
      <c r="E22554" s="576"/>
    </row>
    <row r="22555" spans="5:5" ht="12" customHeight="1">
      <c r="E22555" s="576"/>
    </row>
    <row r="22556" spans="5:5" ht="12" customHeight="1">
      <c r="E22556" s="576"/>
    </row>
    <row r="22557" spans="5:5" ht="12" customHeight="1">
      <c r="E22557" s="576"/>
    </row>
    <row r="22558" spans="5:5" ht="12" customHeight="1">
      <c r="E22558" s="576"/>
    </row>
    <row r="22559" spans="5:5" ht="12" customHeight="1">
      <c r="E22559" s="576"/>
    </row>
    <row r="22560" spans="5:5" ht="12" customHeight="1">
      <c r="E22560" s="576"/>
    </row>
    <row r="22561" spans="5:5" ht="12" customHeight="1">
      <c r="E22561" s="576"/>
    </row>
    <row r="22562" spans="5:5" ht="12" customHeight="1">
      <c r="E22562" s="576"/>
    </row>
    <row r="22563" spans="5:5" ht="12" customHeight="1">
      <c r="E22563" s="576"/>
    </row>
    <row r="22564" spans="5:5" ht="12" customHeight="1">
      <c r="E22564" s="576"/>
    </row>
    <row r="22565" spans="5:5" ht="12" customHeight="1">
      <c r="E22565" s="576"/>
    </row>
    <row r="22566" spans="5:5" ht="12" customHeight="1">
      <c r="E22566" s="576"/>
    </row>
    <row r="22567" spans="5:5" ht="12" customHeight="1">
      <c r="E22567" s="576"/>
    </row>
    <row r="22568" spans="5:5" ht="12" customHeight="1">
      <c r="E22568" s="576"/>
    </row>
    <row r="22569" spans="5:5" ht="12" customHeight="1">
      <c r="E22569" s="576"/>
    </row>
    <row r="22570" spans="5:5" ht="12" customHeight="1">
      <c r="E22570" s="576"/>
    </row>
    <row r="22571" spans="5:5" ht="12" customHeight="1">
      <c r="E22571" s="576"/>
    </row>
    <row r="22572" spans="5:5" ht="12" customHeight="1">
      <c r="E22572" s="576"/>
    </row>
    <row r="22573" spans="5:5" ht="12" customHeight="1">
      <c r="E22573" s="576"/>
    </row>
    <row r="22574" spans="5:5" ht="12" customHeight="1">
      <c r="E22574" s="576"/>
    </row>
    <row r="22575" spans="5:5" ht="12" customHeight="1">
      <c r="E22575" s="576"/>
    </row>
    <row r="22576" spans="5:5" ht="12" customHeight="1">
      <c r="E22576" s="576"/>
    </row>
    <row r="22577" spans="5:5" ht="12" customHeight="1">
      <c r="E22577" s="576"/>
    </row>
    <row r="22578" spans="5:5" ht="12" customHeight="1">
      <c r="E22578" s="576"/>
    </row>
    <row r="22579" spans="5:5" ht="12" customHeight="1">
      <c r="E22579" s="576"/>
    </row>
    <row r="22580" spans="5:5" ht="12" customHeight="1">
      <c r="E22580" s="576"/>
    </row>
    <row r="22581" spans="5:5" ht="12" customHeight="1">
      <c r="E22581" s="576"/>
    </row>
    <row r="22582" spans="5:5" ht="12" customHeight="1">
      <c r="E22582" s="576"/>
    </row>
    <row r="22583" spans="5:5" ht="12" customHeight="1">
      <c r="E22583" s="576"/>
    </row>
    <row r="22584" spans="5:5" ht="12" customHeight="1">
      <c r="E22584" s="576"/>
    </row>
    <row r="22585" spans="5:5" ht="12" customHeight="1">
      <c r="E22585" s="576"/>
    </row>
    <row r="22586" spans="5:5" ht="12" customHeight="1">
      <c r="E22586" s="576"/>
    </row>
    <row r="22587" spans="5:5" ht="12" customHeight="1">
      <c r="E22587" s="576"/>
    </row>
    <row r="22588" spans="5:5" ht="12" customHeight="1">
      <c r="E22588" s="576"/>
    </row>
    <row r="22589" spans="5:5" ht="12" customHeight="1">
      <c r="E22589" s="576"/>
    </row>
    <row r="22590" spans="5:5" ht="12" customHeight="1">
      <c r="E22590" s="576"/>
    </row>
    <row r="22591" spans="5:5" ht="12" customHeight="1">
      <c r="E22591" s="576"/>
    </row>
    <row r="22592" spans="5:5" ht="12" customHeight="1">
      <c r="E22592" s="576"/>
    </row>
    <row r="22593" spans="5:5" ht="12" customHeight="1">
      <c r="E22593" s="576"/>
    </row>
    <row r="22594" spans="5:5" ht="12" customHeight="1">
      <c r="E22594" s="576"/>
    </row>
    <row r="22595" spans="5:5" ht="12" customHeight="1">
      <c r="E22595" s="576"/>
    </row>
    <row r="22596" spans="5:5" ht="12" customHeight="1">
      <c r="E22596" s="576"/>
    </row>
    <row r="22597" spans="5:5" ht="12" customHeight="1">
      <c r="E22597" s="576"/>
    </row>
    <row r="22598" spans="5:5" ht="12" customHeight="1">
      <c r="E22598" s="576"/>
    </row>
    <row r="22599" spans="5:5" ht="12" customHeight="1">
      <c r="E22599" s="576"/>
    </row>
    <row r="22600" spans="5:5" ht="12" customHeight="1">
      <c r="E22600" s="576"/>
    </row>
    <row r="22601" spans="5:5" ht="12" customHeight="1">
      <c r="E22601" s="576"/>
    </row>
    <row r="22602" spans="5:5" ht="12" customHeight="1">
      <c r="E22602" s="576"/>
    </row>
    <row r="22603" spans="5:5" ht="12" customHeight="1">
      <c r="E22603" s="576"/>
    </row>
    <row r="22604" spans="5:5" ht="12" customHeight="1">
      <c r="E22604" s="576"/>
    </row>
    <row r="22605" spans="5:5" ht="12" customHeight="1">
      <c r="E22605" s="576"/>
    </row>
    <row r="22606" spans="5:5" ht="12" customHeight="1">
      <c r="E22606" s="576"/>
    </row>
    <row r="22607" spans="5:5" ht="12" customHeight="1">
      <c r="E22607" s="576"/>
    </row>
    <row r="22608" spans="5:5" ht="12" customHeight="1">
      <c r="E22608" s="576"/>
    </row>
    <row r="22609" spans="5:5" ht="12" customHeight="1">
      <c r="E22609" s="576"/>
    </row>
    <row r="22610" spans="5:5" ht="12" customHeight="1">
      <c r="E22610" s="576"/>
    </row>
    <row r="22611" spans="5:5" ht="12" customHeight="1">
      <c r="E22611" s="576"/>
    </row>
    <row r="22612" spans="5:5" ht="12" customHeight="1">
      <c r="E22612" s="576"/>
    </row>
    <row r="22613" spans="5:5" ht="12" customHeight="1">
      <c r="E22613" s="576"/>
    </row>
    <row r="22614" spans="5:5" ht="12" customHeight="1">
      <c r="E22614" s="576"/>
    </row>
    <row r="22615" spans="5:5" ht="12" customHeight="1">
      <c r="E22615" s="576"/>
    </row>
    <row r="22616" spans="5:5" ht="12" customHeight="1">
      <c r="E22616" s="576"/>
    </row>
    <row r="22617" spans="5:5" ht="12" customHeight="1">
      <c r="E22617" s="576"/>
    </row>
    <row r="22618" spans="5:5" ht="12" customHeight="1">
      <c r="E22618" s="576"/>
    </row>
    <row r="22619" spans="5:5" ht="12" customHeight="1">
      <c r="E22619" s="576"/>
    </row>
    <row r="22620" spans="5:5" ht="12" customHeight="1">
      <c r="E22620" s="576"/>
    </row>
    <row r="22621" spans="5:5" ht="12" customHeight="1">
      <c r="E22621" s="576"/>
    </row>
    <row r="22622" spans="5:5" ht="12" customHeight="1">
      <c r="E22622" s="576"/>
    </row>
    <row r="22623" spans="5:5" ht="12" customHeight="1">
      <c r="E22623" s="576"/>
    </row>
    <row r="22624" spans="5:5" ht="12" customHeight="1">
      <c r="E22624" s="576"/>
    </row>
    <row r="22625" spans="5:5" ht="12" customHeight="1">
      <c r="E22625" s="576"/>
    </row>
    <row r="22626" spans="5:5" ht="12" customHeight="1">
      <c r="E22626" s="576"/>
    </row>
    <row r="22627" spans="5:5" ht="12" customHeight="1">
      <c r="E22627" s="576"/>
    </row>
    <row r="22628" spans="5:5" ht="12" customHeight="1">
      <c r="E22628" s="576"/>
    </row>
    <row r="22629" spans="5:5" ht="12" customHeight="1">
      <c r="E22629" s="576"/>
    </row>
    <row r="22630" spans="5:5" ht="12" customHeight="1">
      <c r="E22630" s="576"/>
    </row>
    <row r="22631" spans="5:5" ht="12" customHeight="1">
      <c r="E22631" s="576"/>
    </row>
    <row r="22632" spans="5:5" ht="12" customHeight="1">
      <c r="E22632" s="576"/>
    </row>
    <row r="22633" spans="5:5" ht="12" customHeight="1">
      <c r="E22633" s="576"/>
    </row>
    <row r="22634" spans="5:5" ht="12" customHeight="1">
      <c r="E22634" s="576"/>
    </row>
    <row r="22635" spans="5:5" ht="12" customHeight="1">
      <c r="E22635" s="576"/>
    </row>
    <row r="22636" spans="5:5" ht="12" customHeight="1">
      <c r="E22636" s="576"/>
    </row>
    <row r="22637" spans="5:5" ht="12" customHeight="1">
      <c r="E22637" s="576"/>
    </row>
    <row r="22638" spans="5:5" ht="12" customHeight="1">
      <c r="E22638" s="576"/>
    </row>
    <row r="22639" spans="5:5" ht="12" customHeight="1">
      <c r="E22639" s="576"/>
    </row>
    <row r="22640" spans="5:5" ht="12" customHeight="1">
      <c r="E22640" s="576"/>
    </row>
    <row r="22641" spans="5:5" ht="12" customHeight="1">
      <c r="E22641" s="576"/>
    </row>
    <row r="22642" spans="5:5" ht="12" customHeight="1">
      <c r="E22642" s="576"/>
    </row>
    <row r="22643" spans="5:5" ht="12" customHeight="1">
      <c r="E22643" s="576"/>
    </row>
    <row r="22644" spans="5:5" ht="12" customHeight="1">
      <c r="E22644" s="576"/>
    </row>
    <row r="22645" spans="5:5" ht="12" customHeight="1">
      <c r="E22645" s="576"/>
    </row>
    <row r="22646" spans="5:5" ht="12" customHeight="1">
      <c r="E22646" s="576"/>
    </row>
    <row r="22647" spans="5:5" ht="12" customHeight="1">
      <c r="E22647" s="576"/>
    </row>
    <row r="22648" spans="5:5" ht="12" customHeight="1">
      <c r="E22648" s="576"/>
    </row>
    <row r="22649" spans="5:5" ht="12" customHeight="1">
      <c r="E22649" s="576"/>
    </row>
    <row r="22650" spans="5:5" ht="12" customHeight="1">
      <c r="E22650" s="576"/>
    </row>
    <row r="22651" spans="5:5" ht="12" customHeight="1">
      <c r="E22651" s="576"/>
    </row>
    <row r="22652" spans="5:5" ht="12" customHeight="1">
      <c r="E22652" s="576"/>
    </row>
    <row r="22653" spans="5:5" ht="12" customHeight="1">
      <c r="E22653" s="576"/>
    </row>
    <row r="22654" spans="5:5" ht="12" customHeight="1">
      <c r="E22654" s="576"/>
    </row>
    <row r="22655" spans="5:5" ht="12" customHeight="1">
      <c r="E22655" s="576"/>
    </row>
    <row r="22656" spans="5:5" ht="12" customHeight="1">
      <c r="E22656" s="576"/>
    </row>
    <row r="22657" spans="5:5" ht="12" customHeight="1">
      <c r="E22657" s="576"/>
    </row>
    <row r="22658" spans="5:5" ht="12" customHeight="1">
      <c r="E22658" s="576"/>
    </row>
    <row r="22659" spans="5:5" ht="12" customHeight="1">
      <c r="E22659" s="576"/>
    </row>
    <row r="22660" spans="5:5" ht="12" customHeight="1">
      <c r="E22660" s="576"/>
    </row>
    <row r="22661" spans="5:5" ht="12" customHeight="1">
      <c r="E22661" s="576"/>
    </row>
    <row r="22662" spans="5:5" ht="12" customHeight="1">
      <c r="E22662" s="576"/>
    </row>
    <row r="22663" spans="5:5" ht="12" customHeight="1">
      <c r="E22663" s="576"/>
    </row>
    <row r="22664" spans="5:5" ht="12" customHeight="1">
      <c r="E22664" s="576"/>
    </row>
    <row r="22665" spans="5:5" ht="12" customHeight="1">
      <c r="E22665" s="576"/>
    </row>
    <row r="22666" spans="5:5" ht="12" customHeight="1">
      <c r="E22666" s="576"/>
    </row>
    <row r="22667" spans="5:5" ht="12" customHeight="1">
      <c r="E22667" s="576"/>
    </row>
    <row r="22668" spans="5:5" ht="12" customHeight="1">
      <c r="E22668" s="576"/>
    </row>
    <row r="22669" spans="5:5" ht="12" customHeight="1">
      <c r="E22669" s="576"/>
    </row>
    <row r="22670" spans="5:5" ht="12" customHeight="1">
      <c r="E22670" s="576"/>
    </row>
    <row r="22671" spans="5:5" ht="12" customHeight="1">
      <c r="E22671" s="576"/>
    </row>
    <row r="22672" spans="5:5" ht="12" customHeight="1">
      <c r="E22672" s="576"/>
    </row>
    <row r="22673" spans="5:5" ht="12" customHeight="1">
      <c r="E22673" s="576"/>
    </row>
    <row r="22674" spans="5:5" ht="12" customHeight="1">
      <c r="E22674" s="576"/>
    </row>
    <row r="22675" spans="5:5" ht="12" customHeight="1">
      <c r="E22675" s="576"/>
    </row>
    <row r="22676" spans="5:5" ht="12" customHeight="1">
      <c r="E22676" s="576"/>
    </row>
    <row r="22677" spans="5:5" ht="12" customHeight="1">
      <c r="E22677" s="576"/>
    </row>
    <row r="22678" spans="5:5" ht="12" customHeight="1">
      <c r="E22678" s="576"/>
    </row>
    <row r="22679" spans="5:5" ht="12" customHeight="1">
      <c r="E22679" s="576"/>
    </row>
    <row r="22680" spans="5:5" ht="12" customHeight="1">
      <c r="E22680" s="576"/>
    </row>
    <row r="22681" spans="5:5" ht="12" customHeight="1">
      <c r="E22681" s="576"/>
    </row>
    <row r="22682" spans="5:5" ht="12" customHeight="1">
      <c r="E22682" s="576"/>
    </row>
    <row r="22683" spans="5:5" ht="12" customHeight="1">
      <c r="E22683" s="576"/>
    </row>
    <row r="22684" spans="5:5" ht="12" customHeight="1">
      <c r="E22684" s="576"/>
    </row>
    <row r="22685" spans="5:5" ht="12" customHeight="1">
      <c r="E22685" s="576"/>
    </row>
    <row r="22686" spans="5:5" ht="12" customHeight="1">
      <c r="E22686" s="576"/>
    </row>
    <row r="22687" spans="5:5" ht="12" customHeight="1">
      <c r="E22687" s="576"/>
    </row>
    <row r="22688" spans="5:5" ht="12" customHeight="1">
      <c r="E22688" s="576"/>
    </row>
    <row r="22689" spans="5:5" ht="12" customHeight="1">
      <c r="E22689" s="576"/>
    </row>
    <row r="22690" spans="5:5" ht="12" customHeight="1">
      <c r="E22690" s="576"/>
    </row>
    <row r="22691" spans="5:5" ht="12" customHeight="1">
      <c r="E22691" s="576"/>
    </row>
    <row r="22692" spans="5:5" ht="12" customHeight="1">
      <c r="E22692" s="576"/>
    </row>
    <row r="22693" spans="5:5" ht="12" customHeight="1">
      <c r="E22693" s="576"/>
    </row>
    <row r="22694" spans="5:5" ht="12" customHeight="1">
      <c r="E22694" s="576"/>
    </row>
    <row r="22695" spans="5:5" ht="12" customHeight="1">
      <c r="E22695" s="576"/>
    </row>
    <row r="22696" spans="5:5" ht="12" customHeight="1">
      <c r="E22696" s="576"/>
    </row>
    <row r="22697" spans="5:5" ht="12" customHeight="1">
      <c r="E22697" s="576"/>
    </row>
    <row r="22698" spans="5:5" ht="12" customHeight="1">
      <c r="E22698" s="576"/>
    </row>
    <row r="22699" spans="5:5" ht="12" customHeight="1">
      <c r="E22699" s="576"/>
    </row>
    <row r="22700" spans="5:5" ht="12" customHeight="1">
      <c r="E22700" s="576"/>
    </row>
    <row r="22701" spans="5:5" ht="12" customHeight="1">
      <c r="E22701" s="576"/>
    </row>
    <row r="22702" spans="5:5" ht="12" customHeight="1">
      <c r="E22702" s="576"/>
    </row>
    <row r="22703" spans="5:5" ht="12" customHeight="1">
      <c r="E22703" s="576"/>
    </row>
    <row r="22704" spans="5:5" ht="12" customHeight="1">
      <c r="E22704" s="576"/>
    </row>
    <row r="22705" spans="5:5" ht="12" customHeight="1">
      <c r="E22705" s="576"/>
    </row>
    <row r="22706" spans="5:5" ht="12" customHeight="1">
      <c r="E22706" s="576"/>
    </row>
    <row r="22707" spans="5:5" ht="12" customHeight="1">
      <c r="E22707" s="576"/>
    </row>
    <row r="22708" spans="5:5" ht="12" customHeight="1">
      <c r="E22708" s="576"/>
    </row>
    <row r="22709" spans="5:5" ht="12" customHeight="1">
      <c r="E22709" s="576"/>
    </row>
    <row r="22710" spans="5:5" ht="12" customHeight="1">
      <c r="E22710" s="576"/>
    </row>
    <row r="22711" spans="5:5" ht="12" customHeight="1">
      <c r="E22711" s="576"/>
    </row>
    <row r="22712" spans="5:5" ht="12" customHeight="1">
      <c r="E22712" s="576"/>
    </row>
    <row r="22713" spans="5:5" ht="12" customHeight="1">
      <c r="E22713" s="576"/>
    </row>
    <row r="22714" spans="5:5" ht="12" customHeight="1">
      <c r="E22714" s="576"/>
    </row>
    <row r="22715" spans="5:5" ht="12" customHeight="1">
      <c r="E22715" s="576"/>
    </row>
    <row r="22716" spans="5:5" ht="12" customHeight="1">
      <c r="E22716" s="576"/>
    </row>
    <row r="22717" spans="5:5" ht="12" customHeight="1">
      <c r="E22717" s="576"/>
    </row>
    <row r="22718" spans="5:5" ht="12" customHeight="1">
      <c r="E22718" s="576"/>
    </row>
    <row r="22719" spans="5:5" ht="12" customHeight="1">
      <c r="E22719" s="576"/>
    </row>
    <row r="22720" spans="5:5" ht="12" customHeight="1">
      <c r="E22720" s="576"/>
    </row>
    <row r="22721" spans="5:5" ht="12" customHeight="1">
      <c r="E22721" s="576"/>
    </row>
    <row r="22722" spans="5:5" ht="12" customHeight="1">
      <c r="E22722" s="576"/>
    </row>
    <row r="22723" spans="5:5" ht="12" customHeight="1">
      <c r="E22723" s="576"/>
    </row>
    <row r="22724" spans="5:5" ht="12" customHeight="1">
      <c r="E22724" s="576"/>
    </row>
    <row r="22725" spans="5:5" ht="12" customHeight="1">
      <c r="E22725" s="576"/>
    </row>
    <row r="22726" spans="5:5" ht="12" customHeight="1">
      <c r="E22726" s="576"/>
    </row>
    <row r="22727" spans="5:5" ht="12" customHeight="1">
      <c r="E22727" s="576"/>
    </row>
    <row r="22728" spans="5:5" ht="12" customHeight="1">
      <c r="E22728" s="576"/>
    </row>
    <row r="22729" spans="5:5" ht="12" customHeight="1">
      <c r="E22729" s="576"/>
    </row>
    <row r="22730" spans="5:5" ht="12" customHeight="1">
      <c r="E22730" s="576"/>
    </row>
    <row r="22731" spans="5:5" ht="12" customHeight="1">
      <c r="E22731" s="576"/>
    </row>
    <row r="22732" spans="5:5" ht="12" customHeight="1">
      <c r="E22732" s="576"/>
    </row>
    <row r="22733" spans="5:5" ht="12" customHeight="1">
      <c r="E22733" s="576"/>
    </row>
    <row r="22734" spans="5:5" ht="12" customHeight="1">
      <c r="E22734" s="576"/>
    </row>
    <row r="22735" spans="5:5" ht="12" customHeight="1">
      <c r="E22735" s="576"/>
    </row>
    <row r="22736" spans="5:5" ht="12" customHeight="1">
      <c r="E22736" s="576"/>
    </row>
    <row r="22737" spans="5:5" ht="12" customHeight="1">
      <c r="E22737" s="576"/>
    </row>
    <row r="22738" spans="5:5" ht="12" customHeight="1">
      <c r="E22738" s="576"/>
    </row>
    <row r="22739" spans="5:5" ht="12" customHeight="1">
      <c r="E22739" s="576"/>
    </row>
    <row r="22740" spans="5:5" ht="12" customHeight="1">
      <c r="E22740" s="576"/>
    </row>
    <row r="22741" spans="5:5" ht="12" customHeight="1">
      <c r="E22741" s="576"/>
    </row>
    <row r="22742" spans="5:5" ht="12" customHeight="1">
      <c r="E22742" s="576"/>
    </row>
    <row r="22743" spans="5:5" ht="12" customHeight="1">
      <c r="E22743" s="576"/>
    </row>
    <row r="22744" spans="5:5" ht="12" customHeight="1">
      <c r="E22744" s="576"/>
    </row>
    <row r="22745" spans="5:5" ht="12" customHeight="1">
      <c r="E22745" s="576"/>
    </row>
    <row r="22746" spans="5:5" ht="12" customHeight="1">
      <c r="E22746" s="576"/>
    </row>
    <row r="22747" spans="5:5" ht="12" customHeight="1">
      <c r="E22747" s="576"/>
    </row>
    <row r="22748" spans="5:5" ht="12" customHeight="1">
      <c r="E22748" s="576"/>
    </row>
    <row r="22749" spans="5:5" ht="12" customHeight="1">
      <c r="E22749" s="576"/>
    </row>
    <row r="22750" spans="5:5" ht="12" customHeight="1">
      <c r="E22750" s="576"/>
    </row>
    <row r="22751" spans="5:5" ht="12" customHeight="1">
      <c r="E22751" s="576"/>
    </row>
    <row r="22752" spans="5:5" ht="12" customHeight="1">
      <c r="E22752" s="576"/>
    </row>
    <row r="22753" spans="5:5" ht="12" customHeight="1">
      <c r="E22753" s="576"/>
    </row>
    <row r="22754" spans="5:5" ht="12" customHeight="1">
      <c r="E22754" s="576"/>
    </row>
    <row r="22755" spans="5:5" ht="12" customHeight="1">
      <c r="E22755" s="576"/>
    </row>
    <row r="22756" spans="5:5" ht="12" customHeight="1">
      <c r="E22756" s="576"/>
    </row>
    <row r="22757" spans="5:5" ht="12" customHeight="1">
      <c r="E22757" s="576"/>
    </row>
    <row r="22758" spans="5:5" ht="12" customHeight="1">
      <c r="E22758" s="576"/>
    </row>
    <row r="22759" spans="5:5" ht="12" customHeight="1">
      <c r="E22759" s="576"/>
    </row>
    <row r="22760" spans="5:5" ht="12" customHeight="1">
      <c r="E22760" s="576"/>
    </row>
    <row r="22761" spans="5:5" ht="12" customHeight="1">
      <c r="E22761" s="576"/>
    </row>
    <row r="22762" spans="5:5" ht="12" customHeight="1">
      <c r="E22762" s="576"/>
    </row>
    <row r="22763" spans="5:5" ht="12" customHeight="1">
      <c r="E22763" s="576"/>
    </row>
    <row r="22764" spans="5:5" ht="12" customHeight="1">
      <c r="E22764" s="576"/>
    </row>
    <row r="22765" spans="5:5" ht="12" customHeight="1">
      <c r="E22765" s="576"/>
    </row>
    <row r="22766" spans="5:5" ht="12" customHeight="1">
      <c r="E22766" s="576"/>
    </row>
    <row r="22767" spans="5:5" ht="12" customHeight="1">
      <c r="E22767" s="576"/>
    </row>
    <row r="22768" spans="5:5" ht="12" customHeight="1">
      <c r="E22768" s="576"/>
    </row>
    <row r="22769" spans="5:5" ht="12" customHeight="1">
      <c r="E22769" s="576"/>
    </row>
    <row r="22770" spans="5:5" ht="12" customHeight="1">
      <c r="E22770" s="576"/>
    </row>
    <row r="22771" spans="5:5" ht="12" customHeight="1">
      <c r="E22771" s="576"/>
    </row>
    <row r="22772" spans="5:5" ht="12" customHeight="1">
      <c r="E22772" s="576"/>
    </row>
    <row r="22773" spans="5:5" ht="12" customHeight="1">
      <c r="E22773" s="576"/>
    </row>
    <row r="22774" spans="5:5" ht="12" customHeight="1">
      <c r="E22774" s="576"/>
    </row>
    <row r="22775" spans="5:5" ht="12" customHeight="1">
      <c r="E22775" s="576"/>
    </row>
    <row r="22776" spans="5:5" ht="12" customHeight="1">
      <c r="E22776" s="576"/>
    </row>
    <row r="22777" spans="5:5" ht="12" customHeight="1">
      <c r="E22777" s="576"/>
    </row>
    <row r="22778" spans="5:5" ht="12" customHeight="1">
      <c r="E22778" s="576"/>
    </row>
    <row r="22779" spans="5:5" ht="12" customHeight="1">
      <c r="E22779" s="576"/>
    </row>
    <row r="22780" spans="5:5" ht="12" customHeight="1">
      <c r="E22780" s="576"/>
    </row>
    <row r="22781" spans="5:5" ht="12" customHeight="1">
      <c r="E22781" s="576"/>
    </row>
    <row r="22782" spans="5:5" ht="12" customHeight="1">
      <c r="E22782" s="576"/>
    </row>
    <row r="22783" spans="5:5" ht="12" customHeight="1">
      <c r="E22783" s="576"/>
    </row>
    <row r="22784" spans="5:5" ht="12" customHeight="1">
      <c r="E22784" s="576"/>
    </row>
    <row r="22785" spans="5:5" ht="12" customHeight="1">
      <c r="E22785" s="576"/>
    </row>
    <row r="22786" spans="5:5" ht="12" customHeight="1">
      <c r="E22786" s="576"/>
    </row>
    <row r="22787" spans="5:5" ht="12" customHeight="1">
      <c r="E22787" s="576"/>
    </row>
    <row r="22788" spans="5:5" ht="12" customHeight="1">
      <c r="E22788" s="576"/>
    </row>
    <row r="22789" spans="5:5" ht="12" customHeight="1">
      <c r="E22789" s="576"/>
    </row>
    <row r="22790" spans="5:5" ht="12" customHeight="1">
      <c r="E22790" s="576"/>
    </row>
    <row r="22791" spans="5:5" ht="12" customHeight="1">
      <c r="E22791" s="576"/>
    </row>
    <row r="22792" spans="5:5" ht="12" customHeight="1">
      <c r="E22792" s="576"/>
    </row>
    <row r="22793" spans="5:5" ht="12" customHeight="1">
      <c r="E22793" s="576"/>
    </row>
    <row r="22794" spans="5:5" ht="12" customHeight="1">
      <c r="E22794" s="576"/>
    </row>
    <row r="22795" spans="5:5" ht="12" customHeight="1">
      <c r="E22795" s="576"/>
    </row>
    <row r="22796" spans="5:5" ht="12" customHeight="1">
      <c r="E22796" s="576"/>
    </row>
    <row r="22797" spans="5:5" ht="12" customHeight="1">
      <c r="E22797" s="576"/>
    </row>
    <row r="22798" spans="5:5" ht="12" customHeight="1">
      <c r="E22798" s="576"/>
    </row>
    <row r="22799" spans="5:5" ht="12" customHeight="1">
      <c r="E22799" s="576"/>
    </row>
    <row r="22800" spans="5:5" ht="12" customHeight="1">
      <c r="E22800" s="576"/>
    </row>
    <row r="22801" spans="5:5" ht="12" customHeight="1">
      <c r="E22801" s="576"/>
    </row>
    <row r="22802" spans="5:5" ht="12" customHeight="1">
      <c r="E22802" s="576"/>
    </row>
    <row r="22803" spans="5:5" ht="12" customHeight="1">
      <c r="E22803" s="576"/>
    </row>
    <row r="22804" spans="5:5" ht="12" customHeight="1">
      <c r="E22804" s="576"/>
    </row>
    <row r="22805" spans="5:5" ht="12" customHeight="1">
      <c r="E22805" s="576"/>
    </row>
    <row r="22806" spans="5:5" ht="12" customHeight="1">
      <c r="E22806" s="576"/>
    </row>
    <row r="22807" spans="5:5" ht="12" customHeight="1">
      <c r="E22807" s="576"/>
    </row>
    <row r="22808" spans="5:5" ht="12" customHeight="1">
      <c r="E22808" s="576"/>
    </row>
    <row r="22809" spans="5:5" ht="12" customHeight="1">
      <c r="E22809" s="576"/>
    </row>
    <row r="22810" spans="5:5" ht="12" customHeight="1">
      <c r="E22810" s="576"/>
    </row>
    <row r="22811" spans="5:5" ht="12" customHeight="1">
      <c r="E22811" s="576"/>
    </row>
    <row r="22812" spans="5:5" ht="12" customHeight="1">
      <c r="E22812" s="576"/>
    </row>
    <row r="22813" spans="5:5" ht="12" customHeight="1">
      <c r="E22813" s="576"/>
    </row>
    <row r="22814" spans="5:5" ht="12" customHeight="1">
      <c r="E22814" s="576"/>
    </row>
    <row r="22815" spans="5:5" ht="12" customHeight="1">
      <c r="E22815" s="576"/>
    </row>
    <row r="22816" spans="5:5" ht="12" customHeight="1">
      <c r="E22816" s="576"/>
    </row>
    <row r="22817" spans="5:5" ht="12" customHeight="1">
      <c r="E22817" s="576"/>
    </row>
    <row r="22818" spans="5:5" ht="12" customHeight="1">
      <c r="E22818" s="576"/>
    </row>
    <row r="22819" spans="5:5" ht="12" customHeight="1">
      <c r="E22819" s="576"/>
    </row>
    <row r="22820" spans="5:5" ht="12" customHeight="1">
      <c r="E22820" s="576"/>
    </row>
    <row r="22821" spans="5:5" ht="12" customHeight="1">
      <c r="E22821" s="576"/>
    </row>
    <row r="22822" spans="5:5" ht="12" customHeight="1">
      <c r="E22822" s="576"/>
    </row>
    <row r="22823" spans="5:5" ht="12" customHeight="1">
      <c r="E22823" s="576"/>
    </row>
    <row r="22824" spans="5:5" ht="12" customHeight="1">
      <c r="E22824" s="576"/>
    </row>
    <row r="22825" spans="5:5" ht="12" customHeight="1">
      <c r="E22825" s="576"/>
    </row>
    <row r="22826" spans="5:5" ht="12" customHeight="1">
      <c r="E22826" s="576"/>
    </row>
    <row r="22827" spans="5:5" ht="12" customHeight="1">
      <c r="E22827" s="576"/>
    </row>
    <row r="22828" spans="5:5" ht="12" customHeight="1">
      <c r="E22828" s="576"/>
    </row>
    <row r="22829" spans="5:5" ht="12" customHeight="1">
      <c r="E22829" s="576"/>
    </row>
    <row r="22830" spans="5:5" ht="12" customHeight="1">
      <c r="E22830" s="576"/>
    </row>
    <row r="22831" spans="5:5" ht="12" customHeight="1">
      <c r="E22831" s="576"/>
    </row>
    <row r="22832" spans="5:5" ht="12" customHeight="1">
      <c r="E22832" s="576"/>
    </row>
    <row r="22833" spans="5:5" ht="12" customHeight="1">
      <c r="E22833" s="576"/>
    </row>
    <row r="22834" spans="5:5" ht="12" customHeight="1">
      <c r="E22834" s="576"/>
    </row>
    <row r="22835" spans="5:5" ht="12" customHeight="1">
      <c r="E22835" s="576"/>
    </row>
    <row r="22836" spans="5:5" ht="12" customHeight="1">
      <c r="E22836" s="576"/>
    </row>
    <row r="22837" spans="5:5" ht="12" customHeight="1">
      <c r="E22837" s="576"/>
    </row>
    <row r="22838" spans="5:5" ht="12" customHeight="1">
      <c r="E22838" s="576"/>
    </row>
    <row r="22839" spans="5:5" ht="12" customHeight="1">
      <c r="E22839" s="576"/>
    </row>
    <row r="22840" spans="5:5" ht="12" customHeight="1">
      <c r="E22840" s="576"/>
    </row>
    <row r="22841" spans="5:5" ht="12" customHeight="1">
      <c r="E22841" s="576"/>
    </row>
    <row r="22842" spans="5:5" ht="12" customHeight="1">
      <c r="E22842" s="576"/>
    </row>
    <row r="22843" spans="5:5" ht="12" customHeight="1">
      <c r="E22843" s="576"/>
    </row>
    <row r="22844" spans="5:5" ht="12" customHeight="1">
      <c r="E22844" s="576"/>
    </row>
    <row r="22845" spans="5:5" ht="12" customHeight="1">
      <c r="E22845" s="576"/>
    </row>
    <row r="22846" spans="5:5" ht="12" customHeight="1">
      <c r="E22846" s="576"/>
    </row>
    <row r="22847" spans="5:5" ht="12" customHeight="1">
      <c r="E22847" s="576"/>
    </row>
    <row r="22848" spans="5:5" ht="12" customHeight="1">
      <c r="E22848" s="576"/>
    </row>
    <row r="22849" spans="5:5" ht="12" customHeight="1">
      <c r="E22849" s="576"/>
    </row>
    <row r="22850" spans="5:5" ht="12" customHeight="1">
      <c r="E22850" s="576"/>
    </row>
    <row r="22851" spans="5:5" ht="12" customHeight="1">
      <c r="E22851" s="576"/>
    </row>
    <row r="22852" spans="5:5" ht="12" customHeight="1">
      <c r="E22852" s="576"/>
    </row>
    <row r="22853" spans="5:5" ht="12" customHeight="1">
      <c r="E22853" s="576"/>
    </row>
    <row r="22854" spans="5:5" ht="12" customHeight="1">
      <c r="E22854" s="576"/>
    </row>
    <row r="22855" spans="5:5" ht="12" customHeight="1">
      <c r="E22855" s="576"/>
    </row>
    <row r="22856" spans="5:5" ht="12" customHeight="1">
      <c r="E22856" s="576"/>
    </row>
    <row r="22857" spans="5:5" ht="12" customHeight="1">
      <c r="E22857" s="576"/>
    </row>
    <row r="22858" spans="5:5" ht="12" customHeight="1">
      <c r="E22858" s="576"/>
    </row>
    <row r="22859" spans="5:5" ht="12" customHeight="1">
      <c r="E22859" s="576"/>
    </row>
    <row r="22860" spans="5:5" ht="12" customHeight="1">
      <c r="E22860" s="576"/>
    </row>
    <row r="22861" spans="5:5" ht="12" customHeight="1">
      <c r="E22861" s="576"/>
    </row>
    <row r="22862" spans="5:5" ht="12" customHeight="1">
      <c r="E22862" s="576"/>
    </row>
    <row r="22863" spans="5:5" ht="12" customHeight="1">
      <c r="E22863" s="576"/>
    </row>
    <row r="22864" spans="5:5" ht="12" customHeight="1">
      <c r="E22864" s="576"/>
    </row>
    <row r="22865" spans="5:5" ht="12" customHeight="1">
      <c r="E22865" s="576"/>
    </row>
    <row r="22866" spans="5:5" ht="12" customHeight="1">
      <c r="E22866" s="576"/>
    </row>
    <row r="22867" spans="5:5" ht="12" customHeight="1">
      <c r="E22867" s="576"/>
    </row>
    <row r="22868" spans="5:5" ht="12" customHeight="1">
      <c r="E22868" s="576"/>
    </row>
    <row r="22869" spans="5:5" ht="12" customHeight="1">
      <c r="E22869" s="576"/>
    </row>
    <row r="22870" spans="5:5" ht="12" customHeight="1">
      <c r="E22870" s="576"/>
    </row>
    <row r="22871" spans="5:5" ht="12" customHeight="1">
      <c r="E22871" s="576"/>
    </row>
    <row r="22872" spans="5:5" ht="12" customHeight="1">
      <c r="E22872" s="576"/>
    </row>
    <row r="22873" spans="5:5" ht="12" customHeight="1">
      <c r="E22873" s="576"/>
    </row>
    <row r="22874" spans="5:5" ht="12" customHeight="1">
      <c r="E22874" s="576"/>
    </row>
    <row r="22875" spans="5:5" ht="12" customHeight="1">
      <c r="E22875" s="576"/>
    </row>
    <row r="22876" spans="5:5" ht="12" customHeight="1">
      <c r="E22876" s="576"/>
    </row>
    <row r="22877" spans="5:5" ht="12" customHeight="1">
      <c r="E22877" s="576"/>
    </row>
    <row r="22878" spans="5:5" ht="12" customHeight="1">
      <c r="E22878" s="576"/>
    </row>
    <row r="22879" spans="5:5" ht="12" customHeight="1">
      <c r="E22879" s="576"/>
    </row>
    <row r="22880" spans="5:5" ht="12" customHeight="1">
      <c r="E22880" s="576"/>
    </row>
    <row r="22881" spans="5:5" ht="12" customHeight="1">
      <c r="E22881" s="576"/>
    </row>
    <row r="22882" spans="5:5" ht="12" customHeight="1">
      <c r="E22882" s="576"/>
    </row>
    <row r="22883" spans="5:5" ht="12" customHeight="1">
      <c r="E22883" s="576"/>
    </row>
    <row r="22884" spans="5:5" ht="12" customHeight="1">
      <c r="E22884" s="576"/>
    </row>
    <row r="22885" spans="5:5" ht="12" customHeight="1">
      <c r="E22885" s="576"/>
    </row>
    <row r="22886" spans="5:5" ht="12" customHeight="1">
      <c r="E22886" s="576"/>
    </row>
    <row r="22887" spans="5:5" ht="12" customHeight="1">
      <c r="E22887" s="576"/>
    </row>
    <row r="22888" spans="5:5" ht="12" customHeight="1">
      <c r="E22888" s="576"/>
    </row>
    <row r="22889" spans="5:5" ht="12" customHeight="1">
      <c r="E22889" s="576"/>
    </row>
    <row r="22890" spans="5:5" ht="12" customHeight="1">
      <c r="E22890" s="576"/>
    </row>
    <row r="22891" spans="5:5" ht="12" customHeight="1">
      <c r="E22891" s="576"/>
    </row>
    <row r="22892" spans="5:5" ht="12" customHeight="1">
      <c r="E22892" s="576"/>
    </row>
    <row r="22893" spans="5:5" ht="12" customHeight="1">
      <c r="E22893" s="576"/>
    </row>
    <row r="22894" spans="5:5" ht="12" customHeight="1">
      <c r="E22894" s="576"/>
    </row>
    <row r="22895" spans="5:5" ht="12" customHeight="1">
      <c r="E22895" s="576"/>
    </row>
    <row r="22896" spans="5:5" ht="12" customHeight="1">
      <c r="E22896" s="576"/>
    </row>
    <row r="22897" spans="5:5" ht="12" customHeight="1">
      <c r="E22897" s="576"/>
    </row>
    <row r="22898" spans="5:5" ht="12" customHeight="1">
      <c r="E22898" s="576"/>
    </row>
    <row r="22899" spans="5:5" ht="12" customHeight="1">
      <c r="E22899" s="576"/>
    </row>
    <row r="22900" spans="5:5" ht="12" customHeight="1">
      <c r="E22900" s="576"/>
    </row>
    <row r="22901" spans="5:5" ht="12" customHeight="1">
      <c r="E22901" s="576"/>
    </row>
    <row r="22902" spans="5:5" ht="12" customHeight="1">
      <c r="E22902" s="576"/>
    </row>
    <row r="22903" spans="5:5" ht="12" customHeight="1">
      <c r="E22903" s="576"/>
    </row>
    <row r="22904" spans="5:5" ht="12" customHeight="1">
      <c r="E22904" s="576"/>
    </row>
    <row r="22905" spans="5:5" ht="12" customHeight="1">
      <c r="E22905" s="576"/>
    </row>
    <row r="22906" spans="5:5" ht="12" customHeight="1">
      <c r="E22906" s="576"/>
    </row>
    <row r="22907" spans="5:5" ht="12" customHeight="1">
      <c r="E22907" s="576"/>
    </row>
    <row r="22908" spans="5:5" ht="12" customHeight="1">
      <c r="E22908" s="576"/>
    </row>
    <row r="22909" spans="5:5" ht="12" customHeight="1">
      <c r="E22909" s="576"/>
    </row>
    <row r="22910" spans="5:5" ht="12" customHeight="1">
      <c r="E22910" s="576"/>
    </row>
    <row r="22911" spans="5:5" ht="12" customHeight="1">
      <c r="E22911" s="576"/>
    </row>
    <row r="22912" spans="5:5" ht="12" customHeight="1">
      <c r="E22912" s="576"/>
    </row>
    <row r="22913" spans="5:5" ht="12" customHeight="1">
      <c r="E22913" s="576"/>
    </row>
    <row r="22914" spans="5:5" ht="12" customHeight="1">
      <c r="E22914" s="576"/>
    </row>
    <row r="22915" spans="5:5" ht="12" customHeight="1">
      <c r="E22915" s="576"/>
    </row>
    <row r="22916" spans="5:5" ht="12" customHeight="1">
      <c r="E22916" s="576"/>
    </row>
    <row r="22917" spans="5:5" ht="12" customHeight="1">
      <c r="E22917" s="576"/>
    </row>
    <row r="22918" spans="5:5" ht="12" customHeight="1">
      <c r="E22918" s="576"/>
    </row>
    <row r="22919" spans="5:5" ht="12" customHeight="1">
      <c r="E22919" s="576"/>
    </row>
    <row r="22920" spans="5:5" ht="12" customHeight="1">
      <c r="E22920" s="576"/>
    </row>
    <row r="22921" spans="5:5" ht="12" customHeight="1">
      <c r="E22921" s="576"/>
    </row>
    <row r="22922" spans="5:5" ht="12" customHeight="1">
      <c r="E22922" s="576"/>
    </row>
    <row r="22923" spans="5:5" ht="12" customHeight="1">
      <c r="E22923" s="576"/>
    </row>
    <row r="22924" spans="5:5" ht="12" customHeight="1">
      <c r="E22924" s="576"/>
    </row>
    <row r="22925" spans="5:5" ht="12" customHeight="1">
      <c r="E22925" s="576"/>
    </row>
    <row r="22926" spans="5:5" ht="12" customHeight="1">
      <c r="E22926" s="576"/>
    </row>
    <row r="22927" spans="5:5" ht="12" customHeight="1">
      <c r="E22927" s="576"/>
    </row>
    <row r="22928" spans="5:5" ht="12" customHeight="1">
      <c r="E22928" s="576"/>
    </row>
    <row r="22929" spans="5:5" ht="12" customHeight="1">
      <c r="E22929" s="576"/>
    </row>
    <row r="22930" spans="5:5" ht="12" customHeight="1">
      <c r="E22930" s="576"/>
    </row>
    <row r="22931" spans="5:5" ht="12" customHeight="1">
      <c r="E22931" s="576"/>
    </row>
    <row r="22932" spans="5:5" ht="12" customHeight="1">
      <c r="E22932" s="576"/>
    </row>
    <row r="22933" spans="5:5" ht="12" customHeight="1">
      <c r="E22933" s="576"/>
    </row>
    <row r="22934" spans="5:5" ht="12" customHeight="1">
      <c r="E22934" s="576"/>
    </row>
    <row r="22935" spans="5:5" ht="12" customHeight="1">
      <c r="E22935" s="576"/>
    </row>
    <row r="22936" spans="5:5" ht="12" customHeight="1">
      <c r="E22936" s="576"/>
    </row>
    <row r="22937" spans="5:5" ht="12" customHeight="1">
      <c r="E22937" s="576"/>
    </row>
    <row r="22938" spans="5:5" ht="12" customHeight="1">
      <c r="E22938" s="576"/>
    </row>
    <row r="22939" spans="5:5" ht="12" customHeight="1">
      <c r="E22939" s="576"/>
    </row>
    <row r="22940" spans="5:5" ht="12" customHeight="1">
      <c r="E22940" s="576"/>
    </row>
    <row r="22941" spans="5:5" ht="12" customHeight="1">
      <c r="E22941" s="576"/>
    </row>
    <row r="22942" spans="5:5" ht="12" customHeight="1">
      <c r="E22942" s="576"/>
    </row>
    <row r="22943" spans="5:5" ht="12" customHeight="1">
      <c r="E22943" s="576"/>
    </row>
    <row r="22944" spans="5:5" ht="12" customHeight="1">
      <c r="E22944" s="576"/>
    </row>
    <row r="22945" spans="5:5" ht="12" customHeight="1">
      <c r="E22945" s="576"/>
    </row>
    <row r="22946" spans="5:5" ht="12" customHeight="1">
      <c r="E22946" s="576"/>
    </row>
    <row r="22947" spans="5:5" ht="12" customHeight="1">
      <c r="E22947" s="576"/>
    </row>
    <row r="22948" spans="5:5" ht="12" customHeight="1">
      <c r="E22948" s="576"/>
    </row>
    <row r="22949" spans="5:5" ht="12" customHeight="1">
      <c r="E22949" s="576"/>
    </row>
    <row r="22950" spans="5:5" ht="12" customHeight="1">
      <c r="E22950" s="576"/>
    </row>
    <row r="22951" spans="5:5" ht="12" customHeight="1">
      <c r="E22951" s="576"/>
    </row>
    <row r="22952" spans="5:5" ht="12" customHeight="1">
      <c r="E22952" s="576"/>
    </row>
    <row r="22953" spans="5:5" ht="12" customHeight="1">
      <c r="E22953" s="576"/>
    </row>
    <row r="22954" spans="5:5" ht="12" customHeight="1">
      <c r="E22954" s="576"/>
    </row>
    <row r="22955" spans="5:5" ht="12" customHeight="1">
      <c r="E22955" s="576"/>
    </row>
    <row r="22956" spans="5:5" ht="12" customHeight="1">
      <c r="E22956" s="576"/>
    </row>
    <row r="22957" spans="5:5" ht="12" customHeight="1">
      <c r="E22957" s="576"/>
    </row>
    <row r="22958" spans="5:5" ht="12" customHeight="1">
      <c r="E22958" s="576"/>
    </row>
    <row r="22959" spans="5:5" ht="12" customHeight="1">
      <c r="E22959" s="576"/>
    </row>
    <row r="22960" spans="5:5" ht="12" customHeight="1">
      <c r="E22960" s="576"/>
    </row>
    <row r="22961" spans="5:5" ht="12" customHeight="1">
      <c r="E22961" s="576"/>
    </row>
    <row r="22962" spans="5:5" ht="12" customHeight="1">
      <c r="E22962" s="576"/>
    </row>
    <row r="22963" spans="5:5" ht="12" customHeight="1">
      <c r="E22963" s="576"/>
    </row>
    <row r="22964" spans="5:5" ht="12" customHeight="1">
      <c r="E22964" s="576"/>
    </row>
    <row r="22965" spans="5:5" ht="12" customHeight="1">
      <c r="E22965" s="576"/>
    </row>
    <row r="22966" spans="5:5" ht="12" customHeight="1">
      <c r="E22966" s="576"/>
    </row>
    <row r="22967" spans="5:5" ht="12" customHeight="1">
      <c r="E22967" s="576"/>
    </row>
    <row r="22968" spans="5:5" ht="12" customHeight="1">
      <c r="E22968" s="576"/>
    </row>
    <row r="22969" spans="5:5" ht="12" customHeight="1">
      <c r="E22969" s="576"/>
    </row>
    <row r="22970" spans="5:5" ht="12" customHeight="1">
      <c r="E22970" s="576"/>
    </row>
    <row r="22971" spans="5:5" ht="12" customHeight="1">
      <c r="E22971" s="576"/>
    </row>
    <row r="22972" spans="5:5" ht="12" customHeight="1">
      <c r="E22972" s="576"/>
    </row>
    <row r="22973" spans="5:5" ht="12" customHeight="1">
      <c r="E22973" s="576"/>
    </row>
    <row r="22974" spans="5:5" ht="12" customHeight="1">
      <c r="E22974" s="576"/>
    </row>
    <row r="22975" spans="5:5" ht="12" customHeight="1">
      <c r="E22975" s="576"/>
    </row>
    <row r="22976" spans="5:5" ht="12" customHeight="1">
      <c r="E22976" s="576"/>
    </row>
    <row r="22977" spans="5:5" ht="12" customHeight="1">
      <c r="E22977" s="576"/>
    </row>
    <row r="22978" spans="5:5" ht="12" customHeight="1">
      <c r="E22978" s="576"/>
    </row>
    <row r="22979" spans="5:5" ht="12" customHeight="1">
      <c r="E22979" s="576"/>
    </row>
    <row r="22980" spans="5:5" ht="12" customHeight="1">
      <c r="E22980" s="576"/>
    </row>
    <row r="22981" spans="5:5" ht="12" customHeight="1">
      <c r="E22981" s="576"/>
    </row>
    <row r="22982" spans="5:5" ht="12" customHeight="1">
      <c r="E22982" s="576"/>
    </row>
    <row r="22983" spans="5:5" ht="12" customHeight="1">
      <c r="E22983" s="576"/>
    </row>
    <row r="22984" spans="5:5" ht="12" customHeight="1">
      <c r="E22984" s="576"/>
    </row>
    <row r="22985" spans="5:5" ht="12" customHeight="1">
      <c r="E22985" s="576"/>
    </row>
    <row r="22986" spans="5:5" ht="12" customHeight="1">
      <c r="E22986" s="576"/>
    </row>
    <row r="22987" spans="5:5" ht="12" customHeight="1">
      <c r="E22987" s="576"/>
    </row>
    <row r="22988" spans="5:5" ht="12" customHeight="1">
      <c r="E22988" s="576"/>
    </row>
    <row r="22989" spans="5:5" ht="12" customHeight="1">
      <c r="E22989" s="576"/>
    </row>
    <row r="22990" spans="5:5" ht="12" customHeight="1">
      <c r="E22990" s="576"/>
    </row>
    <row r="22991" spans="5:5" ht="12" customHeight="1">
      <c r="E22991" s="576"/>
    </row>
    <row r="22992" spans="5:5" ht="12" customHeight="1">
      <c r="E22992" s="576"/>
    </row>
    <row r="22993" spans="5:5" ht="12" customHeight="1">
      <c r="E22993" s="576"/>
    </row>
    <row r="22994" spans="5:5" ht="12" customHeight="1">
      <c r="E22994" s="576"/>
    </row>
    <row r="22995" spans="5:5" ht="12" customHeight="1">
      <c r="E22995" s="576"/>
    </row>
    <row r="22996" spans="5:5" ht="12" customHeight="1">
      <c r="E22996" s="576"/>
    </row>
    <row r="22997" spans="5:5" ht="12" customHeight="1">
      <c r="E22997" s="576"/>
    </row>
    <row r="22998" spans="5:5" ht="12" customHeight="1">
      <c r="E22998" s="576"/>
    </row>
    <row r="22999" spans="5:5" ht="12" customHeight="1">
      <c r="E22999" s="576"/>
    </row>
    <row r="23000" spans="5:5" ht="12" customHeight="1">
      <c r="E23000" s="576"/>
    </row>
    <row r="23001" spans="5:5" ht="12" customHeight="1">
      <c r="E23001" s="576"/>
    </row>
    <row r="23002" spans="5:5" ht="12" customHeight="1">
      <c r="E23002" s="576"/>
    </row>
    <row r="23003" spans="5:5" ht="12" customHeight="1">
      <c r="E23003" s="576"/>
    </row>
    <row r="23004" spans="5:5" ht="12" customHeight="1">
      <c r="E23004" s="576"/>
    </row>
    <row r="23005" spans="5:5" ht="12" customHeight="1">
      <c r="E23005" s="576"/>
    </row>
    <row r="23006" spans="5:5" ht="12" customHeight="1">
      <c r="E23006" s="576"/>
    </row>
    <row r="23007" spans="5:5" ht="12" customHeight="1">
      <c r="E23007" s="576"/>
    </row>
    <row r="23008" spans="5:5" ht="12" customHeight="1">
      <c r="E23008" s="576"/>
    </row>
    <row r="23009" spans="5:5" ht="12" customHeight="1">
      <c r="E23009" s="576"/>
    </row>
    <row r="23010" spans="5:5" ht="12" customHeight="1">
      <c r="E23010" s="576"/>
    </row>
    <row r="23011" spans="5:5" ht="12" customHeight="1">
      <c r="E23011" s="576"/>
    </row>
    <row r="23012" spans="5:5" ht="12" customHeight="1">
      <c r="E23012" s="576"/>
    </row>
    <row r="23013" spans="5:5" ht="12" customHeight="1">
      <c r="E23013" s="576"/>
    </row>
    <row r="23014" spans="5:5" ht="12" customHeight="1">
      <c r="E23014" s="576"/>
    </row>
    <row r="23015" spans="5:5" ht="12" customHeight="1">
      <c r="E23015" s="576"/>
    </row>
    <row r="23016" spans="5:5" ht="12" customHeight="1">
      <c r="E23016" s="576"/>
    </row>
    <row r="23017" spans="5:5" ht="12" customHeight="1">
      <c r="E23017" s="576"/>
    </row>
    <row r="23018" spans="5:5" ht="12" customHeight="1">
      <c r="E23018" s="576"/>
    </row>
    <row r="23019" spans="5:5" ht="12" customHeight="1">
      <c r="E23019" s="576"/>
    </row>
    <row r="23020" spans="5:5" ht="12" customHeight="1">
      <c r="E23020" s="576"/>
    </row>
    <row r="23021" spans="5:5" ht="12" customHeight="1">
      <c r="E23021" s="576"/>
    </row>
    <row r="23022" spans="5:5" ht="12" customHeight="1">
      <c r="E23022" s="576"/>
    </row>
    <row r="23023" spans="5:5" ht="12" customHeight="1">
      <c r="E23023" s="576"/>
    </row>
    <row r="23024" spans="5:5" ht="12" customHeight="1">
      <c r="E23024" s="576"/>
    </row>
    <row r="23025" spans="5:5" ht="12" customHeight="1">
      <c r="E23025" s="576"/>
    </row>
    <row r="23026" spans="5:5" ht="12" customHeight="1">
      <c r="E23026" s="576"/>
    </row>
    <row r="23027" spans="5:5" ht="12" customHeight="1">
      <c r="E23027" s="576"/>
    </row>
    <row r="23028" spans="5:5" ht="12" customHeight="1">
      <c r="E23028" s="576"/>
    </row>
    <row r="23029" spans="5:5" ht="12" customHeight="1">
      <c r="E23029" s="576"/>
    </row>
    <row r="23030" spans="5:5" ht="12" customHeight="1">
      <c r="E23030" s="576"/>
    </row>
    <row r="23031" spans="5:5" ht="12" customHeight="1">
      <c r="E23031" s="576"/>
    </row>
    <row r="23032" spans="5:5" ht="12" customHeight="1">
      <c r="E23032" s="576"/>
    </row>
    <row r="23033" spans="5:5" ht="12" customHeight="1">
      <c r="E23033" s="576"/>
    </row>
    <row r="23034" spans="5:5" ht="12" customHeight="1">
      <c r="E23034" s="576"/>
    </row>
    <row r="23035" spans="5:5" ht="12" customHeight="1">
      <c r="E23035" s="576"/>
    </row>
    <row r="23036" spans="5:5" ht="12" customHeight="1">
      <c r="E23036" s="576"/>
    </row>
    <row r="23037" spans="5:5" ht="12" customHeight="1">
      <c r="E23037" s="576"/>
    </row>
    <row r="23038" spans="5:5" ht="12" customHeight="1">
      <c r="E23038" s="576"/>
    </row>
    <row r="23039" spans="5:5" ht="12" customHeight="1">
      <c r="E23039" s="576"/>
    </row>
    <row r="23040" spans="5:5" ht="12" customHeight="1">
      <c r="E23040" s="576"/>
    </row>
    <row r="23041" spans="5:5" ht="12" customHeight="1">
      <c r="E23041" s="576"/>
    </row>
    <row r="23042" spans="5:5" ht="12" customHeight="1">
      <c r="E23042" s="576"/>
    </row>
    <row r="23043" spans="5:5" ht="12" customHeight="1">
      <c r="E23043" s="576"/>
    </row>
    <row r="23044" spans="5:5" ht="12" customHeight="1">
      <c r="E23044" s="576"/>
    </row>
    <row r="23045" spans="5:5" ht="12" customHeight="1">
      <c r="E23045" s="576"/>
    </row>
    <row r="23046" spans="5:5" ht="12" customHeight="1">
      <c r="E23046" s="576"/>
    </row>
    <row r="23047" spans="5:5" ht="12" customHeight="1">
      <c r="E23047" s="576"/>
    </row>
    <row r="23048" spans="5:5" ht="12" customHeight="1">
      <c r="E23048" s="576"/>
    </row>
    <row r="23049" spans="5:5" ht="12" customHeight="1">
      <c r="E23049" s="576"/>
    </row>
    <row r="23050" spans="5:5" ht="12" customHeight="1">
      <c r="E23050" s="576"/>
    </row>
    <row r="23051" spans="5:5" ht="12" customHeight="1">
      <c r="E23051" s="576"/>
    </row>
    <row r="23052" spans="5:5" ht="12" customHeight="1">
      <c r="E23052" s="576"/>
    </row>
    <row r="23053" spans="5:5" ht="12" customHeight="1">
      <c r="E23053" s="576"/>
    </row>
    <row r="23054" spans="5:5" ht="12" customHeight="1">
      <c r="E23054" s="576"/>
    </row>
    <row r="23055" spans="5:5" ht="12" customHeight="1">
      <c r="E23055" s="576"/>
    </row>
    <row r="23056" spans="5:5" ht="12" customHeight="1">
      <c r="E23056" s="576"/>
    </row>
    <row r="23057" spans="5:5" ht="12" customHeight="1">
      <c r="E23057" s="576"/>
    </row>
    <row r="23058" spans="5:5" ht="12" customHeight="1">
      <c r="E23058" s="576"/>
    </row>
    <row r="23059" spans="5:5" ht="12" customHeight="1">
      <c r="E23059" s="576"/>
    </row>
    <row r="23060" spans="5:5" ht="12" customHeight="1">
      <c r="E23060" s="576"/>
    </row>
    <row r="23061" spans="5:5" ht="12" customHeight="1">
      <c r="E23061" s="576"/>
    </row>
    <row r="23062" spans="5:5" ht="12" customHeight="1">
      <c r="E23062" s="576"/>
    </row>
    <row r="23063" spans="5:5" ht="12" customHeight="1">
      <c r="E23063" s="576"/>
    </row>
    <row r="23064" spans="5:5" ht="12" customHeight="1">
      <c r="E23064" s="576"/>
    </row>
    <row r="23065" spans="5:5" ht="12" customHeight="1">
      <c r="E23065" s="576"/>
    </row>
    <row r="23066" spans="5:5" ht="12" customHeight="1">
      <c r="E23066" s="576"/>
    </row>
    <row r="23067" spans="5:5" ht="12" customHeight="1">
      <c r="E23067" s="576"/>
    </row>
    <row r="23068" spans="5:5" ht="12" customHeight="1">
      <c r="E23068" s="576"/>
    </row>
    <row r="23069" spans="5:5" ht="12" customHeight="1">
      <c r="E23069" s="576"/>
    </row>
    <row r="23070" spans="5:5" ht="12" customHeight="1">
      <c r="E23070" s="576"/>
    </row>
    <row r="23071" spans="5:5" ht="12" customHeight="1">
      <c r="E23071" s="576"/>
    </row>
    <row r="23072" spans="5:5" ht="12" customHeight="1">
      <c r="E23072" s="576"/>
    </row>
    <row r="23073" spans="5:5" ht="12" customHeight="1">
      <c r="E23073" s="576"/>
    </row>
    <row r="23074" spans="5:5" ht="12" customHeight="1">
      <c r="E23074" s="576"/>
    </row>
    <row r="23075" spans="5:5" ht="12" customHeight="1">
      <c r="E23075" s="576"/>
    </row>
    <row r="23076" spans="5:5" ht="12" customHeight="1">
      <c r="E23076" s="576"/>
    </row>
    <row r="23077" spans="5:5" ht="12" customHeight="1">
      <c r="E23077" s="576"/>
    </row>
    <row r="23078" spans="5:5" ht="12" customHeight="1">
      <c r="E23078" s="576"/>
    </row>
    <row r="23079" spans="5:5" ht="12" customHeight="1">
      <c r="E23079" s="576"/>
    </row>
    <row r="23080" spans="5:5" ht="12" customHeight="1">
      <c r="E23080" s="576"/>
    </row>
    <row r="23081" spans="5:5" ht="12" customHeight="1">
      <c r="E23081" s="576"/>
    </row>
    <row r="23082" spans="5:5" ht="12" customHeight="1">
      <c r="E23082" s="576"/>
    </row>
    <row r="23083" spans="5:5" ht="12" customHeight="1">
      <c r="E23083" s="576"/>
    </row>
    <row r="23084" spans="5:5" ht="12" customHeight="1">
      <c r="E23084" s="576"/>
    </row>
    <row r="23085" spans="5:5" ht="12" customHeight="1">
      <c r="E23085" s="576"/>
    </row>
    <row r="23086" spans="5:5" ht="12" customHeight="1">
      <c r="E23086" s="576"/>
    </row>
    <row r="23087" spans="5:5" ht="12" customHeight="1">
      <c r="E23087" s="576"/>
    </row>
    <row r="23088" spans="5:5" ht="12" customHeight="1">
      <c r="E23088" s="576"/>
    </row>
    <row r="23089" spans="5:5" ht="12" customHeight="1">
      <c r="E23089" s="576"/>
    </row>
    <row r="23090" spans="5:5" ht="12" customHeight="1">
      <c r="E23090" s="576"/>
    </row>
    <row r="23091" spans="5:5" ht="12" customHeight="1">
      <c r="E23091" s="576"/>
    </row>
    <row r="23092" spans="5:5" ht="12" customHeight="1">
      <c r="E23092" s="576"/>
    </row>
    <row r="23093" spans="5:5" ht="12" customHeight="1">
      <c r="E23093" s="576"/>
    </row>
    <row r="23094" spans="5:5" ht="12" customHeight="1">
      <c r="E23094" s="576"/>
    </row>
    <row r="23095" spans="5:5" ht="12" customHeight="1">
      <c r="E23095" s="576"/>
    </row>
    <row r="23096" spans="5:5" ht="12" customHeight="1">
      <c r="E23096" s="576"/>
    </row>
    <row r="23097" spans="5:5" ht="12" customHeight="1">
      <c r="E23097" s="576"/>
    </row>
    <row r="23098" spans="5:5" ht="12" customHeight="1">
      <c r="E23098" s="576"/>
    </row>
    <row r="23099" spans="5:5" ht="12" customHeight="1">
      <c r="E23099" s="576"/>
    </row>
    <row r="23100" spans="5:5" ht="12" customHeight="1">
      <c r="E23100" s="576"/>
    </row>
    <row r="23101" spans="5:5" ht="12" customHeight="1">
      <c r="E23101" s="576"/>
    </row>
    <row r="23102" spans="5:5" ht="12" customHeight="1">
      <c r="E23102" s="576"/>
    </row>
    <row r="23103" spans="5:5" ht="12" customHeight="1">
      <c r="E23103" s="576"/>
    </row>
    <row r="23104" spans="5:5" ht="12" customHeight="1">
      <c r="E23104" s="576"/>
    </row>
    <row r="23105" spans="5:5" ht="12" customHeight="1">
      <c r="E23105" s="576"/>
    </row>
    <row r="23106" spans="5:5" ht="12" customHeight="1">
      <c r="E23106" s="576"/>
    </row>
    <row r="23107" spans="5:5" ht="12" customHeight="1">
      <c r="E23107" s="576"/>
    </row>
    <row r="23108" spans="5:5" ht="12" customHeight="1">
      <c r="E23108" s="576"/>
    </row>
    <row r="23109" spans="5:5" ht="12" customHeight="1">
      <c r="E23109" s="576"/>
    </row>
    <row r="23110" spans="5:5" ht="12" customHeight="1">
      <c r="E23110" s="576"/>
    </row>
    <row r="23111" spans="5:5" ht="12" customHeight="1">
      <c r="E23111" s="576"/>
    </row>
    <row r="23112" spans="5:5" ht="12" customHeight="1">
      <c r="E23112" s="576"/>
    </row>
    <row r="23113" spans="5:5" ht="12" customHeight="1">
      <c r="E23113" s="576"/>
    </row>
    <row r="23114" spans="5:5" ht="12" customHeight="1">
      <c r="E23114" s="576"/>
    </row>
    <row r="23115" spans="5:5" ht="12" customHeight="1">
      <c r="E23115" s="576"/>
    </row>
    <row r="23116" spans="5:5" ht="12" customHeight="1">
      <c r="E23116" s="576"/>
    </row>
    <row r="23117" spans="5:5" ht="12" customHeight="1">
      <c r="E23117" s="576"/>
    </row>
    <row r="23118" spans="5:5" ht="12" customHeight="1">
      <c r="E23118" s="576"/>
    </row>
    <row r="23119" spans="5:5" ht="12" customHeight="1">
      <c r="E23119" s="576"/>
    </row>
    <row r="23120" spans="5:5" ht="12" customHeight="1">
      <c r="E23120" s="576"/>
    </row>
    <row r="23121" spans="5:5" ht="12" customHeight="1">
      <c r="E23121" s="576"/>
    </row>
    <row r="23122" spans="5:5" ht="12" customHeight="1">
      <c r="E23122" s="576"/>
    </row>
    <row r="23123" spans="5:5" ht="12" customHeight="1">
      <c r="E23123" s="576"/>
    </row>
    <row r="23124" spans="5:5" ht="12" customHeight="1">
      <c r="E23124" s="576"/>
    </row>
    <row r="23125" spans="5:5" ht="12" customHeight="1">
      <c r="E23125" s="576"/>
    </row>
    <row r="23126" spans="5:5" ht="12" customHeight="1">
      <c r="E23126" s="576"/>
    </row>
    <row r="23127" spans="5:5" ht="12" customHeight="1">
      <c r="E23127" s="576"/>
    </row>
    <row r="23128" spans="5:5" ht="12" customHeight="1">
      <c r="E23128" s="576"/>
    </row>
    <row r="23129" spans="5:5" ht="12" customHeight="1">
      <c r="E23129" s="576"/>
    </row>
    <row r="23130" spans="5:5" ht="12" customHeight="1">
      <c r="E23130" s="576"/>
    </row>
    <row r="23131" spans="5:5" ht="12" customHeight="1">
      <c r="E23131" s="576"/>
    </row>
    <row r="23132" spans="5:5" ht="12" customHeight="1">
      <c r="E23132" s="576"/>
    </row>
    <row r="23133" spans="5:5" ht="12" customHeight="1">
      <c r="E23133" s="576"/>
    </row>
    <row r="23134" spans="5:5" ht="12" customHeight="1">
      <c r="E23134" s="576"/>
    </row>
    <row r="23135" spans="5:5" ht="12" customHeight="1">
      <c r="E23135" s="576"/>
    </row>
    <row r="23136" spans="5:5" ht="12" customHeight="1">
      <c r="E23136" s="576"/>
    </row>
    <row r="23137" spans="5:5" ht="12" customHeight="1">
      <c r="E23137" s="576"/>
    </row>
    <row r="23138" spans="5:5" ht="12" customHeight="1">
      <c r="E23138" s="576"/>
    </row>
    <row r="23139" spans="5:5" ht="12" customHeight="1">
      <c r="E23139" s="576"/>
    </row>
    <row r="23140" spans="5:5" ht="12" customHeight="1">
      <c r="E23140" s="576"/>
    </row>
    <row r="23141" spans="5:5" ht="12" customHeight="1">
      <c r="E23141" s="576"/>
    </row>
    <row r="23142" spans="5:5" ht="12" customHeight="1">
      <c r="E23142" s="576"/>
    </row>
    <row r="23143" spans="5:5" ht="12" customHeight="1">
      <c r="E23143" s="576"/>
    </row>
    <row r="23144" spans="5:5" ht="12" customHeight="1">
      <c r="E23144" s="576"/>
    </row>
    <row r="23145" spans="5:5" ht="12" customHeight="1">
      <c r="E23145" s="576"/>
    </row>
    <row r="23146" spans="5:5" ht="12" customHeight="1">
      <c r="E23146" s="576"/>
    </row>
    <row r="23147" spans="5:5" ht="12" customHeight="1">
      <c r="E23147" s="576"/>
    </row>
    <row r="23148" spans="5:5" ht="12" customHeight="1">
      <c r="E23148" s="576"/>
    </row>
    <row r="23149" spans="5:5" ht="12" customHeight="1">
      <c r="E23149" s="576"/>
    </row>
    <row r="23150" spans="5:5" ht="12" customHeight="1">
      <c r="E23150" s="576"/>
    </row>
    <row r="23151" spans="5:5" ht="12" customHeight="1">
      <c r="E23151" s="576"/>
    </row>
    <row r="23152" spans="5:5" ht="12" customHeight="1">
      <c r="E23152" s="576"/>
    </row>
    <row r="23153" spans="5:5" ht="12" customHeight="1">
      <c r="E23153" s="576"/>
    </row>
    <row r="23154" spans="5:5" ht="12" customHeight="1">
      <c r="E23154" s="576"/>
    </row>
    <row r="23155" spans="5:5" ht="12" customHeight="1">
      <c r="E23155" s="576"/>
    </row>
    <row r="23156" spans="5:5" ht="12" customHeight="1">
      <c r="E23156" s="576"/>
    </row>
    <row r="23157" spans="5:5" ht="12" customHeight="1">
      <c r="E23157" s="576"/>
    </row>
    <row r="23158" spans="5:5" ht="12" customHeight="1">
      <c r="E23158" s="576"/>
    </row>
    <row r="23159" spans="5:5" ht="12" customHeight="1">
      <c r="E23159" s="576"/>
    </row>
    <row r="23160" spans="5:5" ht="12" customHeight="1">
      <c r="E23160" s="576"/>
    </row>
    <row r="23161" spans="5:5" ht="12" customHeight="1">
      <c r="E23161" s="576"/>
    </row>
    <row r="23162" spans="5:5" ht="12" customHeight="1">
      <c r="E23162" s="576"/>
    </row>
    <row r="23163" spans="5:5" ht="12" customHeight="1">
      <c r="E23163" s="576"/>
    </row>
    <row r="23164" spans="5:5" ht="12" customHeight="1">
      <c r="E23164" s="576"/>
    </row>
    <row r="23165" spans="5:5" ht="12" customHeight="1">
      <c r="E23165" s="576"/>
    </row>
    <row r="23166" spans="5:5" ht="12" customHeight="1">
      <c r="E23166" s="576"/>
    </row>
    <row r="23167" spans="5:5" ht="12" customHeight="1">
      <c r="E23167" s="576"/>
    </row>
    <row r="23168" spans="5:5" ht="12" customHeight="1">
      <c r="E23168" s="576"/>
    </row>
    <row r="23169" spans="5:5" ht="12" customHeight="1">
      <c r="E23169" s="576"/>
    </row>
    <row r="23170" spans="5:5" ht="12" customHeight="1">
      <c r="E23170" s="576"/>
    </row>
    <row r="23171" spans="5:5" ht="12" customHeight="1">
      <c r="E23171" s="576"/>
    </row>
    <row r="23172" spans="5:5" ht="12" customHeight="1">
      <c r="E23172" s="576"/>
    </row>
    <row r="23173" spans="5:5" ht="12" customHeight="1">
      <c r="E23173" s="576"/>
    </row>
    <row r="23174" spans="5:5" ht="12" customHeight="1">
      <c r="E23174" s="576"/>
    </row>
    <row r="23175" spans="5:5" ht="12" customHeight="1">
      <c r="E23175" s="576"/>
    </row>
    <row r="23176" spans="5:5" ht="12" customHeight="1">
      <c r="E23176" s="576"/>
    </row>
    <row r="23177" spans="5:5" ht="12" customHeight="1">
      <c r="E23177" s="576"/>
    </row>
    <row r="23178" spans="5:5" ht="12" customHeight="1">
      <c r="E23178" s="576"/>
    </row>
    <row r="23179" spans="5:5" ht="12" customHeight="1">
      <c r="E23179" s="576"/>
    </row>
    <row r="23180" spans="5:5" ht="12" customHeight="1">
      <c r="E23180" s="576"/>
    </row>
    <row r="23181" spans="5:5" ht="12" customHeight="1">
      <c r="E23181" s="576"/>
    </row>
    <row r="23182" spans="5:5" ht="12" customHeight="1">
      <c r="E23182" s="576"/>
    </row>
    <row r="23183" spans="5:5" ht="12" customHeight="1">
      <c r="E23183" s="576"/>
    </row>
    <row r="23184" spans="5:5" ht="12" customHeight="1">
      <c r="E23184" s="576"/>
    </row>
    <row r="23185" spans="5:5" ht="12" customHeight="1">
      <c r="E23185" s="576"/>
    </row>
    <row r="23186" spans="5:5" ht="12" customHeight="1">
      <c r="E23186" s="576"/>
    </row>
    <row r="23187" spans="5:5" ht="12" customHeight="1">
      <c r="E23187" s="576"/>
    </row>
    <row r="23188" spans="5:5" ht="12" customHeight="1">
      <c r="E23188" s="576"/>
    </row>
    <row r="23189" spans="5:5" ht="12" customHeight="1">
      <c r="E23189" s="576"/>
    </row>
    <row r="23190" spans="5:5" ht="12" customHeight="1">
      <c r="E23190" s="576"/>
    </row>
    <row r="23191" spans="5:5" ht="12" customHeight="1">
      <c r="E23191" s="576"/>
    </row>
    <row r="23192" spans="5:5" ht="12" customHeight="1">
      <c r="E23192" s="576"/>
    </row>
    <row r="23193" spans="5:5" ht="12" customHeight="1">
      <c r="E23193" s="576"/>
    </row>
    <row r="23194" spans="5:5" ht="12" customHeight="1">
      <c r="E23194" s="576"/>
    </row>
    <row r="23195" spans="5:5" ht="12" customHeight="1">
      <c r="E23195" s="576"/>
    </row>
    <row r="23196" spans="5:5" ht="12" customHeight="1">
      <c r="E23196" s="576"/>
    </row>
    <row r="23197" spans="5:5" ht="12" customHeight="1">
      <c r="E23197" s="576"/>
    </row>
    <row r="23198" spans="5:5" ht="12" customHeight="1">
      <c r="E23198" s="576"/>
    </row>
    <row r="23199" spans="5:5" ht="12" customHeight="1">
      <c r="E23199" s="576"/>
    </row>
    <row r="23200" spans="5:5" ht="12" customHeight="1">
      <c r="E23200" s="576"/>
    </row>
    <row r="23201" spans="5:5" ht="12" customHeight="1">
      <c r="E23201" s="576"/>
    </row>
    <row r="23202" spans="5:5" ht="12" customHeight="1">
      <c r="E23202" s="576"/>
    </row>
    <row r="23203" spans="5:5" ht="12" customHeight="1">
      <c r="E23203" s="576"/>
    </row>
    <row r="23204" spans="5:5" ht="12" customHeight="1">
      <c r="E23204" s="576"/>
    </row>
    <row r="23205" spans="5:5" ht="12" customHeight="1">
      <c r="E23205" s="576"/>
    </row>
    <row r="23206" spans="5:5" ht="12" customHeight="1">
      <c r="E23206" s="576"/>
    </row>
    <row r="23207" spans="5:5" ht="12" customHeight="1">
      <c r="E23207" s="576"/>
    </row>
    <row r="23208" spans="5:5" ht="12" customHeight="1">
      <c r="E23208" s="576"/>
    </row>
    <row r="23209" spans="5:5" ht="12" customHeight="1">
      <c r="E23209" s="576"/>
    </row>
    <row r="23210" spans="5:5" ht="12" customHeight="1">
      <c r="E23210" s="576"/>
    </row>
    <row r="23211" spans="5:5" ht="12" customHeight="1">
      <c r="E23211" s="576"/>
    </row>
    <row r="23212" spans="5:5" ht="12" customHeight="1">
      <c r="E23212" s="576"/>
    </row>
    <row r="23213" spans="5:5" ht="12" customHeight="1">
      <c r="E23213" s="576"/>
    </row>
    <row r="23214" spans="5:5" ht="12" customHeight="1">
      <c r="E23214" s="576"/>
    </row>
    <row r="23215" spans="5:5" ht="12" customHeight="1">
      <c r="E23215" s="576"/>
    </row>
    <row r="23216" spans="5:5" ht="12" customHeight="1">
      <c r="E23216" s="576"/>
    </row>
    <row r="23217" spans="5:5" ht="12" customHeight="1">
      <c r="E23217" s="576"/>
    </row>
    <row r="23218" spans="5:5" ht="12" customHeight="1">
      <c r="E23218" s="576"/>
    </row>
    <row r="23219" spans="5:5" ht="12" customHeight="1">
      <c r="E23219" s="576"/>
    </row>
    <row r="23220" spans="5:5" ht="12" customHeight="1">
      <c r="E23220" s="576"/>
    </row>
    <row r="23221" spans="5:5" ht="12" customHeight="1">
      <c r="E23221" s="576"/>
    </row>
    <row r="23222" spans="5:5" ht="12" customHeight="1">
      <c r="E23222" s="576"/>
    </row>
    <row r="23223" spans="5:5" ht="12" customHeight="1">
      <c r="E23223" s="576"/>
    </row>
    <row r="23224" spans="5:5" ht="12" customHeight="1">
      <c r="E23224" s="576"/>
    </row>
    <row r="23225" spans="5:5" ht="12" customHeight="1">
      <c r="E23225" s="576"/>
    </row>
    <row r="23226" spans="5:5" ht="12" customHeight="1">
      <c r="E23226" s="576"/>
    </row>
    <row r="23227" spans="5:5" ht="12" customHeight="1">
      <c r="E23227" s="576"/>
    </row>
    <row r="23228" spans="5:5" ht="12" customHeight="1">
      <c r="E23228" s="576"/>
    </row>
    <row r="23229" spans="5:5" ht="12" customHeight="1">
      <c r="E23229" s="576"/>
    </row>
    <row r="23230" spans="5:5" ht="12" customHeight="1">
      <c r="E23230" s="576"/>
    </row>
    <row r="23231" spans="5:5" ht="12" customHeight="1">
      <c r="E23231" s="576"/>
    </row>
    <row r="23232" spans="5:5" ht="12" customHeight="1">
      <c r="E23232" s="576"/>
    </row>
    <row r="23233" spans="5:5" ht="12" customHeight="1">
      <c r="E23233" s="576"/>
    </row>
    <row r="23234" spans="5:5" ht="12" customHeight="1">
      <c r="E23234" s="576"/>
    </row>
    <row r="23235" spans="5:5" ht="12" customHeight="1">
      <c r="E23235" s="576"/>
    </row>
    <row r="23236" spans="5:5" ht="12" customHeight="1">
      <c r="E23236" s="576"/>
    </row>
    <row r="23237" spans="5:5" ht="12" customHeight="1">
      <c r="E23237" s="576"/>
    </row>
    <row r="23238" spans="5:5" ht="12" customHeight="1">
      <c r="E23238" s="576"/>
    </row>
    <row r="23239" spans="5:5" ht="12" customHeight="1">
      <c r="E23239" s="576"/>
    </row>
    <row r="23240" spans="5:5" ht="12" customHeight="1">
      <c r="E23240" s="576"/>
    </row>
    <row r="23241" spans="5:5" ht="12" customHeight="1">
      <c r="E23241" s="576"/>
    </row>
    <row r="23242" spans="5:5" ht="12" customHeight="1">
      <c r="E23242" s="576"/>
    </row>
    <row r="23243" spans="5:5" ht="12" customHeight="1">
      <c r="E23243" s="576"/>
    </row>
    <row r="23244" spans="5:5" ht="12" customHeight="1">
      <c r="E23244" s="576"/>
    </row>
    <row r="23245" spans="5:5" ht="12" customHeight="1">
      <c r="E23245" s="576"/>
    </row>
    <row r="23246" spans="5:5" ht="12" customHeight="1">
      <c r="E23246" s="576"/>
    </row>
    <row r="23247" spans="5:5" ht="12" customHeight="1">
      <c r="E23247" s="576"/>
    </row>
    <row r="23248" spans="5:5" ht="12" customHeight="1">
      <c r="E23248" s="576"/>
    </row>
    <row r="23249" spans="5:5" ht="12" customHeight="1">
      <c r="E23249" s="576"/>
    </row>
    <row r="23250" spans="5:5" ht="12" customHeight="1">
      <c r="E23250" s="576"/>
    </row>
    <row r="23251" spans="5:5" ht="12" customHeight="1">
      <c r="E23251" s="576"/>
    </row>
    <row r="23252" spans="5:5" ht="12" customHeight="1">
      <c r="E23252" s="576"/>
    </row>
    <row r="23253" spans="5:5" ht="12" customHeight="1">
      <c r="E23253" s="576"/>
    </row>
    <row r="23254" spans="5:5" ht="12" customHeight="1">
      <c r="E23254" s="576"/>
    </row>
    <row r="23255" spans="5:5" ht="12" customHeight="1">
      <c r="E23255" s="576"/>
    </row>
    <row r="23256" spans="5:5" ht="12" customHeight="1">
      <c r="E23256" s="576"/>
    </row>
    <row r="23257" spans="5:5" ht="12" customHeight="1">
      <c r="E23257" s="576"/>
    </row>
    <row r="23258" spans="5:5" ht="12" customHeight="1">
      <c r="E23258" s="576"/>
    </row>
    <row r="23259" spans="5:5" ht="12" customHeight="1">
      <c r="E23259" s="576"/>
    </row>
    <row r="23260" spans="5:5" ht="12" customHeight="1">
      <c r="E23260" s="576"/>
    </row>
    <row r="23261" spans="5:5" ht="12" customHeight="1">
      <c r="E23261" s="576"/>
    </row>
    <row r="23262" spans="5:5" ht="12" customHeight="1">
      <c r="E23262" s="576"/>
    </row>
    <row r="23263" spans="5:5" ht="12" customHeight="1">
      <c r="E23263" s="576"/>
    </row>
    <row r="23264" spans="5:5" ht="12" customHeight="1">
      <c r="E23264" s="576"/>
    </row>
    <row r="23265" spans="5:5" ht="12" customHeight="1">
      <c r="E23265" s="576"/>
    </row>
    <row r="23266" spans="5:5" ht="12" customHeight="1">
      <c r="E23266" s="576"/>
    </row>
    <row r="23267" spans="5:5" ht="12" customHeight="1">
      <c r="E23267" s="576"/>
    </row>
    <row r="23268" spans="5:5" ht="12" customHeight="1">
      <c r="E23268" s="576"/>
    </row>
    <row r="23269" spans="5:5" ht="12" customHeight="1">
      <c r="E23269" s="576"/>
    </row>
    <row r="23270" spans="5:5" ht="12" customHeight="1">
      <c r="E23270" s="576"/>
    </row>
    <row r="23271" spans="5:5" ht="12" customHeight="1">
      <c r="E23271" s="576"/>
    </row>
    <row r="23272" spans="5:5" ht="12" customHeight="1">
      <c r="E23272" s="576"/>
    </row>
    <row r="23273" spans="5:5" ht="12" customHeight="1">
      <c r="E23273" s="576"/>
    </row>
    <row r="23274" spans="5:5" ht="12" customHeight="1">
      <c r="E23274" s="576"/>
    </row>
    <row r="23275" spans="5:5" ht="12" customHeight="1">
      <c r="E23275" s="576"/>
    </row>
    <row r="23276" spans="5:5" ht="12" customHeight="1">
      <c r="E23276" s="576"/>
    </row>
    <row r="23277" spans="5:5" ht="12" customHeight="1">
      <c r="E23277" s="576"/>
    </row>
    <row r="23278" spans="5:5" ht="12" customHeight="1">
      <c r="E23278" s="576"/>
    </row>
    <row r="23279" spans="5:5" ht="12" customHeight="1">
      <c r="E23279" s="576"/>
    </row>
    <row r="23280" spans="5:5" ht="12" customHeight="1">
      <c r="E23280" s="576"/>
    </row>
    <row r="23281" spans="5:5" ht="12" customHeight="1">
      <c r="E23281" s="576"/>
    </row>
    <row r="23282" spans="5:5" ht="12" customHeight="1">
      <c r="E23282" s="576"/>
    </row>
    <row r="23283" spans="5:5" ht="12" customHeight="1">
      <c r="E23283" s="576"/>
    </row>
    <row r="23284" spans="5:5" ht="12" customHeight="1">
      <c r="E23284" s="576"/>
    </row>
    <row r="23285" spans="5:5" ht="12" customHeight="1">
      <c r="E23285" s="576"/>
    </row>
    <row r="23286" spans="5:5" ht="12" customHeight="1">
      <c r="E23286" s="576"/>
    </row>
    <row r="23287" spans="5:5" ht="12" customHeight="1">
      <c r="E23287" s="576"/>
    </row>
    <row r="23288" spans="5:5" ht="12" customHeight="1">
      <c r="E23288" s="576"/>
    </row>
    <row r="23289" spans="5:5" ht="12" customHeight="1">
      <c r="E23289" s="576"/>
    </row>
    <row r="23290" spans="5:5" ht="12" customHeight="1">
      <c r="E23290" s="576"/>
    </row>
    <row r="23291" spans="5:5" ht="12" customHeight="1">
      <c r="E23291" s="576"/>
    </row>
    <row r="23292" spans="5:5" ht="12" customHeight="1">
      <c r="E23292" s="576"/>
    </row>
    <row r="23293" spans="5:5" ht="12" customHeight="1">
      <c r="E23293" s="576"/>
    </row>
    <row r="23294" spans="5:5" ht="12" customHeight="1">
      <c r="E23294" s="576"/>
    </row>
    <row r="23295" spans="5:5" ht="12" customHeight="1">
      <c r="E23295" s="576"/>
    </row>
    <row r="23296" spans="5:5" ht="12" customHeight="1">
      <c r="E23296" s="576"/>
    </row>
    <row r="23297" spans="5:5" ht="12" customHeight="1">
      <c r="E23297" s="576"/>
    </row>
    <row r="23298" spans="5:5" ht="12" customHeight="1">
      <c r="E23298" s="576"/>
    </row>
    <row r="23299" spans="5:5" ht="12" customHeight="1">
      <c r="E23299" s="576"/>
    </row>
    <row r="23300" spans="5:5" ht="12" customHeight="1">
      <c r="E23300" s="576"/>
    </row>
    <row r="23301" spans="5:5" ht="12" customHeight="1">
      <c r="E23301" s="576"/>
    </row>
    <row r="23302" spans="5:5" ht="12" customHeight="1">
      <c r="E23302" s="576"/>
    </row>
    <row r="23303" spans="5:5" ht="12" customHeight="1">
      <c r="E23303" s="576"/>
    </row>
    <row r="23304" spans="5:5" ht="12" customHeight="1">
      <c r="E23304" s="576"/>
    </row>
    <row r="23305" spans="5:5" ht="12" customHeight="1">
      <c r="E23305" s="576"/>
    </row>
    <row r="23306" spans="5:5" ht="12" customHeight="1">
      <c r="E23306" s="576"/>
    </row>
    <row r="23307" spans="5:5" ht="12" customHeight="1">
      <c r="E23307" s="576"/>
    </row>
    <row r="23308" spans="5:5" ht="12" customHeight="1">
      <c r="E23308" s="576"/>
    </row>
    <row r="23309" spans="5:5" ht="12" customHeight="1">
      <c r="E23309" s="576"/>
    </row>
    <row r="23310" spans="5:5" ht="12" customHeight="1">
      <c r="E23310" s="576"/>
    </row>
    <row r="23311" spans="5:5" ht="12" customHeight="1">
      <c r="E23311" s="576"/>
    </row>
    <row r="23312" spans="5:5" ht="12" customHeight="1">
      <c r="E23312" s="576"/>
    </row>
    <row r="23313" spans="5:5" ht="12" customHeight="1">
      <c r="E23313" s="576"/>
    </row>
    <row r="23314" spans="5:5" ht="12" customHeight="1">
      <c r="E23314" s="576"/>
    </row>
    <row r="23315" spans="5:5" ht="12" customHeight="1">
      <c r="E23315" s="576"/>
    </row>
    <row r="23316" spans="5:5" ht="12" customHeight="1">
      <c r="E23316" s="576"/>
    </row>
    <row r="23317" spans="5:5" ht="12" customHeight="1">
      <c r="E23317" s="576"/>
    </row>
    <row r="23318" spans="5:5" ht="12" customHeight="1">
      <c r="E23318" s="576"/>
    </row>
    <row r="23319" spans="5:5" ht="12" customHeight="1">
      <c r="E23319" s="576"/>
    </row>
    <row r="23320" spans="5:5" ht="12" customHeight="1">
      <c r="E23320" s="576"/>
    </row>
    <row r="23321" spans="5:5" ht="12" customHeight="1">
      <c r="E23321" s="576"/>
    </row>
    <row r="23322" spans="5:5" ht="12" customHeight="1">
      <c r="E23322" s="576"/>
    </row>
    <row r="23323" spans="5:5" ht="12" customHeight="1">
      <c r="E23323" s="576"/>
    </row>
    <row r="23324" spans="5:5" ht="12" customHeight="1">
      <c r="E23324" s="576"/>
    </row>
    <row r="23325" spans="5:5" ht="12" customHeight="1">
      <c r="E23325" s="576"/>
    </row>
    <row r="23326" spans="5:5" ht="12" customHeight="1">
      <c r="E23326" s="576"/>
    </row>
    <row r="23327" spans="5:5" ht="12" customHeight="1">
      <c r="E23327" s="576"/>
    </row>
    <row r="23328" spans="5:5" ht="12" customHeight="1">
      <c r="E23328" s="576"/>
    </row>
    <row r="23329" spans="5:5" ht="12" customHeight="1">
      <c r="E23329" s="576"/>
    </row>
    <row r="23330" spans="5:5" ht="12" customHeight="1">
      <c r="E23330" s="576"/>
    </row>
    <row r="23331" spans="5:5" ht="12" customHeight="1">
      <c r="E23331" s="576"/>
    </row>
    <row r="23332" spans="5:5" ht="12" customHeight="1">
      <c r="E23332" s="576"/>
    </row>
    <row r="23333" spans="5:5" ht="12" customHeight="1">
      <c r="E23333" s="576"/>
    </row>
    <row r="23334" spans="5:5" ht="12" customHeight="1">
      <c r="E23334" s="576"/>
    </row>
    <row r="23335" spans="5:5" ht="12" customHeight="1">
      <c r="E23335" s="576"/>
    </row>
    <row r="23336" spans="5:5" ht="12" customHeight="1">
      <c r="E23336" s="576"/>
    </row>
    <row r="23337" spans="5:5" ht="12" customHeight="1">
      <c r="E23337" s="576"/>
    </row>
    <row r="23338" spans="5:5" ht="12" customHeight="1">
      <c r="E23338" s="576"/>
    </row>
    <row r="23339" spans="5:5" ht="12" customHeight="1">
      <c r="E23339" s="576"/>
    </row>
    <row r="23340" spans="5:5" ht="12" customHeight="1">
      <c r="E23340" s="576"/>
    </row>
    <row r="23341" spans="5:5" ht="12" customHeight="1">
      <c r="E23341" s="576"/>
    </row>
    <row r="23342" spans="5:5" ht="12" customHeight="1">
      <c r="E23342" s="576"/>
    </row>
    <row r="23343" spans="5:5" ht="12" customHeight="1">
      <c r="E23343" s="576"/>
    </row>
    <row r="23344" spans="5:5" ht="12" customHeight="1">
      <c r="E23344" s="576"/>
    </row>
    <row r="23345" spans="5:5" ht="12" customHeight="1">
      <c r="E23345" s="576"/>
    </row>
    <row r="23346" spans="5:5" ht="12" customHeight="1">
      <c r="E23346" s="576"/>
    </row>
    <row r="23347" spans="5:5" ht="12" customHeight="1">
      <c r="E23347" s="576"/>
    </row>
    <row r="23348" spans="5:5" ht="12" customHeight="1">
      <c r="E23348" s="576"/>
    </row>
    <row r="23349" spans="5:5" ht="12" customHeight="1">
      <c r="E23349" s="576"/>
    </row>
    <row r="23350" spans="5:5" ht="12" customHeight="1">
      <c r="E23350" s="576"/>
    </row>
    <row r="23351" spans="5:5" ht="12" customHeight="1">
      <c r="E23351" s="576"/>
    </row>
    <row r="23352" spans="5:5" ht="12" customHeight="1">
      <c r="E23352" s="576"/>
    </row>
    <row r="23353" spans="5:5" ht="12" customHeight="1">
      <c r="E23353" s="576"/>
    </row>
    <row r="23354" spans="5:5" ht="12" customHeight="1">
      <c r="E23354" s="576"/>
    </row>
    <row r="23355" spans="5:5" ht="12" customHeight="1">
      <c r="E23355" s="576"/>
    </row>
    <row r="23356" spans="5:5" ht="12" customHeight="1">
      <c r="E23356" s="576"/>
    </row>
    <row r="23357" spans="5:5" ht="12" customHeight="1">
      <c r="E23357" s="576"/>
    </row>
    <row r="23358" spans="5:5" ht="12" customHeight="1">
      <c r="E23358" s="576"/>
    </row>
    <row r="23359" spans="5:5" ht="12" customHeight="1">
      <c r="E23359" s="576"/>
    </row>
    <row r="23360" spans="5:5" ht="12" customHeight="1">
      <c r="E23360" s="576"/>
    </row>
    <row r="23361" spans="5:5" ht="12" customHeight="1">
      <c r="E23361" s="576"/>
    </row>
    <row r="23362" spans="5:5" ht="12" customHeight="1">
      <c r="E23362" s="576"/>
    </row>
    <row r="23363" spans="5:5" ht="12" customHeight="1">
      <c r="E23363" s="576"/>
    </row>
    <row r="23364" spans="5:5" ht="12" customHeight="1">
      <c r="E23364" s="576"/>
    </row>
    <row r="23365" spans="5:5" ht="12" customHeight="1">
      <c r="E23365" s="576"/>
    </row>
    <row r="23366" spans="5:5" ht="12" customHeight="1">
      <c r="E23366" s="576"/>
    </row>
    <row r="23367" spans="5:5" ht="12" customHeight="1">
      <c r="E23367" s="576"/>
    </row>
    <row r="23368" spans="5:5" ht="12" customHeight="1">
      <c r="E23368" s="576"/>
    </row>
    <row r="23369" spans="5:5" ht="12" customHeight="1">
      <c r="E23369" s="576"/>
    </row>
    <row r="23370" spans="5:5" ht="12" customHeight="1">
      <c r="E23370" s="576"/>
    </row>
    <row r="23371" spans="5:5" ht="12" customHeight="1">
      <c r="E23371" s="576"/>
    </row>
    <row r="23372" spans="5:5" ht="12" customHeight="1">
      <c r="E23372" s="576"/>
    </row>
    <row r="23373" spans="5:5" ht="12" customHeight="1">
      <c r="E23373" s="576"/>
    </row>
    <row r="23374" spans="5:5" ht="12" customHeight="1">
      <c r="E23374" s="576"/>
    </row>
    <row r="23375" spans="5:5" ht="12" customHeight="1">
      <c r="E23375" s="576"/>
    </row>
    <row r="23376" spans="5:5" ht="12" customHeight="1">
      <c r="E23376" s="576"/>
    </row>
    <row r="23377" spans="5:5" ht="12" customHeight="1">
      <c r="E23377" s="576"/>
    </row>
    <row r="23378" spans="5:5" ht="12" customHeight="1">
      <c r="E23378" s="576"/>
    </row>
    <row r="23379" spans="5:5" ht="12" customHeight="1">
      <c r="E23379" s="576"/>
    </row>
    <row r="23380" spans="5:5" ht="12" customHeight="1">
      <c r="E23380" s="576"/>
    </row>
    <row r="23381" spans="5:5" ht="12" customHeight="1">
      <c r="E23381" s="576"/>
    </row>
    <row r="23382" spans="5:5" ht="12" customHeight="1">
      <c r="E23382" s="576"/>
    </row>
    <row r="23383" spans="5:5" ht="12" customHeight="1">
      <c r="E23383" s="576"/>
    </row>
    <row r="23384" spans="5:5" ht="12" customHeight="1">
      <c r="E23384" s="576"/>
    </row>
    <row r="23385" spans="5:5" ht="12" customHeight="1">
      <c r="E23385" s="576"/>
    </row>
    <row r="23386" spans="5:5" ht="12" customHeight="1">
      <c r="E23386" s="576"/>
    </row>
    <row r="23387" spans="5:5" ht="12" customHeight="1">
      <c r="E23387" s="576"/>
    </row>
    <row r="23388" spans="5:5" ht="12" customHeight="1">
      <c r="E23388" s="576"/>
    </row>
    <row r="23389" spans="5:5" ht="12" customHeight="1">
      <c r="E23389" s="576"/>
    </row>
    <row r="23390" spans="5:5" ht="12" customHeight="1">
      <c r="E23390" s="576"/>
    </row>
    <row r="23391" spans="5:5" ht="12" customHeight="1">
      <c r="E23391" s="576"/>
    </row>
    <row r="23392" spans="5:5" ht="12" customHeight="1">
      <c r="E23392" s="576"/>
    </row>
    <row r="23393" spans="5:5" ht="12" customHeight="1">
      <c r="E23393" s="576"/>
    </row>
    <row r="23394" spans="5:5" ht="12" customHeight="1">
      <c r="E23394" s="576"/>
    </row>
    <row r="23395" spans="5:5" ht="12" customHeight="1">
      <c r="E23395" s="576"/>
    </row>
    <row r="23396" spans="5:5" ht="12" customHeight="1">
      <c r="E23396" s="576"/>
    </row>
    <row r="23397" spans="5:5" ht="12" customHeight="1">
      <c r="E23397" s="576"/>
    </row>
    <row r="23398" spans="5:5" ht="12" customHeight="1">
      <c r="E23398" s="576"/>
    </row>
    <row r="23399" spans="5:5" ht="12" customHeight="1">
      <c r="E23399" s="576"/>
    </row>
    <row r="23400" spans="5:5" ht="12" customHeight="1">
      <c r="E23400" s="576"/>
    </row>
    <row r="23401" spans="5:5" ht="12" customHeight="1">
      <c r="E23401" s="576"/>
    </row>
    <row r="23402" spans="5:5" ht="12" customHeight="1">
      <c r="E23402" s="576"/>
    </row>
    <row r="23403" spans="5:5" ht="12" customHeight="1">
      <c r="E23403" s="576"/>
    </row>
    <row r="23404" spans="5:5" ht="12" customHeight="1">
      <c r="E23404" s="576"/>
    </row>
    <row r="23405" spans="5:5" ht="12" customHeight="1">
      <c r="E23405" s="576"/>
    </row>
    <row r="23406" spans="5:5" ht="12" customHeight="1">
      <c r="E23406" s="576"/>
    </row>
    <row r="23407" spans="5:5" ht="12" customHeight="1">
      <c r="E23407" s="576"/>
    </row>
    <row r="23408" spans="5:5" ht="12" customHeight="1">
      <c r="E23408" s="576"/>
    </row>
    <row r="23409" spans="5:5" ht="12" customHeight="1">
      <c r="E23409" s="576"/>
    </row>
    <row r="23410" spans="5:5" ht="12" customHeight="1">
      <c r="E23410" s="576"/>
    </row>
    <row r="23411" spans="5:5" ht="12" customHeight="1">
      <c r="E23411" s="576"/>
    </row>
    <row r="23412" spans="5:5" ht="12" customHeight="1">
      <c r="E23412" s="576"/>
    </row>
    <row r="23413" spans="5:5" ht="12" customHeight="1">
      <c r="E23413" s="576"/>
    </row>
    <row r="23414" spans="5:5" ht="12" customHeight="1">
      <c r="E23414" s="576"/>
    </row>
    <row r="23415" spans="5:5" ht="12" customHeight="1">
      <c r="E23415" s="576"/>
    </row>
    <row r="23416" spans="5:5" ht="12" customHeight="1">
      <c r="E23416" s="576"/>
    </row>
    <row r="23417" spans="5:5" ht="12" customHeight="1">
      <c r="E23417" s="576"/>
    </row>
    <row r="23418" spans="5:5" ht="12" customHeight="1">
      <c r="E23418" s="576"/>
    </row>
    <row r="23419" spans="5:5" ht="12" customHeight="1">
      <c r="E23419" s="576"/>
    </row>
    <row r="23420" spans="5:5" ht="12" customHeight="1">
      <c r="E23420" s="576"/>
    </row>
    <row r="23421" spans="5:5" ht="12" customHeight="1">
      <c r="E23421" s="576"/>
    </row>
    <row r="23422" spans="5:5" ht="12" customHeight="1">
      <c r="E23422" s="576"/>
    </row>
    <row r="23423" spans="5:5" ht="12" customHeight="1">
      <c r="E23423" s="576"/>
    </row>
    <row r="23424" spans="5:5" ht="12" customHeight="1">
      <c r="E23424" s="576"/>
    </row>
    <row r="23425" spans="5:5" ht="12" customHeight="1">
      <c r="E23425" s="576"/>
    </row>
    <row r="23426" spans="5:5" ht="12" customHeight="1">
      <c r="E23426" s="576"/>
    </row>
    <row r="23427" spans="5:5" ht="12" customHeight="1">
      <c r="E23427" s="576"/>
    </row>
    <row r="23428" spans="5:5" ht="12" customHeight="1">
      <c r="E23428" s="576"/>
    </row>
    <row r="23429" spans="5:5" ht="12" customHeight="1">
      <c r="E23429" s="576"/>
    </row>
    <row r="23430" spans="5:5" ht="12" customHeight="1">
      <c r="E23430" s="576"/>
    </row>
    <row r="23431" spans="5:5" ht="12" customHeight="1">
      <c r="E23431" s="576"/>
    </row>
    <row r="23432" spans="5:5" ht="12" customHeight="1">
      <c r="E23432" s="576"/>
    </row>
    <row r="23433" spans="5:5" ht="12" customHeight="1">
      <c r="E23433" s="576"/>
    </row>
    <row r="23434" spans="5:5" ht="12" customHeight="1">
      <c r="E23434" s="576"/>
    </row>
    <row r="23435" spans="5:5" ht="12" customHeight="1">
      <c r="E23435" s="576"/>
    </row>
    <row r="23436" spans="5:5" ht="12" customHeight="1">
      <c r="E23436" s="576"/>
    </row>
    <row r="23437" spans="5:5" ht="12" customHeight="1">
      <c r="E23437" s="576"/>
    </row>
    <row r="23438" spans="5:5" ht="12" customHeight="1">
      <c r="E23438" s="576"/>
    </row>
    <row r="23439" spans="5:5" ht="12" customHeight="1">
      <c r="E23439" s="576"/>
    </row>
    <row r="23440" spans="5:5" ht="12" customHeight="1">
      <c r="E23440" s="576"/>
    </row>
    <row r="23441" spans="5:5" ht="12" customHeight="1">
      <c r="E23441" s="576"/>
    </row>
    <row r="23442" spans="5:5" ht="12" customHeight="1">
      <c r="E23442" s="576"/>
    </row>
    <row r="23443" spans="5:5" ht="12" customHeight="1">
      <c r="E23443" s="576"/>
    </row>
    <row r="23444" spans="5:5" ht="12" customHeight="1">
      <c r="E23444" s="576"/>
    </row>
    <row r="23445" spans="5:5" ht="12" customHeight="1">
      <c r="E23445" s="576"/>
    </row>
    <row r="23446" spans="5:5" ht="12" customHeight="1">
      <c r="E23446" s="576"/>
    </row>
    <row r="23447" spans="5:5" ht="12" customHeight="1">
      <c r="E23447" s="576"/>
    </row>
    <row r="23448" spans="5:5" ht="12" customHeight="1">
      <c r="E23448" s="576"/>
    </row>
    <row r="23449" spans="5:5" ht="12" customHeight="1">
      <c r="E23449" s="576"/>
    </row>
    <row r="23450" spans="5:5" ht="12" customHeight="1">
      <c r="E23450" s="576"/>
    </row>
    <row r="23451" spans="5:5" ht="12" customHeight="1">
      <c r="E23451" s="576"/>
    </row>
    <row r="23452" spans="5:5" ht="12" customHeight="1">
      <c r="E23452" s="576"/>
    </row>
    <row r="23453" spans="5:5" ht="12" customHeight="1">
      <c r="E23453" s="576"/>
    </row>
    <row r="23454" spans="5:5" ht="12" customHeight="1">
      <c r="E23454" s="576"/>
    </row>
    <row r="23455" spans="5:5" ht="12" customHeight="1">
      <c r="E23455" s="576"/>
    </row>
    <row r="23456" spans="5:5" ht="12" customHeight="1">
      <c r="E23456" s="576"/>
    </row>
    <row r="23457" spans="5:5" ht="12" customHeight="1">
      <c r="E23457" s="576"/>
    </row>
    <row r="23458" spans="5:5" ht="12" customHeight="1">
      <c r="E23458" s="576"/>
    </row>
    <row r="23459" spans="5:5" ht="12" customHeight="1">
      <c r="E23459" s="576"/>
    </row>
    <row r="23460" spans="5:5" ht="12" customHeight="1">
      <c r="E23460" s="576"/>
    </row>
    <row r="23461" spans="5:5" ht="12" customHeight="1">
      <c r="E23461" s="576"/>
    </row>
    <row r="23462" spans="5:5" ht="12" customHeight="1">
      <c r="E23462" s="576"/>
    </row>
    <row r="23463" spans="5:5" ht="12" customHeight="1">
      <c r="E23463" s="576"/>
    </row>
    <row r="23464" spans="5:5" ht="12" customHeight="1">
      <c r="E23464" s="576"/>
    </row>
    <row r="23465" spans="5:5" ht="12" customHeight="1">
      <c r="E23465" s="576"/>
    </row>
    <row r="23466" spans="5:5" ht="12" customHeight="1">
      <c r="E23466" s="576"/>
    </row>
    <row r="23467" spans="5:5" ht="12" customHeight="1">
      <c r="E23467" s="576"/>
    </row>
    <row r="23468" spans="5:5" ht="12" customHeight="1">
      <c r="E23468" s="576"/>
    </row>
    <row r="23469" spans="5:5" ht="12" customHeight="1">
      <c r="E23469" s="576"/>
    </row>
    <row r="23470" spans="5:5" ht="12" customHeight="1">
      <c r="E23470" s="576"/>
    </row>
    <row r="23471" spans="5:5" ht="12" customHeight="1">
      <c r="E23471" s="576"/>
    </row>
    <row r="23472" spans="5:5" ht="12" customHeight="1">
      <c r="E23472" s="576"/>
    </row>
    <row r="23473" spans="5:5" ht="12" customHeight="1">
      <c r="E23473" s="576"/>
    </row>
    <row r="23474" spans="5:5" ht="12" customHeight="1">
      <c r="E23474" s="576"/>
    </row>
    <row r="23475" spans="5:5" ht="12" customHeight="1">
      <c r="E23475" s="576"/>
    </row>
    <row r="23476" spans="5:5" ht="12" customHeight="1">
      <c r="E23476" s="576"/>
    </row>
    <row r="23477" spans="5:5" ht="12" customHeight="1">
      <c r="E23477" s="576"/>
    </row>
    <row r="23478" spans="5:5" ht="12" customHeight="1">
      <c r="E23478" s="576"/>
    </row>
    <row r="23479" spans="5:5" ht="12" customHeight="1">
      <c r="E23479" s="576"/>
    </row>
    <row r="23480" spans="5:5" ht="12" customHeight="1">
      <c r="E23480" s="576"/>
    </row>
    <row r="23481" spans="5:5" ht="12" customHeight="1">
      <c r="E23481" s="576"/>
    </row>
    <row r="23482" spans="5:5" ht="12" customHeight="1">
      <c r="E23482" s="576"/>
    </row>
    <row r="23483" spans="5:5" ht="12" customHeight="1">
      <c r="E23483" s="576"/>
    </row>
    <row r="23484" spans="5:5" ht="12" customHeight="1">
      <c r="E23484" s="576"/>
    </row>
    <row r="23485" spans="5:5" ht="12" customHeight="1">
      <c r="E23485" s="576"/>
    </row>
    <row r="23486" spans="5:5" ht="12" customHeight="1">
      <c r="E23486" s="576"/>
    </row>
    <row r="23487" spans="5:5" ht="12" customHeight="1">
      <c r="E23487" s="576"/>
    </row>
    <row r="23488" spans="5:5" ht="12" customHeight="1">
      <c r="E23488" s="576"/>
    </row>
    <row r="23489" spans="5:5" ht="12" customHeight="1">
      <c r="E23489" s="576"/>
    </row>
    <row r="23490" spans="5:5" ht="12" customHeight="1">
      <c r="E23490" s="576"/>
    </row>
    <row r="23491" spans="5:5" ht="12" customHeight="1">
      <c r="E23491" s="576"/>
    </row>
    <row r="23492" spans="5:5" ht="12" customHeight="1">
      <c r="E23492" s="576"/>
    </row>
    <row r="23493" spans="5:5" ht="12" customHeight="1">
      <c r="E23493" s="576"/>
    </row>
    <row r="23494" spans="5:5" ht="12" customHeight="1">
      <c r="E23494" s="576"/>
    </row>
    <row r="23495" spans="5:5" ht="12" customHeight="1">
      <c r="E23495" s="576"/>
    </row>
    <row r="23496" spans="5:5" ht="12" customHeight="1">
      <c r="E23496" s="576"/>
    </row>
    <row r="23497" spans="5:5" ht="12" customHeight="1">
      <c r="E23497" s="576"/>
    </row>
    <row r="23498" spans="5:5" ht="12" customHeight="1">
      <c r="E23498" s="576"/>
    </row>
    <row r="23499" spans="5:5" ht="12" customHeight="1">
      <c r="E23499" s="576"/>
    </row>
    <row r="23500" spans="5:5" ht="12" customHeight="1">
      <c r="E23500" s="576"/>
    </row>
    <row r="23501" spans="5:5" ht="12" customHeight="1">
      <c r="E23501" s="576"/>
    </row>
    <row r="23502" spans="5:5" ht="12" customHeight="1">
      <c r="E23502" s="576"/>
    </row>
    <row r="23503" spans="5:5" ht="12" customHeight="1">
      <c r="E23503" s="576"/>
    </row>
    <row r="23504" spans="5:5" ht="12" customHeight="1">
      <c r="E23504" s="576"/>
    </row>
    <row r="23505" spans="5:5" ht="12" customHeight="1">
      <c r="E23505" s="576"/>
    </row>
    <row r="23506" spans="5:5" ht="12" customHeight="1">
      <c r="E23506" s="576"/>
    </row>
    <row r="23507" spans="5:5" ht="12" customHeight="1">
      <c r="E23507" s="576"/>
    </row>
    <row r="23508" spans="5:5" ht="12" customHeight="1">
      <c r="E23508" s="576"/>
    </row>
    <row r="23509" spans="5:5" ht="12" customHeight="1">
      <c r="E23509" s="576"/>
    </row>
    <row r="23510" spans="5:5" ht="12" customHeight="1">
      <c r="E23510" s="576"/>
    </row>
    <row r="23511" spans="5:5" ht="12" customHeight="1">
      <c r="E23511" s="576"/>
    </row>
    <row r="23512" spans="5:5" ht="12" customHeight="1">
      <c r="E23512" s="576"/>
    </row>
    <row r="23513" spans="5:5" ht="12" customHeight="1">
      <c r="E23513" s="576"/>
    </row>
    <row r="23514" spans="5:5" ht="12" customHeight="1">
      <c r="E23514" s="576"/>
    </row>
    <row r="23515" spans="5:5" ht="12" customHeight="1">
      <c r="E23515" s="576"/>
    </row>
    <row r="23516" spans="5:5" ht="12" customHeight="1">
      <c r="E23516" s="576"/>
    </row>
    <row r="23517" spans="5:5" ht="12" customHeight="1">
      <c r="E23517" s="576"/>
    </row>
    <row r="23518" spans="5:5" ht="12" customHeight="1">
      <c r="E23518" s="576"/>
    </row>
    <row r="23519" spans="5:5" ht="12" customHeight="1">
      <c r="E23519" s="576"/>
    </row>
    <row r="23520" spans="5:5" ht="12" customHeight="1">
      <c r="E23520" s="576"/>
    </row>
    <row r="23521" spans="5:5" ht="12" customHeight="1">
      <c r="E23521" s="576"/>
    </row>
    <row r="23522" spans="5:5" ht="12" customHeight="1">
      <c r="E23522" s="576"/>
    </row>
    <row r="23523" spans="5:5" ht="12" customHeight="1">
      <c r="E23523" s="576"/>
    </row>
    <row r="23524" spans="5:5" ht="12" customHeight="1">
      <c r="E23524" s="576"/>
    </row>
    <row r="23525" spans="5:5" ht="12" customHeight="1">
      <c r="E23525" s="576"/>
    </row>
    <row r="23526" spans="5:5" ht="12" customHeight="1">
      <c r="E23526" s="576"/>
    </row>
    <row r="23527" spans="5:5" ht="12" customHeight="1">
      <c r="E23527" s="576"/>
    </row>
    <row r="23528" spans="5:5" ht="12" customHeight="1">
      <c r="E23528" s="576"/>
    </row>
    <row r="23529" spans="5:5" ht="12" customHeight="1">
      <c r="E23529" s="576"/>
    </row>
    <row r="23530" spans="5:5" ht="12" customHeight="1">
      <c r="E23530" s="576"/>
    </row>
    <row r="23531" spans="5:5" ht="12" customHeight="1">
      <c r="E23531" s="576"/>
    </row>
    <row r="23532" spans="5:5" ht="12" customHeight="1">
      <c r="E23532" s="576"/>
    </row>
    <row r="23533" spans="5:5" ht="12" customHeight="1">
      <c r="E23533" s="576"/>
    </row>
    <row r="23534" spans="5:5" ht="12" customHeight="1">
      <c r="E23534" s="576"/>
    </row>
    <row r="23535" spans="5:5" ht="12" customHeight="1">
      <c r="E23535" s="576"/>
    </row>
    <row r="23536" spans="5:5" ht="12" customHeight="1">
      <c r="E23536" s="576"/>
    </row>
    <row r="23537" spans="5:5" ht="12" customHeight="1">
      <c r="E23537" s="576"/>
    </row>
    <row r="23538" spans="5:5" ht="12" customHeight="1">
      <c r="E23538" s="576"/>
    </row>
    <row r="23539" spans="5:5" ht="12" customHeight="1">
      <c r="E23539" s="576"/>
    </row>
    <row r="23540" spans="5:5" ht="12" customHeight="1">
      <c r="E23540" s="576"/>
    </row>
    <row r="23541" spans="5:5" ht="12" customHeight="1">
      <c r="E23541" s="576"/>
    </row>
    <row r="23542" spans="5:5" ht="12" customHeight="1">
      <c r="E23542" s="576"/>
    </row>
    <row r="23543" spans="5:5" ht="12" customHeight="1">
      <c r="E23543" s="576"/>
    </row>
    <row r="23544" spans="5:5" ht="12" customHeight="1">
      <c r="E23544" s="576"/>
    </row>
    <row r="23545" spans="5:5" ht="12" customHeight="1">
      <c r="E23545" s="576"/>
    </row>
    <row r="23546" spans="5:5" ht="12" customHeight="1">
      <c r="E23546" s="576"/>
    </row>
    <row r="23547" spans="5:5" ht="12" customHeight="1">
      <c r="E23547" s="576"/>
    </row>
    <row r="23548" spans="5:5" ht="12" customHeight="1">
      <c r="E23548" s="576"/>
    </row>
    <row r="23549" spans="5:5" ht="12" customHeight="1">
      <c r="E23549" s="576"/>
    </row>
    <row r="23550" spans="5:5" ht="12" customHeight="1">
      <c r="E23550" s="576"/>
    </row>
    <row r="23551" spans="5:5" ht="12" customHeight="1">
      <c r="E23551" s="576"/>
    </row>
    <row r="23552" spans="5:5" ht="12" customHeight="1">
      <c r="E23552" s="576"/>
    </row>
    <row r="23553" spans="5:5" ht="12" customHeight="1">
      <c r="E23553" s="576"/>
    </row>
    <row r="23554" spans="5:5" ht="12" customHeight="1">
      <c r="E23554" s="576"/>
    </row>
    <row r="23555" spans="5:5" ht="12" customHeight="1">
      <c r="E23555" s="576"/>
    </row>
    <row r="23556" spans="5:5" ht="12" customHeight="1">
      <c r="E23556" s="576"/>
    </row>
    <row r="23557" spans="5:5" ht="12" customHeight="1">
      <c r="E23557" s="576"/>
    </row>
    <row r="23558" spans="5:5" ht="12" customHeight="1">
      <c r="E23558" s="576"/>
    </row>
    <row r="23559" spans="5:5" ht="12" customHeight="1">
      <c r="E23559" s="576"/>
    </row>
    <row r="23560" spans="5:5" ht="12" customHeight="1">
      <c r="E23560" s="576"/>
    </row>
    <row r="23561" spans="5:5" ht="12" customHeight="1">
      <c r="E23561" s="576"/>
    </row>
    <row r="23562" spans="5:5" ht="12" customHeight="1">
      <c r="E23562" s="576"/>
    </row>
    <row r="23563" spans="5:5" ht="12" customHeight="1">
      <c r="E23563" s="576"/>
    </row>
    <row r="23564" spans="5:5" ht="12" customHeight="1">
      <c r="E23564" s="576"/>
    </row>
    <row r="23565" spans="5:5" ht="12" customHeight="1">
      <c r="E23565" s="576"/>
    </row>
    <row r="23566" spans="5:5" ht="12" customHeight="1">
      <c r="E23566" s="576"/>
    </row>
    <row r="23567" spans="5:5" ht="12" customHeight="1">
      <c r="E23567" s="576"/>
    </row>
    <row r="23568" spans="5:5" ht="12" customHeight="1">
      <c r="E23568" s="576"/>
    </row>
    <row r="23569" spans="5:5" ht="12" customHeight="1">
      <c r="E23569" s="576"/>
    </row>
    <row r="23570" spans="5:5" ht="12" customHeight="1">
      <c r="E23570" s="576"/>
    </row>
    <row r="23571" spans="5:5" ht="12" customHeight="1">
      <c r="E23571" s="576"/>
    </row>
    <row r="23572" spans="5:5" ht="12" customHeight="1">
      <c r="E23572" s="576"/>
    </row>
    <row r="23573" spans="5:5" ht="12" customHeight="1">
      <c r="E23573" s="576"/>
    </row>
    <row r="23574" spans="5:5" ht="12" customHeight="1">
      <c r="E23574" s="576"/>
    </row>
    <row r="23575" spans="5:5" ht="12" customHeight="1">
      <c r="E23575" s="576"/>
    </row>
    <row r="23576" spans="5:5" ht="12" customHeight="1">
      <c r="E23576" s="576"/>
    </row>
    <row r="23577" spans="5:5" ht="12" customHeight="1">
      <c r="E23577" s="576"/>
    </row>
    <row r="23578" spans="5:5" ht="12" customHeight="1">
      <c r="E23578" s="576"/>
    </row>
    <row r="23579" spans="5:5" ht="12" customHeight="1">
      <c r="E23579" s="576"/>
    </row>
    <row r="23580" spans="5:5" ht="12" customHeight="1">
      <c r="E23580" s="576"/>
    </row>
    <row r="23581" spans="5:5" ht="12" customHeight="1">
      <c r="E23581" s="576"/>
    </row>
    <row r="23582" spans="5:5" ht="12" customHeight="1">
      <c r="E23582" s="576"/>
    </row>
    <row r="23583" spans="5:5" ht="12" customHeight="1">
      <c r="E23583" s="576"/>
    </row>
    <row r="23584" spans="5:5" ht="12" customHeight="1">
      <c r="E23584" s="576"/>
    </row>
    <row r="23585" spans="5:5" ht="12" customHeight="1">
      <c r="E23585" s="576"/>
    </row>
    <row r="23586" spans="5:5" ht="12" customHeight="1">
      <c r="E23586" s="576"/>
    </row>
    <row r="23587" spans="5:5" ht="12" customHeight="1">
      <c r="E23587" s="576"/>
    </row>
    <row r="23588" spans="5:5" ht="12" customHeight="1">
      <c r="E23588" s="576"/>
    </row>
    <row r="23589" spans="5:5" ht="12" customHeight="1">
      <c r="E23589" s="576"/>
    </row>
    <row r="23590" spans="5:5" ht="12" customHeight="1">
      <c r="E23590" s="576"/>
    </row>
    <row r="23591" spans="5:5" ht="12" customHeight="1">
      <c r="E23591" s="576"/>
    </row>
    <row r="23592" spans="5:5" ht="12" customHeight="1">
      <c r="E23592" s="576"/>
    </row>
    <row r="23593" spans="5:5" ht="12" customHeight="1">
      <c r="E23593" s="576"/>
    </row>
    <row r="23594" spans="5:5" ht="12" customHeight="1">
      <c r="E23594" s="576"/>
    </row>
    <row r="23595" spans="5:5" ht="12" customHeight="1">
      <c r="E23595" s="576"/>
    </row>
    <row r="23596" spans="5:5" ht="12" customHeight="1">
      <c r="E23596" s="576"/>
    </row>
    <row r="23597" spans="5:5" ht="12" customHeight="1">
      <c r="E23597" s="576"/>
    </row>
    <row r="23598" spans="5:5" ht="12" customHeight="1">
      <c r="E23598" s="576"/>
    </row>
    <row r="23599" spans="5:5" ht="12" customHeight="1">
      <c r="E23599" s="576"/>
    </row>
    <row r="23600" spans="5:5" ht="12" customHeight="1">
      <c r="E23600" s="576"/>
    </row>
    <row r="23601" spans="5:5" ht="12" customHeight="1">
      <c r="E23601" s="576"/>
    </row>
    <row r="23602" spans="5:5" ht="12" customHeight="1">
      <c r="E23602" s="576"/>
    </row>
    <row r="23603" spans="5:5" ht="12" customHeight="1">
      <c r="E23603" s="576"/>
    </row>
    <row r="23604" spans="5:5" ht="12" customHeight="1">
      <c r="E23604" s="576"/>
    </row>
    <row r="23605" spans="5:5" ht="12" customHeight="1">
      <c r="E23605" s="576"/>
    </row>
    <row r="23606" spans="5:5" ht="12" customHeight="1">
      <c r="E23606" s="576"/>
    </row>
    <row r="23607" spans="5:5" ht="12" customHeight="1">
      <c r="E23607" s="576"/>
    </row>
    <row r="23608" spans="5:5" ht="12" customHeight="1">
      <c r="E23608" s="576"/>
    </row>
    <row r="23609" spans="5:5" ht="12" customHeight="1">
      <c r="E23609" s="576"/>
    </row>
    <row r="23610" spans="5:5" ht="12" customHeight="1">
      <c r="E23610" s="576"/>
    </row>
    <row r="23611" spans="5:5" ht="12" customHeight="1">
      <c r="E23611" s="576"/>
    </row>
    <row r="23612" spans="5:5" ht="12" customHeight="1">
      <c r="E23612" s="576"/>
    </row>
    <row r="23613" spans="5:5" ht="12" customHeight="1">
      <c r="E23613" s="576"/>
    </row>
    <row r="23614" spans="5:5" ht="12" customHeight="1">
      <c r="E23614" s="576"/>
    </row>
    <row r="23615" spans="5:5" ht="12" customHeight="1">
      <c r="E23615" s="576"/>
    </row>
    <row r="23616" spans="5:5" ht="12" customHeight="1">
      <c r="E23616" s="576"/>
    </row>
    <row r="23617" spans="5:5" ht="12" customHeight="1">
      <c r="E23617" s="576"/>
    </row>
    <row r="23618" spans="5:5" ht="12" customHeight="1">
      <c r="E23618" s="576"/>
    </row>
    <row r="23619" spans="5:5" ht="12" customHeight="1">
      <c r="E23619" s="576"/>
    </row>
    <row r="23620" spans="5:5" ht="12" customHeight="1">
      <c r="E23620" s="576"/>
    </row>
    <row r="23621" spans="5:5" ht="12" customHeight="1">
      <c r="E23621" s="576"/>
    </row>
    <row r="23622" spans="5:5" ht="12" customHeight="1">
      <c r="E23622" s="576"/>
    </row>
    <row r="23623" spans="5:5" ht="12" customHeight="1">
      <c r="E23623" s="576"/>
    </row>
    <row r="23624" spans="5:5" ht="12" customHeight="1">
      <c r="E23624" s="576"/>
    </row>
    <row r="23625" spans="5:5" ht="12" customHeight="1">
      <c r="E23625" s="576"/>
    </row>
    <row r="23626" spans="5:5" ht="12" customHeight="1">
      <c r="E23626" s="576"/>
    </row>
    <row r="23627" spans="5:5" ht="12" customHeight="1">
      <c r="E23627" s="576"/>
    </row>
    <row r="23628" spans="5:5" ht="12" customHeight="1">
      <c r="E23628" s="576"/>
    </row>
    <row r="23629" spans="5:5" ht="12" customHeight="1">
      <c r="E23629" s="576"/>
    </row>
    <row r="23630" spans="5:5" ht="12" customHeight="1">
      <c r="E23630" s="576"/>
    </row>
    <row r="23631" spans="5:5" ht="12" customHeight="1">
      <c r="E23631" s="576"/>
    </row>
    <row r="23632" spans="5:5" ht="12" customHeight="1">
      <c r="E23632" s="576"/>
    </row>
    <row r="23633" spans="5:5" ht="12" customHeight="1">
      <c r="E23633" s="576"/>
    </row>
    <row r="23634" spans="5:5" ht="12" customHeight="1">
      <c r="E23634" s="576"/>
    </row>
    <row r="23635" spans="5:5" ht="12" customHeight="1">
      <c r="E23635" s="576"/>
    </row>
    <row r="23636" spans="5:5" ht="12" customHeight="1">
      <c r="E23636" s="576"/>
    </row>
    <row r="23637" spans="5:5" ht="12" customHeight="1">
      <c r="E23637" s="576"/>
    </row>
    <row r="23638" spans="5:5" ht="12" customHeight="1">
      <c r="E23638" s="576"/>
    </row>
    <row r="23639" spans="5:5" ht="12" customHeight="1">
      <c r="E23639" s="576"/>
    </row>
    <row r="23640" spans="5:5" ht="12" customHeight="1">
      <c r="E23640" s="576"/>
    </row>
    <row r="23641" spans="5:5" ht="12" customHeight="1">
      <c r="E23641" s="576"/>
    </row>
    <row r="23642" spans="5:5" ht="12" customHeight="1">
      <c r="E23642" s="576"/>
    </row>
    <row r="23643" spans="5:5" ht="12" customHeight="1">
      <c r="E23643" s="576"/>
    </row>
    <row r="23644" spans="5:5" ht="12" customHeight="1">
      <c r="E23644" s="576"/>
    </row>
    <row r="23645" spans="5:5" ht="12" customHeight="1">
      <c r="E23645" s="576"/>
    </row>
    <row r="23646" spans="5:5" ht="12" customHeight="1">
      <c r="E23646" s="576"/>
    </row>
    <row r="23647" spans="5:5" ht="12" customHeight="1">
      <c r="E23647" s="576"/>
    </row>
    <row r="23648" spans="5:5" ht="12" customHeight="1">
      <c r="E23648" s="576"/>
    </row>
    <row r="23649" spans="5:5" ht="12" customHeight="1">
      <c r="E23649" s="576"/>
    </row>
    <row r="23650" spans="5:5" ht="12" customHeight="1">
      <c r="E23650" s="576"/>
    </row>
    <row r="23651" spans="5:5" ht="12" customHeight="1">
      <c r="E23651" s="576"/>
    </row>
    <row r="23652" spans="5:5" ht="12" customHeight="1">
      <c r="E23652" s="576"/>
    </row>
    <row r="23653" spans="5:5" ht="12" customHeight="1">
      <c r="E23653" s="576"/>
    </row>
    <row r="23654" spans="5:5" ht="12" customHeight="1">
      <c r="E23654" s="576"/>
    </row>
    <row r="23655" spans="5:5" ht="12" customHeight="1">
      <c r="E23655" s="576"/>
    </row>
    <row r="23656" spans="5:5" ht="12" customHeight="1">
      <c r="E23656" s="576"/>
    </row>
    <row r="23657" spans="5:5" ht="12" customHeight="1">
      <c r="E23657" s="576"/>
    </row>
    <row r="23658" spans="5:5" ht="12" customHeight="1">
      <c r="E23658" s="576"/>
    </row>
    <row r="23659" spans="5:5" ht="12" customHeight="1">
      <c r="E23659" s="576"/>
    </row>
    <row r="23660" spans="5:5" ht="12" customHeight="1">
      <c r="E23660" s="576"/>
    </row>
    <row r="23661" spans="5:5" ht="12" customHeight="1">
      <c r="E23661" s="576"/>
    </row>
    <row r="23662" spans="5:5" ht="12" customHeight="1">
      <c r="E23662" s="576"/>
    </row>
    <row r="23663" spans="5:5" ht="12" customHeight="1">
      <c r="E23663" s="576"/>
    </row>
    <row r="23664" spans="5:5" ht="12" customHeight="1">
      <c r="E23664" s="576"/>
    </row>
    <row r="23665" spans="5:5" ht="12" customHeight="1">
      <c r="E23665" s="576"/>
    </row>
    <row r="23666" spans="5:5" ht="12" customHeight="1">
      <c r="E23666" s="576"/>
    </row>
    <row r="23667" spans="5:5" ht="12" customHeight="1">
      <c r="E23667" s="576"/>
    </row>
    <row r="23668" spans="5:5" ht="12" customHeight="1">
      <c r="E23668" s="576"/>
    </row>
    <row r="23669" spans="5:5" ht="12" customHeight="1">
      <c r="E23669" s="576"/>
    </row>
    <row r="23670" spans="5:5" ht="12" customHeight="1">
      <c r="E23670" s="576"/>
    </row>
    <row r="23671" spans="5:5" ht="12" customHeight="1">
      <c r="E23671" s="576"/>
    </row>
    <row r="23672" spans="5:5" ht="12" customHeight="1">
      <c r="E23672" s="576"/>
    </row>
    <row r="23673" spans="5:5" ht="12" customHeight="1">
      <c r="E23673" s="576"/>
    </row>
    <row r="23674" spans="5:5" ht="12" customHeight="1">
      <c r="E23674" s="576"/>
    </row>
    <row r="23675" spans="5:5" ht="12" customHeight="1">
      <c r="E23675" s="576"/>
    </row>
    <row r="23676" spans="5:5" ht="12" customHeight="1">
      <c r="E23676" s="576"/>
    </row>
    <row r="23677" spans="5:5" ht="12" customHeight="1">
      <c r="E23677" s="576"/>
    </row>
    <row r="23678" spans="5:5" ht="12" customHeight="1">
      <c r="E23678" s="576"/>
    </row>
    <row r="23679" spans="5:5" ht="12" customHeight="1">
      <c r="E23679" s="576"/>
    </row>
    <row r="23680" spans="5:5" ht="12" customHeight="1">
      <c r="E23680" s="576"/>
    </row>
    <row r="23681" spans="5:5" ht="12" customHeight="1">
      <c r="E23681" s="576"/>
    </row>
    <row r="23682" spans="5:5" ht="12" customHeight="1">
      <c r="E23682" s="576"/>
    </row>
    <row r="23683" spans="5:5" ht="12" customHeight="1">
      <c r="E23683" s="576"/>
    </row>
    <row r="23684" spans="5:5" ht="12" customHeight="1">
      <c r="E23684" s="576"/>
    </row>
    <row r="23685" spans="5:5" ht="12" customHeight="1">
      <c r="E23685" s="576"/>
    </row>
    <row r="23686" spans="5:5" ht="12" customHeight="1">
      <c r="E23686" s="576"/>
    </row>
    <row r="23687" spans="5:5" ht="12" customHeight="1">
      <c r="E23687" s="576"/>
    </row>
    <row r="23688" spans="5:5" ht="12" customHeight="1">
      <c r="E23688" s="576"/>
    </row>
    <row r="23689" spans="5:5" ht="12" customHeight="1">
      <c r="E23689" s="576"/>
    </row>
    <row r="23690" spans="5:5" ht="12" customHeight="1">
      <c r="E23690" s="576"/>
    </row>
    <row r="23691" spans="5:5" ht="12" customHeight="1">
      <c r="E23691" s="576"/>
    </row>
    <row r="23692" spans="5:5" ht="12" customHeight="1">
      <c r="E23692" s="576"/>
    </row>
    <row r="23693" spans="5:5" ht="12" customHeight="1">
      <c r="E23693" s="576"/>
    </row>
    <row r="23694" spans="5:5" ht="12" customHeight="1">
      <c r="E23694" s="576"/>
    </row>
    <row r="23695" spans="5:5" ht="12" customHeight="1">
      <c r="E23695" s="576"/>
    </row>
    <row r="23696" spans="5:5" ht="12" customHeight="1">
      <c r="E23696" s="576"/>
    </row>
    <row r="23697" spans="5:5" ht="12" customHeight="1">
      <c r="E23697" s="576"/>
    </row>
    <row r="23698" spans="5:5" ht="12" customHeight="1">
      <c r="E23698" s="576"/>
    </row>
    <row r="23699" spans="5:5" ht="12" customHeight="1">
      <c r="E23699" s="576"/>
    </row>
    <row r="23700" spans="5:5" ht="12" customHeight="1">
      <c r="E23700" s="576"/>
    </row>
    <row r="23701" spans="5:5" ht="12" customHeight="1">
      <c r="E23701" s="576"/>
    </row>
    <row r="23702" spans="5:5" ht="12" customHeight="1">
      <c r="E23702" s="576"/>
    </row>
    <row r="23703" spans="5:5" ht="12" customHeight="1">
      <c r="E23703" s="576"/>
    </row>
    <row r="23704" spans="5:5" ht="12" customHeight="1">
      <c r="E23704" s="576"/>
    </row>
    <row r="23705" spans="5:5" ht="12" customHeight="1">
      <c r="E23705" s="576"/>
    </row>
    <row r="23706" spans="5:5" ht="12" customHeight="1">
      <c r="E23706" s="576"/>
    </row>
    <row r="23707" spans="5:5" ht="12" customHeight="1">
      <c r="E23707" s="576"/>
    </row>
    <row r="23708" spans="5:5" ht="12" customHeight="1">
      <c r="E23708" s="576"/>
    </row>
    <row r="23709" spans="5:5" ht="12" customHeight="1">
      <c r="E23709" s="576"/>
    </row>
    <row r="23710" spans="5:5" ht="12" customHeight="1">
      <c r="E23710" s="576"/>
    </row>
    <row r="23711" spans="5:5" ht="12" customHeight="1">
      <c r="E23711" s="576"/>
    </row>
    <row r="23712" spans="5:5" ht="12" customHeight="1">
      <c r="E23712" s="576"/>
    </row>
    <row r="23713" spans="5:5" ht="12" customHeight="1">
      <c r="E23713" s="576"/>
    </row>
    <row r="23714" spans="5:5" ht="12" customHeight="1">
      <c r="E23714" s="576"/>
    </row>
    <row r="23715" spans="5:5" ht="12" customHeight="1">
      <c r="E23715" s="576"/>
    </row>
    <row r="23716" spans="5:5" ht="12" customHeight="1">
      <c r="E23716" s="576"/>
    </row>
    <row r="23717" spans="5:5" ht="12" customHeight="1">
      <c r="E23717" s="576"/>
    </row>
    <row r="23718" spans="5:5" ht="12" customHeight="1">
      <c r="E23718" s="576"/>
    </row>
    <row r="23719" spans="5:5" ht="12" customHeight="1">
      <c r="E23719" s="576"/>
    </row>
    <row r="23720" spans="5:5" ht="12" customHeight="1">
      <c r="E23720" s="576"/>
    </row>
    <row r="23721" spans="5:5" ht="12" customHeight="1">
      <c r="E23721" s="576"/>
    </row>
    <row r="23722" spans="5:5" ht="12" customHeight="1">
      <c r="E23722" s="576"/>
    </row>
    <row r="23723" spans="5:5" ht="12" customHeight="1">
      <c r="E23723" s="576"/>
    </row>
    <row r="23724" spans="5:5" ht="12" customHeight="1">
      <c r="E23724" s="576"/>
    </row>
    <row r="23725" spans="5:5" ht="12" customHeight="1">
      <c r="E23725" s="576"/>
    </row>
    <row r="23726" spans="5:5" ht="12" customHeight="1">
      <c r="E23726" s="576"/>
    </row>
    <row r="23727" spans="5:5" ht="12" customHeight="1">
      <c r="E23727" s="576"/>
    </row>
    <row r="23728" spans="5:5" ht="12" customHeight="1">
      <c r="E23728" s="576"/>
    </row>
    <row r="23729" spans="5:5" ht="12" customHeight="1">
      <c r="E23729" s="576"/>
    </row>
    <row r="23730" spans="5:5" ht="12" customHeight="1">
      <c r="E23730" s="576"/>
    </row>
    <row r="23731" spans="5:5" ht="12" customHeight="1">
      <c r="E23731" s="576"/>
    </row>
    <row r="23732" spans="5:5" ht="12" customHeight="1">
      <c r="E23732" s="576"/>
    </row>
    <row r="23733" spans="5:5" ht="12" customHeight="1">
      <c r="E23733" s="576"/>
    </row>
    <row r="23734" spans="5:5" ht="12" customHeight="1">
      <c r="E23734" s="576"/>
    </row>
    <row r="23735" spans="5:5" ht="12" customHeight="1">
      <c r="E23735" s="576"/>
    </row>
    <row r="23736" spans="5:5" ht="12" customHeight="1">
      <c r="E23736" s="576"/>
    </row>
    <row r="23737" spans="5:5" ht="12" customHeight="1">
      <c r="E23737" s="576"/>
    </row>
    <row r="23738" spans="5:5" ht="12" customHeight="1">
      <c r="E23738" s="576"/>
    </row>
    <row r="23739" spans="5:5" ht="12" customHeight="1">
      <c r="E23739" s="576"/>
    </row>
    <row r="23740" spans="5:5" ht="12" customHeight="1">
      <c r="E23740" s="576"/>
    </row>
    <row r="23741" spans="5:5" ht="12" customHeight="1">
      <c r="E23741" s="576"/>
    </row>
    <row r="23742" spans="5:5" ht="12" customHeight="1">
      <c r="E23742" s="576"/>
    </row>
    <row r="23743" spans="5:5" ht="12" customHeight="1">
      <c r="E23743" s="576"/>
    </row>
    <row r="23744" spans="5:5" ht="12" customHeight="1">
      <c r="E23744" s="576"/>
    </row>
    <row r="23745" spans="5:5" ht="12" customHeight="1">
      <c r="E23745" s="576"/>
    </row>
    <row r="23746" spans="5:5" ht="12" customHeight="1">
      <c r="E23746" s="576"/>
    </row>
    <row r="23747" spans="5:5" ht="12" customHeight="1">
      <c r="E23747" s="576"/>
    </row>
    <row r="23748" spans="5:5" ht="12" customHeight="1">
      <c r="E23748" s="576"/>
    </row>
    <row r="23749" spans="5:5" ht="12" customHeight="1">
      <c r="E23749" s="576"/>
    </row>
    <row r="23750" spans="5:5" ht="12" customHeight="1">
      <c r="E23750" s="576"/>
    </row>
    <row r="23751" spans="5:5" ht="12" customHeight="1">
      <c r="E23751" s="576"/>
    </row>
    <row r="23752" spans="5:5" ht="12" customHeight="1">
      <c r="E23752" s="576"/>
    </row>
    <row r="23753" spans="5:5" ht="12" customHeight="1">
      <c r="E23753" s="576"/>
    </row>
    <row r="23754" spans="5:5" ht="12" customHeight="1">
      <c r="E23754" s="576"/>
    </row>
    <row r="23755" spans="5:5" ht="12" customHeight="1">
      <c r="E23755" s="576"/>
    </row>
    <row r="23756" spans="5:5" ht="12" customHeight="1">
      <c r="E23756" s="576"/>
    </row>
    <row r="23757" spans="5:5" ht="12" customHeight="1">
      <c r="E23757" s="576"/>
    </row>
    <row r="23758" spans="5:5" ht="12" customHeight="1">
      <c r="E23758" s="576"/>
    </row>
    <row r="23759" spans="5:5" ht="12" customHeight="1">
      <c r="E23759" s="576"/>
    </row>
    <row r="23760" spans="5:5" ht="12" customHeight="1">
      <c r="E23760" s="576"/>
    </row>
    <row r="23761" spans="5:5" ht="12" customHeight="1">
      <c r="E23761" s="576"/>
    </row>
    <row r="23762" spans="5:5" ht="12" customHeight="1">
      <c r="E23762" s="576"/>
    </row>
    <row r="23763" spans="5:5" ht="12" customHeight="1">
      <c r="E23763" s="576"/>
    </row>
    <row r="23764" spans="5:5" ht="12" customHeight="1">
      <c r="E23764" s="576"/>
    </row>
    <row r="23765" spans="5:5" ht="12" customHeight="1">
      <c r="E23765" s="576"/>
    </row>
    <row r="23766" spans="5:5" ht="12" customHeight="1">
      <c r="E23766" s="576"/>
    </row>
    <row r="23767" spans="5:5" ht="12" customHeight="1">
      <c r="E23767" s="576"/>
    </row>
    <row r="23768" spans="5:5" ht="12" customHeight="1">
      <c r="E23768" s="576"/>
    </row>
    <row r="23769" spans="5:5" ht="12" customHeight="1">
      <c r="E23769" s="576"/>
    </row>
    <row r="23770" spans="5:5" ht="12" customHeight="1">
      <c r="E23770" s="576"/>
    </row>
    <row r="23771" spans="5:5" ht="12" customHeight="1">
      <c r="E23771" s="576"/>
    </row>
    <row r="23772" spans="5:5" ht="12" customHeight="1">
      <c r="E23772" s="576"/>
    </row>
    <row r="23773" spans="5:5" ht="12" customHeight="1">
      <c r="E23773" s="576"/>
    </row>
    <row r="23774" spans="5:5" ht="12" customHeight="1">
      <c r="E23774" s="576"/>
    </row>
    <row r="23775" spans="5:5" ht="12" customHeight="1">
      <c r="E23775" s="576"/>
    </row>
    <row r="23776" spans="5:5" ht="12" customHeight="1">
      <c r="E23776" s="576"/>
    </row>
    <row r="23777" spans="5:5" ht="12" customHeight="1">
      <c r="E23777" s="576"/>
    </row>
    <row r="23778" spans="5:5" ht="12" customHeight="1">
      <c r="E23778" s="576"/>
    </row>
    <row r="23779" spans="5:5" ht="12" customHeight="1">
      <c r="E23779" s="576"/>
    </row>
    <row r="23780" spans="5:5" ht="12" customHeight="1">
      <c r="E23780" s="576"/>
    </row>
    <row r="23781" spans="5:5" ht="12" customHeight="1">
      <c r="E23781" s="576"/>
    </row>
    <row r="23782" spans="5:5" ht="12" customHeight="1">
      <c r="E23782" s="576"/>
    </row>
    <row r="23783" spans="5:5" ht="12" customHeight="1">
      <c r="E23783" s="576"/>
    </row>
    <row r="23784" spans="5:5" ht="12" customHeight="1">
      <c r="E23784" s="576"/>
    </row>
    <row r="23785" spans="5:5" ht="12" customHeight="1">
      <c r="E23785" s="576"/>
    </row>
    <row r="23786" spans="5:5" ht="12" customHeight="1">
      <c r="E23786" s="576"/>
    </row>
    <row r="23787" spans="5:5" ht="12" customHeight="1">
      <c r="E23787" s="576"/>
    </row>
    <row r="23788" spans="5:5" ht="12" customHeight="1">
      <c r="E23788" s="576"/>
    </row>
    <row r="23789" spans="5:5" ht="12" customHeight="1">
      <c r="E23789" s="576"/>
    </row>
    <row r="23790" spans="5:5" ht="12" customHeight="1">
      <c r="E23790" s="576"/>
    </row>
    <row r="23791" spans="5:5" ht="12" customHeight="1">
      <c r="E23791" s="576"/>
    </row>
    <row r="23792" spans="5:5" ht="12" customHeight="1">
      <c r="E23792" s="576"/>
    </row>
    <row r="23793" spans="5:5" ht="12" customHeight="1">
      <c r="E23793" s="576"/>
    </row>
    <row r="23794" spans="5:5" ht="12" customHeight="1">
      <c r="E23794" s="576"/>
    </row>
    <row r="23795" spans="5:5" ht="12" customHeight="1">
      <c r="E23795" s="576"/>
    </row>
    <row r="23796" spans="5:5" ht="12" customHeight="1">
      <c r="E23796" s="576"/>
    </row>
    <row r="23797" spans="5:5" ht="12" customHeight="1">
      <c r="E23797" s="576"/>
    </row>
    <row r="23798" spans="5:5" ht="12" customHeight="1">
      <c r="E23798" s="576"/>
    </row>
    <row r="23799" spans="5:5" ht="12" customHeight="1">
      <c r="E23799" s="576"/>
    </row>
    <row r="23800" spans="5:5" ht="12" customHeight="1">
      <c r="E23800" s="576"/>
    </row>
    <row r="23801" spans="5:5" ht="12" customHeight="1">
      <c r="E23801" s="576"/>
    </row>
    <row r="23802" spans="5:5" ht="12" customHeight="1">
      <c r="E23802" s="576"/>
    </row>
    <row r="23803" spans="5:5" ht="12" customHeight="1">
      <c r="E23803" s="576"/>
    </row>
    <row r="23804" spans="5:5" ht="12" customHeight="1">
      <c r="E23804" s="576"/>
    </row>
    <row r="23805" spans="5:5" ht="12" customHeight="1">
      <c r="E23805" s="576"/>
    </row>
    <row r="23806" spans="5:5" ht="12" customHeight="1">
      <c r="E23806" s="576"/>
    </row>
    <row r="23807" spans="5:5" ht="12" customHeight="1">
      <c r="E23807" s="576"/>
    </row>
    <row r="23808" spans="5:5" ht="12" customHeight="1">
      <c r="E23808" s="576"/>
    </row>
    <row r="23809" spans="5:5" ht="12" customHeight="1">
      <c r="E23809" s="576"/>
    </row>
    <row r="23810" spans="5:5" ht="12" customHeight="1">
      <c r="E23810" s="576"/>
    </row>
    <row r="23811" spans="5:5" ht="12" customHeight="1">
      <c r="E23811" s="576"/>
    </row>
    <row r="23812" spans="5:5" ht="12" customHeight="1">
      <c r="E23812" s="576"/>
    </row>
    <row r="23813" spans="5:5" ht="12" customHeight="1">
      <c r="E23813" s="576"/>
    </row>
    <row r="23814" spans="5:5" ht="12" customHeight="1">
      <c r="E23814" s="576"/>
    </row>
    <row r="23815" spans="5:5" ht="12" customHeight="1">
      <c r="E23815" s="576"/>
    </row>
    <row r="23816" spans="5:5" ht="12" customHeight="1">
      <c r="E23816" s="576"/>
    </row>
    <row r="23817" spans="5:5" ht="12" customHeight="1">
      <c r="E23817" s="576"/>
    </row>
    <row r="23818" spans="5:5" ht="12" customHeight="1">
      <c r="E23818" s="576"/>
    </row>
    <row r="23819" spans="5:5" ht="12" customHeight="1">
      <c r="E23819" s="576"/>
    </row>
    <row r="23820" spans="5:5" ht="12" customHeight="1">
      <c r="E23820" s="576"/>
    </row>
    <row r="23821" spans="5:5" ht="12" customHeight="1">
      <c r="E23821" s="576"/>
    </row>
    <row r="23822" spans="5:5" ht="12" customHeight="1">
      <c r="E23822" s="576"/>
    </row>
    <row r="23823" spans="5:5" ht="12" customHeight="1">
      <c r="E23823" s="576"/>
    </row>
    <row r="23824" spans="5:5" ht="12" customHeight="1">
      <c r="E23824" s="576"/>
    </row>
    <row r="23825" spans="5:5" ht="12" customHeight="1">
      <c r="E23825" s="576"/>
    </row>
    <row r="23826" spans="5:5" ht="12" customHeight="1">
      <c r="E23826" s="576"/>
    </row>
    <row r="23827" spans="5:5" ht="12" customHeight="1">
      <c r="E23827" s="576"/>
    </row>
    <row r="23828" spans="5:5" ht="12" customHeight="1">
      <c r="E23828" s="576"/>
    </row>
    <row r="23829" spans="5:5" ht="12" customHeight="1">
      <c r="E23829" s="576"/>
    </row>
    <row r="23830" spans="5:5" ht="12" customHeight="1">
      <c r="E23830" s="576"/>
    </row>
    <row r="23831" spans="5:5" ht="12" customHeight="1">
      <c r="E23831" s="576"/>
    </row>
    <row r="23832" spans="5:5" ht="12" customHeight="1">
      <c r="E23832" s="576"/>
    </row>
    <row r="23833" spans="5:5" ht="12" customHeight="1">
      <c r="E23833" s="576"/>
    </row>
    <row r="23834" spans="5:5" ht="12" customHeight="1">
      <c r="E23834" s="576"/>
    </row>
    <row r="23835" spans="5:5" ht="12" customHeight="1">
      <c r="E23835" s="576"/>
    </row>
    <row r="23836" spans="5:5" ht="12" customHeight="1">
      <c r="E23836" s="576"/>
    </row>
    <row r="23837" spans="5:5" ht="12" customHeight="1">
      <c r="E23837" s="576"/>
    </row>
    <row r="23838" spans="5:5" ht="12" customHeight="1">
      <c r="E23838" s="576"/>
    </row>
    <row r="23839" spans="5:5" ht="12" customHeight="1">
      <c r="E23839" s="576"/>
    </row>
    <row r="23840" spans="5:5" ht="12" customHeight="1">
      <c r="E23840" s="576"/>
    </row>
    <row r="23841" spans="5:5" ht="12" customHeight="1">
      <c r="E23841" s="576"/>
    </row>
    <row r="23842" spans="5:5" ht="12" customHeight="1">
      <c r="E23842" s="576"/>
    </row>
    <row r="23843" spans="5:5" ht="12" customHeight="1">
      <c r="E23843" s="576"/>
    </row>
    <row r="23844" spans="5:5" ht="12" customHeight="1">
      <c r="E23844" s="576"/>
    </row>
    <row r="23845" spans="5:5" ht="12" customHeight="1">
      <c r="E23845" s="576"/>
    </row>
    <row r="23846" spans="5:5" ht="12" customHeight="1">
      <c r="E23846" s="576"/>
    </row>
    <row r="23847" spans="5:5" ht="12" customHeight="1">
      <c r="E23847" s="576"/>
    </row>
    <row r="23848" spans="5:5" ht="12" customHeight="1">
      <c r="E23848" s="576"/>
    </row>
    <row r="23849" spans="5:5" ht="12" customHeight="1">
      <c r="E23849" s="576"/>
    </row>
    <row r="23850" spans="5:5" ht="12" customHeight="1">
      <c r="E23850" s="576"/>
    </row>
    <row r="23851" spans="5:5" ht="12" customHeight="1">
      <c r="E23851" s="576"/>
    </row>
    <row r="23852" spans="5:5" ht="12" customHeight="1">
      <c r="E23852" s="576"/>
    </row>
    <row r="23853" spans="5:5" ht="12" customHeight="1">
      <c r="E23853" s="576"/>
    </row>
    <row r="23854" spans="5:5" ht="12" customHeight="1">
      <c r="E23854" s="576"/>
    </row>
    <row r="23855" spans="5:5" ht="12" customHeight="1">
      <c r="E23855" s="576"/>
    </row>
    <row r="23856" spans="5:5" ht="12" customHeight="1">
      <c r="E23856" s="576"/>
    </row>
    <row r="23857" spans="5:5" ht="12" customHeight="1">
      <c r="E23857" s="576"/>
    </row>
    <row r="23858" spans="5:5" ht="12" customHeight="1">
      <c r="E23858" s="576"/>
    </row>
    <row r="23859" spans="5:5" ht="12" customHeight="1">
      <c r="E23859" s="576"/>
    </row>
    <row r="23860" spans="5:5" ht="12" customHeight="1">
      <c r="E23860" s="576"/>
    </row>
    <row r="23861" spans="5:5" ht="12" customHeight="1">
      <c r="E23861" s="576"/>
    </row>
    <row r="23862" spans="5:5" ht="12" customHeight="1">
      <c r="E23862" s="576"/>
    </row>
    <row r="23863" spans="5:5" ht="12" customHeight="1">
      <c r="E23863" s="576"/>
    </row>
    <row r="23864" spans="5:5" ht="12" customHeight="1">
      <c r="E23864" s="576"/>
    </row>
    <row r="23865" spans="5:5" ht="12" customHeight="1">
      <c r="E23865" s="576"/>
    </row>
    <row r="23866" spans="5:5" ht="12" customHeight="1">
      <c r="E23866" s="576"/>
    </row>
    <row r="23867" spans="5:5" ht="12" customHeight="1">
      <c r="E23867" s="576"/>
    </row>
    <row r="23868" spans="5:5" ht="12" customHeight="1">
      <c r="E23868" s="576"/>
    </row>
    <row r="23869" spans="5:5" ht="12" customHeight="1">
      <c r="E23869" s="576"/>
    </row>
    <row r="23870" spans="5:5" ht="12" customHeight="1">
      <c r="E23870" s="576"/>
    </row>
    <row r="23871" spans="5:5" ht="12" customHeight="1">
      <c r="E23871" s="576"/>
    </row>
    <row r="23872" spans="5:5" ht="12" customHeight="1">
      <c r="E23872" s="576"/>
    </row>
    <row r="23873" spans="5:5" ht="12" customHeight="1">
      <c r="E23873" s="576"/>
    </row>
    <row r="23874" spans="5:5" ht="12" customHeight="1">
      <c r="E23874" s="576"/>
    </row>
    <row r="23875" spans="5:5" ht="12" customHeight="1">
      <c r="E23875" s="576"/>
    </row>
    <row r="23876" spans="5:5" ht="12" customHeight="1">
      <c r="E23876" s="576"/>
    </row>
    <row r="23877" spans="5:5" ht="12" customHeight="1">
      <c r="E23877" s="576"/>
    </row>
    <row r="23878" spans="5:5" ht="12" customHeight="1">
      <c r="E23878" s="576"/>
    </row>
    <row r="23879" spans="5:5" ht="12" customHeight="1">
      <c r="E23879" s="576"/>
    </row>
    <row r="23880" spans="5:5" ht="12" customHeight="1">
      <c r="E23880" s="576"/>
    </row>
    <row r="23881" spans="5:5" ht="12" customHeight="1">
      <c r="E23881" s="576"/>
    </row>
    <row r="23882" spans="5:5" ht="12" customHeight="1">
      <c r="E23882" s="576"/>
    </row>
    <row r="23883" spans="5:5" ht="12" customHeight="1">
      <c r="E23883" s="576"/>
    </row>
    <row r="23884" spans="5:5" ht="12" customHeight="1">
      <c r="E23884" s="576"/>
    </row>
    <row r="23885" spans="5:5" ht="12" customHeight="1">
      <c r="E23885" s="576"/>
    </row>
    <row r="23886" spans="5:5" ht="12" customHeight="1">
      <c r="E23886" s="576"/>
    </row>
    <row r="23887" spans="5:5" ht="12" customHeight="1">
      <c r="E23887" s="576"/>
    </row>
    <row r="23888" spans="5:5" ht="12" customHeight="1">
      <c r="E23888" s="576"/>
    </row>
    <row r="23889" spans="5:5" ht="12" customHeight="1">
      <c r="E23889" s="576"/>
    </row>
    <row r="23890" spans="5:5" ht="12" customHeight="1">
      <c r="E23890" s="576"/>
    </row>
    <row r="23891" spans="5:5" ht="12" customHeight="1">
      <c r="E23891" s="576"/>
    </row>
    <row r="23892" spans="5:5" ht="12" customHeight="1">
      <c r="E23892" s="576"/>
    </row>
    <row r="23893" spans="5:5" ht="12" customHeight="1">
      <c r="E23893" s="576"/>
    </row>
    <row r="23894" spans="5:5" ht="12" customHeight="1">
      <c r="E23894" s="576"/>
    </row>
    <row r="23895" spans="5:5" ht="12" customHeight="1">
      <c r="E23895" s="576"/>
    </row>
    <row r="23896" spans="5:5" ht="12" customHeight="1">
      <c r="E23896" s="576"/>
    </row>
    <row r="23897" spans="5:5" ht="12" customHeight="1">
      <c r="E23897" s="576"/>
    </row>
    <row r="23898" spans="5:5" ht="12" customHeight="1">
      <c r="E23898" s="576"/>
    </row>
    <row r="23899" spans="5:5" ht="12" customHeight="1">
      <c r="E23899" s="576"/>
    </row>
    <row r="23900" spans="5:5" ht="12" customHeight="1">
      <c r="E23900" s="576"/>
    </row>
    <row r="23901" spans="5:5" ht="12" customHeight="1">
      <c r="E23901" s="576"/>
    </row>
    <row r="23902" spans="5:5" ht="12" customHeight="1">
      <c r="E23902" s="576"/>
    </row>
    <row r="23903" spans="5:5" ht="12" customHeight="1">
      <c r="E23903" s="576"/>
    </row>
    <row r="23904" spans="5:5" ht="12" customHeight="1">
      <c r="E23904" s="576"/>
    </row>
    <row r="23905" spans="5:5" ht="12" customHeight="1">
      <c r="E23905" s="576"/>
    </row>
    <row r="23906" spans="5:5" ht="12" customHeight="1">
      <c r="E23906" s="576"/>
    </row>
    <row r="23907" spans="5:5" ht="12" customHeight="1">
      <c r="E23907" s="576"/>
    </row>
    <row r="23908" spans="5:5" ht="12" customHeight="1">
      <c r="E23908" s="576"/>
    </row>
    <row r="23909" spans="5:5" ht="12" customHeight="1">
      <c r="E23909" s="576"/>
    </row>
    <row r="23910" spans="5:5" ht="12" customHeight="1">
      <c r="E23910" s="576"/>
    </row>
    <row r="23911" spans="5:5" ht="12" customHeight="1">
      <c r="E23911" s="576"/>
    </row>
    <row r="23912" spans="5:5" ht="12" customHeight="1">
      <c r="E23912" s="576"/>
    </row>
    <row r="23913" spans="5:5" ht="12" customHeight="1">
      <c r="E23913" s="576"/>
    </row>
    <row r="23914" spans="5:5" ht="12" customHeight="1">
      <c r="E23914" s="576"/>
    </row>
    <row r="23915" spans="5:5" ht="12" customHeight="1">
      <c r="E23915" s="576"/>
    </row>
    <row r="23916" spans="5:5" ht="12" customHeight="1">
      <c r="E23916" s="576"/>
    </row>
    <row r="23917" spans="5:5" ht="12" customHeight="1">
      <c r="E23917" s="576"/>
    </row>
    <row r="23918" spans="5:5" ht="12" customHeight="1">
      <c r="E23918" s="576"/>
    </row>
    <row r="23919" spans="5:5" ht="12" customHeight="1">
      <c r="E23919" s="576"/>
    </row>
    <row r="23920" spans="5:5" ht="12" customHeight="1">
      <c r="E23920" s="576"/>
    </row>
    <row r="23921" spans="5:5" ht="12" customHeight="1">
      <c r="E23921" s="576"/>
    </row>
    <row r="23922" spans="5:5" ht="12" customHeight="1">
      <c r="E23922" s="576"/>
    </row>
    <row r="23923" spans="5:5" ht="12" customHeight="1">
      <c r="E23923" s="576"/>
    </row>
    <row r="23924" spans="5:5" ht="12" customHeight="1">
      <c r="E23924" s="576"/>
    </row>
    <row r="23925" spans="5:5" ht="12" customHeight="1">
      <c r="E23925" s="576"/>
    </row>
    <row r="23926" spans="5:5" ht="12" customHeight="1">
      <c r="E23926" s="576"/>
    </row>
    <row r="23927" spans="5:5" ht="12" customHeight="1">
      <c r="E23927" s="576"/>
    </row>
    <row r="23928" spans="5:5" ht="12" customHeight="1">
      <c r="E23928" s="576"/>
    </row>
    <row r="23929" spans="5:5" ht="12" customHeight="1">
      <c r="E23929" s="576"/>
    </row>
    <row r="23930" spans="5:5" ht="12" customHeight="1">
      <c r="E23930" s="576"/>
    </row>
    <row r="23931" spans="5:5" ht="12" customHeight="1">
      <c r="E23931" s="576"/>
    </row>
    <row r="23932" spans="5:5" ht="12" customHeight="1">
      <c r="E23932" s="576"/>
    </row>
    <row r="23933" spans="5:5" ht="12" customHeight="1">
      <c r="E23933" s="576"/>
    </row>
    <row r="23934" spans="5:5" ht="12" customHeight="1">
      <c r="E23934" s="576"/>
    </row>
    <row r="23935" spans="5:5" ht="12" customHeight="1">
      <c r="E23935" s="576"/>
    </row>
    <row r="23936" spans="5:5" ht="12" customHeight="1">
      <c r="E23936" s="576"/>
    </row>
    <row r="23937" spans="5:5" ht="12" customHeight="1">
      <c r="E23937" s="576"/>
    </row>
    <row r="23938" spans="5:5" ht="12" customHeight="1">
      <c r="E23938" s="576"/>
    </row>
    <row r="23939" spans="5:5" ht="12" customHeight="1">
      <c r="E23939" s="576"/>
    </row>
    <row r="23940" spans="5:5" ht="12" customHeight="1">
      <c r="E23940" s="576"/>
    </row>
    <row r="23941" spans="5:5" ht="12" customHeight="1">
      <c r="E23941" s="576"/>
    </row>
    <row r="23942" spans="5:5" ht="12" customHeight="1">
      <c r="E23942" s="576"/>
    </row>
    <row r="23943" spans="5:5" ht="12" customHeight="1">
      <c r="E23943" s="576"/>
    </row>
    <row r="23944" spans="5:5" ht="12" customHeight="1">
      <c r="E23944" s="576"/>
    </row>
    <row r="23945" spans="5:5" ht="12" customHeight="1">
      <c r="E23945" s="576"/>
    </row>
    <row r="23946" spans="5:5" ht="12" customHeight="1">
      <c r="E23946" s="576"/>
    </row>
    <row r="23947" spans="5:5" ht="12" customHeight="1">
      <c r="E23947" s="576"/>
    </row>
    <row r="23948" spans="5:5" ht="12" customHeight="1">
      <c r="E23948" s="576"/>
    </row>
    <row r="23949" spans="5:5" ht="12" customHeight="1">
      <c r="E23949" s="576"/>
    </row>
    <row r="23950" spans="5:5" ht="12" customHeight="1">
      <c r="E23950" s="576"/>
    </row>
    <row r="23951" spans="5:5" ht="12" customHeight="1">
      <c r="E23951" s="576"/>
    </row>
    <row r="23952" spans="5:5" ht="12" customHeight="1">
      <c r="E23952" s="576"/>
    </row>
    <row r="23953" spans="5:5" ht="12" customHeight="1">
      <c r="E23953" s="576"/>
    </row>
    <row r="23954" spans="5:5" ht="12" customHeight="1">
      <c r="E23954" s="576"/>
    </row>
    <row r="23955" spans="5:5" ht="12" customHeight="1">
      <c r="E23955" s="576"/>
    </row>
    <row r="23956" spans="5:5" ht="12" customHeight="1">
      <c r="E23956" s="576"/>
    </row>
    <row r="23957" spans="5:5" ht="12" customHeight="1">
      <c r="E23957" s="576"/>
    </row>
    <row r="23958" spans="5:5" ht="12" customHeight="1">
      <c r="E23958" s="576"/>
    </row>
    <row r="23959" spans="5:5" ht="12" customHeight="1">
      <c r="E23959" s="576"/>
    </row>
    <row r="23960" spans="5:5" ht="12" customHeight="1">
      <c r="E23960" s="576"/>
    </row>
    <row r="23961" spans="5:5" ht="12" customHeight="1">
      <c r="E23961" s="576"/>
    </row>
    <row r="23962" spans="5:5" ht="12" customHeight="1">
      <c r="E23962" s="576"/>
    </row>
    <row r="23963" spans="5:5" ht="12" customHeight="1">
      <c r="E23963" s="576"/>
    </row>
    <row r="23964" spans="5:5" ht="12" customHeight="1">
      <c r="E23964" s="576"/>
    </row>
    <row r="23965" spans="5:5" ht="12" customHeight="1">
      <c r="E23965" s="576"/>
    </row>
    <row r="23966" spans="5:5" ht="12" customHeight="1">
      <c r="E23966" s="576"/>
    </row>
    <row r="23967" spans="5:5" ht="12" customHeight="1">
      <c r="E23967" s="576"/>
    </row>
    <row r="23968" spans="5:5" ht="12" customHeight="1">
      <c r="E23968" s="576"/>
    </row>
    <row r="23969" spans="5:5" ht="12" customHeight="1">
      <c r="E23969" s="576"/>
    </row>
    <row r="23970" spans="5:5" ht="12" customHeight="1">
      <c r="E23970" s="576"/>
    </row>
    <row r="23971" spans="5:5" ht="12" customHeight="1">
      <c r="E23971" s="576"/>
    </row>
    <row r="23972" spans="5:5" ht="12" customHeight="1">
      <c r="E23972" s="576"/>
    </row>
    <row r="23973" spans="5:5" ht="12" customHeight="1">
      <c r="E23973" s="576"/>
    </row>
    <row r="23974" spans="5:5" ht="12" customHeight="1">
      <c r="E23974" s="576"/>
    </row>
    <row r="23975" spans="5:5" ht="12" customHeight="1">
      <c r="E23975" s="576"/>
    </row>
    <row r="23976" spans="5:5" ht="12" customHeight="1">
      <c r="E23976" s="576"/>
    </row>
    <row r="23977" spans="5:5" ht="12" customHeight="1">
      <c r="E23977" s="576"/>
    </row>
    <row r="23978" spans="5:5" ht="12" customHeight="1">
      <c r="E23978" s="576"/>
    </row>
    <row r="23979" spans="5:5" ht="12" customHeight="1">
      <c r="E23979" s="576"/>
    </row>
    <row r="23980" spans="5:5" ht="12" customHeight="1">
      <c r="E23980" s="576"/>
    </row>
    <row r="23981" spans="5:5" ht="12" customHeight="1">
      <c r="E23981" s="576"/>
    </row>
    <row r="23982" spans="5:5" ht="12" customHeight="1">
      <c r="E23982" s="576"/>
    </row>
    <row r="23983" spans="5:5" ht="12" customHeight="1">
      <c r="E23983" s="576"/>
    </row>
    <row r="23984" spans="5:5" ht="12" customHeight="1">
      <c r="E23984" s="576"/>
    </row>
    <row r="23985" spans="5:5" ht="12" customHeight="1">
      <c r="E23985" s="576"/>
    </row>
    <row r="23986" spans="5:5" ht="12" customHeight="1">
      <c r="E23986" s="576"/>
    </row>
    <row r="23987" spans="5:5" ht="12" customHeight="1">
      <c r="E23987" s="576"/>
    </row>
    <row r="23988" spans="5:5" ht="12" customHeight="1">
      <c r="E23988" s="576"/>
    </row>
    <row r="23989" spans="5:5" ht="12" customHeight="1">
      <c r="E23989" s="576"/>
    </row>
    <row r="23990" spans="5:5" ht="12" customHeight="1">
      <c r="E23990" s="576"/>
    </row>
    <row r="23991" spans="5:5" ht="12" customHeight="1">
      <c r="E23991" s="576"/>
    </row>
    <row r="23992" spans="5:5" ht="12" customHeight="1">
      <c r="E23992" s="576"/>
    </row>
    <row r="23993" spans="5:5" ht="12" customHeight="1">
      <c r="E23993" s="576"/>
    </row>
    <row r="23994" spans="5:5" ht="12" customHeight="1">
      <c r="E23994" s="576"/>
    </row>
    <row r="23995" spans="5:5" ht="12" customHeight="1">
      <c r="E23995" s="576"/>
    </row>
    <row r="23996" spans="5:5" ht="12" customHeight="1">
      <c r="E23996" s="576"/>
    </row>
    <row r="23997" spans="5:5" ht="12" customHeight="1">
      <c r="E23997" s="576"/>
    </row>
    <row r="23998" spans="5:5" ht="12" customHeight="1">
      <c r="E23998" s="576"/>
    </row>
    <row r="23999" spans="5:5" ht="12" customHeight="1">
      <c r="E23999" s="576"/>
    </row>
    <row r="24000" spans="5:5" ht="12" customHeight="1">
      <c r="E24000" s="576"/>
    </row>
    <row r="24001" spans="5:5" ht="12" customHeight="1">
      <c r="E24001" s="576"/>
    </row>
    <row r="24002" spans="5:5" ht="12" customHeight="1">
      <c r="E24002" s="576"/>
    </row>
    <row r="24003" spans="5:5" ht="12" customHeight="1">
      <c r="E24003" s="576"/>
    </row>
    <row r="24004" spans="5:5" ht="12" customHeight="1">
      <c r="E24004" s="576"/>
    </row>
    <row r="24005" spans="5:5" ht="12" customHeight="1">
      <c r="E24005" s="576"/>
    </row>
    <row r="24006" spans="5:5" ht="12" customHeight="1">
      <c r="E24006" s="576"/>
    </row>
    <row r="24007" spans="5:5" ht="12" customHeight="1">
      <c r="E24007" s="576"/>
    </row>
    <row r="24008" spans="5:5" ht="12" customHeight="1">
      <c r="E24008" s="576"/>
    </row>
    <row r="24009" spans="5:5" ht="12" customHeight="1">
      <c r="E24009" s="576"/>
    </row>
    <row r="24010" spans="5:5" ht="12" customHeight="1">
      <c r="E24010" s="576"/>
    </row>
    <row r="24011" spans="5:5" ht="12" customHeight="1">
      <c r="E24011" s="576"/>
    </row>
    <row r="24012" spans="5:5" ht="12" customHeight="1">
      <c r="E24012" s="576"/>
    </row>
    <row r="24013" spans="5:5" ht="12" customHeight="1">
      <c r="E24013" s="576"/>
    </row>
    <row r="24014" spans="5:5" ht="12" customHeight="1">
      <c r="E24014" s="576"/>
    </row>
    <row r="24015" spans="5:5" ht="12" customHeight="1">
      <c r="E24015" s="576"/>
    </row>
    <row r="24016" spans="5:5" ht="12" customHeight="1">
      <c r="E24016" s="576"/>
    </row>
    <row r="24017" spans="5:5" ht="12" customHeight="1">
      <c r="E24017" s="576"/>
    </row>
    <row r="24018" spans="5:5" ht="12" customHeight="1">
      <c r="E24018" s="576"/>
    </row>
    <row r="24019" spans="5:5" ht="12" customHeight="1">
      <c r="E24019" s="576"/>
    </row>
    <row r="24020" spans="5:5" ht="12" customHeight="1">
      <c r="E24020" s="576"/>
    </row>
    <row r="24021" spans="5:5" ht="12" customHeight="1">
      <c r="E24021" s="576"/>
    </row>
    <row r="24022" spans="5:5" ht="12" customHeight="1">
      <c r="E24022" s="576"/>
    </row>
    <row r="24023" spans="5:5" ht="12" customHeight="1">
      <c r="E24023" s="576"/>
    </row>
    <row r="24024" spans="5:5" ht="12" customHeight="1">
      <c r="E24024" s="576"/>
    </row>
    <row r="24025" spans="5:5" ht="12" customHeight="1">
      <c r="E24025" s="576"/>
    </row>
    <row r="24026" spans="5:5" ht="12" customHeight="1">
      <c r="E24026" s="576"/>
    </row>
    <row r="24027" spans="5:5" ht="12" customHeight="1">
      <c r="E24027" s="576"/>
    </row>
    <row r="24028" spans="5:5" ht="12" customHeight="1">
      <c r="E24028" s="576"/>
    </row>
    <row r="24029" spans="5:5" ht="12" customHeight="1">
      <c r="E24029" s="576"/>
    </row>
    <row r="24030" spans="5:5" ht="12" customHeight="1">
      <c r="E24030" s="576"/>
    </row>
    <row r="24031" spans="5:5" ht="12" customHeight="1">
      <c r="E24031" s="576"/>
    </row>
    <row r="24032" spans="5:5" ht="12" customHeight="1">
      <c r="E24032" s="576"/>
    </row>
    <row r="24033" spans="5:5" ht="12" customHeight="1">
      <c r="E24033" s="576"/>
    </row>
    <row r="24034" spans="5:5" ht="12" customHeight="1">
      <c r="E24034" s="576"/>
    </row>
    <row r="24035" spans="5:5" ht="12" customHeight="1">
      <c r="E24035" s="576"/>
    </row>
    <row r="24036" spans="5:5" ht="12" customHeight="1">
      <c r="E24036" s="576"/>
    </row>
    <row r="24037" spans="5:5" ht="12" customHeight="1">
      <c r="E24037" s="576"/>
    </row>
    <row r="24038" spans="5:5" ht="12" customHeight="1">
      <c r="E24038" s="576"/>
    </row>
    <row r="24039" spans="5:5" ht="12" customHeight="1">
      <c r="E24039" s="576"/>
    </row>
    <row r="24040" spans="5:5" ht="12" customHeight="1">
      <c r="E24040" s="576"/>
    </row>
    <row r="24041" spans="5:5" ht="12" customHeight="1">
      <c r="E24041" s="576"/>
    </row>
    <row r="24042" spans="5:5" ht="12" customHeight="1">
      <c r="E24042" s="576"/>
    </row>
    <row r="24043" spans="5:5" ht="12" customHeight="1">
      <c r="E24043" s="576"/>
    </row>
    <row r="24044" spans="5:5" ht="12" customHeight="1">
      <c r="E24044" s="576"/>
    </row>
    <row r="24045" spans="5:5" ht="12" customHeight="1">
      <c r="E24045" s="576"/>
    </row>
    <row r="24046" spans="5:5" ht="12" customHeight="1">
      <c r="E24046" s="576"/>
    </row>
    <row r="24047" spans="5:5" ht="12" customHeight="1">
      <c r="E24047" s="576"/>
    </row>
    <row r="24048" spans="5:5" ht="12" customHeight="1">
      <c r="E24048" s="576"/>
    </row>
    <row r="24049" spans="5:5" ht="12" customHeight="1">
      <c r="E24049" s="576"/>
    </row>
    <row r="24050" spans="5:5" ht="12" customHeight="1">
      <c r="E24050" s="576"/>
    </row>
    <row r="24051" spans="5:5" ht="12" customHeight="1">
      <c r="E24051" s="576"/>
    </row>
    <row r="24052" spans="5:5" ht="12" customHeight="1">
      <c r="E24052" s="576"/>
    </row>
    <row r="24053" spans="5:5" ht="12" customHeight="1">
      <c r="E24053" s="576"/>
    </row>
    <row r="24054" spans="5:5" ht="12" customHeight="1">
      <c r="E24054" s="576"/>
    </row>
    <row r="24055" spans="5:5" ht="12" customHeight="1">
      <c r="E24055" s="576"/>
    </row>
    <row r="24056" spans="5:5" ht="12" customHeight="1">
      <c r="E24056" s="576"/>
    </row>
    <row r="24057" spans="5:5" ht="12" customHeight="1">
      <c r="E24057" s="576"/>
    </row>
    <row r="24058" spans="5:5" ht="12" customHeight="1">
      <c r="E24058" s="576"/>
    </row>
    <row r="24059" spans="5:5" ht="12" customHeight="1">
      <c r="E24059" s="576"/>
    </row>
    <row r="24060" spans="5:5" ht="12" customHeight="1">
      <c r="E24060" s="576"/>
    </row>
    <row r="24061" spans="5:5" ht="12" customHeight="1">
      <c r="E24061" s="576"/>
    </row>
    <row r="24062" spans="5:5" ht="12" customHeight="1">
      <c r="E24062" s="576"/>
    </row>
    <row r="24063" spans="5:5" ht="12" customHeight="1">
      <c r="E24063" s="576"/>
    </row>
    <row r="24064" spans="5:5" ht="12" customHeight="1">
      <c r="E24064" s="576"/>
    </row>
    <row r="24065" spans="5:5" ht="12" customHeight="1">
      <c r="E24065" s="576"/>
    </row>
    <row r="24066" spans="5:5" ht="12" customHeight="1">
      <c r="E24066" s="576"/>
    </row>
    <row r="24067" spans="5:5" ht="12" customHeight="1">
      <c r="E24067" s="576"/>
    </row>
    <row r="24068" spans="5:5" ht="12" customHeight="1">
      <c r="E24068" s="576"/>
    </row>
    <row r="24069" spans="5:5" ht="12" customHeight="1">
      <c r="E24069" s="576"/>
    </row>
    <row r="24070" spans="5:5" ht="12" customHeight="1">
      <c r="E24070" s="576"/>
    </row>
    <row r="24071" spans="5:5" ht="12" customHeight="1">
      <c r="E24071" s="576"/>
    </row>
    <row r="24072" spans="5:5" ht="12" customHeight="1">
      <c r="E24072" s="576"/>
    </row>
    <row r="24073" spans="5:5" ht="12" customHeight="1">
      <c r="E24073" s="576"/>
    </row>
    <row r="24074" spans="5:5" ht="12" customHeight="1">
      <c r="E24074" s="576"/>
    </row>
    <row r="24075" spans="5:5" ht="12" customHeight="1">
      <c r="E24075" s="576"/>
    </row>
    <row r="24076" spans="5:5" ht="12" customHeight="1">
      <c r="E24076" s="576"/>
    </row>
    <row r="24077" spans="5:5" ht="12" customHeight="1">
      <c r="E24077" s="576"/>
    </row>
    <row r="24078" spans="5:5" ht="12" customHeight="1">
      <c r="E24078" s="576"/>
    </row>
    <row r="24079" spans="5:5" ht="12" customHeight="1">
      <c r="E24079" s="576"/>
    </row>
    <row r="24080" spans="5:5" ht="12" customHeight="1">
      <c r="E24080" s="576"/>
    </row>
    <row r="24081" spans="5:5" ht="12" customHeight="1">
      <c r="E24081" s="576"/>
    </row>
    <row r="24082" spans="5:5" ht="12" customHeight="1">
      <c r="E24082" s="576"/>
    </row>
    <row r="24083" spans="5:5" ht="12" customHeight="1">
      <c r="E24083" s="576"/>
    </row>
    <row r="24084" spans="5:5" ht="12" customHeight="1">
      <c r="E24084" s="576"/>
    </row>
    <row r="24085" spans="5:5" ht="12" customHeight="1">
      <c r="E24085" s="576"/>
    </row>
    <row r="24086" spans="5:5" ht="12" customHeight="1">
      <c r="E24086" s="576"/>
    </row>
    <row r="24087" spans="5:5" ht="12" customHeight="1">
      <c r="E24087" s="576"/>
    </row>
    <row r="24088" spans="5:5" ht="12" customHeight="1">
      <c r="E24088" s="576"/>
    </row>
    <row r="24089" spans="5:5" ht="12" customHeight="1">
      <c r="E24089" s="576"/>
    </row>
    <row r="24090" spans="5:5" ht="12" customHeight="1">
      <c r="E24090" s="576"/>
    </row>
    <row r="24091" spans="5:5" ht="12" customHeight="1">
      <c r="E24091" s="576"/>
    </row>
    <row r="24092" spans="5:5" ht="12" customHeight="1">
      <c r="E24092" s="576"/>
    </row>
    <row r="24093" spans="5:5" ht="12" customHeight="1">
      <c r="E24093" s="576"/>
    </row>
    <row r="24094" spans="5:5" ht="12" customHeight="1">
      <c r="E24094" s="576"/>
    </row>
    <row r="24095" spans="5:5" ht="12" customHeight="1">
      <c r="E24095" s="576"/>
    </row>
    <row r="24096" spans="5:5" ht="12" customHeight="1">
      <c r="E24096" s="576"/>
    </row>
    <row r="24097" spans="5:5" ht="12" customHeight="1">
      <c r="E24097" s="576"/>
    </row>
    <row r="24098" spans="5:5" ht="12" customHeight="1">
      <c r="E24098" s="576"/>
    </row>
    <row r="24099" spans="5:5" ht="12" customHeight="1">
      <c r="E24099" s="576"/>
    </row>
    <row r="24100" spans="5:5" ht="12" customHeight="1">
      <c r="E24100" s="576"/>
    </row>
    <row r="24101" spans="5:5" ht="12" customHeight="1">
      <c r="E24101" s="576"/>
    </row>
    <row r="24102" spans="5:5" ht="12" customHeight="1">
      <c r="E24102" s="576"/>
    </row>
    <row r="24103" spans="5:5" ht="12" customHeight="1">
      <c r="E24103" s="576"/>
    </row>
    <row r="24104" spans="5:5" ht="12" customHeight="1">
      <c r="E24104" s="576"/>
    </row>
    <row r="24105" spans="5:5" ht="12" customHeight="1">
      <c r="E24105" s="576"/>
    </row>
    <row r="24106" spans="5:5" ht="12" customHeight="1">
      <c r="E24106" s="576"/>
    </row>
    <row r="24107" spans="5:5" ht="12" customHeight="1">
      <c r="E24107" s="576"/>
    </row>
    <row r="24108" spans="5:5" ht="12" customHeight="1">
      <c r="E24108" s="576"/>
    </row>
    <row r="24109" spans="5:5" ht="12" customHeight="1">
      <c r="E24109" s="576"/>
    </row>
    <row r="24110" spans="5:5" ht="12" customHeight="1">
      <c r="E24110" s="576"/>
    </row>
    <row r="24111" spans="5:5" ht="12" customHeight="1">
      <c r="E24111" s="576"/>
    </row>
    <row r="24112" spans="5:5" ht="12" customHeight="1">
      <c r="E24112" s="576"/>
    </row>
    <row r="24113" spans="5:5" ht="12" customHeight="1">
      <c r="E24113" s="576"/>
    </row>
    <row r="24114" spans="5:5" ht="12" customHeight="1">
      <c r="E24114" s="576"/>
    </row>
    <row r="24115" spans="5:5" ht="12" customHeight="1">
      <c r="E24115" s="576"/>
    </row>
    <row r="24116" spans="5:5" ht="12" customHeight="1">
      <c r="E24116" s="576"/>
    </row>
    <row r="24117" spans="5:5" ht="12" customHeight="1">
      <c r="E24117" s="576"/>
    </row>
    <row r="24118" spans="5:5" ht="12" customHeight="1">
      <c r="E24118" s="576"/>
    </row>
    <row r="24119" spans="5:5" ht="12" customHeight="1">
      <c r="E24119" s="576"/>
    </row>
    <row r="24120" spans="5:5" ht="12" customHeight="1">
      <c r="E24120" s="576"/>
    </row>
    <row r="24121" spans="5:5" ht="12" customHeight="1">
      <c r="E24121" s="576"/>
    </row>
    <row r="24122" spans="5:5" ht="12" customHeight="1">
      <c r="E24122" s="576"/>
    </row>
    <row r="24123" spans="5:5" ht="12" customHeight="1">
      <c r="E24123" s="576"/>
    </row>
    <row r="24124" spans="5:5" ht="12" customHeight="1">
      <c r="E24124" s="576"/>
    </row>
    <row r="24125" spans="5:5" ht="12" customHeight="1">
      <c r="E24125" s="576"/>
    </row>
    <row r="24126" spans="5:5" ht="12" customHeight="1">
      <c r="E24126" s="576"/>
    </row>
    <row r="24127" spans="5:5" ht="12" customHeight="1">
      <c r="E24127" s="576"/>
    </row>
    <row r="24128" spans="5:5" ht="12" customHeight="1">
      <c r="E24128" s="576"/>
    </row>
    <row r="24129" spans="5:5" ht="12" customHeight="1">
      <c r="E24129" s="576"/>
    </row>
    <row r="24130" spans="5:5" ht="12" customHeight="1">
      <c r="E24130" s="576"/>
    </row>
    <row r="24131" spans="5:5" ht="12" customHeight="1">
      <c r="E24131" s="576"/>
    </row>
    <row r="24132" spans="5:5" ht="12" customHeight="1">
      <c r="E24132" s="576"/>
    </row>
    <row r="24133" spans="5:5" ht="12" customHeight="1">
      <c r="E24133" s="576"/>
    </row>
    <row r="24134" spans="5:5" ht="12" customHeight="1">
      <c r="E24134" s="576"/>
    </row>
    <row r="24135" spans="5:5" ht="12" customHeight="1">
      <c r="E24135" s="576"/>
    </row>
    <row r="24136" spans="5:5" ht="12" customHeight="1">
      <c r="E24136" s="576"/>
    </row>
    <row r="24137" spans="5:5" ht="12" customHeight="1">
      <c r="E24137" s="576"/>
    </row>
    <row r="24138" spans="5:5" ht="12" customHeight="1">
      <c r="E24138" s="576"/>
    </row>
    <row r="24139" spans="5:5" ht="12" customHeight="1">
      <c r="E24139" s="576"/>
    </row>
    <row r="24140" spans="5:5" ht="12" customHeight="1">
      <c r="E24140" s="576"/>
    </row>
    <row r="24141" spans="5:5" ht="12" customHeight="1">
      <c r="E24141" s="576"/>
    </row>
    <row r="24142" spans="5:5" ht="12" customHeight="1">
      <c r="E24142" s="576"/>
    </row>
    <row r="24143" spans="5:5" ht="12" customHeight="1">
      <c r="E24143" s="576"/>
    </row>
    <row r="24144" spans="5:5" ht="12" customHeight="1">
      <c r="E24144" s="576"/>
    </row>
    <row r="24145" spans="5:5" ht="12" customHeight="1">
      <c r="E24145" s="576"/>
    </row>
    <row r="24146" spans="5:5" ht="12" customHeight="1">
      <c r="E24146" s="576"/>
    </row>
    <row r="24147" spans="5:5" ht="12" customHeight="1">
      <c r="E24147" s="576"/>
    </row>
    <row r="24148" spans="5:5" ht="12" customHeight="1">
      <c r="E24148" s="576"/>
    </row>
    <row r="24149" spans="5:5" ht="12" customHeight="1">
      <c r="E24149" s="576"/>
    </row>
    <row r="24150" spans="5:5" ht="12" customHeight="1">
      <c r="E24150" s="576"/>
    </row>
    <row r="24151" spans="5:5" ht="12" customHeight="1">
      <c r="E24151" s="576"/>
    </row>
    <row r="24152" spans="5:5" ht="12" customHeight="1">
      <c r="E24152" s="576"/>
    </row>
    <row r="24153" spans="5:5" ht="12" customHeight="1">
      <c r="E24153" s="576"/>
    </row>
    <row r="24154" spans="5:5" ht="12" customHeight="1">
      <c r="E24154" s="576"/>
    </row>
    <row r="24155" spans="5:5" ht="12" customHeight="1">
      <c r="E24155" s="576"/>
    </row>
    <row r="24156" spans="5:5" ht="12" customHeight="1">
      <c r="E24156" s="576"/>
    </row>
    <row r="24157" spans="5:5" ht="12" customHeight="1">
      <c r="E24157" s="576"/>
    </row>
    <row r="24158" spans="5:5" ht="12" customHeight="1">
      <c r="E24158" s="576"/>
    </row>
    <row r="24159" spans="5:5" ht="12" customHeight="1">
      <c r="E24159" s="576"/>
    </row>
    <row r="24160" spans="5:5" ht="12" customHeight="1">
      <c r="E24160" s="576"/>
    </row>
    <row r="24161" spans="5:5" ht="12" customHeight="1">
      <c r="E24161" s="576"/>
    </row>
    <row r="24162" spans="5:5" ht="12" customHeight="1">
      <c r="E24162" s="576"/>
    </row>
    <row r="24163" spans="5:5" ht="12" customHeight="1">
      <c r="E24163" s="576"/>
    </row>
    <row r="24164" spans="5:5" ht="12" customHeight="1">
      <c r="E24164" s="576"/>
    </row>
    <row r="24165" spans="5:5" ht="12" customHeight="1">
      <c r="E24165" s="576"/>
    </row>
    <row r="24166" spans="5:5" ht="12" customHeight="1">
      <c r="E24166" s="576"/>
    </row>
    <row r="24167" spans="5:5" ht="12" customHeight="1">
      <c r="E24167" s="576"/>
    </row>
    <row r="24168" spans="5:5" ht="12" customHeight="1">
      <c r="E24168" s="576"/>
    </row>
    <row r="24169" spans="5:5" ht="12" customHeight="1">
      <c r="E24169" s="576"/>
    </row>
    <row r="24170" spans="5:5" ht="12" customHeight="1">
      <c r="E24170" s="576"/>
    </row>
    <row r="24171" spans="5:5" ht="12" customHeight="1">
      <c r="E24171" s="576"/>
    </row>
    <row r="24172" spans="5:5" ht="12" customHeight="1">
      <c r="E24172" s="576"/>
    </row>
    <row r="24173" spans="5:5" ht="12" customHeight="1">
      <c r="E24173" s="576"/>
    </row>
    <row r="24174" spans="5:5" ht="12" customHeight="1">
      <c r="E24174" s="576"/>
    </row>
    <row r="24175" spans="5:5" ht="12" customHeight="1">
      <c r="E24175" s="576"/>
    </row>
    <row r="24176" spans="5:5" ht="12" customHeight="1">
      <c r="E24176" s="576"/>
    </row>
    <row r="24177" spans="5:5" ht="12" customHeight="1">
      <c r="E24177" s="576"/>
    </row>
    <row r="24178" spans="5:5" ht="12" customHeight="1">
      <c r="E24178" s="576"/>
    </row>
    <row r="24179" spans="5:5" ht="12" customHeight="1">
      <c r="E24179" s="576"/>
    </row>
    <row r="24180" spans="5:5" ht="12" customHeight="1">
      <c r="E24180" s="576"/>
    </row>
    <row r="24181" spans="5:5" ht="12" customHeight="1">
      <c r="E24181" s="576"/>
    </row>
    <row r="24182" spans="5:5" ht="12" customHeight="1">
      <c r="E24182" s="576"/>
    </row>
    <row r="24183" spans="5:5" ht="12" customHeight="1">
      <c r="E24183" s="576"/>
    </row>
    <row r="24184" spans="5:5" ht="12" customHeight="1">
      <c r="E24184" s="576"/>
    </row>
    <row r="24185" spans="5:5" ht="12" customHeight="1">
      <c r="E24185" s="576"/>
    </row>
    <row r="24186" spans="5:5" ht="12" customHeight="1">
      <c r="E24186" s="576"/>
    </row>
    <row r="24187" spans="5:5" ht="12" customHeight="1">
      <c r="E24187" s="576"/>
    </row>
    <row r="24188" spans="5:5" ht="12" customHeight="1">
      <c r="E24188" s="576"/>
    </row>
    <row r="24189" spans="5:5" ht="12" customHeight="1">
      <c r="E24189" s="576"/>
    </row>
    <row r="24190" spans="5:5" ht="12" customHeight="1">
      <c r="E24190" s="576"/>
    </row>
    <row r="24191" spans="5:5" ht="12" customHeight="1">
      <c r="E24191" s="576"/>
    </row>
    <row r="24192" spans="5:5" ht="12" customHeight="1">
      <c r="E24192" s="576"/>
    </row>
    <row r="24193" spans="5:5" ht="12" customHeight="1">
      <c r="E24193" s="576"/>
    </row>
    <row r="24194" spans="5:5" ht="12" customHeight="1">
      <c r="E24194" s="576"/>
    </row>
    <row r="24195" spans="5:5" ht="12" customHeight="1">
      <c r="E24195" s="576"/>
    </row>
    <row r="24196" spans="5:5" ht="12" customHeight="1">
      <c r="E24196" s="576"/>
    </row>
    <row r="24197" spans="5:5" ht="12" customHeight="1">
      <c r="E24197" s="576"/>
    </row>
    <row r="24198" spans="5:5" ht="12" customHeight="1">
      <c r="E24198" s="576"/>
    </row>
    <row r="24199" spans="5:5" ht="12" customHeight="1">
      <c r="E24199" s="576"/>
    </row>
    <row r="24200" spans="5:5" ht="12" customHeight="1">
      <c r="E24200" s="576"/>
    </row>
    <row r="24201" spans="5:5" ht="12" customHeight="1">
      <c r="E24201" s="576"/>
    </row>
    <row r="24202" spans="5:5" ht="12" customHeight="1">
      <c r="E24202" s="576"/>
    </row>
    <row r="24203" spans="5:5" ht="12" customHeight="1">
      <c r="E24203" s="576"/>
    </row>
    <row r="24204" spans="5:5" ht="12" customHeight="1">
      <c r="E24204" s="576"/>
    </row>
    <row r="24205" spans="5:5" ht="12" customHeight="1">
      <c r="E24205" s="576"/>
    </row>
    <row r="24206" spans="5:5" ht="12" customHeight="1">
      <c r="E24206" s="576"/>
    </row>
    <row r="24207" spans="5:5" ht="12" customHeight="1">
      <c r="E24207" s="576"/>
    </row>
    <row r="24208" spans="5:5" ht="12" customHeight="1">
      <c r="E24208" s="576"/>
    </row>
    <row r="24209" spans="5:5" ht="12" customHeight="1">
      <c r="E24209" s="576"/>
    </row>
    <row r="24210" spans="5:5" ht="12" customHeight="1">
      <c r="E24210" s="576"/>
    </row>
    <row r="24211" spans="5:5" ht="12" customHeight="1">
      <c r="E24211" s="576"/>
    </row>
    <row r="24212" spans="5:5" ht="12" customHeight="1">
      <c r="E24212" s="576"/>
    </row>
    <row r="24213" spans="5:5" ht="12" customHeight="1">
      <c r="E24213" s="576"/>
    </row>
    <row r="24214" spans="5:5" ht="12" customHeight="1">
      <c r="E24214" s="576"/>
    </row>
    <row r="24215" spans="5:5" ht="12" customHeight="1">
      <c r="E24215" s="576"/>
    </row>
    <row r="24216" spans="5:5" ht="12" customHeight="1">
      <c r="E24216" s="576"/>
    </row>
    <row r="24217" spans="5:5" ht="12" customHeight="1">
      <c r="E24217" s="576"/>
    </row>
    <row r="24218" spans="5:5" ht="12" customHeight="1">
      <c r="E24218" s="576"/>
    </row>
    <row r="24219" spans="5:5" ht="12" customHeight="1">
      <c r="E24219" s="576"/>
    </row>
    <row r="24220" spans="5:5" ht="12" customHeight="1">
      <c r="E24220" s="576"/>
    </row>
    <row r="24221" spans="5:5" ht="12" customHeight="1">
      <c r="E24221" s="576"/>
    </row>
    <row r="24222" spans="5:5" ht="12" customHeight="1">
      <c r="E24222" s="576"/>
    </row>
    <row r="24223" spans="5:5" ht="12" customHeight="1">
      <c r="E24223" s="576"/>
    </row>
    <row r="24224" spans="5:5" ht="12" customHeight="1">
      <c r="E24224" s="576"/>
    </row>
    <row r="24225" spans="5:5" ht="12" customHeight="1">
      <c r="E24225" s="576"/>
    </row>
    <row r="24226" spans="5:5" ht="12" customHeight="1">
      <c r="E24226" s="576"/>
    </row>
    <row r="24227" spans="5:5" ht="12" customHeight="1">
      <c r="E24227" s="576"/>
    </row>
    <row r="24228" spans="5:5" ht="12" customHeight="1">
      <c r="E24228" s="576"/>
    </row>
    <row r="24229" spans="5:5" ht="12" customHeight="1">
      <c r="E24229" s="576"/>
    </row>
    <row r="24230" spans="5:5" ht="12" customHeight="1">
      <c r="E24230" s="576"/>
    </row>
    <row r="24231" spans="5:5" ht="12" customHeight="1">
      <c r="E24231" s="576"/>
    </row>
    <row r="24232" spans="5:5" ht="12" customHeight="1">
      <c r="E24232" s="576"/>
    </row>
    <row r="24233" spans="5:5" ht="12" customHeight="1">
      <c r="E24233" s="576"/>
    </row>
    <row r="24234" spans="5:5" ht="12" customHeight="1">
      <c r="E24234" s="576"/>
    </row>
    <row r="24235" spans="5:5" ht="12" customHeight="1">
      <c r="E24235" s="576"/>
    </row>
    <row r="24236" spans="5:5" ht="12" customHeight="1">
      <c r="E24236" s="576"/>
    </row>
    <row r="24237" spans="5:5" ht="12" customHeight="1">
      <c r="E24237" s="576"/>
    </row>
    <row r="24238" spans="5:5" ht="12" customHeight="1">
      <c r="E24238" s="576"/>
    </row>
    <row r="24239" spans="5:5" ht="12" customHeight="1">
      <c r="E24239" s="576"/>
    </row>
    <row r="24240" spans="5:5" ht="12" customHeight="1">
      <c r="E24240" s="576"/>
    </row>
    <row r="24241" spans="5:5" ht="12" customHeight="1">
      <c r="E24241" s="576"/>
    </row>
    <row r="24242" spans="5:5" ht="12" customHeight="1">
      <c r="E24242" s="576"/>
    </row>
    <row r="24243" spans="5:5" ht="12" customHeight="1">
      <c r="E24243" s="576"/>
    </row>
    <row r="24244" spans="5:5" ht="12" customHeight="1">
      <c r="E24244" s="576"/>
    </row>
    <row r="24245" spans="5:5" ht="12" customHeight="1">
      <c r="E24245" s="576"/>
    </row>
    <row r="24246" spans="5:5" ht="12" customHeight="1">
      <c r="E24246" s="576"/>
    </row>
    <row r="24247" spans="5:5" ht="12" customHeight="1">
      <c r="E24247" s="576"/>
    </row>
    <row r="24248" spans="5:5" ht="12" customHeight="1">
      <c r="E24248" s="576"/>
    </row>
    <row r="24249" spans="5:5" ht="12" customHeight="1">
      <c r="E24249" s="576"/>
    </row>
    <row r="24250" spans="5:5" ht="12" customHeight="1">
      <c r="E24250" s="576"/>
    </row>
    <row r="24251" spans="5:5" ht="12" customHeight="1">
      <c r="E24251" s="576"/>
    </row>
    <row r="24252" spans="5:5" ht="12" customHeight="1">
      <c r="E24252" s="576"/>
    </row>
    <row r="24253" spans="5:5" ht="12" customHeight="1">
      <c r="E24253" s="576"/>
    </row>
    <row r="24254" spans="5:5" ht="12" customHeight="1">
      <c r="E24254" s="576"/>
    </row>
    <row r="24255" spans="5:5" ht="12" customHeight="1">
      <c r="E24255" s="576"/>
    </row>
    <row r="24256" spans="5:5" ht="12" customHeight="1">
      <c r="E24256" s="576"/>
    </row>
    <row r="24257" spans="5:5" ht="12" customHeight="1">
      <c r="E24257" s="576"/>
    </row>
    <row r="24258" spans="5:5" ht="12" customHeight="1">
      <c r="E24258" s="576"/>
    </row>
    <row r="24259" spans="5:5" ht="12" customHeight="1">
      <c r="E24259" s="576"/>
    </row>
    <row r="24260" spans="5:5" ht="12" customHeight="1">
      <c r="E24260" s="576"/>
    </row>
    <row r="24261" spans="5:5" ht="12" customHeight="1">
      <c r="E24261" s="576"/>
    </row>
    <row r="24262" spans="5:5" ht="12" customHeight="1">
      <c r="E24262" s="576"/>
    </row>
    <row r="24263" spans="5:5" ht="12" customHeight="1">
      <c r="E24263" s="576"/>
    </row>
    <row r="24264" spans="5:5" ht="12" customHeight="1">
      <c r="E24264" s="576"/>
    </row>
    <row r="24265" spans="5:5" ht="12" customHeight="1">
      <c r="E24265" s="576"/>
    </row>
    <row r="24266" spans="5:5" ht="12" customHeight="1">
      <c r="E24266" s="576"/>
    </row>
    <row r="24267" spans="5:5" ht="12" customHeight="1">
      <c r="E24267" s="576"/>
    </row>
    <row r="24268" spans="5:5" ht="12" customHeight="1">
      <c r="E24268" s="576"/>
    </row>
    <row r="24269" spans="5:5" ht="12" customHeight="1">
      <c r="E24269" s="576"/>
    </row>
    <row r="24270" spans="5:5" ht="12" customHeight="1">
      <c r="E24270" s="576"/>
    </row>
    <row r="24271" spans="5:5" ht="12" customHeight="1">
      <c r="E24271" s="576"/>
    </row>
    <row r="24272" spans="5:5" ht="12" customHeight="1">
      <c r="E24272" s="576"/>
    </row>
    <row r="24273" spans="5:5" ht="12" customHeight="1">
      <c r="E24273" s="576"/>
    </row>
    <row r="24274" spans="5:5" ht="12" customHeight="1">
      <c r="E24274" s="576"/>
    </row>
    <row r="24275" spans="5:5" ht="12" customHeight="1">
      <c r="E24275" s="576"/>
    </row>
    <row r="24276" spans="5:5" ht="12" customHeight="1">
      <c r="E24276" s="576"/>
    </row>
    <row r="24277" spans="5:5" ht="12" customHeight="1">
      <c r="E24277" s="576"/>
    </row>
    <row r="24278" spans="5:5" ht="12" customHeight="1">
      <c r="E24278" s="576"/>
    </row>
    <row r="24279" spans="5:5" ht="12" customHeight="1">
      <c r="E24279" s="576"/>
    </row>
    <row r="24280" spans="5:5" ht="12" customHeight="1">
      <c r="E24280" s="576"/>
    </row>
    <row r="24281" spans="5:5" ht="12" customHeight="1">
      <c r="E24281" s="576"/>
    </row>
    <row r="24282" spans="5:5" ht="12" customHeight="1">
      <c r="E24282" s="576"/>
    </row>
    <row r="24283" spans="5:5" ht="12" customHeight="1">
      <c r="E24283" s="576"/>
    </row>
    <row r="24284" spans="5:5" ht="12" customHeight="1">
      <c r="E24284" s="576"/>
    </row>
    <row r="24285" spans="5:5" ht="12" customHeight="1">
      <c r="E24285" s="576"/>
    </row>
    <row r="24286" spans="5:5" ht="12" customHeight="1">
      <c r="E24286" s="576"/>
    </row>
    <row r="24287" spans="5:5" ht="12" customHeight="1">
      <c r="E24287" s="576"/>
    </row>
    <row r="24288" spans="5:5" ht="12" customHeight="1">
      <c r="E24288" s="576"/>
    </row>
    <row r="24289" spans="5:5" ht="12" customHeight="1">
      <c r="E24289" s="576"/>
    </row>
    <row r="24290" spans="5:5" ht="12" customHeight="1">
      <c r="E24290" s="576"/>
    </row>
    <row r="24291" spans="5:5" ht="12" customHeight="1">
      <c r="E24291" s="576"/>
    </row>
    <row r="24292" spans="5:5" ht="12" customHeight="1">
      <c r="E24292" s="576"/>
    </row>
    <row r="24293" spans="5:5" ht="12" customHeight="1">
      <c r="E24293" s="576"/>
    </row>
    <row r="24294" spans="5:5" ht="12" customHeight="1">
      <c r="E24294" s="576"/>
    </row>
    <row r="24295" spans="5:5" ht="12" customHeight="1">
      <c r="E24295" s="576"/>
    </row>
    <row r="24296" spans="5:5" ht="12" customHeight="1">
      <c r="E24296" s="576"/>
    </row>
    <row r="24297" spans="5:5" ht="12" customHeight="1">
      <c r="E24297" s="576"/>
    </row>
    <row r="24298" spans="5:5" ht="12" customHeight="1">
      <c r="E24298" s="576"/>
    </row>
    <row r="24299" spans="5:5" ht="12" customHeight="1">
      <c r="E24299" s="576"/>
    </row>
    <row r="24300" spans="5:5" ht="12" customHeight="1">
      <c r="E24300" s="576"/>
    </row>
    <row r="24301" spans="5:5" ht="12" customHeight="1">
      <c r="E24301" s="576"/>
    </row>
    <row r="24302" spans="5:5" ht="12" customHeight="1">
      <c r="E24302" s="576"/>
    </row>
    <row r="24303" spans="5:5" ht="12" customHeight="1">
      <c r="E24303" s="576"/>
    </row>
    <row r="24304" spans="5:5" ht="12" customHeight="1">
      <c r="E24304" s="576"/>
    </row>
    <row r="24305" spans="5:5" ht="12" customHeight="1">
      <c r="E24305" s="576"/>
    </row>
    <row r="24306" spans="5:5" ht="12" customHeight="1">
      <c r="E24306" s="576"/>
    </row>
    <row r="24307" spans="5:5" ht="12" customHeight="1">
      <c r="E24307" s="576"/>
    </row>
    <row r="24308" spans="5:5" ht="12" customHeight="1">
      <c r="E24308" s="576"/>
    </row>
    <row r="24309" spans="5:5" ht="12" customHeight="1">
      <c r="E24309" s="576"/>
    </row>
    <row r="24310" spans="5:5" ht="12" customHeight="1">
      <c r="E24310" s="576"/>
    </row>
    <row r="24311" spans="5:5" ht="12" customHeight="1">
      <c r="E24311" s="576"/>
    </row>
    <row r="24312" spans="5:5" ht="12" customHeight="1">
      <c r="E24312" s="576"/>
    </row>
    <row r="24313" spans="5:5" ht="12" customHeight="1">
      <c r="E24313" s="576"/>
    </row>
    <row r="24314" spans="5:5" ht="12" customHeight="1">
      <c r="E24314" s="576"/>
    </row>
    <row r="24315" spans="5:5" ht="12" customHeight="1">
      <c r="E24315" s="576"/>
    </row>
    <row r="24316" spans="5:5" ht="12" customHeight="1">
      <c r="E24316" s="576"/>
    </row>
    <row r="24317" spans="5:5" ht="12" customHeight="1">
      <c r="E24317" s="576"/>
    </row>
    <row r="24318" spans="5:5" ht="12" customHeight="1">
      <c r="E24318" s="576"/>
    </row>
    <row r="24319" spans="5:5" ht="12" customHeight="1">
      <c r="E24319" s="576"/>
    </row>
    <row r="24320" spans="5:5" ht="12" customHeight="1">
      <c r="E24320" s="576"/>
    </row>
    <row r="24321" spans="5:5" ht="12" customHeight="1">
      <c r="E24321" s="576"/>
    </row>
    <row r="24322" spans="5:5" ht="12" customHeight="1">
      <c r="E24322" s="576"/>
    </row>
    <row r="24323" spans="5:5" ht="12" customHeight="1">
      <c r="E24323" s="576"/>
    </row>
    <row r="24324" spans="5:5" ht="12" customHeight="1">
      <c r="E24324" s="576"/>
    </row>
    <row r="24325" spans="5:5" ht="12" customHeight="1">
      <c r="E24325" s="576"/>
    </row>
    <row r="24326" spans="5:5" ht="12" customHeight="1">
      <c r="E24326" s="576"/>
    </row>
    <row r="24327" spans="5:5" ht="12" customHeight="1">
      <c r="E24327" s="576"/>
    </row>
    <row r="24328" spans="5:5" ht="12" customHeight="1">
      <c r="E24328" s="576"/>
    </row>
    <row r="24329" spans="5:5" ht="12" customHeight="1">
      <c r="E24329" s="576"/>
    </row>
    <row r="24330" spans="5:5" ht="12" customHeight="1">
      <c r="E24330" s="576"/>
    </row>
    <row r="24331" spans="5:5" ht="12" customHeight="1">
      <c r="E24331" s="576"/>
    </row>
    <row r="24332" spans="5:5" ht="12" customHeight="1">
      <c r="E24332" s="576"/>
    </row>
    <row r="24333" spans="5:5" ht="12" customHeight="1">
      <c r="E24333" s="576"/>
    </row>
    <row r="24334" spans="5:5" ht="12" customHeight="1">
      <c r="E24334" s="576"/>
    </row>
    <row r="24335" spans="5:5" ht="12" customHeight="1">
      <c r="E24335" s="576"/>
    </row>
    <row r="24336" spans="5:5" ht="12" customHeight="1">
      <c r="E24336" s="576"/>
    </row>
    <row r="24337" spans="5:5" ht="12" customHeight="1">
      <c r="E24337" s="576"/>
    </row>
    <row r="24338" spans="5:5" ht="12" customHeight="1">
      <c r="E24338" s="576"/>
    </row>
    <row r="24339" spans="5:5" ht="12" customHeight="1">
      <c r="E24339" s="576"/>
    </row>
    <row r="24340" spans="5:5" ht="12" customHeight="1">
      <c r="E24340" s="576"/>
    </row>
    <row r="24341" spans="5:5" ht="12" customHeight="1">
      <c r="E24341" s="576"/>
    </row>
    <row r="24342" spans="5:5" ht="12" customHeight="1">
      <c r="E24342" s="576"/>
    </row>
    <row r="24343" spans="5:5" ht="12" customHeight="1">
      <c r="E24343" s="576"/>
    </row>
    <row r="24344" spans="5:5" ht="12" customHeight="1">
      <c r="E24344" s="576"/>
    </row>
    <row r="24345" spans="5:5" ht="12" customHeight="1">
      <c r="E24345" s="576"/>
    </row>
    <row r="24346" spans="5:5" ht="12" customHeight="1">
      <c r="E24346" s="576"/>
    </row>
    <row r="24347" spans="5:5" ht="12" customHeight="1">
      <c r="E24347" s="576"/>
    </row>
    <row r="24348" spans="5:5" ht="12" customHeight="1">
      <c r="E24348" s="576"/>
    </row>
    <row r="24349" spans="5:5" ht="12" customHeight="1">
      <c r="E24349" s="576"/>
    </row>
    <row r="24350" spans="5:5" ht="12" customHeight="1">
      <c r="E24350" s="576"/>
    </row>
    <row r="24351" spans="5:5" ht="12" customHeight="1">
      <c r="E24351" s="576"/>
    </row>
    <row r="24352" spans="5:5" ht="12" customHeight="1">
      <c r="E24352" s="576"/>
    </row>
    <row r="24353" spans="5:5" ht="12" customHeight="1">
      <c r="E24353" s="576"/>
    </row>
    <row r="24354" spans="5:5" ht="12" customHeight="1">
      <c r="E24354" s="576"/>
    </row>
    <row r="24355" spans="5:5" ht="12" customHeight="1">
      <c r="E24355" s="576"/>
    </row>
    <row r="24356" spans="5:5" ht="12" customHeight="1">
      <c r="E24356" s="576"/>
    </row>
    <row r="24357" spans="5:5" ht="12" customHeight="1">
      <c r="E24357" s="576"/>
    </row>
    <row r="24358" spans="5:5" ht="12" customHeight="1">
      <c r="E24358" s="576"/>
    </row>
    <row r="24359" spans="5:5" ht="12" customHeight="1">
      <c r="E24359" s="576"/>
    </row>
    <row r="24360" spans="5:5" ht="12" customHeight="1">
      <c r="E24360" s="576"/>
    </row>
    <row r="24361" spans="5:5" ht="12" customHeight="1">
      <c r="E24361" s="576"/>
    </row>
    <row r="24362" spans="5:5" ht="12" customHeight="1">
      <c r="E24362" s="576"/>
    </row>
    <row r="24363" spans="5:5" ht="12" customHeight="1">
      <c r="E24363" s="576"/>
    </row>
    <row r="24364" spans="5:5" ht="12" customHeight="1">
      <c r="E24364" s="576"/>
    </row>
    <row r="24365" spans="5:5" ht="12" customHeight="1">
      <c r="E24365" s="576"/>
    </row>
    <row r="24366" spans="5:5" ht="12" customHeight="1">
      <c r="E24366" s="576"/>
    </row>
    <row r="24367" spans="5:5" ht="12" customHeight="1">
      <c r="E24367" s="576"/>
    </row>
    <row r="24368" spans="5:5" ht="12" customHeight="1">
      <c r="E24368" s="576"/>
    </row>
    <row r="24369" spans="5:5" ht="12" customHeight="1">
      <c r="E24369" s="576"/>
    </row>
    <row r="24370" spans="5:5" ht="12" customHeight="1">
      <c r="E24370" s="576"/>
    </row>
    <row r="24371" spans="5:5" ht="12" customHeight="1">
      <c r="E24371" s="576"/>
    </row>
    <row r="24372" spans="5:5" ht="12" customHeight="1">
      <c r="E24372" s="576"/>
    </row>
    <row r="24373" spans="5:5" ht="12" customHeight="1">
      <c r="E24373" s="576"/>
    </row>
    <row r="24374" spans="5:5" ht="12" customHeight="1">
      <c r="E24374" s="576"/>
    </row>
    <row r="24375" spans="5:5" ht="12" customHeight="1">
      <c r="E24375" s="576"/>
    </row>
    <row r="24376" spans="5:5" ht="12" customHeight="1">
      <c r="E24376" s="576"/>
    </row>
    <row r="24377" spans="5:5" ht="12" customHeight="1">
      <c r="E24377" s="576"/>
    </row>
    <row r="24378" spans="5:5" ht="12" customHeight="1">
      <c r="E24378" s="576"/>
    </row>
    <row r="24379" spans="5:5" ht="12" customHeight="1">
      <c r="E24379" s="576"/>
    </row>
    <row r="24380" spans="5:5" ht="12" customHeight="1">
      <c r="E24380" s="576"/>
    </row>
    <row r="24381" spans="5:5" ht="12" customHeight="1">
      <c r="E24381" s="576"/>
    </row>
    <row r="24382" spans="5:5" ht="12" customHeight="1">
      <c r="E24382" s="576"/>
    </row>
    <row r="24383" spans="5:5" ht="12" customHeight="1">
      <c r="E24383" s="576"/>
    </row>
    <row r="24384" spans="5:5" ht="12" customHeight="1">
      <c r="E24384" s="576"/>
    </row>
    <row r="24385" spans="5:5" ht="12" customHeight="1">
      <c r="E24385" s="576"/>
    </row>
    <row r="24386" spans="5:5" ht="12" customHeight="1">
      <c r="E24386" s="576"/>
    </row>
    <row r="24387" spans="5:5" ht="12" customHeight="1">
      <c r="E24387" s="576"/>
    </row>
    <row r="24388" spans="5:5" ht="12" customHeight="1">
      <c r="E24388" s="576"/>
    </row>
    <row r="24389" spans="5:5" ht="12" customHeight="1">
      <c r="E24389" s="576"/>
    </row>
    <row r="24390" spans="5:5" ht="12" customHeight="1">
      <c r="E24390" s="576"/>
    </row>
    <row r="24391" spans="5:5" ht="12" customHeight="1">
      <c r="E24391" s="576"/>
    </row>
    <row r="24392" spans="5:5" ht="12" customHeight="1">
      <c r="E24392" s="576"/>
    </row>
    <row r="24393" spans="5:5" ht="12" customHeight="1">
      <c r="E24393" s="576"/>
    </row>
    <row r="24394" spans="5:5" ht="12" customHeight="1">
      <c r="E24394" s="576"/>
    </row>
    <row r="24395" spans="5:5" ht="12" customHeight="1">
      <c r="E24395" s="576"/>
    </row>
    <row r="24396" spans="5:5" ht="12" customHeight="1">
      <c r="E24396" s="576"/>
    </row>
    <row r="24397" spans="5:5" ht="12" customHeight="1">
      <c r="E24397" s="576"/>
    </row>
    <row r="24398" spans="5:5" ht="12" customHeight="1">
      <c r="E24398" s="576"/>
    </row>
    <row r="24399" spans="5:5" ht="12" customHeight="1">
      <c r="E24399" s="576"/>
    </row>
    <row r="24400" spans="5:5" ht="12" customHeight="1">
      <c r="E24400" s="576"/>
    </row>
    <row r="24401" spans="5:5" ht="12" customHeight="1">
      <c r="E24401" s="576"/>
    </row>
    <row r="24402" spans="5:5" ht="12" customHeight="1">
      <c r="E24402" s="576"/>
    </row>
    <row r="24403" spans="5:5" ht="12" customHeight="1">
      <c r="E24403" s="576"/>
    </row>
    <row r="24404" spans="5:5" ht="12" customHeight="1">
      <c r="E24404" s="576"/>
    </row>
    <row r="24405" spans="5:5" ht="12" customHeight="1">
      <c r="E24405" s="576"/>
    </row>
    <row r="24406" spans="5:5" ht="12" customHeight="1">
      <c r="E24406" s="576"/>
    </row>
    <row r="24407" spans="5:5" ht="12" customHeight="1">
      <c r="E24407" s="576"/>
    </row>
    <row r="24408" spans="5:5" ht="12" customHeight="1">
      <c r="E24408" s="576"/>
    </row>
    <row r="24409" spans="5:5" ht="12" customHeight="1">
      <c r="E24409" s="576"/>
    </row>
    <row r="24410" spans="5:5" ht="12" customHeight="1">
      <c r="E24410" s="576"/>
    </row>
    <row r="24411" spans="5:5" ht="12" customHeight="1">
      <c r="E24411" s="576"/>
    </row>
    <row r="24412" spans="5:5" ht="12" customHeight="1">
      <c r="E24412" s="576"/>
    </row>
    <row r="24413" spans="5:5" ht="12" customHeight="1">
      <c r="E24413" s="576"/>
    </row>
    <row r="24414" spans="5:5" ht="12" customHeight="1">
      <c r="E24414" s="576"/>
    </row>
    <row r="24415" spans="5:5" ht="12" customHeight="1">
      <c r="E24415" s="576"/>
    </row>
    <row r="24416" spans="5:5" ht="12" customHeight="1">
      <c r="E24416" s="576"/>
    </row>
    <row r="24417" spans="5:5" ht="12" customHeight="1">
      <c r="E24417" s="576"/>
    </row>
    <row r="24418" spans="5:5" ht="12" customHeight="1">
      <c r="E24418" s="576"/>
    </row>
    <row r="24419" spans="5:5" ht="12" customHeight="1">
      <c r="E24419" s="576"/>
    </row>
    <row r="24420" spans="5:5" ht="12" customHeight="1">
      <c r="E24420" s="576"/>
    </row>
    <row r="24421" spans="5:5" ht="12" customHeight="1">
      <c r="E24421" s="576"/>
    </row>
    <row r="24422" spans="5:5" ht="12" customHeight="1">
      <c r="E24422" s="576"/>
    </row>
    <row r="24423" spans="5:5" ht="12" customHeight="1">
      <c r="E24423" s="576"/>
    </row>
    <row r="24424" spans="5:5" ht="12" customHeight="1">
      <c r="E24424" s="576"/>
    </row>
    <row r="24425" spans="5:5" ht="12" customHeight="1">
      <c r="E24425" s="576"/>
    </row>
    <row r="24426" spans="5:5" ht="12" customHeight="1">
      <c r="E24426" s="576"/>
    </row>
    <row r="24427" spans="5:5" ht="12" customHeight="1">
      <c r="E24427" s="576"/>
    </row>
    <row r="24428" spans="5:5" ht="12" customHeight="1">
      <c r="E24428" s="576"/>
    </row>
    <row r="24429" spans="5:5" ht="12" customHeight="1">
      <c r="E24429" s="576"/>
    </row>
    <row r="24430" spans="5:5" ht="12" customHeight="1">
      <c r="E24430" s="576"/>
    </row>
    <row r="24431" spans="5:5" ht="12" customHeight="1">
      <c r="E24431" s="576"/>
    </row>
    <row r="24432" spans="5:5" ht="12" customHeight="1">
      <c r="E24432" s="576"/>
    </row>
    <row r="24433" spans="5:5" ht="12" customHeight="1">
      <c r="E24433" s="576"/>
    </row>
    <row r="24434" spans="5:5" ht="12" customHeight="1">
      <c r="E24434" s="576"/>
    </row>
    <row r="24435" spans="5:5" ht="12" customHeight="1">
      <c r="E24435" s="576"/>
    </row>
    <row r="24436" spans="5:5" ht="12" customHeight="1">
      <c r="E24436" s="576"/>
    </row>
    <row r="24437" spans="5:5" ht="12" customHeight="1">
      <c r="E24437" s="576"/>
    </row>
    <row r="24438" spans="5:5" ht="12" customHeight="1">
      <c r="E24438" s="576"/>
    </row>
    <row r="24439" spans="5:5" ht="12" customHeight="1">
      <c r="E24439" s="576"/>
    </row>
    <row r="24440" spans="5:5" ht="12" customHeight="1">
      <c r="E24440" s="576"/>
    </row>
    <row r="24441" spans="5:5" ht="12" customHeight="1">
      <c r="E24441" s="576"/>
    </row>
    <row r="24442" spans="5:5" ht="12" customHeight="1">
      <c r="E24442" s="576"/>
    </row>
    <row r="24443" spans="5:5" ht="12" customHeight="1">
      <c r="E24443" s="576"/>
    </row>
    <row r="24444" spans="5:5" ht="12" customHeight="1">
      <c r="E24444" s="576"/>
    </row>
    <row r="24445" spans="5:5" ht="12" customHeight="1">
      <c r="E24445" s="576"/>
    </row>
    <row r="24446" spans="5:5" ht="12" customHeight="1">
      <c r="E24446" s="576"/>
    </row>
    <row r="24447" spans="5:5" ht="12" customHeight="1">
      <c r="E24447" s="576"/>
    </row>
    <row r="24448" spans="5:5" ht="12" customHeight="1">
      <c r="E24448" s="576"/>
    </row>
    <row r="24449" spans="5:5" ht="12" customHeight="1">
      <c r="E24449" s="576"/>
    </row>
    <row r="24450" spans="5:5" ht="12" customHeight="1">
      <c r="E24450" s="576"/>
    </row>
    <row r="24451" spans="5:5" ht="12" customHeight="1">
      <c r="E24451" s="576"/>
    </row>
    <row r="24452" spans="5:5" ht="12" customHeight="1">
      <c r="E24452" s="576"/>
    </row>
    <row r="24453" spans="5:5" ht="12" customHeight="1">
      <c r="E24453" s="576"/>
    </row>
    <row r="24454" spans="5:5" ht="12" customHeight="1">
      <c r="E24454" s="576"/>
    </row>
    <row r="24455" spans="5:5" ht="12" customHeight="1">
      <c r="E24455" s="576"/>
    </row>
    <row r="24456" spans="5:5" ht="12" customHeight="1">
      <c r="E24456" s="576"/>
    </row>
    <row r="24457" spans="5:5" ht="12" customHeight="1">
      <c r="E24457" s="576"/>
    </row>
    <row r="24458" spans="5:5" ht="12" customHeight="1">
      <c r="E24458" s="576"/>
    </row>
    <row r="24459" spans="5:5" ht="12" customHeight="1">
      <c r="E24459" s="576"/>
    </row>
    <row r="24460" spans="5:5" ht="12" customHeight="1">
      <c r="E24460" s="576"/>
    </row>
    <row r="24461" spans="5:5" ht="12" customHeight="1">
      <c r="E24461" s="576"/>
    </row>
    <row r="24462" spans="5:5" ht="12" customHeight="1">
      <c r="E24462" s="576"/>
    </row>
    <row r="24463" spans="5:5" ht="12" customHeight="1">
      <c r="E24463" s="576"/>
    </row>
    <row r="24464" spans="5:5" ht="12" customHeight="1">
      <c r="E24464" s="576"/>
    </row>
    <row r="24465" spans="5:5" ht="12" customHeight="1">
      <c r="E24465" s="576"/>
    </row>
    <row r="24466" spans="5:5" ht="12" customHeight="1">
      <c r="E24466" s="576"/>
    </row>
    <row r="24467" spans="5:5" ht="12" customHeight="1">
      <c r="E24467" s="576"/>
    </row>
    <row r="24468" spans="5:5" ht="12" customHeight="1">
      <c r="E24468" s="576"/>
    </row>
    <row r="24469" spans="5:5" ht="12" customHeight="1">
      <c r="E24469" s="576"/>
    </row>
    <row r="24470" spans="5:5" ht="12" customHeight="1">
      <c r="E24470" s="576"/>
    </row>
    <row r="24471" spans="5:5" ht="12" customHeight="1">
      <c r="E24471" s="576"/>
    </row>
    <row r="24472" spans="5:5" ht="12" customHeight="1">
      <c r="E24472" s="576"/>
    </row>
    <row r="24473" spans="5:5" ht="12" customHeight="1">
      <c r="E24473" s="576"/>
    </row>
    <row r="24474" spans="5:5" ht="12" customHeight="1">
      <c r="E24474" s="576"/>
    </row>
    <row r="24475" spans="5:5" ht="12" customHeight="1">
      <c r="E24475" s="576"/>
    </row>
    <row r="24476" spans="5:5" ht="12" customHeight="1">
      <c r="E24476" s="576"/>
    </row>
    <row r="24477" spans="5:5" ht="12" customHeight="1">
      <c r="E24477" s="576"/>
    </row>
    <row r="24478" spans="5:5" ht="12" customHeight="1">
      <c r="E24478" s="576"/>
    </row>
    <row r="24479" spans="5:5" ht="12" customHeight="1">
      <c r="E24479" s="576"/>
    </row>
    <row r="24480" spans="5:5" ht="12" customHeight="1">
      <c r="E24480" s="576"/>
    </row>
    <row r="24481" spans="5:5" ht="12" customHeight="1">
      <c r="E24481" s="576"/>
    </row>
    <row r="24482" spans="5:5" ht="12" customHeight="1">
      <c r="E24482" s="576"/>
    </row>
    <row r="24483" spans="5:5" ht="12" customHeight="1">
      <c r="E24483" s="576"/>
    </row>
    <row r="24484" spans="5:5" ht="12" customHeight="1">
      <c r="E24484" s="576"/>
    </row>
    <row r="24485" spans="5:5" ht="12" customHeight="1">
      <c r="E24485" s="576"/>
    </row>
    <row r="24486" spans="5:5" ht="12" customHeight="1">
      <c r="E24486" s="576"/>
    </row>
    <row r="24487" spans="5:5" ht="12" customHeight="1">
      <c r="E24487" s="576"/>
    </row>
    <row r="24488" spans="5:5" ht="12" customHeight="1">
      <c r="E24488" s="576"/>
    </row>
    <row r="24489" spans="5:5" ht="12" customHeight="1">
      <c r="E24489" s="576"/>
    </row>
    <row r="24490" spans="5:5" ht="12" customHeight="1">
      <c r="E24490" s="576"/>
    </row>
    <row r="24491" spans="5:5" ht="12" customHeight="1">
      <c r="E24491" s="576"/>
    </row>
    <row r="24492" spans="5:5" ht="12" customHeight="1">
      <c r="E24492" s="576"/>
    </row>
    <row r="24493" spans="5:5" ht="12" customHeight="1">
      <c r="E24493" s="576"/>
    </row>
    <row r="24494" spans="5:5" ht="12" customHeight="1">
      <c r="E24494" s="576"/>
    </row>
    <row r="24495" spans="5:5" ht="12" customHeight="1">
      <c r="E24495" s="576"/>
    </row>
    <row r="24496" spans="5:5" ht="12" customHeight="1">
      <c r="E24496" s="576"/>
    </row>
    <row r="24497" spans="5:5" ht="12" customHeight="1">
      <c r="E24497" s="576"/>
    </row>
    <row r="24498" spans="5:5" ht="12" customHeight="1">
      <c r="E24498" s="576"/>
    </row>
    <row r="24499" spans="5:5" ht="12" customHeight="1">
      <c r="E24499" s="576"/>
    </row>
    <row r="24500" spans="5:5" ht="12" customHeight="1">
      <c r="E24500" s="576"/>
    </row>
    <row r="24501" spans="5:5" ht="12" customHeight="1">
      <c r="E24501" s="576"/>
    </row>
    <row r="24502" spans="5:5" ht="12" customHeight="1">
      <c r="E24502" s="576"/>
    </row>
    <row r="24503" spans="5:5" ht="12" customHeight="1">
      <c r="E24503" s="576"/>
    </row>
    <row r="24504" spans="5:5" ht="12" customHeight="1">
      <c r="E24504" s="576"/>
    </row>
    <row r="24505" spans="5:5" ht="12" customHeight="1">
      <c r="E24505" s="576"/>
    </row>
    <row r="24506" spans="5:5" ht="12" customHeight="1">
      <c r="E24506" s="576"/>
    </row>
    <row r="24507" spans="5:5" ht="12" customHeight="1">
      <c r="E24507" s="576"/>
    </row>
    <row r="24508" spans="5:5" ht="12" customHeight="1">
      <c r="E24508" s="576"/>
    </row>
    <row r="24509" spans="5:5" ht="12" customHeight="1">
      <c r="E24509" s="576"/>
    </row>
    <row r="24510" spans="5:5" ht="12" customHeight="1">
      <c r="E24510" s="576"/>
    </row>
    <row r="24511" spans="5:5" ht="12" customHeight="1">
      <c r="E24511" s="576"/>
    </row>
    <row r="24512" spans="5:5" ht="12" customHeight="1">
      <c r="E24512" s="576"/>
    </row>
    <row r="24513" spans="5:5" ht="12" customHeight="1">
      <c r="E24513" s="576"/>
    </row>
    <row r="24514" spans="5:5" ht="12" customHeight="1">
      <c r="E24514" s="576"/>
    </row>
    <row r="24515" spans="5:5" ht="12" customHeight="1">
      <c r="E24515" s="576"/>
    </row>
    <row r="24516" spans="5:5" ht="12" customHeight="1">
      <c r="E24516" s="576"/>
    </row>
    <row r="24517" spans="5:5" ht="12" customHeight="1">
      <c r="E24517" s="576"/>
    </row>
    <row r="24518" spans="5:5" ht="12" customHeight="1">
      <c r="E24518" s="576"/>
    </row>
    <row r="24519" spans="5:5" ht="12" customHeight="1">
      <c r="E24519" s="576"/>
    </row>
    <row r="24520" spans="5:5" ht="12" customHeight="1">
      <c r="E24520" s="576"/>
    </row>
    <row r="24521" spans="5:5" ht="12" customHeight="1">
      <c r="E24521" s="576"/>
    </row>
    <row r="24522" spans="5:5" ht="12" customHeight="1">
      <c r="E24522" s="576"/>
    </row>
    <row r="24523" spans="5:5" ht="12" customHeight="1">
      <c r="E24523" s="576"/>
    </row>
    <row r="24524" spans="5:5" ht="12" customHeight="1">
      <c r="E24524" s="576"/>
    </row>
    <row r="24525" spans="5:5" ht="12" customHeight="1">
      <c r="E24525" s="576"/>
    </row>
    <row r="24526" spans="5:5" ht="12" customHeight="1">
      <c r="E24526" s="576"/>
    </row>
    <row r="24527" spans="5:5" ht="12" customHeight="1">
      <c r="E24527" s="576"/>
    </row>
    <row r="24528" spans="5:5" ht="12" customHeight="1">
      <c r="E24528" s="576"/>
    </row>
    <row r="24529" spans="5:5" ht="12" customHeight="1">
      <c r="E24529" s="576"/>
    </row>
    <row r="24530" spans="5:5" ht="12" customHeight="1">
      <c r="E24530" s="576"/>
    </row>
    <row r="24531" spans="5:5" ht="12" customHeight="1">
      <c r="E24531" s="576"/>
    </row>
    <row r="24532" spans="5:5" ht="12" customHeight="1">
      <c r="E24532" s="576"/>
    </row>
    <row r="24533" spans="5:5" ht="12" customHeight="1">
      <c r="E24533" s="576"/>
    </row>
    <row r="24534" spans="5:5" ht="12" customHeight="1">
      <c r="E24534" s="576"/>
    </row>
    <row r="24535" spans="5:5" ht="12" customHeight="1">
      <c r="E24535" s="576"/>
    </row>
    <row r="24536" spans="5:5" ht="12" customHeight="1">
      <c r="E24536" s="576"/>
    </row>
    <row r="24537" spans="5:5" ht="12" customHeight="1">
      <c r="E24537" s="576"/>
    </row>
    <row r="24538" spans="5:5" ht="12" customHeight="1">
      <c r="E24538" s="576"/>
    </row>
    <row r="24539" spans="5:5" ht="12" customHeight="1">
      <c r="E24539" s="576"/>
    </row>
    <row r="24540" spans="5:5" ht="12" customHeight="1">
      <c r="E24540" s="576"/>
    </row>
    <row r="24541" spans="5:5" ht="12" customHeight="1">
      <c r="E24541" s="576"/>
    </row>
    <row r="24542" spans="5:5" ht="12" customHeight="1">
      <c r="E24542" s="576"/>
    </row>
    <row r="24543" spans="5:5" ht="12" customHeight="1">
      <c r="E24543" s="576"/>
    </row>
    <row r="24544" spans="5:5" ht="12" customHeight="1">
      <c r="E24544" s="576"/>
    </row>
    <row r="24545" spans="5:5" ht="12" customHeight="1">
      <c r="E24545" s="576"/>
    </row>
    <row r="24546" spans="5:5" ht="12" customHeight="1">
      <c r="E24546" s="576"/>
    </row>
    <row r="24547" spans="5:5" ht="12" customHeight="1">
      <c r="E24547" s="576"/>
    </row>
    <row r="24548" spans="5:5" ht="12" customHeight="1">
      <c r="E24548" s="576"/>
    </row>
    <row r="24549" spans="5:5" ht="12" customHeight="1">
      <c r="E24549" s="576"/>
    </row>
    <row r="24550" spans="5:5" ht="12" customHeight="1">
      <c r="E24550" s="576"/>
    </row>
    <row r="24551" spans="5:5" ht="12" customHeight="1">
      <c r="E24551" s="576"/>
    </row>
    <row r="24552" spans="5:5" ht="12" customHeight="1">
      <c r="E24552" s="576"/>
    </row>
    <row r="24553" spans="5:5" ht="12" customHeight="1">
      <c r="E24553" s="576"/>
    </row>
    <row r="24554" spans="5:5" ht="12" customHeight="1">
      <c r="E24554" s="576"/>
    </row>
    <row r="24555" spans="5:5" ht="12" customHeight="1">
      <c r="E24555" s="576"/>
    </row>
    <row r="24556" spans="5:5" ht="12" customHeight="1">
      <c r="E24556" s="576"/>
    </row>
    <row r="24557" spans="5:5" ht="12" customHeight="1">
      <c r="E24557" s="576"/>
    </row>
    <row r="24558" spans="5:5" ht="12" customHeight="1">
      <c r="E24558" s="576"/>
    </row>
    <row r="24559" spans="5:5" ht="12" customHeight="1">
      <c r="E24559" s="576"/>
    </row>
    <row r="24560" spans="5:5" ht="12" customHeight="1">
      <c r="E24560" s="576"/>
    </row>
    <row r="24561" spans="5:5" ht="12" customHeight="1">
      <c r="E24561" s="576"/>
    </row>
    <row r="24562" spans="5:5" ht="12" customHeight="1">
      <c r="E24562" s="576"/>
    </row>
    <row r="24563" spans="5:5" ht="12" customHeight="1">
      <c r="E24563" s="576"/>
    </row>
    <row r="24564" spans="5:5" ht="12" customHeight="1">
      <c r="E24564" s="576"/>
    </row>
    <row r="24565" spans="5:5" ht="12" customHeight="1">
      <c r="E24565" s="576"/>
    </row>
    <row r="24566" spans="5:5" ht="12" customHeight="1">
      <c r="E24566" s="576"/>
    </row>
    <row r="24567" spans="5:5" ht="12" customHeight="1">
      <c r="E24567" s="576"/>
    </row>
    <row r="24568" spans="5:5" ht="12" customHeight="1">
      <c r="E24568" s="576"/>
    </row>
    <row r="24569" spans="5:5" ht="12" customHeight="1">
      <c r="E24569" s="576"/>
    </row>
    <row r="24570" spans="5:5" ht="12" customHeight="1">
      <c r="E24570" s="576"/>
    </row>
    <row r="24571" spans="5:5" ht="12" customHeight="1">
      <c r="E24571" s="576"/>
    </row>
    <row r="24572" spans="5:5" ht="12" customHeight="1">
      <c r="E24572" s="576"/>
    </row>
    <row r="24573" spans="5:5" ht="12" customHeight="1">
      <c r="E24573" s="576"/>
    </row>
    <row r="24574" spans="5:5" ht="12" customHeight="1">
      <c r="E24574" s="576"/>
    </row>
    <row r="24575" spans="5:5" ht="12" customHeight="1">
      <c r="E24575" s="576"/>
    </row>
    <row r="24576" spans="5:5" ht="12" customHeight="1">
      <c r="E24576" s="576"/>
    </row>
    <row r="24577" spans="5:5" ht="12" customHeight="1">
      <c r="E24577" s="576"/>
    </row>
    <row r="24578" spans="5:5" ht="12" customHeight="1">
      <c r="E24578" s="576"/>
    </row>
    <row r="24579" spans="5:5" ht="12" customHeight="1">
      <c r="E24579" s="576"/>
    </row>
    <row r="24580" spans="5:5" ht="12" customHeight="1">
      <c r="E24580" s="576"/>
    </row>
    <row r="24581" spans="5:5" ht="12" customHeight="1">
      <c r="E24581" s="576"/>
    </row>
    <row r="24582" spans="5:5" ht="12" customHeight="1">
      <c r="E24582" s="576"/>
    </row>
    <row r="24583" spans="5:5" ht="12" customHeight="1">
      <c r="E24583" s="576"/>
    </row>
    <row r="24584" spans="5:5" ht="12" customHeight="1">
      <c r="E24584" s="576"/>
    </row>
    <row r="24585" spans="5:5" ht="12" customHeight="1">
      <c r="E24585" s="576"/>
    </row>
    <row r="24586" spans="5:5" ht="12" customHeight="1">
      <c r="E24586" s="576"/>
    </row>
    <row r="24587" spans="5:5" ht="12" customHeight="1">
      <c r="E24587" s="576"/>
    </row>
    <row r="24588" spans="5:5" ht="12" customHeight="1">
      <c r="E24588" s="576"/>
    </row>
    <row r="24589" spans="5:5" ht="12" customHeight="1">
      <c r="E24589" s="576"/>
    </row>
    <row r="24590" spans="5:5" ht="12" customHeight="1">
      <c r="E24590" s="576"/>
    </row>
    <row r="24591" spans="5:5" ht="12" customHeight="1">
      <c r="E24591" s="576"/>
    </row>
    <row r="24592" spans="5:5" ht="12" customHeight="1">
      <c r="E24592" s="576"/>
    </row>
    <row r="24593" spans="5:5" ht="12" customHeight="1">
      <c r="E24593" s="576"/>
    </row>
    <row r="24594" spans="5:5" ht="12" customHeight="1">
      <c r="E24594" s="576"/>
    </row>
    <row r="24595" spans="5:5" ht="12" customHeight="1">
      <c r="E24595" s="576"/>
    </row>
    <row r="24596" spans="5:5" ht="12" customHeight="1">
      <c r="E24596" s="576"/>
    </row>
    <row r="24597" spans="5:5" ht="12" customHeight="1">
      <c r="E24597" s="576"/>
    </row>
    <row r="24598" spans="5:5" ht="12" customHeight="1">
      <c r="E24598" s="576"/>
    </row>
    <row r="24599" spans="5:5" ht="12" customHeight="1">
      <c r="E24599" s="576"/>
    </row>
    <row r="24600" spans="5:5" ht="12" customHeight="1">
      <c r="E24600" s="576"/>
    </row>
    <row r="24601" spans="5:5" ht="12" customHeight="1">
      <c r="E24601" s="576"/>
    </row>
    <row r="24602" spans="5:5" ht="12" customHeight="1">
      <c r="E24602" s="576"/>
    </row>
    <row r="24603" spans="5:5" ht="12" customHeight="1">
      <c r="E24603" s="576"/>
    </row>
    <row r="24604" spans="5:5" ht="12" customHeight="1">
      <c r="E24604" s="576"/>
    </row>
    <row r="24605" spans="5:5" ht="12" customHeight="1">
      <c r="E24605" s="576"/>
    </row>
    <row r="24606" spans="5:5" ht="12" customHeight="1">
      <c r="E24606" s="576"/>
    </row>
    <row r="24607" spans="5:5" ht="12" customHeight="1">
      <c r="E24607" s="576"/>
    </row>
    <row r="24608" spans="5:5" ht="12" customHeight="1">
      <c r="E24608" s="576"/>
    </row>
    <row r="24609" spans="5:5" ht="12" customHeight="1">
      <c r="E24609" s="576"/>
    </row>
    <row r="24610" spans="5:5" ht="12" customHeight="1">
      <c r="E24610" s="576"/>
    </row>
    <row r="24611" spans="5:5" ht="12" customHeight="1">
      <c r="E24611" s="576"/>
    </row>
    <row r="24612" spans="5:5" ht="12" customHeight="1">
      <c r="E24612" s="576"/>
    </row>
    <row r="24613" spans="5:5" ht="12" customHeight="1">
      <c r="E24613" s="576"/>
    </row>
    <row r="24614" spans="5:5" ht="12" customHeight="1">
      <c r="E24614" s="576"/>
    </row>
    <row r="24615" spans="5:5" ht="12" customHeight="1">
      <c r="E24615" s="576"/>
    </row>
    <row r="24616" spans="5:5" ht="12" customHeight="1">
      <c r="E24616" s="576"/>
    </row>
    <row r="24617" spans="5:5" ht="12" customHeight="1">
      <c r="E24617" s="576"/>
    </row>
    <row r="24618" spans="5:5" ht="12" customHeight="1">
      <c r="E24618" s="576"/>
    </row>
    <row r="24619" spans="5:5" ht="12" customHeight="1">
      <c r="E24619" s="576"/>
    </row>
    <row r="24620" spans="5:5" ht="12" customHeight="1">
      <c r="E24620" s="576"/>
    </row>
    <row r="24621" spans="5:5" ht="12" customHeight="1">
      <c r="E24621" s="576"/>
    </row>
    <row r="24622" spans="5:5" ht="12" customHeight="1">
      <c r="E24622" s="576"/>
    </row>
    <row r="24623" spans="5:5" ht="12" customHeight="1">
      <c r="E24623" s="576"/>
    </row>
    <row r="24624" spans="5:5" ht="12" customHeight="1">
      <c r="E24624" s="576"/>
    </row>
    <row r="24625" spans="5:5" ht="12" customHeight="1">
      <c r="E24625" s="576"/>
    </row>
    <row r="24626" spans="5:5" ht="12" customHeight="1">
      <c r="E24626" s="576"/>
    </row>
    <row r="24627" spans="5:5" ht="12" customHeight="1">
      <c r="E24627" s="576"/>
    </row>
    <row r="24628" spans="5:5" ht="12" customHeight="1">
      <c r="E24628" s="576"/>
    </row>
    <row r="24629" spans="5:5" ht="12" customHeight="1">
      <c r="E24629" s="576"/>
    </row>
    <row r="24630" spans="5:5" ht="12" customHeight="1">
      <c r="E24630" s="576"/>
    </row>
    <row r="24631" spans="5:5" ht="12" customHeight="1">
      <c r="E24631" s="576"/>
    </row>
    <row r="24632" spans="5:5" ht="12" customHeight="1">
      <c r="E24632" s="576"/>
    </row>
    <row r="24633" spans="5:5" ht="12" customHeight="1">
      <c r="E24633" s="576"/>
    </row>
    <row r="24634" spans="5:5" ht="12" customHeight="1">
      <c r="E24634" s="576"/>
    </row>
    <row r="24635" spans="5:5" ht="12" customHeight="1">
      <c r="E24635" s="576"/>
    </row>
    <row r="24636" spans="5:5" ht="12" customHeight="1">
      <c r="E24636" s="576"/>
    </row>
    <row r="24637" spans="5:5" ht="12" customHeight="1">
      <c r="E24637" s="576"/>
    </row>
    <row r="24638" spans="5:5" ht="12" customHeight="1">
      <c r="E24638" s="576"/>
    </row>
    <row r="24639" spans="5:5" ht="12" customHeight="1">
      <c r="E24639" s="576"/>
    </row>
    <row r="24640" spans="5:5" ht="12" customHeight="1">
      <c r="E24640" s="576"/>
    </row>
    <row r="24641" spans="5:5" ht="12" customHeight="1">
      <c r="E24641" s="576"/>
    </row>
    <row r="24642" spans="5:5" ht="12" customHeight="1">
      <c r="E24642" s="576"/>
    </row>
    <row r="24643" spans="5:5" ht="12" customHeight="1">
      <c r="E24643" s="576"/>
    </row>
    <row r="24644" spans="5:5" ht="12" customHeight="1">
      <c r="E24644" s="576"/>
    </row>
    <row r="24645" spans="5:5" ht="12" customHeight="1">
      <c r="E24645" s="576"/>
    </row>
    <row r="24646" spans="5:5" ht="12" customHeight="1">
      <c r="E24646" s="576"/>
    </row>
    <row r="24647" spans="5:5" ht="12" customHeight="1">
      <c r="E24647" s="576"/>
    </row>
    <row r="24648" spans="5:5" ht="12" customHeight="1">
      <c r="E24648" s="576"/>
    </row>
    <row r="24649" spans="5:5" ht="12" customHeight="1">
      <c r="E24649" s="576"/>
    </row>
    <row r="24650" spans="5:5" ht="12" customHeight="1">
      <c r="E24650" s="576"/>
    </row>
    <row r="24651" spans="5:5" ht="12" customHeight="1">
      <c r="E24651" s="576"/>
    </row>
    <row r="24652" spans="5:5" ht="12" customHeight="1">
      <c r="E24652" s="576"/>
    </row>
    <row r="24653" spans="5:5" ht="12" customHeight="1">
      <c r="E24653" s="576"/>
    </row>
    <row r="24654" spans="5:5" ht="12" customHeight="1">
      <c r="E24654" s="576"/>
    </row>
    <row r="24655" spans="5:5" ht="12" customHeight="1">
      <c r="E24655" s="576"/>
    </row>
    <row r="24656" spans="5:5" ht="12" customHeight="1">
      <c r="E24656" s="576"/>
    </row>
    <row r="24657" spans="5:5" ht="12" customHeight="1">
      <c r="E24657" s="576"/>
    </row>
    <row r="24658" spans="5:5" ht="12" customHeight="1">
      <c r="E24658" s="576"/>
    </row>
    <row r="24659" spans="5:5" ht="12" customHeight="1">
      <c r="E24659" s="576"/>
    </row>
    <row r="24660" spans="5:5" ht="12" customHeight="1">
      <c r="E24660" s="576"/>
    </row>
    <row r="24661" spans="5:5" ht="12" customHeight="1">
      <c r="E24661" s="576"/>
    </row>
    <row r="24662" spans="5:5" ht="12" customHeight="1">
      <c r="E24662" s="576"/>
    </row>
    <row r="24663" spans="5:5" ht="12" customHeight="1">
      <c r="E24663" s="576"/>
    </row>
    <row r="24664" spans="5:5" ht="12" customHeight="1">
      <c r="E24664" s="576"/>
    </row>
    <row r="24665" spans="5:5" ht="12" customHeight="1">
      <c r="E24665" s="576"/>
    </row>
    <row r="24666" spans="5:5" ht="12" customHeight="1">
      <c r="E24666" s="576"/>
    </row>
    <row r="24667" spans="5:5" ht="12" customHeight="1">
      <c r="E24667" s="576"/>
    </row>
    <row r="24668" spans="5:5" ht="12" customHeight="1">
      <c r="E24668" s="576"/>
    </row>
    <row r="24669" spans="5:5" ht="12" customHeight="1">
      <c r="E24669" s="576"/>
    </row>
    <row r="24670" spans="5:5" ht="12" customHeight="1">
      <c r="E24670" s="576"/>
    </row>
    <row r="24671" spans="5:5" ht="12" customHeight="1">
      <c r="E24671" s="576"/>
    </row>
    <row r="24672" spans="5:5" ht="12" customHeight="1">
      <c r="E24672" s="576"/>
    </row>
    <row r="24673" spans="5:5" ht="12" customHeight="1">
      <c r="E24673" s="576"/>
    </row>
    <row r="24674" spans="5:5" ht="12" customHeight="1">
      <c r="E24674" s="576"/>
    </row>
    <row r="24675" spans="5:5" ht="12" customHeight="1">
      <c r="E24675" s="576"/>
    </row>
    <row r="24676" spans="5:5" ht="12" customHeight="1">
      <c r="E24676" s="576"/>
    </row>
    <row r="24677" spans="5:5" ht="12" customHeight="1">
      <c r="E24677" s="576"/>
    </row>
    <row r="24678" spans="5:5" ht="12" customHeight="1">
      <c r="E24678" s="576"/>
    </row>
    <row r="24679" spans="5:5" ht="12" customHeight="1">
      <c r="E24679" s="576"/>
    </row>
    <row r="24680" spans="5:5" ht="12" customHeight="1">
      <c r="E24680" s="576"/>
    </row>
    <row r="24681" spans="5:5" ht="12" customHeight="1">
      <c r="E24681" s="576"/>
    </row>
    <row r="24682" spans="5:5" ht="12" customHeight="1">
      <c r="E24682" s="576"/>
    </row>
    <row r="24683" spans="5:5" ht="12" customHeight="1">
      <c r="E24683" s="576"/>
    </row>
    <row r="24684" spans="5:5" ht="12" customHeight="1">
      <c r="E24684" s="576"/>
    </row>
    <row r="24685" spans="5:5" ht="12" customHeight="1">
      <c r="E24685" s="576"/>
    </row>
    <row r="24686" spans="5:5" ht="12" customHeight="1">
      <c r="E24686" s="576"/>
    </row>
    <row r="24687" spans="5:5" ht="12" customHeight="1">
      <c r="E24687" s="576"/>
    </row>
    <row r="24688" spans="5:5" ht="12" customHeight="1">
      <c r="E24688" s="576"/>
    </row>
    <row r="24689" spans="5:5" ht="12" customHeight="1">
      <c r="E24689" s="576"/>
    </row>
    <row r="24690" spans="5:5" ht="12" customHeight="1">
      <c r="E24690" s="576"/>
    </row>
    <row r="24691" spans="5:5" ht="12" customHeight="1">
      <c r="E24691" s="576"/>
    </row>
    <row r="24692" spans="5:5" ht="12" customHeight="1">
      <c r="E24692" s="576"/>
    </row>
    <row r="24693" spans="5:5" ht="12" customHeight="1">
      <c r="E24693" s="576"/>
    </row>
    <row r="24694" spans="5:5" ht="12" customHeight="1">
      <c r="E24694" s="576"/>
    </row>
    <row r="24695" spans="5:5" ht="12" customHeight="1">
      <c r="E24695" s="576"/>
    </row>
    <row r="24696" spans="5:5" ht="12" customHeight="1">
      <c r="E24696" s="576"/>
    </row>
    <row r="24697" spans="5:5" ht="12" customHeight="1">
      <c r="E24697" s="576"/>
    </row>
    <row r="24698" spans="5:5" ht="12" customHeight="1">
      <c r="E24698" s="576"/>
    </row>
    <row r="24699" spans="5:5" ht="12" customHeight="1">
      <c r="E24699" s="576"/>
    </row>
    <row r="24700" spans="5:5" ht="12" customHeight="1">
      <c r="E24700" s="576"/>
    </row>
    <row r="24701" spans="5:5" ht="12" customHeight="1">
      <c r="E24701" s="576"/>
    </row>
    <row r="24702" spans="5:5" ht="12" customHeight="1">
      <c r="E24702" s="576"/>
    </row>
    <row r="24703" spans="5:5" ht="12" customHeight="1">
      <c r="E24703" s="576"/>
    </row>
    <row r="24704" spans="5:5" ht="12" customHeight="1">
      <c r="E24704" s="576"/>
    </row>
    <row r="24705" spans="5:5" ht="12" customHeight="1">
      <c r="E24705" s="576"/>
    </row>
    <row r="24706" spans="5:5" ht="12" customHeight="1">
      <c r="E24706" s="576"/>
    </row>
    <row r="24707" spans="5:5" ht="12" customHeight="1">
      <c r="E24707" s="576"/>
    </row>
    <row r="24708" spans="5:5" ht="12" customHeight="1">
      <c r="E24708" s="576"/>
    </row>
    <row r="24709" spans="5:5" ht="12" customHeight="1">
      <c r="E24709" s="576"/>
    </row>
    <row r="24710" spans="5:5" ht="12" customHeight="1">
      <c r="E24710" s="576"/>
    </row>
    <row r="24711" spans="5:5" ht="12" customHeight="1">
      <c r="E24711" s="576"/>
    </row>
    <row r="24712" spans="5:5" ht="12" customHeight="1">
      <c r="E24712" s="576"/>
    </row>
    <row r="24713" spans="5:5" ht="12" customHeight="1">
      <c r="E24713" s="576"/>
    </row>
    <row r="24714" spans="5:5" ht="12" customHeight="1">
      <c r="E24714" s="576"/>
    </row>
    <row r="24715" spans="5:5" ht="12" customHeight="1">
      <c r="E24715" s="576"/>
    </row>
    <row r="24716" spans="5:5" ht="12" customHeight="1">
      <c r="E24716" s="576"/>
    </row>
    <row r="24717" spans="5:5" ht="12" customHeight="1">
      <c r="E24717" s="576"/>
    </row>
    <row r="24718" spans="5:5" ht="12" customHeight="1">
      <c r="E24718" s="576"/>
    </row>
    <row r="24719" spans="5:5" ht="12" customHeight="1">
      <c r="E24719" s="576"/>
    </row>
    <row r="24720" spans="5:5" ht="12" customHeight="1">
      <c r="E24720" s="576"/>
    </row>
    <row r="24721" spans="5:5" ht="12" customHeight="1">
      <c r="E24721" s="576"/>
    </row>
    <row r="24722" spans="5:5" ht="12" customHeight="1">
      <c r="E24722" s="576"/>
    </row>
    <row r="24723" spans="5:5" ht="12" customHeight="1">
      <c r="E24723" s="576"/>
    </row>
    <row r="24724" spans="5:5" ht="12" customHeight="1">
      <c r="E24724" s="576"/>
    </row>
    <row r="24725" spans="5:5" ht="12" customHeight="1">
      <c r="E24725" s="576"/>
    </row>
    <row r="24726" spans="5:5" ht="12" customHeight="1">
      <c r="E24726" s="576"/>
    </row>
    <row r="24727" spans="5:5" ht="12" customHeight="1">
      <c r="E24727" s="576"/>
    </row>
    <row r="24728" spans="5:5" ht="12" customHeight="1">
      <c r="E24728" s="576"/>
    </row>
    <row r="24729" spans="5:5" ht="12" customHeight="1">
      <c r="E24729" s="576"/>
    </row>
    <row r="24730" spans="5:5" ht="12" customHeight="1">
      <c r="E24730" s="576"/>
    </row>
    <row r="24731" spans="5:5" ht="12" customHeight="1">
      <c r="E24731" s="576"/>
    </row>
    <row r="24732" spans="5:5" ht="12" customHeight="1">
      <c r="E24732" s="576"/>
    </row>
    <row r="24733" spans="5:5" ht="12" customHeight="1">
      <c r="E24733" s="576"/>
    </row>
    <row r="24734" spans="5:5" ht="12" customHeight="1">
      <c r="E24734" s="576"/>
    </row>
    <row r="24735" spans="5:5" ht="12" customHeight="1">
      <c r="E24735" s="576"/>
    </row>
    <row r="24736" spans="5:5" ht="12" customHeight="1">
      <c r="E24736" s="576"/>
    </row>
    <row r="24737" spans="5:5" ht="12" customHeight="1">
      <c r="E24737" s="576"/>
    </row>
    <row r="24738" spans="5:5" ht="12" customHeight="1">
      <c r="E24738" s="576"/>
    </row>
    <row r="24739" spans="5:5" ht="12" customHeight="1">
      <c r="E24739" s="576"/>
    </row>
    <row r="24740" spans="5:5" ht="12" customHeight="1">
      <c r="E24740" s="576"/>
    </row>
    <row r="24741" spans="5:5" ht="12" customHeight="1">
      <c r="E24741" s="576"/>
    </row>
    <row r="24742" spans="5:5" ht="12" customHeight="1">
      <c r="E24742" s="576"/>
    </row>
    <row r="24743" spans="5:5" ht="12" customHeight="1">
      <c r="E24743" s="576"/>
    </row>
    <row r="24744" spans="5:5" ht="12" customHeight="1">
      <c r="E24744" s="576"/>
    </row>
    <row r="24745" spans="5:5" ht="12" customHeight="1">
      <c r="E24745" s="576"/>
    </row>
    <row r="24746" spans="5:5" ht="12" customHeight="1">
      <c r="E24746" s="576"/>
    </row>
    <row r="24747" spans="5:5" ht="12" customHeight="1">
      <c r="E24747" s="576"/>
    </row>
    <row r="24748" spans="5:5" ht="12" customHeight="1">
      <c r="E24748" s="576"/>
    </row>
    <row r="24749" spans="5:5" ht="12" customHeight="1">
      <c r="E24749" s="576"/>
    </row>
    <row r="24750" spans="5:5" ht="12" customHeight="1">
      <c r="E24750" s="576"/>
    </row>
    <row r="24751" spans="5:5" ht="12" customHeight="1">
      <c r="E24751" s="576"/>
    </row>
    <row r="24752" spans="5:5" ht="12" customHeight="1">
      <c r="E24752" s="576"/>
    </row>
    <row r="24753" spans="5:5" ht="12" customHeight="1">
      <c r="E24753" s="576"/>
    </row>
    <row r="24754" spans="5:5" ht="12" customHeight="1">
      <c r="E24754" s="576"/>
    </row>
    <row r="24755" spans="5:5" ht="12" customHeight="1">
      <c r="E24755" s="576"/>
    </row>
    <row r="24756" spans="5:5" ht="12" customHeight="1">
      <c r="E24756" s="576"/>
    </row>
    <row r="24757" spans="5:5" ht="12" customHeight="1">
      <c r="E24757" s="576"/>
    </row>
    <row r="24758" spans="5:5" ht="12" customHeight="1">
      <c r="E24758" s="576"/>
    </row>
    <row r="24759" spans="5:5" ht="12" customHeight="1">
      <c r="E24759" s="576"/>
    </row>
    <row r="24760" spans="5:5" ht="12" customHeight="1">
      <c r="E24760" s="576"/>
    </row>
    <row r="24761" spans="5:5" ht="12" customHeight="1">
      <c r="E24761" s="576"/>
    </row>
    <row r="24762" spans="5:5" ht="12" customHeight="1">
      <c r="E24762" s="576"/>
    </row>
    <row r="24763" spans="5:5" ht="12" customHeight="1">
      <c r="E24763" s="576"/>
    </row>
    <row r="24764" spans="5:5" ht="12" customHeight="1">
      <c r="E24764" s="576"/>
    </row>
    <row r="24765" spans="5:5" ht="12" customHeight="1">
      <c r="E24765" s="576"/>
    </row>
    <row r="24766" spans="5:5" ht="12" customHeight="1">
      <c r="E24766" s="576"/>
    </row>
    <row r="24767" spans="5:5" ht="12" customHeight="1">
      <c r="E24767" s="576"/>
    </row>
    <row r="24768" spans="5:5" ht="12" customHeight="1">
      <c r="E24768" s="576"/>
    </row>
    <row r="24769" spans="5:5" ht="12" customHeight="1">
      <c r="E24769" s="576"/>
    </row>
    <row r="24770" spans="5:5" ht="12" customHeight="1">
      <c r="E24770" s="576"/>
    </row>
    <row r="24771" spans="5:5" ht="12" customHeight="1">
      <c r="E24771" s="576"/>
    </row>
    <row r="24772" spans="5:5" ht="12" customHeight="1">
      <c r="E24772" s="576"/>
    </row>
    <row r="24773" spans="5:5" ht="12" customHeight="1">
      <c r="E24773" s="576"/>
    </row>
    <row r="24774" spans="5:5" ht="12" customHeight="1">
      <c r="E24774" s="576"/>
    </row>
    <row r="24775" spans="5:5" ht="12" customHeight="1">
      <c r="E24775" s="576"/>
    </row>
    <row r="24776" spans="5:5" ht="12" customHeight="1">
      <c r="E24776" s="576"/>
    </row>
    <row r="24777" spans="5:5" ht="12" customHeight="1">
      <c r="E24777" s="576"/>
    </row>
    <row r="24778" spans="5:5" ht="12" customHeight="1">
      <c r="E24778" s="576"/>
    </row>
    <row r="24779" spans="5:5" ht="12" customHeight="1">
      <c r="E24779" s="576"/>
    </row>
    <row r="24780" spans="5:5" ht="12" customHeight="1">
      <c r="E24780" s="576"/>
    </row>
    <row r="24781" spans="5:5" ht="12" customHeight="1">
      <c r="E24781" s="576"/>
    </row>
    <row r="24782" spans="5:5" ht="12" customHeight="1">
      <c r="E24782" s="576"/>
    </row>
    <row r="24783" spans="5:5" ht="12" customHeight="1">
      <c r="E24783" s="576"/>
    </row>
    <row r="24784" spans="5:5" ht="12" customHeight="1">
      <c r="E24784" s="576"/>
    </row>
    <row r="24785" spans="5:5" ht="12" customHeight="1">
      <c r="E24785" s="576"/>
    </row>
    <row r="24786" spans="5:5" ht="12" customHeight="1">
      <c r="E24786" s="576"/>
    </row>
    <row r="24787" spans="5:5" ht="12" customHeight="1">
      <c r="E24787" s="576"/>
    </row>
    <row r="24788" spans="5:5" ht="12" customHeight="1">
      <c r="E24788" s="576"/>
    </row>
    <row r="24789" spans="5:5" ht="12" customHeight="1">
      <c r="E24789" s="576"/>
    </row>
    <row r="24790" spans="5:5" ht="12" customHeight="1">
      <c r="E24790" s="576"/>
    </row>
    <row r="24791" spans="5:5" ht="12" customHeight="1">
      <c r="E24791" s="576"/>
    </row>
    <row r="24792" spans="5:5" ht="12" customHeight="1">
      <c r="E24792" s="576"/>
    </row>
    <row r="24793" spans="5:5" ht="12" customHeight="1">
      <c r="E24793" s="576"/>
    </row>
    <row r="24794" spans="5:5" ht="12" customHeight="1">
      <c r="E24794" s="576"/>
    </row>
    <row r="24795" spans="5:5" ht="12" customHeight="1">
      <c r="E24795" s="576"/>
    </row>
    <row r="24796" spans="5:5" ht="12" customHeight="1">
      <c r="E24796" s="576"/>
    </row>
    <row r="24797" spans="5:5" ht="12" customHeight="1">
      <c r="E24797" s="576"/>
    </row>
    <row r="24798" spans="5:5" ht="12" customHeight="1">
      <c r="E24798" s="576"/>
    </row>
    <row r="24799" spans="5:5" ht="12" customHeight="1">
      <c r="E24799" s="576"/>
    </row>
    <row r="24800" spans="5:5" ht="12" customHeight="1">
      <c r="E24800" s="576"/>
    </row>
    <row r="24801" spans="5:5" ht="12" customHeight="1">
      <c r="E24801" s="576"/>
    </row>
    <row r="24802" spans="5:5" ht="12" customHeight="1">
      <c r="E24802" s="576"/>
    </row>
    <row r="24803" spans="5:5" ht="12" customHeight="1">
      <c r="E24803" s="576"/>
    </row>
    <row r="24804" spans="5:5" ht="12" customHeight="1">
      <c r="E24804" s="576"/>
    </row>
    <row r="24805" spans="5:5" ht="12" customHeight="1">
      <c r="E24805" s="576"/>
    </row>
    <row r="24806" spans="5:5" ht="12" customHeight="1">
      <c r="E24806" s="576"/>
    </row>
    <row r="24807" spans="5:5" ht="12" customHeight="1">
      <c r="E24807" s="576"/>
    </row>
    <row r="24808" spans="5:5" ht="12" customHeight="1">
      <c r="E24808" s="576"/>
    </row>
    <row r="24809" spans="5:5" ht="12" customHeight="1">
      <c r="E24809" s="576"/>
    </row>
    <row r="24810" spans="5:5" ht="12" customHeight="1">
      <c r="E24810" s="576"/>
    </row>
    <row r="24811" spans="5:5" ht="12" customHeight="1">
      <c r="E24811" s="576"/>
    </row>
    <row r="24812" spans="5:5" ht="12" customHeight="1">
      <c r="E24812" s="576"/>
    </row>
    <row r="24813" spans="5:5" ht="12" customHeight="1">
      <c r="E24813" s="576"/>
    </row>
    <row r="24814" spans="5:5" ht="12" customHeight="1">
      <c r="E24814" s="576"/>
    </row>
    <row r="24815" spans="5:5" ht="12" customHeight="1">
      <c r="E24815" s="576"/>
    </row>
    <row r="24816" spans="5:5" ht="12" customHeight="1">
      <c r="E24816" s="576"/>
    </row>
    <row r="24817" spans="5:5" ht="12" customHeight="1">
      <c r="E24817" s="576"/>
    </row>
    <row r="24818" spans="5:5" ht="12" customHeight="1">
      <c r="E24818" s="576"/>
    </row>
    <row r="24819" spans="5:5" ht="12" customHeight="1">
      <c r="E24819" s="576"/>
    </row>
    <row r="24820" spans="5:5" ht="12" customHeight="1">
      <c r="E24820" s="576"/>
    </row>
    <row r="24821" spans="5:5" ht="12" customHeight="1">
      <c r="E24821" s="576"/>
    </row>
    <row r="24822" spans="5:5" ht="12" customHeight="1">
      <c r="E24822" s="576"/>
    </row>
    <row r="24823" spans="5:5" ht="12" customHeight="1">
      <c r="E24823" s="576"/>
    </row>
    <row r="24824" spans="5:5" ht="12" customHeight="1">
      <c r="E24824" s="576"/>
    </row>
    <row r="24825" spans="5:5" ht="12" customHeight="1">
      <c r="E24825" s="576"/>
    </row>
    <row r="24826" spans="5:5" ht="12" customHeight="1">
      <c r="E24826" s="576"/>
    </row>
    <row r="24827" spans="5:5" ht="12" customHeight="1">
      <c r="E24827" s="576"/>
    </row>
    <row r="24828" spans="5:5" ht="12" customHeight="1">
      <c r="E24828" s="576"/>
    </row>
    <row r="24829" spans="5:5" ht="12" customHeight="1">
      <c r="E24829" s="576"/>
    </row>
    <row r="24830" spans="5:5" ht="12" customHeight="1">
      <c r="E24830" s="576"/>
    </row>
    <row r="24831" spans="5:5" ht="12" customHeight="1">
      <c r="E24831" s="576"/>
    </row>
    <row r="24832" spans="5:5" ht="12" customHeight="1">
      <c r="E24832" s="576"/>
    </row>
    <row r="24833" spans="5:5" ht="12" customHeight="1">
      <c r="E24833" s="576"/>
    </row>
    <row r="24834" spans="5:5" ht="12" customHeight="1">
      <c r="E24834" s="576"/>
    </row>
    <row r="24835" spans="5:5" ht="12" customHeight="1">
      <c r="E24835" s="576"/>
    </row>
    <row r="24836" spans="5:5" ht="12" customHeight="1">
      <c r="E24836" s="576"/>
    </row>
    <row r="24837" spans="5:5" ht="12" customHeight="1">
      <c r="E24837" s="576"/>
    </row>
    <row r="24838" spans="5:5" ht="12" customHeight="1">
      <c r="E24838" s="576"/>
    </row>
    <row r="24839" spans="5:5" ht="12" customHeight="1">
      <c r="E24839" s="576"/>
    </row>
    <row r="24840" spans="5:5" ht="12" customHeight="1">
      <c r="E24840" s="576"/>
    </row>
    <row r="24841" spans="5:5" ht="12" customHeight="1">
      <c r="E24841" s="576"/>
    </row>
    <row r="24842" spans="5:5" ht="12" customHeight="1">
      <c r="E24842" s="576"/>
    </row>
    <row r="24843" spans="5:5" ht="12" customHeight="1">
      <c r="E24843" s="576"/>
    </row>
    <row r="24844" spans="5:5" ht="12" customHeight="1">
      <c r="E24844" s="576"/>
    </row>
    <row r="24845" spans="5:5" ht="12" customHeight="1">
      <c r="E24845" s="576"/>
    </row>
    <row r="24846" spans="5:5" ht="12" customHeight="1">
      <c r="E24846" s="576"/>
    </row>
    <row r="24847" spans="5:5" ht="12" customHeight="1">
      <c r="E24847" s="576"/>
    </row>
    <row r="24848" spans="5:5" ht="12" customHeight="1">
      <c r="E24848" s="576"/>
    </row>
    <row r="24849" spans="5:5" ht="12" customHeight="1">
      <c r="E24849" s="576"/>
    </row>
    <row r="24850" spans="5:5" ht="12" customHeight="1">
      <c r="E24850" s="576"/>
    </row>
    <row r="24851" spans="5:5" ht="12" customHeight="1">
      <c r="E24851" s="576"/>
    </row>
    <row r="24852" spans="5:5" ht="12" customHeight="1">
      <c r="E24852" s="576"/>
    </row>
    <row r="24853" spans="5:5" ht="12" customHeight="1">
      <c r="E24853" s="576"/>
    </row>
    <row r="24854" spans="5:5" ht="12" customHeight="1">
      <c r="E24854" s="576"/>
    </row>
    <row r="24855" spans="5:5" ht="12" customHeight="1">
      <c r="E24855" s="576"/>
    </row>
    <row r="24856" spans="5:5" ht="12" customHeight="1">
      <c r="E24856" s="576"/>
    </row>
    <row r="24857" spans="5:5" ht="12" customHeight="1">
      <c r="E24857" s="576"/>
    </row>
    <row r="24858" spans="5:5" ht="12" customHeight="1">
      <c r="E24858" s="576"/>
    </row>
    <row r="24859" spans="5:5" ht="12" customHeight="1">
      <c r="E24859" s="576"/>
    </row>
    <row r="24860" spans="5:5" ht="12" customHeight="1">
      <c r="E24860" s="576"/>
    </row>
    <row r="24861" spans="5:5" ht="12" customHeight="1">
      <c r="E24861" s="576"/>
    </row>
    <row r="24862" spans="5:5" ht="12" customHeight="1">
      <c r="E24862" s="576"/>
    </row>
    <row r="24863" spans="5:5" ht="12" customHeight="1">
      <c r="E24863" s="576"/>
    </row>
    <row r="24864" spans="5:5" ht="12" customHeight="1">
      <c r="E24864" s="576"/>
    </row>
    <row r="24865" spans="5:5" ht="12" customHeight="1">
      <c r="E24865" s="576"/>
    </row>
    <row r="24866" spans="5:5" ht="12" customHeight="1">
      <c r="E24866" s="576"/>
    </row>
    <row r="24867" spans="5:5" ht="12" customHeight="1">
      <c r="E24867" s="576"/>
    </row>
    <row r="24868" spans="5:5" ht="12" customHeight="1">
      <c r="E24868" s="576"/>
    </row>
    <row r="24869" spans="5:5" ht="12" customHeight="1">
      <c r="E24869" s="576"/>
    </row>
    <row r="24870" spans="5:5" ht="12" customHeight="1">
      <c r="E24870" s="576"/>
    </row>
    <row r="24871" spans="5:5" ht="12" customHeight="1">
      <c r="E24871" s="576"/>
    </row>
    <row r="24872" spans="5:5" ht="12" customHeight="1">
      <c r="E24872" s="576"/>
    </row>
    <row r="24873" spans="5:5" ht="12" customHeight="1">
      <c r="E24873" s="576"/>
    </row>
    <row r="24874" spans="5:5" ht="12" customHeight="1">
      <c r="E24874" s="576"/>
    </row>
    <row r="24875" spans="5:5" ht="12" customHeight="1">
      <c r="E24875" s="576"/>
    </row>
    <row r="24876" spans="5:5" ht="12" customHeight="1">
      <c r="E24876" s="576"/>
    </row>
    <row r="24877" spans="5:5" ht="12" customHeight="1">
      <c r="E24877" s="576"/>
    </row>
    <row r="24878" spans="5:5" ht="12" customHeight="1">
      <c r="E24878" s="576"/>
    </row>
    <row r="24879" spans="5:5" ht="12" customHeight="1">
      <c r="E24879" s="576"/>
    </row>
    <row r="24880" spans="5:5" ht="12" customHeight="1">
      <c r="E24880" s="576"/>
    </row>
    <row r="24881" spans="5:5" ht="12" customHeight="1">
      <c r="E24881" s="576"/>
    </row>
    <row r="24882" spans="5:5" ht="12" customHeight="1">
      <c r="E24882" s="576"/>
    </row>
    <row r="24883" spans="5:5" ht="12" customHeight="1">
      <c r="E24883" s="576"/>
    </row>
    <row r="24884" spans="5:5" ht="12" customHeight="1">
      <c r="E24884" s="576"/>
    </row>
    <row r="24885" spans="5:5" ht="12" customHeight="1">
      <c r="E24885" s="576"/>
    </row>
    <row r="24886" spans="5:5" ht="12" customHeight="1">
      <c r="E24886" s="576"/>
    </row>
    <row r="24887" spans="5:5" ht="12" customHeight="1">
      <c r="E24887" s="576"/>
    </row>
    <row r="24888" spans="5:5" ht="12" customHeight="1">
      <c r="E24888" s="576"/>
    </row>
    <row r="24889" spans="5:5" ht="12" customHeight="1">
      <c r="E24889" s="576"/>
    </row>
    <row r="24890" spans="5:5" ht="12" customHeight="1">
      <c r="E24890" s="576"/>
    </row>
    <row r="24891" spans="5:5" ht="12" customHeight="1">
      <c r="E24891" s="576"/>
    </row>
    <row r="24892" spans="5:5" ht="12" customHeight="1">
      <c r="E24892" s="576"/>
    </row>
    <row r="24893" spans="5:5" ht="12" customHeight="1">
      <c r="E24893" s="576"/>
    </row>
    <row r="24894" spans="5:5" ht="12" customHeight="1">
      <c r="E24894" s="576"/>
    </row>
    <row r="24895" spans="5:5" ht="12" customHeight="1">
      <c r="E24895" s="576"/>
    </row>
    <row r="24896" spans="5:5" ht="12" customHeight="1">
      <c r="E24896" s="576"/>
    </row>
    <row r="24897" spans="5:5" ht="12" customHeight="1">
      <c r="E24897" s="576"/>
    </row>
    <row r="24898" spans="5:5" ht="12" customHeight="1">
      <c r="E24898" s="576"/>
    </row>
    <row r="24899" spans="5:5" ht="12" customHeight="1">
      <c r="E24899" s="576"/>
    </row>
    <row r="24900" spans="5:5" ht="12" customHeight="1">
      <c r="E24900" s="576"/>
    </row>
    <row r="24901" spans="5:5" ht="12" customHeight="1">
      <c r="E24901" s="576"/>
    </row>
    <row r="24902" spans="5:5" ht="12" customHeight="1">
      <c r="E24902" s="576"/>
    </row>
    <row r="24903" spans="5:5" ht="12" customHeight="1">
      <c r="E24903" s="576"/>
    </row>
    <row r="24904" spans="5:5" ht="12" customHeight="1">
      <c r="E24904" s="576"/>
    </row>
    <row r="24905" spans="5:5" ht="12" customHeight="1">
      <c r="E24905" s="576"/>
    </row>
    <row r="24906" spans="5:5" ht="12" customHeight="1">
      <c r="E24906" s="576"/>
    </row>
    <row r="24907" spans="5:5" ht="12" customHeight="1">
      <c r="E24907" s="576"/>
    </row>
    <row r="24908" spans="5:5" ht="12" customHeight="1">
      <c r="E24908" s="576"/>
    </row>
    <row r="24909" spans="5:5" ht="12" customHeight="1">
      <c r="E24909" s="576"/>
    </row>
    <row r="24910" spans="5:5" ht="12" customHeight="1">
      <c r="E24910" s="576"/>
    </row>
    <row r="24911" spans="5:5" ht="12" customHeight="1">
      <c r="E24911" s="576"/>
    </row>
    <row r="24912" spans="5:5" ht="12" customHeight="1">
      <c r="E24912" s="576"/>
    </row>
    <row r="24913" spans="5:5" ht="12" customHeight="1">
      <c r="E24913" s="576"/>
    </row>
    <row r="24914" spans="5:5" ht="12" customHeight="1">
      <c r="E24914" s="576"/>
    </row>
    <row r="24915" spans="5:5" ht="12" customHeight="1">
      <c r="E24915" s="576"/>
    </row>
    <row r="24916" spans="5:5" ht="12" customHeight="1">
      <c r="E24916" s="576"/>
    </row>
    <row r="24917" spans="5:5" ht="12" customHeight="1">
      <c r="E24917" s="576"/>
    </row>
    <row r="24918" spans="5:5" ht="12" customHeight="1">
      <c r="E24918" s="576"/>
    </row>
    <row r="24919" spans="5:5" ht="12" customHeight="1">
      <c r="E24919" s="576"/>
    </row>
    <row r="24920" spans="5:5" ht="12" customHeight="1">
      <c r="E24920" s="576"/>
    </row>
    <row r="24921" spans="5:5" ht="12" customHeight="1">
      <c r="E24921" s="576"/>
    </row>
    <row r="24922" spans="5:5" ht="12" customHeight="1">
      <c r="E24922" s="576"/>
    </row>
    <row r="24923" spans="5:5" ht="12" customHeight="1">
      <c r="E24923" s="576"/>
    </row>
    <row r="24924" spans="5:5" ht="12" customHeight="1">
      <c r="E24924" s="576"/>
    </row>
    <row r="24925" spans="5:5" ht="12" customHeight="1">
      <c r="E24925" s="576"/>
    </row>
    <row r="24926" spans="5:5" ht="12" customHeight="1">
      <c r="E24926" s="576"/>
    </row>
    <row r="24927" spans="5:5" ht="12" customHeight="1">
      <c r="E24927" s="576"/>
    </row>
    <row r="24928" spans="5:5" ht="12" customHeight="1">
      <c r="E24928" s="576"/>
    </row>
    <row r="24929" spans="5:5" ht="12" customHeight="1">
      <c r="E24929" s="576"/>
    </row>
    <row r="24930" spans="5:5" ht="12" customHeight="1">
      <c r="E24930" s="576"/>
    </row>
    <row r="24931" spans="5:5" ht="12" customHeight="1">
      <c r="E24931" s="576"/>
    </row>
    <row r="24932" spans="5:5" ht="12" customHeight="1">
      <c r="E24932" s="576"/>
    </row>
    <row r="24933" spans="5:5" ht="12" customHeight="1">
      <c r="E24933" s="576"/>
    </row>
    <row r="24934" spans="5:5" ht="12" customHeight="1">
      <c r="E24934" s="576"/>
    </row>
    <row r="24935" spans="5:5" ht="12" customHeight="1">
      <c r="E24935" s="576"/>
    </row>
    <row r="24936" spans="5:5" ht="12" customHeight="1">
      <c r="E24936" s="576"/>
    </row>
    <row r="24937" spans="5:5" ht="12" customHeight="1">
      <c r="E24937" s="576"/>
    </row>
    <row r="24938" spans="5:5" ht="12" customHeight="1">
      <c r="E24938" s="576"/>
    </row>
    <row r="24939" spans="5:5" ht="12" customHeight="1">
      <c r="E24939" s="576"/>
    </row>
    <row r="24940" spans="5:5" ht="12" customHeight="1">
      <c r="E24940" s="576"/>
    </row>
    <row r="24941" spans="5:5" ht="12" customHeight="1">
      <c r="E24941" s="576"/>
    </row>
    <row r="24942" spans="5:5" ht="12" customHeight="1">
      <c r="E24942" s="576"/>
    </row>
    <row r="24943" spans="5:5" ht="12" customHeight="1">
      <c r="E24943" s="576"/>
    </row>
    <row r="24944" spans="5:5" ht="12" customHeight="1">
      <c r="E24944" s="576"/>
    </row>
    <row r="24945" spans="5:5" ht="12" customHeight="1">
      <c r="E24945" s="576"/>
    </row>
    <row r="24946" spans="5:5" ht="12" customHeight="1">
      <c r="E24946" s="576"/>
    </row>
    <row r="24947" spans="5:5" ht="12" customHeight="1">
      <c r="E24947" s="576"/>
    </row>
    <row r="24948" spans="5:5" ht="12" customHeight="1">
      <c r="E24948" s="576"/>
    </row>
    <row r="24949" spans="5:5" ht="12" customHeight="1">
      <c r="E24949" s="576"/>
    </row>
    <row r="24950" spans="5:5" ht="12" customHeight="1">
      <c r="E24950" s="576"/>
    </row>
    <row r="24951" spans="5:5" ht="12" customHeight="1">
      <c r="E24951" s="576"/>
    </row>
    <row r="24952" spans="5:5" ht="12" customHeight="1">
      <c r="E24952" s="576"/>
    </row>
    <row r="24953" spans="5:5" ht="12" customHeight="1">
      <c r="E24953" s="576"/>
    </row>
    <row r="24954" spans="5:5" ht="12" customHeight="1">
      <c r="E24954" s="576"/>
    </row>
    <row r="24955" spans="5:5" ht="12" customHeight="1">
      <c r="E24955" s="576"/>
    </row>
    <row r="24956" spans="5:5" ht="12" customHeight="1">
      <c r="E24956" s="576"/>
    </row>
    <row r="24957" spans="5:5" ht="12" customHeight="1">
      <c r="E24957" s="576"/>
    </row>
    <row r="24958" spans="5:5" ht="12" customHeight="1">
      <c r="E24958" s="576"/>
    </row>
    <row r="24959" spans="5:5" ht="12" customHeight="1">
      <c r="E24959" s="576"/>
    </row>
    <row r="24960" spans="5:5" ht="12" customHeight="1">
      <c r="E24960" s="576"/>
    </row>
    <row r="24961" spans="5:5" ht="12" customHeight="1">
      <c r="E24961" s="576"/>
    </row>
    <row r="24962" spans="5:5" ht="12" customHeight="1">
      <c r="E24962" s="576"/>
    </row>
    <row r="24963" spans="5:5" ht="12" customHeight="1">
      <c r="E24963" s="576"/>
    </row>
    <row r="24964" spans="5:5" ht="12" customHeight="1">
      <c r="E24964" s="576"/>
    </row>
    <row r="24965" spans="5:5" ht="12" customHeight="1">
      <c r="E24965" s="576"/>
    </row>
    <row r="24966" spans="5:5" ht="12" customHeight="1">
      <c r="E24966" s="576"/>
    </row>
    <row r="24967" spans="5:5" ht="12" customHeight="1">
      <c r="E24967" s="576"/>
    </row>
    <row r="24968" spans="5:5" ht="12" customHeight="1">
      <c r="E24968" s="576"/>
    </row>
    <row r="24969" spans="5:5" ht="12" customHeight="1">
      <c r="E24969" s="576"/>
    </row>
    <row r="24970" spans="5:5" ht="12" customHeight="1">
      <c r="E24970" s="576"/>
    </row>
    <row r="24971" spans="5:5" ht="12" customHeight="1">
      <c r="E24971" s="576"/>
    </row>
    <row r="24972" spans="5:5" ht="12" customHeight="1">
      <c r="E24972" s="576"/>
    </row>
    <row r="24973" spans="5:5" ht="12" customHeight="1">
      <c r="E24973" s="576"/>
    </row>
    <row r="24974" spans="5:5" ht="12" customHeight="1">
      <c r="E24974" s="576"/>
    </row>
    <row r="24975" spans="5:5" ht="12" customHeight="1">
      <c r="E24975" s="576"/>
    </row>
    <row r="24976" spans="5:5" ht="12" customHeight="1">
      <c r="E24976" s="576"/>
    </row>
    <row r="24977" spans="5:5" ht="12" customHeight="1">
      <c r="E24977" s="576"/>
    </row>
    <row r="24978" spans="5:5" ht="12" customHeight="1">
      <c r="E24978" s="576"/>
    </row>
    <row r="24979" spans="5:5" ht="12" customHeight="1">
      <c r="E24979" s="576"/>
    </row>
    <row r="24980" spans="5:5" ht="12" customHeight="1">
      <c r="E24980" s="576"/>
    </row>
    <row r="24981" spans="5:5" ht="12" customHeight="1">
      <c r="E24981" s="576"/>
    </row>
    <row r="24982" spans="5:5" ht="12" customHeight="1">
      <c r="E24982" s="576"/>
    </row>
    <row r="24983" spans="5:5" ht="12" customHeight="1">
      <c r="E24983" s="576"/>
    </row>
    <row r="24984" spans="5:5" ht="12" customHeight="1">
      <c r="E24984" s="576"/>
    </row>
    <row r="24985" spans="5:5" ht="12" customHeight="1">
      <c r="E24985" s="576"/>
    </row>
    <row r="24986" spans="5:5" ht="12" customHeight="1">
      <c r="E24986" s="576"/>
    </row>
    <row r="24987" spans="5:5" ht="12" customHeight="1">
      <c r="E24987" s="576"/>
    </row>
    <row r="24988" spans="5:5" ht="12" customHeight="1">
      <c r="E24988" s="576"/>
    </row>
    <row r="24989" spans="5:5" ht="12" customHeight="1">
      <c r="E24989" s="576"/>
    </row>
    <row r="24990" spans="5:5" ht="12" customHeight="1">
      <c r="E24990" s="576"/>
    </row>
    <row r="24991" spans="5:5" ht="12" customHeight="1">
      <c r="E24991" s="576"/>
    </row>
    <row r="24992" spans="5:5" ht="12" customHeight="1">
      <c r="E24992" s="576"/>
    </row>
    <row r="24993" spans="5:5" ht="12" customHeight="1">
      <c r="E24993" s="576"/>
    </row>
    <row r="24994" spans="5:5" ht="12" customHeight="1">
      <c r="E24994" s="576"/>
    </row>
    <row r="24995" spans="5:5" ht="12" customHeight="1">
      <c r="E24995" s="576"/>
    </row>
    <row r="24996" spans="5:5" ht="12" customHeight="1">
      <c r="E24996" s="576"/>
    </row>
    <row r="24997" spans="5:5" ht="12" customHeight="1">
      <c r="E24997" s="576"/>
    </row>
    <row r="24998" spans="5:5" ht="12" customHeight="1">
      <c r="E24998" s="576"/>
    </row>
    <row r="24999" spans="5:5" ht="12" customHeight="1">
      <c r="E24999" s="576"/>
    </row>
    <row r="25000" spans="5:5" ht="12" customHeight="1">
      <c r="E25000" s="576"/>
    </row>
    <row r="25001" spans="5:5" ht="12" customHeight="1">
      <c r="E25001" s="576"/>
    </row>
    <row r="25002" spans="5:5" ht="12" customHeight="1">
      <c r="E25002" s="576"/>
    </row>
    <row r="25003" spans="5:5" ht="12" customHeight="1">
      <c r="E25003" s="576"/>
    </row>
    <row r="25004" spans="5:5" ht="12" customHeight="1">
      <c r="E25004" s="576"/>
    </row>
    <row r="25005" spans="5:5" ht="12" customHeight="1">
      <c r="E25005" s="576"/>
    </row>
    <row r="25006" spans="5:5" ht="12" customHeight="1">
      <c r="E25006" s="576"/>
    </row>
    <row r="25007" spans="5:5" ht="12" customHeight="1">
      <c r="E25007" s="576"/>
    </row>
    <row r="25008" spans="5:5" ht="12" customHeight="1">
      <c r="E25008" s="576"/>
    </row>
    <row r="25009" spans="5:5" ht="12" customHeight="1">
      <c r="E25009" s="576"/>
    </row>
    <row r="25010" spans="5:5" ht="12" customHeight="1">
      <c r="E25010" s="576"/>
    </row>
    <row r="25011" spans="5:5" ht="12" customHeight="1">
      <c r="E25011" s="576"/>
    </row>
    <row r="25012" spans="5:5" ht="12" customHeight="1">
      <c r="E25012" s="576"/>
    </row>
    <row r="25013" spans="5:5" ht="12" customHeight="1">
      <c r="E25013" s="576"/>
    </row>
    <row r="25014" spans="5:5" ht="12" customHeight="1">
      <c r="E25014" s="576"/>
    </row>
    <row r="25015" spans="5:5" ht="12" customHeight="1">
      <c r="E25015" s="576"/>
    </row>
    <row r="25016" spans="5:5" ht="12" customHeight="1">
      <c r="E25016" s="576"/>
    </row>
    <row r="25017" spans="5:5" ht="12" customHeight="1">
      <c r="E25017" s="576"/>
    </row>
    <row r="25018" spans="5:5" ht="12" customHeight="1">
      <c r="E25018" s="576"/>
    </row>
    <row r="25019" spans="5:5" ht="12" customHeight="1">
      <c r="E25019" s="576"/>
    </row>
    <row r="25020" spans="5:5" ht="12" customHeight="1">
      <c r="E25020" s="576"/>
    </row>
    <row r="25021" spans="5:5" ht="12" customHeight="1">
      <c r="E25021" s="576"/>
    </row>
    <row r="25022" spans="5:5" ht="12" customHeight="1">
      <c r="E25022" s="576"/>
    </row>
    <row r="25023" spans="5:5" ht="12" customHeight="1">
      <c r="E25023" s="576"/>
    </row>
    <row r="25024" spans="5:5" ht="12" customHeight="1">
      <c r="E25024" s="576"/>
    </row>
    <row r="25025" spans="5:5" ht="12" customHeight="1">
      <c r="E25025" s="576"/>
    </row>
    <row r="25026" spans="5:5" ht="12" customHeight="1">
      <c r="E25026" s="576"/>
    </row>
    <row r="25027" spans="5:5" ht="12" customHeight="1">
      <c r="E25027" s="576"/>
    </row>
    <row r="25028" spans="5:5" ht="12" customHeight="1">
      <c r="E25028" s="576"/>
    </row>
    <row r="25029" spans="5:5" ht="12" customHeight="1">
      <c r="E25029" s="576"/>
    </row>
    <row r="25030" spans="5:5" ht="12" customHeight="1">
      <c r="E25030" s="576"/>
    </row>
    <row r="25031" spans="5:5" ht="12" customHeight="1">
      <c r="E25031" s="576"/>
    </row>
    <row r="25032" spans="5:5" ht="12" customHeight="1">
      <c r="E25032" s="576"/>
    </row>
    <row r="25033" spans="5:5" ht="12" customHeight="1">
      <c r="E25033" s="576"/>
    </row>
    <row r="25034" spans="5:5" ht="12" customHeight="1">
      <c r="E25034" s="576"/>
    </row>
    <row r="25035" spans="5:5" ht="12" customHeight="1">
      <c r="E25035" s="576"/>
    </row>
    <row r="25036" spans="5:5" ht="12" customHeight="1">
      <c r="E25036" s="576"/>
    </row>
    <row r="25037" spans="5:5" ht="12" customHeight="1">
      <c r="E25037" s="576"/>
    </row>
    <row r="25038" spans="5:5" ht="12" customHeight="1">
      <c r="E25038" s="576"/>
    </row>
    <row r="25039" spans="5:5" ht="12" customHeight="1">
      <c r="E25039" s="576"/>
    </row>
    <row r="25040" spans="5:5" ht="12" customHeight="1">
      <c r="E25040" s="576"/>
    </row>
    <row r="25041" spans="5:5" ht="12" customHeight="1">
      <c r="E25041" s="576"/>
    </row>
    <row r="25042" spans="5:5" ht="12" customHeight="1">
      <c r="E25042" s="576"/>
    </row>
    <row r="25043" spans="5:5" ht="12" customHeight="1">
      <c r="E25043" s="576"/>
    </row>
    <row r="25044" spans="5:5" ht="12" customHeight="1">
      <c r="E25044" s="576"/>
    </row>
    <row r="25045" spans="5:5" ht="12" customHeight="1">
      <c r="E25045" s="576"/>
    </row>
    <row r="25046" spans="5:5" ht="12" customHeight="1">
      <c r="E25046" s="576"/>
    </row>
    <row r="25047" spans="5:5" ht="12" customHeight="1">
      <c r="E25047" s="576"/>
    </row>
    <row r="25048" spans="5:5" ht="12" customHeight="1">
      <c r="E25048" s="576"/>
    </row>
    <row r="25049" spans="5:5" ht="12" customHeight="1">
      <c r="E25049" s="576"/>
    </row>
    <row r="25050" spans="5:5" ht="12" customHeight="1">
      <c r="E25050" s="576"/>
    </row>
    <row r="25051" spans="5:5" ht="12" customHeight="1">
      <c r="E25051" s="576"/>
    </row>
    <row r="25052" spans="5:5" ht="12" customHeight="1">
      <c r="E25052" s="576"/>
    </row>
    <row r="25053" spans="5:5" ht="12" customHeight="1">
      <c r="E25053" s="576"/>
    </row>
    <row r="25054" spans="5:5" ht="12" customHeight="1">
      <c r="E25054" s="576"/>
    </row>
    <row r="25055" spans="5:5" ht="12" customHeight="1">
      <c r="E25055" s="576"/>
    </row>
    <row r="25056" spans="5:5" ht="12" customHeight="1">
      <c r="E25056" s="576"/>
    </row>
    <row r="25057" spans="5:5" ht="12" customHeight="1">
      <c r="E25057" s="576"/>
    </row>
    <row r="25058" spans="5:5" ht="12" customHeight="1">
      <c r="E25058" s="576"/>
    </row>
    <row r="25059" spans="5:5" ht="12" customHeight="1">
      <c r="E25059" s="576"/>
    </row>
    <row r="25060" spans="5:5" ht="12" customHeight="1">
      <c r="E25060" s="576"/>
    </row>
    <row r="25061" spans="5:5" ht="12" customHeight="1">
      <c r="E25061" s="576"/>
    </row>
    <row r="25062" spans="5:5" ht="12" customHeight="1">
      <c r="E25062" s="576"/>
    </row>
    <row r="25063" spans="5:5" ht="12" customHeight="1">
      <c r="E25063" s="576"/>
    </row>
    <row r="25064" spans="5:5" ht="12" customHeight="1">
      <c r="E25064" s="576"/>
    </row>
    <row r="25065" spans="5:5" ht="12" customHeight="1">
      <c r="E25065" s="576"/>
    </row>
    <row r="25066" spans="5:5" ht="12" customHeight="1">
      <c r="E25066" s="576"/>
    </row>
    <row r="25067" spans="5:5" ht="12" customHeight="1">
      <c r="E25067" s="576"/>
    </row>
    <row r="25068" spans="5:5" ht="12" customHeight="1">
      <c r="E25068" s="576"/>
    </row>
    <row r="25069" spans="5:5" ht="12" customHeight="1">
      <c r="E25069" s="576"/>
    </row>
    <row r="25070" spans="5:5" ht="12" customHeight="1">
      <c r="E25070" s="576"/>
    </row>
    <row r="25071" spans="5:5" ht="12" customHeight="1">
      <c r="E25071" s="576"/>
    </row>
    <row r="25072" spans="5:5" ht="12" customHeight="1">
      <c r="E25072" s="576"/>
    </row>
    <row r="25073" spans="5:5" ht="12" customHeight="1">
      <c r="E25073" s="576"/>
    </row>
    <row r="25074" spans="5:5" ht="12" customHeight="1">
      <c r="E25074" s="576"/>
    </row>
    <row r="25075" spans="5:5" ht="12" customHeight="1">
      <c r="E25075" s="576"/>
    </row>
    <row r="25076" spans="5:5" ht="12" customHeight="1">
      <c r="E25076" s="576"/>
    </row>
    <row r="25077" spans="5:5" ht="12" customHeight="1">
      <c r="E25077" s="576"/>
    </row>
    <row r="25078" spans="5:5" ht="12" customHeight="1">
      <c r="E25078" s="576"/>
    </row>
    <row r="25079" spans="5:5" ht="12" customHeight="1">
      <c r="E25079" s="576"/>
    </row>
    <row r="25080" spans="5:5" ht="12" customHeight="1">
      <c r="E25080" s="576"/>
    </row>
    <row r="25081" spans="5:5" ht="12" customHeight="1">
      <c r="E25081" s="576"/>
    </row>
    <row r="25082" spans="5:5" ht="12" customHeight="1">
      <c r="E25082" s="576"/>
    </row>
    <row r="25083" spans="5:5" ht="12" customHeight="1">
      <c r="E25083" s="576"/>
    </row>
    <row r="25084" spans="5:5" ht="12" customHeight="1">
      <c r="E25084" s="576"/>
    </row>
    <row r="25085" spans="5:5" ht="12" customHeight="1">
      <c r="E25085" s="576"/>
    </row>
    <row r="25086" spans="5:5" ht="12" customHeight="1">
      <c r="E25086" s="576"/>
    </row>
    <row r="25087" spans="5:5" ht="12" customHeight="1">
      <c r="E25087" s="576"/>
    </row>
    <row r="25088" spans="5:5" ht="12" customHeight="1">
      <c r="E25088" s="576"/>
    </row>
    <row r="25089" spans="5:5" ht="12" customHeight="1">
      <c r="E25089" s="576"/>
    </row>
    <row r="25090" spans="5:5" ht="12" customHeight="1">
      <c r="E25090" s="576"/>
    </row>
    <row r="25091" spans="5:5" ht="12" customHeight="1">
      <c r="E25091" s="576"/>
    </row>
    <row r="25092" spans="5:5" ht="12" customHeight="1">
      <c r="E25092" s="576"/>
    </row>
    <row r="25093" spans="5:5" ht="12" customHeight="1">
      <c r="E25093" s="576"/>
    </row>
    <row r="25094" spans="5:5" ht="12" customHeight="1">
      <c r="E25094" s="576"/>
    </row>
    <row r="25095" spans="5:5" ht="12" customHeight="1">
      <c r="E25095" s="576"/>
    </row>
    <row r="25096" spans="5:5" ht="12" customHeight="1">
      <c r="E25096" s="576"/>
    </row>
    <row r="25097" spans="5:5" ht="12" customHeight="1">
      <c r="E25097" s="576"/>
    </row>
    <row r="25098" spans="5:5" ht="12" customHeight="1">
      <c r="E25098" s="576"/>
    </row>
    <row r="25099" spans="5:5" ht="12" customHeight="1">
      <c r="E25099" s="576"/>
    </row>
    <row r="25100" spans="5:5" ht="12" customHeight="1">
      <c r="E25100" s="576"/>
    </row>
    <row r="25101" spans="5:5" ht="12" customHeight="1">
      <c r="E25101" s="576"/>
    </row>
    <row r="25102" spans="5:5" ht="12" customHeight="1">
      <c r="E25102" s="576"/>
    </row>
    <row r="25103" spans="5:5" ht="12" customHeight="1">
      <c r="E25103" s="576"/>
    </row>
    <row r="25104" spans="5:5" ht="12" customHeight="1">
      <c r="E25104" s="576"/>
    </row>
    <row r="25105" spans="5:5" ht="12" customHeight="1">
      <c r="E25105" s="576"/>
    </row>
    <row r="25106" spans="5:5" ht="12" customHeight="1">
      <c r="E25106" s="576"/>
    </row>
    <row r="25107" spans="5:5" ht="12" customHeight="1">
      <c r="E25107" s="576"/>
    </row>
    <row r="25108" spans="5:5" ht="12" customHeight="1">
      <c r="E25108" s="576"/>
    </row>
    <row r="25109" spans="5:5" ht="12" customHeight="1">
      <c r="E25109" s="576"/>
    </row>
    <row r="25110" spans="5:5" ht="12" customHeight="1">
      <c r="E25110" s="576"/>
    </row>
    <row r="25111" spans="5:5" ht="12" customHeight="1">
      <c r="E25111" s="576"/>
    </row>
    <row r="25112" spans="5:5" ht="12" customHeight="1">
      <c r="E25112" s="576"/>
    </row>
    <row r="25113" spans="5:5" ht="12" customHeight="1">
      <c r="E25113" s="576"/>
    </row>
    <row r="25114" spans="5:5" ht="12" customHeight="1">
      <c r="E25114" s="576"/>
    </row>
    <row r="25115" spans="5:5" ht="12" customHeight="1">
      <c r="E25115" s="576"/>
    </row>
    <row r="25116" spans="5:5" ht="12" customHeight="1">
      <c r="E25116" s="576"/>
    </row>
    <row r="25117" spans="5:5" ht="12" customHeight="1">
      <c r="E25117" s="576"/>
    </row>
    <row r="25118" spans="5:5" ht="12" customHeight="1">
      <c r="E25118" s="576"/>
    </row>
    <row r="25119" spans="5:5" ht="12" customHeight="1">
      <c r="E25119" s="576"/>
    </row>
    <row r="25120" spans="5:5" ht="12" customHeight="1">
      <c r="E25120" s="576"/>
    </row>
    <row r="25121" spans="5:5" ht="12" customHeight="1">
      <c r="E25121" s="576"/>
    </row>
    <row r="25122" spans="5:5" ht="12" customHeight="1">
      <c r="E25122" s="576"/>
    </row>
    <row r="25123" spans="5:5" ht="12" customHeight="1">
      <c r="E25123" s="576"/>
    </row>
    <row r="25124" spans="5:5" ht="12" customHeight="1">
      <c r="E25124" s="576"/>
    </row>
    <row r="25125" spans="5:5" ht="12" customHeight="1">
      <c r="E25125" s="576"/>
    </row>
    <row r="25126" spans="5:5" ht="12" customHeight="1">
      <c r="E25126" s="576"/>
    </row>
    <row r="25127" spans="5:5" ht="12" customHeight="1">
      <c r="E25127" s="576"/>
    </row>
    <row r="25128" spans="5:5" ht="12" customHeight="1">
      <c r="E25128" s="576"/>
    </row>
    <row r="25129" spans="5:5" ht="12" customHeight="1">
      <c r="E25129" s="576"/>
    </row>
    <row r="25130" spans="5:5" ht="12" customHeight="1">
      <c r="E25130" s="576"/>
    </row>
    <row r="25131" spans="5:5" ht="12" customHeight="1">
      <c r="E25131" s="576"/>
    </row>
    <row r="25132" spans="5:5" ht="12" customHeight="1">
      <c r="E25132" s="576"/>
    </row>
    <row r="25133" spans="5:5" ht="12" customHeight="1">
      <c r="E25133" s="576"/>
    </row>
    <row r="25134" spans="5:5" ht="12" customHeight="1">
      <c r="E25134" s="576"/>
    </row>
    <row r="25135" spans="5:5" ht="12" customHeight="1">
      <c r="E25135" s="576"/>
    </row>
    <row r="25136" spans="5:5" ht="12" customHeight="1">
      <c r="E25136" s="576"/>
    </row>
    <row r="25137" spans="5:5" ht="12" customHeight="1">
      <c r="E25137" s="576"/>
    </row>
    <row r="25138" spans="5:5" ht="12" customHeight="1">
      <c r="E25138" s="576"/>
    </row>
    <row r="25139" spans="5:5" ht="12" customHeight="1">
      <c r="E25139" s="576"/>
    </row>
    <row r="25140" spans="5:5" ht="12" customHeight="1">
      <c r="E25140" s="576"/>
    </row>
    <row r="25141" spans="5:5" ht="12" customHeight="1">
      <c r="E25141" s="576"/>
    </row>
    <row r="25142" spans="5:5" ht="12" customHeight="1">
      <c r="E25142" s="576"/>
    </row>
    <row r="25143" spans="5:5" ht="12" customHeight="1">
      <c r="E25143" s="576"/>
    </row>
    <row r="25144" spans="5:5" ht="12" customHeight="1">
      <c r="E25144" s="576"/>
    </row>
    <row r="25145" spans="5:5" ht="12" customHeight="1">
      <c r="E25145" s="576"/>
    </row>
    <row r="25146" spans="5:5" ht="12" customHeight="1">
      <c r="E25146" s="576"/>
    </row>
    <row r="25147" spans="5:5" ht="12" customHeight="1">
      <c r="E25147" s="576"/>
    </row>
    <row r="25148" spans="5:5" ht="12" customHeight="1">
      <c r="E25148" s="576"/>
    </row>
    <row r="25149" spans="5:5" ht="12" customHeight="1">
      <c r="E25149" s="576"/>
    </row>
    <row r="25150" spans="5:5" ht="12" customHeight="1">
      <c r="E25150" s="576"/>
    </row>
    <row r="25151" spans="5:5" ht="12" customHeight="1">
      <c r="E25151" s="576"/>
    </row>
    <row r="25152" spans="5:5" ht="12" customHeight="1">
      <c r="E25152" s="576"/>
    </row>
    <row r="25153" spans="5:5" ht="12" customHeight="1">
      <c r="E25153" s="576"/>
    </row>
    <row r="25154" spans="5:5" ht="12" customHeight="1">
      <c r="E25154" s="576"/>
    </row>
    <row r="25155" spans="5:5" ht="12" customHeight="1">
      <c r="E25155" s="576"/>
    </row>
    <row r="25156" spans="5:5" ht="12" customHeight="1">
      <c r="E25156" s="576"/>
    </row>
    <row r="25157" spans="5:5" ht="12" customHeight="1">
      <c r="E25157" s="576"/>
    </row>
    <row r="25158" spans="5:5" ht="12" customHeight="1">
      <c r="E25158" s="576"/>
    </row>
    <row r="25159" spans="5:5" ht="12" customHeight="1">
      <c r="E25159" s="576"/>
    </row>
    <row r="25160" spans="5:5" ht="12" customHeight="1">
      <c r="E25160" s="576"/>
    </row>
    <row r="25161" spans="5:5" ht="12" customHeight="1">
      <c r="E25161" s="576"/>
    </row>
    <row r="25162" spans="5:5" ht="12" customHeight="1">
      <c r="E25162" s="576"/>
    </row>
    <row r="25163" spans="5:5" ht="12" customHeight="1">
      <c r="E25163" s="576"/>
    </row>
    <row r="25164" spans="5:5" ht="12" customHeight="1">
      <c r="E25164" s="576"/>
    </row>
    <row r="25165" spans="5:5" ht="12" customHeight="1">
      <c r="E25165" s="576"/>
    </row>
    <row r="25166" spans="5:5" ht="12" customHeight="1">
      <c r="E25166" s="576"/>
    </row>
    <row r="25167" spans="5:5" ht="12" customHeight="1">
      <c r="E25167" s="576"/>
    </row>
    <row r="25168" spans="5:5" ht="12" customHeight="1">
      <c r="E25168" s="576"/>
    </row>
    <row r="25169" spans="5:5" ht="12" customHeight="1">
      <c r="E25169" s="576"/>
    </row>
    <row r="25170" spans="5:5" ht="12" customHeight="1">
      <c r="E25170" s="576"/>
    </row>
    <row r="25171" spans="5:5" ht="12" customHeight="1">
      <c r="E25171" s="576"/>
    </row>
    <row r="25172" spans="5:5" ht="12" customHeight="1">
      <c r="E25172" s="576"/>
    </row>
    <row r="25173" spans="5:5" ht="12" customHeight="1">
      <c r="E25173" s="576"/>
    </row>
    <row r="25174" spans="5:5" ht="12" customHeight="1">
      <c r="E25174" s="576"/>
    </row>
    <row r="25175" spans="5:5" ht="12" customHeight="1">
      <c r="E25175" s="576"/>
    </row>
    <row r="25176" spans="5:5" ht="12" customHeight="1">
      <c r="E25176" s="576"/>
    </row>
    <row r="25177" spans="5:5" ht="12" customHeight="1">
      <c r="E25177" s="576"/>
    </row>
    <row r="25178" spans="5:5" ht="12" customHeight="1">
      <c r="E25178" s="576"/>
    </row>
    <row r="25179" spans="5:5" ht="12" customHeight="1">
      <c r="E25179" s="576"/>
    </row>
    <row r="25180" spans="5:5" ht="12" customHeight="1">
      <c r="E25180" s="576"/>
    </row>
    <row r="25181" spans="5:5" ht="12" customHeight="1">
      <c r="E25181" s="576"/>
    </row>
    <row r="25182" spans="5:5" ht="12" customHeight="1">
      <c r="E25182" s="576"/>
    </row>
    <row r="25183" spans="5:5" ht="12" customHeight="1">
      <c r="E25183" s="576"/>
    </row>
    <row r="25184" spans="5:5" ht="12" customHeight="1">
      <c r="E25184" s="576"/>
    </row>
    <row r="25185" spans="5:5" ht="12" customHeight="1">
      <c r="E25185" s="576"/>
    </row>
    <row r="25186" spans="5:5" ht="12" customHeight="1">
      <c r="E25186" s="576"/>
    </row>
    <row r="25187" spans="5:5" ht="12" customHeight="1">
      <c r="E25187" s="576"/>
    </row>
    <row r="25188" spans="5:5" ht="12" customHeight="1">
      <c r="E25188" s="576"/>
    </row>
    <row r="25189" spans="5:5" ht="12" customHeight="1">
      <c r="E25189" s="576"/>
    </row>
    <row r="25190" spans="5:5" ht="12" customHeight="1">
      <c r="E25190" s="576"/>
    </row>
    <row r="25191" spans="5:5" ht="12" customHeight="1">
      <c r="E25191" s="576"/>
    </row>
    <row r="25192" spans="5:5" ht="12" customHeight="1">
      <c r="E25192" s="576"/>
    </row>
    <row r="25193" spans="5:5" ht="12" customHeight="1">
      <c r="E25193" s="576"/>
    </row>
    <row r="25194" spans="5:5" ht="12" customHeight="1">
      <c r="E25194" s="576"/>
    </row>
    <row r="25195" spans="5:5" ht="12" customHeight="1">
      <c r="E25195" s="576"/>
    </row>
    <row r="25196" spans="5:5" ht="12" customHeight="1">
      <c r="E25196" s="576"/>
    </row>
    <row r="25197" spans="5:5" ht="12" customHeight="1">
      <c r="E25197" s="576"/>
    </row>
    <row r="25198" spans="5:5" ht="12" customHeight="1">
      <c r="E25198" s="576"/>
    </row>
    <row r="25199" spans="5:5" ht="12" customHeight="1">
      <c r="E25199" s="576"/>
    </row>
    <row r="25200" spans="5:5" ht="12" customHeight="1">
      <c r="E25200" s="576"/>
    </row>
    <row r="25201" spans="5:5" ht="12" customHeight="1">
      <c r="E25201" s="576"/>
    </row>
    <row r="25202" spans="5:5" ht="12" customHeight="1">
      <c r="E25202" s="576"/>
    </row>
    <row r="25203" spans="5:5" ht="12" customHeight="1">
      <c r="E25203" s="576"/>
    </row>
    <row r="25204" spans="5:5" ht="12" customHeight="1">
      <c r="E25204" s="576"/>
    </row>
    <row r="25205" spans="5:5" ht="12" customHeight="1">
      <c r="E25205" s="576"/>
    </row>
    <row r="25206" spans="5:5" ht="12" customHeight="1">
      <c r="E25206" s="576"/>
    </row>
    <row r="25207" spans="5:5" ht="12" customHeight="1">
      <c r="E25207" s="576"/>
    </row>
    <row r="25208" spans="5:5" ht="12" customHeight="1">
      <c r="E25208" s="576"/>
    </row>
    <row r="25209" spans="5:5" ht="12" customHeight="1">
      <c r="E25209" s="576"/>
    </row>
    <row r="25210" spans="5:5" ht="12" customHeight="1">
      <c r="E25210" s="576"/>
    </row>
    <row r="25211" spans="5:5" ht="12" customHeight="1">
      <c r="E25211" s="576"/>
    </row>
    <row r="25212" spans="5:5" ht="12" customHeight="1">
      <c r="E25212" s="576"/>
    </row>
    <row r="25213" spans="5:5" ht="12" customHeight="1">
      <c r="E25213" s="576"/>
    </row>
    <row r="25214" spans="5:5" ht="12" customHeight="1">
      <c r="E25214" s="576"/>
    </row>
    <row r="25215" spans="5:5" ht="12" customHeight="1">
      <c r="E25215" s="576"/>
    </row>
    <row r="25216" spans="5:5" ht="12" customHeight="1">
      <c r="E25216" s="576"/>
    </row>
    <row r="25217" spans="5:5" ht="12" customHeight="1">
      <c r="E25217" s="576"/>
    </row>
    <row r="25218" spans="5:5" ht="12" customHeight="1">
      <c r="E25218" s="576"/>
    </row>
    <row r="25219" spans="5:5" ht="12" customHeight="1">
      <c r="E25219" s="576"/>
    </row>
    <row r="25220" spans="5:5" ht="12" customHeight="1">
      <c r="E25220" s="576"/>
    </row>
    <row r="25221" spans="5:5" ht="12" customHeight="1">
      <c r="E25221" s="576"/>
    </row>
    <row r="25222" spans="5:5" ht="12" customHeight="1">
      <c r="E25222" s="576"/>
    </row>
    <row r="25223" spans="5:5" ht="12" customHeight="1">
      <c r="E25223" s="576"/>
    </row>
    <row r="25224" spans="5:5" ht="12" customHeight="1">
      <c r="E25224" s="576"/>
    </row>
    <row r="25225" spans="5:5" ht="12" customHeight="1">
      <c r="E25225" s="576"/>
    </row>
    <row r="25226" spans="5:5" ht="12" customHeight="1">
      <c r="E25226" s="576"/>
    </row>
    <row r="25227" spans="5:5" ht="12" customHeight="1">
      <c r="E25227" s="576"/>
    </row>
    <row r="25228" spans="5:5" ht="12" customHeight="1">
      <c r="E25228" s="576"/>
    </row>
    <row r="25229" spans="5:5" ht="12" customHeight="1">
      <c r="E25229" s="576"/>
    </row>
    <row r="25230" spans="5:5" ht="12" customHeight="1">
      <c r="E25230" s="576"/>
    </row>
    <row r="25231" spans="5:5" ht="12" customHeight="1">
      <c r="E25231" s="576"/>
    </row>
    <row r="25232" spans="5:5" ht="12" customHeight="1">
      <c r="E25232" s="576"/>
    </row>
    <row r="25233" spans="5:5" ht="12" customHeight="1">
      <c r="E25233" s="576"/>
    </row>
    <row r="25234" spans="5:5" ht="12" customHeight="1">
      <c r="E25234" s="576"/>
    </row>
    <row r="25235" spans="5:5" ht="12" customHeight="1">
      <c r="E25235" s="576"/>
    </row>
    <row r="25236" spans="5:5" ht="12" customHeight="1">
      <c r="E25236" s="576"/>
    </row>
    <row r="25237" spans="5:5" ht="12" customHeight="1">
      <c r="E25237" s="576"/>
    </row>
    <row r="25238" spans="5:5" ht="12" customHeight="1">
      <c r="E25238" s="576"/>
    </row>
    <row r="25239" spans="5:5" ht="12" customHeight="1">
      <c r="E25239" s="576"/>
    </row>
    <row r="25240" spans="5:5" ht="12" customHeight="1">
      <c r="E25240" s="576"/>
    </row>
    <row r="25241" spans="5:5" ht="12" customHeight="1">
      <c r="E25241" s="576"/>
    </row>
    <row r="25242" spans="5:5" ht="12" customHeight="1">
      <c r="E25242" s="576"/>
    </row>
    <row r="25243" spans="5:5" ht="12" customHeight="1">
      <c r="E25243" s="576"/>
    </row>
    <row r="25244" spans="5:5" ht="12" customHeight="1">
      <c r="E25244" s="576"/>
    </row>
    <row r="25245" spans="5:5" ht="12" customHeight="1">
      <c r="E25245" s="576"/>
    </row>
    <row r="25246" spans="5:5" ht="12" customHeight="1">
      <c r="E25246" s="576"/>
    </row>
    <row r="25247" spans="5:5" ht="12" customHeight="1">
      <c r="E25247" s="576"/>
    </row>
    <row r="25248" spans="5:5" ht="12" customHeight="1">
      <c r="E25248" s="576"/>
    </row>
    <row r="25249" spans="5:5" ht="12" customHeight="1">
      <c r="E25249" s="576"/>
    </row>
    <row r="25250" spans="5:5" ht="12" customHeight="1">
      <c r="E25250" s="576"/>
    </row>
    <row r="25251" spans="5:5" ht="12" customHeight="1">
      <c r="E25251" s="576"/>
    </row>
    <row r="25252" spans="5:5" ht="12" customHeight="1">
      <c r="E25252" s="576"/>
    </row>
    <row r="25253" spans="5:5" ht="12" customHeight="1">
      <c r="E25253" s="576"/>
    </row>
    <row r="25254" spans="5:5" ht="12" customHeight="1">
      <c r="E25254" s="576"/>
    </row>
    <row r="25255" spans="5:5" ht="12" customHeight="1">
      <c r="E25255" s="576"/>
    </row>
    <row r="25256" spans="5:5" ht="12" customHeight="1">
      <c r="E25256" s="576"/>
    </row>
    <row r="25257" spans="5:5" ht="12" customHeight="1">
      <c r="E25257" s="576"/>
    </row>
    <row r="25258" spans="5:5" ht="12" customHeight="1">
      <c r="E25258" s="576"/>
    </row>
    <row r="25259" spans="5:5" ht="12" customHeight="1">
      <c r="E25259" s="576"/>
    </row>
    <row r="25260" spans="5:5" ht="12" customHeight="1">
      <c r="E25260" s="576"/>
    </row>
    <row r="25261" spans="5:5" ht="12" customHeight="1">
      <c r="E25261" s="576"/>
    </row>
    <row r="25262" spans="5:5" ht="12" customHeight="1">
      <c r="E25262" s="576"/>
    </row>
    <row r="25263" spans="5:5" ht="12" customHeight="1">
      <c r="E25263" s="576"/>
    </row>
    <row r="25264" spans="5:5" ht="12" customHeight="1">
      <c r="E25264" s="576"/>
    </row>
    <row r="25265" spans="5:5" ht="12" customHeight="1">
      <c r="E25265" s="576"/>
    </row>
    <row r="25266" spans="5:5" ht="12" customHeight="1">
      <c r="E25266" s="576"/>
    </row>
    <row r="25267" spans="5:5" ht="12" customHeight="1">
      <c r="E25267" s="576"/>
    </row>
    <row r="25268" spans="5:5" ht="12" customHeight="1">
      <c r="E25268" s="576"/>
    </row>
    <row r="25269" spans="5:5" ht="12" customHeight="1">
      <c r="E25269" s="576"/>
    </row>
    <row r="25270" spans="5:5" ht="12" customHeight="1">
      <c r="E25270" s="576"/>
    </row>
    <row r="25271" spans="5:5" ht="12" customHeight="1">
      <c r="E25271" s="576"/>
    </row>
    <row r="25272" spans="5:5" ht="12" customHeight="1">
      <c r="E25272" s="576"/>
    </row>
    <row r="25273" spans="5:5" ht="12" customHeight="1">
      <c r="E25273" s="576"/>
    </row>
    <row r="25274" spans="5:5" ht="12" customHeight="1">
      <c r="E25274" s="576"/>
    </row>
    <row r="25275" spans="5:5" ht="12" customHeight="1">
      <c r="E25275" s="576"/>
    </row>
    <row r="25276" spans="5:5" ht="12" customHeight="1">
      <c r="E25276" s="576"/>
    </row>
    <row r="25277" spans="5:5" ht="12" customHeight="1">
      <c r="E25277" s="576"/>
    </row>
    <row r="25278" spans="5:5" ht="12" customHeight="1">
      <c r="E25278" s="576"/>
    </row>
    <row r="25279" spans="5:5" ht="12" customHeight="1">
      <c r="E25279" s="576"/>
    </row>
    <row r="25280" spans="5:5" ht="12" customHeight="1">
      <c r="E25280" s="576"/>
    </row>
    <row r="25281" spans="5:5" ht="12" customHeight="1">
      <c r="E25281" s="576"/>
    </row>
    <row r="25282" spans="5:5" ht="12" customHeight="1">
      <c r="E25282" s="576"/>
    </row>
    <row r="25283" spans="5:5" ht="12" customHeight="1">
      <c r="E25283" s="576"/>
    </row>
    <row r="25284" spans="5:5" ht="12" customHeight="1">
      <c r="E25284" s="576"/>
    </row>
    <row r="25285" spans="5:5" ht="12" customHeight="1">
      <c r="E25285" s="576"/>
    </row>
    <row r="25286" spans="5:5" ht="12" customHeight="1">
      <c r="E25286" s="576"/>
    </row>
    <row r="25287" spans="5:5" ht="12" customHeight="1">
      <c r="E25287" s="576"/>
    </row>
    <row r="25288" spans="5:5" ht="12" customHeight="1">
      <c r="E25288" s="576"/>
    </row>
    <row r="25289" spans="5:5" ht="12" customHeight="1">
      <c r="E25289" s="576"/>
    </row>
    <row r="25290" spans="5:5" ht="12" customHeight="1">
      <c r="E25290" s="576"/>
    </row>
    <row r="25291" spans="5:5" ht="12" customHeight="1">
      <c r="E25291" s="576"/>
    </row>
    <row r="25292" spans="5:5" ht="12" customHeight="1">
      <c r="E25292" s="576"/>
    </row>
    <row r="25293" spans="5:5" ht="12" customHeight="1">
      <c r="E25293" s="576"/>
    </row>
    <row r="25294" spans="5:5" ht="12" customHeight="1">
      <c r="E25294" s="576"/>
    </row>
    <row r="25295" spans="5:5" ht="12" customHeight="1">
      <c r="E25295" s="576"/>
    </row>
    <row r="25296" spans="5:5" ht="12" customHeight="1">
      <c r="E25296" s="576"/>
    </row>
    <row r="25297" spans="5:5" ht="12" customHeight="1">
      <c r="E25297" s="576"/>
    </row>
    <row r="25298" spans="5:5" ht="12" customHeight="1">
      <c r="E25298" s="576"/>
    </row>
    <row r="25299" spans="5:5" ht="12" customHeight="1">
      <c r="E25299" s="576"/>
    </row>
    <row r="25300" spans="5:5" ht="12" customHeight="1">
      <c r="E25300" s="576"/>
    </row>
    <row r="25301" spans="5:5" ht="12" customHeight="1">
      <c r="E25301" s="576"/>
    </row>
    <row r="25302" spans="5:5" ht="12" customHeight="1">
      <c r="E25302" s="576"/>
    </row>
    <row r="25303" spans="5:5" ht="12" customHeight="1">
      <c r="E25303" s="576"/>
    </row>
    <row r="25304" spans="5:5" ht="12" customHeight="1">
      <c r="E25304" s="576"/>
    </row>
    <row r="25305" spans="5:5" ht="12" customHeight="1">
      <c r="E25305" s="576"/>
    </row>
    <row r="25306" spans="5:5" ht="12" customHeight="1">
      <c r="E25306" s="576"/>
    </row>
    <row r="25307" spans="5:5" ht="12" customHeight="1">
      <c r="E25307" s="576"/>
    </row>
    <row r="25308" spans="5:5" ht="12" customHeight="1">
      <c r="E25308" s="576"/>
    </row>
    <row r="25309" spans="5:5" ht="12" customHeight="1">
      <c r="E25309" s="576"/>
    </row>
    <row r="25310" spans="5:5" ht="12" customHeight="1">
      <c r="E25310" s="576"/>
    </row>
    <row r="25311" spans="5:5" ht="12" customHeight="1">
      <c r="E25311" s="576"/>
    </row>
    <row r="25312" spans="5:5" ht="12" customHeight="1">
      <c r="E25312" s="576"/>
    </row>
    <row r="25313" spans="5:5" ht="12" customHeight="1">
      <c r="E25313" s="576"/>
    </row>
    <row r="25314" spans="5:5" ht="12" customHeight="1">
      <c r="E25314" s="576"/>
    </row>
    <row r="25315" spans="5:5" ht="12" customHeight="1">
      <c r="E25315" s="576"/>
    </row>
    <row r="25316" spans="5:5" ht="12" customHeight="1">
      <c r="E25316" s="576"/>
    </row>
    <row r="25317" spans="5:5" ht="12" customHeight="1">
      <c r="E25317" s="576"/>
    </row>
    <row r="25318" spans="5:5" ht="12" customHeight="1">
      <c r="E25318" s="576"/>
    </row>
    <row r="25319" spans="5:5" ht="12" customHeight="1">
      <c r="E25319" s="576"/>
    </row>
    <row r="25320" spans="5:5" ht="12" customHeight="1">
      <c r="E25320" s="576"/>
    </row>
    <row r="25321" spans="5:5" ht="12" customHeight="1">
      <c r="E25321" s="576"/>
    </row>
    <row r="25322" spans="5:5" ht="12" customHeight="1">
      <c r="E25322" s="576"/>
    </row>
    <row r="25323" spans="5:5" ht="12" customHeight="1">
      <c r="E25323" s="576"/>
    </row>
    <row r="25324" spans="5:5" ht="12" customHeight="1">
      <c r="E25324" s="576"/>
    </row>
    <row r="25325" spans="5:5" ht="12" customHeight="1">
      <c r="E25325" s="576"/>
    </row>
    <row r="25326" spans="5:5" ht="12" customHeight="1">
      <c r="E25326" s="576"/>
    </row>
    <row r="25327" spans="5:5" ht="12" customHeight="1">
      <c r="E25327" s="576"/>
    </row>
    <row r="25328" spans="5:5" ht="12" customHeight="1">
      <c r="E25328" s="576"/>
    </row>
    <row r="25329" spans="5:5" ht="12" customHeight="1">
      <c r="E25329" s="576"/>
    </row>
    <row r="25330" spans="5:5" ht="12" customHeight="1">
      <c r="E25330" s="576"/>
    </row>
    <row r="25331" spans="5:5" ht="12" customHeight="1">
      <c r="E25331" s="576"/>
    </row>
    <row r="25332" spans="5:5" ht="12" customHeight="1">
      <c r="E25332" s="576"/>
    </row>
    <row r="25333" spans="5:5" ht="12" customHeight="1">
      <c r="E25333" s="576"/>
    </row>
    <row r="25334" spans="5:5" ht="12" customHeight="1">
      <c r="E25334" s="576"/>
    </row>
    <row r="25335" spans="5:5" ht="12" customHeight="1">
      <c r="E25335" s="576"/>
    </row>
    <row r="25336" spans="5:5" ht="12" customHeight="1">
      <c r="E25336" s="576"/>
    </row>
    <row r="25337" spans="5:5" ht="12" customHeight="1">
      <c r="E25337" s="576"/>
    </row>
    <row r="25338" spans="5:5" ht="12" customHeight="1">
      <c r="E25338" s="576"/>
    </row>
    <row r="25339" spans="5:5" ht="12" customHeight="1">
      <c r="E25339" s="576"/>
    </row>
    <row r="25340" spans="5:5" ht="12" customHeight="1">
      <c r="E25340" s="576"/>
    </row>
    <row r="25341" spans="5:5" ht="12" customHeight="1">
      <c r="E25341" s="576"/>
    </row>
    <row r="25342" spans="5:5" ht="12" customHeight="1">
      <c r="E25342" s="576"/>
    </row>
    <row r="25343" spans="5:5" ht="12" customHeight="1">
      <c r="E25343" s="576"/>
    </row>
    <row r="25344" spans="5:5" ht="12" customHeight="1">
      <c r="E25344" s="576"/>
    </row>
    <row r="25345" spans="5:5" ht="12" customHeight="1">
      <c r="E25345" s="576"/>
    </row>
    <row r="25346" spans="5:5" ht="12" customHeight="1">
      <c r="E25346" s="576"/>
    </row>
    <row r="25347" spans="5:5" ht="12" customHeight="1">
      <c r="E25347" s="576"/>
    </row>
    <row r="25348" spans="5:5" ht="12" customHeight="1">
      <c r="E25348" s="576"/>
    </row>
    <row r="25349" spans="5:5" ht="12" customHeight="1">
      <c r="E25349" s="576"/>
    </row>
    <row r="25350" spans="5:5" ht="12" customHeight="1">
      <c r="E25350" s="576"/>
    </row>
    <row r="25351" spans="5:5" ht="12" customHeight="1">
      <c r="E25351" s="576"/>
    </row>
    <row r="25352" spans="5:5" ht="12" customHeight="1">
      <c r="E25352" s="576"/>
    </row>
    <row r="25353" spans="5:5" ht="12" customHeight="1">
      <c r="E25353" s="576"/>
    </row>
    <row r="25354" spans="5:5" ht="12" customHeight="1">
      <c r="E25354" s="576"/>
    </row>
    <row r="25355" spans="5:5" ht="12" customHeight="1">
      <c r="E25355" s="576"/>
    </row>
    <row r="25356" spans="5:5" ht="12" customHeight="1">
      <c r="E25356" s="576"/>
    </row>
    <row r="25357" spans="5:5" ht="12" customHeight="1">
      <c r="E25357" s="576"/>
    </row>
    <row r="25358" spans="5:5" ht="12" customHeight="1">
      <c r="E25358" s="576"/>
    </row>
    <row r="25359" spans="5:5" ht="12" customHeight="1">
      <c r="E25359" s="576"/>
    </row>
    <row r="25360" spans="5:5" ht="12" customHeight="1">
      <c r="E25360" s="576"/>
    </row>
    <row r="25361" spans="5:5" ht="12" customHeight="1">
      <c r="E25361" s="576"/>
    </row>
    <row r="25362" spans="5:5" ht="12" customHeight="1">
      <c r="E25362" s="576"/>
    </row>
    <row r="25363" spans="5:5" ht="12" customHeight="1">
      <c r="E25363" s="576"/>
    </row>
    <row r="25364" spans="5:5" ht="12" customHeight="1">
      <c r="E25364" s="576"/>
    </row>
    <row r="25365" spans="5:5" ht="12" customHeight="1">
      <c r="E25365" s="576"/>
    </row>
    <row r="25366" spans="5:5" ht="12" customHeight="1">
      <c r="E25366" s="576"/>
    </row>
    <row r="25367" spans="5:5" ht="12" customHeight="1">
      <c r="E25367" s="576"/>
    </row>
    <row r="25368" spans="5:5" ht="12" customHeight="1">
      <c r="E25368" s="576"/>
    </row>
    <row r="25369" spans="5:5" ht="12" customHeight="1">
      <c r="E25369" s="576"/>
    </row>
    <row r="25370" spans="5:5" ht="12" customHeight="1">
      <c r="E25370" s="576"/>
    </row>
    <row r="25371" spans="5:5" ht="12" customHeight="1">
      <c r="E25371" s="576"/>
    </row>
    <row r="25372" spans="5:5" ht="12" customHeight="1">
      <c r="E25372" s="576"/>
    </row>
    <row r="25373" spans="5:5" ht="12" customHeight="1">
      <c r="E25373" s="576"/>
    </row>
    <row r="25374" spans="5:5" ht="12" customHeight="1">
      <c r="E25374" s="576"/>
    </row>
    <row r="25375" spans="5:5" ht="12" customHeight="1">
      <c r="E25375" s="576"/>
    </row>
    <row r="25376" spans="5:5" ht="12" customHeight="1">
      <c r="E25376" s="576"/>
    </row>
    <row r="25377" spans="5:5" ht="12" customHeight="1">
      <c r="E25377" s="576"/>
    </row>
    <row r="25378" spans="5:5" ht="12" customHeight="1">
      <c r="E25378" s="576"/>
    </row>
    <row r="25379" spans="5:5" ht="12" customHeight="1">
      <c r="E25379" s="576"/>
    </row>
    <row r="25380" spans="5:5" ht="12" customHeight="1">
      <c r="E25380" s="576"/>
    </row>
    <row r="25381" spans="5:5" ht="12" customHeight="1">
      <c r="E25381" s="576"/>
    </row>
    <row r="25382" spans="5:5" ht="12" customHeight="1">
      <c r="E25382" s="576"/>
    </row>
    <row r="25383" spans="5:5" ht="12" customHeight="1">
      <c r="E25383" s="576"/>
    </row>
    <row r="25384" spans="5:5" ht="12" customHeight="1">
      <c r="E25384" s="576"/>
    </row>
    <row r="25385" spans="5:5" ht="12" customHeight="1">
      <c r="E25385" s="576"/>
    </row>
    <row r="25386" spans="5:5" ht="12" customHeight="1">
      <c r="E25386" s="576"/>
    </row>
    <row r="25387" spans="5:5" ht="12" customHeight="1">
      <c r="E25387" s="576"/>
    </row>
    <row r="25388" spans="5:5" ht="12" customHeight="1">
      <c r="E25388" s="576"/>
    </row>
    <row r="25389" spans="5:5" ht="12" customHeight="1">
      <c r="E25389" s="576"/>
    </row>
    <row r="25390" spans="5:5" ht="12" customHeight="1">
      <c r="E25390" s="576"/>
    </row>
    <row r="25391" spans="5:5" ht="12" customHeight="1">
      <c r="E25391" s="576"/>
    </row>
    <row r="25392" spans="5:5" ht="12" customHeight="1">
      <c r="E25392" s="576"/>
    </row>
    <row r="25393" spans="5:5" ht="12" customHeight="1">
      <c r="E25393" s="576"/>
    </row>
    <row r="25394" spans="5:5" ht="12" customHeight="1">
      <c r="E25394" s="576"/>
    </row>
    <row r="25395" spans="5:5" ht="12" customHeight="1">
      <c r="E25395" s="576"/>
    </row>
    <row r="25396" spans="5:5" ht="12" customHeight="1">
      <c r="E25396" s="576"/>
    </row>
    <row r="25397" spans="5:5" ht="12" customHeight="1">
      <c r="E25397" s="576"/>
    </row>
    <row r="25398" spans="5:5" ht="12" customHeight="1">
      <c r="E25398" s="576"/>
    </row>
    <row r="25399" spans="5:5" ht="12" customHeight="1">
      <c r="E25399" s="576"/>
    </row>
    <row r="25400" spans="5:5" ht="12" customHeight="1">
      <c r="E25400" s="576"/>
    </row>
    <row r="25401" spans="5:5" ht="12" customHeight="1">
      <c r="E25401" s="576"/>
    </row>
    <row r="25402" spans="5:5" ht="12" customHeight="1">
      <c r="E25402" s="576"/>
    </row>
    <row r="25403" spans="5:5" ht="12" customHeight="1">
      <c r="E25403" s="576"/>
    </row>
    <row r="25404" spans="5:5" ht="12" customHeight="1">
      <c r="E25404" s="576"/>
    </row>
    <row r="25405" spans="5:5" ht="12" customHeight="1">
      <c r="E25405" s="576"/>
    </row>
    <row r="25406" spans="5:5" ht="12" customHeight="1">
      <c r="E25406" s="576"/>
    </row>
    <row r="25407" spans="5:5" ht="12" customHeight="1">
      <c r="E25407" s="576"/>
    </row>
    <row r="25408" spans="5:5" ht="12" customHeight="1">
      <c r="E25408" s="576"/>
    </row>
    <row r="25409" spans="5:5" ht="12" customHeight="1">
      <c r="E25409" s="576"/>
    </row>
    <row r="25410" spans="5:5" ht="12" customHeight="1">
      <c r="E25410" s="576"/>
    </row>
    <row r="25411" spans="5:5" ht="12" customHeight="1">
      <c r="E25411" s="576"/>
    </row>
    <row r="25412" spans="5:5" ht="12" customHeight="1">
      <c r="E25412" s="576"/>
    </row>
    <row r="25413" spans="5:5" ht="12" customHeight="1">
      <c r="E25413" s="576"/>
    </row>
    <row r="25414" spans="5:5" ht="12" customHeight="1">
      <c r="E25414" s="576"/>
    </row>
    <row r="25415" spans="5:5" ht="12" customHeight="1">
      <c r="E25415" s="576"/>
    </row>
    <row r="25416" spans="5:5" ht="12" customHeight="1">
      <c r="E25416" s="576"/>
    </row>
    <row r="25417" spans="5:5" ht="12" customHeight="1">
      <c r="E25417" s="576"/>
    </row>
    <row r="25418" spans="5:5" ht="12" customHeight="1">
      <c r="E25418" s="576"/>
    </row>
    <row r="25419" spans="5:5" ht="12" customHeight="1">
      <c r="E25419" s="576"/>
    </row>
    <row r="25420" spans="5:5" ht="12" customHeight="1">
      <c r="E25420" s="576"/>
    </row>
    <row r="25421" spans="5:5" ht="12" customHeight="1">
      <c r="E25421" s="576"/>
    </row>
    <row r="25422" spans="5:5" ht="12" customHeight="1">
      <c r="E25422" s="576"/>
    </row>
    <row r="25423" spans="5:5" ht="12" customHeight="1">
      <c r="E25423" s="576"/>
    </row>
    <row r="25424" spans="5:5" ht="12" customHeight="1">
      <c r="E25424" s="576"/>
    </row>
    <row r="25425" spans="5:5" ht="12" customHeight="1">
      <c r="E25425" s="576"/>
    </row>
    <row r="25426" spans="5:5" ht="12" customHeight="1">
      <c r="E25426" s="576"/>
    </row>
    <row r="25427" spans="5:5" ht="12" customHeight="1">
      <c r="E25427" s="576"/>
    </row>
    <row r="25428" spans="5:5" ht="12" customHeight="1">
      <c r="E25428" s="576"/>
    </row>
    <row r="25429" spans="5:5" ht="12" customHeight="1">
      <c r="E25429" s="576"/>
    </row>
    <row r="25430" spans="5:5" ht="12" customHeight="1">
      <c r="E25430" s="576"/>
    </row>
    <row r="25431" spans="5:5" ht="12" customHeight="1">
      <c r="E25431" s="576"/>
    </row>
    <row r="25432" spans="5:5" ht="12" customHeight="1">
      <c r="E25432" s="576"/>
    </row>
    <row r="25433" spans="5:5" ht="12" customHeight="1">
      <c r="E25433" s="576"/>
    </row>
    <row r="25434" spans="5:5" ht="12" customHeight="1">
      <c r="E25434" s="576"/>
    </row>
    <row r="25435" spans="5:5" ht="12" customHeight="1">
      <c r="E25435" s="576"/>
    </row>
    <row r="25436" spans="5:5" ht="12" customHeight="1">
      <c r="E25436" s="576"/>
    </row>
    <row r="25437" spans="5:5" ht="12" customHeight="1">
      <c r="E25437" s="576"/>
    </row>
    <row r="25438" spans="5:5" ht="12" customHeight="1">
      <c r="E25438" s="576"/>
    </row>
    <row r="25439" spans="5:5" ht="12" customHeight="1">
      <c r="E25439" s="576"/>
    </row>
    <row r="25440" spans="5:5" ht="12" customHeight="1">
      <c r="E25440" s="576"/>
    </row>
    <row r="25441" spans="5:5" ht="12" customHeight="1">
      <c r="E25441" s="576"/>
    </row>
    <row r="25442" spans="5:5" ht="12" customHeight="1">
      <c r="E25442" s="576"/>
    </row>
    <row r="25443" spans="5:5" ht="12" customHeight="1">
      <c r="E25443" s="576"/>
    </row>
    <row r="25444" spans="5:5" ht="12" customHeight="1">
      <c r="E25444" s="576"/>
    </row>
    <row r="25445" spans="5:5" ht="12" customHeight="1">
      <c r="E25445" s="576"/>
    </row>
    <row r="25446" spans="5:5" ht="12" customHeight="1">
      <c r="E25446" s="576"/>
    </row>
    <row r="25447" spans="5:5" ht="12" customHeight="1">
      <c r="E25447" s="576"/>
    </row>
    <row r="25448" spans="5:5" ht="12" customHeight="1">
      <c r="E25448" s="576"/>
    </row>
    <row r="25449" spans="5:5" ht="12" customHeight="1">
      <c r="E25449" s="576"/>
    </row>
    <row r="25450" spans="5:5" ht="12" customHeight="1">
      <c r="E25450" s="576"/>
    </row>
    <row r="25451" spans="5:5" ht="12" customHeight="1">
      <c r="E25451" s="576"/>
    </row>
    <row r="25452" spans="5:5" ht="12" customHeight="1">
      <c r="E25452" s="576"/>
    </row>
    <row r="25453" spans="5:5" ht="12" customHeight="1">
      <c r="E25453" s="576"/>
    </row>
    <row r="25454" spans="5:5" ht="12" customHeight="1">
      <c r="E25454" s="576"/>
    </row>
    <row r="25455" spans="5:5" ht="12" customHeight="1">
      <c r="E25455" s="576"/>
    </row>
    <row r="25456" spans="5:5" ht="12" customHeight="1">
      <c r="E25456" s="576"/>
    </row>
    <row r="25457" spans="5:5" ht="12" customHeight="1">
      <c r="E25457" s="576"/>
    </row>
    <row r="25458" spans="5:5" ht="12" customHeight="1">
      <c r="E25458" s="576"/>
    </row>
    <row r="25459" spans="5:5" ht="12" customHeight="1">
      <c r="E25459" s="576"/>
    </row>
    <row r="25460" spans="5:5" ht="12" customHeight="1">
      <c r="E25460" s="576"/>
    </row>
    <row r="25461" spans="5:5" ht="12" customHeight="1">
      <c r="E25461" s="576"/>
    </row>
    <row r="25462" spans="5:5" ht="12" customHeight="1">
      <c r="E25462" s="576"/>
    </row>
    <row r="25463" spans="5:5" ht="12" customHeight="1">
      <c r="E25463" s="576"/>
    </row>
    <row r="25464" spans="5:5" ht="12" customHeight="1">
      <c r="E25464" s="576"/>
    </row>
    <row r="25465" spans="5:5" ht="12" customHeight="1">
      <c r="E25465" s="576"/>
    </row>
    <row r="25466" spans="5:5" ht="12" customHeight="1">
      <c r="E25466" s="576"/>
    </row>
    <row r="25467" spans="5:5" ht="12" customHeight="1">
      <c r="E25467" s="576"/>
    </row>
    <row r="25468" spans="5:5" ht="12" customHeight="1">
      <c r="E25468" s="576"/>
    </row>
    <row r="25469" spans="5:5" ht="12" customHeight="1">
      <c r="E25469" s="576"/>
    </row>
    <row r="25470" spans="5:5" ht="12" customHeight="1">
      <c r="E25470" s="576"/>
    </row>
    <row r="25471" spans="5:5" ht="12" customHeight="1">
      <c r="E25471" s="576"/>
    </row>
    <row r="25472" spans="5:5" ht="12" customHeight="1">
      <c r="E25472" s="576"/>
    </row>
    <row r="25473" spans="5:5" ht="12" customHeight="1">
      <c r="E25473" s="576"/>
    </row>
    <row r="25474" spans="5:5" ht="12" customHeight="1">
      <c r="E25474" s="576"/>
    </row>
    <row r="25475" spans="5:5" ht="12" customHeight="1">
      <c r="E25475" s="576"/>
    </row>
    <row r="25476" spans="5:5" ht="12" customHeight="1">
      <c r="E25476" s="576"/>
    </row>
    <row r="25477" spans="5:5" ht="12" customHeight="1">
      <c r="E25477" s="576"/>
    </row>
    <row r="25478" spans="5:5" ht="12" customHeight="1">
      <c r="E25478" s="576"/>
    </row>
    <row r="25479" spans="5:5" ht="12" customHeight="1">
      <c r="E25479" s="576"/>
    </row>
    <row r="25480" spans="5:5" ht="12" customHeight="1">
      <c r="E25480" s="576"/>
    </row>
    <row r="25481" spans="5:5" ht="12" customHeight="1">
      <c r="E25481" s="576"/>
    </row>
    <row r="25482" spans="5:5" ht="12" customHeight="1">
      <c r="E25482" s="576"/>
    </row>
    <row r="25483" spans="5:5" ht="12" customHeight="1">
      <c r="E25483" s="576"/>
    </row>
    <row r="25484" spans="5:5" ht="12" customHeight="1">
      <c r="E25484" s="576"/>
    </row>
    <row r="25485" spans="5:5" ht="12" customHeight="1">
      <c r="E25485" s="576"/>
    </row>
    <row r="25486" spans="5:5" ht="12" customHeight="1">
      <c r="E25486" s="576"/>
    </row>
    <row r="25487" spans="5:5" ht="12" customHeight="1">
      <c r="E25487" s="576"/>
    </row>
    <row r="25488" spans="5:5" ht="12" customHeight="1">
      <c r="E25488" s="576"/>
    </row>
    <row r="25489" spans="5:5" ht="12" customHeight="1">
      <c r="E25489" s="576"/>
    </row>
    <row r="25490" spans="5:5" ht="12" customHeight="1">
      <c r="E25490" s="576"/>
    </row>
    <row r="25491" spans="5:5" ht="12" customHeight="1">
      <c r="E25491" s="576"/>
    </row>
    <row r="25492" spans="5:5" ht="12" customHeight="1">
      <c r="E25492" s="576"/>
    </row>
    <row r="25493" spans="5:5" ht="12" customHeight="1">
      <c r="E25493" s="576"/>
    </row>
    <row r="25494" spans="5:5" ht="12" customHeight="1">
      <c r="E25494" s="576"/>
    </row>
    <row r="25495" spans="5:5" ht="12" customHeight="1">
      <c r="E25495" s="576"/>
    </row>
    <row r="25496" spans="5:5" ht="12" customHeight="1">
      <c r="E25496" s="576"/>
    </row>
    <row r="25497" spans="5:5" ht="12" customHeight="1">
      <c r="E25497" s="576"/>
    </row>
    <row r="25498" spans="5:5" ht="12" customHeight="1">
      <c r="E25498" s="576"/>
    </row>
    <row r="25499" spans="5:5" ht="12" customHeight="1">
      <c r="E25499" s="576"/>
    </row>
    <row r="25500" spans="5:5" ht="12" customHeight="1">
      <c r="E25500" s="576"/>
    </row>
    <row r="25501" spans="5:5" ht="12" customHeight="1">
      <c r="E25501" s="576"/>
    </row>
    <row r="25502" spans="5:5" ht="12" customHeight="1">
      <c r="E25502" s="576"/>
    </row>
    <row r="25503" spans="5:5" ht="12" customHeight="1">
      <c r="E25503" s="576"/>
    </row>
    <row r="25504" spans="5:5" ht="12" customHeight="1">
      <c r="E25504" s="576"/>
    </row>
    <row r="25505" spans="5:5" ht="12" customHeight="1">
      <c r="E25505" s="576"/>
    </row>
    <row r="25506" spans="5:5" ht="12" customHeight="1">
      <c r="E25506" s="576"/>
    </row>
    <row r="25507" spans="5:5" ht="12" customHeight="1">
      <c r="E25507" s="576"/>
    </row>
    <row r="25508" spans="5:5" ht="12" customHeight="1">
      <c r="E25508" s="576"/>
    </row>
    <row r="25509" spans="5:5" ht="12" customHeight="1">
      <c r="E25509" s="576"/>
    </row>
    <row r="25510" spans="5:5" ht="12" customHeight="1">
      <c r="E25510" s="576"/>
    </row>
    <row r="25511" spans="5:5" ht="12" customHeight="1">
      <c r="E25511" s="576"/>
    </row>
    <row r="25512" spans="5:5" ht="12" customHeight="1">
      <c r="E25512" s="576"/>
    </row>
    <row r="25513" spans="5:5" ht="12" customHeight="1">
      <c r="E25513" s="576"/>
    </row>
    <row r="25514" spans="5:5" ht="12" customHeight="1">
      <c r="E25514" s="576"/>
    </row>
    <row r="25515" spans="5:5" ht="12" customHeight="1">
      <c r="E25515" s="576"/>
    </row>
    <row r="25516" spans="5:5" ht="12" customHeight="1">
      <c r="E25516" s="576"/>
    </row>
    <row r="25517" spans="5:5" ht="12" customHeight="1">
      <c r="E25517" s="576"/>
    </row>
    <row r="25518" spans="5:5" ht="12" customHeight="1">
      <c r="E25518" s="576"/>
    </row>
    <row r="25519" spans="5:5" ht="12" customHeight="1">
      <c r="E25519" s="576"/>
    </row>
    <row r="25520" spans="5:5" ht="12" customHeight="1">
      <c r="E25520" s="576"/>
    </row>
    <row r="25521" spans="5:5" ht="12" customHeight="1">
      <c r="E25521" s="576"/>
    </row>
    <row r="25522" spans="5:5" ht="12" customHeight="1">
      <c r="E25522" s="576"/>
    </row>
    <row r="25523" spans="5:5" ht="12" customHeight="1">
      <c r="E25523" s="576"/>
    </row>
    <row r="25524" spans="5:5" ht="12" customHeight="1">
      <c r="E25524" s="576"/>
    </row>
    <row r="25525" spans="5:5" ht="12" customHeight="1">
      <c r="E25525" s="576"/>
    </row>
    <row r="25526" spans="5:5" ht="12" customHeight="1">
      <c r="E25526" s="576"/>
    </row>
    <row r="25527" spans="5:5" ht="12" customHeight="1">
      <c r="E25527" s="576"/>
    </row>
    <row r="25528" spans="5:5" ht="12" customHeight="1">
      <c r="E25528" s="576"/>
    </row>
    <row r="25529" spans="5:5" ht="12" customHeight="1">
      <c r="E25529" s="576"/>
    </row>
    <row r="25530" spans="5:5" ht="12" customHeight="1">
      <c r="E25530" s="576"/>
    </row>
    <row r="25531" spans="5:5" ht="12" customHeight="1">
      <c r="E25531" s="576"/>
    </row>
    <row r="25532" spans="5:5" ht="12" customHeight="1">
      <c r="E25532" s="576"/>
    </row>
    <row r="25533" spans="5:5" ht="12" customHeight="1">
      <c r="E25533" s="576"/>
    </row>
    <row r="25534" spans="5:5" ht="12" customHeight="1">
      <c r="E25534" s="576"/>
    </row>
    <row r="25535" spans="5:5" ht="12" customHeight="1">
      <c r="E25535" s="576"/>
    </row>
    <row r="25536" spans="5:5" ht="12" customHeight="1">
      <c r="E25536" s="576"/>
    </row>
    <row r="25537" spans="5:5" ht="12" customHeight="1">
      <c r="E25537" s="576"/>
    </row>
    <row r="25538" spans="5:5" ht="12" customHeight="1">
      <c r="E25538" s="576"/>
    </row>
    <row r="25539" spans="5:5" ht="12" customHeight="1">
      <c r="E25539" s="576"/>
    </row>
    <row r="25540" spans="5:5" ht="12" customHeight="1">
      <c r="E25540" s="576"/>
    </row>
    <row r="25541" spans="5:5" ht="12" customHeight="1">
      <c r="E25541" s="576"/>
    </row>
    <row r="25542" spans="5:5" ht="12" customHeight="1">
      <c r="E25542" s="576"/>
    </row>
    <row r="25543" spans="5:5" ht="12" customHeight="1">
      <c r="E25543" s="576"/>
    </row>
    <row r="25544" spans="5:5" ht="12" customHeight="1">
      <c r="E25544" s="576"/>
    </row>
    <row r="25545" spans="5:5" ht="12" customHeight="1">
      <c r="E25545" s="576"/>
    </row>
    <row r="25546" spans="5:5" ht="12" customHeight="1">
      <c r="E25546" s="576"/>
    </row>
    <row r="25547" spans="5:5" ht="12" customHeight="1">
      <c r="E25547" s="576"/>
    </row>
    <row r="25548" spans="5:5" ht="12" customHeight="1">
      <c r="E25548" s="576"/>
    </row>
    <row r="25549" spans="5:5" ht="12" customHeight="1">
      <c r="E25549" s="576"/>
    </row>
    <row r="25550" spans="5:5" ht="12" customHeight="1">
      <c r="E25550" s="576"/>
    </row>
    <row r="25551" spans="5:5" ht="12" customHeight="1">
      <c r="E25551" s="576"/>
    </row>
    <row r="25552" spans="5:5" ht="12" customHeight="1">
      <c r="E25552" s="576"/>
    </row>
    <row r="25553" spans="5:5" ht="12" customHeight="1">
      <c r="E25553" s="576"/>
    </row>
    <row r="25554" spans="5:5" ht="12" customHeight="1">
      <c r="E25554" s="576"/>
    </row>
    <row r="25555" spans="5:5" ht="12" customHeight="1">
      <c r="E25555" s="576"/>
    </row>
    <row r="25556" spans="5:5" ht="12" customHeight="1">
      <c r="E25556" s="576"/>
    </row>
    <row r="25557" spans="5:5" ht="12" customHeight="1">
      <c r="E25557" s="576"/>
    </row>
    <row r="25558" spans="5:5" ht="12" customHeight="1">
      <c r="E25558" s="576"/>
    </row>
    <row r="25559" spans="5:5" ht="12" customHeight="1">
      <c r="E25559" s="576"/>
    </row>
    <row r="25560" spans="5:5" ht="12" customHeight="1">
      <c r="E25560" s="576"/>
    </row>
    <row r="25561" spans="5:5" ht="12" customHeight="1">
      <c r="E25561" s="576"/>
    </row>
    <row r="25562" spans="5:5" ht="12" customHeight="1">
      <c r="E25562" s="576"/>
    </row>
    <row r="25563" spans="5:5" ht="12" customHeight="1">
      <c r="E25563" s="576"/>
    </row>
    <row r="25564" spans="5:5" ht="12" customHeight="1">
      <c r="E25564" s="576"/>
    </row>
    <row r="25565" spans="5:5" ht="12" customHeight="1">
      <c r="E25565" s="576"/>
    </row>
    <row r="25566" spans="5:5" ht="12" customHeight="1">
      <c r="E25566" s="576"/>
    </row>
    <row r="25567" spans="5:5" ht="12" customHeight="1">
      <c r="E25567" s="576"/>
    </row>
    <row r="25568" spans="5:5" ht="12" customHeight="1">
      <c r="E25568" s="576"/>
    </row>
    <row r="25569" spans="5:5" ht="12" customHeight="1">
      <c r="E25569" s="576"/>
    </row>
    <row r="25570" spans="5:5" ht="12" customHeight="1">
      <c r="E25570" s="576"/>
    </row>
    <row r="25571" spans="5:5" ht="12" customHeight="1">
      <c r="E25571" s="576"/>
    </row>
    <row r="25572" spans="5:5" ht="12" customHeight="1">
      <c r="E25572" s="576"/>
    </row>
    <row r="25573" spans="5:5" ht="12" customHeight="1">
      <c r="E25573" s="576"/>
    </row>
    <row r="25574" spans="5:5" ht="12" customHeight="1">
      <c r="E25574" s="576"/>
    </row>
    <row r="25575" spans="5:5" ht="12" customHeight="1">
      <c r="E25575" s="576"/>
    </row>
    <row r="25576" spans="5:5" ht="12" customHeight="1">
      <c r="E25576" s="576"/>
    </row>
    <row r="25577" spans="5:5" ht="12" customHeight="1">
      <c r="E25577" s="576"/>
    </row>
    <row r="25578" spans="5:5" ht="12" customHeight="1">
      <c r="E25578" s="576"/>
    </row>
    <row r="25579" spans="5:5" ht="12" customHeight="1">
      <c r="E25579" s="576"/>
    </row>
    <row r="25580" spans="5:5" ht="12" customHeight="1">
      <c r="E25580" s="576"/>
    </row>
    <row r="25581" spans="5:5" ht="12" customHeight="1">
      <c r="E25581" s="576"/>
    </row>
    <row r="25582" spans="5:5" ht="12" customHeight="1">
      <c r="E25582" s="576"/>
    </row>
    <row r="25583" spans="5:5" ht="12" customHeight="1">
      <c r="E25583" s="576"/>
    </row>
    <row r="25584" spans="5:5" ht="12" customHeight="1">
      <c r="E25584" s="576"/>
    </row>
    <row r="25585" spans="5:5" ht="12" customHeight="1">
      <c r="E25585" s="576"/>
    </row>
    <row r="25586" spans="5:5" ht="12" customHeight="1">
      <c r="E25586" s="576"/>
    </row>
    <row r="25587" spans="5:5" ht="12" customHeight="1">
      <c r="E25587" s="576"/>
    </row>
    <row r="25588" spans="5:5" ht="12" customHeight="1">
      <c r="E25588" s="576"/>
    </row>
    <row r="25589" spans="5:5" ht="12" customHeight="1">
      <c r="E25589" s="576"/>
    </row>
    <row r="25590" spans="5:5" ht="12" customHeight="1">
      <c r="E25590" s="576"/>
    </row>
    <row r="25591" spans="5:5" ht="12" customHeight="1">
      <c r="E25591" s="576"/>
    </row>
    <row r="25592" spans="5:5" ht="12" customHeight="1">
      <c r="E25592" s="576"/>
    </row>
    <row r="25593" spans="5:5" ht="12" customHeight="1">
      <c r="E25593" s="576"/>
    </row>
    <row r="25594" spans="5:5" ht="12" customHeight="1">
      <c r="E25594" s="576"/>
    </row>
    <row r="25595" spans="5:5" ht="12" customHeight="1">
      <c r="E25595" s="576"/>
    </row>
    <row r="25596" spans="5:5" ht="12" customHeight="1">
      <c r="E25596" s="576"/>
    </row>
    <row r="25597" spans="5:5" ht="12" customHeight="1">
      <c r="E25597" s="576"/>
    </row>
    <row r="25598" spans="5:5" ht="12" customHeight="1">
      <c r="E25598" s="576"/>
    </row>
    <row r="25599" spans="5:5" ht="12" customHeight="1">
      <c r="E25599" s="576"/>
    </row>
    <row r="25600" spans="5:5" ht="12" customHeight="1">
      <c r="E25600" s="576"/>
    </row>
    <row r="25601" spans="5:5" ht="12" customHeight="1">
      <c r="E25601" s="576"/>
    </row>
    <row r="25602" spans="5:5" ht="12" customHeight="1">
      <c r="E25602" s="576"/>
    </row>
    <row r="25603" spans="5:5" ht="12" customHeight="1">
      <c r="E25603" s="576"/>
    </row>
    <row r="25604" spans="5:5" ht="12" customHeight="1">
      <c r="E25604" s="576"/>
    </row>
    <row r="25605" spans="5:5" ht="12" customHeight="1">
      <c r="E25605" s="576"/>
    </row>
    <row r="25606" spans="5:5" ht="12" customHeight="1">
      <c r="E25606" s="576"/>
    </row>
    <row r="25607" spans="5:5" ht="12" customHeight="1">
      <c r="E25607" s="576"/>
    </row>
    <row r="25608" spans="5:5" ht="12" customHeight="1">
      <c r="E25608" s="576"/>
    </row>
    <row r="25609" spans="5:5" ht="12" customHeight="1">
      <c r="E25609" s="576"/>
    </row>
    <row r="25610" spans="5:5" ht="12" customHeight="1">
      <c r="E25610" s="576"/>
    </row>
    <row r="25611" spans="5:5" ht="12" customHeight="1">
      <c r="E25611" s="576"/>
    </row>
    <row r="25612" spans="5:5" ht="12" customHeight="1">
      <c r="E25612" s="576"/>
    </row>
    <row r="25613" spans="5:5" ht="12" customHeight="1">
      <c r="E25613" s="576"/>
    </row>
    <row r="25614" spans="5:5" ht="12" customHeight="1">
      <c r="E25614" s="576"/>
    </row>
    <row r="25615" spans="5:5" ht="12" customHeight="1">
      <c r="E25615" s="576"/>
    </row>
    <row r="25616" spans="5:5" ht="12" customHeight="1">
      <c r="E25616" s="576"/>
    </row>
    <row r="25617" spans="5:5" ht="12" customHeight="1">
      <c r="E25617" s="576"/>
    </row>
    <row r="25618" spans="5:5" ht="12" customHeight="1">
      <c r="E25618" s="576"/>
    </row>
    <row r="25619" spans="5:5" ht="12" customHeight="1">
      <c r="E25619" s="576"/>
    </row>
    <row r="25620" spans="5:5" ht="12" customHeight="1">
      <c r="E25620" s="576"/>
    </row>
    <row r="25621" spans="5:5" ht="12" customHeight="1">
      <c r="E25621" s="576"/>
    </row>
    <row r="25622" spans="5:5" ht="12" customHeight="1">
      <c r="E25622" s="576"/>
    </row>
    <row r="25623" spans="5:5" ht="12" customHeight="1">
      <c r="E25623" s="576"/>
    </row>
    <row r="25624" spans="5:5" ht="12" customHeight="1">
      <c r="E25624" s="576"/>
    </row>
    <row r="25625" spans="5:5" ht="12" customHeight="1">
      <c r="E25625" s="576"/>
    </row>
    <row r="25626" spans="5:5" ht="12" customHeight="1">
      <c r="E25626" s="576"/>
    </row>
    <row r="25627" spans="5:5" ht="12" customHeight="1">
      <c r="E25627" s="576"/>
    </row>
    <row r="25628" spans="5:5" ht="12" customHeight="1">
      <c r="E25628" s="576"/>
    </row>
    <row r="25629" spans="5:5" ht="12" customHeight="1">
      <c r="E25629" s="576"/>
    </row>
    <row r="25630" spans="5:5" ht="12" customHeight="1">
      <c r="E25630" s="576"/>
    </row>
    <row r="25631" spans="5:5" ht="12" customHeight="1">
      <c r="E25631" s="576"/>
    </row>
    <row r="25632" spans="5:5" ht="12" customHeight="1">
      <c r="E25632" s="576"/>
    </row>
    <row r="25633" spans="5:5" ht="12" customHeight="1">
      <c r="E25633" s="576"/>
    </row>
    <row r="25634" spans="5:5" ht="12" customHeight="1">
      <c r="E25634" s="576"/>
    </row>
    <row r="25635" spans="5:5" ht="12" customHeight="1">
      <c r="E25635" s="576"/>
    </row>
    <row r="25636" spans="5:5" ht="12" customHeight="1">
      <c r="E25636" s="576"/>
    </row>
    <row r="25637" spans="5:5" ht="12" customHeight="1">
      <c r="E25637" s="576"/>
    </row>
    <row r="25638" spans="5:5" ht="12" customHeight="1">
      <c r="E25638" s="576"/>
    </row>
    <row r="25639" spans="5:5" ht="12" customHeight="1">
      <c r="E25639" s="576"/>
    </row>
    <row r="25640" spans="5:5" ht="12" customHeight="1">
      <c r="E25640" s="576"/>
    </row>
    <row r="25641" spans="5:5" ht="12" customHeight="1">
      <c r="E25641" s="576"/>
    </row>
    <row r="25642" spans="5:5" ht="12" customHeight="1">
      <c r="E25642" s="576"/>
    </row>
    <row r="25643" spans="5:5" ht="12" customHeight="1">
      <c r="E25643" s="576"/>
    </row>
    <row r="25644" spans="5:5" ht="12" customHeight="1">
      <c r="E25644" s="576"/>
    </row>
    <row r="25645" spans="5:5" ht="12" customHeight="1">
      <c r="E25645" s="576"/>
    </row>
    <row r="25646" spans="5:5" ht="12" customHeight="1">
      <c r="E25646" s="576"/>
    </row>
    <row r="25647" spans="5:5" ht="12" customHeight="1">
      <c r="E25647" s="576"/>
    </row>
    <row r="25648" spans="5:5" ht="12" customHeight="1">
      <c r="E25648" s="576"/>
    </row>
    <row r="25649" spans="5:5" ht="12" customHeight="1">
      <c r="E25649" s="576"/>
    </row>
    <row r="25650" spans="5:5" ht="12" customHeight="1">
      <c r="E25650" s="576"/>
    </row>
    <row r="25651" spans="5:5" ht="12" customHeight="1">
      <c r="E25651" s="576"/>
    </row>
    <row r="25652" spans="5:5" ht="12" customHeight="1">
      <c r="E25652" s="576"/>
    </row>
    <row r="25653" spans="5:5" ht="12" customHeight="1">
      <c r="E25653" s="576"/>
    </row>
    <row r="25654" spans="5:5" ht="12" customHeight="1">
      <c r="E25654" s="576"/>
    </row>
    <row r="25655" spans="5:5" ht="12" customHeight="1">
      <c r="E25655" s="576"/>
    </row>
    <row r="25656" spans="5:5" ht="12" customHeight="1">
      <c r="E25656" s="576"/>
    </row>
    <row r="25657" spans="5:5" ht="12" customHeight="1">
      <c r="E25657" s="576"/>
    </row>
    <row r="25658" spans="5:5" ht="12" customHeight="1">
      <c r="E25658" s="576"/>
    </row>
    <row r="25659" spans="5:5" ht="12" customHeight="1">
      <c r="E25659" s="576"/>
    </row>
    <row r="25660" spans="5:5" ht="12" customHeight="1">
      <c r="E25660" s="576"/>
    </row>
    <row r="25661" spans="5:5" ht="12" customHeight="1">
      <c r="E25661" s="576"/>
    </row>
    <row r="25662" spans="5:5" ht="12" customHeight="1">
      <c r="E25662" s="576"/>
    </row>
    <row r="25663" spans="5:5" ht="12" customHeight="1">
      <c r="E25663" s="576"/>
    </row>
    <row r="25664" spans="5:5" ht="12" customHeight="1">
      <c r="E25664" s="576"/>
    </row>
    <row r="25665" spans="5:5" ht="12" customHeight="1">
      <c r="E25665" s="576"/>
    </row>
    <row r="25666" spans="5:5" ht="12" customHeight="1">
      <c r="E25666" s="576"/>
    </row>
    <row r="25667" spans="5:5" ht="12" customHeight="1">
      <c r="E25667" s="576"/>
    </row>
    <row r="25668" spans="5:5" ht="12" customHeight="1">
      <c r="E25668" s="576"/>
    </row>
    <row r="25669" spans="5:5" ht="12" customHeight="1">
      <c r="E25669" s="576"/>
    </row>
    <row r="25670" spans="5:5" ht="12" customHeight="1">
      <c r="E25670" s="576"/>
    </row>
    <row r="25671" spans="5:5" ht="12" customHeight="1">
      <c r="E25671" s="576"/>
    </row>
    <row r="25672" spans="5:5" ht="12" customHeight="1">
      <c r="E25672" s="576"/>
    </row>
    <row r="25673" spans="5:5" ht="12" customHeight="1">
      <c r="E25673" s="576"/>
    </row>
    <row r="25674" spans="5:5" ht="12" customHeight="1">
      <c r="E25674" s="576"/>
    </row>
    <row r="25675" spans="5:5" ht="12" customHeight="1">
      <c r="E25675" s="576"/>
    </row>
    <row r="25676" spans="5:5" ht="12" customHeight="1">
      <c r="E25676" s="576"/>
    </row>
    <row r="25677" spans="5:5" ht="12" customHeight="1">
      <c r="E25677" s="576"/>
    </row>
    <row r="25678" spans="5:5" ht="12" customHeight="1">
      <c r="E25678" s="576"/>
    </row>
    <row r="25679" spans="5:5" ht="12" customHeight="1">
      <c r="E25679" s="576"/>
    </row>
    <row r="25680" spans="5:5" ht="12" customHeight="1">
      <c r="E25680" s="576"/>
    </row>
    <row r="25681" spans="5:5" ht="12" customHeight="1">
      <c r="E25681" s="576"/>
    </row>
    <row r="25682" spans="5:5" ht="12" customHeight="1">
      <c r="E25682" s="576"/>
    </row>
    <row r="25683" spans="5:5" ht="12" customHeight="1">
      <c r="E25683" s="576"/>
    </row>
    <row r="25684" spans="5:5" ht="12" customHeight="1">
      <c r="E25684" s="576"/>
    </row>
    <row r="25685" spans="5:5" ht="12" customHeight="1">
      <c r="E25685" s="576"/>
    </row>
    <row r="25686" spans="5:5" ht="12" customHeight="1">
      <c r="E25686" s="576"/>
    </row>
    <row r="25687" spans="5:5" ht="12" customHeight="1">
      <c r="E25687" s="576"/>
    </row>
    <row r="25688" spans="5:5" ht="12" customHeight="1">
      <c r="E25688" s="576"/>
    </row>
    <row r="25689" spans="5:5" ht="12" customHeight="1">
      <c r="E25689" s="576"/>
    </row>
    <row r="25690" spans="5:5" ht="12" customHeight="1">
      <c r="E25690" s="576"/>
    </row>
    <row r="25691" spans="5:5" ht="12" customHeight="1">
      <c r="E25691" s="576"/>
    </row>
    <row r="25692" spans="5:5" ht="12" customHeight="1">
      <c r="E25692" s="576"/>
    </row>
    <row r="25693" spans="5:5" ht="12" customHeight="1">
      <c r="E25693" s="576"/>
    </row>
    <row r="25694" spans="5:5" ht="12" customHeight="1">
      <c r="E25694" s="576"/>
    </row>
    <row r="25695" spans="5:5" ht="12" customHeight="1">
      <c r="E25695" s="576"/>
    </row>
    <row r="25696" spans="5:5" ht="12" customHeight="1">
      <c r="E25696" s="576"/>
    </row>
    <row r="25697" spans="5:5" ht="12" customHeight="1">
      <c r="E25697" s="576"/>
    </row>
    <row r="25698" spans="5:5" ht="12" customHeight="1">
      <c r="E25698" s="576"/>
    </row>
    <row r="25699" spans="5:5" ht="12" customHeight="1">
      <c r="E25699" s="576"/>
    </row>
    <row r="25700" spans="5:5" ht="12" customHeight="1">
      <c r="E25700" s="576"/>
    </row>
    <row r="25701" spans="5:5" ht="12" customHeight="1">
      <c r="E25701" s="576"/>
    </row>
    <row r="25702" spans="5:5" ht="12" customHeight="1">
      <c r="E25702" s="576"/>
    </row>
    <row r="25703" spans="5:5" ht="12" customHeight="1">
      <c r="E25703" s="576"/>
    </row>
    <row r="25704" spans="5:5" ht="12" customHeight="1">
      <c r="E25704" s="576"/>
    </row>
    <row r="25705" spans="5:5" ht="12" customHeight="1">
      <c r="E25705" s="576"/>
    </row>
    <row r="25706" spans="5:5" ht="12" customHeight="1">
      <c r="E25706" s="576"/>
    </row>
    <row r="25707" spans="5:5" ht="12" customHeight="1">
      <c r="E25707" s="576"/>
    </row>
    <row r="25708" spans="5:5" ht="12" customHeight="1">
      <c r="E25708" s="576"/>
    </row>
    <row r="25709" spans="5:5" ht="12" customHeight="1">
      <c r="E25709" s="576"/>
    </row>
    <row r="25710" spans="5:5" ht="12" customHeight="1">
      <c r="E25710" s="576"/>
    </row>
    <row r="25711" spans="5:5" ht="12" customHeight="1">
      <c r="E25711" s="576"/>
    </row>
    <row r="25712" spans="5:5" ht="12" customHeight="1">
      <c r="E25712" s="576"/>
    </row>
    <row r="25713" spans="5:5" ht="12" customHeight="1">
      <c r="E25713" s="576"/>
    </row>
    <row r="25714" spans="5:5" ht="12" customHeight="1">
      <c r="E25714" s="576"/>
    </row>
    <row r="25715" spans="5:5" ht="12" customHeight="1">
      <c r="E25715" s="576"/>
    </row>
    <row r="25716" spans="5:5" ht="12" customHeight="1">
      <c r="E25716" s="576"/>
    </row>
    <row r="25717" spans="5:5" ht="12" customHeight="1">
      <c r="E25717" s="576"/>
    </row>
    <row r="25718" spans="5:5" ht="12" customHeight="1">
      <c r="E25718" s="576"/>
    </row>
    <row r="25719" spans="5:5" ht="12" customHeight="1">
      <c r="E25719" s="576"/>
    </row>
    <row r="25720" spans="5:5" ht="12" customHeight="1">
      <c r="E25720" s="576"/>
    </row>
    <row r="25721" spans="5:5" ht="12" customHeight="1">
      <c r="E25721" s="576"/>
    </row>
    <row r="25722" spans="5:5" ht="12" customHeight="1">
      <c r="E25722" s="576"/>
    </row>
    <row r="25723" spans="5:5" ht="12" customHeight="1">
      <c r="E25723" s="576"/>
    </row>
    <row r="25724" spans="5:5" ht="12" customHeight="1">
      <c r="E25724" s="576"/>
    </row>
    <row r="25725" spans="5:5" ht="12" customHeight="1">
      <c r="E25725" s="576"/>
    </row>
    <row r="25726" spans="5:5" ht="12" customHeight="1">
      <c r="E25726" s="576"/>
    </row>
    <row r="25727" spans="5:5" ht="12" customHeight="1">
      <c r="E25727" s="576"/>
    </row>
    <row r="25728" spans="5:5" ht="12" customHeight="1">
      <c r="E25728" s="576"/>
    </row>
    <row r="25729" spans="5:5" ht="12" customHeight="1">
      <c r="E25729" s="576"/>
    </row>
    <row r="25730" spans="5:5" ht="12" customHeight="1">
      <c r="E25730" s="576"/>
    </row>
    <row r="25731" spans="5:5" ht="12" customHeight="1">
      <c r="E25731" s="576"/>
    </row>
    <row r="25732" spans="5:5" ht="12" customHeight="1">
      <c r="E25732" s="576"/>
    </row>
    <row r="25733" spans="5:5" ht="12" customHeight="1">
      <c r="E25733" s="576"/>
    </row>
    <row r="25734" spans="5:5" ht="12" customHeight="1">
      <c r="E25734" s="576"/>
    </row>
    <row r="25735" spans="5:5" ht="12" customHeight="1">
      <c r="E25735" s="576"/>
    </row>
    <row r="25736" spans="5:5" ht="12" customHeight="1">
      <c r="E25736" s="576"/>
    </row>
    <row r="25737" spans="5:5" ht="12" customHeight="1">
      <c r="E25737" s="576"/>
    </row>
    <row r="25738" spans="5:5" ht="12" customHeight="1">
      <c r="E25738" s="576"/>
    </row>
    <row r="25739" spans="5:5" ht="12" customHeight="1">
      <c r="E25739" s="576"/>
    </row>
    <row r="25740" spans="5:5" ht="12" customHeight="1">
      <c r="E25740" s="576"/>
    </row>
    <row r="25741" spans="5:5" ht="12" customHeight="1">
      <c r="E25741" s="576"/>
    </row>
    <row r="25742" spans="5:5" ht="12" customHeight="1">
      <c r="E25742" s="576"/>
    </row>
    <row r="25743" spans="5:5" ht="12" customHeight="1">
      <c r="E25743" s="576"/>
    </row>
    <row r="25744" spans="5:5" ht="12" customHeight="1">
      <c r="E25744" s="576"/>
    </row>
    <row r="25745" spans="5:5" ht="12" customHeight="1">
      <c r="E25745" s="576"/>
    </row>
    <row r="25746" spans="5:5" ht="12" customHeight="1">
      <c r="E25746" s="576"/>
    </row>
    <row r="25747" spans="5:5" ht="12" customHeight="1">
      <c r="E25747" s="576"/>
    </row>
    <row r="25748" spans="5:5" ht="12" customHeight="1">
      <c r="E25748" s="576"/>
    </row>
    <row r="25749" spans="5:5" ht="12" customHeight="1">
      <c r="E25749" s="576"/>
    </row>
    <row r="25750" spans="5:5" ht="12" customHeight="1">
      <c r="E25750" s="576"/>
    </row>
    <row r="25751" spans="5:5" ht="12" customHeight="1">
      <c r="E25751" s="576"/>
    </row>
    <row r="25752" spans="5:5" ht="12" customHeight="1">
      <c r="E25752" s="576"/>
    </row>
    <row r="25753" spans="5:5" ht="12" customHeight="1">
      <c r="E25753" s="576"/>
    </row>
    <row r="25754" spans="5:5" ht="12" customHeight="1">
      <c r="E25754" s="576"/>
    </row>
    <row r="25755" spans="5:5" ht="12" customHeight="1">
      <c r="E25755" s="576"/>
    </row>
    <row r="25756" spans="5:5" ht="12" customHeight="1">
      <c r="E25756" s="576"/>
    </row>
    <row r="25757" spans="5:5" ht="12" customHeight="1">
      <c r="E25757" s="576"/>
    </row>
    <row r="25758" spans="5:5" ht="12" customHeight="1">
      <c r="E25758" s="576"/>
    </row>
    <row r="25759" spans="5:5" ht="12" customHeight="1">
      <c r="E25759" s="576"/>
    </row>
    <row r="25760" spans="5:5" ht="12" customHeight="1">
      <c r="E25760" s="576"/>
    </row>
    <row r="25761" spans="5:5" ht="12" customHeight="1">
      <c r="E25761" s="576"/>
    </row>
    <row r="25762" spans="5:5" ht="12" customHeight="1">
      <c r="E25762" s="576"/>
    </row>
    <row r="25763" spans="5:5" ht="12" customHeight="1">
      <c r="E25763" s="576"/>
    </row>
    <row r="25764" spans="5:5" ht="12" customHeight="1">
      <c r="E25764" s="576"/>
    </row>
    <row r="25765" spans="5:5" ht="12" customHeight="1">
      <c r="E25765" s="576"/>
    </row>
    <row r="25766" spans="5:5" ht="12" customHeight="1">
      <c r="E25766" s="576"/>
    </row>
    <row r="25767" spans="5:5" ht="12" customHeight="1">
      <c r="E25767" s="576"/>
    </row>
    <row r="25768" spans="5:5" ht="12" customHeight="1">
      <c r="E25768" s="576"/>
    </row>
    <row r="25769" spans="5:5" ht="12" customHeight="1">
      <c r="E25769" s="576"/>
    </row>
    <row r="25770" spans="5:5" ht="12" customHeight="1">
      <c r="E25770" s="576"/>
    </row>
    <row r="25771" spans="5:5" ht="12" customHeight="1">
      <c r="E25771" s="576"/>
    </row>
    <row r="25772" spans="5:5" ht="12" customHeight="1">
      <c r="E25772" s="576"/>
    </row>
    <row r="25773" spans="5:5" ht="12" customHeight="1">
      <c r="E25773" s="576"/>
    </row>
    <row r="25774" spans="5:5" ht="12" customHeight="1">
      <c r="E25774" s="576"/>
    </row>
    <row r="25775" spans="5:5" ht="12" customHeight="1">
      <c r="E25775" s="576"/>
    </row>
    <row r="25776" spans="5:5" ht="12" customHeight="1">
      <c r="E25776" s="576"/>
    </row>
    <row r="25777" spans="5:5" ht="12" customHeight="1">
      <c r="E25777" s="576"/>
    </row>
    <row r="25778" spans="5:5" ht="12" customHeight="1">
      <c r="E25778" s="576"/>
    </row>
    <row r="25779" spans="5:5" ht="12" customHeight="1">
      <c r="E25779" s="576"/>
    </row>
    <row r="25780" spans="5:5" ht="12" customHeight="1">
      <c r="E25780" s="576"/>
    </row>
    <row r="25781" spans="5:5" ht="12" customHeight="1">
      <c r="E25781" s="576"/>
    </row>
    <row r="25782" spans="5:5" ht="12" customHeight="1">
      <c r="E25782" s="576"/>
    </row>
    <row r="25783" spans="5:5" ht="12" customHeight="1">
      <c r="E25783" s="576"/>
    </row>
    <row r="25784" spans="5:5" ht="12" customHeight="1">
      <c r="E25784" s="576"/>
    </row>
    <row r="25785" spans="5:5" ht="12" customHeight="1">
      <c r="E25785" s="576"/>
    </row>
    <row r="25786" spans="5:5" ht="12" customHeight="1">
      <c r="E25786" s="576"/>
    </row>
    <row r="25787" spans="5:5" ht="12" customHeight="1">
      <c r="E25787" s="576"/>
    </row>
    <row r="25788" spans="5:5" ht="12" customHeight="1">
      <c r="E25788" s="576"/>
    </row>
    <row r="25789" spans="5:5" ht="12" customHeight="1">
      <c r="E25789" s="576"/>
    </row>
    <row r="25790" spans="5:5" ht="12" customHeight="1">
      <c r="E25790" s="576"/>
    </row>
    <row r="25791" spans="5:5" ht="12" customHeight="1">
      <c r="E25791" s="576"/>
    </row>
    <row r="25792" spans="5:5" ht="12" customHeight="1">
      <c r="E25792" s="576"/>
    </row>
    <row r="25793" spans="5:5" ht="12" customHeight="1">
      <c r="E25793" s="576"/>
    </row>
    <row r="25794" spans="5:5" ht="12" customHeight="1">
      <c r="E25794" s="576"/>
    </row>
    <row r="25795" spans="5:5" ht="12" customHeight="1">
      <c r="E25795" s="576"/>
    </row>
    <row r="25796" spans="5:5" ht="12" customHeight="1">
      <c r="E25796" s="576"/>
    </row>
    <row r="25797" spans="5:5" ht="12" customHeight="1">
      <c r="E25797" s="576"/>
    </row>
    <row r="25798" spans="5:5" ht="12" customHeight="1">
      <c r="E25798" s="576"/>
    </row>
    <row r="25799" spans="5:5" ht="12" customHeight="1">
      <c r="E25799" s="576"/>
    </row>
    <row r="25800" spans="5:5" ht="12" customHeight="1">
      <c r="E25800" s="576"/>
    </row>
    <row r="25801" spans="5:5" ht="12" customHeight="1">
      <c r="E25801" s="576"/>
    </row>
    <row r="25802" spans="5:5" ht="12" customHeight="1">
      <c r="E25802" s="576"/>
    </row>
    <row r="25803" spans="5:5" ht="12" customHeight="1">
      <c r="E25803" s="576"/>
    </row>
    <row r="25804" spans="5:5" ht="12" customHeight="1">
      <c r="E25804" s="576"/>
    </row>
    <row r="25805" spans="5:5" ht="12" customHeight="1">
      <c r="E25805" s="576"/>
    </row>
    <row r="25806" spans="5:5" ht="12" customHeight="1">
      <c r="E25806" s="576"/>
    </row>
    <row r="25807" spans="5:5" ht="12" customHeight="1">
      <c r="E25807" s="576"/>
    </row>
    <row r="25808" spans="5:5" ht="12" customHeight="1">
      <c r="E25808" s="576"/>
    </row>
    <row r="25809" spans="5:5" ht="12" customHeight="1">
      <c r="E25809" s="576"/>
    </row>
    <row r="25810" spans="5:5" ht="12" customHeight="1">
      <c r="E25810" s="576"/>
    </row>
    <row r="25811" spans="5:5" ht="12" customHeight="1">
      <c r="E25811" s="576"/>
    </row>
    <row r="25812" spans="5:5" ht="12" customHeight="1">
      <c r="E25812" s="576"/>
    </row>
    <row r="25813" spans="5:5" ht="12" customHeight="1">
      <c r="E25813" s="576"/>
    </row>
    <row r="25814" spans="5:5" ht="12" customHeight="1">
      <c r="E25814" s="576"/>
    </row>
    <row r="25815" spans="5:5" ht="12" customHeight="1">
      <c r="E25815" s="576"/>
    </row>
    <row r="25816" spans="5:5" ht="12" customHeight="1">
      <c r="E25816" s="576"/>
    </row>
    <row r="25817" spans="5:5" ht="12" customHeight="1">
      <c r="E25817" s="576"/>
    </row>
    <row r="25818" spans="5:5" ht="12" customHeight="1">
      <c r="E25818" s="576"/>
    </row>
    <row r="25819" spans="5:5" ht="12" customHeight="1">
      <c r="E25819" s="576"/>
    </row>
    <row r="25820" spans="5:5" ht="12" customHeight="1">
      <c r="E25820" s="576"/>
    </row>
    <row r="25821" spans="5:5" ht="12" customHeight="1">
      <c r="E25821" s="576"/>
    </row>
    <row r="25822" spans="5:5" ht="12" customHeight="1">
      <c r="E25822" s="576"/>
    </row>
    <row r="25823" spans="5:5" ht="12" customHeight="1">
      <c r="E25823" s="576"/>
    </row>
    <row r="25824" spans="5:5" ht="12" customHeight="1">
      <c r="E25824" s="576"/>
    </row>
    <row r="25825" spans="5:5" ht="12" customHeight="1">
      <c r="E25825" s="576"/>
    </row>
    <row r="25826" spans="5:5" ht="12" customHeight="1">
      <c r="E25826" s="576"/>
    </row>
    <row r="25827" spans="5:5" ht="12" customHeight="1">
      <c r="E25827" s="576"/>
    </row>
    <row r="25828" spans="5:5" ht="12" customHeight="1">
      <c r="E25828" s="576"/>
    </row>
    <row r="25829" spans="5:5" ht="12" customHeight="1">
      <c r="E25829" s="576"/>
    </row>
    <row r="25830" spans="5:5" ht="12" customHeight="1">
      <c r="E25830" s="576"/>
    </row>
    <row r="25831" spans="5:5" ht="12" customHeight="1">
      <c r="E25831" s="576"/>
    </row>
    <row r="25832" spans="5:5" ht="12" customHeight="1">
      <c r="E25832" s="576"/>
    </row>
    <row r="25833" spans="5:5" ht="12" customHeight="1">
      <c r="E25833" s="576"/>
    </row>
    <row r="25834" spans="5:5" ht="12" customHeight="1">
      <c r="E25834" s="576"/>
    </row>
    <row r="25835" spans="5:5" ht="12" customHeight="1">
      <c r="E25835" s="576"/>
    </row>
    <row r="25836" spans="5:5" ht="12" customHeight="1">
      <c r="E25836" s="576"/>
    </row>
    <row r="25837" spans="5:5" ht="12" customHeight="1">
      <c r="E25837" s="576"/>
    </row>
    <row r="25838" spans="5:5" ht="12" customHeight="1">
      <c r="E25838" s="576"/>
    </row>
    <row r="25839" spans="5:5" ht="12" customHeight="1">
      <c r="E25839" s="576"/>
    </row>
    <row r="25840" spans="5:5" ht="12" customHeight="1">
      <c r="E25840" s="576"/>
    </row>
    <row r="25841" spans="5:5" ht="12" customHeight="1">
      <c r="E25841" s="576"/>
    </row>
    <row r="25842" spans="5:5" ht="12" customHeight="1">
      <c r="E25842" s="576"/>
    </row>
    <row r="25843" spans="5:5" ht="12" customHeight="1">
      <c r="E25843" s="576"/>
    </row>
    <row r="25844" spans="5:5" ht="12" customHeight="1">
      <c r="E25844" s="576"/>
    </row>
    <row r="25845" spans="5:5" ht="12" customHeight="1">
      <c r="E25845" s="576"/>
    </row>
    <row r="25846" spans="5:5" ht="12" customHeight="1">
      <c r="E25846" s="576"/>
    </row>
    <row r="25847" spans="5:5" ht="12" customHeight="1">
      <c r="E25847" s="576"/>
    </row>
    <row r="25848" spans="5:5" ht="12" customHeight="1">
      <c r="E25848" s="576"/>
    </row>
    <row r="25849" spans="5:5" ht="12" customHeight="1">
      <c r="E25849" s="576"/>
    </row>
    <row r="25850" spans="5:5" ht="12" customHeight="1">
      <c r="E25850" s="576"/>
    </row>
    <row r="25851" spans="5:5" ht="12" customHeight="1">
      <c r="E25851" s="576"/>
    </row>
    <row r="25852" spans="5:5" ht="12" customHeight="1">
      <c r="E25852" s="576"/>
    </row>
    <row r="25853" spans="5:5" ht="12" customHeight="1">
      <c r="E25853" s="576"/>
    </row>
    <row r="25854" spans="5:5" ht="12" customHeight="1">
      <c r="E25854" s="576"/>
    </row>
    <row r="25855" spans="5:5" ht="12" customHeight="1">
      <c r="E25855" s="576"/>
    </row>
    <row r="25856" spans="5:5" ht="12" customHeight="1">
      <c r="E25856" s="576"/>
    </row>
    <row r="25857" spans="5:5" ht="12" customHeight="1">
      <c r="E25857" s="576"/>
    </row>
    <row r="25858" spans="5:5" ht="12" customHeight="1">
      <c r="E25858" s="576"/>
    </row>
    <row r="25859" spans="5:5" ht="12" customHeight="1">
      <c r="E25859" s="576"/>
    </row>
    <row r="25860" spans="5:5" ht="12" customHeight="1">
      <c r="E25860" s="576"/>
    </row>
    <row r="25861" spans="5:5" ht="12" customHeight="1">
      <c r="E25861" s="576"/>
    </row>
    <row r="25862" spans="5:5" ht="12" customHeight="1">
      <c r="E25862" s="576"/>
    </row>
    <row r="25863" spans="5:5" ht="12" customHeight="1">
      <c r="E25863" s="576"/>
    </row>
    <row r="25864" spans="5:5" ht="12" customHeight="1">
      <c r="E25864" s="576"/>
    </row>
    <row r="25865" spans="5:5" ht="12" customHeight="1">
      <c r="E25865" s="576"/>
    </row>
    <row r="25866" spans="5:5" ht="12" customHeight="1">
      <c r="E25866" s="576"/>
    </row>
    <row r="25867" spans="5:5" ht="12" customHeight="1">
      <c r="E25867" s="576"/>
    </row>
    <row r="25868" spans="5:5" ht="12" customHeight="1">
      <c r="E25868" s="576"/>
    </row>
    <row r="25869" spans="5:5" ht="12" customHeight="1">
      <c r="E25869" s="576"/>
    </row>
    <row r="25870" spans="5:5" ht="12" customHeight="1">
      <c r="E25870" s="576"/>
    </row>
    <row r="25871" spans="5:5" ht="12" customHeight="1">
      <c r="E25871" s="576"/>
    </row>
    <row r="25872" spans="5:5" ht="12" customHeight="1">
      <c r="E25872" s="576"/>
    </row>
    <row r="25873" spans="5:5" ht="12" customHeight="1">
      <c r="E25873" s="576"/>
    </row>
    <row r="25874" spans="5:5" ht="12" customHeight="1">
      <c r="E25874" s="576"/>
    </row>
    <row r="25875" spans="5:5" ht="12" customHeight="1">
      <c r="E25875" s="576"/>
    </row>
    <row r="25876" spans="5:5" ht="12" customHeight="1">
      <c r="E25876" s="576"/>
    </row>
    <row r="25877" spans="5:5" ht="12" customHeight="1">
      <c r="E25877" s="576"/>
    </row>
    <row r="25878" spans="5:5" ht="12" customHeight="1">
      <c r="E25878" s="576"/>
    </row>
    <row r="25879" spans="5:5" ht="12" customHeight="1">
      <c r="E25879" s="576"/>
    </row>
    <row r="25880" spans="5:5" ht="12" customHeight="1">
      <c r="E25880" s="576"/>
    </row>
    <row r="25881" spans="5:5" ht="12" customHeight="1">
      <c r="E25881" s="576"/>
    </row>
    <row r="25882" spans="5:5" ht="12" customHeight="1">
      <c r="E25882" s="576"/>
    </row>
    <row r="25883" spans="5:5" ht="12" customHeight="1">
      <c r="E25883" s="576"/>
    </row>
    <row r="25884" spans="5:5" ht="12" customHeight="1">
      <c r="E25884" s="576"/>
    </row>
    <row r="25885" spans="5:5" ht="12" customHeight="1">
      <c r="E25885" s="576"/>
    </row>
    <row r="25886" spans="5:5" ht="12" customHeight="1">
      <c r="E25886" s="576"/>
    </row>
    <row r="25887" spans="5:5" ht="12" customHeight="1">
      <c r="E25887" s="576"/>
    </row>
    <row r="25888" spans="5:5" ht="12" customHeight="1">
      <c r="E25888" s="576"/>
    </row>
    <row r="25889" spans="5:5" ht="12" customHeight="1">
      <c r="E25889" s="576"/>
    </row>
    <row r="25890" spans="5:5" ht="12" customHeight="1">
      <c r="E25890" s="576"/>
    </row>
    <row r="25891" spans="5:5" ht="12" customHeight="1">
      <c r="E25891" s="576"/>
    </row>
    <row r="25892" spans="5:5" ht="12" customHeight="1">
      <c r="E25892" s="576"/>
    </row>
    <row r="25893" spans="5:5" ht="12" customHeight="1">
      <c r="E25893" s="576"/>
    </row>
    <row r="25894" spans="5:5" ht="12" customHeight="1">
      <c r="E25894" s="576"/>
    </row>
    <row r="25895" spans="5:5" ht="12" customHeight="1">
      <c r="E25895" s="576"/>
    </row>
    <row r="25896" spans="5:5" ht="12" customHeight="1">
      <c r="E25896" s="576"/>
    </row>
    <row r="25897" spans="5:5" ht="12" customHeight="1">
      <c r="E25897" s="576"/>
    </row>
    <row r="25898" spans="5:5" ht="12" customHeight="1">
      <c r="E25898" s="576"/>
    </row>
    <row r="25899" spans="5:5" ht="12" customHeight="1">
      <c r="E25899" s="576"/>
    </row>
    <row r="25900" spans="5:5" ht="12" customHeight="1">
      <c r="E25900" s="576"/>
    </row>
    <row r="25901" spans="5:5" ht="12" customHeight="1">
      <c r="E25901" s="576"/>
    </row>
    <row r="25902" spans="5:5" ht="12" customHeight="1">
      <c r="E25902" s="576"/>
    </row>
    <row r="25903" spans="5:5" ht="12" customHeight="1">
      <c r="E25903" s="576"/>
    </row>
    <row r="25904" spans="5:5" ht="12" customHeight="1">
      <c r="E25904" s="576"/>
    </row>
    <row r="25905" spans="5:5" ht="12" customHeight="1">
      <c r="E25905" s="576"/>
    </row>
    <row r="25906" spans="5:5" ht="12" customHeight="1">
      <c r="E25906" s="576"/>
    </row>
    <row r="25907" spans="5:5" ht="12" customHeight="1">
      <c r="E25907" s="576"/>
    </row>
    <row r="25908" spans="5:5" ht="12" customHeight="1">
      <c r="E25908" s="576"/>
    </row>
    <row r="25909" spans="5:5" ht="12" customHeight="1">
      <c r="E25909" s="576"/>
    </row>
    <row r="25910" spans="5:5" ht="12" customHeight="1">
      <c r="E25910" s="576"/>
    </row>
    <row r="25911" spans="5:5" ht="12" customHeight="1">
      <c r="E25911" s="576"/>
    </row>
    <row r="25912" spans="5:5" ht="12" customHeight="1">
      <c r="E25912" s="576"/>
    </row>
    <row r="25913" spans="5:5" ht="12" customHeight="1">
      <c r="E25913" s="576"/>
    </row>
    <row r="25914" spans="5:5" ht="12" customHeight="1">
      <c r="E25914" s="576"/>
    </row>
    <row r="25915" spans="5:5" ht="12" customHeight="1">
      <c r="E25915" s="576"/>
    </row>
    <row r="25916" spans="5:5" ht="12" customHeight="1">
      <c r="E25916" s="576"/>
    </row>
    <row r="25917" spans="5:5" ht="12" customHeight="1">
      <c r="E25917" s="576"/>
    </row>
    <row r="25918" spans="5:5" ht="12" customHeight="1">
      <c r="E25918" s="576"/>
    </row>
    <row r="25919" spans="5:5" ht="12" customHeight="1">
      <c r="E25919" s="576"/>
    </row>
    <row r="25920" spans="5:5" ht="12" customHeight="1">
      <c r="E25920" s="576"/>
    </row>
    <row r="25921" spans="5:5" ht="12" customHeight="1">
      <c r="E25921" s="576"/>
    </row>
    <row r="25922" spans="5:5" ht="12" customHeight="1">
      <c r="E25922" s="576"/>
    </row>
    <row r="25923" spans="5:5" ht="12" customHeight="1">
      <c r="E25923" s="576"/>
    </row>
    <row r="25924" spans="5:5" ht="12" customHeight="1">
      <c r="E25924" s="576"/>
    </row>
    <row r="25925" spans="5:5" ht="12" customHeight="1">
      <c r="E25925" s="576"/>
    </row>
    <row r="25926" spans="5:5" ht="12" customHeight="1">
      <c r="E25926" s="576"/>
    </row>
    <row r="25927" spans="5:5" ht="12" customHeight="1">
      <c r="E25927" s="576"/>
    </row>
    <row r="25928" spans="5:5" ht="12" customHeight="1">
      <c r="E25928" s="576"/>
    </row>
    <row r="25929" spans="5:5" ht="12" customHeight="1">
      <c r="E25929" s="576"/>
    </row>
    <row r="25930" spans="5:5" ht="12" customHeight="1">
      <c r="E25930" s="576"/>
    </row>
    <row r="25931" spans="5:5" ht="12" customHeight="1">
      <c r="E25931" s="576"/>
    </row>
    <row r="25932" spans="5:5" ht="12" customHeight="1">
      <c r="E25932" s="576"/>
    </row>
    <row r="25933" spans="5:5" ht="12" customHeight="1">
      <c r="E25933" s="576"/>
    </row>
    <row r="25934" spans="5:5" ht="12" customHeight="1">
      <c r="E25934" s="576"/>
    </row>
    <row r="25935" spans="5:5" ht="12" customHeight="1">
      <c r="E25935" s="576"/>
    </row>
    <row r="25936" spans="5:5" ht="12" customHeight="1">
      <c r="E25936" s="576"/>
    </row>
    <row r="25937" spans="5:5" ht="12" customHeight="1">
      <c r="E25937" s="576"/>
    </row>
    <row r="25938" spans="5:5" ht="12" customHeight="1">
      <c r="E25938" s="576"/>
    </row>
    <row r="25939" spans="5:5" ht="12" customHeight="1">
      <c r="E25939" s="576"/>
    </row>
    <row r="25940" spans="5:5" ht="12" customHeight="1">
      <c r="E25940" s="576"/>
    </row>
    <row r="25941" spans="5:5" ht="12" customHeight="1">
      <c r="E25941" s="576"/>
    </row>
    <row r="25942" spans="5:5" ht="12" customHeight="1">
      <c r="E25942" s="576"/>
    </row>
    <row r="25943" spans="5:5" ht="12" customHeight="1">
      <c r="E25943" s="576"/>
    </row>
    <row r="25944" spans="5:5" ht="12" customHeight="1">
      <c r="E25944" s="576"/>
    </row>
    <row r="25945" spans="5:5" ht="12" customHeight="1">
      <c r="E25945" s="576"/>
    </row>
    <row r="25946" spans="5:5" ht="12" customHeight="1">
      <c r="E25946" s="576"/>
    </row>
    <row r="25947" spans="5:5" ht="12" customHeight="1">
      <c r="E25947" s="576"/>
    </row>
    <row r="25948" spans="5:5" ht="12" customHeight="1">
      <c r="E25948" s="576"/>
    </row>
    <row r="25949" spans="5:5" ht="12" customHeight="1">
      <c r="E25949" s="576"/>
    </row>
    <row r="25950" spans="5:5" ht="12" customHeight="1">
      <c r="E25950" s="576"/>
    </row>
    <row r="25951" spans="5:5" ht="12" customHeight="1">
      <c r="E25951" s="576"/>
    </row>
    <row r="25952" spans="5:5" ht="12" customHeight="1">
      <c r="E25952" s="576"/>
    </row>
    <row r="25953" spans="5:5" ht="12" customHeight="1">
      <c r="E25953" s="576"/>
    </row>
    <row r="25954" spans="5:5" ht="12" customHeight="1">
      <c r="E25954" s="576"/>
    </row>
    <row r="25955" spans="5:5" ht="12" customHeight="1">
      <c r="E25955" s="576"/>
    </row>
    <row r="25956" spans="5:5" ht="12" customHeight="1">
      <c r="E25956" s="576"/>
    </row>
    <row r="25957" spans="5:5" ht="12" customHeight="1">
      <c r="E25957" s="576"/>
    </row>
    <row r="25958" spans="5:5" ht="12" customHeight="1">
      <c r="E25958" s="576"/>
    </row>
    <row r="25959" spans="5:5" ht="12" customHeight="1">
      <c r="E25959" s="576"/>
    </row>
    <row r="25960" spans="5:5" ht="12" customHeight="1">
      <c r="E25960" s="576"/>
    </row>
    <row r="25961" spans="5:5" ht="12" customHeight="1">
      <c r="E25961" s="576"/>
    </row>
    <row r="25962" spans="5:5" ht="12" customHeight="1">
      <c r="E25962" s="576"/>
    </row>
    <row r="25963" spans="5:5" ht="12" customHeight="1">
      <c r="E25963" s="576"/>
    </row>
    <row r="25964" spans="5:5" ht="12" customHeight="1">
      <c r="E25964" s="576"/>
    </row>
    <row r="25965" spans="5:5" ht="12" customHeight="1">
      <c r="E25965" s="576"/>
    </row>
    <row r="25966" spans="5:5" ht="12" customHeight="1">
      <c r="E25966" s="576"/>
    </row>
    <row r="25967" spans="5:5" ht="12" customHeight="1">
      <c r="E25967" s="576"/>
    </row>
    <row r="25968" spans="5:5" ht="12" customHeight="1">
      <c r="E25968" s="576"/>
    </row>
    <row r="25969" spans="5:5" ht="12" customHeight="1">
      <c r="E25969" s="576"/>
    </row>
    <row r="25970" spans="5:5" ht="12" customHeight="1">
      <c r="E25970" s="576"/>
    </row>
    <row r="25971" spans="5:5" ht="12" customHeight="1">
      <c r="E25971" s="576"/>
    </row>
    <row r="25972" spans="5:5" ht="12" customHeight="1">
      <c r="E25972" s="576"/>
    </row>
    <row r="25973" spans="5:5" ht="12" customHeight="1">
      <c r="E25973" s="576"/>
    </row>
    <row r="25974" spans="5:5" ht="12" customHeight="1">
      <c r="E25974" s="576"/>
    </row>
    <row r="25975" spans="5:5" ht="12" customHeight="1">
      <c r="E25975" s="576"/>
    </row>
    <row r="25976" spans="5:5" ht="12" customHeight="1">
      <c r="E25976" s="576"/>
    </row>
    <row r="25977" spans="5:5" ht="12" customHeight="1">
      <c r="E25977" s="576"/>
    </row>
    <row r="25978" spans="5:5" ht="12" customHeight="1">
      <c r="E25978" s="576"/>
    </row>
    <row r="25979" spans="5:5" ht="12" customHeight="1">
      <c r="E25979" s="576"/>
    </row>
    <row r="25980" spans="5:5" ht="12" customHeight="1">
      <c r="E25980" s="576"/>
    </row>
    <row r="25981" spans="5:5" ht="12" customHeight="1">
      <c r="E25981" s="576"/>
    </row>
    <row r="25982" spans="5:5" ht="12" customHeight="1">
      <c r="E25982" s="576"/>
    </row>
    <row r="25983" spans="5:5" ht="12" customHeight="1">
      <c r="E25983" s="576"/>
    </row>
    <row r="25984" spans="5:5" ht="12" customHeight="1">
      <c r="E25984" s="576"/>
    </row>
    <row r="25985" spans="5:5" ht="12" customHeight="1">
      <c r="E25985" s="576"/>
    </row>
    <row r="25986" spans="5:5" ht="12" customHeight="1">
      <c r="E25986" s="576"/>
    </row>
    <row r="25987" spans="5:5" ht="12" customHeight="1">
      <c r="E25987" s="576"/>
    </row>
    <row r="25988" spans="5:5" ht="12" customHeight="1">
      <c r="E25988" s="576"/>
    </row>
    <row r="25989" spans="5:5" ht="12" customHeight="1">
      <c r="E25989" s="576"/>
    </row>
    <row r="25990" spans="5:5" ht="12" customHeight="1">
      <c r="E25990" s="576"/>
    </row>
    <row r="25991" spans="5:5" ht="12" customHeight="1">
      <c r="E25991" s="576"/>
    </row>
    <row r="25992" spans="5:5" ht="12" customHeight="1">
      <c r="E25992" s="576"/>
    </row>
    <row r="25993" spans="5:5" ht="12" customHeight="1">
      <c r="E25993" s="576"/>
    </row>
    <row r="25994" spans="5:5" ht="12" customHeight="1">
      <c r="E25994" s="576"/>
    </row>
    <row r="25995" spans="5:5" ht="12" customHeight="1">
      <c r="E25995" s="576"/>
    </row>
    <row r="25996" spans="5:5" ht="12" customHeight="1">
      <c r="E25996" s="576"/>
    </row>
    <row r="25997" spans="5:5" ht="12" customHeight="1">
      <c r="E25997" s="576"/>
    </row>
    <row r="25998" spans="5:5" ht="12" customHeight="1">
      <c r="E25998" s="576"/>
    </row>
    <row r="25999" spans="5:5" ht="12" customHeight="1">
      <c r="E25999" s="576"/>
    </row>
    <row r="26000" spans="5:5" ht="12" customHeight="1">
      <c r="E26000" s="576"/>
    </row>
    <row r="26001" spans="5:5" ht="12" customHeight="1">
      <c r="E26001" s="576"/>
    </row>
    <row r="26002" spans="5:5" ht="12" customHeight="1">
      <c r="E26002" s="576"/>
    </row>
    <row r="26003" spans="5:5" ht="12" customHeight="1">
      <c r="E26003" s="576"/>
    </row>
    <row r="26004" spans="5:5" ht="12" customHeight="1">
      <c r="E26004" s="576"/>
    </row>
    <row r="26005" spans="5:5" ht="12" customHeight="1">
      <c r="E26005" s="576"/>
    </row>
    <row r="26006" spans="5:5" ht="12" customHeight="1">
      <c r="E26006" s="576"/>
    </row>
    <row r="26007" spans="5:5" ht="12" customHeight="1">
      <c r="E26007" s="576"/>
    </row>
    <row r="26008" spans="5:5" ht="12" customHeight="1">
      <c r="E26008" s="576"/>
    </row>
    <row r="26009" spans="5:5" ht="12" customHeight="1">
      <c r="E26009" s="576"/>
    </row>
    <row r="26010" spans="5:5" ht="12" customHeight="1">
      <c r="E26010" s="576"/>
    </row>
    <row r="26011" spans="5:5" ht="12" customHeight="1">
      <c r="E26011" s="576"/>
    </row>
    <row r="26012" spans="5:5" ht="12" customHeight="1">
      <c r="E26012" s="576"/>
    </row>
    <row r="26013" spans="5:5" ht="12" customHeight="1">
      <c r="E26013" s="576"/>
    </row>
    <row r="26014" spans="5:5" ht="12" customHeight="1">
      <c r="E26014" s="576"/>
    </row>
    <row r="26015" spans="5:5" ht="12" customHeight="1">
      <c r="E26015" s="576"/>
    </row>
    <row r="26016" spans="5:5" ht="12" customHeight="1">
      <c r="E26016" s="576"/>
    </row>
    <row r="26017" spans="5:5" ht="12" customHeight="1">
      <c r="E26017" s="576"/>
    </row>
    <row r="26018" spans="5:5" ht="12" customHeight="1">
      <c r="E26018" s="576"/>
    </row>
    <row r="26019" spans="5:5" ht="12" customHeight="1">
      <c r="E26019" s="576"/>
    </row>
    <row r="26020" spans="5:5" ht="12" customHeight="1">
      <c r="E26020" s="576"/>
    </row>
    <row r="26021" spans="5:5" ht="12" customHeight="1">
      <c r="E26021" s="576"/>
    </row>
    <row r="26022" spans="5:5" ht="12" customHeight="1">
      <c r="E26022" s="576"/>
    </row>
    <row r="26023" spans="5:5" ht="12" customHeight="1">
      <c r="E26023" s="576"/>
    </row>
    <row r="26024" spans="5:5" ht="12" customHeight="1">
      <c r="E26024" s="576"/>
    </row>
    <row r="26025" spans="5:5" ht="12" customHeight="1">
      <c r="E26025" s="576"/>
    </row>
    <row r="26026" spans="5:5" ht="12" customHeight="1">
      <c r="E26026" s="576"/>
    </row>
    <row r="26027" spans="5:5" ht="12" customHeight="1">
      <c r="E26027" s="576"/>
    </row>
    <row r="26028" spans="5:5" ht="12" customHeight="1">
      <c r="E26028" s="576"/>
    </row>
    <row r="26029" spans="5:5" ht="12" customHeight="1">
      <c r="E26029" s="576"/>
    </row>
    <row r="26030" spans="5:5" ht="12" customHeight="1">
      <c r="E26030" s="576"/>
    </row>
    <row r="26031" spans="5:5" ht="12" customHeight="1">
      <c r="E26031" s="576"/>
    </row>
    <row r="26032" spans="5:5" ht="12" customHeight="1">
      <c r="E26032" s="576"/>
    </row>
    <row r="26033" spans="5:5" ht="12" customHeight="1">
      <c r="E26033" s="576"/>
    </row>
    <row r="26034" spans="5:5" ht="12" customHeight="1">
      <c r="E26034" s="576"/>
    </row>
    <row r="26035" spans="5:5" ht="12" customHeight="1">
      <c r="E26035" s="576"/>
    </row>
    <row r="26036" spans="5:5" ht="12" customHeight="1">
      <c r="E26036" s="576"/>
    </row>
    <row r="26037" spans="5:5" ht="12" customHeight="1">
      <c r="E26037" s="576"/>
    </row>
    <row r="26038" spans="5:5" ht="12" customHeight="1">
      <c r="E26038" s="576"/>
    </row>
    <row r="26039" spans="5:5" ht="12" customHeight="1">
      <c r="E26039" s="576"/>
    </row>
    <row r="26040" spans="5:5" ht="12" customHeight="1">
      <c r="E26040" s="576"/>
    </row>
    <row r="26041" spans="5:5" ht="12" customHeight="1">
      <c r="E26041" s="576"/>
    </row>
    <row r="26042" spans="5:5" ht="12" customHeight="1">
      <c r="E26042" s="576"/>
    </row>
    <row r="26043" spans="5:5" ht="12" customHeight="1">
      <c r="E26043" s="576"/>
    </row>
    <row r="26044" spans="5:5" ht="12" customHeight="1">
      <c r="E26044" s="576"/>
    </row>
    <row r="26045" spans="5:5" ht="12" customHeight="1">
      <c r="E26045" s="576"/>
    </row>
    <row r="26046" spans="5:5" ht="12" customHeight="1">
      <c r="E26046" s="576"/>
    </row>
    <row r="26047" spans="5:5" ht="12" customHeight="1">
      <c r="E26047" s="576"/>
    </row>
    <row r="26048" spans="5:5" ht="12" customHeight="1">
      <c r="E26048" s="576"/>
    </row>
    <row r="26049" spans="5:5" ht="12" customHeight="1">
      <c r="E26049" s="576"/>
    </row>
    <row r="26050" spans="5:5" ht="12" customHeight="1">
      <c r="E26050" s="576"/>
    </row>
    <row r="26051" spans="5:5" ht="12" customHeight="1">
      <c r="E26051" s="576"/>
    </row>
    <row r="26052" spans="5:5" ht="12" customHeight="1">
      <c r="E26052" s="576"/>
    </row>
    <row r="26053" spans="5:5" ht="12" customHeight="1">
      <c r="E26053" s="576"/>
    </row>
    <row r="26054" spans="5:5" ht="12" customHeight="1">
      <c r="E26054" s="576"/>
    </row>
    <row r="26055" spans="5:5" ht="12" customHeight="1">
      <c r="E26055" s="576"/>
    </row>
    <row r="26056" spans="5:5" ht="12" customHeight="1">
      <c r="E26056" s="576"/>
    </row>
    <row r="26057" spans="5:5" ht="12" customHeight="1">
      <c r="E26057" s="576"/>
    </row>
    <row r="26058" spans="5:5" ht="12" customHeight="1">
      <c r="E26058" s="576"/>
    </row>
    <row r="26059" spans="5:5" ht="12" customHeight="1">
      <c r="E26059" s="576"/>
    </row>
    <row r="26060" spans="5:5" ht="12" customHeight="1">
      <c r="E26060" s="576"/>
    </row>
    <row r="26061" spans="5:5" ht="12" customHeight="1">
      <c r="E26061" s="576"/>
    </row>
    <row r="26062" spans="5:5" ht="12" customHeight="1">
      <c r="E26062" s="576"/>
    </row>
    <row r="26063" spans="5:5" ht="12" customHeight="1">
      <c r="E26063" s="576"/>
    </row>
    <row r="26064" spans="5:5" ht="12" customHeight="1">
      <c r="E26064" s="576"/>
    </row>
    <row r="26065" spans="5:5" ht="12" customHeight="1">
      <c r="E26065" s="576"/>
    </row>
    <row r="26066" spans="5:5" ht="12" customHeight="1">
      <c r="E26066" s="576"/>
    </row>
    <row r="26067" spans="5:5" ht="12" customHeight="1">
      <c r="E26067" s="576"/>
    </row>
    <row r="26068" spans="5:5" ht="12" customHeight="1">
      <c r="E26068" s="576"/>
    </row>
    <row r="26069" spans="5:5" ht="12" customHeight="1">
      <c r="E26069" s="576"/>
    </row>
    <row r="26070" spans="5:5" ht="12" customHeight="1">
      <c r="E26070" s="576"/>
    </row>
    <row r="26071" spans="5:5" ht="12" customHeight="1">
      <c r="E26071" s="576"/>
    </row>
    <row r="26072" spans="5:5" ht="12" customHeight="1">
      <c r="E26072" s="576"/>
    </row>
    <row r="26073" spans="5:5" ht="12" customHeight="1">
      <c r="E26073" s="576"/>
    </row>
    <row r="26074" spans="5:5" ht="12" customHeight="1">
      <c r="E26074" s="576"/>
    </row>
    <row r="26075" spans="5:5" ht="12" customHeight="1">
      <c r="E26075" s="576"/>
    </row>
    <row r="26076" spans="5:5" ht="12" customHeight="1">
      <c r="E26076" s="576"/>
    </row>
    <row r="26077" spans="5:5" ht="12" customHeight="1">
      <c r="E26077" s="576"/>
    </row>
    <row r="26078" spans="5:5" ht="12" customHeight="1">
      <c r="E26078" s="576"/>
    </row>
    <row r="26079" spans="5:5" ht="12" customHeight="1">
      <c r="E26079" s="576"/>
    </row>
    <row r="26080" spans="5:5" ht="12" customHeight="1">
      <c r="E26080" s="576"/>
    </row>
    <row r="26081" spans="5:5" ht="12" customHeight="1">
      <c r="E26081" s="576"/>
    </row>
    <row r="26082" spans="5:5" ht="12" customHeight="1">
      <c r="E26082" s="576"/>
    </row>
    <row r="26083" spans="5:5" ht="12" customHeight="1">
      <c r="E26083" s="576"/>
    </row>
    <row r="26084" spans="5:5" ht="12" customHeight="1">
      <c r="E26084" s="576"/>
    </row>
    <row r="26085" spans="5:5" ht="12" customHeight="1">
      <c r="E26085" s="576"/>
    </row>
    <row r="26086" spans="5:5" ht="12" customHeight="1">
      <c r="E26086" s="576"/>
    </row>
    <row r="26087" spans="5:5" ht="12" customHeight="1">
      <c r="E26087" s="576"/>
    </row>
    <row r="26088" spans="5:5" ht="12" customHeight="1">
      <c r="E26088" s="576"/>
    </row>
    <row r="26089" spans="5:5" ht="12" customHeight="1">
      <c r="E26089" s="576"/>
    </row>
    <row r="26090" spans="5:5" ht="12" customHeight="1">
      <c r="E26090" s="576"/>
    </row>
    <row r="26091" spans="5:5" ht="12" customHeight="1">
      <c r="E26091" s="576"/>
    </row>
    <row r="26092" spans="5:5" ht="12" customHeight="1">
      <c r="E26092" s="576"/>
    </row>
    <row r="26093" spans="5:5" ht="12" customHeight="1">
      <c r="E26093" s="576"/>
    </row>
    <row r="26094" spans="5:5" ht="12" customHeight="1">
      <c r="E26094" s="576"/>
    </row>
    <row r="26095" spans="5:5" ht="12" customHeight="1">
      <c r="E26095" s="576"/>
    </row>
    <row r="26096" spans="5:5" ht="12" customHeight="1">
      <c r="E26096" s="576"/>
    </row>
    <row r="26097" spans="5:5" ht="12" customHeight="1">
      <c r="E26097" s="576"/>
    </row>
    <row r="26098" spans="5:5" ht="12" customHeight="1">
      <c r="E26098" s="576"/>
    </row>
    <row r="26099" spans="5:5" ht="12" customHeight="1">
      <c r="E26099" s="576"/>
    </row>
    <row r="26100" spans="5:5" ht="12" customHeight="1">
      <c r="E26100" s="576"/>
    </row>
    <row r="26101" spans="5:5" ht="12" customHeight="1">
      <c r="E26101" s="576"/>
    </row>
    <row r="26102" spans="5:5" ht="12" customHeight="1">
      <c r="E26102" s="576"/>
    </row>
    <row r="26103" spans="5:5" ht="12" customHeight="1">
      <c r="E26103" s="576"/>
    </row>
    <row r="26104" spans="5:5" ht="12" customHeight="1">
      <c r="E26104" s="576"/>
    </row>
    <row r="26105" spans="5:5" ht="12" customHeight="1">
      <c r="E26105" s="576"/>
    </row>
    <row r="26106" spans="5:5" ht="12" customHeight="1">
      <c r="E26106" s="576"/>
    </row>
    <row r="26107" spans="5:5" ht="12" customHeight="1">
      <c r="E26107" s="576"/>
    </row>
    <row r="26108" spans="5:5" ht="12" customHeight="1">
      <c r="E26108" s="576"/>
    </row>
    <row r="26109" spans="5:5" ht="12" customHeight="1">
      <c r="E26109" s="576"/>
    </row>
    <row r="26110" spans="5:5" ht="12" customHeight="1">
      <c r="E26110" s="576"/>
    </row>
    <row r="26111" spans="5:5" ht="12" customHeight="1">
      <c r="E26111" s="576"/>
    </row>
    <row r="26112" spans="5:5" ht="12" customHeight="1">
      <c r="E26112" s="576"/>
    </row>
    <row r="26113" spans="5:5" ht="12" customHeight="1">
      <c r="E26113" s="576"/>
    </row>
    <row r="26114" spans="5:5" ht="12" customHeight="1">
      <c r="E26114" s="576"/>
    </row>
    <row r="26115" spans="5:5" ht="12" customHeight="1">
      <c r="E26115" s="576"/>
    </row>
    <row r="26116" spans="5:5" ht="12" customHeight="1">
      <c r="E26116" s="576"/>
    </row>
    <row r="26117" spans="5:5" ht="12" customHeight="1">
      <c r="E26117" s="576"/>
    </row>
    <row r="26118" spans="5:5" ht="12" customHeight="1">
      <c r="E26118" s="576"/>
    </row>
    <row r="26119" spans="5:5" ht="12" customHeight="1">
      <c r="E26119" s="576"/>
    </row>
    <row r="26120" spans="5:5" ht="12" customHeight="1">
      <c r="E26120" s="576"/>
    </row>
    <row r="26121" spans="5:5" ht="12" customHeight="1">
      <c r="E26121" s="576"/>
    </row>
    <row r="26122" spans="5:5" ht="12" customHeight="1">
      <c r="E26122" s="576"/>
    </row>
    <row r="26123" spans="5:5" ht="12" customHeight="1">
      <c r="E26123" s="576"/>
    </row>
    <row r="26124" spans="5:5" ht="12" customHeight="1">
      <c r="E26124" s="576"/>
    </row>
    <row r="26125" spans="5:5" ht="12" customHeight="1">
      <c r="E26125" s="576"/>
    </row>
    <row r="26126" spans="5:5" ht="12" customHeight="1">
      <c r="E26126" s="576"/>
    </row>
    <row r="26127" spans="5:5" ht="12" customHeight="1">
      <c r="E26127" s="576"/>
    </row>
    <row r="26128" spans="5:5" ht="12" customHeight="1">
      <c r="E26128" s="576"/>
    </row>
    <row r="26129" spans="5:5" ht="12" customHeight="1">
      <c r="E26129" s="576"/>
    </row>
    <row r="26130" spans="5:5" ht="12" customHeight="1">
      <c r="E26130" s="576"/>
    </row>
    <row r="26131" spans="5:5" ht="12" customHeight="1">
      <c r="E26131" s="576"/>
    </row>
    <row r="26132" spans="5:5" ht="12" customHeight="1">
      <c r="E26132" s="576"/>
    </row>
    <row r="26133" spans="5:5" ht="12" customHeight="1">
      <c r="E26133" s="576"/>
    </row>
    <row r="26134" spans="5:5" ht="12" customHeight="1">
      <c r="E26134" s="576"/>
    </row>
    <row r="26135" spans="5:5" ht="12" customHeight="1">
      <c r="E26135" s="576"/>
    </row>
    <row r="26136" spans="5:5" ht="12" customHeight="1">
      <c r="E26136" s="576"/>
    </row>
    <row r="26137" spans="5:5" ht="12" customHeight="1">
      <c r="E26137" s="576"/>
    </row>
    <row r="26138" spans="5:5" ht="12" customHeight="1">
      <c r="E26138" s="576"/>
    </row>
    <row r="26139" spans="5:5" ht="12" customHeight="1">
      <c r="E26139" s="576"/>
    </row>
    <row r="26140" spans="5:5" ht="12" customHeight="1">
      <c r="E26140" s="576"/>
    </row>
    <row r="26141" spans="5:5" ht="12" customHeight="1">
      <c r="E26141" s="576"/>
    </row>
    <row r="26142" spans="5:5" ht="12" customHeight="1">
      <c r="E26142" s="576"/>
    </row>
    <row r="26143" spans="5:5" ht="12" customHeight="1">
      <c r="E26143" s="576"/>
    </row>
    <row r="26144" spans="5:5" ht="12" customHeight="1">
      <c r="E26144" s="576"/>
    </row>
    <row r="26145" spans="5:5" ht="12" customHeight="1">
      <c r="E26145" s="576"/>
    </row>
    <row r="26146" spans="5:5" ht="12" customHeight="1">
      <c r="E26146" s="576"/>
    </row>
    <row r="26147" spans="5:5" ht="12" customHeight="1">
      <c r="E26147" s="576"/>
    </row>
    <row r="26148" spans="5:5" ht="12" customHeight="1">
      <c r="E26148" s="576"/>
    </row>
    <row r="26149" spans="5:5" ht="12" customHeight="1">
      <c r="E26149" s="576"/>
    </row>
    <row r="26150" spans="5:5" ht="12" customHeight="1">
      <c r="E26150" s="576"/>
    </row>
    <row r="26151" spans="5:5" ht="12" customHeight="1">
      <c r="E26151" s="576"/>
    </row>
    <row r="26152" spans="5:5" ht="12" customHeight="1">
      <c r="E26152" s="576"/>
    </row>
    <row r="26153" spans="5:5" ht="12" customHeight="1">
      <c r="E26153" s="576"/>
    </row>
    <row r="26154" spans="5:5" ht="12" customHeight="1">
      <c r="E26154" s="576"/>
    </row>
    <row r="26155" spans="5:5" ht="12" customHeight="1">
      <c r="E26155" s="576"/>
    </row>
    <row r="26156" spans="5:5" ht="12" customHeight="1">
      <c r="E26156" s="576"/>
    </row>
    <row r="26157" spans="5:5" ht="12" customHeight="1">
      <c r="E26157" s="576"/>
    </row>
    <row r="26158" spans="5:5" ht="12" customHeight="1">
      <c r="E26158" s="576"/>
    </row>
    <row r="26159" spans="5:5" ht="12" customHeight="1">
      <c r="E26159" s="576"/>
    </row>
    <row r="26160" spans="5:5" ht="12" customHeight="1">
      <c r="E26160" s="576"/>
    </row>
    <row r="26161" spans="5:5" ht="12" customHeight="1">
      <c r="E26161" s="576"/>
    </row>
    <row r="26162" spans="5:5" ht="12" customHeight="1">
      <c r="E26162" s="576"/>
    </row>
    <row r="26163" spans="5:5" ht="12" customHeight="1">
      <c r="E26163" s="576"/>
    </row>
    <row r="26164" spans="5:5" ht="12" customHeight="1">
      <c r="E26164" s="576"/>
    </row>
    <row r="26165" spans="5:5" ht="12" customHeight="1">
      <c r="E26165" s="576"/>
    </row>
    <row r="26166" spans="5:5" ht="12" customHeight="1">
      <c r="E26166" s="576"/>
    </row>
    <row r="26167" spans="5:5" ht="12" customHeight="1">
      <c r="E26167" s="576"/>
    </row>
    <row r="26168" spans="5:5" ht="12" customHeight="1">
      <c r="E26168" s="576"/>
    </row>
    <row r="26169" spans="5:5" ht="12" customHeight="1">
      <c r="E26169" s="576"/>
    </row>
    <row r="26170" spans="5:5" ht="12" customHeight="1">
      <c r="E26170" s="576"/>
    </row>
    <row r="26171" spans="5:5" ht="12" customHeight="1">
      <c r="E26171" s="576"/>
    </row>
    <row r="26172" spans="5:5" ht="12" customHeight="1">
      <c r="E26172" s="576"/>
    </row>
    <row r="26173" spans="5:5" ht="12" customHeight="1">
      <c r="E26173" s="576"/>
    </row>
    <row r="26174" spans="5:5" ht="12" customHeight="1">
      <c r="E26174" s="576"/>
    </row>
    <row r="26175" spans="5:5" ht="12" customHeight="1">
      <c r="E26175" s="576"/>
    </row>
    <row r="26176" spans="5:5" ht="12" customHeight="1">
      <c r="E26176" s="576"/>
    </row>
    <row r="26177" spans="5:5" ht="12" customHeight="1">
      <c r="E26177" s="576"/>
    </row>
    <row r="26178" spans="5:5" ht="12" customHeight="1">
      <c r="E26178" s="576"/>
    </row>
    <row r="26179" spans="5:5" ht="12" customHeight="1">
      <c r="E26179" s="576"/>
    </row>
    <row r="26180" spans="5:5" ht="12" customHeight="1">
      <c r="E26180" s="576"/>
    </row>
    <row r="26181" spans="5:5" ht="12" customHeight="1">
      <c r="E26181" s="576"/>
    </row>
    <row r="26182" spans="5:5" ht="12" customHeight="1">
      <c r="E26182" s="576"/>
    </row>
    <row r="26183" spans="5:5" ht="12" customHeight="1">
      <c r="E26183" s="576"/>
    </row>
    <row r="26184" spans="5:5" ht="12" customHeight="1">
      <c r="E26184" s="576"/>
    </row>
    <row r="26185" spans="5:5" ht="12" customHeight="1">
      <c r="E26185" s="576"/>
    </row>
    <row r="26186" spans="5:5" ht="12" customHeight="1">
      <c r="E26186" s="576"/>
    </row>
    <row r="26187" spans="5:5" ht="12" customHeight="1">
      <c r="E26187" s="576"/>
    </row>
    <row r="26188" spans="5:5" ht="12" customHeight="1">
      <c r="E26188" s="576"/>
    </row>
    <row r="26189" spans="5:5" ht="12" customHeight="1">
      <c r="E26189" s="576"/>
    </row>
    <row r="26190" spans="5:5" ht="12" customHeight="1">
      <c r="E26190" s="576"/>
    </row>
    <row r="26191" spans="5:5" ht="12" customHeight="1">
      <c r="E26191" s="576"/>
    </row>
    <row r="26192" spans="5:5" ht="12" customHeight="1">
      <c r="E26192" s="576"/>
    </row>
    <row r="26193" spans="5:5" ht="12" customHeight="1">
      <c r="E26193" s="576"/>
    </row>
    <row r="26194" spans="5:5" ht="12" customHeight="1">
      <c r="E26194" s="576"/>
    </row>
    <row r="26195" spans="5:5" ht="12" customHeight="1">
      <c r="E26195" s="576"/>
    </row>
    <row r="26196" spans="5:5" ht="12" customHeight="1">
      <c r="E26196" s="576"/>
    </row>
    <row r="26197" spans="5:5" ht="12" customHeight="1">
      <c r="E26197" s="576"/>
    </row>
    <row r="26198" spans="5:5" ht="12" customHeight="1">
      <c r="E26198" s="576"/>
    </row>
    <row r="26199" spans="5:5" ht="12" customHeight="1">
      <c r="E26199" s="576"/>
    </row>
    <row r="26200" spans="5:5" ht="12" customHeight="1">
      <c r="E26200" s="576"/>
    </row>
    <row r="26201" spans="5:5" ht="12" customHeight="1">
      <c r="E26201" s="576"/>
    </row>
    <row r="26202" spans="5:5" ht="12" customHeight="1">
      <c r="E26202" s="576"/>
    </row>
    <row r="26203" spans="5:5" ht="12" customHeight="1">
      <c r="E26203" s="576"/>
    </row>
    <row r="26204" spans="5:5" ht="12" customHeight="1">
      <c r="E26204" s="576"/>
    </row>
    <row r="26205" spans="5:5" ht="12" customHeight="1">
      <c r="E26205" s="576"/>
    </row>
    <row r="26206" spans="5:5" ht="12" customHeight="1">
      <c r="E26206" s="576"/>
    </row>
    <row r="26207" spans="5:5" ht="12" customHeight="1">
      <c r="E26207" s="576"/>
    </row>
    <row r="26208" spans="5:5" ht="12" customHeight="1">
      <c r="E26208" s="576"/>
    </row>
    <row r="26209" spans="5:5" ht="12" customHeight="1">
      <c r="E26209" s="576"/>
    </row>
    <row r="26210" spans="5:5" ht="12" customHeight="1">
      <c r="E26210" s="576"/>
    </row>
    <row r="26211" spans="5:5" ht="12" customHeight="1">
      <c r="E26211" s="576"/>
    </row>
    <row r="26212" spans="5:5" ht="12" customHeight="1">
      <c r="E26212" s="576"/>
    </row>
    <row r="26213" spans="5:5" ht="12" customHeight="1">
      <c r="E26213" s="576"/>
    </row>
    <row r="26214" spans="5:5" ht="12" customHeight="1">
      <c r="E26214" s="576"/>
    </row>
    <row r="26215" spans="5:5" ht="12" customHeight="1">
      <c r="E26215" s="576"/>
    </row>
    <row r="26216" spans="5:5" ht="12" customHeight="1">
      <c r="E26216" s="576"/>
    </row>
    <row r="26217" spans="5:5" ht="12" customHeight="1">
      <c r="E26217" s="576"/>
    </row>
    <row r="26218" spans="5:5" ht="12" customHeight="1">
      <c r="E26218" s="576"/>
    </row>
    <row r="26219" spans="5:5" ht="12" customHeight="1">
      <c r="E26219" s="576"/>
    </row>
    <row r="26220" spans="5:5" ht="12" customHeight="1">
      <c r="E26220" s="576"/>
    </row>
    <row r="26221" spans="5:5" ht="12" customHeight="1">
      <c r="E26221" s="576"/>
    </row>
    <row r="26222" spans="5:5" ht="12" customHeight="1">
      <c r="E26222" s="576"/>
    </row>
    <row r="26223" spans="5:5" ht="12" customHeight="1">
      <c r="E26223" s="576"/>
    </row>
    <row r="26224" spans="5:5" ht="12" customHeight="1">
      <c r="E26224" s="576"/>
    </row>
    <row r="26225" spans="5:5" ht="12" customHeight="1">
      <c r="E26225" s="576"/>
    </row>
    <row r="26226" spans="5:5" ht="12" customHeight="1">
      <c r="E26226" s="576"/>
    </row>
    <row r="26227" spans="5:5" ht="12" customHeight="1">
      <c r="E26227" s="576"/>
    </row>
    <row r="26228" spans="5:5" ht="12" customHeight="1">
      <c r="E26228" s="576"/>
    </row>
    <row r="26229" spans="5:5" ht="12" customHeight="1">
      <c r="E26229" s="576"/>
    </row>
    <row r="26230" spans="5:5" ht="12" customHeight="1">
      <c r="E26230" s="576"/>
    </row>
    <row r="26231" spans="5:5" ht="12" customHeight="1">
      <c r="E26231" s="576"/>
    </row>
    <row r="26232" spans="5:5" ht="12" customHeight="1">
      <c r="E26232" s="576"/>
    </row>
    <row r="26233" spans="5:5" ht="12" customHeight="1">
      <c r="E26233" s="576"/>
    </row>
    <row r="26234" spans="5:5" ht="12" customHeight="1">
      <c r="E26234" s="576"/>
    </row>
    <row r="26235" spans="5:5" ht="12" customHeight="1">
      <c r="E26235" s="576"/>
    </row>
    <row r="26236" spans="5:5" ht="12" customHeight="1">
      <c r="E26236" s="576"/>
    </row>
    <row r="26237" spans="5:5" ht="12" customHeight="1">
      <c r="E26237" s="576"/>
    </row>
    <row r="26238" spans="5:5" ht="12" customHeight="1">
      <c r="E26238" s="576"/>
    </row>
    <row r="26239" spans="5:5" ht="12" customHeight="1">
      <c r="E26239" s="576"/>
    </row>
    <row r="26240" spans="5:5" ht="12" customHeight="1">
      <c r="E26240" s="576"/>
    </row>
    <row r="26241" spans="5:5" ht="12" customHeight="1">
      <c r="E26241" s="576"/>
    </row>
    <row r="26242" spans="5:5" ht="12" customHeight="1">
      <c r="E26242" s="576"/>
    </row>
    <row r="26243" spans="5:5" ht="12" customHeight="1">
      <c r="E26243" s="576"/>
    </row>
    <row r="26244" spans="5:5" ht="12" customHeight="1">
      <c r="E26244" s="576"/>
    </row>
    <row r="26245" spans="5:5" ht="12" customHeight="1">
      <c r="E26245" s="576"/>
    </row>
    <row r="26246" spans="5:5" ht="12" customHeight="1">
      <c r="E26246" s="576"/>
    </row>
    <row r="26247" spans="5:5" ht="12" customHeight="1">
      <c r="E26247" s="576"/>
    </row>
    <row r="26248" spans="5:5" ht="12" customHeight="1">
      <c r="E26248" s="576"/>
    </row>
    <row r="26249" spans="5:5" ht="12" customHeight="1">
      <c r="E26249" s="576"/>
    </row>
    <row r="26250" spans="5:5" ht="12" customHeight="1">
      <c r="E26250" s="576"/>
    </row>
    <row r="26251" spans="5:5" ht="12" customHeight="1">
      <c r="E26251" s="576"/>
    </row>
    <row r="26252" spans="5:5" ht="12" customHeight="1">
      <c r="E26252" s="576"/>
    </row>
    <row r="26253" spans="5:5" ht="12" customHeight="1">
      <c r="E26253" s="576"/>
    </row>
    <row r="26254" spans="5:5" ht="12" customHeight="1">
      <c r="E26254" s="576"/>
    </row>
    <row r="26255" spans="5:5" ht="12" customHeight="1">
      <c r="E26255" s="576"/>
    </row>
    <row r="26256" spans="5:5" ht="12" customHeight="1">
      <c r="E26256" s="576"/>
    </row>
    <row r="26257" spans="5:5" ht="12" customHeight="1">
      <c r="E26257" s="576"/>
    </row>
    <row r="26258" spans="5:5" ht="12" customHeight="1">
      <c r="E26258" s="576"/>
    </row>
    <row r="26259" spans="5:5" ht="12" customHeight="1">
      <c r="E26259" s="576"/>
    </row>
    <row r="26260" spans="5:5" ht="12" customHeight="1">
      <c r="E26260" s="576"/>
    </row>
    <row r="26261" spans="5:5" ht="12" customHeight="1">
      <c r="E26261" s="576"/>
    </row>
    <row r="26262" spans="5:5" ht="12" customHeight="1">
      <c r="E26262" s="576"/>
    </row>
    <row r="26263" spans="5:5" ht="12" customHeight="1">
      <c r="E26263" s="576"/>
    </row>
    <row r="26264" spans="5:5" ht="12" customHeight="1">
      <c r="E26264" s="576"/>
    </row>
    <row r="26265" spans="5:5" ht="12" customHeight="1">
      <c r="E26265" s="576"/>
    </row>
    <row r="26266" spans="5:5" ht="12" customHeight="1">
      <c r="E26266" s="576"/>
    </row>
    <row r="26267" spans="5:5" ht="12" customHeight="1">
      <c r="E26267" s="576"/>
    </row>
    <row r="26268" spans="5:5" ht="12" customHeight="1">
      <c r="E26268" s="576"/>
    </row>
    <row r="26269" spans="5:5" ht="12" customHeight="1">
      <c r="E26269" s="576"/>
    </row>
    <row r="26270" spans="5:5" ht="12" customHeight="1">
      <c r="E26270" s="576"/>
    </row>
    <row r="26271" spans="5:5" ht="12" customHeight="1">
      <c r="E26271" s="576"/>
    </row>
    <row r="26272" spans="5:5" ht="12" customHeight="1">
      <c r="E26272" s="576"/>
    </row>
    <row r="26273" spans="5:5" ht="12" customHeight="1">
      <c r="E26273" s="576"/>
    </row>
    <row r="26274" spans="5:5" ht="12" customHeight="1">
      <c r="E26274" s="576"/>
    </row>
    <row r="26275" spans="5:5" ht="12" customHeight="1">
      <c r="E26275" s="576"/>
    </row>
    <row r="26276" spans="5:5" ht="12" customHeight="1">
      <c r="E26276" s="576"/>
    </row>
    <row r="26277" spans="5:5" ht="12" customHeight="1">
      <c r="E26277" s="576"/>
    </row>
    <row r="26278" spans="5:5" ht="12" customHeight="1">
      <c r="E26278" s="576"/>
    </row>
    <row r="26279" spans="5:5" ht="12" customHeight="1">
      <c r="E26279" s="576"/>
    </row>
    <row r="26280" spans="5:5" ht="12" customHeight="1">
      <c r="E26280" s="576"/>
    </row>
    <row r="26281" spans="5:5" ht="12" customHeight="1">
      <c r="E26281" s="576"/>
    </row>
    <row r="26282" spans="5:5" ht="12" customHeight="1">
      <c r="E26282" s="576"/>
    </row>
    <row r="26283" spans="5:5" ht="12" customHeight="1">
      <c r="E26283" s="576"/>
    </row>
    <row r="26284" spans="5:5" ht="12" customHeight="1">
      <c r="E26284" s="576"/>
    </row>
    <row r="26285" spans="5:5" ht="12" customHeight="1">
      <c r="E26285" s="576"/>
    </row>
    <row r="26286" spans="5:5" ht="12" customHeight="1">
      <c r="E26286" s="576"/>
    </row>
    <row r="26287" spans="5:5" ht="12" customHeight="1">
      <c r="E26287" s="576"/>
    </row>
    <row r="26288" spans="5:5" ht="12" customHeight="1">
      <c r="E26288" s="576"/>
    </row>
    <row r="26289" spans="5:5" ht="12" customHeight="1">
      <c r="E26289" s="576"/>
    </row>
    <row r="26290" spans="5:5" ht="12" customHeight="1">
      <c r="E26290" s="576"/>
    </row>
    <row r="26291" spans="5:5" ht="12" customHeight="1">
      <c r="E26291" s="576"/>
    </row>
    <row r="26292" spans="5:5" ht="12" customHeight="1">
      <c r="E26292" s="576"/>
    </row>
    <row r="26293" spans="5:5" ht="12" customHeight="1">
      <c r="E26293" s="576"/>
    </row>
    <row r="26294" spans="5:5" ht="12" customHeight="1">
      <c r="E26294" s="576"/>
    </row>
    <row r="26295" spans="5:5" ht="12" customHeight="1">
      <c r="E26295" s="576"/>
    </row>
    <row r="26296" spans="5:5" ht="12" customHeight="1">
      <c r="E26296" s="576"/>
    </row>
    <row r="26297" spans="5:5" ht="12" customHeight="1">
      <c r="E26297" s="576"/>
    </row>
    <row r="26298" spans="5:5" ht="12" customHeight="1">
      <c r="E26298" s="576"/>
    </row>
    <row r="26299" spans="5:5" ht="12" customHeight="1">
      <c r="E26299" s="576"/>
    </row>
    <row r="26300" spans="5:5" ht="12" customHeight="1">
      <c r="E26300" s="576"/>
    </row>
    <row r="26301" spans="5:5" ht="12" customHeight="1">
      <c r="E26301" s="576"/>
    </row>
    <row r="26302" spans="5:5" ht="12" customHeight="1">
      <c r="E26302" s="576"/>
    </row>
    <row r="26303" spans="5:5" ht="12" customHeight="1">
      <c r="E26303" s="576"/>
    </row>
    <row r="26304" spans="5:5" ht="12" customHeight="1">
      <c r="E26304" s="576"/>
    </row>
    <row r="26305" spans="5:5" ht="12" customHeight="1">
      <c r="E26305" s="576"/>
    </row>
    <row r="26306" spans="5:5" ht="12" customHeight="1">
      <c r="E26306" s="576"/>
    </row>
    <row r="26307" spans="5:5" ht="12" customHeight="1">
      <c r="E26307" s="576"/>
    </row>
    <row r="26308" spans="5:5" ht="12" customHeight="1">
      <c r="E26308" s="576"/>
    </row>
    <row r="26309" spans="5:5" ht="12" customHeight="1">
      <c r="E26309" s="576"/>
    </row>
    <row r="26310" spans="5:5" ht="12" customHeight="1">
      <c r="E26310" s="576"/>
    </row>
    <row r="26311" spans="5:5" ht="12" customHeight="1">
      <c r="E26311" s="576"/>
    </row>
    <row r="26312" spans="5:5" ht="12" customHeight="1">
      <c r="E26312" s="576"/>
    </row>
    <row r="26313" spans="5:5" ht="12" customHeight="1">
      <c r="E26313" s="576"/>
    </row>
    <row r="26314" spans="5:5" ht="12" customHeight="1">
      <c r="E26314" s="576"/>
    </row>
    <row r="26315" spans="5:5" ht="12" customHeight="1">
      <c r="E26315" s="576"/>
    </row>
    <row r="26316" spans="5:5" ht="12" customHeight="1">
      <c r="E26316" s="576"/>
    </row>
    <row r="26317" spans="5:5" ht="12" customHeight="1">
      <c r="E26317" s="576"/>
    </row>
    <row r="26318" spans="5:5" ht="12" customHeight="1">
      <c r="E26318" s="576"/>
    </row>
    <row r="26319" spans="5:5" ht="12" customHeight="1">
      <c r="E26319" s="576"/>
    </row>
    <row r="26320" spans="5:5" ht="12" customHeight="1">
      <c r="E26320" s="576"/>
    </row>
    <row r="26321" spans="5:5" ht="12" customHeight="1">
      <c r="E26321" s="576"/>
    </row>
    <row r="26322" spans="5:5" ht="12" customHeight="1">
      <c r="E26322" s="576"/>
    </row>
    <row r="26323" spans="5:5" ht="12" customHeight="1">
      <c r="E26323" s="576"/>
    </row>
    <row r="26324" spans="5:5" ht="12" customHeight="1">
      <c r="E26324" s="576"/>
    </row>
    <row r="26325" spans="5:5" ht="12" customHeight="1">
      <c r="E26325" s="576"/>
    </row>
    <row r="26326" spans="5:5" ht="12" customHeight="1">
      <c r="E26326" s="576"/>
    </row>
    <row r="26327" spans="5:5" ht="12" customHeight="1">
      <c r="E26327" s="576"/>
    </row>
    <row r="26328" spans="5:5" ht="12" customHeight="1">
      <c r="E26328" s="576"/>
    </row>
    <row r="26329" spans="5:5" ht="12" customHeight="1">
      <c r="E26329" s="576"/>
    </row>
    <row r="26330" spans="5:5" ht="12" customHeight="1">
      <c r="E26330" s="576"/>
    </row>
    <row r="26331" spans="5:5" ht="12" customHeight="1">
      <c r="E26331" s="576"/>
    </row>
    <row r="26332" spans="5:5" ht="12" customHeight="1">
      <c r="E26332" s="576"/>
    </row>
    <row r="26333" spans="5:5" ht="12" customHeight="1">
      <c r="E26333" s="576"/>
    </row>
    <row r="26334" spans="5:5" ht="12" customHeight="1">
      <c r="E26334" s="576"/>
    </row>
    <row r="26335" spans="5:5" ht="12" customHeight="1">
      <c r="E26335" s="576"/>
    </row>
    <row r="26336" spans="5:5" ht="12" customHeight="1">
      <c r="E26336" s="576"/>
    </row>
    <row r="26337" spans="5:5" ht="12" customHeight="1">
      <c r="E26337" s="576"/>
    </row>
    <row r="26338" spans="5:5" ht="12" customHeight="1">
      <c r="E26338" s="576"/>
    </row>
    <row r="26339" spans="5:5" ht="12" customHeight="1">
      <c r="E26339" s="576"/>
    </row>
    <row r="26340" spans="5:5" ht="12" customHeight="1">
      <c r="E26340" s="576"/>
    </row>
    <row r="26341" spans="5:5" ht="12" customHeight="1">
      <c r="E26341" s="576"/>
    </row>
    <row r="26342" spans="5:5" ht="12" customHeight="1">
      <c r="E26342" s="576"/>
    </row>
    <row r="26343" spans="5:5" ht="12" customHeight="1">
      <c r="E26343" s="576"/>
    </row>
    <row r="26344" spans="5:5" ht="12" customHeight="1">
      <c r="E26344" s="576"/>
    </row>
    <row r="26345" spans="5:5" ht="12" customHeight="1">
      <c r="E26345" s="576"/>
    </row>
    <row r="26346" spans="5:5" ht="12" customHeight="1">
      <c r="E26346" s="576"/>
    </row>
    <row r="26347" spans="5:5" ht="12" customHeight="1">
      <c r="E26347" s="576"/>
    </row>
    <row r="26348" spans="5:5" ht="12" customHeight="1">
      <c r="E26348" s="576"/>
    </row>
    <row r="26349" spans="5:5" ht="12" customHeight="1">
      <c r="E26349" s="576"/>
    </row>
    <row r="26350" spans="5:5" ht="12" customHeight="1">
      <c r="E26350" s="576"/>
    </row>
    <row r="26351" spans="5:5" ht="12" customHeight="1">
      <c r="E26351" s="576"/>
    </row>
    <row r="26352" spans="5:5" ht="12" customHeight="1">
      <c r="E26352" s="576"/>
    </row>
    <row r="26353" spans="5:5" ht="12" customHeight="1">
      <c r="E26353" s="576"/>
    </row>
    <row r="26354" spans="5:5" ht="12" customHeight="1">
      <c r="E26354" s="576"/>
    </row>
    <row r="26355" spans="5:5" ht="12" customHeight="1">
      <c r="E26355" s="576"/>
    </row>
    <row r="26356" spans="5:5" ht="12" customHeight="1">
      <c r="E26356" s="576"/>
    </row>
    <row r="26357" spans="5:5" ht="12" customHeight="1">
      <c r="E26357" s="576"/>
    </row>
    <row r="26358" spans="5:5" ht="12" customHeight="1">
      <c r="E26358" s="576"/>
    </row>
    <row r="26359" spans="5:5" ht="12" customHeight="1">
      <c r="E26359" s="576"/>
    </row>
    <row r="26360" spans="5:5" ht="12" customHeight="1">
      <c r="E26360" s="576"/>
    </row>
    <row r="26361" spans="5:5" ht="12" customHeight="1">
      <c r="E26361" s="576"/>
    </row>
    <row r="26362" spans="5:5" ht="12" customHeight="1">
      <c r="E26362" s="576"/>
    </row>
    <row r="26363" spans="5:5" ht="12" customHeight="1">
      <c r="E26363" s="576"/>
    </row>
    <row r="26364" spans="5:5" ht="12" customHeight="1">
      <c r="E26364" s="576"/>
    </row>
    <row r="26365" spans="5:5" ht="12" customHeight="1">
      <c r="E26365" s="576"/>
    </row>
    <row r="26366" spans="5:5" ht="12" customHeight="1">
      <c r="E26366" s="576"/>
    </row>
    <row r="26367" spans="5:5" ht="12" customHeight="1">
      <c r="E26367" s="576"/>
    </row>
    <row r="26368" spans="5:5" ht="12" customHeight="1">
      <c r="E26368" s="576"/>
    </row>
    <row r="26369" spans="5:5" ht="12" customHeight="1">
      <c r="E26369" s="576"/>
    </row>
    <row r="26370" spans="5:5" ht="12" customHeight="1">
      <c r="E26370" s="576"/>
    </row>
    <row r="26371" spans="5:5" ht="12" customHeight="1">
      <c r="E26371" s="576"/>
    </row>
    <row r="26372" spans="5:5" ht="12" customHeight="1">
      <c r="E26372" s="576"/>
    </row>
    <row r="26373" spans="5:5" ht="12" customHeight="1">
      <c r="E26373" s="576"/>
    </row>
    <row r="26374" spans="5:5" ht="12" customHeight="1">
      <c r="E26374" s="576"/>
    </row>
    <row r="26375" spans="5:5" ht="12" customHeight="1">
      <c r="E26375" s="576"/>
    </row>
    <row r="26376" spans="5:5" ht="12" customHeight="1">
      <c r="E26376" s="576"/>
    </row>
    <row r="26377" spans="5:5" ht="12" customHeight="1">
      <c r="E26377" s="576"/>
    </row>
    <row r="26378" spans="5:5" ht="12" customHeight="1">
      <c r="E26378" s="576"/>
    </row>
    <row r="26379" spans="5:5" ht="12" customHeight="1">
      <c r="E26379" s="576"/>
    </row>
    <row r="26380" spans="5:5" ht="12" customHeight="1">
      <c r="E26380" s="576"/>
    </row>
    <row r="26381" spans="5:5" ht="12" customHeight="1">
      <c r="E26381" s="576"/>
    </row>
    <row r="26382" spans="5:5" ht="12" customHeight="1">
      <c r="E26382" s="576"/>
    </row>
    <row r="26383" spans="5:5" ht="12" customHeight="1">
      <c r="E26383" s="576"/>
    </row>
    <row r="26384" spans="5:5" ht="12" customHeight="1">
      <c r="E26384" s="576"/>
    </row>
    <row r="26385" spans="5:5" ht="12" customHeight="1">
      <c r="E26385" s="576"/>
    </row>
    <row r="26386" spans="5:5" ht="12" customHeight="1">
      <c r="E26386" s="576"/>
    </row>
    <row r="26387" spans="5:5" ht="12" customHeight="1">
      <c r="E26387" s="576"/>
    </row>
    <row r="26388" spans="5:5" ht="12" customHeight="1">
      <c r="E26388" s="576"/>
    </row>
    <row r="26389" spans="5:5" ht="12" customHeight="1">
      <c r="E26389" s="576"/>
    </row>
    <row r="26390" spans="5:5" ht="12" customHeight="1">
      <c r="E26390" s="576"/>
    </row>
    <row r="26391" spans="5:5" ht="12" customHeight="1">
      <c r="E26391" s="576"/>
    </row>
    <row r="26392" spans="5:5" ht="12" customHeight="1">
      <c r="E26392" s="576"/>
    </row>
    <row r="26393" spans="5:5" ht="12" customHeight="1">
      <c r="E26393" s="576"/>
    </row>
    <row r="26394" spans="5:5" ht="12" customHeight="1">
      <c r="E26394" s="576"/>
    </row>
    <row r="26395" spans="5:5" ht="12" customHeight="1">
      <c r="E26395" s="576"/>
    </row>
    <row r="26396" spans="5:5" ht="12" customHeight="1">
      <c r="E26396" s="576"/>
    </row>
    <row r="26397" spans="5:5" ht="12" customHeight="1">
      <c r="E26397" s="576"/>
    </row>
    <row r="26398" spans="5:5" ht="12" customHeight="1">
      <c r="E26398" s="576"/>
    </row>
    <row r="26399" spans="5:5" ht="12" customHeight="1">
      <c r="E26399" s="576"/>
    </row>
    <row r="26400" spans="5:5" ht="12" customHeight="1">
      <c r="E26400" s="576"/>
    </row>
    <row r="26401" spans="5:5" ht="12" customHeight="1">
      <c r="E26401" s="576"/>
    </row>
    <row r="26402" spans="5:5" ht="12" customHeight="1">
      <c r="E26402" s="576"/>
    </row>
    <row r="26403" spans="5:5" ht="12" customHeight="1">
      <c r="E26403" s="576"/>
    </row>
    <row r="26404" spans="5:5" ht="12" customHeight="1">
      <c r="E26404" s="576"/>
    </row>
    <row r="26405" spans="5:5" ht="12" customHeight="1">
      <c r="E26405" s="576"/>
    </row>
    <row r="26406" spans="5:5" ht="12" customHeight="1">
      <c r="E26406" s="576"/>
    </row>
    <row r="26407" spans="5:5" ht="12" customHeight="1">
      <c r="E26407" s="576"/>
    </row>
    <row r="26408" spans="5:5" ht="12" customHeight="1">
      <c r="E26408" s="576"/>
    </row>
    <row r="26409" spans="5:5" ht="12" customHeight="1">
      <c r="E26409" s="576"/>
    </row>
    <row r="26410" spans="5:5" ht="12" customHeight="1">
      <c r="E26410" s="576"/>
    </row>
    <row r="26411" spans="5:5" ht="12" customHeight="1">
      <c r="E26411" s="576"/>
    </row>
    <row r="26412" spans="5:5" ht="12" customHeight="1">
      <c r="E26412" s="576"/>
    </row>
    <row r="26413" spans="5:5" ht="12" customHeight="1">
      <c r="E26413" s="576"/>
    </row>
    <row r="26414" spans="5:5" ht="12" customHeight="1">
      <c r="E26414" s="576"/>
    </row>
    <row r="26415" spans="5:5" ht="12" customHeight="1">
      <c r="E26415" s="576"/>
    </row>
    <row r="26416" spans="5:5" ht="12" customHeight="1">
      <c r="E26416" s="576"/>
    </row>
    <row r="26417" spans="5:5" ht="12" customHeight="1">
      <c r="E26417" s="576"/>
    </row>
    <row r="26418" spans="5:5" ht="12" customHeight="1">
      <c r="E26418" s="576"/>
    </row>
    <row r="26419" spans="5:5" ht="12" customHeight="1">
      <c r="E26419" s="576"/>
    </row>
    <row r="26420" spans="5:5" ht="12" customHeight="1">
      <c r="E26420" s="576"/>
    </row>
    <row r="26421" spans="5:5" ht="12" customHeight="1">
      <c r="E26421" s="576"/>
    </row>
    <row r="26422" spans="5:5" ht="12" customHeight="1">
      <c r="E26422" s="576"/>
    </row>
    <row r="26423" spans="5:5" ht="12" customHeight="1">
      <c r="E26423" s="576"/>
    </row>
    <row r="26424" spans="5:5" ht="12" customHeight="1">
      <c r="E26424" s="576"/>
    </row>
    <row r="26425" spans="5:5" ht="12" customHeight="1">
      <c r="E26425" s="576"/>
    </row>
    <row r="26426" spans="5:5" ht="12" customHeight="1">
      <c r="E26426" s="576"/>
    </row>
    <row r="26427" spans="5:5" ht="12" customHeight="1">
      <c r="E26427" s="576"/>
    </row>
    <row r="26428" spans="5:5" ht="12" customHeight="1">
      <c r="E26428" s="576"/>
    </row>
    <row r="26429" spans="5:5" ht="12" customHeight="1">
      <c r="E26429" s="576"/>
    </row>
    <row r="26430" spans="5:5" ht="12" customHeight="1">
      <c r="E26430" s="576"/>
    </row>
    <row r="26431" spans="5:5" ht="12" customHeight="1">
      <c r="E26431" s="576"/>
    </row>
    <row r="26432" spans="5:5" ht="12" customHeight="1">
      <c r="E26432" s="576"/>
    </row>
    <row r="26433" spans="5:5" ht="12" customHeight="1">
      <c r="E26433" s="576"/>
    </row>
    <row r="26434" spans="5:5" ht="12" customHeight="1">
      <c r="E26434" s="576"/>
    </row>
    <row r="26435" spans="5:5" ht="12" customHeight="1">
      <c r="E26435" s="576"/>
    </row>
    <row r="26436" spans="5:5" ht="12" customHeight="1">
      <c r="E26436" s="576"/>
    </row>
    <row r="26437" spans="5:5" ht="12" customHeight="1">
      <c r="E26437" s="576"/>
    </row>
    <row r="26438" spans="5:5" ht="12" customHeight="1">
      <c r="E26438" s="576"/>
    </row>
    <row r="26439" spans="5:5" ht="12" customHeight="1">
      <c r="E26439" s="576"/>
    </row>
    <row r="26440" spans="5:5" ht="12" customHeight="1">
      <c r="E26440" s="576"/>
    </row>
    <row r="26441" spans="5:5" ht="12" customHeight="1">
      <c r="E26441" s="576"/>
    </row>
    <row r="26442" spans="5:5" ht="12" customHeight="1">
      <c r="E26442" s="576"/>
    </row>
    <row r="26443" spans="5:5" ht="12" customHeight="1">
      <c r="E26443" s="576"/>
    </row>
    <row r="26444" spans="5:5" ht="12" customHeight="1">
      <c r="E26444" s="576"/>
    </row>
    <row r="26445" spans="5:5" ht="12" customHeight="1">
      <c r="E26445" s="576"/>
    </row>
    <row r="26446" spans="5:5" ht="12" customHeight="1">
      <c r="E26446" s="576"/>
    </row>
    <row r="26447" spans="5:5" ht="12" customHeight="1">
      <c r="E26447" s="576"/>
    </row>
    <row r="26448" spans="5:5" ht="12" customHeight="1">
      <c r="E26448" s="576"/>
    </row>
    <row r="26449" spans="5:5" ht="12" customHeight="1">
      <c r="E26449" s="576"/>
    </row>
    <row r="26450" spans="5:5" ht="12" customHeight="1">
      <c r="E26450" s="576"/>
    </row>
    <row r="26451" spans="5:5" ht="12" customHeight="1">
      <c r="E26451" s="576"/>
    </row>
    <row r="26452" spans="5:5" ht="12" customHeight="1">
      <c r="E26452" s="576"/>
    </row>
    <row r="26453" spans="5:5" ht="12" customHeight="1">
      <c r="E26453" s="576"/>
    </row>
    <row r="26454" spans="5:5" ht="12" customHeight="1">
      <c r="E26454" s="576"/>
    </row>
    <row r="26455" spans="5:5" ht="12" customHeight="1">
      <c r="E26455" s="576"/>
    </row>
    <row r="26456" spans="5:5" ht="12" customHeight="1">
      <c r="E26456" s="576"/>
    </row>
    <row r="26457" spans="5:5" ht="12" customHeight="1">
      <c r="E26457" s="576"/>
    </row>
    <row r="26458" spans="5:5" ht="12" customHeight="1">
      <c r="E26458" s="576"/>
    </row>
    <row r="26459" spans="5:5" ht="12" customHeight="1">
      <c r="E26459" s="576"/>
    </row>
    <row r="26460" spans="5:5" ht="12" customHeight="1">
      <c r="E26460" s="576"/>
    </row>
    <row r="26461" spans="5:5" ht="12" customHeight="1">
      <c r="E26461" s="576"/>
    </row>
    <row r="26462" spans="5:5" ht="12" customHeight="1">
      <c r="E26462" s="576"/>
    </row>
    <row r="26463" spans="5:5" ht="12" customHeight="1">
      <c r="E26463" s="576"/>
    </row>
    <row r="26464" spans="5:5" ht="12" customHeight="1">
      <c r="E26464" s="576"/>
    </row>
    <row r="26465" spans="5:5" ht="12" customHeight="1">
      <c r="E26465" s="576"/>
    </row>
    <row r="26466" spans="5:5" ht="12" customHeight="1">
      <c r="E26466" s="576"/>
    </row>
    <row r="26467" spans="5:5" ht="12" customHeight="1">
      <c r="E26467" s="576"/>
    </row>
    <row r="26468" spans="5:5" ht="12" customHeight="1">
      <c r="E26468" s="576"/>
    </row>
    <row r="26469" spans="5:5" ht="12" customHeight="1">
      <c r="E26469" s="576"/>
    </row>
    <row r="26470" spans="5:5" ht="12" customHeight="1">
      <c r="E26470" s="576"/>
    </row>
    <row r="26471" spans="5:5" ht="12" customHeight="1">
      <c r="E26471" s="576"/>
    </row>
    <row r="26472" spans="5:5" ht="12" customHeight="1">
      <c r="E26472" s="576"/>
    </row>
    <row r="26473" spans="5:5" ht="12" customHeight="1">
      <c r="E26473" s="576"/>
    </row>
    <row r="26474" spans="5:5" ht="12" customHeight="1">
      <c r="E26474" s="576"/>
    </row>
    <row r="26475" spans="5:5" ht="12" customHeight="1">
      <c r="E26475" s="576"/>
    </row>
    <row r="26476" spans="5:5" ht="12" customHeight="1">
      <c r="E26476" s="576"/>
    </row>
    <row r="26477" spans="5:5" ht="12" customHeight="1">
      <c r="E26477" s="576"/>
    </row>
    <row r="26478" spans="5:5" ht="12" customHeight="1">
      <c r="E26478" s="576"/>
    </row>
    <row r="26479" spans="5:5" ht="12" customHeight="1">
      <c r="E26479" s="576"/>
    </row>
    <row r="26480" spans="5:5" ht="12" customHeight="1">
      <c r="E26480" s="576"/>
    </row>
    <row r="26481" spans="5:5" ht="12" customHeight="1">
      <c r="E26481" s="576"/>
    </row>
    <row r="26482" spans="5:5" ht="12" customHeight="1">
      <c r="E26482" s="576"/>
    </row>
    <row r="26483" spans="5:5" ht="12" customHeight="1">
      <c r="E26483" s="576"/>
    </row>
    <row r="26484" spans="5:5" ht="12" customHeight="1">
      <c r="E26484" s="576"/>
    </row>
    <row r="26485" spans="5:5" ht="12" customHeight="1">
      <c r="E26485" s="576"/>
    </row>
    <row r="26486" spans="5:5" ht="12" customHeight="1">
      <c r="E26486" s="576"/>
    </row>
    <row r="26487" spans="5:5" ht="12" customHeight="1">
      <c r="E26487" s="576"/>
    </row>
    <row r="26488" spans="5:5" ht="12" customHeight="1">
      <c r="E26488" s="576"/>
    </row>
    <row r="26489" spans="5:5" ht="12" customHeight="1">
      <c r="E26489" s="576"/>
    </row>
    <row r="26490" spans="5:5" ht="12" customHeight="1">
      <c r="E26490" s="576"/>
    </row>
    <row r="26491" spans="5:5" ht="12" customHeight="1">
      <c r="E26491" s="576"/>
    </row>
    <row r="26492" spans="5:5" ht="12" customHeight="1">
      <c r="E26492" s="576"/>
    </row>
    <row r="26493" spans="5:5" ht="12" customHeight="1">
      <c r="E26493" s="576"/>
    </row>
    <row r="26494" spans="5:5" ht="12" customHeight="1">
      <c r="E26494" s="576"/>
    </row>
    <row r="26495" spans="5:5" ht="12" customHeight="1">
      <c r="E26495" s="576"/>
    </row>
    <row r="26496" spans="5:5" ht="12" customHeight="1">
      <c r="E26496" s="576"/>
    </row>
    <row r="26497" spans="5:5" ht="12" customHeight="1">
      <c r="E26497" s="576"/>
    </row>
    <row r="26498" spans="5:5" ht="12" customHeight="1">
      <c r="E26498" s="576"/>
    </row>
    <row r="26499" spans="5:5" ht="12" customHeight="1">
      <c r="E26499" s="576"/>
    </row>
    <row r="26500" spans="5:5" ht="12" customHeight="1">
      <c r="E26500" s="576"/>
    </row>
    <row r="26501" spans="5:5" ht="12" customHeight="1">
      <c r="E26501" s="576"/>
    </row>
    <row r="26502" spans="5:5" ht="12" customHeight="1">
      <c r="E26502" s="576"/>
    </row>
    <row r="26503" spans="5:5" ht="12" customHeight="1">
      <c r="E26503" s="576"/>
    </row>
    <row r="26504" spans="5:5" ht="12" customHeight="1">
      <c r="E26504" s="576"/>
    </row>
    <row r="26505" spans="5:5" ht="12" customHeight="1">
      <c r="E26505" s="576"/>
    </row>
    <row r="26506" spans="5:5" ht="12" customHeight="1">
      <c r="E26506" s="576"/>
    </row>
    <row r="26507" spans="5:5" ht="12" customHeight="1">
      <c r="E26507" s="576"/>
    </row>
    <row r="26508" spans="5:5" ht="12" customHeight="1">
      <c r="E26508" s="576"/>
    </row>
    <row r="26509" spans="5:5" ht="12" customHeight="1">
      <c r="E26509" s="576"/>
    </row>
    <row r="26510" spans="5:5" ht="12" customHeight="1">
      <c r="E26510" s="576"/>
    </row>
    <row r="26511" spans="5:5" ht="12" customHeight="1">
      <c r="E26511" s="576"/>
    </row>
    <row r="26512" spans="5:5" ht="12" customHeight="1">
      <c r="E26512" s="576"/>
    </row>
    <row r="26513" spans="5:5" ht="12" customHeight="1">
      <c r="E26513" s="576"/>
    </row>
    <row r="26514" spans="5:5" ht="12" customHeight="1">
      <c r="E26514" s="576"/>
    </row>
    <row r="26515" spans="5:5" ht="12" customHeight="1">
      <c r="E26515" s="576"/>
    </row>
    <row r="26516" spans="5:5" ht="12" customHeight="1">
      <c r="E26516" s="576"/>
    </row>
    <row r="26517" spans="5:5" ht="12" customHeight="1">
      <c r="E26517" s="576"/>
    </row>
    <row r="26518" spans="5:5" ht="12" customHeight="1">
      <c r="E26518" s="576"/>
    </row>
    <row r="26519" spans="5:5" ht="12" customHeight="1">
      <c r="E26519" s="576"/>
    </row>
    <row r="26520" spans="5:5" ht="12" customHeight="1">
      <c r="E26520" s="576"/>
    </row>
    <row r="26521" spans="5:5" ht="12" customHeight="1">
      <c r="E26521" s="576"/>
    </row>
    <row r="26522" spans="5:5" ht="12" customHeight="1">
      <c r="E26522" s="576"/>
    </row>
    <row r="26523" spans="5:5" ht="12" customHeight="1">
      <c r="E26523" s="576"/>
    </row>
    <row r="26524" spans="5:5" ht="12" customHeight="1">
      <c r="E26524" s="576"/>
    </row>
    <row r="26525" spans="5:5" ht="12" customHeight="1">
      <c r="E26525" s="576"/>
    </row>
    <row r="26526" spans="5:5" ht="12" customHeight="1">
      <c r="E26526" s="576"/>
    </row>
    <row r="26527" spans="5:5" ht="12" customHeight="1">
      <c r="E26527" s="576"/>
    </row>
    <row r="26528" spans="5:5" ht="12" customHeight="1">
      <c r="E26528" s="576"/>
    </row>
    <row r="26529" spans="5:5" ht="12" customHeight="1">
      <c r="E26529" s="576"/>
    </row>
    <row r="26530" spans="5:5" ht="12" customHeight="1">
      <c r="E26530" s="576"/>
    </row>
    <row r="26531" spans="5:5" ht="12" customHeight="1">
      <c r="E26531" s="576"/>
    </row>
    <row r="26532" spans="5:5" ht="12" customHeight="1">
      <c r="E26532" s="576"/>
    </row>
    <row r="26533" spans="5:5" ht="12" customHeight="1">
      <c r="E26533" s="576"/>
    </row>
    <row r="26534" spans="5:5" ht="12" customHeight="1">
      <c r="E26534" s="576"/>
    </row>
    <row r="26535" spans="5:5" ht="12" customHeight="1">
      <c r="E26535" s="576"/>
    </row>
    <row r="26536" spans="5:5" ht="12" customHeight="1">
      <c r="E26536" s="576"/>
    </row>
    <row r="26537" spans="5:5" ht="12" customHeight="1">
      <c r="E26537" s="576"/>
    </row>
    <row r="26538" spans="5:5" ht="12" customHeight="1">
      <c r="E26538" s="576"/>
    </row>
    <row r="26539" spans="5:5" ht="12" customHeight="1">
      <c r="E26539" s="576"/>
    </row>
    <row r="26540" spans="5:5" ht="12" customHeight="1">
      <c r="E26540" s="576"/>
    </row>
    <row r="26541" spans="5:5" ht="12" customHeight="1">
      <c r="E26541" s="576"/>
    </row>
    <row r="26542" spans="5:5" ht="12" customHeight="1">
      <c r="E26542" s="576"/>
    </row>
    <row r="26543" spans="5:5" ht="12" customHeight="1">
      <c r="E26543" s="576"/>
    </row>
    <row r="26544" spans="5:5" ht="12" customHeight="1">
      <c r="E26544" s="576"/>
    </row>
    <row r="26545" spans="5:5" ht="12" customHeight="1">
      <c r="E26545" s="576"/>
    </row>
    <row r="26546" spans="5:5" ht="12" customHeight="1">
      <c r="E26546" s="576"/>
    </row>
    <row r="26547" spans="5:5" ht="12" customHeight="1">
      <c r="E26547" s="576"/>
    </row>
    <row r="26548" spans="5:5" ht="12" customHeight="1">
      <c r="E26548" s="576"/>
    </row>
    <row r="26549" spans="5:5" ht="12" customHeight="1">
      <c r="E26549" s="576"/>
    </row>
    <row r="26550" spans="5:5" ht="12" customHeight="1">
      <c r="E26550" s="576"/>
    </row>
    <row r="26551" spans="5:5" ht="12" customHeight="1">
      <c r="E26551" s="576"/>
    </row>
    <row r="26552" spans="5:5" ht="12" customHeight="1">
      <c r="E26552" s="576"/>
    </row>
    <row r="26553" spans="5:5" ht="12" customHeight="1">
      <c r="E26553" s="576"/>
    </row>
    <row r="26554" spans="5:5" ht="12" customHeight="1">
      <c r="E26554" s="576"/>
    </row>
    <row r="26555" spans="5:5" ht="12" customHeight="1">
      <c r="E26555" s="576"/>
    </row>
    <row r="26556" spans="5:5" ht="12" customHeight="1">
      <c r="E26556" s="576"/>
    </row>
    <row r="26557" spans="5:5" ht="12" customHeight="1">
      <c r="E26557" s="576"/>
    </row>
    <row r="26558" spans="5:5" ht="12" customHeight="1">
      <c r="E26558" s="576"/>
    </row>
    <row r="26559" spans="5:5" ht="12" customHeight="1">
      <c r="E26559" s="576"/>
    </row>
    <row r="26560" spans="5:5" ht="12" customHeight="1">
      <c r="E26560" s="576"/>
    </row>
    <row r="26561" spans="5:5" ht="12" customHeight="1">
      <c r="E26561" s="576"/>
    </row>
    <row r="26562" spans="5:5" ht="12" customHeight="1">
      <c r="E26562" s="576"/>
    </row>
    <row r="26563" spans="5:5" ht="12" customHeight="1">
      <c r="E26563" s="576"/>
    </row>
    <row r="26564" spans="5:5" ht="12" customHeight="1">
      <c r="E26564" s="576"/>
    </row>
    <row r="26565" spans="5:5" ht="12" customHeight="1">
      <c r="E26565" s="576"/>
    </row>
    <row r="26566" spans="5:5" ht="12" customHeight="1">
      <c r="E26566" s="576"/>
    </row>
    <row r="26567" spans="5:5" ht="12" customHeight="1">
      <c r="E26567" s="576"/>
    </row>
    <row r="26568" spans="5:5" ht="12" customHeight="1">
      <c r="E26568" s="576"/>
    </row>
    <row r="26569" spans="5:5" ht="12" customHeight="1">
      <c r="E26569" s="576"/>
    </row>
    <row r="26570" spans="5:5" ht="12" customHeight="1">
      <c r="E26570" s="576"/>
    </row>
    <row r="26571" spans="5:5" ht="12" customHeight="1">
      <c r="E26571" s="576"/>
    </row>
    <row r="26572" spans="5:5" ht="12" customHeight="1">
      <c r="E26572" s="576"/>
    </row>
    <row r="26573" spans="5:5" ht="12" customHeight="1">
      <c r="E26573" s="576"/>
    </row>
    <row r="26574" spans="5:5" ht="12" customHeight="1">
      <c r="E26574" s="576"/>
    </row>
    <row r="26575" spans="5:5" ht="12" customHeight="1">
      <c r="E26575" s="576"/>
    </row>
    <row r="26576" spans="5:5" ht="12" customHeight="1">
      <c r="E26576" s="576"/>
    </row>
    <row r="26577" spans="5:5" ht="12" customHeight="1">
      <c r="E26577" s="576"/>
    </row>
    <row r="26578" spans="5:5" ht="12" customHeight="1">
      <c r="E26578" s="576"/>
    </row>
    <row r="26579" spans="5:5" ht="12" customHeight="1">
      <c r="E26579" s="576"/>
    </row>
    <row r="26580" spans="5:5" ht="12" customHeight="1">
      <c r="E26580" s="576"/>
    </row>
    <row r="26581" spans="5:5" ht="12" customHeight="1">
      <c r="E26581" s="576"/>
    </row>
    <row r="26582" spans="5:5" ht="12" customHeight="1">
      <c r="E26582" s="576"/>
    </row>
    <row r="26583" spans="5:5" ht="12" customHeight="1">
      <c r="E26583" s="576"/>
    </row>
    <row r="26584" spans="5:5" ht="12" customHeight="1">
      <c r="E26584" s="576"/>
    </row>
    <row r="26585" spans="5:5" ht="12" customHeight="1">
      <c r="E26585" s="576"/>
    </row>
    <row r="26586" spans="5:5" ht="12" customHeight="1">
      <c r="E26586" s="576"/>
    </row>
    <row r="26587" spans="5:5" ht="12" customHeight="1">
      <c r="E26587" s="576"/>
    </row>
    <row r="26588" spans="5:5" ht="12" customHeight="1">
      <c r="E26588" s="576"/>
    </row>
    <row r="26589" spans="5:5" ht="12" customHeight="1">
      <c r="E26589" s="576"/>
    </row>
    <row r="26590" spans="5:5" ht="12" customHeight="1">
      <c r="E26590" s="576"/>
    </row>
    <row r="26591" spans="5:5" ht="12" customHeight="1">
      <c r="E26591" s="576"/>
    </row>
    <row r="26592" spans="5:5" ht="12" customHeight="1">
      <c r="E26592" s="576"/>
    </row>
    <row r="26593" spans="5:5" ht="12" customHeight="1">
      <c r="E26593" s="576"/>
    </row>
    <row r="26594" spans="5:5" ht="12" customHeight="1">
      <c r="E26594" s="576"/>
    </row>
    <row r="26595" spans="5:5" ht="12" customHeight="1">
      <c r="E26595" s="576"/>
    </row>
    <row r="26596" spans="5:5" ht="12" customHeight="1">
      <c r="E26596" s="576"/>
    </row>
    <row r="26597" spans="5:5" ht="12" customHeight="1">
      <c r="E26597" s="576"/>
    </row>
    <row r="26598" spans="5:5" ht="12" customHeight="1">
      <c r="E26598" s="576"/>
    </row>
    <row r="26599" spans="5:5" ht="12" customHeight="1">
      <c r="E26599" s="576"/>
    </row>
    <row r="26600" spans="5:5" ht="12" customHeight="1">
      <c r="E26600" s="576"/>
    </row>
    <row r="26601" spans="5:5" ht="12" customHeight="1">
      <c r="E26601" s="576"/>
    </row>
    <row r="26602" spans="5:5" ht="12" customHeight="1">
      <c r="E26602" s="576"/>
    </row>
    <row r="26603" spans="5:5" ht="12" customHeight="1">
      <c r="E26603" s="576"/>
    </row>
    <row r="26604" spans="5:5" ht="12" customHeight="1">
      <c r="E26604" s="576"/>
    </row>
    <row r="26605" spans="5:5" ht="12" customHeight="1">
      <c r="E26605" s="576"/>
    </row>
    <row r="26606" spans="5:5" ht="12" customHeight="1">
      <c r="E26606" s="576"/>
    </row>
    <row r="26607" spans="5:5" ht="12" customHeight="1">
      <c r="E26607" s="576"/>
    </row>
    <row r="26608" spans="5:5" ht="12" customHeight="1">
      <c r="E26608" s="576"/>
    </row>
    <row r="26609" spans="5:5" ht="12" customHeight="1">
      <c r="E26609" s="576"/>
    </row>
    <row r="26610" spans="5:5" ht="12" customHeight="1">
      <c r="E26610" s="576"/>
    </row>
    <row r="26611" spans="5:5" ht="12" customHeight="1">
      <c r="E26611" s="576"/>
    </row>
    <row r="26612" spans="5:5" ht="12" customHeight="1">
      <c r="E26612" s="576"/>
    </row>
    <row r="26613" spans="5:5" ht="12" customHeight="1">
      <c r="E26613" s="576"/>
    </row>
    <row r="26614" spans="5:5" ht="12" customHeight="1">
      <c r="E26614" s="576"/>
    </row>
    <row r="26615" spans="5:5" ht="12" customHeight="1">
      <c r="E26615" s="576"/>
    </row>
    <row r="26616" spans="5:5" ht="12" customHeight="1">
      <c r="E26616" s="576"/>
    </row>
    <row r="26617" spans="5:5" ht="12" customHeight="1">
      <c r="E26617" s="576"/>
    </row>
    <row r="26618" spans="5:5" ht="12" customHeight="1">
      <c r="E26618" s="576"/>
    </row>
    <row r="26619" spans="5:5" ht="12" customHeight="1">
      <c r="E26619" s="576"/>
    </row>
    <row r="26620" spans="5:5" ht="12" customHeight="1">
      <c r="E26620" s="576"/>
    </row>
    <row r="26621" spans="5:5" ht="12" customHeight="1">
      <c r="E26621" s="576"/>
    </row>
    <row r="26622" spans="5:5" ht="12" customHeight="1">
      <c r="E26622" s="576"/>
    </row>
    <row r="26623" spans="5:5" ht="12" customHeight="1">
      <c r="E26623" s="576"/>
    </row>
    <row r="26624" spans="5:5" ht="12" customHeight="1">
      <c r="E26624" s="576"/>
    </row>
    <row r="26625" spans="5:5" ht="12" customHeight="1">
      <c r="E26625" s="576"/>
    </row>
    <row r="26626" spans="5:5" ht="12" customHeight="1">
      <c r="E26626" s="576"/>
    </row>
    <row r="26627" spans="5:5" ht="12" customHeight="1">
      <c r="E26627" s="576"/>
    </row>
    <row r="26628" spans="5:5" ht="12" customHeight="1">
      <c r="E26628" s="576"/>
    </row>
    <row r="26629" spans="5:5" ht="12" customHeight="1">
      <c r="E26629" s="576"/>
    </row>
    <row r="26630" spans="5:5" ht="12" customHeight="1">
      <c r="E26630" s="576"/>
    </row>
    <row r="26631" spans="5:5" ht="12" customHeight="1">
      <c r="E26631" s="576"/>
    </row>
    <row r="26632" spans="5:5" ht="12" customHeight="1">
      <c r="E26632" s="576"/>
    </row>
    <row r="26633" spans="5:5" ht="12" customHeight="1">
      <c r="E26633" s="576"/>
    </row>
    <row r="26634" spans="5:5" ht="12" customHeight="1">
      <c r="E26634" s="576"/>
    </row>
    <row r="26635" spans="5:5" ht="12" customHeight="1">
      <c r="E26635" s="576"/>
    </row>
    <row r="26636" spans="5:5" ht="12" customHeight="1">
      <c r="E26636" s="576"/>
    </row>
    <row r="26637" spans="5:5" ht="12" customHeight="1">
      <c r="E26637" s="576"/>
    </row>
    <row r="26638" spans="5:5" ht="12" customHeight="1">
      <c r="E26638" s="576"/>
    </row>
    <row r="26639" spans="5:5" ht="12" customHeight="1">
      <c r="E26639" s="576"/>
    </row>
    <row r="26640" spans="5:5" ht="12" customHeight="1">
      <c r="E26640" s="576"/>
    </row>
    <row r="26641" spans="5:5" ht="12" customHeight="1">
      <c r="E26641" s="576"/>
    </row>
    <row r="26642" spans="5:5" ht="12" customHeight="1">
      <c r="E26642" s="576"/>
    </row>
    <row r="26643" spans="5:5" ht="12" customHeight="1">
      <c r="E26643" s="576"/>
    </row>
    <row r="26644" spans="5:5" ht="12" customHeight="1">
      <c r="E26644" s="576"/>
    </row>
    <row r="26645" spans="5:5" ht="12" customHeight="1">
      <c r="E26645" s="576"/>
    </row>
    <row r="26646" spans="5:5" ht="12" customHeight="1">
      <c r="E26646" s="576"/>
    </row>
    <row r="26647" spans="5:5" ht="12" customHeight="1">
      <c r="E26647" s="576"/>
    </row>
    <row r="26648" spans="5:5" ht="12" customHeight="1">
      <c r="E26648" s="576"/>
    </row>
    <row r="26649" spans="5:5" ht="12" customHeight="1">
      <c r="E26649" s="576"/>
    </row>
    <row r="26650" spans="5:5" ht="12" customHeight="1">
      <c r="E26650" s="576"/>
    </row>
    <row r="26651" spans="5:5" ht="12" customHeight="1">
      <c r="E26651" s="576"/>
    </row>
    <row r="26652" spans="5:5" ht="12" customHeight="1">
      <c r="E26652" s="576"/>
    </row>
    <row r="26653" spans="5:5" ht="12" customHeight="1">
      <c r="E26653" s="576"/>
    </row>
    <row r="26654" spans="5:5" ht="12" customHeight="1">
      <c r="E26654" s="576"/>
    </row>
    <row r="26655" spans="5:5" ht="12" customHeight="1">
      <c r="E26655" s="576"/>
    </row>
    <row r="26656" spans="5:5" ht="12" customHeight="1">
      <c r="E26656" s="576"/>
    </row>
    <row r="26657" spans="5:5" ht="12" customHeight="1">
      <c r="E26657" s="576"/>
    </row>
    <row r="26658" spans="5:5" ht="12" customHeight="1">
      <c r="E26658" s="576"/>
    </row>
    <row r="26659" spans="5:5" ht="12" customHeight="1">
      <c r="E26659" s="576"/>
    </row>
    <row r="26660" spans="5:5" ht="12" customHeight="1">
      <c r="E26660" s="576"/>
    </row>
    <row r="26661" spans="5:5" ht="12" customHeight="1">
      <c r="E26661" s="576"/>
    </row>
    <row r="26662" spans="5:5" ht="12" customHeight="1">
      <c r="E26662" s="576"/>
    </row>
    <row r="26663" spans="5:5" ht="12" customHeight="1">
      <c r="E26663" s="576"/>
    </row>
    <row r="26664" spans="5:5" ht="12" customHeight="1">
      <c r="E26664" s="576"/>
    </row>
    <row r="26665" spans="5:5" ht="12" customHeight="1">
      <c r="E26665" s="576"/>
    </row>
    <row r="26666" spans="5:5" ht="12" customHeight="1">
      <c r="E26666" s="576"/>
    </row>
    <row r="26667" spans="5:5" ht="12" customHeight="1">
      <c r="E26667" s="576"/>
    </row>
    <row r="26668" spans="5:5" ht="12" customHeight="1">
      <c r="E26668" s="576"/>
    </row>
    <row r="26669" spans="5:5" ht="12" customHeight="1">
      <c r="E26669" s="576"/>
    </row>
    <row r="26670" spans="5:5" ht="12" customHeight="1">
      <c r="E26670" s="576"/>
    </row>
    <row r="26671" spans="5:5" ht="12" customHeight="1">
      <c r="E26671" s="576"/>
    </row>
    <row r="26672" spans="5:5" ht="12" customHeight="1">
      <c r="E26672" s="576"/>
    </row>
    <row r="26673" spans="5:5" ht="12" customHeight="1">
      <c r="E26673" s="576"/>
    </row>
    <row r="26674" spans="5:5" ht="12" customHeight="1">
      <c r="E26674" s="576"/>
    </row>
    <row r="26675" spans="5:5" ht="12" customHeight="1">
      <c r="E26675" s="576"/>
    </row>
    <row r="26676" spans="5:5" ht="12" customHeight="1">
      <c r="E26676" s="576"/>
    </row>
    <row r="26677" spans="5:5" ht="12" customHeight="1">
      <c r="E26677" s="576"/>
    </row>
    <row r="26678" spans="5:5" ht="12" customHeight="1">
      <c r="E26678" s="576"/>
    </row>
    <row r="26679" spans="5:5" ht="12" customHeight="1">
      <c r="E26679" s="576"/>
    </row>
    <row r="26680" spans="5:5" ht="12" customHeight="1">
      <c r="E26680" s="576"/>
    </row>
    <row r="26681" spans="5:5" ht="12" customHeight="1">
      <c r="E26681" s="576"/>
    </row>
    <row r="26682" spans="5:5" ht="12" customHeight="1">
      <c r="E26682" s="576"/>
    </row>
    <row r="26683" spans="5:5" ht="12" customHeight="1">
      <c r="E26683" s="576"/>
    </row>
    <row r="26684" spans="5:5" ht="12" customHeight="1">
      <c r="E26684" s="576"/>
    </row>
    <row r="26685" spans="5:5" ht="12" customHeight="1">
      <c r="E26685" s="576"/>
    </row>
    <row r="26686" spans="5:5" ht="12" customHeight="1">
      <c r="E26686" s="576"/>
    </row>
    <row r="26687" spans="5:5" ht="12" customHeight="1">
      <c r="E26687" s="576"/>
    </row>
    <row r="26688" spans="5:5" ht="12" customHeight="1">
      <c r="E26688" s="576"/>
    </row>
    <row r="26689" spans="5:5" ht="12" customHeight="1">
      <c r="E26689" s="576"/>
    </row>
    <row r="26690" spans="5:5" ht="12" customHeight="1">
      <c r="E26690" s="576"/>
    </row>
    <row r="26691" spans="5:5" ht="12" customHeight="1">
      <c r="E26691" s="576"/>
    </row>
    <row r="26692" spans="5:5" ht="12" customHeight="1">
      <c r="E26692" s="576"/>
    </row>
    <row r="26693" spans="5:5" ht="12" customHeight="1">
      <c r="E26693" s="576"/>
    </row>
    <row r="26694" spans="5:5" ht="12" customHeight="1">
      <c r="E26694" s="576"/>
    </row>
    <row r="26695" spans="5:5" ht="12" customHeight="1">
      <c r="E26695" s="576"/>
    </row>
    <row r="26696" spans="5:5" ht="12" customHeight="1">
      <c r="E26696" s="576"/>
    </row>
    <row r="26697" spans="5:5" ht="12" customHeight="1">
      <c r="E26697" s="576"/>
    </row>
    <row r="26698" spans="5:5" ht="12" customHeight="1">
      <c r="E26698" s="576"/>
    </row>
    <row r="26699" spans="5:5" ht="12" customHeight="1">
      <c r="E26699" s="576"/>
    </row>
    <row r="26700" spans="5:5" ht="12" customHeight="1">
      <c r="E26700" s="576"/>
    </row>
    <row r="26701" spans="5:5" ht="12" customHeight="1">
      <c r="E26701" s="576"/>
    </row>
    <row r="26702" spans="5:5" ht="12" customHeight="1">
      <c r="E26702" s="576"/>
    </row>
    <row r="26703" spans="5:5" ht="12" customHeight="1">
      <c r="E26703" s="576"/>
    </row>
    <row r="26704" spans="5:5" ht="12" customHeight="1">
      <c r="E26704" s="576"/>
    </row>
    <row r="26705" spans="5:5" ht="12" customHeight="1">
      <c r="E26705" s="576"/>
    </row>
    <row r="26706" spans="5:5" ht="12" customHeight="1">
      <c r="E26706" s="576"/>
    </row>
    <row r="26707" spans="5:5" ht="12" customHeight="1">
      <c r="E26707" s="576"/>
    </row>
    <row r="26708" spans="5:5" ht="12" customHeight="1">
      <c r="E26708" s="576"/>
    </row>
    <row r="26709" spans="5:5" ht="12" customHeight="1">
      <c r="E26709" s="576"/>
    </row>
    <row r="26710" spans="5:5" ht="12" customHeight="1">
      <c r="E26710" s="576"/>
    </row>
    <row r="26711" spans="5:5" ht="12" customHeight="1">
      <c r="E26711" s="576"/>
    </row>
    <row r="26712" spans="5:5" ht="12" customHeight="1">
      <c r="E26712" s="576"/>
    </row>
    <row r="26713" spans="5:5" ht="12" customHeight="1">
      <c r="E26713" s="576"/>
    </row>
    <row r="26714" spans="5:5" ht="12" customHeight="1">
      <c r="E26714" s="576"/>
    </row>
    <row r="26715" spans="5:5" ht="12" customHeight="1">
      <c r="E26715" s="576"/>
    </row>
    <row r="26716" spans="5:5" ht="12" customHeight="1">
      <c r="E26716" s="576"/>
    </row>
    <row r="26717" spans="5:5" ht="12" customHeight="1">
      <c r="E26717" s="576"/>
    </row>
    <row r="26718" spans="5:5" ht="12" customHeight="1">
      <c r="E26718" s="576"/>
    </row>
    <row r="26719" spans="5:5" ht="12" customHeight="1">
      <c r="E26719" s="576"/>
    </row>
    <row r="26720" spans="5:5" ht="12" customHeight="1">
      <c r="E26720" s="576"/>
    </row>
    <row r="26721" spans="5:5" ht="12" customHeight="1">
      <c r="E26721" s="576"/>
    </row>
    <row r="26722" spans="5:5" ht="12" customHeight="1">
      <c r="E26722" s="576"/>
    </row>
    <row r="26723" spans="5:5" ht="12" customHeight="1">
      <c r="E26723" s="576"/>
    </row>
    <row r="26724" spans="5:5" ht="12" customHeight="1">
      <c r="E26724" s="576"/>
    </row>
    <row r="26725" spans="5:5" ht="12" customHeight="1">
      <c r="E26725" s="576"/>
    </row>
    <row r="26726" spans="5:5" ht="12" customHeight="1">
      <c r="E26726" s="576"/>
    </row>
    <row r="26727" spans="5:5" ht="12" customHeight="1">
      <c r="E26727" s="576"/>
    </row>
    <row r="26728" spans="5:5" ht="12" customHeight="1">
      <c r="E26728" s="576"/>
    </row>
    <row r="26729" spans="5:5" ht="12" customHeight="1">
      <c r="E26729" s="576"/>
    </row>
    <row r="26730" spans="5:5" ht="12" customHeight="1">
      <c r="E26730" s="576"/>
    </row>
    <row r="26731" spans="5:5" ht="12" customHeight="1">
      <c r="E26731" s="576"/>
    </row>
    <row r="26732" spans="5:5" ht="12" customHeight="1">
      <c r="E26732" s="576"/>
    </row>
    <row r="26733" spans="5:5" ht="12" customHeight="1">
      <c r="E26733" s="576"/>
    </row>
    <row r="26734" spans="5:5" ht="12" customHeight="1">
      <c r="E26734" s="576"/>
    </row>
    <row r="26735" spans="5:5" ht="12" customHeight="1">
      <c r="E26735" s="576"/>
    </row>
    <row r="26736" spans="5:5" ht="12" customHeight="1">
      <c r="E26736" s="576"/>
    </row>
    <row r="26737" spans="5:5" ht="12" customHeight="1">
      <c r="E26737" s="576"/>
    </row>
    <row r="26738" spans="5:5" ht="12" customHeight="1">
      <c r="E26738" s="576"/>
    </row>
    <row r="26739" spans="5:5" ht="12" customHeight="1">
      <c r="E26739" s="576"/>
    </row>
    <row r="26740" spans="5:5" ht="12" customHeight="1">
      <c r="E26740" s="576"/>
    </row>
    <row r="26741" spans="5:5" ht="12" customHeight="1">
      <c r="E26741" s="576"/>
    </row>
    <row r="26742" spans="5:5" ht="12" customHeight="1">
      <c r="E26742" s="576"/>
    </row>
    <row r="26743" spans="5:5" ht="12" customHeight="1">
      <c r="E26743" s="576"/>
    </row>
    <row r="26744" spans="5:5" ht="12" customHeight="1">
      <c r="E26744" s="576"/>
    </row>
    <row r="26745" spans="5:5" ht="12" customHeight="1">
      <c r="E26745" s="576"/>
    </row>
    <row r="26746" spans="5:5" ht="12" customHeight="1">
      <c r="E26746" s="576"/>
    </row>
    <row r="26747" spans="5:5" ht="12" customHeight="1">
      <c r="E26747" s="576"/>
    </row>
    <row r="26748" spans="5:5" ht="12" customHeight="1">
      <c r="E26748" s="576"/>
    </row>
    <row r="26749" spans="5:5" ht="12" customHeight="1">
      <c r="E26749" s="576"/>
    </row>
    <row r="26750" spans="5:5" ht="12" customHeight="1">
      <c r="E26750" s="576"/>
    </row>
    <row r="26751" spans="5:5" ht="12" customHeight="1">
      <c r="E26751" s="576"/>
    </row>
    <row r="26752" spans="5:5" ht="12" customHeight="1">
      <c r="E26752" s="576"/>
    </row>
    <row r="26753" spans="5:5" ht="12" customHeight="1">
      <c r="E26753" s="576"/>
    </row>
    <row r="26754" spans="5:5" ht="12" customHeight="1">
      <c r="E26754" s="576"/>
    </row>
    <row r="26755" spans="5:5" ht="12" customHeight="1">
      <c r="E26755" s="576"/>
    </row>
    <row r="26756" spans="5:5" ht="12" customHeight="1">
      <c r="E26756" s="576"/>
    </row>
    <row r="26757" spans="5:5" ht="12" customHeight="1">
      <c r="E26757" s="576"/>
    </row>
    <row r="26758" spans="5:5" ht="12" customHeight="1">
      <c r="E26758" s="576"/>
    </row>
    <row r="26759" spans="5:5" ht="12" customHeight="1">
      <c r="E26759" s="576"/>
    </row>
    <row r="26760" spans="5:5" ht="12" customHeight="1">
      <c r="E26760" s="576"/>
    </row>
    <row r="26761" spans="5:5" ht="12" customHeight="1">
      <c r="E26761" s="576"/>
    </row>
    <row r="26762" spans="5:5" ht="12" customHeight="1">
      <c r="E26762" s="576"/>
    </row>
    <row r="26763" spans="5:5" ht="12" customHeight="1">
      <c r="E26763" s="576"/>
    </row>
    <row r="26764" spans="5:5" ht="12" customHeight="1">
      <c r="E26764" s="576"/>
    </row>
    <row r="26765" spans="5:5" ht="12" customHeight="1">
      <c r="E26765" s="576"/>
    </row>
    <row r="26766" spans="5:5" ht="12" customHeight="1">
      <c r="E26766" s="576"/>
    </row>
    <row r="26767" spans="5:5" ht="12" customHeight="1">
      <c r="E26767" s="576"/>
    </row>
    <row r="26768" spans="5:5" ht="12" customHeight="1">
      <c r="E26768" s="576"/>
    </row>
    <row r="26769" spans="5:5" ht="12" customHeight="1">
      <c r="E26769" s="576"/>
    </row>
    <row r="26770" spans="5:5" ht="12" customHeight="1">
      <c r="E26770" s="576"/>
    </row>
    <row r="26771" spans="5:5" ht="12" customHeight="1">
      <c r="E26771" s="576"/>
    </row>
    <row r="26772" spans="5:5" ht="12" customHeight="1">
      <c r="E26772" s="576"/>
    </row>
    <row r="26773" spans="5:5" ht="12" customHeight="1">
      <c r="E26773" s="576"/>
    </row>
    <row r="26774" spans="5:5" ht="12" customHeight="1">
      <c r="E26774" s="576"/>
    </row>
    <row r="26775" spans="5:5" ht="12" customHeight="1">
      <c r="E26775" s="576"/>
    </row>
    <row r="26776" spans="5:5" ht="12" customHeight="1">
      <c r="E26776" s="576"/>
    </row>
    <row r="26777" spans="5:5" ht="12" customHeight="1">
      <c r="E26777" s="576"/>
    </row>
    <row r="26778" spans="5:5" ht="12" customHeight="1">
      <c r="E26778" s="576"/>
    </row>
    <row r="26779" spans="5:5" ht="12" customHeight="1">
      <c r="E26779" s="576"/>
    </row>
    <row r="26780" spans="5:5" ht="12" customHeight="1">
      <c r="E26780" s="576"/>
    </row>
    <row r="26781" spans="5:5" ht="12" customHeight="1">
      <c r="E26781" s="576"/>
    </row>
    <row r="26782" spans="5:5" ht="12" customHeight="1">
      <c r="E26782" s="576"/>
    </row>
    <row r="26783" spans="5:5" ht="12" customHeight="1">
      <c r="E26783" s="576"/>
    </row>
    <row r="26784" spans="5:5" ht="12" customHeight="1">
      <c r="E26784" s="576"/>
    </row>
    <row r="26785" spans="5:5" ht="12" customHeight="1">
      <c r="E26785" s="576"/>
    </row>
    <row r="26786" spans="5:5" ht="12" customHeight="1">
      <c r="E26786" s="576"/>
    </row>
    <row r="26787" spans="5:5" ht="12" customHeight="1">
      <c r="E26787" s="576"/>
    </row>
    <row r="26788" spans="5:5" ht="12" customHeight="1">
      <c r="E26788" s="576"/>
    </row>
    <row r="26789" spans="5:5" ht="12" customHeight="1">
      <c r="E26789" s="576"/>
    </row>
    <row r="26790" spans="5:5" ht="12" customHeight="1">
      <c r="E26790" s="576"/>
    </row>
    <row r="26791" spans="5:5" ht="12" customHeight="1">
      <c r="E26791" s="576"/>
    </row>
    <row r="26792" spans="5:5" ht="12" customHeight="1">
      <c r="E26792" s="576"/>
    </row>
    <row r="26793" spans="5:5" ht="12" customHeight="1">
      <c r="E26793" s="576"/>
    </row>
    <row r="26794" spans="5:5" ht="12" customHeight="1">
      <c r="E26794" s="576"/>
    </row>
    <row r="26795" spans="5:5" ht="12" customHeight="1">
      <c r="E26795" s="576"/>
    </row>
    <row r="26796" spans="5:5" ht="12" customHeight="1">
      <c r="E26796" s="576"/>
    </row>
    <row r="26797" spans="5:5" ht="12" customHeight="1">
      <c r="E26797" s="576"/>
    </row>
    <row r="26798" spans="5:5" ht="12" customHeight="1">
      <c r="E26798" s="576"/>
    </row>
    <row r="26799" spans="5:5" ht="12" customHeight="1">
      <c r="E26799" s="576"/>
    </row>
    <row r="26800" spans="5:5" ht="12" customHeight="1">
      <c r="E26800" s="576"/>
    </row>
    <row r="26801" spans="5:5" ht="12" customHeight="1">
      <c r="E26801" s="576"/>
    </row>
    <row r="26802" spans="5:5" ht="12" customHeight="1">
      <c r="E26802" s="576"/>
    </row>
    <row r="26803" spans="5:5" ht="12" customHeight="1">
      <c r="E26803" s="576"/>
    </row>
    <row r="26804" spans="5:5" ht="12" customHeight="1">
      <c r="E26804" s="576"/>
    </row>
    <row r="26805" spans="5:5" ht="12" customHeight="1">
      <c r="E26805" s="576"/>
    </row>
    <row r="26806" spans="5:5" ht="12" customHeight="1">
      <c r="E26806" s="576"/>
    </row>
    <row r="26807" spans="5:5" ht="12" customHeight="1">
      <c r="E26807" s="576"/>
    </row>
    <row r="26808" spans="5:5" ht="12" customHeight="1">
      <c r="E26808" s="576"/>
    </row>
    <row r="26809" spans="5:5" ht="12" customHeight="1">
      <c r="E26809" s="576"/>
    </row>
    <row r="26810" spans="5:5" ht="12" customHeight="1">
      <c r="E26810" s="576"/>
    </row>
    <row r="26811" spans="5:5" ht="12" customHeight="1">
      <c r="E26811" s="576"/>
    </row>
    <row r="26812" spans="5:5" ht="12" customHeight="1">
      <c r="E26812" s="576"/>
    </row>
    <row r="26813" spans="5:5" ht="12" customHeight="1">
      <c r="E26813" s="576"/>
    </row>
    <row r="26814" spans="5:5" ht="12" customHeight="1">
      <c r="E26814" s="576"/>
    </row>
    <row r="26815" spans="5:5" ht="12" customHeight="1">
      <c r="E26815" s="576"/>
    </row>
    <row r="26816" spans="5:5" ht="12" customHeight="1">
      <c r="E26816" s="576"/>
    </row>
    <row r="26817" spans="5:5" ht="12" customHeight="1">
      <c r="E26817" s="576"/>
    </row>
    <row r="26818" spans="5:5" ht="12" customHeight="1">
      <c r="E26818" s="576"/>
    </row>
    <row r="26819" spans="5:5" ht="12" customHeight="1">
      <c r="E26819" s="576"/>
    </row>
    <row r="26820" spans="5:5" ht="12" customHeight="1">
      <c r="E26820" s="576"/>
    </row>
    <row r="26821" spans="5:5" ht="12" customHeight="1">
      <c r="E26821" s="576"/>
    </row>
    <row r="26822" spans="5:5" ht="12" customHeight="1">
      <c r="E26822" s="576"/>
    </row>
    <row r="26823" spans="5:5" ht="12" customHeight="1">
      <c r="E26823" s="576"/>
    </row>
    <row r="26824" spans="5:5" ht="12" customHeight="1">
      <c r="E26824" s="576"/>
    </row>
    <row r="26825" spans="5:5" ht="12" customHeight="1">
      <c r="E26825" s="576"/>
    </row>
    <row r="26826" spans="5:5" ht="12" customHeight="1">
      <c r="E26826" s="576"/>
    </row>
    <row r="26827" spans="5:5" ht="12" customHeight="1">
      <c r="E26827" s="576"/>
    </row>
    <row r="26828" spans="5:5" ht="12" customHeight="1">
      <c r="E26828" s="576"/>
    </row>
    <row r="26829" spans="5:5" ht="12" customHeight="1">
      <c r="E26829" s="576"/>
    </row>
    <row r="26830" spans="5:5" ht="12" customHeight="1">
      <c r="E26830" s="576"/>
    </row>
    <row r="26831" spans="5:5" ht="12" customHeight="1">
      <c r="E26831" s="576"/>
    </row>
    <row r="26832" spans="5:5" ht="12" customHeight="1">
      <c r="E26832" s="576"/>
    </row>
    <row r="26833" spans="5:5" ht="12" customHeight="1">
      <c r="E26833" s="576"/>
    </row>
    <row r="26834" spans="5:5" ht="12" customHeight="1">
      <c r="E26834" s="576"/>
    </row>
    <row r="26835" spans="5:5" ht="12" customHeight="1">
      <c r="E26835" s="576"/>
    </row>
    <row r="26836" spans="5:5" ht="12" customHeight="1">
      <c r="E26836" s="576"/>
    </row>
    <row r="26837" spans="5:5" ht="12" customHeight="1">
      <c r="E26837" s="576"/>
    </row>
    <row r="26838" spans="5:5" ht="12" customHeight="1">
      <c r="E26838" s="576"/>
    </row>
    <row r="26839" spans="5:5" ht="12" customHeight="1">
      <c r="E26839" s="576"/>
    </row>
    <row r="26840" spans="5:5" ht="12" customHeight="1">
      <c r="E26840" s="576"/>
    </row>
    <row r="26841" spans="5:5" ht="12" customHeight="1">
      <c r="E26841" s="576"/>
    </row>
    <row r="26842" spans="5:5" ht="12" customHeight="1">
      <c r="E26842" s="576"/>
    </row>
    <row r="26843" spans="5:5" ht="12" customHeight="1">
      <c r="E26843" s="576"/>
    </row>
    <row r="26844" spans="5:5" ht="12" customHeight="1">
      <c r="E26844" s="576"/>
    </row>
    <row r="26845" spans="5:5" ht="12" customHeight="1">
      <c r="E26845" s="576"/>
    </row>
    <row r="26846" spans="5:5" ht="12" customHeight="1">
      <c r="E26846" s="576"/>
    </row>
    <row r="26847" spans="5:5" ht="12" customHeight="1">
      <c r="E26847" s="576"/>
    </row>
    <row r="26848" spans="5:5" ht="12" customHeight="1">
      <c r="E26848" s="576"/>
    </row>
    <row r="26849" spans="5:5" ht="12" customHeight="1">
      <c r="E26849" s="576"/>
    </row>
    <row r="26850" spans="5:5" ht="12" customHeight="1">
      <c r="E26850" s="576"/>
    </row>
    <row r="26851" spans="5:5" ht="12" customHeight="1">
      <c r="E26851" s="576"/>
    </row>
    <row r="26852" spans="5:5" ht="12" customHeight="1">
      <c r="E26852" s="576"/>
    </row>
    <row r="26853" spans="5:5" ht="12" customHeight="1">
      <c r="E26853" s="576"/>
    </row>
    <row r="26854" spans="5:5" ht="12" customHeight="1">
      <c r="E26854" s="576"/>
    </row>
    <row r="26855" spans="5:5" ht="12" customHeight="1">
      <c r="E26855" s="576"/>
    </row>
    <row r="26856" spans="5:5" ht="12" customHeight="1">
      <c r="E26856" s="576"/>
    </row>
    <row r="26857" spans="5:5" ht="12" customHeight="1">
      <c r="E26857" s="576"/>
    </row>
    <row r="26858" spans="5:5" ht="12" customHeight="1">
      <c r="E26858" s="576"/>
    </row>
    <row r="26859" spans="5:5" ht="12" customHeight="1">
      <c r="E26859" s="576"/>
    </row>
    <row r="26860" spans="5:5" ht="12" customHeight="1">
      <c r="E26860" s="576"/>
    </row>
    <row r="26861" spans="5:5" ht="12" customHeight="1">
      <c r="E26861" s="576"/>
    </row>
    <row r="26862" spans="5:5" ht="12" customHeight="1">
      <c r="E26862" s="576"/>
    </row>
    <row r="26863" spans="5:5" ht="12" customHeight="1">
      <c r="E26863" s="576"/>
    </row>
    <row r="26864" spans="5:5" ht="12" customHeight="1">
      <c r="E26864" s="576"/>
    </row>
    <row r="26865" spans="5:5" ht="12" customHeight="1">
      <c r="E26865" s="576"/>
    </row>
    <row r="26866" spans="5:5" ht="12" customHeight="1">
      <c r="E26866" s="576"/>
    </row>
    <row r="26867" spans="5:5" ht="12" customHeight="1">
      <c r="E26867" s="576"/>
    </row>
    <row r="26868" spans="5:5" ht="12" customHeight="1">
      <c r="E26868" s="576"/>
    </row>
    <row r="26869" spans="5:5" ht="12" customHeight="1">
      <c r="E26869" s="576"/>
    </row>
    <row r="26870" spans="5:5" ht="12" customHeight="1">
      <c r="E26870" s="576"/>
    </row>
    <row r="26871" spans="5:5" ht="12" customHeight="1">
      <c r="E26871" s="576"/>
    </row>
    <row r="26872" spans="5:5" ht="12" customHeight="1">
      <c r="E26872" s="576"/>
    </row>
    <row r="26873" spans="5:5" ht="12" customHeight="1">
      <c r="E26873" s="576"/>
    </row>
    <row r="26874" spans="5:5" ht="12" customHeight="1">
      <c r="E26874" s="576"/>
    </row>
    <row r="26875" spans="5:5" ht="12" customHeight="1">
      <c r="E26875" s="576"/>
    </row>
    <row r="26876" spans="5:5" ht="12" customHeight="1">
      <c r="E26876" s="576"/>
    </row>
    <row r="26877" spans="5:5" ht="12" customHeight="1">
      <c r="E26877" s="576"/>
    </row>
    <row r="26878" spans="5:5" ht="12" customHeight="1">
      <c r="E26878" s="576"/>
    </row>
    <row r="26879" spans="5:5" ht="12" customHeight="1">
      <c r="E26879" s="576"/>
    </row>
    <row r="26880" spans="5:5" ht="12" customHeight="1">
      <c r="E26880" s="576"/>
    </row>
    <row r="26881" spans="5:5" ht="12" customHeight="1">
      <c r="E26881" s="576"/>
    </row>
    <row r="26882" spans="5:5" ht="12" customHeight="1">
      <c r="E26882" s="576"/>
    </row>
    <row r="26883" spans="5:5" ht="12" customHeight="1">
      <c r="E26883" s="576"/>
    </row>
    <row r="26884" spans="5:5" ht="12" customHeight="1">
      <c r="E26884" s="576"/>
    </row>
    <row r="26885" spans="5:5" ht="12" customHeight="1">
      <c r="E26885" s="576"/>
    </row>
    <row r="26886" spans="5:5" ht="12" customHeight="1">
      <c r="E26886" s="576"/>
    </row>
    <row r="26887" spans="5:5" ht="12" customHeight="1">
      <c r="E26887" s="576"/>
    </row>
    <row r="26888" spans="5:5" ht="12" customHeight="1">
      <c r="E26888" s="576"/>
    </row>
    <row r="26889" spans="5:5" ht="12" customHeight="1">
      <c r="E26889" s="576"/>
    </row>
    <row r="26890" spans="5:5" ht="12" customHeight="1">
      <c r="E26890" s="576"/>
    </row>
    <row r="26891" spans="5:5" ht="12" customHeight="1">
      <c r="E26891" s="576"/>
    </row>
    <row r="26892" spans="5:5" ht="12" customHeight="1">
      <c r="E26892" s="576"/>
    </row>
    <row r="26893" spans="5:5" ht="12" customHeight="1">
      <c r="E26893" s="576"/>
    </row>
    <row r="26894" spans="5:5" ht="12" customHeight="1">
      <c r="E26894" s="576"/>
    </row>
    <row r="26895" spans="5:5" ht="12" customHeight="1">
      <c r="E26895" s="576"/>
    </row>
    <row r="26896" spans="5:5" ht="12" customHeight="1">
      <c r="E26896" s="576"/>
    </row>
    <row r="26897" spans="5:5" ht="12" customHeight="1">
      <c r="E26897" s="576"/>
    </row>
    <row r="26898" spans="5:5" ht="12" customHeight="1">
      <c r="E26898" s="576"/>
    </row>
    <row r="26899" spans="5:5" ht="12" customHeight="1">
      <c r="E26899" s="576"/>
    </row>
    <row r="26900" spans="5:5" ht="12" customHeight="1">
      <c r="E26900" s="576"/>
    </row>
    <row r="26901" spans="5:5" ht="12" customHeight="1">
      <c r="E26901" s="576"/>
    </row>
    <row r="26902" spans="5:5" ht="12" customHeight="1">
      <c r="E26902" s="576"/>
    </row>
    <row r="26903" spans="5:5" ht="12" customHeight="1">
      <c r="E26903" s="576"/>
    </row>
    <row r="26904" spans="5:5" ht="12" customHeight="1">
      <c r="E26904" s="576"/>
    </row>
    <row r="26905" spans="5:5" ht="12" customHeight="1">
      <c r="E26905" s="576"/>
    </row>
    <row r="26906" spans="5:5" ht="12" customHeight="1">
      <c r="E26906" s="576"/>
    </row>
    <row r="26907" spans="5:5" ht="12" customHeight="1">
      <c r="E26907" s="576"/>
    </row>
    <row r="26908" spans="5:5" ht="12" customHeight="1">
      <c r="E26908" s="576"/>
    </row>
    <row r="26909" spans="5:5" ht="12" customHeight="1">
      <c r="E26909" s="576"/>
    </row>
    <row r="26910" spans="5:5" ht="12" customHeight="1">
      <c r="E26910" s="576"/>
    </row>
    <row r="26911" spans="5:5" ht="12" customHeight="1">
      <c r="E26911" s="576"/>
    </row>
    <row r="26912" spans="5:5" ht="12" customHeight="1">
      <c r="E26912" s="576"/>
    </row>
    <row r="26913" spans="5:5" ht="12" customHeight="1">
      <c r="E26913" s="576"/>
    </row>
    <row r="26914" spans="5:5" ht="12" customHeight="1">
      <c r="E26914" s="576"/>
    </row>
    <row r="26915" spans="5:5" ht="12" customHeight="1">
      <c r="E26915" s="576"/>
    </row>
    <row r="26916" spans="5:5" ht="12" customHeight="1">
      <c r="E26916" s="576"/>
    </row>
    <row r="26917" spans="5:5" ht="12" customHeight="1">
      <c r="E26917" s="576"/>
    </row>
    <row r="26918" spans="5:5" ht="12" customHeight="1">
      <c r="E26918" s="576"/>
    </row>
    <row r="26919" spans="5:5" ht="12" customHeight="1">
      <c r="E26919" s="576"/>
    </row>
    <row r="26920" spans="5:5" ht="12" customHeight="1">
      <c r="E26920" s="576"/>
    </row>
    <row r="26921" spans="5:5" ht="12" customHeight="1">
      <c r="E26921" s="576"/>
    </row>
    <row r="26922" spans="5:5" ht="12" customHeight="1">
      <c r="E26922" s="576"/>
    </row>
    <row r="26923" spans="5:5" ht="12" customHeight="1">
      <c r="E26923" s="576"/>
    </row>
    <row r="26924" spans="5:5" ht="12" customHeight="1">
      <c r="E26924" s="576"/>
    </row>
    <row r="26925" spans="5:5" ht="12" customHeight="1">
      <c r="E26925" s="576"/>
    </row>
    <row r="26926" spans="5:5" ht="12" customHeight="1">
      <c r="E26926" s="576"/>
    </row>
    <row r="26927" spans="5:5" ht="12" customHeight="1">
      <c r="E26927" s="576"/>
    </row>
    <row r="26928" spans="5:5" ht="12" customHeight="1">
      <c r="E26928" s="576"/>
    </row>
    <row r="26929" spans="5:5" ht="12" customHeight="1">
      <c r="E26929" s="576"/>
    </row>
    <row r="26930" spans="5:5" ht="12" customHeight="1">
      <c r="E26930" s="576"/>
    </row>
    <row r="26931" spans="5:5" ht="12" customHeight="1">
      <c r="E26931" s="576"/>
    </row>
    <row r="26932" spans="5:5" ht="12" customHeight="1">
      <c r="E26932" s="576"/>
    </row>
    <row r="26933" spans="5:5" ht="12" customHeight="1">
      <c r="E26933" s="576"/>
    </row>
    <row r="26934" spans="5:5" ht="12" customHeight="1">
      <c r="E26934" s="576"/>
    </row>
    <row r="26935" spans="5:5" ht="12" customHeight="1">
      <c r="E26935" s="576"/>
    </row>
    <row r="26936" spans="5:5" ht="12" customHeight="1">
      <c r="E26936" s="576"/>
    </row>
    <row r="26937" spans="5:5" ht="12" customHeight="1">
      <c r="E26937" s="576"/>
    </row>
    <row r="26938" spans="5:5" ht="12" customHeight="1">
      <c r="E26938" s="576"/>
    </row>
    <row r="26939" spans="5:5" ht="12" customHeight="1">
      <c r="E26939" s="576"/>
    </row>
    <row r="26940" spans="5:5" ht="12" customHeight="1">
      <c r="E26940" s="576"/>
    </row>
    <row r="26941" spans="5:5" ht="12" customHeight="1">
      <c r="E26941" s="576"/>
    </row>
    <row r="26942" spans="5:5" ht="12" customHeight="1">
      <c r="E26942" s="576"/>
    </row>
    <row r="26943" spans="5:5" ht="12" customHeight="1">
      <c r="E26943" s="576"/>
    </row>
    <row r="26944" spans="5:5" ht="12" customHeight="1">
      <c r="E26944" s="576"/>
    </row>
    <row r="26945" spans="5:5" ht="12" customHeight="1">
      <c r="E26945" s="576"/>
    </row>
    <row r="26946" spans="5:5" ht="12" customHeight="1">
      <c r="E26946" s="576"/>
    </row>
    <row r="26947" spans="5:5" ht="12" customHeight="1">
      <c r="E26947" s="576"/>
    </row>
    <row r="26948" spans="5:5" ht="12" customHeight="1">
      <c r="E26948" s="576"/>
    </row>
    <row r="26949" spans="5:5" ht="12" customHeight="1">
      <c r="E26949" s="576"/>
    </row>
    <row r="26950" spans="5:5" ht="12" customHeight="1">
      <c r="E26950" s="576"/>
    </row>
    <row r="26951" spans="5:5" ht="12" customHeight="1">
      <c r="E26951" s="576"/>
    </row>
    <row r="26952" spans="5:5" ht="12" customHeight="1">
      <c r="E26952" s="576"/>
    </row>
    <row r="26953" spans="5:5" ht="12" customHeight="1">
      <c r="E26953" s="576"/>
    </row>
    <row r="26954" spans="5:5" ht="12" customHeight="1">
      <c r="E26954" s="576"/>
    </row>
    <row r="26955" spans="5:5" ht="12" customHeight="1">
      <c r="E26955" s="576"/>
    </row>
    <row r="26956" spans="5:5" ht="12" customHeight="1">
      <c r="E26956" s="576"/>
    </row>
    <row r="26957" spans="5:5" ht="12" customHeight="1">
      <c r="E26957" s="576"/>
    </row>
    <row r="26958" spans="5:5" ht="12" customHeight="1">
      <c r="E26958" s="576"/>
    </row>
    <row r="26959" spans="5:5" ht="12" customHeight="1">
      <c r="E26959" s="576"/>
    </row>
    <row r="26960" spans="5:5" ht="12" customHeight="1">
      <c r="E26960" s="576"/>
    </row>
    <row r="26961" spans="5:5" ht="12" customHeight="1">
      <c r="E26961" s="576"/>
    </row>
    <row r="26962" spans="5:5" ht="12" customHeight="1">
      <c r="E26962" s="576"/>
    </row>
    <row r="26963" spans="5:5" ht="12" customHeight="1">
      <c r="E26963" s="576"/>
    </row>
    <row r="26964" spans="5:5" ht="12" customHeight="1">
      <c r="E26964" s="576"/>
    </row>
    <row r="26965" spans="5:5" ht="12" customHeight="1">
      <c r="E26965" s="576"/>
    </row>
    <row r="26966" spans="5:5" ht="12" customHeight="1">
      <c r="E26966" s="576"/>
    </row>
    <row r="26967" spans="5:5" ht="12" customHeight="1">
      <c r="E26967" s="576"/>
    </row>
    <row r="26968" spans="5:5" ht="12" customHeight="1">
      <c r="E26968" s="576"/>
    </row>
    <row r="26969" spans="5:5" ht="12" customHeight="1">
      <c r="E26969" s="576"/>
    </row>
    <row r="26970" spans="5:5" ht="12" customHeight="1">
      <c r="E26970" s="576"/>
    </row>
    <row r="26971" spans="5:5" ht="12" customHeight="1">
      <c r="E26971" s="576"/>
    </row>
    <row r="26972" spans="5:5" ht="12" customHeight="1">
      <c r="E26972" s="576"/>
    </row>
    <row r="26973" spans="5:5" ht="12" customHeight="1">
      <c r="E26973" s="576"/>
    </row>
    <row r="26974" spans="5:5" ht="12" customHeight="1">
      <c r="E26974" s="576"/>
    </row>
    <row r="26975" spans="5:5" ht="12" customHeight="1">
      <c r="E26975" s="576"/>
    </row>
    <row r="26976" spans="5:5" ht="12" customHeight="1">
      <c r="E26976" s="576"/>
    </row>
    <row r="26977" spans="5:5" ht="12" customHeight="1">
      <c r="E26977" s="576"/>
    </row>
    <row r="26978" spans="5:5" ht="12" customHeight="1">
      <c r="E26978" s="576"/>
    </row>
    <row r="26979" spans="5:5" ht="12" customHeight="1">
      <c r="E26979" s="576"/>
    </row>
    <row r="26980" spans="5:5" ht="12" customHeight="1">
      <c r="E26980" s="576"/>
    </row>
    <row r="26981" spans="5:5" ht="12" customHeight="1">
      <c r="E26981" s="576"/>
    </row>
    <row r="26982" spans="5:5" ht="12" customHeight="1">
      <c r="E26982" s="576"/>
    </row>
    <row r="26983" spans="5:5" ht="12" customHeight="1">
      <c r="E26983" s="576"/>
    </row>
    <row r="26984" spans="5:5" ht="12" customHeight="1">
      <c r="E26984" s="576"/>
    </row>
    <row r="26985" spans="5:5" ht="12" customHeight="1">
      <c r="E26985" s="576"/>
    </row>
    <row r="26986" spans="5:5" ht="12" customHeight="1">
      <c r="E26986" s="576"/>
    </row>
    <row r="26987" spans="5:5" ht="12" customHeight="1">
      <c r="E26987" s="576"/>
    </row>
    <row r="26988" spans="5:5" ht="12" customHeight="1">
      <c r="E26988" s="576"/>
    </row>
    <row r="26989" spans="5:5" ht="12" customHeight="1">
      <c r="E26989" s="576"/>
    </row>
    <row r="26990" spans="5:5" ht="12" customHeight="1">
      <c r="E26990" s="576"/>
    </row>
    <row r="26991" spans="5:5" ht="12" customHeight="1">
      <c r="E26991" s="576"/>
    </row>
    <row r="26992" spans="5:5" ht="12" customHeight="1">
      <c r="E26992" s="576"/>
    </row>
    <row r="26993" spans="5:5" ht="12" customHeight="1">
      <c r="E26993" s="576"/>
    </row>
    <row r="26994" spans="5:5" ht="12" customHeight="1">
      <c r="E26994" s="576"/>
    </row>
    <row r="26995" spans="5:5" ht="12" customHeight="1">
      <c r="E26995" s="576"/>
    </row>
    <row r="26996" spans="5:5" ht="12" customHeight="1">
      <c r="E26996" s="576"/>
    </row>
    <row r="26997" spans="5:5" ht="12" customHeight="1">
      <c r="E26997" s="576"/>
    </row>
    <row r="26998" spans="5:5" ht="12" customHeight="1">
      <c r="E26998" s="576"/>
    </row>
    <row r="26999" spans="5:5" ht="12" customHeight="1">
      <c r="E26999" s="576"/>
    </row>
    <row r="27000" spans="5:5" ht="12" customHeight="1">
      <c r="E27000" s="576"/>
    </row>
    <row r="27001" spans="5:5" ht="12" customHeight="1">
      <c r="E27001" s="576"/>
    </row>
    <row r="27002" spans="5:5" ht="12" customHeight="1">
      <c r="E27002" s="576"/>
    </row>
    <row r="27003" spans="5:5" ht="12" customHeight="1">
      <c r="E27003" s="576"/>
    </row>
    <row r="27004" spans="5:5" ht="12" customHeight="1">
      <c r="E27004" s="576"/>
    </row>
    <row r="27005" spans="5:5" ht="12" customHeight="1">
      <c r="E27005" s="576"/>
    </row>
    <row r="27006" spans="5:5" ht="12" customHeight="1">
      <c r="E27006" s="576"/>
    </row>
    <row r="27007" spans="5:5" ht="12" customHeight="1">
      <c r="E27007" s="576"/>
    </row>
    <row r="27008" spans="5:5" ht="12" customHeight="1">
      <c r="E27008" s="576"/>
    </row>
    <row r="27009" spans="5:5" ht="12" customHeight="1">
      <c r="E27009" s="576"/>
    </row>
    <row r="27010" spans="5:5" ht="12" customHeight="1">
      <c r="E27010" s="576"/>
    </row>
    <row r="27011" spans="5:5" ht="12" customHeight="1">
      <c r="E27011" s="576"/>
    </row>
    <row r="27012" spans="5:5" ht="12" customHeight="1">
      <c r="E27012" s="576"/>
    </row>
    <row r="27013" spans="5:5" ht="12" customHeight="1">
      <c r="E27013" s="576"/>
    </row>
    <row r="27014" spans="5:5" ht="12" customHeight="1">
      <c r="E27014" s="576"/>
    </row>
    <row r="27015" spans="5:5" ht="12" customHeight="1">
      <c r="E27015" s="576"/>
    </row>
    <row r="27016" spans="5:5" ht="12" customHeight="1">
      <c r="E27016" s="576"/>
    </row>
    <row r="27017" spans="5:5" ht="12" customHeight="1">
      <c r="E27017" s="576"/>
    </row>
    <row r="27018" spans="5:5" ht="12" customHeight="1">
      <c r="E27018" s="576"/>
    </row>
    <row r="27019" spans="5:5" ht="12" customHeight="1">
      <c r="E27019" s="576"/>
    </row>
    <row r="27020" spans="5:5" ht="12" customHeight="1">
      <c r="E27020" s="576"/>
    </row>
    <row r="27021" spans="5:5" ht="12" customHeight="1">
      <c r="E27021" s="576"/>
    </row>
    <row r="27022" spans="5:5" ht="12" customHeight="1">
      <c r="E27022" s="576"/>
    </row>
    <row r="27023" spans="5:5" ht="12" customHeight="1">
      <c r="E27023" s="576"/>
    </row>
    <row r="27024" spans="5:5" ht="12" customHeight="1">
      <c r="E27024" s="576"/>
    </row>
    <row r="27025" spans="5:5" ht="12" customHeight="1">
      <c r="E27025" s="576"/>
    </row>
    <row r="27026" spans="5:5" ht="12" customHeight="1">
      <c r="E27026" s="576"/>
    </row>
    <row r="27027" spans="5:5" ht="12" customHeight="1">
      <c r="E27027" s="576"/>
    </row>
    <row r="27028" spans="5:5" ht="12" customHeight="1">
      <c r="E27028" s="576"/>
    </row>
    <row r="27029" spans="5:5" ht="12" customHeight="1">
      <c r="E27029" s="576"/>
    </row>
    <row r="27030" spans="5:5" ht="12" customHeight="1">
      <c r="E27030" s="576"/>
    </row>
    <row r="27031" spans="5:5" ht="12" customHeight="1">
      <c r="E27031" s="576"/>
    </row>
    <row r="27032" spans="5:5" ht="12" customHeight="1">
      <c r="E27032" s="576"/>
    </row>
    <row r="27033" spans="5:5" ht="12" customHeight="1">
      <c r="E27033" s="576"/>
    </row>
    <row r="27034" spans="5:5" ht="12" customHeight="1">
      <c r="E27034" s="576"/>
    </row>
    <row r="27035" spans="5:5" ht="12" customHeight="1">
      <c r="E27035" s="576"/>
    </row>
    <row r="27036" spans="5:5" ht="12" customHeight="1">
      <c r="E27036" s="576"/>
    </row>
    <row r="27037" spans="5:5" ht="12" customHeight="1">
      <c r="E27037" s="576"/>
    </row>
    <row r="27038" spans="5:5" ht="12" customHeight="1">
      <c r="E27038" s="576"/>
    </row>
    <row r="27039" spans="5:5" ht="12" customHeight="1">
      <c r="E27039" s="576"/>
    </row>
    <row r="27040" spans="5:5" ht="12" customHeight="1">
      <c r="E27040" s="576"/>
    </row>
    <row r="27041" spans="5:5" ht="12" customHeight="1">
      <c r="E27041" s="576"/>
    </row>
    <row r="27042" spans="5:5" ht="12" customHeight="1">
      <c r="E27042" s="576"/>
    </row>
    <row r="27043" spans="5:5" ht="12" customHeight="1">
      <c r="E27043" s="576"/>
    </row>
    <row r="27044" spans="5:5" ht="12" customHeight="1">
      <c r="E27044" s="576"/>
    </row>
    <row r="27045" spans="5:5" ht="12" customHeight="1">
      <c r="E27045" s="576"/>
    </row>
    <row r="27046" spans="5:5" ht="12" customHeight="1">
      <c r="E27046" s="576"/>
    </row>
    <row r="27047" spans="5:5" ht="12" customHeight="1">
      <c r="E27047" s="576"/>
    </row>
    <row r="27048" spans="5:5" ht="12" customHeight="1">
      <c r="E27048" s="576"/>
    </row>
    <row r="27049" spans="5:5" ht="12" customHeight="1">
      <c r="E27049" s="576"/>
    </row>
    <row r="27050" spans="5:5" ht="12" customHeight="1">
      <c r="E27050" s="576"/>
    </row>
    <row r="27051" spans="5:5" ht="12" customHeight="1">
      <c r="E27051" s="576"/>
    </row>
    <row r="27052" spans="5:5" ht="12" customHeight="1">
      <c r="E27052" s="576"/>
    </row>
    <row r="27053" spans="5:5" ht="12" customHeight="1">
      <c r="E27053" s="576"/>
    </row>
    <row r="27054" spans="5:5" ht="12" customHeight="1">
      <c r="E27054" s="576"/>
    </row>
    <row r="27055" spans="5:5" ht="12" customHeight="1">
      <c r="E27055" s="576"/>
    </row>
    <row r="27056" spans="5:5" ht="12" customHeight="1">
      <c r="E27056" s="576"/>
    </row>
    <row r="27057" spans="5:5" ht="12" customHeight="1">
      <c r="E27057" s="576"/>
    </row>
    <row r="27058" spans="5:5" ht="12" customHeight="1">
      <c r="E27058" s="576"/>
    </row>
    <row r="27059" spans="5:5" ht="12" customHeight="1">
      <c r="E27059" s="576"/>
    </row>
    <row r="27060" spans="5:5" ht="12" customHeight="1">
      <c r="E27060" s="576"/>
    </row>
    <row r="27061" spans="5:5" ht="12" customHeight="1">
      <c r="E27061" s="576"/>
    </row>
    <row r="27062" spans="5:5" ht="12" customHeight="1">
      <c r="E27062" s="576"/>
    </row>
    <row r="27063" spans="5:5" ht="12" customHeight="1">
      <c r="E27063" s="576"/>
    </row>
    <row r="27064" spans="5:5" ht="12" customHeight="1">
      <c r="E27064" s="576"/>
    </row>
    <row r="27065" spans="5:5" ht="12" customHeight="1">
      <c r="E27065" s="576"/>
    </row>
    <row r="27066" spans="5:5" ht="12" customHeight="1">
      <c r="E27066" s="576"/>
    </row>
    <row r="27067" spans="5:5" ht="12" customHeight="1">
      <c r="E27067" s="576"/>
    </row>
    <row r="27068" spans="5:5" ht="12" customHeight="1">
      <c r="E27068" s="576"/>
    </row>
    <row r="27069" spans="5:5" ht="12" customHeight="1">
      <c r="E27069" s="576"/>
    </row>
    <row r="27070" spans="5:5" ht="12" customHeight="1">
      <c r="E27070" s="576"/>
    </row>
    <row r="27071" spans="5:5" ht="12" customHeight="1">
      <c r="E27071" s="576"/>
    </row>
    <row r="27072" spans="5:5" ht="12" customHeight="1">
      <c r="E27072" s="576"/>
    </row>
    <row r="27073" spans="5:5" ht="12" customHeight="1">
      <c r="E27073" s="576"/>
    </row>
    <row r="27074" spans="5:5" ht="12" customHeight="1">
      <c r="E27074" s="576"/>
    </row>
    <row r="27075" spans="5:5" ht="12" customHeight="1">
      <c r="E27075" s="576"/>
    </row>
    <row r="27076" spans="5:5" ht="12" customHeight="1">
      <c r="E27076" s="576"/>
    </row>
    <row r="27077" spans="5:5" ht="12" customHeight="1">
      <c r="E27077" s="576"/>
    </row>
    <row r="27078" spans="5:5" ht="12" customHeight="1">
      <c r="E27078" s="576"/>
    </row>
    <row r="27079" spans="5:5" ht="12" customHeight="1">
      <c r="E27079" s="576"/>
    </row>
    <row r="27080" spans="5:5" ht="12" customHeight="1">
      <c r="E27080" s="576"/>
    </row>
    <row r="27081" spans="5:5" ht="12" customHeight="1">
      <c r="E27081" s="576"/>
    </row>
    <row r="27082" spans="5:5" ht="12" customHeight="1">
      <c r="E27082" s="576"/>
    </row>
    <row r="27083" spans="5:5" ht="12" customHeight="1">
      <c r="E27083" s="576"/>
    </row>
    <row r="27084" spans="5:5" ht="12" customHeight="1">
      <c r="E27084" s="576"/>
    </row>
    <row r="27085" spans="5:5" ht="12" customHeight="1">
      <c r="E27085" s="576"/>
    </row>
    <row r="27086" spans="5:5" ht="12" customHeight="1">
      <c r="E27086" s="576"/>
    </row>
    <row r="27087" spans="5:5" ht="12" customHeight="1">
      <c r="E27087" s="576"/>
    </row>
    <row r="27088" spans="5:5" ht="12" customHeight="1">
      <c r="E27088" s="576"/>
    </row>
    <row r="27089" spans="5:5" ht="12" customHeight="1">
      <c r="E27089" s="576"/>
    </row>
    <row r="27090" spans="5:5" ht="12" customHeight="1">
      <c r="E27090" s="576"/>
    </row>
    <row r="27091" spans="5:5" ht="12" customHeight="1">
      <c r="E27091" s="576"/>
    </row>
    <row r="27092" spans="5:5" ht="12" customHeight="1">
      <c r="E27092" s="576"/>
    </row>
    <row r="27093" spans="5:5" ht="12" customHeight="1">
      <c r="E27093" s="576"/>
    </row>
    <row r="27094" spans="5:5" ht="12" customHeight="1">
      <c r="E27094" s="576"/>
    </row>
    <row r="27095" spans="5:5" ht="12" customHeight="1">
      <c r="E27095" s="576"/>
    </row>
    <row r="27096" spans="5:5" ht="12" customHeight="1">
      <c r="E27096" s="576"/>
    </row>
    <row r="27097" spans="5:5" ht="12" customHeight="1">
      <c r="E27097" s="576"/>
    </row>
    <row r="27098" spans="5:5" ht="12" customHeight="1">
      <c r="E27098" s="576"/>
    </row>
    <row r="27099" spans="5:5" ht="12" customHeight="1">
      <c r="E27099" s="576"/>
    </row>
    <row r="27100" spans="5:5" ht="12" customHeight="1">
      <c r="E27100" s="576"/>
    </row>
    <row r="27101" spans="5:5" ht="12" customHeight="1">
      <c r="E27101" s="576"/>
    </row>
    <row r="27102" spans="5:5" ht="12" customHeight="1">
      <c r="E27102" s="576"/>
    </row>
    <row r="27103" spans="5:5" ht="12" customHeight="1">
      <c r="E27103" s="576"/>
    </row>
    <row r="27104" spans="5:5" ht="12" customHeight="1">
      <c r="E27104" s="576"/>
    </row>
    <row r="27105" spans="5:5" ht="12" customHeight="1">
      <c r="E27105" s="576"/>
    </row>
    <row r="27106" spans="5:5" ht="12" customHeight="1">
      <c r="E27106" s="576"/>
    </row>
    <row r="27107" spans="5:5" ht="12" customHeight="1">
      <c r="E27107" s="576"/>
    </row>
    <row r="27108" spans="5:5" ht="12" customHeight="1">
      <c r="E27108" s="576"/>
    </row>
    <row r="27109" spans="5:5" ht="12" customHeight="1">
      <c r="E27109" s="576"/>
    </row>
    <row r="27110" spans="5:5" ht="12" customHeight="1">
      <c r="E27110" s="576"/>
    </row>
    <row r="27111" spans="5:5" ht="12" customHeight="1">
      <c r="E27111" s="576"/>
    </row>
    <row r="27112" spans="5:5" ht="12" customHeight="1">
      <c r="E27112" s="576"/>
    </row>
    <row r="27113" spans="5:5" ht="12" customHeight="1">
      <c r="E27113" s="576"/>
    </row>
    <row r="27114" spans="5:5" ht="12" customHeight="1">
      <c r="E27114" s="576"/>
    </row>
    <row r="27115" spans="5:5" ht="12" customHeight="1">
      <c r="E27115" s="576"/>
    </row>
    <row r="27116" spans="5:5" ht="12" customHeight="1">
      <c r="E27116" s="576"/>
    </row>
    <row r="27117" spans="5:5" ht="12" customHeight="1">
      <c r="E27117" s="576"/>
    </row>
    <row r="27118" spans="5:5" ht="12" customHeight="1">
      <c r="E27118" s="576"/>
    </row>
    <row r="27119" spans="5:5" ht="12" customHeight="1">
      <c r="E27119" s="576"/>
    </row>
    <row r="27120" spans="5:5" ht="12" customHeight="1">
      <c r="E27120" s="576"/>
    </row>
    <row r="27121" spans="5:5" ht="12" customHeight="1">
      <c r="E27121" s="576"/>
    </row>
    <row r="27122" spans="5:5" ht="12" customHeight="1">
      <c r="E27122" s="576"/>
    </row>
    <row r="27123" spans="5:5" ht="12" customHeight="1">
      <c r="E27123" s="576"/>
    </row>
    <row r="27124" spans="5:5" ht="12" customHeight="1">
      <c r="E27124" s="576"/>
    </row>
    <row r="27125" spans="5:5" ht="12" customHeight="1">
      <c r="E27125" s="576"/>
    </row>
    <row r="27126" spans="5:5" ht="12" customHeight="1">
      <c r="E27126" s="576"/>
    </row>
    <row r="27127" spans="5:5" ht="12" customHeight="1">
      <c r="E27127" s="576"/>
    </row>
    <row r="27128" spans="5:5" ht="12" customHeight="1">
      <c r="E27128" s="576"/>
    </row>
    <row r="27129" spans="5:5" ht="12" customHeight="1">
      <c r="E27129" s="576"/>
    </row>
    <row r="27130" spans="5:5" ht="12" customHeight="1">
      <c r="E27130" s="576"/>
    </row>
    <row r="27131" spans="5:5" ht="12" customHeight="1">
      <c r="E27131" s="576"/>
    </row>
    <row r="27132" spans="5:5" ht="12" customHeight="1">
      <c r="E27132" s="576"/>
    </row>
    <row r="27133" spans="5:5" ht="12" customHeight="1">
      <c r="E27133" s="576"/>
    </row>
    <row r="27134" spans="5:5" ht="12" customHeight="1">
      <c r="E27134" s="576"/>
    </row>
    <row r="27135" spans="5:5" ht="12" customHeight="1">
      <c r="E27135" s="576"/>
    </row>
    <row r="27136" spans="5:5" ht="12" customHeight="1">
      <c r="E27136" s="576"/>
    </row>
    <row r="27137" spans="5:5" ht="12" customHeight="1">
      <c r="E27137" s="576"/>
    </row>
    <row r="27138" spans="5:5" ht="12" customHeight="1">
      <c r="E27138" s="576"/>
    </row>
    <row r="27139" spans="5:5" ht="12" customHeight="1">
      <c r="E27139" s="576"/>
    </row>
    <row r="27140" spans="5:5" ht="12" customHeight="1">
      <c r="E27140" s="576"/>
    </row>
    <row r="27141" spans="5:5" ht="12" customHeight="1">
      <c r="E27141" s="576"/>
    </row>
    <row r="27142" spans="5:5" ht="12" customHeight="1">
      <c r="E27142" s="576"/>
    </row>
    <row r="27143" spans="5:5" ht="12" customHeight="1">
      <c r="E27143" s="576"/>
    </row>
    <row r="27144" spans="5:5" ht="12" customHeight="1">
      <c r="E27144" s="576"/>
    </row>
    <row r="27145" spans="5:5" ht="12" customHeight="1">
      <c r="E27145" s="576"/>
    </row>
    <row r="27146" spans="5:5" ht="12" customHeight="1">
      <c r="E27146" s="576"/>
    </row>
    <row r="27147" spans="5:5" ht="12" customHeight="1">
      <c r="E27147" s="576"/>
    </row>
    <row r="27148" spans="5:5" ht="12" customHeight="1">
      <c r="E27148" s="576"/>
    </row>
    <row r="27149" spans="5:5" ht="12" customHeight="1">
      <c r="E27149" s="576"/>
    </row>
    <row r="27150" spans="5:5" ht="12" customHeight="1">
      <c r="E27150" s="576"/>
    </row>
    <row r="27151" spans="5:5" ht="12" customHeight="1">
      <c r="E27151" s="576"/>
    </row>
    <row r="27152" spans="5:5" ht="12" customHeight="1">
      <c r="E27152" s="576"/>
    </row>
    <row r="27153" spans="5:5" ht="12" customHeight="1">
      <c r="E27153" s="576"/>
    </row>
    <row r="27154" spans="5:5" ht="12" customHeight="1">
      <c r="E27154" s="576"/>
    </row>
    <row r="27155" spans="5:5" ht="12" customHeight="1">
      <c r="E27155" s="576"/>
    </row>
    <row r="27156" spans="5:5" ht="12" customHeight="1">
      <c r="E27156" s="576"/>
    </row>
    <row r="27157" spans="5:5" ht="12" customHeight="1">
      <c r="E27157" s="576"/>
    </row>
    <row r="27158" spans="5:5" ht="12" customHeight="1">
      <c r="E27158" s="576"/>
    </row>
    <row r="27159" spans="5:5" ht="12" customHeight="1">
      <c r="E27159" s="576"/>
    </row>
    <row r="27160" spans="5:5" ht="12" customHeight="1">
      <c r="E27160" s="576"/>
    </row>
    <row r="27161" spans="5:5" ht="12" customHeight="1">
      <c r="E27161" s="576"/>
    </row>
    <row r="27162" spans="5:5" ht="12" customHeight="1">
      <c r="E27162" s="576"/>
    </row>
    <row r="27163" spans="5:5" ht="12" customHeight="1">
      <c r="E27163" s="576"/>
    </row>
    <row r="27164" spans="5:5" ht="12" customHeight="1">
      <c r="E27164" s="576"/>
    </row>
    <row r="27165" spans="5:5" ht="12" customHeight="1">
      <c r="E27165" s="576"/>
    </row>
    <row r="27166" spans="5:5" ht="12" customHeight="1">
      <c r="E27166" s="576"/>
    </row>
    <row r="27167" spans="5:5" ht="12" customHeight="1">
      <c r="E27167" s="576"/>
    </row>
    <row r="27168" spans="5:5" ht="12" customHeight="1">
      <c r="E27168" s="576"/>
    </row>
    <row r="27169" spans="5:5" ht="12" customHeight="1">
      <c r="E27169" s="576"/>
    </row>
    <row r="27170" spans="5:5" ht="12" customHeight="1">
      <c r="E27170" s="576"/>
    </row>
    <row r="27171" spans="5:5" ht="12" customHeight="1">
      <c r="E27171" s="576"/>
    </row>
    <row r="27172" spans="5:5" ht="12" customHeight="1">
      <c r="E27172" s="576"/>
    </row>
    <row r="27173" spans="5:5" ht="12" customHeight="1">
      <c r="E27173" s="576"/>
    </row>
    <row r="27174" spans="5:5" ht="12" customHeight="1">
      <c r="E27174" s="576"/>
    </row>
    <row r="27175" spans="5:5" ht="12" customHeight="1">
      <c r="E27175" s="576"/>
    </row>
    <row r="27176" spans="5:5" ht="12" customHeight="1">
      <c r="E27176" s="576"/>
    </row>
    <row r="27177" spans="5:5" ht="12" customHeight="1">
      <c r="E27177" s="576"/>
    </row>
    <row r="27178" spans="5:5" ht="12" customHeight="1">
      <c r="E27178" s="576"/>
    </row>
    <row r="27179" spans="5:5" ht="12" customHeight="1">
      <c r="E27179" s="576"/>
    </row>
    <row r="27180" spans="5:5" ht="12" customHeight="1">
      <c r="E27180" s="576"/>
    </row>
    <row r="27181" spans="5:5" ht="12" customHeight="1">
      <c r="E27181" s="576"/>
    </row>
    <row r="27182" spans="5:5" ht="12" customHeight="1">
      <c r="E27182" s="576"/>
    </row>
    <row r="27183" spans="5:5" ht="12" customHeight="1">
      <c r="E27183" s="576"/>
    </row>
    <row r="27184" spans="5:5" ht="12" customHeight="1">
      <c r="E27184" s="576"/>
    </row>
    <row r="27185" spans="5:5" ht="12" customHeight="1">
      <c r="E27185" s="576"/>
    </row>
    <row r="27186" spans="5:5" ht="12" customHeight="1">
      <c r="E27186" s="576"/>
    </row>
    <row r="27187" spans="5:5" ht="12" customHeight="1">
      <c r="E27187" s="576"/>
    </row>
    <row r="27188" spans="5:5" ht="12" customHeight="1">
      <c r="E27188" s="576"/>
    </row>
    <row r="27189" spans="5:5" ht="12" customHeight="1">
      <c r="E27189" s="576"/>
    </row>
    <row r="27190" spans="5:5" ht="12" customHeight="1">
      <c r="E27190" s="576"/>
    </row>
    <row r="27191" spans="5:5" ht="12" customHeight="1">
      <c r="E27191" s="576"/>
    </row>
    <row r="27192" spans="5:5" ht="12" customHeight="1">
      <c r="E27192" s="576"/>
    </row>
    <row r="27193" spans="5:5" ht="12" customHeight="1">
      <c r="E27193" s="576"/>
    </row>
    <row r="27194" spans="5:5" ht="12" customHeight="1">
      <c r="E27194" s="576"/>
    </row>
    <row r="27195" spans="5:5" ht="12" customHeight="1">
      <c r="E27195" s="576"/>
    </row>
    <row r="27196" spans="5:5" ht="12" customHeight="1">
      <c r="E27196" s="576"/>
    </row>
    <row r="27197" spans="5:5" ht="12" customHeight="1">
      <c r="E27197" s="576"/>
    </row>
    <row r="27198" spans="5:5" ht="12" customHeight="1">
      <c r="E27198" s="576"/>
    </row>
    <row r="27199" spans="5:5" ht="12" customHeight="1">
      <c r="E27199" s="576"/>
    </row>
    <row r="27200" spans="5:5" ht="12" customHeight="1">
      <c r="E27200" s="576"/>
    </row>
    <row r="27201" spans="5:5" ht="12" customHeight="1">
      <c r="E27201" s="576"/>
    </row>
    <row r="27202" spans="5:5" ht="12" customHeight="1">
      <c r="E27202" s="576"/>
    </row>
    <row r="27203" spans="5:5" ht="12" customHeight="1">
      <c r="E27203" s="576"/>
    </row>
    <row r="27204" spans="5:5" ht="12" customHeight="1">
      <c r="E27204" s="576"/>
    </row>
    <row r="27205" spans="5:5" ht="12" customHeight="1">
      <c r="E27205" s="576"/>
    </row>
    <row r="27206" spans="5:5" ht="12" customHeight="1">
      <c r="E27206" s="576"/>
    </row>
    <row r="27207" spans="5:5" ht="12" customHeight="1">
      <c r="E27207" s="576"/>
    </row>
    <row r="27208" spans="5:5" ht="12" customHeight="1">
      <c r="E27208" s="576"/>
    </row>
    <row r="27209" spans="5:5" ht="12" customHeight="1">
      <c r="E27209" s="576"/>
    </row>
    <row r="27210" spans="5:5" ht="12" customHeight="1">
      <c r="E27210" s="576"/>
    </row>
    <row r="27211" spans="5:5" ht="12" customHeight="1">
      <c r="E27211" s="576"/>
    </row>
    <row r="27212" spans="5:5" ht="12" customHeight="1">
      <c r="E27212" s="576"/>
    </row>
    <row r="27213" spans="5:5" ht="12" customHeight="1">
      <c r="E27213" s="576"/>
    </row>
    <row r="27214" spans="5:5" ht="12" customHeight="1">
      <c r="E27214" s="576"/>
    </row>
    <row r="27215" spans="5:5" ht="12" customHeight="1">
      <c r="E27215" s="576"/>
    </row>
    <row r="27216" spans="5:5" ht="12" customHeight="1">
      <c r="E27216" s="576"/>
    </row>
    <row r="27217" spans="5:5" ht="12" customHeight="1">
      <c r="E27217" s="576"/>
    </row>
    <row r="27218" spans="5:5" ht="12" customHeight="1">
      <c r="E27218" s="576"/>
    </row>
    <row r="27219" spans="5:5" ht="12" customHeight="1">
      <c r="E27219" s="576"/>
    </row>
    <row r="27220" spans="5:5" ht="12" customHeight="1">
      <c r="E27220" s="576"/>
    </row>
    <row r="27221" spans="5:5" ht="12" customHeight="1">
      <c r="E27221" s="576"/>
    </row>
    <row r="27222" spans="5:5" ht="12" customHeight="1">
      <c r="E27222" s="576"/>
    </row>
    <row r="27223" spans="5:5" ht="12" customHeight="1">
      <c r="E27223" s="576"/>
    </row>
    <row r="27224" spans="5:5" ht="12" customHeight="1">
      <c r="E27224" s="576"/>
    </row>
    <row r="27225" spans="5:5" ht="12" customHeight="1">
      <c r="E27225" s="576"/>
    </row>
    <row r="27226" spans="5:5" ht="12" customHeight="1">
      <c r="E27226" s="576"/>
    </row>
    <row r="27227" spans="5:5" ht="12" customHeight="1">
      <c r="E27227" s="576"/>
    </row>
    <row r="27228" spans="5:5" ht="12" customHeight="1">
      <c r="E27228" s="576"/>
    </row>
    <row r="27229" spans="5:5" ht="12" customHeight="1">
      <c r="E27229" s="576"/>
    </row>
    <row r="27230" spans="5:5" ht="12" customHeight="1">
      <c r="E27230" s="576"/>
    </row>
    <row r="27231" spans="5:5" ht="12" customHeight="1">
      <c r="E27231" s="576"/>
    </row>
    <row r="27232" spans="5:5" ht="12" customHeight="1">
      <c r="E27232" s="576"/>
    </row>
    <row r="27233" spans="5:5" ht="12" customHeight="1">
      <c r="E27233" s="576"/>
    </row>
    <row r="27234" spans="5:5" ht="12" customHeight="1">
      <c r="E27234" s="576"/>
    </row>
    <row r="27235" spans="5:5" ht="12" customHeight="1">
      <c r="E27235" s="576"/>
    </row>
    <row r="27236" spans="5:5" ht="12" customHeight="1">
      <c r="E27236" s="576"/>
    </row>
    <row r="27237" spans="5:5" ht="12" customHeight="1">
      <c r="E27237" s="576"/>
    </row>
    <row r="27238" spans="5:5" ht="12" customHeight="1">
      <c r="E27238" s="576"/>
    </row>
    <row r="27239" spans="5:5" ht="12" customHeight="1">
      <c r="E27239" s="576"/>
    </row>
    <row r="27240" spans="5:5" ht="12" customHeight="1">
      <c r="E27240" s="576"/>
    </row>
    <row r="27241" spans="5:5" ht="12" customHeight="1">
      <c r="E27241" s="576"/>
    </row>
    <row r="27242" spans="5:5" ht="12" customHeight="1">
      <c r="E27242" s="576"/>
    </row>
    <row r="27243" spans="5:5" ht="12" customHeight="1">
      <c r="E27243" s="576"/>
    </row>
    <row r="27244" spans="5:5" ht="12" customHeight="1">
      <c r="E27244" s="576"/>
    </row>
    <row r="27245" spans="5:5" ht="12" customHeight="1">
      <c r="E27245" s="576"/>
    </row>
    <row r="27246" spans="5:5" ht="12" customHeight="1">
      <c r="E27246" s="576"/>
    </row>
    <row r="27247" spans="5:5" ht="12" customHeight="1">
      <c r="E27247" s="576"/>
    </row>
    <row r="27248" spans="5:5" ht="12" customHeight="1">
      <c r="E27248" s="576"/>
    </row>
    <row r="27249" spans="5:5" ht="12" customHeight="1">
      <c r="E27249" s="576"/>
    </row>
    <row r="27250" spans="5:5" ht="12" customHeight="1">
      <c r="E27250" s="576"/>
    </row>
    <row r="27251" spans="5:5" ht="12" customHeight="1">
      <c r="E27251" s="576"/>
    </row>
    <row r="27252" spans="5:5" ht="12" customHeight="1">
      <c r="E27252" s="576"/>
    </row>
    <row r="27253" spans="5:5" ht="12" customHeight="1">
      <c r="E27253" s="576"/>
    </row>
    <row r="27254" spans="5:5" ht="12" customHeight="1">
      <c r="E27254" s="576"/>
    </row>
    <row r="27255" spans="5:5" ht="12" customHeight="1">
      <c r="E27255" s="576"/>
    </row>
    <row r="27256" spans="5:5" ht="12" customHeight="1">
      <c r="E27256" s="576"/>
    </row>
    <row r="27257" spans="5:5" ht="12" customHeight="1">
      <c r="E27257" s="576"/>
    </row>
    <row r="27258" spans="5:5" ht="12" customHeight="1">
      <c r="E27258" s="576"/>
    </row>
    <row r="27259" spans="5:5" ht="12" customHeight="1">
      <c r="E27259" s="576"/>
    </row>
    <row r="27260" spans="5:5" ht="12" customHeight="1">
      <c r="E27260" s="576"/>
    </row>
    <row r="27261" spans="5:5" ht="12" customHeight="1">
      <c r="E27261" s="576"/>
    </row>
    <row r="27262" spans="5:5" ht="12" customHeight="1">
      <c r="E27262" s="576"/>
    </row>
    <row r="27263" spans="5:5" ht="12" customHeight="1">
      <c r="E27263" s="576"/>
    </row>
    <row r="27264" spans="5:5" ht="12" customHeight="1">
      <c r="E27264" s="576"/>
    </row>
    <row r="27265" spans="5:5" ht="12" customHeight="1">
      <c r="E27265" s="576"/>
    </row>
    <row r="27266" spans="5:5" ht="12" customHeight="1">
      <c r="E27266" s="576"/>
    </row>
    <row r="27267" spans="5:5" ht="12" customHeight="1">
      <c r="E27267" s="576"/>
    </row>
    <row r="27268" spans="5:5" ht="12" customHeight="1">
      <c r="E27268" s="576"/>
    </row>
    <row r="27269" spans="5:5" ht="12" customHeight="1">
      <c r="E27269" s="576"/>
    </row>
    <row r="27270" spans="5:5" ht="12" customHeight="1">
      <c r="E27270" s="576"/>
    </row>
    <row r="27271" spans="5:5" ht="12" customHeight="1">
      <c r="E27271" s="576"/>
    </row>
    <row r="27272" spans="5:5" ht="12" customHeight="1">
      <c r="E27272" s="576"/>
    </row>
    <row r="27273" spans="5:5" ht="12" customHeight="1">
      <c r="E27273" s="576"/>
    </row>
    <row r="27274" spans="5:5" ht="12" customHeight="1">
      <c r="E27274" s="576"/>
    </row>
    <row r="27275" spans="5:5" ht="12" customHeight="1">
      <c r="E27275" s="576"/>
    </row>
    <row r="27276" spans="5:5" ht="12" customHeight="1">
      <c r="E27276" s="576"/>
    </row>
    <row r="27277" spans="5:5" ht="12" customHeight="1">
      <c r="E27277" s="576"/>
    </row>
    <row r="27278" spans="5:5" ht="12" customHeight="1">
      <c r="E27278" s="576"/>
    </row>
    <row r="27279" spans="5:5" ht="12" customHeight="1">
      <c r="E27279" s="576"/>
    </row>
    <row r="27280" spans="5:5" ht="12" customHeight="1">
      <c r="E27280" s="576"/>
    </row>
    <row r="27281" spans="5:5" ht="12" customHeight="1">
      <c r="E27281" s="576"/>
    </row>
    <row r="27282" spans="5:5" ht="12" customHeight="1">
      <c r="E27282" s="576"/>
    </row>
    <row r="27283" spans="5:5" ht="12" customHeight="1">
      <c r="E27283" s="576"/>
    </row>
    <row r="27284" spans="5:5" ht="12" customHeight="1">
      <c r="E27284" s="576"/>
    </row>
    <row r="27285" spans="5:5" ht="12" customHeight="1">
      <c r="E27285" s="576"/>
    </row>
    <row r="27286" spans="5:5" ht="12" customHeight="1">
      <c r="E27286" s="576"/>
    </row>
    <row r="27287" spans="5:5" ht="12" customHeight="1">
      <c r="E27287" s="576"/>
    </row>
    <row r="27288" spans="5:5" ht="12" customHeight="1">
      <c r="E27288" s="576"/>
    </row>
    <row r="27289" spans="5:5" ht="12" customHeight="1">
      <c r="E27289" s="576"/>
    </row>
    <row r="27290" spans="5:5" ht="12" customHeight="1">
      <c r="E27290" s="576"/>
    </row>
    <row r="27291" spans="5:5" ht="12" customHeight="1">
      <c r="E27291" s="576"/>
    </row>
    <row r="27292" spans="5:5" ht="12" customHeight="1">
      <c r="E27292" s="576"/>
    </row>
    <row r="27293" spans="5:5" ht="12" customHeight="1">
      <c r="E27293" s="576"/>
    </row>
    <row r="27294" spans="5:5" ht="12" customHeight="1">
      <c r="E27294" s="576"/>
    </row>
    <row r="27295" spans="5:5" ht="12" customHeight="1">
      <c r="E27295" s="576"/>
    </row>
    <row r="27296" spans="5:5" ht="12" customHeight="1">
      <c r="E27296" s="576"/>
    </row>
    <row r="27297" spans="5:5" ht="12" customHeight="1">
      <c r="E27297" s="576"/>
    </row>
    <row r="27298" spans="5:5" ht="12" customHeight="1">
      <c r="E27298" s="576"/>
    </row>
    <row r="27299" spans="5:5" ht="12" customHeight="1">
      <c r="E27299" s="576"/>
    </row>
    <row r="27300" spans="5:5" ht="12" customHeight="1">
      <c r="E27300" s="576"/>
    </row>
    <row r="27301" spans="5:5" ht="12" customHeight="1">
      <c r="E27301" s="576"/>
    </row>
    <row r="27302" spans="5:5" ht="12" customHeight="1">
      <c r="E27302" s="576"/>
    </row>
    <row r="27303" spans="5:5" ht="12" customHeight="1">
      <c r="E27303" s="576"/>
    </row>
    <row r="27304" spans="5:5" ht="12" customHeight="1">
      <c r="E27304" s="576"/>
    </row>
    <row r="27305" spans="5:5" ht="12" customHeight="1">
      <c r="E27305" s="576"/>
    </row>
    <row r="27306" spans="5:5" ht="12" customHeight="1">
      <c r="E27306" s="576"/>
    </row>
    <row r="27307" spans="5:5" ht="12" customHeight="1">
      <c r="E27307" s="576"/>
    </row>
    <row r="27308" spans="5:5" ht="12" customHeight="1">
      <c r="E27308" s="576"/>
    </row>
    <row r="27309" spans="5:5" ht="12" customHeight="1">
      <c r="E27309" s="576"/>
    </row>
    <row r="27310" spans="5:5" ht="12" customHeight="1">
      <c r="E27310" s="576"/>
    </row>
    <row r="27311" spans="5:5" ht="12" customHeight="1">
      <c r="E27311" s="576"/>
    </row>
    <row r="27312" spans="5:5" ht="12" customHeight="1">
      <c r="E27312" s="576"/>
    </row>
    <row r="27313" spans="5:5" ht="12" customHeight="1">
      <c r="E27313" s="576"/>
    </row>
    <row r="27314" spans="5:5" ht="12" customHeight="1">
      <c r="E27314" s="576"/>
    </row>
    <row r="27315" spans="5:5" ht="12" customHeight="1">
      <c r="E27315" s="576"/>
    </row>
    <row r="27316" spans="5:5" ht="12" customHeight="1">
      <c r="E27316" s="576"/>
    </row>
    <row r="27317" spans="5:5" ht="12" customHeight="1">
      <c r="E27317" s="576"/>
    </row>
    <row r="27318" spans="5:5" ht="12" customHeight="1">
      <c r="E27318" s="576"/>
    </row>
    <row r="27319" spans="5:5" ht="12" customHeight="1">
      <c r="E27319" s="576"/>
    </row>
    <row r="27320" spans="5:5" ht="12" customHeight="1">
      <c r="E27320" s="576"/>
    </row>
    <row r="27321" spans="5:5" ht="12" customHeight="1">
      <c r="E27321" s="576"/>
    </row>
    <row r="27322" spans="5:5" ht="12" customHeight="1">
      <c r="E27322" s="576"/>
    </row>
    <row r="27323" spans="5:5" ht="12" customHeight="1">
      <c r="E27323" s="576"/>
    </row>
    <row r="27324" spans="5:5" ht="12" customHeight="1">
      <c r="E27324" s="576"/>
    </row>
    <row r="27325" spans="5:5" ht="12" customHeight="1">
      <c r="E27325" s="576"/>
    </row>
    <row r="27326" spans="5:5" ht="12" customHeight="1">
      <c r="E27326" s="576"/>
    </row>
    <row r="27327" spans="5:5" ht="12" customHeight="1">
      <c r="E27327" s="576"/>
    </row>
    <row r="27328" spans="5:5" ht="12" customHeight="1">
      <c r="E27328" s="576"/>
    </row>
    <row r="27329" spans="5:5" ht="12" customHeight="1">
      <c r="E27329" s="576"/>
    </row>
    <row r="27330" spans="5:5" ht="12" customHeight="1">
      <c r="E27330" s="576"/>
    </row>
    <row r="27331" spans="5:5" ht="12" customHeight="1">
      <c r="E27331" s="576"/>
    </row>
    <row r="27332" spans="5:5" ht="12" customHeight="1">
      <c r="E27332" s="576"/>
    </row>
    <row r="27333" spans="5:5" ht="12" customHeight="1">
      <c r="E27333" s="576"/>
    </row>
    <row r="27334" spans="5:5" ht="12" customHeight="1">
      <c r="E27334" s="576"/>
    </row>
    <row r="27335" spans="5:5" ht="12" customHeight="1">
      <c r="E27335" s="576"/>
    </row>
    <row r="27336" spans="5:5" ht="12" customHeight="1">
      <c r="E27336" s="576"/>
    </row>
    <row r="27337" spans="5:5" ht="12" customHeight="1">
      <c r="E27337" s="576"/>
    </row>
    <row r="27338" spans="5:5" ht="12" customHeight="1">
      <c r="E27338" s="576"/>
    </row>
    <row r="27339" spans="5:5" ht="12" customHeight="1">
      <c r="E27339" s="576"/>
    </row>
    <row r="27340" spans="5:5" ht="12" customHeight="1">
      <c r="E27340" s="576"/>
    </row>
    <row r="27341" spans="5:5" ht="12" customHeight="1">
      <c r="E27341" s="576"/>
    </row>
    <row r="27342" spans="5:5" ht="12" customHeight="1">
      <c r="E27342" s="576"/>
    </row>
    <row r="27343" spans="5:5" ht="12" customHeight="1">
      <c r="E27343" s="576"/>
    </row>
    <row r="27344" spans="5:5" ht="12" customHeight="1">
      <c r="E27344" s="576"/>
    </row>
    <row r="27345" spans="5:5" ht="12" customHeight="1">
      <c r="E27345" s="576"/>
    </row>
    <row r="27346" spans="5:5" ht="12" customHeight="1">
      <c r="E27346" s="576"/>
    </row>
    <row r="27347" spans="5:5" ht="12" customHeight="1">
      <c r="E27347" s="576"/>
    </row>
    <row r="27348" spans="5:5" ht="12" customHeight="1">
      <c r="E27348" s="576"/>
    </row>
    <row r="27349" spans="5:5" ht="12" customHeight="1">
      <c r="E27349" s="576"/>
    </row>
    <row r="27350" spans="5:5" ht="12" customHeight="1">
      <c r="E27350" s="576"/>
    </row>
    <row r="27351" spans="5:5" ht="12" customHeight="1">
      <c r="E27351" s="576"/>
    </row>
    <row r="27352" spans="5:5" ht="12" customHeight="1">
      <c r="E27352" s="576"/>
    </row>
    <row r="27353" spans="5:5" ht="12" customHeight="1">
      <c r="E27353" s="576"/>
    </row>
    <row r="27354" spans="5:5" ht="12" customHeight="1">
      <c r="E27354" s="576"/>
    </row>
    <row r="27355" spans="5:5" ht="12" customHeight="1">
      <c r="E27355" s="576"/>
    </row>
    <row r="27356" spans="5:5" ht="12" customHeight="1">
      <c r="E27356" s="576"/>
    </row>
    <row r="27357" spans="5:5" ht="12" customHeight="1">
      <c r="E27357" s="576"/>
    </row>
    <row r="27358" spans="5:5" ht="12" customHeight="1">
      <c r="E27358" s="576"/>
    </row>
    <row r="27359" spans="5:5" ht="12" customHeight="1">
      <c r="E27359" s="576"/>
    </row>
    <row r="27360" spans="5:5" ht="12" customHeight="1">
      <c r="E27360" s="576"/>
    </row>
    <row r="27361" spans="5:5" ht="12" customHeight="1">
      <c r="E27361" s="576"/>
    </row>
    <row r="27362" spans="5:5" ht="12" customHeight="1">
      <c r="E27362" s="576"/>
    </row>
    <row r="27363" spans="5:5" ht="12" customHeight="1">
      <c r="E27363" s="576"/>
    </row>
    <row r="27364" spans="5:5" ht="12" customHeight="1">
      <c r="E27364" s="576"/>
    </row>
    <row r="27365" spans="5:5" ht="12" customHeight="1">
      <c r="E27365" s="576"/>
    </row>
    <row r="27366" spans="5:5" ht="12" customHeight="1">
      <c r="E27366" s="576"/>
    </row>
    <row r="27367" spans="5:5" ht="12" customHeight="1">
      <c r="E27367" s="576"/>
    </row>
    <row r="27368" spans="5:5" ht="12" customHeight="1">
      <c r="E27368" s="576"/>
    </row>
    <row r="27369" spans="5:5" ht="12" customHeight="1">
      <c r="E27369" s="576"/>
    </row>
    <row r="27370" spans="5:5" ht="12" customHeight="1">
      <c r="E27370" s="576"/>
    </row>
    <row r="27371" spans="5:5" ht="12" customHeight="1">
      <c r="E27371" s="576"/>
    </row>
    <row r="27372" spans="5:5" ht="12" customHeight="1">
      <c r="E27372" s="576"/>
    </row>
    <row r="27373" spans="5:5" ht="12" customHeight="1">
      <c r="E27373" s="576"/>
    </row>
    <row r="27374" spans="5:5" ht="12" customHeight="1">
      <c r="E27374" s="576"/>
    </row>
    <row r="27375" spans="5:5" ht="12" customHeight="1">
      <c r="E27375" s="576"/>
    </row>
    <row r="27376" spans="5:5" ht="12" customHeight="1">
      <c r="E27376" s="576"/>
    </row>
    <row r="27377" spans="5:5" ht="12" customHeight="1">
      <c r="E27377" s="576"/>
    </row>
    <row r="27378" spans="5:5" ht="12" customHeight="1">
      <c r="E27378" s="576"/>
    </row>
    <row r="27379" spans="5:5" ht="12" customHeight="1">
      <c r="E27379" s="576"/>
    </row>
    <row r="27380" spans="5:5" ht="12" customHeight="1">
      <c r="E27380" s="576"/>
    </row>
    <row r="27381" spans="5:5" ht="12" customHeight="1">
      <c r="E27381" s="576"/>
    </row>
    <row r="27382" spans="5:5" ht="12" customHeight="1">
      <c r="E27382" s="576"/>
    </row>
    <row r="27383" spans="5:5" ht="12" customHeight="1">
      <c r="E27383" s="576"/>
    </row>
    <row r="27384" spans="5:5" ht="12" customHeight="1">
      <c r="E27384" s="576"/>
    </row>
    <row r="27385" spans="5:5" ht="12" customHeight="1">
      <c r="E27385" s="576"/>
    </row>
    <row r="27386" spans="5:5" ht="12" customHeight="1">
      <c r="E27386" s="576"/>
    </row>
    <row r="27387" spans="5:5" ht="12" customHeight="1">
      <c r="E27387" s="576"/>
    </row>
    <row r="27388" spans="5:5" ht="12" customHeight="1">
      <c r="E27388" s="576"/>
    </row>
    <row r="27389" spans="5:5" ht="12" customHeight="1">
      <c r="E27389" s="576"/>
    </row>
    <row r="27390" spans="5:5" ht="12" customHeight="1">
      <c r="E27390" s="576"/>
    </row>
    <row r="27391" spans="5:5" ht="12" customHeight="1">
      <c r="E27391" s="576"/>
    </row>
    <row r="27392" spans="5:5" ht="12" customHeight="1">
      <c r="E27392" s="576"/>
    </row>
    <row r="27393" spans="5:5" ht="12" customHeight="1">
      <c r="E27393" s="576"/>
    </row>
    <row r="27394" spans="5:5" ht="12" customHeight="1">
      <c r="E27394" s="576"/>
    </row>
    <row r="27395" spans="5:5" ht="12" customHeight="1">
      <c r="E27395" s="576"/>
    </row>
    <row r="27396" spans="5:5" ht="12" customHeight="1">
      <c r="E27396" s="576"/>
    </row>
    <row r="27397" spans="5:5" ht="12" customHeight="1">
      <c r="E27397" s="576"/>
    </row>
    <row r="27398" spans="5:5" ht="12" customHeight="1">
      <c r="E27398" s="576"/>
    </row>
    <row r="27399" spans="5:5" ht="12" customHeight="1">
      <c r="E27399" s="576"/>
    </row>
    <row r="27400" spans="5:5" ht="12" customHeight="1">
      <c r="E27400" s="576"/>
    </row>
    <row r="27401" spans="5:5" ht="12" customHeight="1">
      <c r="E27401" s="576"/>
    </row>
    <row r="27402" spans="5:5" ht="12" customHeight="1">
      <c r="E27402" s="576"/>
    </row>
    <row r="27403" spans="5:5" ht="12" customHeight="1">
      <c r="E27403" s="576"/>
    </row>
    <row r="27404" spans="5:5" ht="12" customHeight="1">
      <c r="E27404" s="576"/>
    </row>
    <row r="27405" spans="5:5" ht="12" customHeight="1">
      <c r="E27405" s="576"/>
    </row>
    <row r="27406" spans="5:5" ht="12" customHeight="1">
      <c r="E27406" s="576"/>
    </row>
    <row r="27407" spans="5:5" ht="12" customHeight="1">
      <c r="E27407" s="576"/>
    </row>
    <row r="27408" spans="5:5" ht="12" customHeight="1">
      <c r="E27408" s="576"/>
    </row>
    <row r="27409" spans="5:5" ht="12" customHeight="1">
      <c r="E27409" s="576"/>
    </row>
    <row r="27410" spans="5:5" ht="12" customHeight="1">
      <c r="E27410" s="576"/>
    </row>
    <row r="27411" spans="5:5" ht="12" customHeight="1">
      <c r="E27411" s="576"/>
    </row>
    <row r="27412" spans="5:5" ht="12" customHeight="1">
      <c r="E27412" s="576"/>
    </row>
    <row r="27413" spans="5:5" ht="12" customHeight="1">
      <c r="E27413" s="576"/>
    </row>
    <row r="27414" spans="5:5" ht="12" customHeight="1">
      <c r="E27414" s="576"/>
    </row>
    <row r="27415" spans="5:5" ht="12" customHeight="1">
      <c r="E27415" s="576"/>
    </row>
    <row r="27416" spans="5:5" ht="12" customHeight="1">
      <c r="E27416" s="576"/>
    </row>
    <row r="27417" spans="5:5" ht="12" customHeight="1">
      <c r="E27417" s="576"/>
    </row>
    <row r="27418" spans="5:5" ht="12" customHeight="1">
      <c r="E27418" s="576"/>
    </row>
    <row r="27419" spans="5:5" ht="12" customHeight="1">
      <c r="E27419" s="576"/>
    </row>
    <row r="27420" spans="5:5" ht="12" customHeight="1">
      <c r="E27420" s="576"/>
    </row>
    <row r="27421" spans="5:5" ht="12" customHeight="1">
      <c r="E27421" s="576"/>
    </row>
    <row r="27422" spans="5:5" ht="12" customHeight="1">
      <c r="E27422" s="576"/>
    </row>
    <row r="27423" spans="5:5" ht="12" customHeight="1">
      <c r="E27423" s="576"/>
    </row>
    <row r="27424" spans="5:5" ht="12" customHeight="1">
      <c r="E27424" s="576"/>
    </row>
    <row r="27425" spans="5:5" ht="12" customHeight="1">
      <c r="E27425" s="576"/>
    </row>
    <row r="27426" spans="5:5" ht="12" customHeight="1">
      <c r="E27426" s="576"/>
    </row>
    <row r="27427" spans="5:5" ht="12" customHeight="1">
      <c r="E27427" s="576"/>
    </row>
    <row r="27428" spans="5:5" ht="12" customHeight="1">
      <c r="E27428" s="576"/>
    </row>
    <row r="27429" spans="5:5" ht="12" customHeight="1">
      <c r="E27429" s="576"/>
    </row>
    <row r="27430" spans="5:5" ht="12" customHeight="1">
      <c r="E27430" s="576"/>
    </row>
    <row r="27431" spans="5:5" ht="12" customHeight="1">
      <c r="E27431" s="576"/>
    </row>
    <row r="27432" spans="5:5" ht="12" customHeight="1">
      <c r="E27432" s="576"/>
    </row>
    <row r="27433" spans="5:5" ht="12" customHeight="1">
      <c r="E27433" s="576"/>
    </row>
    <row r="27434" spans="5:5" ht="12" customHeight="1">
      <c r="E27434" s="576"/>
    </row>
    <row r="27435" spans="5:5" ht="12" customHeight="1">
      <c r="E27435" s="576"/>
    </row>
    <row r="27436" spans="5:5" ht="12" customHeight="1">
      <c r="E27436" s="576"/>
    </row>
    <row r="27437" spans="5:5" ht="12" customHeight="1">
      <c r="E27437" s="576"/>
    </row>
    <row r="27438" spans="5:5" ht="12" customHeight="1">
      <c r="E27438" s="576"/>
    </row>
    <row r="27439" spans="5:5" ht="12" customHeight="1">
      <c r="E27439" s="576"/>
    </row>
    <row r="27440" spans="5:5" ht="12" customHeight="1">
      <c r="E27440" s="576"/>
    </row>
    <row r="27441" spans="5:5" ht="12" customHeight="1">
      <c r="E27441" s="576"/>
    </row>
    <row r="27442" spans="5:5" ht="12" customHeight="1">
      <c r="E27442" s="576"/>
    </row>
    <row r="27443" spans="5:5" ht="12" customHeight="1">
      <c r="E27443" s="576"/>
    </row>
    <row r="27444" spans="5:5" ht="12" customHeight="1">
      <c r="E27444" s="576"/>
    </row>
    <row r="27445" spans="5:5" ht="12" customHeight="1">
      <c r="E27445" s="576"/>
    </row>
    <row r="27446" spans="5:5" ht="12" customHeight="1">
      <c r="E27446" s="576"/>
    </row>
    <row r="27447" spans="5:5" ht="12" customHeight="1">
      <c r="E27447" s="576"/>
    </row>
    <row r="27448" spans="5:5" ht="12" customHeight="1">
      <c r="E27448" s="576"/>
    </row>
    <row r="27449" spans="5:5" ht="12" customHeight="1">
      <c r="E27449" s="576"/>
    </row>
    <row r="27450" spans="5:5" ht="12" customHeight="1">
      <c r="E27450" s="576"/>
    </row>
    <row r="27451" spans="5:5" ht="12" customHeight="1">
      <c r="E27451" s="576"/>
    </row>
    <row r="27452" spans="5:5" ht="12" customHeight="1">
      <c r="E27452" s="576"/>
    </row>
    <row r="27453" spans="5:5" ht="12" customHeight="1">
      <c r="E27453" s="576"/>
    </row>
    <row r="27454" spans="5:5" ht="12" customHeight="1">
      <c r="E27454" s="576"/>
    </row>
    <row r="27455" spans="5:5" ht="12" customHeight="1">
      <c r="E27455" s="576"/>
    </row>
    <row r="27456" spans="5:5" ht="12" customHeight="1">
      <c r="E27456" s="576"/>
    </row>
    <row r="27457" spans="5:5" ht="12" customHeight="1">
      <c r="E27457" s="576"/>
    </row>
    <row r="27458" spans="5:5" ht="12" customHeight="1">
      <c r="E27458" s="576"/>
    </row>
    <row r="27459" spans="5:5" ht="12" customHeight="1">
      <c r="E27459" s="576"/>
    </row>
    <row r="27460" spans="5:5" ht="12" customHeight="1">
      <c r="E27460" s="576"/>
    </row>
    <row r="27461" spans="5:5" ht="12" customHeight="1">
      <c r="E27461" s="576"/>
    </row>
    <row r="27462" spans="5:5" ht="12" customHeight="1">
      <c r="E27462" s="576"/>
    </row>
    <row r="27463" spans="5:5" ht="12" customHeight="1">
      <c r="E27463" s="576"/>
    </row>
    <row r="27464" spans="5:5" ht="12" customHeight="1">
      <c r="E27464" s="576"/>
    </row>
    <row r="27465" spans="5:5" ht="12" customHeight="1">
      <c r="E27465" s="576"/>
    </row>
    <row r="27466" spans="5:5" ht="12" customHeight="1">
      <c r="E27466" s="576"/>
    </row>
    <row r="27467" spans="5:5" ht="12" customHeight="1">
      <c r="E27467" s="576"/>
    </row>
    <row r="27468" spans="5:5" ht="12" customHeight="1">
      <c r="E27468" s="576"/>
    </row>
    <row r="27469" spans="5:5" ht="12" customHeight="1">
      <c r="E27469" s="576"/>
    </row>
    <row r="27470" spans="5:5" ht="12" customHeight="1">
      <c r="E27470" s="576"/>
    </row>
    <row r="27471" spans="5:5" ht="12" customHeight="1">
      <c r="E27471" s="576"/>
    </row>
    <row r="27472" spans="5:5" ht="12" customHeight="1">
      <c r="E27472" s="576"/>
    </row>
    <row r="27473" spans="5:5" ht="12" customHeight="1">
      <c r="E27473" s="576"/>
    </row>
    <row r="27474" spans="5:5" ht="12" customHeight="1">
      <c r="E27474" s="576"/>
    </row>
    <row r="27475" spans="5:5" ht="12" customHeight="1">
      <c r="E27475" s="576"/>
    </row>
    <row r="27476" spans="5:5" ht="12" customHeight="1">
      <c r="E27476" s="576"/>
    </row>
    <row r="27477" spans="5:5" ht="12" customHeight="1">
      <c r="E27477" s="576"/>
    </row>
    <row r="27478" spans="5:5" ht="12" customHeight="1">
      <c r="E27478" s="576"/>
    </row>
    <row r="27479" spans="5:5" ht="12" customHeight="1">
      <c r="E27479" s="576"/>
    </row>
    <row r="27480" spans="5:5" ht="12" customHeight="1">
      <c r="E27480" s="576"/>
    </row>
    <row r="27481" spans="5:5" ht="12" customHeight="1">
      <c r="E27481" s="576"/>
    </row>
    <row r="27482" spans="5:5" ht="12" customHeight="1">
      <c r="E27482" s="576"/>
    </row>
    <row r="27483" spans="5:5" ht="12" customHeight="1">
      <c r="E27483" s="576"/>
    </row>
    <row r="27484" spans="5:5" ht="12" customHeight="1">
      <c r="E27484" s="576"/>
    </row>
    <row r="27485" spans="5:5" ht="12" customHeight="1">
      <c r="E27485" s="576"/>
    </row>
    <row r="27486" spans="5:5" ht="12" customHeight="1">
      <c r="E27486" s="576"/>
    </row>
    <row r="27487" spans="5:5" ht="12" customHeight="1">
      <c r="E27487" s="576"/>
    </row>
    <row r="27488" spans="5:5" ht="12" customHeight="1">
      <c r="E27488" s="576"/>
    </row>
    <row r="27489" spans="5:5" ht="12" customHeight="1">
      <c r="E27489" s="576"/>
    </row>
    <row r="27490" spans="5:5" ht="12" customHeight="1">
      <c r="E27490" s="576"/>
    </row>
    <row r="27491" spans="5:5" ht="12" customHeight="1">
      <c r="E27491" s="576"/>
    </row>
    <row r="27492" spans="5:5" ht="12" customHeight="1">
      <c r="E27492" s="576"/>
    </row>
    <row r="27493" spans="5:5" ht="12" customHeight="1">
      <c r="E27493" s="576"/>
    </row>
    <row r="27494" spans="5:5" ht="12" customHeight="1">
      <c r="E27494" s="576"/>
    </row>
    <row r="27495" spans="5:5" ht="12" customHeight="1">
      <c r="E27495" s="576"/>
    </row>
    <row r="27496" spans="5:5" ht="12" customHeight="1">
      <c r="E27496" s="576"/>
    </row>
    <row r="27497" spans="5:5" ht="12" customHeight="1">
      <c r="E27497" s="576"/>
    </row>
    <row r="27498" spans="5:5" ht="12" customHeight="1">
      <c r="E27498" s="576"/>
    </row>
    <row r="27499" spans="5:5" ht="12" customHeight="1">
      <c r="E27499" s="576"/>
    </row>
    <row r="27500" spans="5:5" ht="12" customHeight="1">
      <c r="E27500" s="576"/>
    </row>
    <row r="27501" spans="5:5" ht="12" customHeight="1">
      <c r="E27501" s="576"/>
    </row>
    <row r="27502" spans="5:5" ht="12" customHeight="1">
      <c r="E27502" s="576"/>
    </row>
    <row r="27503" spans="5:5" ht="12" customHeight="1">
      <c r="E27503" s="576"/>
    </row>
    <row r="27504" spans="5:5" ht="12" customHeight="1">
      <c r="E27504" s="576"/>
    </row>
    <row r="27505" spans="5:5" ht="12" customHeight="1">
      <c r="E27505" s="576"/>
    </row>
    <row r="27506" spans="5:5" ht="12" customHeight="1">
      <c r="E27506" s="576"/>
    </row>
    <row r="27507" spans="5:5" ht="12" customHeight="1">
      <c r="E27507" s="576"/>
    </row>
    <row r="27508" spans="5:5" ht="12" customHeight="1">
      <c r="E27508" s="576"/>
    </row>
    <row r="27509" spans="5:5" ht="12" customHeight="1">
      <c r="E27509" s="576"/>
    </row>
    <row r="27510" spans="5:5" ht="12" customHeight="1">
      <c r="E27510" s="576"/>
    </row>
    <row r="27511" spans="5:5" ht="12" customHeight="1">
      <c r="E27511" s="576"/>
    </row>
    <row r="27512" spans="5:5" ht="12" customHeight="1">
      <c r="E27512" s="576"/>
    </row>
    <row r="27513" spans="5:5" ht="12" customHeight="1">
      <c r="E27513" s="576"/>
    </row>
    <row r="27514" spans="5:5" ht="12" customHeight="1">
      <c r="E27514" s="576"/>
    </row>
    <row r="27515" spans="5:5" ht="12" customHeight="1">
      <c r="E27515" s="576"/>
    </row>
    <row r="27516" spans="5:5" ht="12" customHeight="1">
      <c r="E27516" s="576"/>
    </row>
    <row r="27517" spans="5:5" ht="12" customHeight="1">
      <c r="E27517" s="576"/>
    </row>
    <row r="27518" spans="5:5" ht="12" customHeight="1">
      <c r="E27518" s="576"/>
    </row>
    <row r="27519" spans="5:5" ht="12" customHeight="1">
      <c r="E27519" s="576"/>
    </row>
    <row r="27520" spans="5:5" ht="12" customHeight="1">
      <c r="E27520" s="576"/>
    </row>
    <row r="27521" spans="5:5" ht="12" customHeight="1">
      <c r="E27521" s="576"/>
    </row>
    <row r="27522" spans="5:5" ht="12" customHeight="1">
      <c r="E27522" s="576"/>
    </row>
    <row r="27523" spans="5:5" ht="12" customHeight="1">
      <c r="E27523" s="576"/>
    </row>
    <row r="27524" spans="5:5" ht="12" customHeight="1">
      <c r="E27524" s="576"/>
    </row>
    <row r="27525" spans="5:5" ht="12" customHeight="1">
      <c r="E27525" s="576"/>
    </row>
    <row r="27526" spans="5:5" ht="12" customHeight="1">
      <c r="E27526" s="576"/>
    </row>
    <row r="27527" spans="5:5" ht="12" customHeight="1">
      <c r="E27527" s="576"/>
    </row>
    <row r="27528" spans="5:5" ht="12" customHeight="1">
      <c r="E27528" s="576"/>
    </row>
    <row r="27529" spans="5:5" ht="12" customHeight="1">
      <c r="E27529" s="576"/>
    </row>
    <row r="27530" spans="5:5" ht="12" customHeight="1">
      <c r="E27530" s="576"/>
    </row>
    <row r="27531" spans="5:5" ht="12" customHeight="1">
      <c r="E27531" s="576"/>
    </row>
    <row r="27532" spans="5:5" ht="12" customHeight="1">
      <c r="E27532" s="576"/>
    </row>
    <row r="27533" spans="5:5" ht="12" customHeight="1">
      <c r="E27533" s="576"/>
    </row>
    <row r="27534" spans="5:5" ht="12" customHeight="1">
      <c r="E27534" s="576"/>
    </row>
    <row r="27535" spans="5:5" ht="12" customHeight="1">
      <c r="E27535" s="576"/>
    </row>
    <row r="27536" spans="5:5" ht="12" customHeight="1">
      <c r="E27536" s="576"/>
    </row>
    <row r="27537" spans="5:5" ht="12" customHeight="1">
      <c r="E27537" s="576"/>
    </row>
    <row r="27538" spans="5:5" ht="12" customHeight="1">
      <c r="E27538" s="576"/>
    </row>
    <row r="27539" spans="5:5" ht="12" customHeight="1">
      <c r="E27539" s="576"/>
    </row>
    <row r="27540" spans="5:5" ht="12" customHeight="1">
      <c r="E27540" s="576"/>
    </row>
    <row r="27541" spans="5:5" ht="12" customHeight="1">
      <c r="E27541" s="576"/>
    </row>
    <row r="27542" spans="5:5" ht="12" customHeight="1">
      <c r="E27542" s="576"/>
    </row>
    <row r="27543" spans="5:5" ht="12" customHeight="1">
      <c r="E27543" s="576"/>
    </row>
    <row r="27544" spans="5:5" ht="12" customHeight="1">
      <c r="E27544" s="576"/>
    </row>
    <row r="27545" spans="5:5" ht="12" customHeight="1">
      <c r="E27545" s="576"/>
    </row>
    <row r="27546" spans="5:5" ht="12" customHeight="1">
      <c r="E27546" s="576"/>
    </row>
    <row r="27547" spans="5:5" ht="12" customHeight="1">
      <c r="E27547" s="576"/>
    </row>
    <row r="27548" spans="5:5" ht="12" customHeight="1">
      <c r="E27548" s="576"/>
    </row>
    <row r="27549" spans="5:5" ht="12" customHeight="1">
      <c r="E27549" s="576"/>
    </row>
    <row r="27550" spans="5:5" ht="12" customHeight="1">
      <c r="E27550" s="576"/>
    </row>
    <row r="27551" spans="5:5" ht="12" customHeight="1">
      <c r="E27551" s="576"/>
    </row>
    <row r="27552" spans="5:5" ht="12" customHeight="1">
      <c r="E27552" s="576"/>
    </row>
    <row r="27553" spans="5:5" ht="12" customHeight="1">
      <c r="E27553" s="576"/>
    </row>
    <row r="27554" spans="5:5" ht="12" customHeight="1">
      <c r="E27554" s="576"/>
    </row>
    <row r="27555" spans="5:5" ht="12" customHeight="1">
      <c r="E27555" s="576"/>
    </row>
    <row r="27556" spans="5:5" ht="12" customHeight="1">
      <c r="E27556" s="576"/>
    </row>
    <row r="27557" spans="5:5" ht="12" customHeight="1">
      <c r="E27557" s="576"/>
    </row>
    <row r="27558" spans="5:5" ht="12" customHeight="1">
      <c r="E27558" s="576"/>
    </row>
    <row r="27559" spans="5:5" ht="12" customHeight="1">
      <c r="E27559" s="576"/>
    </row>
    <row r="27560" spans="5:5" ht="12" customHeight="1">
      <c r="E27560" s="576"/>
    </row>
    <row r="27561" spans="5:5" ht="12" customHeight="1">
      <c r="E27561" s="576"/>
    </row>
    <row r="27562" spans="5:5" ht="12" customHeight="1">
      <c r="E27562" s="576"/>
    </row>
    <row r="27563" spans="5:5" ht="12" customHeight="1">
      <c r="E27563" s="576"/>
    </row>
    <row r="27564" spans="5:5" ht="12" customHeight="1">
      <c r="E27564" s="576"/>
    </row>
    <row r="27565" spans="5:5" ht="12" customHeight="1">
      <c r="E27565" s="576"/>
    </row>
    <row r="27566" spans="5:5" ht="12" customHeight="1">
      <c r="E27566" s="576"/>
    </row>
    <row r="27567" spans="5:5" ht="12" customHeight="1">
      <c r="E27567" s="576"/>
    </row>
    <row r="27568" spans="5:5" ht="12" customHeight="1">
      <c r="E27568" s="576"/>
    </row>
    <row r="27569" spans="5:5" ht="12" customHeight="1">
      <c r="E27569" s="576"/>
    </row>
    <row r="27570" spans="5:5" ht="12" customHeight="1">
      <c r="E27570" s="576"/>
    </row>
    <row r="27571" spans="5:5" ht="12" customHeight="1">
      <c r="E27571" s="576"/>
    </row>
    <row r="27572" spans="5:5" ht="12" customHeight="1">
      <c r="E27572" s="576"/>
    </row>
    <row r="27573" spans="5:5" ht="12" customHeight="1">
      <c r="E27573" s="576"/>
    </row>
    <row r="27574" spans="5:5" ht="12" customHeight="1">
      <c r="E27574" s="576"/>
    </row>
    <row r="27575" spans="5:5" ht="12" customHeight="1">
      <c r="E27575" s="576"/>
    </row>
    <row r="27576" spans="5:5" ht="12" customHeight="1">
      <c r="E27576" s="576"/>
    </row>
    <row r="27577" spans="5:5" ht="12" customHeight="1">
      <c r="E27577" s="576"/>
    </row>
    <row r="27578" spans="5:5" ht="12" customHeight="1">
      <c r="E27578" s="576"/>
    </row>
    <row r="27579" spans="5:5" ht="12" customHeight="1">
      <c r="E27579" s="576"/>
    </row>
    <row r="27580" spans="5:5" ht="12" customHeight="1">
      <c r="E27580" s="576"/>
    </row>
    <row r="27581" spans="5:5" ht="12" customHeight="1">
      <c r="E27581" s="576"/>
    </row>
    <row r="27582" spans="5:5" ht="12" customHeight="1">
      <c r="E27582" s="576"/>
    </row>
    <row r="27583" spans="5:5" ht="12" customHeight="1">
      <c r="E27583" s="576"/>
    </row>
    <row r="27584" spans="5:5" ht="12" customHeight="1">
      <c r="E27584" s="576"/>
    </row>
    <row r="27585" spans="5:5" ht="12" customHeight="1">
      <c r="E27585" s="576"/>
    </row>
    <row r="27586" spans="5:5" ht="12" customHeight="1">
      <c r="E27586" s="576"/>
    </row>
    <row r="27587" spans="5:5" ht="12" customHeight="1">
      <c r="E27587" s="576"/>
    </row>
    <row r="27588" spans="5:5" ht="12" customHeight="1">
      <c r="E27588" s="576"/>
    </row>
    <row r="27589" spans="5:5" ht="12" customHeight="1">
      <c r="E27589" s="576"/>
    </row>
    <row r="27590" spans="5:5" ht="12" customHeight="1">
      <c r="E27590" s="576"/>
    </row>
    <row r="27591" spans="5:5" ht="12" customHeight="1">
      <c r="E27591" s="576"/>
    </row>
    <row r="27592" spans="5:5" ht="12" customHeight="1">
      <c r="E27592" s="576"/>
    </row>
    <row r="27593" spans="5:5" ht="12" customHeight="1">
      <c r="E27593" s="576"/>
    </row>
    <row r="27594" spans="5:5" ht="12" customHeight="1">
      <c r="E27594" s="576"/>
    </row>
    <row r="27595" spans="5:5" ht="12" customHeight="1">
      <c r="E27595" s="576"/>
    </row>
    <row r="27596" spans="5:5" ht="12" customHeight="1">
      <c r="E27596" s="576"/>
    </row>
    <row r="27597" spans="5:5" ht="12" customHeight="1">
      <c r="E27597" s="576"/>
    </row>
    <row r="27598" spans="5:5" ht="12" customHeight="1">
      <c r="E27598" s="576"/>
    </row>
    <row r="27599" spans="5:5" ht="12" customHeight="1">
      <c r="E27599" s="576"/>
    </row>
    <row r="27600" spans="5:5" ht="12" customHeight="1">
      <c r="E27600" s="576"/>
    </row>
    <row r="27601" spans="5:5" ht="12" customHeight="1">
      <c r="E27601" s="576"/>
    </row>
    <row r="27602" spans="5:5" ht="12" customHeight="1">
      <c r="E27602" s="576"/>
    </row>
    <row r="27603" spans="5:5" ht="12" customHeight="1">
      <c r="E27603" s="576"/>
    </row>
    <row r="27604" spans="5:5" ht="12" customHeight="1">
      <c r="E27604" s="576"/>
    </row>
    <row r="27605" spans="5:5" ht="12" customHeight="1">
      <c r="E27605" s="576"/>
    </row>
    <row r="27606" spans="5:5" ht="12" customHeight="1">
      <c r="E27606" s="576"/>
    </row>
    <row r="27607" spans="5:5" ht="12" customHeight="1">
      <c r="E27607" s="576"/>
    </row>
    <row r="27608" spans="5:5" ht="12" customHeight="1">
      <c r="E27608" s="576"/>
    </row>
    <row r="27609" spans="5:5" ht="12" customHeight="1">
      <c r="E27609" s="576"/>
    </row>
    <row r="27610" spans="5:5" ht="12" customHeight="1">
      <c r="E27610" s="576"/>
    </row>
    <row r="27611" spans="5:5" ht="12" customHeight="1">
      <c r="E27611" s="576"/>
    </row>
    <row r="27612" spans="5:5" ht="12" customHeight="1">
      <c r="E27612" s="576"/>
    </row>
    <row r="27613" spans="5:5" ht="12" customHeight="1">
      <c r="E27613" s="576"/>
    </row>
    <row r="27614" spans="5:5" ht="12" customHeight="1">
      <c r="E27614" s="576"/>
    </row>
    <row r="27615" spans="5:5" ht="12" customHeight="1">
      <c r="E27615" s="576"/>
    </row>
    <row r="27616" spans="5:5" ht="12" customHeight="1">
      <c r="E27616" s="576"/>
    </row>
    <row r="27617" spans="5:5" ht="12" customHeight="1">
      <c r="E27617" s="576"/>
    </row>
    <row r="27618" spans="5:5" ht="12" customHeight="1">
      <c r="E27618" s="576"/>
    </row>
    <row r="27619" spans="5:5" ht="12" customHeight="1">
      <c r="E27619" s="576"/>
    </row>
    <row r="27620" spans="5:5" ht="12" customHeight="1">
      <c r="E27620" s="576"/>
    </row>
    <row r="27621" spans="5:5" ht="12" customHeight="1">
      <c r="E27621" s="576"/>
    </row>
    <row r="27622" spans="5:5" ht="12" customHeight="1">
      <c r="E27622" s="576"/>
    </row>
    <row r="27623" spans="5:5" ht="12" customHeight="1">
      <c r="E27623" s="576"/>
    </row>
    <row r="27624" spans="5:5" ht="12" customHeight="1">
      <c r="E27624" s="576"/>
    </row>
    <row r="27625" spans="5:5" ht="12" customHeight="1">
      <c r="E27625" s="576"/>
    </row>
    <row r="27626" spans="5:5" ht="12" customHeight="1">
      <c r="E27626" s="576"/>
    </row>
    <row r="27627" spans="5:5" ht="12" customHeight="1">
      <c r="E27627" s="576"/>
    </row>
    <row r="27628" spans="5:5" ht="12" customHeight="1">
      <c r="E27628" s="576"/>
    </row>
    <row r="27629" spans="5:5" ht="12" customHeight="1">
      <c r="E27629" s="576"/>
    </row>
    <row r="27630" spans="5:5" ht="12" customHeight="1">
      <c r="E27630" s="576"/>
    </row>
    <row r="27631" spans="5:5" ht="12" customHeight="1">
      <c r="E27631" s="576"/>
    </row>
    <row r="27632" spans="5:5" ht="12" customHeight="1">
      <c r="E27632" s="576"/>
    </row>
    <row r="27633" spans="5:5" ht="12" customHeight="1">
      <c r="E27633" s="576"/>
    </row>
    <row r="27634" spans="5:5" ht="12" customHeight="1">
      <c r="E27634" s="576"/>
    </row>
    <row r="27635" spans="5:5" ht="12" customHeight="1">
      <c r="E27635" s="576"/>
    </row>
    <row r="27636" spans="5:5" ht="12" customHeight="1">
      <c r="E27636" s="576"/>
    </row>
    <row r="27637" spans="5:5" ht="12" customHeight="1">
      <c r="E27637" s="576"/>
    </row>
    <row r="27638" spans="5:5" ht="12" customHeight="1">
      <c r="E27638" s="576"/>
    </row>
    <row r="27639" spans="5:5" ht="12" customHeight="1">
      <c r="E27639" s="576"/>
    </row>
    <row r="27640" spans="5:5" ht="12" customHeight="1">
      <c r="E27640" s="576"/>
    </row>
    <row r="27641" spans="5:5" ht="12" customHeight="1">
      <c r="E27641" s="576"/>
    </row>
    <row r="27642" spans="5:5" ht="12" customHeight="1">
      <c r="E27642" s="576"/>
    </row>
    <row r="27643" spans="5:5" ht="12" customHeight="1">
      <c r="E27643" s="576"/>
    </row>
    <row r="27644" spans="5:5" ht="12" customHeight="1">
      <c r="E27644" s="576"/>
    </row>
    <row r="27645" spans="5:5" ht="12" customHeight="1">
      <c r="E27645" s="576"/>
    </row>
    <row r="27646" spans="5:5" ht="12" customHeight="1">
      <c r="E27646" s="576"/>
    </row>
    <row r="27647" spans="5:5" ht="12" customHeight="1">
      <c r="E27647" s="576"/>
    </row>
    <row r="27648" spans="5:5" ht="12" customHeight="1">
      <c r="E27648" s="576"/>
    </row>
    <row r="27649" spans="5:5" ht="12" customHeight="1">
      <c r="E27649" s="576"/>
    </row>
    <row r="27650" spans="5:5" ht="12" customHeight="1">
      <c r="E27650" s="576"/>
    </row>
    <row r="27651" spans="5:5" ht="12" customHeight="1">
      <c r="E27651" s="576"/>
    </row>
    <row r="27652" spans="5:5" ht="12" customHeight="1">
      <c r="E27652" s="576"/>
    </row>
    <row r="27653" spans="5:5" ht="12" customHeight="1">
      <c r="E27653" s="576"/>
    </row>
    <row r="27654" spans="5:5" ht="12" customHeight="1">
      <c r="E27654" s="576"/>
    </row>
    <row r="27655" spans="5:5" ht="12" customHeight="1">
      <c r="E27655" s="576"/>
    </row>
    <row r="27656" spans="5:5" ht="12" customHeight="1">
      <c r="E27656" s="576"/>
    </row>
    <row r="27657" spans="5:5" ht="12" customHeight="1">
      <c r="E27657" s="576"/>
    </row>
    <row r="27658" spans="5:5" ht="12" customHeight="1">
      <c r="E27658" s="576"/>
    </row>
    <row r="27659" spans="5:5" ht="12" customHeight="1">
      <c r="E27659" s="576"/>
    </row>
    <row r="27660" spans="5:5" ht="12" customHeight="1">
      <c r="E27660" s="576"/>
    </row>
    <row r="27661" spans="5:5" ht="12" customHeight="1">
      <c r="E27661" s="576"/>
    </row>
    <row r="27662" spans="5:5" ht="12" customHeight="1">
      <c r="E27662" s="576"/>
    </row>
    <row r="27663" spans="5:5" ht="12" customHeight="1">
      <c r="E27663" s="576"/>
    </row>
    <row r="27664" spans="5:5" ht="12" customHeight="1">
      <c r="E27664" s="576"/>
    </row>
    <row r="27665" spans="5:5" ht="12" customHeight="1">
      <c r="E27665" s="576"/>
    </row>
    <row r="27666" spans="5:5" ht="12" customHeight="1">
      <c r="E27666" s="576"/>
    </row>
    <row r="27667" spans="5:5" ht="12" customHeight="1">
      <c r="E27667" s="576"/>
    </row>
    <row r="27668" spans="5:5" ht="12" customHeight="1">
      <c r="E27668" s="576"/>
    </row>
    <row r="27669" spans="5:5" ht="12" customHeight="1">
      <c r="E27669" s="576"/>
    </row>
    <row r="27670" spans="5:5" ht="12" customHeight="1">
      <c r="E27670" s="576"/>
    </row>
    <row r="27671" spans="5:5" ht="12" customHeight="1">
      <c r="E27671" s="576"/>
    </row>
    <row r="27672" spans="5:5" ht="12" customHeight="1">
      <c r="E27672" s="576"/>
    </row>
    <row r="27673" spans="5:5" ht="12" customHeight="1">
      <c r="E27673" s="576"/>
    </row>
    <row r="27674" spans="5:5" ht="12" customHeight="1">
      <c r="E27674" s="576"/>
    </row>
    <row r="27675" spans="5:5" ht="12" customHeight="1">
      <c r="E27675" s="576"/>
    </row>
    <row r="27676" spans="5:5" ht="12" customHeight="1">
      <c r="E27676" s="576"/>
    </row>
    <row r="27677" spans="5:5" ht="12" customHeight="1">
      <c r="E27677" s="576"/>
    </row>
    <row r="27678" spans="5:5" ht="12" customHeight="1">
      <c r="E27678" s="576"/>
    </row>
    <row r="27679" spans="5:5" ht="12" customHeight="1">
      <c r="E27679" s="576"/>
    </row>
    <row r="27680" spans="5:5" ht="12" customHeight="1">
      <c r="E27680" s="576"/>
    </row>
    <row r="27681" spans="5:5" ht="12" customHeight="1">
      <c r="E27681" s="576"/>
    </row>
    <row r="27682" spans="5:5" ht="12" customHeight="1">
      <c r="E27682" s="576"/>
    </row>
    <row r="27683" spans="5:5" ht="12" customHeight="1">
      <c r="E27683" s="576"/>
    </row>
    <row r="27684" spans="5:5" ht="12" customHeight="1">
      <c r="E27684" s="576"/>
    </row>
    <row r="27685" spans="5:5" ht="12" customHeight="1">
      <c r="E27685" s="576"/>
    </row>
    <row r="27686" spans="5:5" ht="12" customHeight="1">
      <c r="E27686" s="576"/>
    </row>
    <row r="27687" spans="5:5" ht="12" customHeight="1">
      <c r="E27687" s="576"/>
    </row>
    <row r="27688" spans="5:5" ht="12" customHeight="1">
      <c r="E27688" s="576"/>
    </row>
    <row r="27689" spans="5:5" ht="12" customHeight="1">
      <c r="E27689" s="576"/>
    </row>
    <row r="27690" spans="5:5" ht="12" customHeight="1">
      <c r="E27690" s="576"/>
    </row>
    <row r="27691" spans="5:5" ht="12" customHeight="1">
      <c r="E27691" s="576"/>
    </row>
    <row r="27692" spans="5:5" ht="12" customHeight="1">
      <c r="E27692" s="576"/>
    </row>
    <row r="27693" spans="5:5" ht="12" customHeight="1">
      <c r="E27693" s="576"/>
    </row>
    <row r="27694" spans="5:5" ht="12" customHeight="1">
      <c r="E27694" s="576"/>
    </row>
    <row r="27695" spans="5:5" ht="12" customHeight="1">
      <c r="E27695" s="576"/>
    </row>
    <row r="27696" spans="5:5" ht="12" customHeight="1">
      <c r="E27696" s="576"/>
    </row>
    <row r="27697" spans="5:5" ht="12" customHeight="1">
      <c r="E27697" s="576"/>
    </row>
    <row r="27698" spans="5:5" ht="12" customHeight="1">
      <c r="E27698" s="576"/>
    </row>
    <row r="27699" spans="5:5" ht="12" customHeight="1">
      <c r="E27699" s="576"/>
    </row>
    <row r="27700" spans="5:5" ht="12" customHeight="1">
      <c r="E27700" s="576"/>
    </row>
    <row r="27701" spans="5:5" ht="12" customHeight="1">
      <c r="E27701" s="576"/>
    </row>
    <row r="27702" spans="5:5" ht="12" customHeight="1">
      <c r="E27702" s="576"/>
    </row>
    <row r="27703" spans="5:5" ht="12" customHeight="1">
      <c r="E27703" s="576"/>
    </row>
    <row r="27704" spans="5:5" ht="12" customHeight="1">
      <c r="E27704" s="576"/>
    </row>
    <row r="27705" spans="5:5" ht="12" customHeight="1">
      <c r="E27705" s="576"/>
    </row>
    <row r="27706" spans="5:5" ht="12" customHeight="1">
      <c r="E27706" s="576"/>
    </row>
    <row r="27707" spans="5:5" ht="12" customHeight="1">
      <c r="E27707" s="576"/>
    </row>
    <row r="27708" spans="5:5" ht="12" customHeight="1">
      <c r="E27708" s="576"/>
    </row>
    <row r="27709" spans="5:5" ht="12" customHeight="1">
      <c r="E27709" s="576"/>
    </row>
    <row r="27710" spans="5:5" ht="12" customHeight="1">
      <c r="E27710" s="576"/>
    </row>
    <row r="27711" spans="5:5" ht="12" customHeight="1">
      <c r="E27711" s="576"/>
    </row>
    <row r="27712" spans="5:5" ht="12" customHeight="1">
      <c r="E27712" s="576"/>
    </row>
    <row r="27713" spans="5:5" ht="12" customHeight="1">
      <c r="E27713" s="576"/>
    </row>
    <row r="27714" spans="5:5" ht="12" customHeight="1">
      <c r="E27714" s="576"/>
    </row>
    <row r="27715" spans="5:5" ht="12" customHeight="1">
      <c r="E27715" s="576"/>
    </row>
    <row r="27716" spans="5:5" ht="12" customHeight="1">
      <c r="E27716" s="576"/>
    </row>
    <row r="27717" spans="5:5" ht="12" customHeight="1">
      <c r="E27717" s="576"/>
    </row>
    <row r="27718" spans="5:5" ht="12" customHeight="1">
      <c r="E27718" s="576"/>
    </row>
    <row r="27719" spans="5:5" ht="12" customHeight="1">
      <c r="E27719" s="576"/>
    </row>
    <row r="27720" spans="5:5" ht="12" customHeight="1">
      <c r="E27720" s="576"/>
    </row>
    <row r="27721" spans="5:5" ht="12" customHeight="1">
      <c r="E27721" s="576"/>
    </row>
    <row r="27722" spans="5:5" ht="12" customHeight="1">
      <c r="E27722" s="576"/>
    </row>
    <row r="27723" spans="5:5" ht="12" customHeight="1">
      <c r="E27723" s="576"/>
    </row>
    <row r="27724" spans="5:5" ht="12" customHeight="1">
      <c r="E27724" s="576"/>
    </row>
    <row r="27725" spans="5:5" ht="12" customHeight="1">
      <c r="E27725" s="576"/>
    </row>
    <row r="27726" spans="5:5" ht="12" customHeight="1">
      <c r="E27726" s="576"/>
    </row>
    <row r="27727" spans="5:5" ht="12" customHeight="1">
      <c r="E27727" s="576"/>
    </row>
    <row r="27728" spans="5:5" ht="12" customHeight="1">
      <c r="E27728" s="576"/>
    </row>
    <row r="27729" spans="5:5" ht="12" customHeight="1">
      <c r="E27729" s="576"/>
    </row>
    <row r="27730" spans="5:5" ht="12" customHeight="1">
      <c r="E27730" s="576"/>
    </row>
    <row r="27731" spans="5:5" ht="12" customHeight="1">
      <c r="E27731" s="576"/>
    </row>
    <row r="27732" spans="5:5" ht="12" customHeight="1">
      <c r="E27732" s="576"/>
    </row>
    <row r="27733" spans="5:5" ht="12" customHeight="1">
      <c r="E27733" s="576"/>
    </row>
    <row r="27734" spans="5:5" ht="12" customHeight="1">
      <c r="E27734" s="576"/>
    </row>
    <row r="27735" spans="5:5" ht="12" customHeight="1">
      <c r="E27735" s="576"/>
    </row>
    <row r="27736" spans="5:5" ht="12" customHeight="1">
      <c r="E27736" s="576"/>
    </row>
    <row r="27737" spans="5:5" ht="12" customHeight="1">
      <c r="E27737" s="576"/>
    </row>
    <row r="27738" spans="5:5" ht="12" customHeight="1">
      <c r="E27738" s="576"/>
    </row>
    <row r="27739" spans="5:5" ht="12" customHeight="1">
      <c r="E27739" s="576"/>
    </row>
    <row r="27740" spans="5:5" ht="12" customHeight="1">
      <c r="E27740" s="576"/>
    </row>
    <row r="27741" spans="5:5" ht="12" customHeight="1">
      <c r="E27741" s="576"/>
    </row>
    <row r="27742" spans="5:5" ht="12" customHeight="1">
      <c r="E27742" s="576"/>
    </row>
    <row r="27743" spans="5:5" ht="12" customHeight="1">
      <c r="E27743" s="576"/>
    </row>
    <row r="27744" spans="5:5" ht="12" customHeight="1">
      <c r="E27744" s="576"/>
    </row>
    <row r="27745" spans="5:5" ht="12" customHeight="1">
      <c r="E27745" s="576"/>
    </row>
    <row r="27746" spans="5:5" ht="12" customHeight="1">
      <c r="E27746" s="576"/>
    </row>
    <row r="27747" spans="5:5" ht="12" customHeight="1">
      <c r="E27747" s="576"/>
    </row>
    <row r="27748" spans="5:5" ht="12" customHeight="1">
      <c r="E27748" s="576"/>
    </row>
    <row r="27749" spans="5:5" ht="12" customHeight="1">
      <c r="E27749" s="576"/>
    </row>
    <row r="27750" spans="5:5" ht="12" customHeight="1">
      <c r="E27750" s="576"/>
    </row>
    <row r="27751" spans="5:5" ht="12" customHeight="1">
      <c r="E27751" s="576"/>
    </row>
    <row r="27752" spans="5:5" ht="12" customHeight="1">
      <c r="E27752" s="576"/>
    </row>
    <row r="27753" spans="5:5" ht="12" customHeight="1">
      <c r="E27753" s="576"/>
    </row>
    <row r="27754" spans="5:5" ht="12" customHeight="1">
      <c r="E27754" s="576"/>
    </row>
    <row r="27755" spans="5:5" ht="12" customHeight="1">
      <c r="E27755" s="576"/>
    </row>
    <row r="27756" spans="5:5" ht="12" customHeight="1">
      <c r="E27756" s="576"/>
    </row>
    <row r="27757" spans="5:5" ht="12" customHeight="1">
      <c r="E27757" s="576"/>
    </row>
    <row r="27758" spans="5:5" ht="12" customHeight="1">
      <c r="E27758" s="576"/>
    </row>
    <row r="27759" spans="5:5" ht="12" customHeight="1">
      <c r="E27759" s="576"/>
    </row>
    <row r="27760" spans="5:5" ht="12" customHeight="1">
      <c r="E27760" s="576"/>
    </row>
    <row r="27761" spans="5:5" ht="12" customHeight="1">
      <c r="E27761" s="576"/>
    </row>
    <row r="27762" spans="5:5" ht="12" customHeight="1">
      <c r="E27762" s="576"/>
    </row>
    <row r="27763" spans="5:5" ht="12" customHeight="1">
      <c r="E27763" s="576"/>
    </row>
    <row r="27764" spans="5:5" ht="12" customHeight="1">
      <c r="E27764" s="576"/>
    </row>
    <row r="27765" spans="5:5" ht="12" customHeight="1">
      <c r="E27765" s="576"/>
    </row>
    <row r="27766" spans="5:5" ht="12" customHeight="1">
      <c r="E27766" s="576"/>
    </row>
    <row r="27767" spans="5:5" ht="12" customHeight="1">
      <c r="E27767" s="576"/>
    </row>
    <row r="27768" spans="5:5" ht="12" customHeight="1">
      <c r="E27768" s="576"/>
    </row>
    <row r="27769" spans="5:5" ht="12" customHeight="1">
      <c r="E27769" s="576"/>
    </row>
    <row r="27770" spans="5:5" ht="12" customHeight="1">
      <c r="E27770" s="576"/>
    </row>
    <row r="27771" spans="5:5" ht="12" customHeight="1">
      <c r="E27771" s="576"/>
    </row>
    <row r="27772" spans="5:5" ht="12" customHeight="1">
      <c r="E27772" s="576"/>
    </row>
    <row r="27773" spans="5:5" ht="12" customHeight="1">
      <c r="E27773" s="576"/>
    </row>
    <row r="27774" spans="5:5" ht="12" customHeight="1">
      <c r="E27774" s="576"/>
    </row>
    <row r="27775" spans="5:5" ht="12" customHeight="1">
      <c r="E27775" s="576"/>
    </row>
    <row r="27776" spans="5:5" ht="12" customHeight="1">
      <c r="E27776" s="576"/>
    </row>
    <row r="27777" spans="5:5" ht="12" customHeight="1">
      <c r="E27777" s="576"/>
    </row>
    <row r="27778" spans="5:5" ht="12" customHeight="1">
      <c r="E27778" s="576"/>
    </row>
    <row r="27779" spans="5:5" ht="12" customHeight="1">
      <c r="E27779" s="576"/>
    </row>
    <row r="27780" spans="5:5" ht="12" customHeight="1">
      <c r="E27780" s="576"/>
    </row>
    <row r="27781" spans="5:5" ht="12" customHeight="1">
      <c r="E27781" s="576"/>
    </row>
    <row r="27782" spans="5:5" ht="12" customHeight="1">
      <c r="E27782" s="576"/>
    </row>
    <row r="27783" spans="5:5" ht="12" customHeight="1">
      <c r="E27783" s="576"/>
    </row>
    <row r="27784" spans="5:5" ht="12" customHeight="1">
      <c r="E27784" s="576"/>
    </row>
    <row r="27785" spans="5:5" ht="12" customHeight="1">
      <c r="E27785" s="576"/>
    </row>
    <row r="27786" spans="5:5" ht="12" customHeight="1">
      <c r="E27786" s="576"/>
    </row>
    <row r="27787" spans="5:5" ht="12" customHeight="1">
      <c r="E27787" s="576"/>
    </row>
    <row r="27788" spans="5:5" ht="12" customHeight="1">
      <c r="E27788" s="576"/>
    </row>
    <row r="27789" spans="5:5" ht="12" customHeight="1">
      <c r="E27789" s="576"/>
    </row>
    <row r="27790" spans="5:5" ht="12" customHeight="1">
      <c r="E27790" s="576"/>
    </row>
    <row r="27791" spans="5:5" ht="12" customHeight="1">
      <c r="E27791" s="576"/>
    </row>
    <row r="27792" spans="5:5" ht="12" customHeight="1">
      <c r="E27792" s="576"/>
    </row>
    <row r="27793" spans="5:5" ht="12" customHeight="1">
      <c r="E27793" s="576"/>
    </row>
    <row r="27794" spans="5:5" ht="12" customHeight="1">
      <c r="E27794" s="576"/>
    </row>
    <row r="27795" spans="5:5" ht="12" customHeight="1">
      <c r="E27795" s="576"/>
    </row>
    <row r="27796" spans="5:5" ht="12" customHeight="1">
      <c r="E27796" s="576"/>
    </row>
    <row r="27797" spans="5:5" ht="12" customHeight="1">
      <c r="E27797" s="576"/>
    </row>
    <row r="27798" spans="5:5" ht="12" customHeight="1">
      <c r="E27798" s="576"/>
    </row>
    <row r="27799" spans="5:5" ht="12" customHeight="1">
      <c r="E27799" s="576"/>
    </row>
    <row r="27800" spans="5:5" ht="12" customHeight="1">
      <c r="E27800" s="576"/>
    </row>
    <row r="27801" spans="5:5" ht="12" customHeight="1">
      <c r="E27801" s="576"/>
    </row>
    <row r="27802" spans="5:5" ht="12" customHeight="1">
      <c r="E27802" s="576"/>
    </row>
    <row r="27803" spans="5:5" ht="12" customHeight="1">
      <c r="E27803" s="576"/>
    </row>
    <row r="27804" spans="5:5" ht="12" customHeight="1">
      <c r="E27804" s="576"/>
    </row>
    <row r="27805" spans="5:5" ht="12" customHeight="1">
      <c r="E27805" s="576"/>
    </row>
    <row r="27806" spans="5:5" ht="12" customHeight="1">
      <c r="E27806" s="576"/>
    </row>
    <row r="27807" spans="5:5" ht="12" customHeight="1">
      <c r="E27807" s="576"/>
    </row>
    <row r="27808" spans="5:5" ht="12" customHeight="1">
      <c r="E27808" s="576"/>
    </row>
    <row r="27809" spans="5:5" ht="12" customHeight="1">
      <c r="E27809" s="576"/>
    </row>
    <row r="27810" spans="5:5" ht="12" customHeight="1">
      <c r="E27810" s="576"/>
    </row>
    <row r="27811" spans="5:5" ht="12" customHeight="1">
      <c r="E27811" s="576"/>
    </row>
    <row r="27812" spans="5:5" ht="12" customHeight="1">
      <c r="E27812" s="576"/>
    </row>
    <row r="27813" spans="5:5" ht="12" customHeight="1">
      <c r="E27813" s="576"/>
    </row>
    <row r="27814" spans="5:5" ht="12" customHeight="1">
      <c r="E27814" s="576"/>
    </row>
    <row r="27815" spans="5:5" ht="12" customHeight="1">
      <c r="E27815" s="576"/>
    </row>
    <row r="27816" spans="5:5" ht="12" customHeight="1">
      <c r="E27816" s="576"/>
    </row>
    <row r="27817" spans="5:5" ht="12" customHeight="1">
      <c r="E27817" s="576"/>
    </row>
    <row r="27818" spans="5:5" ht="12" customHeight="1">
      <c r="E27818" s="576"/>
    </row>
    <row r="27819" spans="5:5" ht="12" customHeight="1">
      <c r="E27819" s="576"/>
    </row>
    <row r="27820" spans="5:5" ht="12" customHeight="1">
      <c r="E27820" s="576"/>
    </row>
    <row r="27821" spans="5:5" ht="12" customHeight="1">
      <c r="E27821" s="576"/>
    </row>
    <row r="27822" spans="5:5" ht="12" customHeight="1">
      <c r="E27822" s="576"/>
    </row>
    <row r="27823" spans="5:5" ht="12" customHeight="1">
      <c r="E27823" s="576"/>
    </row>
    <row r="27824" spans="5:5" ht="12" customHeight="1">
      <c r="E27824" s="576"/>
    </row>
    <row r="27825" spans="5:5" ht="12" customHeight="1">
      <c r="E27825" s="576"/>
    </row>
    <row r="27826" spans="5:5" ht="12" customHeight="1">
      <c r="E27826" s="576"/>
    </row>
    <row r="27827" spans="5:5" ht="12" customHeight="1">
      <c r="E27827" s="576"/>
    </row>
    <row r="27828" spans="5:5" ht="12" customHeight="1">
      <c r="E27828" s="576"/>
    </row>
    <row r="27829" spans="5:5" ht="12" customHeight="1">
      <c r="E27829" s="576"/>
    </row>
    <row r="27830" spans="5:5" ht="12" customHeight="1">
      <c r="E27830" s="576"/>
    </row>
    <row r="27831" spans="5:5" ht="12" customHeight="1">
      <c r="E27831" s="576"/>
    </row>
    <row r="27832" spans="5:5" ht="12" customHeight="1">
      <c r="E27832" s="576"/>
    </row>
    <row r="27833" spans="5:5" ht="12" customHeight="1">
      <c r="E27833" s="576"/>
    </row>
    <row r="27834" spans="5:5" ht="12" customHeight="1">
      <c r="E27834" s="576"/>
    </row>
    <row r="27835" spans="5:5" ht="12" customHeight="1">
      <c r="E27835" s="576"/>
    </row>
    <row r="27836" spans="5:5" ht="12" customHeight="1">
      <c r="E27836" s="576"/>
    </row>
    <row r="27837" spans="5:5" ht="12" customHeight="1">
      <c r="E27837" s="576"/>
    </row>
    <row r="27838" spans="5:5" ht="12" customHeight="1">
      <c r="E27838" s="576"/>
    </row>
    <row r="27839" spans="5:5" ht="12" customHeight="1">
      <c r="E27839" s="576"/>
    </row>
    <row r="27840" spans="5:5" ht="12" customHeight="1">
      <c r="E27840" s="576"/>
    </row>
    <row r="27841" spans="5:5" ht="12" customHeight="1">
      <c r="E27841" s="576"/>
    </row>
    <row r="27842" spans="5:5" ht="12" customHeight="1">
      <c r="E27842" s="576"/>
    </row>
    <row r="27843" spans="5:5" ht="12" customHeight="1">
      <c r="E27843" s="576"/>
    </row>
    <row r="27844" spans="5:5" ht="12" customHeight="1">
      <c r="E27844" s="576"/>
    </row>
    <row r="27845" spans="5:5" ht="12" customHeight="1">
      <c r="E27845" s="576"/>
    </row>
    <row r="27846" spans="5:5" ht="12" customHeight="1">
      <c r="E27846" s="576"/>
    </row>
    <row r="27847" spans="5:5" ht="12" customHeight="1">
      <c r="E27847" s="576"/>
    </row>
    <row r="27848" spans="5:5" ht="12" customHeight="1">
      <c r="E27848" s="576"/>
    </row>
    <row r="27849" spans="5:5" ht="12" customHeight="1">
      <c r="E27849" s="576"/>
    </row>
    <row r="27850" spans="5:5" ht="12" customHeight="1">
      <c r="E27850" s="576"/>
    </row>
    <row r="27851" spans="5:5" ht="12" customHeight="1">
      <c r="E27851" s="576"/>
    </row>
    <row r="27852" spans="5:5" ht="12" customHeight="1">
      <c r="E27852" s="576"/>
    </row>
    <row r="27853" spans="5:5" ht="12" customHeight="1">
      <c r="E27853" s="576"/>
    </row>
    <row r="27854" spans="5:5" ht="12" customHeight="1">
      <c r="E27854" s="576"/>
    </row>
    <row r="27855" spans="5:5" ht="12" customHeight="1">
      <c r="E27855" s="576"/>
    </row>
    <row r="27856" spans="5:5" ht="12" customHeight="1">
      <c r="E27856" s="576"/>
    </row>
    <row r="27857" spans="5:5" ht="12" customHeight="1">
      <c r="E27857" s="576"/>
    </row>
    <row r="27858" spans="5:5" ht="12" customHeight="1">
      <c r="E27858" s="576"/>
    </row>
    <row r="27859" spans="5:5" ht="12" customHeight="1">
      <c r="E27859" s="576"/>
    </row>
    <row r="27860" spans="5:5" ht="12" customHeight="1">
      <c r="E27860" s="576"/>
    </row>
    <row r="27861" spans="5:5" ht="12" customHeight="1">
      <c r="E27861" s="576"/>
    </row>
    <row r="27862" spans="5:5" ht="12" customHeight="1">
      <c r="E27862" s="576"/>
    </row>
    <row r="27863" spans="5:5" ht="12" customHeight="1">
      <c r="E27863" s="576"/>
    </row>
    <row r="27864" spans="5:5" ht="12" customHeight="1">
      <c r="E27864" s="576"/>
    </row>
    <row r="27865" spans="5:5" ht="12" customHeight="1">
      <c r="E27865" s="576"/>
    </row>
    <row r="27866" spans="5:5" ht="12" customHeight="1">
      <c r="E27866" s="576"/>
    </row>
    <row r="27867" spans="5:5" ht="12" customHeight="1">
      <c r="E27867" s="576"/>
    </row>
    <row r="27868" spans="5:5" ht="12" customHeight="1">
      <c r="E27868" s="576"/>
    </row>
    <row r="27869" spans="5:5" ht="12" customHeight="1">
      <c r="E27869" s="576"/>
    </row>
    <row r="27870" spans="5:5" ht="12" customHeight="1">
      <c r="E27870" s="576"/>
    </row>
    <row r="27871" spans="5:5" ht="12" customHeight="1">
      <c r="E27871" s="576"/>
    </row>
    <row r="27872" spans="5:5" ht="12" customHeight="1">
      <c r="E27872" s="576"/>
    </row>
    <row r="27873" spans="5:5" ht="12" customHeight="1">
      <c r="E27873" s="576"/>
    </row>
    <row r="27874" spans="5:5" ht="12" customHeight="1">
      <c r="E27874" s="576"/>
    </row>
    <row r="27875" spans="5:5" ht="12" customHeight="1">
      <c r="E27875" s="576"/>
    </row>
    <row r="27876" spans="5:5" ht="12" customHeight="1">
      <c r="E27876" s="576"/>
    </row>
    <row r="27877" spans="5:5" ht="12" customHeight="1">
      <c r="E27877" s="576"/>
    </row>
    <row r="27878" spans="5:5" ht="12" customHeight="1">
      <c r="E27878" s="576"/>
    </row>
    <row r="27879" spans="5:5" ht="12" customHeight="1">
      <c r="E27879" s="576"/>
    </row>
    <row r="27880" spans="5:5" ht="12" customHeight="1">
      <c r="E27880" s="576"/>
    </row>
    <row r="27881" spans="5:5" ht="12" customHeight="1">
      <c r="E27881" s="576"/>
    </row>
    <row r="27882" spans="5:5" ht="12" customHeight="1">
      <c r="E27882" s="576"/>
    </row>
    <row r="27883" spans="5:5" ht="12" customHeight="1">
      <c r="E27883" s="576"/>
    </row>
    <row r="27884" spans="5:5" ht="12" customHeight="1">
      <c r="E27884" s="576"/>
    </row>
    <row r="27885" spans="5:5" ht="12" customHeight="1">
      <c r="E27885" s="576"/>
    </row>
    <row r="27886" spans="5:5" ht="12" customHeight="1">
      <c r="E27886" s="576"/>
    </row>
    <row r="27887" spans="5:5" ht="12" customHeight="1">
      <c r="E27887" s="576"/>
    </row>
    <row r="27888" spans="5:5" ht="12" customHeight="1">
      <c r="E27888" s="576"/>
    </row>
    <row r="27889" spans="5:5" ht="12" customHeight="1">
      <c r="E27889" s="576"/>
    </row>
    <row r="27890" spans="5:5" ht="12" customHeight="1">
      <c r="E27890" s="576"/>
    </row>
    <row r="27891" spans="5:5" ht="12" customHeight="1">
      <c r="E27891" s="576"/>
    </row>
    <row r="27892" spans="5:5" ht="12" customHeight="1">
      <c r="E27892" s="576"/>
    </row>
    <row r="27893" spans="5:5" ht="12" customHeight="1">
      <c r="E27893" s="576"/>
    </row>
    <row r="27894" spans="5:5" ht="12" customHeight="1">
      <c r="E27894" s="576"/>
    </row>
    <row r="27895" spans="5:5" ht="12" customHeight="1">
      <c r="E27895" s="576"/>
    </row>
    <row r="27896" spans="5:5" ht="12" customHeight="1">
      <c r="E27896" s="576"/>
    </row>
    <row r="27897" spans="5:5" ht="12" customHeight="1">
      <c r="E27897" s="576"/>
    </row>
    <row r="27898" spans="5:5" ht="12" customHeight="1">
      <c r="E27898" s="576"/>
    </row>
    <row r="27899" spans="5:5" ht="12" customHeight="1">
      <c r="E27899" s="576"/>
    </row>
    <row r="27900" spans="5:5" ht="12" customHeight="1">
      <c r="E27900" s="576"/>
    </row>
    <row r="27901" spans="5:5" ht="12" customHeight="1">
      <c r="E27901" s="576"/>
    </row>
    <row r="27902" spans="5:5" ht="12" customHeight="1">
      <c r="E27902" s="576"/>
    </row>
    <row r="27903" spans="5:5" ht="12" customHeight="1">
      <c r="E27903" s="576"/>
    </row>
    <row r="27904" spans="5:5" ht="12" customHeight="1">
      <c r="E27904" s="576"/>
    </row>
    <row r="27905" spans="5:5" ht="12" customHeight="1">
      <c r="E27905" s="576"/>
    </row>
    <row r="27906" spans="5:5" ht="12" customHeight="1">
      <c r="E27906" s="576"/>
    </row>
    <row r="27907" spans="5:5" ht="12" customHeight="1">
      <c r="E27907" s="576"/>
    </row>
    <row r="27908" spans="5:5" ht="12" customHeight="1">
      <c r="E27908" s="576"/>
    </row>
    <row r="27909" spans="5:5" ht="12" customHeight="1">
      <c r="E27909" s="576"/>
    </row>
    <row r="27910" spans="5:5" ht="12" customHeight="1">
      <c r="E27910" s="576"/>
    </row>
    <row r="27911" spans="5:5" ht="12" customHeight="1">
      <c r="E27911" s="576"/>
    </row>
    <row r="27912" spans="5:5" ht="12" customHeight="1">
      <c r="E27912" s="576"/>
    </row>
    <row r="27913" spans="5:5" ht="12" customHeight="1">
      <c r="E27913" s="576"/>
    </row>
    <row r="27914" spans="5:5" ht="12" customHeight="1">
      <c r="E27914" s="576"/>
    </row>
    <row r="27915" spans="5:5" ht="12" customHeight="1">
      <c r="E27915" s="576"/>
    </row>
    <row r="27916" spans="5:5" ht="12" customHeight="1">
      <c r="E27916" s="576"/>
    </row>
    <row r="27917" spans="5:5" ht="12" customHeight="1">
      <c r="E27917" s="576"/>
    </row>
    <row r="27918" spans="5:5" ht="12" customHeight="1">
      <c r="E27918" s="576"/>
    </row>
    <row r="27919" spans="5:5" ht="12" customHeight="1">
      <c r="E27919" s="576"/>
    </row>
    <row r="27920" spans="5:5" ht="12" customHeight="1">
      <c r="E27920" s="576"/>
    </row>
    <row r="27921" spans="5:5" ht="12" customHeight="1">
      <c r="E27921" s="576"/>
    </row>
    <row r="27922" spans="5:5" ht="12" customHeight="1">
      <c r="E27922" s="576"/>
    </row>
    <row r="27923" spans="5:5" ht="12" customHeight="1">
      <c r="E27923" s="576"/>
    </row>
    <row r="27924" spans="5:5" ht="12" customHeight="1">
      <c r="E27924" s="576"/>
    </row>
    <row r="27925" spans="5:5" ht="12" customHeight="1">
      <c r="E27925" s="576"/>
    </row>
    <row r="27926" spans="5:5" ht="12" customHeight="1">
      <c r="E27926" s="576"/>
    </row>
    <row r="27927" spans="5:5" ht="12" customHeight="1">
      <c r="E27927" s="576"/>
    </row>
    <row r="27928" spans="5:5" ht="12" customHeight="1">
      <c r="E27928" s="576"/>
    </row>
    <row r="27929" spans="5:5" ht="12" customHeight="1">
      <c r="E27929" s="576"/>
    </row>
    <row r="27930" spans="5:5" ht="12" customHeight="1">
      <c r="E27930" s="576"/>
    </row>
    <row r="27931" spans="5:5" ht="12" customHeight="1">
      <c r="E27931" s="576"/>
    </row>
    <row r="27932" spans="5:5" ht="12" customHeight="1">
      <c r="E27932" s="576"/>
    </row>
    <row r="27933" spans="5:5" ht="12" customHeight="1">
      <c r="E27933" s="576"/>
    </row>
    <row r="27934" spans="5:5" ht="12" customHeight="1">
      <c r="E27934" s="576"/>
    </row>
    <row r="27935" spans="5:5" ht="12" customHeight="1">
      <c r="E27935" s="576"/>
    </row>
    <row r="27936" spans="5:5" ht="12" customHeight="1">
      <c r="E27936" s="576"/>
    </row>
    <row r="27937" spans="5:5" ht="12" customHeight="1">
      <c r="E27937" s="576"/>
    </row>
    <row r="27938" spans="5:5" ht="12" customHeight="1">
      <c r="E27938" s="576"/>
    </row>
    <row r="27939" spans="5:5" ht="12" customHeight="1">
      <c r="E27939" s="576"/>
    </row>
    <row r="27940" spans="5:5" ht="12" customHeight="1">
      <c r="E27940" s="576"/>
    </row>
    <row r="27941" spans="5:5" ht="12" customHeight="1">
      <c r="E27941" s="576"/>
    </row>
    <row r="27942" spans="5:5" ht="12" customHeight="1">
      <c r="E27942" s="576"/>
    </row>
    <row r="27943" spans="5:5" ht="12" customHeight="1">
      <c r="E27943" s="576"/>
    </row>
    <row r="27944" spans="5:5" ht="12" customHeight="1">
      <c r="E27944" s="576"/>
    </row>
    <row r="27945" spans="5:5" ht="12" customHeight="1">
      <c r="E27945" s="576"/>
    </row>
    <row r="27946" spans="5:5" ht="12" customHeight="1">
      <c r="E27946" s="576"/>
    </row>
    <row r="27947" spans="5:5" ht="12" customHeight="1">
      <c r="E27947" s="576"/>
    </row>
    <row r="27948" spans="5:5" ht="12" customHeight="1">
      <c r="E27948" s="576"/>
    </row>
    <row r="27949" spans="5:5" ht="12" customHeight="1">
      <c r="E27949" s="576"/>
    </row>
    <row r="27950" spans="5:5" ht="12" customHeight="1">
      <c r="E27950" s="576"/>
    </row>
    <row r="27951" spans="5:5" ht="12" customHeight="1">
      <c r="E27951" s="576"/>
    </row>
    <row r="27952" spans="5:5" ht="12" customHeight="1">
      <c r="E27952" s="576"/>
    </row>
    <row r="27953" spans="5:5" ht="12" customHeight="1">
      <c r="E27953" s="576"/>
    </row>
    <row r="27954" spans="5:5" ht="12" customHeight="1">
      <c r="E27954" s="576"/>
    </row>
    <row r="27955" spans="5:5" ht="12" customHeight="1">
      <c r="E27955" s="576"/>
    </row>
    <row r="27956" spans="5:5" ht="12" customHeight="1">
      <c r="E27956" s="576"/>
    </row>
    <row r="27957" spans="5:5" ht="12" customHeight="1">
      <c r="E27957" s="576"/>
    </row>
    <row r="27958" spans="5:5" ht="12" customHeight="1">
      <c r="E27958" s="576"/>
    </row>
    <row r="27959" spans="5:5" ht="12" customHeight="1">
      <c r="E27959" s="576"/>
    </row>
    <row r="27960" spans="5:5" ht="12" customHeight="1">
      <c r="E27960" s="576"/>
    </row>
    <row r="27961" spans="5:5" ht="12" customHeight="1">
      <c r="E27961" s="576"/>
    </row>
    <row r="27962" spans="5:5" ht="12" customHeight="1">
      <c r="E27962" s="576"/>
    </row>
    <row r="27963" spans="5:5" ht="12" customHeight="1">
      <c r="E27963" s="576"/>
    </row>
    <row r="27964" spans="5:5" ht="12" customHeight="1">
      <c r="E27964" s="576"/>
    </row>
    <row r="27965" spans="5:5" ht="12" customHeight="1">
      <c r="E27965" s="576"/>
    </row>
    <row r="27966" spans="5:5" ht="12" customHeight="1">
      <c r="E27966" s="576"/>
    </row>
    <row r="27967" spans="5:5" ht="12" customHeight="1">
      <c r="E27967" s="576"/>
    </row>
    <row r="27968" spans="5:5" ht="12" customHeight="1">
      <c r="E27968" s="576"/>
    </row>
    <row r="27969" spans="5:5" ht="12" customHeight="1">
      <c r="E27969" s="576"/>
    </row>
    <row r="27970" spans="5:5" ht="12" customHeight="1">
      <c r="E27970" s="576"/>
    </row>
    <row r="27971" spans="5:5" ht="12" customHeight="1">
      <c r="E27971" s="576"/>
    </row>
    <row r="27972" spans="5:5" ht="12" customHeight="1">
      <c r="E27972" s="576"/>
    </row>
    <row r="27973" spans="5:5" ht="12" customHeight="1">
      <c r="E27973" s="576"/>
    </row>
    <row r="27974" spans="5:5" ht="12" customHeight="1">
      <c r="E27974" s="576"/>
    </row>
    <row r="27975" spans="5:5" ht="12" customHeight="1">
      <c r="E27975" s="576"/>
    </row>
    <row r="27976" spans="5:5" ht="12" customHeight="1">
      <c r="E27976" s="576"/>
    </row>
    <row r="27977" spans="5:5" ht="12" customHeight="1">
      <c r="E27977" s="576"/>
    </row>
    <row r="27978" spans="5:5" ht="12" customHeight="1">
      <c r="E27978" s="576"/>
    </row>
    <row r="27979" spans="5:5" ht="12" customHeight="1">
      <c r="E27979" s="576"/>
    </row>
    <row r="27980" spans="5:5" ht="12" customHeight="1">
      <c r="E27980" s="576"/>
    </row>
    <row r="27981" spans="5:5" ht="12" customHeight="1">
      <c r="E27981" s="576"/>
    </row>
    <row r="27982" spans="5:5" ht="12" customHeight="1">
      <c r="E27982" s="576"/>
    </row>
    <row r="27983" spans="5:5" ht="12" customHeight="1">
      <c r="E27983" s="576"/>
    </row>
    <row r="27984" spans="5:5" ht="12" customHeight="1">
      <c r="E27984" s="576"/>
    </row>
    <row r="27985" spans="5:5" ht="12" customHeight="1">
      <c r="E27985" s="576"/>
    </row>
    <row r="27986" spans="5:5" ht="12" customHeight="1">
      <c r="E27986" s="576"/>
    </row>
    <row r="27987" spans="5:5" ht="12" customHeight="1">
      <c r="E27987" s="576"/>
    </row>
    <row r="27988" spans="5:5" ht="12" customHeight="1">
      <c r="E27988" s="576"/>
    </row>
    <row r="27989" spans="5:5" ht="12" customHeight="1">
      <c r="E27989" s="576"/>
    </row>
    <row r="27990" spans="5:5" ht="12" customHeight="1">
      <c r="E27990" s="576"/>
    </row>
    <row r="27991" spans="5:5" ht="12" customHeight="1">
      <c r="E27991" s="576"/>
    </row>
    <row r="27992" spans="5:5" ht="12" customHeight="1">
      <c r="E27992" s="576"/>
    </row>
    <row r="27993" spans="5:5" ht="12" customHeight="1">
      <c r="E27993" s="576"/>
    </row>
    <row r="27994" spans="5:5" ht="12" customHeight="1">
      <c r="E27994" s="576"/>
    </row>
    <row r="27995" spans="5:5" ht="12" customHeight="1">
      <c r="E27995" s="576"/>
    </row>
    <row r="27996" spans="5:5" ht="12" customHeight="1">
      <c r="E27996" s="576"/>
    </row>
    <row r="27997" spans="5:5" ht="12" customHeight="1">
      <c r="E27997" s="576"/>
    </row>
    <row r="27998" spans="5:5" ht="12" customHeight="1">
      <c r="E27998" s="576"/>
    </row>
    <row r="27999" spans="5:5" ht="12" customHeight="1">
      <c r="E27999" s="576"/>
    </row>
    <row r="28000" spans="5:5" ht="12" customHeight="1">
      <c r="E28000" s="576"/>
    </row>
    <row r="28001" spans="5:5" ht="12" customHeight="1">
      <c r="E28001" s="576"/>
    </row>
    <row r="28002" spans="5:5" ht="12" customHeight="1">
      <c r="E28002" s="576"/>
    </row>
    <row r="28003" spans="5:5" ht="12" customHeight="1">
      <c r="E28003" s="576"/>
    </row>
    <row r="28004" spans="5:5" ht="12" customHeight="1">
      <c r="E28004" s="576"/>
    </row>
    <row r="28005" spans="5:5" ht="12" customHeight="1">
      <c r="E28005" s="576"/>
    </row>
    <row r="28006" spans="5:5" ht="12" customHeight="1">
      <c r="E28006" s="576"/>
    </row>
    <row r="28007" spans="5:5" ht="12" customHeight="1">
      <c r="E28007" s="576"/>
    </row>
    <row r="28008" spans="5:5" ht="12" customHeight="1">
      <c r="E28008" s="576"/>
    </row>
    <row r="28009" spans="5:5" ht="12" customHeight="1">
      <c r="E28009" s="576"/>
    </row>
    <row r="28010" spans="5:5" ht="12" customHeight="1">
      <c r="E28010" s="576"/>
    </row>
    <row r="28011" spans="5:5" ht="12" customHeight="1">
      <c r="E28011" s="576"/>
    </row>
    <row r="28012" spans="5:5" ht="12" customHeight="1">
      <c r="E28012" s="576"/>
    </row>
    <row r="28013" spans="5:5" ht="12" customHeight="1">
      <c r="E28013" s="576"/>
    </row>
    <row r="28014" spans="5:5" ht="12" customHeight="1">
      <c r="E28014" s="576"/>
    </row>
    <row r="28015" spans="5:5" ht="12" customHeight="1">
      <c r="E28015" s="576"/>
    </row>
    <row r="28016" spans="5:5" ht="12" customHeight="1">
      <c r="E28016" s="576"/>
    </row>
    <row r="28017" spans="5:5" ht="12" customHeight="1">
      <c r="E28017" s="576"/>
    </row>
    <row r="28018" spans="5:5" ht="12" customHeight="1">
      <c r="E28018" s="576"/>
    </row>
    <row r="28019" spans="5:5" ht="12" customHeight="1">
      <c r="E28019" s="576"/>
    </row>
    <row r="28020" spans="5:5" ht="12" customHeight="1">
      <c r="E28020" s="576"/>
    </row>
    <row r="28021" spans="5:5" ht="12" customHeight="1">
      <c r="E28021" s="576"/>
    </row>
    <row r="28022" spans="5:5" ht="12" customHeight="1">
      <c r="E28022" s="576"/>
    </row>
    <row r="28023" spans="5:5" ht="12" customHeight="1">
      <c r="E28023" s="576"/>
    </row>
    <row r="28024" spans="5:5" ht="12" customHeight="1">
      <c r="E28024" s="576"/>
    </row>
    <row r="28025" spans="5:5" ht="12" customHeight="1">
      <c r="E28025" s="576"/>
    </row>
    <row r="28026" spans="5:5" ht="12" customHeight="1">
      <c r="E28026" s="576"/>
    </row>
    <row r="28027" spans="5:5" ht="12" customHeight="1">
      <c r="E28027" s="576"/>
    </row>
    <row r="28028" spans="5:5" ht="12" customHeight="1">
      <c r="E28028" s="576"/>
    </row>
    <row r="28029" spans="5:5" ht="12" customHeight="1">
      <c r="E28029" s="576"/>
    </row>
    <row r="28030" spans="5:5" ht="12" customHeight="1">
      <c r="E28030" s="576"/>
    </row>
    <row r="28031" spans="5:5" ht="12" customHeight="1">
      <c r="E28031" s="576"/>
    </row>
    <row r="28032" spans="5:5" ht="12" customHeight="1">
      <c r="E28032" s="576"/>
    </row>
    <row r="28033" spans="5:5" ht="12" customHeight="1">
      <c r="E28033" s="576"/>
    </row>
    <row r="28034" spans="5:5" ht="12" customHeight="1">
      <c r="E28034" s="576"/>
    </row>
    <row r="28035" spans="5:5" ht="12" customHeight="1">
      <c r="E28035" s="576"/>
    </row>
    <row r="28036" spans="5:5" ht="12" customHeight="1">
      <c r="E28036" s="576"/>
    </row>
    <row r="28037" spans="5:5" ht="12" customHeight="1">
      <c r="E28037" s="576"/>
    </row>
    <row r="28038" spans="5:5" ht="12" customHeight="1">
      <c r="E28038" s="576"/>
    </row>
    <row r="28039" spans="5:5" ht="12" customHeight="1">
      <c r="E28039" s="576"/>
    </row>
    <row r="28040" spans="5:5" ht="12" customHeight="1">
      <c r="E28040" s="576"/>
    </row>
    <row r="28041" spans="5:5" ht="12" customHeight="1">
      <c r="E28041" s="576"/>
    </row>
    <row r="28042" spans="5:5" ht="12" customHeight="1">
      <c r="E28042" s="576"/>
    </row>
    <row r="28043" spans="5:5" ht="12" customHeight="1">
      <c r="E28043" s="576"/>
    </row>
    <row r="28044" spans="5:5" ht="12" customHeight="1">
      <c r="E28044" s="576"/>
    </row>
    <row r="28045" spans="5:5" ht="12" customHeight="1">
      <c r="E28045" s="576"/>
    </row>
    <row r="28046" spans="5:5" ht="12" customHeight="1">
      <c r="E28046" s="576"/>
    </row>
    <row r="28047" spans="5:5" ht="12" customHeight="1">
      <c r="E28047" s="576"/>
    </row>
    <row r="28048" spans="5:5" ht="12" customHeight="1">
      <c r="E28048" s="576"/>
    </row>
    <row r="28049" spans="5:5" ht="12" customHeight="1">
      <c r="E28049" s="576"/>
    </row>
    <row r="28050" spans="5:5" ht="12" customHeight="1">
      <c r="E28050" s="576"/>
    </row>
    <row r="28051" spans="5:5" ht="12" customHeight="1">
      <c r="E28051" s="576"/>
    </row>
    <row r="28052" spans="5:5" ht="12" customHeight="1">
      <c r="E28052" s="576"/>
    </row>
    <row r="28053" spans="5:5" ht="12" customHeight="1">
      <c r="E28053" s="576"/>
    </row>
    <row r="28054" spans="5:5" ht="12" customHeight="1">
      <c r="E28054" s="576"/>
    </row>
    <row r="28055" spans="5:5" ht="12" customHeight="1">
      <c r="E28055" s="576"/>
    </row>
    <row r="28056" spans="5:5" ht="12" customHeight="1">
      <c r="E28056" s="576"/>
    </row>
    <row r="28057" spans="5:5" ht="12" customHeight="1">
      <c r="E28057" s="576"/>
    </row>
    <row r="28058" spans="5:5" ht="12" customHeight="1">
      <c r="E28058" s="576"/>
    </row>
    <row r="28059" spans="5:5" ht="12" customHeight="1">
      <c r="E28059" s="576"/>
    </row>
    <row r="28060" spans="5:5" ht="12" customHeight="1">
      <c r="E28060" s="576"/>
    </row>
    <row r="28061" spans="5:5" ht="12" customHeight="1">
      <c r="E28061" s="576"/>
    </row>
    <row r="28062" spans="5:5" ht="12" customHeight="1">
      <c r="E28062" s="576"/>
    </row>
    <row r="28063" spans="5:5" ht="12" customHeight="1">
      <c r="E28063" s="576"/>
    </row>
    <row r="28064" spans="5:5" ht="12" customHeight="1">
      <c r="E28064" s="576"/>
    </row>
    <row r="28065" spans="5:5" ht="12" customHeight="1">
      <c r="E28065" s="576"/>
    </row>
    <row r="28066" spans="5:5" ht="12" customHeight="1">
      <c r="E28066" s="576"/>
    </row>
    <row r="28067" spans="5:5" ht="12" customHeight="1">
      <c r="E28067" s="576"/>
    </row>
    <row r="28068" spans="5:5" ht="12" customHeight="1">
      <c r="E28068" s="576"/>
    </row>
    <row r="28069" spans="5:5" ht="12" customHeight="1">
      <c r="E28069" s="576"/>
    </row>
    <row r="28070" spans="5:5" ht="12" customHeight="1">
      <c r="E28070" s="576"/>
    </row>
    <row r="28071" spans="5:5" ht="12" customHeight="1">
      <c r="E28071" s="576"/>
    </row>
    <row r="28072" spans="5:5" ht="12" customHeight="1">
      <c r="E28072" s="576"/>
    </row>
    <row r="28073" spans="5:5" ht="12" customHeight="1">
      <c r="E28073" s="576"/>
    </row>
    <row r="28074" spans="5:5" ht="12" customHeight="1">
      <c r="E28074" s="576"/>
    </row>
    <row r="28075" spans="5:5" ht="12" customHeight="1">
      <c r="E28075" s="576"/>
    </row>
    <row r="28076" spans="5:5" ht="12" customHeight="1">
      <c r="E28076" s="576"/>
    </row>
    <row r="28077" spans="5:5" ht="12" customHeight="1">
      <c r="E28077" s="576"/>
    </row>
    <row r="28078" spans="5:5" ht="12" customHeight="1">
      <c r="E28078" s="576"/>
    </row>
    <row r="28079" spans="5:5" ht="12" customHeight="1">
      <c r="E28079" s="576"/>
    </row>
    <row r="28080" spans="5:5" ht="12" customHeight="1">
      <c r="E28080" s="576"/>
    </row>
    <row r="28081" spans="5:5" ht="12" customHeight="1">
      <c r="E28081" s="576"/>
    </row>
    <row r="28082" spans="5:5" ht="12" customHeight="1">
      <c r="E28082" s="576"/>
    </row>
    <row r="28083" spans="5:5" ht="12" customHeight="1">
      <c r="E28083" s="576"/>
    </row>
    <row r="28084" spans="5:5" ht="12" customHeight="1">
      <c r="E28084" s="576"/>
    </row>
    <row r="28085" spans="5:5" ht="12" customHeight="1">
      <c r="E28085" s="576"/>
    </row>
    <row r="28086" spans="5:5" ht="12" customHeight="1">
      <c r="E28086" s="576"/>
    </row>
    <row r="28087" spans="5:5" ht="12" customHeight="1">
      <c r="E28087" s="576"/>
    </row>
    <row r="28088" spans="5:5" ht="12" customHeight="1">
      <c r="E28088" s="576"/>
    </row>
    <row r="28089" spans="5:5" ht="12" customHeight="1">
      <c r="E28089" s="576"/>
    </row>
    <row r="28090" spans="5:5" ht="12" customHeight="1">
      <c r="E28090" s="576"/>
    </row>
    <row r="28091" spans="5:5" ht="12" customHeight="1">
      <c r="E28091" s="576"/>
    </row>
    <row r="28092" spans="5:5" ht="12" customHeight="1">
      <c r="E28092" s="576"/>
    </row>
    <row r="28093" spans="5:5" ht="12" customHeight="1">
      <c r="E28093" s="576"/>
    </row>
    <row r="28094" spans="5:5" ht="12" customHeight="1">
      <c r="E28094" s="576"/>
    </row>
    <row r="28095" spans="5:5" ht="12" customHeight="1">
      <c r="E28095" s="576"/>
    </row>
    <row r="28096" spans="5:5" ht="12" customHeight="1">
      <c r="E28096" s="576"/>
    </row>
    <row r="28097" spans="5:5" ht="12" customHeight="1">
      <c r="E28097" s="576"/>
    </row>
    <row r="28098" spans="5:5" ht="12" customHeight="1">
      <c r="E28098" s="576"/>
    </row>
    <row r="28099" spans="5:5" ht="12" customHeight="1">
      <c r="E28099" s="576"/>
    </row>
    <row r="28100" spans="5:5" ht="12" customHeight="1">
      <c r="E28100" s="576"/>
    </row>
    <row r="28101" spans="5:5" ht="12" customHeight="1">
      <c r="E28101" s="576"/>
    </row>
    <row r="28102" spans="5:5" ht="12" customHeight="1">
      <c r="E28102" s="576"/>
    </row>
    <row r="28103" spans="5:5" ht="12" customHeight="1">
      <c r="E28103" s="576"/>
    </row>
    <row r="28104" spans="5:5" ht="12" customHeight="1">
      <c r="E28104" s="576"/>
    </row>
    <row r="28105" spans="5:5" ht="12" customHeight="1">
      <c r="E28105" s="576"/>
    </row>
    <row r="28106" spans="5:5" ht="12" customHeight="1">
      <c r="E28106" s="576"/>
    </row>
    <row r="28107" spans="5:5" ht="12" customHeight="1">
      <c r="E28107" s="576"/>
    </row>
    <row r="28108" spans="5:5" ht="12" customHeight="1">
      <c r="E28108" s="576"/>
    </row>
    <row r="28109" spans="5:5" ht="12" customHeight="1">
      <c r="E28109" s="576"/>
    </row>
    <row r="28110" spans="5:5" ht="12" customHeight="1">
      <c r="E28110" s="576"/>
    </row>
    <row r="28111" spans="5:5" ht="12" customHeight="1">
      <c r="E28111" s="576"/>
    </row>
    <row r="28112" spans="5:5" ht="12" customHeight="1">
      <c r="E28112" s="576"/>
    </row>
    <row r="28113" spans="5:5" ht="12" customHeight="1">
      <c r="E28113" s="576"/>
    </row>
    <row r="28114" spans="5:5" ht="12" customHeight="1">
      <c r="E28114" s="576"/>
    </row>
    <row r="28115" spans="5:5" ht="12" customHeight="1">
      <c r="E28115" s="576"/>
    </row>
    <row r="28116" spans="5:5" ht="12" customHeight="1">
      <c r="E28116" s="576"/>
    </row>
    <row r="28117" spans="5:5" ht="12" customHeight="1">
      <c r="E28117" s="576"/>
    </row>
    <row r="28118" spans="5:5" ht="12" customHeight="1">
      <c r="E28118" s="576"/>
    </row>
    <row r="28119" spans="5:5" ht="12" customHeight="1">
      <c r="E28119" s="576"/>
    </row>
    <row r="28120" spans="5:5" ht="12" customHeight="1">
      <c r="E28120" s="576"/>
    </row>
    <row r="28121" spans="5:5" ht="12" customHeight="1">
      <c r="E28121" s="576"/>
    </row>
    <row r="28122" spans="5:5" ht="12" customHeight="1">
      <c r="E28122" s="576"/>
    </row>
    <row r="28123" spans="5:5" ht="12" customHeight="1">
      <c r="E28123" s="576"/>
    </row>
    <row r="28124" spans="5:5" ht="12" customHeight="1">
      <c r="E28124" s="576"/>
    </row>
    <row r="28125" spans="5:5" ht="12" customHeight="1">
      <c r="E28125" s="576"/>
    </row>
    <row r="28126" spans="5:5" ht="12" customHeight="1">
      <c r="E28126" s="576"/>
    </row>
    <row r="28127" spans="5:5" ht="12" customHeight="1">
      <c r="E28127" s="576"/>
    </row>
    <row r="28128" spans="5:5" ht="12" customHeight="1">
      <c r="E28128" s="576"/>
    </row>
    <row r="28129" spans="5:5" ht="12" customHeight="1">
      <c r="E28129" s="576"/>
    </row>
    <row r="28130" spans="5:5" ht="12" customHeight="1">
      <c r="E28130" s="576"/>
    </row>
    <row r="28131" spans="5:5" ht="12" customHeight="1">
      <c r="E28131" s="576"/>
    </row>
    <row r="28132" spans="5:5" ht="12" customHeight="1">
      <c r="E28132" s="576"/>
    </row>
    <row r="28133" spans="5:5" ht="12" customHeight="1">
      <c r="E28133" s="576"/>
    </row>
    <row r="28134" spans="5:5" ht="12" customHeight="1">
      <c r="E28134" s="576"/>
    </row>
    <row r="28135" spans="5:5" ht="12" customHeight="1">
      <c r="E28135" s="576"/>
    </row>
    <row r="28136" spans="5:5" ht="12" customHeight="1">
      <c r="E28136" s="576"/>
    </row>
    <row r="28137" spans="5:5" ht="12" customHeight="1">
      <c r="E28137" s="576"/>
    </row>
    <row r="28138" spans="5:5" ht="12" customHeight="1">
      <c r="E28138" s="576"/>
    </row>
    <row r="28139" spans="5:5" ht="12" customHeight="1">
      <c r="E28139" s="576"/>
    </row>
    <row r="28140" spans="5:5" ht="12" customHeight="1">
      <c r="E28140" s="576"/>
    </row>
    <row r="28141" spans="5:5" ht="12" customHeight="1">
      <c r="E28141" s="576"/>
    </row>
    <row r="28142" spans="5:5" ht="12" customHeight="1">
      <c r="E28142" s="576"/>
    </row>
    <row r="28143" spans="5:5" ht="12" customHeight="1">
      <c r="E28143" s="576"/>
    </row>
    <row r="28144" spans="5:5" ht="12" customHeight="1">
      <c r="E28144" s="576"/>
    </row>
    <row r="28145" spans="5:5" ht="12" customHeight="1">
      <c r="E28145" s="576"/>
    </row>
    <row r="28146" spans="5:5" ht="12" customHeight="1">
      <c r="E28146" s="576"/>
    </row>
    <row r="28147" spans="5:5" ht="12" customHeight="1">
      <c r="E28147" s="576"/>
    </row>
    <row r="28148" spans="5:5" ht="12" customHeight="1">
      <c r="E28148" s="576"/>
    </row>
    <row r="28149" spans="5:5" ht="12" customHeight="1">
      <c r="E28149" s="576"/>
    </row>
    <row r="28150" spans="5:5" ht="12" customHeight="1">
      <c r="E28150" s="576"/>
    </row>
    <row r="28151" spans="5:5" ht="12" customHeight="1">
      <c r="E28151" s="576"/>
    </row>
    <row r="28152" spans="5:5" ht="12" customHeight="1">
      <c r="E28152" s="576"/>
    </row>
    <row r="28153" spans="5:5" ht="12" customHeight="1">
      <c r="E28153" s="576"/>
    </row>
    <row r="28154" spans="5:5" ht="12" customHeight="1">
      <c r="E28154" s="576"/>
    </row>
    <row r="28155" spans="5:5" ht="12" customHeight="1">
      <c r="E28155" s="576"/>
    </row>
    <row r="28156" spans="5:5" ht="12" customHeight="1">
      <c r="E28156" s="576"/>
    </row>
    <row r="28157" spans="5:5" ht="12" customHeight="1">
      <c r="E28157" s="576"/>
    </row>
    <row r="28158" spans="5:5" ht="12" customHeight="1">
      <c r="E28158" s="576"/>
    </row>
    <row r="28159" spans="5:5" ht="12" customHeight="1">
      <c r="E28159" s="576"/>
    </row>
    <row r="28160" spans="5:5" ht="12" customHeight="1">
      <c r="E28160" s="576"/>
    </row>
    <row r="28161" spans="5:5" ht="12" customHeight="1">
      <c r="E28161" s="576"/>
    </row>
    <row r="28162" spans="5:5" ht="12" customHeight="1">
      <c r="E28162" s="576"/>
    </row>
    <row r="28163" spans="5:5" ht="12" customHeight="1">
      <c r="E28163" s="576"/>
    </row>
    <row r="28164" spans="5:5" ht="12" customHeight="1">
      <c r="E28164" s="576"/>
    </row>
    <row r="28165" spans="5:5" ht="12" customHeight="1">
      <c r="E28165" s="576"/>
    </row>
    <row r="28166" spans="5:5" ht="12" customHeight="1">
      <c r="E28166" s="576"/>
    </row>
    <row r="28167" spans="5:5" ht="12" customHeight="1">
      <c r="E28167" s="576"/>
    </row>
    <row r="28168" spans="5:5" ht="12" customHeight="1">
      <c r="E28168" s="576"/>
    </row>
    <row r="28169" spans="5:5" ht="12" customHeight="1">
      <c r="E28169" s="576"/>
    </row>
    <row r="28170" spans="5:5" ht="12" customHeight="1">
      <c r="E28170" s="576"/>
    </row>
    <row r="28171" spans="5:5" ht="12" customHeight="1">
      <c r="E28171" s="576"/>
    </row>
    <row r="28172" spans="5:5" ht="12" customHeight="1">
      <c r="E28172" s="576"/>
    </row>
    <row r="28173" spans="5:5" ht="12" customHeight="1">
      <c r="E28173" s="576"/>
    </row>
    <row r="28174" spans="5:5" ht="12" customHeight="1">
      <c r="E28174" s="576"/>
    </row>
    <row r="28175" spans="5:5" ht="12" customHeight="1">
      <c r="E28175" s="576"/>
    </row>
    <row r="28176" spans="5:5" ht="12" customHeight="1">
      <c r="E28176" s="576"/>
    </row>
    <row r="28177" spans="5:5" ht="12" customHeight="1">
      <c r="E28177" s="576"/>
    </row>
    <row r="28178" spans="5:5" ht="12" customHeight="1">
      <c r="E28178" s="576"/>
    </row>
    <row r="28179" spans="5:5" ht="12" customHeight="1">
      <c r="E28179" s="576"/>
    </row>
    <row r="28180" spans="5:5" ht="12" customHeight="1">
      <c r="E28180" s="576"/>
    </row>
    <row r="28181" spans="5:5" ht="12" customHeight="1">
      <c r="E28181" s="576"/>
    </row>
    <row r="28182" spans="5:5" ht="12" customHeight="1">
      <c r="E28182" s="576"/>
    </row>
    <row r="28183" spans="5:5" ht="12" customHeight="1">
      <c r="E28183" s="576"/>
    </row>
    <row r="28184" spans="5:5" ht="12" customHeight="1">
      <c r="E28184" s="576"/>
    </row>
    <row r="28185" spans="5:5" ht="12" customHeight="1">
      <c r="E28185" s="576"/>
    </row>
    <row r="28186" spans="5:5" ht="12" customHeight="1">
      <c r="E28186" s="576"/>
    </row>
    <row r="28187" spans="5:5" ht="12" customHeight="1">
      <c r="E28187" s="576"/>
    </row>
    <row r="28188" spans="5:5" ht="12" customHeight="1">
      <c r="E28188" s="576"/>
    </row>
    <row r="28189" spans="5:5" ht="12" customHeight="1">
      <c r="E28189" s="576"/>
    </row>
    <row r="28190" spans="5:5" ht="12" customHeight="1">
      <c r="E28190" s="576"/>
    </row>
    <row r="28191" spans="5:5" ht="12" customHeight="1">
      <c r="E28191" s="576"/>
    </row>
    <row r="28192" spans="5:5" ht="12" customHeight="1">
      <c r="E28192" s="576"/>
    </row>
    <row r="28193" spans="5:5" ht="12" customHeight="1">
      <c r="E28193" s="576"/>
    </row>
    <row r="28194" spans="5:5" ht="12" customHeight="1">
      <c r="E28194" s="576"/>
    </row>
    <row r="28195" spans="5:5" ht="12" customHeight="1">
      <c r="E28195" s="576"/>
    </row>
    <row r="28196" spans="5:5" ht="12" customHeight="1">
      <c r="E28196" s="576"/>
    </row>
    <row r="28197" spans="5:5" ht="12" customHeight="1">
      <c r="E28197" s="576"/>
    </row>
    <row r="28198" spans="5:5" ht="12" customHeight="1">
      <c r="E28198" s="576"/>
    </row>
    <row r="28199" spans="5:5" ht="12" customHeight="1">
      <c r="E28199" s="576"/>
    </row>
    <row r="28200" spans="5:5" ht="12" customHeight="1">
      <c r="E28200" s="576"/>
    </row>
    <row r="28201" spans="5:5" ht="12" customHeight="1">
      <c r="E28201" s="576"/>
    </row>
    <row r="28202" spans="5:5" ht="12" customHeight="1">
      <c r="E28202" s="576"/>
    </row>
    <row r="28203" spans="5:5" ht="12" customHeight="1">
      <c r="E28203" s="576"/>
    </row>
    <row r="28204" spans="5:5" ht="12" customHeight="1">
      <c r="E28204" s="576"/>
    </row>
    <row r="28205" spans="5:5" ht="12" customHeight="1">
      <c r="E28205" s="576"/>
    </row>
    <row r="28206" spans="5:5" ht="12" customHeight="1">
      <c r="E28206" s="576"/>
    </row>
    <row r="28207" spans="5:5" ht="12" customHeight="1">
      <c r="E28207" s="576"/>
    </row>
    <row r="28208" spans="5:5" ht="12" customHeight="1">
      <c r="E28208" s="576"/>
    </row>
    <row r="28209" spans="5:5" ht="12" customHeight="1">
      <c r="E28209" s="576"/>
    </row>
    <row r="28210" spans="5:5" ht="12" customHeight="1">
      <c r="E28210" s="576"/>
    </row>
    <row r="28211" spans="5:5" ht="12" customHeight="1">
      <c r="E28211" s="576"/>
    </row>
    <row r="28212" spans="5:5" ht="12" customHeight="1">
      <c r="E28212" s="576"/>
    </row>
    <row r="28213" spans="5:5" ht="12" customHeight="1">
      <c r="E28213" s="576"/>
    </row>
    <row r="28214" spans="5:5" ht="12" customHeight="1">
      <c r="E28214" s="576"/>
    </row>
    <row r="28215" spans="5:5" ht="12" customHeight="1">
      <c r="E28215" s="576"/>
    </row>
    <row r="28216" spans="5:5" ht="12" customHeight="1">
      <c r="E28216" s="576"/>
    </row>
    <row r="28217" spans="5:5" ht="12" customHeight="1">
      <c r="E28217" s="576"/>
    </row>
    <row r="28218" spans="5:5" ht="12" customHeight="1">
      <c r="E28218" s="576"/>
    </row>
    <row r="28219" spans="5:5" ht="12" customHeight="1">
      <c r="E28219" s="576"/>
    </row>
    <row r="28220" spans="5:5" ht="12" customHeight="1">
      <c r="E28220" s="576"/>
    </row>
    <row r="28221" spans="5:5" ht="12" customHeight="1">
      <c r="E28221" s="576"/>
    </row>
    <row r="28222" spans="5:5" ht="12" customHeight="1">
      <c r="E28222" s="576"/>
    </row>
    <row r="28223" spans="5:5" ht="12" customHeight="1">
      <c r="E28223" s="576"/>
    </row>
    <row r="28224" spans="5:5" ht="12" customHeight="1">
      <c r="E28224" s="576"/>
    </row>
    <row r="28225" spans="5:5" ht="12" customHeight="1">
      <c r="E28225" s="576"/>
    </row>
    <row r="28226" spans="5:5" ht="12" customHeight="1">
      <c r="E28226" s="576"/>
    </row>
    <row r="28227" spans="5:5" ht="12" customHeight="1">
      <c r="E28227" s="576"/>
    </row>
    <row r="28228" spans="5:5" ht="12" customHeight="1">
      <c r="E28228" s="576"/>
    </row>
    <row r="28229" spans="5:5" ht="12" customHeight="1">
      <c r="E28229" s="576"/>
    </row>
    <row r="28230" spans="5:5" ht="12" customHeight="1">
      <c r="E28230" s="576"/>
    </row>
    <row r="28231" spans="5:5" ht="12" customHeight="1">
      <c r="E28231" s="576"/>
    </row>
    <row r="28232" spans="5:5" ht="12" customHeight="1">
      <c r="E28232" s="576"/>
    </row>
    <row r="28233" spans="5:5" ht="12" customHeight="1">
      <c r="E28233" s="576"/>
    </row>
    <row r="28234" spans="5:5" ht="12" customHeight="1">
      <c r="E28234" s="576"/>
    </row>
    <row r="28235" spans="5:5" ht="12" customHeight="1">
      <c r="E28235" s="576"/>
    </row>
    <row r="28236" spans="5:5" ht="12" customHeight="1">
      <c r="E28236" s="576"/>
    </row>
    <row r="28237" spans="5:5" ht="12" customHeight="1">
      <c r="E28237" s="576"/>
    </row>
    <row r="28238" spans="5:5" ht="12" customHeight="1">
      <c r="E28238" s="576"/>
    </row>
    <row r="28239" spans="5:5" ht="12" customHeight="1">
      <c r="E28239" s="576"/>
    </row>
    <row r="28240" spans="5:5" ht="12" customHeight="1">
      <c r="E28240" s="576"/>
    </row>
    <row r="28241" spans="5:5" ht="12" customHeight="1">
      <c r="E28241" s="576"/>
    </row>
    <row r="28242" spans="5:5" ht="12" customHeight="1">
      <c r="E28242" s="576"/>
    </row>
    <row r="28243" spans="5:5" ht="12" customHeight="1">
      <c r="E28243" s="576"/>
    </row>
    <row r="28244" spans="5:5" ht="12" customHeight="1">
      <c r="E28244" s="576"/>
    </row>
    <row r="28245" spans="5:5" ht="12" customHeight="1">
      <c r="E28245" s="576"/>
    </row>
    <row r="28246" spans="5:5" ht="12" customHeight="1">
      <c r="E28246" s="576"/>
    </row>
    <row r="28247" spans="5:5" ht="12" customHeight="1">
      <c r="E28247" s="576"/>
    </row>
    <row r="28248" spans="5:5" ht="12" customHeight="1">
      <c r="E28248" s="576"/>
    </row>
    <row r="28249" spans="5:5" ht="12" customHeight="1">
      <c r="E28249" s="576"/>
    </row>
    <row r="28250" spans="5:5" ht="12" customHeight="1">
      <c r="E28250" s="576"/>
    </row>
    <row r="28251" spans="5:5" ht="12" customHeight="1">
      <c r="E28251" s="576"/>
    </row>
    <row r="28252" spans="5:5" ht="12" customHeight="1">
      <c r="E28252" s="576"/>
    </row>
    <row r="28253" spans="5:5" ht="12" customHeight="1">
      <c r="E28253" s="576"/>
    </row>
    <row r="28254" spans="5:5" ht="12" customHeight="1">
      <c r="E28254" s="576"/>
    </row>
    <row r="28255" spans="5:5" ht="12" customHeight="1">
      <c r="E28255" s="576"/>
    </row>
    <row r="28256" spans="5:5" ht="12" customHeight="1">
      <c r="E28256" s="576"/>
    </row>
    <row r="28257" spans="5:5" ht="12" customHeight="1">
      <c r="E28257" s="576"/>
    </row>
    <row r="28258" spans="5:5" ht="12" customHeight="1">
      <c r="E28258" s="576"/>
    </row>
    <row r="28259" spans="5:5" ht="12" customHeight="1">
      <c r="E28259" s="576"/>
    </row>
    <row r="28260" spans="5:5" ht="12" customHeight="1">
      <c r="E28260" s="576"/>
    </row>
    <row r="28261" spans="5:5" ht="12" customHeight="1">
      <c r="E28261" s="576"/>
    </row>
    <row r="28262" spans="5:5" ht="12" customHeight="1">
      <c r="E28262" s="576"/>
    </row>
    <row r="28263" spans="5:5" ht="12" customHeight="1">
      <c r="E28263" s="576"/>
    </row>
    <row r="28264" spans="5:5" ht="12" customHeight="1">
      <c r="E28264" s="576"/>
    </row>
    <row r="28265" spans="5:5" ht="12" customHeight="1">
      <c r="E28265" s="576"/>
    </row>
    <row r="28266" spans="5:5" ht="12" customHeight="1">
      <c r="E28266" s="576"/>
    </row>
    <row r="28267" spans="5:5" ht="12" customHeight="1">
      <c r="E28267" s="576"/>
    </row>
    <row r="28268" spans="5:5" ht="12" customHeight="1">
      <c r="E28268" s="576"/>
    </row>
    <row r="28269" spans="5:5" ht="12" customHeight="1">
      <c r="E28269" s="576"/>
    </row>
    <row r="28270" spans="5:5" ht="12" customHeight="1">
      <c r="E28270" s="576"/>
    </row>
    <row r="28271" spans="5:5" ht="12" customHeight="1">
      <c r="E28271" s="576"/>
    </row>
    <row r="28272" spans="5:5" ht="12" customHeight="1">
      <c r="E28272" s="576"/>
    </row>
    <row r="28273" spans="5:5" ht="12" customHeight="1">
      <c r="E28273" s="576"/>
    </row>
    <row r="28274" spans="5:5" ht="12" customHeight="1">
      <c r="E28274" s="576"/>
    </row>
    <row r="28275" spans="5:5" ht="12" customHeight="1">
      <c r="E28275" s="576"/>
    </row>
    <row r="28276" spans="5:5" ht="12" customHeight="1">
      <c r="E28276" s="576"/>
    </row>
    <row r="28277" spans="5:5" ht="12" customHeight="1">
      <c r="E28277" s="576"/>
    </row>
    <row r="28278" spans="5:5" ht="12" customHeight="1">
      <c r="E28278" s="576"/>
    </row>
    <row r="28279" spans="5:5" ht="12" customHeight="1">
      <c r="E28279" s="576"/>
    </row>
    <row r="28280" spans="5:5" ht="12" customHeight="1">
      <c r="E28280" s="576"/>
    </row>
    <row r="28281" spans="5:5" ht="12" customHeight="1">
      <c r="E28281" s="576"/>
    </row>
    <row r="28282" spans="5:5" ht="12" customHeight="1">
      <c r="E28282" s="576"/>
    </row>
    <row r="28283" spans="5:5" ht="12" customHeight="1">
      <c r="E28283" s="576"/>
    </row>
    <row r="28284" spans="5:5" ht="12" customHeight="1">
      <c r="E28284" s="576"/>
    </row>
    <row r="28285" spans="5:5" ht="12" customHeight="1">
      <c r="E28285" s="576"/>
    </row>
    <row r="28286" spans="5:5" ht="12" customHeight="1">
      <c r="E28286" s="576"/>
    </row>
    <row r="28287" spans="5:5" ht="12" customHeight="1">
      <c r="E28287" s="576"/>
    </row>
    <row r="28288" spans="5:5" ht="12" customHeight="1">
      <c r="E28288" s="576"/>
    </row>
    <row r="28289" spans="5:5" ht="12" customHeight="1">
      <c r="E28289" s="576"/>
    </row>
    <row r="28290" spans="5:5" ht="12" customHeight="1">
      <c r="E28290" s="576"/>
    </row>
    <row r="28291" spans="5:5" ht="12" customHeight="1">
      <c r="E28291" s="576"/>
    </row>
    <row r="28292" spans="5:5" ht="12" customHeight="1">
      <c r="E28292" s="576"/>
    </row>
    <row r="28293" spans="5:5" ht="12" customHeight="1">
      <c r="E28293" s="576"/>
    </row>
    <row r="28294" spans="5:5" ht="12" customHeight="1">
      <c r="E28294" s="576"/>
    </row>
    <row r="28295" spans="5:5" ht="12" customHeight="1">
      <c r="E28295" s="576"/>
    </row>
    <row r="28296" spans="5:5" ht="12" customHeight="1">
      <c r="E28296" s="576"/>
    </row>
    <row r="28297" spans="5:5" ht="12" customHeight="1">
      <c r="E28297" s="576"/>
    </row>
    <row r="28298" spans="5:5" ht="12" customHeight="1">
      <c r="E28298" s="576"/>
    </row>
    <row r="28299" spans="5:5" ht="12" customHeight="1">
      <c r="E28299" s="576"/>
    </row>
    <row r="28300" spans="5:5" ht="12" customHeight="1">
      <c r="E28300" s="576"/>
    </row>
    <row r="28301" spans="5:5" ht="12" customHeight="1">
      <c r="E28301" s="576"/>
    </row>
    <row r="28302" spans="5:5" ht="12" customHeight="1">
      <c r="E28302" s="576"/>
    </row>
    <row r="28303" spans="5:5" ht="12" customHeight="1">
      <c r="E28303" s="576"/>
    </row>
    <row r="28304" spans="5:5" ht="12" customHeight="1">
      <c r="E28304" s="576"/>
    </row>
    <row r="28305" spans="5:5" ht="12" customHeight="1">
      <c r="E28305" s="576"/>
    </row>
    <row r="28306" spans="5:5" ht="12" customHeight="1">
      <c r="E28306" s="576"/>
    </row>
    <row r="28307" spans="5:5" ht="12" customHeight="1">
      <c r="E28307" s="576"/>
    </row>
    <row r="28308" spans="5:5" ht="12" customHeight="1">
      <c r="E28308" s="576"/>
    </row>
    <row r="28309" spans="5:5" ht="12" customHeight="1">
      <c r="E28309" s="576"/>
    </row>
    <row r="28310" spans="5:5" ht="12" customHeight="1">
      <c r="E28310" s="576"/>
    </row>
    <row r="28311" spans="5:5" ht="12" customHeight="1">
      <c r="E28311" s="576"/>
    </row>
    <row r="28312" spans="5:5" ht="12" customHeight="1">
      <c r="E28312" s="576"/>
    </row>
    <row r="28313" spans="5:5" ht="12" customHeight="1">
      <c r="E28313" s="576"/>
    </row>
    <row r="28314" spans="5:5" ht="12" customHeight="1">
      <c r="E28314" s="576"/>
    </row>
    <row r="28315" spans="5:5" ht="12" customHeight="1">
      <c r="E28315" s="576"/>
    </row>
    <row r="28316" spans="5:5" ht="12" customHeight="1">
      <c r="E28316" s="576"/>
    </row>
    <row r="28317" spans="5:5" ht="12" customHeight="1">
      <c r="E28317" s="576"/>
    </row>
    <row r="28318" spans="5:5" ht="12" customHeight="1">
      <c r="E28318" s="576"/>
    </row>
    <row r="28319" spans="5:5" ht="12" customHeight="1">
      <c r="E28319" s="576"/>
    </row>
    <row r="28320" spans="5:5" ht="12" customHeight="1">
      <c r="E28320" s="576"/>
    </row>
    <row r="28321" spans="5:5" ht="12" customHeight="1">
      <c r="E28321" s="576"/>
    </row>
    <row r="28322" spans="5:5" ht="12" customHeight="1">
      <c r="E28322" s="576"/>
    </row>
    <row r="28323" spans="5:5" ht="12" customHeight="1">
      <c r="E28323" s="576"/>
    </row>
    <row r="28324" spans="5:5" ht="12" customHeight="1">
      <c r="E28324" s="576"/>
    </row>
    <row r="28325" spans="5:5" ht="12" customHeight="1">
      <c r="E28325" s="576"/>
    </row>
    <row r="28326" spans="5:5" ht="12" customHeight="1">
      <c r="E28326" s="576"/>
    </row>
    <row r="28327" spans="5:5" ht="12" customHeight="1">
      <c r="E28327" s="576"/>
    </row>
    <row r="28328" spans="5:5" ht="12" customHeight="1">
      <c r="E28328" s="576"/>
    </row>
    <row r="28329" spans="5:5" ht="12" customHeight="1">
      <c r="E28329" s="576"/>
    </row>
    <row r="28330" spans="5:5" ht="12" customHeight="1">
      <c r="E28330" s="576"/>
    </row>
    <row r="28331" spans="5:5" ht="12" customHeight="1">
      <c r="E28331" s="576"/>
    </row>
    <row r="28332" spans="5:5" ht="12" customHeight="1">
      <c r="E28332" s="576"/>
    </row>
    <row r="28333" spans="5:5" ht="12" customHeight="1">
      <c r="E28333" s="576"/>
    </row>
    <row r="28334" spans="5:5" ht="12" customHeight="1">
      <c r="E28334" s="576"/>
    </row>
    <row r="28335" spans="5:5" ht="12" customHeight="1">
      <c r="E28335" s="576"/>
    </row>
    <row r="28336" spans="5:5" ht="12" customHeight="1">
      <c r="E28336" s="576"/>
    </row>
    <row r="28337" spans="5:5" ht="12" customHeight="1">
      <c r="E28337" s="576"/>
    </row>
    <row r="28338" spans="5:5" ht="12" customHeight="1">
      <c r="E28338" s="576"/>
    </row>
    <row r="28339" spans="5:5" ht="12" customHeight="1">
      <c r="E28339" s="576"/>
    </row>
    <row r="28340" spans="5:5" ht="12" customHeight="1">
      <c r="E28340" s="576"/>
    </row>
    <row r="28341" spans="5:5" ht="12" customHeight="1">
      <c r="E28341" s="576"/>
    </row>
    <row r="28342" spans="5:5" ht="12" customHeight="1">
      <c r="E28342" s="576"/>
    </row>
    <row r="28343" spans="5:5" ht="12" customHeight="1">
      <c r="E28343" s="576"/>
    </row>
    <row r="28344" spans="5:5" ht="12" customHeight="1">
      <c r="E28344" s="576"/>
    </row>
    <row r="28345" spans="5:5" ht="12" customHeight="1">
      <c r="E28345" s="576"/>
    </row>
    <row r="28346" spans="5:5" ht="12" customHeight="1">
      <c r="E28346" s="576"/>
    </row>
    <row r="28347" spans="5:5" ht="12" customHeight="1">
      <c r="E28347" s="576"/>
    </row>
    <row r="28348" spans="5:5" ht="12" customHeight="1">
      <c r="E28348" s="576"/>
    </row>
    <row r="28349" spans="5:5" ht="12" customHeight="1">
      <c r="E28349" s="576"/>
    </row>
    <row r="28350" spans="5:5" ht="12" customHeight="1">
      <c r="E28350" s="576"/>
    </row>
    <row r="28351" spans="5:5" ht="12" customHeight="1">
      <c r="E28351" s="576"/>
    </row>
    <row r="28352" spans="5:5" ht="12" customHeight="1">
      <c r="E28352" s="576"/>
    </row>
    <row r="28353" spans="5:5" ht="12" customHeight="1">
      <c r="E28353" s="576"/>
    </row>
    <row r="28354" spans="5:5" ht="12" customHeight="1">
      <c r="E28354" s="576"/>
    </row>
    <row r="28355" spans="5:5" ht="12" customHeight="1">
      <c r="E28355" s="576"/>
    </row>
    <row r="28356" spans="5:5" ht="12" customHeight="1">
      <c r="E28356" s="576"/>
    </row>
    <row r="28357" spans="5:5" ht="12" customHeight="1">
      <c r="E28357" s="576"/>
    </row>
    <row r="28358" spans="5:5" ht="12" customHeight="1">
      <c r="E28358" s="576"/>
    </row>
    <row r="28359" spans="5:5" ht="12" customHeight="1">
      <c r="E28359" s="576"/>
    </row>
    <row r="28360" spans="5:5" ht="12" customHeight="1">
      <c r="E28360" s="576"/>
    </row>
    <row r="28361" spans="5:5" ht="12" customHeight="1">
      <c r="E28361" s="576"/>
    </row>
    <row r="28362" spans="5:5" ht="12" customHeight="1">
      <c r="E28362" s="576"/>
    </row>
    <row r="28363" spans="5:5" ht="12" customHeight="1">
      <c r="E28363" s="576"/>
    </row>
    <row r="28364" spans="5:5" ht="12" customHeight="1">
      <c r="E28364" s="576"/>
    </row>
    <row r="28365" spans="5:5" ht="12" customHeight="1">
      <c r="E28365" s="576"/>
    </row>
    <row r="28366" spans="5:5" ht="12" customHeight="1">
      <c r="E28366" s="576"/>
    </row>
    <row r="28367" spans="5:5" ht="12" customHeight="1">
      <c r="E28367" s="576"/>
    </row>
    <row r="28368" spans="5:5" ht="12" customHeight="1">
      <c r="E28368" s="576"/>
    </row>
    <row r="28369" spans="5:5" ht="12" customHeight="1">
      <c r="E28369" s="576"/>
    </row>
    <row r="28370" spans="5:5" ht="12" customHeight="1">
      <c r="E28370" s="576"/>
    </row>
    <row r="28371" spans="5:5" ht="12" customHeight="1">
      <c r="E28371" s="576"/>
    </row>
    <row r="28372" spans="5:5" ht="12" customHeight="1">
      <c r="E28372" s="576"/>
    </row>
    <row r="28373" spans="5:5" ht="12" customHeight="1">
      <c r="E28373" s="576"/>
    </row>
    <row r="28374" spans="5:5" ht="12" customHeight="1">
      <c r="E28374" s="576"/>
    </row>
    <row r="28375" spans="5:5" ht="12" customHeight="1">
      <c r="E28375" s="576"/>
    </row>
    <row r="28376" spans="5:5" ht="12" customHeight="1">
      <c r="E28376" s="576"/>
    </row>
    <row r="28377" spans="5:5" ht="12" customHeight="1">
      <c r="E28377" s="576"/>
    </row>
    <row r="28378" spans="5:5" ht="12" customHeight="1">
      <c r="E28378" s="576"/>
    </row>
    <row r="28379" spans="5:5" ht="12" customHeight="1">
      <c r="E28379" s="576"/>
    </row>
    <row r="28380" spans="5:5" ht="12" customHeight="1">
      <c r="E28380" s="576"/>
    </row>
    <row r="28381" spans="5:5" ht="12" customHeight="1">
      <c r="E28381" s="576"/>
    </row>
    <row r="28382" spans="5:5" ht="12" customHeight="1">
      <c r="E28382" s="576"/>
    </row>
    <row r="28383" spans="5:5" ht="12" customHeight="1">
      <c r="E28383" s="576"/>
    </row>
    <row r="28384" spans="5:5" ht="12" customHeight="1">
      <c r="E28384" s="576"/>
    </row>
    <row r="28385" spans="5:5" ht="12" customHeight="1">
      <c r="E28385" s="576"/>
    </row>
    <row r="28386" spans="5:5" ht="12" customHeight="1">
      <c r="E28386" s="576"/>
    </row>
    <row r="28387" spans="5:5" ht="12" customHeight="1">
      <c r="E28387" s="576"/>
    </row>
    <row r="28388" spans="5:5" ht="12" customHeight="1">
      <c r="E28388" s="576"/>
    </row>
    <row r="28389" spans="5:5" ht="12" customHeight="1">
      <c r="E28389" s="576"/>
    </row>
    <row r="28390" spans="5:5" ht="12" customHeight="1">
      <c r="E28390" s="576"/>
    </row>
    <row r="28391" spans="5:5" ht="12" customHeight="1">
      <c r="E28391" s="576"/>
    </row>
    <row r="28392" spans="5:5" ht="12" customHeight="1">
      <c r="E28392" s="576"/>
    </row>
    <row r="28393" spans="5:5" ht="12" customHeight="1">
      <c r="E28393" s="576"/>
    </row>
    <row r="28394" spans="5:5" ht="12" customHeight="1">
      <c r="E28394" s="576"/>
    </row>
    <row r="28395" spans="5:5" ht="12" customHeight="1">
      <c r="E28395" s="576"/>
    </row>
    <row r="28396" spans="5:5" ht="12" customHeight="1">
      <c r="E28396" s="576"/>
    </row>
    <row r="28397" spans="5:5" ht="12" customHeight="1">
      <c r="E28397" s="576"/>
    </row>
    <row r="28398" spans="5:5" ht="12" customHeight="1">
      <c r="E28398" s="576"/>
    </row>
    <row r="28399" spans="5:5" ht="12" customHeight="1">
      <c r="E28399" s="576"/>
    </row>
    <row r="28400" spans="5:5" ht="12" customHeight="1">
      <c r="E28400" s="576"/>
    </row>
    <row r="28401" spans="5:5" ht="12" customHeight="1">
      <c r="E28401" s="576"/>
    </row>
    <row r="28402" spans="5:5" ht="12" customHeight="1">
      <c r="E28402" s="576"/>
    </row>
    <row r="28403" spans="5:5" ht="12" customHeight="1">
      <c r="E28403" s="576"/>
    </row>
    <row r="28404" spans="5:5" ht="12" customHeight="1">
      <c r="E28404" s="576"/>
    </row>
    <row r="28405" spans="5:5" ht="12" customHeight="1">
      <c r="E28405" s="576"/>
    </row>
    <row r="28406" spans="5:5" ht="12" customHeight="1">
      <c r="E28406" s="576"/>
    </row>
    <row r="28407" spans="5:5" ht="12" customHeight="1">
      <c r="E28407" s="576"/>
    </row>
    <row r="28408" spans="5:5" ht="12" customHeight="1">
      <c r="E28408" s="576"/>
    </row>
    <row r="28409" spans="5:5" ht="12" customHeight="1">
      <c r="E28409" s="576"/>
    </row>
    <row r="28410" spans="5:5" ht="12" customHeight="1">
      <c r="E28410" s="576"/>
    </row>
    <row r="28411" spans="5:5" ht="12" customHeight="1">
      <c r="E28411" s="576"/>
    </row>
    <row r="28412" spans="5:5" ht="12" customHeight="1">
      <c r="E28412" s="576"/>
    </row>
    <row r="28413" spans="5:5" ht="12" customHeight="1">
      <c r="E28413" s="576"/>
    </row>
    <row r="28414" spans="5:5" ht="12" customHeight="1">
      <c r="E28414" s="576"/>
    </row>
    <row r="28415" spans="5:5" ht="12" customHeight="1">
      <c r="E28415" s="576"/>
    </row>
    <row r="28416" spans="5:5" ht="12" customHeight="1">
      <c r="E28416" s="576"/>
    </row>
    <row r="28417" spans="5:5" ht="12" customHeight="1">
      <c r="E28417" s="576"/>
    </row>
    <row r="28418" spans="5:5" ht="12" customHeight="1">
      <c r="E28418" s="576"/>
    </row>
    <row r="28419" spans="5:5" ht="12" customHeight="1">
      <c r="E28419" s="576"/>
    </row>
    <row r="28420" spans="5:5" ht="12" customHeight="1">
      <c r="E28420" s="576"/>
    </row>
    <row r="28421" spans="5:5" ht="12" customHeight="1">
      <c r="E28421" s="576"/>
    </row>
    <row r="28422" spans="5:5" ht="12" customHeight="1">
      <c r="E28422" s="576"/>
    </row>
    <row r="28423" spans="5:5" ht="12" customHeight="1">
      <c r="E28423" s="576"/>
    </row>
    <row r="28424" spans="5:5" ht="12" customHeight="1">
      <c r="E28424" s="576"/>
    </row>
    <row r="28425" spans="5:5" ht="12" customHeight="1">
      <c r="E28425" s="576"/>
    </row>
    <row r="28426" spans="5:5" ht="12" customHeight="1">
      <c r="E28426" s="576"/>
    </row>
    <row r="28427" spans="5:5" ht="12" customHeight="1">
      <c r="E28427" s="576"/>
    </row>
    <row r="28428" spans="5:5" ht="12" customHeight="1">
      <c r="E28428" s="576"/>
    </row>
    <row r="28429" spans="5:5" ht="12" customHeight="1">
      <c r="E28429" s="576"/>
    </row>
    <row r="28430" spans="5:5" ht="12" customHeight="1">
      <c r="E28430" s="576"/>
    </row>
    <row r="28431" spans="5:5" ht="12" customHeight="1">
      <c r="E28431" s="576"/>
    </row>
    <row r="28432" spans="5:5" ht="12" customHeight="1">
      <c r="E28432" s="576"/>
    </row>
    <row r="28433" spans="5:5" ht="12" customHeight="1">
      <c r="E28433" s="576"/>
    </row>
    <row r="28434" spans="5:5" ht="12" customHeight="1">
      <c r="E28434" s="576"/>
    </row>
    <row r="28435" spans="5:5" ht="12" customHeight="1">
      <c r="E28435" s="576"/>
    </row>
    <row r="28436" spans="5:5" ht="12" customHeight="1">
      <c r="E28436" s="576"/>
    </row>
    <row r="28437" spans="5:5" ht="12" customHeight="1">
      <c r="E28437" s="576"/>
    </row>
    <row r="28438" spans="5:5" ht="12" customHeight="1">
      <c r="E28438" s="576"/>
    </row>
    <row r="28439" spans="5:5" ht="12" customHeight="1">
      <c r="E28439" s="576"/>
    </row>
    <row r="28440" spans="5:5" ht="12" customHeight="1">
      <c r="E28440" s="576"/>
    </row>
    <row r="28441" spans="5:5" ht="12" customHeight="1">
      <c r="E28441" s="576"/>
    </row>
    <row r="28442" spans="5:5" ht="12" customHeight="1">
      <c r="E28442" s="576"/>
    </row>
    <row r="28443" spans="5:5" ht="12" customHeight="1">
      <c r="E28443" s="576"/>
    </row>
    <row r="28444" spans="5:5" ht="12" customHeight="1">
      <c r="E28444" s="576"/>
    </row>
    <row r="28445" spans="5:5" ht="12" customHeight="1">
      <c r="E28445" s="576"/>
    </row>
    <row r="28446" spans="5:5" ht="12" customHeight="1">
      <c r="E28446" s="576"/>
    </row>
    <row r="28447" spans="5:5" ht="12" customHeight="1">
      <c r="E28447" s="576"/>
    </row>
    <row r="28448" spans="5:5" ht="12" customHeight="1">
      <c r="E28448" s="576"/>
    </row>
    <row r="28449" spans="5:5" ht="12" customHeight="1">
      <c r="E28449" s="576"/>
    </row>
    <row r="28450" spans="5:5" ht="12" customHeight="1">
      <c r="E28450" s="576"/>
    </row>
    <row r="28451" spans="5:5" ht="12" customHeight="1">
      <c r="E28451" s="576"/>
    </row>
    <row r="28452" spans="5:5" ht="12" customHeight="1">
      <c r="E28452" s="576"/>
    </row>
    <row r="28453" spans="5:5" ht="12" customHeight="1">
      <c r="E28453" s="576"/>
    </row>
    <row r="28454" spans="5:5" ht="12" customHeight="1">
      <c r="E28454" s="576"/>
    </row>
    <row r="28455" spans="5:5" ht="12" customHeight="1">
      <c r="E28455" s="576"/>
    </row>
    <row r="28456" spans="5:5" ht="12" customHeight="1">
      <c r="E28456" s="576"/>
    </row>
    <row r="28457" spans="5:5" ht="12" customHeight="1">
      <c r="E28457" s="576"/>
    </row>
    <row r="28458" spans="5:5" ht="12" customHeight="1">
      <c r="E28458" s="576"/>
    </row>
    <row r="28459" spans="5:5" ht="12" customHeight="1">
      <c r="E28459" s="576"/>
    </row>
    <row r="28460" spans="5:5" ht="12" customHeight="1">
      <c r="E28460" s="576"/>
    </row>
    <row r="28461" spans="5:5" ht="12" customHeight="1">
      <c r="E28461" s="576"/>
    </row>
    <row r="28462" spans="5:5" ht="12" customHeight="1">
      <c r="E28462" s="576"/>
    </row>
    <row r="28463" spans="5:5" ht="12" customHeight="1">
      <c r="E28463" s="576"/>
    </row>
    <row r="28464" spans="5:5" ht="12" customHeight="1">
      <c r="E28464" s="576"/>
    </row>
    <row r="28465" spans="5:5" ht="12" customHeight="1">
      <c r="E28465" s="576"/>
    </row>
    <row r="28466" spans="5:5" ht="12" customHeight="1">
      <c r="E28466" s="576"/>
    </row>
    <row r="28467" spans="5:5" ht="12" customHeight="1">
      <c r="E28467" s="576"/>
    </row>
    <row r="28468" spans="5:5" ht="12" customHeight="1">
      <c r="E28468" s="576"/>
    </row>
    <row r="28469" spans="5:5" ht="12" customHeight="1">
      <c r="E28469" s="576"/>
    </row>
    <row r="28470" spans="5:5" ht="12" customHeight="1">
      <c r="E28470" s="576"/>
    </row>
    <row r="28471" spans="5:5" ht="12" customHeight="1">
      <c r="E28471" s="576"/>
    </row>
    <row r="28472" spans="5:5" ht="12" customHeight="1">
      <c r="E28472" s="576"/>
    </row>
    <row r="28473" spans="5:5" ht="12" customHeight="1">
      <c r="E28473" s="576"/>
    </row>
    <row r="28474" spans="5:5" ht="12" customHeight="1">
      <c r="E28474" s="576"/>
    </row>
    <row r="28475" spans="5:5" ht="12" customHeight="1">
      <c r="E28475" s="576"/>
    </row>
    <row r="28476" spans="5:5" ht="12" customHeight="1">
      <c r="E28476" s="576"/>
    </row>
    <row r="28477" spans="5:5" ht="12" customHeight="1">
      <c r="E28477" s="576"/>
    </row>
    <row r="28478" spans="5:5" ht="12" customHeight="1">
      <c r="E28478" s="576"/>
    </row>
    <row r="28479" spans="5:5" ht="12" customHeight="1">
      <c r="E28479" s="576"/>
    </row>
    <row r="28480" spans="5:5" ht="12" customHeight="1">
      <c r="E28480" s="576"/>
    </row>
    <row r="28481" spans="5:5" ht="12" customHeight="1">
      <c r="E28481" s="576"/>
    </row>
    <row r="28482" spans="5:5" ht="12" customHeight="1">
      <c r="E28482" s="576"/>
    </row>
    <row r="28483" spans="5:5" ht="12" customHeight="1">
      <c r="E28483" s="576"/>
    </row>
    <row r="28484" spans="5:5" ht="12" customHeight="1">
      <c r="E28484" s="576"/>
    </row>
    <row r="28485" spans="5:5" ht="12" customHeight="1">
      <c r="E28485" s="576"/>
    </row>
    <row r="28486" spans="5:5" ht="12" customHeight="1">
      <c r="E28486" s="576"/>
    </row>
    <row r="28487" spans="5:5" ht="12" customHeight="1">
      <c r="E28487" s="576"/>
    </row>
    <row r="28488" spans="5:5" ht="12" customHeight="1">
      <c r="E28488" s="576"/>
    </row>
    <row r="28489" spans="5:5" ht="12" customHeight="1">
      <c r="E28489" s="576"/>
    </row>
    <row r="28490" spans="5:5" ht="12" customHeight="1">
      <c r="E28490" s="576"/>
    </row>
    <row r="28491" spans="5:5" ht="12" customHeight="1">
      <c r="E28491" s="576"/>
    </row>
    <row r="28492" spans="5:5" ht="12" customHeight="1">
      <c r="E28492" s="576"/>
    </row>
    <row r="28493" spans="5:5" ht="12" customHeight="1">
      <c r="E28493" s="576"/>
    </row>
    <row r="28494" spans="5:5" ht="12" customHeight="1">
      <c r="E28494" s="576"/>
    </row>
    <row r="28495" spans="5:5" ht="12" customHeight="1">
      <c r="E28495" s="576"/>
    </row>
    <row r="28496" spans="5:5" ht="12" customHeight="1">
      <c r="E28496" s="576"/>
    </row>
    <row r="28497" spans="5:5" ht="12" customHeight="1">
      <c r="E28497" s="576"/>
    </row>
    <row r="28498" spans="5:5" ht="12" customHeight="1">
      <c r="E28498" s="576"/>
    </row>
    <row r="28499" spans="5:5" ht="12" customHeight="1">
      <c r="E28499" s="576"/>
    </row>
    <row r="28500" spans="5:5" ht="12" customHeight="1">
      <c r="E28500" s="576"/>
    </row>
    <row r="28501" spans="5:5" ht="12" customHeight="1">
      <c r="E28501" s="576"/>
    </row>
    <row r="28502" spans="5:5" ht="12" customHeight="1">
      <c r="E28502" s="576"/>
    </row>
    <row r="28503" spans="5:5" ht="12" customHeight="1">
      <c r="E28503" s="576"/>
    </row>
    <row r="28504" spans="5:5" ht="12" customHeight="1">
      <c r="E28504" s="576"/>
    </row>
    <row r="28505" spans="5:5" ht="12" customHeight="1">
      <c r="E28505" s="576"/>
    </row>
    <row r="28506" spans="5:5" ht="12" customHeight="1">
      <c r="E28506" s="576"/>
    </row>
    <row r="28507" spans="5:5" ht="12" customHeight="1">
      <c r="E28507" s="576"/>
    </row>
    <row r="28508" spans="5:5" ht="12" customHeight="1">
      <c r="E28508" s="576"/>
    </row>
    <row r="28509" spans="5:5" ht="12" customHeight="1">
      <c r="E28509" s="576"/>
    </row>
    <row r="28510" spans="5:5" ht="12" customHeight="1">
      <c r="E28510" s="576"/>
    </row>
    <row r="28511" spans="5:5" ht="12" customHeight="1">
      <c r="E28511" s="576"/>
    </row>
    <row r="28512" spans="5:5" ht="12" customHeight="1">
      <c r="E28512" s="576"/>
    </row>
    <row r="28513" spans="5:5" ht="12" customHeight="1">
      <c r="E28513" s="576"/>
    </row>
    <row r="28514" spans="5:5" ht="12" customHeight="1">
      <c r="E28514" s="576"/>
    </row>
    <row r="28515" spans="5:5" ht="12" customHeight="1">
      <c r="E28515" s="576"/>
    </row>
    <row r="28516" spans="5:5" ht="12" customHeight="1">
      <c r="E28516" s="576"/>
    </row>
    <row r="28517" spans="5:5" ht="12" customHeight="1">
      <c r="E28517" s="576"/>
    </row>
    <row r="28518" spans="5:5" ht="12" customHeight="1">
      <c r="E28518" s="576"/>
    </row>
    <row r="28519" spans="5:5" ht="12" customHeight="1">
      <c r="E28519" s="576"/>
    </row>
    <row r="28520" spans="5:5" ht="12" customHeight="1">
      <c r="E28520" s="576"/>
    </row>
    <row r="28521" spans="5:5" ht="12" customHeight="1">
      <c r="E28521" s="576"/>
    </row>
    <row r="28522" spans="5:5" ht="12" customHeight="1">
      <c r="E28522" s="576"/>
    </row>
    <row r="28523" spans="5:5" ht="12" customHeight="1">
      <c r="E28523" s="576"/>
    </row>
    <row r="28524" spans="5:5" ht="12" customHeight="1">
      <c r="E28524" s="576"/>
    </row>
    <row r="28525" spans="5:5" ht="12" customHeight="1">
      <c r="E28525" s="576"/>
    </row>
    <row r="28526" spans="5:5" ht="12" customHeight="1">
      <c r="E28526" s="576"/>
    </row>
    <row r="28527" spans="5:5" ht="12" customHeight="1">
      <c r="E28527" s="576"/>
    </row>
    <row r="28528" spans="5:5" ht="12" customHeight="1">
      <c r="E28528" s="576"/>
    </row>
    <row r="28529" spans="5:5" ht="12" customHeight="1">
      <c r="E28529" s="576"/>
    </row>
    <row r="28530" spans="5:5" ht="12" customHeight="1">
      <c r="E28530" s="576"/>
    </row>
    <row r="28531" spans="5:5" ht="12" customHeight="1">
      <c r="E28531" s="576"/>
    </row>
    <row r="28532" spans="5:5" ht="12" customHeight="1">
      <c r="E28532" s="576"/>
    </row>
    <row r="28533" spans="5:5" ht="12" customHeight="1">
      <c r="E28533" s="576"/>
    </row>
    <row r="28534" spans="5:5" ht="12" customHeight="1">
      <c r="E28534" s="576"/>
    </row>
    <row r="28535" spans="5:5" ht="12" customHeight="1">
      <c r="E28535" s="576"/>
    </row>
    <row r="28536" spans="5:5" ht="12" customHeight="1">
      <c r="E28536" s="576"/>
    </row>
    <row r="28537" spans="5:5" ht="12" customHeight="1">
      <c r="E28537" s="576"/>
    </row>
    <row r="28538" spans="5:5" ht="12" customHeight="1">
      <c r="E28538" s="576"/>
    </row>
    <row r="28539" spans="5:5" ht="12" customHeight="1">
      <c r="E28539" s="576"/>
    </row>
    <row r="28540" spans="5:5" ht="12" customHeight="1">
      <c r="E28540" s="576"/>
    </row>
    <row r="28541" spans="5:5" ht="12" customHeight="1">
      <c r="E28541" s="576"/>
    </row>
    <row r="28542" spans="5:5" ht="12" customHeight="1">
      <c r="E28542" s="576"/>
    </row>
    <row r="28543" spans="5:5" ht="12" customHeight="1">
      <c r="E28543" s="576"/>
    </row>
    <row r="28544" spans="5:5" ht="12" customHeight="1">
      <c r="E28544" s="576"/>
    </row>
    <row r="28545" spans="5:5" ht="12" customHeight="1">
      <c r="E28545" s="576"/>
    </row>
    <row r="28546" spans="5:5" ht="12" customHeight="1">
      <c r="E28546" s="576"/>
    </row>
    <row r="28547" spans="5:5" ht="12" customHeight="1">
      <c r="E28547" s="576"/>
    </row>
    <row r="28548" spans="5:5" ht="12" customHeight="1">
      <c r="E28548" s="576"/>
    </row>
    <row r="28549" spans="5:5" ht="12" customHeight="1">
      <c r="E28549" s="576"/>
    </row>
    <row r="28550" spans="5:5" ht="12" customHeight="1">
      <c r="E28550" s="576"/>
    </row>
    <row r="28551" spans="5:5" ht="12" customHeight="1">
      <c r="E28551" s="576"/>
    </row>
    <row r="28552" spans="5:5" ht="12" customHeight="1">
      <c r="E28552" s="576"/>
    </row>
    <row r="28553" spans="5:5" ht="12" customHeight="1">
      <c r="E28553" s="576"/>
    </row>
    <row r="28554" spans="5:5" ht="12" customHeight="1">
      <c r="E28554" s="576"/>
    </row>
    <row r="28555" spans="5:5" ht="12" customHeight="1">
      <c r="E28555" s="576"/>
    </row>
    <row r="28556" spans="5:5" ht="12" customHeight="1">
      <c r="E28556" s="576"/>
    </row>
    <row r="28557" spans="5:5" ht="12" customHeight="1">
      <c r="E28557" s="576"/>
    </row>
    <row r="28558" spans="5:5" ht="12" customHeight="1">
      <c r="E28558" s="576"/>
    </row>
    <row r="28559" spans="5:5" ht="12" customHeight="1">
      <c r="E28559" s="576"/>
    </row>
    <row r="28560" spans="5:5" ht="12" customHeight="1">
      <c r="E28560" s="576"/>
    </row>
    <row r="28561" spans="5:5" ht="12" customHeight="1">
      <c r="E28561" s="576"/>
    </row>
    <row r="28562" spans="5:5" ht="12" customHeight="1">
      <c r="E28562" s="576"/>
    </row>
    <row r="28563" spans="5:5" ht="12" customHeight="1">
      <c r="E28563" s="576"/>
    </row>
    <row r="28564" spans="5:5" ht="12" customHeight="1">
      <c r="E28564" s="576"/>
    </row>
    <row r="28565" spans="5:5" ht="12" customHeight="1">
      <c r="E28565" s="576"/>
    </row>
    <row r="28566" spans="5:5" ht="12" customHeight="1">
      <c r="E28566" s="576"/>
    </row>
    <row r="28567" spans="5:5" ht="12" customHeight="1">
      <c r="E28567" s="576"/>
    </row>
    <row r="28568" spans="5:5" ht="12" customHeight="1">
      <c r="E28568" s="576"/>
    </row>
    <row r="28569" spans="5:5" ht="12" customHeight="1">
      <c r="E28569" s="576"/>
    </row>
    <row r="28570" spans="5:5" ht="12" customHeight="1">
      <c r="E28570" s="576"/>
    </row>
    <row r="28571" spans="5:5" ht="12" customHeight="1">
      <c r="E28571" s="576"/>
    </row>
    <row r="28572" spans="5:5" ht="12" customHeight="1">
      <c r="E28572" s="576"/>
    </row>
    <row r="28573" spans="5:5" ht="12" customHeight="1">
      <c r="E28573" s="576"/>
    </row>
    <row r="28574" spans="5:5" ht="12" customHeight="1">
      <c r="E28574" s="576"/>
    </row>
    <row r="28575" spans="5:5" ht="12" customHeight="1">
      <c r="E28575" s="576"/>
    </row>
    <row r="28576" spans="5:5" ht="12" customHeight="1">
      <c r="E28576" s="576"/>
    </row>
    <row r="28577" spans="5:5" ht="12" customHeight="1">
      <c r="E28577" s="576"/>
    </row>
    <row r="28578" spans="5:5" ht="12" customHeight="1">
      <c r="E28578" s="576"/>
    </row>
    <row r="28579" spans="5:5" ht="12" customHeight="1">
      <c r="E28579" s="576"/>
    </row>
    <row r="28580" spans="5:5" ht="12" customHeight="1">
      <c r="E28580" s="576"/>
    </row>
    <row r="28581" spans="5:5" ht="12" customHeight="1">
      <c r="E28581" s="576"/>
    </row>
    <row r="28582" spans="5:5" ht="12" customHeight="1">
      <c r="E28582" s="576"/>
    </row>
    <row r="28583" spans="5:5" ht="12" customHeight="1">
      <c r="E28583" s="576"/>
    </row>
    <row r="28584" spans="5:5" ht="12" customHeight="1">
      <c r="E28584" s="576"/>
    </row>
    <row r="28585" spans="5:5" ht="12" customHeight="1">
      <c r="E28585" s="576"/>
    </row>
    <row r="28586" spans="5:5" ht="12" customHeight="1">
      <c r="E28586" s="576"/>
    </row>
    <row r="28587" spans="5:5" ht="12" customHeight="1">
      <c r="E28587" s="576"/>
    </row>
    <row r="28588" spans="5:5" ht="12" customHeight="1">
      <c r="E28588" s="576"/>
    </row>
    <row r="28589" spans="5:5" ht="12" customHeight="1">
      <c r="E28589" s="576"/>
    </row>
    <row r="28590" spans="5:5" ht="12" customHeight="1">
      <c r="E28590" s="576"/>
    </row>
    <row r="28591" spans="5:5" ht="12" customHeight="1">
      <c r="E28591" s="576"/>
    </row>
    <row r="28592" spans="5:5" ht="12" customHeight="1">
      <c r="E28592" s="576"/>
    </row>
    <row r="28593" spans="5:5" ht="12" customHeight="1">
      <c r="E28593" s="576"/>
    </row>
    <row r="28594" spans="5:5" ht="12" customHeight="1">
      <c r="E28594" s="576"/>
    </row>
    <row r="28595" spans="5:5" ht="12" customHeight="1">
      <c r="E28595" s="576"/>
    </row>
    <row r="28596" spans="5:5" ht="12" customHeight="1">
      <c r="E28596" s="576"/>
    </row>
    <row r="28597" spans="5:5" ht="12" customHeight="1">
      <c r="E28597" s="576"/>
    </row>
    <row r="28598" spans="5:5" ht="12" customHeight="1">
      <c r="E28598" s="576"/>
    </row>
    <row r="28599" spans="5:5" ht="12" customHeight="1">
      <c r="E28599" s="576"/>
    </row>
    <row r="28600" spans="5:5" ht="12" customHeight="1">
      <c r="E28600" s="576"/>
    </row>
    <row r="28601" spans="5:5" ht="12" customHeight="1">
      <c r="E28601" s="576"/>
    </row>
    <row r="28602" spans="5:5" ht="12" customHeight="1">
      <c r="E28602" s="576"/>
    </row>
    <row r="28603" spans="5:5" ht="12" customHeight="1">
      <c r="E28603" s="576"/>
    </row>
    <row r="28604" spans="5:5" ht="12" customHeight="1">
      <c r="E28604" s="576"/>
    </row>
    <row r="28605" spans="5:5" ht="12" customHeight="1">
      <c r="E28605" s="576"/>
    </row>
    <row r="28606" spans="5:5" ht="12" customHeight="1">
      <c r="E28606" s="576"/>
    </row>
    <row r="28607" spans="5:5" ht="12" customHeight="1">
      <c r="E28607" s="576"/>
    </row>
    <row r="28608" spans="5:5" ht="12" customHeight="1">
      <c r="E28608" s="576"/>
    </row>
    <row r="28609" spans="5:5" ht="12" customHeight="1">
      <c r="E28609" s="576"/>
    </row>
    <row r="28610" spans="5:5" ht="12" customHeight="1">
      <c r="E28610" s="576"/>
    </row>
    <row r="28611" spans="5:5" ht="12" customHeight="1">
      <c r="E28611" s="576"/>
    </row>
    <row r="28612" spans="5:5" ht="12" customHeight="1">
      <c r="E28612" s="576"/>
    </row>
    <row r="28613" spans="5:5" ht="12" customHeight="1">
      <c r="E28613" s="576"/>
    </row>
    <row r="28614" spans="5:5" ht="12" customHeight="1">
      <c r="E28614" s="576"/>
    </row>
    <row r="28615" spans="5:5" ht="12" customHeight="1">
      <c r="E28615" s="576"/>
    </row>
    <row r="28616" spans="5:5" ht="12" customHeight="1">
      <c r="E28616" s="576"/>
    </row>
    <row r="28617" spans="5:5" ht="12" customHeight="1">
      <c r="E28617" s="576"/>
    </row>
    <row r="28618" spans="5:5" ht="12" customHeight="1">
      <c r="E28618" s="576"/>
    </row>
    <row r="28619" spans="5:5" ht="12" customHeight="1">
      <c r="E28619" s="576"/>
    </row>
    <row r="28620" spans="5:5" ht="12" customHeight="1">
      <c r="E28620" s="576"/>
    </row>
    <row r="28621" spans="5:5" ht="12" customHeight="1">
      <c r="E28621" s="576"/>
    </row>
    <row r="28622" spans="5:5" ht="12" customHeight="1">
      <c r="E28622" s="576"/>
    </row>
    <row r="28623" spans="5:5" ht="12" customHeight="1">
      <c r="E28623" s="576"/>
    </row>
    <row r="28624" spans="5:5" ht="12" customHeight="1">
      <c r="E28624" s="576"/>
    </row>
    <row r="28625" spans="5:5" ht="12" customHeight="1">
      <c r="E28625" s="576"/>
    </row>
    <row r="28626" spans="5:5" ht="12" customHeight="1">
      <c r="E28626" s="576"/>
    </row>
    <row r="28627" spans="5:5" ht="12" customHeight="1">
      <c r="E28627" s="576"/>
    </row>
    <row r="28628" spans="5:5" ht="12" customHeight="1">
      <c r="E28628" s="576"/>
    </row>
    <row r="28629" spans="5:5" ht="12" customHeight="1">
      <c r="E28629" s="576"/>
    </row>
    <row r="28630" spans="5:5" ht="12" customHeight="1">
      <c r="E28630" s="576"/>
    </row>
    <row r="28631" spans="5:5" ht="12" customHeight="1">
      <c r="E28631" s="576"/>
    </row>
    <row r="28632" spans="5:5" ht="12" customHeight="1">
      <c r="E28632" s="576"/>
    </row>
    <row r="28633" spans="5:5" ht="12" customHeight="1">
      <c r="E28633" s="576"/>
    </row>
    <row r="28634" spans="5:5" ht="12" customHeight="1">
      <c r="E28634" s="576"/>
    </row>
    <row r="28635" spans="5:5" ht="12" customHeight="1">
      <c r="E28635" s="576"/>
    </row>
    <row r="28636" spans="5:5" ht="12" customHeight="1">
      <c r="E28636" s="576"/>
    </row>
    <row r="28637" spans="5:5" ht="12" customHeight="1">
      <c r="E28637" s="576"/>
    </row>
    <row r="28638" spans="5:5" ht="12" customHeight="1">
      <c r="E28638" s="576"/>
    </row>
    <row r="28639" spans="5:5" ht="12" customHeight="1">
      <c r="E28639" s="576"/>
    </row>
    <row r="28640" spans="5:5" ht="12" customHeight="1">
      <c r="E28640" s="576"/>
    </row>
    <row r="28641" spans="5:5" ht="12" customHeight="1">
      <c r="E28641" s="576"/>
    </row>
    <row r="28642" spans="5:5" ht="12" customHeight="1">
      <c r="E28642" s="576"/>
    </row>
    <row r="28643" spans="5:5" ht="12" customHeight="1">
      <c r="E28643" s="576"/>
    </row>
    <row r="28644" spans="5:5" ht="12" customHeight="1">
      <c r="E28644" s="576"/>
    </row>
    <row r="28645" spans="5:5" ht="12" customHeight="1">
      <c r="E28645" s="576"/>
    </row>
    <row r="28646" spans="5:5" ht="12" customHeight="1">
      <c r="E28646" s="576"/>
    </row>
    <row r="28647" spans="5:5" ht="12" customHeight="1">
      <c r="E28647" s="576"/>
    </row>
    <row r="28648" spans="5:5" ht="12" customHeight="1">
      <c r="E28648" s="576"/>
    </row>
    <row r="28649" spans="5:5" ht="12" customHeight="1">
      <c r="E28649" s="576"/>
    </row>
    <row r="28650" spans="5:5" ht="12" customHeight="1">
      <c r="E28650" s="576"/>
    </row>
    <row r="28651" spans="5:5" ht="12" customHeight="1">
      <c r="E28651" s="576"/>
    </row>
    <row r="28652" spans="5:5" ht="12" customHeight="1">
      <c r="E28652" s="576"/>
    </row>
    <row r="28653" spans="5:5" ht="12" customHeight="1">
      <c r="E28653" s="576"/>
    </row>
    <row r="28654" spans="5:5" ht="12" customHeight="1">
      <c r="E28654" s="576"/>
    </row>
    <row r="28655" spans="5:5" ht="12" customHeight="1">
      <c r="E28655" s="576"/>
    </row>
    <row r="28656" spans="5:5" ht="12" customHeight="1">
      <c r="E28656" s="576"/>
    </row>
    <row r="28657" spans="5:5" ht="12" customHeight="1">
      <c r="E28657" s="576"/>
    </row>
    <row r="28658" spans="5:5" ht="12" customHeight="1">
      <c r="E28658" s="576"/>
    </row>
    <row r="28659" spans="5:5" ht="12" customHeight="1">
      <c r="E28659" s="576"/>
    </row>
    <row r="28660" spans="5:5" ht="12" customHeight="1">
      <c r="E28660" s="576"/>
    </row>
    <row r="28661" spans="5:5" ht="12" customHeight="1">
      <c r="E28661" s="576"/>
    </row>
    <row r="28662" spans="5:5" ht="12" customHeight="1">
      <c r="E28662" s="576"/>
    </row>
    <row r="28663" spans="5:5" ht="12" customHeight="1">
      <c r="E28663" s="576"/>
    </row>
    <row r="28664" spans="5:5" ht="12" customHeight="1">
      <c r="E28664" s="576"/>
    </row>
    <row r="28665" spans="5:5" ht="12" customHeight="1">
      <c r="E28665" s="576"/>
    </row>
    <row r="28666" spans="5:5" ht="12" customHeight="1">
      <c r="E28666" s="576"/>
    </row>
    <row r="28667" spans="5:5" ht="12" customHeight="1">
      <c r="E28667" s="576"/>
    </row>
    <row r="28668" spans="5:5" ht="12" customHeight="1">
      <c r="E28668" s="576"/>
    </row>
    <row r="28669" spans="5:5" ht="12" customHeight="1">
      <c r="E28669" s="576"/>
    </row>
    <row r="28670" spans="5:5" ht="12" customHeight="1">
      <c r="E28670" s="576"/>
    </row>
    <row r="28671" spans="5:5" ht="12" customHeight="1">
      <c r="E28671" s="576"/>
    </row>
    <row r="28672" spans="5:5" ht="12" customHeight="1">
      <c r="E28672" s="576"/>
    </row>
    <row r="28673" spans="5:5" ht="12" customHeight="1">
      <c r="E28673" s="576"/>
    </row>
    <row r="28674" spans="5:5" ht="12" customHeight="1">
      <c r="E28674" s="576"/>
    </row>
    <row r="28675" spans="5:5" ht="12" customHeight="1">
      <c r="E28675" s="576"/>
    </row>
    <row r="28676" spans="5:5" ht="12" customHeight="1">
      <c r="E28676" s="576"/>
    </row>
    <row r="28677" spans="5:5" ht="12" customHeight="1">
      <c r="E28677" s="576"/>
    </row>
    <row r="28678" spans="5:5" ht="12" customHeight="1">
      <c r="E28678" s="576"/>
    </row>
    <row r="28679" spans="5:5" ht="12" customHeight="1">
      <c r="E28679" s="576"/>
    </row>
    <row r="28680" spans="5:5" ht="12" customHeight="1">
      <c r="E28680" s="576"/>
    </row>
    <row r="28681" spans="5:5" ht="12" customHeight="1">
      <c r="E28681" s="576"/>
    </row>
    <row r="28682" spans="5:5" ht="12" customHeight="1">
      <c r="E28682" s="576"/>
    </row>
    <row r="28683" spans="5:5" ht="12" customHeight="1">
      <c r="E28683" s="576"/>
    </row>
    <row r="28684" spans="5:5" ht="12" customHeight="1">
      <c r="E28684" s="576"/>
    </row>
    <row r="28685" spans="5:5" ht="12" customHeight="1">
      <c r="E28685" s="576"/>
    </row>
    <row r="28686" spans="5:5" ht="12" customHeight="1">
      <c r="E28686" s="576"/>
    </row>
    <row r="28687" spans="5:5" ht="12" customHeight="1">
      <c r="E28687" s="576"/>
    </row>
    <row r="28688" spans="5:5" ht="12" customHeight="1">
      <c r="E28688" s="576"/>
    </row>
    <row r="28689" spans="5:5" ht="12" customHeight="1">
      <c r="E28689" s="576"/>
    </row>
    <row r="28690" spans="5:5" ht="12" customHeight="1">
      <c r="E28690" s="576"/>
    </row>
    <row r="28691" spans="5:5" ht="12" customHeight="1">
      <c r="E28691" s="576"/>
    </row>
    <row r="28692" spans="5:5" ht="12" customHeight="1">
      <c r="E28692" s="576"/>
    </row>
    <row r="28693" spans="5:5" ht="12" customHeight="1">
      <c r="E28693" s="576"/>
    </row>
    <row r="28694" spans="5:5" ht="12" customHeight="1">
      <c r="E28694" s="576"/>
    </row>
    <row r="28695" spans="5:5" ht="12" customHeight="1">
      <c r="E28695" s="576"/>
    </row>
    <row r="28696" spans="5:5" ht="12" customHeight="1">
      <c r="E28696" s="576"/>
    </row>
    <row r="28697" spans="5:5" ht="12" customHeight="1">
      <c r="E28697" s="576"/>
    </row>
    <row r="28698" spans="5:5" ht="12" customHeight="1">
      <c r="E28698" s="576"/>
    </row>
    <row r="28699" spans="5:5" ht="12" customHeight="1">
      <c r="E28699" s="576"/>
    </row>
    <row r="28700" spans="5:5" ht="12" customHeight="1">
      <c r="E28700" s="576"/>
    </row>
    <row r="28701" spans="5:5" ht="12" customHeight="1">
      <c r="E28701" s="576"/>
    </row>
    <row r="28702" spans="5:5" ht="12" customHeight="1">
      <c r="E28702" s="576"/>
    </row>
    <row r="28703" spans="5:5" ht="12" customHeight="1">
      <c r="E28703" s="576"/>
    </row>
    <row r="28704" spans="5:5" ht="12" customHeight="1">
      <c r="E28704" s="576"/>
    </row>
    <row r="28705" spans="5:5" ht="12" customHeight="1">
      <c r="E28705" s="576"/>
    </row>
    <row r="28706" spans="5:5" ht="12" customHeight="1">
      <c r="E28706" s="576"/>
    </row>
    <row r="28707" spans="5:5" ht="12" customHeight="1">
      <c r="E28707" s="576"/>
    </row>
    <row r="28708" spans="5:5" ht="12" customHeight="1">
      <c r="E28708" s="576"/>
    </row>
    <row r="28709" spans="5:5" ht="12" customHeight="1">
      <c r="E28709" s="576"/>
    </row>
    <row r="28710" spans="5:5" ht="12" customHeight="1">
      <c r="E28710" s="576"/>
    </row>
    <row r="28711" spans="5:5" ht="12" customHeight="1">
      <c r="E28711" s="576"/>
    </row>
    <row r="28712" spans="5:5" ht="12" customHeight="1">
      <c r="E28712" s="576"/>
    </row>
    <row r="28713" spans="5:5" ht="12" customHeight="1">
      <c r="E28713" s="576"/>
    </row>
    <row r="28714" spans="5:5" ht="12" customHeight="1">
      <c r="E28714" s="576"/>
    </row>
    <row r="28715" spans="5:5" ht="12" customHeight="1">
      <c r="E28715" s="576"/>
    </row>
    <row r="28716" spans="5:5" ht="12" customHeight="1">
      <c r="E28716" s="576"/>
    </row>
    <row r="28717" spans="5:5" ht="12" customHeight="1">
      <c r="E28717" s="576"/>
    </row>
    <row r="28718" spans="5:5" ht="12" customHeight="1">
      <c r="E28718" s="576"/>
    </row>
    <row r="28719" spans="5:5" ht="12" customHeight="1">
      <c r="E28719" s="576"/>
    </row>
    <row r="28720" spans="5:5" ht="12" customHeight="1">
      <c r="E28720" s="576"/>
    </row>
    <row r="28721" spans="5:5" ht="12" customHeight="1">
      <c r="E28721" s="576"/>
    </row>
    <row r="28722" spans="5:5" ht="12" customHeight="1">
      <c r="E28722" s="576"/>
    </row>
    <row r="28723" spans="5:5" ht="12" customHeight="1">
      <c r="E28723" s="576"/>
    </row>
    <row r="28724" spans="5:5" ht="12" customHeight="1">
      <c r="E28724" s="576"/>
    </row>
    <row r="28725" spans="5:5" ht="12" customHeight="1">
      <c r="E28725" s="576"/>
    </row>
    <row r="28726" spans="5:5" ht="12" customHeight="1">
      <c r="E28726" s="576"/>
    </row>
    <row r="28727" spans="5:5" ht="12" customHeight="1">
      <c r="E28727" s="576"/>
    </row>
    <row r="28728" spans="5:5" ht="12" customHeight="1">
      <c r="E28728" s="576"/>
    </row>
    <row r="28729" spans="5:5" ht="12" customHeight="1">
      <c r="E28729" s="576"/>
    </row>
    <row r="28730" spans="5:5" ht="12" customHeight="1">
      <c r="E28730" s="576"/>
    </row>
    <row r="28731" spans="5:5" ht="12" customHeight="1">
      <c r="E28731" s="576"/>
    </row>
    <row r="28732" spans="5:5" ht="12" customHeight="1">
      <c r="E28732" s="576"/>
    </row>
    <row r="28733" spans="5:5" ht="12" customHeight="1">
      <c r="E28733" s="576"/>
    </row>
    <row r="28734" spans="5:5" ht="12" customHeight="1">
      <c r="E28734" s="576"/>
    </row>
    <row r="28735" spans="5:5" ht="12" customHeight="1">
      <c r="E28735" s="576"/>
    </row>
    <row r="28736" spans="5:5" ht="12" customHeight="1">
      <c r="E28736" s="576"/>
    </row>
    <row r="28737" spans="5:5" ht="12" customHeight="1">
      <c r="E28737" s="576"/>
    </row>
    <row r="28738" spans="5:5" ht="12" customHeight="1">
      <c r="E28738" s="576"/>
    </row>
    <row r="28739" spans="5:5" ht="12" customHeight="1">
      <c r="E28739" s="576"/>
    </row>
    <row r="28740" spans="5:5" ht="12" customHeight="1">
      <c r="E28740" s="576"/>
    </row>
    <row r="28741" spans="5:5" ht="12" customHeight="1">
      <c r="E28741" s="576"/>
    </row>
    <row r="28742" spans="5:5" ht="12" customHeight="1">
      <c r="E28742" s="576"/>
    </row>
    <row r="28743" spans="5:5" ht="12" customHeight="1">
      <c r="E28743" s="576"/>
    </row>
    <row r="28744" spans="5:5" ht="12" customHeight="1">
      <c r="E28744" s="576"/>
    </row>
    <row r="28745" spans="5:5" ht="12" customHeight="1">
      <c r="E28745" s="576"/>
    </row>
    <row r="28746" spans="5:5" ht="12" customHeight="1">
      <c r="E28746" s="576"/>
    </row>
    <row r="28747" spans="5:5" ht="12" customHeight="1">
      <c r="E28747" s="576"/>
    </row>
    <row r="28748" spans="5:5" ht="12" customHeight="1">
      <c r="E28748" s="576"/>
    </row>
    <row r="28749" spans="5:5" ht="12" customHeight="1">
      <c r="E28749" s="576"/>
    </row>
    <row r="28750" spans="5:5" ht="12" customHeight="1">
      <c r="E28750" s="576"/>
    </row>
    <row r="28751" spans="5:5" ht="12" customHeight="1">
      <c r="E28751" s="576"/>
    </row>
    <row r="28752" spans="5:5" ht="12" customHeight="1">
      <c r="E28752" s="576"/>
    </row>
    <row r="28753" spans="5:5" ht="12" customHeight="1">
      <c r="E28753" s="576"/>
    </row>
    <row r="28754" spans="5:5" ht="12" customHeight="1">
      <c r="E28754" s="576"/>
    </row>
    <row r="28755" spans="5:5" ht="12" customHeight="1">
      <c r="E28755" s="576"/>
    </row>
    <row r="28756" spans="5:5" ht="12" customHeight="1">
      <c r="E28756" s="576"/>
    </row>
    <row r="28757" spans="5:5" ht="12" customHeight="1">
      <c r="E28757" s="576"/>
    </row>
    <row r="28758" spans="5:5" ht="12" customHeight="1">
      <c r="E28758" s="576"/>
    </row>
    <row r="28759" spans="5:5" ht="12" customHeight="1">
      <c r="E28759" s="576"/>
    </row>
    <row r="28760" spans="5:5" ht="12" customHeight="1">
      <c r="E28760" s="576"/>
    </row>
    <row r="28761" spans="5:5" ht="12" customHeight="1">
      <c r="E28761" s="576"/>
    </row>
    <row r="28762" spans="5:5" ht="12" customHeight="1">
      <c r="E28762" s="576"/>
    </row>
    <row r="28763" spans="5:5" ht="12" customHeight="1">
      <c r="E28763" s="576"/>
    </row>
    <row r="28764" spans="5:5" ht="12" customHeight="1">
      <c r="E28764" s="576"/>
    </row>
    <row r="28765" spans="5:5" ht="12" customHeight="1">
      <c r="E28765" s="576"/>
    </row>
    <row r="28766" spans="5:5" ht="12" customHeight="1">
      <c r="E28766" s="576"/>
    </row>
    <row r="28767" spans="5:5" ht="12" customHeight="1">
      <c r="E28767" s="576"/>
    </row>
    <row r="28768" spans="5:5" ht="12" customHeight="1">
      <c r="E28768" s="576"/>
    </row>
    <row r="28769" spans="5:5" ht="12" customHeight="1">
      <c r="E28769" s="576"/>
    </row>
    <row r="28770" spans="5:5" ht="12" customHeight="1">
      <c r="E28770" s="576"/>
    </row>
    <row r="28771" spans="5:5" ht="12" customHeight="1">
      <c r="E28771" s="576"/>
    </row>
    <row r="28772" spans="5:5" ht="12" customHeight="1">
      <c r="E28772" s="576"/>
    </row>
    <row r="28773" spans="5:5" ht="12" customHeight="1">
      <c r="E28773" s="576"/>
    </row>
    <row r="28774" spans="5:5" ht="12" customHeight="1">
      <c r="E28774" s="576"/>
    </row>
    <row r="28775" spans="5:5" ht="12" customHeight="1">
      <c r="E28775" s="576"/>
    </row>
    <row r="28776" spans="5:5" ht="12" customHeight="1">
      <c r="E28776" s="576"/>
    </row>
    <row r="28777" spans="5:5" ht="12" customHeight="1">
      <c r="E28777" s="576"/>
    </row>
    <row r="28778" spans="5:5" ht="12" customHeight="1">
      <c r="E28778" s="576"/>
    </row>
    <row r="28779" spans="5:5" ht="12" customHeight="1">
      <c r="E28779" s="576"/>
    </row>
    <row r="28780" spans="5:5" ht="12" customHeight="1">
      <c r="E28780" s="576"/>
    </row>
    <row r="28781" spans="5:5" ht="12" customHeight="1">
      <c r="E28781" s="576"/>
    </row>
    <row r="28782" spans="5:5" ht="12" customHeight="1">
      <c r="E28782" s="576"/>
    </row>
    <row r="28783" spans="5:5" ht="12" customHeight="1">
      <c r="E28783" s="576"/>
    </row>
    <row r="28784" spans="5:5" ht="12" customHeight="1">
      <c r="E28784" s="576"/>
    </row>
    <row r="28785" spans="5:5" ht="12" customHeight="1">
      <c r="E28785" s="576"/>
    </row>
    <row r="28786" spans="5:5" ht="12" customHeight="1">
      <c r="E28786" s="576"/>
    </row>
    <row r="28787" spans="5:5" ht="12" customHeight="1">
      <c r="E28787" s="576"/>
    </row>
    <row r="28788" spans="5:5" ht="12" customHeight="1">
      <c r="E28788" s="576"/>
    </row>
    <row r="28789" spans="5:5" ht="12" customHeight="1">
      <c r="E28789" s="576"/>
    </row>
    <row r="28790" spans="5:5" ht="12" customHeight="1">
      <c r="E28790" s="576"/>
    </row>
    <row r="28791" spans="5:5" ht="12" customHeight="1">
      <c r="E28791" s="576"/>
    </row>
    <row r="28792" spans="5:5" ht="12" customHeight="1">
      <c r="E28792" s="576"/>
    </row>
    <row r="28793" spans="5:5" ht="12" customHeight="1">
      <c r="E28793" s="576"/>
    </row>
    <row r="28794" spans="5:5" ht="12" customHeight="1">
      <c r="E28794" s="576"/>
    </row>
    <row r="28795" spans="5:5" ht="12" customHeight="1">
      <c r="E28795" s="576"/>
    </row>
    <row r="28796" spans="5:5" ht="12" customHeight="1">
      <c r="E28796" s="576"/>
    </row>
    <row r="28797" spans="5:5" ht="12" customHeight="1">
      <c r="E28797" s="576"/>
    </row>
    <row r="28798" spans="5:5" ht="12" customHeight="1">
      <c r="E28798" s="576"/>
    </row>
    <row r="28799" spans="5:5" ht="12" customHeight="1">
      <c r="E28799" s="576"/>
    </row>
    <row r="28800" spans="5:5" ht="12" customHeight="1">
      <c r="E28800" s="576"/>
    </row>
    <row r="28801" spans="5:5" ht="12" customHeight="1">
      <c r="E28801" s="576"/>
    </row>
    <row r="28802" spans="5:5" ht="12" customHeight="1">
      <c r="E28802" s="576"/>
    </row>
    <row r="28803" spans="5:5" ht="12" customHeight="1">
      <c r="E28803" s="576"/>
    </row>
    <row r="28804" spans="5:5" ht="12" customHeight="1">
      <c r="E28804" s="576"/>
    </row>
    <row r="28805" spans="5:5" ht="12" customHeight="1">
      <c r="E28805" s="576"/>
    </row>
    <row r="28806" spans="5:5" ht="12" customHeight="1">
      <c r="E28806" s="576"/>
    </row>
    <row r="28807" spans="5:5" ht="12" customHeight="1">
      <c r="E28807" s="576"/>
    </row>
    <row r="28808" spans="5:5" ht="12" customHeight="1">
      <c r="E28808" s="576"/>
    </row>
    <row r="28809" spans="5:5" ht="12" customHeight="1">
      <c r="E28809" s="576"/>
    </row>
    <row r="28810" spans="5:5" ht="12" customHeight="1">
      <c r="E28810" s="576"/>
    </row>
    <row r="28811" spans="5:5" ht="12" customHeight="1">
      <c r="E28811" s="576"/>
    </row>
    <row r="28812" spans="5:5" ht="12" customHeight="1">
      <c r="E28812" s="576"/>
    </row>
    <row r="28813" spans="5:5" ht="12" customHeight="1">
      <c r="E28813" s="576"/>
    </row>
    <row r="28814" spans="5:5" ht="12" customHeight="1">
      <c r="E28814" s="576"/>
    </row>
    <row r="28815" spans="5:5" ht="12" customHeight="1">
      <c r="E28815" s="576"/>
    </row>
    <row r="28816" spans="5:5" ht="12" customHeight="1">
      <c r="E28816" s="576"/>
    </row>
    <row r="28817" spans="5:5" ht="12" customHeight="1">
      <c r="E28817" s="576"/>
    </row>
    <row r="28818" spans="5:5" ht="12" customHeight="1">
      <c r="E28818" s="576"/>
    </row>
    <row r="28819" spans="5:5" ht="12" customHeight="1">
      <c r="E28819" s="576"/>
    </row>
    <row r="28820" spans="5:5" ht="12" customHeight="1">
      <c r="E28820" s="576"/>
    </row>
    <row r="28821" spans="5:5" ht="12" customHeight="1">
      <c r="E28821" s="576"/>
    </row>
    <row r="28822" spans="5:5" ht="12" customHeight="1">
      <c r="E28822" s="576"/>
    </row>
    <row r="28823" spans="5:5" ht="12" customHeight="1">
      <c r="E28823" s="576"/>
    </row>
    <row r="28824" spans="5:5" ht="12" customHeight="1">
      <c r="E28824" s="576"/>
    </row>
    <row r="28825" spans="5:5" ht="12" customHeight="1">
      <c r="E28825" s="576"/>
    </row>
    <row r="28826" spans="5:5" ht="12" customHeight="1">
      <c r="E28826" s="576"/>
    </row>
    <row r="28827" spans="5:5" ht="12" customHeight="1">
      <c r="E28827" s="576"/>
    </row>
    <row r="28828" spans="5:5" ht="12" customHeight="1">
      <c r="E28828" s="576"/>
    </row>
    <row r="28829" spans="5:5" ht="12" customHeight="1">
      <c r="E28829" s="576"/>
    </row>
    <row r="28830" spans="5:5" ht="12" customHeight="1">
      <c r="E28830" s="576"/>
    </row>
    <row r="28831" spans="5:5" ht="12" customHeight="1">
      <c r="E28831" s="576"/>
    </row>
    <row r="28832" spans="5:5" ht="12" customHeight="1">
      <c r="E28832" s="576"/>
    </row>
    <row r="28833" spans="5:5" ht="12" customHeight="1">
      <c r="E28833" s="576"/>
    </row>
    <row r="28834" spans="5:5" ht="12" customHeight="1">
      <c r="E28834" s="576"/>
    </row>
    <row r="28835" spans="5:5" ht="12" customHeight="1">
      <c r="E28835" s="576"/>
    </row>
    <row r="28836" spans="5:5" ht="12" customHeight="1">
      <c r="E28836" s="576"/>
    </row>
    <row r="28837" spans="5:5" ht="12" customHeight="1">
      <c r="E28837" s="576"/>
    </row>
    <row r="28838" spans="5:5" ht="12" customHeight="1">
      <c r="E28838" s="576"/>
    </row>
    <row r="28839" spans="5:5" ht="12" customHeight="1">
      <c r="E28839" s="576"/>
    </row>
    <row r="28840" spans="5:5" ht="12" customHeight="1">
      <c r="E28840" s="576"/>
    </row>
    <row r="28841" spans="5:5" ht="12" customHeight="1">
      <c r="E28841" s="576"/>
    </row>
    <row r="28842" spans="5:5" ht="12" customHeight="1">
      <c r="E28842" s="576"/>
    </row>
    <row r="28843" spans="5:5" ht="12" customHeight="1">
      <c r="E28843" s="576"/>
    </row>
    <row r="28844" spans="5:5" ht="12" customHeight="1">
      <c r="E28844" s="576"/>
    </row>
    <row r="28845" spans="5:5" ht="12" customHeight="1">
      <c r="E28845" s="576"/>
    </row>
    <row r="28846" spans="5:5" ht="12" customHeight="1">
      <c r="E28846" s="576"/>
    </row>
    <row r="28847" spans="5:5" ht="12" customHeight="1">
      <c r="E28847" s="576"/>
    </row>
    <row r="28848" spans="5:5" ht="12" customHeight="1">
      <c r="E28848" s="576"/>
    </row>
    <row r="28849" spans="5:5" ht="12" customHeight="1">
      <c r="E28849" s="576"/>
    </row>
    <row r="28850" spans="5:5" ht="12" customHeight="1">
      <c r="E28850" s="576"/>
    </row>
    <row r="28851" spans="5:5" ht="12" customHeight="1">
      <c r="E28851" s="576"/>
    </row>
    <row r="28852" spans="5:5" ht="12" customHeight="1">
      <c r="E28852" s="576"/>
    </row>
    <row r="28853" spans="5:5" ht="12" customHeight="1">
      <c r="E28853" s="576"/>
    </row>
    <row r="28854" spans="5:5" ht="12" customHeight="1">
      <c r="E28854" s="576"/>
    </row>
    <row r="28855" spans="5:5" ht="12" customHeight="1">
      <c r="E28855" s="576"/>
    </row>
    <row r="28856" spans="5:5" ht="12" customHeight="1">
      <c r="E28856" s="576"/>
    </row>
    <row r="28857" spans="5:5" ht="12" customHeight="1">
      <c r="E28857" s="576"/>
    </row>
    <row r="28858" spans="5:5" ht="12" customHeight="1">
      <c r="E28858" s="576"/>
    </row>
    <row r="28859" spans="5:5" ht="12" customHeight="1">
      <c r="E28859" s="576"/>
    </row>
    <row r="28860" spans="5:5" ht="12" customHeight="1">
      <c r="E28860" s="576"/>
    </row>
    <row r="28861" spans="5:5" ht="12" customHeight="1">
      <c r="E28861" s="576"/>
    </row>
    <row r="28862" spans="5:5" ht="12" customHeight="1">
      <c r="E28862" s="576"/>
    </row>
    <row r="28863" spans="5:5" ht="12" customHeight="1">
      <c r="E28863" s="576"/>
    </row>
    <row r="28864" spans="5:5" ht="12" customHeight="1">
      <c r="E28864" s="576"/>
    </row>
    <row r="28865" spans="5:5" ht="12" customHeight="1">
      <c r="E28865" s="576"/>
    </row>
    <row r="28866" spans="5:5" ht="12" customHeight="1">
      <c r="E28866" s="576"/>
    </row>
    <row r="28867" spans="5:5" ht="12" customHeight="1">
      <c r="E28867" s="576"/>
    </row>
    <row r="28868" spans="5:5" ht="12" customHeight="1">
      <c r="E28868" s="576"/>
    </row>
    <row r="28869" spans="5:5" ht="12" customHeight="1">
      <c r="E28869" s="576"/>
    </row>
    <row r="28870" spans="5:5" ht="12" customHeight="1">
      <c r="E28870" s="576"/>
    </row>
    <row r="28871" spans="5:5" ht="12" customHeight="1">
      <c r="E28871" s="576"/>
    </row>
    <row r="28872" spans="5:5" ht="12" customHeight="1">
      <c r="E28872" s="576"/>
    </row>
    <row r="28873" spans="5:5" ht="12" customHeight="1">
      <c r="E28873" s="576"/>
    </row>
    <row r="28874" spans="5:5" ht="12" customHeight="1">
      <c r="E28874" s="576"/>
    </row>
    <row r="28875" spans="5:5" ht="12" customHeight="1">
      <c r="E28875" s="576"/>
    </row>
    <row r="28876" spans="5:5" ht="12" customHeight="1">
      <c r="E28876" s="576"/>
    </row>
    <row r="28877" spans="5:5" ht="12" customHeight="1">
      <c r="E28877" s="576"/>
    </row>
    <row r="28878" spans="5:5" ht="12" customHeight="1">
      <c r="E28878" s="576"/>
    </row>
    <row r="28879" spans="5:5" ht="12" customHeight="1">
      <c r="E28879" s="576"/>
    </row>
    <row r="28880" spans="5:5" ht="12" customHeight="1">
      <c r="E28880" s="576"/>
    </row>
    <row r="28881" spans="5:5" ht="12" customHeight="1">
      <c r="E28881" s="576"/>
    </row>
    <row r="28882" spans="5:5" ht="12" customHeight="1">
      <c r="E28882" s="576"/>
    </row>
    <row r="28883" spans="5:5" ht="12" customHeight="1">
      <c r="E28883" s="576"/>
    </row>
    <row r="28884" spans="5:5" ht="12" customHeight="1">
      <c r="E28884" s="576"/>
    </row>
    <row r="28885" spans="5:5" ht="12" customHeight="1">
      <c r="E28885" s="576"/>
    </row>
    <row r="28886" spans="5:5" ht="12" customHeight="1">
      <c r="E28886" s="576"/>
    </row>
    <row r="28887" spans="5:5" ht="12" customHeight="1">
      <c r="E28887" s="576"/>
    </row>
    <row r="28888" spans="5:5" ht="12" customHeight="1">
      <c r="E28888" s="576"/>
    </row>
    <row r="28889" spans="5:5" ht="12" customHeight="1">
      <c r="E28889" s="576"/>
    </row>
    <row r="28890" spans="5:5" ht="12" customHeight="1">
      <c r="E28890" s="576"/>
    </row>
    <row r="28891" spans="5:5" ht="12" customHeight="1">
      <c r="E28891" s="576"/>
    </row>
    <row r="28892" spans="5:5" ht="12" customHeight="1">
      <c r="E28892" s="576"/>
    </row>
    <row r="28893" spans="5:5" ht="12" customHeight="1">
      <c r="E28893" s="576"/>
    </row>
    <row r="28894" spans="5:5" ht="12" customHeight="1">
      <c r="E28894" s="576"/>
    </row>
    <row r="28895" spans="5:5" ht="12" customHeight="1">
      <c r="E28895" s="576"/>
    </row>
    <row r="28896" spans="5:5" ht="12" customHeight="1">
      <c r="E28896" s="576"/>
    </row>
    <row r="28897" spans="5:5" ht="12" customHeight="1">
      <c r="E28897" s="576"/>
    </row>
    <row r="28898" spans="5:5" ht="12" customHeight="1">
      <c r="E28898" s="576"/>
    </row>
    <row r="28899" spans="5:5" ht="12" customHeight="1">
      <c r="E28899" s="576"/>
    </row>
    <row r="28900" spans="5:5" ht="12" customHeight="1">
      <c r="E28900" s="576"/>
    </row>
    <row r="28901" spans="5:5" ht="12" customHeight="1">
      <c r="E28901" s="576"/>
    </row>
    <row r="28902" spans="5:5" ht="12" customHeight="1">
      <c r="E28902" s="576"/>
    </row>
    <row r="28903" spans="5:5" ht="12" customHeight="1">
      <c r="E28903" s="576"/>
    </row>
    <row r="28904" spans="5:5" ht="12" customHeight="1">
      <c r="E28904" s="576"/>
    </row>
    <row r="28905" spans="5:5" ht="12" customHeight="1">
      <c r="E28905" s="576"/>
    </row>
    <row r="28906" spans="5:5" ht="12" customHeight="1">
      <c r="E28906" s="576"/>
    </row>
    <row r="28907" spans="5:5" ht="12" customHeight="1">
      <c r="E28907" s="576"/>
    </row>
    <row r="28908" spans="5:5" ht="12" customHeight="1">
      <c r="E28908" s="576"/>
    </row>
    <row r="28909" spans="5:5" ht="12" customHeight="1">
      <c r="E28909" s="576"/>
    </row>
    <row r="28910" spans="5:5" ht="12" customHeight="1">
      <c r="E28910" s="576"/>
    </row>
    <row r="28911" spans="5:5" ht="12" customHeight="1">
      <c r="E28911" s="576"/>
    </row>
    <row r="28912" spans="5:5" ht="12" customHeight="1">
      <c r="E28912" s="576"/>
    </row>
    <row r="28913" spans="5:5" ht="12" customHeight="1">
      <c r="E28913" s="576"/>
    </row>
    <row r="28914" spans="5:5" ht="12" customHeight="1">
      <c r="E28914" s="576"/>
    </row>
    <row r="28915" spans="5:5" ht="12" customHeight="1">
      <c r="E28915" s="576"/>
    </row>
    <row r="28916" spans="5:5" ht="12" customHeight="1">
      <c r="E28916" s="576"/>
    </row>
    <row r="28917" spans="5:5" ht="12" customHeight="1">
      <c r="E28917" s="576"/>
    </row>
    <row r="28918" spans="5:5" ht="12" customHeight="1">
      <c r="E28918" s="576"/>
    </row>
    <row r="28919" spans="5:5" ht="12" customHeight="1">
      <c r="E28919" s="576"/>
    </row>
    <row r="28920" spans="5:5" ht="12" customHeight="1">
      <c r="E28920" s="576"/>
    </row>
    <row r="28921" spans="5:5" ht="12" customHeight="1">
      <c r="E28921" s="576"/>
    </row>
    <row r="28922" spans="5:5" ht="12" customHeight="1">
      <c r="E28922" s="576"/>
    </row>
    <row r="28923" spans="5:5" ht="12" customHeight="1">
      <c r="E28923" s="576"/>
    </row>
    <row r="28924" spans="5:5" ht="12" customHeight="1">
      <c r="E28924" s="576"/>
    </row>
    <row r="28925" spans="5:5" ht="12" customHeight="1">
      <c r="E28925" s="576"/>
    </row>
    <row r="28926" spans="5:5" ht="12" customHeight="1">
      <c r="E28926" s="576"/>
    </row>
    <row r="28927" spans="5:5" ht="12" customHeight="1">
      <c r="E28927" s="576"/>
    </row>
    <row r="28928" spans="5:5" ht="12" customHeight="1">
      <c r="E28928" s="576"/>
    </row>
    <row r="28929" spans="5:5" ht="12" customHeight="1">
      <c r="E28929" s="576"/>
    </row>
    <row r="28930" spans="5:5" ht="12" customHeight="1">
      <c r="E28930" s="576"/>
    </row>
    <row r="28931" spans="5:5" ht="12" customHeight="1">
      <c r="E28931" s="576"/>
    </row>
    <row r="28932" spans="5:5" ht="12" customHeight="1">
      <c r="E28932" s="576"/>
    </row>
    <row r="28933" spans="5:5" ht="12" customHeight="1">
      <c r="E28933" s="576"/>
    </row>
    <row r="28934" spans="5:5" ht="12" customHeight="1">
      <c r="E28934" s="576"/>
    </row>
    <row r="28935" spans="5:5" ht="12" customHeight="1">
      <c r="E28935" s="576"/>
    </row>
    <row r="28936" spans="5:5" ht="12" customHeight="1">
      <c r="E28936" s="576"/>
    </row>
    <row r="28937" spans="5:5" ht="12" customHeight="1">
      <c r="E28937" s="576"/>
    </row>
    <row r="28938" spans="5:5" ht="12" customHeight="1">
      <c r="E28938" s="576"/>
    </row>
    <row r="28939" spans="5:5" ht="12" customHeight="1">
      <c r="E28939" s="576"/>
    </row>
    <row r="28940" spans="5:5" ht="12" customHeight="1">
      <c r="E28940" s="576"/>
    </row>
    <row r="28941" spans="5:5" ht="12" customHeight="1">
      <c r="E28941" s="576"/>
    </row>
    <row r="28942" spans="5:5" ht="12" customHeight="1">
      <c r="E28942" s="576"/>
    </row>
    <row r="28943" spans="5:5" ht="12" customHeight="1">
      <c r="E28943" s="576"/>
    </row>
    <row r="28944" spans="5:5" ht="12" customHeight="1">
      <c r="E28944" s="576"/>
    </row>
    <row r="28945" spans="5:5" ht="12" customHeight="1">
      <c r="E28945" s="576"/>
    </row>
    <row r="28946" spans="5:5" ht="12" customHeight="1">
      <c r="E28946" s="576"/>
    </row>
    <row r="28947" spans="5:5" ht="12" customHeight="1">
      <c r="E28947" s="576"/>
    </row>
    <row r="28948" spans="5:5" ht="12" customHeight="1">
      <c r="E28948" s="576"/>
    </row>
    <row r="28949" spans="5:5" ht="12" customHeight="1">
      <c r="E28949" s="576"/>
    </row>
    <row r="28950" spans="5:5" ht="12" customHeight="1">
      <c r="E28950" s="576"/>
    </row>
    <row r="28951" spans="5:5" ht="12" customHeight="1">
      <c r="E28951" s="576"/>
    </row>
    <row r="28952" spans="5:5" ht="12" customHeight="1">
      <c r="E28952" s="576"/>
    </row>
    <row r="28953" spans="5:5" ht="12" customHeight="1">
      <c r="E28953" s="576"/>
    </row>
    <row r="28954" spans="5:5" ht="12" customHeight="1">
      <c r="E28954" s="576"/>
    </row>
    <row r="28955" spans="5:5" ht="12" customHeight="1">
      <c r="E28955" s="576"/>
    </row>
    <row r="28956" spans="5:5" ht="12" customHeight="1">
      <c r="E28956" s="576"/>
    </row>
    <row r="28957" spans="5:5" ht="12" customHeight="1">
      <c r="E28957" s="576"/>
    </row>
    <row r="28958" spans="5:5" ht="12" customHeight="1">
      <c r="E28958" s="576"/>
    </row>
    <row r="28959" spans="5:5" ht="12" customHeight="1">
      <c r="E28959" s="576"/>
    </row>
    <row r="28960" spans="5:5" ht="12" customHeight="1">
      <c r="E28960" s="576"/>
    </row>
    <row r="28961" spans="5:5" ht="12" customHeight="1">
      <c r="E28961" s="576"/>
    </row>
    <row r="28962" spans="5:5" ht="12" customHeight="1">
      <c r="E28962" s="576"/>
    </row>
    <row r="28963" spans="5:5" ht="12" customHeight="1">
      <c r="E28963" s="576"/>
    </row>
    <row r="28964" spans="5:5" ht="12" customHeight="1">
      <c r="E28964" s="576"/>
    </row>
    <row r="28965" spans="5:5" ht="12" customHeight="1">
      <c r="E28965" s="576"/>
    </row>
    <row r="28966" spans="5:5" ht="12" customHeight="1">
      <c r="E28966" s="576"/>
    </row>
    <row r="28967" spans="5:5" ht="12" customHeight="1">
      <c r="E28967" s="576"/>
    </row>
    <row r="28968" spans="5:5" ht="12" customHeight="1">
      <c r="E28968" s="576"/>
    </row>
    <row r="28969" spans="5:5" ht="12" customHeight="1">
      <c r="E28969" s="576"/>
    </row>
    <row r="28970" spans="5:5" ht="12" customHeight="1">
      <c r="E28970" s="576"/>
    </row>
    <row r="28971" spans="5:5" ht="12" customHeight="1">
      <c r="E28971" s="576"/>
    </row>
    <row r="28972" spans="5:5" ht="12" customHeight="1">
      <c r="E28972" s="576"/>
    </row>
    <row r="28973" spans="5:5" ht="12" customHeight="1">
      <c r="E28973" s="576"/>
    </row>
    <row r="28974" spans="5:5" ht="12" customHeight="1">
      <c r="E28974" s="576"/>
    </row>
    <row r="28975" spans="5:5" ht="12" customHeight="1">
      <c r="E28975" s="576"/>
    </row>
    <row r="28976" spans="5:5" ht="12" customHeight="1">
      <c r="E28976" s="576"/>
    </row>
    <row r="28977" spans="5:5" ht="12" customHeight="1">
      <c r="E28977" s="576"/>
    </row>
    <row r="28978" spans="5:5" ht="12" customHeight="1">
      <c r="E28978" s="576"/>
    </row>
    <row r="28979" spans="5:5" ht="12" customHeight="1">
      <c r="E28979" s="576"/>
    </row>
    <row r="28980" spans="5:5" ht="12" customHeight="1">
      <c r="E28980" s="576"/>
    </row>
    <row r="28981" spans="5:5" ht="12" customHeight="1">
      <c r="E28981" s="576"/>
    </row>
    <row r="28982" spans="5:5" ht="12" customHeight="1">
      <c r="E28982" s="576"/>
    </row>
    <row r="28983" spans="5:5" ht="12" customHeight="1">
      <c r="E28983" s="576"/>
    </row>
    <row r="28984" spans="5:5" ht="12" customHeight="1">
      <c r="E28984" s="576"/>
    </row>
    <row r="28985" spans="5:5" ht="12" customHeight="1">
      <c r="E28985" s="576"/>
    </row>
    <row r="28986" spans="5:5" ht="12" customHeight="1">
      <c r="E28986" s="576"/>
    </row>
    <row r="28987" spans="5:5" ht="12" customHeight="1">
      <c r="E28987" s="576"/>
    </row>
    <row r="28988" spans="5:5" ht="12" customHeight="1">
      <c r="E28988" s="576"/>
    </row>
    <row r="28989" spans="5:5" ht="12" customHeight="1">
      <c r="E28989" s="576"/>
    </row>
    <row r="28990" spans="5:5" ht="12" customHeight="1">
      <c r="E28990" s="576"/>
    </row>
    <row r="28991" spans="5:5" ht="12" customHeight="1">
      <c r="E28991" s="576"/>
    </row>
    <row r="28992" spans="5:5" ht="12" customHeight="1">
      <c r="E28992" s="576"/>
    </row>
    <row r="28993" spans="5:5" ht="12" customHeight="1">
      <c r="E28993" s="576"/>
    </row>
    <row r="28994" spans="5:5" ht="12" customHeight="1">
      <c r="E28994" s="576"/>
    </row>
    <row r="28995" spans="5:5" ht="12" customHeight="1">
      <c r="E28995" s="576"/>
    </row>
    <row r="28996" spans="5:5" ht="12" customHeight="1">
      <c r="E28996" s="576"/>
    </row>
    <row r="28997" spans="5:5" ht="12" customHeight="1">
      <c r="E28997" s="576"/>
    </row>
    <row r="28998" spans="5:5" ht="12" customHeight="1">
      <c r="E28998" s="576"/>
    </row>
    <row r="28999" spans="5:5" ht="12" customHeight="1">
      <c r="E28999" s="576"/>
    </row>
    <row r="29000" spans="5:5" ht="12" customHeight="1">
      <c r="E29000" s="576"/>
    </row>
    <row r="29001" spans="5:5" ht="12" customHeight="1">
      <c r="E29001" s="576"/>
    </row>
    <row r="29002" spans="5:5" ht="12" customHeight="1">
      <c r="E29002" s="576"/>
    </row>
    <row r="29003" spans="5:5" ht="12" customHeight="1">
      <c r="E29003" s="576"/>
    </row>
    <row r="29004" spans="5:5" ht="12" customHeight="1">
      <c r="E29004" s="576"/>
    </row>
    <row r="29005" spans="5:5" ht="12" customHeight="1">
      <c r="E29005" s="576"/>
    </row>
    <row r="29006" spans="5:5" ht="12" customHeight="1">
      <c r="E29006" s="576"/>
    </row>
    <row r="29007" spans="5:5" ht="12" customHeight="1">
      <c r="E29007" s="576"/>
    </row>
    <row r="29008" spans="5:5" ht="12" customHeight="1">
      <c r="E29008" s="576"/>
    </row>
    <row r="29009" spans="5:5" ht="12" customHeight="1">
      <c r="E29009" s="576"/>
    </row>
    <row r="29010" spans="5:5" ht="12" customHeight="1">
      <c r="E29010" s="576"/>
    </row>
    <row r="29011" spans="5:5" ht="12" customHeight="1">
      <c r="E29011" s="576"/>
    </row>
    <row r="29012" spans="5:5" ht="12" customHeight="1">
      <c r="E29012" s="576"/>
    </row>
    <row r="29013" spans="5:5" ht="12" customHeight="1">
      <c r="E29013" s="576"/>
    </row>
    <row r="29014" spans="5:5" ht="12" customHeight="1">
      <c r="E29014" s="576"/>
    </row>
    <row r="29015" spans="5:5" ht="12" customHeight="1">
      <c r="E29015" s="576"/>
    </row>
    <row r="29016" spans="5:5" ht="12" customHeight="1">
      <c r="E29016" s="576"/>
    </row>
    <row r="29017" spans="5:5" ht="12" customHeight="1">
      <c r="E29017" s="576"/>
    </row>
    <row r="29018" spans="5:5" ht="12" customHeight="1">
      <c r="E29018" s="576"/>
    </row>
    <row r="29019" spans="5:5" ht="12" customHeight="1">
      <c r="E29019" s="576"/>
    </row>
    <row r="29020" spans="5:5" ht="12" customHeight="1">
      <c r="E29020" s="576"/>
    </row>
    <row r="29021" spans="5:5" ht="12" customHeight="1">
      <c r="E29021" s="576"/>
    </row>
    <row r="29022" spans="5:5" ht="12" customHeight="1">
      <c r="E29022" s="576"/>
    </row>
    <row r="29023" spans="5:5" ht="12" customHeight="1">
      <c r="E29023" s="576"/>
    </row>
    <row r="29024" spans="5:5" ht="12" customHeight="1">
      <c r="E29024" s="576"/>
    </row>
    <row r="29025" spans="5:5" ht="12" customHeight="1">
      <c r="E29025" s="576"/>
    </row>
    <row r="29026" spans="5:5" ht="12" customHeight="1">
      <c r="E29026" s="576"/>
    </row>
    <row r="29027" spans="5:5" ht="12" customHeight="1">
      <c r="E29027" s="576"/>
    </row>
    <row r="29028" spans="5:5" ht="12" customHeight="1">
      <c r="E29028" s="576"/>
    </row>
    <row r="29029" spans="5:5" ht="12" customHeight="1">
      <c r="E29029" s="576"/>
    </row>
    <row r="29030" spans="5:5" ht="12" customHeight="1">
      <c r="E29030" s="576"/>
    </row>
    <row r="29031" spans="5:5" ht="12" customHeight="1">
      <c r="E29031" s="576"/>
    </row>
    <row r="29032" spans="5:5" ht="12" customHeight="1">
      <c r="E29032" s="576"/>
    </row>
    <row r="29033" spans="5:5" ht="12" customHeight="1">
      <c r="E29033" s="576"/>
    </row>
    <row r="29034" spans="5:5" ht="12" customHeight="1">
      <c r="E29034" s="576"/>
    </row>
    <row r="29035" spans="5:5" ht="12" customHeight="1">
      <c r="E29035" s="576"/>
    </row>
    <row r="29036" spans="5:5" ht="12" customHeight="1">
      <c r="E29036" s="576"/>
    </row>
    <row r="29037" spans="5:5" ht="12" customHeight="1">
      <c r="E29037" s="576"/>
    </row>
    <row r="29038" spans="5:5" ht="12" customHeight="1">
      <c r="E29038" s="576"/>
    </row>
    <row r="29039" spans="5:5" ht="12" customHeight="1">
      <c r="E29039" s="576"/>
    </row>
    <row r="29040" spans="5:5" ht="12" customHeight="1">
      <c r="E29040" s="576"/>
    </row>
    <row r="29041" spans="5:5" ht="12" customHeight="1">
      <c r="E29041" s="576"/>
    </row>
    <row r="29042" spans="5:5" ht="12" customHeight="1">
      <c r="E29042" s="576"/>
    </row>
    <row r="29043" spans="5:5" ht="12" customHeight="1">
      <c r="E29043" s="576"/>
    </row>
    <row r="29044" spans="5:5" ht="12" customHeight="1">
      <c r="E29044" s="576"/>
    </row>
    <row r="29045" spans="5:5" ht="12" customHeight="1">
      <c r="E29045" s="576"/>
    </row>
    <row r="29046" spans="5:5" ht="12" customHeight="1">
      <c r="E29046" s="576"/>
    </row>
    <row r="29047" spans="5:5" ht="12" customHeight="1">
      <c r="E29047" s="576"/>
    </row>
    <row r="29048" spans="5:5" ht="12" customHeight="1">
      <c r="E29048" s="576"/>
    </row>
    <row r="29049" spans="5:5" ht="12" customHeight="1">
      <c r="E29049" s="576"/>
    </row>
    <row r="29050" spans="5:5" ht="12" customHeight="1">
      <c r="E29050" s="576"/>
    </row>
    <row r="29051" spans="5:5" ht="12" customHeight="1">
      <c r="E29051" s="576"/>
    </row>
    <row r="29052" spans="5:5" ht="12" customHeight="1">
      <c r="E29052" s="576"/>
    </row>
    <row r="29053" spans="5:5" ht="12" customHeight="1">
      <c r="E29053" s="576"/>
    </row>
    <row r="29054" spans="5:5" ht="12" customHeight="1">
      <c r="E29054" s="576"/>
    </row>
    <row r="29055" spans="5:5" ht="12" customHeight="1">
      <c r="E29055" s="576"/>
    </row>
    <row r="29056" spans="5:5" ht="12" customHeight="1">
      <c r="E29056" s="576"/>
    </row>
    <row r="29057" spans="5:5" ht="12" customHeight="1">
      <c r="E29057" s="576"/>
    </row>
    <row r="29058" spans="5:5" ht="12" customHeight="1">
      <c r="E29058" s="576"/>
    </row>
    <row r="29059" spans="5:5" ht="12" customHeight="1">
      <c r="E29059" s="576"/>
    </row>
    <row r="29060" spans="5:5" ht="12" customHeight="1">
      <c r="E29060" s="576"/>
    </row>
    <row r="29061" spans="5:5" ht="12" customHeight="1">
      <c r="E29061" s="576"/>
    </row>
    <row r="29062" spans="5:5" ht="12" customHeight="1">
      <c r="E29062" s="576"/>
    </row>
    <row r="29063" spans="5:5" ht="12" customHeight="1">
      <c r="E29063" s="576"/>
    </row>
    <row r="29064" spans="5:5" ht="12" customHeight="1">
      <c r="E29064" s="576"/>
    </row>
    <row r="29065" spans="5:5" ht="12" customHeight="1">
      <c r="E29065" s="576"/>
    </row>
    <row r="29066" spans="5:5" ht="12" customHeight="1">
      <c r="E29066" s="576"/>
    </row>
    <row r="29067" spans="5:5" ht="12" customHeight="1">
      <c r="E29067" s="576"/>
    </row>
    <row r="29068" spans="5:5" ht="12" customHeight="1">
      <c r="E29068" s="576"/>
    </row>
    <row r="29069" spans="5:5" ht="12" customHeight="1">
      <c r="E29069" s="576"/>
    </row>
    <row r="29070" spans="5:5" ht="12" customHeight="1">
      <c r="E29070" s="576"/>
    </row>
    <row r="29071" spans="5:5" ht="12" customHeight="1">
      <c r="E29071" s="576"/>
    </row>
    <row r="29072" spans="5:5" ht="12" customHeight="1">
      <c r="E29072" s="576"/>
    </row>
    <row r="29073" spans="5:5" ht="12" customHeight="1">
      <c r="E29073" s="576"/>
    </row>
    <row r="29074" spans="5:5" ht="12" customHeight="1">
      <c r="E29074" s="576"/>
    </row>
    <row r="29075" spans="5:5" ht="12" customHeight="1">
      <c r="E29075" s="576"/>
    </row>
    <row r="29076" spans="5:5" ht="12" customHeight="1">
      <c r="E29076" s="576"/>
    </row>
    <row r="29077" spans="5:5" ht="12" customHeight="1">
      <c r="E29077" s="576"/>
    </row>
    <row r="29078" spans="5:5" ht="12" customHeight="1">
      <c r="E29078" s="576"/>
    </row>
    <row r="29079" spans="5:5" ht="12" customHeight="1">
      <c r="E29079" s="576"/>
    </row>
    <row r="29080" spans="5:5" ht="12" customHeight="1">
      <c r="E29080" s="576"/>
    </row>
    <row r="29081" spans="5:5" ht="12" customHeight="1">
      <c r="E29081" s="576"/>
    </row>
    <row r="29082" spans="5:5" ht="12" customHeight="1">
      <c r="E29082" s="576"/>
    </row>
    <row r="29083" spans="5:5" ht="12" customHeight="1">
      <c r="E29083" s="576"/>
    </row>
    <row r="29084" spans="5:5" ht="12" customHeight="1">
      <c r="E29084" s="576"/>
    </row>
    <row r="29085" spans="5:5" ht="12" customHeight="1">
      <c r="E29085" s="576"/>
    </row>
    <row r="29086" spans="5:5" ht="12" customHeight="1">
      <c r="E29086" s="576"/>
    </row>
    <row r="29087" spans="5:5" ht="12" customHeight="1">
      <c r="E29087" s="576"/>
    </row>
    <row r="29088" spans="5:5" ht="12" customHeight="1">
      <c r="E29088" s="576"/>
    </row>
    <row r="29089" spans="5:5" ht="12" customHeight="1">
      <c r="E29089" s="576"/>
    </row>
    <row r="29090" spans="5:5" ht="12" customHeight="1">
      <c r="E29090" s="576"/>
    </row>
    <row r="29091" spans="5:5" ht="12" customHeight="1">
      <c r="E29091" s="576"/>
    </row>
    <row r="29092" spans="5:5" ht="12" customHeight="1">
      <c r="E29092" s="576"/>
    </row>
    <row r="29093" spans="5:5" ht="12" customHeight="1">
      <c r="E29093" s="576"/>
    </row>
    <row r="29094" spans="5:5" ht="12" customHeight="1">
      <c r="E29094" s="576"/>
    </row>
    <row r="29095" spans="5:5" ht="12" customHeight="1">
      <c r="E29095" s="576"/>
    </row>
    <row r="29096" spans="5:5" ht="12" customHeight="1">
      <c r="E29096" s="576"/>
    </row>
    <row r="29097" spans="5:5" ht="12" customHeight="1">
      <c r="E29097" s="576"/>
    </row>
    <row r="29098" spans="5:5" ht="12" customHeight="1">
      <c r="E29098" s="576"/>
    </row>
    <row r="29099" spans="5:5" ht="12" customHeight="1">
      <c r="E29099" s="576"/>
    </row>
    <row r="29100" spans="5:5" ht="12" customHeight="1">
      <c r="E29100" s="576"/>
    </row>
    <row r="29101" spans="5:5" ht="12" customHeight="1">
      <c r="E29101" s="576"/>
    </row>
    <row r="29102" spans="5:5" ht="12" customHeight="1">
      <c r="E29102" s="576"/>
    </row>
    <row r="29103" spans="5:5" ht="12" customHeight="1">
      <c r="E29103" s="576"/>
    </row>
    <row r="29104" spans="5:5" ht="12" customHeight="1">
      <c r="E29104" s="576"/>
    </row>
    <row r="29105" spans="5:5" ht="12" customHeight="1">
      <c r="E29105" s="576"/>
    </row>
    <row r="29106" spans="5:5" ht="12" customHeight="1">
      <c r="E29106" s="576"/>
    </row>
    <row r="29107" spans="5:5" ht="12" customHeight="1">
      <c r="E29107" s="576"/>
    </row>
    <row r="29108" spans="5:5" ht="12" customHeight="1">
      <c r="E29108" s="576"/>
    </row>
    <row r="29109" spans="5:5" ht="12" customHeight="1">
      <c r="E29109" s="576"/>
    </row>
    <row r="29110" spans="5:5" ht="12" customHeight="1">
      <c r="E29110" s="576"/>
    </row>
    <row r="29111" spans="5:5" ht="12" customHeight="1">
      <c r="E29111" s="576"/>
    </row>
    <row r="29112" spans="5:5" ht="12" customHeight="1">
      <c r="E29112" s="576"/>
    </row>
    <row r="29113" spans="5:5" ht="12" customHeight="1">
      <c r="E29113" s="576"/>
    </row>
    <row r="29114" spans="5:5" ht="12" customHeight="1">
      <c r="E29114" s="576"/>
    </row>
    <row r="29115" spans="5:5" ht="12" customHeight="1">
      <c r="E29115" s="576"/>
    </row>
    <row r="29116" spans="5:5" ht="12" customHeight="1">
      <c r="E29116" s="576"/>
    </row>
    <row r="29117" spans="5:5" ht="12" customHeight="1">
      <c r="E29117" s="576"/>
    </row>
    <row r="29118" spans="5:5" ht="12" customHeight="1">
      <c r="E29118" s="576"/>
    </row>
    <row r="29119" spans="5:5" ht="12" customHeight="1">
      <c r="E29119" s="576"/>
    </row>
    <row r="29120" spans="5:5" ht="12" customHeight="1">
      <c r="E29120" s="576"/>
    </row>
    <row r="29121" spans="5:5" ht="12" customHeight="1">
      <c r="E29121" s="576"/>
    </row>
    <row r="29122" spans="5:5" ht="12" customHeight="1">
      <c r="E29122" s="576"/>
    </row>
    <row r="29123" spans="5:5" ht="12" customHeight="1">
      <c r="E29123" s="576"/>
    </row>
    <row r="29124" spans="5:5" ht="12" customHeight="1">
      <c r="E29124" s="576"/>
    </row>
    <row r="29125" spans="5:5" ht="12" customHeight="1">
      <c r="E29125" s="576"/>
    </row>
    <row r="29126" spans="5:5" ht="12" customHeight="1">
      <c r="E29126" s="576"/>
    </row>
    <row r="29127" spans="5:5" ht="12" customHeight="1">
      <c r="E29127" s="576"/>
    </row>
    <row r="29128" spans="5:5" ht="12" customHeight="1">
      <c r="E29128" s="576"/>
    </row>
    <row r="29129" spans="5:5" ht="12" customHeight="1">
      <c r="E29129" s="576"/>
    </row>
    <row r="29130" spans="5:5" ht="12" customHeight="1">
      <c r="E29130" s="576"/>
    </row>
    <row r="29131" spans="5:5" ht="12" customHeight="1">
      <c r="E29131" s="576"/>
    </row>
    <row r="29132" spans="5:5" ht="12" customHeight="1">
      <c r="E29132" s="576"/>
    </row>
    <row r="29133" spans="5:5" ht="12" customHeight="1">
      <c r="E29133" s="576"/>
    </row>
    <row r="29134" spans="5:5" ht="12" customHeight="1">
      <c r="E29134" s="576"/>
    </row>
    <row r="29135" spans="5:5" ht="12" customHeight="1">
      <c r="E29135" s="576"/>
    </row>
    <row r="29136" spans="5:5" ht="12" customHeight="1">
      <c r="E29136" s="576"/>
    </row>
    <row r="29137" spans="5:5" ht="12" customHeight="1">
      <c r="E29137" s="576"/>
    </row>
    <row r="29138" spans="5:5" ht="12" customHeight="1">
      <c r="E29138" s="576"/>
    </row>
    <row r="29139" spans="5:5" ht="12" customHeight="1">
      <c r="E29139" s="576"/>
    </row>
    <row r="29140" spans="5:5" ht="12" customHeight="1">
      <c r="E29140" s="576"/>
    </row>
    <row r="29141" spans="5:5" ht="12" customHeight="1">
      <c r="E29141" s="576"/>
    </row>
    <row r="29142" spans="5:5" ht="12" customHeight="1">
      <c r="E29142" s="576"/>
    </row>
    <row r="29143" spans="5:5" ht="12" customHeight="1">
      <c r="E29143" s="576"/>
    </row>
    <row r="29144" spans="5:5" ht="12" customHeight="1">
      <c r="E29144" s="576"/>
    </row>
    <row r="29145" spans="5:5" ht="12" customHeight="1">
      <c r="E29145" s="576"/>
    </row>
    <row r="29146" spans="5:5" ht="12" customHeight="1">
      <c r="E29146" s="576"/>
    </row>
    <row r="29147" spans="5:5" ht="12" customHeight="1">
      <c r="E29147" s="576"/>
    </row>
    <row r="29148" spans="5:5" ht="12" customHeight="1">
      <c r="E29148" s="576"/>
    </row>
    <row r="29149" spans="5:5" ht="12" customHeight="1">
      <c r="E29149" s="576"/>
    </row>
    <row r="29150" spans="5:5" ht="12" customHeight="1">
      <c r="E29150" s="576"/>
    </row>
    <row r="29151" spans="5:5" ht="12" customHeight="1">
      <c r="E29151" s="576"/>
    </row>
    <row r="29152" spans="5:5" ht="12" customHeight="1">
      <c r="E29152" s="576"/>
    </row>
    <row r="29153" spans="5:5" ht="12" customHeight="1">
      <c r="E29153" s="576"/>
    </row>
    <row r="29154" spans="5:5" ht="12" customHeight="1">
      <c r="E29154" s="576"/>
    </row>
    <row r="29155" spans="5:5" ht="12" customHeight="1">
      <c r="E29155" s="576"/>
    </row>
    <row r="29156" spans="5:5" ht="12" customHeight="1">
      <c r="E29156" s="576"/>
    </row>
    <row r="29157" spans="5:5" ht="12" customHeight="1">
      <c r="E29157" s="576"/>
    </row>
    <row r="29158" spans="5:5" ht="12" customHeight="1">
      <c r="E29158" s="576"/>
    </row>
    <row r="29159" spans="5:5" ht="12" customHeight="1">
      <c r="E29159" s="576"/>
    </row>
    <row r="29160" spans="5:5" ht="12" customHeight="1">
      <c r="E29160" s="576"/>
    </row>
    <row r="29161" spans="5:5" ht="12" customHeight="1">
      <c r="E29161" s="576"/>
    </row>
    <row r="29162" spans="5:5" ht="12" customHeight="1">
      <c r="E29162" s="576"/>
    </row>
    <row r="29163" spans="5:5" ht="12" customHeight="1">
      <c r="E29163" s="576"/>
    </row>
    <row r="29164" spans="5:5" ht="12" customHeight="1">
      <c r="E29164" s="576"/>
    </row>
    <row r="29165" spans="5:5" ht="12" customHeight="1">
      <c r="E29165" s="576"/>
    </row>
    <row r="29166" spans="5:5" ht="12" customHeight="1">
      <c r="E29166" s="576"/>
    </row>
    <row r="29167" spans="5:5" ht="12" customHeight="1">
      <c r="E29167" s="576"/>
    </row>
    <row r="29168" spans="5:5" ht="12" customHeight="1">
      <c r="E29168" s="576"/>
    </row>
    <row r="29169" spans="5:5" ht="12" customHeight="1">
      <c r="E29169" s="576"/>
    </row>
    <row r="29170" spans="5:5" ht="12" customHeight="1">
      <c r="E29170" s="576"/>
    </row>
    <row r="29171" spans="5:5" ht="12" customHeight="1">
      <c r="E29171" s="576"/>
    </row>
    <row r="29172" spans="5:5" ht="12" customHeight="1">
      <c r="E29172" s="576"/>
    </row>
    <row r="29173" spans="5:5" ht="12" customHeight="1">
      <c r="E29173" s="576"/>
    </row>
    <row r="29174" spans="5:5" ht="12" customHeight="1">
      <c r="E29174" s="576"/>
    </row>
    <row r="29175" spans="5:5" ht="12" customHeight="1">
      <c r="E29175" s="576"/>
    </row>
    <row r="29176" spans="5:5" ht="12" customHeight="1">
      <c r="E29176" s="576"/>
    </row>
    <row r="29177" spans="5:5" ht="12" customHeight="1">
      <c r="E29177" s="576"/>
    </row>
    <row r="29178" spans="5:5" ht="12" customHeight="1">
      <c r="E29178" s="576"/>
    </row>
    <row r="29179" spans="5:5" ht="12" customHeight="1">
      <c r="E29179" s="576"/>
    </row>
    <row r="29180" spans="5:5" ht="12" customHeight="1">
      <c r="E29180" s="576"/>
    </row>
    <row r="29181" spans="5:5" ht="12" customHeight="1">
      <c r="E29181" s="576"/>
    </row>
    <row r="29182" spans="5:5" ht="12" customHeight="1">
      <c r="E29182" s="576"/>
    </row>
    <row r="29183" spans="5:5" ht="12" customHeight="1">
      <c r="E29183" s="576"/>
    </row>
    <row r="29184" spans="5:5" ht="12" customHeight="1">
      <c r="E29184" s="576"/>
    </row>
    <row r="29185" spans="5:5" ht="12" customHeight="1">
      <c r="E29185" s="576"/>
    </row>
    <row r="29186" spans="5:5" ht="12" customHeight="1">
      <c r="E29186" s="576"/>
    </row>
    <row r="29187" spans="5:5" ht="12" customHeight="1">
      <c r="E29187" s="576"/>
    </row>
    <row r="29188" spans="5:5" ht="12" customHeight="1">
      <c r="E29188" s="576"/>
    </row>
    <row r="29189" spans="5:5" ht="12" customHeight="1">
      <c r="E29189" s="576"/>
    </row>
    <row r="29190" spans="5:5" ht="12" customHeight="1">
      <c r="E29190" s="576"/>
    </row>
    <row r="29191" spans="5:5" ht="12" customHeight="1">
      <c r="E29191" s="576"/>
    </row>
    <row r="29192" spans="5:5" ht="12" customHeight="1">
      <c r="E29192" s="576"/>
    </row>
    <row r="29193" spans="5:5" ht="12" customHeight="1">
      <c r="E29193" s="576"/>
    </row>
    <row r="29194" spans="5:5" ht="12" customHeight="1">
      <c r="E29194" s="576"/>
    </row>
    <row r="29195" spans="5:5" ht="12" customHeight="1">
      <c r="E29195" s="576"/>
    </row>
    <row r="29196" spans="5:5" ht="12" customHeight="1">
      <c r="E29196" s="576"/>
    </row>
    <row r="29197" spans="5:5" ht="12" customHeight="1">
      <c r="E29197" s="576"/>
    </row>
    <row r="29198" spans="5:5" ht="12" customHeight="1">
      <c r="E29198" s="576"/>
    </row>
    <row r="29199" spans="5:5" ht="12" customHeight="1">
      <c r="E29199" s="576"/>
    </row>
    <row r="29200" spans="5:5" ht="12" customHeight="1">
      <c r="E29200" s="576"/>
    </row>
    <row r="29201" spans="5:5" ht="12" customHeight="1">
      <c r="E29201" s="576"/>
    </row>
    <row r="29202" spans="5:5" ht="12" customHeight="1">
      <c r="E29202" s="576"/>
    </row>
    <row r="29203" spans="5:5" ht="12" customHeight="1">
      <c r="E29203" s="576"/>
    </row>
    <row r="29204" spans="5:5" ht="12" customHeight="1">
      <c r="E29204" s="576"/>
    </row>
    <row r="29205" spans="5:5" ht="12" customHeight="1">
      <c r="E29205" s="576"/>
    </row>
    <row r="29206" spans="5:5" ht="12" customHeight="1">
      <c r="E29206" s="576"/>
    </row>
    <row r="29207" spans="5:5" ht="12" customHeight="1">
      <c r="E29207" s="576"/>
    </row>
    <row r="29208" spans="5:5" ht="12" customHeight="1">
      <c r="E29208" s="576"/>
    </row>
    <row r="29209" spans="5:5" ht="12" customHeight="1">
      <c r="E29209" s="576"/>
    </row>
    <row r="29210" spans="5:5" ht="12" customHeight="1">
      <c r="E29210" s="576"/>
    </row>
    <row r="29211" spans="5:5" ht="12" customHeight="1">
      <c r="E29211" s="576"/>
    </row>
    <row r="29212" spans="5:5" ht="12" customHeight="1">
      <c r="E29212" s="576"/>
    </row>
    <row r="29213" spans="5:5" ht="12" customHeight="1">
      <c r="E29213" s="576"/>
    </row>
    <row r="29214" spans="5:5" ht="12" customHeight="1">
      <c r="E29214" s="576"/>
    </row>
    <row r="29215" spans="5:5" ht="12" customHeight="1">
      <c r="E29215" s="576"/>
    </row>
    <row r="29216" spans="5:5" ht="12" customHeight="1">
      <c r="E29216" s="576"/>
    </row>
    <row r="29217" spans="5:5" ht="12" customHeight="1">
      <c r="E29217" s="576"/>
    </row>
    <row r="29218" spans="5:5" ht="12" customHeight="1">
      <c r="E29218" s="576"/>
    </row>
    <row r="29219" spans="5:5" ht="12" customHeight="1">
      <c r="E29219" s="576"/>
    </row>
    <row r="29220" spans="5:5" ht="12" customHeight="1">
      <c r="E29220" s="576"/>
    </row>
    <row r="29221" spans="5:5" ht="12" customHeight="1">
      <c r="E29221" s="576"/>
    </row>
    <row r="29222" spans="5:5" ht="12" customHeight="1">
      <c r="E29222" s="576"/>
    </row>
    <row r="29223" spans="5:5" ht="12" customHeight="1">
      <c r="E29223" s="576"/>
    </row>
    <row r="29224" spans="5:5" ht="12" customHeight="1">
      <c r="E29224" s="576"/>
    </row>
    <row r="29225" spans="5:5" ht="12" customHeight="1">
      <c r="E29225" s="576"/>
    </row>
    <row r="29226" spans="5:5" ht="12" customHeight="1">
      <c r="E29226" s="576"/>
    </row>
    <row r="29227" spans="5:5" ht="12" customHeight="1">
      <c r="E29227" s="576"/>
    </row>
    <row r="29228" spans="5:5" ht="12" customHeight="1">
      <c r="E29228" s="576"/>
    </row>
    <row r="29229" spans="5:5" ht="12" customHeight="1">
      <c r="E29229" s="576"/>
    </row>
    <row r="29230" spans="5:5" ht="12" customHeight="1">
      <c r="E29230" s="576"/>
    </row>
    <row r="29231" spans="5:5" ht="12" customHeight="1">
      <c r="E29231" s="576"/>
    </row>
    <row r="29232" spans="5:5" ht="12" customHeight="1">
      <c r="E29232" s="576"/>
    </row>
    <row r="29233" spans="5:5" ht="12" customHeight="1">
      <c r="E29233" s="576"/>
    </row>
    <row r="29234" spans="5:5" ht="12" customHeight="1">
      <c r="E29234" s="576"/>
    </row>
    <row r="29235" spans="5:5" ht="12" customHeight="1">
      <c r="E29235" s="576"/>
    </row>
    <row r="29236" spans="5:5" ht="12" customHeight="1">
      <c r="E29236" s="576"/>
    </row>
    <row r="29237" spans="5:5" ht="12" customHeight="1">
      <c r="E29237" s="576"/>
    </row>
    <row r="29238" spans="5:5" ht="12" customHeight="1">
      <c r="E29238" s="576"/>
    </row>
    <row r="29239" spans="5:5" ht="12" customHeight="1">
      <c r="E29239" s="576"/>
    </row>
    <row r="29240" spans="5:5" ht="12" customHeight="1">
      <c r="E29240" s="576"/>
    </row>
    <row r="29241" spans="5:5" ht="12" customHeight="1">
      <c r="E29241" s="576"/>
    </row>
    <row r="29242" spans="5:5" ht="12" customHeight="1">
      <c r="E29242" s="576"/>
    </row>
    <row r="29243" spans="5:5" ht="12" customHeight="1">
      <c r="E29243" s="576"/>
    </row>
    <row r="29244" spans="5:5" ht="12" customHeight="1">
      <c r="E29244" s="576"/>
    </row>
    <row r="29245" spans="5:5" ht="12" customHeight="1">
      <c r="E29245" s="576"/>
    </row>
    <row r="29246" spans="5:5" ht="12" customHeight="1">
      <c r="E29246" s="576"/>
    </row>
    <row r="29247" spans="5:5" ht="12" customHeight="1">
      <c r="E29247" s="576"/>
    </row>
    <row r="29248" spans="5:5" ht="12" customHeight="1">
      <c r="E29248" s="576"/>
    </row>
    <row r="29249" spans="5:5" ht="12" customHeight="1">
      <c r="E29249" s="576"/>
    </row>
    <row r="29250" spans="5:5" ht="12" customHeight="1">
      <c r="E29250" s="576"/>
    </row>
    <row r="29251" spans="5:5" ht="12" customHeight="1">
      <c r="E29251" s="576"/>
    </row>
    <row r="29252" spans="5:5" ht="12" customHeight="1">
      <c r="E29252" s="576"/>
    </row>
    <row r="29253" spans="5:5" ht="12" customHeight="1">
      <c r="E29253" s="576"/>
    </row>
    <row r="29254" spans="5:5" ht="12" customHeight="1">
      <c r="E29254" s="576"/>
    </row>
    <row r="29255" spans="5:5" ht="12" customHeight="1">
      <c r="E29255" s="576"/>
    </row>
    <row r="29256" spans="5:5" ht="12" customHeight="1">
      <c r="E29256" s="576"/>
    </row>
    <row r="29257" spans="5:5" ht="12" customHeight="1">
      <c r="E29257" s="576"/>
    </row>
    <row r="29258" spans="5:5" ht="12" customHeight="1">
      <c r="E29258" s="576"/>
    </row>
    <row r="29259" spans="5:5" ht="12" customHeight="1">
      <c r="E29259" s="576"/>
    </row>
    <row r="29260" spans="5:5" ht="12" customHeight="1">
      <c r="E29260" s="576"/>
    </row>
    <row r="29261" spans="5:5" ht="12" customHeight="1">
      <c r="E29261" s="576"/>
    </row>
    <row r="29262" spans="5:5" ht="12" customHeight="1">
      <c r="E29262" s="576"/>
    </row>
    <row r="29263" spans="5:5" ht="12" customHeight="1">
      <c r="E29263" s="576"/>
    </row>
    <row r="29264" spans="5:5" ht="12" customHeight="1">
      <c r="E29264" s="576"/>
    </row>
    <row r="29265" spans="5:5" ht="12" customHeight="1">
      <c r="E29265" s="576"/>
    </row>
    <row r="29266" spans="5:5" ht="12" customHeight="1">
      <c r="E29266" s="576"/>
    </row>
    <row r="29267" spans="5:5" ht="12" customHeight="1">
      <c r="E29267" s="576"/>
    </row>
    <row r="29268" spans="5:5" ht="12" customHeight="1">
      <c r="E29268" s="576"/>
    </row>
    <row r="29269" spans="5:5" ht="12" customHeight="1">
      <c r="E29269" s="576"/>
    </row>
    <row r="29270" spans="5:5" ht="12" customHeight="1">
      <c r="E29270" s="576"/>
    </row>
    <row r="29271" spans="5:5" ht="12" customHeight="1">
      <c r="E29271" s="576"/>
    </row>
    <row r="29272" spans="5:5" ht="12" customHeight="1">
      <c r="E29272" s="576"/>
    </row>
    <row r="29273" spans="5:5" ht="12" customHeight="1">
      <c r="E29273" s="576"/>
    </row>
    <row r="29274" spans="5:5" ht="12" customHeight="1">
      <c r="E29274" s="576"/>
    </row>
    <row r="29275" spans="5:5" ht="12" customHeight="1">
      <c r="E29275" s="576"/>
    </row>
    <row r="29276" spans="5:5" ht="12" customHeight="1">
      <c r="E29276" s="576"/>
    </row>
    <row r="29277" spans="5:5" ht="12" customHeight="1">
      <c r="E29277" s="576"/>
    </row>
    <row r="29278" spans="5:5" ht="12" customHeight="1">
      <c r="E29278" s="576"/>
    </row>
    <row r="29279" spans="5:5" ht="12" customHeight="1">
      <c r="E29279" s="576"/>
    </row>
    <row r="29280" spans="5:5" ht="12" customHeight="1">
      <c r="E29280" s="576"/>
    </row>
    <row r="29281" spans="5:5" ht="12" customHeight="1">
      <c r="E29281" s="576"/>
    </row>
    <row r="29282" spans="5:5" ht="12" customHeight="1">
      <c r="E29282" s="576"/>
    </row>
    <row r="29283" spans="5:5" ht="12" customHeight="1">
      <c r="E29283" s="576"/>
    </row>
    <row r="29284" spans="5:5" ht="12" customHeight="1">
      <c r="E29284" s="576"/>
    </row>
    <row r="29285" spans="5:5" ht="12" customHeight="1">
      <c r="E29285" s="576"/>
    </row>
    <row r="29286" spans="5:5" ht="12" customHeight="1">
      <c r="E29286" s="576"/>
    </row>
    <row r="29287" spans="5:5" ht="12" customHeight="1">
      <c r="E29287" s="576"/>
    </row>
    <row r="29288" spans="5:5" ht="12" customHeight="1">
      <c r="E29288" s="576"/>
    </row>
    <row r="29289" spans="5:5" ht="12" customHeight="1">
      <c r="E29289" s="576"/>
    </row>
    <row r="29290" spans="5:5" ht="12" customHeight="1">
      <c r="E29290" s="576"/>
    </row>
    <row r="29291" spans="5:5" ht="12" customHeight="1">
      <c r="E29291" s="576"/>
    </row>
    <row r="29292" spans="5:5" ht="12" customHeight="1">
      <c r="E29292" s="576"/>
    </row>
    <row r="29293" spans="5:5" ht="12" customHeight="1">
      <c r="E29293" s="576"/>
    </row>
    <row r="29294" spans="5:5" ht="12" customHeight="1">
      <c r="E29294" s="576"/>
    </row>
    <row r="29295" spans="5:5" ht="12" customHeight="1">
      <c r="E29295" s="576"/>
    </row>
    <row r="29296" spans="5:5" ht="12" customHeight="1">
      <c r="E29296" s="576"/>
    </row>
    <row r="29297" spans="5:5" ht="12" customHeight="1">
      <c r="E29297" s="576"/>
    </row>
    <row r="29298" spans="5:5" ht="12" customHeight="1">
      <c r="E29298" s="576"/>
    </row>
    <row r="29299" spans="5:5" ht="12" customHeight="1">
      <c r="E29299" s="576"/>
    </row>
    <row r="29300" spans="5:5" ht="12" customHeight="1">
      <c r="E29300" s="576"/>
    </row>
    <row r="29301" spans="5:5" ht="12" customHeight="1">
      <c r="E29301" s="576"/>
    </row>
    <row r="29302" spans="5:5" ht="12" customHeight="1">
      <c r="E29302" s="576"/>
    </row>
    <row r="29303" spans="5:5" ht="12" customHeight="1">
      <c r="E29303" s="576"/>
    </row>
    <row r="29304" spans="5:5" ht="12" customHeight="1">
      <c r="E29304" s="576"/>
    </row>
    <row r="29305" spans="5:5" ht="12" customHeight="1">
      <c r="E29305" s="576"/>
    </row>
    <row r="29306" spans="5:5" ht="12" customHeight="1">
      <c r="E29306" s="576"/>
    </row>
    <row r="29307" spans="5:5" ht="12" customHeight="1">
      <c r="E29307" s="576"/>
    </row>
    <row r="29308" spans="5:5" ht="12" customHeight="1">
      <c r="E29308" s="576"/>
    </row>
    <row r="29309" spans="5:5" ht="12" customHeight="1">
      <c r="E29309" s="576"/>
    </row>
    <row r="29310" spans="5:5" ht="12" customHeight="1">
      <c r="E29310" s="576"/>
    </row>
    <row r="29311" spans="5:5" ht="12" customHeight="1">
      <c r="E29311" s="576"/>
    </row>
    <row r="29312" spans="5:5" ht="12" customHeight="1">
      <c r="E29312" s="576"/>
    </row>
    <row r="29313" spans="5:5" ht="12" customHeight="1">
      <c r="E29313" s="576"/>
    </row>
    <row r="29314" spans="5:5" ht="12" customHeight="1">
      <c r="E29314" s="576"/>
    </row>
    <row r="29315" spans="5:5" ht="12" customHeight="1">
      <c r="E29315" s="576"/>
    </row>
    <row r="29316" spans="5:5" ht="12" customHeight="1">
      <c r="E29316" s="576"/>
    </row>
    <row r="29317" spans="5:5" ht="12" customHeight="1">
      <c r="E29317" s="576"/>
    </row>
    <row r="29318" spans="5:5" ht="12" customHeight="1">
      <c r="E29318" s="576"/>
    </row>
    <row r="29319" spans="5:5" ht="12" customHeight="1">
      <c r="E29319" s="576"/>
    </row>
    <row r="29320" spans="5:5" ht="12" customHeight="1">
      <c r="E29320" s="576"/>
    </row>
    <row r="29321" spans="5:5" ht="12" customHeight="1">
      <c r="E29321" s="576"/>
    </row>
    <row r="29322" spans="5:5" ht="12" customHeight="1">
      <c r="E29322" s="576"/>
    </row>
    <row r="29323" spans="5:5" ht="12" customHeight="1">
      <c r="E29323" s="576"/>
    </row>
    <row r="29324" spans="5:5" ht="12" customHeight="1">
      <c r="E29324" s="576"/>
    </row>
    <row r="29325" spans="5:5" ht="12" customHeight="1">
      <c r="E29325" s="576"/>
    </row>
    <row r="29326" spans="5:5" ht="12" customHeight="1">
      <c r="E29326" s="576"/>
    </row>
    <row r="29327" spans="5:5" ht="12" customHeight="1">
      <c r="E29327" s="576"/>
    </row>
    <row r="29328" spans="5:5" ht="12" customHeight="1">
      <c r="E29328" s="576"/>
    </row>
    <row r="29329" spans="5:5" ht="12" customHeight="1">
      <c r="E29329" s="576"/>
    </row>
    <row r="29330" spans="5:5" ht="12" customHeight="1">
      <c r="E29330" s="576"/>
    </row>
    <row r="29331" spans="5:5" ht="12" customHeight="1">
      <c r="E29331" s="576"/>
    </row>
    <row r="29332" spans="5:5" ht="12" customHeight="1">
      <c r="E29332" s="576"/>
    </row>
    <row r="29333" spans="5:5" ht="12" customHeight="1">
      <c r="E29333" s="576"/>
    </row>
    <row r="29334" spans="5:5" ht="12" customHeight="1">
      <c r="E29334" s="576"/>
    </row>
    <row r="29335" spans="5:5" ht="12" customHeight="1">
      <c r="E29335" s="576"/>
    </row>
    <row r="29336" spans="5:5" ht="12" customHeight="1">
      <c r="E29336" s="576"/>
    </row>
    <row r="29337" spans="5:5" ht="12" customHeight="1">
      <c r="E29337" s="576"/>
    </row>
    <row r="29338" spans="5:5" ht="12" customHeight="1">
      <c r="E29338" s="576"/>
    </row>
    <row r="29339" spans="5:5" ht="12" customHeight="1">
      <c r="E29339" s="576"/>
    </row>
    <row r="29340" spans="5:5" ht="12" customHeight="1">
      <c r="E29340" s="576"/>
    </row>
    <row r="29341" spans="5:5" ht="12" customHeight="1">
      <c r="E29341" s="576"/>
    </row>
    <row r="29342" spans="5:5" ht="12" customHeight="1">
      <c r="E29342" s="576"/>
    </row>
    <row r="29343" spans="5:5" ht="12" customHeight="1">
      <c r="E29343" s="576"/>
    </row>
    <row r="29344" spans="5:5" ht="12" customHeight="1">
      <c r="E29344" s="576"/>
    </row>
    <row r="29345" spans="5:5" ht="12" customHeight="1">
      <c r="E29345" s="576"/>
    </row>
    <row r="29346" spans="5:5" ht="12" customHeight="1">
      <c r="E29346" s="576"/>
    </row>
    <row r="29347" spans="5:5" ht="12" customHeight="1">
      <c r="E29347" s="576"/>
    </row>
    <row r="29348" spans="5:5" ht="12" customHeight="1">
      <c r="E29348" s="576"/>
    </row>
    <row r="29349" spans="5:5" ht="12" customHeight="1">
      <c r="E29349" s="576"/>
    </row>
    <row r="29350" spans="5:5" ht="12" customHeight="1">
      <c r="E29350" s="576"/>
    </row>
    <row r="29351" spans="5:5" ht="12" customHeight="1">
      <c r="E29351" s="576"/>
    </row>
    <row r="29352" spans="5:5" ht="12" customHeight="1">
      <c r="E29352" s="576"/>
    </row>
    <row r="29353" spans="5:5" ht="12" customHeight="1">
      <c r="E29353" s="576"/>
    </row>
    <row r="29354" spans="5:5" ht="12" customHeight="1">
      <c r="E29354" s="576"/>
    </row>
    <row r="29355" spans="5:5" ht="12" customHeight="1">
      <c r="E29355" s="576"/>
    </row>
    <row r="29356" spans="5:5" ht="12" customHeight="1">
      <c r="E29356" s="576"/>
    </row>
    <row r="29357" spans="5:5" ht="12" customHeight="1">
      <c r="E29357" s="576"/>
    </row>
    <row r="29358" spans="5:5" ht="12" customHeight="1">
      <c r="E29358" s="576"/>
    </row>
    <row r="29359" spans="5:5" ht="12" customHeight="1">
      <c r="E29359" s="576"/>
    </row>
    <row r="29360" spans="5:5" ht="12" customHeight="1">
      <c r="E29360" s="576"/>
    </row>
    <row r="29361" spans="5:5" ht="12" customHeight="1">
      <c r="E29361" s="576"/>
    </row>
    <row r="29362" spans="5:5" ht="12" customHeight="1">
      <c r="E29362" s="576"/>
    </row>
    <row r="29363" spans="5:5" ht="12" customHeight="1">
      <c r="E29363" s="576"/>
    </row>
    <row r="29364" spans="5:5" ht="12" customHeight="1">
      <c r="E29364" s="576"/>
    </row>
    <row r="29365" spans="5:5" ht="12" customHeight="1">
      <c r="E29365" s="576"/>
    </row>
    <row r="29366" spans="5:5" ht="12" customHeight="1">
      <c r="E29366" s="576"/>
    </row>
    <row r="29367" spans="5:5" ht="12" customHeight="1">
      <c r="E29367" s="576"/>
    </row>
    <row r="29368" spans="5:5" ht="12" customHeight="1">
      <c r="E29368" s="576"/>
    </row>
    <row r="29369" spans="5:5" ht="12" customHeight="1">
      <c r="E29369" s="576"/>
    </row>
    <row r="29370" spans="5:5" ht="12" customHeight="1">
      <c r="E29370" s="576"/>
    </row>
    <row r="29371" spans="5:5" ht="12" customHeight="1">
      <c r="E29371" s="576"/>
    </row>
    <row r="29372" spans="5:5" ht="12" customHeight="1">
      <c r="E29372" s="576"/>
    </row>
    <row r="29373" spans="5:5" ht="12" customHeight="1">
      <c r="E29373" s="576"/>
    </row>
    <row r="29374" spans="5:5" ht="12" customHeight="1">
      <c r="E29374" s="576"/>
    </row>
    <row r="29375" spans="5:5" ht="12" customHeight="1">
      <c r="E29375" s="576"/>
    </row>
    <row r="29376" spans="5:5" ht="12" customHeight="1">
      <c r="E29376" s="576"/>
    </row>
    <row r="29377" spans="5:5" ht="12" customHeight="1">
      <c r="E29377" s="576"/>
    </row>
    <row r="29378" spans="5:5" ht="12" customHeight="1">
      <c r="E29378" s="576"/>
    </row>
    <row r="29379" spans="5:5" ht="12" customHeight="1">
      <c r="E29379" s="576"/>
    </row>
    <row r="29380" spans="5:5" ht="12" customHeight="1">
      <c r="E29380" s="576"/>
    </row>
    <row r="29381" spans="5:5" ht="12" customHeight="1">
      <c r="E29381" s="576"/>
    </row>
    <row r="29382" spans="5:5" ht="12" customHeight="1">
      <c r="E29382" s="576"/>
    </row>
    <row r="29383" spans="5:5" ht="12" customHeight="1">
      <c r="E29383" s="576"/>
    </row>
    <row r="29384" spans="5:5" ht="12" customHeight="1">
      <c r="E29384" s="576"/>
    </row>
    <row r="29385" spans="5:5" ht="12" customHeight="1">
      <c r="E29385" s="576"/>
    </row>
    <row r="29386" spans="5:5" ht="12" customHeight="1">
      <c r="E29386" s="576"/>
    </row>
    <row r="29387" spans="5:5" ht="12" customHeight="1">
      <c r="E29387" s="576"/>
    </row>
    <row r="29388" spans="5:5" ht="12" customHeight="1">
      <c r="E29388" s="576"/>
    </row>
    <row r="29389" spans="5:5" ht="12" customHeight="1">
      <c r="E29389" s="576"/>
    </row>
    <row r="29390" spans="5:5" ht="12" customHeight="1">
      <c r="E29390" s="576"/>
    </row>
    <row r="29391" spans="5:5" ht="12" customHeight="1">
      <c r="E29391" s="576"/>
    </row>
    <row r="29392" spans="5:5" ht="12" customHeight="1">
      <c r="E29392" s="576"/>
    </row>
    <row r="29393" spans="5:5" ht="12" customHeight="1">
      <c r="E29393" s="576"/>
    </row>
    <row r="29394" spans="5:5" ht="12" customHeight="1">
      <c r="E29394" s="576"/>
    </row>
    <row r="29395" spans="5:5" ht="12" customHeight="1">
      <c r="E29395" s="576"/>
    </row>
    <row r="29396" spans="5:5" ht="12" customHeight="1">
      <c r="E29396" s="576"/>
    </row>
    <row r="29397" spans="5:5" ht="12" customHeight="1">
      <c r="E29397" s="576"/>
    </row>
    <row r="29398" spans="5:5" ht="12" customHeight="1">
      <c r="E29398" s="576"/>
    </row>
    <row r="29399" spans="5:5" ht="12" customHeight="1">
      <c r="E29399" s="576"/>
    </row>
    <row r="29400" spans="5:5" ht="12" customHeight="1">
      <c r="E29400" s="576"/>
    </row>
    <row r="29401" spans="5:5" ht="12" customHeight="1">
      <c r="E29401" s="576"/>
    </row>
    <row r="29402" spans="5:5" ht="12" customHeight="1">
      <c r="E29402" s="576"/>
    </row>
    <row r="29403" spans="5:5" ht="12" customHeight="1">
      <c r="E29403" s="576"/>
    </row>
    <row r="29404" spans="5:5" ht="12" customHeight="1">
      <c r="E29404" s="576"/>
    </row>
    <row r="29405" spans="5:5" ht="12" customHeight="1">
      <c r="E29405" s="576"/>
    </row>
    <row r="29406" spans="5:5" ht="12" customHeight="1">
      <c r="E29406" s="576"/>
    </row>
    <row r="29407" spans="5:5" ht="12" customHeight="1">
      <c r="E29407" s="576"/>
    </row>
    <row r="29408" spans="5:5" ht="12" customHeight="1">
      <c r="E29408" s="576"/>
    </row>
    <row r="29409" spans="5:5" ht="12" customHeight="1">
      <c r="E29409" s="576"/>
    </row>
    <row r="29410" spans="5:5" ht="12" customHeight="1">
      <c r="E29410" s="576"/>
    </row>
    <row r="29411" spans="5:5" ht="12" customHeight="1">
      <c r="E29411" s="576"/>
    </row>
    <row r="29412" spans="5:5" ht="12" customHeight="1">
      <c r="E29412" s="576"/>
    </row>
    <row r="29413" spans="5:5" ht="12" customHeight="1">
      <c r="E29413" s="576"/>
    </row>
    <row r="29414" spans="5:5" ht="12" customHeight="1">
      <c r="E29414" s="576"/>
    </row>
    <row r="29415" spans="5:5" ht="12" customHeight="1">
      <c r="E29415" s="576"/>
    </row>
    <row r="29416" spans="5:5" ht="12" customHeight="1">
      <c r="E29416" s="576"/>
    </row>
    <row r="29417" spans="5:5" ht="12" customHeight="1">
      <c r="E29417" s="576"/>
    </row>
    <row r="29418" spans="5:5" ht="12" customHeight="1">
      <c r="E29418" s="576"/>
    </row>
    <row r="29419" spans="5:5" ht="12" customHeight="1">
      <c r="E29419" s="576"/>
    </row>
    <row r="29420" spans="5:5" ht="12" customHeight="1">
      <c r="E29420" s="576"/>
    </row>
    <row r="29421" spans="5:5" ht="12" customHeight="1">
      <c r="E29421" s="576"/>
    </row>
    <row r="29422" spans="5:5" ht="12" customHeight="1">
      <c r="E29422" s="576"/>
    </row>
    <row r="29423" spans="5:5" ht="12" customHeight="1">
      <c r="E29423" s="576"/>
    </row>
    <row r="29424" spans="5:5" ht="12" customHeight="1">
      <c r="E29424" s="576"/>
    </row>
    <row r="29425" spans="5:5" ht="12" customHeight="1">
      <c r="E29425" s="576"/>
    </row>
    <row r="29426" spans="5:5" ht="12" customHeight="1">
      <c r="E29426" s="576"/>
    </row>
    <row r="29427" spans="5:5" ht="12" customHeight="1">
      <c r="E29427" s="576"/>
    </row>
    <row r="29428" spans="5:5" ht="12" customHeight="1">
      <c r="E29428" s="576"/>
    </row>
    <row r="29429" spans="5:5" ht="12" customHeight="1">
      <c r="E29429" s="576"/>
    </row>
    <row r="29430" spans="5:5" ht="12" customHeight="1">
      <c r="E29430" s="576"/>
    </row>
    <row r="29431" spans="5:5" ht="12" customHeight="1">
      <c r="E29431" s="576"/>
    </row>
    <row r="29432" spans="5:5" ht="12" customHeight="1">
      <c r="E29432" s="576"/>
    </row>
    <row r="29433" spans="5:5" ht="12" customHeight="1">
      <c r="E29433" s="576"/>
    </row>
    <row r="29434" spans="5:5" ht="12" customHeight="1">
      <c r="E29434" s="576"/>
    </row>
    <row r="29435" spans="5:5" ht="12" customHeight="1">
      <c r="E29435" s="576"/>
    </row>
    <row r="29436" spans="5:5" ht="12" customHeight="1">
      <c r="E29436" s="576"/>
    </row>
    <row r="29437" spans="5:5" ht="12" customHeight="1">
      <c r="E29437" s="576"/>
    </row>
    <row r="29438" spans="5:5" ht="12" customHeight="1">
      <c r="E29438" s="576"/>
    </row>
    <row r="29439" spans="5:5" ht="12" customHeight="1">
      <c r="E29439" s="576"/>
    </row>
    <row r="29440" spans="5:5" ht="12" customHeight="1">
      <c r="E29440" s="576"/>
    </row>
    <row r="29441" spans="5:5" ht="12" customHeight="1">
      <c r="E29441" s="576"/>
    </row>
    <row r="29442" spans="5:5" ht="12" customHeight="1">
      <c r="E29442" s="576"/>
    </row>
    <row r="29443" spans="5:5" ht="12" customHeight="1">
      <c r="E29443" s="576"/>
    </row>
    <row r="29444" spans="5:5" ht="12" customHeight="1">
      <c r="E29444" s="576"/>
    </row>
    <row r="29445" spans="5:5" ht="12" customHeight="1">
      <c r="E29445" s="576"/>
    </row>
    <row r="29446" spans="5:5" ht="12" customHeight="1">
      <c r="E29446" s="576"/>
    </row>
    <row r="29447" spans="5:5" ht="12" customHeight="1">
      <c r="E29447" s="576"/>
    </row>
    <row r="29448" spans="5:5" ht="12" customHeight="1">
      <c r="E29448" s="576"/>
    </row>
    <row r="29449" spans="5:5" ht="12" customHeight="1">
      <c r="E29449" s="576"/>
    </row>
    <row r="29450" spans="5:5" ht="12" customHeight="1">
      <c r="E29450" s="576"/>
    </row>
    <row r="29451" spans="5:5" ht="12" customHeight="1">
      <c r="E29451" s="576"/>
    </row>
    <row r="29452" spans="5:5" ht="12" customHeight="1">
      <c r="E29452" s="576"/>
    </row>
    <row r="29453" spans="5:5" ht="12" customHeight="1">
      <c r="E29453" s="576"/>
    </row>
    <row r="29454" spans="5:5" ht="12" customHeight="1">
      <c r="E29454" s="576"/>
    </row>
    <row r="29455" spans="5:5" ht="12" customHeight="1">
      <c r="E29455" s="576"/>
    </row>
    <row r="29456" spans="5:5" ht="12" customHeight="1">
      <c r="E29456" s="576"/>
    </row>
    <row r="29457" spans="5:5" ht="12" customHeight="1">
      <c r="E29457" s="576"/>
    </row>
    <row r="29458" spans="5:5" ht="12" customHeight="1">
      <c r="E29458" s="576"/>
    </row>
    <row r="29459" spans="5:5" ht="12" customHeight="1">
      <c r="E29459" s="576"/>
    </row>
    <row r="29460" spans="5:5" ht="12" customHeight="1">
      <c r="E29460" s="576"/>
    </row>
    <row r="29461" spans="5:5" ht="12" customHeight="1">
      <c r="E29461" s="576"/>
    </row>
    <row r="29462" spans="5:5" ht="12" customHeight="1">
      <c r="E29462" s="576"/>
    </row>
    <row r="29463" spans="5:5" ht="12" customHeight="1">
      <c r="E29463" s="576"/>
    </row>
    <row r="29464" spans="5:5" ht="12" customHeight="1">
      <c r="E29464" s="576"/>
    </row>
    <row r="29465" spans="5:5" ht="12" customHeight="1">
      <c r="E29465" s="576"/>
    </row>
    <row r="29466" spans="5:5" ht="12" customHeight="1">
      <c r="E29466" s="576"/>
    </row>
    <row r="29467" spans="5:5" ht="12" customHeight="1">
      <c r="E29467" s="576"/>
    </row>
    <row r="29468" spans="5:5" ht="12" customHeight="1">
      <c r="E29468" s="576"/>
    </row>
    <row r="29469" spans="5:5" ht="12" customHeight="1">
      <c r="E29469" s="576"/>
    </row>
    <row r="29470" spans="5:5" ht="12" customHeight="1">
      <c r="E29470" s="576"/>
    </row>
    <row r="29471" spans="5:5" ht="12" customHeight="1">
      <c r="E29471" s="576"/>
    </row>
    <row r="29472" spans="5:5" ht="12" customHeight="1">
      <c r="E29472" s="576"/>
    </row>
    <row r="29473" spans="5:5" ht="12" customHeight="1">
      <c r="E29473" s="576"/>
    </row>
    <row r="29474" spans="5:5" ht="12" customHeight="1">
      <c r="E29474" s="576"/>
    </row>
    <row r="29475" spans="5:5" ht="12" customHeight="1">
      <c r="E29475" s="576"/>
    </row>
    <row r="29476" spans="5:5" ht="12" customHeight="1">
      <c r="E29476" s="576"/>
    </row>
    <row r="29477" spans="5:5" ht="12" customHeight="1">
      <c r="E29477" s="576"/>
    </row>
    <row r="29478" spans="5:5" ht="12" customHeight="1">
      <c r="E29478" s="576"/>
    </row>
    <row r="29479" spans="5:5" ht="12" customHeight="1">
      <c r="E29479" s="576"/>
    </row>
    <row r="29480" spans="5:5" ht="12" customHeight="1">
      <c r="E29480" s="576"/>
    </row>
    <row r="29481" spans="5:5" ht="12" customHeight="1">
      <c r="E29481" s="576"/>
    </row>
    <row r="29482" spans="5:5" ht="12" customHeight="1">
      <c r="E29482" s="576"/>
    </row>
    <row r="29483" spans="5:5" ht="12" customHeight="1">
      <c r="E29483" s="576"/>
    </row>
    <row r="29484" spans="5:5" ht="12" customHeight="1">
      <c r="E29484" s="576"/>
    </row>
    <row r="29485" spans="5:5" ht="12" customHeight="1">
      <c r="E29485" s="576"/>
    </row>
    <row r="29486" spans="5:5" ht="12" customHeight="1">
      <c r="E29486" s="576"/>
    </row>
    <row r="29487" spans="5:5" ht="12" customHeight="1">
      <c r="E29487" s="576"/>
    </row>
    <row r="29488" spans="5:5" ht="12" customHeight="1">
      <c r="E29488" s="576"/>
    </row>
    <row r="29489" spans="5:5" ht="12" customHeight="1">
      <c r="E29489" s="576"/>
    </row>
    <row r="29490" spans="5:5" ht="12" customHeight="1">
      <c r="E29490" s="576"/>
    </row>
    <row r="29491" spans="5:5" ht="12" customHeight="1">
      <c r="E29491" s="576"/>
    </row>
    <row r="29492" spans="5:5" ht="12" customHeight="1">
      <c r="E29492" s="576"/>
    </row>
    <row r="29493" spans="5:5" ht="12" customHeight="1">
      <c r="E29493" s="576"/>
    </row>
    <row r="29494" spans="5:5" ht="12" customHeight="1">
      <c r="E29494" s="576"/>
    </row>
    <row r="29495" spans="5:5" ht="12" customHeight="1">
      <c r="E29495" s="576"/>
    </row>
    <row r="29496" spans="5:5" ht="12" customHeight="1">
      <c r="E29496" s="576"/>
    </row>
    <row r="29497" spans="5:5" ht="12" customHeight="1">
      <c r="E29497" s="576"/>
    </row>
    <row r="29498" spans="5:5" ht="12" customHeight="1">
      <c r="E29498" s="576"/>
    </row>
    <row r="29499" spans="5:5" ht="12" customHeight="1">
      <c r="E29499" s="576"/>
    </row>
    <row r="29500" spans="5:5" ht="12" customHeight="1">
      <c r="E29500" s="576"/>
    </row>
    <row r="29501" spans="5:5" ht="12" customHeight="1">
      <c r="E29501" s="576"/>
    </row>
    <row r="29502" spans="5:5" ht="12" customHeight="1">
      <c r="E29502" s="576"/>
    </row>
    <row r="29503" spans="5:5" ht="12" customHeight="1">
      <c r="E29503" s="576"/>
    </row>
    <row r="29504" spans="5:5" ht="12" customHeight="1">
      <c r="E29504" s="576"/>
    </row>
    <row r="29505" spans="5:5" ht="12" customHeight="1">
      <c r="E29505" s="576"/>
    </row>
    <row r="29506" spans="5:5" ht="12" customHeight="1">
      <c r="E29506" s="576"/>
    </row>
    <row r="29507" spans="5:5" ht="12" customHeight="1">
      <c r="E29507" s="576"/>
    </row>
    <row r="29508" spans="5:5" ht="12" customHeight="1">
      <c r="E29508" s="576"/>
    </row>
    <row r="29509" spans="5:5" ht="12" customHeight="1">
      <c r="E29509" s="576"/>
    </row>
    <row r="29510" spans="5:5" ht="12" customHeight="1">
      <c r="E29510" s="576"/>
    </row>
    <row r="29511" spans="5:5" ht="12" customHeight="1">
      <c r="E29511" s="576"/>
    </row>
    <row r="29512" spans="5:5" ht="12" customHeight="1">
      <c r="E29512" s="576"/>
    </row>
    <row r="29513" spans="5:5" ht="12" customHeight="1">
      <c r="E29513" s="576"/>
    </row>
    <row r="29514" spans="5:5" ht="12" customHeight="1">
      <c r="E29514" s="576"/>
    </row>
    <row r="29515" spans="5:5" ht="12" customHeight="1">
      <c r="E29515" s="576"/>
    </row>
    <row r="29516" spans="5:5" ht="12" customHeight="1">
      <c r="E29516" s="576"/>
    </row>
    <row r="29517" spans="5:5" ht="12" customHeight="1">
      <c r="E29517" s="576"/>
    </row>
    <row r="29518" spans="5:5" ht="12" customHeight="1">
      <c r="E29518" s="576"/>
    </row>
    <row r="29519" spans="5:5" ht="12" customHeight="1">
      <c r="E29519" s="576"/>
    </row>
    <row r="29520" spans="5:5" ht="12" customHeight="1">
      <c r="E29520" s="576"/>
    </row>
    <row r="29521" spans="5:5" ht="12" customHeight="1">
      <c r="E29521" s="576"/>
    </row>
    <row r="29522" spans="5:5" ht="12" customHeight="1">
      <c r="E29522" s="576"/>
    </row>
    <row r="29523" spans="5:5" ht="12" customHeight="1">
      <c r="E29523" s="576"/>
    </row>
    <row r="29524" spans="5:5" ht="12" customHeight="1">
      <c r="E29524" s="576"/>
    </row>
    <row r="29525" spans="5:5" ht="12" customHeight="1">
      <c r="E29525" s="576"/>
    </row>
    <row r="29526" spans="5:5" ht="12" customHeight="1">
      <c r="E29526" s="576"/>
    </row>
    <row r="29527" spans="5:5" ht="12" customHeight="1">
      <c r="E29527" s="576"/>
    </row>
    <row r="29528" spans="5:5" ht="12" customHeight="1">
      <c r="E29528" s="576"/>
    </row>
    <row r="29529" spans="5:5" ht="12" customHeight="1">
      <c r="E29529" s="576"/>
    </row>
    <row r="29530" spans="5:5" ht="12" customHeight="1">
      <c r="E29530" s="576"/>
    </row>
    <row r="29531" spans="5:5" ht="12" customHeight="1">
      <c r="E29531" s="576"/>
    </row>
    <row r="29532" spans="5:5" ht="12" customHeight="1">
      <c r="E29532" s="576"/>
    </row>
    <row r="29533" spans="5:5" ht="12" customHeight="1">
      <c r="E29533" s="576"/>
    </row>
    <row r="29534" spans="5:5" ht="12" customHeight="1">
      <c r="E29534" s="576"/>
    </row>
    <row r="29535" spans="5:5" ht="12" customHeight="1">
      <c r="E29535" s="576"/>
    </row>
    <row r="29536" spans="5:5" ht="12" customHeight="1">
      <c r="E29536" s="576"/>
    </row>
    <row r="29537" spans="5:5" ht="12" customHeight="1">
      <c r="E29537" s="576"/>
    </row>
    <row r="29538" spans="5:5" ht="12" customHeight="1">
      <c r="E29538" s="576"/>
    </row>
    <row r="29539" spans="5:5" ht="12" customHeight="1">
      <c r="E29539" s="576"/>
    </row>
    <row r="29540" spans="5:5" ht="12" customHeight="1">
      <c r="E29540" s="576"/>
    </row>
    <row r="29541" spans="5:5" ht="12" customHeight="1">
      <c r="E29541" s="576"/>
    </row>
    <row r="29542" spans="5:5" ht="12" customHeight="1">
      <c r="E29542" s="576"/>
    </row>
    <row r="29543" spans="5:5" ht="12" customHeight="1">
      <c r="E29543" s="576"/>
    </row>
    <row r="29544" spans="5:5" ht="12" customHeight="1">
      <c r="E29544" s="576"/>
    </row>
    <row r="29545" spans="5:5" ht="12" customHeight="1">
      <c r="E29545" s="576"/>
    </row>
    <row r="29546" spans="5:5" ht="12" customHeight="1">
      <c r="E29546" s="576"/>
    </row>
    <row r="29547" spans="5:5" ht="12" customHeight="1">
      <c r="E29547" s="576"/>
    </row>
    <row r="29548" spans="5:5" ht="12" customHeight="1">
      <c r="E29548" s="576"/>
    </row>
    <row r="29549" spans="5:5" ht="12" customHeight="1">
      <c r="E29549" s="576"/>
    </row>
    <row r="29550" spans="5:5" ht="12" customHeight="1">
      <c r="E29550" s="576"/>
    </row>
    <row r="29551" spans="5:5" ht="12" customHeight="1">
      <c r="E29551" s="576"/>
    </row>
    <row r="29552" spans="5:5" ht="12" customHeight="1">
      <c r="E29552" s="576"/>
    </row>
    <row r="29553" spans="5:5" ht="12" customHeight="1">
      <c r="E29553" s="576"/>
    </row>
    <row r="29554" spans="5:5" ht="12" customHeight="1">
      <c r="E29554" s="576"/>
    </row>
    <row r="29555" spans="5:5" ht="12" customHeight="1">
      <c r="E29555" s="576"/>
    </row>
    <row r="29556" spans="5:5" ht="12" customHeight="1">
      <c r="E29556" s="576"/>
    </row>
    <row r="29557" spans="5:5" ht="12" customHeight="1">
      <c r="E29557" s="576"/>
    </row>
    <row r="29558" spans="5:5" ht="12" customHeight="1">
      <c r="E29558" s="576"/>
    </row>
    <row r="29559" spans="5:5" ht="12" customHeight="1">
      <c r="E29559" s="576"/>
    </row>
    <row r="29560" spans="5:5" ht="12" customHeight="1">
      <c r="E29560" s="576"/>
    </row>
    <row r="29561" spans="5:5" ht="12" customHeight="1">
      <c r="E29561" s="576"/>
    </row>
    <row r="29562" spans="5:5" ht="12" customHeight="1">
      <c r="E29562" s="576"/>
    </row>
    <row r="29563" spans="5:5" ht="12" customHeight="1">
      <c r="E29563" s="576"/>
    </row>
    <row r="29564" spans="5:5" ht="12" customHeight="1">
      <c r="E29564" s="576"/>
    </row>
    <row r="29565" spans="5:5" ht="12" customHeight="1">
      <c r="E29565" s="576"/>
    </row>
    <row r="29566" spans="5:5" ht="12" customHeight="1">
      <c r="E29566" s="576"/>
    </row>
    <row r="29567" spans="5:5" ht="12" customHeight="1">
      <c r="E29567" s="576"/>
    </row>
    <row r="29568" spans="5:5" ht="12" customHeight="1">
      <c r="E29568" s="576"/>
    </row>
    <row r="29569" spans="5:5" ht="12" customHeight="1">
      <c r="E29569" s="576"/>
    </row>
    <row r="29570" spans="5:5" ht="12" customHeight="1">
      <c r="E29570" s="576"/>
    </row>
    <row r="29571" spans="5:5" ht="12" customHeight="1">
      <c r="E29571" s="576"/>
    </row>
    <row r="29572" spans="5:5" ht="12" customHeight="1">
      <c r="E29572" s="576"/>
    </row>
    <row r="29573" spans="5:5" ht="12" customHeight="1">
      <c r="E29573" s="576"/>
    </row>
    <row r="29574" spans="5:5" ht="12" customHeight="1">
      <c r="E29574" s="576"/>
    </row>
    <row r="29575" spans="5:5" ht="12" customHeight="1">
      <c r="E29575" s="576"/>
    </row>
    <row r="29576" spans="5:5" ht="12" customHeight="1">
      <c r="E29576" s="576"/>
    </row>
    <row r="29577" spans="5:5" ht="12" customHeight="1">
      <c r="E29577" s="576"/>
    </row>
    <row r="29578" spans="5:5" ht="12" customHeight="1">
      <c r="E29578" s="576"/>
    </row>
    <row r="29579" spans="5:5" ht="12" customHeight="1">
      <c r="E29579" s="576"/>
    </row>
    <row r="29580" spans="5:5" ht="12" customHeight="1">
      <c r="E29580" s="576"/>
    </row>
    <row r="29581" spans="5:5" ht="12" customHeight="1">
      <c r="E29581" s="576"/>
    </row>
    <row r="29582" spans="5:5" ht="12" customHeight="1">
      <c r="E29582" s="576"/>
    </row>
    <row r="29583" spans="5:5" ht="12" customHeight="1">
      <c r="E29583" s="576"/>
    </row>
    <row r="29584" spans="5:5" ht="12" customHeight="1">
      <c r="E29584" s="576"/>
    </row>
    <row r="29585" spans="5:5" ht="12" customHeight="1">
      <c r="E29585" s="576"/>
    </row>
    <row r="29586" spans="5:5" ht="12" customHeight="1">
      <c r="E29586" s="576"/>
    </row>
    <row r="29587" spans="5:5" ht="12" customHeight="1">
      <c r="E29587" s="576"/>
    </row>
    <row r="29588" spans="5:5" ht="12" customHeight="1">
      <c r="E29588" s="576"/>
    </row>
    <row r="29589" spans="5:5" ht="12" customHeight="1">
      <c r="E29589" s="576"/>
    </row>
    <row r="29590" spans="5:5" ht="12" customHeight="1">
      <c r="E29590" s="576"/>
    </row>
    <row r="29591" spans="5:5" ht="12" customHeight="1">
      <c r="E29591" s="576"/>
    </row>
    <row r="29592" spans="5:5" ht="12" customHeight="1">
      <c r="E29592" s="576"/>
    </row>
    <row r="29593" spans="5:5" ht="12" customHeight="1">
      <c r="E29593" s="576"/>
    </row>
    <row r="29594" spans="5:5" ht="12" customHeight="1">
      <c r="E29594" s="576"/>
    </row>
    <row r="29595" spans="5:5" ht="12" customHeight="1">
      <c r="E29595" s="576"/>
    </row>
    <row r="29596" spans="5:5" ht="12" customHeight="1">
      <c r="E29596" s="576"/>
    </row>
    <row r="29597" spans="5:5" ht="12" customHeight="1">
      <c r="E29597" s="576"/>
    </row>
    <row r="29598" spans="5:5" ht="12" customHeight="1">
      <c r="E29598" s="576"/>
    </row>
    <row r="29599" spans="5:5" ht="12" customHeight="1">
      <c r="E29599" s="576"/>
    </row>
    <row r="29600" spans="5:5" ht="12" customHeight="1">
      <c r="E29600" s="576"/>
    </row>
    <row r="29601" spans="5:5" ht="12" customHeight="1">
      <c r="E29601" s="576"/>
    </row>
    <row r="29602" spans="5:5" ht="12" customHeight="1">
      <c r="E29602" s="576"/>
    </row>
    <row r="29603" spans="5:5" ht="12" customHeight="1">
      <c r="E29603" s="576"/>
    </row>
    <row r="29604" spans="5:5" ht="12" customHeight="1">
      <c r="E29604" s="576"/>
    </row>
    <row r="29605" spans="5:5" ht="12" customHeight="1">
      <c r="E29605" s="576"/>
    </row>
    <row r="29606" spans="5:5" ht="12" customHeight="1">
      <c r="E29606" s="576"/>
    </row>
    <row r="29607" spans="5:5" ht="12" customHeight="1">
      <c r="E29607" s="576"/>
    </row>
    <row r="29608" spans="5:5" ht="12" customHeight="1">
      <c r="E29608" s="576"/>
    </row>
    <row r="29609" spans="5:5" ht="12" customHeight="1">
      <c r="E29609" s="576"/>
    </row>
    <row r="29610" spans="5:5" ht="12" customHeight="1">
      <c r="E29610" s="576"/>
    </row>
    <row r="29611" spans="5:5" ht="12" customHeight="1">
      <c r="E29611" s="576"/>
    </row>
    <row r="29612" spans="5:5" ht="12" customHeight="1">
      <c r="E29612" s="576"/>
    </row>
    <row r="29613" spans="5:5" ht="12" customHeight="1">
      <c r="E29613" s="576"/>
    </row>
    <row r="29614" spans="5:5" ht="12" customHeight="1">
      <c r="E29614" s="576"/>
    </row>
    <row r="29615" spans="5:5" ht="12" customHeight="1">
      <c r="E29615" s="576"/>
    </row>
    <row r="29616" spans="5:5" ht="12" customHeight="1">
      <c r="E29616" s="576"/>
    </row>
    <row r="29617" spans="5:5" ht="12" customHeight="1">
      <c r="E29617" s="576"/>
    </row>
    <row r="29618" spans="5:5" ht="12" customHeight="1">
      <c r="E29618" s="576"/>
    </row>
    <row r="29619" spans="5:5" ht="12" customHeight="1">
      <c r="E29619" s="576"/>
    </row>
    <row r="29620" spans="5:5" ht="12" customHeight="1">
      <c r="E29620" s="576"/>
    </row>
    <row r="29621" spans="5:5" ht="12" customHeight="1">
      <c r="E29621" s="576"/>
    </row>
    <row r="29622" spans="5:5" ht="12" customHeight="1">
      <c r="E29622" s="576"/>
    </row>
    <row r="29623" spans="5:5" ht="12" customHeight="1">
      <c r="E29623" s="576"/>
    </row>
    <row r="29624" spans="5:5" ht="12" customHeight="1">
      <c r="E29624" s="576"/>
    </row>
    <row r="29625" spans="5:5" ht="12" customHeight="1">
      <c r="E29625" s="576"/>
    </row>
    <row r="29626" spans="5:5" ht="12" customHeight="1">
      <c r="E29626" s="576"/>
    </row>
    <row r="29627" spans="5:5" ht="12" customHeight="1">
      <c r="E29627" s="576"/>
    </row>
    <row r="29628" spans="5:5" ht="12" customHeight="1">
      <c r="E29628" s="576"/>
    </row>
    <row r="29629" spans="5:5" ht="12" customHeight="1">
      <c r="E29629" s="576"/>
    </row>
    <row r="29630" spans="5:5" ht="12" customHeight="1">
      <c r="E29630" s="576"/>
    </row>
    <row r="29631" spans="5:5" ht="12" customHeight="1">
      <c r="E29631" s="576"/>
    </row>
    <row r="29632" spans="5:5" ht="12" customHeight="1">
      <c r="E29632" s="576"/>
    </row>
    <row r="29633" spans="5:5" ht="12" customHeight="1">
      <c r="E29633" s="576"/>
    </row>
    <row r="29634" spans="5:5" ht="12" customHeight="1">
      <c r="E29634" s="576"/>
    </row>
    <row r="29635" spans="5:5" ht="12" customHeight="1">
      <c r="E29635" s="576"/>
    </row>
    <row r="29636" spans="5:5" ht="12" customHeight="1">
      <c r="E29636" s="576"/>
    </row>
    <row r="29637" spans="5:5" ht="12" customHeight="1">
      <c r="E29637" s="576"/>
    </row>
    <row r="29638" spans="5:5" ht="12" customHeight="1">
      <c r="E29638" s="576"/>
    </row>
    <row r="29639" spans="5:5" ht="12" customHeight="1">
      <c r="E29639" s="576"/>
    </row>
    <row r="29640" spans="5:5" ht="12" customHeight="1">
      <c r="E29640" s="576"/>
    </row>
    <row r="29641" spans="5:5" ht="12" customHeight="1">
      <c r="E29641" s="576"/>
    </row>
    <row r="29642" spans="5:5" ht="12" customHeight="1">
      <c r="E29642" s="576"/>
    </row>
    <row r="29643" spans="5:5" ht="12" customHeight="1">
      <c r="E29643" s="576"/>
    </row>
    <row r="29644" spans="5:5" ht="12" customHeight="1">
      <c r="E29644" s="576"/>
    </row>
    <row r="29645" spans="5:5" ht="12" customHeight="1">
      <c r="E29645" s="576"/>
    </row>
    <row r="29646" spans="5:5" ht="12" customHeight="1">
      <c r="E29646" s="576"/>
    </row>
    <row r="29647" spans="5:5" ht="12" customHeight="1">
      <c r="E29647" s="576"/>
    </row>
    <row r="29648" spans="5:5" ht="12" customHeight="1">
      <c r="E29648" s="576"/>
    </row>
    <row r="29649" spans="5:5" ht="12" customHeight="1">
      <c r="E29649" s="576"/>
    </row>
    <row r="29650" spans="5:5" ht="12" customHeight="1">
      <c r="E29650" s="576"/>
    </row>
    <row r="29651" spans="5:5" ht="12" customHeight="1">
      <c r="E29651" s="576"/>
    </row>
    <row r="29652" spans="5:5" ht="12" customHeight="1">
      <c r="E29652" s="576"/>
    </row>
    <row r="29653" spans="5:5" ht="12" customHeight="1">
      <c r="E29653" s="576"/>
    </row>
    <row r="29654" spans="5:5" ht="12" customHeight="1">
      <c r="E29654" s="576"/>
    </row>
    <row r="29655" spans="5:5" ht="12" customHeight="1">
      <c r="E29655" s="576"/>
    </row>
    <row r="29656" spans="5:5" ht="12" customHeight="1">
      <c r="E29656" s="576"/>
    </row>
    <row r="29657" spans="5:5" ht="12" customHeight="1">
      <c r="E29657" s="576"/>
    </row>
    <row r="29658" spans="5:5" ht="12" customHeight="1">
      <c r="E29658" s="576"/>
    </row>
    <row r="29659" spans="5:5" ht="12" customHeight="1">
      <c r="E29659" s="576"/>
    </row>
    <row r="29660" spans="5:5" ht="12" customHeight="1">
      <c r="E29660" s="576"/>
    </row>
    <row r="29661" spans="5:5" ht="12" customHeight="1">
      <c r="E29661" s="576"/>
    </row>
    <row r="29662" spans="5:5" ht="12" customHeight="1">
      <c r="E29662" s="576"/>
    </row>
    <row r="29663" spans="5:5" ht="12" customHeight="1">
      <c r="E29663" s="576"/>
    </row>
    <row r="29664" spans="5:5" ht="12" customHeight="1">
      <c r="E29664" s="576"/>
    </row>
    <row r="29665" spans="5:5" ht="12" customHeight="1">
      <c r="E29665" s="576"/>
    </row>
    <row r="29666" spans="5:5" ht="12" customHeight="1">
      <c r="E29666" s="576"/>
    </row>
    <row r="29667" spans="5:5" ht="12" customHeight="1">
      <c r="E29667" s="576"/>
    </row>
    <row r="29668" spans="5:5" ht="12" customHeight="1">
      <c r="E29668" s="576"/>
    </row>
    <row r="29669" spans="5:5" ht="12" customHeight="1">
      <c r="E29669" s="576"/>
    </row>
    <row r="29670" spans="5:5" ht="12" customHeight="1">
      <c r="E29670" s="576"/>
    </row>
    <row r="29671" spans="5:5" ht="12" customHeight="1">
      <c r="E29671" s="576"/>
    </row>
    <row r="29672" spans="5:5" ht="12" customHeight="1">
      <c r="E29672" s="576"/>
    </row>
    <row r="29673" spans="5:5" ht="12" customHeight="1">
      <c r="E29673" s="576"/>
    </row>
    <row r="29674" spans="5:5" ht="12" customHeight="1">
      <c r="E29674" s="576"/>
    </row>
    <row r="29675" spans="5:5" ht="12" customHeight="1">
      <c r="E29675" s="576"/>
    </row>
    <row r="29676" spans="5:5" ht="12" customHeight="1">
      <c r="E29676" s="576"/>
    </row>
    <row r="29677" spans="5:5" ht="12" customHeight="1">
      <c r="E29677" s="576"/>
    </row>
    <row r="29678" spans="5:5" ht="12" customHeight="1">
      <c r="E29678" s="576"/>
    </row>
    <row r="29679" spans="5:5" ht="12" customHeight="1">
      <c r="E29679" s="576"/>
    </row>
    <row r="29680" spans="5:5" ht="12" customHeight="1">
      <c r="E29680" s="576"/>
    </row>
    <row r="29681" spans="5:5" ht="12" customHeight="1">
      <c r="E29681" s="576"/>
    </row>
    <row r="29682" spans="5:5" ht="12" customHeight="1">
      <c r="E29682" s="576"/>
    </row>
    <row r="29683" spans="5:5" ht="12" customHeight="1">
      <c r="E29683" s="576"/>
    </row>
    <row r="29684" spans="5:5" ht="12" customHeight="1">
      <c r="E29684" s="576"/>
    </row>
    <row r="29685" spans="5:5" ht="12" customHeight="1">
      <c r="E29685" s="576"/>
    </row>
    <row r="29686" spans="5:5" ht="12" customHeight="1">
      <c r="E29686" s="576"/>
    </row>
    <row r="29687" spans="5:5" ht="12" customHeight="1">
      <c r="E29687" s="576"/>
    </row>
    <row r="29688" spans="5:5" ht="12" customHeight="1">
      <c r="E29688" s="576"/>
    </row>
    <row r="29689" spans="5:5" ht="12" customHeight="1">
      <c r="E29689" s="576"/>
    </row>
    <row r="29690" spans="5:5" ht="12" customHeight="1">
      <c r="E29690" s="576"/>
    </row>
    <row r="29691" spans="5:5" ht="12" customHeight="1">
      <c r="E29691" s="576"/>
    </row>
    <row r="29692" spans="5:5" ht="12" customHeight="1">
      <c r="E29692" s="576"/>
    </row>
    <row r="29693" spans="5:5" ht="12" customHeight="1">
      <c r="E29693" s="576"/>
    </row>
    <row r="29694" spans="5:5" ht="12" customHeight="1">
      <c r="E29694" s="576"/>
    </row>
    <row r="29695" spans="5:5" ht="12" customHeight="1">
      <c r="E29695" s="576"/>
    </row>
    <row r="29696" spans="5:5" ht="12" customHeight="1">
      <c r="E29696" s="576"/>
    </row>
    <row r="29697" spans="5:5" ht="12" customHeight="1">
      <c r="E29697" s="576"/>
    </row>
    <row r="29698" spans="5:5" ht="12" customHeight="1">
      <c r="E29698" s="576"/>
    </row>
    <row r="29699" spans="5:5" ht="12" customHeight="1">
      <c r="E29699" s="576"/>
    </row>
    <row r="29700" spans="5:5" ht="12" customHeight="1">
      <c r="E29700" s="576"/>
    </row>
    <row r="29701" spans="5:5" ht="12" customHeight="1">
      <c r="E29701" s="576"/>
    </row>
    <row r="29702" spans="5:5" ht="12" customHeight="1">
      <c r="E29702" s="576"/>
    </row>
    <row r="29703" spans="5:5" ht="12" customHeight="1">
      <c r="E29703" s="576"/>
    </row>
    <row r="29704" spans="5:5" ht="12" customHeight="1">
      <c r="E29704" s="576"/>
    </row>
    <row r="29705" spans="5:5" ht="12" customHeight="1">
      <c r="E29705" s="576"/>
    </row>
    <row r="29706" spans="5:5" ht="12" customHeight="1">
      <c r="E29706" s="576"/>
    </row>
    <row r="29707" spans="5:5" ht="12" customHeight="1">
      <c r="E29707" s="576"/>
    </row>
    <row r="29708" spans="5:5" ht="12" customHeight="1">
      <c r="E29708" s="576"/>
    </row>
    <row r="29709" spans="5:5" ht="12" customHeight="1">
      <c r="E29709" s="576"/>
    </row>
    <row r="29710" spans="5:5" ht="12" customHeight="1">
      <c r="E29710" s="576"/>
    </row>
    <row r="29711" spans="5:5" ht="12" customHeight="1">
      <c r="E29711" s="576"/>
    </row>
    <row r="29712" spans="5:5" ht="12" customHeight="1">
      <c r="E29712" s="576"/>
    </row>
    <row r="29713" spans="5:5" ht="12" customHeight="1">
      <c r="E29713" s="576"/>
    </row>
    <row r="29714" spans="5:5" ht="12" customHeight="1">
      <c r="E29714" s="576"/>
    </row>
    <row r="29715" spans="5:5" ht="12" customHeight="1">
      <c r="E29715" s="576"/>
    </row>
    <row r="29716" spans="5:5" ht="12" customHeight="1">
      <c r="E29716" s="576"/>
    </row>
    <row r="29717" spans="5:5" ht="12" customHeight="1">
      <c r="E29717" s="576"/>
    </row>
    <row r="29718" spans="5:5" ht="12" customHeight="1">
      <c r="E29718" s="576"/>
    </row>
    <row r="29719" spans="5:5" ht="12" customHeight="1">
      <c r="E29719" s="576"/>
    </row>
    <row r="29720" spans="5:5" ht="12" customHeight="1">
      <c r="E29720" s="576"/>
    </row>
    <row r="29721" spans="5:5" ht="12" customHeight="1">
      <c r="E29721" s="576"/>
    </row>
    <row r="29722" spans="5:5" ht="12" customHeight="1">
      <c r="E29722" s="576"/>
    </row>
    <row r="29723" spans="5:5" ht="12" customHeight="1">
      <c r="E29723" s="576"/>
    </row>
    <row r="29724" spans="5:5" ht="12" customHeight="1">
      <c r="E29724" s="576"/>
    </row>
    <row r="29725" spans="5:5" ht="12" customHeight="1">
      <c r="E29725" s="576"/>
    </row>
    <row r="29726" spans="5:5" ht="12" customHeight="1">
      <c r="E29726" s="576"/>
    </row>
    <row r="29727" spans="5:5" ht="12" customHeight="1">
      <c r="E29727" s="576"/>
    </row>
    <row r="29728" spans="5:5" ht="12" customHeight="1">
      <c r="E29728" s="576"/>
    </row>
    <row r="29729" spans="5:5" ht="12" customHeight="1">
      <c r="E29729" s="576"/>
    </row>
    <row r="29730" spans="5:5" ht="12" customHeight="1">
      <c r="E29730" s="576"/>
    </row>
    <row r="29731" spans="5:5" ht="12" customHeight="1">
      <c r="E29731" s="576"/>
    </row>
    <row r="29732" spans="5:5" ht="12" customHeight="1">
      <c r="E29732" s="576"/>
    </row>
    <row r="29733" spans="5:5" ht="12" customHeight="1">
      <c r="E29733" s="576"/>
    </row>
    <row r="29734" spans="5:5" ht="12" customHeight="1">
      <c r="E29734" s="576"/>
    </row>
    <row r="29735" spans="5:5" ht="12" customHeight="1">
      <c r="E29735" s="576"/>
    </row>
    <row r="29736" spans="5:5" ht="12" customHeight="1">
      <c r="E29736" s="576"/>
    </row>
    <row r="29737" spans="5:5" ht="12" customHeight="1">
      <c r="E29737" s="576"/>
    </row>
    <row r="29738" spans="5:5" ht="12" customHeight="1">
      <c r="E29738" s="576"/>
    </row>
    <row r="29739" spans="5:5" ht="12" customHeight="1">
      <c r="E29739" s="576"/>
    </row>
    <row r="29740" spans="5:5" ht="12" customHeight="1">
      <c r="E29740" s="576"/>
    </row>
    <row r="29741" spans="5:5" ht="12" customHeight="1">
      <c r="E29741" s="576"/>
    </row>
    <row r="29742" spans="5:5" ht="12" customHeight="1">
      <c r="E29742" s="576"/>
    </row>
    <row r="29743" spans="5:5" ht="12" customHeight="1">
      <c r="E29743" s="576"/>
    </row>
    <row r="29744" spans="5:5" ht="12" customHeight="1">
      <c r="E29744" s="576"/>
    </row>
    <row r="29745" spans="5:5" ht="12" customHeight="1">
      <c r="E29745" s="576"/>
    </row>
    <row r="29746" spans="5:5" ht="12" customHeight="1">
      <c r="E29746" s="576"/>
    </row>
    <row r="29747" spans="5:5" ht="12" customHeight="1">
      <c r="E29747" s="576"/>
    </row>
    <row r="29748" spans="5:5" ht="12" customHeight="1">
      <c r="E29748" s="576"/>
    </row>
    <row r="29749" spans="5:5" ht="12" customHeight="1">
      <c r="E29749" s="576"/>
    </row>
    <row r="29750" spans="5:5" ht="12" customHeight="1">
      <c r="E29750" s="576"/>
    </row>
    <row r="29751" spans="5:5" ht="12" customHeight="1">
      <c r="E29751" s="576"/>
    </row>
    <row r="29752" spans="5:5" ht="12" customHeight="1">
      <c r="E29752" s="576"/>
    </row>
    <row r="29753" spans="5:5" ht="12" customHeight="1">
      <c r="E29753" s="576"/>
    </row>
    <row r="29754" spans="5:5" ht="12" customHeight="1">
      <c r="E29754" s="576"/>
    </row>
    <row r="29755" spans="5:5" ht="12" customHeight="1">
      <c r="E29755" s="576"/>
    </row>
    <row r="29756" spans="5:5" ht="12" customHeight="1">
      <c r="E29756" s="576"/>
    </row>
    <row r="29757" spans="5:5" ht="12" customHeight="1">
      <c r="E29757" s="576"/>
    </row>
    <row r="29758" spans="5:5" ht="12" customHeight="1">
      <c r="E29758" s="576"/>
    </row>
    <row r="29759" spans="5:5" ht="12" customHeight="1">
      <c r="E29759" s="576"/>
    </row>
    <row r="29760" spans="5:5" ht="12" customHeight="1">
      <c r="E29760" s="576"/>
    </row>
    <row r="29761" spans="5:5" ht="12" customHeight="1">
      <c r="E29761" s="576"/>
    </row>
    <row r="29762" spans="5:5" ht="12" customHeight="1">
      <c r="E29762" s="576"/>
    </row>
    <row r="29763" spans="5:5" ht="12" customHeight="1">
      <c r="E29763" s="576"/>
    </row>
    <row r="29764" spans="5:5" ht="12" customHeight="1">
      <c r="E29764" s="576"/>
    </row>
    <row r="29765" spans="5:5" ht="12" customHeight="1">
      <c r="E29765" s="576"/>
    </row>
    <row r="29766" spans="5:5" ht="12" customHeight="1">
      <c r="E29766" s="576"/>
    </row>
    <row r="29767" spans="5:5" ht="12" customHeight="1">
      <c r="E29767" s="576"/>
    </row>
    <row r="29768" spans="5:5" ht="12" customHeight="1">
      <c r="E29768" s="576"/>
    </row>
    <row r="29769" spans="5:5" ht="12" customHeight="1">
      <c r="E29769" s="576"/>
    </row>
    <row r="29770" spans="5:5" ht="12" customHeight="1">
      <c r="E29770" s="576"/>
    </row>
    <row r="29771" spans="5:5" ht="12" customHeight="1">
      <c r="E29771" s="576"/>
    </row>
    <row r="29772" spans="5:5" ht="12" customHeight="1">
      <c r="E29772" s="576"/>
    </row>
    <row r="29773" spans="5:5" ht="12" customHeight="1">
      <c r="E29773" s="576"/>
    </row>
    <row r="29774" spans="5:5" ht="12" customHeight="1">
      <c r="E29774" s="576"/>
    </row>
    <row r="29775" spans="5:5" ht="12" customHeight="1">
      <c r="E29775" s="576"/>
    </row>
    <row r="29776" spans="5:5" ht="12" customHeight="1">
      <c r="E29776" s="576"/>
    </row>
    <row r="29777" spans="5:5" ht="12" customHeight="1">
      <c r="E29777" s="576"/>
    </row>
    <row r="29778" spans="5:5" ht="12" customHeight="1">
      <c r="E29778" s="576"/>
    </row>
    <row r="29779" spans="5:5" ht="12" customHeight="1">
      <c r="E29779" s="576"/>
    </row>
    <row r="29780" spans="5:5" ht="12" customHeight="1">
      <c r="E29780" s="576"/>
    </row>
    <row r="29781" spans="5:5" ht="12" customHeight="1">
      <c r="E29781" s="576"/>
    </row>
    <row r="29782" spans="5:5" ht="12" customHeight="1">
      <c r="E29782" s="576"/>
    </row>
    <row r="29783" spans="5:5" ht="12" customHeight="1">
      <c r="E29783" s="576"/>
    </row>
    <row r="29784" spans="5:5" ht="12" customHeight="1">
      <c r="E29784" s="576"/>
    </row>
    <row r="29785" spans="5:5" ht="12" customHeight="1">
      <c r="E29785" s="576"/>
    </row>
    <row r="29786" spans="5:5" ht="12" customHeight="1">
      <c r="E29786" s="576"/>
    </row>
    <row r="29787" spans="5:5" ht="12" customHeight="1">
      <c r="E29787" s="576"/>
    </row>
    <row r="29788" spans="5:5" ht="12" customHeight="1">
      <c r="E29788" s="576"/>
    </row>
    <row r="29789" spans="5:5" ht="12" customHeight="1">
      <c r="E29789" s="576"/>
    </row>
    <row r="29790" spans="5:5" ht="12" customHeight="1">
      <c r="E29790" s="576"/>
    </row>
    <row r="29791" spans="5:5" ht="12" customHeight="1">
      <c r="E29791" s="576"/>
    </row>
    <row r="29792" spans="5:5" ht="12" customHeight="1">
      <c r="E29792" s="576"/>
    </row>
    <row r="29793" spans="5:5" ht="12" customHeight="1">
      <c r="E29793" s="576"/>
    </row>
    <row r="29794" spans="5:5" ht="12" customHeight="1">
      <c r="E29794" s="576"/>
    </row>
    <row r="29795" spans="5:5" ht="12" customHeight="1">
      <c r="E29795" s="576"/>
    </row>
    <row r="29796" spans="5:5" ht="12" customHeight="1">
      <c r="E29796" s="576"/>
    </row>
    <row r="29797" spans="5:5" ht="12" customHeight="1">
      <c r="E29797" s="576"/>
    </row>
    <row r="29798" spans="5:5" ht="12" customHeight="1">
      <c r="E29798" s="576"/>
    </row>
    <row r="29799" spans="5:5" ht="12" customHeight="1">
      <c r="E29799" s="576"/>
    </row>
    <row r="29800" spans="5:5" ht="12" customHeight="1">
      <c r="E29800" s="576"/>
    </row>
    <row r="29801" spans="5:5" ht="12" customHeight="1">
      <c r="E29801" s="576"/>
    </row>
    <row r="29802" spans="5:5" ht="12" customHeight="1">
      <c r="E29802" s="576"/>
    </row>
    <row r="29803" spans="5:5" ht="12" customHeight="1">
      <c r="E29803" s="576"/>
    </row>
    <row r="29804" spans="5:5" ht="12" customHeight="1">
      <c r="E29804" s="576"/>
    </row>
    <row r="29805" spans="5:5" ht="12" customHeight="1">
      <c r="E29805" s="576"/>
    </row>
    <row r="29806" spans="5:5" ht="12" customHeight="1">
      <c r="E29806" s="576"/>
    </row>
    <row r="29807" spans="5:5" ht="12" customHeight="1">
      <c r="E29807" s="576"/>
    </row>
    <row r="29808" spans="5:5" ht="12" customHeight="1">
      <c r="E29808" s="576"/>
    </row>
    <row r="29809" spans="5:5" ht="12" customHeight="1">
      <c r="E29809" s="576"/>
    </row>
    <row r="29810" spans="5:5" ht="12" customHeight="1">
      <c r="E29810" s="576"/>
    </row>
    <row r="29811" spans="5:5" ht="12" customHeight="1">
      <c r="E29811" s="576"/>
    </row>
    <row r="29812" spans="5:5" ht="12" customHeight="1">
      <c r="E29812" s="576"/>
    </row>
    <row r="29813" spans="5:5" ht="12" customHeight="1">
      <c r="E29813" s="576"/>
    </row>
    <row r="29814" spans="5:5" ht="12" customHeight="1">
      <c r="E29814" s="576"/>
    </row>
    <row r="29815" spans="5:5" ht="12" customHeight="1">
      <c r="E29815" s="576"/>
    </row>
    <row r="29816" spans="5:5" ht="12" customHeight="1">
      <c r="E29816" s="576"/>
    </row>
    <row r="29817" spans="5:5" ht="12" customHeight="1">
      <c r="E29817" s="576"/>
    </row>
    <row r="29818" spans="5:5" ht="12" customHeight="1">
      <c r="E29818" s="576"/>
    </row>
    <row r="29819" spans="5:5" ht="12" customHeight="1">
      <c r="E29819" s="576"/>
    </row>
    <row r="29820" spans="5:5" ht="12" customHeight="1">
      <c r="E29820" s="576"/>
    </row>
    <row r="29821" spans="5:5" ht="12" customHeight="1">
      <c r="E29821" s="576"/>
    </row>
    <row r="29822" spans="5:5" ht="12" customHeight="1">
      <c r="E29822" s="576"/>
    </row>
    <row r="29823" spans="5:5" ht="12" customHeight="1">
      <c r="E29823" s="576"/>
    </row>
    <row r="29824" spans="5:5" ht="12" customHeight="1">
      <c r="E29824" s="576"/>
    </row>
    <row r="29825" spans="5:5" ht="12" customHeight="1">
      <c r="E29825" s="576"/>
    </row>
    <row r="29826" spans="5:5" ht="12" customHeight="1">
      <c r="E29826" s="576"/>
    </row>
    <row r="29827" spans="5:5" ht="12" customHeight="1">
      <c r="E29827" s="576"/>
    </row>
    <row r="29828" spans="5:5" ht="12" customHeight="1">
      <c r="E29828" s="576"/>
    </row>
    <row r="29829" spans="5:5" ht="12" customHeight="1">
      <c r="E29829" s="576"/>
    </row>
    <row r="29830" spans="5:5" ht="12" customHeight="1">
      <c r="E29830" s="576"/>
    </row>
    <row r="29831" spans="5:5" ht="12" customHeight="1">
      <c r="E29831" s="576"/>
    </row>
    <row r="29832" spans="5:5" ht="12" customHeight="1">
      <c r="E29832" s="576"/>
    </row>
    <row r="29833" spans="5:5" ht="12" customHeight="1">
      <c r="E29833" s="576"/>
    </row>
    <row r="29834" spans="5:5" ht="12" customHeight="1">
      <c r="E29834" s="576"/>
    </row>
    <row r="29835" spans="5:5" ht="12" customHeight="1">
      <c r="E29835" s="576"/>
    </row>
    <row r="29836" spans="5:5" ht="12" customHeight="1">
      <c r="E29836" s="576"/>
    </row>
    <row r="29837" spans="5:5" ht="12" customHeight="1">
      <c r="E29837" s="576"/>
    </row>
    <row r="29838" spans="5:5" ht="12" customHeight="1">
      <c r="E29838" s="576"/>
    </row>
    <row r="29839" spans="5:5" ht="12" customHeight="1">
      <c r="E29839" s="576"/>
    </row>
    <row r="29840" spans="5:5" ht="12" customHeight="1">
      <c r="E29840" s="576"/>
    </row>
    <row r="29841" spans="5:5" ht="12" customHeight="1">
      <c r="E29841" s="576"/>
    </row>
    <row r="29842" spans="5:5" ht="12" customHeight="1">
      <c r="E29842" s="576"/>
    </row>
    <row r="29843" spans="5:5" ht="12" customHeight="1">
      <c r="E29843" s="576"/>
    </row>
    <row r="29844" spans="5:5" ht="12" customHeight="1">
      <c r="E29844" s="576"/>
    </row>
    <row r="29845" spans="5:5" ht="12" customHeight="1">
      <c r="E29845" s="576"/>
    </row>
    <row r="29846" spans="5:5" ht="12" customHeight="1">
      <c r="E29846" s="576"/>
    </row>
    <row r="29847" spans="5:5" ht="12" customHeight="1">
      <c r="E29847" s="576"/>
    </row>
    <row r="29848" spans="5:5" ht="12" customHeight="1">
      <c r="E29848" s="576"/>
    </row>
    <row r="29849" spans="5:5" ht="12" customHeight="1">
      <c r="E29849" s="576"/>
    </row>
    <row r="29850" spans="5:5" ht="12" customHeight="1">
      <c r="E29850" s="576"/>
    </row>
    <row r="29851" spans="5:5" ht="12" customHeight="1">
      <c r="E29851" s="576"/>
    </row>
    <row r="29852" spans="5:5" ht="12" customHeight="1">
      <c r="E29852" s="576"/>
    </row>
    <row r="29853" spans="5:5" ht="12" customHeight="1">
      <c r="E29853" s="576"/>
    </row>
    <row r="29854" spans="5:5" ht="12" customHeight="1">
      <c r="E29854" s="576"/>
    </row>
    <row r="29855" spans="5:5" ht="12" customHeight="1">
      <c r="E29855" s="576"/>
    </row>
    <row r="29856" spans="5:5" ht="12" customHeight="1">
      <c r="E29856" s="576"/>
    </row>
    <row r="29857" spans="5:5" ht="12" customHeight="1">
      <c r="E29857" s="576"/>
    </row>
    <row r="29858" spans="5:5" ht="12" customHeight="1">
      <c r="E29858" s="576"/>
    </row>
    <row r="29859" spans="5:5" ht="12" customHeight="1">
      <c r="E29859" s="576"/>
    </row>
    <row r="29860" spans="5:5" ht="12" customHeight="1">
      <c r="E29860" s="576"/>
    </row>
    <row r="29861" spans="5:5" ht="12" customHeight="1">
      <c r="E29861" s="576"/>
    </row>
    <row r="29862" spans="5:5" ht="12" customHeight="1">
      <c r="E29862" s="576"/>
    </row>
    <row r="29863" spans="5:5" ht="12" customHeight="1">
      <c r="E29863" s="576"/>
    </row>
    <row r="29864" spans="5:5" ht="12" customHeight="1">
      <c r="E29864" s="576"/>
    </row>
    <row r="29865" spans="5:5" ht="12" customHeight="1">
      <c r="E29865" s="576"/>
    </row>
    <row r="29866" spans="5:5" ht="12" customHeight="1">
      <c r="E29866" s="576"/>
    </row>
    <row r="29867" spans="5:5" ht="12" customHeight="1">
      <c r="E29867" s="576"/>
    </row>
    <row r="29868" spans="5:5" ht="12" customHeight="1">
      <c r="E29868" s="576"/>
    </row>
    <row r="29869" spans="5:5" ht="12" customHeight="1">
      <c r="E29869" s="576"/>
    </row>
    <row r="29870" spans="5:5" ht="12" customHeight="1">
      <c r="E29870" s="576"/>
    </row>
    <row r="29871" spans="5:5" ht="12" customHeight="1">
      <c r="E29871" s="576"/>
    </row>
    <row r="29872" spans="5:5" ht="12" customHeight="1">
      <c r="E29872" s="576"/>
    </row>
    <row r="29873" spans="5:5" ht="12" customHeight="1">
      <c r="E29873" s="576"/>
    </row>
    <row r="29874" spans="5:5" ht="12" customHeight="1">
      <c r="E29874" s="576"/>
    </row>
    <row r="29875" spans="5:5" ht="12" customHeight="1">
      <c r="E29875" s="576"/>
    </row>
    <row r="29876" spans="5:5" ht="12" customHeight="1">
      <c r="E29876" s="576"/>
    </row>
    <row r="29877" spans="5:5" ht="12" customHeight="1">
      <c r="E29877" s="576"/>
    </row>
    <row r="29878" spans="5:5" ht="12" customHeight="1">
      <c r="E29878" s="576"/>
    </row>
    <row r="29879" spans="5:5" ht="12" customHeight="1">
      <c r="E29879" s="576"/>
    </row>
    <row r="29880" spans="5:5" ht="12" customHeight="1">
      <c r="E29880" s="576"/>
    </row>
    <row r="29881" spans="5:5" ht="12" customHeight="1">
      <c r="E29881" s="576"/>
    </row>
    <row r="29882" spans="5:5" ht="12" customHeight="1">
      <c r="E29882" s="576"/>
    </row>
    <row r="29883" spans="5:5" ht="12" customHeight="1">
      <c r="E29883" s="576"/>
    </row>
    <row r="29884" spans="5:5" ht="12" customHeight="1">
      <c r="E29884" s="576"/>
    </row>
    <row r="29885" spans="5:5" ht="12" customHeight="1">
      <c r="E29885" s="576"/>
    </row>
    <row r="29886" spans="5:5" ht="12" customHeight="1">
      <c r="E29886" s="576"/>
    </row>
    <row r="29887" spans="5:5" ht="12" customHeight="1">
      <c r="E29887" s="576"/>
    </row>
    <row r="29888" spans="5:5" ht="12" customHeight="1">
      <c r="E29888" s="576"/>
    </row>
    <row r="29889" spans="5:5" ht="12" customHeight="1">
      <c r="E29889" s="576"/>
    </row>
    <row r="29890" spans="5:5" ht="12" customHeight="1">
      <c r="E29890" s="576"/>
    </row>
    <row r="29891" spans="5:5" ht="12" customHeight="1">
      <c r="E29891" s="576"/>
    </row>
    <row r="29892" spans="5:5" ht="12" customHeight="1">
      <c r="E29892" s="576"/>
    </row>
    <row r="29893" spans="5:5" ht="12" customHeight="1">
      <c r="E29893" s="576"/>
    </row>
    <row r="29894" spans="5:5" ht="12" customHeight="1">
      <c r="E29894" s="576"/>
    </row>
    <row r="29895" spans="5:5" ht="12" customHeight="1">
      <c r="E29895" s="576"/>
    </row>
    <row r="29896" spans="5:5" ht="12" customHeight="1">
      <c r="E29896" s="576"/>
    </row>
    <row r="29897" spans="5:5" ht="12" customHeight="1">
      <c r="E29897" s="576"/>
    </row>
    <row r="29898" spans="5:5" ht="12" customHeight="1">
      <c r="E29898" s="576"/>
    </row>
    <row r="29899" spans="5:5" ht="12" customHeight="1">
      <c r="E29899" s="576"/>
    </row>
    <row r="29900" spans="5:5" ht="12" customHeight="1">
      <c r="E29900" s="576"/>
    </row>
    <row r="29901" spans="5:5" ht="12" customHeight="1">
      <c r="E29901" s="576"/>
    </row>
    <row r="29902" spans="5:5" ht="12" customHeight="1">
      <c r="E29902" s="576"/>
    </row>
    <row r="29903" spans="5:5" ht="12" customHeight="1">
      <c r="E29903" s="576"/>
    </row>
    <row r="29904" spans="5:5" ht="12" customHeight="1">
      <c r="E29904" s="576"/>
    </row>
    <row r="29905" spans="5:5" ht="12" customHeight="1">
      <c r="E29905" s="576"/>
    </row>
    <row r="29906" spans="5:5" ht="12" customHeight="1">
      <c r="E29906" s="576"/>
    </row>
    <row r="29907" spans="5:5" ht="12" customHeight="1">
      <c r="E29907" s="576"/>
    </row>
    <row r="29908" spans="5:5" ht="12" customHeight="1">
      <c r="E29908" s="576"/>
    </row>
    <row r="29909" spans="5:5" ht="12" customHeight="1">
      <c r="E29909" s="576"/>
    </row>
    <row r="29910" spans="5:5" ht="12" customHeight="1">
      <c r="E29910" s="576"/>
    </row>
    <row r="29911" spans="5:5" ht="12" customHeight="1">
      <c r="E29911" s="576"/>
    </row>
    <row r="29912" spans="5:5" ht="12" customHeight="1">
      <c r="E29912" s="576"/>
    </row>
    <row r="29913" spans="5:5" ht="12" customHeight="1">
      <c r="E29913" s="576"/>
    </row>
    <row r="29914" spans="5:5" ht="12" customHeight="1">
      <c r="E29914" s="576"/>
    </row>
    <row r="29915" spans="5:5" ht="12" customHeight="1">
      <c r="E29915" s="576"/>
    </row>
    <row r="29916" spans="5:5" ht="12" customHeight="1">
      <c r="E29916" s="576"/>
    </row>
    <row r="29917" spans="5:5" ht="12" customHeight="1">
      <c r="E29917" s="576"/>
    </row>
    <row r="29918" spans="5:5" ht="12" customHeight="1">
      <c r="E29918" s="576"/>
    </row>
    <row r="29919" spans="5:5" ht="12" customHeight="1">
      <c r="E29919" s="576"/>
    </row>
    <row r="29920" spans="5:5" ht="12" customHeight="1">
      <c r="E29920" s="576"/>
    </row>
    <row r="29921" spans="5:5" ht="12" customHeight="1">
      <c r="E29921" s="576"/>
    </row>
    <row r="29922" spans="5:5" ht="12" customHeight="1">
      <c r="E29922" s="576"/>
    </row>
    <row r="29923" spans="5:5" ht="12" customHeight="1">
      <c r="E29923" s="576"/>
    </row>
    <row r="29924" spans="5:5" ht="12" customHeight="1">
      <c r="E29924" s="576"/>
    </row>
    <row r="29925" spans="5:5" ht="12" customHeight="1">
      <c r="E29925" s="576"/>
    </row>
    <row r="29926" spans="5:5" ht="12" customHeight="1">
      <c r="E29926" s="576"/>
    </row>
    <row r="29927" spans="5:5" ht="12" customHeight="1">
      <c r="E29927" s="576"/>
    </row>
    <row r="29928" spans="5:5" ht="12" customHeight="1">
      <c r="E29928" s="576"/>
    </row>
    <row r="29929" spans="5:5" ht="12" customHeight="1">
      <c r="E29929" s="576"/>
    </row>
    <row r="29930" spans="5:5" ht="12" customHeight="1">
      <c r="E29930" s="576"/>
    </row>
    <row r="29931" spans="5:5" ht="12" customHeight="1">
      <c r="E29931" s="576"/>
    </row>
    <row r="29932" spans="5:5" ht="12" customHeight="1">
      <c r="E29932" s="576"/>
    </row>
    <row r="29933" spans="5:5" ht="12" customHeight="1">
      <c r="E29933" s="576"/>
    </row>
    <row r="29934" spans="5:5" ht="12" customHeight="1">
      <c r="E29934" s="576"/>
    </row>
    <row r="29935" spans="5:5" ht="12" customHeight="1">
      <c r="E29935" s="576"/>
    </row>
    <row r="29936" spans="5:5" ht="12" customHeight="1">
      <c r="E29936" s="576"/>
    </row>
    <row r="29937" spans="5:5" ht="12" customHeight="1">
      <c r="E29937" s="576"/>
    </row>
    <row r="29938" spans="5:5" ht="12" customHeight="1">
      <c r="E29938" s="576"/>
    </row>
    <row r="29939" spans="5:5" ht="12" customHeight="1">
      <c r="E29939" s="576"/>
    </row>
    <row r="29940" spans="5:5" ht="12" customHeight="1">
      <c r="E29940" s="576"/>
    </row>
    <row r="29941" spans="5:5" ht="12" customHeight="1">
      <c r="E29941" s="576"/>
    </row>
    <row r="29942" spans="5:5" ht="12" customHeight="1">
      <c r="E29942" s="576"/>
    </row>
    <row r="29943" spans="5:5" ht="12" customHeight="1">
      <c r="E29943" s="576"/>
    </row>
    <row r="29944" spans="5:5" ht="12" customHeight="1">
      <c r="E29944" s="576"/>
    </row>
    <row r="29945" spans="5:5" ht="12" customHeight="1">
      <c r="E29945" s="576"/>
    </row>
    <row r="29946" spans="5:5" ht="12" customHeight="1">
      <c r="E29946" s="576"/>
    </row>
    <row r="29947" spans="5:5" ht="12" customHeight="1">
      <c r="E29947" s="576"/>
    </row>
    <row r="29948" spans="5:5" ht="12" customHeight="1">
      <c r="E29948" s="576"/>
    </row>
    <row r="29949" spans="5:5" ht="12" customHeight="1">
      <c r="E29949" s="576"/>
    </row>
    <row r="29950" spans="5:5" ht="12" customHeight="1">
      <c r="E29950" s="576"/>
    </row>
    <row r="29951" spans="5:5" ht="12" customHeight="1">
      <c r="E29951" s="576"/>
    </row>
    <row r="29952" spans="5:5" ht="12" customHeight="1">
      <c r="E29952" s="576"/>
    </row>
    <row r="29953" spans="5:5" ht="12" customHeight="1">
      <c r="E29953" s="576"/>
    </row>
    <row r="29954" spans="5:5" ht="12" customHeight="1">
      <c r="E29954" s="576"/>
    </row>
    <row r="29955" spans="5:5" ht="12" customHeight="1">
      <c r="E29955" s="576"/>
    </row>
    <row r="29956" spans="5:5" ht="12" customHeight="1">
      <c r="E29956" s="576"/>
    </row>
    <row r="29957" spans="5:5" ht="12" customHeight="1">
      <c r="E29957" s="576"/>
    </row>
    <row r="29958" spans="5:5" ht="12" customHeight="1">
      <c r="E29958" s="576"/>
    </row>
    <row r="29959" spans="5:5" ht="12" customHeight="1">
      <c r="E29959" s="576"/>
    </row>
    <row r="29960" spans="5:5" ht="12" customHeight="1">
      <c r="E29960" s="576"/>
    </row>
    <row r="29961" spans="5:5" ht="12" customHeight="1">
      <c r="E29961" s="576"/>
    </row>
    <row r="29962" spans="5:5" ht="12" customHeight="1">
      <c r="E29962" s="576"/>
    </row>
    <row r="29963" spans="5:5" ht="12" customHeight="1">
      <c r="E29963" s="576"/>
    </row>
    <row r="29964" spans="5:5" ht="12" customHeight="1">
      <c r="E29964" s="576"/>
    </row>
    <row r="29965" spans="5:5" ht="12" customHeight="1">
      <c r="E29965" s="576"/>
    </row>
    <row r="29966" spans="5:5" ht="12" customHeight="1">
      <c r="E29966" s="576"/>
    </row>
    <row r="29967" spans="5:5" ht="12" customHeight="1">
      <c r="E29967" s="576"/>
    </row>
    <row r="29968" spans="5:5" ht="12" customHeight="1">
      <c r="E29968" s="576"/>
    </row>
    <row r="29969" spans="5:5" ht="12" customHeight="1">
      <c r="E29969" s="576"/>
    </row>
    <row r="29970" spans="5:5" ht="12" customHeight="1">
      <c r="E29970" s="576"/>
    </row>
    <row r="29971" spans="5:5" ht="12" customHeight="1">
      <c r="E29971" s="576"/>
    </row>
    <row r="29972" spans="5:5" ht="12" customHeight="1">
      <c r="E29972" s="576"/>
    </row>
    <row r="29973" spans="5:5" ht="12" customHeight="1">
      <c r="E29973" s="576"/>
    </row>
    <row r="29974" spans="5:5" ht="12" customHeight="1">
      <c r="E29974" s="576"/>
    </row>
    <row r="29975" spans="5:5" ht="12" customHeight="1">
      <c r="E29975" s="576"/>
    </row>
    <row r="29976" spans="5:5" ht="12" customHeight="1">
      <c r="E29976" s="576"/>
    </row>
    <row r="29977" spans="5:5" ht="12" customHeight="1">
      <c r="E29977" s="576"/>
    </row>
    <row r="29978" spans="5:5" ht="12" customHeight="1">
      <c r="E29978" s="576"/>
    </row>
    <row r="29979" spans="5:5" ht="12" customHeight="1">
      <c r="E29979" s="576"/>
    </row>
    <row r="29980" spans="5:5" ht="12" customHeight="1">
      <c r="E29980" s="576"/>
    </row>
    <row r="29981" spans="5:5" ht="12" customHeight="1">
      <c r="E29981" s="576"/>
    </row>
    <row r="29982" spans="5:5" ht="12" customHeight="1">
      <c r="E29982" s="576"/>
    </row>
    <row r="29983" spans="5:5" ht="12" customHeight="1">
      <c r="E29983" s="576"/>
    </row>
    <row r="29984" spans="5:5" ht="12" customHeight="1">
      <c r="E29984" s="576"/>
    </row>
    <row r="29985" spans="5:5" ht="12" customHeight="1">
      <c r="E29985" s="576"/>
    </row>
    <row r="29986" spans="5:5" ht="12" customHeight="1">
      <c r="E29986" s="576"/>
    </row>
    <row r="29987" spans="5:5" ht="12" customHeight="1">
      <c r="E29987" s="576"/>
    </row>
    <row r="29988" spans="5:5" ht="12" customHeight="1">
      <c r="E29988" s="576"/>
    </row>
    <row r="29989" spans="5:5" ht="12" customHeight="1">
      <c r="E29989" s="576"/>
    </row>
    <row r="29990" spans="5:5" ht="12" customHeight="1">
      <c r="E29990" s="576"/>
    </row>
    <row r="29991" spans="5:5" ht="12" customHeight="1">
      <c r="E29991" s="576"/>
    </row>
    <row r="29992" spans="5:5" ht="12" customHeight="1">
      <c r="E29992" s="576"/>
    </row>
    <row r="29993" spans="5:5" ht="12" customHeight="1">
      <c r="E29993" s="576"/>
    </row>
    <row r="29994" spans="5:5" ht="12" customHeight="1">
      <c r="E29994" s="576"/>
    </row>
    <row r="29995" spans="5:5" ht="12" customHeight="1">
      <c r="E29995" s="576"/>
    </row>
    <row r="29996" spans="5:5" ht="12" customHeight="1">
      <c r="E29996" s="576"/>
    </row>
    <row r="29997" spans="5:5" ht="12" customHeight="1">
      <c r="E29997" s="576"/>
    </row>
    <row r="29998" spans="5:5" ht="12" customHeight="1">
      <c r="E29998" s="576"/>
    </row>
    <row r="29999" spans="5:5" ht="12" customHeight="1">
      <c r="E29999" s="576"/>
    </row>
    <row r="30000" spans="5:5" ht="12" customHeight="1">
      <c r="E30000" s="576"/>
    </row>
    <row r="30001" spans="5:5" ht="12" customHeight="1">
      <c r="E30001" s="576"/>
    </row>
    <row r="30002" spans="5:5" ht="12" customHeight="1">
      <c r="E30002" s="576"/>
    </row>
    <row r="30003" spans="5:5" ht="12" customHeight="1">
      <c r="E30003" s="576"/>
    </row>
    <row r="30004" spans="5:5" ht="12" customHeight="1">
      <c r="E30004" s="576"/>
    </row>
    <row r="30005" spans="5:5" ht="12" customHeight="1">
      <c r="E30005" s="576"/>
    </row>
    <row r="30006" spans="5:5" ht="12" customHeight="1">
      <c r="E30006" s="576"/>
    </row>
    <row r="30007" spans="5:5" ht="12" customHeight="1">
      <c r="E30007" s="576"/>
    </row>
    <row r="30008" spans="5:5" ht="12" customHeight="1">
      <c r="E30008" s="576"/>
    </row>
    <row r="30009" spans="5:5" ht="12" customHeight="1">
      <c r="E30009" s="576"/>
    </row>
    <row r="30010" spans="5:5" ht="12" customHeight="1">
      <c r="E30010" s="576"/>
    </row>
    <row r="30011" spans="5:5" ht="12" customHeight="1">
      <c r="E30011" s="576"/>
    </row>
    <row r="30012" spans="5:5" ht="12" customHeight="1">
      <c r="E30012" s="576"/>
    </row>
    <row r="30013" spans="5:5" ht="12" customHeight="1">
      <c r="E30013" s="576"/>
    </row>
    <row r="30014" spans="5:5" ht="12" customHeight="1">
      <c r="E30014" s="576"/>
    </row>
    <row r="30015" spans="5:5" ht="12" customHeight="1">
      <c r="E30015" s="576"/>
    </row>
    <row r="30016" spans="5:5" ht="12" customHeight="1">
      <c r="E30016" s="576"/>
    </row>
    <row r="30017" spans="5:5" ht="12" customHeight="1">
      <c r="E30017" s="576"/>
    </row>
    <row r="30018" spans="5:5" ht="12" customHeight="1">
      <c r="E30018" s="576"/>
    </row>
    <row r="30019" spans="5:5" ht="12" customHeight="1">
      <c r="E30019" s="576"/>
    </row>
    <row r="30020" spans="5:5" ht="12" customHeight="1">
      <c r="E30020" s="576"/>
    </row>
    <row r="30021" spans="5:5" ht="12" customHeight="1">
      <c r="E30021" s="576"/>
    </row>
    <row r="30022" spans="5:5" ht="12" customHeight="1">
      <c r="E30022" s="576"/>
    </row>
    <row r="30023" spans="5:5" ht="12" customHeight="1">
      <c r="E30023" s="576"/>
    </row>
    <row r="30024" spans="5:5" ht="12" customHeight="1">
      <c r="E30024" s="576"/>
    </row>
    <row r="30025" spans="5:5" ht="12" customHeight="1">
      <c r="E30025" s="576"/>
    </row>
    <row r="30026" spans="5:5" ht="12" customHeight="1">
      <c r="E30026" s="576"/>
    </row>
    <row r="30027" spans="5:5" ht="12" customHeight="1">
      <c r="E30027" s="576"/>
    </row>
    <row r="30028" spans="5:5" ht="12" customHeight="1">
      <c r="E30028" s="576"/>
    </row>
    <row r="30029" spans="5:5" ht="12" customHeight="1">
      <c r="E30029" s="576"/>
    </row>
    <row r="30030" spans="5:5" ht="12" customHeight="1">
      <c r="E30030" s="576"/>
    </row>
    <row r="30031" spans="5:5" ht="12" customHeight="1">
      <c r="E30031" s="576"/>
    </row>
    <row r="30032" spans="5:5" ht="12" customHeight="1">
      <c r="E30032" s="576"/>
    </row>
    <row r="30033" spans="5:5" ht="12" customHeight="1">
      <c r="E30033" s="576"/>
    </row>
    <row r="30034" spans="5:5" ht="12" customHeight="1">
      <c r="E30034" s="576"/>
    </row>
    <row r="30035" spans="5:5" ht="12" customHeight="1">
      <c r="E30035" s="576"/>
    </row>
    <row r="30036" spans="5:5" ht="12" customHeight="1">
      <c r="E30036" s="576"/>
    </row>
    <row r="30037" spans="5:5" ht="12" customHeight="1">
      <c r="E30037" s="576"/>
    </row>
    <row r="30038" spans="5:5" ht="12" customHeight="1">
      <c r="E30038" s="576"/>
    </row>
    <row r="30039" spans="5:5" ht="12" customHeight="1">
      <c r="E30039" s="576"/>
    </row>
    <row r="30040" spans="5:5" ht="12" customHeight="1">
      <c r="E30040" s="576"/>
    </row>
    <row r="30041" spans="5:5" ht="12" customHeight="1">
      <c r="E30041" s="576"/>
    </row>
    <row r="30042" spans="5:5" ht="12" customHeight="1">
      <c r="E30042" s="576"/>
    </row>
    <row r="30043" spans="5:5" ht="12" customHeight="1">
      <c r="E30043" s="576"/>
    </row>
    <row r="30044" spans="5:5" ht="12" customHeight="1">
      <c r="E30044" s="576"/>
    </row>
    <row r="30045" spans="5:5" ht="12" customHeight="1">
      <c r="E30045" s="576"/>
    </row>
    <row r="30046" spans="5:5" ht="12" customHeight="1">
      <c r="E30046" s="576"/>
    </row>
    <row r="30047" spans="5:5" ht="12" customHeight="1">
      <c r="E30047" s="576"/>
    </row>
    <row r="30048" spans="5:5" ht="12" customHeight="1">
      <c r="E30048" s="576"/>
    </row>
    <row r="30049" spans="5:5" ht="12" customHeight="1">
      <c r="E30049" s="576"/>
    </row>
    <row r="30050" spans="5:5" ht="12" customHeight="1">
      <c r="E30050" s="576"/>
    </row>
    <row r="30051" spans="5:5" ht="12" customHeight="1">
      <c r="E30051" s="576"/>
    </row>
    <row r="30052" spans="5:5" ht="12" customHeight="1">
      <c r="E30052" s="576"/>
    </row>
    <row r="30053" spans="5:5" ht="12" customHeight="1">
      <c r="E30053" s="576"/>
    </row>
    <row r="30054" spans="5:5" ht="12" customHeight="1">
      <c r="E30054" s="576"/>
    </row>
    <row r="30055" spans="5:5" ht="12" customHeight="1">
      <c r="E30055" s="576"/>
    </row>
    <row r="30056" spans="5:5" ht="12" customHeight="1">
      <c r="E30056" s="576"/>
    </row>
    <row r="30057" spans="5:5" ht="12" customHeight="1">
      <c r="E30057" s="576"/>
    </row>
    <row r="30058" spans="5:5" ht="12" customHeight="1">
      <c r="E30058" s="576"/>
    </row>
    <row r="30059" spans="5:5" ht="12" customHeight="1">
      <c r="E30059" s="576"/>
    </row>
    <row r="30060" spans="5:5" ht="12" customHeight="1">
      <c r="E30060" s="576"/>
    </row>
    <row r="30061" spans="5:5" ht="12" customHeight="1">
      <c r="E30061" s="576"/>
    </row>
    <row r="30062" spans="5:5" ht="12" customHeight="1">
      <c r="E30062" s="576"/>
    </row>
    <row r="30063" spans="5:5" ht="12" customHeight="1">
      <c r="E30063" s="576"/>
    </row>
    <row r="30064" spans="5:5" ht="12" customHeight="1">
      <c r="E30064" s="576"/>
    </row>
    <row r="30065" spans="5:5" ht="12" customHeight="1">
      <c r="E30065" s="576"/>
    </row>
    <row r="30066" spans="5:5" ht="12" customHeight="1">
      <c r="E30066" s="576"/>
    </row>
    <row r="30067" spans="5:5" ht="12" customHeight="1">
      <c r="E30067" s="576"/>
    </row>
    <row r="30068" spans="5:5" ht="12" customHeight="1">
      <c r="E30068" s="576"/>
    </row>
    <row r="30069" spans="5:5" ht="12" customHeight="1">
      <c r="E30069" s="576"/>
    </row>
    <row r="30070" spans="5:5" ht="12" customHeight="1">
      <c r="E30070" s="576"/>
    </row>
    <row r="30071" spans="5:5" ht="12" customHeight="1">
      <c r="E30071" s="576"/>
    </row>
    <row r="30072" spans="5:5" ht="12" customHeight="1">
      <c r="E30072" s="576"/>
    </row>
    <row r="30073" spans="5:5" ht="12" customHeight="1">
      <c r="E30073" s="576"/>
    </row>
    <row r="30074" spans="5:5" ht="12" customHeight="1">
      <c r="E30074" s="576"/>
    </row>
    <row r="30075" spans="5:5" ht="12" customHeight="1">
      <c r="E30075" s="576"/>
    </row>
    <row r="30076" spans="5:5" ht="12" customHeight="1">
      <c r="E30076" s="576"/>
    </row>
    <row r="30077" spans="5:5" ht="12" customHeight="1">
      <c r="E30077" s="576"/>
    </row>
    <row r="30078" spans="5:5" ht="12" customHeight="1">
      <c r="E30078" s="576"/>
    </row>
    <row r="30079" spans="5:5" ht="12" customHeight="1">
      <c r="E30079" s="576"/>
    </row>
    <row r="30080" spans="5:5" ht="12" customHeight="1">
      <c r="E30080" s="576"/>
    </row>
    <row r="30081" spans="5:5" ht="12" customHeight="1">
      <c r="E30081" s="576"/>
    </row>
    <row r="30082" spans="5:5" ht="12" customHeight="1">
      <c r="E30082" s="576"/>
    </row>
    <row r="30083" spans="5:5" ht="12" customHeight="1">
      <c r="E30083" s="576"/>
    </row>
    <row r="30084" spans="5:5" ht="12" customHeight="1">
      <c r="E30084" s="576"/>
    </row>
    <row r="30085" spans="5:5" ht="12" customHeight="1">
      <c r="E30085" s="576"/>
    </row>
    <row r="30086" spans="5:5" ht="12" customHeight="1">
      <c r="E30086" s="576"/>
    </row>
    <row r="30087" spans="5:5" ht="12" customHeight="1">
      <c r="E30087" s="576"/>
    </row>
    <row r="30088" spans="5:5" ht="12" customHeight="1">
      <c r="E30088" s="576"/>
    </row>
    <row r="30089" spans="5:5" ht="12" customHeight="1">
      <c r="E30089" s="576"/>
    </row>
    <row r="30090" spans="5:5" ht="12" customHeight="1">
      <c r="E30090" s="576"/>
    </row>
    <row r="30091" spans="5:5" ht="12" customHeight="1">
      <c r="E30091" s="576"/>
    </row>
    <row r="30092" spans="5:5" ht="12" customHeight="1">
      <c r="E30092" s="576"/>
    </row>
    <row r="30093" spans="5:5" ht="12" customHeight="1">
      <c r="E30093" s="576"/>
    </row>
    <row r="30094" spans="5:5" ht="12" customHeight="1">
      <c r="E30094" s="576"/>
    </row>
    <row r="30095" spans="5:5" ht="12" customHeight="1">
      <c r="E30095" s="576"/>
    </row>
    <row r="30096" spans="5:5" ht="12" customHeight="1">
      <c r="E30096" s="576"/>
    </row>
    <row r="30097" spans="5:5" ht="12" customHeight="1">
      <c r="E30097" s="576"/>
    </row>
    <row r="30098" spans="5:5" ht="12" customHeight="1">
      <c r="E30098" s="576"/>
    </row>
    <row r="30099" spans="5:5" ht="12" customHeight="1">
      <c r="E30099" s="576"/>
    </row>
    <row r="30100" spans="5:5" ht="12" customHeight="1">
      <c r="E30100" s="576"/>
    </row>
    <row r="30101" spans="5:5" ht="12" customHeight="1">
      <c r="E30101" s="576"/>
    </row>
    <row r="30102" spans="5:5" ht="12" customHeight="1">
      <c r="E30102" s="576"/>
    </row>
    <row r="30103" spans="5:5" ht="12" customHeight="1">
      <c r="E30103" s="576"/>
    </row>
    <row r="30104" spans="5:5" ht="12" customHeight="1">
      <c r="E30104" s="576"/>
    </row>
    <row r="30105" spans="5:5" ht="12" customHeight="1">
      <c r="E30105" s="576"/>
    </row>
    <row r="30106" spans="5:5" ht="12" customHeight="1">
      <c r="E30106" s="576"/>
    </row>
    <row r="30107" spans="5:5" ht="12" customHeight="1">
      <c r="E30107" s="576"/>
    </row>
    <row r="30108" spans="5:5" ht="12" customHeight="1">
      <c r="E30108" s="576"/>
    </row>
    <row r="30109" spans="5:5" ht="12" customHeight="1">
      <c r="E30109" s="576"/>
    </row>
    <row r="30110" spans="5:5" ht="12" customHeight="1">
      <c r="E30110" s="576"/>
    </row>
    <row r="30111" spans="5:5" ht="12" customHeight="1">
      <c r="E30111" s="576"/>
    </row>
    <row r="30112" spans="5:5" ht="12" customHeight="1">
      <c r="E30112" s="576"/>
    </row>
    <row r="30113" spans="5:5" ht="12" customHeight="1">
      <c r="E30113" s="576"/>
    </row>
    <row r="30114" spans="5:5" ht="12" customHeight="1">
      <c r="E30114" s="576"/>
    </row>
    <row r="30115" spans="5:5" ht="12" customHeight="1">
      <c r="E30115" s="576"/>
    </row>
    <row r="30116" spans="5:5" ht="12" customHeight="1">
      <c r="E30116" s="576"/>
    </row>
    <row r="30117" spans="5:5" ht="12" customHeight="1">
      <c r="E30117" s="576"/>
    </row>
    <row r="30118" spans="5:5" ht="12" customHeight="1">
      <c r="E30118" s="576"/>
    </row>
    <row r="30119" spans="5:5" ht="12" customHeight="1">
      <c r="E30119" s="576"/>
    </row>
    <row r="30120" spans="5:5" ht="12" customHeight="1">
      <c r="E30120" s="576"/>
    </row>
    <row r="30121" spans="5:5" ht="12" customHeight="1">
      <c r="E30121" s="576"/>
    </row>
    <row r="30122" spans="5:5" ht="12" customHeight="1">
      <c r="E30122" s="576"/>
    </row>
    <row r="30123" spans="5:5" ht="12" customHeight="1">
      <c r="E30123" s="576"/>
    </row>
    <row r="30124" spans="5:5" ht="12" customHeight="1">
      <c r="E30124" s="576"/>
    </row>
    <row r="30125" spans="5:5" ht="12" customHeight="1">
      <c r="E30125" s="576"/>
    </row>
    <row r="30126" spans="5:5" ht="12" customHeight="1">
      <c r="E30126" s="576"/>
    </row>
    <row r="30127" spans="5:5" ht="12" customHeight="1">
      <c r="E30127" s="576"/>
    </row>
    <row r="30128" spans="5:5" ht="12" customHeight="1">
      <c r="E30128" s="576"/>
    </row>
    <row r="30129" spans="5:5" ht="12" customHeight="1">
      <c r="E30129" s="576"/>
    </row>
    <row r="30130" spans="5:5" ht="12" customHeight="1">
      <c r="E30130" s="576"/>
    </row>
    <row r="30131" spans="5:5" ht="12" customHeight="1">
      <c r="E30131" s="576"/>
    </row>
    <row r="30132" spans="5:5" ht="12" customHeight="1">
      <c r="E30132" s="576"/>
    </row>
    <row r="30133" spans="5:5" ht="12" customHeight="1">
      <c r="E30133" s="576"/>
    </row>
    <row r="30134" spans="5:5" ht="12" customHeight="1">
      <c r="E30134" s="576"/>
    </row>
    <row r="30135" spans="5:5" ht="12" customHeight="1">
      <c r="E30135" s="576"/>
    </row>
    <row r="30136" spans="5:5" ht="12" customHeight="1">
      <c r="E30136" s="576"/>
    </row>
    <row r="30137" spans="5:5" ht="12" customHeight="1">
      <c r="E30137" s="576"/>
    </row>
    <row r="30138" spans="5:5" ht="12" customHeight="1">
      <c r="E30138" s="576"/>
    </row>
    <row r="30139" spans="5:5" ht="12" customHeight="1">
      <c r="E30139" s="576"/>
    </row>
    <row r="30140" spans="5:5" ht="12" customHeight="1">
      <c r="E30140" s="576"/>
    </row>
    <row r="30141" spans="5:5" ht="12" customHeight="1">
      <c r="E30141" s="576"/>
    </row>
    <row r="30142" spans="5:5" ht="12" customHeight="1">
      <c r="E30142" s="576"/>
    </row>
    <row r="30143" spans="5:5" ht="12" customHeight="1">
      <c r="E30143" s="576"/>
    </row>
    <row r="30144" spans="5:5" ht="12" customHeight="1">
      <c r="E30144" s="576"/>
    </row>
    <row r="30145" spans="5:5" ht="12" customHeight="1">
      <c r="E30145" s="576"/>
    </row>
    <row r="30146" spans="5:5" ht="12" customHeight="1">
      <c r="E30146" s="576"/>
    </row>
    <row r="30147" spans="5:5" ht="12" customHeight="1">
      <c r="E30147" s="576"/>
    </row>
    <row r="30148" spans="5:5" ht="12" customHeight="1">
      <c r="E30148" s="576"/>
    </row>
    <row r="30149" spans="5:5" ht="12" customHeight="1">
      <c r="E30149" s="576"/>
    </row>
    <row r="30150" spans="5:5" ht="12" customHeight="1">
      <c r="E30150" s="576"/>
    </row>
    <row r="30151" spans="5:5" ht="12" customHeight="1">
      <c r="E30151" s="576"/>
    </row>
    <row r="30152" spans="5:5" ht="12" customHeight="1">
      <c r="E30152" s="576"/>
    </row>
    <row r="30153" spans="5:5" ht="12" customHeight="1">
      <c r="E30153" s="576"/>
    </row>
    <row r="30154" spans="5:5" ht="12" customHeight="1">
      <c r="E30154" s="576"/>
    </row>
    <row r="30155" spans="5:5" ht="12" customHeight="1">
      <c r="E30155" s="576"/>
    </row>
    <row r="30156" spans="5:5" ht="12" customHeight="1">
      <c r="E30156" s="576"/>
    </row>
    <row r="30157" spans="5:5" ht="12" customHeight="1">
      <c r="E30157" s="576"/>
    </row>
    <row r="30158" spans="5:5" ht="12" customHeight="1">
      <c r="E30158" s="576"/>
    </row>
    <row r="30159" spans="5:5" ht="12" customHeight="1">
      <c r="E30159" s="576"/>
    </row>
    <row r="30160" spans="5:5" ht="12" customHeight="1">
      <c r="E30160" s="576"/>
    </row>
    <row r="30161" spans="5:5" ht="12" customHeight="1">
      <c r="E30161" s="576"/>
    </row>
    <row r="30162" spans="5:5" ht="12" customHeight="1">
      <c r="E30162" s="576"/>
    </row>
    <row r="30163" spans="5:5" ht="12" customHeight="1">
      <c r="E30163" s="576"/>
    </row>
    <row r="30164" spans="5:5" ht="12" customHeight="1">
      <c r="E30164" s="576"/>
    </row>
    <row r="30165" spans="5:5" ht="12" customHeight="1">
      <c r="E30165" s="576"/>
    </row>
    <row r="30166" spans="5:5" ht="12" customHeight="1">
      <c r="E30166" s="576"/>
    </row>
    <row r="30167" spans="5:5" ht="12" customHeight="1">
      <c r="E30167" s="576"/>
    </row>
    <row r="30168" spans="5:5" ht="12" customHeight="1">
      <c r="E30168" s="576"/>
    </row>
    <row r="30169" spans="5:5" ht="12" customHeight="1">
      <c r="E30169" s="576"/>
    </row>
    <row r="30170" spans="5:5" ht="12" customHeight="1">
      <c r="E30170" s="576"/>
    </row>
    <row r="30171" spans="5:5" ht="12" customHeight="1">
      <c r="E30171" s="576"/>
    </row>
    <row r="30172" spans="5:5" ht="12" customHeight="1">
      <c r="E30172" s="576"/>
    </row>
    <row r="30173" spans="5:5" ht="12" customHeight="1">
      <c r="E30173" s="576"/>
    </row>
    <row r="30174" spans="5:5" ht="12" customHeight="1">
      <c r="E30174" s="576"/>
    </row>
    <row r="30175" spans="5:5" ht="12" customHeight="1">
      <c r="E30175" s="576"/>
    </row>
    <row r="30176" spans="5:5" ht="12" customHeight="1">
      <c r="E30176" s="576"/>
    </row>
    <row r="30177" spans="5:5" ht="12" customHeight="1">
      <c r="E30177" s="576"/>
    </row>
    <row r="30178" spans="5:5" ht="12" customHeight="1">
      <c r="E30178" s="576"/>
    </row>
    <row r="30179" spans="5:5" ht="12" customHeight="1">
      <c r="E30179" s="576"/>
    </row>
    <row r="30180" spans="5:5" ht="12" customHeight="1">
      <c r="E30180" s="576"/>
    </row>
    <row r="30181" spans="5:5" ht="12" customHeight="1">
      <c r="E30181" s="576"/>
    </row>
    <row r="30182" spans="5:5" ht="12" customHeight="1">
      <c r="E30182" s="576"/>
    </row>
    <row r="30183" spans="5:5" ht="12" customHeight="1">
      <c r="E30183" s="576"/>
    </row>
    <row r="30184" spans="5:5" ht="12" customHeight="1">
      <c r="E30184" s="576"/>
    </row>
    <row r="30185" spans="5:5" ht="12" customHeight="1">
      <c r="E30185" s="576"/>
    </row>
    <row r="30186" spans="5:5" ht="12" customHeight="1">
      <c r="E30186" s="576"/>
    </row>
    <row r="30187" spans="5:5" ht="12" customHeight="1">
      <c r="E30187" s="576"/>
    </row>
    <row r="30188" spans="5:5" ht="12" customHeight="1">
      <c r="E30188" s="576"/>
    </row>
    <row r="30189" spans="5:5" ht="12" customHeight="1">
      <c r="E30189" s="576"/>
    </row>
    <row r="30190" spans="5:5" ht="12" customHeight="1">
      <c r="E30190" s="576"/>
    </row>
    <row r="30191" spans="5:5" ht="12" customHeight="1">
      <c r="E30191" s="576"/>
    </row>
    <row r="30192" spans="5:5" ht="12" customHeight="1">
      <c r="E30192" s="576"/>
    </row>
    <row r="30193" spans="5:5" ht="12" customHeight="1">
      <c r="E30193" s="576"/>
    </row>
    <row r="30194" spans="5:5" ht="12" customHeight="1">
      <c r="E30194" s="576"/>
    </row>
    <row r="30195" spans="5:5" ht="12" customHeight="1">
      <c r="E30195" s="576"/>
    </row>
    <row r="30196" spans="5:5" ht="12" customHeight="1">
      <c r="E30196" s="576"/>
    </row>
    <row r="30197" spans="5:5" ht="12" customHeight="1">
      <c r="E30197" s="576"/>
    </row>
    <row r="30198" spans="5:5" ht="12" customHeight="1">
      <c r="E30198" s="576"/>
    </row>
    <row r="30199" spans="5:5" ht="12" customHeight="1">
      <c r="E30199" s="576"/>
    </row>
    <row r="30200" spans="5:5" ht="12" customHeight="1">
      <c r="E30200" s="576"/>
    </row>
    <row r="30201" spans="5:5" ht="12" customHeight="1">
      <c r="E30201" s="576"/>
    </row>
    <row r="30202" spans="5:5" ht="12" customHeight="1">
      <c r="E30202" s="576"/>
    </row>
    <row r="30203" spans="5:5" ht="12" customHeight="1">
      <c r="E30203" s="576"/>
    </row>
    <row r="30204" spans="5:5" ht="12" customHeight="1">
      <c r="E30204" s="576"/>
    </row>
    <row r="30205" spans="5:5" ht="12" customHeight="1">
      <c r="E30205" s="576"/>
    </row>
    <row r="30206" spans="5:5" ht="12" customHeight="1">
      <c r="E30206" s="576"/>
    </row>
    <row r="30207" spans="5:5" ht="12" customHeight="1">
      <c r="E30207" s="576"/>
    </row>
    <row r="30208" spans="5:5" ht="12" customHeight="1">
      <c r="E30208" s="576"/>
    </row>
    <row r="30209" spans="5:5" ht="12" customHeight="1">
      <c r="E30209" s="576"/>
    </row>
    <row r="30210" spans="5:5" ht="12" customHeight="1">
      <c r="E30210" s="576"/>
    </row>
    <row r="30211" spans="5:5" ht="12" customHeight="1">
      <c r="E30211" s="576"/>
    </row>
    <row r="30212" spans="5:5" ht="12" customHeight="1">
      <c r="E30212" s="576"/>
    </row>
    <row r="30213" spans="5:5" ht="12" customHeight="1">
      <c r="E30213" s="576"/>
    </row>
    <row r="30214" spans="5:5" ht="12" customHeight="1">
      <c r="E30214" s="576"/>
    </row>
    <row r="30215" spans="5:5" ht="12" customHeight="1">
      <c r="E30215" s="576"/>
    </row>
    <row r="30216" spans="5:5" ht="12" customHeight="1">
      <c r="E30216" s="576"/>
    </row>
    <row r="30217" spans="5:5" ht="12" customHeight="1">
      <c r="E30217" s="576"/>
    </row>
    <row r="30218" spans="5:5" ht="12" customHeight="1">
      <c r="E30218" s="576"/>
    </row>
    <row r="30219" spans="5:5" ht="12" customHeight="1">
      <c r="E30219" s="576"/>
    </row>
    <row r="30220" spans="5:5" ht="12" customHeight="1">
      <c r="E30220" s="576"/>
    </row>
    <row r="30221" spans="5:5" ht="12" customHeight="1">
      <c r="E30221" s="576"/>
    </row>
    <row r="30222" spans="5:5" ht="12" customHeight="1">
      <c r="E30222" s="576"/>
    </row>
    <row r="30223" spans="5:5" ht="12" customHeight="1">
      <c r="E30223" s="576"/>
    </row>
    <row r="30224" spans="5:5" ht="12" customHeight="1">
      <c r="E30224" s="576"/>
    </row>
    <row r="30225" spans="5:5" ht="12" customHeight="1">
      <c r="E30225" s="576"/>
    </row>
    <row r="30226" spans="5:5" ht="12" customHeight="1">
      <c r="E30226" s="576"/>
    </row>
    <row r="30227" spans="5:5" ht="12" customHeight="1">
      <c r="E30227" s="576"/>
    </row>
    <row r="30228" spans="5:5" ht="12" customHeight="1">
      <c r="E30228" s="576"/>
    </row>
    <row r="30229" spans="5:5" ht="12" customHeight="1">
      <c r="E30229" s="576"/>
    </row>
    <row r="30230" spans="5:5" ht="12" customHeight="1">
      <c r="E30230" s="576"/>
    </row>
    <row r="30231" spans="5:5" ht="12" customHeight="1">
      <c r="E30231" s="576"/>
    </row>
    <row r="30232" spans="5:5" ht="12" customHeight="1">
      <c r="E30232" s="576"/>
    </row>
    <row r="30233" spans="5:5" ht="12" customHeight="1">
      <c r="E30233" s="576"/>
    </row>
    <row r="30234" spans="5:5" ht="12" customHeight="1">
      <c r="E30234" s="576"/>
    </row>
    <row r="30235" spans="5:5" ht="12" customHeight="1">
      <c r="E30235" s="576"/>
    </row>
    <row r="30236" spans="5:5" ht="12" customHeight="1">
      <c r="E30236" s="576"/>
    </row>
    <row r="30237" spans="5:5" ht="12" customHeight="1">
      <c r="E30237" s="576"/>
    </row>
    <row r="30238" spans="5:5" ht="12" customHeight="1">
      <c r="E30238" s="576"/>
    </row>
    <row r="30239" spans="5:5" ht="12" customHeight="1">
      <c r="E30239" s="576"/>
    </row>
    <row r="30240" spans="5:5" ht="12" customHeight="1">
      <c r="E30240" s="576"/>
    </row>
    <row r="30241" spans="5:5" ht="12" customHeight="1">
      <c r="E30241" s="576"/>
    </row>
    <row r="30242" spans="5:5" ht="12" customHeight="1">
      <c r="E30242" s="576"/>
    </row>
    <row r="30243" spans="5:5" ht="12" customHeight="1">
      <c r="E30243" s="576"/>
    </row>
    <row r="30244" spans="5:5" ht="12" customHeight="1">
      <c r="E30244" s="576"/>
    </row>
    <row r="30245" spans="5:5" ht="12" customHeight="1">
      <c r="E30245" s="576"/>
    </row>
    <row r="30246" spans="5:5" ht="12" customHeight="1">
      <c r="E30246" s="576"/>
    </row>
    <row r="30247" spans="5:5" ht="12" customHeight="1">
      <c r="E30247" s="576"/>
    </row>
    <row r="30248" spans="5:5" ht="12" customHeight="1">
      <c r="E30248" s="576"/>
    </row>
    <row r="30249" spans="5:5" ht="12" customHeight="1">
      <c r="E30249" s="576"/>
    </row>
    <row r="30250" spans="5:5" ht="12" customHeight="1">
      <c r="E30250" s="576"/>
    </row>
    <row r="30251" spans="5:5" ht="12" customHeight="1">
      <c r="E30251" s="576"/>
    </row>
    <row r="30252" spans="5:5" ht="12" customHeight="1">
      <c r="E30252" s="576"/>
    </row>
    <row r="30253" spans="5:5" ht="12" customHeight="1">
      <c r="E30253" s="576"/>
    </row>
    <row r="30254" spans="5:5" ht="12" customHeight="1">
      <c r="E30254" s="576"/>
    </row>
    <row r="30255" spans="5:5" ht="12" customHeight="1">
      <c r="E30255" s="576"/>
    </row>
    <row r="30256" spans="5:5" ht="12" customHeight="1">
      <c r="E30256" s="576"/>
    </row>
    <row r="30257" spans="5:5" ht="12" customHeight="1">
      <c r="E30257" s="576"/>
    </row>
    <row r="30258" spans="5:5" ht="12" customHeight="1">
      <c r="E30258" s="576"/>
    </row>
    <row r="30259" spans="5:5" ht="12" customHeight="1">
      <c r="E30259" s="576"/>
    </row>
    <row r="30260" spans="5:5" ht="12" customHeight="1">
      <c r="E30260" s="576"/>
    </row>
    <row r="30261" spans="5:5" ht="12" customHeight="1">
      <c r="E30261" s="576"/>
    </row>
    <row r="30262" spans="5:5" ht="12" customHeight="1">
      <c r="E30262" s="576"/>
    </row>
    <row r="30263" spans="5:5" ht="12" customHeight="1">
      <c r="E30263" s="576"/>
    </row>
    <row r="30264" spans="5:5" ht="12" customHeight="1">
      <c r="E30264" s="576"/>
    </row>
    <row r="30265" spans="5:5" ht="12" customHeight="1">
      <c r="E30265" s="576"/>
    </row>
    <row r="30266" spans="5:5" ht="12" customHeight="1">
      <c r="E30266" s="576"/>
    </row>
    <row r="30267" spans="5:5" ht="12" customHeight="1">
      <c r="E30267" s="576"/>
    </row>
    <row r="30268" spans="5:5" ht="12" customHeight="1">
      <c r="E30268" s="576"/>
    </row>
    <row r="30269" spans="5:5" ht="12" customHeight="1">
      <c r="E30269" s="576"/>
    </row>
    <row r="30270" spans="5:5" ht="12" customHeight="1">
      <c r="E30270" s="576"/>
    </row>
    <row r="30271" spans="5:5" ht="12" customHeight="1">
      <c r="E30271" s="576"/>
    </row>
    <row r="30272" spans="5:5" ht="12" customHeight="1">
      <c r="E30272" s="576"/>
    </row>
    <row r="30273" spans="5:5" ht="12" customHeight="1">
      <c r="E30273" s="576"/>
    </row>
    <row r="30274" spans="5:5" ht="12" customHeight="1">
      <c r="E30274" s="576"/>
    </row>
    <row r="30275" spans="5:5" ht="12" customHeight="1">
      <c r="E30275" s="576"/>
    </row>
    <row r="30276" spans="5:5" ht="12" customHeight="1">
      <c r="E30276" s="576"/>
    </row>
    <row r="30277" spans="5:5" ht="12" customHeight="1">
      <c r="E30277" s="576"/>
    </row>
    <row r="30278" spans="5:5" ht="12" customHeight="1">
      <c r="E30278" s="576"/>
    </row>
    <row r="30279" spans="5:5" ht="12" customHeight="1">
      <c r="E30279" s="576"/>
    </row>
    <row r="30280" spans="5:5" ht="12" customHeight="1">
      <c r="E30280" s="576"/>
    </row>
    <row r="30281" spans="5:5" ht="12" customHeight="1">
      <c r="E30281" s="576"/>
    </row>
    <row r="30282" spans="5:5" ht="12" customHeight="1">
      <c r="E30282" s="576"/>
    </row>
    <row r="30283" spans="5:5" ht="12" customHeight="1">
      <c r="E30283" s="576"/>
    </row>
    <row r="30284" spans="5:5" ht="12" customHeight="1">
      <c r="E30284" s="576"/>
    </row>
    <row r="30285" spans="5:5" ht="12" customHeight="1">
      <c r="E30285" s="576"/>
    </row>
    <row r="30286" spans="5:5" ht="12" customHeight="1">
      <c r="E30286" s="576"/>
    </row>
    <row r="30287" spans="5:5" ht="12" customHeight="1">
      <c r="E30287" s="576"/>
    </row>
    <row r="30288" spans="5:5" ht="12" customHeight="1">
      <c r="E30288" s="576"/>
    </row>
    <row r="30289" spans="5:5" ht="12" customHeight="1">
      <c r="E30289" s="576"/>
    </row>
    <row r="30290" spans="5:5" ht="12" customHeight="1">
      <c r="E30290" s="576"/>
    </row>
    <row r="30291" spans="5:5" ht="12" customHeight="1">
      <c r="E30291" s="576"/>
    </row>
    <row r="30292" spans="5:5" ht="12" customHeight="1">
      <c r="E30292" s="576"/>
    </row>
    <row r="30293" spans="5:5" ht="12" customHeight="1">
      <c r="E30293" s="576"/>
    </row>
    <row r="30294" spans="5:5" ht="12" customHeight="1">
      <c r="E30294" s="576"/>
    </row>
    <row r="30295" spans="5:5" ht="12" customHeight="1">
      <c r="E30295" s="576"/>
    </row>
    <row r="30296" spans="5:5" ht="12" customHeight="1">
      <c r="E30296" s="576"/>
    </row>
    <row r="30297" spans="5:5" ht="12" customHeight="1">
      <c r="E30297" s="576"/>
    </row>
    <row r="30298" spans="5:5" ht="12" customHeight="1">
      <c r="E30298" s="576"/>
    </row>
    <row r="30299" spans="5:5" ht="12" customHeight="1">
      <c r="E30299" s="576"/>
    </row>
    <row r="30300" spans="5:5" ht="12" customHeight="1">
      <c r="E30300" s="576"/>
    </row>
    <row r="30301" spans="5:5" ht="12" customHeight="1">
      <c r="E30301" s="576"/>
    </row>
    <row r="30302" spans="5:5" ht="12" customHeight="1">
      <c r="E30302" s="576"/>
    </row>
    <row r="30303" spans="5:5" ht="12" customHeight="1">
      <c r="E30303" s="576"/>
    </row>
    <row r="30304" spans="5:5" ht="12" customHeight="1">
      <c r="E30304" s="576"/>
    </row>
    <row r="30305" spans="5:5" ht="12" customHeight="1">
      <c r="E30305" s="576"/>
    </row>
    <row r="30306" spans="5:5" ht="12" customHeight="1">
      <c r="E30306" s="576"/>
    </row>
    <row r="30307" spans="5:5" ht="12" customHeight="1">
      <c r="E30307" s="576"/>
    </row>
    <row r="30308" spans="5:5" ht="12" customHeight="1">
      <c r="E30308" s="576"/>
    </row>
    <row r="30309" spans="5:5" ht="12" customHeight="1">
      <c r="E30309" s="576"/>
    </row>
    <row r="30310" spans="5:5" ht="12" customHeight="1">
      <c r="E30310" s="576"/>
    </row>
    <row r="30311" spans="5:5" ht="12" customHeight="1">
      <c r="E30311" s="576"/>
    </row>
    <row r="30312" spans="5:5" ht="12" customHeight="1">
      <c r="E30312" s="576"/>
    </row>
    <row r="30313" spans="5:5" ht="12" customHeight="1">
      <c r="E30313" s="576"/>
    </row>
    <row r="30314" spans="5:5" ht="12" customHeight="1">
      <c r="E30314" s="576"/>
    </row>
    <row r="30315" spans="5:5" ht="12" customHeight="1">
      <c r="E30315" s="576"/>
    </row>
    <row r="30316" spans="5:5" ht="12" customHeight="1">
      <c r="E30316" s="576"/>
    </row>
    <row r="30317" spans="5:5" ht="12" customHeight="1">
      <c r="E30317" s="576"/>
    </row>
    <row r="30318" spans="5:5" ht="12" customHeight="1">
      <c r="E30318" s="576"/>
    </row>
    <row r="30319" spans="5:5" ht="12" customHeight="1">
      <c r="E30319" s="576"/>
    </row>
    <row r="30320" spans="5:5" ht="12" customHeight="1">
      <c r="E30320" s="576"/>
    </row>
    <row r="30321" spans="5:5" ht="12" customHeight="1">
      <c r="E30321" s="576"/>
    </row>
    <row r="30322" spans="5:5" ht="12" customHeight="1">
      <c r="E30322" s="576"/>
    </row>
    <row r="30323" spans="5:5" ht="12" customHeight="1">
      <c r="E30323" s="576"/>
    </row>
    <row r="30324" spans="5:5" ht="12" customHeight="1">
      <c r="E30324" s="576"/>
    </row>
    <row r="30325" spans="5:5" ht="12" customHeight="1">
      <c r="E30325" s="576"/>
    </row>
    <row r="30326" spans="5:5" ht="12" customHeight="1">
      <c r="E30326" s="576"/>
    </row>
    <row r="30327" spans="5:5" ht="12" customHeight="1">
      <c r="E30327" s="576"/>
    </row>
    <row r="30328" spans="5:5" ht="12" customHeight="1">
      <c r="E30328" s="576"/>
    </row>
    <row r="30329" spans="5:5" ht="12" customHeight="1">
      <c r="E30329" s="576"/>
    </row>
    <row r="30330" spans="5:5" ht="12" customHeight="1">
      <c r="E30330" s="576"/>
    </row>
    <row r="30331" spans="5:5" ht="12" customHeight="1">
      <c r="E30331" s="576"/>
    </row>
    <row r="30332" spans="5:5" ht="12" customHeight="1">
      <c r="E30332" s="576"/>
    </row>
    <row r="30333" spans="5:5" ht="12" customHeight="1">
      <c r="E30333" s="576"/>
    </row>
    <row r="30334" spans="5:5" ht="12" customHeight="1">
      <c r="E30334" s="576"/>
    </row>
    <row r="30335" spans="5:5" ht="12" customHeight="1">
      <c r="E30335" s="576"/>
    </row>
    <row r="30336" spans="5:5" ht="12" customHeight="1">
      <c r="E30336" s="576"/>
    </row>
    <row r="30337" spans="5:5" ht="12" customHeight="1">
      <c r="E30337" s="576"/>
    </row>
    <row r="30338" spans="5:5" ht="12" customHeight="1">
      <c r="E30338" s="576"/>
    </row>
    <row r="30339" spans="5:5" ht="12" customHeight="1">
      <c r="E30339" s="576"/>
    </row>
    <row r="30340" spans="5:5" ht="12" customHeight="1">
      <c r="E30340" s="576"/>
    </row>
    <row r="30341" spans="5:5" ht="12" customHeight="1">
      <c r="E30341" s="576"/>
    </row>
    <row r="30342" spans="5:5" ht="12" customHeight="1">
      <c r="E30342" s="576"/>
    </row>
    <row r="30343" spans="5:5" ht="12" customHeight="1">
      <c r="E30343" s="576"/>
    </row>
    <row r="30344" spans="5:5" ht="12" customHeight="1">
      <c r="E30344" s="576"/>
    </row>
    <row r="30345" spans="5:5" ht="12" customHeight="1">
      <c r="E30345" s="576"/>
    </row>
    <row r="30346" spans="5:5" ht="12" customHeight="1">
      <c r="E30346" s="576"/>
    </row>
    <row r="30347" spans="5:5" ht="12" customHeight="1">
      <c r="E30347" s="576"/>
    </row>
    <row r="30348" spans="5:5" ht="12" customHeight="1">
      <c r="E30348" s="576"/>
    </row>
    <row r="30349" spans="5:5" ht="12" customHeight="1">
      <c r="E30349" s="576"/>
    </row>
    <row r="30350" spans="5:5" ht="12" customHeight="1">
      <c r="E30350" s="576"/>
    </row>
    <row r="30351" spans="5:5" ht="12" customHeight="1">
      <c r="E30351" s="576"/>
    </row>
    <row r="30352" spans="5:5" ht="12" customHeight="1">
      <c r="E30352" s="576"/>
    </row>
    <row r="30353" spans="5:5" ht="12" customHeight="1">
      <c r="E30353" s="576"/>
    </row>
    <row r="30354" spans="5:5" ht="12" customHeight="1">
      <c r="E30354" s="576"/>
    </row>
    <row r="30355" spans="5:5" ht="12" customHeight="1">
      <c r="E30355" s="576"/>
    </row>
    <row r="30356" spans="5:5" ht="12" customHeight="1">
      <c r="E30356" s="576"/>
    </row>
    <row r="30357" spans="5:5" ht="12" customHeight="1">
      <c r="E30357" s="576"/>
    </row>
    <row r="30358" spans="5:5" ht="12" customHeight="1">
      <c r="E30358" s="576"/>
    </row>
    <row r="30359" spans="5:5" ht="12" customHeight="1">
      <c r="E30359" s="576"/>
    </row>
    <row r="30360" spans="5:5" ht="12" customHeight="1">
      <c r="E30360" s="576"/>
    </row>
    <row r="30361" spans="5:5" ht="12" customHeight="1">
      <c r="E30361" s="576"/>
    </row>
    <row r="30362" spans="5:5" ht="12" customHeight="1">
      <c r="E30362" s="576"/>
    </row>
    <row r="30363" spans="5:5" ht="12" customHeight="1">
      <c r="E30363" s="576"/>
    </row>
    <row r="30364" spans="5:5" ht="12" customHeight="1">
      <c r="E30364" s="576"/>
    </row>
    <row r="30365" spans="5:5" ht="12" customHeight="1">
      <c r="E30365" s="576"/>
    </row>
    <row r="30366" spans="5:5" ht="12" customHeight="1">
      <c r="E30366" s="576"/>
    </row>
    <row r="30367" spans="5:5" ht="12" customHeight="1">
      <c r="E30367" s="576"/>
    </row>
    <row r="30368" spans="5:5" ht="12" customHeight="1">
      <c r="E30368" s="576"/>
    </row>
    <row r="30369" spans="5:5" ht="12" customHeight="1">
      <c r="E30369" s="576"/>
    </row>
    <row r="30370" spans="5:5" ht="12" customHeight="1">
      <c r="E30370" s="576"/>
    </row>
    <row r="30371" spans="5:5" ht="12" customHeight="1">
      <c r="E30371" s="576"/>
    </row>
    <row r="30372" spans="5:5" ht="12" customHeight="1">
      <c r="E30372" s="576"/>
    </row>
    <row r="30373" spans="5:5" ht="12" customHeight="1">
      <c r="E30373" s="576"/>
    </row>
    <row r="30374" spans="5:5" ht="12" customHeight="1">
      <c r="E30374" s="576"/>
    </row>
    <row r="30375" spans="5:5" ht="12" customHeight="1">
      <c r="E30375" s="576"/>
    </row>
    <row r="30376" spans="5:5" ht="12" customHeight="1">
      <c r="E30376" s="576"/>
    </row>
    <row r="30377" spans="5:5" ht="12" customHeight="1">
      <c r="E30377" s="576"/>
    </row>
    <row r="30378" spans="5:5" ht="12" customHeight="1">
      <c r="E30378" s="576"/>
    </row>
    <row r="30379" spans="5:5" ht="12" customHeight="1">
      <c r="E30379" s="576"/>
    </row>
    <row r="30380" spans="5:5" ht="12" customHeight="1">
      <c r="E30380" s="576"/>
    </row>
    <row r="30381" spans="5:5" ht="12" customHeight="1">
      <c r="E30381" s="576"/>
    </row>
    <row r="30382" spans="5:5" ht="12" customHeight="1">
      <c r="E30382" s="576"/>
    </row>
    <row r="30383" spans="5:5" ht="12" customHeight="1">
      <c r="E30383" s="576"/>
    </row>
    <row r="30384" spans="5:5" ht="12" customHeight="1">
      <c r="E30384" s="576"/>
    </row>
    <row r="30385" spans="5:5" ht="12" customHeight="1">
      <c r="E30385" s="576"/>
    </row>
    <row r="30386" spans="5:5" ht="12" customHeight="1">
      <c r="E30386" s="576"/>
    </row>
    <row r="30387" spans="5:5" ht="12" customHeight="1">
      <c r="E30387" s="576"/>
    </row>
    <row r="30388" spans="5:5" ht="12" customHeight="1">
      <c r="E30388" s="576"/>
    </row>
    <row r="30389" spans="5:5" ht="12" customHeight="1">
      <c r="E30389" s="576"/>
    </row>
    <row r="30390" spans="5:5" ht="12" customHeight="1">
      <c r="E30390" s="576"/>
    </row>
    <row r="30391" spans="5:5" ht="12" customHeight="1">
      <c r="E30391" s="576"/>
    </row>
    <row r="30392" spans="5:5" ht="12" customHeight="1">
      <c r="E30392" s="576"/>
    </row>
    <row r="30393" spans="5:5" ht="12" customHeight="1">
      <c r="E30393" s="576"/>
    </row>
    <row r="30394" spans="5:5" ht="12" customHeight="1">
      <c r="E30394" s="576"/>
    </row>
    <row r="30395" spans="5:5" ht="12" customHeight="1">
      <c r="E30395" s="576"/>
    </row>
    <row r="30396" spans="5:5" ht="12" customHeight="1">
      <c r="E30396" s="576"/>
    </row>
    <row r="30397" spans="5:5" ht="12" customHeight="1">
      <c r="E30397" s="576"/>
    </row>
    <row r="30398" spans="5:5" ht="12" customHeight="1">
      <c r="E30398" s="576"/>
    </row>
    <row r="30399" spans="5:5" ht="12" customHeight="1">
      <c r="E30399" s="576"/>
    </row>
    <row r="30400" spans="5:5" ht="12" customHeight="1">
      <c r="E30400" s="576"/>
    </row>
    <row r="30401" spans="5:5" ht="12" customHeight="1">
      <c r="E30401" s="576"/>
    </row>
    <row r="30402" spans="5:5" ht="12" customHeight="1">
      <c r="E30402" s="576"/>
    </row>
    <row r="30403" spans="5:5" ht="12" customHeight="1">
      <c r="E30403" s="576"/>
    </row>
    <row r="30404" spans="5:5" ht="12" customHeight="1">
      <c r="E30404" s="576"/>
    </row>
    <row r="30405" spans="5:5" ht="12" customHeight="1">
      <c r="E30405" s="576"/>
    </row>
    <row r="30406" spans="5:5" ht="12" customHeight="1">
      <c r="E30406" s="576"/>
    </row>
    <row r="30407" spans="5:5" ht="12" customHeight="1">
      <c r="E30407" s="576"/>
    </row>
    <row r="30408" spans="5:5" ht="12" customHeight="1">
      <c r="E30408" s="576"/>
    </row>
    <row r="30409" spans="5:5" ht="12" customHeight="1">
      <c r="E30409" s="576"/>
    </row>
    <row r="30410" spans="5:5" ht="12" customHeight="1">
      <c r="E30410" s="576"/>
    </row>
    <row r="30411" spans="5:5" ht="12" customHeight="1">
      <c r="E30411" s="576"/>
    </row>
    <row r="30412" spans="5:5" ht="12" customHeight="1">
      <c r="E30412" s="576"/>
    </row>
    <row r="30413" spans="5:5" ht="12" customHeight="1">
      <c r="E30413" s="576"/>
    </row>
    <row r="30414" spans="5:5" ht="12" customHeight="1">
      <c r="E30414" s="576"/>
    </row>
    <row r="30415" spans="5:5" ht="12" customHeight="1">
      <c r="E30415" s="576"/>
    </row>
    <row r="30416" spans="5:5" ht="12" customHeight="1">
      <c r="E30416" s="576"/>
    </row>
    <row r="30417" spans="5:5" ht="12" customHeight="1">
      <c r="E30417" s="576"/>
    </row>
    <row r="30418" spans="5:5" ht="12" customHeight="1">
      <c r="E30418" s="576"/>
    </row>
    <row r="30419" spans="5:5" ht="12" customHeight="1">
      <c r="E30419" s="576"/>
    </row>
    <row r="30420" spans="5:5" ht="12" customHeight="1">
      <c r="E30420" s="576"/>
    </row>
    <row r="30421" spans="5:5" ht="12" customHeight="1">
      <c r="E30421" s="576"/>
    </row>
    <row r="30422" spans="5:5" ht="12" customHeight="1">
      <c r="E30422" s="576"/>
    </row>
    <row r="30423" spans="5:5" ht="12" customHeight="1">
      <c r="E30423" s="576"/>
    </row>
    <row r="30424" spans="5:5" ht="12" customHeight="1">
      <c r="E30424" s="576"/>
    </row>
    <row r="30425" spans="5:5" ht="12" customHeight="1">
      <c r="E30425" s="576"/>
    </row>
    <row r="30426" spans="5:5" ht="12" customHeight="1">
      <c r="E30426" s="576"/>
    </row>
    <row r="30427" spans="5:5" ht="12" customHeight="1">
      <c r="E30427" s="576"/>
    </row>
    <row r="30428" spans="5:5" ht="12" customHeight="1">
      <c r="E30428" s="576"/>
    </row>
    <row r="30429" spans="5:5" ht="12" customHeight="1">
      <c r="E30429" s="576"/>
    </row>
    <row r="30430" spans="5:5" ht="12" customHeight="1">
      <c r="E30430" s="576"/>
    </row>
    <row r="30431" spans="5:5" ht="12" customHeight="1">
      <c r="E30431" s="576"/>
    </row>
    <row r="30432" spans="5:5" ht="12" customHeight="1">
      <c r="E30432" s="576"/>
    </row>
    <row r="30433" spans="5:5" ht="12" customHeight="1">
      <c r="E30433" s="576"/>
    </row>
    <row r="30434" spans="5:5" ht="12" customHeight="1">
      <c r="E30434" s="576"/>
    </row>
    <row r="30435" spans="5:5" ht="12" customHeight="1">
      <c r="E30435" s="576"/>
    </row>
    <row r="30436" spans="5:5" ht="12" customHeight="1">
      <c r="E30436" s="576"/>
    </row>
    <row r="30437" spans="5:5" ht="12" customHeight="1">
      <c r="E30437" s="576"/>
    </row>
    <row r="30438" spans="5:5" ht="12" customHeight="1">
      <c r="E30438" s="576"/>
    </row>
    <row r="30439" spans="5:5" ht="12" customHeight="1">
      <c r="E30439" s="576"/>
    </row>
    <row r="30440" spans="5:5" ht="12" customHeight="1">
      <c r="E30440" s="576"/>
    </row>
    <row r="30441" spans="5:5" ht="12" customHeight="1">
      <c r="E30441" s="576"/>
    </row>
    <row r="30442" spans="5:5" ht="12" customHeight="1">
      <c r="E30442" s="576"/>
    </row>
    <row r="30443" spans="5:5" ht="12" customHeight="1">
      <c r="E30443" s="576"/>
    </row>
    <row r="30444" spans="5:5" ht="12" customHeight="1">
      <c r="E30444" s="576"/>
    </row>
    <row r="30445" spans="5:5" ht="12" customHeight="1">
      <c r="E30445" s="576"/>
    </row>
    <row r="30446" spans="5:5" ht="12" customHeight="1">
      <c r="E30446" s="576"/>
    </row>
    <row r="30447" spans="5:5" ht="12" customHeight="1">
      <c r="E30447" s="576"/>
    </row>
    <row r="30448" spans="5:5" ht="12" customHeight="1">
      <c r="E30448" s="576"/>
    </row>
    <row r="30449" spans="5:5" ht="12" customHeight="1">
      <c r="E30449" s="576"/>
    </row>
    <row r="30450" spans="5:5" ht="12" customHeight="1">
      <c r="E30450" s="576"/>
    </row>
    <row r="30451" spans="5:5" ht="12" customHeight="1">
      <c r="E30451" s="576"/>
    </row>
    <row r="30452" spans="5:5" ht="12" customHeight="1">
      <c r="E30452" s="576"/>
    </row>
    <row r="30453" spans="5:5" ht="12" customHeight="1">
      <c r="E30453" s="576"/>
    </row>
    <row r="30454" spans="5:5" ht="12" customHeight="1">
      <c r="E30454" s="576"/>
    </row>
    <row r="30455" spans="5:5" ht="12" customHeight="1">
      <c r="E30455" s="576"/>
    </row>
    <row r="30456" spans="5:5" ht="12" customHeight="1">
      <c r="E30456" s="576"/>
    </row>
    <row r="30457" spans="5:5" ht="12" customHeight="1">
      <c r="E30457" s="576"/>
    </row>
    <row r="30458" spans="5:5" ht="12" customHeight="1">
      <c r="E30458" s="576"/>
    </row>
    <row r="30459" spans="5:5" ht="12" customHeight="1">
      <c r="E30459" s="576"/>
    </row>
    <row r="30460" spans="5:5" ht="12" customHeight="1">
      <c r="E30460" s="576"/>
    </row>
    <row r="30461" spans="5:5" ht="12" customHeight="1">
      <c r="E30461" s="576"/>
    </row>
    <row r="30462" spans="5:5" ht="12" customHeight="1">
      <c r="E30462" s="576"/>
    </row>
    <row r="30463" spans="5:5" ht="12" customHeight="1">
      <c r="E30463" s="576"/>
    </row>
    <row r="30464" spans="5:5" ht="12" customHeight="1">
      <c r="E30464" s="576"/>
    </row>
    <row r="30465" spans="5:5" ht="12" customHeight="1">
      <c r="E30465" s="576"/>
    </row>
    <row r="30466" spans="5:5" ht="12" customHeight="1">
      <c r="E30466" s="576"/>
    </row>
    <row r="30467" spans="5:5" ht="12" customHeight="1">
      <c r="E30467" s="576"/>
    </row>
    <row r="30468" spans="5:5" ht="12" customHeight="1">
      <c r="E30468" s="576"/>
    </row>
    <row r="30469" spans="5:5" ht="12" customHeight="1">
      <c r="E30469" s="576"/>
    </row>
    <row r="30470" spans="5:5" ht="12" customHeight="1">
      <c r="E30470" s="576"/>
    </row>
    <row r="30471" spans="5:5" ht="12" customHeight="1">
      <c r="E30471" s="576"/>
    </row>
    <row r="30472" spans="5:5" ht="12" customHeight="1">
      <c r="E30472" s="576"/>
    </row>
    <row r="30473" spans="5:5" ht="12" customHeight="1">
      <c r="E30473" s="576"/>
    </row>
    <row r="30474" spans="5:5" ht="12" customHeight="1">
      <c r="E30474" s="576"/>
    </row>
    <row r="30475" spans="5:5" ht="12" customHeight="1">
      <c r="E30475" s="576"/>
    </row>
    <row r="30476" spans="5:5" ht="12" customHeight="1">
      <c r="E30476" s="576"/>
    </row>
    <row r="30477" spans="5:5" ht="12" customHeight="1">
      <c r="E30477" s="576"/>
    </row>
    <row r="30478" spans="5:5" ht="12" customHeight="1">
      <c r="E30478" s="576"/>
    </row>
    <row r="30479" spans="5:5" ht="12" customHeight="1">
      <c r="E30479" s="576"/>
    </row>
    <row r="30480" spans="5:5" ht="12" customHeight="1">
      <c r="E30480" s="576"/>
    </row>
    <row r="30481" spans="5:5" ht="12" customHeight="1">
      <c r="E30481" s="576"/>
    </row>
    <row r="30482" spans="5:5" ht="12" customHeight="1">
      <c r="E30482" s="576"/>
    </row>
    <row r="30483" spans="5:5" ht="12" customHeight="1">
      <c r="E30483" s="576"/>
    </row>
    <row r="30484" spans="5:5" ht="12" customHeight="1">
      <c r="E30484" s="576"/>
    </row>
    <row r="30485" spans="5:5" ht="12" customHeight="1">
      <c r="E30485" s="576"/>
    </row>
    <row r="30486" spans="5:5" ht="12" customHeight="1">
      <c r="E30486" s="576"/>
    </row>
    <row r="30487" spans="5:5" ht="12" customHeight="1">
      <c r="E30487" s="576"/>
    </row>
    <row r="30488" spans="5:5" ht="12" customHeight="1">
      <c r="E30488" s="576"/>
    </row>
    <row r="30489" spans="5:5" ht="12" customHeight="1">
      <c r="E30489" s="576"/>
    </row>
    <row r="30490" spans="5:5" ht="12" customHeight="1">
      <c r="E30490" s="576"/>
    </row>
    <row r="30491" spans="5:5" ht="12" customHeight="1">
      <c r="E30491" s="576"/>
    </row>
    <row r="30492" spans="5:5" ht="12" customHeight="1">
      <c r="E30492" s="576"/>
    </row>
    <row r="30493" spans="5:5" ht="12" customHeight="1">
      <c r="E30493" s="576"/>
    </row>
    <row r="30494" spans="5:5" ht="12" customHeight="1">
      <c r="E30494" s="576"/>
    </row>
    <row r="30495" spans="5:5" ht="12" customHeight="1">
      <c r="E30495" s="576"/>
    </row>
    <row r="30496" spans="5:5" ht="12" customHeight="1">
      <c r="E30496" s="576"/>
    </row>
    <row r="30497" spans="5:5" ht="12" customHeight="1">
      <c r="E30497" s="576"/>
    </row>
    <row r="30498" spans="5:5" ht="12" customHeight="1">
      <c r="E30498" s="576"/>
    </row>
    <row r="30499" spans="5:5" ht="12" customHeight="1">
      <c r="E30499" s="576"/>
    </row>
    <row r="30500" spans="5:5" ht="12" customHeight="1">
      <c r="E30500" s="576"/>
    </row>
    <row r="30501" spans="5:5" ht="12" customHeight="1">
      <c r="E30501" s="576"/>
    </row>
    <row r="30502" spans="5:5" ht="12" customHeight="1">
      <c r="E30502" s="576"/>
    </row>
    <row r="30503" spans="5:5" ht="12" customHeight="1">
      <c r="E30503" s="576"/>
    </row>
    <row r="30504" spans="5:5" ht="12" customHeight="1">
      <c r="E30504" s="576"/>
    </row>
    <row r="30505" spans="5:5" ht="12" customHeight="1">
      <c r="E30505" s="576"/>
    </row>
    <row r="30506" spans="5:5" ht="12" customHeight="1">
      <c r="E30506" s="576"/>
    </row>
    <row r="30507" spans="5:5" ht="12" customHeight="1">
      <c r="E30507" s="576"/>
    </row>
    <row r="30508" spans="5:5" ht="12" customHeight="1">
      <c r="E30508" s="576"/>
    </row>
    <row r="30509" spans="5:5" ht="12" customHeight="1">
      <c r="E30509" s="576"/>
    </row>
    <row r="30510" spans="5:5" ht="12" customHeight="1">
      <c r="E30510" s="576"/>
    </row>
    <row r="30511" spans="5:5" ht="12" customHeight="1">
      <c r="E30511" s="576"/>
    </row>
    <row r="30512" spans="5:5" ht="12" customHeight="1">
      <c r="E30512" s="576"/>
    </row>
    <row r="30513" spans="5:5" ht="12" customHeight="1">
      <c r="E30513" s="576"/>
    </row>
    <row r="30514" spans="5:5" ht="12" customHeight="1">
      <c r="E30514" s="576"/>
    </row>
    <row r="30515" spans="5:5" ht="12" customHeight="1">
      <c r="E30515" s="576"/>
    </row>
    <row r="30516" spans="5:5" ht="12" customHeight="1">
      <c r="E30516" s="576"/>
    </row>
    <row r="30517" spans="5:5" ht="12" customHeight="1">
      <c r="E30517" s="576"/>
    </row>
    <row r="30518" spans="5:5" ht="12" customHeight="1">
      <c r="E30518" s="576"/>
    </row>
    <row r="30519" spans="5:5" ht="12" customHeight="1">
      <c r="E30519" s="576"/>
    </row>
    <row r="30520" spans="5:5" ht="12" customHeight="1">
      <c r="E30520" s="576"/>
    </row>
    <row r="30521" spans="5:5" ht="12" customHeight="1">
      <c r="E30521" s="576"/>
    </row>
    <row r="30522" spans="5:5" ht="12" customHeight="1">
      <c r="E30522" s="576"/>
    </row>
    <row r="30523" spans="5:5" ht="12" customHeight="1">
      <c r="E30523" s="576"/>
    </row>
    <row r="30524" spans="5:5" ht="12" customHeight="1">
      <c r="E30524" s="576"/>
    </row>
    <row r="30525" spans="5:5" ht="12" customHeight="1">
      <c r="E30525" s="576"/>
    </row>
    <row r="30526" spans="5:5" ht="12" customHeight="1">
      <c r="E30526" s="576"/>
    </row>
    <row r="30527" spans="5:5" ht="12" customHeight="1">
      <c r="E30527" s="576"/>
    </row>
    <row r="30528" spans="5:5" ht="12" customHeight="1">
      <c r="E30528" s="576"/>
    </row>
    <row r="30529" spans="5:5" ht="12" customHeight="1">
      <c r="E30529" s="576"/>
    </row>
    <row r="30530" spans="5:5" ht="12" customHeight="1">
      <c r="E30530" s="576"/>
    </row>
    <row r="30531" spans="5:5" ht="12" customHeight="1">
      <c r="E30531" s="576"/>
    </row>
    <row r="30532" spans="5:5" ht="12" customHeight="1">
      <c r="E30532" s="576"/>
    </row>
    <row r="30533" spans="5:5" ht="12" customHeight="1">
      <c r="E30533" s="576"/>
    </row>
    <row r="30534" spans="5:5" ht="12" customHeight="1">
      <c r="E30534" s="576"/>
    </row>
    <row r="30535" spans="5:5" ht="12" customHeight="1">
      <c r="E30535" s="576"/>
    </row>
    <row r="30536" spans="5:5" ht="12" customHeight="1">
      <c r="E30536" s="576"/>
    </row>
    <row r="30537" spans="5:5" ht="12" customHeight="1">
      <c r="E30537" s="576"/>
    </row>
    <row r="30538" spans="5:5" ht="12" customHeight="1">
      <c r="E30538" s="576"/>
    </row>
    <row r="30539" spans="5:5" ht="12" customHeight="1">
      <c r="E30539" s="576"/>
    </row>
    <row r="30540" spans="5:5" ht="12" customHeight="1">
      <c r="E30540" s="576"/>
    </row>
    <row r="30541" spans="5:5" ht="12" customHeight="1">
      <c r="E30541" s="576"/>
    </row>
    <row r="30542" spans="5:5" ht="12" customHeight="1">
      <c r="E30542" s="576"/>
    </row>
    <row r="30543" spans="5:5" ht="12" customHeight="1">
      <c r="E30543" s="576"/>
    </row>
    <row r="30544" spans="5:5" ht="12" customHeight="1">
      <c r="E30544" s="576"/>
    </row>
    <row r="30545" spans="5:5" ht="12" customHeight="1">
      <c r="E30545" s="576"/>
    </row>
    <row r="30546" spans="5:5" ht="12" customHeight="1">
      <c r="E30546" s="576"/>
    </row>
    <row r="30547" spans="5:5" ht="12" customHeight="1">
      <c r="E30547" s="576"/>
    </row>
    <row r="30548" spans="5:5" ht="12" customHeight="1">
      <c r="E30548" s="576"/>
    </row>
    <row r="30549" spans="5:5" ht="12" customHeight="1">
      <c r="E30549" s="576"/>
    </row>
    <row r="30550" spans="5:5" ht="12" customHeight="1">
      <c r="E30550" s="576"/>
    </row>
    <row r="30551" spans="5:5" ht="12" customHeight="1">
      <c r="E30551" s="576"/>
    </row>
    <row r="30552" spans="5:5" ht="12" customHeight="1">
      <c r="E30552" s="576"/>
    </row>
    <row r="30553" spans="5:5" ht="12" customHeight="1">
      <c r="E30553" s="576"/>
    </row>
    <row r="30554" spans="5:5" ht="12" customHeight="1">
      <c r="E30554" s="576"/>
    </row>
    <row r="30555" spans="5:5" ht="12" customHeight="1">
      <c r="E30555" s="576"/>
    </row>
    <row r="30556" spans="5:5" ht="12" customHeight="1">
      <c r="E30556" s="576"/>
    </row>
    <row r="30557" spans="5:5" ht="12" customHeight="1">
      <c r="E30557" s="576"/>
    </row>
    <row r="30558" spans="5:5" ht="12" customHeight="1">
      <c r="E30558" s="576"/>
    </row>
    <row r="30559" spans="5:5" ht="12" customHeight="1">
      <c r="E30559" s="576"/>
    </row>
    <row r="30560" spans="5:5" ht="12" customHeight="1">
      <c r="E30560" s="576"/>
    </row>
    <row r="30561" spans="5:5" ht="12" customHeight="1">
      <c r="E30561" s="576"/>
    </row>
    <row r="30562" spans="5:5" ht="12" customHeight="1">
      <c r="E30562" s="576"/>
    </row>
    <row r="30563" spans="5:5" ht="12" customHeight="1">
      <c r="E30563" s="576"/>
    </row>
    <row r="30564" spans="5:5" ht="12" customHeight="1">
      <c r="E30564" s="576"/>
    </row>
    <row r="30565" spans="5:5" ht="12" customHeight="1">
      <c r="E30565" s="576"/>
    </row>
    <row r="30566" spans="5:5" ht="12" customHeight="1">
      <c r="E30566" s="576"/>
    </row>
    <row r="30567" spans="5:5" ht="12" customHeight="1">
      <c r="E30567" s="576"/>
    </row>
    <row r="30568" spans="5:5" ht="12" customHeight="1">
      <c r="E30568" s="576"/>
    </row>
    <row r="30569" spans="5:5" ht="12" customHeight="1">
      <c r="E30569" s="576"/>
    </row>
    <row r="30570" spans="5:5" ht="12" customHeight="1">
      <c r="E30570" s="576"/>
    </row>
    <row r="30571" spans="5:5" ht="12" customHeight="1">
      <c r="E30571" s="576"/>
    </row>
    <row r="30572" spans="5:5" ht="12" customHeight="1">
      <c r="E30572" s="576"/>
    </row>
    <row r="30573" spans="5:5" ht="12" customHeight="1">
      <c r="E30573" s="576"/>
    </row>
    <row r="30574" spans="5:5" ht="12" customHeight="1">
      <c r="E30574" s="576"/>
    </row>
    <row r="30575" spans="5:5" ht="12" customHeight="1">
      <c r="E30575" s="576"/>
    </row>
    <row r="30576" spans="5:5" ht="12" customHeight="1">
      <c r="E30576" s="576"/>
    </row>
    <row r="30577" spans="5:5" ht="12" customHeight="1">
      <c r="E30577" s="576"/>
    </row>
    <row r="30578" spans="5:5" ht="12" customHeight="1">
      <c r="E30578" s="576"/>
    </row>
    <row r="30579" spans="5:5" ht="12" customHeight="1">
      <c r="E30579" s="576"/>
    </row>
    <row r="30580" spans="5:5" ht="12" customHeight="1">
      <c r="E30580" s="576"/>
    </row>
    <row r="30581" spans="5:5" ht="12" customHeight="1">
      <c r="E30581" s="576"/>
    </row>
    <row r="30582" spans="5:5" ht="12" customHeight="1">
      <c r="E30582" s="576"/>
    </row>
    <row r="30583" spans="5:5" ht="12" customHeight="1">
      <c r="E30583" s="576"/>
    </row>
    <row r="30584" spans="5:5" ht="12" customHeight="1">
      <c r="E30584" s="576"/>
    </row>
    <row r="30585" spans="5:5" ht="12" customHeight="1">
      <c r="E30585" s="576"/>
    </row>
    <row r="30586" spans="5:5" ht="12" customHeight="1">
      <c r="E30586" s="576"/>
    </row>
    <row r="30587" spans="5:5" ht="12" customHeight="1">
      <c r="E30587" s="576"/>
    </row>
    <row r="30588" spans="5:5" ht="12" customHeight="1">
      <c r="E30588" s="576"/>
    </row>
    <row r="30589" spans="5:5" ht="12" customHeight="1">
      <c r="E30589" s="576"/>
    </row>
    <row r="30590" spans="5:5" ht="12" customHeight="1">
      <c r="E30590" s="576"/>
    </row>
    <row r="30591" spans="5:5" ht="12" customHeight="1">
      <c r="E30591" s="576"/>
    </row>
    <row r="30592" spans="5:5" ht="12" customHeight="1">
      <c r="E30592" s="576"/>
    </row>
    <row r="30593" spans="5:5" ht="12" customHeight="1">
      <c r="E30593" s="576"/>
    </row>
    <row r="30594" spans="5:5" ht="12" customHeight="1">
      <c r="E30594" s="576"/>
    </row>
    <row r="30595" spans="5:5" ht="12" customHeight="1">
      <c r="E30595" s="576"/>
    </row>
    <row r="30596" spans="5:5" ht="12" customHeight="1">
      <c r="E30596" s="576"/>
    </row>
    <row r="30597" spans="5:5" ht="12" customHeight="1">
      <c r="E30597" s="576"/>
    </row>
    <row r="30598" spans="5:5" ht="12" customHeight="1">
      <c r="E30598" s="576"/>
    </row>
    <row r="30599" spans="5:5" ht="12" customHeight="1">
      <c r="E30599" s="576"/>
    </row>
    <row r="30600" spans="5:5" ht="12" customHeight="1">
      <c r="E30600" s="576"/>
    </row>
    <row r="30601" spans="5:5" ht="12" customHeight="1">
      <c r="E30601" s="576"/>
    </row>
    <row r="30602" spans="5:5" ht="12" customHeight="1">
      <c r="E30602" s="576"/>
    </row>
    <row r="30603" spans="5:5" ht="12" customHeight="1">
      <c r="E30603" s="576"/>
    </row>
    <row r="30604" spans="5:5" ht="12" customHeight="1">
      <c r="E30604" s="576"/>
    </row>
    <row r="30605" spans="5:5" ht="12" customHeight="1">
      <c r="E30605" s="576"/>
    </row>
    <row r="30606" spans="5:5" ht="12" customHeight="1">
      <c r="E30606" s="576"/>
    </row>
    <row r="30607" spans="5:5" ht="12" customHeight="1">
      <c r="E30607" s="576"/>
    </row>
    <row r="30608" spans="5:5" ht="12" customHeight="1">
      <c r="E30608" s="576"/>
    </row>
    <row r="30609" spans="5:5" ht="12" customHeight="1">
      <c r="E30609" s="576"/>
    </row>
    <row r="30610" spans="5:5" ht="12" customHeight="1">
      <c r="E30610" s="576"/>
    </row>
    <row r="30611" spans="5:5" ht="12" customHeight="1">
      <c r="E30611" s="576"/>
    </row>
    <row r="30612" spans="5:5" ht="12" customHeight="1">
      <c r="E30612" s="576"/>
    </row>
    <row r="30613" spans="5:5" ht="12" customHeight="1">
      <c r="E30613" s="576"/>
    </row>
    <row r="30614" spans="5:5" ht="12" customHeight="1">
      <c r="E30614" s="576"/>
    </row>
    <row r="30615" spans="5:5" ht="12" customHeight="1">
      <c r="E30615" s="576"/>
    </row>
    <row r="30616" spans="5:5" ht="12" customHeight="1">
      <c r="E30616" s="576"/>
    </row>
    <row r="30617" spans="5:5" ht="12" customHeight="1">
      <c r="E30617" s="576"/>
    </row>
    <row r="30618" spans="5:5" ht="12" customHeight="1">
      <c r="E30618" s="576"/>
    </row>
    <row r="30619" spans="5:5" ht="12" customHeight="1">
      <c r="E30619" s="576"/>
    </row>
    <row r="30620" spans="5:5" ht="12" customHeight="1">
      <c r="E30620" s="576"/>
    </row>
    <row r="30621" spans="5:5" ht="12" customHeight="1">
      <c r="E30621" s="576"/>
    </row>
    <row r="30622" spans="5:5" ht="12" customHeight="1">
      <c r="E30622" s="576"/>
    </row>
    <row r="30623" spans="5:5" ht="12" customHeight="1">
      <c r="E30623" s="576"/>
    </row>
    <row r="30624" spans="5:5" ht="12" customHeight="1">
      <c r="E30624" s="576"/>
    </row>
    <row r="30625" spans="5:5" ht="12" customHeight="1">
      <c r="E30625" s="576"/>
    </row>
    <row r="30626" spans="5:5" ht="12" customHeight="1">
      <c r="E30626" s="576"/>
    </row>
    <row r="30627" spans="5:5" ht="12" customHeight="1">
      <c r="E30627" s="576"/>
    </row>
    <row r="30628" spans="5:5" ht="12" customHeight="1">
      <c r="E30628" s="576"/>
    </row>
    <row r="30629" spans="5:5" ht="12" customHeight="1">
      <c r="E30629" s="576"/>
    </row>
    <row r="30630" spans="5:5" ht="12" customHeight="1">
      <c r="E30630" s="576"/>
    </row>
    <row r="30631" spans="5:5" ht="12" customHeight="1">
      <c r="E30631" s="576"/>
    </row>
    <row r="30632" spans="5:5" ht="12" customHeight="1">
      <c r="E30632" s="576"/>
    </row>
    <row r="30633" spans="5:5" ht="12" customHeight="1">
      <c r="E30633" s="576"/>
    </row>
    <row r="30634" spans="5:5" ht="12" customHeight="1">
      <c r="E30634" s="576"/>
    </row>
    <row r="30635" spans="5:5" ht="12" customHeight="1">
      <c r="E30635" s="576"/>
    </row>
    <row r="30636" spans="5:5" ht="12" customHeight="1">
      <c r="E30636" s="576"/>
    </row>
    <row r="30637" spans="5:5" ht="12" customHeight="1">
      <c r="E30637" s="576"/>
    </row>
    <row r="30638" spans="5:5" ht="12" customHeight="1">
      <c r="E30638" s="576"/>
    </row>
    <row r="30639" spans="5:5" ht="12" customHeight="1">
      <c r="E30639" s="576"/>
    </row>
    <row r="30640" spans="5:5" ht="12" customHeight="1">
      <c r="E30640" s="576"/>
    </row>
    <row r="30641" spans="5:5" ht="12" customHeight="1">
      <c r="E30641" s="576"/>
    </row>
    <row r="30642" spans="5:5" ht="12" customHeight="1">
      <c r="E30642" s="576"/>
    </row>
    <row r="30643" spans="5:5" ht="12" customHeight="1">
      <c r="E30643" s="576"/>
    </row>
    <row r="30644" spans="5:5" ht="12" customHeight="1">
      <c r="E30644" s="576"/>
    </row>
    <row r="30645" spans="5:5" ht="12" customHeight="1">
      <c r="E30645" s="576"/>
    </row>
    <row r="30646" spans="5:5" ht="12" customHeight="1">
      <c r="E30646" s="576"/>
    </row>
    <row r="30647" spans="5:5" ht="12" customHeight="1">
      <c r="E30647" s="576"/>
    </row>
    <row r="30648" spans="5:5" ht="12" customHeight="1">
      <c r="E30648" s="576"/>
    </row>
    <row r="30649" spans="5:5" ht="12" customHeight="1">
      <c r="E30649" s="576"/>
    </row>
    <row r="30650" spans="5:5" ht="12" customHeight="1">
      <c r="E30650" s="576"/>
    </row>
    <row r="30651" spans="5:5" ht="12" customHeight="1">
      <c r="E30651" s="576"/>
    </row>
    <row r="30652" spans="5:5" ht="12" customHeight="1">
      <c r="E30652" s="576"/>
    </row>
    <row r="30653" spans="5:5" ht="12" customHeight="1">
      <c r="E30653" s="576"/>
    </row>
    <row r="30654" spans="5:5" ht="12" customHeight="1">
      <c r="E30654" s="576"/>
    </row>
    <row r="30655" spans="5:5" ht="12" customHeight="1">
      <c r="E30655" s="576"/>
    </row>
    <row r="30656" spans="5:5" ht="12" customHeight="1">
      <c r="E30656" s="576"/>
    </row>
    <row r="30657" spans="5:5" ht="12" customHeight="1">
      <c r="E30657" s="576"/>
    </row>
    <row r="30658" spans="5:5" ht="12" customHeight="1">
      <c r="E30658" s="576"/>
    </row>
    <row r="30659" spans="5:5" ht="12" customHeight="1">
      <c r="E30659" s="576"/>
    </row>
    <row r="30660" spans="5:5" ht="12" customHeight="1">
      <c r="E30660" s="576"/>
    </row>
    <row r="30661" spans="5:5" ht="12" customHeight="1">
      <c r="E30661" s="576"/>
    </row>
    <row r="30662" spans="5:5" ht="12" customHeight="1">
      <c r="E30662" s="576"/>
    </row>
    <row r="30663" spans="5:5" ht="12" customHeight="1">
      <c r="E30663" s="576"/>
    </row>
    <row r="30664" spans="5:5" ht="12" customHeight="1">
      <c r="E30664" s="576"/>
    </row>
    <row r="30665" spans="5:5" ht="12" customHeight="1">
      <c r="E30665" s="576"/>
    </row>
    <row r="30666" spans="5:5" ht="12" customHeight="1">
      <c r="E30666" s="576"/>
    </row>
    <row r="30667" spans="5:5" ht="12" customHeight="1">
      <c r="E30667" s="576"/>
    </row>
    <row r="30668" spans="5:5" ht="12" customHeight="1">
      <c r="E30668" s="576"/>
    </row>
    <row r="30669" spans="5:5" ht="12" customHeight="1">
      <c r="E30669" s="576"/>
    </row>
    <row r="30670" spans="5:5" ht="12" customHeight="1">
      <c r="E30670" s="576"/>
    </row>
    <row r="30671" spans="5:5" ht="12" customHeight="1">
      <c r="E30671" s="576"/>
    </row>
    <row r="30672" spans="5:5" ht="12" customHeight="1">
      <c r="E30672" s="576"/>
    </row>
    <row r="30673" spans="5:5" ht="12" customHeight="1">
      <c r="E30673" s="576"/>
    </row>
    <row r="30674" spans="5:5" ht="12" customHeight="1">
      <c r="E30674" s="576"/>
    </row>
    <row r="30675" spans="5:5" ht="12" customHeight="1">
      <c r="E30675" s="576"/>
    </row>
    <row r="30676" spans="5:5" ht="12" customHeight="1">
      <c r="E30676" s="576"/>
    </row>
    <row r="30677" spans="5:5" ht="12" customHeight="1">
      <c r="E30677" s="576"/>
    </row>
    <row r="30678" spans="5:5" ht="12" customHeight="1">
      <c r="E30678" s="576"/>
    </row>
    <row r="30679" spans="5:5" ht="12" customHeight="1">
      <c r="E30679" s="576"/>
    </row>
    <row r="30680" spans="5:5" ht="12" customHeight="1">
      <c r="E30680" s="576"/>
    </row>
    <row r="30681" spans="5:5" ht="12" customHeight="1">
      <c r="E30681" s="576"/>
    </row>
    <row r="30682" spans="5:5" ht="12" customHeight="1">
      <c r="E30682" s="576"/>
    </row>
    <row r="30683" spans="5:5" ht="12" customHeight="1">
      <c r="E30683" s="576"/>
    </row>
    <row r="30684" spans="5:5" ht="12" customHeight="1">
      <c r="E30684" s="576"/>
    </row>
    <row r="30685" spans="5:5" ht="12" customHeight="1">
      <c r="E30685" s="576"/>
    </row>
    <row r="30686" spans="5:5" ht="12" customHeight="1">
      <c r="E30686" s="576"/>
    </row>
    <row r="30687" spans="5:5" ht="12" customHeight="1">
      <c r="E30687" s="576"/>
    </row>
    <row r="30688" spans="5:5" ht="12" customHeight="1">
      <c r="E30688" s="576"/>
    </row>
    <row r="30689" spans="5:5" ht="12" customHeight="1">
      <c r="E30689" s="576"/>
    </row>
    <row r="30690" spans="5:5" ht="12" customHeight="1">
      <c r="E30690" s="576"/>
    </row>
    <row r="30691" spans="5:5" ht="12" customHeight="1">
      <c r="E30691" s="576"/>
    </row>
    <row r="30692" spans="5:5" ht="12" customHeight="1">
      <c r="E30692" s="576"/>
    </row>
    <row r="30693" spans="5:5" ht="12" customHeight="1">
      <c r="E30693" s="576"/>
    </row>
    <row r="30694" spans="5:5" ht="12" customHeight="1">
      <c r="E30694" s="576"/>
    </row>
    <row r="30695" spans="5:5" ht="12" customHeight="1">
      <c r="E30695" s="576"/>
    </row>
    <row r="30696" spans="5:5" ht="12" customHeight="1">
      <c r="E30696" s="576"/>
    </row>
    <row r="30697" spans="5:5" ht="12" customHeight="1">
      <c r="E30697" s="576"/>
    </row>
    <row r="30698" spans="5:5" ht="12" customHeight="1">
      <c r="E30698" s="576"/>
    </row>
    <row r="30699" spans="5:5" ht="12" customHeight="1">
      <c r="E30699" s="576"/>
    </row>
    <row r="30700" spans="5:5" ht="12" customHeight="1">
      <c r="E30700" s="576"/>
    </row>
    <row r="30701" spans="5:5" ht="12" customHeight="1">
      <c r="E30701" s="576"/>
    </row>
    <row r="30702" spans="5:5" ht="12" customHeight="1">
      <c r="E30702" s="576"/>
    </row>
    <row r="30703" spans="5:5" ht="12" customHeight="1">
      <c r="E30703" s="576"/>
    </row>
    <row r="30704" spans="5:5" ht="12" customHeight="1">
      <c r="E30704" s="576"/>
    </row>
    <row r="30705" spans="5:5" ht="12" customHeight="1">
      <c r="E30705" s="576"/>
    </row>
    <row r="30706" spans="5:5" ht="12" customHeight="1">
      <c r="E30706" s="576"/>
    </row>
    <row r="30707" spans="5:5" ht="12" customHeight="1">
      <c r="E30707" s="576"/>
    </row>
    <row r="30708" spans="5:5" ht="12" customHeight="1">
      <c r="E30708" s="576"/>
    </row>
    <row r="30709" spans="5:5" ht="12" customHeight="1">
      <c r="E30709" s="576"/>
    </row>
    <row r="30710" spans="5:5" ht="12" customHeight="1">
      <c r="E30710" s="576"/>
    </row>
    <row r="30711" spans="5:5" ht="12" customHeight="1">
      <c r="E30711" s="576"/>
    </row>
    <row r="30712" spans="5:5" ht="12" customHeight="1">
      <c r="E30712" s="576"/>
    </row>
    <row r="30713" spans="5:5" ht="12" customHeight="1">
      <c r="E30713" s="576"/>
    </row>
    <row r="30714" spans="5:5" ht="12" customHeight="1">
      <c r="E30714" s="576"/>
    </row>
    <row r="30715" spans="5:5" ht="12" customHeight="1">
      <c r="E30715" s="576"/>
    </row>
    <row r="30716" spans="5:5" ht="12" customHeight="1">
      <c r="E30716" s="576"/>
    </row>
    <row r="30717" spans="5:5" ht="12" customHeight="1">
      <c r="E30717" s="576"/>
    </row>
    <row r="30718" spans="5:5" ht="12" customHeight="1">
      <c r="E30718" s="576"/>
    </row>
    <row r="30719" spans="5:5" ht="12" customHeight="1">
      <c r="E30719" s="576"/>
    </row>
    <row r="30720" spans="5:5" ht="12" customHeight="1">
      <c r="E30720" s="576"/>
    </row>
    <row r="30721" spans="5:5" ht="12" customHeight="1">
      <c r="E30721" s="576"/>
    </row>
    <row r="30722" spans="5:5" ht="12" customHeight="1">
      <c r="E30722" s="576"/>
    </row>
    <row r="30723" spans="5:5" ht="12" customHeight="1">
      <c r="E30723" s="576"/>
    </row>
    <row r="30724" spans="5:5" ht="12" customHeight="1">
      <c r="E30724" s="576"/>
    </row>
    <row r="30725" spans="5:5" ht="12" customHeight="1">
      <c r="E30725" s="576"/>
    </row>
    <row r="30726" spans="5:5" ht="12" customHeight="1">
      <c r="E30726" s="576"/>
    </row>
    <row r="30727" spans="5:5" ht="12" customHeight="1">
      <c r="E30727" s="576"/>
    </row>
    <row r="30728" spans="5:5" ht="12" customHeight="1">
      <c r="E30728" s="576"/>
    </row>
    <row r="30729" spans="5:5" ht="12" customHeight="1">
      <c r="E30729" s="576"/>
    </row>
    <row r="30730" spans="5:5" ht="12" customHeight="1">
      <c r="E30730" s="576"/>
    </row>
    <row r="30731" spans="5:5" ht="12" customHeight="1">
      <c r="E30731" s="576"/>
    </row>
    <row r="30732" spans="5:5" ht="12" customHeight="1">
      <c r="E30732" s="576"/>
    </row>
    <row r="30733" spans="5:5" ht="12" customHeight="1">
      <c r="E30733" s="576"/>
    </row>
    <row r="30734" spans="5:5" ht="12" customHeight="1">
      <c r="E30734" s="576"/>
    </row>
    <row r="30735" spans="5:5" ht="12" customHeight="1">
      <c r="E30735" s="576"/>
    </row>
    <row r="30736" spans="5:5" ht="12" customHeight="1">
      <c r="E30736" s="576"/>
    </row>
    <row r="30737" spans="5:5" ht="12" customHeight="1">
      <c r="E30737" s="576"/>
    </row>
    <row r="30738" spans="5:5" ht="12" customHeight="1">
      <c r="E30738" s="576"/>
    </row>
    <row r="30739" spans="5:5" ht="12" customHeight="1">
      <c r="E30739" s="576"/>
    </row>
    <row r="30740" spans="5:5" ht="12" customHeight="1">
      <c r="E30740" s="576"/>
    </row>
    <row r="30741" spans="5:5" ht="12" customHeight="1">
      <c r="E30741" s="576"/>
    </row>
    <row r="30742" spans="5:5" ht="12" customHeight="1">
      <c r="E30742" s="576"/>
    </row>
    <row r="30743" spans="5:5" ht="12" customHeight="1">
      <c r="E30743" s="576"/>
    </row>
    <row r="30744" spans="5:5" ht="12" customHeight="1">
      <c r="E30744" s="576"/>
    </row>
    <row r="30745" spans="5:5" ht="12" customHeight="1">
      <c r="E30745" s="576"/>
    </row>
    <row r="30746" spans="5:5" ht="12" customHeight="1">
      <c r="E30746" s="576"/>
    </row>
    <row r="30747" spans="5:5" ht="12" customHeight="1">
      <c r="E30747" s="576"/>
    </row>
    <row r="30748" spans="5:5" ht="12" customHeight="1">
      <c r="E30748" s="576"/>
    </row>
    <row r="30749" spans="5:5" ht="12" customHeight="1">
      <c r="E30749" s="576"/>
    </row>
    <row r="30750" spans="5:5" ht="12" customHeight="1">
      <c r="E30750" s="576"/>
    </row>
    <row r="30751" spans="5:5" ht="12" customHeight="1">
      <c r="E30751" s="576"/>
    </row>
    <row r="30752" spans="5:5" ht="12" customHeight="1">
      <c r="E30752" s="576"/>
    </row>
    <row r="30753" spans="5:5" ht="12" customHeight="1">
      <c r="E30753" s="576"/>
    </row>
    <row r="30754" spans="5:5" ht="12" customHeight="1">
      <c r="E30754" s="576"/>
    </row>
    <row r="30755" spans="5:5" ht="12" customHeight="1">
      <c r="E30755" s="576"/>
    </row>
    <row r="30756" spans="5:5" ht="12" customHeight="1">
      <c r="E30756" s="576"/>
    </row>
    <row r="30757" spans="5:5" ht="12" customHeight="1">
      <c r="E30757" s="576"/>
    </row>
    <row r="30758" spans="5:5" ht="12" customHeight="1">
      <c r="E30758" s="576"/>
    </row>
    <row r="30759" spans="5:5" ht="12" customHeight="1">
      <c r="E30759" s="576"/>
    </row>
    <row r="30760" spans="5:5" ht="12" customHeight="1">
      <c r="E30760" s="576"/>
    </row>
    <row r="30761" spans="5:5" ht="12" customHeight="1">
      <c r="E30761" s="576"/>
    </row>
    <row r="30762" spans="5:5" ht="12" customHeight="1">
      <c r="E30762" s="576"/>
    </row>
    <row r="30763" spans="5:5" ht="12" customHeight="1">
      <c r="E30763" s="576"/>
    </row>
    <row r="30764" spans="5:5" ht="12" customHeight="1">
      <c r="E30764" s="576"/>
    </row>
    <row r="30765" spans="5:5" ht="12" customHeight="1">
      <c r="E30765" s="576"/>
    </row>
    <row r="30766" spans="5:5" ht="12" customHeight="1">
      <c r="E30766" s="576"/>
    </row>
    <row r="30767" spans="5:5" ht="12" customHeight="1">
      <c r="E30767" s="576"/>
    </row>
    <row r="30768" spans="5:5" ht="12" customHeight="1">
      <c r="E30768" s="576"/>
    </row>
    <row r="30769" spans="5:5" ht="12" customHeight="1">
      <c r="E30769" s="576"/>
    </row>
    <row r="30770" spans="5:5" ht="12" customHeight="1">
      <c r="E30770" s="576"/>
    </row>
    <row r="30771" spans="5:5" ht="12" customHeight="1">
      <c r="E30771" s="576"/>
    </row>
    <row r="30772" spans="5:5" ht="12" customHeight="1">
      <c r="E30772" s="576"/>
    </row>
    <row r="30773" spans="5:5" ht="12" customHeight="1">
      <c r="E30773" s="576"/>
    </row>
    <row r="30774" spans="5:5" ht="12" customHeight="1">
      <c r="E30774" s="576"/>
    </row>
    <row r="30775" spans="5:5" ht="12" customHeight="1">
      <c r="E30775" s="576"/>
    </row>
    <row r="30776" spans="5:5" ht="12" customHeight="1">
      <c r="E30776" s="576"/>
    </row>
    <row r="30777" spans="5:5" ht="12" customHeight="1">
      <c r="E30777" s="576"/>
    </row>
    <row r="30778" spans="5:5" ht="12" customHeight="1">
      <c r="E30778" s="576"/>
    </row>
    <row r="30779" spans="5:5" ht="12" customHeight="1">
      <c r="E30779" s="576"/>
    </row>
    <row r="30780" spans="5:5" ht="12" customHeight="1">
      <c r="E30780" s="576"/>
    </row>
    <row r="30781" spans="5:5" ht="12" customHeight="1">
      <c r="E30781" s="576"/>
    </row>
    <row r="30782" spans="5:5" ht="12" customHeight="1">
      <c r="E30782" s="576"/>
    </row>
    <row r="30783" spans="5:5" ht="12" customHeight="1">
      <c r="E30783" s="576"/>
    </row>
    <row r="30784" spans="5:5" ht="12" customHeight="1">
      <c r="E30784" s="576"/>
    </row>
    <row r="30785" spans="5:5" ht="12" customHeight="1">
      <c r="E30785" s="576"/>
    </row>
    <row r="30786" spans="5:5" ht="12" customHeight="1">
      <c r="E30786" s="576"/>
    </row>
    <row r="30787" spans="5:5" ht="12" customHeight="1">
      <c r="E30787" s="576"/>
    </row>
    <row r="30788" spans="5:5" ht="12" customHeight="1">
      <c r="E30788" s="576"/>
    </row>
    <row r="30789" spans="5:5" ht="12" customHeight="1">
      <c r="E30789" s="576"/>
    </row>
    <row r="30790" spans="5:5" ht="12" customHeight="1">
      <c r="E30790" s="576"/>
    </row>
    <row r="30791" spans="5:5" ht="12" customHeight="1">
      <c r="E30791" s="576"/>
    </row>
    <row r="30792" spans="5:5" ht="12" customHeight="1">
      <c r="E30792" s="576"/>
    </row>
    <row r="30793" spans="5:5" ht="12" customHeight="1">
      <c r="E30793" s="576"/>
    </row>
    <row r="30794" spans="5:5" ht="12" customHeight="1">
      <c r="E30794" s="576"/>
    </row>
    <row r="30795" spans="5:5" ht="12" customHeight="1">
      <c r="E30795" s="576"/>
    </row>
    <row r="30796" spans="5:5" ht="12" customHeight="1">
      <c r="E30796" s="576"/>
    </row>
    <row r="30797" spans="5:5" ht="12" customHeight="1">
      <c r="E30797" s="576"/>
    </row>
    <row r="30798" spans="5:5" ht="12" customHeight="1">
      <c r="E30798" s="576"/>
    </row>
    <row r="30799" spans="5:5" ht="12" customHeight="1">
      <c r="E30799" s="576"/>
    </row>
    <row r="30800" spans="5:5" ht="12" customHeight="1">
      <c r="E30800" s="576"/>
    </row>
    <row r="30801" spans="5:5" ht="12" customHeight="1">
      <c r="E30801" s="576"/>
    </row>
    <row r="30802" spans="5:5" ht="12" customHeight="1">
      <c r="E30802" s="576"/>
    </row>
    <row r="30803" spans="5:5" ht="12" customHeight="1">
      <c r="E30803" s="576"/>
    </row>
    <row r="30804" spans="5:5" ht="12" customHeight="1">
      <c r="E30804" s="576"/>
    </row>
    <row r="30805" spans="5:5" ht="12" customHeight="1">
      <c r="E30805" s="576"/>
    </row>
    <row r="30806" spans="5:5" ht="12" customHeight="1">
      <c r="E30806" s="576"/>
    </row>
    <row r="30807" spans="5:5" ht="12" customHeight="1">
      <c r="E30807" s="576"/>
    </row>
    <row r="30808" spans="5:5" ht="12" customHeight="1">
      <c r="E30808" s="576"/>
    </row>
    <row r="30809" spans="5:5" ht="12" customHeight="1">
      <c r="E30809" s="576"/>
    </row>
    <row r="30810" spans="5:5" ht="12" customHeight="1">
      <c r="E30810" s="576"/>
    </row>
    <row r="30811" spans="5:5" ht="12" customHeight="1">
      <c r="E30811" s="576"/>
    </row>
    <row r="30812" spans="5:5" ht="12" customHeight="1">
      <c r="E30812" s="576"/>
    </row>
    <row r="30813" spans="5:5" ht="12" customHeight="1">
      <c r="E30813" s="576"/>
    </row>
    <row r="30814" spans="5:5" ht="12" customHeight="1">
      <c r="E30814" s="576"/>
    </row>
    <row r="30815" spans="5:5" ht="12" customHeight="1">
      <c r="E30815" s="576"/>
    </row>
    <row r="30816" spans="5:5" ht="12" customHeight="1">
      <c r="E30816" s="576"/>
    </row>
    <row r="30817" spans="5:5" ht="12" customHeight="1">
      <c r="E30817" s="576"/>
    </row>
    <row r="30818" spans="5:5" ht="12" customHeight="1">
      <c r="E30818" s="576"/>
    </row>
    <row r="30819" spans="5:5" ht="12" customHeight="1">
      <c r="E30819" s="576"/>
    </row>
    <row r="30820" spans="5:5" ht="12" customHeight="1">
      <c r="E30820" s="576"/>
    </row>
    <row r="30821" spans="5:5" ht="12" customHeight="1">
      <c r="E30821" s="576"/>
    </row>
    <row r="30822" spans="5:5" ht="12" customHeight="1">
      <c r="E30822" s="576"/>
    </row>
    <row r="30823" spans="5:5" ht="12" customHeight="1">
      <c r="E30823" s="576"/>
    </row>
    <row r="30824" spans="5:5" ht="12" customHeight="1">
      <c r="E30824" s="576"/>
    </row>
    <row r="30825" spans="5:5" ht="12" customHeight="1">
      <c r="E30825" s="576"/>
    </row>
    <row r="30826" spans="5:5" ht="12" customHeight="1">
      <c r="E30826" s="576"/>
    </row>
    <row r="30827" spans="5:5" ht="12" customHeight="1">
      <c r="E30827" s="576"/>
    </row>
    <row r="30828" spans="5:5" ht="12" customHeight="1">
      <c r="E30828" s="576"/>
    </row>
    <row r="30829" spans="5:5" ht="12" customHeight="1">
      <c r="E30829" s="576"/>
    </row>
    <row r="30830" spans="5:5" ht="12" customHeight="1">
      <c r="E30830" s="576"/>
    </row>
    <row r="30831" spans="5:5" ht="12" customHeight="1">
      <c r="E30831" s="576"/>
    </row>
    <row r="30832" spans="5:5" ht="12" customHeight="1">
      <c r="E30832" s="576"/>
    </row>
    <row r="30833" spans="5:5" ht="12" customHeight="1">
      <c r="E30833" s="576"/>
    </row>
    <row r="30834" spans="5:5" ht="12" customHeight="1">
      <c r="E30834" s="576"/>
    </row>
    <row r="30835" spans="5:5" ht="12" customHeight="1">
      <c r="E30835" s="576"/>
    </row>
    <row r="30836" spans="5:5" ht="12" customHeight="1">
      <c r="E30836" s="576"/>
    </row>
    <row r="30837" spans="5:5" ht="12" customHeight="1">
      <c r="E30837" s="576"/>
    </row>
    <row r="30838" spans="5:5" ht="12" customHeight="1">
      <c r="E30838" s="576"/>
    </row>
    <row r="30839" spans="5:5" ht="12" customHeight="1">
      <c r="E30839" s="576"/>
    </row>
    <row r="30840" spans="5:5" ht="12" customHeight="1">
      <c r="E30840" s="576"/>
    </row>
    <row r="30841" spans="5:5" ht="12" customHeight="1">
      <c r="E30841" s="576"/>
    </row>
    <row r="30842" spans="5:5" ht="12" customHeight="1">
      <c r="E30842" s="576"/>
    </row>
    <row r="30843" spans="5:5" ht="12" customHeight="1">
      <c r="E30843" s="576"/>
    </row>
    <row r="30844" spans="5:5" ht="12" customHeight="1">
      <c r="E30844" s="576"/>
    </row>
    <row r="30845" spans="5:5" ht="12" customHeight="1">
      <c r="E30845" s="576"/>
    </row>
    <row r="30846" spans="5:5" ht="12" customHeight="1">
      <c r="E30846" s="576"/>
    </row>
    <row r="30847" spans="5:5" ht="12" customHeight="1">
      <c r="E30847" s="576"/>
    </row>
    <row r="30848" spans="5:5" ht="12" customHeight="1">
      <c r="E30848" s="576"/>
    </row>
    <row r="30849" spans="5:5" ht="12" customHeight="1">
      <c r="E30849" s="576"/>
    </row>
    <row r="30850" spans="5:5" ht="12" customHeight="1">
      <c r="E30850" s="576"/>
    </row>
    <row r="30851" spans="5:5" ht="12" customHeight="1">
      <c r="E30851" s="576"/>
    </row>
    <row r="30852" spans="5:5" ht="12" customHeight="1">
      <c r="E30852" s="576"/>
    </row>
    <row r="30853" spans="5:5" ht="12" customHeight="1">
      <c r="E30853" s="576"/>
    </row>
    <row r="30854" spans="5:5" ht="12" customHeight="1">
      <c r="E30854" s="576"/>
    </row>
    <row r="30855" spans="5:5" ht="12" customHeight="1">
      <c r="E30855" s="576"/>
    </row>
    <row r="30856" spans="5:5" ht="12" customHeight="1">
      <c r="E30856" s="576"/>
    </row>
    <row r="30857" spans="5:5" ht="12" customHeight="1">
      <c r="E30857" s="576"/>
    </row>
    <row r="30858" spans="5:5" ht="12" customHeight="1">
      <c r="E30858" s="576"/>
    </row>
    <row r="30859" spans="5:5" ht="12" customHeight="1">
      <c r="E30859" s="576"/>
    </row>
    <row r="30860" spans="5:5" ht="12" customHeight="1">
      <c r="E30860" s="576"/>
    </row>
    <row r="30861" spans="5:5" ht="12" customHeight="1">
      <c r="E30861" s="576"/>
    </row>
    <row r="30862" spans="5:5" ht="12" customHeight="1">
      <c r="E30862" s="576"/>
    </row>
    <row r="30863" spans="5:5" ht="12" customHeight="1">
      <c r="E30863" s="576"/>
    </row>
    <row r="30864" spans="5:5" ht="12" customHeight="1">
      <c r="E30864" s="576"/>
    </row>
    <row r="30865" spans="5:5" ht="12" customHeight="1">
      <c r="E30865" s="576"/>
    </row>
    <row r="30866" spans="5:5" ht="12" customHeight="1">
      <c r="E30866" s="576"/>
    </row>
    <row r="30867" spans="5:5" ht="12" customHeight="1">
      <c r="E30867" s="576"/>
    </row>
    <row r="30868" spans="5:5" ht="12" customHeight="1">
      <c r="E30868" s="576"/>
    </row>
    <row r="30869" spans="5:5" ht="12" customHeight="1">
      <c r="E30869" s="576"/>
    </row>
    <row r="30870" spans="5:5" ht="12" customHeight="1">
      <c r="E30870" s="576"/>
    </row>
    <row r="30871" spans="5:5" ht="12" customHeight="1">
      <c r="E30871" s="576"/>
    </row>
    <row r="30872" spans="5:5" ht="12" customHeight="1">
      <c r="E30872" s="576"/>
    </row>
    <row r="30873" spans="5:5" ht="12" customHeight="1">
      <c r="E30873" s="576"/>
    </row>
    <row r="30874" spans="5:5" ht="12" customHeight="1">
      <c r="E30874" s="576"/>
    </row>
    <row r="30875" spans="5:5" ht="12" customHeight="1">
      <c r="E30875" s="576"/>
    </row>
    <row r="30876" spans="5:5" ht="12" customHeight="1">
      <c r="E30876" s="576"/>
    </row>
    <row r="30877" spans="5:5" ht="12" customHeight="1">
      <c r="E30877" s="576"/>
    </row>
    <row r="30878" spans="5:5" ht="12" customHeight="1">
      <c r="E30878" s="576"/>
    </row>
    <row r="30879" spans="5:5" ht="12" customHeight="1">
      <c r="E30879" s="576"/>
    </row>
    <row r="30880" spans="5:5" ht="12" customHeight="1">
      <c r="E30880" s="576"/>
    </row>
    <row r="30881" spans="5:5" ht="12" customHeight="1">
      <c r="E30881" s="576"/>
    </row>
    <row r="30882" spans="5:5" ht="12" customHeight="1">
      <c r="E30882" s="576"/>
    </row>
    <row r="30883" spans="5:5" ht="12" customHeight="1">
      <c r="E30883" s="576"/>
    </row>
    <row r="30884" spans="5:5" ht="12" customHeight="1">
      <c r="E30884" s="576"/>
    </row>
    <row r="30885" spans="5:5" ht="12" customHeight="1">
      <c r="E30885" s="576"/>
    </row>
    <row r="30886" spans="5:5" ht="12" customHeight="1">
      <c r="E30886" s="576"/>
    </row>
    <row r="30887" spans="5:5" ht="12" customHeight="1">
      <c r="E30887" s="576"/>
    </row>
    <row r="30888" spans="5:5" ht="12" customHeight="1">
      <c r="E30888" s="576"/>
    </row>
    <row r="30889" spans="5:5" ht="12" customHeight="1">
      <c r="E30889" s="576"/>
    </row>
    <row r="30890" spans="5:5" ht="12" customHeight="1">
      <c r="E30890" s="576"/>
    </row>
    <row r="30891" spans="5:5" ht="12" customHeight="1">
      <c r="E30891" s="576"/>
    </row>
    <row r="30892" spans="5:5" ht="12" customHeight="1">
      <c r="E30892" s="576"/>
    </row>
    <row r="30893" spans="5:5" ht="12" customHeight="1">
      <c r="E30893" s="576"/>
    </row>
    <row r="30894" spans="5:5" ht="12" customHeight="1">
      <c r="E30894" s="576"/>
    </row>
    <row r="30895" spans="5:5" ht="12" customHeight="1">
      <c r="E30895" s="576"/>
    </row>
    <row r="30896" spans="5:5" ht="12" customHeight="1">
      <c r="E30896" s="576"/>
    </row>
    <row r="30897" spans="5:5" ht="12" customHeight="1">
      <c r="E30897" s="576"/>
    </row>
    <row r="30898" spans="5:5" ht="12" customHeight="1">
      <c r="E30898" s="576"/>
    </row>
    <row r="30899" spans="5:5" ht="12" customHeight="1">
      <c r="E30899" s="576"/>
    </row>
    <row r="30900" spans="5:5" ht="12" customHeight="1">
      <c r="E30900" s="576"/>
    </row>
    <row r="30901" spans="5:5" ht="12" customHeight="1">
      <c r="E30901" s="576"/>
    </row>
    <row r="30902" spans="5:5" ht="12" customHeight="1">
      <c r="E30902" s="576"/>
    </row>
    <row r="30903" spans="5:5" ht="12" customHeight="1">
      <c r="E30903" s="576"/>
    </row>
    <row r="30904" spans="5:5" ht="12" customHeight="1">
      <c r="E30904" s="576"/>
    </row>
    <row r="30905" spans="5:5" ht="12" customHeight="1">
      <c r="E30905" s="576"/>
    </row>
    <row r="30906" spans="5:5" ht="12" customHeight="1">
      <c r="E30906" s="576"/>
    </row>
    <row r="30907" spans="5:5" ht="12" customHeight="1">
      <c r="E30907" s="576"/>
    </row>
    <row r="30908" spans="5:5" ht="12" customHeight="1">
      <c r="E30908" s="576"/>
    </row>
    <row r="30909" spans="5:5" ht="12" customHeight="1">
      <c r="E30909" s="576"/>
    </row>
    <row r="30910" spans="5:5" ht="12" customHeight="1">
      <c r="E30910" s="576"/>
    </row>
    <row r="30911" spans="5:5" ht="12" customHeight="1">
      <c r="E30911" s="576"/>
    </row>
    <row r="30912" spans="5:5" ht="12" customHeight="1">
      <c r="E30912" s="576"/>
    </row>
    <row r="30913" spans="5:5" ht="12" customHeight="1">
      <c r="E30913" s="576"/>
    </row>
    <row r="30914" spans="5:5" ht="12" customHeight="1">
      <c r="E30914" s="576"/>
    </row>
    <row r="30915" spans="5:5" ht="12" customHeight="1">
      <c r="E30915" s="576"/>
    </row>
    <row r="30916" spans="5:5" ht="12" customHeight="1">
      <c r="E30916" s="576"/>
    </row>
    <row r="30917" spans="5:5" ht="12" customHeight="1">
      <c r="E30917" s="576"/>
    </row>
    <row r="30918" spans="5:5" ht="12" customHeight="1">
      <c r="E30918" s="576"/>
    </row>
    <row r="30919" spans="5:5" ht="12" customHeight="1">
      <c r="E30919" s="576"/>
    </row>
    <row r="30920" spans="5:5" ht="12" customHeight="1">
      <c r="E30920" s="576"/>
    </row>
    <row r="30921" spans="5:5" ht="12" customHeight="1">
      <c r="E30921" s="576"/>
    </row>
    <row r="30922" spans="5:5" ht="12" customHeight="1">
      <c r="E30922" s="576"/>
    </row>
    <row r="30923" spans="5:5" ht="12" customHeight="1">
      <c r="E30923" s="576"/>
    </row>
    <row r="30924" spans="5:5" ht="12" customHeight="1">
      <c r="E30924" s="576"/>
    </row>
    <row r="30925" spans="5:5" ht="12" customHeight="1">
      <c r="E30925" s="576"/>
    </row>
    <row r="30926" spans="5:5" ht="12" customHeight="1">
      <c r="E30926" s="576"/>
    </row>
    <row r="30927" spans="5:5" ht="12" customHeight="1">
      <c r="E30927" s="576"/>
    </row>
    <row r="30928" spans="5:5" ht="12" customHeight="1">
      <c r="E30928" s="576"/>
    </row>
    <row r="30929" spans="5:5" ht="12" customHeight="1">
      <c r="E30929" s="576"/>
    </row>
    <row r="30930" spans="5:5" ht="12" customHeight="1">
      <c r="E30930" s="576"/>
    </row>
    <row r="30931" spans="5:5" ht="12" customHeight="1">
      <c r="E30931" s="576"/>
    </row>
    <row r="30932" spans="5:5" ht="12" customHeight="1">
      <c r="E30932" s="576"/>
    </row>
    <row r="30933" spans="5:5" ht="12" customHeight="1">
      <c r="E30933" s="576"/>
    </row>
    <row r="30934" spans="5:5" ht="12" customHeight="1">
      <c r="E30934" s="576"/>
    </row>
    <row r="30935" spans="5:5" ht="12" customHeight="1">
      <c r="E30935" s="576"/>
    </row>
    <row r="30936" spans="5:5" ht="12" customHeight="1">
      <c r="E30936" s="576"/>
    </row>
    <row r="30937" spans="5:5" ht="12" customHeight="1">
      <c r="E30937" s="576"/>
    </row>
    <row r="30938" spans="5:5" ht="12" customHeight="1">
      <c r="E30938" s="576"/>
    </row>
    <row r="30939" spans="5:5" ht="12" customHeight="1">
      <c r="E30939" s="576"/>
    </row>
    <row r="30940" spans="5:5" ht="12" customHeight="1">
      <c r="E30940" s="576"/>
    </row>
    <row r="30941" spans="5:5" ht="12" customHeight="1">
      <c r="E30941" s="576"/>
    </row>
    <row r="30942" spans="5:5" ht="12" customHeight="1">
      <c r="E30942" s="576"/>
    </row>
    <row r="30943" spans="5:5" ht="12" customHeight="1">
      <c r="E30943" s="576"/>
    </row>
    <row r="30944" spans="5:5" ht="12" customHeight="1">
      <c r="E30944" s="576"/>
    </row>
    <row r="30945" spans="5:5" ht="12" customHeight="1">
      <c r="E30945" s="576"/>
    </row>
    <row r="30946" spans="5:5" ht="12" customHeight="1">
      <c r="E30946" s="576"/>
    </row>
    <row r="30947" spans="5:5" ht="12" customHeight="1">
      <c r="E30947" s="576"/>
    </row>
    <row r="30948" spans="5:5" ht="12" customHeight="1">
      <c r="E30948" s="576"/>
    </row>
    <row r="30949" spans="5:5" ht="12" customHeight="1">
      <c r="E30949" s="576"/>
    </row>
    <row r="30950" spans="5:5" ht="12" customHeight="1">
      <c r="E30950" s="576"/>
    </row>
    <row r="30951" spans="5:5" ht="12" customHeight="1">
      <c r="E30951" s="576"/>
    </row>
    <row r="30952" spans="5:5" ht="12" customHeight="1">
      <c r="E30952" s="576"/>
    </row>
    <row r="30953" spans="5:5" ht="12" customHeight="1">
      <c r="E30953" s="576"/>
    </row>
    <row r="30954" spans="5:5" ht="12" customHeight="1">
      <c r="E30954" s="576"/>
    </row>
    <row r="30955" spans="5:5" ht="12" customHeight="1">
      <c r="E30955" s="576"/>
    </row>
    <row r="30956" spans="5:5" ht="12" customHeight="1">
      <c r="E30956" s="576"/>
    </row>
    <row r="30957" spans="5:5" ht="12" customHeight="1">
      <c r="E30957" s="576"/>
    </row>
    <row r="30958" spans="5:5" ht="12" customHeight="1">
      <c r="E30958" s="576"/>
    </row>
    <row r="30959" spans="5:5" ht="12" customHeight="1">
      <c r="E30959" s="576"/>
    </row>
    <row r="30960" spans="5:5" ht="12" customHeight="1">
      <c r="E30960" s="576"/>
    </row>
    <row r="30961" spans="5:5" ht="12" customHeight="1">
      <c r="E30961" s="576"/>
    </row>
    <row r="30962" spans="5:5" ht="12" customHeight="1">
      <c r="E30962" s="576"/>
    </row>
    <row r="30963" spans="5:5" ht="12" customHeight="1">
      <c r="E30963" s="576"/>
    </row>
    <row r="30964" spans="5:5" ht="12" customHeight="1">
      <c r="E30964" s="576"/>
    </row>
    <row r="30965" spans="5:5" ht="12" customHeight="1">
      <c r="E30965" s="576"/>
    </row>
    <row r="30966" spans="5:5" ht="12" customHeight="1">
      <c r="E30966" s="576"/>
    </row>
    <row r="30967" spans="5:5" ht="12" customHeight="1">
      <c r="E30967" s="576"/>
    </row>
    <row r="30968" spans="5:5" ht="12" customHeight="1">
      <c r="E30968" s="576"/>
    </row>
    <row r="30969" spans="5:5" ht="12" customHeight="1">
      <c r="E30969" s="576"/>
    </row>
    <row r="30970" spans="5:5" ht="12" customHeight="1">
      <c r="E30970" s="576"/>
    </row>
    <row r="30971" spans="5:5" ht="12" customHeight="1">
      <c r="E30971" s="576"/>
    </row>
    <row r="30972" spans="5:5" ht="12" customHeight="1">
      <c r="E30972" s="576"/>
    </row>
    <row r="30973" spans="5:5" ht="12" customHeight="1">
      <c r="E30973" s="576"/>
    </row>
    <row r="30974" spans="5:5" ht="12" customHeight="1">
      <c r="E30974" s="576"/>
    </row>
    <row r="30975" spans="5:5" ht="12" customHeight="1">
      <c r="E30975" s="576"/>
    </row>
    <row r="30976" spans="5:5" ht="12" customHeight="1">
      <c r="E30976" s="576"/>
    </row>
    <row r="30977" spans="5:5" ht="12" customHeight="1">
      <c r="E30977" s="576"/>
    </row>
    <row r="30978" spans="5:5" ht="12" customHeight="1">
      <c r="E30978" s="576"/>
    </row>
    <row r="30979" spans="5:5" ht="12" customHeight="1">
      <c r="E30979" s="576"/>
    </row>
    <row r="30980" spans="5:5" ht="12" customHeight="1">
      <c r="E30980" s="576"/>
    </row>
    <row r="30981" spans="5:5" ht="12" customHeight="1">
      <c r="E30981" s="576"/>
    </row>
    <row r="30982" spans="5:5" ht="12" customHeight="1">
      <c r="E30982" s="576"/>
    </row>
    <row r="30983" spans="5:5" ht="12" customHeight="1">
      <c r="E30983" s="576"/>
    </row>
    <row r="30984" spans="5:5" ht="12" customHeight="1">
      <c r="E30984" s="576"/>
    </row>
    <row r="30985" spans="5:5" ht="12" customHeight="1">
      <c r="E30985" s="576"/>
    </row>
    <row r="30986" spans="5:5" ht="12" customHeight="1">
      <c r="E30986" s="576"/>
    </row>
    <row r="30987" spans="5:5" ht="12" customHeight="1">
      <c r="E30987" s="576"/>
    </row>
    <row r="30988" spans="5:5" ht="12" customHeight="1">
      <c r="E30988" s="576"/>
    </row>
    <row r="30989" spans="5:5" ht="12" customHeight="1">
      <c r="E30989" s="576"/>
    </row>
    <row r="30990" spans="5:5" ht="12" customHeight="1">
      <c r="E30990" s="576"/>
    </row>
    <row r="30991" spans="5:5" ht="12" customHeight="1">
      <c r="E30991" s="576"/>
    </row>
    <row r="30992" spans="5:5" ht="12" customHeight="1">
      <c r="E30992" s="576"/>
    </row>
    <row r="30993" spans="5:5" ht="12" customHeight="1">
      <c r="E30993" s="576"/>
    </row>
    <row r="30994" spans="5:5" ht="12" customHeight="1">
      <c r="E30994" s="576"/>
    </row>
    <row r="30995" spans="5:5" ht="12" customHeight="1">
      <c r="E30995" s="576"/>
    </row>
    <row r="30996" spans="5:5" ht="12" customHeight="1">
      <c r="E30996" s="576"/>
    </row>
    <row r="30997" spans="5:5" ht="12" customHeight="1">
      <c r="E30997" s="576"/>
    </row>
    <row r="30998" spans="5:5" ht="12" customHeight="1">
      <c r="E30998" s="576"/>
    </row>
    <row r="30999" spans="5:5" ht="12" customHeight="1">
      <c r="E30999" s="576"/>
    </row>
    <row r="31000" spans="5:5" ht="12" customHeight="1">
      <c r="E31000" s="576"/>
    </row>
    <row r="31001" spans="5:5" ht="12" customHeight="1">
      <c r="E31001" s="576"/>
    </row>
    <row r="31002" spans="5:5" ht="12" customHeight="1">
      <c r="E31002" s="576"/>
    </row>
    <row r="31003" spans="5:5" ht="12" customHeight="1">
      <c r="E31003" s="576"/>
    </row>
    <row r="31004" spans="5:5" ht="12" customHeight="1">
      <c r="E31004" s="576"/>
    </row>
    <row r="31005" spans="5:5" ht="12" customHeight="1">
      <c r="E31005" s="576"/>
    </row>
    <row r="31006" spans="5:5" ht="12" customHeight="1">
      <c r="E31006" s="576"/>
    </row>
    <row r="31007" spans="5:5" ht="12" customHeight="1">
      <c r="E31007" s="576"/>
    </row>
    <row r="31008" spans="5:5" ht="12" customHeight="1">
      <c r="E31008" s="576"/>
    </row>
    <row r="31009" spans="5:5" ht="12" customHeight="1">
      <c r="E31009" s="576"/>
    </row>
    <row r="31010" spans="5:5" ht="12" customHeight="1">
      <c r="E31010" s="576"/>
    </row>
    <row r="31011" spans="5:5" ht="12" customHeight="1">
      <c r="E31011" s="576"/>
    </row>
    <row r="31012" spans="5:5" ht="12" customHeight="1">
      <c r="E31012" s="576"/>
    </row>
    <row r="31013" spans="5:5" ht="12" customHeight="1">
      <c r="E31013" s="576"/>
    </row>
    <row r="31014" spans="5:5" ht="12" customHeight="1">
      <c r="E31014" s="576"/>
    </row>
    <row r="31015" spans="5:5" ht="12" customHeight="1">
      <c r="E31015" s="576"/>
    </row>
    <row r="31016" spans="5:5" ht="12" customHeight="1">
      <c r="E31016" s="576"/>
    </row>
    <row r="31017" spans="5:5" ht="12" customHeight="1">
      <c r="E31017" s="576"/>
    </row>
    <row r="31018" spans="5:5" ht="12" customHeight="1">
      <c r="E31018" s="576"/>
    </row>
    <row r="31019" spans="5:5" ht="12" customHeight="1">
      <c r="E31019" s="576"/>
    </row>
    <row r="31020" spans="5:5" ht="12" customHeight="1">
      <c r="E31020" s="576"/>
    </row>
    <row r="31021" spans="5:5" ht="12" customHeight="1">
      <c r="E31021" s="576"/>
    </row>
    <row r="31022" spans="5:5" ht="12" customHeight="1">
      <c r="E31022" s="576"/>
    </row>
    <row r="31023" spans="5:5" ht="12" customHeight="1">
      <c r="E31023" s="576"/>
    </row>
    <row r="31024" spans="5:5" ht="12" customHeight="1">
      <c r="E31024" s="576"/>
    </row>
    <row r="31025" spans="5:5" ht="12" customHeight="1">
      <c r="E31025" s="576"/>
    </row>
    <row r="31026" spans="5:5" ht="12" customHeight="1">
      <c r="E31026" s="576"/>
    </row>
    <row r="31027" spans="5:5" ht="12" customHeight="1">
      <c r="E31027" s="576"/>
    </row>
    <row r="31028" spans="5:5" ht="12" customHeight="1">
      <c r="E31028" s="576"/>
    </row>
    <row r="31029" spans="5:5" ht="12" customHeight="1">
      <c r="E31029" s="576"/>
    </row>
    <row r="31030" spans="5:5" ht="12" customHeight="1">
      <c r="E31030" s="576"/>
    </row>
    <row r="31031" spans="5:5" ht="12" customHeight="1">
      <c r="E31031" s="576"/>
    </row>
    <row r="31032" spans="5:5" ht="12" customHeight="1">
      <c r="E31032" s="576"/>
    </row>
    <row r="31033" spans="5:5" ht="12" customHeight="1">
      <c r="E31033" s="576"/>
    </row>
    <row r="31034" spans="5:5" ht="12" customHeight="1">
      <c r="E31034" s="576"/>
    </row>
    <row r="31035" spans="5:5" ht="12" customHeight="1">
      <c r="E31035" s="576"/>
    </row>
    <row r="31036" spans="5:5" ht="12" customHeight="1">
      <c r="E31036" s="576"/>
    </row>
    <row r="31037" spans="5:5" ht="12" customHeight="1">
      <c r="E31037" s="576"/>
    </row>
    <row r="31038" spans="5:5" ht="12" customHeight="1">
      <c r="E31038" s="576"/>
    </row>
    <row r="31039" spans="5:5" ht="12" customHeight="1">
      <c r="E31039" s="576"/>
    </row>
    <row r="31040" spans="5:5" ht="12" customHeight="1">
      <c r="E31040" s="576"/>
    </row>
    <row r="31041" spans="5:5" ht="12" customHeight="1">
      <c r="E31041" s="576"/>
    </row>
    <row r="31042" spans="5:5" ht="12" customHeight="1">
      <c r="E31042" s="576"/>
    </row>
    <row r="31043" spans="5:5" ht="12" customHeight="1">
      <c r="E31043" s="576"/>
    </row>
    <row r="31044" spans="5:5" ht="12" customHeight="1">
      <c r="E31044" s="576"/>
    </row>
    <row r="31045" spans="5:5" ht="12" customHeight="1">
      <c r="E31045" s="576"/>
    </row>
    <row r="31046" spans="5:5" ht="12" customHeight="1">
      <c r="E31046" s="576"/>
    </row>
    <row r="31047" spans="5:5" ht="12" customHeight="1">
      <c r="E31047" s="576"/>
    </row>
    <row r="31048" spans="5:5" ht="12" customHeight="1">
      <c r="E31048" s="576"/>
    </row>
    <row r="31049" spans="5:5" ht="12" customHeight="1">
      <c r="E31049" s="576"/>
    </row>
    <row r="31050" spans="5:5" ht="12" customHeight="1">
      <c r="E31050" s="576"/>
    </row>
    <row r="31051" spans="5:5" ht="12" customHeight="1">
      <c r="E31051" s="576"/>
    </row>
    <row r="31052" spans="5:5" ht="12" customHeight="1">
      <c r="E31052" s="576"/>
    </row>
    <row r="31053" spans="5:5" ht="12" customHeight="1">
      <c r="E31053" s="576"/>
    </row>
    <row r="31054" spans="5:5" ht="12" customHeight="1">
      <c r="E31054" s="576"/>
    </row>
    <row r="31055" spans="5:5" ht="12" customHeight="1">
      <c r="E31055" s="576"/>
    </row>
    <row r="31056" spans="5:5" ht="12" customHeight="1">
      <c r="E31056" s="576"/>
    </row>
    <row r="31057" spans="5:5" ht="12" customHeight="1">
      <c r="E31057" s="576"/>
    </row>
    <row r="31058" spans="5:5" ht="12" customHeight="1">
      <c r="E31058" s="576"/>
    </row>
    <row r="31059" spans="5:5" ht="12" customHeight="1">
      <c r="E31059" s="576"/>
    </row>
    <row r="31060" spans="5:5" ht="12" customHeight="1">
      <c r="E31060" s="576"/>
    </row>
    <row r="31061" spans="5:5" ht="12" customHeight="1">
      <c r="E31061" s="576"/>
    </row>
    <row r="31062" spans="5:5" ht="12" customHeight="1">
      <c r="E31062" s="576"/>
    </row>
    <row r="31063" spans="5:5" ht="12" customHeight="1">
      <c r="E31063" s="576"/>
    </row>
    <row r="31064" spans="5:5" ht="12" customHeight="1">
      <c r="E31064" s="576"/>
    </row>
    <row r="31065" spans="5:5" ht="12" customHeight="1">
      <c r="E31065" s="576"/>
    </row>
    <row r="31066" spans="5:5" ht="12" customHeight="1">
      <c r="E31066" s="576"/>
    </row>
    <row r="31067" spans="5:5" ht="12" customHeight="1">
      <c r="E31067" s="576"/>
    </row>
    <row r="31068" spans="5:5" ht="12" customHeight="1">
      <c r="E31068" s="576"/>
    </row>
    <row r="31069" spans="5:5" ht="12" customHeight="1">
      <c r="E31069" s="576"/>
    </row>
    <row r="31070" spans="5:5" ht="12" customHeight="1">
      <c r="E31070" s="576"/>
    </row>
    <row r="31071" spans="5:5" ht="12" customHeight="1">
      <c r="E31071" s="576"/>
    </row>
    <row r="31072" spans="5:5" ht="12" customHeight="1">
      <c r="E31072" s="576"/>
    </row>
    <row r="31073" spans="5:5" ht="12" customHeight="1">
      <c r="E31073" s="576"/>
    </row>
    <row r="31074" spans="5:5" ht="12" customHeight="1">
      <c r="E31074" s="576"/>
    </row>
    <row r="31075" spans="5:5" ht="12" customHeight="1">
      <c r="E31075" s="576"/>
    </row>
    <row r="31076" spans="5:5" ht="12" customHeight="1">
      <c r="E31076" s="576"/>
    </row>
    <row r="31077" spans="5:5" ht="12" customHeight="1">
      <c r="E31077" s="576"/>
    </row>
    <row r="31078" spans="5:5" ht="12" customHeight="1">
      <c r="E31078" s="576"/>
    </row>
    <row r="31079" spans="5:5" ht="12" customHeight="1">
      <c r="E31079" s="576"/>
    </row>
    <row r="31080" spans="5:5" ht="12" customHeight="1">
      <c r="E31080" s="576"/>
    </row>
    <row r="31081" spans="5:5" ht="12" customHeight="1">
      <c r="E31081" s="576"/>
    </row>
    <row r="31082" spans="5:5" ht="12" customHeight="1">
      <c r="E31082" s="576"/>
    </row>
    <row r="31083" spans="5:5" ht="12" customHeight="1">
      <c r="E31083" s="576"/>
    </row>
    <row r="31084" spans="5:5" ht="12" customHeight="1">
      <c r="E31084" s="576"/>
    </row>
    <row r="31085" spans="5:5" ht="12" customHeight="1">
      <c r="E31085" s="576"/>
    </row>
    <row r="31086" spans="5:5" ht="12" customHeight="1">
      <c r="E31086" s="576"/>
    </row>
    <row r="31087" spans="5:5" ht="12" customHeight="1">
      <c r="E31087" s="576"/>
    </row>
    <row r="31088" spans="5:5" ht="12" customHeight="1">
      <c r="E31088" s="576"/>
    </row>
    <row r="31089" spans="5:5" ht="12" customHeight="1">
      <c r="E31089" s="576"/>
    </row>
    <row r="31090" spans="5:5" ht="12" customHeight="1">
      <c r="E31090" s="576"/>
    </row>
    <row r="31091" spans="5:5" ht="12" customHeight="1">
      <c r="E31091" s="576"/>
    </row>
    <row r="31092" spans="5:5" ht="12" customHeight="1">
      <c r="E31092" s="576"/>
    </row>
    <row r="31093" spans="5:5" ht="12" customHeight="1">
      <c r="E31093" s="576"/>
    </row>
    <row r="31094" spans="5:5" ht="12" customHeight="1">
      <c r="E31094" s="576"/>
    </row>
    <row r="31095" spans="5:5" ht="12" customHeight="1">
      <c r="E31095" s="576"/>
    </row>
    <row r="31096" spans="5:5" ht="12" customHeight="1">
      <c r="E31096" s="576"/>
    </row>
    <row r="31097" spans="5:5" ht="12" customHeight="1">
      <c r="E31097" s="576"/>
    </row>
    <row r="31098" spans="5:5" ht="12" customHeight="1">
      <c r="E31098" s="576"/>
    </row>
    <row r="31099" spans="5:5" ht="12" customHeight="1">
      <c r="E31099" s="576"/>
    </row>
    <row r="31100" spans="5:5" ht="12" customHeight="1">
      <c r="E31100" s="576"/>
    </row>
    <row r="31101" spans="5:5" ht="12" customHeight="1">
      <c r="E31101" s="576"/>
    </row>
    <row r="31102" spans="5:5" ht="12" customHeight="1">
      <c r="E31102" s="576"/>
    </row>
    <row r="31103" spans="5:5" ht="12" customHeight="1">
      <c r="E31103" s="576"/>
    </row>
    <row r="31104" spans="5:5" ht="12" customHeight="1">
      <c r="E31104" s="576"/>
    </row>
    <row r="31105" spans="5:5" ht="12" customHeight="1">
      <c r="E31105" s="576"/>
    </row>
    <row r="31106" spans="5:5" ht="12" customHeight="1">
      <c r="E31106" s="576"/>
    </row>
    <row r="31107" spans="5:5" ht="12" customHeight="1">
      <c r="E31107" s="576"/>
    </row>
    <row r="31108" spans="5:5" ht="12" customHeight="1">
      <c r="E31108" s="576"/>
    </row>
    <row r="31109" spans="5:5" ht="12" customHeight="1">
      <c r="E31109" s="576"/>
    </row>
    <row r="31110" spans="5:5" ht="12" customHeight="1">
      <c r="E31110" s="576"/>
    </row>
    <row r="31111" spans="5:5" ht="12" customHeight="1">
      <c r="E31111" s="576"/>
    </row>
    <row r="31112" spans="5:5" ht="12" customHeight="1">
      <c r="E31112" s="576"/>
    </row>
    <row r="31113" spans="5:5" ht="12" customHeight="1">
      <c r="E31113" s="576"/>
    </row>
    <row r="31114" spans="5:5" ht="12" customHeight="1">
      <c r="E31114" s="576"/>
    </row>
    <row r="31115" spans="5:5" ht="12" customHeight="1">
      <c r="E31115" s="576"/>
    </row>
    <row r="31116" spans="5:5" ht="12" customHeight="1">
      <c r="E31116" s="576"/>
    </row>
    <row r="31117" spans="5:5" ht="12" customHeight="1">
      <c r="E31117" s="576"/>
    </row>
    <row r="31118" spans="5:5" ht="12" customHeight="1">
      <c r="E31118" s="576"/>
    </row>
    <row r="31119" spans="5:5" ht="12" customHeight="1">
      <c r="E31119" s="576"/>
    </row>
    <row r="31120" spans="5:5" ht="12" customHeight="1">
      <c r="E31120" s="576"/>
    </row>
    <row r="31121" spans="5:5" ht="12" customHeight="1">
      <c r="E31121" s="576"/>
    </row>
    <row r="31122" spans="5:5" ht="12" customHeight="1">
      <c r="E31122" s="576"/>
    </row>
    <row r="31123" spans="5:5" ht="12" customHeight="1">
      <c r="E31123" s="576"/>
    </row>
    <row r="31124" spans="5:5" ht="12" customHeight="1">
      <c r="E31124" s="576"/>
    </row>
    <row r="31125" spans="5:5" ht="12" customHeight="1">
      <c r="E31125" s="576"/>
    </row>
    <row r="31126" spans="5:5" ht="12" customHeight="1">
      <c r="E31126" s="576"/>
    </row>
    <row r="31127" spans="5:5" ht="12" customHeight="1">
      <c r="E31127" s="576"/>
    </row>
    <row r="31128" spans="5:5" ht="12" customHeight="1">
      <c r="E31128" s="576"/>
    </row>
    <row r="31129" spans="5:5" ht="12" customHeight="1">
      <c r="E31129" s="576"/>
    </row>
    <row r="31130" spans="5:5" ht="12" customHeight="1">
      <c r="E31130" s="576"/>
    </row>
    <row r="31131" spans="5:5" ht="12" customHeight="1">
      <c r="E31131" s="576"/>
    </row>
    <row r="31132" spans="5:5" ht="12" customHeight="1">
      <c r="E31132" s="576"/>
    </row>
    <row r="31133" spans="5:5" ht="12" customHeight="1">
      <c r="E31133" s="576"/>
    </row>
    <row r="31134" spans="5:5" ht="12" customHeight="1">
      <c r="E31134" s="576"/>
    </row>
    <row r="31135" spans="5:5" ht="12" customHeight="1">
      <c r="E31135" s="576"/>
    </row>
    <row r="31136" spans="5:5" ht="12" customHeight="1">
      <c r="E31136" s="576"/>
    </row>
    <row r="31137" spans="5:5" ht="12" customHeight="1">
      <c r="E31137" s="576"/>
    </row>
    <row r="31138" spans="5:5" ht="12" customHeight="1">
      <c r="E31138" s="576"/>
    </row>
    <row r="31139" spans="5:5" ht="12" customHeight="1">
      <c r="E31139" s="576"/>
    </row>
    <row r="31140" spans="5:5" ht="12" customHeight="1">
      <c r="E31140" s="576"/>
    </row>
    <row r="31141" spans="5:5" ht="12" customHeight="1">
      <c r="E31141" s="576"/>
    </row>
    <row r="31142" spans="5:5" ht="12" customHeight="1">
      <c r="E31142" s="576"/>
    </row>
    <row r="31143" spans="5:5" ht="12" customHeight="1">
      <c r="E31143" s="576"/>
    </row>
    <row r="31144" spans="5:5" ht="12" customHeight="1">
      <c r="E31144" s="576"/>
    </row>
    <row r="31145" spans="5:5" ht="12" customHeight="1">
      <c r="E31145" s="576"/>
    </row>
    <row r="31146" spans="5:5" ht="12" customHeight="1">
      <c r="E31146" s="576"/>
    </row>
    <row r="31147" spans="5:5" ht="12" customHeight="1">
      <c r="E31147" s="576"/>
    </row>
    <row r="31148" spans="5:5" ht="12" customHeight="1">
      <c r="E31148" s="576"/>
    </row>
    <row r="31149" spans="5:5" ht="12" customHeight="1">
      <c r="E31149" s="576"/>
    </row>
    <row r="31150" spans="5:5" ht="12" customHeight="1">
      <c r="E31150" s="576"/>
    </row>
    <row r="31151" spans="5:5" ht="12" customHeight="1">
      <c r="E31151" s="576"/>
    </row>
    <row r="31152" spans="5:5" ht="12" customHeight="1">
      <c r="E31152" s="576"/>
    </row>
    <row r="31153" spans="5:5" ht="12" customHeight="1">
      <c r="E31153" s="576"/>
    </row>
    <row r="31154" spans="5:5" ht="12" customHeight="1">
      <c r="E31154" s="576"/>
    </row>
    <row r="31155" spans="5:5" ht="12" customHeight="1">
      <c r="E31155" s="576"/>
    </row>
    <row r="31156" spans="5:5" ht="12" customHeight="1">
      <c r="E31156" s="576"/>
    </row>
    <row r="31157" spans="5:5" ht="12" customHeight="1">
      <c r="E31157" s="576"/>
    </row>
    <row r="31158" spans="5:5" ht="12" customHeight="1">
      <c r="E31158" s="576"/>
    </row>
    <row r="31159" spans="5:5" ht="12" customHeight="1">
      <c r="E31159" s="576"/>
    </row>
    <row r="31160" spans="5:5" ht="12" customHeight="1">
      <c r="E31160" s="576"/>
    </row>
    <row r="31161" spans="5:5" ht="12" customHeight="1">
      <c r="E31161" s="576"/>
    </row>
    <row r="31162" spans="5:5" ht="12" customHeight="1">
      <c r="E31162" s="576"/>
    </row>
    <row r="31163" spans="5:5" ht="12" customHeight="1">
      <c r="E31163" s="576"/>
    </row>
    <row r="31164" spans="5:5" ht="12" customHeight="1">
      <c r="E31164" s="576"/>
    </row>
    <row r="31165" spans="5:5" ht="12" customHeight="1">
      <c r="E31165" s="576"/>
    </row>
    <row r="31166" spans="5:5" ht="12" customHeight="1">
      <c r="E31166" s="576"/>
    </row>
    <row r="31167" spans="5:5" ht="12" customHeight="1">
      <c r="E31167" s="576"/>
    </row>
    <row r="31168" spans="5:5" ht="12" customHeight="1">
      <c r="E31168" s="576"/>
    </row>
    <row r="31169" spans="5:5" ht="12" customHeight="1">
      <c r="E31169" s="576"/>
    </row>
    <row r="31170" spans="5:5" ht="12" customHeight="1">
      <c r="E31170" s="576"/>
    </row>
    <row r="31171" spans="5:5" ht="12" customHeight="1">
      <c r="E31171" s="576"/>
    </row>
    <row r="31172" spans="5:5" ht="12" customHeight="1">
      <c r="E31172" s="576"/>
    </row>
    <row r="31173" spans="5:5" ht="12" customHeight="1">
      <c r="E31173" s="576"/>
    </row>
    <row r="31174" spans="5:5" ht="12" customHeight="1">
      <c r="E31174" s="576"/>
    </row>
    <row r="31175" spans="5:5" ht="12" customHeight="1">
      <c r="E31175" s="576"/>
    </row>
    <row r="31176" spans="5:5" ht="12" customHeight="1">
      <c r="E31176" s="576"/>
    </row>
    <row r="31177" spans="5:5" ht="12" customHeight="1">
      <c r="E31177" s="576"/>
    </row>
    <row r="31178" spans="5:5" ht="12" customHeight="1">
      <c r="E31178" s="576"/>
    </row>
    <row r="31179" spans="5:5" ht="12" customHeight="1">
      <c r="E31179" s="576"/>
    </row>
    <row r="31180" spans="5:5" ht="12" customHeight="1">
      <c r="E31180" s="576"/>
    </row>
    <row r="31181" spans="5:5" ht="12" customHeight="1">
      <c r="E31181" s="576"/>
    </row>
    <row r="31182" spans="5:5" ht="12" customHeight="1">
      <c r="E31182" s="576"/>
    </row>
    <row r="31183" spans="5:5" ht="12" customHeight="1">
      <c r="E31183" s="576"/>
    </row>
    <row r="31184" spans="5:5" ht="12" customHeight="1">
      <c r="E31184" s="576"/>
    </row>
    <row r="31185" spans="5:5" ht="12" customHeight="1">
      <c r="E31185" s="576"/>
    </row>
    <row r="31186" spans="5:5" ht="12" customHeight="1">
      <c r="E31186" s="576"/>
    </row>
    <row r="31187" spans="5:5" ht="12" customHeight="1">
      <c r="E31187" s="576"/>
    </row>
    <row r="31188" spans="5:5" ht="12" customHeight="1">
      <c r="E31188" s="576"/>
    </row>
    <row r="31189" spans="5:5" ht="12" customHeight="1">
      <c r="E31189" s="576"/>
    </row>
    <row r="31190" spans="5:5" ht="12" customHeight="1">
      <c r="E31190" s="576"/>
    </row>
    <row r="31191" spans="5:5" ht="12" customHeight="1">
      <c r="E31191" s="576"/>
    </row>
    <row r="31192" spans="5:5" ht="12" customHeight="1">
      <c r="E31192" s="576"/>
    </row>
    <row r="31193" spans="5:5" ht="12" customHeight="1">
      <c r="E31193" s="576"/>
    </row>
    <row r="31194" spans="5:5" ht="12" customHeight="1">
      <c r="E31194" s="576"/>
    </row>
    <row r="31195" spans="5:5" ht="12" customHeight="1">
      <c r="E31195" s="576"/>
    </row>
    <row r="31196" spans="5:5" ht="12" customHeight="1">
      <c r="E31196" s="576"/>
    </row>
    <row r="31197" spans="5:5" ht="12" customHeight="1">
      <c r="E31197" s="576"/>
    </row>
    <row r="31198" spans="5:5" ht="12" customHeight="1">
      <c r="E31198" s="576"/>
    </row>
    <row r="31199" spans="5:5" ht="12" customHeight="1">
      <c r="E31199" s="576"/>
    </row>
    <row r="31200" spans="5:5" ht="12" customHeight="1">
      <c r="E31200" s="576"/>
    </row>
    <row r="31201" spans="5:5" ht="12" customHeight="1">
      <c r="E31201" s="576"/>
    </row>
    <row r="31202" spans="5:5" ht="12" customHeight="1">
      <c r="E31202" s="576"/>
    </row>
    <row r="31203" spans="5:5" ht="12" customHeight="1">
      <c r="E31203" s="576"/>
    </row>
    <row r="31204" spans="5:5" ht="12" customHeight="1">
      <c r="E31204" s="576"/>
    </row>
    <row r="31205" spans="5:5" ht="12" customHeight="1">
      <c r="E31205" s="576"/>
    </row>
    <row r="31206" spans="5:5" ht="12" customHeight="1">
      <c r="E31206" s="576"/>
    </row>
    <row r="31207" spans="5:5" ht="12" customHeight="1">
      <c r="E31207" s="576"/>
    </row>
    <row r="31208" spans="5:5" ht="12" customHeight="1">
      <c r="E31208" s="576"/>
    </row>
    <row r="31209" spans="5:5" ht="12" customHeight="1">
      <c r="E31209" s="576"/>
    </row>
    <row r="31210" spans="5:5" ht="12" customHeight="1">
      <c r="E31210" s="576"/>
    </row>
    <row r="31211" spans="5:5" ht="12" customHeight="1">
      <c r="E31211" s="576"/>
    </row>
    <row r="31212" spans="5:5" ht="12" customHeight="1">
      <c r="E31212" s="576"/>
    </row>
    <row r="31213" spans="5:5" ht="12" customHeight="1">
      <c r="E31213" s="576"/>
    </row>
    <row r="31214" spans="5:5" ht="12" customHeight="1">
      <c r="E31214" s="576"/>
    </row>
    <row r="31215" spans="5:5" ht="12" customHeight="1">
      <c r="E31215" s="576"/>
    </row>
    <row r="31216" spans="5:5" ht="12" customHeight="1">
      <c r="E31216" s="576"/>
    </row>
    <row r="31217" spans="5:5" ht="12" customHeight="1">
      <c r="E31217" s="576"/>
    </row>
    <row r="31218" spans="5:5" ht="12" customHeight="1">
      <c r="E31218" s="576"/>
    </row>
    <row r="31219" spans="5:5" ht="12" customHeight="1">
      <c r="E31219" s="576"/>
    </row>
    <row r="31220" spans="5:5" ht="12" customHeight="1">
      <c r="E31220" s="576"/>
    </row>
    <row r="31221" spans="5:5" ht="12" customHeight="1">
      <c r="E31221" s="576"/>
    </row>
    <row r="31222" spans="5:5" ht="12" customHeight="1">
      <c r="E31222" s="576"/>
    </row>
    <row r="31223" spans="5:5" ht="12" customHeight="1">
      <c r="E31223" s="576"/>
    </row>
    <row r="31224" spans="5:5" ht="12" customHeight="1">
      <c r="E31224" s="576"/>
    </row>
    <row r="31225" spans="5:5" ht="12" customHeight="1">
      <c r="E31225" s="576"/>
    </row>
    <row r="31226" spans="5:5" ht="12" customHeight="1">
      <c r="E31226" s="576"/>
    </row>
    <row r="31227" spans="5:5" ht="12" customHeight="1">
      <c r="E31227" s="576"/>
    </row>
    <row r="31228" spans="5:5" ht="12" customHeight="1">
      <c r="E31228" s="576"/>
    </row>
    <row r="31229" spans="5:5" ht="12" customHeight="1">
      <c r="E31229" s="576"/>
    </row>
    <row r="31230" spans="5:5" ht="12" customHeight="1">
      <c r="E31230" s="576"/>
    </row>
    <row r="31231" spans="5:5" ht="12" customHeight="1">
      <c r="E31231" s="576"/>
    </row>
    <row r="31232" spans="5:5" ht="12" customHeight="1">
      <c r="E31232" s="576"/>
    </row>
    <row r="31233" spans="5:5" ht="12" customHeight="1">
      <c r="E31233" s="576"/>
    </row>
    <row r="31234" spans="5:5" ht="12" customHeight="1">
      <c r="E31234" s="576"/>
    </row>
    <row r="31235" spans="5:5" ht="12" customHeight="1">
      <c r="E31235" s="576"/>
    </row>
    <row r="31236" spans="5:5" ht="12" customHeight="1">
      <c r="E31236" s="576"/>
    </row>
    <row r="31237" spans="5:5" ht="12" customHeight="1">
      <c r="E31237" s="576"/>
    </row>
    <row r="31238" spans="5:5" ht="12" customHeight="1">
      <c r="E31238" s="576"/>
    </row>
    <row r="31239" spans="5:5" ht="12" customHeight="1">
      <c r="E31239" s="576"/>
    </row>
    <row r="31240" spans="5:5" ht="12" customHeight="1">
      <c r="E31240" s="576"/>
    </row>
    <row r="31241" spans="5:5" ht="12" customHeight="1">
      <c r="E31241" s="576"/>
    </row>
    <row r="31242" spans="5:5" ht="12" customHeight="1">
      <c r="E31242" s="576"/>
    </row>
    <row r="31243" spans="5:5" ht="12" customHeight="1">
      <c r="E31243" s="576"/>
    </row>
    <row r="31244" spans="5:5" ht="12" customHeight="1">
      <c r="E31244" s="576"/>
    </row>
    <row r="31245" spans="5:5" ht="12" customHeight="1">
      <c r="E31245" s="576"/>
    </row>
    <row r="31246" spans="5:5" ht="12" customHeight="1">
      <c r="E31246" s="576"/>
    </row>
    <row r="31247" spans="5:5" ht="12" customHeight="1">
      <c r="E31247" s="576"/>
    </row>
    <row r="31248" spans="5:5" ht="12" customHeight="1">
      <c r="E31248" s="576"/>
    </row>
    <row r="31249" spans="5:5" ht="12" customHeight="1">
      <c r="E31249" s="576"/>
    </row>
    <row r="31250" spans="5:5" ht="12" customHeight="1">
      <c r="E31250" s="576"/>
    </row>
    <row r="31251" spans="5:5" ht="12" customHeight="1">
      <c r="E31251" s="576"/>
    </row>
    <row r="31252" spans="5:5" ht="12" customHeight="1">
      <c r="E31252" s="576"/>
    </row>
    <row r="31253" spans="5:5" ht="12" customHeight="1">
      <c r="E31253" s="576"/>
    </row>
    <row r="31254" spans="5:5" ht="12" customHeight="1">
      <c r="E31254" s="576"/>
    </row>
    <row r="31255" spans="5:5" ht="12" customHeight="1">
      <c r="E31255" s="576"/>
    </row>
    <row r="31256" spans="5:5" ht="12" customHeight="1">
      <c r="E31256" s="576"/>
    </row>
    <row r="31257" spans="5:5" ht="12" customHeight="1">
      <c r="E31257" s="576"/>
    </row>
    <row r="31258" spans="5:5" ht="12" customHeight="1">
      <c r="E31258" s="576"/>
    </row>
    <row r="31259" spans="5:5" ht="12" customHeight="1">
      <c r="E31259" s="576"/>
    </row>
    <row r="31260" spans="5:5" ht="12" customHeight="1">
      <c r="E31260" s="576"/>
    </row>
    <row r="31261" spans="5:5" ht="12" customHeight="1">
      <c r="E31261" s="576"/>
    </row>
    <row r="31262" spans="5:5" ht="12" customHeight="1">
      <c r="E31262" s="576"/>
    </row>
    <row r="31263" spans="5:5" ht="12" customHeight="1">
      <c r="E31263" s="576"/>
    </row>
    <row r="31264" spans="5:5" ht="12" customHeight="1">
      <c r="E31264" s="576"/>
    </row>
    <row r="31265" spans="5:5" ht="12" customHeight="1">
      <c r="E31265" s="576"/>
    </row>
    <row r="31266" spans="5:5" ht="12" customHeight="1">
      <c r="E31266" s="576"/>
    </row>
    <row r="31267" spans="5:5" ht="12" customHeight="1">
      <c r="E31267" s="576"/>
    </row>
    <row r="31268" spans="5:5" ht="12" customHeight="1">
      <c r="E31268" s="576"/>
    </row>
    <row r="31269" spans="5:5" ht="12" customHeight="1">
      <c r="E31269" s="576"/>
    </row>
    <row r="31270" spans="5:5" ht="12" customHeight="1">
      <c r="E31270" s="576"/>
    </row>
    <row r="31271" spans="5:5" ht="12" customHeight="1">
      <c r="E31271" s="576"/>
    </row>
    <row r="31272" spans="5:5" ht="12" customHeight="1">
      <c r="E31272" s="576"/>
    </row>
    <row r="31273" spans="5:5" ht="12" customHeight="1">
      <c r="E31273" s="576"/>
    </row>
    <row r="31274" spans="5:5" ht="12" customHeight="1">
      <c r="E31274" s="576"/>
    </row>
    <row r="31275" spans="5:5" ht="12" customHeight="1">
      <c r="E31275" s="576"/>
    </row>
    <row r="31276" spans="5:5" ht="12" customHeight="1">
      <c r="E31276" s="576"/>
    </row>
    <row r="31277" spans="5:5" ht="12" customHeight="1">
      <c r="E31277" s="576"/>
    </row>
    <row r="31278" spans="5:5" ht="12" customHeight="1">
      <c r="E31278" s="576"/>
    </row>
    <row r="31279" spans="5:5" ht="12" customHeight="1">
      <c r="E31279" s="576"/>
    </row>
    <row r="31280" spans="5:5" ht="12" customHeight="1">
      <c r="E31280" s="576"/>
    </row>
    <row r="31281" spans="5:5" ht="12" customHeight="1">
      <c r="E31281" s="576"/>
    </row>
    <row r="31282" spans="5:5" ht="12" customHeight="1">
      <c r="E31282" s="576"/>
    </row>
    <row r="31283" spans="5:5" ht="12" customHeight="1">
      <c r="E31283" s="576"/>
    </row>
    <row r="31284" spans="5:5" ht="12" customHeight="1">
      <c r="E31284" s="576"/>
    </row>
    <row r="31285" spans="5:5" ht="12" customHeight="1">
      <c r="E31285" s="576"/>
    </row>
    <row r="31286" spans="5:5" ht="12" customHeight="1">
      <c r="E31286" s="576"/>
    </row>
    <row r="31287" spans="5:5" ht="12" customHeight="1">
      <c r="E31287" s="576"/>
    </row>
    <row r="31288" spans="5:5" ht="12" customHeight="1">
      <c r="E31288" s="576"/>
    </row>
    <row r="31289" spans="5:5" ht="12" customHeight="1">
      <c r="E31289" s="576"/>
    </row>
    <row r="31290" spans="5:5" ht="12" customHeight="1">
      <c r="E31290" s="576"/>
    </row>
    <row r="31291" spans="5:5" ht="12" customHeight="1">
      <c r="E31291" s="576"/>
    </row>
    <row r="31292" spans="5:5" ht="12" customHeight="1">
      <c r="E31292" s="576"/>
    </row>
    <row r="31293" spans="5:5" ht="12" customHeight="1">
      <c r="E31293" s="576"/>
    </row>
    <row r="31294" spans="5:5" ht="12" customHeight="1">
      <c r="E31294" s="576"/>
    </row>
    <row r="31295" spans="5:5" ht="12" customHeight="1">
      <c r="E31295" s="576"/>
    </row>
    <row r="31296" spans="5:5" ht="12" customHeight="1">
      <c r="E31296" s="576"/>
    </row>
    <row r="31297" spans="5:5" ht="12" customHeight="1">
      <c r="E31297" s="576"/>
    </row>
    <row r="31298" spans="5:5" ht="12" customHeight="1">
      <c r="E31298" s="576"/>
    </row>
    <row r="31299" spans="5:5" ht="12" customHeight="1">
      <c r="E31299" s="576"/>
    </row>
    <row r="31300" spans="5:5" ht="12" customHeight="1">
      <c r="E31300" s="576"/>
    </row>
    <row r="31301" spans="5:5" ht="12" customHeight="1">
      <c r="E31301" s="576"/>
    </row>
    <row r="31302" spans="5:5" ht="12" customHeight="1">
      <c r="E31302" s="576"/>
    </row>
    <row r="31303" spans="5:5" ht="12" customHeight="1">
      <c r="E31303" s="576"/>
    </row>
    <row r="31304" spans="5:5" ht="12" customHeight="1">
      <c r="E31304" s="576"/>
    </row>
    <row r="31305" spans="5:5" ht="12" customHeight="1">
      <c r="E31305" s="576"/>
    </row>
    <row r="31306" spans="5:5" ht="12" customHeight="1">
      <c r="E31306" s="576"/>
    </row>
    <row r="31307" spans="5:5" ht="12" customHeight="1">
      <c r="E31307" s="576"/>
    </row>
    <row r="31308" spans="5:5" ht="12" customHeight="1">
      <c r="E31308" s="576"/>
    </row>
    <row r="31309" spans="5:5" ht="12" customHeight="1">
      <c r="E31309" s="576"/>
    </row>
    <row r="31310" spans="5:5" ht="12" customHeight="1">
      <c r="E31310" s="576"/>
    </row>
    <row r="31311" spans="5:5" ht="12" customHeight="1">
      <c r="E31311" s="576"/>
    </row>
    <row r="31312" spans="5:5" ht="12" customHeight="1">
      <c r="E31312" s="576"/>
    </row>
    <row r="31313" spans="5:5" ht="12" customHeight="1">
      <c r="E31313" s="576"/>
    </row>
    <row r="31314" spans="5:5" ht="12" customHeight="1">
      <c r="E31314" s="576"/>
    </row>
    <row r="31315" spans="5:5" ht="12" customHeight="1">
      <c r="E31315" s="576"/>
    </row>
    <row r="31316" spans="5:5" ht="12" customHeight="1">
      <c r="E31316" s="576"/>
    </row>
    <row r="31317" spans="5:5" ht="12" customHeight="1">
      <c r="E31317" s="576"/>
    </row>
    <row r="31318" spans="5:5" ht="12" customHeight="1">
      <c r="E31318" s="576"/>
    </row>
    <row r="31319" spans="5:5" ht="12" customHeight="1">
      <c r="E31319" s="576"/>
    </row>
    <row r="31320" spans="5:5" ht="12" customHeight="1">
      <c r="E31320" s="576"/>
    </row>
    <row r="31321" spans="5:5" ht="12" customHeight="1">
      <c r="E31321" s="576"/>
    </row>
    <row r="31322" spans="5:5" ht="12" customHeight="1">
      <c r="E31322" s="576"/>
    </row>
    <row r="31323" spans="5:5" ht="12" customHeight="1">
      <c r="E31323" s="576"/>
    </row>
    <row r="31324" spans="5:5" ht="12" customHeight="1">
      <c r="E31324" s="576"/>
    </row>
    <row r="31325" spans="5:5" ht="12" customHeight="1">
      <c r="E31325" s="576"/>
    </row>
    <row r="31326" spans="5:5" ht="12" customHeight="1">
      <c r="E31326" s="576"/>
    </row>
    <row r="31327" spans="5:5" ht="12" customHeight="1">
      <c r="E31327" s="576"/>
    </row>
    <row r="31328" spans="5:5" ht="12" customHeight="1">
      <c r="E31328" s="576"/>
    </row>
    <row r="31329" spans="5:5" ht="12" customHeight="1">
      <c r="E31329" s="576"/>
    </row>
    <row r="31330" spans="5:5" ht="12" customHeight="1">
      <c r="E31330" s="576"/>
    </row>
    <row r="31331" spans="5:5" ht="12" customHeight="1">
      <c r="E31331" s="576"/>
    </row>
    <row r="31332" spans="5:5" ht="12" customHeight="1">
      <c r="E31332" s="576"/>
    </row>
    <row r="31333" spans="5:5" ht="12" customHeight="1">
      <c r="E31333" s="576"/>
    </row>
    <row r="31334" spans="5:5" ht="12" customHeight="1">
      <c r="E31334" s="576"/>
    </row>
    <row r="31335" spans="5:5" ht="12" customHeight="1">
      <c r="E31335" s="576"/>
    </row>
    <row r="31336" spans="5:5" ht="12" customHeight="1">
      <c r="E31336" s="576"/>
    </row>
    <row r="31337" spans="5:5" ht="12" customHeight="1">
      <c r="E31337" s="576"/>
    </row>
    <row r="31338" spans="5:5" ht="12" customHeight="1">
      <c r="E31338" s="576"/>
    </row>
    <row r="31339" spans="5:5" ht="12" customHeight="1">
      <c r="E31339" s="576"/>
    </row>
    <row r="31340" spans="5:5" ht="12" customHeight="1">
      <c r="E31340" s="576"/>
    </row>
    <row r="31341" spans="5:5" ht="12" customHeight="1">
      <c r="E31341" s="576"/>
    </row>
    <row r="31342" spans="5:5" ht="12" customHeight="1">
      <c r="E31342" s="576"/>
    </row>
    <row r="31343" spans="5:5" ht="12" customHeight="1">
      <c r="E31343" s="576"/>
    </row>
    <row r="31344" spans="5:5" ht="12" customHeight="1">
      <c r="E31344" s="576"/>
    </row>
    <row r="31345" spans="5:5" ht="12" customHeight="1">
      <c r="E31345" s="576"/>
    </row>
    <row r="31346" spans="5:5" ht="12" customHeight="1">
      <c r="E31346" s="576"/>
    </row>
    <row r="31347" spans="5:5" ht="12" customHeight="1">
      <c r="E31347" s="576"/>
    </row>
    <row r="31348" spans="5:5" ht="12" customHeight="1">
      <c r="E31348" s="576"/>
    </row>
    <row r="31349" spans="5:5" ht="12" customHeight="1">
      <c r="E31349" s="576"/>
    </row>
    <row r="31350" spans="5:5" ht="12" customHeight="1">
      <c r="E31350" s="576"/>
    </row>
    <row r="31351" spans="5:5" ht="12" customHeight="1">
      <c r="E31351" s="576"/>
    </row>
    <row r="31352" spans="5:5" ht="12" customHeight="1">
      <c r="E31352" s="576"/>
    </row>
    <row r="31353" spans="5:5" ht="12" customHeight="1">
      <c r="E31353" s="576"/>
    </row>
    <row r="31354" spans="5:5" ht="12" customHeight="1">
      <c r="E31354" s="576"/>
    </row>
    <row r="31355" spans="5:5" ht="12" customHeight="1">
      <c r="E31355" s="576"/>
    </row>
    <row r="31356" spans="5:5" ht="12" customHeight="1">
      <c r="E31356" s="576"/>
    </row>
    <row r="31357" spans="5:5" ht="12" customHeight="1">
      <c r="E31357" s="576"/>
    </row>
    <row r="31358" spans="5:5" ht="12" customHeight="1">
      <c r="E31358" s="576"/>
    </row>
    <row r="31359" spans="5:5" ht="12" customHeight="1">
      <c r="E31359" s="576"/>
    </row>
    <row r="31360" spans="5:5" ht="12" customHeight="1">
      <c r="E31360" s="576"/>
    </row>
    <row r="31361" spans="5:5" ht="12" customHeight="1">
      <c r="E31361" s="576"/>
    </row>
    <row r="31362" spans="5:5" ht="12" customHeight="1">
      <c r="E31362" s="576"/>
    </row>
    <row r="31363" spans="5:5" ht="12" customHeight="1">
      <c r="E31363" s="576"/>
    </row>
    <row r="31364" spans="5:5" ht="12" customHeight="1">
      <c r="E31364" s="576"/>
    </row>
    <row r="31365" spans="5:5" ht="12" customHeight="1">
      <c r="E31365" s="576"/>
    </row>
    <row r="31366" spans="5:5" ht="12" customHeight="1">
      <c r="E31366" s="576"/>
    </row>
    <row r="31367" spans="5:5" ht="12" customHeight="1">
      <c r="E31367" s="576"/>
    </row>
    <row r="31368" spans="5:5" ht="12" customHeight="1">
      <c r="E31368" s="576"/>
    </row>
    <row r="31369" spans="5:5" ht="12" customHeight="1">
      <c r="E31369" s="576"/>
    </row>
    <row r="31370" spans="5:5" ht="12" customHeight="1">
      <c r="E31370" s="576"/>
    </row>
    <row r="31371" spans="5:5" ht="12" customHeight="1">
      <c r="E31371" s="576"/>
    </row>
    <row r="31372" spans="5:5" ht="12" customHeight="1">
      <c r="E31372" s="576"/>
    </row>
    <row r="31373" spans="5:5" ht="12" customHeight="1">
      <c r="E31373" s="576"/>
    </row>
    <row r="31374" spans="5:5" ht="12" customHeight="1">
      <c r="E31374" s="576"/>
    </row>
    <row r="31375" spans="5:5" ht="12" customHeight="1">
      <c r="E31375" s="576"/>
    </row>
    <row r="31376" spans="5:5" ht="12" customHeight="1">
      <c r="E31376" s="576"/>
    </row>
    <row r="31377" spans="5:5" ht="12" customHeight="1">
      <c r="E31377" s="576"/>
    </row>
    <row r="31378" spans="5:5" ht="12" customHeight="1">
      <c r="E31378" s="576"/>
    </row>
    <row r="31379" spans="5:5" ht="12" customHeight="1">
      <c r="E31379" s="576"/>
    </row>
    <row r="31380" spans="5:5" ht="12" customHeight="1">
      <c r="E31380" s="576"/>
    </row>
    <row r="31381" spans="5:5" ht="12" customHeight="1">
      <c r="E31381" s="576"/>
    </row>
    <row r="31382" spans="5:5" ht="12" customHeight="1">
      <c r="E31382" s="576"/>
    </row>
    <row r="31383" spans="5:5" ht="12" customHeight="1">
      <c r="E31383" s="576"/>
    </row>
    <row r="31384" spans="5:5" ht="12" customHeight="1">
      <c r="E31384" s="576"/>
    </row>
    <row r="31385" spans="5:5" ht="12" customHeight="1">
      <c r="E31385" s="576"/>
    </row>
    <row r="31386" spans="5:5" ht="12" customHeight="1">
      <c r="E31386" s="576"/>
    </row>
    <row r="31387" spans="5:5" ht="12" customHeight="1">
      <c r="E31387" s="576"/>
    </row>
    <row r="31388" spans="5:5" ht="12" customHeight="1">
      <c r="E31388" s="576"/>
    </row>
    <row r="31389" spans="5:5" ht="12" customHeight="1">
      <c r="E31389" s="576"/>
    </row>
    <row r="31390" spans="5:5" ht="12" customHeight="1">
      <c r="E31390" s="576"/>
    </row>
    <row r="31391" spans="5:5" ht="12" customHeight="1">
      <c r="E31391" s="576"/>
    </row>
    <row r="31392" spans="5:5" ht="12" customHeight="1">
      <c r="E31392" s="576"/>
    </row>
    <row r="31393" spans="5:5" ht="12" customHeight="1">
      <c r="E31393" s="576"/>
    </row>
    <row r="31394" spans="5:5" ht="12" customHeight="1">
      <c r="E31394" s="576"/>
    </row>
    <row r="31395" spans="5:5" ht="12" customHeight="1">
      <c r="E31395" s="576"/>
    </row>
    <row r="31396" spans="5:5" ht="12" customHeight="1">
      <c r="E31396" s="576"/>
    </row>
    <row r="31397" spans="5:5" ht="12" customHeight="1">
      <c r="E31397" s="576"/>
    </row>
    <row r="31398" spans="5:5" ht="12" customHeight="1">
      <c r="E31398" s="576"/>
    </row>
    <row r="31399" spans="5:5" ht="12" customHeight="1">
      <c r="E31399" s="576"/>
    </row>
    <row r="31400" spans="5:5" ht="12" customHeight="1">
      <c r="E31400" s="576"/>
    </row>
    <row r="31401" spans="5:5" ht="12" customHeight="1">
      <c r="E31401" s="576"/>
    </row>
    <row r="31402" spans="5:5" ht="12" customHeight="1">
      <c r="E31402" s="576"/>
    </row>
    <row r="31403" spans="5:5" ht="12" customHeight="1">
      <c r="E31403" s="576"/>
    </row>
    <row r="31404" spans="5:5" ht="12" customHeight="1">
      <c r="E31404" s="576"/>
    </row>
    <row r="31405" spans="5:5" ht="12" customHeight="1">
      <c r="E31405" s="576"/>
    </row>
    <row r="31406" spans="5:5" ht="12" customHeight="1">
      <c r="E31406" s="576"/>
    </row>
    <row r="31407" spans="5:5" ht="12" customHeight="1">
      <c r="E31407" s="576"/>
    </row>
    <row r="31408" spans="5:5" ht="12" customHeight="1">
      <c r="E31408" s="576"/>
    </row>
    <row r="31409" spans="5:5" ht="12" customHeight="1">
      <c r="E31409" s="576"/>
    </row>
    <row r="31410" spans="5:5" ht="12" customHeight="1">
      <c r="E31410" s="576"/>
    </row>
    <row r="31411" spans="5:5" ht="12" customHeight="1">
      <c r="E31411" s="576"/>
    </row>
    <row r="31412" spans="5:5" ht="12" customHeight="1">
      <c r="E31412" s="576"/>
    </row>
    <row r="31413" spans="5:5" ht="12" customHeight="1">
      <c r="E31413" s="576"/>
    </row>
    <row r="31414" spans="5:5" ht="12" customHeight="1">
      <c r="E31414" s="576"/>
    </row>
    <row r="31415" spans="5:5" ht="12" customHeight="1">
      <c r="E31415" s="576"/>
    </row>
    <row r="31416" spans="5:5" ht="12" customHeight="1">
      <c r="E31416" s="576"/>
    </row>
    <row r="31417" spans="5:5" ht="12" customHeight="1">
      <c r="E31417" s="576"/>
    </row>
    <row r="31418" spans="5:5" ht="12" customHeight="1">
      <c r="E31418" s="576"/>
    </row>
    <row r="31419" spans="5:5" ht="12" customHeight="1">
      <c r="E31419" s="576"/>
    </row>
    <row r="31420" spans="5:5" ht="12" customHeight="1">
      <c r="E31420" s="576"/>
    </row>
    <row r="31421" spans="5:5" ht="12" customHeight="1">
      <c r="E31421" s="576"/>
    </row>
    <row r="31422" spans="5:5" ht="12" customHeight="1">
      <c r="E31422" s="576"/>
    </row>
    <row r="31423" spans="5:5" ht="12" customHeight="1">
      <c r="E31423" s="576"/>
    </row>
    <row r="31424" spans="5:5" ht="12" customHeight="1">
      <c r="E31424" s="576"/>
    </row>
    <row r="31425" spans="5:5" ht="12" customHeight="1">
      <c r="E31425" s="576"/>
    </row>
    <row r="31426" spans="5:5" ht="12" customHeight="1">
      <c r="E31426" s="576"/>
    </row>
    <row r="31427" spans="5:5" ht="12" customHeight="1">
      <c r="E31427" s="576"/>
    </row>
    <row r="31428" spans="5:5" ht="12" customHeight="1">
      <c r="E31428" s="576"/>
    </row>
    <row r="31429" spans="5:5" ht="12" customHeight="1">
      <c r="E31429" s="576"/>
    </row>
    <row r="31430" spans="5:5" ht="12" customHeight="1">
      <c r="E31430" s="576"/>
    </row>
    <row r="31431" spans="5:5" ht="12" customHeight="1">
      <c r="E31431" s="576"/>
    </row>
    <row r="31432" spans="5:5" ht="12" customHeight="1">
      <c r="E31432" s="576"/>
    </row>
    <row r="31433" spans="5:5" ht="12" customHeight="1">
      <c r="E31433" s="576"/>
    </row>
    <row r="31434" spans="5:5" ht="12" customHeight="1">
      <c r="E31434" s="576"/>
    </row>
    <row r="31435" spans="5:5" ht="12" customHeight="1">
      <c r="E31435" s="576"/>
    </row>
    <row r="31436" spans="5:5" ht="12" customHeight="1">
      <c r="E31436" s="576"/>
    </row>
    <row r="31437" spans="5:5" ht="12" customHeight="1">
      <c r="E31437" s="576"/>
    </row>
    <row r="31438" spans="5:5" ht="12" customHeight="1">
      <c r="E31438" s="576"/>
    </row>
    <row r="31439" spans="5:5" ht="12" customHeight="1">
      <c r="E31439" s="576"/>
    </row>
    <row r="31440" spans="5:5" ht="12" customHeight="1">
      <c r="E31440" s="576"/>
    </row>
    <row r="31441" spans="5:5" ht="12" customHeight="1">
      <c r="E31441" s="576"/>
    </row>
    <row r="31442" spans="5:5" ht="12" customHeight="1">
      <c r="E31442" s="576"/>
    </row>
    <row r="31443" spans="5:5" ht="12" customHeight="1">
      <c r="E31443" s="576"/>
    </row>
    <row r="31444" spans="5:5" ht="12" customHeight="1">
      <c r="E31444" s="576"/>
    </row>
    <row r="31445" spans="5:5" ht="12" customHeight="1">
      <c r="E31445" s="576"/>
    </row>
    <row r="31446" spans="5:5" ht="12" customHeight="1">
      <c r="E31446" s="576"/>
    </row>
    <row r="31447" spans="5:5" ht="12" customHeight="1">
      <c r="E31447" s="576"/>
    </row>
    <row r="31448" spans="5:5" ht="12" customHeight="1">
      <c r="E31448" s="576"/>
    </row>
    <row r="31449" spans="5:5" ht="12" customHeight="1">
      <c r="E31449" s="576"/>
    </row>
    <row r="31450" spans="5:5" ht="12" customHeight="1">
      <c r="E31450" s="576"/>
    </row>
    <row r="31451" spans="5:5" ht="12" customHeight="1">
      <c r="E31451" s="576"/>
    </row>
    <row r="31452" spans="5:5" ht="12" customHeight="1">
      <c r="E31452" s="576"/>
    </row>
    <row r="31453" spans="5:5" ht="12" customHeight="1">
      <c r="E31453" s="576"/>
    </row>
    <row r="31454" spans="5:5" ht="12" customHeight="1">
      <c r="E31454" s="576"/>
    </row>
    <row r="31455" spans="5:5" ht="12" customHeight="1">
      <c r="E31455" s="576"/>
    </row>
    <row r="31456" spans="5:5" ht="12" customHeight="1">
      <c r="E31456" s="576"/>
    </row>
    <row r="31457" spans="5:5" ht="12" customHeight="1">
      <c r="E31457" s="576"/>
    </row>
    <row r="31458" spans="5:5" ht="12" customHeight="1">
      <c r="E31458" s="576"/>
    </row>
    <row r="31459" spans="5:5" ht="12" customHeight="1">
      <c r="E31459" s="576"/>
    </row>
    <row r="31460" spans="5:5" ht="12" customHeight="1">
      <c r="E31460" s="576"/>
    </row>
    <row r="31461" spans="5:5" ht="12" customHeight="1">
      <c r="E31461" s="576"/>
    </row>
    <row r="31462" spans="5:5" ht="12" customHeight="1">
      <c r="E31462" s="576"/>
    </row>
    <row r="31463" spans="5:5" ht="12" customHeight="1">
      <c r="E31463" s="576"/>
    </row>
    <row r="31464" spans="5:5" ht="12" customHeight="1">
      <c r="E31464" s="576"/>
    </row>
    <row r="31465" spans="5:5" ht="12" customHeight="1">
      <c r="E31465" s="576"/>
    </row>
    <row r="31466" spans="5:5" ht="12" customHeight="1">
      <c r="E31466" s="576"/>
    </row>
    <row r="31467" spans="5:5" ht="12" customHeight="1">
      <c r="E31467" s="576"/>
    </row>
    <row r="31468" spans="5:5" ht="12" customHeight="1">
      <c r="E31468" s="576"/>
    </row>
    <row r="31469" spans="5:5" ht="12" customHeight="1">
      <c r="E31469" s="576"/>
    </row>
    <row r="31470" spans="5:5" ht="12" customHeight="1">
      <c r="E31470" s="576"/>
    </row>
    <row r="31471" spans="5:5" ht="12" customHeight="1">
      <c r="E31471" s="576"/>
    </row>
    <row r="31472" spans="5:5" ht="12" customHeight="1">
      <c r="E31472" s="576"/>
    </row>
    <row r="31473" spans="5:5" ht="12" customHeight="1">
      <c r="E31473" s="576"/>
    </row>
    <row r="31474" spans="5:5" ht="12" customHeight="1">
      <c r="E31474" s="576"/>
    </row>
    <row r="31475" spans="5:5" ht="12" customHeight="1">
      <c r="E31475" s="576"/>
    </row>
    <row r="31476" spans="5:5" ht="12" customHeight="1">
      <c r="E31476" s="576"/>
    </row>
    <row r="31477" spans="5:5" ht="12" customHeight="1">
      <c r="E31477" s="576"/>
    </row>
    <row r="31478" spans="5:5" ht="12" customHeight="1">
      <c r="E31478" s="576"/>
    </row>
    <row r="31479" spans="5:5" ht="12" customHeight="1">
      <c r="E31479" s="576"/>
    </row>
    <row r="31480" spans="5:5" ht="12" customHeight="1">
      <c r="E31480" s="576"/>
    </row>
    <row r="31481" spans="5:5" ht="12" customHeight="1">
      <c r="E31481" s="576"/>
    </row>
    <row r="31482" spans="5:5" ht="12" customHeight="1">
      <c r="E31482" s="576"/>
    </row>
    <row r="31483" spans="5:5" ht="12" customHeight="1">
      <c r="E31483" s="576"/>
    </row>
    <row r="31484" spans="5:5" ht="12" customHeight="1">
      <c r="E31484" s="576"/>
    </row>
    <row r="31485" spans="5:5" ht="12" customHeight="1">
      <c r="E31485" s="576"/>
    </row>
    <row r="31486" spans="5:5" ht="12" customHeight="1">
      <c r="E31486" s="576"/>
    </row>
    <row r="31487" spans="5:5" ht="12" customHeight="1">
      <c r="E31487" s="576"/>
    </row>
    <row r="31488" spans="5:5" ht="12" customHeight="1">
      <c r="E31488" s="576"/>
    </row>
    <row r="31489" spans="5:5" ht="12" customHeight="1">
      <c r="E31489" s="576"/>
    </row>
    <row r="31490" spans="5:5" ht="12" customHeight="1">
      <c r="E31490" s="576"/>
    </row>
    <row r="31491" spans="5:5" ht="12" customHeight="1">
      <c r="E31491" s="576"/>
    </row>
    <row r="31492" spans="5:5" ht="12" customHeight="1">
      <c r="E31492" s="576"/>
    </row>
    <row r="31493" spans="5:5" ht="12" customHeight="1">
      <c r="E31493" s="576"/>
    </row>
    <row r="31494" spans="5:5" ht="12" customHeight="1">
      <c r="E31494" s="576"/>
    </row>
    <row r="31495" spans="5:5" ht="12" customHeight="1">
      <c r="E31495" s="576"/>
    </row>
    <row r="31496" spans="5:5" ht="12" customHeight="1">
      <c r="E31496" s="576"/>
    </row>
    <row r="31497" spans="5:5" ht="12" customHeight="1">
      <c r="E31497" s="576"/>
    </row>
    <row r="31498" spans="5:5" ht="12" customHeight="1">
      <c r="E31498" s="576"/>
    </row>
    <row r="31499" spans="5:5" ht="12" customHeight="1">
      <c r="E31499" s="576"/>
    </row>
    <row r="31500" spans="5:5" ht="12" customHeight="1">
      <c r="E31500" s="576"/>
    </row>
    <row r="31501" spans="5:5" ht="12" customHeight="1">
      <c r="E31501" s="576"/>
    </row>
    <row r="31502" spans="5:5" ht="12" customHeight="1">
      <c r="E31502" s="576"/>
    </row>
    <row r="31503" spans="5:5" ht="12" customHeight="1">
      <c r="E31503" s="576"/>
    </row>
    <row r="31504" spans="5:5" ht="12" customHeight="1">
      <c r="E31504" s="576"/>
    </row>
    <row r="31505" spans="5:5" ht="12" customHeight="1">
      <c r="E31505" s="576"/>
    </row>
    <row r="31506" spans="5:5" ht="12" customHeight="1">
      <c r="E31506" s="576"/>
    </row>
    <row r="31507" spans="5:5" ht="12" customHeight="1">
      <c r="E31507" s="576"/>
    </row>
    <row r="31508" spans="5:5" ht="12" customHeight="1">
      <c r="E31508" s="576"/>
    </row>
    <row r="31509" spans="5:5" ht="12" customHeight="1">
      <c r="E31509" s="576"/>
    </row>
    <row r="31510" spans="5:5" ht="12" customHeight="1">
      <c r="E31510" s="576"/>
    </row>
    <row r="31511" spans="5:5" ht="12" customHeight="1">
      <c r="E31511" s="576"/>
    </row>
    <row r="31512" spans="5:5" ht="12" customHeight="1">
      <c r="E31512" s="576"/>
    </row>
    <row r="31513" spans="5:5" ht="12" customHeight="1">
      <c r="E31513" s="576"/>
    </row>
    <row r="31514" spans="5:5" ht="12" customHeight="1">
      <c r="E31514" s="576"/>
    </row>
    <row r="31515" spans="5:5" ht="12" customHeight="1">
      <c r="E31515" s="576"/>
    </row>
    <row r="31516" spans="5:5" ht="12" customHeight="1">
      <c r="E31516" s="576"/>
    </row>
    <row r="31517" spans="5:5" ht="12" customHeight="1">
      <c r="E31517" s="576"/>
    </row>
    <row r="31518" spans="5:5" ht="12" customHeight="1">
      <c r="E31518" s="576"/>
    </row>
    <row r="31519" spans="5:5" ht="12" customHeight="1">
      <c r="E31519" s="576"/>
    </row>
    <row r="31520" spans="5:5" ht="12" customHeight="1">
      <c r="E31520" s="576"/>
    </row>
    <row r="31521" spans="5:5" ht="12" customHeight="1">
      <c r="E31521" s="576"/>
    </row>
    <row r="31522" spans="5:5" ht="12" customHeight="1">
      <c r="E31522" s="576"/>
    </row>
    <row r="31523" spans="5:5" ht="12" customHeight="1">
      <c r="E31523" s="576"/>
    </row>
    <row r="31524" spans="5:5" ht="12" customHeight="1">
      <c r="E31524" s="576"/>
    </row>
    <row r="31525" spans="5:5" ht="12" customHeight="1">
      <c r="E31525" s="576"/>
    </row>
    <row r="31526" spans="5:5" ht="12" customHeight="1">
      <c r="E31526" s="576"/>
    </row>
    <row r="31527" spans="5:5" ht="12" customHeight="1">
      <c r="E31527" s="576"/>
    </row>
    <row r="31528" spans="5:5" ht="12" customHeight="1">
      <c r="E31528" s="576"/>
    </row>
    <row r="31529" spans="5:5" ht="12" customHeight="1">
      <c r="E31529" s="576"/>
    </row>
    <row r="31530" spans="5:5" ht="12" customHeight="1">
      <c r="E31530" s="576"/>
    </row>
    <row r="31531" spans="5:5" ht="12" customHeight="1">
      <c r="E31531" s="576"/>
    </row>
    <row r="31532" spans="5:5" ht="12" customHeight="1">
      <c r="E31532" s="576"/>
    </row>
    <row r="31533" spans="5:5" ht="12" customHeight="1">
      <c r="E31533" s="576"/>
    </row>
    <row r="31534" spans="5:5" ht="12" customHeight="1">
      <c r="E31534" s="576"/>
    </row>
    <row r="31535" spans="5:5" ht="12" customHeight="1">
      <c r="E31535" s="576"/>
    </row>
    <row r="31536" spans="5:5" ht="12" customHeight="1">
      <c r="E31536" s="576"/>
    </row>
    <row r="31537" spans="5:5" ht="12" customHeight="1">
      <c r="E31537" s="576"/>
    </row>
    <row r="31538" spans="5:5" ht="12" customHeight="1">
      <c r="E31538" s="576"/>
    </row>
    <row r="31539" spans="5:5" ht="12" customHeight="1">
      <c r="E31539" s="576"/>
    </row>
    <row r="31540" spans="5:5" ht="12" customHeight="1">
      <c r="E31540" s="576"/>
    </row>
    <row r="31541" spans="5:5" ht="12" customHeight="1">
      <c r="E31541" s="576"/>
    </row>
    <row r="31542" spans="5:5" ht="12" customHeight="1">
      <c r="E31542" s="576"/>
    </row>
    <row r="31543" spans="5:5" ht="12" customHeight="1">
      <c r="E31543" s="576"/>
    </row>
    <row r="31544" spans="5:5" ht="12" customHeight="1">
      <c r="E31544" s="576"/>
    </row>
    <row r="31545" spans="5:5" ht="12" customHeight="1">
      <c r="E31545" s="576"/>
    </row>
    <row r="31546" spans="5:5" ht="12" customHeight="1">
      <c r="E31546" s="576"/>
    </row>
    <row r="31547" spans="5:5" ht="12" customHeight="1">
      <c r="E31547" s="576"/>
    </row>
    <row r="31548" spans="5:5" ht="12" customHeight="1">
      <c r="E31548" s="576"/>
    </row>
    <row r="31549" spans="5:5" ht="12" customHeight="1">
      <c r="E31549" s="576"/>
    </row>
    <row r="31550" spans="5:5" ht="12" customHeight="1">
      <c r="E31550" s="576"/>
    </row>
    <row r="31551" spans="5:5" ht="12" customHeight="1">
      <c r="E31551" s="576"/>
    </row>
    <row r="31552" spans="5:5" ht="12" customHeight="1">
      <c r="E31552" s="576"/>
    </row>
    <row r="31553" spans="5:5" ht="12" customHeight="1">
      <c r="E31553" s="576"/>
    </row>
    <row r="31554" spans="5:5" ht="12" customHeight="1">
      <c r="E31554" s="576"/>
    </row>
    <row r="31555" spans="5:5" ht="12" customHeight="1">
      <c r="E31555" s="576"/>
    </row>
    <row r="31556" spans="5:5" ht="12" customHeight="1">
      <c r="E31556" s="576"/>
    </row>
    <row r="31557" spans="5:5" ht="12" customHeight="1">
      <c r="E31557" s="576"/>
    </row>
    <row r="31558" spans="5:5" ht="12" customHeight="1">
      <c r="E31558" s="576"/>
    </row>
    <row r="31559" spans="5:5" ht="12" customHeight="1">
      <c r="E31559" s="576"/>
    </row>
    <row r="31560" spans="5:5" ht="12" customHeight="1">
      <c r="E31560" s="576"/>
    </row>
    <row r="31561" spans="5:5" ht="12" customHeight="1">
      <c r="E31561" s="576"/>
    </row>
    <row r="31562" spans="5:5" ht="12" customHeight="1">
      <c r="E31562" s="576"/>
    </row>
    <row r="31563" spans="5:5" ht="12" customHeight="1">
      <c r="E31563" s="576"/>
    </row>
    <row r="31564" spans="5:5" ht="12" customHeight="1">
      <c r="E31564" s="576"/>
    </row>
    <row r="31565" spans="5:5" ht="12" customHeight="1">
      <c r="E31565" s="576"/>
    </row>
    <row r="31566" spans="5:5" ht="12" customHeight="1">
      <c r="E31566" s="576"/>
    </row>
    <row r="31567" spans="5:5" ht="12" customHeight="1">
      <c r="E31567" s="576"/>
    </row>
    <row r="31568" spans="5:5" ht="12" customHeight="1">
      <c r="E31568" s="576"/>
    </row>
    <row r="31569" spans="5:5" ht="12" customHeight="1">
      <c r="E31569" s="576"/>
    </row>
    <row r="31570" spans="5:5" ht="12" customHeight="1">
      <c r="E31570" s="576"/>
    </row>
    <row r="31571" spans="5:5" ht="12" customHeight="1">
      <c r="E31571" s="576"/>
    </row>
    <row r="31572" spans="5:5" ht="12" customHeight="1">
      <c r="E31572" s="576"/>
    </row>
    <row r="31573" spans="5:5" ht="12" customHeight="1">
      <c r="E31573" s="576"/>
    </row>
    <row r="31574" spans="5:5" ht="12" customHeight="1">
      <c r="E31574" s="576"/>
    </row>
    <row r="31575" spans="5:5" ht="12" customHeight="1">
      <c r="E31575" s="576"/>
    </row>
    <row r="31576" spans="5:5" ht="12" customHeight="1">
      <c r="E31576" s="576"/>
    </row>
    <row r="31577" spans="5:5" ht="12" customHeight="1">
      <c r="E31577" s="576"/>
    </row>
    <row r="31578" spans="5:5" ht="12" customHeight="1">
      <c r="E31578" s="576"/>
    </row>
    <row r="31579" spans="5:5" ht="12" customHeight="1">
      <c r="E31579" s="576"/>
    </row>
    <row r="31580" spans="5:5" ht="12" customHeight="1">
      <c r="E31580" s="576"/>
    </row>
    <row r="31581" spans="5:5" ht="12" customHeight="1">
      <c r="E31581" s="576"/>
    </row>
    <row r="31582" spans="5:5" ht="12" customHeight="1">
      <c r="E31582" s="576"/>
    </row>
    <row r="31583" spans="5:5" ht="12" customHeight="1">
      <c r="E31583" s="576"/>
    </row>
    <row r="31584" spans="5:5" ht="12" customHeight="1">
      <c r="E31584" s="576"/>
    </row>
    <row r="31585" spans="5:5" ht="12" customHeight="1">
      <c r="E31585" s="576"/>
    </row>
    <row r="31586" spans="5:5" ht="12" customHeight="1">
      <c r="E31586" s="576"/>
    </row>
    <row r="31587" spans="5:5" ht="12" customHeight="1">
      <c r="E31587" s="576"/>
    </row>
    <row r="31588" spans="5:5" ht="12" customHeight="1">
      <c r="E31588" s="576"/>
    </row>
    <row r="31589" spans="5:5" ht="12" customHeight="1">
      <c r="E31589" s="576"/>
    </row>
    <row r="31590" spans="5:5" ht="12" customHeight="1">
      <c r="E31590" s="576"/>
    </row>
    <row r="31591" spans="5:5" ht="12" customHeight="1">
      <c r="E31591" s="576"/>
    </row>
    <row r="31592" spans="5:5" ht="12" customHeight="1">
      <c r="E31592" s="576"/>
    </row>
    <row r="31593" spans="5:5" ht="12" customHeight="1">
      <c r="E31593" s="576"/>
    </row>
    <row r="31594" spans="5:5" ht="12" customHeight="1">
      <c r="E31594" s="576"/>
    </row>
    <row r="31595" spans="5:5" ht="12" customHeight="1">
      <c r="E31595" s="576"/>
    </row>
    <row r="31596" spans="5:5" ht="12" customHeight="1">
      <c r="E31596" s="576"/>
    </row>
    <row r="31597" spans="5:5" ht="12" customHeight="1">
      <c r="E31597" s="576"/>
    </row>
    <row r="31598" spans="5:5" ht="12" customHeight="1">
      <c r="E31598" s="576"/>
    </row>
    <row r="31599" spans="5:5" ht="12" customHeight="1">
      <c r="E31599" s="576"/>
    </row>
    <row r="31600" spans="5:5" ht="12" customHeight="1">
      <c r="E31600" s="576"/>
    </row>
    <row r="31601" spans="5:5" ht="12" customHeight="1">
      <c r="E31601" s="576"/>
    </row>
    <row r="31602" spans="5:5" ht="12" customHeight="1">
      <c r="E31602" s="576"/>
    </row>
    <row r="31603" spans="5:5" ht="12" customHeight="1">
      <c r="E31603" s="576"/>
    </row>
    <row r="31604" spans="5:5" ht="12" customHeight="1">
      <c r="E31604" s="576"/>
    </row>
    <row r="31605" spans="5:5" ht="12" customHeight="1">
      <c r="E31605" s="576"/>
    </row>
    <row r="31606" spans="5:5" ht="12" customHeight="1">
      <c r="E31606" s="576"/>
    </row>
    <row r="31607" spans="5:5" ht="12" customHeight="1">
      <c r="E31607" s="576"/>
    </row>
    <row r="31608" spans="5:5" ht="12" customHeight="1">
      <c r="E31608" s="576"/>
    </row>
    <row r="31609" spans="5:5" ht="12" customHeight="1">
      <c r="E31609" s="576"/>
    </row>
    <row r="31610" spans="5:5" ht="12" customHeight="1">
      <c r="E31610" s="576"/>
    </row>
    <row r="31611" spans="5:5" ht="12" customHeight="1">
      <c r="E31611" s="576"/>
    </row>
    <row r="31612" spans="5:5" ht="12" customHeight="1">
      <c r="E31612" s="576"/>
    </row>
    <row r="31613" spans="5:5" ht="12" customHeight="1">
      <c r="E31613" s="576"/>
    </row>
    <row r="31614" spans="5:5" ht="12" customHeight="1">
      <c r="E31614" s="576"/>
    </row>
    <row r="31615" spans="5:5" ht="12" customHeight="1">
      <c r="E31615" s="576"/>
    </row>
    <row r="31616" spans="5:5" ht="12" customHeight="1">
      <c r="E31616" s="576"/>
    </row>
    <row r="31617" spans="5:5" ht="12" customHeight="1">
      <c r="E31617" s="576"/>
    </row>
    <row r="31618" spans="5:5" ht="12" customHeight="1">
      <c r="E31618" s="576"/>
    </row>
    <row r="31619" spans="5:5" ht="12" customHeight="1">
      <c r="E31619" s="576"/>
    </row>
    <row r="31620" spans="5:5" ht="12" customHeight="1">
      <c r="E31620" s="576"/>
    </row>
    <row r="31621" spans="5:5" ht="12" customHeight="1">
      <c r="E31621" s="576"/>
    </row>
    <row r="31622" spans="5:5" ht="12" customHeight="1">
      <c r="E31622" s="576"/>
    </row>
    <row r="31623" spans="5:5" ht="12" customHeight="1">
      <c r="E31623" s="576"/>
    </row>
    <row r="31624" spans="5:5" ht="12" customHeight="1">
      <c r="E31624" s="576"/>
    </row>
    <row r="31625" spans="5:5" ht="12" customHeight="1">
      <c r="E31625" s="576"/>
    </row>
    <row r="31626" spans="5:5" ht="12" customHeight="1">
      <c r="E31626" s="576"/>
    </row>
    <row r="31627" spans="5:5" ht="12" customHeight="1">
      <c r="E31627" s="576"/>
    </row>
    <row r="31628" spans="5:5" ht="12" customHeight="1">
      <c r="E31628" s="576"/>
    </row>
    <row r="31629" spans="5:5" ht="12" customHeight="1">
      <c r="E31629" s="576"/>
    </row>
    <row r="31630" spans="5:5" ht="12" customHeight="1">
      <c r="E31630" s="576"/>
    </row>
    <row r="31631" spans="5:5" ht="12" customHeight="1">
      <c r="E31631" s="576"/>
    </row>
    <row r="31632" spans="5:5" ht="12" customHeight="1">
      <c r="E31632" s="576"/>
    </row>
    <row r="31633" spans="5:5" ht="12" customHeight="1">
      <c r="E31633" s="576"/>
    </row>
    <row r="31634" spans="5:5" ht="12" customHeight="1">
      <c r="E31634" s="576"/>
    </row>
    <row r="31635" spans="5:5" ht="12" customHeight="1">
      <c r="E31635" s="576"/>
    </row>
    <row r="31636" spans="5:5" ht="12" customHeight="1">
      <c r="E31636" s="576"/>
    </row>
    <row r="31637" spans="5:5" ht="12" customHeight="1">
      <c r="E31637" s="576"/>
    </row>
    <row r="31638" spans="5:5" ht="12" customHeight="1">
      <c r="E31638" s="576"/>
    </row>
    <row r="31639" spans="5:5" ht="12" customHeight="1">
      <c r="E31639" s="576"/>
    </row>
    <row r="31640" spans="5:5" ht="12" customHeight="1">
      <c r="E31640" s="576"/>
    </row>
    <row r="31641" spans="5:5" ht="12" customHeight="1">
      <c r="E31641" s="576"/>
    </row>
    <row r="31642" spans="5:5" ht="12" customHeight="1">
      <c r="E31642" s="576"/>
    </row>
    <row r="31643" spans="5:5" ht="12" customHeight="1">
      <c r="E31643" s="576"/>
    </row>
    <row r="31644" spans="5:5" ht="12" customHeight="1">
      <c r="E31644" s="576"/>
    </row>
    <row r="31645" spans="5:5" ht="12" customHeight="1">
      <c r="E31645" s="576"/>
    </row>
    <row r="31646" spans="5:5" ht="12" customHeight="1">
      <c r="E31646" s="576"/>
    </row>
    <row r="31647" spans="5:5" ht="12" customHeight="1">
      <c r="E31647" s="576"/>
    </row>
    <row r="31648" spans="5:5" ht="12" customHeight="1">
      <c r="E31648" s="576"/>
    </row>
    <row r="31649" spans="5:5" ht="12" customHeight="1">
      <c r="E31649" s="576"/>
    </row>
    <row r="31650" spans="5:5" ht="12" customHeight="1">
      <c r="E31650" s="576"/>
    </row>
    <row r="31651" spans="5:5" ht="12" customHeight="1">
      <c r="E31651" s="576"/>
    </row>
    <row r="31652" spans="5:5" ht="12" customHeight="1">
      <c r="E31652" s="576"/>
    </row>
    <row r="31653" spans="5:5" ht="12" customHeight="1">
      <c r="E31653" s="576"/>
    </row>
    <row r="31654" spans="5:5" ht="12" customHeight="1">
      <c r="E31654" s="576"/>
    </row>
    <row r="31655" spans="5:5" ht="12" customHeight="1">
      <c r="E31655" s="576"/>
    </row>
    <row r="31656" spans="5:5" ht="12" customHeight="1">
      <c r="E31656" s="576"/>
    </row>
    <row r="31657" spans="5:5" ht="12" customHeight="1">
      <c r="E31657" s="576"/>
    </row>
    <row r="31658" spans="5:5" ht="12" customHeight="1">
      <c r="E31658" s="576"/>
    </row>
    <row r="31659" spans="5:5" ht="12" customHeight="1">
      <c r="E31659" s="576"/>
    </row>
    <row r="31660" spans="5:5" ht="12" customHeight="1">
      <c r="E31660" s="576"/>
    </row>
    <row r="31661" spans="5:5" ht="12" customHeight="1">
      <c r="E31661" s="576"/>
    </row>
    <row r="31662" spans="5:5" ht="12" customHeight="1">
      <c r="E31662" s="576"/>
    </row>
    <row r="31663" spans="5:5" ht="12" customHeight="1">
      <c r="E31663" s="576"/>
    </row>
    <row r="31664" spans="5:5" ht="12" customHeight="1">
      <c r="E31664" s="576"/>
    </row>
    <row r="31665" spans="5:5" ht="12" customHeight="1">
      <c r="E31665" s="576"/>
    </row>
    <row r="31666" spans="5:5" ht="12" customHeight="1">
      <c r="E31666" s="576"/>
    </row>
    <row r="31667" spans="5:5" ht="12" customHeight="1">
      <c r="E31667" s="576"/>
    </row>
    <row r="31668" spans="5:5" ht="12" customHeight="1">
      <c r="E31668" s="576"/>
    </row>
    <row r="31669" spans="5:5" ht="12" customHeight="1">
      <c r="E31669" s="576"/>
    </row>
    <row r="31670" spans="5:5" ht="12" customHeight="1">
      <c r="E31670" s="576"/>
    </row>
    <row r="31671" spans="5:5" ht="12" customHeight="1">
      <c r="E31671" s="576"/>
    </row>
    <row r="31672" spans="5:5" ht="12" customHeight="1">
      <c r="E31672" s="576"/>
    </row>
    <row r="31673" spans="5:5" ht="12" customHeight="1">
      <c r="E31673" s="576"/>
    </row>
    <row r="31674" spans="5:5" ht="12" customHeight="1">
      <c r="E31674" s="576"/>
    </row>
    <row r="31675" spans="5:5" ht="12" customHeight="1">
      <c r="E31675" s="576"/>
    </row>
    <row r="31676" spans="5:5" ht="12" customHeight="1">
      <c r="E31676" s="576"/>
    </row>
    <row r="31677" spans="5:5" ht="12" customHeight="1">
      <c r="E31677" s="576"/>
    </row>
    <row r="31678" spans="5:5" ht="12" customHeight="1">
      <c r="E31678" s="576"/>
    </row>
    <row r="31679" spans="5:5" ht="12" customHeight="1">
      <c r="E31679" s="576"/>
    </row>
    <row r="31680" spans="5:5" ht="12" customHeight="1">
      <c r="E31680" s="576"/>
    </row>
    <row r="31681" spans="5:5" ht="12" customHeight="1">
      <c r="E31681" s="576"/>
    </row>
    <row r="31682" spans="5:5" ht="12" customHeight="1">
      <c r="E31682" s="576"/>
    </row>
    <row r="31683" spans="5:5" ht="12" customHeight="1">
      <c r="E31683" s="576"/>
    </row>
    <row r="31684" spans="5:5" ht="12" customHeight="1">
      <c r="E31684" s="576"/>
    </row>
    <row r="31685" spans="5:5" ht="12" customHeight="1">
      <c r="E31685" s="576"/>
    </row>
    <row r="31686" spans="5:5" ht="12" customHeight="1">
      <c r="E31686" s="576"/>
    </row>
    <row r="31687" spans="5:5" ht="12" customHeight="1">
      <c r="E31687" s="576"/>
    </row>
    <row r="31688" spans="5:5" ht="12" customHeight="1">
      <c r="E31688" s="576"/>
    </row>
    <row r="31689" spans="5:5" ht="12" customHeight="1">
      <c r="E31689" s="576"/>
    </row>
    <row r="31690" spans="5:5" ht="12" customHeight="1">
      <c r="E31690" s="576"/>
    </row>
    <row r="31691" spans="5:5" ht="12" customHeight="1">
      <c r="E31691" s="576"/>
    </row>
    <row r="31692" spans="5:5" ht="12" customHeight="1">
      <c r="E31692" s="576"/>
    </row>
    <row r="31693" spans="5:5" ht="12" customHeight="1">
      <c r="E31693" s="576"/>
    </row>
    <row r="31694" spans="5:5" ht="12" customHeight="1">
      <c r="E31694" s="576"/>
    </row>
    <row r="31695" spans="5:5" ht="12" customHeight="1">
      <c r="E31695" s="576"/>
    </row>
    <row r="31696" spans="5:5" ht="12" customHeight="1">
      <c r="E31696" s="576"/>
    </row>
    <row r="31697" spans="5:5" ht="12" customHeight="1">
      <c r="E31697" s="576"/>
    </row>
    <row r="31698" spans="5:5" ht="12" customHeight="1">
      <c r="E31698" s="576"/>
    </row>
    <row r="31699" spans="5:5" ht="12" customHeight="1">
      <c r="E31699" s="576"/>
    </row>
    <row r="31700" spans="5:5" ht="12" customHeight="1">
      <c r="E31700" s="576"/>
    </row>
    <row r="31701" spans="5:5" ht="12" customHeight="1">
      <c r="E31701" s="576"/>
    </row>
    <row r="31702" spans="5:5" ht="12" customHeight="1">
      <c r="E31702" s="576"/>
    </row>
    <row r="31703" spans="5:5" ht="12" customHeight="1">
      <c r="E31703" s="576"/>
    </row>
    <row r="31704" spans="5:5" ht="12" customHeight="1">
      <c r="E31704" s="576"/>
    </row>
    <row r="31705" spans="5:5" ht="12" customHeight="1">
      <c r="E31705" s="576"/>
    </row>
    <row r="31706" spans="5:5" ht="12" customHeight="1">
      <c r="E31706" s="576"/>
    </row>
    <row r="31707" spans="5:5" ht="12" customHeight="1">
      <c r="E31707" s="576"/>
    </row>
    <row r="31708" spans="5:5" ht="12" customHeight="1">
      <c r="E31708" s="576"/>
    </row>
    <row r="31709" spans="5:5" ht="12" customHeight="1">
      <c r="E31709" s="576"/>
    </row>
    <row r="31710" spans="5:5" ht="12" customHeight="1">
      <c r="E31710" s="576"/>
    </row>
    <row r="31711" spans="5:5" ht="12" customHeight="1">
      <c r="E31711" s="576"/>
    </row>
    <row r="31712" spans="5:5" ht="12" customHeight="1">
      <c r="E31712" s="576"/>
    </row>
    <row r="31713" spans="5:5" ht="12" customHeight="1">
      <c r="E31713" s="576"/>
    </row>
    <row r="31714" spans="5:5" ht="12" customHeight="1">
      <c r="E31714" s="576"/>
    </row>
    <row r="31715" spans="5:5" ht="12" customHeight="1">
      <c r="E31715" s="576"/>
    </row>
    <row r="31716" spans="5:5" ht="12" customHeight="1">
      <c r="E31716" s="576"/>
    </row>
    <row r="31717" spans="5:5" ht="12" customHeight="1">
      <c r="E31717" s="576"/>
    </row>
    <row r="31718" spans="5:5" ht="12" customHeight="1">
      <c r="E31718" s="576"/>
    </row>
    <row r="31719" spans="5:5" ht="12" customHeight="1">
      <c r="E31719" s="576"/>
    </row>
    <row r="31720" spans="5:5" ht="12" customHeight="1">
      <c r="E31720" s="576"/>
    </row>
    <row r="31721" spans="5:5" ht="12" customHeight="1">
      <c r="E31721" s="576"/>
    </row>
    <row r="31722" spans="5:5" ht="12" customHeight="1">
      <c r="E31722" s="576"/>
    </row>
    <row r="31723" spans="5:5" ht="12" customHeight="1">
      <c r="E31723" s="576"/>
    </row>
    <row r="31724" spans="5:5" ht="12" customHeight="1">
      <c r="E31724" s="576"/>
    </row>
    <row r="31725" spans="5:5" ht="12" customHeight="1">
      <c r="E31725" s="576"/>
    </row>
    <row r="31726" spans="5:5" ht="12" customHeight="1">
      <c r="E31726" s="576"/>
    </row>
    <row r="31727" spans="5:5" ht="12" customHeight="1">
      <c r="E31727" s="576"/>
    </row>
    <row r="31728" spans="5:5" ht="12" customHeight="1">
      <c r="E31728" s="576"/>
    </row>
    <row r="31729" spans="5:5" ht="12" customHeight="1">
      <c r="E31729" s="576"/>
    </row>
    <row r="31730" spans="5:5" ht="12" customHeight="1">
      <c r="E31730" s="576"/>
    </row>
    <row r="31731" spans="5:5" ht="12" customHeight="1">
      <c r="E31731" s="576"/>
    </row>
    <row r="31732" spans="5:5" ht="12" customHeight="1">
      <c r="E31732" s="576"/>
    </row>
    <row r="31733" spans="5:5" ht="12" customHeight="1">
      <c r="E31733" s="576"/>
    </row>
    <row r="31734" spans="5:5" ht="12" customHeight="1">
      <c r="E31734" s="576"/>
    </row>
    <row r="31735" spans="5:5" ht="12" customHeight="1">
      <c r="E31735" s="576"/>
    </row>
    <row r="31736" spans="5:5" ht="12" customHeight="1">
      <c r="E31736" s="576"/>
    </row>
    <row r="31737" spans="5:5" ht="12" customHeight="1">
      <c r="E31737" s="576"/>
    </row>
    <row r="31738" spans="5:5" ht="12" customHeight="1">
      <c r="E31738" s="576"/>
    </row>
    <row r="31739" spans="5:5" ht="12" customHeight="1">
      <c r="E31739" s="576"/>
    </row>
    <row r="31740" spans="5:5" ht="12" customHeight="1">
      <c r="E31740" s="576"/>
    </row>
    <row r="31741" spans="5:5" ht="12" customHeight="1">
      <c r="E31741" s="576"/>
    </row>
    <row r="31742" spans="5:5" ht="12" customHeight="1">
      <c r="E31742" s="576"/>
    </row>
    <row r="31743" spans="5:5" ht="12" customHeight="1">
      <c r="E31743" s="576"/>
    </row>
    <row r="31744" spans="5:5" ht="12" customHeight="1">
      <c r="E31744" s="576"/>
    </row>
    <row r="31745" spans="5:5" ht="12" customHeight="1">
      <c r="E31745" s="576"/>
    </row>
    <row r="31746" spans="5:5" ht="12" customHeight="1">
      <c r="E31746" s="576"/>
    </row>
    <row r="31747" spans="5:5" ht="12" customHeight="1">
      <c r="E31747" s="576"/>
    </row>
    <row r="31748" spans="5:5" ht="12" customHeight="1">
      <c r="E31748" s="576"/>
    </row>
    <row r="31749" spans="5:5" ht="12" customHeight="1">
      <c r="E31749" s="576"/>
    </row>
    <row r="31750" spans="5:5" ht="12" customHeight="1">
      <c r="E31750" s="576"/>
    </row>
    <row r="31751" spans="5:5" ht="12" customHeight="1">
      <c r="E31751" s="576"/>
    </row>
    <row r="31752" spans="5:5" ht="12" customHeight="1">
      <c r="E31752" s="576"/>
    </row>
    <row r="31753" spans="5:5" ht="12" customHeight="1">
      <c r="E31753" s="576"/>
    </row>
    <row r="31754" spans="5:5" ht="12" customHeight="1">
      <c r="E31754" s="576"/>
    </row>
    <row r="31755" spans="5:5" ht="12" customHeight="1">
      <c r="E31755" s="576"/>
    </row>
    <row r="31756" spans="5:5" ht="12" customHeight="1">
      <c r="E31756" s="576"/>
    </row>
    <row r="31757" spans="5:5" ht="12" customHeight="1">
      <c r="E31757" s="576"/>
    </row>
    <row r="31758" spans="5:5" ht="12" customHeight="1">
      <c r="E31758" s="576"/>
    </row>
    <row r="31759" spans="5:5" ht="12" customHeight="1">
      <c r="E31759" s="576"/>
    </row>
    <row r="31760" spans="5:5" ht="12" customHeight="1">
      <c r="E31760" s="576"/>
    </row>
    <row r="31761" spans="5:5" ht="12" customHeight="1">
      <c r="E31761" s="576"/>
    </row>
    <row r="31762" spans="5:5" ht="12" customHeight="1">
      <c r="E31762" s="576"/>
    </row>
    <row r="31763" spans="5:5" ht="12" customHeight="1">
      <c r="E31763" s="576"/>
    </row>
    <row r="31764" spans="5:5" ht="12" customHeight="1">
      <c r="E31764" s="576"/>
    </row>
    <row r="31765" spans="5:5" ht="12" customHeight="1">
      <c r="E31765" s="576"/>
    </row>
    <row r="31766" spans="5:5" ht="12" customHeight="1">
      <c r="E31766" s="576"/>
    </row>
    <row r="31767" spans="5:5" ht="12" customHeight="1">
      <c r="E31767" s="576"/>
    </row>
    <row r="31768" spans="5:5" ht="12" customHeight="1">
      <c r="E31768" s="576"/>
    </row>
    <row r="31769" spans="5:5" ht="12" customHeight="1">
      <c r="E31769" s="576"/>
    </row>
    <row r="31770" spans="5:5" ht="12" customHeight="1">
      <c r="E31770" s="576"/>
    </row>
    <row r="31771" spans="5:5" ht="12" customHeight="1">
      <c r="E31771" s="576"/>
    </row>
    <row r="31772" spans="5:5" ht="12" customHeight="1">
      <c r="E31772" s="576"/>
    </row>
    <row r="31773" spans="5:5" ht="12" customHeight="1">
      <c r="E31773" s="576"/>
    </row>
    <row r="31774" spans="5:5" ht="12" customHeight="1">
      <c r="E31774" s="576"/>
    </row>
    <row r="31775" spans="5:5" ht="12" customHeight="1">
      <c r="E31775" s="576"/>
    </row>
    <row r="31776" spans="5:5" ht="12" customHeight="1">
      <c r="E31776" s="576"/>
    </row>
    <row r="31777" spans="5:5" ht="12" customHeight="1">
      <c r="E31777" s="576"/>
    </row>
    <row r="31778" spans="5:5" ht="12" customHeight="1">
      <c r="E31778" s="576"/>
    </row>
    <row r="31779" spans="5:5" ht="12" customHeight="1">
      <c r="E31779" s="576"/>
    </row>
    <row r="31780" spans="5:5" ht="12" customHeight="1">
      <c r="E31780" s="576"/>
    </row>
    <row r="31781" spans="5:5" ht="12" customHeight="1">
      <c r="E31781" s="576"/>
    </row>
    <row r="31782" spans="5:5" ht="12" customHeight="1">
      <c r="E31782" s="576"/>
    </row>
    <row r="31783" spans="5:5" ht="12" customHeight="1">
      <c r="E31783" s="576"/>
    </row>
    <row r="31784" spans="5:5" ht="12" customHeight="1">
      <c r="E31784" s="576"/>
    </row>
    <row r="31785" spans="5:5" ht="12" customHeight="1">
      <c r="E31785" s="576"/>
    </row>
    <row r="31786" spans="5:5" ht="12" customHeight="1">
      <c r="E31786" s="576"/>
    </row>
    <row r="31787" spans="5:5" ht="12" customHeight="1">
      <c r="E31787" s="576"/>
    </row>
    <row r="31788" spans="5:5" ht="12" customHeight="1">
      <c r="E31788" s="576"/>
    </row>
    <row r="31789" spans="5:5" ht="12" customHeight="1">
      <c r="E31789" s="576"/>
    </row>
    <row r="31790" spans="5:5" ht="12" customHeight="1">
      <c r="E31790" s="576"/>
    </row>
    <row r="31791" spans="5:5" ht="12" customHeight="1">
      <c r="E31791" s="576"/>
    </row>
    <row r="31792" spans="5:5" ht="12" customHeight="1">
      <c r="E31792" s="576"/>
    </row>
    <row r="31793" spans="5:5" ht="12" customHeight="1">
      <c r="E31793" s="576"/>
    </row>
    <row r="31794" spans="5:5" ht="12" customHeight="1">
      <c r="E31794" s="576"/>
    </row>
    <row r="31795" spans="5:5" ht="12" customHeight="1">
      <c r="E31795" s="576"/>
    </row>
    <row r="31796" spans="5:5" ht="12" customHeight="1">
      <c r="E31796" s="576"/>
    </row>
    <row r="31797" spans="5:5" ht="12" customHeight="1">
      <c r="E31797" s="576"/>
    </row>
    <row r="31798" spans="5:5" ht="12" customHeight="1">
      <c r="E31798" s="576"/>
    </row>
    <row r="31799" spans="5:5" ht="12" customHeight="1">
      <c r="E31799" s="576"/>
    </row>
    <row r="31800" spans="5:5" ht="12" customHeight="1">
      <c r="E31800" s="576"/>
    </row>
    <row r="31801" spans="5:5" ht="12" customHeight="1">
      <c r="E31801" s="576"/>
    </row>
    <row r="31802" spans="5:5" ht="12" customHeight="1">
      <c r="E31802" s="576"/>
    </row>
    <row r="31803" spans="5:5" ht="12" customHeight="1">
      <c r="E31803" s="576"/>
    </row>
    <row r="31804" spans="5:5" ht="12" customHeight="1">
      <c r="E31804" s="576"/>
    </row>
    <row r="31805" spans="5:5" ht="12" customHeight="1">
      <c r="E31805" s="576"/>
    </row>
    <row r="31806" spans="5:5" ht="12" customHeight="1">
      <c r="E31806" s="576"/>
    </row>
    <row r="31807" spans="5:5" ht="12" customHeight="1">
      <c r="E31807" s="576"/>
    </row>
    <row r="31808" spans="5:5" ht="12" customHeight="1">
      <c r="E31808" s="576"/>
    </row>
    <row r="31809" spans="5:5" ht="12" customHeight="1">
      <c r="E31809" s="576"/>
    </row>
    <row r="31810" spans="5:5" ht="12" customHeight="1">
      <c r="E31810" s="576"/>
    </row>
    <row r="31811" spans="5:5" ht="12" customHeight="1">
      <c r="E31811" s="576"/>
    </row>
    <row r="31812" spans="5:5" ht="12" customHeight="1">
      <c r="E31812" s="576"/>
    </row>
    <row r="31813" spans="5:5" ht="12" customHeight="1">
      <c r="E31813" s="576"/>
    </row>
    <row r="31814" spans="5:5" ht="12" customHeight="1">
      <c r="E31814" s="576"/>
    </row>
    <row r="31815" spans="5:5" ht="12" customHeight="1">
      <c r="E31815" s="576"/>
    </row>
    <row r="31816" spans="5:5" ht="12" customHeight="1">
      <c r="E31816" s="576"/>
    </row>
    <row r="31817" spans="5:5" ht="12" customHeight="1">
      <c r="E31817" s="576"/>
    </row>
    <row r="31818" spans="5:5" ht="12" customHeight="1">
      <c r="E31818" s="576"/>
    </row>
    <row r="31819" spans="5:5" ht="12" customHeight="1">
      <c r="E31819" s="576"/>
    </row>
    <row r="31820" spans="5:5" ht="12" customHeight="1">
      <c r="E31820" s="576"/>
    </row>
    <row r="31821" spans="5:5" ht="12" customHeight="1">
      <c r="E31821" s="576"/>
    </row>
    <row r="31822" spans="5:5" ht="12" customHeight="1">
      <c r="E31822" s="576"/>
    </row>
    <row r="31823" spans="5:5" ht="12" customHeight="1">
      <c r="E31823" s="576"/>
    </row>
    <row r="31824" spans="5:5" ht="12" customHeight="1">
      <c r="E31824" s="576"/>
    </row>
    <row r="31825" spans="5:5" ht="12" customHeight="1">
      <c r="E31825" s="576"/>
    </row>
    <row r="31826" spans="5:5" ht="12" customHeight="1">
      <c r="E31826" s="576"/>
    </row>
    <row r="31827" spans="5:5" ht="12" customHeight="1">
      <c r="E31827" s="576"/>
    </row>
    <row r="31828" spans="5:5" ht="12" customHeight="1">
      <c r="E31828" s="576"/>
    </row>
    <row r="31829" spans="5:5" ht="12" customHeight="1">
      <c r="E31829" s="576"/>
    </row>
    <row r="31830" spans="5:5" ht="12" customHeight="1">
      <c r="E31830" s="576"/>
    </row>
    <row r="31831" spans="5:5" ht="12" customHeight="1">
      <c r="E31831" s="576"/>
    </row>
    <row r="31832" spans="5:5" ht="12" customHeight="1">
      <c r="E31832" s="576"/>
    </row>
    <row r="31833" spans="5:5" ht="12" customHeight="1">
      <c r="E31833" s="576"/>
    </row>
    <row r="31834" spans="5:5" ht="12" customHeight="1">
      <c r="E31834" s="576"/>
    </row>
    <row r="31835" spans="5:5" ht="12" customHeight="1">
      <c r="E31835" s="576"/>
    </row>
    <row r="31836" spans="5:5" ht="12" customHeight="1">
      <c r="E31836" s="576"/>
    </row>
    <row r="31837" spans="5:5" ht="12" customHeight="1">
      <c r="E31837" s="576"/>
    </row>
    <row r="31838" spans="5:5" ht="12" customHeight="1">
      <c r="E31838" s="576"/>
    </row>
    <row r="31839" spans="5:5" ht="12" customHeight="1">
      <c r="E31839" s="576"/>
    </row>
    <row r="31840" spans="5:5" ht="12" customHeight="1">
      <c r="E31840" s="576"/>
    </row>
    <row r="31841" spans="5:5" ht="12" customHeight="1">
      <c r="E31841" s="576"/>
    </row>
    <row r="31842" spans="5:5" ht="12" customHeight="1">
      <c r="E31842" s="576"/>
    </row>
    <row r="31843" spans="5:5" ht="12" customHeight="1">
      <c r="E31843" s="576"/>
    </row>
    <row r="31844" spans="5:5" ht="12" customHeight="1">
      <c r="E31844" s="576"/>
    </row>
    <row r="31845" spans="5:5" ht="12" customHeight="1">
      <c r="E31845" s="576"/>
    </row>
    <row r="31846" spans="5:5" ht="12" customHeight="1">
      <c r="E31846" s="576"/>
    </row>
    <row r="31847" spans="5:5" ht="12" customHeight="1">
      <c r="E31847" s="576"/>
    </row>
    <row r="31848" spans="5:5" ht="12" customHeight="1">
      <c r="E31848" s="576"/>
    </row>
    <row r="31849" spans="5:5" ht="12" customHeight="1">
      <c r="E31849" s="576"/>
    </row>
    <row r="31850" spans="5:5" ht="12" customHeight="1">
      <c r="E31850" s="576"/>
    </row>
    <row r="31851" spans="5:5" ht="12" customHeight="1">
      <c r="E31851" s="576"/>
    </row>
    <row r="31852" spans="5:5" ht="12" customHeight="1">
      <c r="E31852" s="576"/>
    </row>
    <row r="31853" spans="5:5" ht="12" customHeight="1">
      <c r="E31853" s="576"/>
    </row>
    <row r="31854" spans="5:5" ht="12" customHeight="1">
      <c r="E31854" s="576"/>
    </row>
    <row r="31855" spans="5:5" ht="12" customHeight="1">
      <c r="E31855" s="576"/>
    </row>
    <row r="31856" spans="5:5" ht="12" customHeight="1">
      <c r="E31856" s="576"/>
    </row>
    <row r="31857" spans="5:5" ht="12" customHeight="1">
      <c r="E31857" s="576"/>
    </row>
    <row r="31858" spans="5:5" ht="12" customHeight="1">
      <c r="E31858" s="576"/>
    </row>
    <row r="31859" spans="5:5" ht="12" customHeight="1">
      <c r="E31859" s="576"/>
    </row>
    <row r="31860" spans="5:5" ht="12" customHeight="1">
      <c r="E31860" s="576"/>
    </row>
    <row r="31861" spans="5:5" ht="12" customHeight="1">
      <c r="E31861" s="576"/>
    </row>
    <row r="31862" spans="5:5" ht="12" customHeight="1">
      <c r="E31862" s="576"/>
    </row>
    <row r="31863" spans="5:5" ht="12" customHeight="1">
      <c r="E31863" s="576"/>
    </row>
    <row r="31864" spans="5:5" ht="12" customHeight="1">
      <c r="E31864" s="576"/>
    </row>
    <row r="31865" spans="5:5" ht="12" customHeight="1">
      <c r="E31865" s="576"/>
    </row>
    <row r="31866" spans="5:5" ht="12" customHeight="1">
      <c r="E31866" s="576"/>
    </row>
    <row r="31867" spans="5:5" ht="12" customHeight="1">
      <c r="E31867" s="576"/>
    </row>
    <row r="31868" spans="5:5" ht="12" customHeight="1">
      <c r="E31868" s="576"/>
    </row>
    <row r="31869" spans="5:5" ht="12" customHeight="1">
      <c r="E31869" s="576"/>
    </row>
    <row r="31870" spans="5:5" ht="12" customHeight="1">
      <c r="E31870" s="576"/>
    </row>
    <row r="31871" spans="5:5" ht="12" customHeight="1">
      <c r="E31871" s="576"/>
    </row>
    <row r="31872" spans="5:5" ht="12" customHeight="1">
      <c r="E31872" s="576"/>
    </row>
    <row r="31873" spans="5:5" ht="12" customHeight="1">
      <c r="E31873" s="576"/>
    </row>
    <row r="31874" spans="5:5" ht="12" customHeight="1">
      <c r="E31874" s="576"/>
    </row>
    <row r="31875" spans="5:5" ht="12" customHeight="1">
      <c r="E31875" s="576"/>
    </row>
    <row r="31876" spans="5:5" ht="12" customHeight="1">
      <c r="E31876" s="576"/>
    </row>
    <row r="31877" spans="5:5" ht="12" customHeight="1">
      <c r="E31877" s="576"/>
    </row>
    <row r="31878" spans="5:5" ht="12" customHeight="1">
      <c r="E31878" s="576"/>
    </row>
    <row r="31879" spans="5:5" ht="12" customHeight="1">
      <c r="E31879" s="576"/>
    </row>
    <row r="31880" spans="5:5" ht="12" customHeight="1">
      <c r="E31880" s="576"/>
    </row>
    <row r="31881" spans="5:5" ht="12" customHeight="1">
      <c r="E31881" s="576"/>
    </row>
    <row r="31882" spans="5:5" ht="12" customHeight="1">
      <c r="E31882" s="576"/>
    </row>
    <row r="31883" spans="5:5" ht="12" customHeight="1">
      <c r="E31883" s="576"/>
    </row>
    <row r="31884" spans="5:5" ht="12" customHeight="1">
      <c r="E31884" s="576"/>
    </row>
    <row r="31885" spans="5:5" ht="12" customHeight="1">
      <c r="E31885" s="576"/>
    </row>
    <row r="31886" spans="5:5" ht="12" customHeight="1">
      <c r="E31886" s="576"/>
    </row>
    <row r="31887" spans="5:5" ht="12" customHeight="1">
      <c r="E31887" s="576"/>
    </row>
    <row r="31888" spans="5:5" ht="12" customHeight="1">
      <c r="E31888" s="576"/>
    </row>
    <row r="31889" spans="5:5" ht="12" customHeight="1">
      <c r="E31889" s="576"/>
    </row>
    <row r="31890" spans="5:5" ht="12" customHeight="1">
      <c r="E31890" s="576"/>
    </row>
    <row r="31891" spans="5:5" ht="12" customHeight="1">
      <c r="E31891" s="576"/>
    </row>
    <row r="31892" spans="5:5" ht="12" customHeight="1">
      <c r="E31892" s="576"/>
    </row>
    <row r="31893" spans="5:5" ht="12" customHeight="1">
      <c r="E31893" s="576"/>
    </row>
    <row r="31894" spans="5:5" ht="12" customHeight="1">
      <c r="E31894" s="576"/>
    </row>
    <row r="31895" spans="5:5" ht="12" customHeight="1">
      <c r="E31895" s="576"/>
    </row>
    <row r="31896" spans="5:5" ht="12" customHeight="1">
      <c r="E31896" s="576"/>
    </row>
    <row r="31897" spans="5:5" ht="12" customHeight="1">
      <c r="E31897" s="576"/>
    </row>
    <row r="31898" spans="5:5" ht="12" customHeight="1">
      <c r="E31898" s="576"/>
    </row>
    <row r="31899" spans="5:5" ht="12" customHeight="1">
      <c r="E31899" s="576"/>
    </row>
    <row r="31900" spans="5:5" ht="12" customHeight="1">
      <c r="E31900" s="576"/>
    </row>
    <row r="31901" spans="5:5" ht="12" customHeight="1">
      <c r="E31901" s="576"/>
    </row>
    <row r="31902" spans="5:5" ht="12" customHeight="1">
      <c r="E31902" s="576"/>
    </row>
    <row r="31903" spans="5:5" ht="12" customHeight="1">
      <c r="E31903" s="576"/>
    </row>
    <row r="31904" spans="5:5" ht="12" customHeight="1">
      <c r="E31904" s="576"/>
    </row>
    <row r="31905" spans="5:5" ht="12" customHeight="1">
      <c r="E31905" s="576"/>
    </row>
    <row r="31906" spans="5:5" ht="12" customHeight="1">
      <c r="E31906" s="576"/>
    </row>
    <row r="31907" spans="5:5" ht="12" customHeight="1">
      <c r="E31907" s="576"/>
    </row>
    <row r="31908" spans="5:5" ht="12" customHeight="1">
      <c r="E31908" s="576"/>
    </row>
    <row r="31909" spans="5:5" ht="12" customHeight="1">
      <c r="E31909" s="576"/>
    </row>
    <row r="31910" spans="5:5" ht="12" customHeight="1">
      <c r="E31910" s="576"/>
    </row>
    <row r="31911" spans="5:5" ht="12" customHeight="1">
      <c r="E31911" s="576"/>
    </row>
    <row r="31912" spans="5:5" ht="12" customHeight="1">
      <c r="E31912" s="576"/>
    </row>
    <row r="31913" spans="5:5" ht="12" customHeight="1">
      <c r="E31913" s="576"/>
    </row>
    <row r="31914" spans="5:5" ht="12" customHeight="1">
      <c r="E31914" s="576"/>
    </row>
    <row r="31915" spans="5:5" ht="12" customHeight="1">
      <c r="E31915" s="576"/>
    </row>
    <row r="31916" spans="5:5" ht="12" customHeight="1">
      <c r="E31916" s="576"/>
    </row>
    <row r="31917" spans="5:5" ht="12" customHeight="1">
      <c r="E31917" s="576"/>
    </row>
    <row r="31918" spans="5:5" ht="12" customHeight="1">
      <c r="E31918" s="576"/>
    </row>
    <row r="31919" spans="5:5" ht="12" customHeight="1">
      <c r="E31919" s="576"/>
    </row>
    <row r="31920" spans="5:5" ht="12" customHeight="1">
      <c r="E31920" s="576"/>
    </row>
    <row r="31921" spans="5:5" ht="12" customHeight="1">
      <c r="E31921" s="576"/>
    </row>
    <row r="31922" spans="5:5" ht="12" customHeight="1">
      <c r="E31922" s="576"/>
    </row>
    <row r="31923" spans="5:5" ht="12" customHeight="1">
      <c r="E31923" s="576"/>
    </row>
    <row r="31924" spans="5:5" ht="12" customHeight="1">
      <c r="E31924" s="576"/>
    </row>
    <row r="31925" spans="5:5" ht="12" customHeight="1">
      <c r="E31925" s="576"/>
    </row>
    <row r="31926" spans="5:5" ht="12" customHeight="1">
      <c r="E31926" s="576"/>
    </row>
    <row r="31927" spans="5:5" ht="12" customHeight="1">
      <c r="E31927" s="576"/>
    </row>
    <row r="31928" spans="5:5" ht="12" customHeight="1">
      <c r="E31928" s="576"/>
    </row>
    <row r="31929" spans="5:5" ht="12" customHeight="1">
      <c r="E31929" s="576"/>
    </row>
    <row r="31930" spans="5:5" ht="12" customHeight="1">
      <c r="E31930" s="576"/>
    </row>
    <row r="31931" spans="5:5" ht="12" customHeight="1">
      <c r="E31931" s="576"/>
    </row>
    <row r="31932" spans="5:5" ht="12" customHeight="1">
      <c r="E31932" s="576"/>
    </row>
    <row r="31933" spans="5:5" ht="12" customHeight="1">
      <c r="E31933" s="576"/>
    </row>
    <row r="31934" spans="5:5" ht="12" customHeight="1">
      <c r="E31934" s="576"/>
    </row>
    <row r="31935" spans="5:5" ht="12" customHeight="1">
      <c r="E31935" s="576"/>
    </row>
    <row r="31936" spans="5:5" ht="12" customHeight="1">
      <c r="E31936" s="576"/>
    </row>
    <row r="31937" spans="5:5" ht="12" customHeight="1">
      <c r="E31937" s="576"/>
    </row>
    <row r="31938" spans="5:5" ht="12" customHeight="1">
      <c r="E31938" s="576"/>
    </row>
    <row r="31939" spans="5:5" ht="12" customHeight="1">
      <c r="E31939" s="576"/>
    </row>
    <row r="31940" spans="5:5" ht="12" customHeight="1">
      <c r="E31940" s="576"/>
    </row>
    <row r="31941" spans="5:5" ht="12" customHeight="1">
      <c r="E31941" s="576"/>
    </row>
    <row r="31942" spans="5:5" ht="12" customHeight="1">
      <c r="E31942" s="576"/>
    </row>
    <row r="31943" spans="5:5" ht="12" customHeight="1">
      <c r="E31943" s="576"/>
    </row>
    <row r="31944" spans="5:5" ht="12" customHeight="1">
      <c r="E31944" s="576"/>
    </row>
    <row r="31945" spans="5:5" ht="12" customHeight="1">
      <c r="E31945" s="576"/>
    </row>
    <row r="31946" spans="5:5" ht="12" customHeight="1">
      <c r="E31946" s="576"/>
    </row>
    <row r="31947" spans="5:5" ht="12" customHeight="1">
      <c r="E31947" s="576"/>
    </row>
    <row r="31948" spans="5:5" ht="12" customHeight="1">
      <c r="E31948" s="576"/>
    </row>
    <row r="31949" spans="5:5" ht="12" customHeight="1">
      <c r="E31949" s="576"/>
    </row>
    <row r="31950" spans="5:5" ht="12" customHeight="1">
      <c r="E31950" s="576"/>
    </row>
    <row r="31951" spans="5:5" ht="12" customHeight="1">
      <c r="E31951" s="576"/>
    </row>
    <row r="31952" spans="5:5" ht="12" customHeight="1">
      <c r="E31952" s="576"/>
    </row>
    <row r="31953" spans="5:5" ht="12" customHeight="1">
      <c r="E31953" s="576"/>
    </row>
    <row r="31954" spans="5:5" ht="12" customHeight="1">
      <c r="E31954" s="576"/>
    </row>
    <row r="31955" spans="5:5" ht="12" customHeight="1">
      <c r="E31955" s="576"/>
    </row>
    <row r="31956" spans="5:5" ht="12" customHeight="1">
      <c r="E31956" s="576"/>
    </row>
    <row r="31957" spans="5:5" ht="12" customHeight="1">
      <c r="E31957" s="576"/>
    </row>
    <row r="31958" spans="5:5" ht="12" customHeight="1">
      <c r="E31958" s="576"/>
    </row>
    <row r="31959" spans="5:5" ht="12" customHeight="1">
      <c r="E31959" s="576"/>
    </row>
    <row r="31960" spans="5:5" ht="12" customHeight="1">
      <c r="E31960" s="576"/>
    </row>
    <row r="31961" spans="5:5" ht="12" customHeight="1">
      <c r="E31961" s="576"/>
    </row>
    <row r="31962" spans="5:5" ht="12" customHeight="1">
      <c r="E31962" s="576"/>
    </row>
    <row r="31963" spans="5:5" ht="12" customHeight="1">
      <c r="E31963" s="576"/>
    </row>
    <row r="31964" spans="5:5" ht="12" customHeight="1">
      <c r="E31964" s="576"/>
    </row>
    <row r="31965" spans="5:5" ht="12" customHeight="1">
      <c r="E31965" s="576"/>
    </row>
    <row r="31966" spans="5:5" ht="12" customHeight="1">
      <c r="E31966" s="576"/>
    </row>
    <row r="31967" spans="5:5" ht="12" customHeight="1">
      <c r="E31967" s="576"/>
    </row>
    <row r="31968" spans="5:5" ht="12" customHeight="1">
      <c r="E31968" s="576"/>
    </row>
    <row r="31969" spans="5:5" ht="12" customHeight="1">
      <c r="E31969" s="576"/>
    </row>
    <row r="31970" spans="5:5" ht="12" customHeight="1">
      <c r="E31970" s="576"/>
    </row>
    <row r="31971" spans="5:5" ht="12" customHeight="1">
      <c r="E31971" s="576"/>
    </row>
    <row r="31972" spans="5:5" ht="12" customHeight="1">
      <c r="E31972" s="576"/>
    </row>
    <row r="31973" spans="5:5" ht="12" customHeight="1">
      <c r="E31973" s="576"/>
    </row>
    <row r="31974" spans="5:5" ht="12" customHeight="1">
      <c r="E31974" s="576"/>
    </row>
    <row r="31975" spans="5:5" ht="12" customHeight="1">
      <c r="E31975" s="576"/>
    </row>
    <row r="31976" spans="5:5" ht="12" customHeight="1">
      <c r="E31976" s="576"/>
    </row>
    <row r="31977" spans="5:5" ht="12" customHeight="1">
      <c r="E31977" s="576"/>
    </row>
    <row r="31978" spans="5:5" ht="12" customHeight="1">
      <c r="E31978" s="576"/>
    </row>
    <row r="31979" spans="5:5" ht="12" customHeight="1">
      <c r="E31979" s="576"/>
    </row>
    <row r="31980" spans="5:5" ht="12" customHeight="1">
      <c r="E31980" s="576"/>
    </row>
    <row r="31981" spans="5:5" ht="12" customHeight="1">
      <c r="E31981" s="576"/>
    </row>
    <row r="31982" spans="5:5" ht="12" customHeight="1">
      <c r="E31982" s="576"/>
    </row>
    <row r="31983" spans="5:5" ht="12" customHeight="1">
      <c r="E31983" s="576"/>
    </row>
    <row r="31984" spans="5:5" ht="12" customHeight="1">
      <c r="E31984" s="576"/>
    </row>
    <row r="31985" spans="5:5" ht="12" customHeight="1">
      <c r="E31985" s="576"/>
    </row>
    <row r="31986" spans="5:5" ht="12" customHeight="1">
      <c r="E31986" s="576"/>
    </row>
    <row r="31987" spans="5:5" ht="12" customHeight="1">
      <c r="E31987" s="576"/>
    </row>
    <row r="31988" spans="5:5" ht="12" customHeight="1">
      <c r="E31988" s="576"/>
    </row>
    <row r="31989" spans="5:5" ht="12" customHeight="1">
      <c r="E31989" s="576"/>
    </row>
    <row r="31990" spans="5:5" ht="12" customHeight="1">
      <c r="E31990" s="576"/>
    </row>
    <row r="31991" spans="5:5" ht="12" customHeight="1">
      <c r="E31991" s="576"/>
    </row>
    <row r="31992" spans="5:5" ht="12" customHeight="1">
      <c r="E31992" s="576"/>
    </row>
    <row r="31993" spans="5:5" ht="12" customHeight="1">
      <c r="E31993" s="576"/>
    </row>
    <row r="31994" spans="5:5" ht="12" customHeight="1">
      <c r="E31994" s="576"/>
    </row>
    <row r="31995" spans="5:5" ht="12" customHeight="1">
      <c r="E31995" s="576"/>
    </row>
    <row r="31996" spans="5:5" ht="12" customHeight="1">
      <c r="E31996" s="576"/>
    </row>
    <row r="31997" spans="5:5" ht="12" customHeight="1">
      <c r="E31997" s="576"/>
    </row>
    <row r="31998" spans="5:5" ht="12" customHeight="1">
      <c r="E31998" s="576"/>
    </row>
    <row r="31999" spans="5:5" ht="12" customHeight="1">
      <c r="E31999" s="576"/>
    </row>
    <row r="32000" spans="5:5" ht="12" customHeight="1">
      <c r="E32000" s="576"/>
    </row>
    <row r="32001" spans="5:5" ht="12" customHeight="1">
      <c r="E32001" s="576"/>
    </row>
    <row r="32002" spans="5:5" ht="12" customHeight="1">
      <c r="E32002" s="576"/>
    </row>
    <row r="32003" spans="5:5" ht="12" customHeight="1">
      <c r="E32003" s="576"/>
    </row>
    <row r="32004" spans="5:5" ht="12" customHeight="1">
      <c r="E32004" s="576"/>
    </row>
    <row r="32005" spans="5:5" ht="12" customHeight="1">
      <c r="E32005" s="576"/>
    </row>
    <row r="32006" spans="5:5" ht="12" customHeight="1">
      <c r="E32006" s="576"/>
    </row>
    <row r="32007" spans="5:5" ht="12" customHeight="1">
      <c r="E32007" s="576"/>
    </row>
    <row r="32008" spans="5:5" ht="12" customHeight="1">
      <c r="E32008" s="576"/>
    </row>
    <row r="32009" spans="5:5" ht="12" customHeight="1">
      <c r="E32009" s="576"/>
    </row>
    <row r="32010" spans="5:5" ht="12" customHeight="1">
      <c r="E32010" s="576"/>
    </row>
    <row r="32011" spans="5:5" ht="12" customHeight="1">
      <c r="E32011" s="576"/>
    </row>
    <row r="32012" spans="5:5" ht="12" customHeight="1">
      <c r="E32012" s="576"/>
    </row>
    <row r="32013" spans="5:5" ht="12" customHeight="1">
      <c r="E32013" s="576"/>
    </row>
    <row r="32014" spans="5:5" ht="12" customHeight="1">
      <c r="E32014" s="576"/>
    </row>
    <row r="32015" spans="5:5" ht="12" customHeight="1">
      <c r="E32015" s="576"/>
    </row>
    <row r="32016" spans="5:5" ht="12" customHeight="1">
      <c r="E32016" s="576"/>
    </row>
    <row r="32017" spans="5:5" ht="12" customHeight="1">
      <c r="E32017" s="576"/>
    </row>
    <row r="32018" spans="5:5" ht="12" customHeight="1">
      <c r="E32018" s="576"/>
    </row>
    <row r="32019" spans="5:5" ht="12" customHeight="1">
      <c r="E32019" s="576"/>
    </row>
    <row r="32020" spans="5:5" ht="12" customHeight="1">
      <c r="E32020" s="576"/>
    </row>
    <row r="32021" spans="5:5" ht="12" customHeight="1">
      <c r="E32021" s="576"/>
    </row>
    <row r="32022" spans="5:5" ht="12" customHeight="1">
      <c r="E32022" s="576"/>
    </row>
    <row r="32023" spans="5:5" ht="12" customHeight="1">
      <c r="E32023" s="576"/>
    </row>
    <row r="32024" spans="5:5" ht="12" customHeight="1">
      <c r="E32024" s="576"/>
    </row>
    <row r="32025" spans="5:5" ht="12" customHeight="1">
      <c r="E32025" s="576"/>
    </row>
    <row r="32026" spans="5:5" ht="12" customHeight="1">
      <c r="E32026" s="576"/>
    </row>
    <row r="32027" spans="5:5" ht="12" customHeight="1">
      <c r="E32027" s="576"/>
    </row>
    <row r="32028" spans="5:5" ht="12" customHeight="1">
      <c r="E32028" s="576"/>
    </row>
    <row r="32029" spans="5:5" ht="12" customHeight="1">
      <c r="E32029" s="576"/>
    </row>
    <row r="32030" spans="5:5" ht="12" customHeight="1">
      <c r="E32030" s="576"/>
    </row>
    <row r="32031" spans="5:5" ht="12" customHeight="1">
      <c r="E32031" s="576"/>
    </row>
    <row r="32032" spans="5:5" ht="12" customHeight="1">
      <c r="E32032" s="576"/>
    </row>
    <row r="32033" spans="5:5" ht="12" customHeight="1">
      <c r="E32033" s="576"/>
    </row>
    <row r="32034" spans="5:5" ht="12" customHeight="1">
      <c r="E32034" s="576"/>
    </row>
    <row r="32035" spans="5:5" ht="12" customHeight="1">
      <c r="E32035" s="576"/>
    </row>
    <row r="32036" spans="5:5" ht="12" customHeight="1">
      <c r="E32036" s="576"/>
    </row>
    <row r="32037" spans="5:5" ht="12" customHeight="1">
      <c r="E32037" s="576"/>
    </row>
    <row r="32038" spans="5:5" ht="12" customHeight="1">
      <c r="E32038" s="576"/>
    </row>
    <row r="32039" spans="5:5" ht="12" customHeight="1">
      <c r="E32039" s="576"/>
    </row>
    <row r="32040" spans="5:5" ht="12" customHeight="1">
      <c r="E32040" s="576"/>
    </row>
    <row r="32041" spans="5:5" ht="12" customHeight="1">
      <c r="E32041" s="576"/>
    </row>
    <row r="32042" spans="5:5" ht="12" customHeight="1">
      <c r="E32042" s="576"/>
    </row>
    <row r="32043" spans="5:5" ht="12" customHeight="1">
      <c r="E32043" s="576"/>
    </row>
    <row r="32044" spans="5:5" ht="12" customHeight="1">
      <c r="E32044" s="576"/>
    </row>
    <row r="32045" spans="5:5" ht="12" customHeight="1">
      <c r="E32045" s="576"/>
    </row>
    <row r="32046" spans="5:5" ht="12" customHeight="1">
      <c r="E32046" s="576"/>
    </row>
    <row r="32047" spans="5:5" ht="12" customHeight="1">
      <c r="E32047" s="576"/>
    </row>
    <row r="32048" spans="5:5" ht="12" customHeight="1">
      <c r="E32048" s="576"/>
    </row>
    <row r="32049" spans="5:5" ht="12" customHeight="1">
      <c r="E32049" s="576"/>
    </row>
    <row r="32050" spans="5:5" ht="12" customHeight="1">
      <c r="E32050" s="576"/>
    </row>
    <row r="32051" spans="5:5" ht="12" customHeight="1">
      <c r="E32051" s="576"/>
    </row>
    <row r="32052" spans="5:5" ht="12" customHeight="1">
      <c r="E32052" s="576"/>
    </row>
    <row r="32053" spans="5:5" ht="12" customHeight="1">
      <c r="E32053" s="576"/>
    </row>
    <row r="32054" spans="5:5" ht="12" customHeight="1">
      <c r="E32054" s="576"/>
    </row>
    <row r="32055" spans="5:5" ht="12" customHeight="1">
      <c r="E32055" s="576"/>
    </row>
    <row r="32056" spans="5:5" ht="12" customHeight="1">
      <c r="E32056" s="576"/>
    </row>
    <row r="32057" spans="5:5" ht="12" customHeight="1">
      <c r="E32057" s="576"/>
    </row>
    <row r="32058" spans="5:5" ht="12" customHeight="1">
      <c r="E32058" s="576"/>
    </row>
    <row r="32059" spans="5:5" ht="12" customHeight="1">
      <c r="E32059" s="576"/>
    </row>
    <row r="32060" spans="5:5" ht="12" customHeight="1">
      <c r="E32060" s="576"/>
    </row>
    <row r="32061" spans="5:5" ht="12" customHeight="1">
      <c r="E32061" s="576"/>
    </row>
    <row r="32062" spans="5:5" ht="12" customHeight="1">
      <c r="E32062" s="576"/>
    </row>
    <row r="32063" spans="5:5" ht="12" customHeight="1">
      <c r="E32063" s="576"/>
    </row>
    <row r="32064" spans="5:5" ht="12" customHeight="1">
      <c r="E32064" s="576"/>
    </row>
    <row r="32065" spans="5:5" ht="12" customHeight="1">
      <c r="E32065" s="576"/>
    </row>
    <row r="32066" spans="5:5" ht="12" customHeight="1">
      <c r="E32066" s="576"/>
    </row>
    <row r="32067" spans="5:5" ht="12" customHeight="1">
      <c r="E32067" s="576"/>
    </row>
    <row r="32068" spans="5:5" ht="12" customHeight="1">
      <c r="E32068" s="576"/>
    </row>
    <row r="32069" spans="5:5" ht="12" customHeight="1">
      <c r="E32069" s="576"/>
    </row>
    <row r="32070" spans="5:5" ht="12" customHeight="1">
      <c r="E32070" s="576"/>
    </row>
    <row r="32071" spans="5:5" ht="12" customHeight="1">
      <c r="E32071" s="576"/>
    </row>
    <row r="32072" spans="5:5" ht="12" customHeight="1">
      <c r="E32072" s="576"/>
    </row>
    <row r="32073" spans="5:5" ht="12" customHeight="1">
      <c r="E32073" s="576"/>
    </row>
    <row r="32074" spans="5:5" ht="12" customHeight="1">
      <c r="E32074" s="576"/>
    </row>
    <row r="32075" spans="5:5" ht="12" customHeight="1">
      <c r="E32075" s="576"/>
    </row>
    <row r="32076" spans="5:5" ht="12" customHeight="1">
      <c r="E32076" s="576"/>
    </row>
    <row r="32077" spans="5:5" ht="12" customHeight="1">
      <c r="E32077" s="576"/>
    </row>
    <row r="32078" spans="5:5" ht="12" customHeight="1">
      <c r="E32078" s="576"/>
    </row>
    <row r="32079" spans="5:5" ht="12" customHeight="1">
      <c r="E32079" s="576"/>
    </row>
    <row r="32080" spans="5:5" ht="12" customHeight="1">
      <c r="E32080" s="576"/>
    </row>
    <row r="32081" spans="5:5" ht="12" customHeight="1">
      <c r="E32081" s="576"/>
    </row>
    <row r="32082" spans="5:5" ht="12" customHeight="1">
      <c r="E32082" s="576"/>
    </row>
    <row r="32083" spans="5:5" ht="12" customHeight="1">
      <c r="E32083" s="576"/>
    </row>
    <row r="32084" spans="5:5" ht="12" customHeight="1">
      <c r="E32084" s="576"/>
    </row>
    <row r="32085" spans="5:5" ht="12" customHeight="1">
      <c r="E32085" s="576"/>
    </row>
    <row r="32086" spans="5:5" ht="12" customHeight="1">
      <c r="E32086" s="576"/>
    </row>
    <row r="32087" spans="5:5" ht="12" customHeight="1">
      <c r="E32087" s="576"/>
    </row>
    <row r="32088" spans="5:5" ht="12" customHeight="1">
      <c r="E32088" s="576"/>
    </row>
    <row r="32089" spans="5:5" ht="12" customHeight="1">
      <c r="E32089" s="576"/>
    </row>
    <row r="32090" spans="5:5" ht="12" customHeight="1">
      <c r="E32090" s="576"/>
    </row>
    <row r="32091" spans="5:5" ht="12" customHeight="1">
      <c r="E32091" s="576"/>
    </row>
    <row r="32092" spans="5:5" ht="12" customHeight="1">
      <c r="E32092" s="576"/>
    </row>
    <row r="32093" spans="5:5" ht="12" customHeight="1">
      <c r="E32093" s="576"/>
    </row>
    <row r="32094" spans="5:5" ht="12" customHeight="1">
      <c r="E32094" s="576"/>
    </row>
    <row r="32095" spans="5:5" ht="12" customHeight="1">
      <c r="E32095" s="576"/>
    </row>
    <row r="32096" spans="5:5" ht="12" customHeight="1">
      <c r="E32096" s="576"/>
    </row>
    <row r="32097" spans="5:5" ht="12" customHeight="1">
      <c r="E32097" s="576"/>
    </row>
    <row r="32098" spans="5:5" ht="12" customHeight="1">
      <c r="E32098" s="576"/>
    </row>
    <row r="32099" spans="5:5" ht="12" customHeight="1">
      <c r="E32099" s="576"/>
    </row>
    <row r="32100" spans="5:5" ht="12" customHeight="1">
      <c r="E32100" s="576"/>
    </row>
    <row r="32101" spans="5:5" ht="12" customHeight="1">
      <c r="E32101" s="576"/>
    </row>
    <row r="32102" spans="5:5" ht="12" customHeight="1">
      <c r="E32102" s="576"/>
    </row>
    <row r="32103" spans="5:5" ht="12" customHeight="1">
      <c r="E32103" s="576"/>
    </row>
    <row r="32104" spans="5:5" ht="12" customHeight="1">
      <c r="E32104" s="576"/>
    </row>
    <row r="32105" spans="5:5" ht="12" customHeight="1">
      <c r="E32105" s="576"/>
    </row>
    <row r="32106" spans="5:5" ht="12" customHeight="1">
      <c r="E32106" s="576"/>
    </row>
    <row r="32107" spans="5:5" ht="12" customHeight="1">
      <c r="E32107" s="576"/>
    </row>
    <row r="32108" spans="5:5" ht="12" customHeight="1">
      <c r="E32108" s="576"/>
    </row>
    <row r="32109" spans="5:5" ht="12" customHeight="1">
      <c r="E32109" s="576"/>
    </row>
    <row r="32110" spans="5:5" ht="12" customHeight="1">
      <c r="E32110" s="576"/>
    </row>
    <row r="32111" spans="5:5" ht="12" customHeight="1">
      <c r="E32111" s="576"/>
    </row>
    <row r="32112" spans="5:5" ht="12" customHeight="1">
      <c r="E32112" s="576"/>
    </row>
    <row r="32113" spans="5:5" ht="12" customHeight="1">
      <c r="E32113" s="576"/>
    </row>
    <row r="32114" spans="5:5" ht="12" customHeight="1">
      <c r="E32114" s="576"/>
    </row>
    <row r="32115" spans="5:5" ht="12" customHeight="1">
      <c r="E32115" s="576"/>
    </row>
    <row r="32116" spans="5:5" ht="12" customHeight="1">
      <c r="E32116" s="576"/>
    </row>
    <row r="32117" spans="5:5" ht="12" customHeight="1">
      <c r="E32117" s="576"/>
    </row>
    <row r="32118" spans="5:5" ht="12" customHeight="1">
      <c r="E32118" s="576"/>
    </row>
    <row r="32119" spans="5:5" ht="12" customHeight="1">
      <c r="E32119" s="576"/>
    </row>
    <row r="32120" spans="5:5" ht="12" customHeight="1">
      <c r="E32120" s="576"/>
    </row>
    <row r="32121" spans="5:5" ht="12" customHeight="1">
      <c r="E32121" s="576"/>
    </row>
    <row r="32122" spans="5:5" ht="12" customHeight="1">
      <c r="E32122" s="576"/>
    </row>
    <row r="32123" spans="5:5" ht="12" customHeight="1">
      <c r="E32123" s="576"/>
    </row>
    <row r="32124" spans="5:5" ht="12" customHeight="1">
      <c r="E32124" s="576"/>
    </row>
    <row r="32125" spans="5:5" ht="12" customHeight="1">
      <c r="E32125" s="576"/>
    </row>
    <row r="32126" spans="5:5" ht="12" customHeight="1">
      <c r="E32126" s="576"/>
    </row>
    <row r="32127" spans="5:5" ht="12" customHeight="1">
      <c r="E32127" s="576"/>
    </row>
    <row r="32128" spans="5:5" ht="12" customHeight="1">
      <c r="E32128" s="576"/>
    </row>
    <row r="32129" spans="5:5" ht="12" customHeight="1">
      <c r="E32129" s="576"/>
    </row>
    <row r="32130" spans="5:5" ht="12" customHeight="1">
      <c r="E32130" s="576"/>
    </row>
    <row r="32131" spans="5:5" ht="12" customHeight="1">
      <c r="E32131" s="576"/>
    </row>
    <row r="32132" spans="5:5" ht="12" customHeight="1">
      <c r="E32132" s="576"/>
    </row>
    <row r="32133" spans="5:5" ht="12" customHeight="1">
      <c r="E32133" s="576"/>
    </row>
    <row r="32134" spans="5:5" ht="12" customHeight="1">
      <c r="E32134" s="576"/>
    </row>
    <row r="32135" spans="5:5" ht="12" customHeight="1">
      <c r="E32135" s="576"/>
    </row>
    <row r="32136" spans="5:5" ht="12" customHeight="1">
      <c r="E32136" s="576"/>
    </row>
    <row r="32137" spans="5:5" ht="12" customHeight="1">
      <c r="E32137" s="576"/>
    </row>
    <row r="32138" spans="5:5" ht="12" customHeight="1">
      <c r="E32138" s="576"/>
    </row>
    <row r="32139" spans="5:5" ht="12" customHeight="1">
      <c r="E32139" s="576"/>
    </row>
    <row r="32140" spans="5:5" ht="12" customHeight="1">
      <c r="E32140" s="576"/>
    </row>
    <row r="32141" spans="5:5" ht="12" customHeight="1">
      <c r="E32141" s="576"/>
    </row>
    <row r="32142" spans="5:5" ht="12" customHeight="1">
      <c r="E32142" s="576"/>
    </row>
    <row r="32143" spans="5:5" ht="12" customHeight="1">
      <c r="E32143" s="576"/>
    </row>
    <row r="32144" spans="5:5" ht="12" customHeight="1">
      <c r="E32144" s="576"/>
    </row>
    <row r="32145" spans="5:5" ht="12" customHeight="1">
      <c r="E32145" s="576"/>
    </row>
    <row r="32146" spans="5:5" ht="12" customHeight="1">
      <c r="E32146" s="576"/>
    </row>
    <row r="32147" spans="5:5" ht="12" customHeight="1">
      <c r="E32147" s="576"/>
    </row>
    <row r="32148" spans="5:5" ht="12" customHeight="1">
      <c r="E32148" s="576"/>
    </row>
    <row r="32149" spans="5:5" ht="12" customHeight="1">
      <c r="E32149" s="576"/>
    </row>
    <row r="32150" spans="5:5" ht="12" customHeight="1">
      <c r="E32150" s="576"/>
    </row>
    <row r="32151" spans="5:5" ht="12" customHeight="1">
      <c r="E32151" s="576"/>
    </row>
    <row r="32152" spans="5:5" ht="12" customHeight="1">
      <c r="E32152" s="576"/>
    </row>
    <row r="32153" spans="5:5" ht="12" customHeight="1">
      <c r="E32153" s="576"/>
    </row>
    <row r="32154" spans="5:5" ht="12" customHeight="1">
      <c r="E32154" s="576"/>
    </row>
    <row r="32155" spans="5:5" ht="12" customHeight="1">
      <c r="E32155" s="576"/>
    </row>
    <row r="32156" spans="5:5" ht="12" customHeight="1">
      <c r="E32156" s="576"/>
    </row>
    <row r="32157" spans="5:5" ht="12" customHeight="1">
      <c r="E32157" s="576"/>
    </row>
    <row r="32158" spans="5:5" ht="12" customHeight="1">
      <c r="E32158" s="576"/>
    </row>
    <row r="32159" spans="5:5" ht="12" customHeight="1">
      <c r="E32159" s="576"/>
    </row>
    <row r="32160" spans="5:5" ht="12" customHeight="1">
      <c r="E32160" s="576"/>
    </row>
    <row r="32161" spans="5:5" ht="12" customHeight="1">
      <c r="E32161" s="576"/>
    </row>
    <row r="32162" spans="5:5" ht="12" customHeight="1">
      <c r="E32162" s="576"/>
    </row>
    <row r="32163" spans="5:5" ht="12" customHeight="1">
      <c r="E32163" s="576"/>
    </row>
    <row r="32164" spans="5:5" ht="12" customHeight="1">
      <c r="E32164" s="576"/>
    </row>
    <row r="32165" spans="5:5" ht="12" customHeight="1">
      <c r="E32165" s="576"/>
    </row>
    <row r="32166" spans="5:5" ht="12" customHeight="1">
      <c r="E32166" s="576"/>
    </row>
    <row r="32167" spans="5:5" ht="12" customHeight="1">
      <c r="E32167" s="576"/>
    </row>
    <row r="32168" spans="5:5" ht="12" customHeight="1">
      <c r="E32168" s="576"/>
    </row>
    <row r="32169" spans="5:5" ht="12" customHeight="1">
      <c r="E32169" s="576"/>
    </row>
    <row r="32170" spans="5:5" ht="12" customHeight="1">
      <c r="E32170" s="576"/>
    </row>
    <row r="32171" spans="5:5" ht="12" customHeight="1">
      <c r="E32171" s="576"/>
    </row>
    <row r="32172" spans="5:5" ht="12" customHeight="1">
      <c r="E32172" s="576"/>
    </row>
    <row r="32173" spans="5:5" ht="12" customHeight="1">
      <c r="E32173" s="576"/>
    </row>
    <row r="32174" spans="5:5" ht="12" customHeight="1">
      <c r="E32174" s="576"/>
    </row>
    <row r="32175" spans="5:5" ht="12" customHeight="1">
      <c r="E32175" s="576"/>
    </row>
    <row r="32176" spans="5:5" ht="12" customHeight="1">
      <c r="E32176" s="576"/>
    </row>
    <row r="32177" spans="5:5" ht="12" customHeight="1">
      <c r="E32177" s="576"/>
    </row>
    <row r="32178" spans="5:5" ht="12" customHeight="1">
      <c r="E32178" s="576"/>
    </row>
    <row r="32179" spans="5:5" ht="12" customHeight="1">
      <c r="E32179" s="576"/>
    </row>
    <row r="32180" spans="5:5" ht="12" customHeight="1">
      <c r="E32180" s="576"/>
    </row>
    <row r="32181" spans="5:5" ht="12" customHeight="1">
      <c r="E32181" s="576"/>
    </row>
    <row r="32182" spans="5:5" ht="12" customHeight="1">
      <c r="E32182" s="576"/>
    </row>
    <row r="32183" spans="5:5" ht="12" customHeight="1">
      <c r="E32183" s="576"/>
    </row>
    <row r="32184" spans="5:5" ht="12" customHeight="1">
      <c r="E32184" s="576"/>
    </row>
    <row r="32185" spans="5:5" ht="12" customHeight="1">
      <c r="E32185" s="576"/>
    </row>
    <row r="32186" spans="5:5" ht="12" customHeight="1">
      <c r="E32186" s="576"/>
    </row>
    <row r="32187" spans="5:5" ht="12" customHeight="1">
      <c r="E32187" s="576"/>
    </row>
    <row r="32188" spans="5:5" ht="12" customHeight="1">
      <c r="E32188" s="576"/>
    </row>
    <row r="32189" spans="5:5" ht="12" customHeight="1">
      <c r="E32189" s="576"/>
    </row>
    <row r="32190" spans="5:5" ht="12" customHeight="1">
      <c r="E32190" s="576"/>
    </row>
    <row r="32191" spans="5:5" ht="12" customHeight="1">
      <c r="E32191" s="576"/>
    </row>
    <row r="32192" spans="5:5" ht="12" customHeight="1">
      <c r="E32192" s="576"/>
    </row>
    <row r="32193" spans="5:5" ht="12" customHeight="1">
      <c r="E32193" s="576"/>
    </row>
    <row r="32194" spans="5:5" ht="12" customHeight="1">
      <c r="E32194" s="576"/>
    </row>
    <row r="32195" spans="5:5" ht="12" customHeight="1">
      <c r="E32195" s="576"/>
    </row>
    <row r="32196" spans="5:5" ht="12" customHeight="1">
      <c r="E32196" s="576"/>
    </row>
    <row r="32197" spans="5:5" ht="12" customHeight="1">
      <c r="E32197" s="576"/>
    </row>
    <row r="32198" spans="5:5" ht="12" customHeight="1">
      <c r="E32198" s="576"/>
    </row>
    <row r="32199" spans="5:5" ht="12" customHeight="1">
      <c r="E32199" s="576"/>
    </row>
    <row r="32200" spans="5:5" ht="12" customHeight="1">
      <c r="E32200" s="576"/>
    </row>
    <row r="32201" spans="5:5" ht="12" customHeight="1">
      <c r="E32201" s="576"/>
    </row>
    <row r="32202" spans="5:5" ht="12" customHeight="1">
      <c r="E32202" s="576"/>
    </row>
    <row r="32203" spans="5:5" ht="12" customHeight="1">
      <c r="E32203" s="576"/>
    </row>
    <row r="32204" spans="5:5" ht="12" customHeight="1">
      <c r="E32204" s="576"/>
    </row>
    <row r="32205" spans="5:5" ht="12" customHeight="1">
      <c r="E32205" s="576"/>
    </row>
    <row r="32206" spans="5:5" ht="12" customHeight="1">
      <c r="E32206" s="576"/>
    </row>
    <row r="32207" spans="5:5" ht="12" customHeight="1">
      <c r="E32207" s="576"/>
    </row>
    <row r="32208" spans="5:5" ht="12" customHeight="1">
      <c r="E32208" s="576"/>
    </row>
    <row r="32209" spans="5:5" ht="12" customHeight="1">
      <c r="E32209" s="576"/>
    </row>
    <row r="32210" spans="5:5" ht="12" customHeight="1">
      <c r="E32210" s="576"/>
    </row>
    <row r="32211" spans="5:5" ht="12" customHeight="1">
      <c r="E32211" s="576"/>
    </row>
    <row r="32212" spans="5:5" ht="12" customHeight="1">
      <c r="E32212" s="576"/>
    </row>
    <row r="32213" spans="5:5" ht="12" customHeight="1">
      <c r="E32213" s="576"/>
    </row>
    <row r="32214" spans="5:5" ht="12" customHeight="1">
      <c r="E32214" s="576"/>
    </row>
    <row r="32215" spans="5:5" ht="12" customHeight="1">
      <c r="E32215" s="576"/>
    </row>
    <row r="32216" spans="5:5" ht="12" customHeight="1">
      <c r="E32216" s="576"/>
    </row>
    <row r="32217" spans="5:5" ht="12" customHeight="1">
      <c r="E32217" s="576"/>
    </row>
    <row r="32218" spans="5:5" ht="12" customHeight="1">
      <c r="E32218" s="576"/>
    </row>
    <row r="32219" spans="5:5" ht="12" customHeight="1">
      <c r="E32219" s="576"/>
    </row>
    <row r="32220" spans="5:5" ht="12" customHeight="1">
      <c r="E32220" s="576"/>
    </row>
    <row r="32221" spans="5:5" ht="12" customHeight="1">
      <c r="E32221" s="576"/>
    </row>
    <row r="32222" spans="5:5" ht="12" customHeight="1">
      <c r="E32222" s="576"/>
    </row>
    <row r="32223" spans="5:5" ht="12" customHeight="1">
      <c r="E32223" s="576"/>
    </row>
    <row r="32224" spans="5:5" ht="12" customHeight="1">
      <c r="E32224" s="576"/>
    </row>
    <row r="32225" spans="5:5" ht="12" customHeight="1">
      <c r="E32225" s="576"/>
    </row>
    <row r="32226" spans="5:5" ht="12" customHeight="1">
      <c r="E32226" s="576"/>
    </row>
    <row r="32227" spans="5:5" ht="12" customHeight="1">
      <c r="E32227" s="576"/>
    </row>
    <row r="32228" spans="5:5" ht="12" customHeight="1">
      <c r="E32228" s="576"/>
    </row>
    <row r="32229" spans="5:5" ht="12" customHeight="1">
      <c r="E32229" s="576"/>
    </row>
    <row r="32230" spans="5:5" ht="12" customHeight="1">
      <c r="E32230" s="576"/>
    </row>
    <row r="32231" spans="5:5" ht="12" customHeight="1">
      <c r="E32231" s="576"/>
    </row>
    <row r="32232" spans="5:5" ht="12" customHeight="1">
      <c r="E32232" s="576"/>
    </row>
    <row r="32233" spans="5:5" ht="12" customHeight="1">
      <c r="E32233" s="576"/>
    </row>
    <row r="32234" spans="5:5" ht="12" customHeight="1">
      <c r="E32234" s="576"/>
    </row>
    <row r="32235" spans="5:5" ht="12" customHeight="1">
      <c r="E32235" s="576"/>
    </row>
    <row r="32236" spans="5:5" ht="12" customHeight="1">
      <c r="E32236" s="576"/>
    </row>
    <row r="32237" spans="5:5" ht="12" customHeight="1">
      <c r="E32237" s="576"/>
    </row>
    <row r="32238" spans="5:5" ht="12" customHeight="1">
      <c r="E32238" s="576"/>
    </row>
    <row r="32239" spans="5:5" ht="12" customHeight="1">
      <c r="E32239" s="576"/>
    </row>
    <row r="32240" spans="5:5" ht="12" customHeight="1">
      <c r="E32240" s="576"/>
    </row>
    <row r="32241" spans="5:5" ht="12" customHeight="1">
      <c r="E32241" s="576"/>
    </row>
    <row r="32242" spans="5:5" ht="12" customHeight="1">
      <c r="E32242" s="576"/>
    </row>
    <row r="32243" spans="5:5" ht="12" customHeight="1">
      <c r="E32243" s="576"/>
    </row>
    <row r="32244" spans="5:5" ht="12" customHeight="1">
      <c r="E32244" s="576"/>
    </row>
    <row r="32245" spans="5:5" ht="12" customHeight="1">
      <c r="E32245" s="576"/>
    </row>
    <row r="32246" spans="5:5" ht="12" customHeight="1">
      <c r="E32246" s="576"/>
    </row>
    <row r="32247" spans="5:5" ht="12" customHeight="1">
      <c r="E32247" s="576"/>
    </row>
    <row r="32248" spans="5:5" ht="12" customHeight="1">
      <c r="E32248" s="576"/>
    </row>
    <row r="32249" spans="5:5" ht="12" customHeight="1">
      <c r="E32249" s="576"/>
    </row>
    <row r="32250" spans="5:5" ht="12" customHeight="1">
      <c r="E32250" s="576"/>
    </row>
    <row r="32251" spans="5:5" ht="12" customHeight="1">
      <c r="E32251" s="576"/>
    </row>
    <row r="32252" spans="5:5" ht="12" customHeight="1">
      <c r="E32252" s="576"/>
    </row>
    <row r="32253" spans="5:5" ht="12" customHeight="1">
      <c r="E32253" s="576"/>
    </row>
    <row r="32254" spans="5:5" ht="12" customHeight="1">
      <c r="E32254" s="576"/>
    </row>
    <row r="32255" spans="5:5" ht="12" customHeight="1">
      <c r="E32255" s="576"/>
    </row>
    <row r="32256" spans="5:5" ht="12" customHeight="1">
      <c r="E32256" s="576"/>
    </row>
    <row r="32257" spans="5:5" ht="12" customHeight="1">
      <c r="E32257" s="576"/>
    </row>
    <row r="32258" spans="5:5" ht="12" customHeight="1">
      <c r="E32258" s="576"/>
    </row>
    <row r="32259" spans="5:5" ht="12" customHeight="1">
      <c r="E32259" s="576"/>
    </row>
    <row r="32260" spans="5:5" ht="12" customHeight="1">
      <c r="E32260" s="576"/>
    </row>
    <row r="32261" spans="5:5" ht="12" customHeight="1">
      <c r="E32261" s="576"/>
    </row>
    <row r="32262" spans="5:5" ht="12" customHeight="1">
      <c r="E32262" s="576"/>
    </row>
    <row r="32263" spans="5:5" ht="12" customHeight="1">
      <c r="E32263" s="576"/>
    </row>
    <row r="32264" spans="5:5" ht="12" customHeight="1">
      <c r="E32264" s="576"/>
    </row>
    <row r="32265" spans="5:5" ht="12" customHeight="1">
      <c r="E32265" s="576"/>
    </row>
    <row r="32266" spans="5:5" ht="12" customHeight="1">
      <c r="E32266" s="576"/>
    </row>
    <row r="32267" spans="5:5" ht="12" customHeight="1">
      <c r="E32267" s="576"/>
    </row>
    <row r="32268" spans="5:5" ht="12" customHeight="1">
      <c r="E32268" s="576"/>
    </row>
    <row r="32269" spans="5:5" ht="12" customHeight="1">
      <c r="E32269" s="576"/>
    </row>
    <row r="32270" spans="5:5" ht="12" customHeight="1">
      <c r="E32270" s="576"/>
    </row>
    <row r="32271" spans="5:5" ht="12" customHeight="1">
      <c r="E32271" s="576"/>
    </row>
    <row r="32272" spans="5:5" ht="12" customHeight="1">
      <c r="E32272" s="576"/>
    </row>
    <row r="32273" spans="5:5" ht="12" customHeight="1">
      <c r="E32273" s="576"/>
    </row>
    <row r="32274" spans="5:5" ht="12" customHeight="1">
      <c r="E32274" s="576"/>
    </row>
    <row r="32275" spans="5:5" ht="12" customHeight="1">
      <c r="E32275" s="576"/>
    </row>
    <row r="32276" spans="5:5" ht="12" customHeight="1">
      <c r="E32276" s="576"/>
    </row>
    <row r="32277" spans="5:5" ht="12" customHeight="1">
      <c r="E32277" s="576"/>
    </row>
    <row r="32278" spans="5:5" ht="12" customHeight="1">
      <c r="E32278" s="576"/>
    </row>
    <row r="32279" spans="5:5" ht="12" customHeight="1">
      <c r="E32279" s="576"/>
    </row>
    <row r="32280" spans="5:5" ht="12" customHeight="1">
      <c r="E32280" s="576"/>
    </row>
    <row r="32281" spans="5:5" ht="12" customHeight="1">
      <c r="E32281" s="576"/>
    </row>
    <row r="32282" spans="5:5" ht="12" customHeight="1">
      <c r="E32282" s="576"/>
    </row>
    <row r="32283" spans="5:5" ht="12" customHeight="1">
      <c r="E32283" s="576"/>
    </row>
    <row r="32284" spans="5:5" ht="12" customHeight="1">
      <c r="E32284" s="576"/>
    </row>
    <row r="32285" spans="5:5" ht="12" customHeight="1">
      <c r="E32285" s="576"/>
    </row>
    <row r="32286" spans="5:5" ht="12" customHeight="1">
      <c r="E32286" s="576"/>
    </row>
    <row r="32287" spans="5:5" ht="12" customHeight="1">
      <c r="E32287" s="576"/>
    </row>
    <row r="32288" spans="5:5" ht="12" customHeight="1">
      <c r="E32288" s="576"/>
    </row>
    <row r="32289" spans="5:5" ht="12" customHeight="1">
      <c r="E32289" s="576"/>
    </row>
    <row r="32290" spans="5:5" ht="12" customHeight="1">
      <c r="E32290" s="576"/>
    </row>
    <row r="32291" spans="5:5" ht="12" customHeight="1">
      <c r="E32291" s="576"/>
    </row>
    <row r="32292" spans="5:5" ht="12" customHeight="1">
      <c r="E32292" s="576"/>
    </row>
    <row r="32293" spans="5:5" ht="12" customHeight="1">
      <c r="E32293" s="576"/>
    </row>
    <row r="32294" spans="5:5" ht="12" customHeight="1">
      <c r="E32294" s="576"/>
    </row>
    <row r="32295" spans="5:5" ht="12" customHeight="1">
      <c r="E32295" s="576"/>
    </row>
    <row r="32296" spans="5:5" ht="12" customHeight="1">
      <c r="E32296" s="576"/>
    </row>
    <row r="32297" spans="5:5" ht="12" customHeight="1">
      <c r="E32297" s="576"/>
    </row>
    <row r="32298" spans="5:5" ht="12" customHeight="1">
      <c r="E32298" s="576"/>
    </row>
    <row r="32299" spans="5:5" ht="12" customHeight="1">
      <c r="E32299" s="576"/>
    </row>
    <row r="32300" spans="5:5" ht="12" customHeight="1">
      <c r="E32300" s="576"/>
    </row>
    <row r="32301" spans="5:5" ht="12" customHeight="1">
      <c r="E32301" s="576"/>
    </row>
    <row r="32302" spans="5:5" ht="12" customHeight="1">
      <c r="E32302" s="576"/>
    </row>
    <row r="32303" spans="5:5" ht="12" customHeight="1">
      <c r="E32303" s="576"/>
    </row>
    <row r="32304" spans="5:5" ht="12" customHeight="1">
      <c r="E32304" s="576"/>
    </row>
    <row r="32305" spans="5:5" ht="12" customHeight="1">
      <c r="E32305" s="576"/>
    </row>
    <row r="32306" spans="5:5" ht="12" customHeight="1">
      <c r="E32306" s="576"/>
    </row>
    <row r="32307" spans="5:5" ht="12" customHeight="1">
      <c r="E32307" s="576"/>
    </row>
    <row r="32308" spans="5:5" ht="12" customHeight="1">
      <c r="E32308" s="576"/>
    </row>
    <row r="32309" spans="5:5" ht="12" customHeight="1">
      <c r="E32309" s="576"/>
    </row>
    <row r="32310" spans="5:5" ht="12" customHeight="1">
      <c r="E32310" s="576"/>
    </row>
    <row r="32311" spans="5:5" ht="12" customHeight="1">
      <c r="E32311" s="576"/>
    </row>
    <row r="32312" spans="5:5" ht="12" customHeight="1">
      <c r="E32312" s="576"/>
    </row>
    <row r="32313" spans="5:5" ht="12" customHeight="1">
      <c r="E32313" s="576"/>
    </row>
    <row r="32314" spans="5:5" ht="12" customHeight="1">
      <c r="E32314" s="576"/>
    </row>
    <row r="32315" spans="5:5" ht="12" customHeight="1">
      <c r="E32315" s="576"/>
    </row>
    <row r="32316" spans="5:5" ht="12" customHeight="1">
      <c r="E32316" s="576"/>
    </row>
    <row r="32317" spans="5:5" ht="12" customHeight="1">
      <c r="E32317" s="576"/>
    </row>
    <row r="32318" spans="5:5" ht="12" customHeight="1">
      <c r="E32318" s="576"/>
    </row>
    <row r="32319" spans="5:5" ht="12" customHeight="1">
      <c r="E32319" s="576"/>
    </row>
    <row r="32320" spans="5:5" ht="12" customHeight="1">
      <c r="E32320" s="576"/>
    </row>
    <row r="32321" spans="5:5" ht="12" customHeight="1">
      <c r="E32321" s="576"/>
    </row>
    <row r="32322" spans="5:5" ht="12" customHeight="1">
      <c r="E32322" s="576"/>
    </row>
    <row r="32323" spans="5:5" ht="12" customHeight="1">
      <c r="E32323" s="576"/>
    </row>
    <row r="32324" spans="5:5" ht="12" customHeight="1">
      <c r="E32324" s="576"/>
    </row>
    <row r="32325" spans="5:5" ht="12" customHeight="1">
      <c r="E32325" s="576"/>
    </row>
    <row r="32326" spans="5:5" ht="12" customHeight="1">
      <c r="E32326" s="576"/>
    </row>
    <row r="32327" spans="5:5" ht="12" customHeight="1">
      <c r="E32327" s="576"/>
    </row>
    <row r="32328" spans="5:5" ht="12" customHeight="1">
      <c r="E32328" s="576"/>
    </row>
    <row r="32329" spans="5:5" ht="12" customHeight="1">
      <c r="E32329" s="576"/>
    </row>
    <row r="32330" spans="5:5" ht="12" customHeight="1">
      <c r="E32330" s="576"/>
    </row>
    <row r="32331" spans="5:5" ht="12" customHeight="1">
      <c r="E32331" s="576"/>
    </row>
    <row r="32332" spans="5:5" ht="12" customHeight="1">
      <c r="E32332" s="576"/>
    </row>
    <row r="32333" spans="5:5" ht="12" customHeight="1">
      <c r="E32333" s="576"/>
    </row>
    <row r="32334" spans="5:5" ht="12" customHeight="1">
      <c r="E32334" s="576"/>
    </row>
    <row r="32335" spans="5:5" ht="12" customHeight="1">
      <c r="E32335" s="576"/>
    </row>
    <row r="32336" spans="5:5" ht="12" customHeight="1">
      <c r="E32336" s="576"/>
    </row>
    <row r="32337" spans="5:5" ht="12" customHeight="1">
      <c r="E32337" s="576"/>
    </row>
    <row r="32338" spans="5:5" ht="12" customHeight="1">
      <c r="E32338" s="576"/>
    </row>
    <row r="32339" spans="5:5" ht="12" customHeight="1">
      <c r="E32339" s="576"/>
    </row>
    <row r="32340" spans="5:5" ht="12" customHeight="1">
      <c r="E32340" s="576"/>
    </row>
    <row r="32341" spans="5:5" ht="12" customHeight="1">
      <c r="E32341" s="576"/>
    </row>
    <row r="32342" spans="5:5" ht="12" customHeight="1">
      <c r="E32342" s="576"/>
    </row>
    <row r="32343" spans="5:5" ht="12" customHeight="1">
      <c r="E32343" s="576"/>
    </row>
    <row r="32344" spans="5:5" ht="12" customHeight="1">
      <c r="E32344" s="576"/>
    </row>
    <row r="32345" spans="5:5" ht="12" customHeight="1">
      <c r="E32345" s="576"/>
    </row>
    <row r="32346" spans="5:5" ht="12" customHeight="1">
      <c r="E32346" s="576"/>
    </row>
    <row r="32347" spans="5:5" ht="12" customHeight="1">
      <c r="E32347" s="576"/>
    </row>
    <row r="32348" spans="5:5" ht="12" customHeight="1">
      <c r="E32348" s="576"/>
    </row>
    <row r="32349" spans="5:5" ht="12" customHeight="1">
      <c r="E32349" s="576"/>
    </row>
    <row r="32350" spans="5:5" ht="12" customHeight="1">
      <c r="E32350" s="576"/>
    </row>
    <row r="32351" spans="5:5" ht="12" customHeight="1">
      <c r="E32351" s="576"/>
    </row>
    <row r="32352" spans="5:5" ht="12" customHeight="1">
      <c r="E32352" s="576"/>
    </row>
    <row r="32353" spans="5:5" ht="12" customHeight="1">
      <c r="E32353" s="576"/>
    </row>
    <row r="32354" spans="5:5" ht="12" customHeight="1">
      <c r="E32354" s="576"/>
    </row>
    <row r="32355" spans="5:5" ht="12" customHeight="1">
      <c r="E32355" s="576"/>
    </row>
    <row r="32356" spans="5:5" ht="12" customHeight="1">
      <c r="E32356" s="576"/>
    </row>
    <row r="32357" spans="5:5" ht="12" customHeight="1">
      <c r="E32357" s="576"/>
    </row>
    <row r="32358" spans="5:5" ht="12" customHeight="1">
      <c r="E32358" s="576"/>
    </row>
    <row r="32359" spans="5:5" ht="12" customHeight="1">
      <c r="E32359" s="576"/>
    </row>
    <row r="32360" spans="5:5" ht="12" customHeight="1">
      <c r="E32360" s="576"/>
    </row>
    <row r="32361" spans="5:5" ht="12" customHeight="1">
      <c r="E32361" s="576"/>
    </row>
    <row r="32362" spans="5:5" ht="12" customHeight="1">
      <c r="E32362" s="576"/>
    </row>
    <row r="32363" spans="5:5" ht="12" customHeight="1">
      <c r="E32363" s="576"/>
    </row>
    <row r="32364" spans="5:5" ht="12" customHeight="1">
      <c r="E32364" s="576"/>
    </row>
    <row r="32365" spans="5:5" ht="12" customHeight="1">
      <c r="E32365" s="576"/>
    </row>
    <row r="32366" spans="5:5" ht="12" customHeight="1">
      <c r="E32366" s="576"/>
    </row>
    <row r="32367" spans="5:5" ht="12" customHeight="1">
      <c r="E32367" s="576"/>
    </row>
    <row r="32368" spans="5:5" ht="12" customHeight="1">
      <c r="E32368" s="576"/>
    </row>
    <row r="32369" spans="5:5" ht="12" customHeight="1">
      <c r="E32369" s="576"/>
    </row>
    <row r="32370" spans="5:5" ht="12" customHeight="1">
      <c r="E32370" s="576"/>
    </row>
    <row r="32371" spans="5:5" ht="12" customHeight="1">
      <c r="E32371" s="576"/>
    </row>
    <row r="32372" spans="5:5" ht="12" customHeight="1">
      <c r="E32372" s="576"/>
    </row>
    <row r="32373" spans="5:5" ht="12" customHeight="1">
      <c r="E32373" s="576"/>
    </row>
    <row r="32374" spans="5:5" ht="12" customHeight="1">
      <c r="E32374" s="576"/>
    </row>
    <row r="32375" spans="5:5" ht="12" customHeight="1">
      <c r="E32375" s="576"/>
    </row>
    <row r="32376" spans="5:5" ht="12" customHeight="1">
      <c r="E32376" s="576"/>
    </row>
    <row r="32377" spans="5:5" ht="12" customHeight="1">
      <c r="E32377" s="576"/>
    </row>
    <row r="32378" spans="5:5" ht="12" customHeight="1">
      <c r="E32378" s="576"/>
    </row>
    <row r="32379" spans="5:5" ht="12" customHeight="1">
      <c r="E32379" s="576"/>
    </row>
    <row r="32380" spans="5:5" ht="12" customHeight="1">
      <c r="E32380" s="576"/>
    </row>
    <row r="32381" spans="5:5" ht="12" customHeight="1">
      <c r="E32381" s="576"/>
    </row>
    <row r="32382" spans="5:5" ht="12" customHeight="1">
      <c r="E32382" s="576"/>
    </row>
    <row r="32383" spans="5:5" ht="12" customHeight="1">
      <c r="E32383" s="576"/>
    </row>
    <row r="32384" spans="5:5" ht="12" customHeight="1">
      <c r="E32384" s="576"/>
    </row>
    <row r="32385" spans="5:5" ht="12" customHeight="1">
      <c r="E32385" s="576"/>
    </row>
    <row r="32386" spans="5:5" ht="12" customHeight="1">
      <c r="E32386" s="576"/>
    </row>
    <row r="32387" spans="5:5" ht="12" customHeight="1">
      <c r="E32387" s="576"/>
    </row>
    <row r="32388" spans="5:5" ht="12" customHeight="1">
      <c r="E32388" s="576"/>
    </row>
    <row r="32389" spans="5:5" ht="12" customHeight="1">
      <c r="E32389" s="576"/>
    </row>
    <row r="32390" spans="5:5" ht="12" customHeight="1">
      <c r="E32390" s="576"/>
    </row>
    <row r="32391" spans="5:5" ht="12" customHeight="1">
      <c r="E32391" s="576"/>
    </row>
    <row r="32392" spans="5:5" ht="12" customHeight="1">
      <c r="E32392" s="576"/>
    </row>
    <row r="32393" spans="5:5" ht="12" customHeight="1">
      <c r="E32393" s="576"/>
    </row>
    <row r="32394" spans="5:5" ht="12" customHeight="1">
      <c r="E32394" s="576"/>
    </row>
    <row r="32395" spans="5:5" ht="12" customHeight="1">
      <c r="E32395" s="576"/>
    </row>
    <row r="32396" spans="5:5" ht="12" customHeight="1">
      <c r="E32396" s="576"/>
    </row>
    <row r="32397" spans="5:5" ht="12" customHeight="1">
      <c r="E32397" s="576"/>
    </row>
    <row r="32398" spans="5:5" ht="12" customHeight="1">
      <c r="E32398" s="576"/>
    </row>
    <row r="32399" spans="5:5" ht="12" customHeight="1">
      <c r="E32399" s="576"/>
    </row>
    <row r="32400" spans="5:5" ht="12" customHeight="1">
      <c r="E32400" s="576"/>
    </row>
    <row r="32401" spans="5:5" ht="12" customHeight="1">
      <c r="E32401" s="576"/>
    </row>
    <row r="32402" spans="5:5" ht="12" customHeight="1">
      <c r="E32402" s="576"/>
    </row>
    <row r="32403" spans="5:5" ht="12" customHeight="1">
      <c r="E32403" s="576"/>
    </row>
    <row r="32404" spans="5:5" ht="12" customHeight="1">
      <c r="E32404" s="576"/>
    </row>
    <row r="32405" spans="5:5" ht="12" customHeight="1">
      <c r="E32405" s="576"/>
    </row>
    <row r="32406" spans="5:5" ht="12" customHeight="1">
      <c r="E32406" s="576"/>
    </row>
    <row r="32407" spans="5:5" ht="12" customHeight="1">
      <c r="E32407" s="576"/>
    </row>
    <row r="32408" spans="5:5" ht="12" customHeight="1">
      <c r="E32408" s="576"/>
    </row>
    <row r="32409" spans="5:5" ht="12" customHeight="1">
      <c r="E32409" s="576"/>
    </row>
    <row r="32410" spans="5:5" ht="12" customHeight="1">
      <c r="E32410" s="576"/>
    </row>
    <row r="32411" spans="5:5" ht="12" customHeight="1">
      <c r="E32411" s="576"/>
    </row>
    <row r="32412" spans="5:5" ht="12" customHeight="1">
      <c r="E32412" s="576"/>
    </row>
    <row r="32413" spans="5:5" ht="12" customHeight="1">
      <c r="E32413" s="576"/>
    </row>
    <row r="32414" spans="5:5" ht="12" customHeight="1">
      <c r="E32414" s="576"/>
    </row>
    <row r="32415" spans="5:5" ht="12" customHeight="1">
      <c r="E32415" s="576"/>
    </row>
    <row r="32416" spans="5:5" ht="12" customHeight="1">
      <c r="E32416" s="576"/>
    </row>
    <row r="32417" spans="5:5" ht="12" customHeight="1">
      <c r="E32417" s="576"/>
    </row>
    <row r="32418" spans="5:5" ht="12" customHeight="1">
      <c r="E32418" s="576"/>
    </row>
    <row r="32419" spans="5:5" ht="12" customHeight="1">
      <c r="E32419" s="576"/>
    </row>
    <row r="32420" spans="5:5" ht="12" customHeight="1">
      <c r="E32420" s="576"/>
    </row>
    <row r="32421" spans="5:5" ht="12" customHeight="1">
      <c r="E32421" s="576"/>
    </row>
    <row r="32422" spans="5:5" ht="12" customHeight="1">
      <c r="E32422" s="576"/>
    </row>
    <row r="32423" spans="5:5" ht="12" customHeight="1">
      <c r="E32423" s="576"/>
    </row>
    <row r="32424" spans="5:5" ht="12" customHeight="1">
      <c r="E32424" s="576"/>
    </row>
    <row r="32425" spans="5:5" ht="12" customHeight="1">
      <c r="E32425" s="576"/>
    </row>
    <row r="32426" spans="5:5" ht="12" customHeight="1">
      <c r="E32426" s="576"/>
    </row>
    <row r="32427" spans="5:5" ht="12" customHeight="1">
      <c r="E32427" s="576"/>
    </row>
    <row r="32428" spans="5:5" ht="12" customHeight="1">
      <c r="E32428" s="576"/>
    </row>
    <row r="32429" spans="5:5" ht="12" customHeight="1">
      <c r="E32429" s="576"/>
    </row>
    <row r="32430" spans="5:5" ht="12" customHeight="1">
      <c r="E32430" s="576"/>
    </row>
    <row r="32431" spans="5:5" ht="12" customHeight="1">
      <c r="E32431" s="576"/>
    </row>
    <row r="32432" spans="5:5" ht="12" customHeight="1">
      <c r="E32432" s="576"/>
    </row>
    <row r="32433" spans="5:5" ht="12" customHeight="1">
      <c r="E32433" s="576"/>
    </row>
    <row r="32434" spans="5:5" ht="12" customHeight="1">
      <c r="E32434" s="576"/>
    </row>
    <row r="32435" spans="5:5" ht="12" customHeight="1">
      <c r="E32435" s="576"/>
    </row>
    <row r="32436" spans="5:5" ht="12" customHeight="1">
      <c r="E32436" s="576"/>
    </row>
    <row r="32437" spans="5:5" ht="12" customHeight="1">
      <c r="E32437" s="576"/>
    </row>
    <row r="32438" spans="5:5" ht="12" customHeight="1">
      <c r="E32438" s="576"/>
    </row>
    <row r="32439" spans="5:5" ht="12" customHeight="1">
      <c r="E32439" s="576"/>
    </row>
    <row r="32440" spans="5:5" ht="12" customHeight="1">
      <c r="E32440" s="576"/>
    </row>
    <row r="32441" spans="5:5" ht="12" customHeight="1">
      <c r="E32441" s="576"/>
    </row>
    <row r="32442" spans="5:5" ht="12" customHeight="1">
      <c r="E32442" s="576"/>
    </row>
    <row r="32443" spans="5:5" ht="12" customHeight="1">
      <c r="E32443" s="576"/>
    </row>
    <row r="32444" spans="5:5" ht="12" customHeight="1">
      <c r="E32444" s="576"/>
    </row>
    <row r="32445" spans="5:5" ht="12" customHeight="1">
      <c r="E32445" s="576"/>
    </row>
    <row r="32446" spans="5:5" ht="12" customHeight="1">
      <c r="E32446" s="576"/>
    </row>
    <row r="32447" spans="5:5" ht="12" customHeight="1">
      <c r="E32447" s="576"/>
    </row>
    <row r="32448" spans="5:5" ht="12" customHeight="1">
      <c r="E32448" s="576"/>
    </row>
    <row r="32449" spans="5:5" ht="12" customHeight="1">
      <c r="E32449" s="576"/>
    </row>
    <row r="32450" spans="5:5" ht="12" customHeight="1">
      <c r="E32450" s="576"/>
    </row>
    <row r="32451" spans="5:5" ht="12" customHeight="1">
      <c r="E32451" s="576"/>
    </row>
    <row r="32452" spans="5:5" ht="12" customHeight="1">
      <c r="E32452" s="576"/>
    </row>
    <row r="32453" spans="5:5" ht="12" customHeight="1">
      <c r="E32453" s="576"/>
    </row>
    <row r="32454" spans="5:5" ht="12" customHeight="1">
      <c r="E32454" s="576"/>
    </row>
    <row r="32455" spans="5:5" ht="12" customHeight="1">
      <c r="E32455" s="576"/>
    </row>
    <row r="32456" spans="5:5" ht="12" customHeight="1">
      <c r="E32456" s="576"/>
    </row>
    <row r="32457" spans="5:5" ht="12" customHeight="1">
      <c r="E32457" s="576"/>
    </row>
    <row r="32458" spans="5:5" ht="12" customHeight="1">
      <c r="E32458" s="576"/>
    </row>
    <row r="32459" spans="5:5" ht="12" customHeight="1">
      <c r="E32459" s="576"/>
    </row>
    <row r="32460" spans="5:5" ht="12" customHeight="1">
      <c r="E32460" s="576"/>
    </row>
    <row r="32461" spans="5:5" ht="12" customHeight="1">
      <c r="E32461" s="576"/>
    </row>
    <row r="32462" spans="5:5" ht="12" customHeight="1">
      <c r="E32462" s="576"/>
    </row>
    <row r="32463" spans="5:5" ht="12" customHeight="1">
      <c r="E32463" s="576"/>
    </row>
    <row r="32464" spans="5:5" ht="12" customHeight="1">
      <c r="E32464" s="576"/>
    </row>
    <row r="32465" spans="5:5" ht="12" customHeight="1">
      <c r="E32465" s="576"/>
    </row>
    <row r="32466" spans="5:5" ht="12" customHeight="1">
      <c r="E32466" s="576"/>
    </row>
    <row r="32467" spans="5:5" ht="12" customHeight="1">
      <c r="E32467" s="576"/>
    </row>
    <row r="32468" spans="5:5" ht="12" customHeight="1">
      <c r="E32468" s="576"/>
    </row>
    <row r="32469" spans="5:5" ht="12" customHeight="1">
      <c r="E32469" s="576"/>
    </row>
    <row r="32470" spans="5:5" ht="12" customHeight="1">
      <c r="E32470" s="576"/>
    </row>
    <row r="32471" spans="5:5" ht="12" customHeight="1">
      <c r="E32471" s="576"/>
    </row>
    <row r="32472" spans="5:5" ht="12" customHeight="1">
      <c r="E32472" s="576"/>
    </row>
    <row r="32473" spans="5:5" ht="12" customHeight="1">
      <c r="E32473" s="576"/>
    </row>
    <row r="32474" spans="5:5" ht="12" customHeight="1">
      <c r="E32474" s="576"/>
    </row>
    <row r="32475" spans="5:5" ht="12" customHeight="1">
      <c r="E32475" s="576"/>
    </row>
    <row r="32476" spans="5:5" ht="12" customHeight="1">
      <c r="E32476" s="576"/>
    </row>
    <row r="32477" spans="5:5" ht="12" customHeight="1">
      <c r="E32477" s="576"/>
    </row>
    <row r="32478" spans="5:5" ht="12" customHeight="1">
      <c r="E32478" s="576"/>
    </row>
    <row r="32479" spans="5:5" ht="12" customHeight="1">
      <c r="E32479" s="576"/>
    </row>
    <row r="32480" spans="5:5" ht="12" customHeight="1">
      <c r="E32480" s="576"/>
    </row>
    <row r="32481" spans="5:5" ht="12" customHeight="1">
      <c r="E32481" s="576"/>
    </row>
    <row r="32482" spans="5:5" ht="12" customHeight="1">
      <c r="E32482" s="576"/>
    </row>
    <row r="32483" spans="5:5" ht="12" customHeight="1">
      <c r="E32483" s="576"/>
    </row>
    <row r="32484" spans="5:5" ht="12" customHeight="1">
      <c r="E32484" s="576"/>
    </row>
    <row r="32485" spans="5:5" ht="12" customHeight="1">
      <c r="E32485" s="576"/>
    </row>
    <row r="32486" spans="5:5" ht="12" customHeight="1">
      <c r="E32486" s="576"/>
    </row>
    <row r="32487" spans="5:5" ht="12" customHeight="1">
      <c r="E32487" s="576"/>
    </row>
    <row r="32488" spans="5:5" ht="12" customHeight="1">
      <c r="E32488" s="576"/>
    </row>
    <row r="32489" spans="5:5" ht="12" customHeight="1">
      <c r="E32489" s="576"/>
    </row>
    <row r="32490" spans="5:5" ht="12" customHeight="1">
      <c r="E32490" s="576"/>
    </row>
    <row r="32491" spans="5:5" ht="12" customHeight="1">
      <c r="E32491" s="576"/>
    </row>
    <row r="32492" spans="5:5" ht="12" customHeight="1">
      <c r="E32492" s="576"/>
    </row>
    <row r="32493" spans="5:5" ht="12" customHeight="1">
      <c r="E32493" s="576"/>
    </row>
    <row r="32494" spans="5:5" ht="12" customHeight="1">
      <c r="E32494" s="576"/>
    </row>
    <row r="32495" spans="5:5" ht="12" customHeight="1">
      <c r="E32495" s="576"/>
    </row>
    <row r="32496" spans="5:5" ht="12" customHeight="1">
      <c r="E32496" s="576"/>
    </row>
    <row r="32497" spans="5:5" ht="12" customHeight="1">
      <c r="E32497" s="576"/>
    </row>
    <row r="32498" spans="5:5" ht="12" customHeight="1">
      <c r="E32498" s="576"/>
    </row>
    <row r="32499" spans="5:5" ht="12" customHeight="1">
      <c r="E32499" s="576"/>
    </row>
    <row r="32500" spans="5:5" ht="12" customHeight="1">
      <c r="E32500" s="576"/>
    </row>
    <row r="32501" spans="5:5" ht="12" customHeight="1">
      <c r="E32501" s="576"/>
    </row>
    <row r="32502" spans="5:5" ht="12" customHeight="1">
      <c r="E32502" s="576"/>
    </row>
    <row r="32503" spans="5:5" ht="12" customHeight="1">
      <c r="E32503" s="576"/>
    </row>
    <row r="32504" spans="5:5" ht="12" customHeight="1">
      <c r="E32504" s="576"/>
    </row>
    <row r="32505" spans="5:5" ht="12" customHeight="1">
      <c r="E32505" s="576"/>
    </row>
    <row r="32506" spans="5:5" ht="12" customHeight="1">
      <c r="E32506" s="576"/>
    </row>
    <row r="32507" spans="5:5" ht="12" customHeight="1">
      <c r="E32507" s="576"/>
    </row>
    <row r="32508" spans="5:5" ht="12" customHeight="1">
      <c r="E32508" s="576"/>
    </row>
    <row r="32509" spans="5:5" ht="12" customHeight="1">
      <c r="E32509" s="576"/>
    </row>
    <row r="32510" spans="5:5" ht="12" customHeight="1">
      <c r="E32510" s="576"/>
    </row>
    <row r="32511" spans="5:5" ht="12" customHeight="1">
      <c r="E32511" s="576"/>
    </row>
    <row r="32512" spans="5:5" ht="12" customHeight="1">
      <c r="E32512" s="576"/>
    </row>
    <row r="32513" spans="5:5" ht="12" customHeight="1">
      <c r="E32513" s="576"/>
    </row>
    <row r="32514" spans="5:5" ht="12" customHeight="1">
      <c r="E32514" s="576"/>
    </row>
    <row r="32515" spans="5:5" ht="12" customHeight="1">
      <c r="E32515" s="576"/>
    </row>
    <row r="32516" spans="5:5" ht="12" customHeight="1">
      <c r="E32516" s="576"/>
    </row>
    <row r="32517" spans="5:5" ht="12" customHeight="1">
      <c r="E32517" s="576"/>
    </row>
    <row r="32518" spans="5:5" ht="12" customHeight="1">
      <c r="E32518" s="576"/>
    </row>
    <row r="32519" spans="5:5" ht="12" customHeight="1">
      <c r="E32519" s="576"/>
    </row>
    <row r="32520" spans="5:5" ht="12" customHeight="1">
      <c r="E32520" s="576"/>
    </row>
    <row r="32521" spans="5:5" ht="12" customHeight="1">
      <c r="E32521" s="576"/>
    </row>
    <row r="32522" spans="5:5" ht="12" customHeight="1">
      <c r="E32522" s="576"/>
    </row>
    <row r="32523" spans="5:5" ht="12" customHeight="1">
      <c r="E32523" s="576"/>
    </row>
    <row r="32524" spans="5:5" ht="12" customHeight="1">
      <c r="E32524" s="576"/>
    </row>
    <row r="32525" spans="5:5" ht="12" customHeight="1">
      <c r="E32525" s="576"/>
    </row>
    <row r="32526" spans="5:5" ht="12" customHeight="1">
      <c r="E32526" s="576"/>
    </row>
    <row r="32527" spans="5:5" ht="12" customHeight="1">
      <c r="E32527" s="576"/>
    </row>
    <row r="32528" spans="5:5" ht="12" customHeight="1">
      <c r="E32528" s="576"/>
    </row>
    <row r="32529" spans="5:5" ht="12" customHeight="1">
      <c r="E32529" s="576"/>
    </row>
    <row r="32530" spans="5:5" ht="12" customHeight="1">
      <c r="E32530" s="576"/>
    </row>
    <row r="32531" spans="5:5" ht="12" customHeight="1">
      <c r="E32531" s="576"/>
    </row>
    <row r="32532" spans="5:5" ht="12" customHeight="1">
      <c r="E32532" s="576"/>
    </row>
    <row r="32533" spans="5:5" ht="12" customHeight="1">
      <c r="E32533" s="576"/>
    </row>
    <row r="32534" spans="5:5" ht="12" customHeight="1">
      <c r="E32534" s="576"/>
    </row>
    <row r="32535" spans="5:5" ht="12" customHeight="1">
      <c r="E32535" s="576"/>
    </row>
    <row r="32536" spans="5:5" ht="12" customHeight="1">
      <c r="E32536" s="576"/>
    </row>
    <row r="32537" spans="5:5" ht="12" customHeight="1">
      <c r="E32537" s="576"/>
    </row>
    <row r="32538" spans="5:5" ht="12" customHeight="1">
      <c r="E32538" s="576"/>
    </row>
    <row r="32539" spans="5:5" ht="12" customHeight="1">
      <c r="E32539" s="576"/>
    </row>
    <row r="32540" spans="5:5" ht="12" customHeight="1">
      <c r="E32540" s="576"/>
    </row>
    <row r="32541" spans="5:5" ht="12" customHeight="1">
      <c r="E32541" s="576"/>
    </row>
    <row r="32542" spans="5:5" ht="12" customHeight="1">
      <c r="E32542" s="576"/>
    </row>
    <row r="32543" spans="5:5" ht="12" customHeight="1">
      <c r="E32543" s="576"/>
    </row>
    <row r="32544" spans="5:5" ht="12" customHeight="1">
      <c r="E32544" s="576"/>
    </row>
    <row r="32545" spans="5:5" ht="12" customHeight="1">
      <c r="E32545" s="576"/>
    </row>
    <row r="32546" spans="5:5" ht="12" customHeight="1">
      <c r="E32546" s="576"/>
    </row>
    <row r="32547" spans="5:5" ht="12" customHeight="1">
      <c r="E32547" s="576"/>
    </row>
    <row r="32548" spans="5:5" ht="12" customHeight="1">
      <c r="E32548" s="576"/>
    </row>
    <row r="32549" spans="5:5" ht="12" customHeight="1">
      <c r="E32549" s="576"/>
    </row>
    <row r="32550" spans="5:5" ht="12" customHeight="1">
      <c r="E32550" s="576"/>
    </row>
    <row r="32551" spans="5:5" ht="12" customHeight="1">
      <c r="E32551" s="576"/>
    </row>
    <row r="32552" spans="5:5" ht="12" customHeight="1">
      <c r="E32552" s="576"/>
    </row>
    <row r="32553" spans="5:5" ht="12" customHeight="1">
      <c r="E32553" s="576"/>
    </row>
    <row r="32554" spans="5:5" ht="12" customHeight="1">
      <c r="E32554" s="576"/>
    </row>
    <row r="32555" spans="5:5" ht="12" customHeight="1">
      <c r="E32555" s="576"/>
    </row>
    <row r="32556" spans="5:5" ht="12" customHeight="1">
      <c r="E32556" s="576"/>
    </row>
    <row r="32557" spans="5:5" ht="12" customHeight="1">
      <c r="E32557" s="576"/>
    </row>
    <row r="32558" spans="5:5" ht="12" customHeight="1">
      <c r="E32558" s="576"/>
    </row>
    <row r="32559" spans="5:5" ht="12" customHeight="1">
      <c r="E32559" s="576"/>
    </row>
    <row r="32560" spans="5:5" ht="12" customHeight="1">
      <c r="E32560" s="576"/>
    </row>
    <row r="32561" spans="5:5" ht="12" customHeight="1">
      <c r="E32561" s="576"/>
    </row>
    <row r="32562" spans="5:5" ht="12" customHeight="1">
      <c r="E32562" s="576"/>
    </row>
    <row r="32563" spans="5:5" ht="12" customHeight="1">
      <c r="E32563" s="576"/>
    </row>
    <row r="32564" spans="5:5" ht="12" customHeight="1">
      <c r="E32564" s="576"/>
    </row>
    <row r="32565" spans="5:5" ht="12" customHeight="1">
      <c r="E32565" s="576"/>
    </row>
    <row r="32566" spans="5:5" ht="12" customHeight="1">
      <c r="E32566" s="576"/>
    </row>
    <row r="32567" spans="5:5" ht="12" customHeight="1">
      <c r="E32567" s="576"/>
    </row>
    <row r="32568" spans="5:5" ht="12" customHeight="1">
      <c r="E32568" s="576"/>
    </row>
    <row r="32569" spans="5:5" ht="12" customHeight="1">
      <c r="E32569" s="576"/>
    </row>
    <row r="32570" spans="5:5" ht="12" customHeight="1">
      <c r="E32570" s="576"/>
    </row>
    <row r="32571" spans="5:5" ht="12" customHeight="1">
      <c r="E32571" s="576"/>
    </row>
    <row r="32572" spans="5:5" ht="12" customHeight="1">
      <c r="E32572" s="576"/>
    </row>
    <row r="32573" spans="5:5" ht="12" customHeight="1">
      <c r="E32573" s="576"/>
    </row>
    <row r="32574" spans="5:5" ht="12" customHeight="1">
      <c r="E32574" s="576"/>
    </row>
    <row r="32575" spans="5:5" ht="12" customHeight="1">
      <c r="E32575" s="576"/>
    </row>
    <row r="32576" spans="5:5" ht="12" customHeight="1">
      <c r="E32576" s="576"/>
    </row>
    <row r="32577" spans="5:5" ht="12" customHeight="1">
      <c r="E32577" s="576"/>
    </row>
    <row r="32578" spans="5:5" ht="12" customHeight="1">
      <c r="E32578" s="576"/>
    </row>
    <row r="32579" spans="5:5" ht="12" customHeight="1">
      <c r="E32579" s="576"/>
    </row>
    <row r="32580" spans="5:5" ht="12" customHeight="1">
      <c r="E32580" s="576"/>
    </row>
    <row r="32581" spans="5:5" ht="12" customHeight="1">
      <c r="E32581" s="576"/>
    </row>
    <row r="32582" spans="5:5" ht="12" customHeight="1">
      <c r="E32582" s="576"/>
    </row>
    <row r="32583" spans="5:5" ht="12" customHeight="1">
      <c r="E32583" s="576"/>
    </row>
    <row r="32584" spans="5:5" ht="12" customHeight="1">
      <c r="E32584" s="576"/>
    </row>
    <row r="32585" spans="5:5" ht="12" customHeight="1">
      <c r="E32585" s="576"/>
    </row>
    <row r="32586" spans="5:5" ht="12" customHeight="1">
      <c r="E32586" s="576"/>
    </row>
    <row r="32587" spans="5:5" ht="12" customHeight="1">
      <c r="E32587" s="576"/>
    </row>
    <row r="32588" spans="5:5" ht="12" customHeight="1">
      <c r="E32588" s="576"/>
    </row>
    <row r="32589" spans="5:5" ht="12" customHeight="1">
      <c r="E32589" s="576"/>
    </row>
    <row r="32590" spans="5:5" ht="12" customHeight="1">
      <c r="E32590" s="576"/>
    </row>
    <row r="32591" spans="5:5" ht="12" customHeight="1">
      <c r="E32591" s="576"/>
    </row>
    <row r="32592" spans="5:5" ht="12" customHeight="1">
      <c r="E32592" s="576"/>
    </row>
    <row r="32593" spans="5:5" ht="12" customHeight="1">
      <c r="E32593" s="576"/>
    </row>
    <row r="32594" spans="5:5" ht="12" customHeight="1">
      <c r="E32594" s="576"/>
    </row>
    <row r="32595" spans="5:5" ht="12" customHeight="1">
      <c r="E32595" s="576"/>
    </row>
    <row r="32596" spans="5:5" ht="12" customHeight="1">
      <c r="E32596" s="576"/>
    </row>
    <row r="32597" spans="5:5" ht="12" customHeight="1">
      <c r="E32597" s="576"/>
    </row>
    <row r="32598" spans="5:5" ht="12" customHeight="1">
      <c r="E32598" s="576"/>
    </row>
    <row r="32599" spans="5:5" ht="12" customHeight="1">
      <c r="E32599" s="576"/>
    </row>
    <row r="32600" spans="5:5" ht="12" customHeight="1">
      <c r="E32600" s="576"/>
    </row>
    <row r="32601" spans="5:5" ht="12" customHeight="1">
      <c r="E32601" s="576"/>
    </row>
    <row r="32602" spans="5:5" ht="12" customHeight="1">
      <c r="E32602" s="576"/>
    </row>
    <row r="32603" spans="5:5" ht="12" customHeight="1">
      <c r="E32603" s="576"/>
    </row>
    <row r="32604" spans="5:5" ht="12" customHeight="1">
      <c r="E32604" s="576"/>
    </row>
    <row r="32605" spans="5:5" ht="12" customHeight="1">
      <c r="E32605" s="576"/>
    </row>
    <row r="32606" spans="5:5" ht="12" customHeight="1">
      <c r="E32606" s="576"/>
    </row>
    <row r="32607" spans="5:5" ht="12" customHeight="1">
      <c r="E32607" s="576"/>
    </row>
    <row r="32608" spans="5:5" ht="12" customHeight="1">
      <c r="E32608" s="576"/>
    </row>
    <row r="32609" spans="5:5" ht="12" customHeight="1">
      <c r="E32609" s="576"/>
    </row>
    <row r="32610" spans="5:5" ht="12" customHeight="1">
      <c r="E32610" s="576"/>
    </row>
    <row r="32611" spans="5:5" ht="12" customHeight="1">
      <c r="E32611" s="576"/>
    </row>
    <row r="32612" spans="5:5" ht="12" customHeight="1">
      <c r="E32612" s="576"/>
    </row>
    <row r="32613" spans="5:5" ht="12" customHeight="1">
      <c r="E32613" s="576"/>
    </row>
    <row r="32614" spans="5:5" ht="12" customHeight="1">
      <c r="E32614" s="576"/>
    </row>
    <row r="32615" spans="5:5" ht="12" customHeight="1">
      <c r="E32615" s="576"/>
    </row>
    <row r="32616" spans="5:5" ht="12" customHeight="1">
      <c r="E32616" s="576"/>
    </row>
    <row r="32617" spans="5:5" ht="12" customHeight="1">
      <c r="E32617" s="576"/>
    </row>
    <row r="32618" spans="5:5" ht="12" customHeight="1">
      <c r="E32618" s="576"/>
    </row>
    <row r="32619" spans="5:5" ht="12" customHeight="1">
      <c r="E32619" s="576"/>
    </row>
    <row r="32620" spans="5:5" ht="12" customHeight="1">
      <c r="E32620" s="576"/>
    </row>
    <row r="32621" spans="5:5" ht="12" customHeight="1">
      <c r="E32621" s="576"/>
    </row>
    <row r="32622" spans="5:5" ht="12" customHeight="1">
      <c r="E32622" s="576"/>
    </row>
    <row r="32623" spans="5:5" ht="12" customHeight="1">
      <c r="E32623" s="576"/>
    </row>
    <row r="32624" spans="5:5" ht="12" customHeight="1">
      <c r="E32624" s="576"/>
    </row>
    <row r="32625" spans="5:5" ht="12" customHeight="1">
      <c r="E32625" s="576"/>
    </row>
    <row r="32626" spans="5:5" ht="12" customHeight="1">
      <c r="E32626" s="576"/>
    </row>
    <row r="32627" spans="5:5" ht="12" customHeight="1">
      <c r="E32627" s="576"/>
    </row>
    <row r="32628" spans="5:5" ht="12" customHeight="1">
      <c r="E32628" s="576"/>
    </row>
    <row r="32629" spans="5:5" ht="12" customHeight="1">
      <c r="E32629" s="576"/>
    </row>
    <row r="32630" spans="5:5" ht="12" customHeight="1">
      <c r="E32630" s="576"/>
    </row>
    <row r="32631" spans="5:5" ht="12" customHeight="1">
      <c r="E32631" s="576"/>
    </row>
    <row r="32632" spans="5:5" ht="12" customHeight="1">
      <c r="E32632" s="576"/>
    </row>
    <row r="32633" spans="5:5" ht="12" customHeight="1">
      <c r="E32633" s="576"/>
    </row>
    <row r="32634" spans="5:5" ht="12" customHeight="1">
      <c r="E32634" s="576"/>
    </row>
    <row r="32635" spans="5:5" ht="12" customHeight="1">
      <c r="E32635" s="576"/>
    </row>
    <row r="32636" spans="5:5" ht="12" customHeight="1">
      <c r="E32636" s="576"/>
    </row>
    <row r="32637" spans="5:5" ht="12" customHeight="1">
      <c r="E32637" s="576"/>
    </row>
    <row r="32638" spans="5:5" ht="12" customHeight="1">
      <c r="E32638" s="576"/>
    </row>
    <row r="32639" spans="5:5" ht="12" customHeight="1">
      <c r="E32639" s="576"/>
    </row>
    <row r="32640" spans="5:5" ht="12" customHeight="1">
      <c r="E32640" s="576"/>
    </row>
    <row r="32641" spans="5:5" ht="12" customHeight="1">
      <c r="E32641" s="576"/>
    </row>
    <row r="32642" spans="5:5" ht="12" customHeight="1">
      <c r="E32642" s="576"/>
    </row>
    <row r="32643" spans="5:5" ht="12" customHeight="1">
      <c r="E32643" s="576"/>
    </row>
    <row r="32644" spans="5:5" ht="12" customHeight="1">
      <c r="E32644" s="576"/>
    </row>
    <row r="32645" spans="5:5" ht="12" customHeight="1">
      <c r="E32645" s="576"/>
    </row>
    <row r="32646" spans="5:5" ht="12" customHeight="1">
      <c r="E32646" s="576"/>
    </row>
    <row r="32647" spans="5:5" ht="12" customHeight="1">
      <c r="E32647" s="576"/>
    </row>
    <row r="32648" spans="5:5" ht="12" customHeight="1">
      <c r="E32648" s="576"/>
    </row>
    <row r="32649" spans="5:5" ht="12" customHeight="1">
      <c r="E32649" s="576"/>
    </row>
    <row r="32650" spans="5:5" ht="12" customHeight="1">
      <c r="E32650" s="576"/>
    </row>
    <row r="32651" spans="5:5" ht="12" customHeight="1">
      <c r="E32651" s="576"/>
    </row>
    <row r="32652" spans="5:5" ht="12" customHeight="1">
      <c r="E32652" s="576"/>
    </row>
    <row r="32653" spans="5:5" ht="12" customHeight="1">
      <c r="E32653" s="576"/>
    </row>
    <row r="32654" spans="5:5" ht="12" customHeight="1">
      <c r="E32654" s="576"/>
    </row>
    <row r="32655" spans="5:5" ht="12" customHeight="1">
      <c r="E32655" s="576"/>
    </row>
    <row r="32656" spans="5:5" ht="12" customHeight="1">
      <c r="E32656" s="576"/>
    </row>
    <row r="32657" spans="5:5" ht="12" customHeight="1">
      <c r="E32657" s="576"/>
    </row>
    <row r="32658" spans="5:5" ht="12" customHeight="1">
      <c r="E32658" s="576"/>
    </row>
    <row r="32659" spans="5:5" ht="12" customHeight="1">
      <c r="E32659" s="576"/>
    </row>
    <row r="32660" spans="5:5" ht="12" customHeight="1">
      <c r="E32660" s="576"/>
    </row>
    <row r="32661" spans="5:5" ht="12" customHeight="1">
      <c r="E32661" s="576"/>
    </row>
    <row r="32662" spans="5:5" ht="12" customHeight="1">
      <c r="E32662" s="576"/>
    </row>
    <row r="32663" spans="5:5" ht="12" customHeight="1">
      <c r="E32663" s="576"/>
    </row>
    <row r="32664" spans="5:5" ht="12" customHeight="1">
      <c r="E32664" s="576"/>
    </row>
    <row r="32665" spans="5:5" ht="12" customHeight="1">
      <c r="E32665" s="576"/>
    </row>
    <row r="32666" spans="5:5" ht="12" customHeight="1">
      <c r="E32666" s="576"/>
    </row>
    <row r="32667" spans="5:5" ht="12" customHeight="1">
      <c r="E32667" s="576"/>
    </row>
    <row r="32668" spans="5:5" ht="12" customHeight="1">
      <c r="E32668" s="576"/>
    </row>
    <row r="32669" spans="5:5" ht="12" customHeight="1">
      <c r="E32669" s="576"/>
    </row>
    <row r="32670" spans="5:5" ht="12" customHeight="1">
      <c r="E32670" s="576"/>
    </row>
    <row r="32671" spans="5:5" ht="12" customHeight="1">
      <c r="E32671" s="576"/>
    </row>
    <row r="32672" spans="5:5" ht="12" customHeight="1">
      <c r="E32672" s="576"/>
    </row>
    <row r="32673" spans="5:5" ht="12" customHeight="1">
      <c r="E32673" s="576"/>
    </row>
    <row r="32674" spans="5:5" ht="12" customHeight="1">
      <c r="E32674" s="576"/>
    </row>
    <row r="32675" spans="5:5" ht="12" customHeight="1">
      <c r="E32675" s="576"/>
    </row>
    <row r="32676" spans="5:5" ht="12" customHeight="1">
      <c r="E32676" s="576"/>
    </row>
    <row r="32677" spans="5:5" ht="12" customHeight="1">
      <c r="E32677" s="576"/>
    </row>
    <row r="32678" spans="5:5" ht="12" customHeight="1">
      <c r="E32678" s="576"/>
    </row>
    <row r="32679" spans="5:5" ht="12" customHeight="1">
      <c r="E32679" s="576"/>
    </row>
    <row r="32680" spans="5:5" ht="12" customHeight="1">
      <c r="E32680" s="576"/>
    </row>
    <row r="32681" spans="5:5" ht="12" customHeight="1">
      <c r="E32681" s="576"/>
    </row>
    <row r="32682" spans="5:5" ht="12" customHeight="1">
      <c r="E32682" s="576"/>
    </row>
    <row r="32683" spans="5:5" ht="12" customHeight="1">
      <c r="E32683" s="576"/>
    </row>
    <row r="32684" spans="5:5" ht="12" customHeight="1">
      <c r="E32684" s="576"/>
    </row>
    <row r="32685" spans="5:5" ht="12" customHeight="1">
      <c r="E32685" s="576"/>
    </row>
    <row r="32686" spans="5:5" ht="12" customHeight="1">
      <c r="E32686" s="576"/>
    </row>
    <row r="32687" spans="5:5" ht="12" customHeight="1">
      <c r="E32687" s="576"/>
    </row>
    <row r="32688" spans="5:5" ht="12" customHeight="1">
      <c r="E32688" s="576"/>
    </row>
    <row r="32689" spans="5:5" ht="12" customHeight="1">
      <c r="E32689" s="576"/>
    </row>
    <row r="32690" spans="5:5" ht="12" customHeight="1">
      <c r="E32690" s="576"/>
    </row>
    <row r="32691" spans="5:5" ht="12" customHeight="1">
      <c r="E32691" s="576"/>
    </row>
    <row r="32692" spans="5:5" ht="12" customHeight="1">
      <c r="E32692" s="576"/>
    </row>
    <row r="32693" spans="5:5" ht="12" customHeight="1">
      <c r="E32693" s="576"/>
    </row>
    <row r="32694" spans="5:5" ht="12" customHeight="1">
      <c r="E32694" s="576"/>
    </row>
    <row r="32695" spans="5:5" ht="12" customHeight="1">
      <c r="E32695" s="576"/>
    </row>
    <row r="32696" spans="5:5" ht="12" customHeight="1">
      <c r="E32696" s="576"/>
    </row>
    <row r="32697" spans="5:5" ht="12" customHeight="1">
      <c r="E32697" s="576"/>
    </row>
    <row r="32698" spans="5:5" ht="12" customHeight="1">
      <c r="E32698" s="576"/>
    </row>
    <row r="32699" spans="5:5" ht="12" customHeight="1">
      <c r="E32699" s="576"/>
    </row>
    <row r="32700" spans="5:5" ht="12" customHeight="1">
      <c r="E32700" s="576"/>
    </row>
    <row r="32701" spans="5:5" ht="12" customHeight="1">
      <c r="E32701" s="576"/>
    </row>
    <row r="32702" spans="5:5" ht="12" customHeight="1">
      <c r="E32702" s="576"/>
    </row>
    <row r="32703" spans="5:5" ht="12" customHeight="1">
      <c r="E32703" s="576"/>
    </row>
    <row r="32704" spans="5:5" ht="12" customHeight="1">
      <c r="E32704" s="576"/>
    </row>
    <row r="32705" spans="5:5" ht="12" customHeight="1">
      <c r="E32705" s="576"/>
    </row>
    <row r="32706" spans="5:5" ht="12" customHeight="1">
      <c r="E32706" s="576"/>
    </row>
    <row r="32707" spans="5:5" ht="12" customHeight="1">
      <c r="E32707" s="576"/>
    </row>
    <row r="32708" spans="5:5" ht="12" customHeight="1">
      <c r="E32708" s="576"/>
    </row>
    <row r="32709" spans="5:5" ht="12" customHeight="1">
      <c r="E32709" s="576"/>
    </row>
    <row r="32710" spans="5:5" ht="12" customHeight="1">
      <c r="E32710" s="576"/>
    </row>
    <row r="32711" spans="5:5" ht="12" customHeight="1">
      <c r="E32711" s="576"/>
    </row>
    <row r="32712" spans="5:5" ht="12" customHeight="1">
      <c r="E32712" s="576"/>
    </row>
    <row r="32713" spans="5:5" ht="12" customHeight="1">
      <c r="E32713" s="576"/>
    </row>
    <row r="32714" spans="5:5" ht="12" customHeight="1">
      <c r="E32714" s="576"/>
    </row>
    <row r="32715" spans="5:5" ht="12" customHeight="1">
      <c r="E32715" s="576"/>
    </row>
    <row r="32716" spans="5:5" ht="12" customHeight="1">
      <c r="E32716" s="576"/>
    </row>
    <row r="32717" spans="5:5" ht="12" customHeight="1">
      <c r="E32717" s="576"/>
    </row>
    <row r="32718" spans="5:5" ht="12" customHeight="1">
      <c r="E32718" s="576"/>
    </row>
    <row r="32719" spans="5:5" ht="12" customHeight="1">
      <c r="E32719" s="576"/>
    </row>
    <row r="32720" spans="5:5" ht="12" customHeight="1">
      <c r="E32720" s="576"/>
    </row>
    <row r="32721" spans="5:5" ht="12" customHeight="1">
      <c r="E32721" s="576"/>
    </row>
    <row r="32722" spans="5:5" ht="12" customHeight="1">
      <c r="E32722" s="576"/>
    </row>
    <row r="32723" spans="5:5" ht="12" customHeight="1">
      <c r="E32723" s="576"/>
    </row>
    <row r="32724" spans="5:5" ht="12" customHeight="1">
      <c r="E32724" s="576"/>
    </row>
    <row r="32725" spans="5:5" ht="12" customHeight="1">
      <c r="E32725" s="576"/>
    </row>
    <row r="32726" spans="5:5" ht="12" customHeight="1">
      <c r="E32726" s="576"/>
    </row>
    <row r="32727" spans="5:5" ht="12" customHeight="1">
      <c r="E32727" s="576"/>
    </row>
    <row r="32728" spans="5:5" ht="12" customHeight="1">
      <c r="E32728" s="576"/>
    </row>
    <row r="32729" spans="5:5" ht="12" customHeight="1">
      <c r="E32729" s="576"/>
    </row>
    <row r="32730" spans="5:5" ht="12" customHeight="1">
      <c r="E32730" s="576"/>
    </row>
    <row r="32731" spans="5:5" ht="12" customHeight="1">
      <c r="E32731" s="576"/>
    </row>
    <row r="32732" spans="5:5" ht="12" customHeight="1">
      <c r="E32732" s="576"/>
    </row>
    <row r="32733" spans="5:5" ht="12" customHeight="1">
      <c r="E32733" s="576"/>
    </row>
    <row r="32734" spans="5:5" ht="12" customHeight="1">
      <c r="E32734" s="576"/>
    </row>
    <row r="32735" spans="5:5" ht="12" customHeight="1">
      <c r="E32735" s="576"/>
    </row>
    <row r="32736" spans="5:5" ht="12" customHeight="1">
      <c r="E32736" s="576"/>
    </row>
    <row r="32737" spans="5:5" ht="12" customHeight="1">
      <c r="E32737" s="576"/>
    </row>
    <row r="32738" spans="5:5" ht="12" customHeight="1">
      <c r="E32738" s="576"/>
    </row>
    <row r="32739" spans="5:5" ht="12" customHeight="1">
      <c r="E32739" s="576"/>
    </row>
    <row r="32740" spans="5:5" ht="12" customHeight="1">
      <c r="E32740" s="576"/>
    </row>
    <row r="32741" spans="5:5" ht="12" customHeight="1">
      <c r="E32741" s="576"/>
    </row>
    <row r="32742" spans="5:5" ht="12" customHeight="1">
      <c r="E32742" s="576"/>
    </row>
    <row r="32743" spans="5:5" ht="12" customHeight="1">
      <c r="E32743" s="576"/>
    </row>
    <row r="32744" spans="5:5" ht="12" customHeight="1">
      <c r="E32744" s="576"/>
    </row>
    <row r="32745" spans="5:5" ht="12" customHeight="1">
      <c r="E32745" s="576"/>
    </row>
    <row r="32746" spans="5:5" ht="12" customHeight="1">
      <c r="E32746" s="576"/>
    </row>
    <row r="32747" spans="5:5" ht="12" customHeight="1">
      <c r="E32747" s="576"/>
    </row>
    <row r="32748" spans="5:5" ht="12" customHeight="1">
      <c r="E32748" s="576"/>
    </row>
    <row r="32749" spans="5:5" ht="12" customHeight="1">
      <c r="E32749" s="576"/>
    </row>
    <row r="32750" spans="5:5" ht="12" customHeight="1">
      <c r="E32750" s="576"/>
    </row>
    <row r="32751" spans="5:5" ht="12" customHeight="1">
      <c r="E32751" s="576"/>
    </row>
    <row r="32752" spans="5:5" ht="12" customHeight="1">
      <c r="E32752" s="576"/>
    </row>
    <row r="32753" spans="5:5" ht="12" customHeight="1">
      <c r="E32753" s="576"/>
    </row>
    <row r="32754" spans="5:5" ht="12" customHeight="1">
      <c r="E32754" s="576"/>
    </row>
    <row r="32755" spans="5:5" ht="12" customHeight="1">
      <c r="E32755" s="576"/>
    </row>
    <row r="32756" spans="5:5" ht="12" customHeight="1">
      <c r="E32756" s="576"/>
    </row>
    <row r="32757" spans="5:5" ht="12" customHeight="1">
      <c r="E32757" s="576"/>
    </row>
    <row r="32758" spans="5:5" ht="12" customHeight="1">
      <c r="E32758" s="576"/>
    </row>
    <row r="32759" spans="5:5" ht="12" customHeight="1">
      <c r="E32759" s="576"/>
    </row>
    <row r="32760" spans="5:5" ht="12" customHeight="1">
      <c r="E32760" s="576"/>
    </row>
    <row r="32761" spans="5:5" ht="12" customHeight="1">
      <c r="E32761" s="576"/>
    </row>
    <row r="32762" spans="5:5" ht="12" customHeight="1">
      <c r="E32762" s="576"/>
    </row>
    <row r="32763" spans="5:5" ht="12" customHeight="1">
      <c r="E32763" s="576"/>
    </row>
    <row r="32764" spans="5:5" ht="12" customHeight="1">
      <c r="E32764" s="576"/>
    </row>
    <row r="32765" spans="5:5" ht="12" customHeight="1">
      <c r="E32765" s="576"/>
    </row>
    <row r="32766" spans="5:5" ht="12" customHeight="1">
      <c r="E32766" s="576"/>
    </row>
    <row r="32767" spans="5:5" ht="12" customHeight="1">
      <c r="E32767" s="576"/>
    </row>
    <row r="32768" spans="5:5" ht="12" customHeight="1">
      <c r="E32768" s="576"/>
    </row>
    <row r="32769" spans="5:5" ht="12" customHeight="1">
      <c r="E32769" s="576"/>
    </row>
    <row r="32770" spans="5:5" ht="12" customHeight="1">
      <c r="E32770" s="576"/>
    </row>
    <row r="32771" spans="5:5" ht="12" customHeight="1">
      <c r="E32771" s="576"/>
    </row>
    <row r="32772" spans="5:5" ht="12" customHeight="1">
      <c r="E32772" s="576"/>
    </row>
    <row r="32773" spans="5:5" ht="12" customHeight="1">
      <c r="E32773" s="576"/>
    </row>
    <row r="32774" spans="5:5" ht="12" customHeight="1">
      <c r="E32774" s="576"/>
    </row>
    <row r="32775" spans="5:5" ht="12" customHeight="1">
      <c r="E32775" s="576"/>
    </row>
    <row r="32776" spans="5:5" ht="12" customHeight="1">
      <c r="E32776" s="576"/>
    </row>
    <row r="32777" spans="5:5" ht="12" customHeight="1">
      <c r="E32777" s="576"/>
    </row>
    <row r="32778" spans="5:5" ht="12" customHeight="1">
      <c r="E32778" s="576"/>
    </row>
    <row r="32779" spans="5:5" ht="12" customHeight="1">
      <c r="E32779" s="576"/>
    </row>
    <row r="32780" spans="5:5" ht="12" customHeight="1">
      <c r="E32780" s="576"/>
    </row>
    <row r="32781" spans="5:5" ht="12" customHeight="1">
      <c r="E32781" s="576"/>
    </row>
    <row r="32782" spans="5:5" ht="12" customHeight="1">
      <c r="E32782" s="576"/>
    </row>
    <row r="32783" spans="5:5" ht="12" customHeight="1">
      <c r="E32783" s="576"/>
    </row>
    <row r="32784" spans="5:5" ht="12" customHeight="1">
      <c r="E32784" s="576"/>
    </row>
    <row r="32785" spans="5:5" ht="12" customHeight="1">
      <c r="E32785" s="576"/>
    </row>
    <row r="32786" spans="5:5" ht="12" customHeight="1">
      <c r="E32786" s="576"/>
    </row>
    <row r="32787" spans="5:5" ht="12" customHeight="1">
      <c r="E32787" s="576"/>
    </row>
    <row r="32788" spans="5:5" ht="12" customHeight="1">
      <c r="E32788" s="576"/>
    </row>
    <row r="32789" spans="5:5" ht="12" customHeight="1">
      <c r="E32789" s="576"/>
    </row>
    <row r="32790" spans="5:5" ht="12" customHeight="1">
      <c r="E32790" s="576"/>
    </row>
    <row r="32791" spans="5:5" ht="12" customHeight="1">
      <c r="E32791" s="576"/>
    </row>
    <row r="32792" spans="5:5" ht="12" customHeight="1">
      <c r="E32792" s="576"/>
    </row>
    <row r="32793" spans="5:5" ht="12" customHeight="1">
      <c r="E32793" s="576"/>
    </row>
    <row r="32794" spans="5:5" ht="12" customHeight="1">
      <c r="E32794" s="576"/>
    </row>
    <row r="32795" spans="5:5" ht="12" customHeight="1">
      <c r="E32795" s="576"/>
    </row>
    <row r="32796" spans="5:5" ht="12" customHeight="1">
      <c r="E32796" s="576"/>
    </row>
    <row r="32797" spans="5:5" ht="12" customHeight="1">
      <c r="E32797" s="576"/>
    </row>
    <row r="32798" spans="5:5" ht="12" customHeight="1">
      <c r="E32798" s="576"/>
    </row>
    <row r="32799" spans="5:5" ht="12" customHeight="1">
      <c r="E32799" s="576"/>
    </row>
    <row r="32800" spans="5:5" ht="12" customHeight="1">
      <c r="E32800" s="576"/>
    </row>
    <row r="32801" spans="5:5" ht="12" customHeight="1">
      <c r="E32801" s="576"/>
    </row>
    <row r="32802" spans="5:5" ht="12" customHeight="1">
      <c r="E32802" s="576"/>
    </row>
    <row r="32803" spans="5:5" ht="12" customHeight="1">
      <c r="E32803" s="576"/>
    </row>
    <row r="32804" spans="5:5" ht="12" customHeight="1">
      <c r="E32804" s="576"/>
    </row>
    <row r="32805" spans="5:5" ht="12" customHeight="1">
      <c r="E32805" s="576"/>
    </row>
    <row r="32806" spans="5:5" ht="12" customHeight="1">
      <c r="E32806" s="576"/>
    </row>
    <row r="32807" spans="5:5" ht="12" customHeight="1">
      <c r="E32807" s="576"/>
    </row>
    <row r="32808" spans="5:5" ht="12" customHeight="1">
      <c r="E32808" s="576"/>
    </row>
    <row r="32809" spans="5:5" ht="12" customHeight="1">
      <c r="E32809" s="576"/>
    </row>
    <row r="32810" spans="5:5" ht="12" customHeight="1">
      <c r="E32810" s="576"/>
    </row>
    <row r="32811" spans="5:5" ht="12" customHeight="1">
      <c r="E32811" s="576"/>
    </row>
    <row r="32812" spans="5:5" ht="12" customHeight="1">
      <c r="E32812" s="576"/>
    </row>
    <row r="32813" spans="5:5" ht="12" customHeight="1">
      <c r="E32813" s="576"/>
    </row>
    <row r="32814" spans="5:5" ht="12" customHeight="1">
      <c r="E32814" s="576"/>
    </row>
    <row r="32815" spans="5:5" ht="12" customHeight="1">
      <c r="E32815" s="576"/>
    </row>
    <row r="32816" spans="5:5" ht="12" customHeight="1">
      <c r="E32816" s="576"/>
    </row>
    <row r="32817" spans="5:5" ht="12" customHeight="1">
      <c r="E32817" s="576"/>
    </row>
    <row r="32818" spans="5:5" ht="12" customHeight="1">
      <c r="E32818" s="576"/>
    </row>
    <row r="32819" spans="5:5" ht="12" customHeight="1">
      <c r="E32819" s="576"/>
    </row>
    <row r="32820" spans="5:5" ht="12" customHeight="1">
      <c r="E32820" s="576"/>
    </row>
    <row r="32821" spans="5:5" ht="12" customHeight="1">
      <c r="E32821" s="576"/>
    </row>
    <row r="32822" spans="5:5" ht="12" customHeight="1">
      <c r="E32822" s="576"/>
    </row>
    <row r="32823" spans="5:5" ht="12" customHeight="1">
      <c r="E32823" s="576"/>
    </row>
    <row r="32824" spans="5:5" ht="12" customHeight="1">
      <c r="E32824" s="576"/>
    </row>
    <row r="32825" spans="5:5" ht="12" customHeight="1">
      <c r="E32825" s="576"/>
    </row>
    <row r="32826" spans="5:5" ht="12" customHeight="1">
      <c r="E32826" s="576"/>
    </row>
    <row r="32827" spans="5:5" ht="12" customHeight="1">
      <c r="E32827" s="576"/>
    </row>
    <row r="32828" spans="5:5" ht="12" customHeight="1">
      <c r="E32828" s="576"/>
    </row>
    <row r="32829" spans="5:5" ht="12" customHeight="1">
      <c r="E32829" s="576"/>
    </row>
    <row r="32830" spans="5:5" ht="12" customHeight="1">
      <c r="E32830" s="576"/>
    </row>
    <row r="32831" spans="5:5" ht="12" customHeight="1">
      <c r="E32831" s="576"/>
    </row>
    <row r="32832" spans="5:5" ht="12" customHeight="1">
      <c r="E32832" s="576"/>
    </row>
    <row r="32833" spans="5:5" ht="12" customHeight="1">
      <c r="E32833" s="576"/>
    </row>
    <row r="32834" spans="5:5" ht="12" customHeight="1">
      <c r="E32834" s="576"/>
    </row>
    <row r="32835" spans="5:5" ht="12" customHeight="1">
      <c r="E32835" s="576"/>
    </row>
    <row r="32836" spans="5:5" ht="12" customHeight="1">
      <c r="E32836" s="576"/>
    </row>
    <row r="32837" spans="5:5" ht="12" customHeight="1">
      <c r="E32837" s="576"/>
    </row>
    <row r="32838" spans="5:5" ht="12" customHeight="1">
      <c r="E32838" s="576"/>
    </row>
    <row r="32839" spans="5:5" ht="12" customHeight="1">
      <c r="E32839" s="576"/>
    </row>
    <row r="32840" spans="5:5" ht="12" customHeight="1">
      <c r="E32840" s="576"/>
    </row>
    <row r="32841" spans="5:5" ht="12" customHeight="1">
      <c r="E32841" s="576"/>
    </row>
    <row r="32842" spans="5:5" ht="12" customHeight="1">
      <c r="E32842" s="576"/>
    </row>
    <row r="32843" spans="5:5" ht="12" customHeight="1">
      <c r="E32843" s="576"/>
    </row>
    <row r="32844" spans="5:5" ht="12" customHeight="1">
      <c r="E32844" s="576"/>
    </row>
    <row r="32845" spans="5:5" ht="12" customHeight="1">
      <c r="E32845" s="576"/>
    </row>
    <row r="32846" spans="5:5" ht="12" customHeight="1">
      <c r="E32846" s="576"/>
    </row>
    <row r="32847" spans="5:5" ht="12" customHeight="1">
      <c r="E32847" s="576"/>
    </row>
    <row r="32848" spans="5:5" ht="12" customHeight="1">
      <c r="E32848" s="576"/>
    </row>
    <row r="32849" spans="5:5" ht="12" customHeight="1">
      <c r="E32849" s="576"/>
    </row>
    <row r="32850" spans="5:5" ht="12" customHeight="1">
      <c r="E32850" s="576"/>
    </row>
    <row r="32851" spans="5:5" ht="12" customHeight="1">
      <c r="E32851" s="576"/>
    </row>
    <row r="32852" spans="5:5" ht="12" customHeight="1">
      <c r="E32852" s="576"/>
    </row>
    <row r="32853" spans="5:5" ht="12" customHeight="1">
      <c r="E32853" s="576"/>
    </row>
    <row r="32854" spans="5:5" ht="12" customHeight="1">
      <c r="E32854" s="576"/>
    </row>
    <row r="32855" spans="5:5" ht="12" customHeight="1">
      <c r="E32855" s="576"/>
    </row>
    <row r="32856" spans="5:5" ht="12" customHeight="1">
      <c r="E32856" s="576"/>
    </row>
    <row r="32857" spans="5:5" ht="12" customHeight="1">
      <c r="E32857" s="576"/>
    </row>
    <row r="32858" spans="5:5" ht="12" customHeight="1">
      <c r="E32858" s="576"/>
    </row>
    <row r="32859" spans="5:5" ht="12" customHeight="1">
      <c r="E32859" s="576"/>
    </row>
    <row r="32860" spans="5:5" ht="12" customHeight="1">
      <c r="E32860" s="576"/>
    </row>
    <row r="32861" spans="5:5" ht="12" customHeight="1">
      <c r="E32861" s="576"/>
    </row>
    <row r="32862" spans="5:5" ht="12" customHeight="1">
      <c r="E32862" s="576"/>
    </row>
    <row r="32863" spans="5:5" ht="12" customHeight="1">
      <c r="E32863" s="576"/>
    </row>
    <row r="32864" spans="5:5" ht="12" customHeight="1">
      <c r="E32864" s="576"/>
    </row>
    <row r="32865" spans="5:5" ht="12" customHeight="1">
      <c r="E32865" s="576"/>
    </row>
    <row r="32866" spans="5:5" ht="12" customHeight="1">
      <c r="E32866" s="576"/>
    </row>
    <row r="32867" spans="5:5" ht="12" customHeight="1">
      <c r="E32867" s="576"/>
    </row>
    <row r="32868" spans="5:5" ht="12" customHeight="1">
      <c r="E32868" s="576"/>
    </row>
    <row r="32869" spans="5:5" ht="12" customHeight="1">
      <c r="E32869" s="576"/>
    </row>
    <row r="32870" spans="5:5" ht="12" customHeight="1">
      <c r="E32870" s="576"/>
    </row>
    <row r="32871" spans="5:5" ht="12" customHeight="1">
      <c r="E32871" s="576"/>
    </row>
    <row r="32872" spans="5:5" ht="12" customHeight="1">
      <c r="E32872" s="576"/>
    </row>
    <row r="32873" spans="5:5" ht="12" customHeight="1">
      <c r="E32873" s="576"/>
    </row>
    <row r="32874" spans="5:5" ht="12" customHeight="1">
      <c r="E32874" s="576"/>
    </row>
    <row r="32875" spans="5:5" ht="12" customHeight="1">
      <c r="E32875" s="576"/>
    </row>
    <row r="32876" spans="5:5" ht="12" customHeight="1">
      <c r="E32876" s="576"/>
    </row>
    <row r="32877" spans="5:5" ht="12" customHeight="1">
      <c r="E32877" s="576"/>
    </row>
    <row r="32878" spans="5:5" ht="12" customHeight="1">
      <c r="E32878" s="576"/>
    </row>
    <row r="32879" spans="5:5" ht="12" customHeight="1">
      <c r="E32879" s="576"/>
    </row>
    <row r="32880" spans="5:5" ht="12" customHeight="1">
      <c r="E32880" s="576"/>
    </row>
    <row r="32881" spans="5:5" ht="12" customHeight="1">
      <c r="E32881" s="576"/>
    </row>
    <row r="32882" spans="5:5" ht="12" customHeight="1">
      <c r="E32882" s="576"/>
    </row>
    <row r="32883" spans="5:5" ht="12" customHeight="1">
      <c r="E32883" s="576"/>
    </row>
    <row r="32884" spans="5:5" ht="12" customHeight="1">
      <c r="E32884" s="576"/>
    </row>
    <row r="32885" spans="5:5" ht="12" customHeight="1">
      <c r="E32885" s="576"/>
    </row>
    <row r="32886" spans="5:5" ht="12" customHeight="1">
      <c r="E32886" s="576"/>
    </row>
    <row r="32887" spans="5:5" ht="12" customHeight="1">
      <c r="E32887" s="576"/>
    </row>
    <row r="32888" spans="5:5" ht="12" customHeight="1">
      <c r="E32888" s="576"/>
    </row>
    <row r="32889" spans="5:5" ht="12" customHeight="1">
      <c r="E32889" s="576"/>
    </row>
    <row r="32890" spans="5:5" ht="12" customHeight="1">
      <c r="E32890" s="576"/>
    </row>
    <row r="32891" spans="5:5" ht="12" customHeight="1">
      <c r="E32891" s="576"/>
    </row>
    <row r="32892" spans="5:5" ht="12" customHeight="1">
      <c r="E32892" s="576"/>
    </row>
    <row r="32893" spans="5:5" ht="12" customHeight="1">
      <c r="E32893" s="576"/>
    </row>
    <row r="32894" spans="5:5" ht="12" customHeight="1">
      <c r="E32894" s="576"/>
    </row>
    <row r="32895" spans="5:5" ht="12" customHeight="1">
      <c r="E32895" s="576"/>
    </row>
    <row r="32896" spans="5:5" ht="12" customHeight="1">
      <c r="E32896" s="576"/>
    </row>
    <row r="32897" spans="5:5" ht="12" customHeight="1">
      <c r="E32897" s="576"/>
    </row>
    <row r="32898" spans="5:5" ht="12" customHeight="1">
      <c r="E32898" s="576"/>
    </row>
    <row r="32899" spans="5:5" ht="12" customHeight="1">
      <c r="E32899" s="576"/>
    </row>
    <row r="32900" spans="5:5" ht="12" customHeight="1">
      <c r="E32900" s="576"/>
    </row>
    <row r="32901" spans="5:5" ht="12" customHeight="1">
      <c r="E32901" s="576"/>
    </row>
    <row r="32902" spans="5:5" ht="12" customHeight="1">
      <c r="E32902" s="576"/>
    </row>
    <row r="32903" spans="5:5" ht="12" customHeight="1">
      <c r="E32903" s="576"/>
    </row>
    <row r="32904" spans="5:5" ht="12" customHeight="1">
      <c r="E32904" s="576"/>
    </row>
    <row r="32905" spans="5:5" ht="12" customHeight="1">
      <c r="E32905" s="576"/>
    </row>
    <row r="32906" spans="5:5" ht="12" customHeight="1">
      <c r="E32906" s="576"/>
    </row>
    <row r="32907" spans="5:5" ht="12" customHeight="1">
      <c r="E32907" s="576"/>
    </row>
    <row r="32908" spans="5:5" ht="12" customHeight="1">
      <c r="E32908" s="576"/>
    </row>
    <row r="32909" spans="5:5" ht="12" customHeight="1">
      <c r="E32909" s="576"/>
    </row>
    <row r="32910" spans="5:5" ht="12" customHeight="1">
      <c r="E32910" s="576"/>
    </row>
    <row r="32911" spans="5:5" ht="12" customHeight="1">
      <c r="E32911" s="576"/>
    </row>
    <row r="32912" spans="5:5" ht="12" customHeight="1">
      <c r="E32912" s="576"/>
    </row>
    <row r="32913" spans="5:5" ht="12" customHeight="1">
      <c r="E32913" s="576"/>
    </row>
    <row r="32914" spans="5:5" ht="12" customHeight="1">
      <c r="E32914" s="576"/>
    </row>
    <row r="32915" spans="5:5" ht="12" customHeight="1">
      <c r="E32915" s="576"/>
    </row>
    <row r="32916" spans="5:5" ht="12" customHeight="1">
      <c r="E32916" s="576"/>
    </row>
    <row r="32917" spans="5:5" ht="12" customHeight="1">
      <c r="E32917" s="576"/>
    </row>
    <row r="32918" spans="5:5" ht="12" customHeight="1">
      <c r="E32918" s="576"/>
    </row>
    <row r="32919" spans="5:5" ht="12" customHeight="1">
      <c r="E32919" s="576"/>
    </row>
    <row r="32920" spans="5:5" ht="12" customHeight="1">
      <c r="E32920" s="576"/>
    </row>
    <row r="32921" spans="5:5" ht="12" customHeight="1">
      <c r="E32921" s="576"/>
    </row>
    <row r="32922" spans="5:5" ht="12" customHeight="1">
      <c r="E32922" s="576"/>
    </row>
    <row r="32923" spans="5:5" ht="12" customHeight="1">
      <c r="E32923" s="576"/>
    </row>
    <row r="32924" spans="5:5" ht="12" customHeight="1">
      <c r="E32924" s="576"/>
    </row>
    <row r="32925" spans="5:5" ht="12" customHeight="1">
      <c r="E32925" s="576"/>
    </row>
    <row r="32926" spans="5:5" ht="12" customHeight="1">
      <c r="E32926" s="576"/>
    </row>
    <row r="32927" spans="5:5" ht="12" customHeight="1">
      <c r="E32927" s="576"/>
    </row>
    <row r="32928" spans="5:5" ht="12" customHeight="1">
      <c r="E32928" s="576"/>
    </row>
    <row r="32929" spans="5:5" ht="12" customHeight="1">
      <c r="E32929" s="576"/>
    </row>
    <row r="32930" spans="5:5" ht="12" customHeight="1">
      <c r="E32930" s="576"/>
    </row>
    <row r="32931" spans="5:5" ht="12" customHeight="1">
      <c r="E32931" s="576"/>
    </row>
    <row r="32932" spans="5:5" ht="12" customHeight="1">
      <c r="E32932" s="576"/>
    </row>
    <row r="32933" spans="5:5" ht="12" customHeight="1">
      <c r="E32933" s="576"/>
    </row>
    <row r="32934" spans="5:5" ht="12" customHeight="1">
      <c r="E32934" s="576"/>
    </row>
    <row r="32935" spans="5:5" ht="12" customHeight="1">
      <c r="E32935" s="576"/>
    </row>
    <row r="32936" spans="5:5" ht="12" customHeight="1">
      <c r="E32936" s="576"/>
    </row>
    <row r="32937" spans="5:5" ht="12" customHeight="1">
      <c r="E32937" s="576"/>
    </row>
    <row r="32938" spans="5:5" ht="12" customHeight="1">
      <c r="E32938" s="576"/>
    </row>
    <row r="32939" spans="5:5" ht="12" customHeight="1">
      <c r="E32939" s="576"/>
    </row>
    <row r="32940" spans="5:5" ht="12" customHeight="1">
      <c r="E32940" s="576"/>
    </row>
    <row r="32941" spans="5:5" ht="12" customHeight="1">
      <c r="E32941" s="576"/>
    </row>
    <row r="32942" spans="5:5" ht="12" customHeight="1">
      <c r="E32942" s="576"/>
    </row>
    <row r="32943" spans="5:5" ht="12" customHeight="1">
      <c r="E32943" s="576"/>
    </row>
    <row r="32944" spans="5:5" ht="12" customHeight="1">
      <c r="E32944" s="576"/>
    </row>
    <row r="32945" spans="5:5" ht="12" customHeight="1">
      <c r="E32945" s="576"/>
    </row>
    <row r="32946" spans="5:5" ht="12" customHeight="1">
      <c r="E32946" s="576"/>
    </row>
    <row r="32947" spans="5:5" ht="12" customHeight="1">
      <c r="E32947" s="576"/>
    </row>
    <row r="32948" spans="5:5" ht="12" customHeight="1">
      <c r="E32948" s="576"/>
    </row>
    <row r="32949" spans="5:5" ht="12" customHeight="1">
      <c r="E32949" s="576"/>
    </row>
    <row r="32950" spans="5:5" ht="12" customHeight="1">
      <c r="E32950" s="576"/>
    </row>
    <row r="32951" spans="5:5" ht="12" customHeight="1">
      <c r="E32951" s="576"/>
    </row>
    <row r="32952" spans="5:5" ht="12" customHeight="1">
      <c r="E32952" s="576"/>
    </row>
    <row r="32953" spans="5:5" ht="12" customHeight="1">
      <c r="E32953" s="576"/>
    </row>
    <row r="32954" spans="5:5" ht="12" customHeight="1">
      <c r="E32954" s="576"/>
    </row>
    <row r="32955" spans="5:5" ht="12" customHeight="1">
      <c r="E32955" s="576"/>
    </row>
    <row r="32956" spans="5:5" ht="12" customHeight="1">
      <c r="E32956" s="576"/>
    </row>
    <row r="32957" spans="5:5" ht="12" customHeight="1">
      <c r="E32957" s="576"/>
    </row>
    <row r="32958" spans="5:5" ht="12" customHeight="1">
      <c r="E32958" s="576"/>
    </row>
    <row r="32959" spans="5:5" ht="12" customHeight="1">
      <c r="E32959" s="576"/>
    </row>
    <row r="32960" spans="5:5" ht="12" customHeight="1">
      <c r="E32960" s="576"/>
    </row>
    <row r="32961" spans="5:5" ht="12" customHeight="1">
      <c r="E32961" s="576"/>
    </row>
    <row r="32962" spans="5:5" ht="12" customHeight="1">
      <c r="E32962" s="576"/>
    </row>
    <row r="32963" spans="5:5" ht="12" customHeight="1">
      <c r="E32963" s="576"/>
    </row>
    <row r="32964" spans="5:5" ht="12" customHeight="1">
      <c r="E32964" s="576"/>
    </row>
    <row r="32965" spans="5:5" ht="12" customHeight="1">
      <c r="E32965" s="576"/>
    </row>
    <row r="32966" spans="5:5" ht="12" customHeight="1">
      <c r="E32966" s="576"/>
    </row>
    <row r="32967" spans="5:5" ht="12" customHeight="1">
      <c r="E32967" s="576"/>
    </row>
    <row r="32968" spans="5:5" ht="12" customHeight="1">
      <c r="E32968" s="576"/>
    </row>
    <row r="32969" spans="5:5" ht="12" customHeight="1">
      <c r="E32969" s="576"/>
    </row>
    <row r="32970" spans="5:5" ht="12" customHeight="1">
      <c r="E32970" s="576"/>
    </row>
    <row r="32971" spans="5:5" ht="12" customHeight="1">
      <c r="E32971" s="576"/>
    </row>
    <row r="32972" spans="5:5" ht="12" customHeight="1">
      <c r="E32972" s="576"/>
    </row>
    <row r="32973" spans="5:5" ht="12" customHeight="1">
      <c r="E32973" s="576"/>
    </row>
    <row r="32974" spans="5:5" ht="12" customHeight="1">
      <c r="E32974" s="576"/>
    </row>
    <row r="32975" spans="5:5" ht="12" customHeight="1">
      <c r="E32975" s="576"/>
    </row>
    <row r="32976" spans="5:5" ht="12" customHeight="1">
      <c r="E32976" s="576"/>
    </row>
    <row r="32977" spans="5:5" ht="12" customHeight="1">
      <c r="E32977" s="576"/>
    </row>
    <row r="32978" spans="5:5" ht="12" customHeight="1">
      <c r="E32978" s="576"/>
    </row>
    <row r="32979" spans="5:5" ht="12" customHeight="1">
      <c r="E32979" s="576"/>
    </row>
    <row r="32980" spans="5:5" ht="12" customHeight="1">
      <c r="E32980" s="576"/>
    </row>
    <row r="32981" spans="5:5" ht="12" customHeight="1">
      <c r="E32981" s="576"/>
    </row>
    <row r="32982" spans="5:5" ht="12" customHeight="1">
      <c r="E32982" s="576"/>
    </row>
    <row r="32983" spans="5:5" ht="12" customHeight="1">
      <c r="E32983" s="576"/>
    </row>
    <row r="32984" spans="5:5" ht="12" customHeight="1">
      <c r="E32984" s="576"/>
    </row>
    <row r="32985" spans="5:5" ht="12" customHeight="1">
      <c r="E32985" s="576"/>
    </row>
    <row r="32986" spans="5:5" ht="12" customHeight="1">
      <c r="E32986" s="576"/>
    </row>
    <row r="32987" spans="5:5" ht="12" customHeight="1">
      <c r="E32987" s="576"/>
    </row>
    <row r="32988" spans="5:5" ht="12" customHeight="1">
      <c r="E32988" s="576"/>
    </row>
    <row r="32989" spans="5:5" ht="12" customHeight="1">
      <c r="E32989" s="576"/>
    </row>
    <row r="32990" spans="5:5" ht="12" customHeight="1">
      <c r="E32990" s="576"/>
    </row>
    <row r="32991" spans="5:5" ht="12" customHeight="1">
      <c r="E32991" s="576"/>
    </row>
    <row r="32992" spans="5:5" ht="12" customHeight="1">
      <c r="E32992" s="576"/>
    </row>
    <row r="32993" spans="5:5" ht="12" customHeight="1">
      <c r="E32993" s="576"/>
    </row>
    <row r="32994" spans="5:5" ht="12" customHeight="1">
      <c r="E32994" s="576"/>
    </row>
    <row r="32995" spans="5:5" ht="12" customHeight="1">
      <c r="E32995" s="576"/>
    </row>
    <row r="32996" spans="5:5" ht="12" customHeight="1">
      <c r="E32996" s="576"/>
    </row>
    <row r="32997" spans="5:5" ht="12" customHeight="1">
      <c r="E32997" s="576"/>
    </row>
    <row r="32998" spans="5:5" ht="12" customHeight="1">
      <c r="E32998" s="576"/>
    </row>
    <row r="32999" spans="5:5" ht="12" customHeight="1">
      <c r="E32999" s="576"/>
    </row>
    <row r="33000" spans="5:5" ht="12" customHeight="1">
      <c r="E33000" s="576"/>
    </row>
    <row r="33001" spans="5:5" ht="12" customHeight="1">
      <c r="E33001" s="576"/>
    </row>
    <row r="33002" spans="5:5" ht="12" customHeight="1">
      <c r="E33002" s="576"/>
    </row>
    <row r="33003" spans="5:5" ht="12" customHeight="1">
      <c r="E33003" s="576"/>
    </row>
    <row r="33004" spans="5:5" ht="12" customHeight="1">
      <c r="E33004" s="576"/>
    </row>
    <row r="33005" spans="5:5" ht="12" customHeight="1">
      <c r="E33005" s="576"/>
    </row>
    <row r="33006" spans="5:5" ht="12" customHeight="1">
      <c r="E33006" s="576"/>
    </row>
    <row r="33007" spans="5:5" ht="12" customHeight="1">
      <c r="E33007" s="576"/>
    </row>
    <row r="33008" spans="5:5" ht="12" customHeight="1">
      <c r="E33008" s="576"/>
    </row>
    <row r="33009" spans="5:5" ht="12" customHeight="1">
      <c r="E33009" s="576"/>
    </row>
    <row r="33010" spans="5:5" ht="12" customHeight="1">
      <c r="E33010" s="576"/>
    </row>
    <row r="33011" spans="5:5" ht="12" customHeight="1">
      <c r="E33011" s="576"/>
    </row>
    <row r="33012" spans="5:5" ht="12" customHeight="1">
      <c r="E33012" s="576"/>
    </row>
    <row r="33013" spans="5:5" ht="12" customHeight="1">
      <c r="E33013" s="576"/>
    </row>
    <row r="33014" spans="5:5" ht="12" customHeight="1">
      <c r="E33014" s="576"/>
    </row>
    <row r="33015" spans="5:5" ht="12" customHeight="1">
      <c r="E33015" s="576"/>
    </row>
    <row r="33016" spans="5:5" ht="12" customHeight="1">
      <c r="E33016" s="576"/>
    </row>
    <row r="33017" spans="5:5" ht="12" customHeight="1">
      <c r="E33017" s="576"/>
    </row>
    <row r="33018" spans="5:5" ht="12" customHeight="1">
      <c r="E33018" s="576"/>
    </row>
    <row r="33019" spans="5:5" ht="12" customHeight="1">
      <c r="E33019" s="576"/>
    </row>
    <row r="33020" spans="5:5" ht="12" customHeight="1">
      <c r="E33020" s="576"/>
    </row>
    <row r="33021" spans="5:5" ht="12" customHeight="1">
      <c r="E33021" s="576"/>
    </row>
    <row r="33022" spans="5:5" ht="12" customHeight="1">
      <c r="E33022" s="576"/>
    </row>
    <row r="33023" spans="5:5" ht="12" customHeight="1">
      <c r="E33023" s="576"/>
    </row>
    <row r="33024" spans="5:5" ht="12" customHeight="1">
      <c r="E33024" s="576"/>
    </row>
    <row r="33025" spans="5:5" ht="12" customHeight="1">
      <c r="E33025" s="576"/>
    </row>
    <row r="33026" spans="5:5" ht="12" customHeight="1">
      <c r="E33026" s="576"/>
    </row>
    <row r="33027" spans="5:5" ht="12" customHeight="1">
      <c r="E33027" s="576"/>
    </row>
    <row r="33028" spans="5:5" ht="12" customHeight="1">
      <c r="E33028" s="576"/>
    </row>
    <row r="33029" spans="5:5" ht="12" customHeight="1">
      <c r="E33029" s="576"/>
    </row>
    <row r="33030" spans="5:5" ht="12" customHeight="1">
      <c r="E33030" s="576"/>
    </row>
    <row r="33031" spans="5:5" ht="12" customHeight="1">
      <c r="E33031" s="576"/>
    </row>
    <row r="33032" spans="5:5" ht="12" customHeight="1">
      <c r="E33032" s="576"/>
    </row>
    <row r="33033" spans="5:5" ht="12" customHeight="1">
      <c r="E33033" s="576"/>
    </row>
    <row r="33034" spans="5:5" ht="12" customHeight="1">
      <c r="E33034" s="576"/>
    </row>
    <row r="33035" spans="5:5" ht="12" customHeight="1">
      <c r="E33035" s="576"/>
    </row>
    <row r="33036" spans="5:5" ht="12" customHeight="1">
      <c r="E33036" s="576"/>
    </row>
    <row r="33037" spans="5:5" ht="12" customHeight="1">
      <c r="E33037" s="576"/>
    </row>
    <row r="33038" spans="5:5" ht="12" customHeight="1">
      <c r="E33038" s="576"/>
    </row>
    <row r="33039" spans="5:5" ht="12" customHeight="1">
      <c r="E33039" s="576"/>
    </row>
    <row r="33040" spans="5:5" ht="12" customHeight="1">
      <c r="E33040" s="576"/>
    </row>
    <row r="33041" spans="5:5" ht="12" customHeight="1">
      <c r="E33041" s="576"/>
    </row>
    <row r="33042" spans="5:5" ht="12" customHeight="1">
      <c r="E33042" s="576"/>
    </row>
    <row r="33043" spans="5:5" ht="12" customHeight="1">
      <c r="E33043" s="576"/>
    </row>
    <row r="33044" spans="5:5" ht="12" customHeight="1">
      <c r="E33044" s="576"/>
    </row>
    <row r="33045" spans="5:5" ht="12" customHeight="1">
      <c r="E33045" s="576"/>
    </row>
    <row r="33046" spans="5:5" ht="12" customHeight="1">
      <c r="E33046" s="576"/>
    </row>
    <row r="33047" spans="5:5" ht="12" customHeight="1">
      <c r="E33047" s="576"/>
    </row>
    <row r="33048" spans="5:5" ht="12" customHeight="1">
      <c r="E33048" s="576"/>
    </row>
    <row r="33049" spans="5:5" ht="12" customHeight="1">
      <c r="E33049" s="576"/>
    </row>
    <row r="33050" spans="5:5" ht="12" customHeight="1">
      <c r="E33050" s="576"/>
    </row>
    <row r="33051" spans="5:5" ht="12" customHeight="1">
      <c r="E33051" s="576"/>
    </row>
    <row r="33052" spans="5:5" ht="12" customHeight="1">
      <c r="E33052" s="576"/>
    </row>
    <row r="33053" spans="5:5" ht="12" customHeight="1">
      <c r="E33053" s="576"/>
    </row>
    <row r="33054" spans="5:5" ht="12" customHeight="1">
      <c r="E33054" s="576"/>
    </row>
    <row r="33055" spans="5:5" ht="12" customHeight="1">
      <c r="E33055" s="576"/>
    </row>
    <row r="33056" spans="5:5" ht="12" customHeight="1">
      <c r="E33056" s="576"/>
    </row>
    <row r="33057" spans="5:5" ht="12" customHeight="1">
      <c r="E33057" s="576"/>
    </row>
    <row r="33058" spans="5:5" ht="12" customHeight="1">
      <c r="E33058" s="576"/>
    </row>
    <row r="33059" spans="5:5" ht="12" customHeight="1">
      <c r="E33059" s="576"/>
    </row>
    <row r="33060" spans="5:5" ht="12" customHeight="1">
      <c r="E33060" s="576"/>
    </row>
    <row r="33061" spans="5:5" ht="12" customHeight="1">
      <c r="E33061" s="576"/>
    </row>
    <row r="33062" spans="5:5" ht="12" customHeight="1">
      <c r="E33062" s="576"/>
    </row>
    <row r="33063" spans="5:5" ht="12" customHeight="1">
      <c r="E33063" s="576"/>
    </row>
    <row r="33064" spans="5:5" ht="12" customHeight="1">
      <c r="E33064" s="576"/>
    </row>
    <row r="33065" spans="5:5" ht="12" customHeight="1">
      <c r="E33065" s="576"/>
    </row>
    <row r="33066" spans="5:5" ht="12" customHeight="1">
      <c r="E33066" s="576"/>
    </row>
    <row r="33067" spans="5:5" ht="12" customHeight="1">
      <c r="E33067" s="576"/>
    </row>
    <row r="33068" spans="5:5" ht="12" customHeight="1">
      <c r="E33068" s="576"/>
    </row>
    <row r="33069" spans="5:5" ht="12" customHeight="1">
      <c r="E33069" s="576"/>
    </row>
    <row r="33070" spans="5:5" ht="12" customHeight="1">
      <c r="E33070" s="576"/>
    </row>
    <row r="33071" spans="5:5" ht="12" customHeight="1">
      <c r="E33071" s="576"/>
    </row>
    <row r="33072" spans="5:5" ht="12" customHeight="1">
      <c r="E33072" s="576"/>
    </row>
    <row r="33073" spans="5:5" ht="12" customHeight="1">
      <c r="E33073" s="576"/>
    </row>
    <row r="33074" spans="5:5" ht="12" customHeight="1">
      <c r="E33074" s="576"/>
    </row>
    <row r="33075" spans="5:5" ht="12" customHeight="1">
      <c r="E33075" s="576"/>
    </row>
    <row r="33076" spans="5:5" ht="12" customHeight="1">
      <c r="E33076" s="576"/>
    </row>
    <row r="33077" spans="5:5" ht="12" customHeight="1">
      <c r="E33077" s="576"/>
    </row>
    <row r="33078" spans="5:5" ht="12" customHeight="1">
      <c r="E33078" s="576"/>
    </row>
    <row r="33079" spans="5:5" ht="12" customHeight="1">
      <c r="E33079" s="576"/>
    </row>
    <row r="33080" spans="5:5" ht="12" customHeight="1">
      <c r="E33080" s="576"/>
    </row>
    <row r="33081" spans="5:5" ht="12" customHeight="1">
      <c r="E33081" s="576"/>
    </row>
    <row r="33082" spans="5:5" ht="12" customHeight="1">
      <c r="E33082" s="576"/>
    </row>
    <row r="33083" spans="5:5" ht="12" customHeight="1">
      <c r="E33083" s="576"/>
    </row>
    <row r="33084" spans="5:5" ht="12" customHeight="1">
      <c r="E33084" s="576"/>
    </row>
    <row r="33085" spans="5:5" ht="12" customHeight="1">
      <c r="E33085" s="576"/>
    </row>
    <row r="33086" spans="5:5" ht="12" customHeight="1">
      <c r="E33086" s="576"/>
    </row>
    <row r="33087" spans="5:5" ht="12" customHeight="1">
      <c r="E33087" s="576"/>
    </row>
    <row r="33088" spans="5:5" ht="12" customHeight="1">
      <c r="E33088" s="576"/>
    </row>
    <row r="33089" spans="5:5" ht="12" customHeight="1">
      <c r="E33089" s="576"/>
    </row>
    <row r="33090" spans="5:5" ht="12" customHeight="1">
      <c r="E33090" s="576"/>
    </row>
    <row r="33091" spans="5:5" ht="12" customHeight="1">
      <c r="E33091" s="576"/>
    </row>
    <row r="33092" spans="5:5" ht="12" customHeight="1">
      <c r="E33092" s="576"/>
    </row>
    <row r="33093" spans="5:5" ht="12" customHeight="1">
      <c r="E33093" s="576"/>
    </row>
    <row r="33094" spans="5:5" ht="12" customHeight="1">
      <c r="E33094" s="576"/>
    </row>
    <row r="33095" spans="5:5" ht="12" customHeight="1">
      <c r="E33095" s="576"/>
    </row>
    <row r="33096" spans="5:5" ht="12" customHeight="1">
      <c r="E33096" s="576"/>
    </row>
    <row r="33097" spans="5:5" ht="12" customHeight="1">
      <c r="E33097" s="576"/>
    </row>
    <row r="33098" spans="5:5" ht="12" customHeight="1">
      <c r="E33098" s="576"/>
    </row>
    <row r="33099" spans="5:5" ht="12" customHeight="1">
      <c r="E33099" s="576"/>
    </row>
    <row r="33100" spans="5:5" ht="12" customHeight="1">
      <c r="E33100" s="576"/>
    </row>
    <row r="33101" spans="5:5" ht="12" customHeight="1">
      <c r="E33101" s="576"/>
    </row>
    <row r="33102" spans="5:5" ht="12" customHeight="1">
      <c r="E33102" s="576"/>
    </row>
    <row r="33103" spans="5:5" ht="12" customHeight="1">
      <c r="E33103" s="576"/>
    </row>
    <row r="33104" spans="5:5" ht="12" customHeight="1">
      <c r="E33104" s="576"/>
    </row>
    <row r="33105" spans="5:5" ht="12" customHeight="1">
      <c r="E33105" s="576"/>
    </row>
    <row r="33106" spans="5:5" ht="12" customHeight="1">
      <c r="E33106" s="576"/>
    </row>
    <row r="33107" spans="5:5" ht="12" customHeight="1">
      <c r="E33107" s="576"/>
    </row>
    <row r="33108" spans="5:5" ht="12" customHeight="1">
      <c r="E33108" s="576"/>
    </row>
    <row r="33109" spans="5:5" ht="12" customHeight="1">
      <c r="E33109" s="576"/>
    </row>
    <row r="33110" spans="5:5" ht="12" customHeight="1">
      <c r="E33110" s="576"/>
    </row>
    <row r="33111" spans="5:5" ht="12" customHeight="1">
      <c r="E33111" s="576"/>
    </row>
    <row r="33112" spans="5:5" ht="12" customHeight="1">
      <c r="E33112" s="576"/>
    </row>
    <row r="33113" spans="5:5" ht="12" customHeight="1">
      <c r="E33113" s="576"/>
    </row>
    <row r="33114" spans="5:5" ht="12" customHeight="1">
      <c r="E33114" s="576"/>
    </row>
    <row r="33115" spans="5:5" ht="12" customHeight="1">
      <c r="E33115" s="576"/>
    </row>
    <row r="33116" spans="5:5" ht="12" customHeight="1">
      <c r="E33116" s="576"/>
    </row>
    <row r="33117" spans="5:5" ht="12" customHeight="1">
      <c r="E33117" s="576"/>
    </row>
    <row r="33118" spans="5:5" ht="12" customHeight="1">
      <c r="E33118" s="576"/>
    </row>
    <row r="33119" spans="5:5" ht="12" customHeight="1">
      <c r="E33119" s="576"/>
    </row>
    <row r="33120" spans="5:5" ht="12" customHeight="1">
      <c r="E33120" s="576"/>
    </row>
    <row r="33121" spans="5:5" ht="12" customHeight="1">
      <c r="E33121" s="576"/>
    </row>
    <row r="33122" spans="5:5" ht="12" customHeight="1">
      <c r="E33122" s="576"/>
    </row>
    <row r="33123" spans="5:5" ht="12" customHeight="1">
      <c r="E33123" s="576"/>
    </row>
    <row r="33124" spans="5:5" ht="12" customHeight="1">
      <c r="E33124" s="576"/>
    </row>
    <row r="33125" spans="5:5" ht="12" customHeight="1">
      <c r="E33125" s="576"/>
    </row>
    <row r="33126" spans="5:5" ht="12" customHeight="1">
      <c r="E33126" s="576"/>
    </row>
    <row r="33127" spans="5:5" ht="12" customHeight="1">
      <c r="E33127" s="576"/>
    </row>
    <row r="33128" spans="5:5" ht="12" customHeight="1">
      <c r="E33128" s="576"/>
    </row>
    <row r="33129" spans="5:5" ht="12" customHeight="1">
      <c r="E33129" s="576"/>
    </row>
    <row r="33130" spans="5:5" ht="12" customHeight="1">
      <c r="E33130" s="576"/>
    </row>
    <row r="33131" spans="5:5" ht="12" customHeight="1">
      <c r="E33131" s="576"/>
    </row>
    <row r="33132" spans="5:5" ht="12" customHeight="1">
      <c r="E33132" s="576"/>
    </row>
    <row r="33133" spans="5:5" ht="12" customHeight="1">
      <c r="E33133" s="576"/>
    </row>
    <row r="33134" spans="5:5" ht="12" customHeight="1">
      <c r="E33134" s="576"/>
    </row>
    <row r="33135" spans="5:5" ht="12" customHeight="1">
      <c r="E33135" s="576"/>
    </row>
    <row r="33136" spans="5:5" ht="12" customHeight="1">
      <c r="E33136" s="576"/>
    </row>
    <row r="33137" spans="5:5" ht="12" customHeight="1">
      <c r="E33137" s="576"/>
    </row>
    <row r="33138" spans="5:5" ht="12" customHeight="1">
      <c r="E33138" s="576"/>
    </row>
    <row r="33139" spans="5:5" ht="12" customHeight="1">
      <c r="E33139" s="576"/>
    </row>
    <row r="33140" spans="5:5" ht="12" customHeight="1">
      <c r="E33140" s="576"/>
    </row>
    <row r="33141" spans="5:5" ht="12" customHeight="1">
      <c r="E33141" s="576"/>
    </row>
    <row r="33142" spans="5:5" ht="12" customHeight="1">
      <c r="E33142" s="576"/>
    </row>
    <row r="33143" spans="5:5" ht="12" customHeight="1">
      <c r="E33143" s="576"/>
    </row>
    <row r="33144" spans="5:5" ht="12" customHeight="1">
      <c r="E33144" s="576"/>
    </row>
    <row r="33145" spans="5:5" ht="12" customHeight="1">
      <c r="E33145" s="576"/>
    </row>
    <row r="33146" spans="5:5" ht="12" customHeight="1">
      <c r="E33146" s="576"/>
    </row>
    <row r="33147" spans="5:5" ht="12" customHeight="1">
      <c r="E33147" s="576"/>
    </row>
    <row r="33148" spans="5:5" ht="12" customHeight="1">
      <c r="E33148" s="576"/>
    </row>
    <row r="33149" spans="5:5" ht="12" customHeight="1">
      <c r="E33149" s="576"/>
    </row>
    <row r="33150" spans="5:5" ht="12" customHeight="1">
      <c r="E33150" s="576"/>
    </row>
    <row r="33151" spans="5:5" ht="12" customHeight="1">
      <c r="E33151" s="576"/>
    </row>
    <row r="33152" spans="5:5" ht="12" customHeight="1">
      <c r="E33152" s="576"/>
    </row>
    <row r="33153" spans="5:5" ht="12" customHeight="1">
      <c r="E33153" s="576"/>
    </row>
    <row r="33154" spans="5:5" ht="12" customHeight="1">
      <c r="E33154" s="576"/>
    </row>
    <row r="33155" spans="5:5" ht="12" customHeight="1">
      <c r="E33155" s="576"/>
    </row>
    <row r="33156" spans="5:5" ht="12" customHeight="1">
      <c r="E33156" s="576"/>
    </row>
    <row r="33157" spans="5:5" ht="12" customHeight="1">
      <c r="E33157" s="576"/>
    </row>
    <row r="33158" spans="5:5" ht="12" customHeight="1">
      <c r="E33158" s="576"/>
    </row>
    <row r="33159" spans="5:5" ht="12" customHeight="1">
      <c r="E33159" s="576"/>
    </row>
    <row r="33160" spans="5:5" ht="12" customHeight="1">
      <c r="E33160" s="576"/>
    </row>
    <row r="33161" spans="5:5" ht="12" customHeight="1">
      <c r="E33161" s="576"/>
    </row>
    <row r="33162" spans="5:5" ht="12" customHeight="1">
      <c r="E33162" s="576"/>
    </row>
    <row r="33163" spans="5:5" ht="12" customHeight="1">
      <c r="E33163" s="576"/>
    </row>
    <row r="33164" spans="5:5" ht="12" customHeight="1">
      <c r="E33164" s="576"/>
    </row>
    <row r="33165" spans="5:5" ht="12" customHeight="1">
      <c r="E33165" s="576"/>
    </row>
    <row r="33166" spans="5:5" ht="12" customHeight="1">
      <c r="E33166" s="576"/>
    </row>
    <row r="33167" spans="5:5" ht="12" customHeight="1">
      <c r="E33167" s="576"/>
    </row>
    <row r="33168" spans="5:5" ht="12" customHeight="1">
      <c r="E33168" s="576"/>
    </row>
    <row r="33169" spans="5:5" ht="12" customHeight="1">
      <c r="E33169" s="576"/>
    </row>
    <row r="33170" spans="5:5" ht="12" customHeight="1">
      <c r="E33170" s="576"/>
    </row>
    <row r="33171" spans="5:5" ht="12" customHeight="1">
      <c r="E33171" s="576"/>
    </row>
    <row r="33172" spans="5:5" ht="12" customHeight="1">
      <c r="E33172" s="576"/>
    </row>
    <row r="33173" spans="5:5" ht="12" customHeight="1">
      <c r="E33173" s="576"/>
    </row>
    <row r="33174" spans="5:5" ht="12" customHeight="1">
      <c r="E33174" s="576"/>
    </row>
    <row r="33175" spans="5:5" ht="12" customHeight="1">
      <c r="E33175" s="576"/>
    </row>
    <row r="33176" spans="5:5" ht="12" customHeight="1">
      <c r="E33176" s="576"/>
    </row>
    <row r="33177" spans="5:5" ht="12" customHeight="1">
      <c r="E33177" s="576"/>
    </row>
    <row r="33178" spans="5:5" ht="12" customHeight="1">
      <c r="E33178" s="576"/>
    </row>
    <row r="33179" spans="5:5" ht="12" customHeight="1">
      <c r="E33179" s="576"/>
    </row>
    <row r="33180" spans="5:5" ht="12" customHeight="1">
      <c r="E33180" s="576"/>
    </row>
    <row r="33181" spans="5:5" ht="12" customHeight="1">
      <c r="E33181" s="576"/>
    </row>
    <row r="33182" spans="5:5" ht="12" customHeight="1">
      <c r="E33182" s="576"/>
    </row>
    <row r="33183" spans="5:5" ht="12" customHeight="1">
      <c r="E33183" s="576"/>
    </row>
    <row r="33184" spans="5:5" ht="12" customHeight="1">
      <c r="E33184" s="576"/>
    </row>
    <row r="33185" spans="5:5" ht="12" customHeight="1">
      <c r="E33185" s="576"/>
    </row>
    <row r="33186" spans="5:5" ht="12" customHeight="1">
      <c r="E33186" s="576"/>
    </row>
    <row r="33187" spans="5:5" ht="12" customHeight="1">
      <c r="E33187" s="576"/>
    </row>
    <row r="33188" spans="5:5" ht="12" customHeight="1">
      <c r="E33188" s="576"/>
    </row>
    <row r="33189" spans="5:5" ht="12" customHeight="1">
      <c r="E33189" s="576"/>
    </row>
    <row r="33190" spans="5:5" ht="12" customHeight="1">
      <c r="E33190" s="576"/>
    </row>
    <row r="33191" spans="5:5" ht="12" customHeight="1">
      <c r="E33191" s="576"/>
    </row>
    <row r="33192" spans="5:5" ht="12" customHeight="1">
      <c r="E33192" s="576"/>
    </row>
    <row r="33193" spans="5:5" ht="12" customHeight="1">
      <c r="E33193" s="576"/>
    </row>
    <row r="33194" spans="5:5" ht="12" customHeight="1">
      <c r="E33194" s="576"/>
    </row>
    <row r="33195" spans="5:5" ht="12" customHeight="1">
      <c r="E33195" s="576"/>
    </row>
    <row r="33196" spans="5:5" ht="12" customHeight="1">
      <c r="E33196" s="576"/>
    </row>
    <row r="33197" spans="5:5" ht="12" customHeight="1">
      <c r="E33197" s="576"/>
    </row>
    <row r="33198" spans="5:5" ht="12" customHeight="1">
      <c r="E33198" s="576"/>
    </row>
    <row r="33199" spans="5:5" ht="12" customHeight="1">
      <c r="E33199" s="576"/>
    </row>
    <row r="33200" spans="5:5" ht="12" customHeight="1">
      <c r="E33200" s="576"/>
    </row>
    <row r="33201" spans="5:5" ht="12" customHeight="1">
      <c r="E33201" s="576"/>
    </row>
    <row r="33202" spans="5:5" ht="12" customHeight="1">
      <c r="E33202" s="576"/>
    </row>
    <row r="33203" spans="5:5" ht="12" customHeight="1">
      <c r="E33203" s="576"/>
    </row>
    <row r="33204" spans="5:5" ht="12" customHeight="1">
      <c r="E33204" s="576"/>
    </row>
    <row r="33205" spans="5:5" ht="12" customHeight="1">
      <c r="E33205" s="576"/>
    </row>
    <row r="33206" spans="5:5" ht="12" customHeight="1">
      <c r="E33206" s="576"/>
    </row>
    <row r="33207" spans="5:5" ht="12" customHeight="1">
      <c r="E33207" s="576"/>
    </row>
    <row r="33208" spans="5:5" ht="12" customHeight="1">
      <c r="E33208" s="576"/>
    </row>
    <row r="33209" spans="5:5" ht="12" customHeight="1">
      <c r="E33209" s="576"/>
    </row>
    <row r="33210" spans="5:5" ht="12" customHeight="1">
      <c r="E33210" s="576"/>
    </row>
    <row r="33211" spans="5:5" ht="12" customHeight="1">
      <c r="E33211" s="576"/>
    </row>
    <row r="33212" spans="5:5" ht="12" customHeight="1">
      <c r="E33212" s="576"/>
    </row>
    <row r="33213" spans="5:5" ht="12" customHeight="1">
      <c r="E33213" s="576"/>
    </row>
    <row r="33214" spans="5:5" ht="12" customHeight="1">
      <c r="E33214" s="576"/>
    </row>
    <row r="33215" spans="5:5" ht="12" customHeight="1">
      <c r="E33215" s="576"/>
    </row>
    <row r="33216" spans="5:5" ht="12" customHeight="1">
      <c r="E33216" s="576"/>
    </row>
    <row r="33217" spans="5:5" ht="12" customHeight="1">
      <c r="E33217" s="576"/>
    </row>
    <row r="33218" spans="5:5" ht="12" customHeight="1">
      <c r="E33218" s="576"/>
    </row>
    <row r="33219" spans="5:5" ht="12" customHeight="1">
      <c r="E33219" s="576"/>
    </row>
    <row r="33220" spans="5:5" ht="12" customHeight="1">
      <c r="E33220" s="576"/>
    </row>
    <row r="33221" spans="5:5" ht="12" customHeight="1">
      <c r="E33221" s="576"/>
    </row>
    <row r="33222" spans="5:5" ht="12" customHeight="1">
      <c r="E33222" s="576"/>
    </row>
    <row r="33223" spans="5:5" ht="12" customHeight="1">
      <c r="E33223" s="576"/>
    </row>
    <row r="33224" spans="5:5" ht="12" customHeight="1">
      <c r="E33224" s="576"/>
    </row>
    <row r="33225" spans="5:5" ht="12" customHeight="1">
      <c r="E33225" s="576"/>
    </row>
    <row r="33226" spans="5:5" ht="12" customHeight="1">
      <c r="E33226" s="576"/>
    </row>
    <row r="33227" spans="5:5" ht="12" customHeight="1">
      <c r="E33227" s="576"/>
    </row>
    <row r="33228" spans="5:5" ht="12" customHeight="1">
      <c r="E33228" s="576"/>
    </row>
    <row r="33229" spans="5:5" ht="12" customHeight="1">
      <c r="E33229" s="576"/>
    </row>
    <row r="33230" spans="5:5" ht="12" customHeight="1">
      <c r="E33230" s="576"/>
    </row>
    <row r="33231" spans="5:5" ht="12" customHeight="1">
      <c r="E33231" s="576"/>
    </row>
    <row r="33232" spans="5:5" ht="12" customHeight="1">
      <c r="E33232" s="576"/>
    </row>
    <row r="33233" spans="5:5" ht="12" customHeight="1">
      <c r="E33233" s="576"/>
    </row>
    <row r="33234" spans="5:5" ht="12" customHeight="1">
      <c r="E33234" s="576"/>
    </row>
    <row r="33235" spans="5:5" ht="12" customHeight="1">
      <c r="E33235" s="576"/>
    </row>
    <row r="33236" spans="5:5" ht="12" customHeight="1">
      <c r="E33236" s="576"/>
    </row>
    <row r="33237" spans="5:5" ht="12" customHeight="1">
      <c r="E33237" s="576"/>
    </row>
    <row r="33238" spans="5:5" ht="12" customHeight="1">
      <c r="E33238" s="576"/>
    </row>
    <row r="33239" spans="5:5" ht="12" customHeight="1">
      <c r="E33239" s="576"/>
    </row>
    <row r="33240" spans="5:5" ht="12" customHeight="1">
      <c r="E33240" s="576"/>
    </row>
    <row r="33241" spans="5:5" ht="12" customHeight="1">
      <c r="E33241" s="576"/>
    </row>
    <row r="33242" spans="5:5" ht="12" customHeight="1">
      <c r="E33242" s="576"/>
    </row>
    <row r="33243" spans="5:5" ht="12" customHeight="1">
      <c r="E33243" s="576"/>
    </row>
    <row r="33244" spans="5:5" ht="12" customHeight="1">
      <c r="E33244" s="576"/>
    </row>
    <row r="33245" spans="5:5" ht="12" customHeight="1">
      <c r="E33245" s="576"/>
    </row>
    <row r="33246" spans="5:5" ht="12" customHeight="1">
      <c r="E33246" s="576"/>
    </row>
    <row r="33247" spans="5:5" ht="12" customHeight="1">
      <c r="E33247" s="576"/>
    </row>
    <row r="33248" spans="5:5" ht="12" customHeight="1">
      <c r="E33248" s="576"/>
    </row>
    <row r="33249" spans="5:5" ht="12" customHeight="1">
      <c r="E33249" s="576"/>
    </row>
    <row r="33250" spans="5:5" ht="12" customHeight="1">
      <c r="E33250" s="576"/>
    </row>
    <row r="33251" spans="5:5" ht="12" customHeight="1">
      <c r="E33251" s="576"/>
    </row>
    <row r="33252" spans="5:5" ht="12" customHeight="1">
      <c r="E33252" s="576"/>
    </row>
    <row r="33253" spans="5:5" ht="12" customHeight="1">
      <c r="E33253" s="576"/>
    </row>
    <row r="33254" spans="5:5" ht="12" customHeight="1">
      <c r="E33254" s="576"/>
    </row>
    <row r="33255" spans="5:5" ht="12" customHeight="1">
      <c r="E33255" s="576"/>
    </row>
    <row r="33256" spans="5:5" ht="12" customHeight="1">
      <c r="E33256" s="576"/>
    </row>
    <row r="33257" spans="5:5" ht="12" customHeight="1">
      <c r="E33257" s="576"/>
    </row>
    <row r="33258" spans="5:5" ht="12" customHeight="1">
      <c r="E33258" s="576"/>
    </row>
    <row r="33259" spans="5:5" ht="12" customHeight="1">
      <c r="E33259" s="576"/>
    </row>
    <row r="33260" spans="5:5" ht="12" customHeight="1">
      <c r="E33260" s="576"/>
    </row>
    <row r="33261" spans="5:5" ht="12" customHeight="1">
      <c r="E33261" s="576"/>
    </row>
    <row r="33262" spans="5:5" ht="12" customHeight="1">
      <c r="E33262" s="576"/>
    </row>
    <row r="33263" spans="5:5" ht="12" customHeight="1">
      <c r="E33263" s="576"/>
    </row>
    <row r="33264" spans="5:5" ht="12" customHeight="1">
      <c r="E33264" s="576"/>
    </row>
    <row r="33265" spans="5:5" ht="12" customHeight="1">
      <c r="E33265" s="576"/>
    </row>
    <row r="33266" spans="5:5" ht="12" customHeight="1">
      <c r="E33266" s="576"/>
    </row>
    <row r="33267" spans="5:5" ht="12" customHeight="1">
      <c r="E33267" s="576"/>
    </row>
    <row r="33268" spans="5:5" ht="12" customHeight="1">
      <c r="E33268" s="576"/>
    </row>
    <row r="33269" spans="5:5" ht="12" customHeight="1">
      <c r="E33269" s="576"/>
    </row>
    <row r="33270" spans="5:5" ht="12" customHeight="1">
      <c r="E33270" s="576"/>
    </row>
    <row r="33271" spans="5:5" ht="12" customHeight="1">
      <c r="E33271" s="576"/>
    </row>
    <row r="33272" spans="5:5" ht="12" customHeight="1">
      <c r="E33272" s="576"/>
    </row>
    <row r="33273" spans="5:5" ht="12" customHeight="1">
      <c r="E33273" s="576"/>
    </row>
    <row r="33274" spans="5:5" ht="12" customHeight="1">
      <c r="E33274" s="576"/>
    </row>
    <row r="33275" spans="5:5" ht="12" customHeight="1">
      <c r="E33275" s="576"/>
    </row>
    <row r="33276" spans="5:5" ht="12" customHeight="1">
      <c r="E33276" s="576"/>
    </row>
    <row r="33277" spans="5:5" ht="12" customHeight="1">
      <c r="E33277" s="576"/>
    </row>
    <row r="33278" spans="5:5" ht="12" customHeight="1">
      <c r="E33278" s="576"/>
    </row>
    <row r="33279" spans="5:5" ht="12" customHeight="1">
      <c r="E33279" s="576"/>
    </row>
    <row r="33280" spans="5:5" ht="12" customHeight="1">
      <c r="E33280" s="576"/>
    </row>
    <row r="33281" spans="5:5" ht="12" customHeight="1">
      <c r="E33281" s="576"/>
    </row>
    <row r="33282" spans="5:5" ht="12" customHeight="1">
      <c r="E33282" s="576"/>
    </row>
    <row r="33283" spans="5:5" ht="12" customHeight="1">
      <c r="E33283" s="576"/>
    </row>
    <row r="33284" spans="5:5" ht="12" customHeight="1">
      <c r="E33284" s="576"/>
    </row>
    <row r="33285" spans="5:5" ht="12" customHeight="1">
      <c r="E33285" s="576"/>
    </row>
    <row r="33286" spans="5:5" ht="12" customHeight="1">
      <c r="E33286" s="576"/>
    </row>
    <row r="33287" spans="5:5" ht="12" customHeight="1">
      <c r="E33287" s="576"/>
    </row>
    <row r="33288" spans="5:5" ht="12" customHeight="1">
      <c r="E33288" s="576"/>
    </row>
    <row r="33289" spans="5:5" ht="12" customHeight="1">
      <c r="E33289" s="576"/>
    </row>
    <row r="33290" spans="5:5" ht="12" customHeight="1">
      <c r="E33290" s="576"/>
    </row>
    <row r="33291" spans="5:5" ht="12" customHeight="1">
      <c r="E33291" s="576"/>
    </row>
    <row r="33292" spans="5:5" ht="12" customHeight="1">
      <c r="E33292" s="576"/>
    </row>
    <row r="33293" spans="5:5" ht="12" customHeight="1">
      <c r="E33293" s="576"/>
    </row>
    <row r="33294" spans="5:5" ht="12" customHeight="1">
      <c r="E33294" s="576"/>
    </row>
    <row r="33295" spans="5:5" ht="12" customHeight="1">
      <c r="E33295" s="576"/>
    </row>
    <row r="33296" spans="5:5" ht="12" customHeight="1">
      <c r="E33296" s="576"/>
    </row>
    <row r="33297" spans="5:5" ht="12" customHeight="1">
      <c r="E33297" s="576"/>
    </row>
    <row r="33298" spans="5:5" ht="12" customHeight="1">
      <c r="E33298" s="576"/>
    </row>
    <row r="33299" spans="5:5" ht="12" customHeight="1">
      <c r="E33299" s="576"/>
    </row>
    <row r="33300" spans="5:5" ht="12" customHeight="1">
      <c r="E33300" s="576"/>
    </row>
    <row r="33301" spans="5:5" ht="12" customHeight="1">
      <c r="E33301" s="576"/>
    </row>
    <row r="33302" spans="5:5" ht="12" customHeight="1">
      <c r="E33302" s="576"/>
    </row>
    <row r="33303" spans="5:5" ht="12" customHeight="1">
      <c r="E33303" s="576"/>
    </row>
    <row r="33304" spans="5:5" ht="12" customHeight="1">
      <c r="E33304" s="576"/>
    </row>
    <row r="33305" spans="5:5" ht="12" customHeight="1">
      <c r="E33305" s="576"/>
    </row>
    <row r="33306" spans="5:5" ht="12" customHeight="1">
      <c r="E33306" s="576"/>
    </row>
    <row r="33307" spans="5:5" ht="12" customHeight="1">
      <c r="E33307" s="576"/>
    </row>
    <row r="33308" spans="5:5" ht="12" customHeight="1">
      <c r="E33308" s="576"/>
    </row>
    <row r="33309" spans="5:5" ht="12" customHeight="1">
      <c r="E33309" s="576"/>
    </row>
    <row r="33310" spans="5:5" ht="12" customHeight="1">
      <c r="E33310" s="576"/>
    </row>
    <row r="33311" spans="5:5" ht="12" customHeight="1">
      <c r="E33311" s="576"/>
    </row>
    <row r="33312" spans="5:5" ht="12" customHeight="1">
      <c r="E33312" s="576"/>
    </row>
    <row r="33313" spans="5:5" ht="12" customHeight="1">
      <c r="E33313" s="576"/>
    </row>
    <row r="33314" spans="5:5" ht="12" customHeight="1">
      <c r="E33314" s="576"/>
    </row>
    <row r="33315" spans="5:5" ht="12" customHeight="1">
      <c r="E33315" s="576"/>
    </row>
    <row r="33316" spans="5:5" ht="12" customHeight="1">
      <c r="E33316" s="576"/>
    </row>
    <row r="33317" spans="5:5" ht="12" customHeight="1">
      <c r="E33317" s="576"/>
    </row>
    <row r="33318" spans="5:5" ht="12" customHeight="1">
      <c r="E33318" s="576"/>
    </row>
    <row r="33319" spans="5:5" ht="12" customHeight="1">
      <c r="E33319" s="576"/>
    </row>
    <row r="33320" spans="5:5" ht="12" customHeight="1">
      <c r="E33320" s="576"/>
    </row>
    <row r="33321" spans="5:5" ht="12" customHeight="1">
      <c r="E33321" s="576"/>
    </row>
    <row r="33322" spans="5:5" ht="12" customHeight="1">
      <c r="E33322" s="576"/>
    </row>
    <row r="33323" spans="5:5" ht="12" customHeight="1">
      <c r="E33323" s="576"/>
    </row>
    <row r="33324" spans="5:5" ht="12" customHeight="1">
      <c r="E33324" s="576"/>
    </row>
    <row r="33325" spans="5:5" ht="12" customHeight="1">
      <c r="E33325" s="576"/>
    </row>
    <row r="33326" spans="5:5" ht="12" customHeight="1">
      <c r="E33326" s="576"/>
    </row>
    <row r="33327" spans="5:5" ht="12" customHeight="1">
      <c r="E33327" s="576"/>
    </row>
    <row r="33328" spans="5:5" ht="12" customHeight="1">
      <c r="E33328" s="576"/>
    </row>
    <row r="33329" spans="5:5" ht="12" customHeight="1">
      <c r="E33329" s="576"/>
    </row>
    <row r="33330" spans="5:5" ht="12" customHeight="1">
      <c r="E33330" s="576"/>
    </row>
    <row r="33331" spans="5:5" ht="12" customHeight="1">
      <c r="E33331" s="576"/>
    </row>
    <row r="33332" spans="5:5" ht="12" customHeight="1">
      <c r="E33332" s="576"/>
    </row>
    <row r="33333" spans="5:5" ht="12" customHeight="1">
      <c r="E33333" s="576"/>
    </row>
    <row r="33334" spans="5:5" ht="12" customHeight="1">
      <c r="E33334" s="576"/>
    </row>
    <row r="33335" spans="5:5" ht="12" customHeight="1">
      <c r="E33335" s="576"/>
    </row>
    <row r="33336" spans="5:5" ht="12" customHeight="1">
      <c r="E33336" s="576"/>
    </row>
    <row r="33337" spans="5:5" ht="12" customHeight="1">
      <c r="E33337" s="576"/>
    </row>
    <row r="33338" spans="5:5" ht="12" customHeight="1">
      <c r="E33338" s="576"/>
    </row>
    <row r="33339" spans="5:5" ht="12" customHeight="1">
      <c r="E33339" s="576"/>
    </row>
    <row r="33340" spans="5:5" ht="12" customHeight="1">
      <c r="E33340" s="576"/>
    </row>
    <row r="33341" spans="5:5" ht="12" customHeight="1">
      <c r="E33341" s="576"/>
    </row>
    <row r="33342" spans="5:5" ht="12" customHeight="1">
      <c r="E33342" s="576"/>
    </row>
    <row r="33343" spans="5:5" ht="12" customHeight="1">
      <c r="E33343" s="576"/>
    </row>
    <row r="33344" spans="5:5" ht="12" customHeight="1">
      <c r="E33344" s="576"/>
    </row>
    <row r="33345" spans="5:5" ht="12" customHeight="1">
      <c r="E33345" s="576"/>
    </row>
    <row r="33346" spans="5:5" ht="12" customHeight="1">
      <c r="E33346" s="576"/>
    </row>
    <row r="33347" spans="5:5" ht="12" customHeight="1">
      <c r="E33347" s="576"/>
    </row>
    <row r="33348" spans="5:5" ht="12" customHeight="1">
      <c r="E33348" s="576"/>
    </row>
    <row r="33349" spans="5:5" ht="12" customHeight="1">
      <c r="E33349" s="576"/>
    </row>
    <row r="33350" spans="5:5" ht="12" customHeight="1">
      <c r="E33350" s="576"/>
    </row>
    <row r="33351" spans="5:5" ht="12" customHeight="1">
      <c r="E33351" s="576"/>
    </row>
    <row r="33352" spans="5:5" ht="12" customHeight="1">
      <c r="E33352" s="576"/>
    </row>
    <row r="33353" spans="5:5" ht="12" customHeight="1">
      <c r="E33353" s="576"/>
    </row>
    <row r="33354" spans="5:5" ht="12" customHeight="1">
      <c r="E33354" s="576"/>
    </row>
    <row r="33355" spans="5:5" ht="12" customHeight="1">
      <c r="E33355" s="576"/>
    </row>
    <row r="33356" spans="5:5" ht="12" customHeight="1">
      <c r="E33356" s="576"/>
    </row>
    <row r="33357" spans="5:5" ht="12" customHeight="1">
      <c r="E33357" s="576"/>
    </row>
    <row r="33358" spans="5:5" ht="12" customHeight="1">
      <c r="E33358" s="576"/>
    </row>
    <row r="33359" spans="5:5" ht="12" customHeight="1">
      <c r="E33359" s="576"/>
    </row>
    <row r="33360" spans="5:5" ht="12" customHeight="1">
      <c r="E33360" s="576"/>
    </row>
    <row r="33361" spans="5:5" ht="12" customHeight="1">
      <c r="E33361" s="576"/>
    </row>
    <row r="33362" spans="5:5" ht="12" customHeight="1">
      <c r="E33362" s="576"/>
    </row>
    <row r="33363" spans="5:5" ht="12" customHeight="1">
      <c r="E33363" s="576"/>
    </row>
    <row r="33364" spans="5:5" ht="12" customHeight="1">
      <c r="E33364" s="576"/>
    </row>
    <row r="33365" spans="5:5" ht="12" customHeight="1">
      <c r="E33365" s="576"/>
    </row>
    <row r="33366" spans="5:5" ht="12" customHeight="1">
      <c r="E33366" s="576"/>
    </row>
    <row r="33367" spans="5:5" ht="12" customHeight="1">
      <c r="E33367" s="576"/>
    </row>
    <row r="33368" spans="5:5" ht="12" customHeight="1">
      <c r="E33368" s="576"/>
    </row>
    <row r="33369" spans="5:5" ht="12" customHeight="1">
      <c r="E33369" s="576"/>
    </row>
    <row r="33370" spans="5:5" ht="12" customHeight="1">
      <c r="E33370" s="576"/>
    </row>
    <row r="33371" spans="5:5" ht="12" customHeight="1">
      <c r="E33371" s="576"/>
    </row>
    <row r="33372" spans="5:5" ht="12" customHeight="1">
      <c r="E33372" s="576"/>
    </row>
    <row r="33373" spans="5:5" ht="12" customHeight="1">
      <c r="E33373" s="576"/>
    </row>
    <row r="33374" spans="5:5" ht="12" customHeight="1">
      <c r="E33374" s="576"/>
    </row>
    <row r="33375" spans="5:5" ht="12" customHeight="1">
      <c r="E33375" s="576"/>
    </row>
    <row r="33376" spans="5:5" ht="12" customHeight="1">
      <c r="E33376" s="576"/>
    </row>
    <row r="33377" spans="5:5" ht="12" customHeight="1">
      <c r="E33377" s="576"/>
    </row>
    <row r="33378" spans="5:5" ht="12" customHeight="1">
      <c r="E33378" s="576"/>
    </row>
    <row r="33379" spans="5:5" ht="12" customHeight="1">
      <c r="E33379" s="576"/>
    </row>
    <row r="33380" spans="5:5" ht="12" customHeight="1">
      <c r="E33380" s="576"/>
    </row>
    <row r="33381" spans="5:5" ht="12" customHeight="1">
      <c r="E33381" s="576"/>
    </row>
    <row r="33382" spans="5:5" ht="12" customHeight="1">
      <c r="E33382" s="576"/>
    </row>
    <row r="33383" spans="5:5" ht="12" customHeight="1">
      <c r="E33383" s="576"/>
    </row>
    <row r="33384" spans="5:5" ht="12" customHeight="1">
      <c r="E33384" s="576"/>
    </row>
    <row r="33385" spans="5:5" ht="12" customHeight="1">
      <c r="E33385" s="576"/>
    </row>
    <row r="33386" spans="5:5" ht="12" customHeight="1">
      <c r="E33386" s="576"/>
    </row>
    <row r="33387" spans="5:5" ht="12" customHeight="1">
      <c r="E33387" s="576"/>
    </row>
    <row r="33388" spans="5:5" ht="12" customHeight="1">
      <c r="E33388" s="576"/>
    </row>
    <row r="33389" spans="5:5" ht="12" customHeight="1">
      <c r="E33389" s="576"/>
    </row>
    <row r="33390" spans="5:5" ht="12" customHeight="1">
      <c r="E33390" s="576"/>
    </row>
    <row r="33391" spans="5:5" ht="12" customHeight="1">
      <c r="E33391" s="576"/>
    </row>
    <row r="33392" spans="5:5" ht="12" customHeight="1">
      <c r="E33392" s="576"/>
    </row>
    <row r="33393" spans="5:5" ht="12" customHeight="1">
      <c r="E33393" s="576"/>
    </row>
    <row r="33394" spans="5:5" ht="12" customHeight="1">
      <c r="E33394" s="576"/>
    </row>
    <row r="33395" spans="5:5" ht="12" customHeight="1">
      <c r="E33395" s="576"/>
    </row>
    <row r="33396" spans="5:5" ht="12" customHeight="1">
      <c r="E33396" s="576"/>
    </row>
    <row r="33397" spans="5:5" ht="12" customHeight="1">
      <c r="E33397" s="576"/>
    </row>
    <row r="33398" spans="5:5" ht="12" customHeight="1">
      <c r="E33398" s="576"/>
    </row>
    <row r="33399" spans="5:5" ht="12" customHeight="1">
      <c r="E33399" s="576"/>
    </row>
    <row r="33400" spans="5:5" ht="12" customHeight="1">
      <c r="E33400" s="576"/>
    </row>
    <row r="33401" spans="5:5" ht="12" customHeight="1">
      <c r="E33401" s="576"/>
    </row>
    <row r="33402" spans="5:5" ht="12" customHeight="1">
      <c r="E33402" s="576"/>
    </row>
    <row r="33403" spans="5:5" ht="12" customHeight="1">
      <c r="E33403" s="576"/>
    </row>
    <row r="33404" spans="5:5" ht="12" customHeight="1">
      <c r="E33404" s="576"/>
    </row>
    <row r="33405" spans="5:5" ht="12" customHeight="1">
      <c r="E33405" s="576"/>
    </row>
    <row r="33406" spans="5:5" ht="12" customHeight="1">
      <c r="E33406" s="576"/>
    </row>
    <row r="33407" spans="5:5" ht="12" customHeight="1">
      <c r="E33407" s="576"/>
    </row>
    <row r="33408" spans="5:5" ht="12" customHeight="1">
      <c r="E33408" s="576"/>
    </row>
    <row r="33409" spans="5:5" ht="12" customHeight="1">
      <c r="E33409" s="576"/>
    </row>
    <row r="33410" spans="5:5" ht="12" customHeight="1">
      <c r="E33410" s="576"/>
    </row>
    <row r="33411" spans="5:5" ht="12" customHeight="1">
      <c r="E33411" s="576"/>
    </row>
    <row r="33412" spans="5:5" ht="12" customHeight="1">
      <c r="E33412" s="576"/>
    </row>
    <row r="33413" spans="5:5" ht="12" customHeight="1">
      <c r="E33413" s="576"/>
    </row>
    <row r="33414" spans="5:5" ht="12" customHeight="1">
      <c r="E33414" s="576"/>
    </row>
    <row r="33415" spans="5:5" ht="12" customHeight="1">
      <c r="E33415" s="576"/>
    </row>
    <row r="33416" spans="5:5" ht="12" customHeight="1">
      <c r="E33416" s="576"/>
    </row>
    <row r="33417" spans="5:5" ht="12" customHeight="1">
      <c r="E33417" s="576"/>
    </row>
    <row r="33418" spans="5:5" ht="12" customHeight="1">
      <c r="E33418" s="576"/>
    </row>
    <row r="33419" spans="5:5" ht="12" customHeight="1">
      <c r="E33419" s="576"/>
    </row>
    <row r="33420" spans="5:5" ht="12" customHeight="1">
      <c r="E33420" s="576"/>
    </row>
    <row r="33421" spans="5:5" ht="12" customHeight="1">
      <c r="E33421" s="576"/>
    </row>
    <row r="33422" spans="5:5" ht="12" customHeight="1">
      <c r="E33422" s="576"/>
    </row>
    <row r="33423" spans="5:5" ht="12" customHeight="1">
      <c r="E33423" s="576"/>
    </row>
    <row r="33424" spans="5:5" ht="12" customHeight="1">
      <c r="E33424" s="576"/>
    </row>
    <row r="33425" spans="5:5" ht="12" customHeight="1">
      <c r="E33425" s="576"/>
    </row>
    <row r="33426" spans="5:5" ht="12" customHeight="1">
      <c r="E33426" s="576"/>
    </row>
    <row r="33427" spans="5:5" ht="12" customHeight="1">
      <c r="E33427" s="576"/>
    </row>
    <row r="33428" spans="5:5" ht="12" customHeight="1">
      <c r="E33428" s="576"/>
    </row>
    <row r="33429" spans="5:5" ht="12" customHeight="1">
      <c r="E33429" s="576"/>
    </row>
    <row r="33430" spans="5:5" ht="12" customHeight="1">
      <c r="E33430" s="576"/>
    </row>
    <row r="33431" spans="5:5" ht="12" customHeight="1">
      <c r="E33431" s="576"/>
    </row>
    <row r="33432" spans="5:5" ht="12" customHeight="1">
      <c r="E33432" s="576"/>
    </row>
    <row r="33433" spans="5:5" ht="12" customHeight="1">
      <c r="E33433" s="576"/>
    </row>
    <row r="33434" spans="5:5" ht="12" customHeight="1">
      <c r="E33434" s="576"/>
    </row>
    <row r="33435" spans="5:5" ht="12" customHeight="1">
      <c r="E33435" s="576"/>
    </row>
    <row r="33436" spans="5:5" ht="12" customHeight="1">
      <c r="E33436" s="576"/>
    </row>
    <row r="33437" spans="5:5" ht="12" customHeight="1">
      <c r="E33437" s="576"/>
    </row>
    <row r="33438" spans="5:5" ht="12" customHeight="1">
      <c r="E33438" s="576"/>
    </row>
    <row r="33439" spans="5:5" ht="12" customHeight="1">
      <c r="E33439" s="576"/>
    </row>
    <row r="33440" spans="5:5" ht="12" customHeight="1">
      <c r="E33440" s="576"/>
    </row>
    <row r="33441" spans="5:5" ht="12" customHeight="1">
      <c r="E33441" s="576"/>
    </row>
    <row r="33442" spans="5:5" ht="12" customHeight="1">
      <c r="E33442" s="576"/>
    </row>
    <row r="33443" spans="5:5" ht="12" customHeight="1">
      <c r="E33443" s="576"/>
    </row>
    <row r="33444" spans="5:5" ht="12" customHeight="1">
      <c r="E33444" s="576"/>
    </row>
    <row r="33445" spans="5:5" ht="12" customHeight="1">
      <c r="E33445" s="576"/>
    </row>
    <row r="33446" spans="5:5" ht="12" customHeight="1">
      <c r="E33446" s="576"/>
    </row>
    <row r="33447" spans="5:5" ht="12" customHeight="1">
      <c r="E33447" s="576"/>
    </row>
    <row r="33448" spans="5:5" ht="12" customHeight="1">
      <c r="E33448" s="576"/>
    </row>
    <row r="33449" spans="5:5" ht="12" customHeight="1">
      <c r="E33449" s="576"/>
    </row>
    <row r="33450" spans="5:5" ht="12" customHeight="1">
      <c r="E33450" s="576"/>
    </row>
    <row r="33451" spans="5:5" ht="12" customHeight="1">
      <c r="E33451" s="576"/>
    </row>
    <row r="33452" spans="5:5" ht="12" customHeight="1">
      <c r="E33452" s="576"/>
    </row>
    <row r="33453" spans="5:5" ht="12" customHeight="1">
      <c r="E33453" s="576"/>
    </row>
    <row r="33454" spans="5:5" ht="12" customHeight="1">
      <c r="E33454" s="576"/>
    </row>
    <row r="33455" spans="5:5" ht="12" customHeight="1">
      <c r="E33455" s="576"/>
    </row>
    <row r="33456" spans="5:5" ht="12" customHeight="1">
      <c r="E33456" s="576"/>
    </row>
    <row r="33457" spans="5:5" ht="12" customHeight="1">
      <c r="E33457" s="576"/>
    </row>
    <row r="33458" spans="5:5" ht="12" customHeight="1">
      <c r="E33458" s="576"/>
    </row>
    <row r="33459" spans="5:5" ht="12" customHeight="1">
      <c r="E33459" s="576"/>
    </row>
    <row r="33460" spans="5:5" ht="12" customHeight="1">
      <c r="E33460" s="576"/>
    </row>
    <row r="33461" spans="5:5" ht="12" customHeight="1">
      <c r="E33461" s="576"/>
    </row>
    <row r="33462" spans="5:5" ht="12" customHeight="1">
      <c r="E33462" s="576"/>
    </row>
    <row r="33463" spans="5:5" ht="12" customHeight="1">
      <c r="E33463" s="576"/>
    </row>
    <row r="33464" spans="5:5" ht="12" customHeight="1">
      <c r="E33464" s="576"/>
    </row>
    <row r="33465" spans="5:5" ht="12" customHeight="1">
      <c r="E33465" s="576"/>
    </row>
    <row r="33466" spans="5:5" ht="12" customHeight="1">
      <c r="E33466" s="576"/>
    </row>
    <row r="33467" spans="5:5" ht="12" customHeight="1">
      <c r="E33467" s="576"/>
    </row>
    <row r="33468" spans="5:5" ht="12" customHeight="1">
      <c r="E33468" s="576"/>
    </row>
    <row r="33469" spans="5:5" ht="12" customHeight="1">
      <c r="E33469" s="576"/>
    </row>
    <row r="33470" spans="5:5" ht="12" customHeight="1">
      <c r="E33470" s="576"/>
    </row>
    <row r="33471" spans="5:5" ht="12" customHeight="1">
      <c r="E33471" s="576"/>
    </row>
    <row r="33472" spans="5:5" ht="12" customHeight="1">
      <c r="E33472" s="576"/>
    </row>
    <row r="33473" spans="5:5" ht="12" customHeight="1">
      <c r="E33473" s="576"/>
    </row>
    <row r="33474" spans="5:5" ht="12" customHeight="1">
      <c r="E33474" s="576"/>
    </row>
    <row r="33475" spans="5:5" ht="12" customHeight="1">
      <c r="E33475" s="576"/>
    </row>
    <row r="33476" spans="5:5" ht="12" customHeight="1">
      <c r="E33476" s="576"/>
    </row>
    <row r="33477" spans="5:5" ht="12" customHeight="1">
      <c r="E33477" s="576"/>
    </row>
    <row r="33478" spans="5:5" ht="12" customHeight="1">
      <c r="E33478" s="576"/>
    </row>
    <row r="33479" spans="5:5" ht="12" customHeight="1">
      <c r="E33479" s="576"/>
    </row>
    <row r="33480" spans="5:5" ht="12" customHeight="1">
      <c r="E33480" s="576"/>
    </row>
    <row r="33481" spans="5:5" ht="12" customHeight="1">
      <c r="E33481" s="576"/>
    </row>
    <row r="33482" spans="5:5" ht="12" customHeight="1">
      <c r="E33482" s="576"/>
    </row>
    <row r="33483" spans="5:5" ht="12" customHeight="1">
      <c r="E33483" s="576"/>
    </row>
    <row r="33484" spans="5:5" ht="12" customHeight="1">
      <c r="E33484" s="576"/>
    </row>
    <row r="33485" spans="5:5" ht="12" customHeight="1">
      <c r="E33485" s="576"/>
    </row>
    <row r="33486" spans="5:5" ht="12" customHeight="1">
      <c r="E33486" s="576"/>
    </row>
    <row r="33487" spans="5:5" ht="12" customHeight="1">
      <c r="E33487" s="576"/>
    </row>
    <row r="33488" spans="5:5" ht="12" customHeight="1">
      <c r="E33488" s="576"/>
    </row>
    <row r="33489" spans="5:5" ht="12" customHeight="1">
      <c r="E33489" s="576"/>
    </row>
    <row r="33490" spans="5:5" ht="12" customHeight="1">
      <c r="E33490" s="576"/>
    </row>
    <row r="33491" spans="5:5" ht="12" customHeight="1">
      <c r="E33491" s="576"/>
    </row>
    <row r="33492" spans="5:5" ht="12" customHeight="1">
      <c r="E33492" s="576"/>
    </row>
    <row r="33493" spans="5:5" ht="12" customHeight="1">
      <c r="E33493" s="576"/>
    </row>
    <row r="33494" spans="5:5" ht="12" customHeight="1">
      <c r="E33494" s="576"/>
    </row>
    <row r="33495" spans="5:5" ht="12" customHeight="1">
      <c r="E33495" s="576"/>
    </row>
    <row r="33496" spans="5:5" ht="12" customHeight="1">
      <c r="E33496" s="576"/>
    </row>
    <row r="33497" spans="5:5" ht="12" customHeight="1">
      <c r="E33497" s="576"/>
    </row>
    <row r="33498" spans="5:5" ht="12" customHeight="1">
      <c r="E33498" s="576"/>
    </row>
    <row r="33499" spans="5:5" ht="12" customHeight="1">
      <c r="E33499" s="576"/>
    </row>
    <row r="33500" spans="5:5" ht="12" customHeight="1">
      <c r="E33500" s="576"/>
    </row>
    <row r="33501" spans="5:5" ht="12" customHeight="1">
      <c r="E33501" s="576"/>
    </row>
    <row r="33502" spans="5:5" ht="12" customHeight="1">
      <c r="E33502" s="576"/>
    </row>
    <row r="33503" spans="5:5" ht="12" customHeight="1">
      <c r="E33503" s="576"/>
    </row>
    <row r="33504" spans="5:5" ht="12" customHeight="1">
      <c r="E33504" s="576"/>
    </row>
    <row r="33505" spans="5:5" ht="12" customHeight="1">
      <c r="E33505" s="576"/>
    </row>
    <row r="33506" spans="5:5" ht="12" customHeight="1">
      <c r="E33506" s="576"/>
    </row>
    <row r="33507" spans="5:5" ht="12" customHeight="1">
      <c r="E33507" s="576"/>
    </row>
    <row r="33508" spans="5:5" ht="12" customHeight="1">
      <c r="E33508" s="576"/>
    </row>
    <row r="33509" spans="5:5" ht="12" customHeight="1">
      <c r="E33509" s="576"/>
    </row>
    <row r="33510" spans="5:5" ht="12" customHeight="1">
      <c r="E33510" s="576"/>
    </row>
    <row r="33511" spans="5:5" ht="12" customHeight="1">
      <c r="E33511" s="576"/>
    </row>
    <row r="33512" spans="5:5" ht="12" customHeight="1">
      <c r="E33512" s="576"/>
    </row>
    <row r="33513" spans="5:5" ht="12" customHeight="1">
      <c r="E33513" s="576"/>
    </row>
    <row r="33514" spans="5:5" ht="12" customHeight="1">
      <c r="E33514" s="576"/>
    </row>
    <row r="33515" spans="5:5" ht="12" customHeight="1">
      <c r="E33515" s="576"/>
    </row>
    <row r="33516" spans="5:5" ht="12" customHeight="1">
      <c r="E33516" s="576"/>
    </row>
    <row r="33517" spans="5:5" ht="12" customHeight="1">
      <c r="E33517" s="576"/>
    </row>
    <row r="33518" spans="5:5" ht="12" customHeight="1">
      <c r="E33518" s="576"/>
    </row>
    <row r="33519" spans="5:5" ht="12" customHeight="1">
      <c r="E33519" s="576"/>
    </row>
    <row r="33520" spans="5:5" ht="12" customHeight="1">
      <c r="E33520" s="576"/>
    </row>
    <row r="33521" spans="5:5" ht="12" customHeight="1">
      <c r="E33521" s="576"/>
    </row>
    <row r="33522" spans="5:5" ht="12" customHeight="1">
      <c r="E33522" s="576"/>
    </row>
    <row r="33523" spans="5:5" ht="12" customHeight="1">
      <c r="E33523" s="576"/>
    </row>
    <row r="33524" spans="5:5" ht="12" customHeight="1">
      <c r="E33524" s="576"/>
    </row>
    <row r="33525" spans="5:5" ht="12" customHeight="1">
      <c r="E33525" s="576"/>
    </row>
    <row r="33526" spans="5:5" ht="12" customHeight="1">
      <c r="E33526" s="576"/>
    </row>
    <row r="33527" spans="5:5" ht="12" customHeight="1">
      <c r="E33527" s="576"/>
    </row>
    <row r="33528" spans="5:5" ht="12" customHeight="1">
      <c r="E33528" s="576"/>
    </row>
    <row r="33529" spans="5:5" ht="12" customHeight="1">
      <c r="E33529" s="576"/>
    </row>
    <row r="33530" spans="5:5" ht="12" customHeight="1">
      <c r="E33530" s="576"/>
    </row>
    <row r="33531" spans="5:5" ht="12" customHeight="1">
      <c r="E33531" s="576"/>
    </row>
    <row r="33532" spans="5:5" ht="12" customHeight="1">
      <c r="E33532" s="576"/>
    </row>
    <row r="33533" spans="5:5" ht="12" customHeight="1">
      <c r="E33533" s="576"/>
    </row>
    <row r="33534" spans="5:5" ht="12" customHeight="1">
      <c r="E33534" s="576"/>
    </row>
    <row r="33535" spans="5:5" ht="12" customHeight="1">
      <c r="E33535" s="576"/>
    </row>
    <row r="33536" spans="5:5" ht="12" customHeight="1">
      <c r="E33536" s="576"/>
    </row>
    <row r="33537" spans="5:5" ht="12" customHeight="1">
      <c r="E33537" s="576"/>
    </row>
    <row r="33538" spans="5:5" ht="12" customHeight="1">
      <c r="E33538" s="576"/>
    </row>
    <row r="33539" spans="5:5" ht="12" customHeight="1">
      <c r="E33539" s="576"/>
    </row>
    <row r="33540" spans="5:5" ht="12" customHeight="1">
      <c r="E33540" s="576"/>
    </row>
    <row r="33541" spans="5:5" ht="12" customHeight="1">
      <c r="E33541" s="576"/>
    </row>
    <row r="33542" spans="5:5" ht="12" customHeight="1">
      <c r="E33542" s="576"/>
    </row>
    <row r="33543" spans="5:5" ht="12" customHeight="1">
      <c r="E33543" s="576"/>
    </row>
    <row r="33544" spans="5:5" ht="12" customHeight="1">
      <c r="E33544" s="576"/>
    </row>
    <row r="33545" spans="5:5" ht="12" customHeight="1">
      <c r="E33545" s="576"/>
    </row>
    <row r="33546" spans="5:5" ht="12" customHeight="1">
      <c r="E33546" s="576"/>
    </row>
    <row r="33547" spans="5:5" ht="12" customHeight="1">
      <c r="E33547" s="576"/>
    </row>
    <row r="33548" spans="5:5" ht="12" customHeight="1">
      <c r="E33548" s="576"/>
    </row>
    <row r="33549" spans="5:5" ht="12" customHeight="1">
      <c r="E33549" s="576"/>
    </row>
    <row r="33550" spans="5:5" ht="12" customHeight="1">
      <c r="E33550" s="576"/>
    </row>
    <row r="33551" spans="5:5" ht="12" customHeight="1">
      <c r="E33551" s="576"/>
    </row>
    <row r="33552" spans="5:5" ht="12" customHeight="1">
      <c r="E33552" s="576"/>
    </row>
    <row r="33553" spans="5:5" ht="12" customHeight="1">
      <c r="E33553" s="576"/>
    </row>
    <row r="33554" spans="5:5" ht="12" customHeight="1">
      <c r="E33554" s="576"/>
    </row>
    <row r="33555" spans="5:5" ht="12" customHeight="1">
      <c r="E33555" s="576"/>
    </row>
    <row r="33556" spans="5:5" ht="12" customHeight="1">
      <c r="E33556" s="576"/>
    </row>
    <row r="33557" spans="5:5" ht="12" customHeight="1">
      <c r="E33557" s="576"/>
    </row>
    <row r="33558" spans="5:5" ht="12" customHeight="1">
      <c r="E33558" s="576"/>
    </row>
    <row r="33559" spans="5:5" ht="12" customHeight="1">
      <c r="E33559" s="576"/>
    </row>
    <row r="33560" spans="5:5" ht="12" customHeight="1">
      <c r="E33560" s="576"/>
    </row>
    <row r="33561" spans="5:5" ht="12" customHeight="1">
      <c r="E33561" s="576"/>
    </row>
    <row r="33562" spans="5:5" ht="12" customHeight="1">
      <c r="E33562" s="576"/>
    </row>
    <row r="33563" spans="5:5" ht="12" customHeight="1">
      <c r="E33563" s="576"/>
    </row>
    <row r="33564" spans="5:5" ht="12" customHeight="1">
      <c r="E33564" s="576"/>
    </row>
    <row r="33565" spans="5:5" ht="12" customHeight="1">
      <c r="E33565" s="576"/>
    </row>
    <row r="33566" spans="5:5" ht="12" customHeight="1">
      <c r="E33566" s="576"/>
    </row>
    <row r="33567" spans="5:5" ht="12" customHeight="1">
      <c r="E33567" s="576"/>
    </row>
    <row r="33568" spans="5:5" ht="12" customHeight="1">
      <c r="E33568" s="576"/>
    </row>
    <row r="33569" spans="5:5" ht="12" customHeight="1">
      <c r="E33569" s="576"/>
    </row>
    <row r="33570" spans="5:5" ht="12" customHeight="1">
      <c r="E33570" s="576"/>
    </row>
    <row r="33571" spans="5:5" ht="12" customHeight="1">
      <c r="E33571" s="576"/>
    </row>
    <row r="33572" spans="5:5" ht="12" customHeight="1">
      <c r="E33572" s="576"/>
    </row>
    <row r="33573" spans="5:5" ht="12" customHeight="1">
      <c r="E33573" s="576"/>
    </row>
    <row r="33574" spans="5:5" ht="12" customHeight="1">
      <c r="E33574" s="576"/>
    </row>
    <row r="33575" spans="5:5" ht="12" customHeight="1">
      <c r="E33575" s="576"/>
    </row>
    <row r="33576" spans="5:5" ht="12" customHeight="1">
      <c r="E33576" s="576"/>
    </row>
    <row r="33577" spans="5:5" ht="12" customHeight="1">
      <c r="E33577" s="576"/>
    </row>
    <row r="33578" spans="5:5" ht="12" customHeight="1">
      <c r="E33578" s="576"/>
    </row>
    <row r="33579" spans="5:5" ht="12" customHeight="1">
      <c r="E33579" s="576"/>
    </row>
    <row r="33580" spans="5:5" ht="12" customHeight="1">
      <c r="E33580" s="576"/>
    </row>
    <row r="33581" spans="5:5" ht="12" customHeight="1">
      <c r="E33581" s="576"/>
    </row>
    <row r="33582" spans="5:5" ht="12" customHeight="1">
      <c r="E33582" s="576"/>
    </row>
    <row r="33583" spans="5:5" ht="12" customHeight="1">
      <c r="E33583" s="576"/>
    </row>
    <row r="33584" spans="5:5" ht="12" customHeight="1">
      <c r="E33584" s="576"/>
    </row>
    <row r="33585" spans="5:5" ht="12" customHeight="1">
      <c r="E33585" s="576"/>
    </row>
    <row r="33586" spans="5:5" ht="12" customHeight="1">
      <c r="E33586" s="576"/>
    </row>
    <row r="33587" spans="5:5" ht="12" customHeight="1">
      <c r="E33587" s="576"/>
    </row>
    <row r="33588" spans="5:5" ht="12" customHeight="1">
      <c r="E33588" s="576"/>
    </row>
    <row r="33589" spans="5:5" ht="12" customHeight="1">
      <c r="E33589" s="576"/>
    </row>
    <row r="33590" spans="5:5" ht="12" customHeight="1">
      <c r="E33590" s="576"/>
    </row>
    <row r="33591" spans="5:5" ht="12" customHeight="1">
      <c r="E33591" s="576"/>
    </row>
    <row r="33592" spans="5:5" ht="12" customHeight="1">
      <c r="E33592" s="576"/>
    </row>
    <row r="33593" spans="5:5" ht="12" customHeight="1">
      <c r="E33593" s="576"/>
    </row>
    <row r="33594" spans="5:5" ht="12" customHeight="1">
      <c r="E33594" s="576"/>
    </row>
    <row r="33595" spans="5:5" ht="12" customHeight="1">
      <c r="E33595" s="576"/>
    </row>
    <row r="33596" spans="5:5" ht="12" customHeight="1">
      <c r="E33596" s="576"/>
    </row>
    <row r="33597" spans="5:5" ht="12" customHeight="1">
      <c r="E33597" s="576"/>
    </row>
    <row r="33598" spans="5:5" ht="12" customHeight="1">
      <c r="E33598" s="576"/>
    </row>
    <row r="33599" spans="5:5" ht="12" customHeight="1">
      <c r="E33599" s="576"/>
    </row>
    <row r="33600" spans="5:5" ht="12" customHeight="1">
      <c r="E33600" s="576"/>
    </row>
    <row r="33601" spans="5:5" ht="12" customHeight="1">
      <c r="E33601" s="576"/>
    </row>
    <row r="33602" spans="5:5" ht="12" customHeight="1">
      <c r="E33602" s="576"/>
    </row>
    <row r="33603" spans="5:5" ht="12" customHeight="1">
      <c r="E33603" s="576"/>
    </row>
    <row r="33604" spans="5:5" ht="12" customHeight="1">
      <c r="E33604" s="576"/>
    </row>
    <row r="33605" spans="5:5" ht="12" customHeight="1">
      <c r="E33605" s="576"/>
    </row>
    <row r="33606" spans="5:5" ht="12" customHeight="1">
      <c r="E33606" s="576"/>
    </row>
    <row r="33607" spans="5:5" ht="12" customHeight="1">
      <c r="E33607" s="576"/>
    </row>
    <row r="33608" spans="5:5" ht="12" customHeight="1">
      <c r="E33608" s="576"/>
    </row>
    <row r="33609" spans="5:5" ht="12" customHeight="1">
      <c r="E33609" s="576"/>
    </row>
    <row r="33610" spans="5:5" ht="12" customHeight="1">
      <c r="E33610" s="576"/>
    </row>
    <row r="33611" spans="5:5" ht="12" customHeight="1">
      <c r="E33611" s="576"/>
    </row>
    <row r="33612" spans="5:5" ht="12" customHeight="1">
      <c r="E33612" s="576"/>
    </row>
    <row r="33613" spans="5:5" ht="12" customHeight="1">
      <c r="E33613" s="576"/>
    </row>
    <row r="33614" spans="5:5" ht="12" customHeight="1">
      <c r="E33614" s="576"/>
    </row>
    <row r="33615" spans="5:5" ht="12" customHeight="1">
      <c r="E33615" s="576"/>
    </row>
    <row r="33616" spans="5:5" ht="12" customHeight="1">
      <c r="E33616" s="576"/>
    </row>
    <row r="33617" spans="5:5" ht="12" customHeight="1">
      <c r="E33617" s="576"/>
    </row>
    <row r="33618" spans="5:5" ht="12" customHeight="1">
      <c r="E33618" s="576"/>
    </row>
    <row r="33619" spans="5:5" ht="12" customHeight="1">
      <c r="E33619" s="576"/>
    </row>
    <row r="33620" spans="5:5" ht="12" customHeight="1">
      <c r="E33620" s="576"/>
    </row>
    <row r="33621" spans="5:5" ht="12" customHeight="1">
      <c r="E33621" s="576"/>
    </row>
    <row r="33622" spans="5:5" ht="12" customHeight="1">
      <c r="E33622" s="576"/>
    </row>
    <row r="33623" spans="5:5" ht="12" customHeight="1">
      <c r="E33623" s="576"/>
    </row>
    <row r="33624" spans="5:5" ht="12" customHeight="1">
      <c r="E33624" s="576"/>
    </row>
    <row r="33625" spans="5:5" ht="12" customHeight="1">
      <c r="E33625" s="576"/>
    </row>
    <row r="33626" spans="5:5" ht="12" customHeight="1">
      <c r="E33626" s="576"/>
    </row>
    <row r="33627" spans="5:5" ht="12" customHeight="1">
      <c r="E33627" s="576"/>
    </row>
    <row r="33628" spans="5:5" ht="12" customHeight="1">
      <c r="E33628" s="576"/>
    </row>
    <row r="33629" spans="5:5" ht="12" customHeight="1">
      <c r="E33629" s="576"/>
    </row>
    <row r="33630" spans="5:5" ht="12" customHeight="1">
      <c r="E33630" s="576"/>
    </row>
    <row r="33631" spans="5:5" ht="12" customHeight="1">
      <c r="E33631" s="576"/>
    </row>
    <row r="33632" spans="5:5" ht="12" customHeight="1">
      <c r="E33632" s="576"/>
    </row>
    <row r="33633" spans="5:5" ht="12" customHeight="1">
      <c r="E33633" s="576"/>
    </row>
    <row r="33634" spans="5:5" ht="12" customHeight="1">
      <c r="E33634" s="576"/>
    </row>
    <row r="33635" spans="5:5" ht="12" customHeight="1">
      <c r="E33635" s="576"/>
    </row>
    <row r="33636" spans="5:5" ht="12" customHeight="1">
      <c r="E33636" s="576"/>
    </row>
    <row r="33637" spans="5:5" ht="12" customHeight="1">
      <c r="E33637" s="576"/>
    </row>
    <row r="33638" spans="5:5" ht="12" customHeight="1">
      <c r="E33638" s="576"/>
    </row>
    <row r="33639" spans="5:5" ht="12" customHeight="1">
      <c r="E33639" s="576"/>
    </row>
    <row r="33640" spans="5:5" ht="12" customHeight="1">
      <c r="E33640" s="576"/>
    </row>
    <row r="33641" spans="5:5" ht="12" customHeight="1">
      <c r="E33641" s="576"/>
    </row>
    <row r="33642" spans="5:5" ht="12" customHeight="1">
      <c r="E33642" s="576"/>
    </row>
    <row r="33643" spans="5:5" ht="12" customHeight="1">
      <c r="E33643" s="576"/>
    </row>
    <row r="33644" spans="5:5" ht="12" customHeight="1">
      <c r="E33644" s="576"/>
    </row>
    <row r="33645" spans="5:5" ht="12" customHeight="1">
      <c r="E33645" s="576"/>
    </row>
    <row r="33646" spans="5:5" ht="12" customHeight="1">
      <c r="E33646" s="576"/>
    </row>
    <row r="33647" spans="5:5" ht="12" customHeight="1">
      <c r="E33647" s="576"/>
    </row>
    <row r="33648" spans="5:5" ht="12" customHeight="1">
      <c r="E33648" s="576"/>
    </row>
    <row r="33649" spans="5:5" ht="12" customHeight="1">
      <c r="E33649" s="576"/>
    </row>
    <row r="33650" spans="5:5" ht="12" customHeight="1">
      <c r="E33650" s="576"/>
    </row>
    <row r="33651" spans="5:5" ht="12" customHeight="1">
      <c r="E33651" s="576"/>
    </row>
    <row r="33652" spans="5:5" ht="12" customHeight="1">
      <c r="E33652" s="576"/>
    </row>
    <row r="33653" spans="5:5" ht="12" customHeight="1">
      <c r="E33653" s="576"/>
    </row>
    <row r="33654" spans="5:5" ht="12" customHeight="1">
      <c r="E33654" s="576"/>
    </row>
    <row r="33655" spans="5:5" ht="12" customHeight="1">
      <c r="E33655" s="576"/>
    </row>
    <row r="33656" spans="5:5" ht="12" customHeight="1">
      <c r="E33656" s="576"/>
    </row>
    <row r="33657" spans="5:5" ht="12" customHeight="1">
      <c r="E33657" s="576"/>
    </row>
    <row r="33658" spans="5:5" ht="12" customHeight="1">
      <c r="E33658" s="576"/>
    </row>
    <row r="33659" spans="5:5" ht="12" customHeight="1">
      <c r="E33659" s="576"/>
    </row>
    <row r="33660" spans="5:5" ht="12" customHeight="1">
      <c r="E33660" s="576"/>
    </row>
    <row r="33661" spans="5:5" ht="12" customHeight="1">
      <c r="E33661" s="576"/>
    </row>
    <row r="33662" spans="5:5" ht="12" customHeight="1">
      <c r="E33662" s="576"/>
    </row>
    <row r="33663" spans="5:5" ht="12" customHeight="1">
      <c r="E33663" s="576"/>
    </row>
    <row r="33664" spans="5:5" ht="12" customHeight="1">
      <c r="E33664" s="576"/>
    </row>
    <row r="33665" spans="5:5" ht="12" customHeight="1">
      <c r="E33665" s="576"/>
    </row>
    <row r="33666" spans="5:5" ht="12" customHeight="1">
      <c r="E33666" s="576"/>
    </row>
    <row r="33667" spans="5:5" ht="12" customHeight="1">
      <c r="E33667" s="576"/>
    </row>
    <row r="33668" spans="5:5" ht="12" customHeight="1">
      <c r="E33668" s="576"/>
    </row>
    <row r="33669" spans="5:5" ht="12" customHeight="1">
      <c r="E33669" s="576"/>
    </row>
    <row r="33670" spans="5:5" ht="12" customHeight="1">
      <c r="E33670" s="576"/>
    </row>
    <row r="33671" spans="5:5" ht="12" customHeight="1">
      <c r="E33671" s="576"/>
    </row>
    <row r="33672" spans="5:5" ht="12" customHeight="1">
      <c r="E33672" s="576"/>
    </row>
    <row r="33673" spans="5:5" ht="12" customHeight="1">
      <c r="E33673" s="576"/>
    </row>
    <row r="33674" spans="5:5" ht="12" customHeight="1">
      <c r="E33674" s="576"/>
    </row>
    <row r="33675" spans="5:5" ht="12" customHeight="1">
      <c r="E33675" s="576"/>
    </row>
    <row r="33676" spans="5:5" ht="12" customHeight="1">
      <c r="E33676" s="576"/>
    </row>
    <row r="33677" spans="5:5" ht="12" customHeight="1">
      <c r="E33677" s="576"/>
    </row>
    <row r="33678" spans="5:5" ht="12" customHeight="1">
      <c r="E33678" s="576"/>
    </row>
    <row r="33679" spans="5:5" ht="12" customHeight="1">
      <c r="E33679" s="576"/>
    </row>
    <row r="33680" spans="5:5" ht="12" customHeight="1">
      <c r="E33680" s="576"/>
    </row>
    <row r="33681" spans="5:5" ht="12" customHeight="1">
      <c r="E33681" s="576"/>
    </row>
    <row r="33682" spans="5:5" ht="12" customHeight="1">
      <c r="E33682" s="576"/>
    </row>
    <row r="33683" spans="5:5" ht="12" customHeight="1">
      <c r="E33683" s="576"/>
    </row>
    <row r="33684" spans="5:5" ht="12" customHeight="1">
      <c r="E33684" s="576"/>
    </row>
    <row r="33685" spans="5:5" ht="12" customHeight="1">
      <c r="E33685" s="576"/>
    </row>
    <row r="33686" spans="5:5" ht="12" customHeight="1">
      <c r="E33686" s="576"/>
    </row>
    <row r="33687" spans="5:5" ht="12" customHeight="1">
      <c r="E33687" s="576"/>
    </row>
    <row r="33688" spans="5:5" ht="12" customHeight="1">
      <c r="E33688" s="576"/>
    </row>
    <row r="33689" spans="5:5" ht="12" customHeight="1">
      <c r="E33689" s="576"/>
    </row>
    <row r="33690" spans="5:5" ht="12" customHeight="1">
      <c r="E33690" s="576"/>
    </row>
    <row r="33691" spans="5:5" ht="12" customHeight="1">
      <c r="E33691" s="576"/>
    </row>
    <row r="33692" spans="5:5" ht="12" customHeight="1">
      <c r="E33692" s="576"/>
    </row>
    <row r="33693" spans="5:5" ht="12" customHeight="1">
      <c r="E33693" s="576"/>
    </row>
    <row r="33694" spans="5:5" ht="12" customHeight="1">
      <c r="E33694" s="576"/>
    </row>
    <row r="33695" spans="5:5" ht="12" customHeight="1">
      <c r="E33695" s="576"/>
    </row>
    <row r="33696" spans="5:5" ht="12" customHeight="1">
      <c r="E33696" s="576"/>
    </row>
    <row r="33697" spans="5:5" ht="12" customHeight="1">
      <c r="E33697" s="576"/>
    </row>
    <row r="33698" spans="5:5" ht="12" customHeight="1">
      <c r="E33698" s="576"/>
    </row>
    <row r="33699" spans="5:5" ht="12" customHeight="1">
      <c r="E33699" s="576"/>
    </row>
    <row r="33700" spans="5:5" ht="12" customHeight="1">
      <c r="E33700" s="576"/>
    </row>
    <row r="33701" spans="5:5" ht="12" customHeight="1">
      <c r="E33701" s="576"/>
    </row>
    <row r="33702" spans="5:5" ht="12" customHeight="1">
      <c r="E33702" s="576"/>
    </row>
    <row r="33703" spans="5:5" ht="12" customHeight="1">
      <c r="E33703" s="576"/>
    </row>
    <row r="33704" spans="5:5" ht="12" customHeight="1">
      <c r="E33704" s="576"/>
    </row>
    <row r="33705" spans="5:5" ht="12" customHeight="1">
      <c r="E33705" s="576"/>
    </row>
    <row r="33706" spans="5:5" ht="12" customHeight="1">
      <c r="E33706" s="576"/>
    </row>
    <row r="33707" spans="5:5" ht="12" customHeight="1">
      <c r="E33707" s="576"/>
    </row>
    <row r="33708" spans="5:5" ht="12" customHeight="1">
      <c r="E33708" s="576"/>
    </row>
    <row r="33709" spans="5:5" ht="12" customHeight="1">
      <c r="E33709" s="576"/>
    </row>
    <row r="33710" spans="5:5" ht="12" customHeight="1">
      <c r="E33710" s="576"/>
    </row>
    <row r="33711" spans="5:5" ht="12" customHeight="1">
      <c r="E33711" s="576"/>
    </row>
    <row r="33712" spans="5:5" ht="12" customHeight="1">
      <c r="E33712" s="576"/>
    </row>
    <row r="33713" spans="5:5" ht="12" customHeight="1">
      <c r="E33713" s="576"/>
    </row>
    <row r="33714" spans="5:5" ht="12" customHeight="1">
      <c r="E33714" s="576"/>
    </row>
    <row r="33715" spans="5:5" ht="12" customHeight="1">
      <c r="E33715" s="576"/>
    </row>
    <row r="33716" spans="5:5" ht="12" customHeight="1">
      <c r="E33716" s="576"/>
    </row>
    <row r="33717" spans="5:5" ht="12" customHeight="1">
      <c r="E33717" s="576"/>
    </row>
    <row r="33718" spans="5:5" ht="12" customHeight="1">
      <c r="E33718" s="576"/>
    </row>
    <row r="33719" spans="5:5" ht="12" customHeight="1">
      <c r="E33719" s="576"/>
    </row>
    <row r="33720" spans="5:5" ht="12" customHeight="1">
      <c r="E33720" s="576"/>
    </row>
    <row r="33721" spans="5:5" ht="12" customHeight="1">
      <c r="E33721" s="576"/>
    </row>
    <row r="33722" spans="5:5" ht="12" customHeight="1">
      <c r="E33722" s="576"/>
    </row>
    <row r="33723" spans="5:5" ht="12" customHeight="1">
      <c r="E33723" s="576"/>
    </row>
    <row r="33724" spans="5:5" ht="12" customHeight="1">
      <c r="E33724" s="576"/>
    </row>
    <row r="33725" spans="5:5" ht="12" customHeight="1">
      <c r="E33725" s="576"/>
    </row>
    <row r="33726" spans="5:5" ht="12" customHeight="1">
      <c r="E33726" s="576"/>
    </row>
    <row r="33727" spans="5:5" ht="12" customHeight="1">
      <c r="E33727" s="576"/>
    </row>
    <row r="33728" spans="5:5" ht="12" customHeight="1">
      <c r="E33728" s="576"/>
    </row>
    <row r="33729" spans="5:5" ht="12" customHeight="1">
      <c r="E33729" s="576"/>
    </row>
    <row r="33730" spans="5:5" ht="12" customHeight="1">
      <c r="E33730" s="576"/>
    </row>
    <row r="33731" spans="5:5" ht="12" customHeight="1">
      <c r="E33731" s="576"/>
    </row>
    <row r="33732" spans="5:5" ht="12" customHeight="1">
      <c r="E33732" s="576"/>
    </row>
    <row r="33733" spans="5:5" ht="12" customHeight="1">
      <c r="E33733" s="576"/>
    </row>
    <row r="33734" spans="5:5" ht="12" customHeight="1">
      <c r="E33734" s="576"/>
    </row>
    <row r="33735" spans="5:5" ht="12" customHeight="1">
      <c r="E33735" s="576"/>
    </row>
    <row r="33736" spans="5:5" ht="12" customHeight="1">
      <c r="E33736" s="576"/>
    </row>
    <row r="33737" spans="5:5" ht="12" customHeight="1">
      <c r="E33737" s="576"/>
    </row>
    <row r="33738" spans="5:5" ht="12" customHeight="1">
      <c r="E33738" s="576"/>
    </row>
    <row r="33739" spans="5:5" ht="12" customHeight="1">
      <c r="E33739" s="576"/>
    </row>
    <row r="33740" spans="5:5" ht="12" customHeight="1">
      <c r="E33740" s="576"/>
    </row>
    <row r="33741" spans="5:5" ht="12" customHeight="1">
      <c r="E33741" s="576"/>
    </row>
    <row r="33742" spans="5:5" ht="12" customHeight="1">
      <c r="E33742" s="576"/>
    </row>
    <row r="33743" spans="5:5" ht="12" customHeight="1">
      <c r="E33743" s="576"/>
    </row>
    <row r="33744" spans="5:5" ht="12" customHeight="1">
      <c r="E33744" s="576"/>
    </row>
    <row r="33745" spans="5:5" ht="12" customHeight="1">
      <c r="E33745" s="576"/>
    </row>
    <row r="33746" spans="5:5" ht="12" customHeight="1">
      <c r="E33746" s="576"/>
    </row>
    <row r="33747" spans="5:5" ht="12" customHeight="1">
      <c r="E33747" s="576"/>
    </row>
    <row r="33748" spans="5:5" ht="12" customHeight="1">
      <c r="E33748" s="576"/>
    </row>
    <row r="33749" spans="5:5" ht="12" customHeight="1">
      <c r="E33749" s="576"/>
    </row>
    <row r="33750" spans="5:5" ht="12" customHeight="1">
      <c r="E33750" s="576"/>
    </row>
    <row r="33751" spans="5:5" ht="12" customHeight="1">
      <c r="E33751" s="576"/>
    </row>
    <row r="33752" spans="5:5" ht="12" customHeight="1">
      <c r="E33752" s="576"/>
    </row>
    <row r="33753" spans="5:5" ht="12" customHeight="1">
      <c r="E33753" s="576"/>
    </row>
    <row r="33754" spans="5:5" ht="12" customHeight="1">
      <c r="E33754" s="576"/>
    </row>
    <row r="33755" spans="5:5" ht="12" customHeight="1">
      <c r="E33755" s="576"/>
    </row>
    <row r="33756" spans="5:5" ht="12" customHeight="1">
      <c r="E33756" s="576"/>
    </row>
    <row r="33757" spans="5:5" ht="12" customHeight="1">
      <c r="E33757" s="576"/>
    </row>
    <row r="33758" spans="5:5" ht="12" customHeight="1">
      <c r="E33758" s="576"/>
    </row>
    <row r="33759" spans="5:5" ht="12" customHeight="1">
      <c r="E33759" s="576"/>
    </row>
    <row r="33760" spans="5:5" ht="12" customHeight="1">
      <c r="E33760" s="576"/>
    </row>
    <row r="33761" spans="5:5" ht="12" customHeight="1">
      <c r="E33761" s="576"/>
    </row>
    <row r="33762" spans="5:5" ht="12" customHeight="1">
      <c r="E33762" s="576"/>
    </row>
    <row r="33763" spans="5:5" ht="12" customHeight="1">
      <c r="E33763" s="576"/>
    </row>
    <row r="33764" spans="5:5" ht="12" customHeight="1">
      <c r="E33764" s="576"/>
    </row>
    <row r="33765" spans="5:5" ht="12" customHeight="1">
      <c r="E33765" s="576"/>
    </row>
    <row r="33766" spans="5:5" ht="12" customHeight="1">
      <c r="E33766" s="576"/>
    </row>
    <row r="33767" spans="5:5" ht="12" customHeight="1">
      <c r="E33767" s="576"/>
    </row>
    <row r="33768" spans="5:5" ht="12" customHeight="1">
      <c r="E33768" s="576"/>
    </row>
    <row r="33769" spans="5:5" ht="12" customHeight="1">
      <c r="E33769" s="576"/>
    </row>
    <row r="33770" spans="5:5" ht="12" customHeight="1">
      <c r="E33770" s="576"/>
    </row>
    <row r="33771" spans="5:5" ht="12" customHeight="1">
      <c r="E33771" s="576"/>
    </row>
    <row r="33772" spans="5:5" ht="12" customHeight="1">
      <c r="E33772" s="576"/>
    </row>
    <row r="33773" spans="5:5" ht="12" customHeight="1">
      <c r="E33773" s="576"/>
    </row>
    <row r="33774" spans="5:5" ht="12" customHeight="1">
      <c r="E33774" s="576"/>
    </row>
    <row r="33775" spans="5:5" ht="12" customHeight="1">
      <c r="E33775" s="576"/>
    </row>
    <row r="33776" spans="5:5" ht="12" customHeight="1">
      <c r="E33776" s="576"/>
    </row>
    <row r="33777" spans="5:5" ht="12" customHeight="1">
      <c r="E33777" s="576"/>
    </row>
    <row r="33778" spans="5:5" ht="12" customHeight="1">
      <c r="E33778" s="576"/>
    </row>
    <row r="33779" spans="5:5" ht="12" customHeight="1">
      <c r="E33779" s="576"/>
    </row>
    <row r="33780" spans="5:5" ht="12" customHeight="1">
      <c r="E33780" s="576"/>
    </row>
    <row r="33781" spans="5:5" ht="12" customHeight="1">
      <c r="E33781" s="576"/>
    </row>
    <row r="33782" spans="5:5" ht="12" customHeight="1">
      <c r="E33782" s="576"/>
    </row>
    <row r="33783" spans="5:5" ht="12" customHeight="1">
      <c r="E33783" s="576"/>
    </row>
    <row r="33784" spans="5:5" ht="12" customHeight="1">
      <c r="E33784" s="576"/>
    </row>
    <row r="33785" spans="5:5" ht="12" customHeight="1">
      <c r="E33785" s="576"/>
    </row>
    <row r="33786" spans="5:5" ht="12" customHeight="1">
      <c r="E33786" s="576"/>
    </row>
    <row r="33787" spans="5:5" ht="12" customHeight="1">
      <c r="E33787" s="576"/>
    </row>
    <row r="33788" spans="5:5" ht="12" customHeight="1">
      <c r="E33788" s="576"/>
    </row>
    <row r="33789" spans="5:5" ht="12" customHeight="1">
      <c r="E33789" s="576"/>
    </row>
    <row r="33790" spans="5:5" ht="12" customHeight="1">
      <c r="E33790" s="576"/>
    </row>
    <row r="33791" spans="5:5" ht="12" customHeight="1">
      <c r="E33791" s="576"/>
    </row>
    <row r="33792" spans="5:5" ht="12" customHeight="1">
      <c r="E33792" s="576"/>
    </row>
    <row r="33793" spans="5:5" ht="12" customHeight="1">
      <c r="E33793" s="576"/>
    </row>
    <row r="33794" spans="5:5" ht="12" customHeight="1">
      <c r="E33794" s="576"/>
    </row>
    <row r="33795" spans="5:5" ht="12" customHeight="1">
      <c r="E33795" s="576"/>
    </row>
    <row r="33796" spans="5:5" ht="12" customHeight="1">
      <c r="E33796" s="576"/>
    </row>
    <row r="33797" spans="5:5" ht="12" customHeight="1">
      <c r="E33797" s="576"/>
    </row>
    <row r="33798" spans="5:5" ht="12" customHeight="1">
      <c r="E33798" s="576"/>
    </row>
    <row r="33799" spans="5:5" ht="12" customHeight="1">
      <c r="E33799" s="576"/>
    </row>
    <row r="33800" spans="5:5" ht="12" customHeight="1">
      <c r="E33800" s="576"/>
    </row>
    <row r="33801" spans="5:5" ht="12" customHeight="1">
      <c r="E33801" s="576"/>
    </row>
    <row r="33802" spans="5:5" ht="12" customHeight="1">
      <c r="E33802" s="576"/>
    </row>
    <row r="33803" spans="5:5" ht="12" customHeight="1">
      <c r="E33803" s="576"/>
    </row>
    <row r="33804" spans="5:5" ht="12" customHeight="1">
      <c r="E33804" s="576"/>
    </row>
    <row r="33805" spans="5:5" ht="12" customHeight="1">
      <c r="E33805" s="576"/>
    </row>
    <row r="33806" spans="5:5" ht="12" customHeight="1">
      <c r="E33806" s="576"/>
    </row>
    <row r="33807" spans="5:5" ht="12" customHeight="1">
      <c r="E33807" s="576"/>
    </row>
    <row r="33808" spans="5:5" ht="12" customHeight="1">
      <c r="E33808" s="576"/>
    </row>
    <row r="33809" spans="5:5" ht="12" customHeight="1">
      <c r="E33809" s="576"/>
    </row>
    <row r="33810" spans="5:5" ht="12" customHeight="1">
      <c r="E33810" s="576"/>
    </row>
    <row r="33811" spans="5:5" ht="12" customHeight="1">
      <c r="E33811" s="576"/>
    </row>
    <row r="33812" spans="5:5" ht="12" customHeight="1">
      <c r="E33812" s="576"/>
    </row>
    <row r="33813" spans="5:5" ht="12" customHeight="1">
      <c r="E33813" s="576"/>
    </row>
    <row r="33814" spans="5:5" ht="12" customHeight="1">
      <c r="E33814" s="576"/>
    </row>
    <row r="33815" spans="5:5" ht="12" customHeight="1">
      <c r="E33815" s="576"/>
    </row>
    <row r="33816" spans="5:5" ht="12" customHeight="1">
      <c r="E33816" s="576"/>
    </row>
    <row r="33817" spans="5:5" ht="12" customHeight="1">
      <c r="E33817" s="576"/>
    </row>
    <row r="33818" spans="5:5" ht="12" customHeight="1">
      <c r="E33818" s="576"/>
    </row>
    <row r="33819" spans="5:5" ht="12" customHeight="1">
      <c r="E33819" s="576"/>
    </row>
    <row r="33820" spans="5:5" ht="12" customHeight="1">
      <c r="E33820" s="576"/>
    </row>
    <row r="33821" spans="5:5" ht="12" customHeight="1">
      <c r="E33821" s="576"/>
    </row>
    <row r="33822" spans="5:5" ht="12" customHeight="1">
      <c r="E33822" s="576"/>
    </row>
    <row r="33823" spans="5:5" ht="12" customHeight="1">
      <c r="E33823" s="576"/>
    </row>
    <row r="33824" spans="5:5" ht="12" customHeight="1">
      <c r="E33824" s="576"/>
    </row>
    <row r="33825" spans="5:5" ht="12" customHeight="1">
      <c r="E33825" s="576"/>
    </row>
    <row r="33826" spans="5:5" ht="12" customHeight="1">
      <c r="E33826" s="576"/>
    </row>
    <row r="33827" spans="5:5" ht="12" customHeight="1">
      <c r="E33827" s="576"/>
    </row>
    <row r="33828" spans="5:5" ht="12" customHeight="1">
      <c r="E33828" s="576"/>
    </row>
    <row r="33829" spans="5:5" ht="12" customHeight="1">
      <c r="E33829" s="576"/>
    </row>
    <row r="33830" spans="5:5" ht="12" customHeight="1">
      <c r="E33830" s="576"/>
    </row>
    <row r="33831" spans="5:5" ht="12" customHeight="1">
      <c r="E33831" s="576"/>
    </row>
    <row r="33832" spans="5:5" ht="12" customHeight="1">
      <c r="E33832" s="576"/>
    </row>
    <row r="33833" spans="5:5" ht="12" customHeight="1">
      <c r="E33833" s="576"/>
    </row>
    <row r="33834" spans="5:5" ht="12" customHeight="1">
      <c r="E33834" s="576"/>
    </row>
    <row r="33835" spans="5:5" ht="12" customHeight="1">
      <c r="E33835" s="576"/>
    </row>
    <row r="33836" spans="5:5" ht="12" customHeight="1">
      <c r="E33836" s="576"/>
    </row>
    <row r="33837" spans="5:5" ht="12" customHeight="1">
      <c r="E33837" s="576"/>
    </row>
    <row r="33838" spans="5:5" ht="12" customHeight="1">
      <c r="E33838" s="576"/>
    </row>
    <row r="33839" spans="5:5" ht="12" customHeight="1">
      <c r="E33839" s="576"/>
    </row>
    <row r="33840" spans="5:5" ht="12" customHeight="1">
      <c r="E33840" s="576"/>
    </row>
    <row r="33841" spans="5:5" ht="12" customHeight="1">
      <c r="E33841" s="576"/>
    </row>
    <row r="33842" spans="5:5" ht="12" customHeight="1">
      <c r="E33842" s="576"/>
    </row>
    <row r="33843" spans="5:5" ht="12" customHeight="1">
      <c r="E33843" s="576"/>
    </row>
    <row r="33844" spans="5:5" ht="12" customHeight="1">
      <c r="E33844" s="576"/>
    </row>
    <row r="33845" spans="5:5" ht="12" customHeight="1">
      <c r="E33845" s="576"/>
    </row>
    <row r="33846" spans="5:5" ht="12" customHeight="1">
      <c r="E33846" s="576"/>
    </row>
    <row r="33847" spans="5:5" ht="12" customHeight="1">
      <c r="E33847" s="576"/>
    </row>
    <row r="33848" spans="5:5" ht="12" customHeight="1">
      <c r="E33848" s="576"/>
    </row>
    <row r="33849" spans="5:5" ht="12" customHeight="1">
      <c r="E33849" s="576"/>
    </row>
    <row r="33850" spans="5:5" ht="12" customHeight="1">
      <c r="E33850" s="576"/>
    </row>
    <row r="33851" spans="5:5" ht="12" customHeight="1">
      <c r="E33851" s="576"/>
    </row>
    <row r="33852" spans="5:5" ht="12" customHeight="1">
      <c r="E33852" s="576"/>
    </row>
    <row r="33853" spans="5:5" ht="12" customHeight="1">
      <c r="E33853" s="576"/>
    </row>
    <row r="33854" spans="5:5" ht="12" customHeight="1">
      <c r="E33854" s="576"/>
    </row>
    <row r="33855" spans="5:5" ht="12" customHeight="1">
      <c r="E33855" s="576"/>
    </row>
    <row r="33856" spans="5:5" ht="12" customHeight="1">
      <c r="E33856" s="576"/>
    </row>
    <row r="33857" spans="5:5" ht="12" customHeight="1">
      <c r="E33857" s="576"/>
    </row>
    <row r="33858" spans="5:5" ht="12" customHeight="1">
      <c r="E33858" s="576"/>
    </row>
    <row r="33859" spans="5:5" ht="12" customHeight="1">
      <c r="E33859" s="576"/>
    </row>
    <row r="33860" spans="5:5" ht="12" customHeight="1">
      <c r="E33860" s="576"/>
    </row>
    <row r="33861" spans="5:5" ht="12" customHeight="1">
      <c r="E33861" s="576"/>
    </row>
    <row r="33862" spans="5:5" ht="12" customHeight="1">
      <c r="E33862" s="576"/>
    </row>
    <row r="33863" spans="5:5" ht="12" customHeight="1">
      <c r="E33863" s="576"/>
    </row>
    <row r="33864" spans="5:5" ht="12" customHeight="1">
      <c r="E33864" s="576"/>
    </row>
    <row r="33865" spans="5:5" ht="12" customHeight="1">
      <c r="E33865" s="576"/>
    </row>
    <row r="33866" spans="5:5" ht="12" customHeight="1">
      <c r="E33866" s="576"/>
    </row>
    <row r="33867" spans="5:5" ht="12" customHeight="1">
      <c r="E33867" s="576"/>
    </row>
    <row r="33868" spans="5:5" ht="12" customHeight="1">
      <c r="E33868" s="576"/>
    </row>
    <row r="33869" spans="5:5" ht="12" customHeight="1">
      <c r="E33869" s="576"/>
    </row>
    <row r="33870" spans="5:5" ht="12" customHeight="1">
      <c r="E33870" s="576"/>
    </row>
    <row r="33871" spans="5:5" ht="12" customHeight="1">
      <c r="E33871" s="576"/>
    </row>
    <row r="33872" spans="5:5" ht="12" customHeight="1">
      <c r="E33872" s="576"/>
    </row>
    <row r="33873" spans="5:5" ht="12" customHeight="1">
      <c r="E33873" s="576"/>
    </row>
    <row r="33874" spans="5:5" ht="12" customHeight="1">
      <c r="E33874" s="576"/>
    </row>
    <row r="33875" spans="5:5" ht="12" customHeight="1">
      <c r="E33875" s="576"/>
    </row>
    <row r="33876" spans="5:5" ht="12" customHeight="1">
      <c r="E33876" s="576"/>
    </row>
    <row r="33877" spans="5:5" ht="12" customHeight="1">
      <c r="E33877" s="576"/>
    </row>
    <row r="33878" spans="5:5" ht="12" customHeight="1">
      <c r="E33878" s="576"/>
    </row>
    <row r="33879" spans="5:5" ht="12" customHeight="1">
      <c r="E33879" s="576"/>
    </row>
    <row r="33880" spans="5:5" ht="12" customHeight="1">
      <c r="E33880" s="576"/>
    </row>
    <row r="33881" spans="5:5" ht="12" customHeight="1">
      <c r="E33881" s="576"/>
    </row>
    <row r="33882" spans="5:5" ht="12" customHeight="1">
      <c r="E33882" s="576"/>
    </row>
    <row r="33883" spans="5:5" ht="12" customHeight="1">
      <c r="E33883" s="576"/>
    </row>
    <row r="33884" spans="5:5" ht="12" customHeight="1">
      <c r="E33884" s="576"/>
    </row>
    <row r="33885" spans="5:5" ht="12" customHeight="1">
      <c r="E33885" s="576"/>
    </row>
    <row r="33886" spans="5:5" ht="12" customHeight="1">
      <c r="E33886" s="576"/>
    </row>
    <row r="33887" spans="5:5" ht="12" customHeight="1">
      <c r="E33887" s="576"/>
    </row>
    <row r="33888" spans="5:5" ht="12" customHeight="1">
      <c r="E33888" s="576"/>
    </row>
    <row r="33889" spans="5:5" ht="12" customHeight="1">
      <c r="E33889" s="576"/>
    </row>
    <row r="33890" spans="5:5" ht="12" customHeight="1">
      <c r="E33890" s="576"/>
    </row>
    <row r="33891" spans="5:5" ht="12" customHeight="1">
      <c r="E33891" s="576"/>
    </row>
    <row r="33892" spans="5:5" ht="12" customHeight="1">
      <c r="E33892" s="576"/>
    </row>
    <row r="33893" spans="5:5" ht="12" customHeight="1">
      <c r="E33893" s="576"/>
    </row>
    <row r="33894" spans="5:5" ht="12" customHeight="1">
      <c r="E33894" s="576"/>
    </row>
    <row r="33895" spans="5:5" ht="12" customHeight="1">
      <c r="E33895" s="576"/>
    </row>
    <row r="33896" spans="5:5" ht="12" customHeight="1">
      <c r="E33896" s="576"/>
    </row>
    <row r="33897" spans="5:5" ht="12" customHeight="1">
      <c r="E33897" s="576"/>
    </row>
    <row r="33898" spans="5:5" ht="12" customHeight="1">
      <c r="E33898" s="576"/>
    </row>
    <row r="33899" spans="5:5" ht="12" customHeight="1">
      <c r="E33899" s="576"/>
    </row>
    <row r="33900" spans="5:5" ht="12" customHeight="1">
      <c r="E33900" s="576"/>
    </row>
    <row r="33901" spans="5:5" ht="12" customHeight="1">
      <c r="E33901" s="576"/>
    </row>
    <row r="33902" spans="5:5" ht="12" customHeight="1">
      <c r="E33902" s="576"/>
    </row>
    <row r="33903" spans="5:5" ht="12" customHeight="1">
      <c r="E33903" s="576"/>
    </row>
    <row r="33904" spans="5:5" ht="12" customHeight="1">
      <c r="E33904" s="576"/>
    </row>
    <row r="33905" spans="5:5" ht="12" customHeight="1">
      <c r="E33905" s="576"/>
    </row>
    <row r="33906" spans="5:5" ht="12" customHeight="1">
      <c r="E33906" s="576"/>
    </row>
    <row r="33907" spans="5:5" ht="12" customHeight="1">
      <c r="E33907" s="576"/>
    </row>
    <row r="33908" spans="5:5" ht="12" customHeight="1">
      <c r="E33908" s="576"/>
    </row>
    <row r="33909" spans="5:5" ht="12" customHeight="1">
      <c r="E33909" s="576"/>
    </row>
    <row r="33910" spans="5:5" ht="12" customHeight="1">
      <c r="E33910" s="576"/>
    </row>
    <row r="33911" spans="5:5" ht="12" customHeight="1">
      <c r="E33911" s="576"/>
    </row>
    <row r="33912" spans="5:5" ht="12" customHeight="1">
      <c r="E33912" s="576"/>
    </row>
    <row r="33913" spans="5:5" ht="12" customHeight="1">
      <c r="E33913" s="576"/>
    </row>
    <row r="33914" spans="5:5" ht="12" customHeight="1">
      <c r="E33914" s="576"/>
    </row>
    <row r="33915" spans="5:5" ht="12" customHeight="1">
      <c r="E33915" s="576"/>
    </row>
    <row r="33916" spans="5:5" ht="12" customHeight="1">
      <c r="E33916" s="576"/>
    </row>
    <row r="33917" spans="5:5" ht="12" customHeight="1">
      <c r="E33917" s="576"/>
    </row>
    <row r="33918" spans="5:5" ht="12" customHeight="1">
      <c r="E33918" s="576"/>
    </row>
    <row r="33919" spans="5:5" ht="12" customHeight="1">
      <c r="E33919" s="576"/>
    </row>
    <row r="33920" spans="5:5" ht="12" customHeight="1">
      <c r="E33920" s="576"/>
    </row>
    <row r="33921" spans="5:5" ht="12" customHeight="1">
      <c r="E33921" s="576"/>
    </row>
    <row r="33922" spans="5:5" ht="12" customHeight="1">
      <c r="E33922" s="576"/>
    </row>
    <row r="33923" spans="5:5" ht="12" customHeight="1">
      <c r="E33923" s="576"/>
    </row>
    <row r="33924" spans="5:5" ht="12" customHeight="1">
      <c r="E33924" s="576"/>
    </row>
    <row r="33925" spans="5:5" ht="12" customHeight="1">
      <c r="E33925" s="576"/>
    </row>
    <row r="33926" spans="5:5" ht="12" customHeight="1">
      <c r="E33926" s="576"/>
    </row>
    <row r="33927" spans="5:5" ht="12" customHeight="1">
      <c r="E33927" s="576"/>
    </row>
    <row r="33928" spans="5:5" ht="12" customHeight="1">
      <c r="E33928" s="576"/>
    </row>
    <row r="33929" spans="5:5" ht="12" customHeight="1">
      <c r="E33929" s="576"/>
    </row>
    <row r="33930" spans="5:5" ht="12" customHeight="1">
      <c r="E33930" s="576"/>
    </row>
    <row r="33931" spans="5:5" ht="12" customHeight="1">
      <c r="E33931" s="576"/>
    </row>
    <row r="33932" spans="5:5" ht="12" customHeight="1">
      <c r="E33932" s="576"/>
    </row>
    <row r="33933" spans="5:5" ht="12" customHeight="1">
      <c r="E33933" s="576"/>
    </row>
    <row r="33934" spans="5:5" ht="12" customHeight="1">
      <c r="E33934" s="576"/>
    </row>
    <row r="33935" spans="5:5" ht="12" customHeight="1">
      <c r="E33935" s="576"/>
    </row>
    <row r="33936" spans="5:5" ht="12" customHeight="1">
      <c r="E33936" s="576"/>
    </row>
    <row r="33937" spans="5:5" ht="12" customHeight="1">
      <c r="E33937" s="576"/>
    </row>
    <row r="33938" spans="5:5" ht="12" customHeight="1">
      <c r="E33938" s="576"/>
    </row>
    <row r="33939" spans="5:5" ht="12" customHeight="1">
      <c r="E33939" s="576"/>
    </row>
    <row r="33940" spans="5:5" ht="12" customHeight="1">
      <c r="E33940" s="576"/>
    </row>
    <row r="33941" spans="5:5" ht="12" customHeight="1">
      <c r="E33941" s="576"/>
    </row>
    <row r="33942" spans="5:5" ht="12" customHeight="1">
      <c r="E33942" s="576"/>
    </row>
    <row r="33943" spans="5:5" ht="12" customHeight="1">
      <c r="E33943" s="576"/>
    </row>
    <row r="33944" spans="5:5" ht="12" customHeight="1">
      <c r="E33944" s="576"/>
    </row>
    <row r="33945" spans="5:5" ht="12" customHeight="1">
      <c r="E33945" s="576"/>
    </row>
    <row r="33946" spans="5:5" ht="12" customHeight="1">
      <c r="E33946" s="576"/>
    </row>
    <row r="33947" spans="5:5" ht="12" customHeight="1">
      <c r="E33947" s="576"/>
    </row>
    <row r="33948" spans="5:5" ht="12" customHeight="1">
      <c r="E33948" s="576"/>
    </row>
    <row r="33949" spans="5:5" ht="12" customHeight="1">
      <c r="E33949" s="576"/>
    </row>
    <row r="33950" spans="5:5" ht="12" customHeight="1">
      <c r="E33950" s="576"/>
    </row>
    <row r="33951" spans="5:5" ht="12" customHeight="1">
      <c r="E33951" s="576"/>
    </row>
    <row r="33952" spans="5:5" ht="12" customHeight="1">
      <c r="E33952" s="576"/>
    </row>
    <row r="33953" spans="5:5" ht="12" customHeight="1">
      <c r="E33953" s="576"/>
    </row>
    <row r="33954" spans="5:5" ht="12" customHeight="1">
      <c r="E33954" s="576"/>
    </row>
    <row r="33955" spans="5:5" ht="12" customHeight="1">
      <c r="E33955" s="576"/>
    </row>
    <row r="33956" spans="5:5" ht="12" customHeight="1">
      <c r="E33956" s="576"/>
    </row>
    <row r="33957" spans="5:5" ht="12" customHeight="1">
      <c r="E33957" s="576"/>
    </row>
    <row r="33958" spans="5:5" ht="12" customHeight="1">
      <c r="E33958" s="576"/>
    </row>
    <row r="33959" spans="5:5" ht="12" customHeight="1">
      <c r="E33959" s="576"/>
    </row>
    <row r="33960" spans="5:5" ht="12" customHeight="1">
      <c r="E33960" s="576"/>
    </row>
    <row r="33961" spans="5:5" ht="12" customHeight="1">
      <c r="E33961" s="576"/>
    </row>
    <row r="33962" spans="5:5" ht="12" customHeight="1">
      <c r="E33962" s="576"/>
    </row>
    <row r="33963" spans="5:5" ht="12" customHeight="1">
      <c r="E33963" s="576"/>
    </row>
    <row r="33964" spans="5:5" ht="12" customHeight="1">
      <c r="E33964" s="576"/>
    </row>
    <row r="33965" spans="5:5" ht="12" customHeight="1">
      <c r="E33965" s="576"/>
    </row>
    <row r="33966" spans="5:5" ht="12" customHeight="1">
      <c r="E33966" s="576"/>
    </row>
    <row r="33967" spans="5:5" ht="12" customHeight="1">
      <c r="E33967" s="576"/>
    </row>
    <row r="33968" spans="5:5" ht="12" customHeight="1">
      <c r="E33968" s="576"/>
    </row>
    <row r="33969" spans="5:5" ht="12" customHeight="1">
      <c r="E33969" s="576"/>
    </row>
    <row r="33970" spans="5:5" ht="12" customHeight="1">
      <c r="E33970" s="576"/>
    </row>
    <row r="33971" spans="5:5" ht="12" customHeight="1">
      <c r="E33971" s="576"/>
    </row>
    <row r="33972" spans="5:5" ht="12" customHeight="1">
      <c r="E33972" s="576"/>
    </row>
    <row r="33973" spans="5:5" ht="12" customHeight="1">
      <c r="E33973" s="576"/>
    </row>
    <row r="33974" spans="5:5" ht="12" customHeight="1">
      <c r="E33974" s="576"/>
    </row>
    <row r="33975" spans="5:5" ht="12" customHeight="1">
      <c r="E33975" s="576"/>
    </row>
    <row r="33976" spans="5:5" ht="12" customHeight="1">
      <c r="E33976" s="576"/>
    </row>
    <row r="33977" spans="5:5" ht="12" customHeight="1">
      <c r="E33977" s="576"/>
    </row>
    <row r="33978" spans="5:5" ht="12" customHeight="1">
      <c r="E33978" s="576"/>
    </row>
    <row r="33979" spans="5:5" ht="12" customHeight="1">
      <c r="E33979" s="576"/>
    </row>
    <row r="33980" spans="5:5" ht="12" customHeight="1">
      <c r="E33980" s="576"/>
    </row>
    <row r="33981" spans="5:5" ht="12" customHeight="1">
      <c r="E33981" s="576"/>
    </row>
    <row r="33982" spans="5:5" ht="12" customHeight="1">
      <c r="E33982" s="576"/>
    </row>
    <row r="33983" spans="5:5" ht="12" customHeight="1">
      <c r="E33983" s="576"/>
    </row>
    <row r="33984" spans="5:5" ht="12" customHeight="1">
      <c r="E33984" s="576"/>
    </row>
    <row r="33985" spans="5:5" ht="12" customHeight="1">
      <c r="E33985" s="576"/>
    </row>
    <row r="33986" spans="5:5" ht="12" customHeight="1">
      <c r="E33986" s="576"/>
    </row>
    <row r="33987" spans="5:5" ht="12" customHeight="1">
      <c r="E33987" s="576"/>
    </row>
    <row r="33988" spans="5:5" ht="12" customHeight="1">
      <c r="E33988" s="576"/>
    </row>
    <row r="33989" spans="5:5" ht="12" customHeight="1">
      <c r="E33989" s="576"/>
    </row>
    <row r="33990" spans="5:5" ht="12" customHeight="1">
      <c r="E33990" s="576"/>
    </row>
    <row r="33991" spans="5:5" ht="12" customHeight="1">
      <c r="E33991" s="576"/>
    </row>
    <row r="33992" spans="5:5" ht="12" customHeight="1">
      <c r="E33992" s="576"/>
    </row>
    <row r="33993" spans="5:5" ht="12" customHeight="1">
      <c r="E33993" s="576"/>
    </row>
    <row r="33994" spans="5:5" ht="12" customHeight="1">
      <c r="E33994" s="576"/>
    </row>
    <row r="33995" spans="5:5" ht="12" customHeight="1">
      <c r="E33995" s="576"/>
    </row>
    <row r="33996" spans="5:5" ht="12" customHeight="1">
      <c r="E33996" s="576"/>
    </row>
    <row r="33997" spans="5:5" ht="12" customHeight="1">
      <c r="E33997" s="576"/>
    </row>
    <row r="33998" spans="5:5" ht="12" customHeight="1">
      <c r="E33998" s="576"/>
    </row>
    <row r="33999" spans="5:5" ht="12" customHeight="1">
      <c r="E33999" s="576"/>
    </row>
    <row r="34000" spans="5:5" ht="12" customHeight="1">
      <c r="E34000" s="576"/>
    </row>
    <row r="34001" spans="5:5" ht="12" customHeight="1">
      <c r="E34001" s="576"/>
    </row>
    <row r="34002" spans="5:5" ht="12" customHeight="1">
      <c r="E34002" s="576"/>
    </row>
    <row r="34003" spans="5:5" ht="12" customHeight="1">
      <c r="E34003" s="576"/>
    </row>
    <row r="34004" spans="5:5" ht="12" customHeight="1">
      <c r="E34004" s="576"/>
    </row>
    <row r="34005" spans="5:5" ht="12" customHeight="1">
      <c r="E34005" s="576"/>
    </row>
    <row r="34006" spans="5:5" ht="12" customHeight="1">
      <c r="E34006" s="576"/>
    </row>
    <row r="34007" spans="5:5" ht="12" customHeight="1">
      <c r="E34007" s="576"/>
    </row>
    <row r="34008" spans="5:5" ht="12" customHeight="1">
      <c r="E34008" s="576"/>
    </row>
    <row r="34009" spans="5:5" ht="12" customHeight="1">
      <c r="E34009" s="576"/>
    </row>
    <row r="34010" spans="5:5" ht="12" customHeight="1">
      <c r="E34010" s="576"/>
    </row>
    <row r="34011" spans="5:5" ht="12" customHeight="1">
      <c r="E34011" s="576"/>
    </row>
    <row r="34012" spans="5:5" ht="12" customHeight="1">
      <c r="E34012" s="576"/>
    </row>
    <row r="34013" spans="5:5" ht="12" customHeight="1">
      <c r="E34013" s="576"/>
    </row>
    <row r="34014" spans="5:5" ht="12" customHeight="1">
      <c r="E34014" s="576"/>
    </row>
    <row r="34015" spans="5:5" ht="12" customHeight="1">
      <c r="E34015" s="576"/>
    </row>
    <row r="34016" spans="5:5" ht="12" customHeight="1">
      <c r="E34016" s="576"/>
    </row>
    <row r="34017" spans="5:5" ht="12" customHeight="1">
      <c r="E34017" s="576"/>
    </row>
    <row r="34018" spans="5:5" ht="12" customHeight="1">
      <c r="E34018" s="576"/>
    </row>
    <row r="34019" spans="5:5" ht="12" customHeight="1">
      <c r="E34019" s="576"/>
    </row>
    <row r="34020" spans="5:5" ht="12" customHeight="1">
      <c r="E34020" s="576"/>
    </row>
    <row r="34021" spans="5:5" ht="12" customHeight="1">
      <c r="E34021" s="576"/>
    </row>
    <row r="34022" spans="5:5" ht="12" customHeight="1">
      <c r="E34022" s="576"/>
    </row>
    <row r="34023" spans="5:5" ht="12" customHeight="1">
      <c r="E34023" s="576"/>
    </row>
    <row r="34024" spans="5:5" ht="12" customHeight="1">
      <c r="E34024" s="576"/>
    </row>
    <row r="34025" spans="5:5" ht="12" customHeight="1">
      <c r="E34025" s="576"/>
    </row>
    <row r="34026" spans="5:5" ht="12" customHeight="1">
      <c r="E34026" s="576"/>
    </row>
    <row r="34027" spans="5:5" ht="12" customHeight="1">
      <c r="E34027" s="576"/>
    </row>
    <row r="34028" spans="5:5" ht="12" customHeight="1">
      <c r="E34028" s="576"/>
    </row>
    <row r="34029" spans="5:5" ht="12" customHeight="1">
      <c r="E34029" s="576"/>
    </row>
    <row r="34030" spans="5:5" ht="12" customHeight="1">
      <c r="E34030" s="576"/>
    </row>
    <row r="34031" spans="5:5" ht="12" customHeight="1">
      <c r="E34031" s="576"/>
    </row>
    <row r="34032" spans="5:5" ht="12" customHeight="1">
      <c r="E34032" s="576"/>
    </row>
    <row r="34033" spans="5:5" ht="12" customHeight="1">
      <c r="E34033" s="576"/>
    </row>
    <row r="34034" spans="5:5" ht="12" customHeight="1">
      <c r="E34034" s="576"/>
    </row>
    <row r="34035" spans="5:5" ht="12" customHeight="1">
      <c r="E34035" s="576"/>
    </row>
    <row r="34036" spans="5:5" ht="12" customHeight="1">
      <c r="E34036" s="576"/>
    </row>
    <row r="34037" spans="5:5" ht="12" customHeight="1">
      <c r="E34037" s="576"/>
    </row>
    <row r="34038" spans="5:5" ht="12" customHeight="1">
      <c r="E34038" s="576"/>
    </row>
    <row r="34039" spans="5:5" ht="12" customHeight="1">
      <c r="E34039" s="576"/>
    </row>
    <row r="34040" spans="5:5" ht="12" customHeight="1">
      <c r="E34040" s="576"/>
    </row>
    <row r="34041" spans="5:5" ht="12" customHeight="1">
      <c r="E34041" s="576"/>
    </row>
    <row r="34042" spans="5:5" ht="12" customHeight="1">
      <c r="E34042" s="576"/>
    </row>
    <row r="34043" spans="5:5" ht="12" customHeight="1">
      <c r="E34043" s="576"/>
    </row>
    <row r="34044" spans="5:5" ht="12" customHeight="1">
      <c r="E34044" s="576"/>
    </row>
    <row r="34045" spans="5:5" ht="12" customHeight="1">
      <c r="E34045" s="576"/>
    </row>
    <row r="34046" spans="5:5" ht="12" customHeight="1">
      <c r="E34046" s="576"/>
    </row>
    <row r="34047" spans="5:5" ht="12" customHeight="1">
      <c r="E34047" s="576"/>
    </row>
    <row r="34048" spans="5:5" ht="12" customHeight="1">
      <c r="E34048" s="576"/>
    </row>
    <row r="34049" spans="5:5" ht="12" customHeight="1">
      <c r="E34049" s="576"/>
    </row>
    <row r="34050" spans="5:5" ht="12" customHeight="1">
      <c r="E34050" s="576"/>
    </row>
    <row r="34051" spans="5:5" ht="12" customHeight="1">
      <c r="E34051" s="576"/>
    </row>
    <row r="34052" spans="5:5" ht="12" customHeight="1">
      <c r="E34052" s="576"/>
    </row>
    <row r="34053" spans="5:5" ht="12" customHeight="1">
      <c r="E34053" s="576"/>
    </row>
    <row r="34054" spans="5:5" ht="12" customHeight="1">
      <c r="E34054" s="576"/>
    </row>
    <row r="34055" spans="5:5" ht="12" customHeight="1">
      <c r="E34055" s="576"/>
    </row>
    <row r="34056" spans="5:5" ht="12" customHeight="1">
      <c r="E34056" s="576"/>
    </row>
    <row r="34057" spans="5:5" ht="12" customHeight="1">
      <c r="E34057" s="576"/>
    </row>
    <row r="34058" spans="5:5" ht="12" customHeight="1">
      <c r="E34058" s="576"/>
    </row>
    <row r="34059" spans="5:5" ht="12" customHeight="1">
      <c r="E34059" s="576"/>
    </row>
    <row r="34060" spans="5:5" ht="12" customHeight="1">
      <c r="E34060" s="576"/>
    </row>
    <row r="34061" spans="5:5" ht="12" customHeight="1">
      <c r="E34061" s="576"/>
    </row>
    <row r="34062" spans="5:5" ht="12" customHeight="1">
      <c r="E34062" s="576"/>
    </row>
    <row r="34063" spans="5:5" ht="12" customHeight="1">
      <c r="E34063" s="576"/>
    </row>
    <row r="34064" spans="5:5" ht="12" customHeight="1">
      <c r="E34064" s="576"/>
    </row>
    <row r="34065" spans="5:5" ht="12" customHeight="1">
      <c r="E34065" s="576"/>
    </row>
    <row r="34066" spans="5:5" ht="12" customHeight="1">
      <c r="E34066" s="576"/>
    </row>
    <row r="34067" spans="5:5" ht="12" customHeight="1">
      <c r="E34067" s="576"/>
    </row>
    <row r="34068" spans="5:5" ht="12" customHeight="1">
      <c r="E34068" s="576"/>
    </row>
    <row r="34069" spans="5:5" ht="12" customHeight="1">
      <c r="E34069" s="576"/>
    </row>
    <row r="34070" spans="5:5" ht="12" customHeight="1">
      <c r="E34070" s="576"/>
    </row>
    <row r="34071" spans="5:5" ht="12" customHeight="1">
      <c r="E34071" s="576"/>
    </row>
    <row r="34072" spans="5:5" ht="12" customHeight="1">
      <c r="E34072" s="576"/>
    </row>
    <row r="34073" spans="5:5" ht="12" customHeight="1">
      <c r="E34073" s="576"/>
    </row>
    <row r="34074" spans="5:5" ht="12" customHeight="1">
      <c r="E34074" s="576"/>
    </row>
    <row r="34075" spans="5:5" ht="12" customHeight="1">
      <c r="E34075" s="576"/>
    </row>
    <row r="34076" spans="5:5" ht="12" customHeight="1">
      <c r="E34076" s="576"/>
    </row>
    <row r="34077" spans="5:5" ht="12" customHeight="1">
      <c r="E34077" s="576"/>
    </row>
    <row r="34078" spans="5:5" ht="12" customHeight="1">
      <c r="E34078" s="576"/>
    </row>
    <row r="34079" spans="5:5" ht="12" customHeight="1">
      <c r="E34079" s="576"/>
    </row>
    <row r="34080" spans="5:5" ht="12" customHeight="1">
      <c r="E34080" s="576"/>
    </row>
    <row r="34081" spans="5:5" ht="12" customHeight="1">
      <c r="E34081" s="576"/>
    </row>
    <row r="34082" spans="5:5" ht="12" customHeight="1">
      <c r="E34082" s="576"/>
    </row>
    <row r="34083" spans="5:5" ht="12" customHeight="1">
      <c r="E34083" s="576"/>
    </row>
    <row r="34084" spans="5:5" ht="12" customHeight="1">
      <c r="E34084" s="576"/>
    </row>
    <row r="34085" spans="5:5" ht="12" customHeight="1">
      <c r="E34085" s="576"/>
    </row>
    <row r="34086" spans="5:5" ht="12" customHeight="1">
      <c r="E34086" s="576"/>
    </row>
    <row r="34087" spans="5:5" ht="12" customHeight="1">
      <c r="E34087" s="576"/>
    </row>
    <row r="34088" spans="5:5" ht="12" customHeight="1">
      <c r="E34088" s="576"/>
    </row>
    <row r="34089" spans="5:5" ht="12" customHeight="1">
      <c r="E34089" s="576"/>
    </row>
    <row r="34090" spans="5:5" ht="12" customHeight="1">
      <c r="E34090" s="576"/>
    </row>
    <row r="34091" spans="5:5" ht="12" customHeight="1">
      <c r="E34091" s="576"/>
    </row>
    <row r="34092" spans="5:5" ht="12" customHeight="1">
      <c r="E34092" s="576"/>
    </row>
    <row r="34093" spans="5:5" ht="12" customHeight="1">
      <c r="E34093" s="576"/>
    </row>
    <row r="34094" spans="5:5" ht="12" customHeight="1">
      <c r="E34094" s="576"/>
    </row>
    <row r="34095" spans="5:5" ht="12" customHeight="1">
      <c r="E34095" s="576"/>
    </row>
    <row r="34096" spans="5:5" ht="12" customHeight="1">
      <c r="E34096" s="576"/>
    </row>
    <row r="34097" spans="5:5" ht="12" customHeight="1">
      <c r="E34097" s="576"/>
    </row>
    <row r="34098" spans="5:5" ht="12" customHeight="1">
      <c r="E34098" s="576"/>
    </row>
    <row r="34099" spans="5:5" ht="12" customHeight="1">
      <c r="E34099" s="576"/>
    </row>
    <row r="34100" spans="5:5" ht="12" customHeight="1">
      <c r="E34100" s="576"/>
    </row>
    <row r="34101" spans="5:5" ht="12" customHeight="1">
      <c r="E34101" s="576"/>
    </row>
    <row r="34102" spans="5:5" ht="12" customHeight="1">
      <c r="E34102" s="576"/>
    </row>
    <row r="34103" spans="5:5" ht="12" customHeight="1">
      <c r="E34103" s="576"/>
    </row>
    <row r="34104" spans="5:5" ht="12" customHeight="1">
      <c r="E34104" s="576"/>
    </row>
    <row r="34105" spans="5:5" ht="12" customHeight="1">
      <c r="E34105" s="576"/>
    </row>
    <row r="34106" spans="5:5" ht="12" customHeight="1">
      <c r="E34106" s="576"/>
    </row>
    <row r="34107" spans="5:5" ht="12" customHeight="1">
      <c r="E34107" s="576"/>
    </row>
    <row r="34108" spans="5:5" ht="12" customHeight="1">
      <c r="E34108" s="576"/>
    </row>
    <row r="34109" spans="5:5" ht="12" customHeight="1">
      <c r="E34109" s="576"/>
    </row>
    <row r="34110" spans="5:5" ht="12" customHeight="1">
      <c r="E34110" s="576"/>
    </row>
    <row r="34111" spans="5:5" ht="12" customHeight="1">
      <c r="E34111" s="576"/>
    </row>
    <row r="34112" spans="5:5" ht="12" customHeight="1">
      <c r="E34112" s="576"/>
    </row>
    <row r="34113" spans="5:5" ht="12" customHeight="1">
      <c r="E34113" s="576"/>
    </row>
    <row r="34114" spans="5:5" ht="12" customHeight="1">
      <c r="E34114" s="576"/>
    </row>
    <row r="34115" spans="5:5" ht="12" customHeight="1">
      <c r="E34115" s="576"/>
    </row>
    <row r="34116" spans="5:5" ht="12" customHeight="1">
      <c r="E34116" s="576"/>
    </row>
    <row r="34117" spans="5:5" ht="12" customHeight="1">
      <c r="E34117" s="576"/>
    </row>
    <row r="34118" spans="5:5" ht="12" customHeight="1">
      <c r="E34118" s="576"/>
    </row>
    <row r="34119" spans="5:5" ht="12" customHeight="1">
      <c r="E34119" s="576"/>
    </row>
    <row r="34120" spans="5:5" ht="12" customHeight="1">
      <c r="E34120" s="576"/>
    </row>
    <row r="34121" spans="5:5" ht="12" customHeight="1">
      <c r="E34121" s="576"/>
    </row>
    <row r="34122" spans="5:5" ht="12" customHeight="1">
      <c r="E34122" s="576"/>
    </row>
    <row r="34123" spans="5:5" ht="12" customHeight="1">
      <c r="E34123" s="576"/>
    </row>
    <row r="34124" spans="5:5" ht="12" customHeight="1">
      <c r="E34124" s="576"/>
    </row>
    <row r="34125" spans="5:5" ht="12" customHeight="1">
      <c r="E34125" s="576"/>
    </row>
    <row r="34126" spans="5:5" ht="12" customHeight="1">
      <c r="E34126" s="576"/>
    </row>
    <row r="34127" spans="5:5" ht="12" customHeight="1">
      <c r="E34127" s="576"/>
    </row>
    <row r="34128" spans="5:5" ht="12" customHeight="1">
      <c r="E34128" s="576"/>
    </row>
    <row r="34129" spans="5:5" ht="12" customHeight="1">
      <c r="E34129" s="576"/>
    </row>
    <row r="34130" spans="5:5" ht="12" customHeight="1">
      <c r="E34130" s="576"/>
    </row>
    <row r="34131" spans="5:5" ht="12" customHeight="1">
      <c r="E34131" s="576"/>
    </row>
    <row r="34132" spans="5:5" ht="12" customHeight="1">
      <c r="E34132" s="576"/>
    </row>
    <row r="34133" spans="5:5" ht="12" customHeight="1">
      <c r="E34133" s="576"/>
    </row>
    <row r="34134" spans="5:5" ht="12" customHeight="1">
      <c r="E34134" s="576"/>
    </row>
    <row r="34135" spans="5:5" ht="12" customHeight="1">
      <c r="E34135" s="576"/>
    </row>
    <row r="34136" spans="5:5" ht="12" customHeight="1">
      <c r="E34136" s="576"/>
    </row>
    <row r="34137" spans="5:5" ht="12" customHeight="1">
      <c r="E34137" s="576"/>
    </row>
    <row r="34138" spans="5:5" ht="12" customHeight="1">
      <c r="E34138" s="576"/>
    </row>
    <row r="34139" spans="5:5" ht="12" customHeight="1">
      <c r="E34139" s="576"/>
    </row>
    <row r="34140" spans="5:5" ht="12" customHeight="1">
      <c r="E34140" s="576"/>
    </row>
    <row r="34141" spans="5:5" ht="12" customHeight="1">
      <c r="E34141" s="576"/>
    </row>
    <row r="34142" spans="5:5" ht="12" customHeight="1">
      <c r="E34142" s="576"/>
    </row>
    <row r="34143" spans="5:5" ht="12" customHeight="1">
      <c r="E34143" s="576"/>
    </row>
    <row r="34144" spans="5:5" ht="12" customHeight="1">
      <c r="E34144" s="576"/>
    </row>
    <row r="34145" spans="5:5" ht="12" customHeight="1">
      <c r="E34145" s="576"/>
    </row>
    <row r="34146" spans="5:5" ht="12" customHeight="1">
      <c r="E34146" s="576"/>
    </row>
    <row r="34147" spans="5:5" ht="12" customHeight="1">
      <c r="E34147" s="576"/>
    </row>
    <row r="34148" spans="5:5" ht="12" customHeight="1">
      <c r="E34148" s="576"/>
    </row>
    <row r="34149" spans="5:5" ht="12" customHeight="1">
      <c r="E34149" s="576"/>
    </row>
    <row r="34150" spans="5:5" ht="12" customHeight="1">
      <c r="E34150" s="576"/>
    </row>
    <row r="34151" spans="5:5" ht="12" customHeight="1">
      <c r="E34151" s="576"/>
    </row>
    <row r="34152" spans="5:5" ht="12" customHeight="1">
      <c r="E34152" s="576"/>
    </row>
    <row r="34153" spans="5:5" ht="12" customHeight="1">
      <c r="E34153" s="576"/>
    </row>
    <row r="34154" spans="5:5" ht="12" customHeight="1">
      <c r="E34154" s="576"/>
    </row>
    <row r="34155" spans="5:5" ht="12" customHeight="1">
      <c r="E34155" s="576"/>
    </row>
    <row r="34156" spans="5:5" ht="12" customHeight="1">
      <c r="E34156" s="576"/>
    </row>
    <row r="34157" spans="5:5" ht="12" customHeight="1">
      <c r="E34157" s="576"/>
    </row>
    <row r="34158" spans="5:5" ht="12" customHeight="1">
      <c r="E34158" s="576"/>
    </row>
    <row r="34159" spans="5:5" ht="12" customHeight="1">
      <c r="E34159" s="576"/>
    </row>
    <row r="34160" spans="5:5" ht="12" customHeight="1">
      <c r="E34160" s="576"/>
    </row>
    <row r="34161" spans="5:5" ht="12" customHeight="1">
      <c r="E34161" s="576"/>
    </row>
    <row r="34162" spans="5:5" ht="12" customHeight="1">
      <c r="E34162" s="576"/>
    </row>
    <row r="34163" spans="5:5" ht="12" customHeight="1">
      <c r="E34163" s="576"/>
    </row>
    <row r="34164" spans="5:5" ht="12" customHeight="1">
      <c r="E34164" s="576"/>
    </row>
    <row r="34165" spans="5:5" ht="12" customHeight="1">
      <c r="E34165" s="576"/>
    </row>
    <row r="34166" spans="5:5" ht="12" customHeight="1">
      <c r="E34166" s="576"/>
    </row>
    <row r="34167" spans="5:5" ht="12" customHeight="1">
      <c r="E34167" s="576"/>
    </row>
    <row r="34168" spans="5:5" ht="12" customHeight="1">
      <c r="E34168" s="576"/>
    </row>
    <row r="34169" spans="5:5" ht="12" customHeight="1">
      <c r="E34169" s="576"/>
    </row>
    <row r="34170" spans="5:5" ht="12" customHeight="1">
      <c r="E34170" s="576"/>
    </row>
    <row r="34171" spans="5:5" ht="12" customHeight="1">
      <c r="E34171" s="576"/>
    </row>
    <row r="34172" spans="5:5" ht="12" customHeight="1">
      <c r="E34172" s="576"/>
    </row>
    <row r="34173" spans="5:5" ht="12" customHeight="1">
      <c r="E34173" s="576"/>
    </row>
    <row r="34174" spans="5:5" ht="12" customHeight="1">
      <c r="E34174" s="576"/>
    </row>
    <row r="34175" spans="5:5" ht="12" customHeight="1">
      <c r="E34175" s="576"/>
    </row>
    <row r="34176" spans="5:5" ht="12" customHeight="1">
      <c r="E34176" s="576"/>
    </row>
    <row r="34177" spans="5:5" ht="12" customHeight="1">
      <c r="E34177" s="576"/>
    </row>
    <row r="34178" spans="5:5" ht="12" customHeight="1">
      <c r="E34178" s="576"/>
    </row>
    <row r="34179" spans="5:5" ht="12" customHeight="1">
      <c r="E34179" s="576"/>
    </row>
    <row r="34180" spans="5:5" ht="12" customHeight="1">
      <c r="E34180" s="576"/>
    </row>
    <row r="34181" spans="5:5" ht="12" customHeight="1">
      <c r="E34181" s="576"/>
    </row>
    <row r="34182" spans="5:5" ht="12" customHeight="1">
      <c r="E34182" s="576"/>
    </row>
    <row r="34183" spans="5:5" ht="12" customHeight="1">
      <c r="E34183" s="576"/>
    </row>
    <row r="34184" spans="5:5" ht="12" customHeight="1">
      <c r="E34184" s="576"/>
    </row>
    <row r="34185" spans="5:5" ht="12" customHeight="1">
      <c r="E34185" s="576"/>
    </row>
    <row r="34186" spans="5:5" ht="12" customHeight="1">
      <c r="E34186" s="576"/>
    </row>
    <row r="34187" spans="5:5" ht="12" customHeight="1">
      <c r="E34187" s="576"/>
    </row>
    <row r="34188" spans="5:5" ht="12" customHeight="1">
      <c r="E34188" s="576"/>
    </row>
    <row r="34189" spans="5:5" ht="12" customHeight="1">
      <c r="E34189" s="576"/>
    </row>
    <row r="34190" spans="5:5" ht="12" customHeight="1">
      <c r="E34190" s="576"/>
    </row>
    <row r="34191" spans="5:5" ht="12" customHeight="1">
      <c r="E34191" s="576"/>
    </row>
    <row r="34192" spans="5:5" ht="12" customHeight="1">
      <c r="E34192" s="576"/>
    </row>
    <row r="34193" spans="5:5" ht="12" customHeight="1">
      <c r="E34193" s="576"/>
    </row>
    <row r="34194" spans="5:5" ht="12" customHeight="1">
      <c r="E34194" s="576"/>
    </row>
    <row r="34195" spans="5:5" ht="12" customHeight="1">
      <c r="E34195" s="576"/>
    </row>
    <row r="34196" spans="5:5" ht="12" customHeight="1">
      <c r="E34196" s="576"/>
    </row>
    <row r="34197" spans="5:5" ht="12" customHeight="1">
      <c r="E34197" s="576"/>
    </row>
    <row r="34198" spans="5:5" ht="12" customHeight="1">
      <c r="E34198" s="576"/>
    </row>
    <row r="34199" spans="5:5" ht="12" customHeight="1">
      <c r="E34199" s="576"/>
    </row>
    <row r="34200" spans="5:5" ht="12" customHeight="1">
      <c r="E34200" s="576"/>
    </row>
    <row r="34201" spans="5:5" ht="12" customHeight="1">
      <c r="E34201" s="576"/>
    </row>
    <row r="34202" spans="5:5" ht="12" customHeight="1">
      <c r="E34202" s="576"/>
    </row>
    <row r="34203" spans="5:5" ht="12" customHeight="1">
      <c r="E34203" s="576"/>
    </row>
    <row r="34204" spans="5:5" ht="12" customHeight="1">
      <c r="E34204" s="576"/>
    </row>
    <row r="34205" spans="5:5" ht="12" customHeight="1">
      <c r="E34205" s="576"/>
    </row>
    <row r="34206" spans="5:5" ht="12" customHeight="1">
      <c r="E34206" s="576"/>
    </row>
    <row r="34207" spans="5:5" ht="12" customHeight="1">
      <c r="E34207" s="576"/>
    </row>
    <row r="34208" spans="5:5" ht="12" customHeight="1">
      <c r="E34208" s="576"/>
    </row>
    <row r="34209" spans="5:5" ht="12" customHeight="1">
      <c r="E34209" s="576"/>
    </row>
    <row r="34210" spans="5:5" ht="12" customHeight="1">
      <c r="E34210" s="576"/>
    </row>
    <row r="34211" spans="5:5" ht="12" customHeight="1">
      <c r="E34211" s="576"/>
    </row>
    <row r="34212" spans="5:5" ht="12" customHeight="1">
      <c r="E34212" s="576"/>
    </row>
    <row r="34213" spans="5:5" ht="12" customHeight="1">
      <c r="E34213" s="576"/>
    </row>
    <row r="34214" spans="5:5" ht="12" customHeight="1">
      <c r="E34214" s="576"/>
    </row>
    <row r="34215" spans="5:5" ht="12" customHeight="1">
      <c r="E34215" s="576"/>
    </row>
    <row r="34216" spans="5:5" ht="12" customHeight="1">
      <c r="E34216" s="576"/>
    </row>
    <row r="34217" spans="5:5" ht="12" customHeight="1">
      <c r="E34217" s="576"/>
    </row>
    <row r="34218" spans="5:5" ht="12" customHeight="1">
      <c r="E34218" s="576"/>
    </row>
    <row r="34219" spans="5:5" ht="12" customHeight="1">
      <c r="E34219" s="576"/>
    </row>
    <row r="34220" spans="5:5" ht="12" customHeight="1">
      <c r="E34220" s="576"/>
    </row>
    <row r="34221" spans="5:5" ht="12" customHeight="1">
      <c r="E34221" s="576"/>
    </row>
    <row r="34222" spans="5:5" ht="12" customHeight="1">
      <c r="E34222" s="576"/>
    </row>
    <row r="34223" spans="5:5" ht="12" customHeight="1">
      <c r="E34223" s="576"/>
    </row>
    <row r="34224" spans="5:5" ht="12" customHeight="1">
      <c r="E34224" s="576"/>
    </row>
    <row r="34225" spans="5:5" ht="12" customHeight="1">
      <c r="E34225" s="576"/>
    </row>
    <row r="34226" spans="5:5" ht="12" customHeight="1">
      <c r="E34226" s="576"/>
    </row>
    <row r="34227" spans="5:5" ht="12" customHeight="1">
      <c r="E34227" s="576"/>
    </row>
    <row r="34228" spans="5:5" ht="12" customHeight="1">
      <c r="E34228" s="576"/>
    </row>
    <row r="34229" spans="5:5" ht="12" customHeight="1">
      <c r="E34229" s="576"/>
    </row>
    <row r="34230" spans="5:5" ht="12" customHeight="1">
      <c r="E34230" s="576"/>
    </row>
    <row r="34231" spans="5:5" ht="12" customHeight="1">
      <c r="E34231" s="576"/>
    </row>
    <row r="34232" spans="5:5" ht="12" customHeight="1">
      <c r="E34232" s="576"/>
    </row>
    <row r="34233" spans="5:5" ht="12" customHeight="1">
      <c r="E34233" s="576"/>
    </row>
    <row r="34234" spans="5:5" ht="12" customHeight="1">
      <c r="E34234" s="576"/>
    </row>
    <row r="34235" spans="5:5" ht="12" customHeight="1">
      <c r="E34235" s="576"/>
    </row>
    <row r="34236" spans="5:5" ht="12" customHeight="1">
      <c r="E34236" s="576"/>
    </row>
    <row r="34237" spans="5:5" ht="12" customHeight="1">
      <c r="E34237" s="576"/>
    </row>
    <row r="34238" spans="5:5" ht="12" customHeight="1">
      <c r="E34238" s="576"/>
    </row>
    <row r="34239" spans="5:5" ht="12" customHeight="1">
      <c r="E34239" s="576"/>
    </row>
    <row r="34240" spans="5:5" ht="12" customHeight="1">
      <c r="E34240" s="576"/>
    </row>
    <row r="34241" spans="5:5" ht="12" customHeight="1">
      <c r="E34241" s="576"/>
    </row>
    <row r="34242" spans="5:5" ht="12" customHeight="1">
      <c r="E34242" s="576"/>
    </row>
    <row r="34243" spans="5:5" ht="12" customHeight="1">
      <c r="E34243" s="576"/>
    </row>
    <row r="34244" spans="5:5" ht="12" customHeight="1">
      <c r="E34244" s="576"/>
    </row>
    <row r="34245" spans="5:5" ht="12" customHeight="1">
      <c r="E34245" s="576"/>
    </row>
    <row r="34246" spans="5:5" ht="12" customHeight="1">
      <c r="E34246" s="576"/>
    </row>
    <row r="34247" spans="5:5" ht="12" customHeight="1">
      <c r="E34247" s="576"/>
    </row>
    <row r="34248" spans="5:5" ht="12" customHeight="1">
      <c r="E34248" s="576"/>
    </row>
    <row r="34249" spans="5:5" ht="12" customHeight="1">
      <c r="E34249" s="576"/>
    </row>
    <row r="34250" spans="5:5" ht="12" customHeight="1">
      <c r="E34250" s="576"/>
    </row>
    <row r="34251" spans="5:5" ht="12" customHeight="1">
      <c r="E34251" s="576"/>
    </row>
    <row r="34252" spans="5:5" ht="12" customHeight="1">
      <c r="E34252" s="576"/>
    </row>
    <row r="34253" spans="5:5" ht="12" customHeight="1">
      <c r="E34253" s="576"/>
    </row>
    <row r="34254" spans="5:5" ht="12" customHeight="1">
      <c r="E34254" s="576"/>
    </row>
    <row r="34255" spans="5:5" ht="12" customHeight="1">
      <c r="E34255" s="576"/>
    </row>
    <row r="34256" spans="5:5" ht="12" customHeight="1">
      <c r="E34256" s="576"/>
    </row>
    <row r="34257" spans="5:5" ht="12" customHeight="1">
      <c r="E34257" s="576"/>
    </row>
    <row r="34258" spans="5:5" ht="12" customHeight="1">
      <c r="E34258" s="576"/>
    </row>
    <row r="34259" spans="5:5" ht="12" customHeight="1">
      <c r="E34259" s="576"/>
    </row>
    <row r="34260" spans="5:5" ht="12" customHeight="1">
      <c r="E34260" s="576"/>
    </row>
    <row r="34261" spans="5:5" ht="12" customHeight="1">
      <c r="E34261" s="576"/>
    </row>
    <row r="34262" spans="5:5" ht="12" customHeight="1">
      <c r="E34262" s="576"/>
    </row>
    <row r="34263" spans="5:5" ht="12" customHeight="1">
      <c r="E34263" s="576"/>
    </row>
    <row r="34264" spans="5:5" ht="12" customHeight="1">
      <c r="E34264" s="576"/>
    </row>
    <row r="34265" spans="5:5" ht="12" customHeight="1">
      <c r="E34265" s="576"/>
    </row>
    <row r="34266" spans="5:5" ht="12" customHeight="1">
      <c r="E34266" s="576"/>
    </row>
    <row r="34267" spans="5:5" ht="12" customHeight="1">
      <c r="E34267" s="576"/>
    </row>
    <row r="34268" spans="5:5" ht="12" customHeight="1">
      <c r="E34268" s="576"/>
    </row>
    <row r="34269" spans="5:5" ht="12" customHeight="1">
      <c r="E34269" s="576"/>
    </row>
    <row r="34270" spans="5:5" ht="12" customHeight="1">
      <c r="E34270" s="576"/>
    </row>
    <row r="34271" spans="5:5" ht="12" customHeight="1">
      <c r="E34271" s="576"/>
    </row>
    <row r="34272" spans="5:5" ht="12" customHeight="1">
      <c r="E34272" s="576"/>
    </row>
    <row r="34273" spans="5:5" ht="12" customHeight="1">
      <c r="E34273" s="576"/>
    </row>
    <row r="34274" spans="5:5" ht="12" customHeight="1">
      <c r="E34274" s="576"/>
    </row>
    <row r="34275" spans="5:5" ht="12" customHeight="1">
      <c r="E34275" s="576"/>
    </row>
    <row r="34276" spans="5:5" ht="12" customHeight="1">
      <c r="E34276" s="576"/>
    </row>
    <row r="34277" spans="5:5" ht="12" customHeight="1">
      <c r="E34277" s="576"/>
    </row>
    <row r="34278" spans="5:5" ht="12" customHeight="1">
      <c r="E34278" s="576"/>
    </row>
    <row r="34279" spans="5:5" ht="12" customHeight="1">
      <c r="E34279" s="576"/>
    </row>
    <row r="34280" spans="5:5" ht="12" customHeight="1">
      <c r="E34280" s="576"/>
    </row>
    <row r="34281" spans="5:5" ht="12" customHeight="1">
      <c r="E34281" s="576"/>
    </row>
    <row r="34282" spans="5:5" ht="12" customHeight="1">
      <c r="E34282" s="576"/>
    </row>
    <row r="34283" spans="5:5" ht="12" customHeight="1">
      <c r="E34283" s="576"/>
    </row>
    <row r="34284" spans="5:5" ht="12" customHeight="1">
      <c r="E34284" s="576"/>
    </row>
    <row r="34285" spans="5:5" ht="12" customHeight="1">
      <c r="E34285" s="576"/>
    </row>
    <row r="34286" spans="5:5" ht="12" customHeight="1">
      <c r="E34286" s="576"/>
    </row>
    <row r="34287" spans="5:5" ht="12" customHeight="1">
      <c r="E34287" s="576"/>
    </row>
    <row r="34288" spans="5:5" ht="12" customHeight="1">
      <c r="E34288" s="576"/>
    </row>
    <row r="34289" spans="5:5" ht="12" customHeight="1">
      <c r="E34289" s="576"/>
    </row>
    <row r="34290" spans="5:5" ht="12" customHeight="1">
      <c r="E34290" s="576"/>
    </row>
    <row r="34291" spans="5:5" ht="12" customHeight="1">
      <c r="E34291" s="576"/>
    </row>
    <row r="34292" spans="5:5" ht="12" customHeight="1">
      <c r="E34292" s="576"/>
    </row>
    <row r="34293" spans="5:5" ht="12" customHeight="1">
      <c r="E34293" s="576"/>
    </row>
    <row r="34294" spans="5:5" ht="12" customHeight="1">
      <c r="E34294" s="576"/>
    </row>
    <row r="34295" spans="5:5" ht="12" customHeight="1">
      <c r="E34295" s="576"/>
    </row>
    <row r="34296" spans="5:5" ht="12" customHeight="1">
      <c r="E34296" s="576"/>
    </row>
    <row r="34297" spans="5:5" ht="12" customHeight="1">
      <c r="E34297" s="576"/>
    </row>
    <row r="34298" spans="5:5" ht="12" customHeight="1">
      <c r="E34298" s="576"/>
    </row>
    <row r="34299" spans="5:5" ht="12" customHeight="1">
      <c r="E34299" s="576"/>
    </row>
    <row r="34300" spans="5:5" ht="12" customHeight="1">
      <c r="E34300" s="576"/>
    </row>
    <row r="34301" spans="5:5" ht="12" customHeight="1">
      <c r="E34301" s="576"/>
    </row>
    <row r="34302" spans="5:5" ht="12" customHeight="1">
      <c r="E34302" s="576"/>
    </row>
    <row r="34303" spans="5:5" ht="12" customHeight="1">
      <c r="E34303" s="576"/>
    </row>
    <row r="34304" spans="5:5" ht="12" customHeight="1">
      <c r="E34304" s="576"/>
    </row>
    <row r="34305" spans="5:5" ht="12" customHeight="1">
      <c r="E34305" s="576"/>
    </row>
    <row r="34306" spans="5:5" ht="12" customHeight="1">
      <c r="E34306" s="576"/>
    </row>
    <row r="34307" spans="5:5" ht="12" customHeight="1">
      <c r="E34307" s="576"/>
    </row>
    <row r="34308" spans="5:5" ht="12" customHeight="1">
      <c r="E34308" s="576"/>
    </row>
    <row r="34309" spans="5:5" ht="12" customHeight="1">
      <c r="E34309" s="576"/>
    </row>
    <row r="34310" spans="5:5" ht="12" customHeight="1">
      <c r="E34310" s="576"/>
    </row>
    <row r="34311" spans="5:5" ht="12" customHeight="1">
      <c r="E34311" s="576"/>
    </row>
    <row r="34312" spans="5:5" ht="12" customHeight="1">
      <c r="E34312" s="576"/>
    </row>
    <row r="34313" spans="5:5" ht="12" customHeight="1">
      <c r="E34313" s="576"/>
    </row>
    <row r="34314" spans="5:5" ht="12" customHeight="1">
      <c r="E34314" s="576"/>
    </row>
    <row r="34315" spans="5:5" ht="12" customHeight="1">
      <c r="E34315" s="576"/>
    </row>
    <row r="34316" spans="5:5" ht="12" customHeight="1">
      <c r="E34316" s="576"/>
    </row>
    <row r="34317" spans="5:5" ht="12" customHeight="1">
      <c r="E34317" s="576"/>
    </row>
    <row r="34318" spans="5:5" ht="12" customHeight="1">
      <c r="E34318" s="576"/>
    </row>
    <row r="34319" spans="5:5" ht="12" customHeight="1">
      <c r="E34319" s="576"/>
    </row>
    <row r="34320" spans="5:5" ht="12" customHeight="1">
      <c r="E34320" s="576"/>
    </row>
    <row r="34321" spans="5:5" ht="12" customHeight="1">
      <c r="E34321" s="576"/>
    </row>
    <row r="34322" spans="5:5" ht="12" customHeight="1">
      <c r="E34322" s="576"/>
    </row>
    <row r="34323" spans="5:5" ht="12" customHeight="1">
      <c r="E34323" s="576"/>
    </row>
    <row r="34324" spans="5:5" ht="12" customHeight="1">
      <c r="E34324" s="576"/>
    </row>
    <row r="34325" spans="5:5" ht="12" customHeight="1">
      <c r="E34325" s="576"/>
    </row>
    <row r="34326" spans="5:5" ht="12" customHeight="1">
      <c r="E34326" s="576"/>
    </row>
    <row r="34327" spans="5:5" ht="12" customHeight="1">
      <c r="E34327" s="576"/>
    </row>
    <row r="34328" spans="5:5" ht="12" customHeight="1">
      <c r="E34328" s="576"/>
    </row>
    <row r="34329" spans="5:5" ht="12" customHeight="1">
      <c r="E34329" s="576"/>
    </row>
    <row r="34330" spans="5:5" ht="12" customHeight="1">
      <c r="E34330" s="576"/>
    </row>
    <row r="34331" spans="5:5" ht="12" customHeight="1">
      <c r="E34331" s="576"/>
    </row>
    <row r="34332" spans="5:5" ht="12" customHeight="1">
      <c r="E34332" s="576"/>
    </row>
    <row r="34333" spans="5:5" ht="12" customHeight="1">
      <c r="E34333" s="576"/>
    </row>
    <row r="34334" spans="5:5" ht="12" customHeight="1">
      <c r="E34334" s="576"/>
    </row>
    <row r="34335" spans="5:5" ht="12" customHeight="1">
      <c r="E34335" s="576"/>
    </row>
    <row r="34336" spans="5:5" ht="12" customHeight="1">
      <c r="E34336" s="576"/>
    </row>
    <row r="34337" spans="5:5" ht="12" customHeight="1">
      <c r="E34337" s="576"/>
    </row>
    <row r="34338" spans="5:5" ht="12" customHeight="1">
      <c r="E34338" s="576"/>
    </row>
    <row r="34339" spans="5:5" ht="12" customHeight="1">
      <c r="E34339" s="576"/>
    </row>
    <row r="34340" spans="5:5" ht="12" customHeight="1">
      <c r="E34340" s="576"/>
    </row>
    <row r="34341" spans="5:5" ht="12" customHeight="1">
      <c r="E34341" s="576"/>
    </row>
    <row r="34342" spans="5:5" ht="12" customHeight="1">
      <c r="E34342" s="576"/>
    </row>
    <row r="34343" spans="5:5" ht="12" customHeight="1">
      <c r="E34343" s="576"/>
    </row>
    <row r="34344" spans="5:5" ht="12" customHeight="1">
      <c r="E34344" s="576"/>
    </row>
    <row r="34345" spans="5:5" ht="12" customHeight="1">
      <c r="E34345" s="576"/>
    </row>
    <row r="34346" spans="5:5" ht="12" customHeight="1">
      <c r="E34346" s="576"/>
    </row>
    <row r="34347" spans="5:5" ht="12" customHeight="1">
      <c r="E34347" s="576"/>
    </row>
    <row r="34348" spans="5:5" ht="12" customHeight="1">
      <c r="E34348" s="576"/>
    </row>
    <row r="34349" spans="5:5" ht="12" customHeight="1">
      <c r="E34349" s="576"/>
    </row>
    <row r="34350" spans="5:5" ht="12" customHeight="1">
      <c r="E34350" s="576"/>
    </row>
    <row r="34351" spans="5:5" ht="12" customHeight="1">
      <c r="E34351" s="576"/>
    </row>
    <row r="34352" spans="5:5" ht="12" customHeight="1">
      <c r="E34352" s="576"/>
    </row>
    <row r="34353" spans="5:5" ht="12" customHeight="1">
      <c r="E34353" s="576"/>
    </row>
    <row r="34354" spans="5:5" ht="12" customHeight="1">
      <c r="E34354" s="576"/>
    </row>
    <row r="34355" spans="5:5" ht="12" customHeight="1">
      <c r="E34355" s="576"/>
    </row>
    <row r="34356" spans="5:5" ht="12" customHeight="1">
      <c r="E34356" s="576"/>
    </row>
    <row r="34357" spans="5:5" ht="12" customHeight="1">
      <c r="E34357" s="576"/>
    </row>
    <row r="34358" spans="5:5" ht="12" customHeight="1">
      <c r="E34358" s="576"/>
    </row>
    <row r="34359" spans="5:5" ht="12" customHeight="1">
      <c r="E34359" s="576"/>
    </row>
    <row r="34360" spans="5:5" ht="12" customHeight="1">
      <c r="E34360" s="576"/>
    </row>
    <row r="34361" spans="5:5" ht="12" customHeight="1">
      <c r="E34361" s="576"/>
    </row>
    <row r="34362" spans="5:5" ht="12" customHeight="1">
      <c r="E34362" s="576"/>
    </row>
    <row r="34363" spans="5:5" ht="12" customHeight="1">
      <c r="E34363" s="576"/>
    </row>
    <row r="34364" spans="5:5" ht="12" customHeight="1">
      <c r="E34364" s="576"/>
    </row>
    <row r="34365" spans="5:5" ht="12" customHeight="1">
      <c r="E34365" s="576"/>
    </row>
    <row r="34366" spans="5:5" ht="12" customHeight="1">
      <c r="E34366" s="576"/>
    </row>
    <row r="34367" spans="5:5" ht="12" customHeight="1">
      <c r="E34367" s="576"/>
    </row>
    <row r="34368" spans="5:5" ht="12" customHeight="1">
      <c r="E34368" s="576"/>
    </row>
    <row r="34369" spans="5:5" ht="12" customHeight="1">
      <c r="E34369" s="576"/>
    </row>
    <row r="34370" spans="5:5" ht="12" customHeight="1">
      <c r="E34370" s="576"/>
    </row>
    <row r="34371" spans="5:5" ht="12" customHeight="1">
      <c r="E34371" s="576"/>
    </row>
    <row r="34372" spans="5:5" ht="12" customHeight="1">
      <c r="E34372" s="576"/>
    </row>
    <row r="34373" spans="5:5" ht="12" customHeight="1">
      <c r="E34373" s="576"/>
    </row>
    <row r="34374" spans="5:5" ht="12" customHeight="1">
      <c r="E34374" s="576"/>
    </row>
    <row r="34375" spans="5:5" ht="12" customHeight="1">
      <c r="E34375" s="576"/>
    </row>
    <row r="34376" spans="5:5" ht="12" customHeight="1">
      <c r="E34376" s="576"/>
    </row>
    <row r="34377" spans="5:5" ht="12" customHeight="1">
      <c r="E34377" s="576"/>
    </row>
    <row r="34378" spans="5:5" ht="12" customHeight="1">
      <c r="E34378" s="576"/>
    </row>
    <row r="34379" spans="5:5" ht="12" customHeight="1">
      <c r="E34379" s="576"/>
    </row>
    <row r="34380" spans="5:5" ht="12" customHeight="1">
      <c r="E34380" s="576"/>
    </row>
    <row r="34381" spans="5:5" ht="12" customHeight="1">
      <c r="E34381" s="576"/>
    </row>
    <row r="34382" spans="5:5" ht="12" customHeight="1">
      <c r="E34382" s="576"/>
    </row>
    <row r="34383" spans="5:5" ht="12" customHeight="1">
      <c r="E34383" s="576"/>
    </row>
    <row r="34384" spans="5:5" ht="12" customHeight="1">
      <c r="E34384" s="576"/>
    </row>
    <row r="34385" spans="5:5" ht="12" customHeight="1">
      <c r="E34385" s="576"/>
    </row>
    <row r="34386" spans="5:5" ht="12" customHeight="1">
      <c r="E34386" s="576"/>
    </row>
    <row r="34387" spans="5:5" ht="12" customHeight="1">
      <c r="E34387" s="576"/>
    </row>
    <row r="34388" spans="5:5" ht="12" customHeight="1">
      <c r="E34388" s="576"/>
    </row>
    <row r="34389" spans="5:5" ht="12" customHeight="1">
      <c r="E34389" s="576"/>
    </row>
    <row r="34390" spans="5:5" ht="12" customHeight="1">
      <c r="E34390" s="576"/>
    </row>
    <row r="34391" spans="5:5" ht="12" customHeight="1">
      <c r="E34391" s="576"/>
    </row>
    <row r="34392" spans="5:5" ht="12" customHeight="1">
      <c r="E34392" s="576"/>
    </row>
    <row r="34393" spans="5:5" ht="12" customHeight="1">
      <c r="E34393" s="576"/>
    </row>
    <row r="34394" spans="5:5" ht="12" customHeight="1">
      <c r="E34394" s="576"/>
    </row>
    <row r="34395" spans="5:5" ht="12" customHeight="1">
      <c r="E34395" s="576"/>
    </row>
    <row r="34396" spans="5:5" ht="12" customHeight="1">
      <c r="E34396" s="576"/>
    </row>
    <row r="34397" spans="5:5" ht="12" customHeight="1">
      <c r="E34397" s="576"/>
    </row>
    <row r="34398" spans="5:5" ht="12" customHeight="1">
      <c r="E34398" s="576"/>
    </row>
    <row r="34399" spans="5:5" ht="12" customHeight="1">
      <c r="E34399" s="576"/>
    </row>
    <row r="34400" spans="5:5" ht="12" customHeight="1">
      <c r="E34400" s="576"/>
    </row>
    <row r="34401" spans="5:5" ht="12" customHeight="1">
      <c r="E34401" s="576"/>
    </row>
    <row r="34402" spans="5:5" ht="12" customHeight="1">
      <c r="E34402" s="576"/>
    </row>
    <row r="34403" spans="5:5" ht="12" customHeight="1">
      <c r="E34403" s="576"/>
    </row>
    <row r="34404" spans="5:5" ht="12" customHeight="1">
      <c r="E34404" s="576"/>
    </row>
    <row r="34405" spans="5:5" ht="12" customHeight="1">
      <c r="E34405" s="576"/>
    </row>
    <row r="34406" spans="5:5" ht="12" customHeight="1">
      <c r="E34406" s="576"/>
    </row>
    <row r="34407" spans="5:5" ht="12" customHeight="1">
      <c r="E34407" s="576"/>
    </row>
    <row r="34408" spans="5:5" ht="12" customHeight="1">
      <c r="E34408" s="576"/>
    </row>
    <row r="34409" spans="5:5" ht="12" customHeight="1">
      <c r="E34409" s="576"/>
    </row>
    <row r="34410" spans="5:5" ht="12" customHeight="1">
      <c r="E34410" s="576"/>
    </row>
    <row r="34411" spans="5:5" ht="12" customHeight="1">
      <c r="E34411" s="576"/>
    </row>
    <row r="34412" spans="5:5" ht="12" customHeight="1">
      <c r="E34412" s="576"/>
    </row>
    <row r="34413" spans="5:5" ht="12" customHeight="1">
      <c r="E34413" s="576"/>
    </row>
    <row r="34414" spans="5:5" ht="12" customHeight="1">
      <c r="E34414" s="576"/>
    </row>
    <row r="34415" spans="5:5" ht="12" customHeight="1">
      <c r="E34415" s="576"/>
    </row>
    <row r="34416" spans="5:5" ht="12" customHeight="1">
      <c r="E34416" s="576"/>
    </row>
    <row r="34417" spans="5:5" ht="12" customHeight="1">
      <c r="E34417" s="576"/>
    </row>
    <row r="34418" spans="5:5" ht="12" customHeight="1">
      <c r="E34418" s="576"/>
    </row>
    <row r="34419" spans="5:5" ht="12" customHeight="1">
      <c r="E34419" s="576"/>
    </row>
    <row r="34420" spans="5:5" ht="12" customHeight="1">
      <c r="E34420" s="576"/>
    </row>
    <row r="34421" spans="5:5" ht="12" customHeight="1">
      <c r="E34421" s="576"/>
    </row>
    <row r="34422" spans="5:5" ht="12" customHeight="1">
      <c r="E34422" s="576"/>
    </row>
    <row r="34423" spans="5:5" ht="12" customHeight="1">
      <c r="E34423" s="576"/>
    </row>
    <row r="34424" spans="5:5" ht="12" customHeight="1">
      <c r="E34424" s="576"/>
    </row>
    <row r="34425" spans="5:5" ht="12" customHeight="1">
      <c r="E34425" s="576"/>
    </row>
    <row r="34426" spans="5:5" ht="12" customHeight="1">
      <c r="E34426" s="576"/>
    </row>
    <row r="34427" spans="5:5" ht="12" customHeight="1">
      <c r="E34427" s="576"/>
    </row>
    <row r="34428" spans="5:5" ht="12" customHeight="1">
      <c r="E34428" s="576"/>
    </row>
    <row r="34429" spans="5:5" ht="12" customHeight="1">
      <c r="E34429" s="576"/>
    </row>
    <row r="34430" spans="5:5" ht="12" customHeight="1">
      <c r="E34430" s="576"/>
    </row>
    <row r="34431" spans="5:5" ht="12" customHeight="1">
      <c r="E34431" s="576"/>
    </row>
    <row r="34432" spans="5:5" ht="12" customHeight="1">
      <c r="E34432" s="576"/>
    </row>
    <row r="34433" spans="5:5" ht="12" customHeight="1">
      <c r="E34433" s="576"/>
    </row>
    <row r="34434" spans="5:5" ht="12" customHeight="1">
      <c r="E34434" s="576"/>
    </row>
    <row r="34435" spans="5:5" ht="12" customHeight="1">
      <c r="E34435" s="576"/>
    </row>
    <row r="34436" spans="5:5" ht="12" customHeight="1">
      <c r="E34436" s="576"/>
    </row>
    <row r="34437" spans="5:5" ht="12" customHeight="1">
      <c r="E34437" s="576"/>
    </row>
    <row r="34438" spans="5:5" ht="12" customHeight="1">
      <c r="E34438" s="576"/>
    </row>
    <row r="34439" spans="5:5" ht="12" customHeight="1">
      <c r="E34439" s="576"/>
    </row>
    <row r="34440" spans="5:5" ht="12" customHeight="1">
      <c r="E34440" s="576"/>
    </row>
    <row r="34441" spans="5:5" ht="12" customHeight="1">
      <c r="E34441" s="576"/>
    </row>
    <row r="34442" spans="5:5" ht="12" customHeight="1">
      <c r="E34442" s="576"/>
    </row>
    <row r="34443" spans="5:5" ht="12" customHeight="1">
      <c r="E34443" s="576"/>
    </row>
    <row r="34444" spans="5:5" ht="12" customHeight="1">
      <c r="E34444" s="576"/>
    </row>
    <row r="34445" spans="5:5" ht="12" customHeight="1">
      <c r="E34445" s="576"/>
    </row>
    <row r="34446" spans="5:5" ht="12" customHeight="1">
      <c r="E34446" s="576"/>
    </row>
    <row r="34447" spans="5:5" ht="12" customHeight="1">
      <c r="E34447" s="576"/>
    </row>
    <row r="34448" spans="5:5" ht="12" customHeight="1">
      <c r="E34448" s="576"/>
    </row>
    <row r="34449" spans="5:5" ht="12" customHeight="1">
      <c r="E34449" s="576"/>
    </row>
    <row r="34450" spans="5:5" ht="12" customHeight="1">
      <c r="E34450" s="576"/>
    </row>
    <row r="34451" spans="5:5" ht="12" customHeight="1">
      <c r="E34451" s="576"/>
    </row>
    <row r="34452" spans="5:5" ht="12" customHeight="1">
      <c r="E34452" s="576"/>
    </row>
    <row r="34453" spans="5:5" ht="12" customHeight="1">
      <c r="E34453" s="576"/>
    </row>
    <row r="34454" spans="5:5" ht="12" customHeight="1">
      <c r="E34454" s="576"/>
    </row>
    <row r="34455" spans="5:5" ht="12" customHeight="1">
      <c r="E34455" s="576"/>
    </row>
    <row r="34456" spans="5:5" ht="12" customHeight="1">
      <c r="E34456" s="576"/>
    </row>
    <row r="34457" spans="5:5" ht="12" customHeight="1">
      <c r="E34457" s="576"/>
    </row>
    <row r="34458" spans="5:5" ht="12" customHeight="1">
      <c r="E34458" s="576"/>
    </row>
    <row r="34459" spans="5:5" ht="12" customHeight="1">
      <c r="E34459" s="576"/>
    </row>
    <row r="34460" spans="5:5" ht="12" customHeight="1">
      <c r="E34460" s="576"/>
    </row>
    <row r="34461" spans="5:5" ht="12" customHeight="1">
      <c r="E34461" s="576"/>
    </row>
    <row r="34462" spans="5:5" ht="12" customHeight="1">
      <c r="E34462" s="576"/>
    </row>
    <row r="34463" spans="5:5" ht="12" customHeight="1">
      <c r="E34463" s="576"/>
    </row>
    <row r="34464" spans="5:5" ht="12" customHeight="1">
      <c r="E34464" s="576"/>
    </row>
    <row r="34465" spans="5:5" ht="12" customHeight="1">
      <c r="E34465" s="576"/>
    </row>
    <row r="34466" spans="5:5" ht="12" customHeight="1">
      <c r="E34466" s="576"/>
    </row>
    <row r="34467" spans="5:5" ht="12" customHeight="1">
      <c r="E34467" s="576"/>
    </row>
    <row r="34468" spans="5:5" ht="12" customHeight="1">
      <c r="E34468" s="576"/>
    </row>
    <row r="34469" spans="5:5" ht="12" customHeight="1">
      <c r="E34469" s="576"/>
    </row>
    <row r="34470" spans="5:5" ht="12" customHeight="1">
      <c r="E34470" s="576"/>
    </row>
    <row r="34471" spans="5:5" ht="12" customHeight="1">
      <c r="E34471" s="576"/>
    </row>
    <row r="34472" spans="5:5" ht="12" customHeight="1">
      <c r="E34472" s="576"/>
    </row>
    <row r="34473" spans="5:5" ht="12" customHeight="1">
      <c r="E34473" s="576"/>
    </row>
    <row r="34474" spans="5:5" ht="12" customHeight="1">
      <c r="E34474" s="576"/>
    </row>
    <row r="34475" spans="5:5" ht="12" customHeight="1">
      <c r="E34475" s="576"/>
    </row>
    <row r="34476" spans="5:5" ht="12" customHeight="1">
      <c r="E34476" s="576"/>
    </row>
    <row r="34477" spans="5:5" ht="12" customHeight="1">
      <c r="E34477" s="576"/>
    </row>
    <row r="34478" spans="5:5" ht="12" customHeight="1">
      <c r="E34478" s="576"/>
    </row>
    <row r="34479" spans="5:5" ht="12" customHeight="1">
      <c r="E34479" s="576"/>
    </row>
    <row r="34480" spans="5:5" ht="12" customHeight="1">
      <c r="E34480" s="576"/>
    </row>
    <row r="34481" spans="5:5" ht="12" customHeight="1">
      <c r="E34481" s="576"/>
    </row>
    <row r="34482" spans="5:5" ht="12" customHeight="1">
      <c r="E34482" s="576"/>
    </row>
    <row r="34483" spans="5:5" ht="12" customHeight="1">
      <c r="E34483" s="576"/>
    </row>
    <row r="34484" spans="5:5" ht="12" customHeight="1">
      <c r="E34484" s="576"/>
    </row>
    <row r="34485" spans="5:5" ht="12" customHeight="1">
      <c r="E34485" s="576"/>
    </row>
    <row r="34486" spans="5:5" ht="12" customHeight="1">
      <c r="E34486" s="576"/>
    </row>
    <row r="34487" spans="5:5" ht="12" customHeight="1">
      <c r="E34487" s="576"/>
    </row>
    <row r="34488" spans="5:5" ht="12" customHeight="1">
      <c r="E34488" s="576"/>
    </row>
    <row r="34489" spans="5:5" ht="12" customHeight="1">
      <c r="E34489" s="576"/>
    </row>
    <row r="34490" spans="5:5" ht="12" customHeight="1">
      <c r="E34490" s="576"/>
    </row>
    <row r="34491" spans="5:5" ht="12" customHeight="1">
      <c r="E34491" s="576"/>
    </row>
    <row r="34492" spans="5:5" ht="12" customHeight="1">
      <c r="E34492" s="576"/>
    </row>
    <row r="34493" spans="5:5" ht="12" customHeight="1">
      <c r="E34493" s="576"/>
    </row>
    <row r="34494" spans="5:5" ht="12" customHeight="1">
      <c r="E34494" s="576"/>
    </row>
    <row r="34495" spans="5:5" ht="12" customHeight="1">
      <c r="E34495" s="576"/>
    </row>
    <row r="34496" spans="5:5" ht="12" customHeight="1">
      <c r="E34496" s="576"/>
    </row>
    <row r="34497" spans="5:5" ht="12" customHeight="1">
      <c r="E34497" s="576"/>
    </row>
    <row r="34498" spans="5:5" ht="12" customHeight="1">
      <c r="E34498" s="576"/>
    </row>
    <row r="34499" spans="5:5" ht="12" customHeight="1">
      <c r="E34499" s="576"/>
    </row>
    <row r="34500" spans="5:5" ht="12" customHeight="1">
      <c r="E34500" s="576"/>
    </row>
    <row r="34501" spans="5:5" ht="12" customHeight="1">
      <c r="E34501" s="576"/>
    </row>
    <row r="34502" spans="5:5" ht="12" customHeight="1">
      <c r="E34502" s="576"/>
    </row>
    <row r="34503" spans="5:5" ht="12" customHeight="1">
      <c r="E34503" s="576"/>
    </row>
    <row r="34504" spans="5:5" ht="12" customHeight="1">
      <c r="E34504" s="576"/>
    </row>
    <row r="34505" spans="5:5" ht="12" customHeight="1">
      <c r="E34505" s="576"/>
    </row>
    <row r="34506" spans="5:5" ht="12" customHeight="1">
      <c r="E34506" s="576"/>
    </row>
    <row r="34507" spans="5:5" ht="12" customHeight="1">
      <c r="E34507" s="576"/>
    </row>
    <row r="34508" spans="5:5" ht="12" customHeight="1">
      <c r="E34508" s="576"/>
    </row>
    <row r="34509" spans="5:5" ht="12" customHeight="1">
      <c r="E34509" s="576"/>
    </row>
    <row r="34510" spans="5:5" ht="12" customHeight="1">
      <c r="E34510" s="576"/>
    </row>
    <row r="34511" spans="5:5" ht="12" customHeight="1">
      <c r="E34511" s="576"/>
    </row>
    <row r="34512" spans="5:5" ht="12" customHeight="1">
      <c r="E34512" s="576"/>
    </row>
    <row r="34513" spans="5:5" ht="12" customHeight="1">
      <c r="E34513" s="576"/>
    </row>
    <row r="34514" spans="5:5" ht="12" customHeight="1">
      <c r="E34514" s="576"/>
    </row>
    <row r="34515" spans="5:5" ht="12" customHeight="1">
      <c r="E34515" s="576"/>
    </row>
    <row r="34516" spans="5:5" ht="12" customHeight="1">
      <c r="E34516" s="576"/>
    </row>
    <row r="34517" spans="5:5" ht="12" customHeight="1">
      <c r="E34517" s="576"/>
    </row>
    <row r="34518" spans="5:5" ht="12" customHeight="1">
      <c r="E34518" s="576"/>
    </row>
    <row r="34519" spans="5:5" ht="12" customHeight="1">
      <c r="E34519" s="576"/>
    </row>
    <row r="34520" spans="5:5" ht="12" customHeight="1">
      <c r="E34520" s="576"/>
    </row>
    <row r="34521" spans="5:5" ht="12" customHeight="1">
      <c r="E34521" s="576"/>
    </row>
    <row r="34522" spans="5:5" ht="12" customHeight="1">
      <c r="E34522" s="576"/>
    </row>
    <row r="34523" spans="5:5" ht="12" customHeight="1">
      <c r="E34523" s="576"/>
    </row>
    <row r="34524" spans="5:5" ht="12" customHeight="1">
      <c r="E34524" s="576"/>
    </row>
    <row r="34525" spans="5:5" ht="12" customHeight="1">
      <c r="E34525" s="576"/>
    </row>
    <row r="34526" spans="5:5" ht="12" customHeight="1">
      <c r="E34526" s="576"/>
    </row>
    <row r="34527" spans="5:5" ht="12" customHeight="1">
      <c r="E34527" s="576"/>
    </row>
    <row r="34528" spans="5:5" ht="12" customHeight="1">
      <c r="E34528" s="576"/>
    </row>
    <row r="34529" spans="5:5" ht="12" customHeight="1">
      <c r="E34529" s="576"/>
    </row>
    <row r="34530" spans="5:5" ht="12" customHeight="1">
      <c r="E34530" s="576"/>
    </row>
    <row r="34531" spans="5:5" ht="12" customHeight="1">
      <c r="E34531" s="576"/>
    </row>
    <row r="34532" spans="5:5" ht="12" customHeight="1">
      <c r="E34532" s="576"/>
    </row>
    <row r="34533" spans="5:5" ht="12" customHeight="1">
      <c r="E34533" s="576"/>
    </row>
    <row r="34534" spans="5:5" ht="12" customHeight="1">
      <c r="E34534" s="576"/>
    </row>
    <row r="34535" spans="5:5" ht="12" customHeight="1">
      <c r="E34535" s="576"/>
    </row>
    <row r="34536" spans="5:5" ht="12" customHeight="1">
      <c r="E34536" s="576"/>
    </row>
    <row r="34537" spans="5:5" ht="12" customHeight="1">
      <c r="E34537" s="576"/>
    </row>
    <row r="34538" spans="5:5" ht="12" customHeight="1">
      <c r="E34538" s="576"/>
    </row>
    <row r="34539" spans="5:5" ht="12" customHeight="1">
      <c r="E34539" s="576"/>
    </row>
    <row r="34540" spans="5:5" ht="12" customHeight="1">
      <c r="E34540" s="576"/>
    </row>
    <row r="34541" spans="5:5" ht="12" customHeight="1">
      <c r="E34541" s="576"/>
    </row>
    <row r="34542" spans="5:5" ht="12" customHeight="1">
      <c r="E34542" s="576"/>
    </row>
    <row r="34543" spans="5:5" ht="12" customHeight="1">
      <c r="E34543" s="576"/>
    </row>
    <row r="34544" spans="5:5" ht="12" customHeight="1">
      <c r="E34544" s="576"/>
    </row>
    <row r="34545" spans="5:5" ht="12" customHeight="1">
      <c r="E34545" s="576"/>
    </row>
    <row r="34546" spans="5:5" ht="12" customHeight="1">
      <c r="E34546" s="576"/>
    </row>
    <row r="34547" spans="5:5" ht="12" customHeight="1">
      <c r="E34547" s="576"/>
    </row>
    <row r="34548" spans="5:5" ht="12" customHeight="1">
      <c r="E34548" s="576"/>
    </row>
    <row r="34549" spans="5:5" ht="12" customHeight="1">
      <c r="E34549" s="576"/>
    </row>
    <row r="34550" spans="5:5" ht="12" customHeight="1">
      <c r="E34550" s="576"/>
    </row>
    <row r="34551" spans="5:5" ht="12" customHeight="1">
      <c r="E34551" s="576"/>
    </row>
    <row r="34552" spans="5:5" ht="12" customHeight="1">
      <c r="E34552" s="576"/>
    </row>
    <row r="34553" spans="5:5" ht="12" customHeight="1">
      <c r="E34553" s="576"/>
    </row>
    <row r="34554" spans="5:5" ht="12" customHeight="1">
      <c r="E34554" s="576"/>
    </row>
    <row r="34555" spans="5:5" ht="12" customHeight="1">
      <c r="E34555" s="576"/>
    </row>
    <row r="34556" spans="5:5" ht="12" customHeight="1">
      <c r="E34556" s="576"/>
    </row>
    <row r="34557" spans="5:5" ht="12" customHeight="1">
      <c r="E34557" s="576"/>
    </row>
    <row r="34558" spans="5:5" ht="12" customHeight="1">
      <c r="E34558" s="576"/>
    </row>
    <row r="34559" spans="5:5" ht="12" customHeight="1">
      <c r="E34559" s="576"/>
    </row>
    <row r="34560" spans="5:5" ht="12" customHeight="1">
      <c r="E34560" s="576"/>
    </row>
    <row r="34561" spans="5:5" ht="12" customHeight="1">
      <c r="E34561" s="576"/>
    </row>
    <row r="34562" spans="5:5" ht="12" customHeight="1">
      <c r="E34562" s="576"/>
    </row>
    <row r="34563" spans="5:5" ht="12" customHeight="1">
      <c r="E34563" s="576"/>
    </row>
    <row r="34564" spans="5:5" ht="12" customHeight="1">
      <c r="E34564" s="576"/>
    </row>
    <row r="34565" spans="5:5" ht="12" customHeight="1">
      <c r="E34565" s="576"/>
    </row>
    <row r="34566" spans="5:5" ht="12" customHeight="1">
      <c r="E34566" s="576"/>
    </row>
    <row r="34567" spans="5:5" ht="12" customHeight="1">
      <c r="E34567" s="576"/>
    </row>
    <row r="34568" spans="5:5" ht="12" customHeight="1">
      <c r="E34568" s="576"/>
    </row>
    <row r="34569" spans="5:5" ht="12" customHeight="1">
      <c r="E34569" s="576"/>
    </row>
    <row r="34570" spans="5:5" ht="12" customHeight="1">
      <c r="E34570" s="576"/>
    </row>
    <row r="34571" spans="5:5" ht="12" customHeight="1">
      <c r="E34571" s="576"/>
    </row>
    <row r="34572" spans="5:5" ht="12" customHeight="1">
      <c r="E34572" s="576"/>
    </row>
    <row r="34573" spans="5:5" ht="12" customHeight="1">
      <c r="E34573" s="576"/>
    </row>
    <row r="34574" spans="5:5" ht="12" customHeight="1">
      <c r="E34574" s="576"/>
    </row>
    <row r="34575" spans="5:5" ht="12" customHeight="1">
      <c r="E34575" s="576"/>
    </row>
    <row r="34576" spans="5:5" ht="12" customHeight="1">
      <c r="E34576" s="576"/>
    </row>
    <row r="34577" spans="5:5" ht="12" customHeight="1">
      <c r="E34577" s="576"/>
    </row>
    <row r="34578" spans="5:5" ht="12" customHeight="1">
      <c r="E34578" s="576"/>
    </row>
    <row r="34579" spans="5:5" ht="12" customHeight="1">
      <c r="E34579" s="576"/>
    </row>
    <row r="34580" spans="5:5" ht="12" customHeight="1">
      <c r="E34580" s="576"/>
    </row>
    <row r="34581" spans="5:5" ht="12" customHeight="1">
      <c r="E34581" s="576"/>
    </row>
    <row r="34582" spans="5:5" ht="12" customHeight="1">
      <c r="E34582" s="576"/>
    </row>
    <row r="34583" spans="5:5" ht="12" customHeight="1">
      <c r="E34583" s="576"/>
    </row>
    <row r="34584" spans="5:5" ht="12" customHeight="1">
      <c r="E34584" s="576"/>
    </row>
    <row r="34585" spans="5:5" ht="12" customHeight="1">
      <c r="E34585" s="576"/>
    </row>
    <row r="34586" spans="5:5" ht="12" customHeight="1">
      <c r="E34586" s="576"/>
    </row>
    <row r="34587" spans="5:5" ht="12" customHeight="1">
      <c r="E34587" s="576"/>
    </row>
    <row r="34588" spans="5:5" ht="12" customHeight="1">
      <c r="E34588" s="576"/>
    </row>
    <row r="34589" spans="5:5" ht="12" customHeight="1">
      <c r="E34589" s="576"/>
    </row>
    <row r="34590" spans="5:5" ht="12" customHeight="1">
      <c r="E34590" s="576"/>
    </row>
    <row r="34591" spans="5:5" ht="12" customHeight="1">
      <c r="E34591" s="576"/>
    </row>
    <row r="34592" spans="5:5" ht="12" customHeight="1">
      <c r="E34592" s="576"/>
    </row>
    <row r="34593" spans="5:5" ht="12" customHeight="1">
      <c r="E34593" s="576"/>
    </row>
    <row r="34594" spans="5:5" ht="12" customHeight="1">
      <c r="E34594" s="576"/>
    </row>
    <row r="34595" spans="5:5" ht="12" customHeight="1">
      <c r="E34595" s="576"/>
    </row>
    <row r="34596" spans="5:5" ht="12" customHeight="1">
      <c r="E34596" s="576"/>
    </row>
    <row r="34597" spans="5:5" ht="12" customHeight="1">
      <c r="E34597" s="576"/>
    </row>
    <row r="34598" spans="5:5" ht="12" customHeight="1">
      <c r="E34598" s="576"/>
    </row>
    <row r="34599" spans="5:5" ht="12" customHeight="1">
      <c r="E34599" s="576"/>
    </row>
    <row r="34600" spans="5:5" ht="12" customHeight="1">
      <c r="E34600" s="576"/>
    </row>
    <row r="34601" spans="5:5" ht="12" customHeight="1">
      <c r="E34601" s="576"/>
    </row>
    <row r="34602" spans="5:5" ht="12" customHeight="1">
      <c r="E34602" s="576"/>
    </row>
    <row r="34603" spans="5:5" ht="12" customHeight="1">
      <c r="E34603" s="576"/>
    </row>
    <row r="34604" spans="5:5" ht="12" customHeight="1">
      <c r="E34604" s="576"/>
    </row>
    <row r="34605" spans="5:5" ht="12" customHeight="1">
      <c r="E34605" s="576"/>
    </row>
    <row r="34606" spans="5:5" ht="12" customHeight="1">
      <c r="E34606" s="576"/>
    </row>
    <row r="34607" spans="5:5" ht="12" customHeight="1">
      <c r="E34607" s="576"/>
    </row>
    <row r="34608" spans="5:5" ht="12" customHeight="1">
      <c r="E34608" s="576"/>
    </row>
    <row r="34609" spans="5:5" ht="12" customHeight="1">
      <c r="E34609" s="576"/>
    </row>
    <row r="34610" spans="5:5" ht="12" customHeight="1">
      <c r="E34610" s="576"/>
    </row>
    <row r="34611" spans="5:5" ht="12" customHeight="1">
      <c r="E34611" s="576"/>
    </row>
    <row r="34612" spans="5:5" ht="12" customHeight="1">
      <c r="E34612" s="576"/>
    </row>
    <row r="34613" spans="5:5" ht="12" customHeight="1">
      <c r="E34613" s="576"/>
    </row>
    <row r="34614" spans="5:5" ht="12" customHeight="1">
      <c r="E34614" s="576"/>
    </row>
    <row r="34615" spans="5:5" ht="12" customHeight="1">
      <c r="E34615" s="576"/>
    </row>
    <row r="34616" spans="5:5" ht="12" customHeight="1">
      <c r="E34616" s="576"/>
    </row>
    <row r="34617" spans="5:5" ht="12" customHeight="1">
      <c r="E34617" s="576"/>
    </row>
    <row r="34618" spans="5:5" ht="12" customHeight="1">
      <c r="E34618" s="576"/>
    </row>
    <row r="34619" spans="5:5" ht="12" customHeight="1">
      <c r="E34619" s="576"/>
    </row>
    <row r="34620" spans="5:5" ht="12" customHeight="1">
      <c r="E34620" s="576"/>
    </row>
    <row r="34621" spans="5:5" ht="12" customHeight="1">
      <c r="E34621" s="576"/>
    </row>
    <row r="34622" spans="5:5" ht="12" customHeight="1">
      <c r="E34622" s="576"/>
    </row>
    <row r="34623" spans="5:5" ht="12" customHeight="1">
      <c r="E34623" s="576"/>
    </row>
    <row r="34624" spans="5:5" ht="12" customHeight="1">
      <c r="E34624" s="576"/>
    </row>
    <row r="34625" spans="5:5" ht="12" customHeight="1">
      <c r="E34625" s="576"/>
    </row>
    <row r="34626" spans="5:5" ht="12" customHeight="1">
      <c r="E34626" s="576"/>
    </row>
    <row r="34627" spans="5:5" ht="12" customHeight="1">
      <c r="E34627" s="576"/>
    </row>
    <row r="34628" spans="5:5" ht="12" customHeight="1">
      <c r="E34628" s="576"/>
    </row>
    <row r="34629" spans="5:5" ht="12" customHeight="1">
      <c r="E34629" s="576"/>
    </row>
    <row r="34630" spans="5:5" ht="12" customHeight="1">
      <c r="E34630" s="576"/>
    </row>
    <row r="34631" spans="5:5" ht="12" customHeight="1">
      <c r="E34631" s="576"/>
    </row>
    <row r="34632" spans="5:5" ht="12" customHeight="1">
      <c r="E34632" s="576"/>
    </row>
    <row r="34633" spans="5:5" ht="12" customHeight="1">
      <c r="E34633" s="576"/>
    </row>
    <row r="34634" spans="5:5" ht="12" customHeight="1">
      <c r="E34634" s="576"/>
    </row>
    <row r="34635" spans="5:5" ht="12" customHeight="1">
      <c r="E34635" s="576"/>
    </row>
    <row r="34636" spans="5:5" ht="12" customHeight="1">
      <c r="E34636" s="576"/>
    </row>
    <row r="34637" spans="5:5" ht="12" customHeight="1">
      <c r="E34637" s="576"/>
    </row>
    <row r="34638" spans="5:5" ht="12" customHeight="1">
      <c r="E34638" s="576"/>
    </row>
    <row r="34639" spans="5:5" ht="12" customHeight="1">
      <c r="E34639" s="576"/>
    </row>
    <row r="34640" spans="5:5" ht="12" customHeight="1">
      <c r="E34640" s="576"/>
    </row>
    <row r="34641" spans="5:5" ht="12" customHeight="1">
      <c r="E34641" s="576"/>
    </row>
    <row r="34642" spans="5:5" ht="12" customHeight="1">
      <c r="E34642" s="576"/>
    </row>
    <row r="34643" spans="5:5" ht="12" customHeight="1">
      <c r="E34643" s="576"/>
    </row>
    <row r="34644" spans="5:5" ht="12" customHeight="1">
      <c r="E34644" s="576"/>
    </row>
    <row r="34645" spans="5:5" ht="12" customHeight="1">
      <c r="E34645" s="576"/>
    </row>
    <row r="34646" spans="5:5" ht="12" customHeight="1">
      <c r="E34646" s="576"/>
    </row>
    <row r="34647" spans="5:5" ht="12" customHeight="1">
      <c r="E34647" s="576"/>
    </row>
    <row r="34648" spans="5:5" ht="12" customHeight="1">
      <c r="E34648" s="576"/>
    </row>
    <row r="34649" spans="5:5" ht="12" customHeight="1">
      <c r="E34649" s="576"/>
    </row>
    <row r="34650" spans="5:5" ht="12" customHeight="1">
      <c r="E34650" s="576"/>
    </row>
    <row r="34651" spans="5:5" ht="12" customHeight="1">
      <c r="E34651" s="576"/>
    </row>
    <row r="34652" spans="5:5" ht="12" customHeight="1">
      <c r="E34652" s="576"/>
    </row>
    <row r="34653" spans="5:5" ht="12" customHeight="1">
      <c r="E34653" s="576"/>
    </row>
    <row r="34654" spans="5:5" ht="12" customHeight="1">
      <c r="E34654" s="576"/>
    </row>
    <row r="34655" spans="5:5" ht="12" customHeight="1">
      <c r="E34655" s="576"/>
    </row>
    <row r="34656" spans="5:5" ht="12" customHeight="1">
      <c r="E34656" s="576"/>
    </row>
    <row r="34657" spans="5:5" ht="12" customHeight="1">
      <c r="E34657" s="576"/>
    </row>
    <row r="34658" spans="5:5" ht="12" customHeight="1">
      <c r="E34658" s="576"/>
    </row>
    <row r="34659" spans="5:5" ht="12" customHeight="1">
      <c r="E34659" s="576"/>
    </row>
    <row r="34660" spans="5:5" ht="12" customHeight="1">
      <c r="E34660" s="576"/>
    </row>
    <row r="34661" spans="5:5" ht="12" customHeight="1">
      <c r="E34661" s="576"/>
    </row>
    <row r="34662" spans="5:5" ht="12" customHeight="1">
      <c r="E34662" s="576"/>
    </row>
    <row r="34663" spans="5:5" ht="12" customHeight="1">
      <c r="E34663" s="576"/>
    </row>
    <row r="34664" spans="5:5" ht="12" customHeight="1">
      <c r="E34664" s="576"/>
    </row>
    <row r="34665" spans="5:5" ht="12" customHeight="1">
      <c r="E34665" s="576"/>
    </row>
    <row r="34666" spans="5:5" ht="12" customHeight="1">
      <c r="E34666" s="576"/>
    </row>
    <row r="34667" spans="5:5" ht="12" customHeight="1">
      <c r="E34667" s="576"/>
    </row>
    <row r="34668" spans="5:5" ht="12" customHeight="1">
      <c r="E34668" s="576"/>
    </row>
    <row r="34669" spans="5:5" ht="12" customHeight="1">
      <c r="E34669" s="576"/>
    </row>
    <row r="34670" spans="5:5" ht="12" customHeight="1">
      <c r="E34670" s="576"/>
    </row>
    <row r="34671" spans="5:5" ht="12" customHeight="1">
      <c r="E34671" s="576"/>
    </row>
    <row r="34672" spans="5:5" ht="12" customHeight="1">
      <c r="E34672" s="576"/>
    </row>
    <row r="34673" spans="5:5" ht="12" customHeight="1">
      <c r="E34673" s="576"/>
    </row>
    <row r="34674" spans="5:5" ht="12" customHeight="1">
      <c r="E34674" s="576"/>
    </row>
    <row r="34675" spans="5:5" ht="12" customHeight="1">
      <c r="E34675" s="576"/>
    </row>
    <row r="34676" spans="5:5" ht="12" customHeight="1">
      <c r="E34676" s="576"/>
    </row>
    <row r="34677" spans="5:5" ht="12" customHeight="1">
      <c r="E34677" s="576"/>
    </row>
    <row r="34678" spans="5:5" ht="12" customHeight="1">
      <c r="E34678" s="576"/>
    </row>
    <row r="34679" spans="5:5" ht="12" customHeight="1">
      <c r="E34679" s="576"/>
    </row>
    <row r="34680" spans="5:5" ht="12" customHeight="1">
      <c r="E34680" s="576"/>
    </row>
    <row r="34681" spans="5:5" ht="12" customHeight="1">
      <c r="E34681" s="576"/>
    </row>
    <row r="34682" spans="5:5" ht="12" customHeight="1">
      <c r="E34682" s="576"/>
    </row>
    <row r="34683" spans="5:5" ht="12" customHeight="1">
      <c r="E34683" s="576"/>
    </row>
    <row r="34684" spans="5:5" ht="12" customHeight="1">
      <c r="E34684" s="576"/>
    </row>
    <row r="34685" spans="5:5" ht="12" customHeight="1">
      <c r="E34685" s="576"/>
    </row>
    <row r="34686" spans="5:5" ht="12" customHeight="1">
      <c r="E34686" s="576"/>
    </row>
    <row r="34687" spans="5:5" ht="12" customHeight="1">
      <c r="E34687" s="576"/>
    </row>
    <row r="34688" spans="5:5" ht="12" customHeight="1">
      <c r="E34688" s="576"/>
    </row>
    <row r="34689" spans="5:5" ht="12" customHeight="1">
      <c r="E34689" s="576"/>
    </row>
    <row r="34690" spans="5:5" ht="12" customHeight="1">
      <c r="E34690" s="576"/>
    </row>
    <row r="34691" spans="5:5" ht="12" customHeight="1">
      <c r="E34691" s="576"/>
    </row>
    <row r="34692" spans="5:5" ht="12" customHeight="1">
      <c r="E34692" s="576"/>
    </row>
    <row r="34693" spans="5:5" ht="12" customHeight="1">
      <c r="E34693" s="576"/>
    </row>
    <row r="34694" spans="5:5" ht="12" customHeight="1">
      <c r="E34694" s="576"/>
    </row>
    <row r="34695" spans="5:5" ht="12" customHeight="1">
      <c r="E34695" s="576"/>
    </row>
    <row r="34696" spans="5:5" ht="12" customHeight="1">
      <c r="E34696" s="576"/>
    </row>
    <row r="34697" spans="5:5" ht="12" customHeight="1">
      <c r="E34697" s="576"/>
    </row>
    <row r="34698" spans="5:5" ht="12" customHeight="1">
      <c r="E34698" s="576"/>
    </row>
    <row r="34699" spans="5:5" ht="12" customHeight="1">
      <c r="E34699" s="576"/>
    </row>
    <row r="34700" spans="5:5" ht="12" customHeight="1">
      <c r="E34700" s="576"/>
    </row>
    <row r="34701" spans="5:5" ht="12" customHeight="1">
      <c r="E34701" s="576"/>
    </row>
    <row r="34702" spans="5:5" ht="12" customHeight="1">
      <c r="E34702" s="576"/>
    </row>
    <row r="34703" spans="5:5" ht="12" customHeight="1">
      <c r="E34703" s="576"/>
    </row>
    <row r="34704" spans="5:5" ht="12" customHeight="1">
      <c r="E34704" s="576"/>
    </row>
    <row r="34705" spans="5:5" ht="12" customHeight="1">
      <c r="E34705" s="576"/>
    </row>
    <row r="34706" spans="5:5" ht="12" customHeight="1">
      <c r="E34706" s="576"/>
    </row>
    <row r="34707" spans="5:5" ht="12" customHeight="1">
      <c r="E34707" s="576"/>
    </row>
    <row r="34708" spans="5:5" ht="12" customHeight="1">
      <c r="E34708" s="576"/>
    </row>
    <row r="34709" spans="5:5" ht="12" customHeight="1">
      <c r="E34709" s="576"/>
    </row>
    <row r="34710" spans="5:5" ht="12" customHeight="1">
      <c r="E34710" s="576"/>
    </row>
    <row r="34711" spans="5:5" ht="12" customHeight="1">
      <c r="E34711" s="576"/>
    </row>
    <row r="34712" spans="5:5" ht="12" customHeight="1">
      <c r="E34712" s="576"/>
    </row>
    <row r="34713" spans="5:5" ht="12" customHeight="1">
      <c r="E34713" s="576"/>
    </row>
    <row r="34714" spans="5:5" ht="12" customHeight="1">
      <c r="E34714" s="576"/>
    </row>
    <row r="34715" spans="5:5" ht="12" customHeight="1">
      <c r="E34715" s="576"/>
    </row>
    <row r="34716" spans="5:5" ht="12" customHeight="1">
      <c r="E34716" s="576"/>
    </row>
    <row r="34717" spans="5:5" ht="12" customHeight="1">
      <c r="E34717" s="576"/>
    </row>
    <row r="34718" spans="5:5" ht="12" customHeight="1">
      <c r="E34718" s="576"/>
    </row>
    <row r="34719" spans="5:5" ht="12" customHeight="1">
      <c r="E34719" s="576"/>
    </row>
    <row r="34720" spans="5:5" ht="12" customHeight="1">
      <c r="E34720" s="576"/>
    </row>
    <row r="34721" spans="5:5" ht="12" customHeight="1">
      <c r="E34721" s="576"/>
    </row>
    <row r="34722" spans="5:5" ht="12" customHeight="1">
      <c r="E34722" s="576"/>
    </row>
    <row r="34723" spans="5:5" ht="12" customHeight="1">
      <c r="E34723" s="576"/>
    </row>
    <row r="34724" spans="5:5" ht="12" customHeight="1">
      <c r="E34724" s="576"/>
    </row>
    <row r="34725" spans="5:5" ht="12" customHeight="1">
      <c r="E34725" s="576"/>
    </row>
    <row r="34726" spans="5:5" ht="12" customHeight="1">
      <c r="E34726" s="576"/>
    </row>
    <row r="34727" spans="5:5" ht="12" customHeight="1">
      <c r="E34727" s="576"/>
    </row>
    <row r="34728" spans="5:5" ht="12" customHeight="1">
      <c r="E34728" s="576"/>
    </row>
    <row r="34729" spans="5:5" ht="12" customHeight="1">
      <c r="E34729" s="576"/>
    </row>
    <row r="34730" spans="5:5" ht="12" customHeight="1">
      <c r="E34730" s="576"/>
    </row>
    <row r="34731" spans="5:5" ht="12" customHeight="1">
      <c r="E34731" s="576"/>
    </row>
    <row r="34732" spans="5:5" ht="12" customHeight="1">
      <c r="E34732" s="576"/>
    </row>
    <row r="34733" spans="5:5" ht="12" customHeight="1">
      <c r="E34733" s="576"/>
    </row>
    <row r="34734" spans="5:5" ht="12" customHeight="1">
      <c r="E34734" s="576"/>
    </row>
    <row r="34735" spans="5:5" ht="12" customHeight="1">
      <c r="E34735" s="576"/>
    </row>
    <row r="34736" spans="5:5" ht="12" customHeight="1">
      <c r="E34736" s="576"/>
    </row>
    <row r="34737" spans="5:5" ht="12" customHeight="1">
      <c r="E34737" s="576"/>
    </row>
    <row r="34738" spans="5:5" ht="12" customHeight="1">
      <c r="E34738" s="576"/>
    </row>
    <row r="34739" spans="5:5" ht="12" customHeight="1">
      <c r="E34739" s="576"/>
    </row>
    <row r="34740" spans="5:5" ht="12" customHeight="1">
      <c r="E34740" s="576"/>
    </row>
    <row r="34741" spans="5:5" ht="12" customHeight="1">
      <c r="E34741" s="576"/>
    </row>
    <row r="34742" spans="5:5" ht="12" customHeight="1">
      <c r="E34742" s="576"/>
    </row>
    <row r="34743" spans="5:5" ht="12" customHeight="1">
      <c r="E34743" s="576"/>
    </row>
    <row r="34744" spans="5:5" ht="12" customHeight="1">
      <c r="E34744" s="576"/>
    </row>
    <row r="34745" spans="5:5" ht="12" customHeight="1">
      <c r="E34745" s="576"/>
    </row>
    <row r="34746" spans="5:5" ht="12" customHeight="1">
      <c r="E34746" s="576"/>
    </row>
    <row r="34747" spans="5:5" ht="12" customHeight="1">
      <c r="E34747" s="576"/>
    </row>
    <row r="34748" spans="5:5" ht="12" customHeight="1">
      <c r="E34748" s="576"/>
    </row>
    <row r="34749" spans="5:5" ht="12" customHeight="1">
      <c r="E34749" s="576"/>
    </row>
    <row r="34750" spans="5:5" ht="12" customHeight="1">
      <c r="E34750" s="576"/>
    </row>
    <row r="34751" spans="5:5" ht="12" customHeight="1">
      <c r="E34751" s="576"/>
    </row>
    <row r="34752" spans="5:5" ht="12" customHeight="1">
      <c r="E34752" s="576"/>
    </row>
    <row r="34753" spans="5:5" ht="12" customHeight="1">
      <c r="E34753" s="576"/>
    </row>
    <row r="34754" spans="5:5" ht="12" customHeight="1">
      <c r="E34754" s="576"/>
    </row>
    <row r="34755" spans="5:5" ht="12" customHeight="1">
      <c r="E34755" s="576"/>
    </row>
    <row r="34756" spans="5:5" ht="12" customHeight="1">
      <c r="E34756" s="576"/>
    </row>
    <row r="34757" spans="5:5" ht="12" customHeight="1">
      <c r="E34757" s="576"/>
    </row>
    <row r="34758" spans="5:5" ht="12" customHeight="1">
      <c r="E34758" s="576"/>
    </row>
    <row r="34759" spans="5:5" ht="12" customHeight="1">
      <c r="E34759" s="576"/>
    </row>
    <row r="34760" spans="5:5" ht="12" customHeight="1">
      <c r="E34760" s="576"/>
    </row>
    <row r="34761" spans="5:5" ht="12" customHeight="1">
      <c r="E34761" s="576"/>
    </row>
    <row r="34762" spans="5:5" ht="12" customHeight="1">
      <c r="E34762" s="576"/>
    </row>
    <row r="34763" spans="5:5" ht="12" customHeight="1">
      <c r="E34763" s="576"/>
    </row>
    <row r="34764" spans="5:5" ht="12" customHeight="1">
      <c r="E34764" s="576"/>
    </row>
    <row r="34765" spans="5:5" ht="12" customHeight="1">
      <c r="E34765" s="576"/>
    </row>
    <row r="34766" spans="5:5" ht="12" customHeight="1">
      <c r="E34766" s="576"/>
    </row>
    <row r="34767" spans="5:5" ht="12" customHeight="1">
      <c r="E34767" s="576"/>
    </row>
    <row r="34768" spans="5:5" ht="12" customHeight="1">
      <c r="E34768" s="576"/>
    </row>
    <row r="34769" spans="5:5" ht="12" customHeight="1">
      <c r="E34769" s="576"/>
    </row>
    <row r="34770" spans="5:5" ht="12" customHeight="1">
      <c r="E34770" s="576"/>
    </row>
    <row r="34771" spans="5:5" ht="12" customHeight="1">
      <c r="E34771" s="576"/>
    </row>
    <row r="34772" spans="5:5" ht="12" customHeight="1">
      <c r="E34772" s="576"/>
    </row>
    <row r="34773" spans="5:5" ht="12" customHeight="1">
      <c r="E34773" s="576"/>
    </row>
    <row r="34774" spans="5:5" ht="12" customHeight="1">
      <c r="E34774" s="576"/>
    </row>
    <row r="34775" spans="5:5" ht="12" customHeight="1">
      <c r="E34775" s="576"/>
    </row>
    <row r="34776" spans="5:5" ht="12" customHeight="1">
      <c r="E34776" s="576"/>
    </row>
    <row r="34777" spans="5:5" ht="12" customHeight="1">
      <c r="E34777" s="576"/>
    </row>
    <row r="34778" spans="5:5" ht="12" customHeight="1">
      <c r="E34778" s="576"/>
    </row>
    <row r="34779" spans="5:5" ht="12" customHeight="1">
      <c r="E34779" s="576"/>
    </row>
    <row r="34780" spans="5:5" ht="12" customHeight="1">
      <c r="E34780" s="576"/>
    </row>
    <row r="34781" spans="5:5" ht="12" customHeight="1">
      <c r="E34781" s="576"/>
    </row>
    <row r="34782" spans="5:5" ht="12" customHeight="1">
      <c r="E34782" s="576"/>
    </row>
    <row r="34783" spans="5:5" ht="12" customHeight="1">
      <c r="E34783" s="576"/>
    </row>
    <row r="34784" spans="5:5" ht="12" customHeight="1">
      <c r="E34784" s="576"/>
    </row>
    <row r="34785" spans="5:5" ht="12" customHeight="1">
      <c r="E34785" s="576"/>
    </row>
    <row r="34786" spans="5:5" ht="12" customHeight="1">
      <c r="E34786" s="576"/>
    </row>
    <row r="34787" spans="5:5" ht="12" customHeight="1">
      <c r="E34787" s="576"/>
    </row>
    <row r="34788" spans="5:5" ht="12" customHeight="1">
      <c r="E34788" s="576"/>
    </row>
    <row r="34789" spans="5:5" ht="12" customHeight="1">
      <c r="E34789" s="576"/>
    </row>
    <row r="34790" spans="5:5" ht="12" customHeight="1">
      <c r="E34790" s="576"/>
    </row>
    <row r="34791" spans="5:5" ht="12" customHeight="1">
      <c r="E34791" s="576"/>
    </row>
    <row r="34792" spans="5:5" ht="12" customHeight="1">
      <c r="E34792" s="576"/>
    </row>
    <row r="34793" spans="5:5" ht="12" customHeight="1">
      <c r="E34793" s="576"/>
    </row>
    <row r="34794" spans="5:5" ht="12" customHeight="1">
      <c r="E34794" s="576"/>
    </row>
    <row r="34795" spans="5:5" ht="12" customHeight="1">
      <c r="E34795" s="576"/>
    </row>
    <row r="34796" spans="5:5" ht="12" customHeight="1">
      <c r="E34796" s="576"/>
    </row>
    <row r="34797" spans="5:5" ht="12" customHeight="1">
      <c r="E34797" s="576"/>
    </row>
    <row r="34798" spans="5:5" ht="12" customHeight="1">
      <c r="E34798" s="576"/>
    </row>
    <row r="34799" spans="5:5" ht="12" customHeight="1">
      <c r="E34799" s="576"/>
    </row>
    <row r="34800" spans="5:5" ht="12" customHeight="1">
      <c r="E34800" s="576"/>
    </row>
    <row r="34801" spans="5:5" ht="12" customHeight="1">
      <c r="E34801" s="576"/>
    </row>
    <row r="34802" spans="5:5" ht="12" customHeight="1">
      <c r="E34802" s="576"/>
    </row>
    <row r="34803" spans="5:5" ht="12" customHeight="1">
      <c r="E34803" s="576"/>
    </row>
    <row r="34804" spans="5:5" ht="12" customHeight="1">
      <c r="E34804" s="576"/>
    </row>
    <row r="34805" spans="5:5" ht="12" customHeight="1">
      <c r="E34805" s="576"/>
    </row>
    <row r="34806" spans="5:5" ht="12" customHeight="1">
      <c r="E34806" s="576"/>
    </row>
    <row r="34807" spans="5:5" ht="12" customHeight="1">
      <c r="E34807" s="576"/>
    </row>
    <row r="34808" spans="5:5" ht="12" customHeight="1">
      <c r="E34808" s="576"/>
    </row>
    <row r="34809" spans="5:5" ht="12" customHeight="1">
      <c r="E34809" s="576"/>
    </row>
    <row r="34810" spans="5:5" ht="12" customHeight="1">
      <c r="E34810" s="576"/>
    </row>
    <row r="34811" spans="5:5" ht="12" customHeight="1">
      <c r="E34811" s="576"/>
    </row>
    <row r="34812" spans="5:5" ht="12" customHeight="1">
      <c r="E34812" s="576"/>
    </row>
    <row r="34813" spans="5:5" ht="12" customHeight="1">
      <c r="E34813" s="576"/>
    </row>
    <row r="34814" spans="5:5" ht="12" customHeight="1">
      <c r="E34814" s="576"/>
    </row>
    <row r="34815" spans="5:5" ht="12" customHeight="1">
      <c r="E34815" s="576"/>
    </row>
    <row r="34816" spans="5:5" ht="12" customHeight="1">
      <c r="E34816" s="576"/>
    </row>
    <row r="34817" spans="5:5" ht="12" customHeight="1">
      <c r="E34817" s="576"/>
    </row>
    <row r="34818" spans="5:5" ht="12" customHeight="1">
      <c r="E34818" s="576"/>
    </row>
    <row r="34819" spans="5:5" ht="12" customHeight="1">
      <c r="E34819" s="576"/>
    </row>
    <row r="34820" spans="5:5" ht="12" customHeight="1">
      <c r="E34820" s="576"/>
    </row>
    <row r="34821" spans="5:5" ht="12" customHeight="1">
      <c r="E34821" s="576"/>
    </row>
    <row r="34822" spans="5:5" ht="12" customHeight="1">
      <c r="E34822" s="576"/>
    </row>
    <row r="34823" spans="5:5" ht="12" customHeight="1">
      <c r="E34823" s="576"/>
    </row>
    <row r="34824" spans="5:5" ht="12" customHeight="1">
      <c r="E34824" s="576"/>
    </row>
    <row r="34825" spans="5:5" ht="12" customHeight="1">
      <c r="E34825" s="576"/>
    </row>
    <row r="34826" spans="5:5" ht="12" customHeight="1">
      <c r="E34826" s="576"/>
    </row>
    <row r="34827" spans="5:5" ht="12" customHeight="1">
      <c r="E34827" s="576"/>
    </row>
    <row r="34828" spans="5:5" ht="12" customHeight="1">
      <c r="E34828" s="576"/>
    </row>
    <row r="34829" spans="5:5" ht="12" customHeight="1">
      <c r="E34829" s="576"/>
    </row>
    <row r="34830" spans="5:5" ht="12" customHeight="1">
      <c r="E34830" s="576"/>
    </row>
    <row r="34831" spans="5:5" ht="12" customHeight="1">
      <c r="E34831" s="576"/>
    </row>
    <row r="34832" spans="5:5" ht="12" customHeight="1">
      <c r="E34832" s="576"/>
    </row>
    <row r="34833" spans="5:5" ht="12" customHeight="1">
      <c r="E34833" s="576"/>
    </row>
    <row r="34834" spans="5:5" ht="12" customHeight="1">
      <c r="E34834" s="576"/>
    </row>
    <row r="34835" spans="5:5" ht="12" customHeight="1">
      <c r="E34835" s="576"/>
    </row>
    <row r="34836" spans="5:5" ht="12" customHeight="1">
      <c r="E34836" s="576"/>
    </row>
    <row r="34837" spans="5:5" ht="12" customHeight="1">
      <c r="E34837" s="576"/>
    </row>
    <row r="34838" spans="5:5" ht="12" customHeight="1">
      <c r="E34838" s="576"/>
    </row>
    <row r="34839" spans="5:5" ht="12" customHeight="1">
      <c r="E34839" s="576"/>
    </row>
    <row r="34840" spans="5:5" ht="12" customHeight="1">
      <c r="E34840" s="576"/>
    </row>
    <row r="34841" spans="5:5" ht="12" customHeight="1">
      <c r="E34841" s="576"/>
    </row>
    <row r="34842" spans="5:5" ht="12" customHeight="1">
      <c r="E34842" s="576"/>
    </row>
    <row r="34843" spans="5:5" ht="12" customHeight="1">
      <c r="E34843" s="576"/>
    </row>
    <row r="34844" spans="5:5" ht="12" customHeight="1">
      <c r="E34844" s="576"/>
    </row>
    <row r="34845" spans="5:5" ht="12" customHeight="1">
      <c r="E34845" s="576"/>
    </row>
    <row r="34846" spans="5:5" ht="12" customHeight="1">
      <c r="E34846" s="576"/>
    </row>
    <row r="34847" spans="5:5" ht="12" customHeight="1">
      <c r="E34847" s="576"/>
    </row>
    <row r="34848" spans="5:5" ht="12" customHeight="1">
      <c r="E34848" s="576"/>
    </row>
    <row r="34849" spans="5:5" ht="12" customHeight="1">
      <c r="E34849" s="576"/>
    </row>
    <row r="34850" spans="5:5" ht="12" customHeight="1">
      <c r="E34850" s="576"/>
    </row>
    <row r="34851" spans="5:5" ht="12" customHeight="1">
      <c r="E34851" s="576"/>
    </row>
    <row r="34852" spans="5:5" ht="12" customHeight="1">
      <c r="E34852" s="576"/>
    </row>
    <row r="34853" spans="5:5" ht="12" customHeight="1">
      <c r="E34853" s="576"/>
    </row>
    <row r="34854" spans="5:5" ht="12" customHeight="1">
      <c r="E34854" s="576"/>
    </row>
    <row r="34855" spans="5:5" ht="12" customHeight="1">
      <c r="E34855" s="576"/>
    </row>
    <row r="34856" spans="5:5" ht="12" customHeight="1">
      <c r="E34856" s="576"/>
    </row>
    <row r="34857" spans="5:5" ht="12" customHeight="1">
      <c r="E34857" s="576"/>
    </row>
    <row r="34858" spans="5:5" ht="12" customHeight="1">
      <c r="E34858" s="576"/>
    </row>
    <row r="34859" spans="5:5" ht="12" customHeight="1">
      <c r="E34859" s="576"/>
    </row>
    <row r="34860" spans="5:5" ht="12" customHeight="1">
      <c r="E34860" s="576"/>
    </row>
    <row r="34861" spans="5:5" ht="12" customHeight="1">
      <c r="E34861" s="576"/>
    </row>
    <row r="34862" spans="5:5" ht="12" customHeight="1">
      <c r="E34862" s="576"/>
    </row>
    <row r="34863" spans="5:5" ht="12" customHeight="1">
      <c r="E34863" s="576"/>
    </row>
    <row r="34864" spans="5:5" ht="12" customHeight="1">
      <c r="E34864" s="576"/>
    </row>
    <row r="34865" spans="5:5" ht="12" customHeight="1">
      <c r="E34865" s="576"/>
    </row>
    <row r="34866" spans="5:5" ht="12" customHeight="1">
      <c r="E34866" s="576"/>
    </row>
    <row r="34867" spans="5:5" ht="12" customHeight="1">
      <c r="E34867" s="576"/>
    </row>
    <row r="34868" spans="5:5" ht="12" customHeight="1">
      <c r="E34868" s="576"/>
    </row>
    <row r="34869" spans="5:5" ht="12" customHeight="1">
      <c r="E34869" s="576"/>
    </row>
    <row r="34870" spans="5:5" ht="12" customHeight="1">
      <c r="E34870" s="576"/>
    </row>
    <row r="34871" spans="5:5" ht="12" customHeight="1">
      <c r="E34871" s="576"/>
    </row>
    <row r="34872" spans="5:5" ht="12" customHeight="1">
      <c r="E34872" s="576"/>
    </row>
    <row r="34873" spans="5:5" ht="12" customHeight="1">
      <c r="E34873" s="576"/>
    </row>
    <row r="34874" spans="5:5" ht="12" customHeight="1">
      <c r="E34874" s="576"/>
    </row>
    <row r="34875" spans="5:5" ht="12" customHeight="1">
      <c r="E34875" s="576"/>
    </row>
    <row r="34876" spans="5:5" ht="12" customHeight="1">
      <c r="E34876" s="576"/>
    </row>
    <row r="34877" spans="5:5" ht="12" customHeight="1">
      <c r="E34877" s="576"/>
    </row>
    <row r="34878" spans="5:5" ht="12" customHeight="1">
      <c r="E34878" s="576"/>
    </row>
    <row r="34879" spans="5:5" ht="12" customHeight="1">
      <c r="E34879" s="576"/>
    </row>
    <row r="34880" spans="5:5" ht="12" customHeight="1">
      <c r="E34880" s="576"/>
    </row>
    <row r="34881" spans="5:5" ht="12" customHeight="1">
      <c r="E34881" s="576"/>
    </row>
    <row r="34882" spans="5:5" ht="12" customHeight="1">
      <c r="E34882" s="576"/>
    </row>
    <row r="34883" spans="5:5" ht="12" customHeight="1">
      <c r="E34883" s="576"/>
    </row>
    <row r="34884" spans="5:5" ht="12" customHeight="1">
      <c r="E34884" s="576"/>
    </row>
    <row r="34885" spans="5:5" ht="12" customHeight="1">
      <c r="E34885" s="576"/>
    </row>
    <row r="34886" spans="5:5" ht="12" customHeight="1">
      <c r="E34886" s="576"/>
    </row>
    <row r="34887" spans="5:5" ht="12" customHeight="1">
      <c r="E34887" s="576"/>
    </row>
    <row r="34888" spans="5:5" ht="12" customHeight="1">
      <c r="E34888" s="576"/>
    </row>
    <row r="34889" spans="5:5" ht="12" customHeight="1">
      <c r="E34889" s="576"/>
    </row>
    <row r="34890" spans="5:5" ht="12" customHeight="1">
      <c r="E34890" s="576"/>
    </row>
    <row r="34891" spans="5:5" ht="12" customHeight="1">
      <c r="E34891" s="576"/>
    </row>
    <row r="34892" spans="5:5" ht="12" customHeight="1">
      <c r="E34892" s="576"/>
    </row>
    <row r="34893" spans="5:5" ht="12" customHeight="1">
      <c r="E34893" s="576"/>
    </row>
    <row r="34894" spans="5:5" ht="12" customHeight="1">
      <c r="E34894" s="576"/>
    </row>
    <row r="34895" spans="5:5" ht="12" customHeight="1">
      <c r="E34895" s="576"/>
    </row>
    <row r="34896" spans="5:5" ht="12" customHeight="1">
      <c r="E34896" s="576"/>
    </row>
    <row r="34897" spans="5:5" ht="12" customHeight="1">
      <c r="E34897" s="576"/>
    </row>
    <row r="34898" spans="5:5" ht="12" customHeight="1">
      <c r="E34898" s="576"/>
    </row>
    <row r="34899" spans="5:5" ht="12" customHeight="1">
      <c r="E34899" s="576"/>
    </row>
    <row r="34900" spans="5:5" ht="12" customHeight="1">
      <c r="E34900" s="576"/>
    </row>
    <row r="34901" spans="5:5" ht="12" customHeight="1">
      <c r="E34901" s="576"/>
    </row>
    <row r="34902" spans="5:5" ht="12" customHeight="1">
      <c r="E34902" s="576"/>
    </row>
    <row r="34903" spans="5:5" ht="12" customHeight="1">
      <c r="E34903" s="576"/>
    </row>
    <row r="34904" spans="5:5" ht="12" customHeight="1">
      <c r="E34904" s="576"/>
    </row>
    <row r="34905" spans="5:5" ht="12" customHeight="1">
      <c r="E34905" s="576"/>
    </row>
    <row r="34906" spans="5:5" ht="12" customHeight="1">
      <c r="E34906" s="576"/>
    </row>
    <row r="34907" spans="5:5" ht="12" customHeight="1">
      <c r="E34907" s="576"/>
    </row>
    <row r="34908" spans="5:5" ht="12" customHeight="1">
      <c r="E34908" s="576"/>
    </row>
    <row r="34909" spans="5:5" ht="12" customHeight="1">
      <c r="E34909" s="576"/>
    </row>
    <row r="34910" spans="5:5" ht="12" customHeight="1">
      <c r="E34910" s="576"/>
    </row>
    <row r="34911" spans="5:5" ht="12" customHeight="1">
      <c r="E34911" s="576"/>
    </row>
    <row r="34912" spans="5:5" ht="12" customHeight="1">
      <c r="E34912" s="576"/>
    </row>
    <row r="34913" spans="5:5" ht="12" customHeight="1">
      <c r="E34913" s="576"/>
    </row>
    <row r="34914" spans="5:5" ht="12" customHeight="1">
      <c r="E34914" s="576"/>
    </row>
    <row r="34915" spans="5:5" ht="12" customHeight="1">
      <c r="E34915" s="576"/>
    </row>
    <row r="34916" spans="5:5" ht="12" customHeight="1">
      <c r="E34916" s="576"/>
    </row>
    <row r="34917" spans="5:5" ht="12" customHeight="1">
      <c r="E34917" s="576"/>
    </row>
    <row r="34918" spans="5:5" ht="12" customHeight="1">
      <c r="E34918" s="576"/>
    </row>
    <row r="34919" spans="5:5" ht="12" customHeight="1">
      <c r="E34919" s="576"/>
    </row>
    <row r="34920" spans="5:5" ht="12" customHeight="1">
      <c r="E34920" s="576"/>
    </row>
    <row r="34921" spans="5:5" ht="12" customHeight="1">
      <c r="E34921" s="576"/>
    </row>
    <row r="34922" spans="5:5" ht="12" customHeight="1">
      <c r="E34922" s="576"/>
    </row>
    <row r="34923" spans="5:5" ht="12" customHeight="1">
      <c r="E34923" s="576"/>
    </row>
    <row r="34924" spans="5:5" ht="12" customHeight="1">
      <c r="E34924" s="576"/>
    </row>
    <row r="34925" spans="5:5" ht="12" customHeight="1">
      <c r="E34925" s="576"/>
    </row>
    <row r="34926" spans="5:5" ht="12" customHeight="1">
      <c r="E34926" s="576"/>
    </row>
    <row r="34927" spans="5:5" ht="12" customHeight="1">
      <c r="E34927" s="576"/>
    </row>
    <row r="34928" spans="5:5" ht="12" customHeight="1">
      <c r="E34928" s="576"/>
    </row>
    <row r="34929" spans="5:5" ht="12" customHeight="1">
      <c r="E34929" s="576"/>
    </row>
    <row r="34930" spans="5:5" ht="12" customHeight="1">
      <c r="E34930" s="576"/>
    </row>
    <row r="34931" spans="5:5" ht="12" customHeight="1">
      <c r="E34931" s="576"/>
    </row>
    <row r="34932" spans="5:5" ht="12" customHeight="1">
      <c r="E34932" s="576"/>
    </row>
    <row r="34933" spans="5:5" ht="12" customHeight="1">
      <c r="E34933" s="576"/>
    </row>
    <row r="34934" spans="5:5" ht="12" customHeight="1">
      <c r="E34934" s="576"/>
    </row>
    <row r="34935" spans="5:5" ht="12" customHeight="1">
      <c r="E34935" s="576"/>
    </row>
    <row r="34936" spans="5:5" ht="12" customHeight="1">
      <c r="E34936" s="576"/>
    </row>
    <row r="34937" spans="5:5" ht="12" customHeight="1">
      <c r="E34937" s="576"/>
    </row>
    <row r="34938" spans="5:5" ht="12" customHeight="1">
      <c r="E34938" s="576"/>
    </row>
    <row r="34939" spans="5:5" ht="12" customHeight="1">
      <c r="E34939" s="576"/>
    </row>
    <row r="34940" spans="5:5" ht="12" customHeight="1">
      <c r="E34940" s="576"/>
    </row>
    <row r="34941" spans="5:5" ht="12" customHeight="1">
      <c r="E34941" s="576"/>
    </row>
    <row r="34942" spans="5:5" ht="12" customHeight="1">
      <c r="E34942" s="576"/>
    </row>
    <row r="34943" spans="5:5" ht="12" customHeight="1">
      <c r="E34943" s="576"/>
    </row>
    <row r="34944" spans="5:5" ht="12" customHeight="1">
      <c r="E34944" s="576"/>
    </row>
    <row r="34945" spans="5:5" ht="12" customHeight="1">
      <c r="E34945" s="576"/>
    </row>
    <row r="34946" spans="5:5" ht="12" customHeight="1">
      <c r="E34946" s="576"/>
    </row>
    <row r="34947" spans="5:5" ht="12" customHeight="1">
      <c r="E34947" s="576"/>
    </row>
    <row r="34948" spans="5:5" ht="12" customHeight="1">
      <c r="E34948" s="576"/>
    </row>
    <row r="34949" spans="5:5" ht="12" customHeight="1">
      <c r="E34949" s="576"/>
    </row>
    <row r="34950" spans="5:5" ht="12" customHeight="1">
      <c r="E34950" s="576"/>
    </row>
    <row r="34951" spans="5:5" ht="12" customHeight="1">
      <c r="E34951" s="576"/>
    </row>
    <row r="34952" spans="5:5" ht="12" customHeight="1">
      <c r="E34952" s="576"/>
    </row>
    <row r="34953" spans="5:5" ht="12" customHeight="1">
      <c r="E34953" s="576"/>
    </row>
    <row r="34954" spans="5:5" ht="12" customHeight="1">
      <c r="E34954" s="576"/>
    </row>
    <row r="34955" spans="5:5" ht="12" customHeight="1">
      <c r="E34955" s="576"/>
    </row>
    <row r="34956" spans="5:5" ht="12" customHeight="1">
      <c r="E34956" s="576"/>
    </row>
    <row r="34957" spans="5:5" ht="12" customHeight="1">
      <c r="E34957" s="576"/>
    </row>
    <row r="34958" spans="5:5" ht="12" customHeight="1">
      <c r="E34958" s="576"/>
    </row>
    <row r="34959" spans="5:5" ht="12" customHeight="1">
      <c r="E34959" s="576"/>
    </row>
    <row r="34960" spans="5:5" ht="12" customHeight="1">
      <c r="E34960" s="576"/>
    </row>
    <row r="34961" spans="5:5" ht="12" customHeight="1">
      <c r="E34961" s="576"/>
    </row>
    <row r="34962" spans="5:5" ht="12" customHeight="1">
      <c r="E34962" s="576"/>
    </row>
    <row r="34963" spans="5:5" ht="12" customHeight="1">
      <c r="E34963" s="576"/>
    </row>
    <row r="34964" spans="5:5" ht="12" customHeight="1">
      <c r="E34964" s="576"/>
    </row>
    <row r="34965" spans="5:5" ht="12" customHeight="1">
      <c r="E34965" s="576"/>
    </row>
    <row r="34966" spans="5:5" ht="12" customHeight="1">
      <c r="E34966" s="576"/>
    </row>
    <row r="34967" spans="5:5" ht="12" customHeight="1">
      <c r="E34967" s="576"/>
    </row>
    <row r="34968" spans="5:5" ht="12" customHeight="1">
      <c r="E34968" s="576"/>
    </row>
    <row r="34969" spans="5:5" ht="12" customHeight="1">
      <c r="E34969" s="576"/>
    </row>
    <row r="34970" spans="5:5" ht="12" customHeight="1">
      <c r="E34970" s="576"/>
    </row>
    <row r="34971" spans="5:5" ht="12" customHeight="1">
      <c r="E34971" s="576"/>
    </row>
    <row r="34972" spans="5:5" ht="12" customHeight="1">
      <c r="E34972" s="576"/>
    </row>
    <row r="34973" spans="5:5" ht="12" customHeight="1">
      <c r="E34973" s="576"/>
    </row>
    <row r="34974" spans="5:5" ht="12" customHeight="1">
      <c r="E34974" s="576"/>
    </row>
    <row r="34975" spans="5:5" ht="12" customHeight="1">
      <c r="E34975" s="576"/>
    </row>
    <row r="34976" spans="5:5" ht="12" customHeight="1">
      <c r="E34976" s="576"/>
    </row>
    <row r="34977" spans="5:5" ht="12" customHeight="1">
      <c r="E34977" s="576"/>
    </row>
    <row r="34978" spans="5:5" ht="12" customHeight="1">
      <c r="E34978" s="576"/>
    </row>
    <row r="34979" spans="5:5" ht="12" customHeight="1">
      <c r="E34979" s="576"/>
    </row>
    <row r="34980" spans="5:5" ht="12" customHeight="1">
      <c r="E34980" s="576"/>
    </row>
    <row r="34981" spans="5:5" ht="12" customHeight="1">
      <c r="E34981" s="576"/>
    </row>
    <row r="34982" spans="5:5" ht="12" customHeight="1">
      <c r="E34982" s="576"/>
    </row>
    <row r="34983" spans="5:5" ht="12" customHeight="1">
      <c r="E34983" s="576"/>
    </row>
    <row r="34984" spans="5:5" ht="12" customHeight="1">
      <c r="E34984" s="576"/>
    </row>
    <row r="34985" spans="5:5" ht="12" customHeight="1">
      <c r="E34985" s="576"/>
    </row>
    <row r="34986" spans="5:5" ht="12" customHeight="1">
      <c r="E34986" s="576"/>
    </row>
    <row r="34987" spans="5:5" ht="12" customHeight="1">
      <c r="E34987" s="576"/>
    </row>
    <row r="34988" spans="5:5" ht="12" customHeight="1">
      <c r="E34988" s="576"/>
    </row>
    <row r="34989" spans="5:5" ht="12" customHeight="1">
      <c r="E34989" s="576"/>
    </row>
    <row r="34990" spans="5:5" ht="12" customHeight="1">
      <c r="E34990" s="576"/>
    </row>
    <row r="34991" spans="5:5" ht="12" customHeight="1">
      <c r="E34991" s="576"/>
    </row>
    <row r="34992" spans="5:5" ht="12" customHeight="1">
      <c r="E34992" s="576"/>
    </row>
    <row r="34993" spans="5:5" ht="12" customHeight="1">
      <c r="E34993" s="576"/>
    </row>
    <row r="34994" spans="5:5" ht="12" customHeight="1">
      <c r="E34994" s="576"/>
    </row>
    <row r="34995" spans="5:5" ht="12" customHeight="1">
      <c r="E34995" s="576"/>
    </row>
    <row r="34996" spans="5:5" ht="12" customHeight="1">
      <c r="E34996" s="576"/>
    </row>
    <row r="34997" spans="5:5" ht="12" customHeight="1">
      <c r="E34997" s="576"/>
    </row>
    <row r="34998" spans="5:5" ht="12" customHeight="1">
      <c r="E34998" s="576"/>
    </row>
    <row r="34999" spans="5:5" ht="12" customHeight="1">
      <c r="E34999" s="576"/>
    </row>
    <row r="35000" spans="5:5" ht="12" customHeight="1">
      <c r="E35000" s="576"/>
    </row>
    <row r="35001" spans="5:5" ht="12" customHeight="1">
      <c r="E35001" s="576"/>
    </row>
    <row r="35002" spans="5:5" ht="12" customHeight="1">
      <c r="E35002" s="576"/>
    </row>
    <row r="35003" spans="5:5" ht="12" customHeight="1">
      <c r="E35003" s="576"/>
    </row>
    <row r="35004" spans="5:5" ht="12" customHeight="1">
      <c r="E35004" s="576"/>
    </row>
    <row r="35005" spans="5:5" ht="12" customHeight="1">
      <c r="E35005" s="576"/>
    </row>
    <row r="35006" spans="5:5" ht="12" customHeight="1">
      <c r="E35006" s="576"/>
    </row>
    <row r="35007" spans="5:5" ht="12" customHeight="1">
      <c r="E35007" s="576"/>
    </row>
    <row r="35008" spans="5:5" ht="12" customHeight="1">
      <c r="E35008" s="576"/>
    </row>
    <row r="35009" spans="5:5" ht="12" customHeight="1">
      <c r="E35009" s="576"/>
    </row>
    <row r="35010" spans="5:5" ht="12" customHeight="1">
      <c r="E35010" s="576"/>
    </row>
    <row r="35011" spans="5:5" ht="12" customHeight="1">
      <c r="E35011" s="576"/>
    </row>
    <row r="35012" spans="5:5" ht="12" customHeight="1">
      <c r="E35012" s="576"/>
    </row>
    <row r="35013" spans="5:5" ht="12" customHeight="1">
      <c r="E35013" s="576"/>
    </row>
    <row r="35014" spans="5:5" ht="12" customHeight="1">
      <c r="E35014" s="576"/>
    </row>
    <row r="35015" spans="5:5" ht="12" customHeight="1">
      <c r="E35015" s="576"/>
    </row>
    <row r="35016" spans="5:5" ht="12" customHeight="1">
      <c r="E35016" s="576"/>
    </row>
    <row r="35017" spans="5:5" ht="12" customHeight="1">
      <c r="E35017" s="576"/>
    </row>
    <row r="35018" spans="5:5" ht="12" customHeight="1">
      <c r="E35018" s="576"/>
    </row>
    <row r="35019" spans="5:5" ht="12" customHeight="1">
      <c r="E35019" s="576"/>
    </row>
    <row r="35020" spans="5:5" ht="12" customHeight="1">
      <c r="E35020" s="576"/>
    </row>
    <row r="35021" spans="5:5" ht="12" customHeight="1">
      <c r="E35021" s="576"/>
    </row>
    <row r="35022" spans="5:5" ht="12" customHeight="1">
      <c r="E35022" s="576"/>
    </row>
    <row r="35023" spans="5:5" ht="12" customHeight="1">
      <c r="E35023" s="576"/>
    </row>
    <row r="35024" spans="5:5" ht="12" customHeight="1">
      <c r="E35024" s="576"/>
    </row>
    <row r="35025" spans="5:5" ht="12" customHeight="1">
      <c r="E35025" s="576"/>
    </row>
    <row r="35026" spans="5:5" ht="12" customHeight="1">
      <c r="E35026" s="576"/>
    </row>
    <row r="35027" spans="5:5" ht="12" customHeight="1">
      <c r="E35027" s="576"/>
    </row>
    <row r="35028" spans="5:5" ht="12" customHeight="1">
      <c r="E35028" s="576"/>
    </row>
    <row r="35029" spans="5:5" ht="12" customHeight="1">
      <c r="E35029" s="576"/>
    </row>
    <row r="35030" spans="5:5" ht="12" customHeight="1">
      <c r="E35030" s="576"/>
    </row>
    <row r="35031" spans="5:5" ht="12" customHeight="1">
      <c r="E35031" s="576"/>
    </row>
    <row r="35032" spans="5:5" ht="12" customHeight="1">
      <c r="E35032" s="576"/>
    </row>
    <row r="35033" spans="5:5" ht="12" customHeight="1">
      <c r="E35033" s="576"/>
    </row>
    <row r="35034" spans="5:5" ht="12" customHeight="1">
      <c r="E35034" s="576"/>
    </row>
    <row r="35035" spans="5:5" ht="12" customHeight="1">
      <c r="E35035" s="576"/>
    </row>
    <row r="35036" spans="5:5" ht="12" customHeight="1">
      <c r="E35036" s="576"/>
    </row>
    <row r="35037" spans="5:5" ht="12" customHeight="1">
      <c r="E35037" s="576"/>
    </row>
    <row r="35038" spans="5:5" ht="12" customHeight="1">
      <c r="E35038" s="576"/>
    </row>
    <row r="35039" spans="5:5" ht="12" customHeight="1">
      <c r="E35039" s="576"/>
    </row>
    <row r="35040" spans="5:5" ht="12" customHeight="1">
      <c r="E35040" s="576"/>
    </row>
    <row r="35041" spans="5:5" ht="12" customHeight="1">
      <c r="E35041" s="576"/>
    </row>
    <row r="35042" spans="5:5" ht="12" customHeight="1">
      <c r="E35042" s="576"/>
    </row>
    <row r="35043" spans="5:5" ht="12" customHeight="1">
      <c r="E35043" s="576"/>
    </row>
    <row r="35044" spans="5:5" ht="12" customHeight="1">
      <c r="E35044" s="576"/>
    </row>
    <row r="35045" spans="5:5" ht="12" customHeight="1">
      <c r="E35045" s="576"/>
    </row>
    <row r="35046" spans="5:5" ht="12" customHeight="1">
      <c r="E35046" s="576"/>
    </row>
    <row r="35047" spans="5:5" ht="12" customHeight="1">
      <c r="E35047" s="576"/>
    </row>
    <row r="35048" spans="5:5" ht="12" customHeight="1">
      <c r="E35048" s="576"/>
    </row>
    <row r="35049" spans="5:5" ht="12" customHeight="1">
      <c r="E35049" s="576"/>
    </row>
    <row r="35050" spans="5:5" ht="12" customHeight="1">
      <c r="E35050" s="576"/>
    </row>
    <row r="35051" spans="5:5" ht="12" customHeight="1">
      <c r="E35051" s="576"/>
    </row>
    <row r="35052" spans="5:5" ht="12" customHeight="1">
      <c r="E35052" s="576"/>
    </row>
    <row r="35053" spans="5:5" ht="12" customHeight="1">
      <c r="E35053" s="576"/>
    </row>
    <row r="35054" spans="5:5" ht="12" customHeight="1">
      <c r="E35054" s="576"/>
    </row>
    <row r="35055" spans="5:5" ht="12" customHeight="1">
      <c r="E35055" s="576"/>
    </row>
    <row r="35056" spans="5:5" ht="12" customHeight="1">
      <c r="E35056" s="576"/>
    </row>
    <row r="35057" spans="5:5" ht="12" customHeight="1">
      <c r="E35057" s="576"/>
    </row>
    <row r="35058" spans="5:5" ht="12" customHeight="1">
      <c r="E35058" s="576"/>
    </row>
    <row r="35059" spans="5:5" ht="12" customHeight="1">
      <c r="E35059" s="576"/>
    </row>
    <row r="35060" spans="5:5" ht="12" customHeight="1">
      <c r="E35060" s="576"/>
    </row>
    <row r="35061" spans="5:5" ht="12" customHeight="1">
      <c r="E35061" s="576"/>
    </row>
    <row r="35062" spans="5:5" ht="12" customHeight="1">
      <c r="E35062" s="576"/>
    </row>
    <row r="35063" spans="5:5" ht="12" customHeight="1">
      <c r="E35063" s="576"/>
    </row>
    <row r="35064" spans="5:5" ht="12" customHeight="1">
      <c r="E35064" s="576"/>
    </row>
    <row r="35065" spans="5:5" ht="12" customHeight="1">
      <c r="E35065" s="576"/>
    </row>
    <row r="35066" spans="5:5" ht="12" customHeight="1">
      <c r="E35066" s="576"/>
    </row>
    <row r="35067" spans="5:5" ht="12" customHeight="1">
      <c r="E35067" s="576"/>
    </row>
    <row r="35068" spans="5:5" ht="12" customHeight="1">
      <c r="E35068" s="576"/>
    </row>
    <row r="35069" spans="5:5" ht="12" customHeight="1">
      <c r="E35069" s="576"/>
    </row>
    <row r="35070" spans="5:5" ht="12" customHeight="1">
      <c r="E35070" s="576"/>
    </row>
    <row r="35071" spans="5:5" ht="12" customHeight="1">
      <c r="E35071" s="576"/>
    </row>
    <row r="35072" spans="5:5" ht="12" customHeight="1">
      <c r="E35072" s="576"/>
    </row>
    <row r="35073" spans="5:5" ht="12" customHeight="1">
      <c r="E35073" s="576"/>
    </row>
    <row r="35074" spans="5:5" ht="12" customHeight="1">
      <c r="E35074" s="576"/>
    </row>
    <row r="35075" spans="5:5" ht="12" customHeight="1">
      <c r="E35075" s="576"/>
    </row>
    <row r="35076" spans="5:5" ht="12" customHeight="1">
      <c r="E35076" s="576"/>
    </row>
    <row r="35077" spans="5:5" ht="12" customHeight="1">
      <c r="E35077" s="576"/>
    </row>
    <row r="35078" spans="5:5" ht="12" customHeight="1">
      <c r="E35078" s="576"/>
    </row>
    <row r="35079" spans="5:5" ht="12" customHeight="1">
      <c r="E35079" s="576"/>
    </row>
    <row r="35080" spans="5:5" ht="12" customHeight="1">
      <c r="E35080" s="576"/>
    </row>
    <row r="35081" spans="5:5" ht="12" customHeight="1">
      <c r="E35081" s="576"/>
    </row>
    <row r="35082" spans="5:5" ht="12" customHeight="1">
      <c r="E35082" s="576"/>
    </row>
    <row r="35083" spans="5:5" ht="12" customHeight="1">
      <c r="E35083" s="576"/>
    </row>
    <row r="35084" spans="5:5" ht="12" customHeight="1">
      <c r="E35084" s="576"/>
    </row>
    <row r="35085" spans="5:5" ht="12" customHeight="1">
      <c r="E35085" s="576"/>
    </row>
    <row r="35086" spans="5:5" ht="12" customHeight="1">
      <c r="E35086" s="576"/>
    </row>
    <row r="35087" spans="5:5" ht="12" customHeight="1">
      <c r="E35087" s="576"/>
    </row>
    <row r="35088" spans="5:5" ht="12" customHeight="1">
      <c r="E35088" s="576"/>
    </row>
    <row r="35089" spans="5:5" ht="12" customHeight="1">
      <c r="E35089" s="576"/>
    </row>
    <row r="35090" spans="5:5" ht="12" customHeight="1">
      <c r="E35090" s="576"/>
    </row>
    <row r="35091" spans="5:5" ht="12" customHeight="1">
      <c r="E35091" s="576"/>
    </row>
    <row r="35092" spans="5:5" ht="12" customHeight="1">
      <c r="E35092" s="576"/>
    </row>
    <row r="35093" spans="5:5" ht="12" customHeight="1">
      <c r="E35093" s="576"/>
    </row>
    <row r="35094" spans="5:5" ht="12" customHeight="1">
      <c r="E35094" s="576"/>
    </row>
    <row r="35095" spans="5:5" ht="12" customHeight="1">
      <c r="E35095" s="576"/>
    </row>
    <row r="35096" spans="5:5" ht="12" customHeight="1">
      <c r="E35096" s="576"/>
    </row>
    <row r="35097" spans="5:5" ht="12" customHeight="1">
      <c r="E35097" s="576"/>
    </row>
    <row r="35098" spans="5:5" ht="12" customHeight="1">
      <c r="E35098" s="576"/>
    </row>
    <row r="35099" spans="5:5" ht="12" customHeight="1">
      <c r="E35099" s="576"/>
    </row>
    <row r="35100" spans="5:5" ht="12" customHeight="1">
      <c r="E35100" s="576"/>
    </row>
    <row r="35101" spans="5:5" ht="12" customHeight="1">
      <c r="E35101" s="576"/>
    </row>
    <row r="35102" spans="5:5" ht="12" customHeight="1">
      <c r="E35102" s="576"/>
    </row>
    <row r="35103" spans="5:5" ht="12" customHeight="1">
      <c r="E35103" s="576"/>
    </row>
    <row r="35104" spans="5:5" ht="12" customHeight="1">
      <c r="E35104" s="576"/>
    </row>
    <row r="35105" spans="5:5" ht="12" customHeight="1">
      <c r="E35105" s="576"/>
    </row>
    <row r="35106" spans="5:5" ht="12" customHeight="1">
      <c r="E35106" s="576"/>
    </row>
    <row r="35107" spans="5:5" ht="12" customHeight="1">
      <c r="E35107" s="576"/>
    </row>
    <row r="35108" spans="5:5" ht="12" customHeight="1">
      <c r="E35108" s="576"/>
    </row>
    <row r="35109" spans="5:5" ht="12" customHeight="1">
      <c r="E35109" s="576"/>
    </row>
    <row r="35110" spans="5:5" ht="12" customHeight="1">
      <c r="E35110" s="576"/>
    </row>
    <row r="35111" spans="5:5" ht="12" customHeight="1">
      <c r="E35111" s="576"/>
    </row>
    <row r="35112" spans="5:5" ht="12" customHeight="1">
      <c r="E35112" s="576"/>
    </row>
    <row r="35113" spans="5:5" ht="12" customHeight="1">
      <c r="E35113" s="576"/>
    </row>
    <row r="35114" spans="5:5" ht="12" customHeight="1">
      <c r="E35114" s="576"/>
    </row>
    <row r="35115" spans="5:5" ht="12" customHeight="1">
      <c r="E35115" s="576"/>
    </row>
    <row r="35116" spans="5:5" ht="12" customHeight="1">
      <c r="E35116" s="576"/>
    </row>
    <row r="35117" spans="5:5" ht="12" customHeight="1">
      <c r="E35117" s="576"/>
    </row>
    <row r="35118" spans="5:5" ht="12" customHeight="1">
      <c r="E35118" s="576"/>
    </row>
    <row r="35119" spans="5:5" ht="12" customHeight="1">
      <c r="E35119" s="576"/>
    </row>
    <row r="35120" spans="5:5" ht="12" customHeight="1">
      <c r="E35120" s="576"/>
    </row>
    <row r="35121" spans="5:5" ht="12" customHeight="1">
      <c r="E35121" s="576"/>
    </row>
    <row r="35122" spans="5:5" ht="12" customHeight="1">
      <c r="E35122" s="576"/>
    </row>
    <row r="35123" spans="5:5" ht="12" customHeight="1">
      <c r="E35123" s="576"/>
    </row>
    <row r="35124" spans="5:5" ht="12" customHeight="1">
      <c r="E35124" s="576"/>
    </row>
    <row r="35125" spans="5:5" ht="12" customHeight="1">
      <c r="E35125" s="576"/>
    </row>
    <row r="35126" spans="5:5" ht="12" customHeight="1">
      <c r="E35126" s="576"/>
    </row>
    <row r="35127" spans="5:5" ht="12" customHeight="1">
      <c r="E35127" s="576"/>
    </row>
    <row r="35128" spans="5:5" ht="12" customHeight="1">
      <c r="E35128" s="576"/>
    </row>
    <row r="35129" spans="5:5" ht="12" customHeight="1">
      <c r="E35129" s="576"/>
    </row>
    <row r="35130" spans="5:5" ht="12" customHeight="1">
      <c r="E35130" s="576"/>
    </row>
    <row r="35131" spans="5:5" ht="12" customHeight="1">
      <c r="E35131" s="576"/>
    </row>
    <row r="35132" spans="5:5" ht="12" customHeight="1">
      <c r="E35132" s="576"/>
    </row>
    <row r="35133" spans="5:5" ht="12" customHeight="1">
      <c r="E35133" s="576"/>
    </row>
    <row r="35134" spans="5:5" ht="12" customHeight="1">
      <c r="E35134" s="576"/>
    </row>
    <row r="35135" spans="5:5" ht="12" customHeight="1">
      <c r="E35135" s="576"/>
    </row>
    <row r="35136" spans="5:5" ht="12" customHeight="1">
      <c r="E35136" s="576"/>
    </row>
    <row r="35137" spans="5:5" ht="12" customHeight="1">
      <c r="E35137" s="576"/>
    </row>
    <row r="35138" spans="5:5" ht="12" customHeight="1">
      <c r="E35138" s="576"/>
    </row>
    <row r="35139" spans="5:5" ht="12" customHeight="1">
      <c r="E35139" s="576"/>
    </row>
    <row r="35140" spans="5:5" ht="12" customHeight="1">
      <c r="E35140" s="576"/>
    </row>
    <row r="35141" spans="5:5" ht="12" customHeight="1">
      <c r="E35141" s="576"/>
    </row>
    <row r="35142" spans="5:5" ht="12" customHeight="1">
      <c r="E35142" s="576"/>
    </row>
    <row r="35143" spans="5:5" ht="12" customHeight="1">
      <c r="E35143" s="576"/>
    </row>
    <row r="35144" spans="5:5" ht="12" customHeight="1">
      <c r="E35144" s="576"/>
    </row>
    <row r="35145" spans="5:5" ht="12" customHeight="1">
      <c r="E35145" s="576"/>
    </row>
    <row r="35146" spans="5:5" ht="12" customHeight="1">
      <c r="E35146" s="576"/>
    </row>
    <row r="35147" spans="5:5" ht="12" customHeight="1">
      <c r="E35147" s="576"/>
    </row>
    <row r="35148" spans="5:5" ht="12" customHeight="1">
      <c r="E35148" s="576"/>
    </row>
    <row r="35149" spans="5:5" ht="12" customHeight="1">
      <c r="E35149" s="576"/>
    </row>
    <row r="35150" spans="5:5" ht="12" customHeight="1">
      <c r="E35150" s="576"/>
    </row>
    <row r="35151" spans="5:5" ht="12" customHeight="1">
      <c r="E35151" s="576"/>
    </row>
    <row r="35152" spans="5:5" ht="12" customHeight="1">
      <c r="E35152" s="576"/>
    </row>
    <row r="35153" spans="5:5" ht="12" customHeight="1">
      <c r="E35153" s="576"/>
    </row>
    <row r="35154" spans="5:5" ht="12" customHeight="1">
      <c r="E35154" s="576"/>
    </row>
    <row r="35155" spans="5:5" ht="12" customHeight="1">
      <c r="E35155" s="576"/>
    </row>
    <row r="35156" spans="5:5" ht="12" customHeight="1">
      <c r="E35156" s="576"/>
    </row>
    <row r="35157" spans="5:5" ht="12" customHeight="1">
      <c r="E35157" s="576"/>
    </row>
    <row r="35158" spans="5:5" ht="12" customHeight="1">
      <c r="E35158" s="576"/>
    </row>
    <row r="35159" spans="5:5" ht="12" customHeight="1">
      <c r="E35159" s="576"/>
    </row>
    <row r="35160" spans="5:5" ht="12" customHeight="1">
      <c r="E35160" s="576"/>
    </row>
    <row r="35161" spans="5:5" ht="12" customHeight="1">
      <c r="E35161" s="576"/>
    </row>
    <row r="35162" spans="5:5" ht="12" customHeight="1">
      <c r="E35162" s="576"/>
    </row>
    <row r="35163" spans="5:5" ht="12" customHeight="1">
      <c r="E35163" s="576"/>
    </row>
    <row r="35164" spans="5:5" ht="12" customHeight="1">
      <c r="E35164" s="576"/>
    </row>
    <row r="35165" spans="5:5" ht="12" customHeight="1">
      <c r="E35165" s="576"/>
    </row>
    <row r="35166" spans="5:5" ht="12" customHeight="1">
      <c r="E35166" s="576"/>
    </row>
    <row r="35167" spans="5:5" ht="12" customHeight="1">
      <c r="E35167" s="576"/>
    </row>
    <row r="35168" spans="5:5" ht="12" customHeight="1">
      <c r="E35168" s="576"/>
    </row>
    <row r="35169" spans="5:5" ht="12" customHeight="1">
      <c r="E35169" s="576"/>
    </row>
    <row r="35170" spans="5:5" ht="12" customHeight="1">
      <c r="E35170" s="576"/>
    </row>
    <row r="35171" spans="5:5" ht="12" customHeight="1">
      <c r="E35171" s="576"/>
    </row>
    <row r="35172" spans="5:5" ht="12" customHeight="1">
      <c r="E35172" s="576"/>
    </row>
    <row r="35173" spans="5:5" ht="12" customHeight="1">
      <c r="E35173" s="576"/>
    </row>
    <row r="35174" spans="5:5" ht="12" customHeight="1">
      <c r="E35174" s="576"/>
    </row>
    <row r="35175" spans="5:5" ht="12" customHeight="1">
      <c r="E35175" s="576"/>
    </row>
    <row r="35176" spans="5:5" ht="12" customHeight="1">
      <c r="E35176" s="576"/>
    </row>
    <row r="35177" spans="5:5" ht="12" customHeight="1">
      <c r="E35177" s="576"/>
    </row>
    <row r="35178" spans="5:5" ht="12" customHeight="1">
      <c r="E35178" s="576"/>
    </row>
    <row r="35179" spans="5:5" ht="12" customHeight="1">
      <c r="E35179" s="576"/>
    </row>
    <row r="35180" spans="5:5" ht="12" customHeight="1">
      <c r="E35180" s="576"/>
    </row>
    <row r="35181" spans="5:5" ht="12" customHeight="1">
      <c r="E35181" s="576"/>
    </row>
    <row r="35182" spans="5:5" ht="12" customHeight="1">
      <c r="E35182" s="576"/>
    </row>
    <row r="35183" spans="5:5" ht="12" customHeight="1">
      <c r="E35183" s="576"/>
    </row>
    <row r="35184" spans="5:5" ht="12" customHeight="1">
      <c r="E35184" s="576"/>
    </row>
    <row r="35185" spans="5:5" ht="12" customHeight="1">
      <c r="E35185" s="576"/>
    </row>
    <row r="35186" spans="5:5" ht="12" customHeight="1">
      <c r="E35186" s="576"/>
    </row>
    <row r="35187" spans="5:5" ht="12" customHeight="1">
      <c r="E35187" s="576"/>
    </row>
    <row r="35188" spans="5:5" ht="12" customHeight="1">
      <c r="E35188" s="576"/>
    </row>
    <row r="35189" spans="5:5" ht="12" customHeight="1">
      <c r="E35189" s="576"/>
    </row>
    <row r="35190" spans="5:5" ht="12" customHeight="1">
      <c r="E35190" s="576"/>
    </row>
    <row r="35191" spans="5:5" ht="12" customHeight="1">
      <c r="E35191" s="576"/>
    </row>
    <row r="35192" spans="5:5" ht="12" customHeight="1">
      <c r="E35192" s="576"/>
    </row>
    <row r="35193" spans="5:5" ht="12" customHeight="1">
      <c r="E35193" s="576"/>
    </row>
    <row r="35194" spans="5:5" ht="12" customHeight="1">
      <c r="E35194" s="576"/>
    </row>
    <row r="35195" spans="5:5" ht="12" customHeight="1">
      <c r="E35195" s="576"/>
    </row>
    <row r="35196" spans="5:5" ht="12" customHeight="1">
      <c r="E35196" s="576"/>
    </row>
    <row r="35197" spans="5:5" ht="12" customHeight="1">
      <c r="E35197" s="576"/>
    </row>
    <row r="35198" spans="5:5" ht="12" customHeight="1">
      <c r="E35198" s="576"/>
    </row>
    <row r="35199" spans="5:5" ht="12" customHeight="1">
      <c r="E35199" s="576"/>
    </row>
    <row r="35200" spans="5:5" ht="12" customHeight="1">
      <c r="E35200" s="576"/>
    </row>
    <row r="35201" spans="5:5" ht="12" customHeight="1">
      <c r="E35201" s="576"/>
    </row>
    <row r="35202" spans="5:5" ht="12" customHeight="1">
      <c r="E35202" s="576"/>
    </row>
    <row r="35203" spans="5:5" ht="12" customHeight="1">
      <c r="E35203" s="576"/>
    </row>
    <row r="35204" spans="5:5" ht="12" customHeight="1">
      <c r="E35204" s="576"/>
    </row>
    <row r="35205" spans="5:5" ht="12" customHeight="1">
      <c r="E35205" s="576"/>
    </row>
    <row r="35206" spans="5:5" ht="12" customHeight="1">
      <c r="E35206" s="576"/>
    </row>
    <row r="35207" spans="5:5" ht="12" customHeight="1">
      <c r="E35207" s="576"/>
    </row>
    <row r="35208" spans="5:5" ht="12" customHeight="1">
      <c r="E35208" s="576"/>
    </row>
    <row r="35209" spans="5:5" ht="12" customHeight="1">
      <c r="E35209" s="576"/>
    </row>
    <row r="35210" spans="5:5" ht="12" customHeight="1">
      <c r="E35210" s="576"/>
    </row>
    <row r="35211" spans="5:5" ht="12" customHeight="1">
      <c r="E35211" s="576"/>
    </row>
    <row r="35212" spans="5:5" ht="12" customHeight="1">
      <c r="E35212" s="576"/>
    </row>
    <row r="35213" spans="5:5" ht="12" customHeight="1">
      <c r="E35213" s="576"/>
    </row>
    <row r="35214" spans="5:5" ht="12" customHeight="1">
      <c r="E35214" s="576"/>
    </row>
    <row r="35215" spans="5:5" ht="12" customHeight="1">
      <c r="E35215" s="576"/>
    </row>
    <row r="35216" spans="5:5" ht="12" customHeight="1">
      <c r="E35216" s="576"/>
    </row>
    <row r="35217" spans="5:5" ht="12" customHeight="1">
      <c r="E35217" s="576"/>
    </row>
    <row r="35218" spans="5:5" ht="12" customHeight="1">
      <c r="E35218" s="576"/>
    </row>
    <row r="35219" spans="5:5" ht="12" customHeight="1">
      <c r="E35219" s="576"/>
    </row>
    <row r="35220" spans="5:5" ht="12" customHeight="1">
      <c r="E35220" s="576"/>
    </row>
    <row r="35221" spans="5:5" ht="12" customHeight="1">
      <c r="E35221" s="576"/>
    </row>
    <row r="35222" spans="5:5" ht="12" customHeight="1">
      <c r="E35222" s="576"/>
    </row>
    <row r="35223" spans="5:5" ht="12" customHeight="1">
      <c r="E35223" s="576"/>
    </row>
    <row r="35224" spans="5:5" ht="12" customHeight="1">
      <c r="E35224" s="576"/>
    </row>
    <row r="35225" spans="5:5" ht="12" customHeight="1">
      <c r="E35225" s="576"/>
    </row>
    <row r="35226" spans="5:5" ht="12" customHeight="1">
      <c r="E35226" s="576"/>
    </row>
    <row r="35227" spans="5:5" ht="12" customHeight="1">
      <c r="E35227" s="576"/>
    </row>
    <row r="35228" spans="5:5" ht="12" customHeight="1">
      <c r="E35228" s="576"/>
    </row>
    <row r="35229" spans="5:5" ht="12" customHeight="1">
      <c r="E35229" s="576"/>
    </row>
    <row r="35230" spans="5:5" ht="12" customHeight="1">
      <c r="E35230" s="576"/>
    </row>
    <row r="35231" spans="5:5" ht="12" customHeight="1">
      <c r="E35231" s="576"/>
    </row>
    <row r="35232" spans="5:5" ht="12" customHeight="1">
      <c r="E35232" s="576"/>
    </row>
    <row r="35233" spans="5:5" ht="12" customHeight="1">
      <c r="E35233" s="576"/>
    </row>
    <row r="35234" spans="5:5" ht="12" customHeight="1">
      <c r="E35234" s="576"/>
    </row>
    <row r="35235" spans="5:5" ht="12" customHeight="1">
      <c r="E35235" s="576"/>
    </row>
    <row r="35236" spans="5:5" ht="12" customHeight="1">
      <c r="E35236" s="576"/>
    </row>
    <row r="35237" spans="5:5" ht="12" customHeight="1">
      <c r="E35237" s="576"/>
    </row>
    <row r="35238" spans="5:5" ht="12" customHeight="1">
      <c r="E35238" s="576"/>
    </row>
    <row r="35239" spans="5:5" ht="12" customHeight="1">
      <c r="E35239" s="576"/>
    </row>
    <row r="35240" spans="5:5" ht="12" customHeight="1">
      <c r="E35240" s="576"/>
    </row>
    <row r="35241" spans="5:5" ht="12" customHeight="1">
      <c r="E35241" s="576"/>
    </row>
    <row r="35242" spans="5:5" ht="12" customHeight="1">
      <c r="E35242" s="576"/>
    </row>
    <row r="35243" spans="5:5" ht="12" customHeight="1">
      <c r="E35243" s="576"/>
    </row>
    <row r="35244" spans="5:5" ht="12" customHeight="1">
      <c r="E35244" s="576"/>
    </row>
    <row r="35245" spans="5:5" ht="12" customHeight="1">
      <c r="E35245" s="576"/>
    </row>
    <row r="35246" spans="5:5" ht="12" customHeight="1">
      <c r="E35246" s="576"/>
    </row>
    <row r="35247" spans="5:5" ht="12" customHeight="1">
      <c r="E35247" s="576"/>
    </row>
    <row r="35248" spans="5:5" ht="12" customHeight="1">
      <c r="E35248" s="576"/>
    </row>
    <row r="35249" spans="5:5" ht="12" customHeight="1">
      <c r="E35249" s="576"/>
    </row>
    <row r="35250" spans="5:5" ht="12" customHeight="1">
      <c r="E35250" s="576"/>
    </row>
    <row r="35251" spans="5:5" ht="12" customHeight="1">
      <c r="E35251" s="576"/>
    </row>
    <row r="35252" spans="5:5" ht="12" customHeight="1">
      <c r="E35252" s="576"/>
    </row>
    <row r="35253" spans="5:5" ht="12" customHeight="1">
      <c r="E35253" s="576"/>
    </row>
    <row r="35254" spans="5:5" ht="12" customHeight="1">
      <c r="E35254" s="576"/>
    </row>
    <row r="35255" spans="5:5" ht="12" customHeight="1">
      <c r="E35255" s="576"/>
    </row>
    <row r="35256" spans="5:5" ht="12" customHeight="1">
      <c r="E35256" s="576"/>
    </row>
    <row r="35257" spans="5:5" ht="12" customHeight="1">
      <c r="E35257" s="576"/>
    </row>
    <row r="35258" spans="5:5" ht="12" customHeight="1">
      <c r="E35258" s="576"/>
    </row>
    <row r="35259" spans="5:5" ht="12" customHeight="1">
      <c r="E35259" s="576"/>
    </row>
    <row r="35260" spans="5:5" ht="12" customHeight="1">
      <c r="E35260" s="576"/>
    </row>
    <row r="35261" spans="5:5" ht="12" customHeight="1">
      <c r="E35261" s="576"/>
    </row>
    <row r="35262" spans="5:5" ht="12" customHeight="1">
      <c r="E35262" s="576"/>
    </row>
    <row r="35263" spans="5:5" ht="12" customHeight="1">
      <c r="E35263" s="576"/>
    </row>
    <row r="35264" spans="5:5" ht="12" customHeight="1">
      <c r="E35264" s="576"/>
    </row>
    <row r="35265" spans="5:5" ht="12" customHeight="1">
      <c r="E35265" s="576"/>
    </row>
    <row r="35266" spans="5:5" ht="12" customHeight="1">
      <c r="E35266" s="576"/>
    </row>
    <row r="35267" spans="5:5" ht="12" customHeight="1">
      <c r="E35267" s="576"/>
    </row>
    <row r="35268" spans="5:5" ht="12" customHeight="1">
      <c r="E35268" s="576"/>
    </row>
    <row r="35269" spans="5:5" ht="12" customHeight="1">
      <c r="E35269" s="576"/>
    </row>
    <row r="35270" spans="5:5" ht="12" customHeight="1">
      <c r="E35270" s="576"/>
    </row>
    <row r="35271" spans="5:5" ht="12" customHeight="1">
      <c r="E35271" s="576"/>
    </row>
    <row r="35272" spans="5:5" ht="12" customHeight="1">
      <c r="E35272" s="576"/>
    </row>
    <row r="35273" spans="5:5" ht="12" customHeight="1">
      <c r="E35273" s="576"/>
    </row>
    <row r="35274" spans="5:5" ht="12" customHeight="1">
      <c r="E35274" s="576"/>
    </row>
    <row r="35275" spans="5:5" ht="12" customHeight="1">
      <c r="E35275" s="576"/>
    </row>
    <row r="35276" spans="5:5" ht="12" customHeight="1">
      <c r="E35276" s="576"/>
    </row>
    <row r="35277" spans="5:5" ht="12" customHeight="1">
      <c r="E35277" s="576"/>
    </row>
    <row r="35278" spans="5:5" ht="12" customHeight="1">
      <c r="E35278" s="576"/>
    </row>
    <row r="35279" spans="5:5" ht="12" customHeight="1">
      <c r="E35279" s="576"/>
    </row>
    <row r="35280" spans="5:5" ht="12" customHeight="1">
      <c r="E35280" s="576"/>
    </row>
    <row r="35281" spans="5:5" ht="12" customHeight="1">
      <c r="E35281" s="576"/>
    </row>
    <row r="35282" spans="5:5" ht="12" customHeight="1">
      <c r="E35282" s="576"/>
    </row>
    <row r="35283" spans="5:5" ht="12" customHeight="1">
      <c r="E35283" s="576"/>
    </row>
    <row r="35284" spans="5:5" ht="12" customHeight="1">
      <c r="E35284" s="576"/>
    </row>
    <row r="35285" spans="5:5" ht="12" customHeight="1">
      <c r="E35285" s="576"/>
    </row>
    <row r="35286" spans="5:5" ht="12" customHeight="1">
      <c r="E35286" s="576"/>
    </row>
    <row r="35287" spans="5:5" ht="12" customHeight="1">
      <c r="E35287" s="576"/>
    </row>
    <row r="35288" spans="5:5" ht="12" customHeight="1">
      <c r="E35288" s="576"/>
    </row>
    <row r="35289" spans="5:5" ht="12" customHeight="1">
      <c r="E35289" s="576"/>
    </row>
    <row r="35290" spans="5:5" ht="12" customHeight="1">
      <c r="E35290" s="576"/>
    </row>
    <row r="35291" spans="5:5" ht="12" customHeight="1">
      <c r="E35291" s="576"/>
    </row>
    <row r="35292" spans="5:5" ht="12" customHeight="1">
      <c r="E35292" s="576"/>
    </row>
    <row r="35293" spans="5:5" ht="12" customHeight="1">
      <c r="E35293" s="576"/>
    </row>
    <row r="35294" spans="5:5" ht="12" customHeight="1">
      <c r="E35294" s="576"/>
    </row>
    <row r="35295" spans="5:5" ht="12" customHeight="1">
      <c r="E35295" s="576"/>
    </row>
    <row r="35296" spans="5:5" ht="12" customHeight="1">
      <c r="E35296" s="576"/>
    </row>
    <row r="35297" spans="5:5" ht="12" customHeight="1">
      <c r="E35297" s="576"/>
    </row>
    <row r="35298" spans="5:5" ht="12" customHeight="1">
      <c r="E35298" s="576"/>
    </row>
    <row r="35299" spans="5:5" ht="12" customHeight="1">
      <c r="E35299" s="576"/>
    </row>
    <row r="35300" spans="5:5" ht="12" customHeight="1">
      <c r="E35300" s="576"/>
    </row>
    <row r="35301" spans="5:5" ht="12" customHeight="1">
      <c r="E35301" s="576"/>
    </row>
    <row r="35302" spans="5:5" ht="12" customHeight="1">
      <c r="E35302" s="576"/>
    </row>
    <row r="35303" spans="5:5" ht="12" customHeight="1">
      <c r="E35303" s="576"/>
    </row>
    <row r="35304" spans="5:5" ht="12" customHeight="1">
      <c r="E35304" s="576"/>
    </row>
    <row r="35305" spans="5:5" ht="12" customHeight="1">
      <c r="E35305" s="576"/>
    </row>
    <row r="35306" spans="5:5" ht="12" customHeight="1">
      <c r="E35306" s="576"/>
    </row>
    <row r="35307" spans="5:5" ht="12" customHeight="1">
      <c r="E35307" s="576"/>
    </row>
    <row r="35308" spans="5:5" ht="12" customHeight="1">
      <c r="E35308" s="576"/>
    </row>
    <row r="35309" spans="5:5" ht="12" customHeight="1">
      <c r="E35309" s="576"/>
    </row>
    <row r="35310" spans="5:5" ht="12" customHeight="1">
      <c r="E35310" s="576"/>
    </row>
    <row r="35311" spans="5:5" ht="12" customHeight="1">
      <c r="E35311" s="576"/>
    </row>
    <row r="35312" spans="5:5" ht="12" customHeight="1">
      <c r="E35312" s="576"/>
    </row>
    <row r="35313" spans="5:5" ht="12" customHeight="1">
      <c r="E35313" s="576"/>
    </row>
    <row r="35314" spans="5:5" ht="12" customHeight="1">
      <c r="E35314" s="576"/>
    </row>
    <row r="35315" spans="5:5" ht="12" customHeight="1">
      <c r="E35315" s="576"/>
    </row>
    <row r="35316" spans="5:5" ht="12" customHeight="1">
      <c r="E35316" s="576"/>
    </row>
    <row r="35317" spans="5:5" ht="12" customHeight="1">
      <c r="E35317" s="576"/>
    </row>
    <row r="35318" spans="5:5" ht="12" customHeight="1">
      <c r="E35318" s="576"/>
    </row>
    <row r="35319" spans="5:5" ht="12" customHeight="1">
      <c r="E35319" s="576"/>
    </row>
    <row r="35320" spans="5:5" ht="12" customHeight="1">
      <c r="E35320" s="576"/>
    </row>
    <row r="35321" spans="5:5" ht="12" customHeight="1">
      <c r="E35321" s="576"/>
    </row>
    <row r="35322" spans="5:5" ht="12" customHeight="1">
      <c r="E35322" s="576"/>
    </row>
    <row r="35323" spans="5:5" ht="12" customHeight="1">
      <c r="E35323" s="576"/>
    </row>
    <row r="35324" spans="5:5" ht="12" customHeight="1">
      <c r="E35324" s="576"/>
    </row>
    <row r="35325" spans="5:5" ht="12" customHeight="1">
      <c r="E35325" s="576"/>
    </row>
    <row r="35326" spans="5:5" ht="12" customHeight="1">
      <c r="E35326" s="576"/>
    </row>
    <row r="35327" spans="5:5" ht="12" customHeight="1">
      <c r="E35327" s="576"/>
    </row>
    <row r="35328" spans="5:5" ht="12" customHeight="1">
      <c r="E35328" s="576"/>
    </row>
    <row r="35329" spans="5:5" ht="12" customHeight="1">
      <c r="E35329" s="576"/>
    </row>
    <row r="35330" spans="5:5" ht="12" customHeight="1">
      <c r="E35330" s="576"/>
    </row>
    <row r="35331" spans="5:5" ht="12" customHeight="1">
      <c r="E35331" s="576"/>
    </row>
    <row r="35332" spans="5:5" ht="12" customHeight="1">
      <c r="E35332" s="576"/>
    </row>
    <row r="35333" spans="5:5" ht="12" customHeight="1">
      <c r="E35333" s="576"/>
    </row>
    <row r="35334" spans="5:5" ht="12" customHeight="1">
      <c r="E35334" s="576"/>
    </row>
    <row r="35335" spans="5:5" ht="12" customHeight="1">
      <c r="E35335" s="576"/>
    </row>
    <row r="35336" spans="5:5" ht="12" customHeight="1">
      <c r="E35336" s="576"/>
    </row>
    <row r="35337" spans="5:5" ht="12" customHeight="1">
      <c r="E35337" s="576"/>
    </row>
    <row r="35338" spans="5:5" ht="12" customHeight="1">
      <c r="E35338" s="576"/>
    </row>
    <row r="35339" spans="5:5" ht="12" customHeight="1">
      <c r="E35339" s="576"/>
    </row>
    <row r="35340" spans="5:5" ht="12" customHeight="1">
      <c r="E35340" s="576"/>
    </row>
    <row r="35341" spans="5:5" ht="12" customHeight="1">
      <c r="E35341" s="576"/>
    </row>
    <row r="35342" spans="5:5" ht="12" customHeight="1">
      <c r="E35342" s="576"/>
    </row>
    <row r="35343" spans="5:5" ht="12" customHeight="1">
      <c r="E35343" s="576"/>
    </row>
    <row r="35344" spans="5:5" ht="12" customHeight="1">
      <c r="E35344" s="576"/>
    </row>
    <row r="35345" spans="5:5" ht="12" customHeight="1">
      <c r="E35345" s="576"/>
    </row>
    <row r="35346" spans="5:5" ht="12" customHeight="1">
      <c r="E35346" s="576"/>
    </row>
    <row r="35347" spans="5:5" ht="12" customHeight="1">
      <c r="E35347" s="576"/>
    </row>
    <row r="35348" spans="5:5" ht="12" customHeight="1">
      <c r="E35348" s="576"/>
    </row>
    <row r="35349" spans="5:5" ht="12" customHeight="1">
      <c r="E35349" s="576"/>
    </row>
    <row r="35350" spans="5:5" ht="12" customHeight="1">
      <c r="E35350" s="576"/>
    </row>
    <row r="35351" spans="5:5" ht="12" customHeight="1">
      <c r="E35351" s="576"/>
    </row>
    <row r="35352" spans="5:5" ht="12" customHeight="1">
      <c r="E35352" s="576"/>
    </row>
    <row r="35353" spans="5:5" ht="12" customHeight="1">
      <c r="E35353" s="576"/>
    </row>
    <row r="35354" spans="5:5" ht="12" customHeight="1">
      <c r="E35354" s="576"/>
    </row>
    <row r="35355" spans="5:5" ht="12" customHeight="1">
      <c r="E35355" s="576"/>
    </row>
    <row r="35356" spans="5:5" ht="12" customHeight="1">
      <c r="E35356" s="576"/>
    </row>
    <row r="35357" spans="5:5" ht="12" customHeight="1">
      <c r="E35357" s="576"/>
    </row>
    <row r="35358" spans="5:5" ht="12" customHeight="1">
      <c r="E35358" s="576"/>
    </row>
    <row r="35359" spans="5:5" ht="12" customHeight="1">
      <c r="E35359" s="576"/>
    </row>
    <row r="35360" spans="5:5" ht="12" customHeight="1">
      <c r="E35360" s="576"/>
    </row>
    <row r="35361" spans="5:5" ht="12" customHeight="1">
      <c r="E35361" s="576"/>
    </row>
    <row r="35362" spans="5:5" ht="12" customHeight="1">
      <c r="E35362" s="576"/>
    </row>
    <row r="35363" spans="5:5" ht="12" customHeight="1">
      <c r="E35363" s="576"/>
    </row>
    <row r="35364" spans="5:5" ht="12" customHeight="1">
      <c r="E35364" s="576"/>
    </row>
    <row r="35365" spans="5:5" ht="12" customHeight="1">
      <c r="E35365" s="576"/>
    </row>
    <row r="35366" spans="5:5" ht="12" customHeight="1">
      <c r="E35366" s="576"/>
    </row>
    <row r="35367" spans="5:5" ht="12" customHeight="1">
      <c r="E35367" s="576"/>
    </row>
    <row r="35368" spans="5:5" ht="12" customHeight="1">
      <c r="E35368" s="576"/>
    </row>
    <row r="35369" spans="5:5" ht="12" customHeight="1">
      <c r="E35369" s="576"/>
    </row>
    <row r="35370" spans="5:5" ht="12" customHeight="1">
      <c r="E35370" s="576"/>
    </row>
    <row r="35371" spans="5:5" ht="12" customHeight="1">
      <c r="E35371" s="576"/>
    </row>
    <row r="35372" spans="5:5" ht="12" customHeight="1">
      <c r="E35372" s="576"/>
    </row>
    <row r="35373" spans="5:5" ht="12" customHeight="1">
      <c r="E35373" s="576"/>
    </row>
    <row r="35374" spans="5:5" ht="12" customHeight="1">
      <c r="E35374" s="576"/>
    </row>
    <row r="35375" spans="5:5" ht="12" customHeight="1">
      <c r="E35375" s="576"/>
    </row>
    <row r="35376" spans="5:5" ht="12" customHeight="1">
      <c r="E35376" s="576"/>
    </row>
    <row r="35377" spans="5:5" ht="12" customHeight="1">
      <c r="E35377" s="576"/>
    </row>
    <row r="35378" spans="5:5" ht="12" customHeight="1">
      <c r="E35378" s="576"/>
    </row>
    <row r="35379" spans="5:5" ht="12" customHeight="1">
      <c r="E35379" s="576"/>
    </row>
    <row r="35380" spans="5:5" ht="12" customHeight="1">
      <c r="E35380" s="576"/>
    </row>
    <row r="35381" spans="5:5" ht="12" customHeight="1">
      <c r="E35381" s="576"/>
    </row>
    <row r="35382" spans="5:5" ht="12" customHeight="1">
      <c r="E35382" s="576"/>
    </row>
    <row r="35383" spans="5:5" ht="12" customHeight="1">
      <c r="E35383" s="576"/>
    </row>
    <row r="35384" spans="5:5" ht="12" customHeight="1">
      <c r="E35384" s="576"/>
    </row>
    <row r="35385" spans="5:5" ht="12" customHeight="1">
      <c r="E35385" s="576"/>
    </row>
    <row r="35386" spans="5:5" ht="12" customHeight="1">
      <c r="E35386" s="576"/>
    </row>
    <row r="35387" spans="5:5" ht="12" customHeight="1">
      <c r="E35387" s="576"/>
    </row>
    <row r="35388" spans="5:5" ht="12" customHeight="1">
      <c r="E35388" s="576"/>
    </row>
    <row r="35389" spans="5:5" ht="12" customHeight="1">
      <c r="E35389" s="576"/>
    </row>
    <row r="35390" spans="5:5" ht="12" customHeight="1">
      <c r="E35390" s="576"/>
    </row>
    <row r="35391" spans="5:5" ht="12" customHeight="1">
      <c r="E35391" s="576"/>
    </row>
    <row r="35392" spans="5:5" ht="12" customHeight="1">
      <c r="E35392" s="576"/>
    </row>
    <row r="35393" spans="5:5" ht="12" customHeight="1">
      <c r="E35393" s="576"/>
    </row>
    <row r="35394" spans="5:5" ht="12" customHeight="1">
      <c r="E35394" s="576"/>
    </row>
    <row r="35395" spans="5:5" ht="12" customHeight="1">
      <c r="E35395" s="576"/>
    </row>
    <row r="35396" spans="5:5" ht="12" customHeight="1">
      <c r="E35396" s="576"/>
    </row>
    <row r="35397" spans="5:5" ht="12" customHeight="1">
      <c r="E35397" s="576"/>
    </row>
    <row r="35398" spans="5:5" ht="12" customHeight="1">
      <c r="E35398" s="576"/>
    </row>
    <row r="35399" spans="5:5" ht="12" customHeight="1">
      <c r="E35399" s="576"/>
    </row>
    <row r="35400" spans="5:5" ht="12" customHeight="1">
      <c r="E35400" s="576"/>
    </row>
    <row r="35401" spans="5:5" ht="12" customHeight="1">
      <c r="E35401" s="576"/>
    </row>
    <row r="35402" spans="5:5" ht="12" customHeight="1">
      <c r="E35402" s="576"/>
    </row>
    <row r="35403" spans="5:5" ht="12" customHeight="1">
      <c r="E35403" s="576"/>
    </row>
    <row r="35404" spans="5:5" ht="12" customHeight="1">
      <c r="E35404" s="576"/>
    </row>
    <row r="35405" spans="5:5" ht="12" customHeight="1">
      <c r="E35405" s="576"/>
    </row>
    <row r="35406" spans="5:5" ht="12" customHeight="1">
      <c r="E35406" s="576"/>
    </row>
    <row r="35407" spans="5:5" ht="12" customHeight="1">
      <c r="E35407" s="576"/>
    </row>
    <row r="35408" spans="5:5" ht="12" customHeight="1">
      <c r="E35408" s="576"/>
    </row>
    <row r="35409" spans="5:5" ht="12" customHeight="1">
      <c r="E35409" s="576"/>
    </row>
    <row r="35410" spans="5:5" ht="12" customHeight="1">
      <c r="E35410" s="576"/>
    </row>
    <row r="35411" spans="5:5" ht="12" customHeight="1">
      <c r="E35411" s="576"/>
    </row>
    <row r="35412" spans="5:5" ht="12" customHeight="1">
      <c r="E35412" s="576"/>
    </row>
    <row r="35413" spans="5:5" ht="12" customHeight="1">
      <c r="E35413" s="576"/>
    </row>
    <row r="35414" spans="5:5" ht="12" customHeight="1">
      <c r="E35414" s="576"/>
    </row>
    <row r="35415" spans="5:5" ht="12" customHeight="1">
      <c r="E35415" s="576"/>
    </row>
    <row r="35416" spans="5:5" ht="12" customHeight="1">
      <c r="E35416" s="576"/>
    </row>
    <row r="35417" spans="5:5" ht="12" customHeight="1">
      <c r="E35417" s="576"/>
    </row>
    <row r="35418" spans="5:5" ht="12" customHeight="1">
      <c r="E35418" s="576"/>
    </row>
    <row r="35419" spans="5:5" ht="12" customHeight="1">
      <c r="E35419" s="576"/>
    </row>
    <row r="35420" spans="5:5" ht="12" customHeight="1">
      <c r="E35420" s="576"/>
    </row>
    <row r="35421" spans="5:5" ht="12" customHeight="1">
      <c r="E35421" s="576"/>
    </row>
    <row r="35422" spans="5:5" ht="12" customHeight="1">
      <c r="E35422" s="576"/>
    </row>
    <row r="35423" spans="5:5" ht="12" customHeight="1">
      <c r="E35423" s="576"/>
    </row>
    <row r="35424" spans="5:5" ht="12" customHeight="1">
      <c r="E35424" s="576"/>
    </row>
    <row r="35425" spans="5:5" ht="12" customHeight="1">
      <c r="E35425" s="576"/>
    </row>
    <row r="35426" spans="5:5" ht="12" customHeight="1">
      <c r="E35426" s="576"/>
    </row>
    <row r="35427" spans="5:5" ht="12" customHeight="1">
      <c r="E35427" s="576"/>
    </row>
    <row r="35428" spans="5:5" ht="12" customHeight="1">
      <c r="E35428" s="576"/>
    </row>
    <row r="35429" spans="5:5" ht="12" customHeight="1">
      <c r="E35429" s="576"/>
    </row>
    <row r="35430" spans="5:5" ht="12" customHeight="1">
      <c r="E35430" s="576"/>
    </row>
    <row r="35431" spans="5:5" ht="12" customHeight="1">
      <c r="E35431" s="576"/>
    </row>
    <row r="35432" spans="5:5" ht="12" customHeight="1">
      <c r="E35432" s="576"/>
    </row>
    <row r="35433" spans="5:5" ht="12" customHeight="1">
      <c r="E35433" s="576"/>
    </row>
    <row r="35434" spans="5:5" ht="12" customHeight="1">
      <c r="E35434" s="576"/>
    </row>
    <row r="35435" spans="5:5" ht="12" customHeight="1">
      <c r="E35435" s="576"/>
    </row>
    <row r="35436" spans="5:5" ht="12" customHeight="1">
      <c r="E35436" s="576"/>
    </row>
    <row r="35437" spans="5:5" ht="12" customHeight="1">
      <c r="E35437" s="576"/>
    </row>
    <row r="35438" spans="5:5" ht="12" customHeight="1">
      <c r="E35438" s="576"/>
    </row>
    <row r="35439" spans="5:5" ht="12" customHeight="1">
      <c r="E35439" s="576"/>
    </row>
    <row r="35440" spans="5:5" ht="12" customHeight="1">
      <c r="E35440" s="576"/>
    </row>
    <row r="35441" spans="5:5" ht="12" customHeight="1">
      <c r="E35441" s="576"/>
    </row>
    <row r="35442" spans="5:5" ht="12" customHeight="1">
      <c r="E35442" s="576"/>
    </row>
    <row r="35443" spans="5:5" ht="12" customHeight="1">
      <c r="E35443" s="576"/>
    </row>
    <row r="35444" spans="5:5" ht="12" customHeight="1">
      <c r="E35444" s="576"/>
    </row>
    <row r="35445" spans="5:5" ht="12" customHeight="1">
      <c r="E35445" s="576"/>
    </row>
    <row r="35446" spans="5:5" ht="12" customHeight="1">
      <c r="E35446" s="576"/>
    </row>
    <row r="35447" spans="5:5" ht="12" customHeight="1">
      <c r="E35447" s="576"/>
    </row>
    <row r="35448" spans="5:5" ht="12" customHeight="1">
      <c r="E35448" s="576"/>
    </row>
    <row r="35449" spans="5:5" ht="12" customHeight="1">
      <c r="E35449" s="576"/>
    </row>
    <row r="35450" spans="5:5" ht="12" customHeight="1">
      <c r="E35450" s="576"/>
    </row>
    <row r="35451" spans="5:5" ht="12" customHeight="1">
      <c r="E35451" s="576"/>
    </row>
    <row r="35452" spans="5:5" ht="12" customHeight="1">
      <c r="E35452" s="576"/>
    </row>
    <row r="35453" spans="5:5" ht="12" customHeight="1">
      <c r="E35453" s="576"/>
    </row>
    <row r="35454" spans="5:5" ht="12" customHeight="1">
      <c r="E35454" s="576"/>
    </row>
    <row r="35455" spans="5:5" ht="12" customHeight="1">
      <c r="E35455" s="576"/>
    </row>
    <row r="35456" spans="5:5" ht="12" customHeight="1">
      <c r="E35456" s="576"/>
    </row>
    <row r="35457" spans="5:5" ht="12" customHeight="1">
      <c r="E35457" s="576"/>
    </row>
    <row r="35458" spans="5:5" ht="12" customHeight="1">
      <c r="E35458" s="576"/>
    </row>
    <row r="35459" spans="5:5" ht="12" customHeight="1">
      <c r="E35459" s="576"/>
    </row>
    <row r="35460" spans="5:5" ht="12" customHeight="1">
      <c r="E35460" s="576"/>
    </row>
    <row r="35461" spans="5:5" ht="12" customHeight="1">
      <c r="E35461" s="576"/>
    </row>
    <row r="35462" spans="5:5" ht="12" customHeight="1">
      <c r="E35462" s="576"/>
    </row>
    <row r="35463" spans="5:5" ht="12" customHeight="1">
      <c r="E35463" s="576"/>
    </row>
    <row r="35464" spans="5:5" ht="12" customHeight="1">
      <c r="E35464" s="576"/>
    </row>
    <row r="35465" spans="5:5" ht="12" customHeight="1">
      <c r="E35465" s="576"/>
    </row>
    <row r="35466" spans="5:5" ht="12" customHeight="1">
      <c r="E35466" s="576"/>
    </row>
    <row r="35467" spans="5:5" ht="12" customHeight="1">
      <c r="E35467" s="576"/>
    </row>
    <row r="35468" spans="5:5" ht="12" customHeight="1">
      <c r="E35468" s="576"/>
    </row>
    <row r="35469" spans="5:5" ht="12" customHeight="1">
      <c r="E35469" s="576"/>
    </row>
    <row r="35470" spans="5:5" ht="12" customHeight="1">
      <c r="E35470" s="576"/>
    </row>
    <row r="35471" spans="5:5" ht="12" customHeight="1">
      <c r="E35471" s="576"/>
    </row>
    <row r="35472" spans="5:5" ht="12" customHeight="1">
      <c r="E35472" s="576"/>
    </row>
    <row r="35473" spans="5:5" ht="12" customHeight="1">
      <c r="E35473" s="576"/>
    </row>
    <row r="35474" spans="5:5" ht="12" customHeight="1">
      <c r="E35474" s="576"/>
    </row>
    <row r="35475" spans="5:5" ht="12" customHeight="1">
      <c r="E35475" s="576"/>
    </row>
    <row r="35476" spans="5:5" ht="12" customHeight="1">
      <c r="E35476" s="576"/>
    </row>
    <row r="35477" spans="5:5" ht="12" customHeight="1">
      <c r="E35477" s="576"/>
    </row>
    <row r="35478" spans="5:5" ht="12" customHeight="1">
      <c r="E35478" s="576"/>
    </row>
    <row r="35479" spans="5:5" ht="12" customHeight="1">
      <c r="E35479" s="576"/>
    </row>
    <row r="35480" spans="5:5" ht="12" customHeight="1">
      <c r="E35480" s="576"/>
    </row>
    <row r="35481" spans="5:5" ht="12" customHeight="1">
      <c r="E35481" s="576"/>
    </row>
    <row r="35482" spans="5:5" ht="12" customHeight="1">
      <c r="E35482" s="576"/>
    </row>
    <row r="35483" spans="5:5" ht="12" customHeight="1">
      <c r="E35483" s="576"/>
    </row>
    <row r="35484" spans="5:5" ht="12" customHeight="1">
      <c r="E35484" s="576"/>
    </row>
    <row r="35485" spans="5:5" ht="12" customHeight="1">
      <c r="E35485" s="576"/>
    </row>
    <row r="35486" spans="5:5" ht="12" customHeight="1">
      <c r="E35486" s="576"/>
    </row>
    <row r="35487" spans="5:5" ht="12" customHeight="1">
      <c r="E35487" s="576"/>
    </row>
    <row r="35488" spans="5:5" ht="12" customHeight="1">
      <c r="E35488" s="576"/>
    </row>
    <row r="35489" spans="5:5" ht="12" customHeight="1">
      <c r="E35489" s="576"/>
    </row>
    <row r="35490" spans="5:5" ht="12" customHeight="1">
      <c r="E35490" s="576"/>
    </row>
    <row r="35491" spans="5:5" ht="12" customHeight="1">
      <c r="E35491" s="576"/>
    </row>
    <row r="35492" spans="5:5" ht="12" customHeight="1">
      <c r="E35492" s="576"/>
    </row>
    <row r="35493" spans="5:5" ht="12" customHeight="1">
      <c r="E35493" s="576"/>
    </row>
    <row r="35494" spans="5:5" ht="12" customHeight="1">
      <c r="E35494" s="576"/>
    </row>
    <row r="35495" spans="5:5" ht="12" customHeight="1">
      <c r="E35495" s="576"/>
    </row>
    <row r="35496" spans="5:5" ht="12" customHeight="1">
      <c r="E35496" s="576"/>
    </row>
    <row r="35497" spans="5:5" ht="12" customHeight="1">
      <c r="E35497" s="576"/>
    </row>
    <row r="35498" spans="5:5" ht="12" customHeight="1">
      <c r="E35498" s="576"/>
    </row>
    <row r="35499" spans="5:5" ht="12" customHeight="1">
      <c r="E35499" s="576"/>
    </row>
    <row r="35500" spans="5:5" ht="12" customHeight="1">
      <c r="E35500" s="576"/>
    </row>
    <row r="35501" spans="5:5" ht="12" customHeight="1">
      <c r="E35501" s="576"/>
    </row>
    <row r="35502" spans="5:5" ht="12" customHeight="1">
      <c r="E35502" s="576"/>
    </row>
    <row r="35503" spans="5:5" ht="12" customHeight="1">
      <c r="E35503" s="576"/>
    </row>
    <row r="35504" spans="5:5" ht="12" customHeight="1">
      <c r="E35504" s="576"/>
    </row>
    <row r="35505" spans="5:5" ht="12" customHeight="1">
      <c r="E35505" s="576"/>
    </row>
    <row r="35506" spans="5:5" ht="12" customHeight="1">
      <c r="E35506" s="576"/>
    </row>
    <row r="35507" spans="5:5" ht="12" customHeight="1">
      <c r="E35507" s="576"/>
    </row>
    <row r="35508" spans="5:5" ht="12" customHeight="1">
      <c r="E35508" s="576"/>
    </row>
    <row r="35509" spans="5:5" ht="12" customHeight="1">
      <c r="E35509" s="576"/>
    </row>
    <row r="35510" spans="5:5" ht="12" customHeight="1">
      <c r="E35510" s="576"/>
    </row>
    <row r="35511" spans="5:5" ht="12" customHeight="1">
      <c r="E35511" s="576"/>
    </row>
    <row r="35512" spans="5:5" ht="12" customHeight="1">
      <c r="E35512" s="576"/>
    </row>
    <row r="35513" spans="5:5" ht="12" customHeight="1">
      <c r="E35513" s="576"/>
    </row>
    <row r="35514" spans="5:5" ht="12" customHeight="1">
      <c r="E35514" s="576"/>
    </row>
    <row r="35515" spans="5:5" ht="12" customHeight="1">
      <c r="E35515" s="576"/>
    </row>
    <row r="35516" spans="5:5" ht="12" customHeight="1">
      <c r="E35516" s="576"/>
    </row>
    <row r="35517" spans="5:5" ht="12" customHeight="1">
      <c r="E35517" s="576"/>
    </row>
    <row r="35518" spans="5:5" ht="12" customHeight="1">
      <c r="E35518" s="576"/>
    </row>
    <row r="35519" spans="5:5" ht="12" customHeight="1">
      <c r="E35519" s="576"/>
    </row>
    <row r="35520" spans="5:5" ht="12" customHeight="1">
      <c r="E35520" s="576"/>
    </row>
    <row r="35521" spans="5:5" ht="12" customHeight="1">
      <c r="E35521" s="576"/>
    </row>
    <row r="35522" spans="5:5" ht="12" customHeight="1">
      <c r="E35522" s="576"/>
    </row>
    <row r="35523" spans="5:5" ht="12" customHeight="1">
      <c r="E35523" s="576"/>
    </row>
    <row r="35524" spans="5:5" ht="12" customHeight="1">
      <c r="E35524" s="576"/>
    </row>
    <row r="35525" spans="5:5" ht="12" customHeight="1">
      <c r="E35525" s="576"/>
    </row>
    <row r="35526" spans="5:5" ht="12" customHeight="1">
      <c r="E35526" s="576"/>
    </row>
    <row r="35527" spans="5:5" ht="12" customHeight="1">
      <c r="E35527" s="576"/>
    </row>
    <row r="35528" spans="5:5" ht="12" customHeight="1">
      <c r="E35528" s="576"/>
    </row>
    <row r="35529" spans="5:5" ht="12" customHeight="1">
      <c r="E35529" s="576"/>
    </row>
    <row r="35530" spans="5:5" ht="12" customHeight="1">
      <c r="E35530" s="576"/>
    </row>
    <row r="35531" spans="5:5" ht="12" customHeight="1">
      <c r="E35531" s="576"/>
    </row>
    <row r="35532" spans="5:5" ht="12" customHeight="1">
      <c r="E35532" s="576"/>
    </row>
    <row r="35533" spans="5:5" ht="12" customHeight="1">
      <c r="E35533" s="576"/>
    </row>
    <row r="35534" spans="5:5" ht="12" customHeight="1">
      <c r="E35534" s="576"/>
    </row>
    <row r="35535" spans="5:5" ht="12" customHeight="1">
      <c r="E35535" s="576"/>
    </row>
    <row r="35536" spans="5:5" ht="12" customHeight="1">
      <c r="E35536" s="576"/>
    </row>
    <row r="35537" spans="5:5" ht="12" customHeight="1">
      <c r="E35537" s="576"/>
    </row>
    <row r="35538" spans="5:5" ht="12" customHeight="1">
      <c r="E35538" s="576"/>
    </row>
    <row r="35539" spans="5:5" ht="12" customHeight="1">
      <c r="E35539" s="576"/>
    </row>
    <row r="35540" spans="5:5" ht="12" customHeight="1">
      <c r="E35540" s="576"/>
    </row>
    <row r="35541" spans="5:5" ht="12" customHeight="1">
      <c r="E35541" s="576"/>
    </row>
    <row r="35542" spans="5:5" ht="12" customHeight="1">
      <c r="E35542" s="576"/>
    </row>
    <row r="35543" spans="5:5" ht="12" customHeight="1">
      <c r="E35543" s="576"/>
    </row>
    <row r="35544" spans="5:5" ht="12" customHeight="1">
      <c r="E35544" s="576"/>
    </row>
    <row r="35545" spans="5:5" ht="12" customHeight="1">
      <c r="E35545" s="576"/>
    </row>
    <row r="35546" spans="5:5" ht="12" customHeight="1">
      <c r="E35546" s="576"/>
    </row>
    <row r="35547" spans="5:5" ht="12" customHeight="1">
      <c r="E35547" s="576"/>
    </row>
    <row r="35548" spans="5:5" ht="12" customHeight="1">
      <c r="E35548" s="576"/>
    </row>
    <row r="35549" spans="5:5" ht="12" customHeight="1">
      <c r="E35549" s="576"/>
    </row>
    <row r="35550" spans="5:5" ht="12" customHeight="1">
      <c r="E35550" s="576"/>
    </row>
    <row r="35551" spans="5:5" ht="12" customHeight="1">
      <c r="E35551" s="576"/>
    </row>
    <row r="35552" spans="5:5" ht="12" customHeight="1">
      <c r="E35552" s="576"/>
    </row>
    <row r="35553" spans="5:5" ht="12" customHeight="1">
      <c r="E35553" s="576"/>
    </row>
    <row r="35554" spans="5:5" ht="12" customHeight="1">
      <c r="E35554" s="576"/>
    </row>
    <row r="35555" spans="5:5" ht="12" customHeight="1">
      <c r="E35555" s="576"/>
    </row>
    <row r="35556" spans="5:5" ht="12" customHeight="1">
      <c r="E35556" s="576"/>
    </row>
    <row r="35557" spans="5:5" ht="12" customHeight="1">
      <c r="E35557" s="576"/>
    </row>
    <row r="35558" spans="5:5" ht="12" customHeight="1">
      <c r="E35558" s="576"/>
    </row>
    <row r="35559" spans="5:5" ht="12" customHeight="1">
      <c r="E35559" s="576"/>
    </row>
    <row r="35560" spans="5:5" ht="12" customHeight="1">
      <c r="E35560" s="576"/>
    </row>
    <row r="35561" spans="5:5" ht="12" customHeight="1">
      <c r="E35561" s="576"/>
    </row>
    <row r="35562" spans="5:5" ht="12" customHeight="1">
      <c r="E35562" s="576"/>
    </row>
    <row r="35563" spans="5:5" ht="12" customHeight="1">
      <c r="E35563" s="576"/>
    </row>
    <row r="35564" spans="5:5" ht="12" customHeight="1">
      <c r="E35564" s="576"/>
    </row>
    <row r="35565" spans="5:5" ht="12" customHeight="1">
      <c r="E35565" s="576"/>
    </row>
    <row r="35566" spans="5:5" ht="12" customHeight="1">
      <c r="E35566" s="576"/>
    </row>
    <row r="35567" spans="5:5" ht="12" customHeight="1">
      <c r="E35567" s="576"/>
    </row>
    <row r="35568" spans="5:5" ht="12" customHeight="1">
      <c r="E35568" s="576"/>
    </row>
    <row r="35569" spans="5:5" ht="12" customHeight="1">
      <c r="E35569" s="576"/>
    </row>
    <row r="35570" spans="5:5" ht="12" customHeight="1">
      <c r="E35570" s="576"/>
    </row>
    <row r="35571" spans="5:5" ht="12" customHeight="1">
      <c r="E35571" s="576"/>
    </row>
    <row r="35572" spans="5:5" ht="12" customHeight="1">
      <c r="E35572" s="576"/>
    </row>
    <row r="35573" spans="5:5" ht="12" customHeight="1">
      <c r="E35573" s="576"/>
    </row>
    <row r="35574" spans="5:5" ht="12" customHeight="1">
      <c r="E35574" s="576"/>
    </row>
    <row r="35575" spans="5:5" ht="12" customHeight="1">
      <c r="E35575" s="576"/>
    </row>
    <row r="35576" spans="5:5" ht="12" customHeight="1">
      <c r="E35576" s="576"/>
    </row>
    <row r="35577" spans="5:5" ht="12" customHeight="1">
      <c r="E35577" s="576"/>
    </row>
    <row r="35578" spans="5:5" ht="12" customHeight="1">
      <c r="E35578" s="576"/>
    </row>
    <row r="35579" spans="5:5" ht="12" customHeight="1">
      <c r="E35579" s="576"/>
    </row>
    <row r="35580" spans="5:5" ht="12" customHeight="1">
      <c r="E35580" s="576"/>
    </row>
    <row r="35581" spans="5:5" ht="12" customHeight="1">
      <c r="E35581" s="576"/>
    </row>
    <row r="35582" spans="5:5" ht="12" customHeight="1">
      <c r="E35582" s="576"/>
    </row>
    <row r="35583" spans="5:5" ht="12" customHeight="1">
      <c r="E35583" s="576"/>
    </row>
    <row r="35584" spans="5:5" ht="12" customHeight="1">
      <c r="E35584" s="576"/>
    </row>
    <row r="35585" spans="5:5" ht="12" customHeight="1">
      <c r="E35585" s="576"/>
    </row>
    <row r="35586" spans="5:5" ht="12" customHeight="1">
      <c r="E35586" s="576"/>
    </row>
    <row r="35587" spans="5:5" ht="12" customHeight="1">
      <c r="E35587" s="576"/>
    </row>
    <row r="35588" spans="5:5" ht="12" customHeight="1">
      <c r="E35588" s="576"/>
    </row>
    <row r="35589" spans="5:5" ht="12" customHeight="1">
      <c r="E35589" s="576"/>
    </row>
    <row r="35590" spans="5:5" ht="12" customHeight="1">
      <c r="E35590" s="576"/>
    </row>
    <row r="35591" spans="5:5" ht="12" customHeight="1">
      <c r="E35591" s="576"/>
    </row>
    <row r="35592" spans="5:5" ht="12" customHeight="1">
      <c r="E35592" s="576"/>
    </row>
    <row r="35593" spans="5:5" ht="12" customHeight="1">
      <c r="E35593" s="576"/>
    </row>
    <row r="35594" spans="5:5" ht="12" customHeight="1">
      <c r="E35594" s="576"/>
    </row>
    <row r="35595" spans="5:5" ht="12" customHeight="1">
      <c r="E35595" s="576"/>
    </row>
    <row r="35596" spans="5:5" ht="12" customHeight="1">
      <c r="E35596" s="576"/>
    </row>
    <row r="35597" spans="5:5" ht="12" customHeight="1">
      <c r="E35597" s="576"/>
    </row>
    <row r="35598" spans="5:5" ht="12" customHeight="1">
      <c r="E35598" s="576"/>
    </row>
    <row r="35599" spans="5:5" ht="12" customHeight="1">
      <c r="E35599" s="576"/>
    </row>
    <row r="35600" spans="5:5" ht="12" customHeight="1">
      <c r="E35600" s="576"/>
    </row>
    <row r="35601" spans="5:5" ht="12" customHeight="1">
      <c r="E35601" s="576"/>
    </row>
    <row r="35602" spans="5:5" ht="12" customHeight="1">
      <c r="E35602" s="576"/>
    </row>
    <row r="35603" spans="5:5" ht="12" customHeight="1">
      <c r="E35603" s="576"/>
    </row>
    <row r="35604" spans="5:5" ht="12" customHeight="1">
      <c r="E35604" s="576"/>
    </row>
    <row r="35605" spans="5:5" ht="12" customHeight="1">
      <c r="E35605" s="576"/>
    </row>
    <row r="35606" spans="5:5" ht="12" customHeight="1">
      <c r="E35606" s="576"/>
    </row>
    <row r="35607" spans="5:5" ht="12" customHeight="1">
      <c r="E35607" s="576"/>
    </row>
    <row r="35608" spans="5:5" ht="12" customHeight="1">
      <c r="E35608" s="576"/>
    </row>
    <row r="35609" spans="5:5" ht="12" customHeight="1">
      <c r="E35609" s="576"/>
    </row>
    <row r="35610" spans="5:5" ht="12" customHeight="1">
      <c r="E35610" s="576"/>
    </row>
    <row r="35611" spans="5:5" ht="12" customHeight="1">
      <c r="E35611" s="576"/>
    </row>
    <row r="35612" spans="5:5" ht="12" customHeight="1">
      <c r="E35612" s="576"/>
    </row>
    <row r="35613" spans="5:5" ht="12" customHeight="1">
      <c r="E35613" s="576"/>
    </row>
    <row r="35614" spans="5:5" ht="12" customHeight="1">
      <c r="E35614" s="576"/>
    </row>
    <row r="35615" spans="5:5" ht="12" customHeight="1">
      <c r="E35615" s="576"/>
    </row>
    <row r="35616" spans="5:5" ht="12" customHeight="1">
      <c r="E35616" s="576"/>
    </row>
    <row r="35617" spans="5:5" ht="12" customHeight="1">
      <c r="E35617" s="576"/>
    </row>
    <row r="35618" spans="5:5" ht="12" customHeight="1">
      <c r="E35618" s="576"/>
    </row>
    <row r="35619" spans="5:5" ht="12" customHeight="1">
      <c r="E35619" s="576"/>
    </row>
    <row r="35620" spans="5:5" ht="12" customHeight="1">
      <c r="E35620" s="576"/>
    </row>
    <row r="35621" spans="5:5" ht="12" customHeight="1">
      <c r="E35621" s="576"/>
    </row>
    <row r="35622" spans="5:5" ht="12" customHeight="1">
      <c r="E35622" s="576"/>
    </row>
    <row r="35623" spans="5:5" ht="12" customHeight="1">
      <c r="E35623" s="576"/>
    </row>
    <row r="35624" spans="5:5" ht="12" customHeight="1">
      <c r="E35624" s="576"/>
    </row>
    <row r="35625" spans="5:5" ht="12" customHeight="1">
      <c r="E35625" s="576"/>
    </row>
    <row r="35626" spans="5:5" ht="12" customHeight="1">
      <c r="E35626" s="576"/>
    </row>
    <row r="35627" spans="5:5" ht="12" customHeight="1">
      <c r="E35627" s="576"/>
    </row>
    <row r="35628" spans="5:5" ht="12" customHeight="1">
      <c r="E35628" s="576"/>
    </row>
    <row r="35629" spans="5:5" ht="12" customHeight="1">
      <c r="E35629" s="576"/>
    </row>
    <row r="35630" spans="5:5" ht="12" customHeight="1">
      <c r="E35630" s="576"/>
    </row>
    <row r="35631" spans="5:5" ht="12" customHeight="1">
      <c r="E35631" s="576"/>
    </row>
    <row r="35632" spans="5:5" ht="12" customHeight="1">
      <c r="E35632" s="576"/>
    </row>
    <row r="35633" spans="5:5" ht="12" customHeight="1">
      <c r="E35633" s="576"/>
    </row>
    <row r="35634" spans="5:5" ht="12" customHeight="1">
      <c r="E35634" s="576"/>
    </row>
    <row r="35635" spans="5:5" ht="12" customHeight="1">
      <c r="E35635" s="576"/>
    </row>
    <row r="35636" spans="5:5" ht="12" customHeight="1">
      <c r="E35636" s="576"/>
    </row>
    <row r="35637" spans="5:5" ht="12" customHeight="1">
      <c r="E35637" s="576"/>
    </row>
    <row r="35638" spans="5:5" ht="12" customHeight="1">
      <c r="E35638" s="576"/>
    </row>
    <row r="35639" spans="5:5" ht="12" customHeight="1">
      <c r="E35639" s="576"/>
    </row>
    <row r="35640" spans="5:5" ht="12" customHeight="1">
      <c r="E35640" s="576"/>
    </row>
    <row r="35641" spans="5:5" ht="12" customHeight="1">
      <c r="E35641" s="576"/>
    </row>
    <row r="35642" spans="5:5" ht="12" customHeight="1">
      <c r="E35642" s="576"/>
    </row>
    <row r="35643" spans="5:5" ht="12" customHeight="1">
      <c r="E35643" s="576"/>
    </row>
    <row r="35644" spans="5:5" ht="12" customHeight="1">
      <c r="E35644" s="576"/>
    </row>
    <row r="35645" spans="5:5" ht="12" customHeight="1">
      <c r="E35645" s="576"/>
    </row>
    <row r="35646" spans="5:5" ht="12" customHeight="1">
      <c r="E35646" s="576"/>
    </row>
    <row r="35647" spans="5:5" ht="12" customHeight="1">
      <c r="E35647" s="576"/>
    </row>
    <row r="35648" spans="5:5" ht="12" customHeight="1">
      <c r="E35648" s="576"/>
    </row>
    <row r="35649" spans="5:5" ht="12" customHeight="1">
      <c r="E35649" s="576"/>
    </row>
    <row r="35650" spans="5:5" ht="12" customHeight="1">
      <c r="E35650" s="576"/>
    </row>
    <row r="35651" spans="5:5" ht="12" customHeight="1">
      <c r="E35651" s="576"/>
    </row>
    <row r="35652" spans="5:5" ht="12" customHeight="1">
      <c r="E35652" s="576"/>
    </row>
    <row r="35653" spans="5:5" ht="12" customHeight="1">
      <c r="E35653" s="576"/>
    </row>
    <row r="35654" spans="5:5" ht="12" customHeight="1">
      <c r="E35654" s="576"/>
    </row>
    <row r="35655" spans="5:5" ht="12" customHeight="1">
      <c r="E35655" s="576"/>
    </row>
    <row r="35656" spans="5:5" ht="12" customHeight="1">
      <c r="E35656" s="576"/>
    </row>
    <row r="35657" spans="5:5" ht="12" customHeight="1">
      <c r="E35657" s="576"/>
    </row>
    <row r="35658" spans="5:5" ht="12" customHeight="1">
      <c r="E35658" s="576"/>
    </row>
    <row r="35659" spans="5:5" ht="12" customHeight="1">
      <c r="E35659" s="576"/>
    </row>
    <row r="35660" spans="5:5" ht="12" customHeight="1">
      <c r="E35660" s="576"/>
    </row>
    <row r="35661" spans="5:5" ht="12" customHeight="1">
      <c r="E35661" s="576"/>
    </row>
    <row r="35662" spans="5:5" ht="12" customHeight="1">
      <c r="E35662" s="576"/>
    </row>
    <row r="35663" spans="5:5" ht="12" customHeight="1">
      <c r="E35663" s="576"/>
    </row>
    <row r="35664" spans="5:5" ht="12" customHeight="1">
      <c r="E35664" s="576"/>
    </row>
    <row r="35665" spans="5:5" ht="12" customHeight="1">
      <c r="E35665" s="576"/>
    </row>
    <row r="35666" spans="5:5" ht="12" customHeight="1">
      <c r="E35666" s="576"/>
    </row>
    <row r="35667" spans="5:5" ht="12" customHeight="1">
      <c r="E35667" s="576"/>
    </row>
    <row r="35668" spans="5:5" ht="12" customHeight="1">
      <c r="E35668" s="576"/>
    </row>
    <row r="35669" spans="5:5" ht="12" customHeight="1">
      <c r="E35669" s="576"/>
    </row>
    <row r="35670" spans="5:5" ht="12" customHeight="1">
      <c r="E35670" s="576"/>
    </row>
    <row r="35671" spans="5:5" ht="12" customHeight="1">
      <c r="E35671" s="576"/>
    </row>
    <row r="35672" spans="5:5" ht="12" customHeight="1">
      <c r="E35672" s="576"/>
    </row>
    <row r="35673" spans="5:5" ht="12" customHeight="1">
      <c r="E35673" s="576"/>
    </row>
    <row r="35674" spans="5:5" ht="12" customHeight="1">
      <c r="E35674" s="576"/>
    </row>
    <row r="35675" spans="5:5" ht="12" customHeight="1">
      <c r="E35675" s="576"/>
    </row>
    <row r="35676" spans="5:5" ht="12" customHeight="1">
      <c r="E35676" s="576"/>
    </row>
    <row r="35677" spans="5:5" ht="12" customHeight="1">
      <c r="E35677" s="576"/>
    </row>
    <row r="35678" spans="5:5" ht="12" customHeight="1">
      <c r="E35678" s="576"/>
    </row>
    <row r="35679" spans="5:5" ht="12" customHeight="1">
      <c r="E35679" s="576"/>
    </row>
    <row r="35680" spans="5:5" ht="12" customHeight="1">
      <c r="E35680" s="576"/>
    </row>
    <row r="35681" spans="5:5" ht="12" customHeight="1">
      <c r="E35681" s="576"/>
    </row>
    <row r="35682" spans="5:5" ht="12" customHeight="1">
      <c r="E35682" s="576"/>
    </row>
    <row r="35683" spans="5:5" ht="12" customHeight="1">
      <c r="E35683" s="576"/>
    </row>
    <row r="35684" spans="5:5" ht="12" customHeight="1">
      <c r="E35684" s="576"/>
    </row>
    <row r="35685" spans="5:5" ht="12" customHeight="1">
      <c r="E35685" s="576"/>
    </row>
    <row r="35686" spans="5:5" ht="12" customHeight="1">
      <c r="E35686" s="576"/>
    </row>
    <row r="35687" spans="5:5" ht="12" customHeight="1">
      <c r="E35687" s="576"/>
    </row>
    <row r="35688" spans="5:5" ht="12" customHeight="1">
      <c r="E35688" s="576"/>
    </row>
    <row r="35689" spans="5:5" ht="12" customHeight="1">
      <c r="E35689" s="576"/>
    </row>
    <row r="35690" spans="5:5" ht="12" customHeight="1">
      <c r="E35690" s="576"/>
    </row>
    <row r="35691" spans="5:5" ht="12" customHeight="1">
      <c r="E35691" s="576"/>
    </row>
    <row r="35692" spans="5:5" ht="12" customHeight="1">
      <c r="E35692" s="576"/>
    </row>
    <row r="35693" spans="5:5" ht="12" customHeight="1">
      <c r="E35693" s="576"/>
    </row>
    <row r="35694" spans="5:5" ht="12" customHeight="1">
      <c r="E35694" s="576"/>
    </row>
    <row r="35695" spans="5:5" ht="12" customHeight="1">
      <c r="E35695" s="576"/>
    </row>
    <row r="35696" spans="5:5" ht="12" customHeight="1">
      <c r="E35696" s="576"/>
    </row>
    <row r="35697" spans="5:5" ht="12" customHeight="1">
      <c r="E35697" s="576"/>
    </row>
    <row r="35698" spans="5:5" ht="12" customHeight="1">
      <c r="E35698" s="576"/>
    </row>
    <row r="35699" spans="5:5" ht="12" customHeight="1">
      <c r="E35699" s="576"/>
    </row>
    <row r="35700" spans="5:5" ht="12" customHeight="1">
      <c r="E35700" s="576"/>
    </row>
    <row r="35701" spans="5:5" ht="12" customHeight="1">
      <c r="E35701" s="576"/>
    </row>
    <row r="35702" spans="5:5" ht="12" customHeight="1">
      <c r="E35702" s="576"/>
    </row>
    <row r="35703" spans="5:5" ht="12" customHeight="1">
      <c r="E35703" s="576"/>
    </row>
    <row r="35704" spans="5:5" ht="12" customHeight="1">
      <c r="E35704" s="576"/>
    </row>
    <row r="35705" spans="5:5" ht="12" customHeight="1">
      <c r="E35705" s="576"/>
    </row>
    <row r="35706" spans="5:5" ht="12" customHeight="1">
      <c r="E35706" s="576"/>
    </row>
    <row r="35707" spans="5:5" ht="12" customHeight="1">
      <c r="E35707" s="576"/>
    </row>
    <row r="35708" spans="5:5" ht="12" customHeight="1">
      <c r="E35708" s="576"/>
    </row>
    <row r="35709" spans="5:5" ht="12" customHeight="1">
      <c r="E35709" s="576"/>
    </row>
    <row r="35710" spans="5:5" ht="12" customHeight="1">
      <c r="E35710" s="576"/>
    </row>
    <row r="35711" spans="5:5" ht="12" customHeight="1">
      <c r="E35711" s="576"/>
    </row>
    <row r="35712" spans="5:5" ht="12" customHeight="1">
      <c r="E35712" s="576"/>
    </row>
    <row r="35713" spans="5:5" ht="12" customHeight="1">
      <c r="E35713" s="576"/>
    </row>
    <row r="35714" spans="5:5" ht="12" customHeight="1">
      <c r="E35714" s="576"/>
    </row>
    <row r="35715" spans="5:5" ht="12" customHeight="1">
      <c r="E35715" s="576"/>
    </row>
    <row r="35716" spans="5:5" ht="12" customHeight="1">
      <c r="E35716" s="576"/>
    </row>
    <row r="35717" spans="5:5" ht="12" customHeight="1">
      <c r="E35717" s="576"/>
    </row>
    <row r="35718" spans="5:5" ht="12" customHeight="1">
      <c r="E35718" s="576"/>
    </row>
    <row r="35719" spans="5:5" ht="12" customHeight="1">
      <c r="E35719" s="576"/>
    </row>
    <row r="35720" spans="5:5" ht="12" customHeight="1">
      <c r="E35720" s="576"/>
    </row>
    <row r="35721" spans="5:5" ht="12" customHeight="1">
      <c r="E35721" s="576"/>
    </row>
    <row r="35722" spans="5:5" ht="12" customHeight="1">
      <c r="E35722" s="576"/>
    </row>
    <row r="35723" spans="5:5" ht="12" customHeight="1">
      <c r="E35723" s="576"/>
    </row>
    <row r="35724" spans="5:5" ht="12" customHeight="1">
      <c r="E35724" s="576"/>
    </row>
    <row r="35725" spans="5:5" ht="12" customHeight="1">
      <c r="E35725" s="576"/>
    </row>
    <row r="35726" spans="5:5" ht="12" customHeight="1">
      <c r="E35726" s="576"/>
    </row>
    <row r="35727" spans="5:5" ht="12" customHeight="1">
      <c r="E35727" s="576"/>
    </row>
    <row r="35728" spans="5:5" ht="12" customHeight="1">
      <c r="E35728" s="576"/>
    </row>
    <row r="35729" spans="5:5" ht="12" customHeight="1">
      <c r="E35729" s="576"/>
    </row>
    <row r="35730" spans="5:5" ht="12" customHeight="1">
      <c r="E35730" s="576"/>
    </row>
    <row r="35731" spans="5:5" ht="12" customHeight="1">
      <c r="E35731" s="576"/>
    </row>
    <row r="35732" spans="5:5" ht="12" customHeight="1">
      <c r="E35732" s="576"/>
    </row>
    <row r="35733" spans="5:5" ht="12" customHeight="1">
      <c r="E35733" s="576"/>
    </row>
    <row r="35734" spans="5:5" ht="12" customHeight="1">
      <c r="E35734" s="576"/>
    </row>
    <row r="35735" spans="5:5" ht="12" customHeight="1">
      <c r="E35735" s="576"/>
    </row>
    <row r="35736" spans="5:5" ht="12" customHeight="1">
      <c r="E35736" s="576"/>
    </row>
    <row r="35737" spans="5:5" ht="12" customHeight="1">
      <c r="E35737" s="576"/>
    </row>
    <row r="35738" spans="5:5" ht="12" customHeight="1">
      <c r="E35738" s="576"/>
    </row>
    <row r="35739" spans="5:5" ht="12" customHeight="1">
      <c r="E35739" s="576"/>
    </row>
    <row r="35740" spans="5:5" ht="12" customHeight="1">
      <c r="E35740" s="576"/>
    </row>
    <row r="35741" spans="5:5" ht="12" customHeight="1">
      <c r="E35741" s="576"/>
    </row>
    <row r="35742" spans="5:5" ht="12" customHeight="1">
      <c r="E35742" s="576"/>
    </row>
    <row r="35743" spans="5:5" ht="12" customHeight="1">
      <c r="E35743" s="576"/>
    </row>
    <row r="35744" spans="5:5" ht="12" customHeight="1">
      <c r="E35744" s="576"/>
    </row>
    <row r="35745" spans="5:5" ht="12" customHeight="1">
      <c r="E35745" s="576"/>
    </row>
    <row r="35746" spans="5:5" ht="12" customHeight="1">
      <c r="E35746" s="576"/>
    </row>
    <row r="35747" spans="5:5" ht="12" customHeight="1">
      <c r="E35747" s="576"/>
    </row>
    <row r="35748" spans="5:5" ht="12" customHeight="1">
      <c r="E35748" s="576"/>
    </row>
    <row r="35749" spans="5:5" ht="12" customHeight="1">
      <c r="E35749" s="576"/>
    </row>
    <row r="35750" spans="5:5" ht="12" customHeight="1">
      <c r="E35750" s="576"/>
    </row>
    <row r="35751" spans="5:5" ht="12" customHeight="1">
      <c r="E35751" s="576"/>
    </row>
    <row r="35752" spans="5:5" ht="12" customHeight="1">
      <c r="E35752" s="576"/>
    </row>
    <row r="35753" spans="5:5" ht="12" customHeight="1">
      <c r="E35753" s="576"/>
    </row>
    <row r="35754" spans="5:5" ht="12" customHeight="1">
      <c r="E35754" s="576"/>
    </row>
    <row r="35755" spans="5:5" ht="12" customHeight="1">
      <c r="E35755" s="576"/>
    </row>
    <row r="35756" spans="5:5" ht="12" customHeight="1">
      <c r="E35756" s="576"/>
    </row>
    <row r="35757" spans="5:5" ht="12" customHeight="1">
      <c r="E35757" s="576"/>
    </row>
    <row r="35758" spans="5:5" ht="12" customHeight="1">
      <c r="E35758" s="576"/>
    </row>
    <row r="35759" spans="5:5" ht="12" customHeight="1">
      <c r="E35759" s="576"/>
    </row>
    <row r="35760" spans="5:5" ht="12" customHeight="1">
      <c r="E35760" s="576"/>
    </row>
    <row r="35761" spans="5:5" ht="12" customHeight="1">
      <c r="E35761" s="576"/>
    </row>
    <row r="35762" spans="5:5" ht="12" customHeight="1">
      <c r="E35762" s="576"/>
    </row>
    <row r="35763" spans="5:5" ht="12" customHeight="1">
      <c r="E35763" s="576"/>
    </row>
    <row r="35764" spans="5:5" ht="12" customHeight="1">
      <c r="E35764" s="576"/>
    </row>
    <row r="35765" spans="5:5" ht="12" customHeight="1">
      <c r="E35765" s="576"/>
    </row>
    <row r="35766" spans="5:5" ht="12" customHeight="1">
      <c r="E35766" s="576"/>
    </row>
    <row r="35767" spans="5:5" ht="12" customHeight="1">
      <c r="E35767" s="576"/>
    </row>
    <row r="35768" spans="5:5" ht="12" customHeight="1">
      <c r="E35768" s="576"/>
    </row>
    <row r="35769" spans="5:5" ht="12" customHeight="1">
      <c r="E35769" s="576"/>
    </row>
    <row r="35770" spans="5:5" ht="12" customHeight="1">
      <c r="E35770" s="576"/>
    </row>
    <row r="35771" spans="5:5" ht="12" customHeight="1">
      <c r="E35771" s="576"/>
    </row>
    <row r="35772" spans="5:5" ht="12" customHeight="1">
      <c r="E35772" s="576"/>
    </row>
    <row r="35773" spans="5:5" ht="12" customHeight="1">
      <c r="E35773" s="576"/>
    </row>
    <row r="35774" spans="5:5" ht="12" customHeight="1">
      <c r="E35774" s="576"/>
    </row>
    <row r="35775" spans="5:5" ht="12" customHeight="1">
      <c r="E35775" s="576"/>
    </row>
    <row r="35776" spans="5:5" ht="12" customHeight="1">
      <c r="E35776" s="576"/>
    </row>
    <row r="35777" spans="5:5" ht="12" customHeight="1">
      <c r="E35777" s="576"/>
    </row>
    <row r="35778" spans="5:5" ht="12" customHeight="1">
      <c r="E35778" s="576"/>
    </row>
    <row r="35779" spans="5:5" ht="12" customHeight="1">
      <c r="E35779" s="576"/>
    </row>
    <row r="35780" spans="5:5" ht="12" customHeight="1">
      <c r="E35780" s="576"/>
    </row>
    <row r="35781" spans="5:5" ht="12" customHeight="1">
      <c r="E35781" s="576"/>
    </row>
    <row r="35782" spans="5:5" ht="12" customHeight="1">
      <c r="E35782" s="576"/>
    </row>
    <row r="35783" spans="5:5" ht="12" customHeight="1">
      <c r="E35783" s="576"/>
    </row>
    <row r="35784" spans="5:5" ht="12" customHeight="1">
      <c r="E35784" s="576"/>
    </row>
    <row r="35785" spans="5:5" ht="12" customHeight="1">
      <c r="E35785" s="576"/>
    </row>
    <row r="35786" spans="5:5" ht="12" customHeight="1">
      <c r="E35786" s="576"/>
    </row>
    <row r="35787" spans="5:5" ht="12" customHeight="1">
      <c r="E35787" s="576"/>
    </row>
    <row r="35788" spans="5:5" ht="12" customHeight="1">
      <c r="E35788" s="576"/>
    </row>
    <row r="35789" spans="5:5" ht="12" customHeight="1">
      <c r="E35789" s="576"/>
    </row>
    <row r="35790" spans="5:5" ht="12" customHeight="1">
      <c r="E35790" s="576"/>
    </row>
    <row r="35791" spans="5:5" ht="12" customHeight="1">
      <c r="E35791" s="576"/>
    </row>
    <row r="35792" spans="5:5" ht="12" customHeight="1">
      <c r="E35792" s="576"/>
    </row>
    <row r="35793" spans="5:5" ht="12" customHeight="1">
      <c r="E35793" s="576"/>
    </row>
    <row r="35794" spans="5:5" ht="12" customHeight="1">
      <c r="E35794" s="576"/>
    </row>
    <row r="35795" spans="5:5" ht="12" customHeight="1">
      <c r="E35795" s="576"/>
    </row>
    <row r="35796" spans="5:5" ht="12" customHeight="1">
      <c r="E35796" s="576"/>
    </row>
    <row r="35797" spans="5:5" ht="12" customHeight="1">
      <c r="E35797" s="576"/>
    </row>
    <row r="35798" spans="5:5" ht="12" customHeight="1">
      <c r="E35798" s="576"/>
    </row>
    <row r="35799" spans="5:5" ht="12" customHeight="1">
      <c r="E35799" s="576"/>
    </row>
    <row r="35800" spans="5:5" ht="12" customHeight="1">
      <c r="E35800" s="576"/>
    </row>
    <row r="35801" spans="5:5" ht="12" customHeight="1">
      <c r="E35801" s="576"/>
    </row>
    <row r="35802" spans="5:5" ht="12" customHeight="1">
      <c r="E35802" s="576"/>
    </row>
    <row r="35803" spans="5:5" ht="12" customHeight="1">
      <c r="E35803" s="576"/>
    </row>
    <row r="35804" spans="5:5" ht="12" customHeight="1">
      <c r="E35804" s="576"/>
    </row>
    <row r="35805" spans="5:5" ht="12" customHeight="1">
      <c r="E35805" s="576"/>
    </row>
    <row r="35806" spans="5:5" ht="12" customHeight="1">
      <c r="E35806" s="576"/>
    </row>
    <row r="35807" spans="5:5" ht="12" customHeight="1">
      <c r="E35807" s="576"/>
    </row>
    <row r="35808" spans="5:5" ht="12" customHeight="1">
      <c r="E35808" s="576"/>
    </row>
    <row r="35809" spans="5:5" ht="12" customHeight="1">
      <c r="E35809" s="576"/>
    </row>
    <row r="35810" spans="5:5" ht="12" customHeight="1">
      <c r="E35810" s="576"/>
    </row>
    <row r="35811" spans="5:5" ht="12" customHeight="1">
      <c r="E35811" s="576"/>
    </row>
    <row r="35812" spans="5:5" ht="12" customHeight="1">
      <c r="E35812" s="576"/>
    </row>
    <row r="35813" spans="5:5" ht="12" customHeight="1">
      <c r="E35813" s="576"/>
    </row>
    <row r="35814" spans="5:5" ht="12" customHeight="1">
      <c r="E35814" s="576"/>
    </row>
    <row r="35815" spans="5:5" ht="12" customHeight="1">
      <c r="E35815" s="576"/>
    </row>
    <row r="35816" spans="5:5" ht="12" customHeight="1">
      <c r="E35816" s="576"/>
    </row>
    <row r="35817" spans="5:5" ht="12" customHeight="1">
      <c r="E35817" s="576"/>
    </row>
    <row r="35818" spans="5:5" ht="12" customHeight="1">
      <c r="E35818" s="576"/>
    </row>
    <row r="35819" spans="5:5" ht="12" customHeight="1">
      <c r="E35819" s="576"/>
    </row>
    <row r="35820" spans="5:5" ht="12" customHeight="1">
      <c r="E35820" s="576"/>
    </row>
    <row r="35821" spans="5:5" ht="12" customHeight="1">
      <c r="E35821" s="576"/>
    </row>
    <row r="35822" spans="5:5" ht="12" customHeight="1">
      <c r="E35822" s="576"/>
    </row>
    <row r="35823" spans="5:5" ht="12" customHeight="1">
      <c r="E35823" s="576"/>
    </row>
    <row r="35824" spans="5:5" ht="12" customHeight="1">
      <c r="E35824" s="576"/>
    </row>
    <row r="35825" spans="5:5" ht="12" customHeight="1">
      <c r="E35825" s="576"/>
    </row>
    <row r="35826" spans="5:5" ht="12" customHeight="1">
      <c r="E35826" s="576"/>
    </row>
    <row r="35827" spans="5:5" ht="12" customHeight="1">
      <c r="E35827" s="576"/>
    </row>
    <row r="35828" spans="5:5" ht="12" customHeight="1">
      <c r="E35828" s="576"/>
    </row>
    <row r="35829" spans="5:5" ht="12" customHeight="1">
      <c r="E35829" s="576"/>
    </row>
    <row r="35830" spans="5:5" ht="12" customHeight="1">
      <c r="E35830" s="576"/>
    </row>
    <row r="35831" spans="5:5" ht="12" customHeight="1">
      <c r="E35831" s="576"/>
    </row>
    <row r="35832" spans="5:5" ht="12" customHeight="1">
      <c r="E35832" s="576"/>
    </row>
    <row r="35833" spans="5:5" ht="12" customHeight="1">
      <c r="E35833" s="576"/>
    </row>
    <row r="35834" spans="5:5" ht="12" customHeight="1">
      <c r="E35834" s="576"/>
    </row>
    <row r="35835" spans="5:5" ht="12" customHeight="1">
      <c r="E35835" s="576"/>
    </row>
    <row r="35836" spans="5:5" ht="12" customHeight="1">
      <c r="E35836" s="576"/>
    </row>
    <row r="35837" spans="5:5" ht="12" customHeight="1">
      <c r="E35837" s="576"/>
    </row>
    <row r="35838" spans="5:5" ht="12" customHeight="1">
      <c r="E35838" s="576"/>
    </row>
    <row r="35839" spans="5:5" ht="12" customHeight="1">
      <c r="E35839" s="576"/>
    </row>
    <row r="35840" spans="5:5" ht="12" customHeight="1">
      <c r="E35840" s="576"/>
    </row>
    <row r="35841" spans="5:5" ht="12" customHeight="1">
      <c r="E35841" s="576"/>
    </row>
    <row r="35842" spans="5:5" ht="12" customHeight="1">
      <c r="E35842" s="576"/>
    </row>
    <row r="35843" spans="5:5" ht="12" customHeight="1">
      <c r="E35843" s="576"/>
    </row>
    <row r="35844" spans="5:5" ht="12" customHeight="1">
      <c r="E35844" s="576"/>
    </row>
    <row r="35845" spans="5:5" ht="12" customHeight="1">
      <c r="E35845" s="576"/>
    </row>
    <row r="35846" spans="5:5" ht="12" customHeight="1">
      <c r="E35846" s="576"/>
    </row>
    <row r="35847" spans="5:5" ht="12" customHeight="1">
      <c r="E35847" s="576"/>
    </row>
    <row r="35848" spans="5:5" ht="12" customHeight="1">
      <c r="E35848" s="576"/>
    </row>
    <row r="35849" spans="5:5" ht="12" customHeight="1">
      <c r="E35849" s="576"/>
    </row>
    <row r="35850" spans="5:5" ht="12" customHeight="1">
      <c r="E35850" s="576"/>
    </row>
    <row r="35851" spans="5:5" ht="12" customHeight="1">
      <c r="E35851" s="576"/>
    </row>
    <row r="35852" spans="5:5" ht="12" customHeight="1">
      <c r="E35852" s="576"/>
    </row>
    <row r="35853" spans="5:5" ht="12" customHeight="1">
      <c r="E35853" s="576"/>
    </row>
    <row r="35854" spans="5:5" ht="12" customHeight="1">
      <c r="E35854" s="576"/>
    </row>
    <row r="35855" spans="5:5" ht="12" customHeight="1">
      <c r="E35855" s="576"/>
    </row>
    <row r="35856" spans="5:5" ht="12" customHeight="1">
      <c r="E35856" s="576"/>
    </row>
    <row r="35857" spans="5:5" ht="12" customHeight="1">
      <c r="E35857" s="576"/>
    </row>
    <row r="35858" spans="5:5" ht="12" customHeight="1">
      <c r="E35858" s="576"/>
    </row>
    <row r="35859" spans="5:5" ht="12" customHeight="1">
      <c r="E35859" s="576"/>
    </row>
    <row r="35860" spans="5:5" ht="12" customHeight="1">
      <c r="E35860" s="576"/>
    </row>
    <row r="35861" spans="5:5" ht="12" customHeight="1">
      <c r="E35861" s="576"/>
    </row>
    <row r="35862" spans="5:5" ht="12" customHeight="1">
      <c r="E35862" s="576"/>
    </row>
    <row r="35863" spans="5:5" ht="12" customHeight="1">
      <c r="E35863" s="576"/>
    </row>
    <row r="35864" spans="5:5" ht="12" customHeight="1">
      <c r="E35864" s="576"/>
    </row>
    <row r="35865" spans="5:5" ht="12" customHeight="1">
      <c r="E35865" s="576"/>
    </row>
    <row r="35866" spans="5:5" ht="12" customHeight="1">
      <c r="E35866" s="576"/>
    </row>
    <row r="35867" spans="5:5" ht="12" customHeight="1">
      <c r="E35867" s="576"/>
    </row>
    <row r="35868" spans="5:5" ht="12" customHeight="1">
      <c r="E35868" s="576"/>
    </row>
    <row r="35869" spans="5:5" ht="12" customHeight="1">
      <c r="E35869" s="576"/>
    </row>
    <row r="35870" spans="5:5" ht="12" customHeight="1">
      <c r="E35870" s="576"/>
    </row>
    <row r="35871" spans="5:5" ht="12" customHeight="1">
      <c r="E35871" s="576"/>
    </row>
    <row r="35872" spans="5:5" ht="12" customHeight="1">
      <c r="E35872" s="576"/>
    </row>
    <row r="35873" spans="5:5" ht="12" customHeight="1">
      <c r="E35873" s="576"/>
    </row>
    <row r="35874" spans="5:5" ht="12" customHeight="1">
      <c r="E35874" s="576"/>
    </row>
    <row r="35875" spans="5:5" ht="12" customHeight="1">
      <c r="E35875" s="576"/>
    </row>
    <row r="35876" spans="5:5" ht="12" customHeight="1">
      <c r="E35876" s="576"/>
    </row>
    <row r="35877" spans="5:5" ht="12" customHeight="1">
      <c r="E35877" s="576"/>
    </row>
    <row r="35878" spans="5:5" ht="12" customHeight="1">
      <c r="E35878" s="576"/>
    </row>
    <row r="35879" spans="5:5" ht="12" customHeight="1">
      <c r="E35879" s="576"/>
    </row>
    <row r="35880" spans="5:5" ht="12" customHeight="1">
      <c r="E35880" s="576"/>
    </row>
    <row r="35881" spans="5:5" ht="12" customHeight="1">
      <c r="E35881" s="576"/>
    </row>
    <row r="35882" spans="5:5" ht="12" customHeight="1">
      <c r="E35882" s="576"/>
    </row>
    <row r="35883" spans="5:5" ht="12" customHeight="1">
      <c r="E35883" s="576"/>
    </row>
    <row r="35884" spans="5:5" ht="12" customHeight="1">
      <c r="E35884" s="576"/>
    </row>
    <row r="35885" spans="5:5" ht="12" customHeight="1">
      <c r="E35885" s="576"/>
    </row>
    <row r="35886" spans="5:5" ht="12" customHeight="1">
      <c r="E35886" s="576"/>
    </row>
    <row r="35887" spans="5:5" ht="12" customHeight="1">
      <c r="E35887" s="576"/>
    </row>
    <row r="35888" spans="5:5" ht="12" customHeight="1">
      <c r="E35888" s="576"/>
    </row>
    <row r="35889" spans="5:5" ht="12" customHeight="1">
      <c r="E35889" s="576"/>
    </row>
    <row r="35890" spans="5:5" ht="12" customHeight="1">
      <c r="E35890" s="576"/>
    </row>
    <row r="35891" spans="5:5" ht="12" customHeight="1">
      <c r="E35891" s="576"/>
    </row>
    <row r="35892" spans="5:5" ht="12" customHeight="1">
      <c r="E35892" s="576"/>
    </row>
    <row r="35893" spans="5:5" ht="12" customHeight="1">
      <c r="E35893" s="576"/>
    </row>
    <row r="35894" spans="5:5" ht="12" customHeight="1">
      <c r="E35894" s="576"/>
    </row>
    <row r="35895" spans="5:5" ht="12" customHeight="1">
      <c r="E35895" s="576"/>
    </row>
    <row r="35896" spans="5:5" ht="12" customHeight="1">
      <c r="E35896" s="576"/>
    </row>
    <row r="35897" spans="5:5" ht="12" customHeight="1">
      <c r="E35897" s="576"/>
    </row>
    <row r="35898" spans="5:5" ht="12" customHeight="1">
      <c r="E35898" s="576"/>
    </row>
    <row r="35899" spans="5:5" ht="12" customHeight="1">
      <c r="E35899" s="576"/>
    </row>
    <row r="35900" spans="5:5" ht="12" customHeight="1">
      <c r="E35900" s="576"/>
    </row>
    <row r="35901" spans="5:5" ht="12" customHeight="1">
      <c r="E35901" s="576"/>
    </row>
    <row r="35902" spans="5:5" ht="12" customHeight="1">
      <c r="E35902" s="576"/>
    </row>
    <row r="35903" spans="5:5" ht="12" customHeight="1">
      <c r="E35903" s="576"/>
    </row>
    <row r="35904" spans="5:5" ht="12" customHeight="1">
      <c r="E35904" s="576"/>
    </row>
    <row r="35905" spans="5:5" ht="12" customHeight="1">
      <c r="E35905" s="576"/>
    </row>
    <row r="35906" spans="5:5" ht="12" customHeight="1">
      <c r="E35906" s="576"/>
    </row>
    <row r="35907" spans="5:5" ht="12" customHeight="1">
      <c r="E35907" s="576"/>
    </row>
    <row r="35908" spans="5:5" ht="12" customHeight="1">
      <c r="E35908" s="576"/>
    </row>
    <row r="35909" spans="5:5" ht="12" customHeight="1">
      <c r="E35909" s="576"/>
    </row>
    <row r="35910" spans="5:5" ht="12" customHeight="1">
      <c r="E35910" s="576"/>
    </row>
    <row r="35911" spans="5:5" ht="12" customHeight="1">
      <c r="E35911" s="576"/>
    </row>
    <row r="35912" spans="5:5" ht="12" customHeight="1">
      <c r="E35912" s="576"/>
    </row>
    <row r="35913" spans="5:5" ht="12" customHeight="1">
      <c r="E35913" s="576"/>
    </row>
    <row r="35914" spans="5:5" ht="12" customHeight="1">
      <c r="E35914" s="576"/>
    </row>
    <row r="35915" spans="5:5" ht="12" customHeight="1">
      <c r="E35915" s="576"/>
    </row>
    <row r="35916" spans="5:5" ht="12" customHeight="1">
      <c r="E35916" s="576"/>
    </row>
    <row r="35917" spans="5:5" ht="12" customHeight="1">
      <c r="E35917" s="576"/>
    </row>
    <row r="35918" spans="5:5" ht="12" customHeight="1">
      <c r="E35918" s="576"/>
    </row>
    <row r="35919" spans="5:5" ht="12" customHeight="1">
      <c r="E35919" s="576"/>
    </row>
    <row r="35920" spans="5:5" ht="12" customHeight="1">
      <c r="E35920" s="576"/>
    </row>
    <row r="35921" spans="5:5" ht="12" customHeight="1">
      <c r="E35921" s="576"/>
    </row>
    <row r="35922" spans="5:5" ht="12" customHeight="1">
      <c r="E35922" s="576"/>
    </row>
    <row r="35923" spans="5:5" ht="12" customHeight="1">
      <c r="E35923" s="576"/>
    </row>
    <row r="35924" spans="5:5" ht="12" customHeight="1">
      <c r="E35924" s="576"/>
    </row>
    <row r="35925" spans="5:5" ht="12" customHeight="1">
      <c r="E35925" s="576"/>
    </row>
    <row r="35926" spans="5:5" ht="12" customHeight="1">
      <c r="E35926" s="576"/>
    </row>
    <row r="35927" spans="5:5" ht="12" customHeight="1">
      <c r="E35927" s="576"/>
    </row>
    <row r="35928" spans="5:5" ht="12" customHeight="1">
      <c r="E35928" s="576"/>
    </row>
    <row r="35929" spans="5:5" ht="12" customHeight="1">
      <c r="E35929" s="576"/>
    </row>
    <row r="35930" spans="5:5" ht="12" customHeight="1">
      <c r="E35930" s="576"/>
    </row>
    <row r="35931" spans="5:5" ht="12" customHeight="1">
      <c r="E35931" s="576"/>
    </row>
    <row r="35932" spans="5:5" ht="12" customHeight="1">
      <c r="E35932" s="576"/>
    </row>
    <row r="35933" spans="5:5" ht="12" customHeight="1">
      <c r="E35933" s="576"/>
    </row>
    <row r="35934" spans="5:5" ht="12" customHeight="1">
      <c r="E35934" s="576"/>
    </row>
    <row r="35935" spans="5:5" ht="12" customHeight="1">
      <c r="E35935" s="576"/>
    </row>
    <row r="35936" spans="5:5" ht="12" customHeight="1">
      <c r="E35936" s="576"/>
    </row>
    <row r="35937" spans="5:5" ht="12" customHeight="1">
      <c r="E35937" s="576"/>
    </row>
    <row r="35938" spans="5:5" ht="12" customHeight="1">
      <c r="E35938" s="576"/>
    </row>
    <row r="35939" spans="5:5" ht="12" customHeight="1">
      <c r="E35939" s="576"/>
    </row>
    <row r="35940" spans="5:5" ht="12" customHeight="1">
      <c r="E35940" s="576"/>
    </row>
    <row r="35941" spans="5:5" ht="12" customHeight="1">
      <c r="E35941" s="576"/>
    </row>
    <row r="35942" spans="5:5" ht="12" customHeight="1">
      <c r="E35942" s="576"/>
    </row>
    <row r="35943" spans="5:5" ht="12" customHeight="1">
      <c r="E35943" s="576"/>
    </row>
    <row r="35944" spans="5:5" ht="12" customHeight="1">
      <c r="E35944" s="576"/>
    </row>
    <row r="35945" spans="5:5" ht="12" customHeight="1">
      <c r="E35945" s="576"/>
    </row>
    <row r="35946" spans="5:5" ht="12" customHeight="1">
      <c r="E35946" s="576"/>
    </row>
    <row r="35947" spans="5:5" ht="12" customHeight="1">
      <c r="E35947" s="576"/>
    </row>
    <row r="35948" spans="5:5" ht="12" customHeight="1">
      <c r="E35948" s="576"/>
    </row>
    <row r="35949" spans="5:5" ht="12" customHeight="1">
      <c r="E35949" s="576"/>
    </row>
    <row r="35950" spans="5:5" ht="12" customHeight="1">
      <c r="E35950" s="576"/>
    </row>
    <row r="35951" spans="5:5" ht="12" customHeight="1">
      <c r="E35951" s="576"/>
    </row>
    <row r="35952" spans="5:5" ht="12" customHeight="1">
      <c r="E35952" s="576"/>
    </row>
    <row r="35953" spans="5:5" ht="12" customHeight="1">
      <c r="E35953" s="576"/>
    </row>
    <row r="35954" spans="5:5" ht="12" customHeight="1">
      <c r="E35954" s="576"/>
    </row>
    <row r="35955" spans="5:5" ht="12" customHeight="1">
      <c r="E35955" s="576"/>
    </row>
    <row r="35956" spans="5:5" ht="12" customHeight="1">
      <c r="E35956" s="576"/>
    </row>
    <row r="35957" spans="5:5" ht="12" customHeight="1">
      <c r="E35957" s="576"/>
    </row>
    <row r="35958" spans="5:5" ht="12" customHeight="1">
      <c r="E35958" s="576"/>
    </row>
    <row r="35959" spans="5:5" ht="12" customHeight="1">
      <c r="E35959" s="576"/>
    </row>
    <row r="35960" spans="5:5" ht="12" customHeight="1">
      <c r="E35960" s="576"/>
    </row>
    <row r="35961" spans="5:5" ht="12" customHeight="1">
      <c r="E35961" s="576"/>
    </row>
    <row r="35962" spans="5:5" ht="12" customHeight="1">
      <c r="E35962" s="576"/>
    </row>
    <row r="35963" spans="5:5" ht="12" customHeight="1">
      <c r="E35963" s="576"/>
    </row>
    <row r="35964" spans="5:5" ht="12" customHeight="1">
      <c r="E35964" s="576"/>
    </row>
    <row r="35965" spans="5:5" ht="12" customHeight="1">
      <c r="E35965" s="576"/>
    </row>
    <row r="35966" spans="5:5" ht="12" customHeight="1">
      <c r="E35966" s="576"/>
    </row>
    <row r="35967" spans="5:5" ht="12" customHeight="1">
      <c r="E35967" s="576"/>
    </row>
    <row r="35968" spans="5:5" ht="12" customHeight="1">
      <c r="E35968" s="576"/>
    </row>
    <row r="35969" spans="5:5" ht="12" customHeight="1">
      <c r="E35969" s="576"/>
    </row>
    <row r="35970" spans="5:5" ht="12" customHeight="1">
      <c r="E35970" s="576"/>
    </row>
    <row r="35971" spans="5:5" ht="12" customHeight="1">
      <c r="E35971" s="576"/>
    </row>
    <row r="35972" spans="5:5" ht="12" customHeight="1">
      <c r="E35972" s="576"/>
    </row>
    <row r="35973" spans="5:5" ht="12" customHeight="1">
      <c r="E35973" s="576"/>
    </row>
    <row r="35974" spans="5:5" ht="12" customHeight="1">
      <c r="E35974" s="576"/>
    </row>
    <row r="35975" spans="5:5" ht="12" customHeight="1">
      <c r="E35975" s="576"/>
    </row>
    <row r="35976" spans="5:5" ht="12" customHeight="1">
      <c r="E35976" s="576"/>
    </row>
    <row r="35977" spans="5:5" ht="12" customHeight="1">
      <c r="E35977" s="576"/>
    </row>
    <row r="35978" spans="5:5" ht="12" customHeight="1">
      <c r="E35978" s="576"/>
    </row>
    <row r="35979" spans="5:5" ht="12" customHeight="1">
      <c r="E35979" s="576"/>
    </row>
    <row r="35980" spans="5:5" ht="12" customHeight="1">
      <c r="E35980" s="576"/>
    </row>
    <row r="35981" spans="5:5" ht="12" customHeight="1">
      <c r="E35981" s="576"/>
    </row>
    <row r="35982" spans="5:5" ht="12" customHeight="1">
      <c r="E35982" s="576"/>
    </row>
    <row r="35983" spans="5:5" ht="12" customHeight="1">
      <c r="E35983" s="576"/>
    </row>
    <row r="35984" spans="5:5" ht="12" customHeight="1">
      <c r="E35984" s="576"/>
    </row>
    <row r="35985" spans="5:5" ht="12" customHeight="1">
      <c r="E35985" s="576"/>
    </row>
    <row r="35986" spans="5:5" ht="12" customHeight="1">
      <c r="E35986" s="576"/>
    </row>
    <row r="35987" spans="5:5" ht="12" customHeight="1">
      <c r="E35987" s="576"/>
    </row>
    <row r="35988" spans="5:5" ht="12" customHeight="1">
      <c r="E35988" s="576"/>
    </row>
    <row r="35989" spans="5:5" ht="12" customHeight="1">
      <c r="E35989" s="576"/>
    </row>
    <row r="35990" spans="5:5" ht="12" customHeight="1">
      <c r="E35990" s="576"/>
    </row>
    <row r="35991" spans="5:5" ht="12" customHeight="1">
      <c r="E35991" s="576"/>
    </row>
    <row r="35992" spans="5:5" ht="12" customHeight="1">
      <c r="E35992" s="576"/>
    </row>
    <row r="35993" spans="5:5" ht="12" customHeight="1">
      <c r="E35993" s="576"/>
    </row>
    <row r="35994" spans="5:5" ht="12" customHeight="1">
      <c r="E35994" s="576"/>
    </row>
    <row r="35995" spans="5:5" ht="12" customHeight="1">
      <c r="E35995" s="576"/>
    </row>
    <row r="35996" spans="5:5" ht="12" customHeight="1">
      <c r="E35996" s="576"/>
    </row>
    <row r="35997" spans="5:5" ht="12" customHeight="1">
      <c r="E35997" s="576"/>
    </row>
    <row r="35998" spans="5:5" ht="12" customHeight="1">
      <c r="E35998" s="576"/>
    </row>
    <row r="35999" spans="5:5" ht="12" customHeight="1">
      <c r="E35999" s="576"/>
    </row>
    <row r="36000" spans="5:5" ht="12" customHeight="1">
      <c r="E36000" s="576"/>
    </row>
    <row r="36001" spans="5:5" ht="12" customHeight="1">
      <c r="E36001" s="576"/>
    </row>
    <row r="36002" spans="5:5" ht="12" customHeight="1">
      <c r="E36002" s="576"/>
    </row>
    <row r="36003" spans="5:5" ht="12" customHeight="1">
      <c r="E36003" s="576"/>
    </row>
    <row r="36004" spans="5:5" ht="12" customHeight="1">
      <c r="E36004" s="576"/>
    </row>
    <row r="36005" spans="5:5" ht="12" customHeight="1">
      <c r="E36005" s="576"/>
    </row>
    <row r="36006" spans="5:5" ht="12" customHeight="1">
      <c r="E36006" s="576"/>
    </row>
    <row r="36007" spans="5:5" ht="12" customHeight="1">
      <c r="E36007" s="576"/>
    </row>
    <row r="36008" spans="5:5" ht="12" customHeight="1">
      <c r="E36008" s="576"/>
    </row>
    <row r="36009" spans="5:5" ht="12" customHeight="1">
      <c r="E36009" s="576"/>
    </row>
    <row r="36010" spans="5:5" ht="12" customHeight="1">
      <c r="E36010" s="576"/>
    </row>
    <row r="36011" spans="5:5" ht="12" customHeight="1">
      <c r="E36011" s="576"/>
    </row>
    <row r="36012" spans="5:5" ht="12" customHeight="1">
      <c r="E36012" s="576"/>
    </row>
    <row r="36013" spans="5:5" ht="12" customHeight="1">
      <c r="E36013" s="576"/>
    </row>
    <row r="36014" spans="5:5" ht="12" customHeight="1">
      <c r="E36014" s="576"/>
    </row>
    <row r="36015" spans="5:5" ht="12" customHeight="1">
      <c r="E36015" s="576"/>
    </row>
    <row r="36016" spans="5:5" ht="12" customHeight="1">
      <c r="E36016" s="576"/>
    </row>
    <row r="36017" spans="5:5" ht="12" customHeight="1">
      <c r="E36017" s="576"/>
    </row>
    <row r="36018" spans="5:5" ht="12" customHeight="1">
      <c r="E36018" s="576"/>
    </row>
    <row r="36019" spans="5:5" ht="12" customHeight="1">
      <c r="E36019" s="576"/>
    </row>
    <row r="36020" spans="5:5" ht="12" customHeight="1">
      <c r="E36020" s="576"/>
    </row>
    <row r="36021" spans="5:5" ht="12" customHeight="1">
      <c r="E36021" s="576"/>
    </row>
    <row r="36022" spans="5:5" ht="12" customHeight="1">
      <c r="E36022" s="576"/>
    </row>
    <row r="36023" spans="5:5" ht="12" customHeight="1">
      <c r="E36023" s="576"/>
    </row>
    <row r="36024" spans="5:5" ht="12" customHeight="1">
      <c r="E36024" s="576"/>
    </row>
    <row r="36025" spans="5:5" ht="12" customHeight="1">
      <c r="E36025" s="576"/>
    </row>
    <row r="36026" spans="5:5" ht="12" customHeight="1">
      <c r="E36026" s="576"/>
    </row>
    <row r="36027" spans="5:5" ht="12" customHeight="1">
      <c r="E36027" s="576"/>
    </row>
    <row r="36028" spans="5:5" ht="12" customHeight="1">
      <c r="E36028" s="576"/>
    </row>
    <row r="36029" spans="5:5" ht="12" customHeight="1">
      <c r="E36029" s="576"/>
    </row>
    <row r="36030" spans="5:5" ht="12" customHeight="1">
      <c r="E36030" s="576"/>
    </row>
    <row r="36031" spans="5:5" ht="12" customHeight="1">
      <c r="E36031" s="576"/>
    </row>
    <row r="36032" spans="5:5" ht="12" customHeight="1">
      <c r="E36032" s="576"/>
    </row>
    <row r="36033" spans="5:5" ht="12" customHeight="1">
      <c r="E36033" s="576"/>
    </row>
    <row r="36034" spans="5:5" ht="12" customHeight="1">
      <c r="E36034" s="576"/>
    </row>
    <row r="36035" spans="5:5" ht="12" customHeight="1">
      <c r="E36035" s="576"/>
    </row>
    <row r="36036" spans="5:5" ht="12" customHeight="1">
      <c r="E36036" s="576"/>
    </row>
    <row r="36037" spans="5:5" ht="12" customHeight="1">
      <c r="E36037" s="576"/>
    </row>
    <row r="36038" spans="5:5" ht="12" customHeight="1">
      <c r="E36038" s="576"/>
    </row>
    <row r="36039" spans="5:5" ht="12" customHeight="1">
      <c r="E36039" s="576"/>
    </row>
    <row r="36040" spans="5:5" ht="12" customHeight="1">
      <c r="E36040" s="576"/>
    </row>
    <row r="36041" spans="5:5" ht="12" customHeight="1">
      <c r="E36041" s="576"/>
    </row>
    <row r="36042" spans="5:5" ht="12" customHeight="1">
      <c r="E36042" s="576"/>
    </row>
    <row r="36043" spans="5:5" ht="12" customHeight="1">
      <c r="E36043" s="576"/>
    </row>
    <row r="36044" spans="5:5" ht="12" customHeight="1">
      <c r="E36044" s="576"/>
    </row>
    <row r="36045" spans="5:5" ht="12" customHeight="1">
      <c r="E36045" s="576"/>
    </row>
    <row r="36046" spans="5:5" ht="12" customHeight="1">
      <c r="E36046" s="576"/>
    </row>
    <row r="36047" spans="5:5" ht="12" customHeight="1">
      <c r="E36047" s="576"/>
    </row>
    <row r="36048" spans="5:5" ht="12" customHeight="1">
      <c r="E36048" s="576"/>
    </row>
    <row r="36049" spans="5:5" ht="12" customHeight="1">
      <c r="E36049" s="576"/>
    </row>
    <row r="36050" spans="5:5" ht="12" customHeight="1">
      <c r="E36050" s="576"/>
    </row>
    <row r="36051" spans="5:5" ht="12" customHeight="1">
      <c r="E36051" s="576"/>
    </row>
    <row r="36052" spans="5:5" ht="12" customHeight="1">
      <c r="E36052" s="576"/>
    </row>
    <row r="36053" spans="5:5" ht="12" customHeight="1">
      <c r="E36053" s="576"/>
    </row>
    <row r="36054" spans="5:5" ht="12" customHeight="1">
      <c r="E36054" s="576"/>
    </row>
    <row r="36055" spans="5:5" ht="12" customHeight="1">
      <c r="E36055" s="576"/>
    </row>
    <row r="36056" spans="5:5" ht="12" customHeight="1">
      <c r="E36056" s="576"/>
    </row>
    <row r="36057" spans="5:5" ht="12" customHeight="1">
      <c r="E36057" s="576"/>
    </row>
    <row r="36058" spans="5:5" ht="12" customHeight="1">
      <c r="E36058" s="576"/>
    </row>
    <row r="36059" spans="5:5" ht="12" customHeight="1">
      <c r="E36059" s="576"/>
    </row>
    <row r="36060" spans="5:5" ht="12" customHeight="1">
      <c r="E36060" s="576"/>
    </row>
    <row r="36061" spans="5:5" ht="12" customHeight="1">
      <c r="E36061" s="576"/>
    </row>
    <row r="36062" spans="5:5" ht="12" customHeight="1">
      <c r="E36062" s="576"/>
    </row>
    <row r="36063" spans="5:5" ht="12" customHeight="1">
      <c r="E36063" s="576"/>
    </row>
    <row r="36064" spans="5:5" ht="12" customHeight="1">
      <c r="E36064" s="576"/>
    </row>
    <row r="36065" spans="5:5" ht="12" customHeight="1">
      <c r="E36065" s="576"/>
    </row>
    <row r="36066" spans="5:5" ht="12" customHeight="1">
      <c r="E36066" s="576"/>
    </row>
    <row r="36067" spans="5:5" ht="12" customHeight="1">
      <c r="E36067" s="576"/>
    </row>
    <row r="36068" spans="5:5" ht="12" customHeight="1">
      <c r="E36068" s="576"/>
    </row>
    <row r="36069" spans="5:5" ht="12" customHeight="1">
      <c r="E36069" s="576"/>
    </row>
    <row r="36070" spans="5:5" ht="12" customHeight="1">
      <c r="E36070" s="576"/>
    </row>
    <row r="36071" spans="5:5" ht="12" customHeight="1">
      <c r="E36071" s="576"/>
    </row>
    <row r="36072" spans="5:5" ht="12" customHeight="1">
      <c r="E36072" s="576"/>
    </row>
    <row r="36073" spans="5:5" ht="12" customHeight="1">
      <c r="E36073" s="576"/>
    </row>
    <row r="36074" spans="5:5" ht="12" customHeight="1">
      <c r="E36074" s="576"/>
    </row>
    <row r="36075" spans="5:5" ht="12" customHeight="1">
      <c r="E36075" s="576"/>
    </row>
    <row r="36076" spans="5:5" ht="12" customHeight="1">
      <c r="E36076" s="576"/>
    </row>
    <row r="36077" spans="5:5" ht="12" customHeight="1">
      <c r="E36077" s="576"/>
    </row>
    <row r="36078" spans="5:5" ht="12" customHeight="1">
      <c r="E36078" s="576"/>
    </row>
    <row r="36079" spans="5:5" ht="12" customHeight="1">
      <c r="E36079" s="576"/>
    </row>
    <row r="36080" spans="5:5" ht="12" customHeight="1">
      <c r="E36080" s="576"/>
    </row>
    <row r="36081" spans="5:5" ht="12" customHeight="1">
      <c r="E36081" s="576"/>
    </row>
    <row r="36082" spans="5:5" ht="12" customHeight="1">
      <c r="E36082" s="576"/>
    </row>
    <row r="36083" spans="5:5" ht="12" customHeight="1">
      <c r="E36083" s="576"/>
    </row>
    <row r="36084" spans="5:5" ht="12" customHeight="1">
      <c r="E36084" s="576"/>
    </row>
    <row r="36085" spans="5:5" ht="12" customHeight="1">
      <c r="E36085" s="576"/>
    </row>
    <row r="36086" spans="5:5" ht="12" customHeight="1">
      <c r="E36086" s="576"/>
    </row>
    <row r="36087" spans="5:5" ht="12" customHeight="1">
      <c r="E36087" s="576"/>
    </row>
    <row r="36088" spans="5:5" ht="12" customHeight="1">
      <c r="E36088" s="576"/>
    </row>
    <row r="36089" spans="5:5" ht="12" customHeight="1">
      <c r="E36089" s="576"/>
    </row>
    <row r="36090" spans="5:5" ht="12" customHeight="1">
      <c r="E36090" s="576"/>
    </row>
    <row r="36091" spans="5:5" ht="12" customHeight="1">
      <c r="E36091" s="576"/>
    </row>
    <row r="36092" spans="5:5" ht="12" customHeight="1">
      <c r="E36092" s="576"/>
    </row>
    <row r="36093" spans="5:5" ht="12" customHeight="1">
      <c r="E36093" s="576"/>
    </row>
    <row r="36094" spans="5:5" ht="12" customHeight="1">
      <c r="E36094" s="576"/>
    </row>
    <row r="36095" spans="5:5" ht="12" customHeight="1">
      <c r="E36095" s="576"/>
    </row>
    <row r="36096" spans="5:5" ht="12" customHeight="1">
      <c r="E36096" s="576"/>
    </row>
    <row r="36097" spans="5:5" ht="12" customHeight="1">
      <c r="E36097" s="576"/>
    </row>
    <row r="36098" spans="5:5" ht="12" customHeight="1">
      <c r="E36098" s="576"/>
    </row>
    <row r="36099" spans="5:5" ht="12" customHeight="1">
      <c r="E36099" s="576"/>
    </row>
    <row r="36100" spans="5:5" ht="12" customHeight="1">
      <c r="E36100" s="576"/>
    </row>
    <row r="36101" spans="5:5" ht="12" customHeight="1">
      <c r="E36101" s="576"/>
    </row>
    <row r="36102" spans="5:5" ht="12" customHeight="1">
      <c r="E36102" s="576"/>
    </row>
    <row r="36103" spans="5:5" ht="12" customHeight="1">
      <c r="E36103" s="576"/>
    </row>
    <row r="36104" spans="5:5" ht="12" customHeight="1">
      <c r="E36104" s="576"/>
    </row>
    <row r="36105" spans="5:5" ht="12" customHeight="1">
      <c r="E36105" s="576"/>
    </row>
    <row r="36106" spans="5:5" ht="12" customHeight="1">
      <c r="E36106" s="576"/>
    </row>
    <row r="36107" spans="5:5" ht="12" customHeight="1">
      <c r="E36107" s="576"/>
    </row>
    <row r="36108" spans="5:5" ht="12" customHeight="1">
      <c r="E36108" s="576"/>
    </row>
    <row r="36109" spans="5:5" ht="12" customHeight="1">
      <c r="E36109" s="576"/>
    </row>
    <row r="36110" spans="5:5" ht="12" customHeight="1">
      <c r="E36110" s="576"/>
    </row>
    <row r="36111" spans="5:5" ht="12" customHeight="1">
      <c r="E36111" s="576"/>
    </row>
    <row r="36112" spans="5:5" ht="12" customHeight="1">
      <c r="E36112" s="576"/>
    </row>
    <row r="36113" spans="5:5" ht="12" customHeight="1">
      <c r="E36113" s="576"/>
    </row>
    <row r="36114" spans="5:5" ht="12" customHeight="1">
      <c r="E36114" s="576"/>
    </row>
    <row r="36115" spans="5:5" ht="12" customHeight="1">
      <c r="E36115" s="576"/>
    </row>
    <row r="36116" spans="5:5" ht="12" customHeight="1">
      <c r="E36116" s="576"/>
    </row>
    <row r="36117" spans="5:5" ht="12" customHeight="1">
      <c r="E36117" s="576"/>
    </row>
    <row r="36118" spans="5:5" ht="12" customHeight="1">
      <c r="E36118" s="576"/>
    </row>
    <row r="36119" spans="5:5" ht="12" customHeight="1">
      <c r="E36119" s="576"/>
    </row>
    <row r="36120" spans="5:5" ht="12" customHeight="1">
      <c r="E36120" s="576"/>
    </row>
    <row r="36121" spans="5:5" ht="12" customHeight="1">
      <c r="E36121" s="576"/>
    </row>
    <row r="36122" spans="5:5" ht="12" customHeight="1">
      <c r="E36122" s="576"/>
    </row>
    <row r="36123" spans="5:5" ht="12" customHeight="1">
      <c r="E36123" s="576"/>
    </row>
    <row r="36124" spans="5:5" ht="12" customHeight="1">
      <c r="E36124" s="576"/>
    </row>
    <row r="36125" spans="5:5" ht="12" customHeight="1">
      <c r="E36125" s="576"/>
    </row>
    <row r="36126" spans="5:5" ht="12" customHeight="1">
      <c r="E36126" s="576"/>
    </row>
    <row r="36127" spans="5:5" ht="12" customHeight="1">
      <c r="E36127" s="576"/>
    </row>
    <row r="36128" spans="5:5" ht="12" customHeight="1">
      <c r="E36128" s="576"/>
    </row>
    <row r="36129" spans="5:5" ht="12" customHeight="1">
      <c r="E36129" s="576"/>
    </row>
    <row r="36130" spans="5:5" ht="12" customHeight="1">
      <c r="E36130" s="576"/>
    </row>
    <row r="36131" spans="5:5" ht="12" customHeight="1">
      <c r="E36131" s="576"/>
    </row>
    <row r="36132" spans="5:5" ht="12" customHeight="1">
      <c r="E36132" s="576"/>
    </row>
    <row r="36133" spans="5:5" ht="12" customHeight="1">
      <c r="E36133" s="576"/>
    </row>
    <row r="36134" spans="5:5" ht="12" customHeight="1">
      <c r="E36134" s="576"/>
    </row>
    <row r="36135" spans="5:5" ht="12" customHeight="1">
      <c r="E36135" s="576"/>
    </row>
    <row r="36136" spans="5:5" ht="12" customHeight="1">
      <c r="E36136" s="576"/>
    </row>
    <row r="36137" spans="5:5" ht="12" customHeight="1">
      <c r="E36137" s="576"/>
    </row>
    <row r="36138" spans="5:5" ht="12" customHeight="1">
      <c r="E36138" s="576"/>
    </row>
    <row r="36139" spans="5:5" ht="12" customHeight="1">
      <c r="E36139" s="576"/>
    </row>
    <row r="36140" spans="5:5" ht="12" customHeight="1">
      <c r="E36140" s="576"/>
    </row>
    <row r="36141" spans="5:5" ht="12" customHeight="1">
      <c r="E36141" s="576"/>
    </row>
    <row r="36142" spans="5:5" ht="12" customHeight="1">
      <c r="E36142" s="576"/>
    </row>
    <row r="36143" spans="5:5" ht="12" customHeight="1">
      <c r="E36143" s="576"/>
    </row>
    <row r="36144" spans="5:5" ht="12" customHeight="1">
      <c r="E36144" s="576"/>
    </row>
    <row r="36145" spans="5:5" ht="12" customHeight="1">
      <c r="E36145" s="576"/>
    </row>
    <row r="36146" spans="5:5" ht="12" customHeight="1">
      <c r="E36146" s="576"/>
    </row>
    <row r="36147" spans="5:5" ht="12" customHeight="1">
      <c r="E36147" s="576"/>
    </row>
    <row r="36148" spans="5:5" ht="12" customHeight="1">
      <c r="E36148" s="576"/>
    </row>
    <row r="36149" spans="5:5" ht="12" customHeight="1">
      <c r="E36149" s="576"/>
    </row>
    <row r="36150" spans="5:5" ht="12" customHeight="1">
      <c r="E36150" s="576"/>
    </row>
    <row r="36151" spans="5:5" ht="12" customHeight="1">
      <c r="E36151" s="576"/>
    </row>
    <row r="36152" spans="5:5" ht="12" customHeight="1">
      <c r="E36152" s="576"/>
    </row>
    <row r="36153" spans="5:5" ht="12" customHeight="1">
      <c r="E36153" s="576"/>
    </row>
    <row r="36154" spans="5:5" ht="12" customHeight="1">
      <c r="E36154" s="576"/>
    </row>
    <row r="36155" spans="5:5" ht="12" customHeight="1">
      <c r="E36155" s="576"/>
    </row>
    <row r="36156" spans="5:5" ht="12" customHeight="1">
      <c r="E36156" s="576"/>
    </row>
    <row r="36157" spans="5:5" ht="12" customHeight="1">
      <c r="E36157" s="576"/>
    </row>
    <row r="36158" spans="5:5" ht="12" customHeight="1">
      <c r="E36158" s="576"/>
    </row>
    <row r="36159" spans="5:5" ht="12" customHeight="1">
      <c r="E36159" s="576"/>
    </row>
    <row r="36160" spans="5:5" ht="12" customHeight="1">
      <c r="E36160" s="576"/>
    </row>
    <row r="36161" spans="5:5" ht="12" customHeight="1">
      <c r="E36161" s="576"/>
    </row>
    <row r="36162" spans="5:5" ht="12" customHeight="1">
      <c r="E36162" s="576"/>
    </row>
    <row r="36163" spans="5:5" ht="12" customHeight="1">
      <c r="E36163" s="576"/>
    </row>
    <row r="36164" spans="5:5" ht="12" customHeight="1">
      <c r="E36164" s="576"/>
    </row>
    <row r="36165" spans="5:5" ht="12" customHeight="1">
      <c r="E36165" s="576"/>
    </row>
    <row r="36166" spans="5:5" ht="12" customHeight="1">
      <c r="E36166" s="576"/>
    </row>
    <row r="36167" spans="5:5" ht="12" customHeight="1">
      <c r="E36167" s="576"/>
    </row>
    <row r="36168" spans="5:5" ht="12" customHeight="1">
      <c r="E36168" s="576"/>
    </row>
    <row r="36169" spans="5:5" ht="12" customHeight="1">
      <c r="E36169" s="576"/>
    </row>
    <row r="36170" spans="5:5" ht="12" customHeight="1">
      <c r="E36170" s="576"/>
    </row>
    <row r="36171" spans="5:5" ht="12" customHeight="1">
      <c r="E36171" s="576"/>
    </row>
    <row r="36172" spans="5:5" ht="12" customHeight="1">
      <c r="E36172" s="576"/>
    </row>
    <row r="36173" spans="5:5" ht="12" customHeight="1">
      <c r="E36173" s="576"/>
    </row>
    <row r="36174" spans="5:5" ht="12" customHeight="1">
      <c r="E36174" s="576"/>
    </row>
    <row r="36175" spans="5:5" ht="12" customHeight="1">
      <c r="E36175" s="576"/>
    </row>
    <row r="36176" spans="5:5" ht="12" customHeight="1">
      <c r="E36176" s="576"/>
    </row>
    <row r="36177" spans="5:5" ht="12" customHeight="1">
      <c r="E36177" s="576"/>
    </row>
    <row r="36178" spans="5:5" ht="12" customHeight="1">
      <c r="E36178" s="576"/>
    </row>
    <row r="36179" spans="5:5" ht="12" customHeight="1">
      <c r="E36179" s="576"/>
    </row>
    <row r="36180" spans="5:5" ht="12" customHeight="1">
      <c r="E36180" s="576"/>
    </row>
    <row r="36181" spans="5:5" ht="12" customHeight="1">
      <c r="E36181" s="576"/>
    </row>
    <row r="36182" spans="5:5" ht="12" customHeight="1">
      <c r="E36182" s="576"/>
    </row>
    <row r="36183" spans="5:5" ht="12" customHeight="1">
      <c r="E36183" s="576"/>
    </row>
    <row r="36184" spans="5:5" ht="12" customHeight="1">
      <c r="E36184" s="576"/>
    </row>
    <row r="36185" spans="5:5" ht="12" customHeight="1">
      <c r="E36185" s="576"/>
    </row>
    <row r="36186" spans="5:5" ht="12" customHeight="1">
      <c r="E36186" s="576"/>
    </row>
    <row r="36187" spans="5:5" ht="12" customHeight="1">
      <c r="E36187" s="576"/>
    </row>
    <row r="36188" spans="5:5" ht="12" customHeight="1">
      <c r="E36188" s="576"/>
    </row>
    <row r="36189" spans="5:5" ht="12" customHeight="1">
      <c r="E36189" s="576"/>
    </row>
    <row r="36190" spans="5:5" ht="12" customHeight="1">
      <c r="E36190" s="576"/>
    </row>
    <row r="36191" spans="5:5" ht="12" customHeight="1">
      <c r="E36191" s="576"/>
    </row>
    <row r="36192" spans="5:5" ht="12" customHeight="1">
      <c r="E36192" s="576"/>
    </row>
    <row r="36193" spans="5:5" ht="12" customHeight="1">
      <c r="E36193" s="576"/>
    </row>
    <row r="36194" spans="5:5" ht="12" customHeight="1">
      <c r="E36194" s="576"/>
    </row>
    <row r="36195" spans="5:5" ht="12" customHeight="1">
      <c r="E36195" s="576"/>
    </row>
    <row r="36196" spans="5:5" ht="12" customHeight="1">
      <c r="E36196" s="576"/>
    </row>
    <row r="36197" spans="5:5" ht="12" customHeight="1">
      <c r="E36197" s="576"/>
    </row>
    <row r="36198" spans="5:5" ht="12" customHeight="1">
      <c r="E36198" s="576"/>
    </row>
    <row r="36199" spans="5:5" ht="12" customHeight="1">
      <c r="E36199" s="576"/>
    </row>
    <row r="36200" spans="5:5" ht="12" customHeight="1">
      <c r="E36200" s="576"/>
    </row>
    <row r="36201" spans="5:5" ht="12" customHeight="1">
      <c r="E36201" s="576"/>
    </row>
    <row r="36202" spans="5:5" ht="12" customHeight="1">
      <c r="E36202" s="576"/>
    </row>
    <row r="36203" spans="5:5" ht="12" customHeight="1">
      <c r="E36203" s="576"/>
    </row>
    <row r="36204" spans="5:5" ht="12" customHeight="1">
      <c r="E36204" s="576"/>
    </row>
    <row r="36205" spans="5:5" ht="12" customHeight="1">
      <c r="E36205" s="576"/>
    </row>
    <row r="36206" spans="5:5" ht="12" customHeight="1">
      <c r="E36206" s="576"/>
    </row>
    <row r="36207" spans="5:5" ht="12" customHeight="1">
      <c r="E36207" s="576"/>
    </row>
    <row r="36208" spans="5:5" ht="12" customHeight="1">
      <c r="E36208" s="576"/>
    </row>
    <row r="36209" spans="5:5" ht="12" customHeight="1">
      <c r="E36209" s="576"/>
    </row>
    <row r="36210" spans="5:5" ht="12" customHeight="1">
      <c r="E36210" s="576"/>
    </row>
    <row r="36211" spans="5:5" ht="12" customHeight="1">
      <c r="E36211" s="576"/>
    </row>
    <row r="36212" spans="5:5" ht="12" customHeight="1">
      <c r="E36212" s="576"/>
    </row>
    <row r="36213" spans="5:5" ht="12" customHeight="1">
      <c r="E36213" s="576"/>
    </row>
    <row r="36214" spans="5:5" ht="12" customHeight="1">
      <c r="E36214" s="576"/>
    </row>
    <row r="36215" spans="5:5" ht="12" customHeight="1">
      <c r="E36215" s="576"/>
    </row>
    <row r="36216" spans="5:5" ht="12" customHeight="1">
      <c r="E36216" s="576"/>
    </row>
    <row r="36217" spans="5:5" ht="12" customHeight="1">
      <c r="E36217" s="576"/>
    </row>
    <row r="36218" spans="5:5" ht="12" customHeight="1">
      <c r="E36218" s="576"/>
    </row>
    <row r="36219" spans="5:5" ht="12" customHeight="1">
      <c r="E36219" s="576"/>
    </row>
    <row r="36220" spans="5:5" ht="12" customHeight="1">
      <c r="E36220" s="576"/>
    </row>
    <row r="36221" spans="5:5" ht="12" customHeight="1">
      <c r="E36221" s="576"/>
    </row>
    <row r="36222" spans="5:5" ht="12" customHeight="1">
      <c r="E36222" s="576"/>
    </row>
    <row r="36223" spans="5:5" ht="12" customHeight="1">
      <c r="E36223" s="576"/>
    </row>
    <row r="36224" spans="5:5" ht="12" customHeight="1">
      <c r="E36224" s="576"/>
    </row>
    <row r="36225" spans="5:5" ht="12" customHeight="1">
      <c r="E36225" s="576"/>
    </row>
    <row r="36226" spans="5:5" ht="12" customHeight="1">
      <c r="E36226" s="576"/>
    </row>
    <row r="36227" spans="5:5" ht="12" customHeight="1">
      <c r="E36227" s="576"/>
    </row>
    <row r="36228" spans="5:5" ht="12" customHeight="1">
      <c r="E36228" s="576"/>
    </row>
    <row r="36229" spans="5:5" ht="12" customHeight="1">
      <c r="E36229" s="576"/>
    </row>
    <row r="36230" spans="5:5" ht="12" customHeight="1">
      <c r="E36230" s="576"/>
    </row>
    <row r="36231" spans="5:5" ht="12" customHeight="1">
      <c r="E36231" s="576"/>
    </row>
    <row r="36232" spans="5:5" ht="12" customHeight="1">
      <c r="E36232" s="576"/>
    </row>
    <row r="36233" spans="5:5" ht="12" customHeight="1">
      <c r="E36233" s="576"/>
    </row>
    <row r="36234" spans="5:5" ht="12" customHeight="1">
      <c r="E36234" s="576"/>
    </row>
    <row r="36235" spans="5:5" ht="12" customHeight="1">
      <c r="E36235" s="576"/>
    </row>
    <row r="36236" spans="5:5" ht="12" customHeight="1">
      <c r="E36236" s="576"/>
    </row>
    <row r="36237" spans="5:5" ht="12" customHeight="1">
      <c r="E36237" s="576"/>
    </row>
    <row r="36238" spans="5:5" ht="12" customHeight="1">
      <c r="E36238" s="576"/>
    </row>
    <row r="36239" spans="5:5" ht="12" customHeight="1">
      <c r="E36239" s="576"/>
    </row>
    <row r="36240" spans="5:5" ht="12" customHeight="1">
      <c r="E36240" s="576"/>
    </row>
    <row r="36241" spans="5:5" ht="12" customHeight="1">
      <c r="E36241" s="576"/>
    </row>
    <row r="36242" spans="5:5" ht="12" customHeight="1">
      <c r="E36242" s="576"/>
    </row>
    <row r="36243" spans="5:5" ht="12" customHeight="1">
      <c r="E36243" s="576"/>
    </row>
    <row r="36244" spans="5:5" ht="12" customHeight="1">
      <c r="E36244" s="576"/>
    </row>
    <row r="36245" spans="5:5" ht="12" customHeight="1">
      <c r="E36245" s="576"/>
    </row>
    <row r="36246" spans="5:5" ht="12" customHeight="1">
      <c r="E36246" s="576"/>
    </row>
    <row r="36247" spans="5:5" ht="12" customHeight="1">
      <c r="E36247" s="576"/>
    </row>
    <row r="36248" spans="5:5" ht="12" customHeight="1">
      <c r="E36248" s="576"/>
    </row>
    <row r="36249" spans="5:5" ht="12" customHeight="1">
      <c r="E36249" s="576"/>
    </row>
    <row r="36250" spans="5:5" ht="12" customHeight="1">
      <c r="E36250" s="576"/>
    </row>
    <row r="36251" spans="5:5" ht="12" customHeight="1">
      <c r="E36251" s="576"/>
    </row>
    <row r="36252" spans="5:5" ht="12" customHeight="1">
      <c r="E36252" s="576"/>
    </row>
    <row r="36253" spans="5:5" ht="12" customHeight="1">
      <c r="E36253" s="576"/>
    </row>
    <row r="36254" spans="5:5" ht="12" customHeight="1">
      <c r="E36254" s="576"/>
    </row>
    <row r="36255" spans="5:5" ht="12" customHeight="1">
      <c r="E36255" s="576"/>
    </row>
    <row r="36256" spans="5:5" ht="12" customHeight="1">
      <c r="E36256" s="576"/>
    </row>
    <row r="36257" spans="5:5" ht="12" customHeight="1">
      <c r="E36257" s="576"/>
    </row>
    <row r="36258" spans="5:5" ht="12" customHeight="1">
      <c r="E36258" s="576"/>
    </row>
    <row r="36259" spans="5:5" ht="12" customHeight="1">
      <c r="E36259" s="576"/>
    </row>
    <row r="36260" spans="5:5" ht="12" customHeight="1">
      <c r="E36260" s="576"/>
    </row>
    <row r="36261" spans="5:5" ht="12" customHeight="1">
      <c r="E36261" s="576"/>
    </row>
    <row r="36262" spans="5:5" ht="12" customHeight="1">
      <c r="E36262" s="576"/>
    </row>
    <row r="36263" spans="5:5" ht="12" customHeight="1">
      <c r="E36263" s="576"/>
    </row>
    <row r="36264" spans="5:5" ht="12" customHeight="1">
      <c r="E36264" s="576"/>
    </row>
    <row r="36265" spans="5:5" ht="12" customHeight="1">
      <c r="E36265" s="576"/>
    </row>
    <row r="36266" spans="5:5" ht="12" customHeight="1">
      <c r="E36266" s="576"/>
    </row>
    <row r="36267" spans="5:5" ht="12" customHeight="1">
      <c r="E36267" s="576"/>
    </row>
    <row r="36268" spans="5:5" ht="12" customHeight="1">
      <c r="E36268" s="576"/>
    </row>
    <row r="36269" spans="5:5" ht="12" customHeight="1">
      <c r="E36269" s="576"/>
    </row>
    <row r="36270" spans="5:5" ht="12" customHeight="1">
      <c r="E36270" s="576"/>
    </row>
    <row r="36271" spans="5:5" ht="12" customHeight="1">
      <c r="E36271" s="576"/>
    </row>
    <row r="36272" spans="5:5" ht="12" customHeight="1">
      <c r="E36272" s="576"/>
    </row>
    <row r="36273" spans="5:5" ht="12" customHeight="1">
      <c r="E36273" s="576"/>
    </row>
    <row r="36274" spans="5:5" ht="12" customHeight="1">
      <c r="E36274" s="576"/>
    </row>
    <row r="36275" spans="5:5" ht="12" customHeight="1">
      <c r="E36275" s="576"/>
    </row>
    <row r="36276" spans="5:5" ht="12" customHeight="1">
      <c r="E36276" s="576"/>
    </row>
    <row r="36277" spans="5:5" ht="12" customHeight="1">
      <c r="E36277" s="576"/>
    </row>
    <row r="36278" spans="5:5" ht="12" customHeight="1">
      <c r="E36278" s="576"/>
    </row>
    <row r="36279" spans="5:5" ht="12" customHeight="1">
      <c r="E36279" s="576"/>
    </row>
    <row r="36280" spans="5:5" ht="12" customHeight="1">
      <c r="E36280" s="576"/>
    </row>
    <row r="36281" spans="5:5" ht="12" customHeight="1">
      <c r="E36281" s="576"/>
    </row>
    <row r="36282" spans="5:5" ht="12" customHeight="1">
      <c r="E36282" s="576"/>
    </row>
    <row r="36283" spans="5:5" ht="12" customHeight="1">
      <c r="E36283" s="576"/>
    </row>
    <row r="36284" spans="5:5" ht="12" customHeight="1">
      <c r="E36284" s="576"/>
    </row>
    <row r="36285" spans="5:5" ht="12" customHeight="1">
      <c r="E36285" s="576"/>
    </row>
    <row r="36286" spans="5:5" ht="12" customHeight="1">
      <c r="E36286" s="576"/>
    </row>
    <row r="36287" spans="5:5" ht="12" customHeight="1">
      <c r="E36287" s="576"/>
    </row>
    <row r="36288" spans="5:5" ht="12" customHeight="1">
      <c r="E36288" s="576"/>
    </row>
    <row r="36289" spans="5:5" ht="12" customHeight="1">
      <c r="E36289" s="576"/>
    </row>
    <row r="36290" spans="5:5" ht="12" customHeight="1">
      <c r="E36290" s="576"/>
    </row>
    <row r="36291" spans="5:5" ht="12" customHeight="1">
      <c r="E36291" s="576"/>
    </row>
    <row r="36292" spans="5:5" ht="12" customHeight="1">
      <c r="E36292" s="576"/>
    </row>
    <row r="36293" spans="5:5" ht="12" customHeight="1">
      <c r="E36293" s="576"/>
    </row>
    <row r="36294" spans="5:5" ht="12" customHeight="1">
      <c r="E36294" s="576"/>
    </row>
    <row r="36295" spans="5:5" ht="12" customHeight="1">
      <c r="E36295" s="576"/>
    </row>
    <row r="36296" spans="5:5" ht="12" customHeight="1">
      <c r="E36296" s="576"/>
    </row>
    <row r="36297" spans="5:5" ht="12" customHeight="1">
      <c r="E36297" s="576"/>
    </row>
    <row r="36298" spans="5:5" ht="12" customHeight="1">
      <c r="E36298" s="576"/>
    </row>
    <row r="36299" spans="5:5" ht="12" customHeight="1">
      <c r="E36299" s="576"/>
    </row>
    <row r="36300" spans="5:5" ht="12" customHeight="1">
      <c r="E36300" s="576"/>
    </row>
    <row r="36301" spans="5:5" ht="12" customHeight="1">
      <c r="E36301" s="576"/>
    </row>
    <row r="36302" spans="5:5" ht="12" customHeight="1">
      <c r="E36302" s="576"/>
    </row>
    <row r="36303" spans="5:5" ht="12" customHeight="1">
      <c r="E36303" s="576"/>
    </row>
    <row r="36304" spans="5:5" ht="12" customHeight="1">
      <c r="E36304" s="576"/>
    </row>
    <row r="36305" spans="5:5" ht="12" customHeight="1">
      <c r="E36305" s="576"/>
    </row>
    <row r="36306" spans="5:5" ht="12" customHeight="1">
      <c r="E36306" s="576"/>
    </row>
    <row r="36307" spans="5:5" ht="12" customHeight="1">
      <c r="E36307" s="576"/>
    </row>
    <row r="36308" spans="5:5" ht="12" customHeight="1">
      <c r="E36308" s="576"/>
    </row>
    <row r="36309" spans="5:5" ht="12" customHeight="1">
      <c r="E36309" s="576"/>
    </row>
    <row r="36310" spans="5:5" ht="12" customHeight="1">
      <c r="E36310" s="576"/>
    </row>
    <row r="36311" spans="5:5" ht="12" customHeight="1">
      <c r="E36311" s="576"/>
    </row>
    <row r="36312" spans="5:5" ht="12" customHeight="1">
      <c r="E36312" s="576"/>
    </row>
    <row r="36313" spans="5:5" ht="12" customHeight="1">
      <c r="E36313" s="576"/>
    </row>
    <row r="36314" spans="5:5" ht="12" customHeight="1">
      <c r="E36314" s="576"/>
    </row>
    <row r="36315" spans="5:5" ht="12" customHeight="1">
      <c r="E36315" s="576"/>
    </row>
    <row r="36316" spans="5:5" ht="12" customHeight="1">
      <c r="E36316" s="576"/>
    </row>
    <row r="36317" spans="5:5" ht="12" customHeight="1">
      <c r="E36317" s="576"/>
    </row>
    <row r="36318" spans="5:5" ht="12" customHeight="1">
      <c r="E36318" s="576"/>
    </row>
    <row r="36319" spans="5:5" ht="12" customHeight="1">
      <c r="E36319" s="576"/>
    </row>
    <row r="36320" spans="5:5" ht="12" customHeight="1">
      <c r="E36320" s="576"/>
    </row>
    <row r="36321" spans="5:5" ht="12" customHeight="1">
      <c r="E36321" s="576"/>
    </row>
    <row r="36322" spans="5:5" ht="12" customHeight="1">
      <c r="E36322" s="576"/>
    </row>
    <row r="36323" spans="5:5" ht="12" customHeight="1">
      <c r="E36323" s="576"/>
    </row>
    <row r="36324" spans="5:5" ht="12" customHeight="1">
      <c r="E36324" s="576"/>
    </row>
    <row r="36325" spans="5:5" ht="12" customHeight="1">
      <c r="E36325" s="576"/>
    </row>
    <row r="36326" spans="5:5" ht="12" customHeight="1">
      <c r="E36326" s="576"/>
    </row>
    <row r="36327" spans="5:5" ht="12" customHeight="1">
      <c r="E36327" s="576"/>
    </row>
    <row r="36328" spans="5:5" ht="12" customHeight="1">
      <c r="E36328" s="576"/>
    </row>
    <row r="36329" spans="5:5" ht="12" customHeight="1">
      <c r="E36329" s="576"/>
    </row>
    <row r="36330" spans="5:5" ht="12" customHeight="1">
      <c r="E36330" s="576"/>
    </row>
    <row r="36331" spans="5:5" ht="12" customHeight="1">
      <c r="E36331" s="576"/>
    </row>
    <row r="36332" spans="5:5" ht="12" customHeight="1">
      <c r="E36332" s="576"/>
    </row>
    <row r="36333" spans="5:5" ht="12" customHeight="1">
      <c r="E36333" s="576"/>
    </row>
    <row r="36334" spans="5:5" ht="12" customHeight="1">
      <c r="E36334" s="576"/>
    </row>
    <row r="36335" spans="5:5" ht="12" customHeight="1">
      <c r="E36335" s="576"/>
    </row>
    <row r="36336" spans="5:5" ht="12" customHeight="1">
      <c r="E36336" s="576"/>
    </row>
    <row r="36337" spans="5:5" ht="12" customHeight="1">
      <c r="E36337" s="576"/>
    </row>
    <row r="36338" spans="5:5" ht="12" customHeight="1">
      <c r="E36338" s="576"/>
    </row>
    <row r="36339" spans="5:5" ht="12" customHeight="1">
      <c r="E36339" s="576"/>
    </row>
    <row r="36340" spans="5:5" ht="12" customHeight="1">
      <c r="E36340" s="576"/>
    </row>
    <row r="36341" spans="5:5" ht="12" customHeight="1">
      <c r="E36341" s="576"/>
    </row>
    <row r="36342" spans="5:5" ht="12" customHeight="1">
      <c r="E36342" s="576"/>
    </row>
    <row r="36343" spans="5:5" ht="12" customHeight="1">
      <c r="E36343" s="576"/>
    </row>
    <row r="36344" spans="5:5" ht="12" customHeight="1">
      <c r="E36344" s="576"/>
    </row>
    <row r="36345" spans="5:5" ht="12" customHeight="1">
      <c r="E36345" s="576"/>
    </row>
    <row r="36346" spans="5:5" ht="12" customHeight="1">
      <c r="E36346" s="576"/>
    </row>
    <row r="36347" spans="5:5" ht="12" customHeight="1">
      <c r="E36347" s="576"/>
    </row>
    <row r="36348" spans="5:5" ht="12" customHeight="1">
      <c r="E36348" s="576"/>
    </row>
    <row r="36349" spans="5:5" ht="12" customHeight="1">
      <c r="E36349" s="576"/>
    </row>
    <row r="36350" spans="5:5" ht="12" customHeight="1">
      <c r="E36350" s="576"/>
    </row>
    <row r="36351" spans="5:5" ht="12" customHeight="1">
      <c r="E36351" s="576"/>
    </row>
    <row r="36352" spans="5:5" ht="12" customHeight="1">
      <c r="E36352" s="576"/>
    </row>
    <row r="36353" spans="5:5" ht="12" customHeight="1">
      <c r="E36353" s="576"/>
    </row>
    <row r="36354" spans="5:5" ht="12" customHeight="1">
      <c r="E36354" s="576"/>
    </row>
    <row r="36355" spans="5:5" ht="12" customHeight="1">
      <c r="E36355" s="576"/>
    </row>
    <row r="36356" spans="5:5" ht="12" customHeight="1">
      <c r="E36356" s="576"/>
    </row>
    <row r="36357" spans="5:5" ht="12" customHeight="1">
      <c r="E36357" s="576"/>
    </row>
    <row r="36358" spans="5:5" ht="12" customHeight="1">
      <c r="E36358" s="576"/>
    </row>
    <row r="36359" spans="5:5" ht="12" customHeight="1">
      <c r="E36359" s="576"/>
    </row>
    <row r="36360" spans="5:5" ht="12" customHeight="1">
      <c r="E36360" s="576"/>
    </row>
    <row r="36361" spans="5:5" ht="12" customHeight="1">
      <c r="E36361" s="576"/>
    </row>
    <row r="36362" spans="5:5" ht="12" customHeight="1">
      <c r="E36362" s="576"/>
    </row>
    <row r="36363" spans="5:5" ht="12" customHeight="1">
      <c r="E36363" s="576"/>
    </row>
    <row r="36364" spans="5:5" ht="12" customHeight="1">
      <c r="E36364" s="576"/>
    </row>
    <row r="36365" spans="5:5" ht="12" customHeight="1">
      <c r="E36365" s="576"/>
    </row>
    <row r="36366" spans="5:5" ht="12" customHeight="1">
      <c r="E36366" s="576"/>
    </row>
    <row r="36367" spans="5:5" ht="12" customHeight="1">
      <c r="E36367" s="576"/>
    </row>
    <row r="36368" spans="5:5" ht="12" customHeight="1">
      <c r="E36368" s="576"/>
    </row>
    <row r="36369" spans="5:5" ht="12" customHeight="1">
      <c r="E36369" s="576"/>
    </row>
    <row r="36370" spans="5:5" ht="12" customHeight="1">
      <c r="E36370" s="576"/>
    </row>
    <row r="36371" spans="5:5" ht="12" customHeight="1">
      <c r="E36371" s="576"/>
    </row>
    <row r="36372" spans="5:5" ht="12" customHeight="1">
      <c r="E36372" s="576"/>
    </row>
    <row r="36373" spans="5:5" ht="12" customHeight="1">
      <c r="E36373" s="576"/>
    </row>
    <row r="36374" spans="5:5" ht="12" customHeight="1">
      <c r="E36374" s="576"/>
    </row>
    <row r="36375" spans="5:5" ht="12" customHeight="1">
      <c r="E36375" s="576"/>
    </row>
    <row r="36376" spans="5:5" ht="12" customHeight="1">
      <c r="E36376" s="576"/>
    </row>
    <row r="36377" spans="5:5" ht="12" customHeight="1">
      <c r="E36377" s="576"/>
    </row>
    <row r="36378" spans="5:5" ht="12" customHeight="1">
      <c r="E36378" s="576"/>
    </row>
    <row r="36379" spans="5:5" ht="12" customHeight="1">
      <c r="E36379" s="576"/>
    </row>
    <row r="36380" spans="5:5" ht="12" customHeight="1">
      <c r="E36380" s="576"/>
    </row>
    <row r="36381" spans="5:5" ht="12" customHeight="1">
      <c r="E36381" s="576"/>
    </row>
    <row r="36382" spans="5:5" ht="12" customHeight="1">
      <c r="E36382" s="576"/>
    </row>
    <row r="36383" spans="5:5" ht="12" customHeight="1">
      <c r="E36383" s="576"/>
    </row>
    <row r="36384" spans="5:5" ht="12" customHeight="1">
      <c r="E36384" s="576"/>
    </row>
    <row r="36385" spans="5:5" ht="12" customHeight="1">
      <c r="E36385" s="576"/>
    </row>
    <row r="36386" spans="5:5" ht="12" customHeight="1">
      <c r="E36386" s="576"/>
    </row>
    <row r="36387" spans="5:5" ht="12" customHeight="1">
      <c r="E36387" s="576"/>
    </row>
    <row r="36388" spans="5:5" ht="12" customHeight="1">
      <c r="E36388" s="576"/>
    </row>
    <row r="36389" spans="5:5" ht="12" customHeight="1">
      <c r="E36389" s="576"/>
    </row>
    <row r="36390" spans="5:5" ht="12" customHeight="1">
      <c r="E36390" s="576"/>
    </row>
    <row r="36391" spans="5:5" ht="12" customHeight="1">
      <c r="E36391" s="576"/>
    </row>
    <row r="36392" spans="5:5" ht="12" customHeight="1">
      <c r="E36392" s="576"/>
    </row>
    <row r="36393" spans="5:5" ht="12" customHeight="1">
      <c r="E36393" s="576"/>
    </row>
    <row r="36394" spans="5:5" ht="12" customHeight="1">
      <c r="E36394" s="576"/>
    </row>
    <row r="36395" spans="5:5" ht="12" customHeight="1">
      <c r="E36395" s="576"/>
    </row>
    <row r="36396" spans="5:5" ht="12" customHeight="1">
      <c r="E36396" s="576"/>
    </row>
    <row r="36397" spans="5:5" ht="12" customHeight="1">
      <c r="E36397" s="576"/>
    </row>
    <row r="36398" spans="5:5" ht="12" customHeight="1">
      <c r="E36398" s="576"/>
    </row>
    <row r="36399" spans="5:5" ht="12" customHeight="1">
      <c r="E36399" s="576"/>
    </row>
    <row r="36400" spans="5:5" ht="12" customHeight="1">
      <c r="E36400" s="576"/>
    </row>
    <row r="36401" spans="5:5" ht="12" customHeight="1">
      <c r="E36401" s="576"/>
    </row>
    <row r="36402" spans="5:5" ht="12" customHeight="1">
      <c r="E36402" s="576"/>
    </row>
    <row r="36403" spans="5:5" ht="12" customHeight="1">
      <c r="E36403" s="576"/>
    </row>
    <row r="36404" spans="5:5" ht="12" customHeight="1">
      <c r="E36404" s="576"/>
    </row>
    <row r="36405" spans="5:5" ht="12" customHeight="1">
      <c r="E36405" s="576"/>
    </row>
    <row r="36406" spans="5:5" ht="12" customHeight="1">
      <c r="E36406" s="576"/>
    </row>
    <row r="36407" spans="5:5" ht="12" customHeight="1">
      <c r="E36407" s="576"/>
    </row>
    <row r="36408" spans="5:5" ht="12" customHeight="1">
      <c r="E36408" s="576"/>
    </row>
    <row r="36409" spans="5:5" ht="12" customHeight="1">
      <c r="E36409" s="576"/>
    </row>
    <row r="36410" spans="5:5" ht="12" customHeight="1">
      <c r="E36410" s="576"/>
    </row>
    <row r="36411" spans="5:5" ht="12" customHeight="1">
      <c r="E36411" s="576"/>
    </row>
    <row r="36412" spans="5:5" ht="12" customHeight="1">
      <c r="E36412" s="576"/>
    </row>
    <row r="36413" spans="5:5" ht="12" customHeight="1">
      <c r="E36413" s="576"/>
    </row>
    <row r="36414" spans="5:5" ht="12" customHeight="1">
      <c r="E36414" s="576"/>
    </row>
    <row r="36415" spans="5:5" ht="12" customHeight="1">
      <c r="E36415" s="576"/>
    </row>
    <row r="36416" spans="5:5" ht="12" customHeight="1">
      <c r="E36416" s="576"/>
    </row>
    <row r="36417" spans="5:5" ht="12" customHeight="1">
      <c r="E36417" s="576"/>
    </row>
    <row r="36418" spans="5:5" ht="12" customHeight="1">
      <c r="E36418" s="576"/>
    </row>
    <row r="36419" spans="5:5" ht="12" customHeight="1">
      <c r="E36419" s="576"/>
    </row>
    <row r="36420" spans="5:5" ht="12" customHeight="1">
      <c r="E36420" s="576"/>
    </row>
    <row r="36421" spans="5:5" ht="12" customHeight="1">
      <c r="E36421" s="576"/>
    </row>
    <row r="36422" spans="5:5" ht="12" customHeight="1">
      <c r="E36422" s="576"/>
    </row>
    <row r="36423" spans="5:5" ht="12" customHeight="1">
      <c r="E36423" s="576"/>
    </row>
    <row r="36424" spans="5:5" ht="12" customHeight="1">
      <c r="E36424" s="576"/>
    </row>
    <row r="36425" spans="5:5" ht="12" customHeight="1">
      <c r="E36425" s="576"/>
    </row>
    <row r="36426" spans="5:5" ht="12" customHeight="1">
      <c r="E36426" s="576"/>
    </row>
    <row r="36427" spans="5:5" ht="12" customHeight="1">
      <c r="E36427" s="576"/>
    </row>
    <row r="36428" spans="5:5" ht="12" customHeight="1">
      <c r="E36428" s="576"/>
    </row>
    <row r="36429" spans="5:5" ht="12" customHeight="1">
      <c r="E36429" s="576"/>
    </row>
    <row r="36430" spans="5:5" ht="12" customHeight="1">
      <c r="E36430" s="576"/>
    </row>
    <row r="36431" spans="5:5" ht="12" customHeight="1">
      <c r="E36431" s="576"/>
    </row>
    <row r="36432" spans="5:5" ht="12" customHeight="1">
      <c r="E36432" s="576"/>
    </row>
    <row r="36433" spans="5:5" ht="12" customHeight="1">
      <c r="E36433" s="576"/>
    </row>
    <row r="36434" spans="5:5" ht="12" customHeight="1">
      <c r="E36434" s="576"/>
    </row>
    <row r="36435" spans="5:5" ht="12" customHeight="1">
      <c r="E36435" s="576"/>
    </row>
    <row r="36436" spans="5:5" ht="12" customHeight="1">
      <c r="E36436" s="576"/>
    </row>
    <row r="36437" spans="5:5" ht="12" customHeight="1">
      <c r="E36437" s="576"/>
    </row>
    <row r="36438" spans="5:5" ht="12" customHeight="1">
      <c r="E36438" s="576"/>
    </row>
    <row r="36439" spans="5:5" ht="12" customHeight="1">
      <c r="E36439" s="576"/>
    </row>
    <row r="36440" spans="5:5" ht="12" customHeight="1">
      <c r="E36440" s="576"/>
    </row>
    <row r="36441" spans="5:5" ht="12" customHeight="1">
      <c r="E36441" s="576"/>
    </row>
    <row r="36442" spans="5:5" ht="12" customHeight="1">
      <c r="E36442" s="576"/>
    </row>
    <row r="36443" spans="5:5" ht="12" customHeight="1">
      <c r="E36443" s="576"/>
    </row>
    <row r="36444" spans="5:5" ht="12" customHeight="1">
      <c r="E36444" s="576"/>
    </row>
    <row r="36445" spans="5:5" ht="12" customHeight="1">
      <c r="E36445" s="576"/>
    </row>
    <row r="36446" spans="5:5" ht="12" customHeight="1">
      <c r="E36446" s="576"/>
    </row>
    <row r="36447" spans="5:5" ht="12" customHeight="1">
      <c r="E36447" s="576"/>
    </row>
    <row r="36448" spans="5:5" ht="12" customHeight="1">
      <c r="E36448" s="576"/>
    </row>
    <row r="36449" spans="5:5" ht="12" customHeight="1">
      <c r="E36449" s="576"/>
    </row>
    <row r="36450" spans="5:5" ht="12" customHeight="1">
      <c r="E36450" s="576"/>
    </row>
    <row r="36451" spans="5:5" ht="12" customHeight="1">
      <c r="E36451" s="576"/>
    </row>
    <row r="36452" spans="5:5" ht="12" customHeight="1">
      <c r="E36452" s="576"/>
    </row>
    <row r="36453" spans="5:5" ht="12" customHeight="1">
      <c r="E36453" s="576"/>
    </row>
    <row r="36454" spans="5:5" ht="12" customHeight="1">
      <c r="E36454" s="576"/>
    </row>
    <row r="36455" spans="5:5" ht="12" customHeight="1">
      <c r="E36455" s="576"/>
    </row>
    <row r="36456" spans="5:5" ht="12" customHeight="1">
      <c r="E36456" s="576"/>
    </row>
    <row r="36457" spans="5:5" ht="12" customHeight="1">
      <c r="E36457" s="576"/>
    </row>
    <row r="36458" spans="5:5" ht="12" customHeight="1">
      <c r="E36458" s="576"/>
    </row>
    <row r="36459" spans="5:5" ht="12" customHeight="1">
      <c r="E36459" s="576"/>
    </row>
    <row r="36460" spans="5:5" ht="12" customHeight="1">
      <c r="E36460" s="576"/>
    </row>
    <row r="36461" spans="5:5" ht="12" customHeight="1">
      <c r="E36461" s="576"/>
    </row>
    <row r="36462" spans="5:5" ht="12" customHeight="1">
      <c r="E36462" s="576"/>
    </row>
    <row r="36463" spans="5:5" ht="12" customHeight="1">
      <c r="E36463" s="576"/>
    </row>
    <row r="36464" spans="5:5" ht="12" customHeight="1">
      <c r="E36464" s="576"/>
    </row>
    <row r="36465" spans="5:5" ht="12" customHeight="1">
      <c r="E36465" s="576"/>
    </row>
    <row r="36466" spans="5:5" ht="12" customHeight="1">
      <c r="E36466" s="576"/>
    </row>
    <row r="36467" spans="5:5" ht="12" customHeight="1">
      <c r="E36467" s="576"/>
    </row>
    <row r="36468" spans="5:5" ht="12" customHeight="1">
      <c r="E36468" s="576"/>
    </row>
    <row r="36469" spans="5:5" ht="12" customHeight="1">
      <c r="E36469" s="576"/>
    </row>
    <row r="36470" spans="5:5" ht="12" customHeight="1">
      <c r="E36470" s="576"/>
    </row>
    <row r="36471" spans="5:5" ht="12" customHeight="1">
      <c r="E36471" s="576"/>
    </row>
    <row r="36472" spans="5:5" ht="12" customHeight="1">
      <c r="E36472" s="576"/>
    </row>
    <row r="36473" spans="5:5" ht="12" customHeight="1">
      <c r="E36473" s="576"/>
    </row>
    <row r="36474" spans="5:5" ht="12" customHeight="1">
      <c r="E36474" s="576"/>
    </row>
    <row r="36475" spans="5:5" ht="12" customHeight="1">
      <c r="E36475" s="576"/>
    </row>
    <row r="36476" spans="5:5" ht="12" customHeight="1">
      <c r="E36476" s="576"/>
    </row>
    <row r="36477" spans="5:5" ht="12" customHeight="1">
      <c r="E36477" s="576"/>
    </row>
    <row r="36478" spans="5:5" ht="12" customHeight="1">
      <c r="E36478" s="576"/>
    </row>
    <row r="36479" spans="5:5" ht="12" customHeight="1">
      <c r="E36479" s="576"/>
    </row>
    <row r="36480" spans="5:5" ht="12" customHeight="1">
      <c r="E36480" s="576"/>
    </row>
    <row r="36481" spans="5:5" ht="12" customHeight="1">
      <c r="E36481" s="576"/>
    </row>
    <row r="36482" spans="5:5" ht="12" customHeight="1">
      <c r="E36482" s="576"/>
    </row>
    <row r="36483" spans="5:5" ht="12" customHeight="1">
      <c r="E36483" s="576"/>
    </row>
    <row r="36484" spans="5:5" ht="12" customHeight="1">
      <c r="E36484" s="576"/>
    </row>
    <row r="36485" spans="5:5" ht="12" customHeight="1">
      <c r="E36485" s="576"/>
    </row>
    <row r="36486" spans="5:5" ht="12" customHeight="1">
      <c r="E36486" s="576"/>
    </row>
    <row r="36487" spans="5:5" ht="12" customHeight="1">
      <c r="E36487" s="576"/>
    </row>
    <row r="36488" spans="5:5" ht="12" customHeight="1">
      <c r="E36488" s="576"/>
    </row>
    <row r="36489" spans="5:5" ht="12" customHeight="1">
      <c r="E36489" s="576"/>
    </row>
    <row r="36490" spans="5:5" ht="12" customHeight="1">
      <c r="E36490" s="576"/>
    </row>
    <row r="36491" spans="5:5" ht="12" customHeight="1">
      <c r="E36491" s="576"/>
    </row>
    <row r="36492" spans="5:5" ht="12" customHeight="1">
      <c r="E36492" s="576"/>
    </row>
    <row r="36493" spans="5:5" ht="12" customHeight="1">
      <c r="E36493" s="576"/>
    </row>
    <row r="36494" spans="5:5" ht="12" customHeight="1">
      <c r="E36494" s="576"/>
    </row>
    <row r="36495" spans="5:5" ht="12" customHeight="1">
      <c r="E36495" s="576"/>
    </row>
    <row r="36496" spans="5:5" ht="12" customHeight="1">
      <c r="E36496" s="576"/>
    </row>
    <row r="36497" spans="5:5" ht="12" customHeight="1">
      <c r="E36497" s="576"/>
    </row>
    <row r="36498" spans="5:5" ht="12" customHeight="1">
      <c r="E36498" s="576"/>
    </row>
    <row r="36499" spans="5:5" ht="12" customHeight="1">
      <c r="E36499" s="576"/>
    </row>
    <row r="36500" spans="5:5" ht="12" customHeight="1">
      <c r="E36500" s="576"/>
    </row>
    <row r="36501" spans="5:5" ht="12" customHeight="1">
      <c r="E36501" s="576"/>
    </row>
    <row r="36502" spans="5:5" ht="12" customHeight="1">
      <c r="E36502" s="576"/>
    </row>
    <row r="36503" spans="5:5" ht="12" customHeight="1">
      <c r="E36503" s="576"/>
    </row>
    <row r="36504" spans="5:5" ht="12" customHeight="1">
      <c r="E36504" s="576"/>
    </row>
    <row r="36505" spans="5:5" ht="12" customHeight="1">
      <c r="E36505" s="576"/>
    </row>
    <row r="36506" spans="5:5" ht="12" customHeight="1">
      <c r="E36506" s="576"/>
    </row>
    <row r="36507" spans="5:5" ht="12" customHeight="1">
      <c r="E36507" s="576"/>
    </row>
    <row r="36508" spans="5:5" ht="12" customHeight="1">
      <c r="E36508" s="576"/>
    </row>
    <row r="36509" spans="5:5" ht="12" customHeight="1">
      <c r="E36509" s="576"/>
    </row>
    <row r="36510" spans="5:5" ht="12" customHeight="1">
      <c r="E36510" s="576"/>
    </row>
    <row r="36511" spans="5:5" ht="12" customHeight="1">
      <c r="E36511" s="576"/>
    </row>
    <row r="36512" spans="5:5" ht="12" customHeight="1">
      <c r="E36512" s="576"/>
    </row>
    <row r="36513" spans="5:5" ht="12" customHeight="1">
      <c r="E36513" s="576"/>
    </row>
    <row r="36514" spans="5:5" ht="12" customHeight="1">
      <c r="E36514" s="576"/>
    </row>
    <row r="36515" spans="5:5" ht="12" customHeight="1">
      <c r="E36515" s="576"/>
    </row>
    <row r="36516" spans="5:5" ht="12" customHeight="1">
      <c r="E36516" s="576"/>
    </row>
    <row r="36517" spans="5:5" ht="12" customHeight="1">
      <c r="E36517" s="576"/>
    </row>
    <row r="36518" spans="5:5" ht="12" customHeight="1">
      <c r="E36518" s="576"/>
    </row>
    <row r="36519" spans="5:5" ht="12" customHeight="1">
      <c r="E36519" s="576"/>
    </row>
    <row r="36520" spans="5:5" ht="12" customHeight="1">
      <c r="E36520" s="576"/>
    </row>
    <row r="36521" spans="5:5" ht="12" customHeight="1">
      <c r="E36521" s="576"/>
    </row>
    <row r="36522" spans="5:5" ht="12" customHeight="1">
      <c r="E36522" s="576"/>
    </row>
    <row r="36523" spans="5:5" ht="12" customHeight="1">
      <c r="E36523" s="576"/>
    </row>
    <row r="36524" spans="5:5" ht="12" customHeight="1">
      <c r="E36524" s="576"/>
    </row>
    <row r="36525" spans="5:5" ht="12" customHeight="1">
      <c r="E36525" s="576"/>
    </row>
    <row r="36526" spans="5:5" ht="12" customHeight="1">
      <c r="E36526" s="576"/>
    </row>
    <row r="36527" spans="5:5" ht="12" customHeight="1">
      <c r="E36527" s="576"/>
    </row>
    <row r="36528" spans="5:5" ht="12" customHeight="1">
      <c r="E36528" s="576"/>
    </row>
    <row r="36529" spans="5:5" ht="12" customHeight="1">
      <c r="E36529" s="576"/>
    </row>
    <row r="36530" spans="5:5" ht="12" customHeight="1">
      <c r="E36530" s="576"/>
    </row>
    <row r="36531" spans="5:5" ht="12" customHeight="1">
      <c r="E36531" s="576"/>
    </row>
    <row r="36532" spans="5:5" ht="12" customHeight="1">
      <c r="E36532" s="576"/>
    </row>
    <row r="36533" spans="5:5" ht="12" customHeight="1">
      <c r="E36533" s="576"/>
    </row>
    <row r="36534" spans="5:5" ht="12" customHeight="1">
      <c r="E36534" s="576"/>
    </row>
    <row r="36535" spans="5:5" ht="12" customHeight="1">
      <c r="E36535" s="576"/>
    </row>
    <row r="36536" spans="5:5" ht="12" customHeight="1">
      <c r="E36536" s="576"/>
    </row>
    <row r="36537" spans="5:5" ht="12" customHeight="1">
      <c r="E36537" s="576"/>
    </row>
    <row r="36538" spans="5:5" ht="12" customHeight="1">
      <c r="E36538" s="576"/>
    </row>
    <row r="36539" spans="5:5" ht="12" customHeight="1">
      <c r="E36539" s="576"/>
    </row>
    <row r="36540" spans="5:5" ht="12" customHeight="1">
      <c r="E36540" s="576"/>
    </row>
    <row r="36541" spans="5:5" ht="12" customHeight="1">
      <c r="E36541" s="576"/>
    </row>
    <row r="36542" spans="5:5" ht="12" customHeight="1">
      <c r="E36542" s="576"/>
    </row>
    <row r="36543" spans="5:5" ht="12" customHeight="1">
      <c r="E36543" s="576"/>
    </row>
    <row r="36544" spans="5:5" ht="12" customHeight="1">
      <c r="E36544" s="576"/>
    </row>
    <row r="36545" spans="5:5" ht="12" customHeight="1">
      <c r="E36545" s="576"/>
    </row>
    <row r="36546" spans="5:5" ht="12" customHeight="1">
      <c r="E36546" s="576"/>
    </row>
    <row r="36547" spans="5:5" ht="12" customHeight="1">
      <c r="E36547" s="576"/>
    </row>
    <row r="36548" spans="5:5" ht="12" customHeight="1">
      <c r="E36548" s="576"/>
    </row>
    <row r="36549" spans="5:5" ht="12" customHeight="1">
      <c r="E36549" s="576"/>
    </row>
    <row r="36550" spans="5:5" ht="12" customHeight="1">
      <c r="E36550" s="576"/>
    </row>
    <row r="36551" spans="5:5" ht="12" customHeight="1">
      <c r="E36551" s="576"/>
    </row>
    <row r="36552" spans="5:5" ht="12" customHeight="1">
      <c r="E36552" s="576"/>
    </row>
    <row r="36553" spans="5:5" ht="12" customHeight="1">
      <c r="E36553" s="576"/>
    </row>
    <row r="36554" spans="5:5" ht="12" customHeight="1">
      <c r="E36554" s="576"/>
    </row>
    <row r="36555" spans="5:5" ht="12" customHeight="1">
      <c r="E36555" s="576"/>
    </row>
    <row r="36556" spans="5:5" ht="12" customHeight="1">
      <c r="E36556" s="576"/>
    </row>
    <row r="36557" spans="5:5" ht="12" customHeight="1">
      <c r="E36557" s="576"/>
    </row>
    <row r="36558" spans="5:5" ht="12" customHeight="1">
      <c r="E36558" s="576"/>
    </row>
    <row r="36559" spans="5:5" ht="12" customHeight="1">
      <c r="E36559" s="576"/>
    </row>
    <row r="36560" spans="5:5" ht="12" customHeight="1">
      <c r="E36560" s="576"/>
    </row>
    <row r="36561" spans="5:5" ht="12" customHeight="1">
      <c r="E36561" s="576"/>
    </row>
    <row r="36562" spans="5:5" ht="12" customHeight="1">
      <c r="E36562" s="576"/>
    </row>
    <row r="36563" spans="5:5" ht="12" customHeight="1">
      <c r="E36563" s="576"/>
    </row>
    <row r="36564" spans="5:5" ht="12" customHeight="1">
      <c r="E36564" s="576"/>
    </row>
    <row r="36565" spans="5:5" ht="12" customHeight="1">
      <c r="E36565" s="576"/>
    </row>
    <row r="36566" spans="5:5" ht="12" customHeight="1">
      <c r="E36566" s="576"/>
    </row>
    <row r="36567" spans="5:5" ht="12" customHeight="1">
      <c r="E36567" s="576"/>
    </row>
    <row r="36568" spans="5:5" ht="12" customHeight="1">
      <c r="E36568" s="576"/>
    </row>
    <row r="36569" spans="5:5" ht="12" customHeight="1">
      <c r="E36569" s="576"/>
    </row>
    <row r="36570" spans="5:5" ht="12" customHeight="1">
      <c r="E36570" s="576"/>
    </row>
    <row r="36571" spans="5:5" ht="12" customHeight="1">
      <c r="E36571" s="576"/>
    </row>
    <row r="36572" spans="5:5" ht="12" customHeight="1">
      <c r="E36572" s="576"/>
    </row>
    <row r="36573" spans="5:5" ht="12" customHeight="1">
      <c r="E36573" s="576"/>
    </row>
    <row r="36574" spans="5:5" ht="12" customHeight="1">
      <c r="E36574" s="576"/>
    </row>
    <row r="36575" spans="5:5" ht="12" customHeight="1">
      <c r="E36575" s="576"/>
    </row>
    <row r="36576" spans="5:5" ht="12" customHeight="1">
      <c r="E36576" s="576"/>
    </row>
    <row r="36577" spans="5:5" ht="12" customHeight="1">
      <c r="E36577" s="576"/>
    </row>
    <row r="36578" spans="5:5" ht="12" customHeight="1">
      <c r="E36578" s="576"/>
    </row>
    <row r="36579" spans="5:5" ht="12" customHeight="1">
      <c r="E36579" s="576"/>
    </row>
    <row r="36580" spans="5:5" ht="12" customHeight="1">
      <c r="E36580" s="576"/>
    </row>
    <row r="36581" spans="5:5" ht="12" customHeight="1">
      <c r="E36581" s="576"/>
    </row>
    <row r="36582" spans="5:5" ht="12" customHeight="1">
      <c r="E36582" s="576"/>
    </row>
    <row r="36583" spans="5:5" ht="12" customHeight="1">
      <c r="E36583" s="576"/>
    </row>
    <row r="36584" spans="5:5" ht="12" customHeight="1">
      <c r="E36584" s="576"/>
    </row>
    <row r="36585" spans="5:5" ht="12" customHeight="1">
      <c r="E36585" s="576"/>
    </row>
    <row r="36586" spans="5:5" ht="12" customHeight="1">
      <c r="E36586" s="576"/>
    </row>
    <row r="36587" spans="5:5" ht="12" customHeight="1">
      <c r="E36587" s="576"/>
    </row>
    <row r="36588" spans="5:5" ht="12" customHeight="1">
      <c r="E36588" s="576"/>
    </row>
    <row r="36589" spans="5:5" ht="12" customHeight="1">
      <c r="E36589" s="576"/>
    </row>
    <row r="36590" spans="5:5" ht="12" customHeight="1">
      <c r="E36590" s="576"/>
    </row>
    <row r="36591" spans="5:5" ht="12" customHeight="1">
      <c r="E36591" s="576"/>
    </row>
    <row r="36592" spans="5:5" ht="12" customHeight="1">
      <c r="E36592" s="576"/>
    </row>
    <row r="36593" spans="5:5" ht="12" customHeight="1">
      <c r="E36593" s="576"/>
    </row>
    <row r="36594" spans="5:5" ht="12" customHeight="1">
      <c r="E36594" s="576"/>
    </row>
    <row r="36595" spans="5:5" ht="12" customHeight="1">
      <c r="E36595" s="576"/>
    </row>
    <row r="36596" spans="5:5" ht="12" customHeight="1">
      <c r="E36596" s="576"/>
    </row>
    <row r="36597" spans="5:5" ht="12" customHeight="1">
      <c r="E36597" s="576"/>
    </row>
    <row r="36598" spans="5:5" ht="12" customHeight="1">
      <c r="E36598" s="576"/>
    </row>
    <row r="36599" spans="5:5" ht="12" customHeight="1">
      <c r="E36599" s="576"/>
    </row>
    <row r="36600" spans="5:5" ht="12" customHeight="1">
      <c r="E36600" s="576"/>
    </row>
    <row r="36601" spans="5:5" ht="12" customHeight="1">
      <c r="E36601" s="576"/>
    </row>
    <row r="36602" spans="5:5" ht="12" customHeight="1">
      <c r="E36602" s="576"/>
    </row>
    <row r="36603" spans="5:5" ht="12" customHeight="1">
      <c r="E36603" s="576"/>
    </row>
    <row r="36604" spans="5:5" ht="12" customHeight="1">
      <c r="E36604" s="576"/>
    </row>
    <row r="36605" spans="5:5" ht="12" customHeight="1">
      <c r="E36605" s="576"/>
    </row>
    <row r="36606" spans="5:5" ht="12" customHeight="1">
      <c r="E36606" s="576"/>
    </row>
    <row r="36607" spans="5:5" ht="12" customHeight="1">
      <c r="E36607" s="576"/>
    </row>
    <row r="36608" spans="5:5" ht="12" customHeight="1">
      <c r="E36608" s="576"/>
    </row>
    <row r="36609" spans="5:5" ht="12" customHeight="1">
      <c r="E36609" s="576"/>
    </row>
    <row r="36610" spans="5:5" ht="12" customHeight="1">
      <c r="E36610" s="576"/>
    </row>
    <row r="36611" spans="5:5" ht="12" customHeight="1">
      <c r="E36611" s="576"/>
    </row>
    <row r="36612" spans="5:5" ht="12" customHeight="1">
      <c r="E36612" s="576"/>
    </row>
    <row r="36613" spans="5:5" ht="12" customHeight="1">
      <c r="E36613" s="576"/>
    </row>
    <row r="36614" spans="5:5" ht="12" customHeight="1">
      <c r="E36614" s="576"/>
    </row>
    <row r="36615" spans="5:5" ht="12" customHeight="1">
      <c r="E36615" s="576"/>
    </row>
    <row r="36616" spans="5:5" ht="12" customHeight="1">
      <c r="E36616" s="576"/>
    </row>
    <row r="36617" spans="5:5" ht="12" customHeight="1">
      <c r="E36617" s="576"/>
    </row>
    <row r="36618" spans="5:5" ht="12" customHeight="1">
      <c r="E36618" s="576"/>
    </row>
    <row r="36619" spans="5:5" ht="12" customHeight="1">
      <c r="E36619" s="576"/>
    </row>
    <row r="36620" spans="5:5" ht="12" customHeight="1">
      <c r="E36620" s="576"/>
    </row>
    <row r="36621" spans="5:5" ht="12" customHeight="1">
      <c r="E36621" s="576"/>
    </row>
    <row r="36622" spans="5:5" ht="12" customHeight="1">
      <c r="E36622" s="576"/>
    </row>
    <row r="36623" spans="5:5" ht="12" customHeight="1">
      <c r="E36623" s="576"/>
    </row>
    <row r="36624" spans="5:5" ht="12" customHeight="1">
      <c r="E36624" s="576"/>
    </row>
    <row r="36625" spans="5:5" ht="12" customHeight="1">
      <c r="E36625" s="576"/>
    </row>
    <row r="36626" spans="5:5" ht="12" customHeight="1">
      <c r="E36626" s="576"/>
    </row>
    <row r="36627" spans="5:5" ht="12" customHeight="1">
      <c r="E36627" s="576"/>
    </row>
    <row r="36628" spans="5:5" ht="12" customHeight="1">
      <c r="E36628" s="576"/>
    </row>
    <row r="36629" spans="5:5" ht="12" customHeight="1">
      <c r="E36629" s="576"/>
    </row>
    <row r="36630" spans="5:5" ht="12" customHeight="1">
      <c r="E36630" s="576"/>
    </row>
    <row r="36631" spans="5:5" ht="12" customHeight="1">
      <c r="E36631" s="576"/>
    </row>
    <row r="36632" spans="5:5" ht="12" customHeight="1">
      <c r="E36632" s="576"/>
    </row>
    <row r="36633" spans="5:5" ht="12" customHeight="1">
      <c r="E36633" s="576"/>
    </row>
    <row r="36634" spans="5:5" ht="12" customHeight="1">
      <c r="E36634" s="576"/>
    </row>
    <row r="36635" spans="5:5" ht="12" customHeight="1">
      <c r="E36635" s="576"/>
    </row>
    <row r="36636" spans="5:5" ht="12" customHeight="1">
      <c r="E36636" s="576"/>
    </row>
    <row r="36637" spans="5:5" ht="12" customHeight="1">
      <c r="E36637" s="576"/>
    </row>
    <row r="36638" spans="5:5" ht="12" customHeight="1">
      <c r="E36638" s="576"/>
    </row>
    <row r="36639" spans="5:5" ht="12" customHeight="1">
      <c r="E36639" s="576"/>
    </row>
    <row r="36640" spans="5:5" ht="12" customHeight="1">
      <c r="E36640" s="576"/>
    </row>
    <row r="36641" spans="5:5" ht="12" customHeight="1">
      <c r="E36641" s="576"/>
    </row>
    <row r="36642" spans="5:5" ht="12" customHeight="1">
      <c r="E36642" s="576"/>
    </row>
    <row r="36643" spans="5:5" ht="12" customHeight="1">
      <c r="E36643" s="576"/>
    </row>
    <row r="36644" spans="5:5" ht="12" customHeight="1">
      <c r="E36644" s="576"/>
    </row>
    <row r="36645" spans="5:5" ht="12" customHeight="1">
      <c r="E36645" s="576"/>
    </row>
    <row r="36646" spans="5:5" ht="12" customHeight="1">
      <c r="E36646" s="576"/>
    </row>
    <row r="36647" spans="5:5" ht="12" customHeight="1">
      <c r="E36647" s="576"/>
    </row>
    <row r="36648" spans="5:5" ht="12" customHeight="1">
      <c r="E36648" s="576"/>
    </row>
    <row r="36649" spans="5:5" ht="12" customHeight="1">
      <c r="E36649" s="576"/>
    </row>
    <row r="36650" spans="5:5" ht="12" customHeight="1">
      <c r="E36650" s="576"/>
    </row>
    <row r="36651" spans="5:5" ht="12" customHeight="1">
      <c r="E36651" s="576"/>
    </row>
    <row r="36652" spans="5:5" ht="12" customHeight="1">
      <c r="E36652" s="576"/>
    </row>
    <row r="36653" spans="5:5" ht="12" customHeight="1">
      <c r="E36653" s="576"/>
    </row>
    <row r="36654" spans="5:5" ht="12" customHeight="1">
      <c r="E36654" s="576"/>
    </row>
    <row r="36655" spans="5:5" ht="12" customHeight="1">
      <c r="E36655" s="576"/>
    </row>
    <row r="36656" spans="5:5" ht="12" customHeight="1">
      <c r="E36656" s="576"/>
    </row>
    <row r="36657" spans="5:5" ht="12" customHeight="1">
      <c r="E36657" s="576"/>
    </row>
    <row r="36658" spans="5:5" ht="12" customHeight="1">
      <c r="E36658" s="576"/>
    </row>
    <row r="36659" spans="5:5" ht="12" customHeight="1">
      <c r="E36659" s="576"/>
    </row>
    <row r="36660" spans="5:5" ht="12" customHeight="1">
      <c r="E36660" s="576"/>
    </row>
    <row r="36661" spans="5:5" ht="12" customHeight="1">
      <c r="E36661" s="576"/>
    </row>
    <row r="36662" spans="5:5" ht="12" customHeight="1">
      <c r="E36662" s="576"/>
    </row>
    <row r="36663" spans="5:5" ht="12" customHeight="1">
      <c r="E36663" s="576"/>
    </row>
    <row r="36664" spans="5:5" ht="12" customHeight="1">
      <c r="E36664" s="576"/>
    </row>
    <row r="36665" spans="5:5" ht="12" customHeight="1">
      <c r="E36665" s="576"/>
    </row>
    <row r="36666" spans="5:5" ht="12" customHeight="1">
      <c r="E36666" s="576"/>
    </row>
    <row r="36667" spans="5:5" ht="12" customHeight="1">
      <c r="E36667" s="576"/>
    </row>
    <row r="36668" spans="5:5" ht="12" customHeight="1">
      <c r="E36668" s="576"/>
    </row>
    <row r="36669" spans="5:5" ht="12" customHeight="1">
      <c r="E36669" s="576"/>
    </row>
    <row r="36670" spans="5:5" ht="12" customHeight="1">
      <c r="E36670" s="576"/>
    </row>
    <row r="36671" spans="5:5" ht="12" customHeight="1">
      <c r="E36671" s="576"/>
    </row>
    <row r="36672" spans="5:5" ht="12" customHeight="1">
      <c r="E36672" s="576"/>
    </row>
    <row r="36673" spans="5:5" ht="12" customHeight="1">
      <c r="E36673" s="576"/>
    </row>
    <row r="36674" spans="5:5" ht="12" customHeight="1">
      <c r="E36674" s="576"/>
    </row>
    <row r="36675" spans="5:5" ht="12" customHeight="1">
      <c r="E36675" s="576"/>
    </row>
    <row r="36676" spans="5:5" ht="12" customHeight="1">
      <c r="E36676" s="576"/>
    </row>
    <row r="36677" spans="5:5" ht="12" customHeight="1">
      <c r="E36677" s="576"/>
    </row>
    <row r="36678" spans="5:5" ht="12" customHeight="1">
      <c r="E36678" s="576"/>
    </row>
    <row r="36679" spans="5:5" ht="12" customHeight="1">
      <c r="E36679" s="576"/>
    </row>
    <row r="36680" spans="5:5" ht="12" customHeight="1">
      <c r="E36680" s="576"/>
    </row>
    <row r="36681" spans="5:5" ht="12" customHeight="1">
      <c r="E36681" s="576"/>
    </row>
    <row r="36682" spans="5:5" ht="12" customHeight="1">
      <c r="E36682" s="576"/>
    </row>
    <row r="36683" spans="5:5" ht="12" customHeight="1">
      <c r="E36683" s="576"/>
    </row>
    <row r="36684" spans="5:5" ht="12" customHeight="1">
      <c r="E36684" s="576"/>
    </row>
    <row r="36685" spans="5:5" ht="12" customHeight="1">
      <c r="E36685" s="576"/>
    </row>
    <row r="36686" spans="5:5" ht="12" customHeight="1">
      <c r="E36686" s="576"/>
    </row>
    <row r="36687" spans="5:5" ht="12" customHeight="1">
      <c r="E36687" s="576"/>
    </row>
    <row r="36688" spans="5:5" ht="12" customHeight="1">
      <c r="E36688" s="576"/>
    </row>
    <row r="36689" spans="5:5" ht="12" customHeight="1">
      <c r="E36689" s="576"/>
    </row>
    <row r="36690" spans="5:5" ht="12" customHeight="1">
      <c r="E36690" s="576"/>
    </row>
    <row r="36691" spans="5:5" ht="12" customHeight="1">
      <c r="E36691" s="576"/>
    </row>
    <row r="36692" spans="5:5" ht="12" customHeight="1">
      <c r="E36692" s="576"/>
    </row>
    <row r="36693" spans="5:5" ht="12" customHeight="1">
      <c r="E36693" s="576"/>
    </row>
    <row r="36694" spans="5:5" ht="12" customHeight="1">
      <c r="E36694" s="576"/>
    </row>
    <row r="36695" spans="5:5" ht="12" customHeight="1">
      <c r="E36695" s="576"/>
    </row>
    <row r="36696" spans="5:5" ht="12" customHeight="1">
      <c r="E36696" s="576"/>
    </row>
    <row r="36697" spans="5:5" ht="12" customHeight="1">
      <c r="E36697" s="576"/>
    </row>
    <row r="36698" spans="5:5" ht="12" customHeight="1">
      <c r="E36698" s="576"/>
    </row>
    <row r="36699" spans="5:5" ht="12" customHeight="1">
      <c r="E36699" s="576"/>
    </row>
    <row r="36700" spans="5:5" ht="12" customHeight="1">
      <c r="E36700" s="576"/>
    </row>
    <row r="36701" spans="5:5" ht="12" customHeight="1">
      <c r="E36701" s="576"/>
    </row>
    <row r="36702" spans="5:5" ht="12" customHeight="1">
      <c r="E36702" s="576"/>
    </row>
    <row r="36703" spans="5:5" ht="12" customHeight="1">
      <c r="E36703" s="576"/>
    </row>
    <row r="36704" spans="5:5" ht="12" customHeight="1">
      <c r="E36704" s="576"/>
    </row>
    <row r="36705" spans="5:5" ht="12" customHeight="1">
      <c r="E36705" s="576"/>
    </row>
    <row r="36706" spans="5:5" ht="12" customHeight="1">
      <c r="E36706" s="576"/>
    </row>
    <row r="36707" spans="5:5" ht="12" customHeight="1">
      <c r="E36707" s="576"/>
    </row>
    <row r="36708" spans="5:5" ht="12" customHeight="1">
      <c r="E36708" s="576"/>
    </row>
    <row r="36709" spans="5:5" ht="12" customHeight="1">
      <c r="E36709" s="576"/>
    </row>
    <row r="36710" spans="5:5" ht="12" customHeight="1">
      <c r="E36710" s="576"/>
    </row>
    <row r="36711" spans="5:5" ht="12" customHeight="1">
      <c r="E36711" s="576"/>
    </row>
    <row r="36712" spans="5:5" ht="12" customHeight="1">
      <c r="E36712" s="576"/>
    </row>
    <row r="36713" spans="5:5" ht="12" customHeight="1">
      <c r="E36713" s="576"/>
    </row>
    <row r="36714" spans="5:5" ht="12" customHeight="1">
      <c r="E36714" s="576"/>
    </row>
    <row r="36715" spans="5:5" ht="12" customHeight="1">
      <c r="E36715" s="576"/>
    </row>
    <row r="36716" spans="5:5" ht="12" customHeight="1">
      <c r="E36716" s="576"/>
    </row>
    <row r="36717" spans="5:5" ht="12" customHeight="1">
      <c r="E36717" s="576"/>
    </row>
    <row r="36718" spans="5:5" ht="12" customHeight="1">
      <c r="E36718" s="576"/>
    </row>
    <row r="36719" spans="5:5" ht="12" customHeight="1">
      <c r="E36719" s="576"/>
    </row>
    <row r="36720" spans="5:5" ht="12" customHeight="1">
      <c r="E36720" s="576"/>
    </row>
    <row r="36721" spans="5:5" ht="12" customHeight="1">
      <c r="E36721" s="576"/>
    </row>
    <row r="36722" spans="5:5" ht="12" customHeight="1">
      <c r="E36722" s="576"/>
    </row>
    <row r="36723" spans="5:5" ht="12" customHeight="1">
      <c r="E36723" s="576"/>
    </row>
    <row r="36724" spans="5:5" ht="12" customHeight="1">
      <c r="E36724" s="576"/>
    </row>
    <row r="36725" spans="5:5" ht="12" customHeight="1">
      <c r="E36725" s="576"/>
    </row>
    <row r="36726" spans="5:5" ht="12" customHeight="1">
      <c r="E36726" s="576"/>
    </row>
    <row r="36727" spans="5:5" ht="12" customHeight="1">
      <c r="E36727" s="576"/>
    </row>
    <row r="36728" spans="5:5" ht="12" customHeight="1">
      <c r="E36728" s="576"/>
    </row>
    <row r="36729" spans="5:5" ht="12" customHeight="1">
      <c r="E36729" s="576"/>
    </row>
    <row r="36730" spans="5:5" ht="12" customHeight="1">
      <c r="E36730" s="576"/>
    </row>
    <row r="36731" spans="5:5" ht="12" customHeight="1">
      <c r="E36731" s="576"/>
    </row>
    <row r="36732" spans="5:5" ht="12" customHeight="1">
      <c r="E36732" s="576"/>
    </row>
    <row r="36733" spans="5:5" ht="12" customHeight="1">
      <c r="E36733" s="576"/>
    </row>
    <row r="36734" spans="5:5" ht="12" customHeight="1">
      <c r="E36734" s="576"/>
    </row>
    <row r="36735" spans="5:5" ht="12" customHeight="1">
      <c r="E36735" s="576"/>
    </row>
    <row r="36736" spans="5:5" ht="12" customHeight="1">
      <c r="E36736" s="576"/>
    </row>
    <row r="36737" spans="5:5" ht="12" customHeight="1">
      <c r="E36737" s="576"/>
    </row>
    <row r="36738" spans="5:5" ht="12" customHeight="1">
      <c r="E36738" s="576"/>
    </row>
    <row r="36739" spans="5:5" ht="12" customHeight="1">
      <c r="E36739" s="576"/>
    </row>
    <row r="36740" spans="5:5" ht="12" customHeight="1">
      <c r="E36740" s="576"/>
    </row>
    <row r="36741" spans="5:5" ht="12" customHeight="1">
      <c r="E36741" s="576"/>
    </row>
    <row r="36742" spans="5:5" ht="12" customHeight="1">
      <c r="E36742" s="576"/>
    </row>
    <row r="36743" spans="5:5" ht="12" customHeight="1">
      <c r="E36743" s="576"/>
    </row>
    <row r="36744" spans="5:5" ht="12" customHeight="1">
      <c r="E36744" s="576"/>
    </row>
    <row r="36745" spans="5:5" ht="12" customHeight="1">
      <c r="E36745" s="576"/>
    </row>
    <row r="36746" spans="5:5" ht="12" customHeight="1">
      <c r="E36746" s="576"/>
    </row>
    <row r="36747" spans="5:5" ht="12" customHeight="1">
      <c r="E36747" s="576"/>
    </row>
    <row r="36748" spans="5:5" ht="12" customHeight="1">
      <c r="E36748" s="576"/>
    </row>
    <row r="36749" spans="5:5" ht="12" customHeight="1">
      <c r="E36749" s="576"/>
    </row>
    <row r="36750" spans="5:5" ht="12" customHeight="1">
      <c r="E36750" s="576"/>
    </row>
    <row r="36751" spans="5:5" ht="12" customHeight="1">
      <c r="E36751" s="576"/>
    </row>
    <row r="36752" spans="5:5" ht="12" customHeight="1">
      <c r="E36752" s="576"/>
    </row>
    <row r="36753" spans="5:5" ht="12" customHeight="1">
      <c r="E36753" s="576"/>
    </row>
    <row r="36754" spans="5:5" ht="12" customHeight="1">
      <c r="E36754" s="576"/>
    </row>
    <row r="36755" spans="5:5" ht="12" customHeight="1">
      <c r="E36755" s="576"/>
    </row>
    <row r="36756" spans="5:5" ht="12" customHeight="1">
      <c r="E36756" s="576"/>
    </row>
    <row r="36757" spans="5:5" ht="12" customHeight="1">
      <c r="E36757" s="576"/>
    </row>
    <row r="36758" spans="5:5" ht="12" customHeight="1">
      <c r="E36758" s="576"/>
    </row>
    <row r="36759" spans="5:5" ht="12" customHeight="1">
      <c r="E36759" s="576"/>
    </row>
    <row r="36760" spans="5:5" ht="12" customHeight="1">
      <c r="E36760" s="576"/>
    </row>
    <row r="36761" spans="5:5" ht="12" customHeight="1">
      <c r="E36761" s="576"/>
    </row>
    <row r="36762" spans="5:5" ht="12" customHeight="1">
      <c r="E36762" s="576"/>
    </row>
    <row r="36763" spans="5:5" ht="12" customHeight="1">
      <c r="E36763" s="576"/>
    </row>
    <row r="36764" spans="5:5" ht="12" customHeight="1">
      <c r="E36764" s="576"/>
    </row>
    <row r="36765" spans="5:5" ht="12" customHeight="1">
      <c r="E36765" s="576"/>
    </row>
    <row r="36766" spans="5:5" ht="12" customHeight="1">
      <c r="E36766" s="576"/>
    </row>
    <row r="36767" spans="5:5" ht="12" customHeight="1">
      <c r="E36767" s="576"/>
    </row>
    <row r="36768" spans="5:5" ht="12" customHeight="1">
      <c r="E36768" s="576"/>
    </row>
    <row r="36769" spans="5:5" ht="12" customHeight="1">
      <c r="E36769" s="576"/>
    </row>
    <row r="36770" spans="5:5" ht="12" customHeight="1">
      <c r="E36770" s="576"/>
    </row>
    <row r="36771" spans="5:5" ht="12" customHeight="1">
      <c r="E36771" s="576"/>
    </row>
    <row r="36772" spans="5:5" ht="12" customHeight="1">
      <c r="E36772" s="576"/>
    </row>
    <row r="36773" spans="5:5" ht="12" customHeight="1">
      <c r="E36773" s="576"/>
    </row>
    <row r="36774" spans="5:5" ht="12" customHeight="1">
      <c r="E36774" s="576"/>
    </row>
    <row r="36775" spans="5:5" ht="12" customHeight="1">
      <c r="E36775" s="576"/>
    </row>
    <row r="36776" spans="5:5" ht="12" customHeight="1">
      <c r="E36776" s="576"/>
    </row>
    <row r="36777" spans="5:5" ht="12" customHeight="1">
      <c r="E36777" s="576"/>
    </row>
    <row r="36778" spans="5:5" ht="12" customHeight="1">
      <c r="E36778" s="576"/>
    </row>
    <row r="36779" spans="5:5" ht="12" customHeight="1">
      <c r="E36779" s="576"/>
    </row>
    <row r="36780" spans="5:5" ht="12" customHeight="1">
      <c r="E36780" s="576"/>
    </row>
    <row r="36781" spans="5:5" ht="12" customHeight="1">
      <c r="E36781" s="576"/>
    </row>
    <row r="36782" spans="5:5" ht="12" customHeight="1">
      <c r="E36782" s="576"/>
    </row>
    <row r="36783" spans="5:5" ht="12" customHeight="1">
      <c r="E36783" s="576"/>
    </row>
    <row r="36784" spans="5:5" ht="12" customHeight="1">
      <c r="E36784" s="576"/>
    </row>
    <row r="36785" spans="5:5" ht="12" customHeight="1">
      <c r="E36785" s="576"/>
    </row>
    <row r="36786" spans="5:5" ht="12" customHeight="1">
      <c r="E36786" s="576"/>
    </row>
    <row r="36787" spans="5:5" ht="12" customHeight="1">
      <c r="E36787" s="576"/>
    </row>
    <row r="36788" spans="5:5" ht="12" customHeight="1">
      <c r="E36788" s="576"/>
    </row>
    <row r="36789" spans="5:5" ht="12" customHeight="1">
      <c r="E36789" s="576"/>
    </row>
    <row r="36790" spans="5:5" ht="12" customHeight="1">
      <c r="E36790" s="576"/>
    </row>
    <row r="36791" spans="5:5" ht="12" customHeight="1">
      <c r="E36791" s="576"/>
    </row>
    <row r="36792" spans="5:5" ht="12" customHeight="1">
      <c r="E36792" s="576"/>
    </row>
    <row r="36793" spans="5:5" ht="12" customHeight="1">
      <c r="E36793" s="576"/>
    </row>
    <row r="36794" spans="5:5" ht="12" customHeight="1">
      <c r="E36794" s="576"/>
    </row>
    <row r="36795" spans="5:5" ht="12" customHeight="1">
      <c r="E36795" s="576"/>
    </row>
    <row r="36796" spans="5:5" ht="12" customHeight="1">
      <c r="E36796" s="576"/>
    </row>
    <row r="36797" spans="5:5" ht="12" customHeight="1">
      <c r="E36797" s="576"/>
    </row>
    <row r="36798" spans="5:5" ht="12" customHeight="1">
      <c r="E36798" s="576"/>
    </row>
    <row r="36799" spans="5:5" ht="12" customHeight="1">
      <c r="E36799" s="576"/>
    </row>
    <row r="36800" spans="5:5" ht="12" customHeight="1">
      <c r="E36800" s="576"/>
    </row>
    <row r="36801" spans="5:5" ht="12" customHeight="1">
      <c r="E36801" s="576"/>
    </row>
    <row r="36802" spans="5:5" ht="12" customHeight="1">
      <c r="E36802" s="576"/>
    </row>
    <row r="36803" spans="5:5" ht="12" customHeight="1">
      <c r="E36803" s="576"/>
    </row>
    <row r="36804" spans="5:5" ht="12" customHeight="1">
      <c r="E36804" s="576"/>
    </row>
    <row r="36805" spans="5:5" ht="12" customHeight="1">
      <c r="E36805" s="576"/>
    </row>
    <row r="36806" spans="5:5" ht="12" customHeight="1">
      <c r="E36806" s="576"/>
    </row>
    <row r="36807" spans="5:5" ht="12" customHeight="1">
      <c r="E36807" s="576"/>
    </row>
    <row r="36808" spans="5:5" ht="12" customHeight="1">
      <c r="E36808" s="576"/>
    </row>
    <row r="36809" spans="5:5" ht="12" customHeight="1">
      <c r="E36809" s="576"/>
    </row>
    <row r="36810" spans="5:5" ht="12" customHeight="1">
      <c r="E36810" s="576"/>
    </row>
    <row r="36811" spans="5:5" ht="12" customHeight="1">
      <c r="E36811" s="576"/>
    </row>
    <row r="36812" spans="5:5" ht="12" customHeight="1">
      <c r="E36812" s="576"/>
    </row>
    <row r="36813" spans="5:5" ht="12" customHeight="1">
      <c r="E36813" s="576"/>
    </row>
    <row r="36814" spans="5:5" ht="12" customHeight="1">
      <c r="E36814" s="576"/>
    </row>
    <row r="36815" spans="5:5" ht="12" customHeight="1">
      <c r="E36815" s="576"/>
    </row>
    <row r="36816" spans="5:5" ht="12" customHeight="1">
      <c r="E36816" s="576"/>
    </row>
    <row r="36817" spans="5:5" ht="12" customHeight="1">
      <c r="E36817" s="576"/>
    </row>
    <row r="36818" spans="5:5" ht="12" customHeight="1">
      <c r="E36818" s="576"/>
    </row>
    <row r="36819" spans="5:5" ht="12" customHeight="1">
      <c r="E36819" s="576"/>
    </row>
    <row r="36820" spans="5:5" ht="12" customHeight="1">
      <c r="E36820" s="576"/>
    </row>
    <row r="36821" spans="5:5" ht="12" customHeight="1">
      <c r="E36821" s="576"/>
    </row>
    <row r="36822" spans="5:5" ht="12" customHeight="1">
      <c r="E36822" s="576"/>
    </row>
    <row r="36823" spans="5:5" ht="12" customHeight="1">
      <c r="E36823" s="576"/>
    </row>
    <row r="36824" spans="5:5" ht="12" customHeight="1">
      <c r="E36824" s="576"/>
    </row>
    <row r="36825" spans="5:5" ht="12" customHeight="1">
      <c r="E36825" s="576"/>
    </row>
    <row r="36826" spans="5:5" ht="12" customHeight="1">
      <c r="E36826" s="576"/>
    </row>
    <row r="36827" spans="5:5" ht="12" customHeight="1">
      <c r="E36827" s="576"/>
    </row>
    <row r="36828" spans="5:5" ht="12" customHeight="1">
      <c r="E36828" s="576"/>
    </row>
    <row r="36829" spans="5:5" ht="12" customHeight="1">
      <c r="E36829" s="576"/>
    </row>
    <row r="36830" spans="5:5" ht="12" customHeight="1">
      <c r="E36830" s="576"/>
    </row>
    <row r="36831" spans="5:5" ht="12" customHeight="1">
      <c r="E36831" s="576"/>
    </row>
    <row r="36832" spans="5:5" ht="12" customHeight="1">
      <c r="E36832" s="576"/>
    </row>
    <row r="36833" spans="5:5" ht="12" customHeight="1">
      <c r="E36833" s="576"/>
    </row>
    <row r="36834" spans="5:5" ht="12" customHeight="1">
      <c r="E36834" s="576"/>
    </row>
    <row r="36835" spans="5:5" ht="12" customHeight="1">
      <c r="E36835" s="576"/>
    </row>
    <row r="36836" spans="5:5" ht="12" customHeight="1">
      <c r="E36836" s="576"/>
    </row>
    <row r="36837" spans="5:5" ht="12" customHeight="1">
      <c r="E36837" s="576"/>
    </row>
    <row r="36838" spans="5:5" ht="12" customHeight="1">
      <c r="E36838" s="576"/>
    </row>
    <row r="36839" spans="5:5" ht="12" customHeight="1">
      <c r="E36839" s="576"/>
    </row>
    <row r="36840" spans="5:5" ht="12" customHeight="1">
      <c r="E36840" s="576"/>
    </row>
    <row r="36841" spans="5:5" ht="12" customHeight="1">
      <c r="E36841" s="576"/>
    </row>
    <row r="36842" spans="5:5" ht="12" customHeight="1">
      <c r="E36842" s="576"/>
    </row>
    <row r="36843" spans="5:5" ht="12" customHeight="1">
      <c r="E36843" s="576"/>
    </row>
    <row r="36844" spans="5:5" ht="12" customHeight="1">
      <c r="E36844" s="576"/>
    </row>
    <row r="36845" spans="5:5" ht="12" customHeight="1">
      <c r="E36845" s="576"/>
    </row>
    <row r="36846" spans="5:5" ht="12" customHeight="1">
      <c r="E36846" s="576"/>
    </row>
    <row r="36847" spans="5:5" ht="12" customHeight="1">
      <c r="E36847" s="576"/>
    </row>
    <row r="36848" spans="5:5" ht="12" customHeight="1">
      <c r="E36848" s="576"/>
    </row>
    <row r="36849" spans="5:5" ht="12" customHeight="1">
      <c r="E36849" s="576"/>
    </row>
    <row r="36850" spans="5:5" ht="12" customHeight="1">
      <c r="E36850" s="576"/>
    </row>
    <row r="36851" spans="5:5" ht="12" customHeight="1">
      <c r="E36851" s="576"/>
    </row>
    <row r="36852" spans="5:5" ht="12" customHeight="1">
      <c r="E36852" s="576"/>
    </row>
    <row r="36853" spans="5:5" ht="12" customHeight="1">
      <c r="E36853" s="576"/>
    </row>
    <row r="36854" spans="5:5" ht="12" customHeight="1">
      <c r="E36854" s="576"/>
    </row>
    <row r="36855" spans="5:5" ht="12" customHeight="1">
      <c r="E36855" s="576"/>
    </row>
    <row r="36856" spans="5:5" ht="12" customHeight="1">
      <c r="E36856" s="576"/>
    </row>
    <row r="36857" spans="5:5" ht="12" customHeight="1">
      <c r="E36857" s="576"/>
    </row>
    <row r="36858" spans="5:5" ht="12" customHeight="1">
      <c r="E36858" s="576"/>
    </row>
    <row r="36859" spans="5:5" ht="12" customHeight="1">
      <c r="E36859" s="576"/>
    </row>
    <row r="36860" spans="5:5" ht="12" customHeight="1">
      <c r="E36860" s="576"/>
    </row>
    <row r="36861" spans="5:5" ht="12" customHeight="1">
      <c r="E36861" s="576"/>
    </row>
    <row r="36862" spans="5:5" ht="12" customHeight="1">
      <c r="E36862" s="576"/>
    </row>
    <row r="36863" spans="5:5" ht="12" customHeight="1">
      <c r="E36863" s="576"/>
    </row>
    <row r="36864" spans="5:5" ht="12" customHeight="1">
      <c r="E36864" s="576"/>
    </row>
    <row r="36865" spans="5:5" ht="12" customHeight="1">
      <c r="E36865" s="576"/>
    </row>
    <row r="36866" spans="5:5" ht="12" customHeight="1">
      <c r="E36866" s="576"/>
    </row>
    <row r="36867" spans="5:5" ht="12" customHeight="1">
      <c r="E36867" s="576"/>
    </row>
    <row r="36868" spans="5:5" ht="12" customHeight="1">
      <c r="E36868" s="576"/>
    </row>
    <row r="36869" spans="5:5" ht="12" customHeight="1">
      <c r="E36869" s="576"/>
    </row>
    <row r="36870" spans="5:5" ht="12" customHeight="1">
      <c r="E36870" s="576"/>
    </row>
    <row r="36871" spans="5:5" ht="12" customHeight="1">
      <c r="E36871" s="576"/>
    </row>
    <row r="36872" spans="5:5" ht="12" customHeight="1">
      <c r="E36872" s="576"/>
    </row>
    <row r="36873" spans="5:5" ht="12" customHeight="1">
      <c r="E36873" s="576"/>
    </row>
    <row r="36874" spans="5:5" ht="12" customHeight="1">
      <c r="E36874" s="576"/>
    </row>
    <row r="36875" spans="5:5" ht="12" customHeight="1">
      <c r="E36875" s="576"/>
    </row>
    <row r="36876" spans="5:5" ht="12" customHeight="1">
      <c r="E36876" s="576"/>
    </row>
    <row r="36877" spans="5:5" ht="12" customHeight="1">
      <c r="E36877" s="576"/>
    </row>
    <row r="36878" spans="5:5" ht="12" customHeight="1">
      <c r="E36878" s="576"/>
    </row>
    <row r="36879" spans="5:5" ht="12" customHeight="1">
      <c r="E36879" s="576"/>
    </row>
    <row r="36880" spans="5:5" ht="12" customHeight="1">
      <c r="E36880" s="576"/>
    </row>
    <row r="36881" spans="5:5" ht="12" customHeight="1">
      <c r="E36881" s="576"/>
    </row>
    <row r="36882" spans="5:5" ht="12" customHeight="1">
      <c r="E36882" s="576"/>
    </row>
    <row r="36883" spans="5:5" ht="12" customHeight="1">
      <c r="E36883" s="576"/>
    </row>
    <row r="36884" spans="5:5" ht="12" customHeight="1">
      <c r="E36884" s="576"/>
    </row>
    <row r="36885" spans="5:5" ht="12" customHeight="1">
      <c r="E36885" s="576"/>
    </row>
    <row r="36886" spans="5:5" ht="12" customHeight="1">
      <c r="E36886" s="576"/>
    </row>
    <row r="36887" spans="5:5" ht="12" customHeight="1">
      <c r="E36887" s="576"/>
    </row>
    <row r="36888" spans="5:5" ht="12" customHeight="1">
      <c r="E36888" s="576"/>
    </row>
    <row r="36889" spans="5:5" ht="12" customHeight="1">
      <c r="E36889" s="576"/>
    </row>
    <row r="36890" spans="5:5" ht="12" customHeight="1">
      <c r="E36890" s="576"/>
    </row>
    <row r="36891" spans="5:5" ht="12" customHeight="1">
      <c r="E36891" s="576"/>
    </row>
    <row r="36892" spans="5:5" ht="12" customHeight="1">
      <c r="E36892" s="576"/>
    </row>
    <row r="36893" spans="5:5" ht="12" customHeight="1">
      <c r="E36893" s="576"/>
    </row>
    <row r="36894" spans="5:5" ht="12" customHeight="1">
      <c r="E36894" s="576"/>
    </row>
    <row r="36895" spans="5:5" ht="12" customHeight="1">
      <c r="E36895" s="576"/>
    </row>
    <row r="36896" spans="5:5" ht="12" customHeight="1">
      <c r="E36896" s="576"/>
    </row>
    <row r="36897" spans="5:5" ht="12" customHeight="1">
      <c r="E36897" s="576"/>
    </row>
    <row r="36898" spans="5:5" ht="12" customHeight="1">
      <c r="E36898" s="576"/>
    </row>
    <row r="36899" spans="5:5" ht="12" customHeight="1">
      <c r="E36899" s="576"/>
    </row>
    <row r="36900" spans="5:5" ht="12" customHeight="1">
      <c r="E36900" s="576"/>
    </row>
    <row r="36901" spans="5:5" ht="12" customHeight="1">
      <c r="E36901" s="576"/>
    </row>
    <row r="36902" spans="5:5" ht="12" customHeight="1">
      <c r="E36902" s="576"/>
    </row>
    <row r="36903" spans="5:5" ht="12" customHeight="1">
      <c r="E36903" s="576"/>
    </row>
    <row r="36904" spans="5:5" ht="12" customHeight="1">
      <c r="E36904" s="576"/>
    </row>
    <row r="36905" spans="5:5" ht="12" customHeight="1">
      <c r="E36905" s="576"/>
    </row>
    <row r="36906" spans="5:5" ht="12" customHeight="1">
      <c r="E36906" s="576"/>
    </row>
    <row r="36907" spans="5:5" ht="12" customHeight="1">
      <c r="E36907" s="576"/>
    </row>
    <row r="36908" spans="5:5" ht="12" customHeight="1">
      <c r="E36908" s="576"/>
    </row>
    <row r="36909" spans="5:5" ht="12" customHeight="1">
      <c r="E36909" s="576"/>
    </row>
    <row r="36910" spans="5:5" ht="12" customHeight="1">
      <c r="E36910" s="576"/>
    </row>
    <row r="36911" spans="5:5" ht="12" customHeight="1">
      <c r="E36911" s="576"/>
    </row>
    <row r="36912" spans="5:5" ht="12" customHeight="1">
      <c r="E36912" s="576"/>
    </row>
    <row r="36913" spans="5:5" ht="12" customHeight="1">
      <c r="E36913" s="576"/>
    </row>
    <row r="36914" spans="5:5" ht="12" customHeight="1">
      <c r="E36914" s="576"/>
    </row>
    <row r="36915" spans="5:5" ht="12" customHeight="1">
      <c r="E36915" s="576"/>
    </row>
    <row r="36916" spans="5:5" ht="12" customHeight="1">
      <c r="E36916" s="576"/>
    </row>
    <row r="36917" spans="5:5" ht="12" customHeight="1">
      <c r="E36917" s="576"/>
    </row>
    <row r="36918" spans="5:5" ht="12" customHeight="1">
      <c r="E36918" s="576"/>
    </row>
    <row r="36919" spans="5:5" ht="12" customHeight="1">
      <c r="E36919" s="576"/>
    </row>
    <row r="36920" spans="5:5" ht="12" customHeight="1">
      <c r="E36920" s="576"/>
    </row>
    <row r="36921" spans="5:5" ht="12" customHeight="1">
      <c r="E36921" s="576"/>
    </row>
    <row r="36922" spans="5:5" ht="12" customHeight="1">
      <c r="E36922" s="576"/>
    </row>
    <row r="36923" spans="5:5" ht="12" customHeight="1">
      <c r="E36923" s="576"/>
    </row>
    <row r="36924" spans="5:5" ht="12" customHeight="1">
      <c r="E36924" s="576"/>
    </row>
    <row r="36925" spans="5:5" ht="12" customHeight="1">
      <c r="E36925" s="576"/>
    </row>
    <row r="36926" spans="5:5" ht="12" customHeight="1">
      <c r="E36926" s="576"/>
    </row>
    <row r="36927" spans="5:5" ht="12" customHeight="1">
      <c r="E36927" s="576"/>
    </row>
    <row r="36928" spans="5:5" ht="12" customHeight="1">
      <c r="E36928" s="576"/>
    </row>
    <row r="36929" spans="5:5" ht="12" customHeight="1">
      <c r="E36929" s="576"/>
    </row>
    <row r="36930" spans="5:5" ht="12" customHeight="1">
      <c r="E36930" s="576"/>
    </row>
    <row r="36931" spans="5:5" ht="12" customHeight="1">
      <c r="E36931" s="576"/>
    </row>
    <row r="36932" spans="5:5" ht="12" customHeight="1">
      <c r="E36932" s="576"/>
    </row>
    <row r="36933" spans="5:5" ht="12" customHeight="1">
      <c r="E36933" s="576"/>
    </row>
    <row r="36934" spans="5:5" ht="12" customHeight="1">
      <c r="E36934" s="576"/>
    </row>
    <row r="36935" spans="5:5" ht="12" customHeight="1">
      <c r="E36935" s="576"/>
    </row>
    <row r="36936" spans="5:5" ht="12" customHeight="1">
      <c r="E36936" s="576"/>
    </row>
    <row r="36937" spans="5:5" ht="12" customHeight="1">
      <c r="E36937" s="576"/>
    </row>
    <row r="36938" spans="5:5" ht="12" customHeight="1">
      <c r="E36938" s="576"/>
    </row>
    <row r="36939" spans="5:5" ht="12" customHeight="1">
      <c r="E36939" s="576"/>
    </row>
    <row r="36940" spans="5:5" ht="12" customHeight="1">
      <c r="E36940" s="576"/>
    </row>
    <row r="36941" spans="5:5" ht="12" customHeight="1">
      <c r="E36941" s="576"/>
    </row>
    <row r="36942" spans="5:5" ht="12" customHeight="1">
      <c r="E36942" s="576"/>
    </row>
    <row r="36943" spans="5:5" ht="12" customHeight="1">
      <c r="E36943" s="576"/>
    </row>
    <row r="36944" spans="5:5" ht="12" customHeight="1">
      <c r="E36944" s="576"/>
    </row>
    <row r="36945" spans="5:5" ht="12" customHeight="1">
      <c r="E36945" s="576"/>
    </row>
    <row r="36946" spans="5:5" ht="12" customHeight="1">
      <c r="E36946" s="576"/>
    </row>
    <row r="36947" spans="5:5" ht="12" customHeight="1">
      <c r="E36947" s="576"/>
    </row>
    <row r="36948" spans="5:5" ht="12" customHeight="1">
      <c r="E36948" s="576"/>
    </row>
    <row r="36949" spans="5:5" ht="12" customHeight="1">
      <c r="E36949" s="576"/>
    </row>
    <row r="36950" spans="5:5" ht="12" customHeight="1">
      <c r="E36950" s="576"/>
    </row>
    <row r="36951" spans="5:5" ht="12" customHeight="1">
      <c r="E36951" s="576"/>
    </row>
    <row r="36952" spans="5:5" ht="12" customHeight="1">
      <c r="E36952" s="576"/>
    </row>
    <row r="36953" spans="5:5" ht="12" customHeight="1">
      <c r="E36953" s="576"/>
    </row>
    <row r="36954" spans="5:5" ht="12" customHeight="1">
      <c r="E36954" s="576"/>
    </row>
    <row r="36955" spans="5:5" ht="12" customHeight="1">
      <c r="E36955" s="576"/>
    </row>
    <row r="36956" spans="5:5" ht="12" customHeight="1">
      <c r="E36956" s="576"/>
    </row>
    <row r="36957" spans="5:5" ht="12" customHeight="1">
      <c r="E36957" s="576"/>
    </row>
    <row r="36958" spans="5:5" ht="12" customHeight="1">
      <c r="E36958" s="576"/>
    </row>
    <row r="36959" spans="5:5" ht="12" customHeight="1">
      <c r="E36959" s="576"/>
    </row>
    <row r="36960" spans="5:5" ht="12" customHeight="1">
      <c r="E36960" s="576"/>
    </row>
    <row r="36961" spans="5:5" ht="12" customHeight="1">
      <c r="E36961" s="576"/>
    </row>
    <row r="36962" spans="5:5" ht="12" customHeight="1">
      <c r="E36962" s="576"/>
    </row>
    <row r="36963" spans="5:5" ht="12" customHeight="1">
      <c r="E36963" s="576"/>
    </row>
    <row r="36964" spans="5:5" ht="12" customHeight="1">
      <c r="E36964" s="576"/>
    </row>
    <row r="36965" spans="5:5" ht="12" customHeight="1">
      <c r="E36965" s="576"/>
    </row>
    <row r="36966" spans="5:5" ht="12" customHeight="1">
      <c r="E36966" s="576"/>
    </row>
    <row r="36967" spans="5:5" ht="12" customHeight="1">
      <c r="E36967" s="576"/>
    </row>
    <row r="36968" spans="5:5" ht="12" customHeight="1">
      <c r="E36968" s="576"/>
    </row>
    <row r="36969" spans="5:5" ht="12" customHeight="1">
      <c r="E36969" s="576"/>
    </row>
    <row r="36970" spans="5:5" ht="12" customHeight="1">
      <c r="E36970" s="576"/>
    </row>
    <row r="36971" spans="5:5" ht="12" customHeight="1">
      <c r="E36971" s="576"/>
    </row>
    <row r="36972" spans="5:5" ht="12" customHeight="1">
      <c r="E36972" s="576"/>
    </row>
    <row r="36973" spans="5:5" ht="12" customHeight="1">
      <c r="E36973" s="576"/>
    </row>
    <row r="36974" spans="5:5" ht="12" customHeight="1">
      <c r="E36974" s="576"/>
    </row>
    <row r="36975" spans="5:5" ht="12" customHeight="1">
      <c r="E36975" s="576"/>
    </row>
    <row r="36976" spans="5:5" ht="12" customHeight="1">
      <c r="E36976" s="576"/>
    </row>
    <row r="36977" spans="5:5" ht="12" customHeight="1">
      <c r="E36977" s="576"/>
    </row>
    <row r="36978" spans="5:5" ht="12" customHeight="1">
      <c r="E36978" s="576"/>
    </row>
    <row r="36979" spans="5:5" ht="12" customHeight="1">
      <c r="E36979" s="576"/>
    </row>
    <row r="36980" spans="5:5" ht="12" customHeight="1">
      <c r="E36980" s="576"/>
    </row>
    <row r="36981" spans="5:5" ht="12" customHeight="1">
      <c r="E36981" s="576"/>
    </row>
    <row r="36982" spans="5:5" ht="12" customHeight="1">
      <c r="E36982" s="576"/>
    </row>
    <row r="36983" spans="5:5" ht="12" customHeight="1">
      <c r="E36983" s="576"/>
    </row>
    <row r="36984" spans="5:5" ht="12" customHeight="1">
      <c r="E36984" s="576"/>
    </row>
    <row r="36985" spans="5:5" ht="12" customHeight="1">
      <c r="E36985" s="576"/>
    </row>
    <row r="36986" spans="5:5" ht="12" customHeight="1">
      <c r="E36986" s="576"/>
    </row>
    <row r="36987" spans="5:5" ht="12" customHeight="1">
      <c r="E36987" s="576"/>
    </row>
    <row r="36988" spans="5:5" ht="12" customHeight="1">
      <c r="E36988" s="576"/>
    </row>
    <row r="36989" spans="5:5" ht="12" customHeight="1">
      <c r="E36989" s="576"/>
    </row>
    <row r="36990" spans="5:5" ht="12" customHeight="1">
      <c r="E36990" s="576"/>
    </row>
    <row r="36991" spans="5:5" ht="12" customHeight="1">
      <c r="E36991" s="576"/>
    </row>
    <row r="36992" spans="5:5" ht="12" customHeight="1">
      <c r="E36992" s="576"/>
    </row>
    <row r="36993" spans="5:5" ht="12" customHeight="1">
      <c r="E36993" s="576"/>
    </row>
    <row r="36994" spans="5:5" ht="12" customHeight="1">
      <c r="E36994" s="576"/>
    </row>
    <row r="36995" spans="5:5" ht="12" customHeight="1">
      <c r="E36995" s="576"/>
    </row>
    <row r="36996" spans="5:5" ht="12" customHeight="1">
      <c r="E36996" s="576"/>
    </row>
    <row r="36997" spans="5:5" ht="12" customHeight="1">
      <c r="E36997" s="576"/>
    </row>
    <row r="36998" spans="5:5" ht="12" customHeight="1">
      <c r="E36998" s="576"/>
    </row>
    <row r="36999" spans="5:5" ht="12" customHeight="1">
      <c r="E36999" s="576"/>
    </row>
    <row r="37000" spans="5:5" ht="12" customHeight="1">
      <c r="E37000" s="576"/>
    </row>
    <row r="37001" spans="5:5" ht="12" customHeight="1">
      <c r="E37001" s="576"/>
    </row>
    <row r="37002" spans="5:5" ht="12" customHeight="1">
      <c r="E37002" s="576"/>
    </row>
    <row r="37003" spans="5:5" ht="12" customHeight="1">
      <c r="E37003" s="576"/>
    </row>
    <row r="37004" spans="5:5" ht="12" customHeight="1">
      <c r="E37004" s="576"/>
    </row>
    <row r="37005" spans="5:5" ht="12" customHeight="1">
      <c r="E37005" s="576"/>
    </row>
    <row r="37006" spans="5:5" ht="12" customHeight="1">
      <c r="E37006" s="576"/>
    </row>
    <row r="37007" spans="5:5" ht="12" customHeight="1">
      <c r="E37007" s="576"/>
    </row>
    <row r="37008" spans="5:5" ht="12" customHeight="1">
      <c r="E37008" s="576"/>
    </row>
    <row r="37009" spans="5:5" ht="12" customHeight="1">
      <c r="E37009" s="576"/>
    </row>
    <row r="37010" spans="5:5" ht="12" customHeight="1">
      <c r="E37010" s="576"/>
    </row>
    <row r="37011" spans="5:5" ht="12" customHeight="1">
      <c r="E37011" s="576"/>
    </row>
    <row r="37012" spans="5:5" ht="12" customHeight="1">
      <c r="E37012" s="576"/>
    </row>
    <row r="37013" spans="5:5" ht="12" customHeight="1">
      <c r="E37013" s="576"/>
    </row>
    <row r="37014" spans="5:5" ht="12" customHeight="1">
      <c r="E37014" s="576"/>
    </row>
    <row r="37015" spans="5:5" ht="12" customHeight="1">
      <c r="E37015" s="576"/>
    </row>
    <row r="37016" spans="5:5" ht="12" customHeight="1">
      <c r="E37016" s="576"/>
    </row>
    <row r="37017" spans="5:5" ht="12" customHeight="1">
      <c r="E37017" s="576"/>
    </row>
    <row r="37018" spans="5:5" ht="12" customHeight="1">
      <c r="E37018" s="576"/>
    </row>
    <row r="37019" spans="5:5" ht="12" customHeight="1">
      <c r="E37019" s="576"/>
    </row>
    <row r="37020" spans="5:5" ht="12" customHeight="1">
      <c r="E37020" s="576"/>
    </row>
    <row r="37021" spans="5:5" ht="12" customHeight="1">
      <c r="E37021" s="576"/>
    </row>
    <row r="37022" spans="5:5" ht="12" customHeight="1">
      <c r="E37022" s="576"/>
    </row>
    <row r="37023" spans="5:5" ht="12" customHeight="1">
      <c r="E37023" s="576"/>
    </row>
    <row r="37024" spans="5:5" ht="12" customHeight="1">
      <c r="E37024" s="576"/>
    </row>
    <row r="37025" spans="5:5" ht="12" customHeight="1">
      <c r="E37025" s="576"/>
    </row>
    <row r="37026" spans="5:5" ht="12" customHeight="1">
      <c r="E37026" s="576"/>
    </row>
    <row r="37027" spans="5:5" ht="12" customHeight="1">
      <c r="E37027" s="576"/>
    </row>
    <row r="37028" spans="5:5" ht="12" customHeight="1">
      <c r="E37028" s="576"/>
    </row>
    <row r="37029" spans="5:5" ht="12" customHeight="1">
      <c r="E37029" s="576"/>
    </row>
    <row r="37030" spans="5:5" ht="12" customHeight="1">
      <c r="E37030" s="576"/>
    </row>
    <row r="37031" spans="5:5" ht="12" customHeight="1">
      <c r="E37031" s="576"/>
    </row>
    <row r="37032" spans="5:5" ht="12" customHeight="1">
      <c r="E37032" s="576"/>
    </row>
    <row r="37033" spans="5:5" ht="12" customHeight="1">
      <c r="E37033" s="576"/>
    </row>
    <row r="37034" spans="5:5" ht="12" customHeight="1">
      <c r="E37034" s="576"/>
    </row>
    <row r="37035" spans="5:5" ht="12" customHeight="1">
      <c r="E37035" s="576"/>
    </row>
    <row r="37036" spans="5:5" ht="12" customHeight="1">
      <c r="E37036" s="576"/>
    </row>
    <row r="37037" spans="5:5" ht="12" customHeight="1">
      <c r="E37037" s="576"/>
    </row>
    <row r="37038" spans="5:5" ht="12" customHeight="1">
      <c r="E37038" s="576"/>
    </row>
    <row r="37039" spans="5:5" ht="12" customHeight="1">
      <c r="E37039" s="576"/>
    </row>
    <row r="37040" spans="5:5" ht="12" customHeight="1">
      <c r="E37040" s="576"/>
    </row>
    <row r="37041" spans="5:5" ht="12" customHeight="1">
      <c r="E37041" s="576"/>
    </row>
    <row r="37042" spans="5:5" ht="12" customHeight="1">
      <c r="E37042" s="576"/>
    </row>
    <row r="37043" spans="5:5" ht="12" customHeight="1">
      <c r="E37043" s="576"/>
    </row>
    <row r="37044" spans="5:5" ht="12" customHeight="1">
      <c r="E37044" s="576"/>
    </row>
    <row r="37045" spans="5:5" ht="12" customHeight="1">
      <c r="E37045" s="576"/>
    </row>
    <row r="37046" spans="5:5" ht="12" customHeight="1">
      <c r="E37046" s="576"/>
    </row>
    <row r="37047" spans="5:5" ht="12" customHeight="1">
      <c r="E37047" s="576"/>
    </row>
    <row r="37048" spans="5:5" ht="12" customHeight="1">
      <c r="E37048" s="576"/>
    </row>
    <row r="37049" spans="5:5" ht="12" customHeight="1">
      <c r="E37049" s="576"/>
    </row>
    <row r="37050" spans="5:5" ht="12" customHeight="1">
      <c r="E37050" s="576"/>
    </row>
    <row r="37051" spans="5:5" ht="12" customHeight="1">
      <c r="E37051" s="576"/>
    </row>
    <row r="37052" spans="5:5" ht="12" customHeight="1">
      <c r="E37052" s="576"/>
    </row>
    <row r="37053" spans="5:5" ht="12" customHeight="1">
      <c r="E37053" s="576"/>
    </row>
    <row r="37054" spans="5:5" ht="12" customHeight="1">
      <c r="E37054" s="576"/>
    </row>
    <row r="37055" spans="5:5" ht="12" customHeight="1">
      <c r="E37055" s="576"/>
    </row>
    <row r="37056" spans="5:5" ht="12" customHeight="1">
      <c r="E37056" s="576"/>
    </row>
    <row r="37057" spans="5:5" ht="12" customHeight="1">
      <c r="E37057" s="576"/>
    </row>
    <row r="37058" spans="5:5" ht="12" customHeight="1">
      <c r="E37058" s="576"/>
    </row>
    <row r="37059" spans="5:5" ht="12" customHeight="1">
      <c r="E37059" s="576"/>
    </row>
    <row r="37060" spans="5:5" ht="12" customHeight="1">
      <c r="E37060" s="576"/>
    </row>
    <row r="37061" spans="5:5" ht="12" customHeight="1">
      <c r="E37061" s="576"/>
    </row>
    <row r="37062" spans="5:5" ht="12" customHeight="1">
      <c r="E37062" s="576"/>
    </row>
    <row r="37063" spans="5:5" ht="12" customHeight="1">
      <c r="E37063" s="576"/>
    </row>
    <row r="37064" spans="5:5" ht="12" customHeight="1">
      <c r="E37064" s="576"/>
    </row>
    <row r="37065" spans="5:5" ht="12" customHeight="1">
      <c r="E37065" s="576"/>
    </row>
    <row r="37066" spans="5:5" ht="12" customHeight="1">
      <c r="E37066" s="576"/>
    </row>
    <row r="37067" spans="5:5" ht="12" customHeight="1">
      <c r="E37067" s="576"/>
    </row>
    <row r="37068" spans="5:5" ht="12" customHeight="1">
      <c r="E37068" s="576"/>
    </row>
    <row r="37069" spans="5:5" ht="12" customHeight="1">
      <c r="E37069" s="576"/>
    </row>
    <row r="37070" spans="5:5" ht="12" customHeight="1">
      <c r="E37070" s="576"/>
    </row>
    <row r="37071" spans="5:5" ht="12" customHeight="1">
      <c r="E37071" s="576"/>
    </row>
    <row r="37072" spans="5:5" ht="12" customHeight="1">
      <c r="E37072" s="576"/>
    </row>
    <row r="37073" spans="5:5" ht="12" customHeight="1">
      <c r="E37073" s="576"/>
    </row>
    <row r="37074" spans="5:5" ht="12" customHeight="1">
      <c r="E37074" s="576"/>
    </row>
    <row r="37075" spans="5:5" ht="12" customHeight="1">
      <c r="E37075" s="576"/>
    </row>
    <row r="37076" spans="5:5" ht="12" customHeight="1">
      <c r="E37076" s="576"/>
    </row>
    <row r="37077" spans="5:5" ht="12" customHeight="1">
      <c r="E37077" s="576"/>
    </row>
    <row r="37078" spans="5:5" ht="12" customHeight="1">
      <c r="E37078" s="576"/>
    </row>
    <row r="37079" spans="5:5" ht="12" customHeight="1">
      <c r="E37079" s="576"/>
    </row>
    <row r="37080" spans="5:5" ht="12" customHeight="1">
      <c r="E37080" s="576"/>
    </row>
    <row r="37081" spans="5:5" ht="12" customHeight="1">
      <c r="E37081" s="576"/>
    </row>
    <row r="37082" spans="5:5" ht="12" customHeight="1">
      <c r="E37082" s="576"/>
    </row>
    <row r="37083" spans="5:5" ht="12" customHeight="1">
      <c r="E37083" s="576"/>
    </row>
    <row r="37084" spans="5:5" ht="12" customHeight="1">
      <c r="E37084" s="576"/>
    </row>
    <row r="37085" spans="5:5" ht="12" customHeight="1">
      <c r="E37085" s="576"/>
    </row>
    <row r="37086" spans="5:5" ht="12" customHeight="1">
      <c r="E37086" s="576"/>
    </row>
    <row r="37087" spans="5:5" ht="12" customHeight="1">
      <c r="E37087" s="576"/>
    </row>
    <row r="37088" spans="5:5" ht="12" customHeight="1">
      <c r="E37088" s="576"/>
    </row>
    <row r="37089" spans="5:5" ht="12" customHeight="1">
      <c r="E37089" s="576"/>
    </row>
    <row r="37090" spans="5:5" ht="12" customHeight="1">
      <c r="E37090" s="576"/>
    </row>
    <row r="37091" spans="5:5" ht="12" customHeight="1">
      <c r="E37091" s="576"/>
    </row>
    <row r="37092" spans="5:5" ht="12" customHeight="1">
      <c r="E37092" s="576"/>
    </row>
    <row r="37093" spans="5:5" ht="12" customHeight="1">
      <c r="E37093" s="576"/>
    </row>
    <row r="37094" spans="5:5" ht="12" customHeight="1">
      <c r="E37094" s="576"/>
    </row>
    <row r="37095" spans="5:5" ht="12" customHeight="1">
      <c r="E37095" s="576"/>
    </row>
    <row r="37096" spans="5:5" ht="12" customHeight="1">
      <c r="E37096" s="576"/>
    </row>
    <row r="37097" spans="5:5" ht="12" customHeight="1">
      <c r="E37097" s="576"/>
    </row>
    <row r="37098" spans="5:5" ht="12" customHeight="1">
      <c r="E37098" s="576"/>
    </row>
    <row r="37099" spans="5:5" ht="12" customHeight="1">
      <c r="E37099" s="576"/>
    </row>
    <row r="37100" spans="5:5" ht="12" customHeight="1">
      <c r="E37100" s="576"/>
    </row>
    <row r="37101" spans="5:5" ht="12" customHeight="1">
      <c r="E37101" s="576"/>
    </row>
    <row r="37102" spans="5:5" ht="12" customHeight="1">
      <c r="E37102" s="576"/>
    </row>
    <row r="37103" spans="5:5" ht="12" customHeight="1">
      <c r="E37103" s="576"/>
    </row>
    <row r="37104" spans="5:5" ht="12" customHeight="1">
      <c r="E37104" s="576"/>
    </row>
    <row r="37105" spans="5:5" ht="12" customHeight="1">
      <c r="E37105" s="576"/>
    </row>
    <row r="37106" spans="5:5" ht="12" customHeight="1">
      <c r="E37106" s="576"/>
    </row>
    <row r="37107" spans="5:5" ht="12" customHeight="1">
      <c r="E37107" s="576"/>
    </row>
    <row r="37108" spans="5:5" ht="12" customHeight="1">
      <c r="E37108" s="576"/>
    </row>
    <row r="37109" spans="5:5" ht="12" customHeight="1">
      <c r="E37109" s="576"/>
    </row>
    <row r="37110" spans="5:5" ht="12" customHeight="1">
      <c r="E37110" s="576"/>
    </row>
    <row r="37111" spans="5:5" ht="12" customHeight="1">
      <c r="E37111" s="576"/>
    </row>
    <row r="37112" spans="5:5" ht="12" customHeight="1">
      <c r="E37112" s="576"/>
    </row>
    <row r="37113" spans="5:5" ht="12" customHeight="1">
      <c r="E37113" s="576"/>
    </row>
    <row r="37114" spans="5:5" ht="12" customHeight="1">
      <c r="E37114" s="576"/>
    </row>
    <row r="37115" spans="5:5" ht="12" customHeight="1">
      <c r="E37115" s="576"/>
    </row>
    <row r="37116" spans="5:5" ht="12" customHeight="1">
      <c r="E37116" s="576"/>
    </row>
    <row r="37117" spans="5:5" ht="12" customHeight="1">
      <c r="E37117" s="576"/>
    </row>
    <row r="37118" spans="5:5" ht="12" customHeight="1">
      <c r="E37118" s="576"/>
    </row>
    <row r="37119" spans="5:5" ht="12" customHeight="1">
      <c r="E37119" s="576"/>
    </row>
    <row r="37120" spans="5:5" ht="12" customHeight="1">
      <c r="E37120" s="576"/>
    </row>
    <row r="37121" spans="5:5" ht="12" customHeight="1">
      <c r="E37121" s="576"/>
    </row>
    <row r="37122" spans="5:5" ht="12" customHeight="1">
      <c r="E37122" s="576"/>
    </row>
    <row r="37123" spans="5:5" ht="12" customHeight="1">
      <c r="E37123" s="576"/>
    </row>
    <row r="37124" spans="5:5" ht="12" customHeight="1">
      <c r="E37124" s="576"/>
    </row>
    <row r="37125" spans="5:5" ht="12" customHeight="1">
      <c r="E37125" s="576"/>
    </row>
    <row r="37126" spans="5:5" ht="12" customHeight="1">
      <c r="E37126" s="576"/>
    </row>
    <row r="37127" spans="5:5" ht="12" customHeight="1">
      <c r="E37127" s="576"/>
    </row>
    <row r="37128" spans="5:5" ht="12" customHeight="1">
      <c r="E37128" s="576"/>
    </row>
    <row r="37129" spans="5:5" ht="12" customHeight="1">
      <c r="E37129" s="576"/>
    </row>
    <row r="37130" spans="5:5" ht="12" customHeight="1">
      <c r="E37130" s="576"/>
    </row>
    <row r="37131" spans="5:5" ht="12" customHeight="1">
      <c r="E37131" s="576"/>
    </row>
    <row r="37132" spans="5:5" ht="12" customHeight="1">
      <c r="E37132" s="576"/>
    </row>
    <row r="37133" spans="5:5" ht="12" customHeight="1">
      <c r="E37133" s="576"/>
    </row>
    <row r="37134" spans="5:5" ht="12" customHeight="1">
      <c r="E37134" s="576"/>
    </row>
    <row r="37135" spans="5:5" ht="12" customHeight="1">
      <c r="E37135" s="576"/>
    </row>
    <row r="37136" spans="5:5" ht="12" customHeight="1">
      <c r="E37136" s="576"/>
    </row>
    <row r="37137" spans="5:5" ht="12" customHeight="1">
      <c r="E37137" s="576"/>
    </row>
    <row r="37138" spans="5:5" ht="12" customHeight="1">
      <c r="E37138" s="576"/>
    </row>
    <row r="37139" spans="5:5" ht="12" customHeight="1">
      <c r="E37139" s="576"/>
    </row>
    <row r="37140" spans="5:5" ht="12" customHeight="1">
      <c r="E37140" s="576"/>
    </row>
    <row r="37141" spans="5:5" ht="12" customHeight="1">
      <c r="E37141" s="576"/>
    </row>
    <row r="37142" spans="5:5" ht="12" customHeight="1">
      <c r="E37142" s="576"/>
    </row>
    <row r="37143" spans="5:5" ht="12" customHeight="1">
      <c r="E37143" s="576"/>
    </row>
    <row r="37144" spans="5:5" ht="12" customHeight="1">
      <c r="E37144" s="576"/>
    </row>
    <row r="37145" spans="5:5" ht="12" customHeight="1">
      <c r="E37145" s="576"/>
    </row>
    <row r="37146" spans="5:5" ht="12" customHeight="1">
      <c r="E37146" s="576"/>
    </row>
    <row r="37147" spans="5:5" ht="12" customHeight="1">
      <c r="E37147" s="576"/>
    </row>
    <row r="37148" spans="5:5" ht="12" customHeight="1">
      <c r="E37148" s="576"/>
    </row>
    <row r="37149" spans="5:5" ht="12" customHeight="1">
      <c r="E37149" s="576"/>
    </row>
    <row r="37150" spans="5:5" ht="12" customHeight="1">
      <c r="E37150" s="576"/>
    </row>
    <row r="37151" spans="5:5" ht="12" customHeight="1">
      <c r="E37151" s="576"/>
    </row>
    <row r="37152" spans="5:5" ht="12" customHeight="1">
      <c r="E37152" s="576"/>
    </row>
    <row r="37153" spans="5:5" ht="12" customHeight="1">
      <c r="E37153" s="576"/>
    </row>
    <row r="37154" spans="5:5" ht="12" customHeight="1">
      <c r="E37154" s="576"/>
    </row>
    <row r="37155" spans="5:5" ht="12" customHeight="1">
      <c r="E37155" s="576"/>
    </row>
    <row r="37156" spans="5:5" ht="12" customHeight="1">
      <c r="E37156" s="576"/>
    </row>
    <row r="37157" spans="5:5" ht="12" customHeight="1">
      <c r="E37157" s="576"/>
    </row>
    <row r="37158" spans="5:5" ht="12" customHeight="1">
      <c r="E37158" s="576"/>
    </row>
    <row r="37159" spans="5:5" ht="12" customHeight="1">
      <c r="E37159" s="576"/>
    </row>
    <row r="37160" spans="5:5" ht="12" customHeight="1">
      <c r="E37160" s="576"/>
    </row>
    <row r="37161" spans="5:5" ht="12" customHeight="1">
      <c r="E37161" s="576"/>
    </row>
    <row r="37162" spans="5:5" ht="12" customHeight="1">
      <c r="E37162" s="576"/>
    </row>
    <row r="37163" spans="5:5" ht="12" customHeight="1">
      <c r="E37163" s="576"/>
    </row>
    <row r="37164" spans="5:5" ht="12" customHeight="1">
      <c r="E37164" s="576"/>
    </row>
    <row r="37165" spans="5:5" ht="12" customHeight="1">
      <c r="E37165" s="576"/>
    </row>
    <row r="37166" spans="5:5" ht="12" customHeight="1">
      <c r="E37166" s="576"/>
    </row>
    <row r="37167" spans="5:5" ht="12" customHeight="1">
      <c r="E37167" s="576"/>
    </row>
    <row r="37168" spans="5:5" ht="12" customHeight="1">
      <c r="E37168" s="576"/>
    </row>
    <row r="37169" spans="5:5" ht="12" customHeight="1">
      <c r="E37169" s="576"/>
    </row>
    <row r="37170" spans="5:5" ht="12" customHeight="1">
      <c r="E37170" s="576"/>
    </row>
    <row r="37171" spans="5:5" ht="12" customHeight="1">
      <c r="E37171" s="576"/>
    </row>
    <row r="37172" spans="5:5" ht="12" customHeight="1">
      <c r="E37172" s="576"/>
    </row>
    <row r="37173" spans="5:5" ht="12" customHeight="1">
      <c r="E37173" s="576"/>
    </row>
    <row r="37174" spans="5:5" ht="12" customHeight="1">
      <c r="E37174" s="576"/>
    </row>
    <row r="37175" spans="5:5" ht="12" customHeight="1">
      <c r="E37175" s="576"/>
    </row>
    <row r="37176" spans="5:5" ht="12" customHeight="1">
      <c r="E37176" s="576"/>
    </row>
    <row r="37177" spans="5:5" ht="12" customHeight="1">
      <c r="E37177" s="576"/>
    </row>
    <row r="37178" spans="5:5" ht="12" customHeight="1">
      <c r="E37178" s="576"/>
    </row>
    <row r="37179" spans="5:5" ht="12" customHeight="1">
      <c r="E37179" s="576"/>
    </row>
    <row r="37180" spans="5:5" ht="12" customHeight="1">
      <c r="E37180" s="576"/>
    </row>
    <row r="37181" spans="5:5" ht="12" customHeight="1">
      <c r="E37181" s="576"/>
    </row>
    <row r="37182" spans="5:5" ht="12" customHeight="1">
      <c r="E37182" s="576"/>
    </row>
    <row r="37183" spans="5:5" ht="12" customHeight="1">
      <c r="E37183" s="576"/>
    </row>
    <row r="37184" spans="5:5" ht="12" customHeight="1">
      <c r="E37184" s="576"/>
    </row>
    <row r="37185" spans="5:5" ht="12" customHeight="1">
      <c r="E37185" s="576"/>
    </row>
    <row r="37186" spans="5:5" ht="12" customHeight="1">
      <c r="E37186" s="576"/>
    </row>
    <row r="37187" spans="5:5" ht="12" customHeight="1">
      <c r="E37187" s="576"/>
    </row>
    <row r="37188" spans="5:5" ht="12" customHeight="1">
      <c r="E37188" s="576"/>
    </row>
    <row r="37189" spans="5:5" ht="12" customHeight="1">
      <c r="E37189" s="576"/>
    </row>
    <row r="37190" spans="5:5" ht="12" customHeight="1">
      <c r="E37190" s="576"/>
    </row>
    <row r="37191" spans="5:5" ht="12" customHeight="1">
      <c r="E37191" s="576"/>
    </row>
    <row r="37192" spans="5:5" ht="12" customHeight="1">
      <c r="E37192" s="576"/>
    </row>
    <row r="37193" spans="5:5" ht="12" customHeight="1">
      <c r="E37193" s="576"/>
    </row>
    <row r="37194" spans="5:5" ht="12" customHeight="1">
      <c r="E37194" s="576"/>
    </row>
    <row r="37195" spans="5:5" ht="12" customHeight="1">
      <c r="E37195" s="576"/>
    </row>
    <row r="37196" spans="5:5" ht="12" customHeight="1">
      <c r="E37196" s="576"/>
    </row>
    <row r="37197" spans="5:5" ht="12" customHeight="1">
      <c r="E37197" s="576"/>
    </row>
    <row r="37198" spans="5:5" ht="12" customHeight="1">
      <c r="E37198" s="576"/>
    </row>
    <row r="37199" spans="5:5" ht="12" customHeight="1">
      <c r="E37199" s="576"/>
    </row>
    <row r="37200" spans="5:5" ht="12" customHeight="1">
      <c r="E37200" s="576"/>
    </row>
    <row r="37201" spans="5:5" ht="12" customHeight="1">
      <c r="E37201" s="576"/>
    </row>
    <row r="37202" spans="5:5" ht="12" customHeight="1">
      <c r="E37202" s="576"/>
    </row>
    <row r="37203" spans="5:5" ht="12" customHeight="1">
      <c r="E37203" s="576"/>
    </row>
    <row r="37204" spans="5:5" ht="12" customHeight="1">
      <c r="E37204" s="576"/>
    </row>
    <row r="37205" spans="5:5" ht="12" customHeight="1">
      <c r="E37205" s="576"/>
    </row>
    <row r="37206" spans="5:5" ht="12" customHeight="1">
      <c r="E37206" s="576"/>
    </row>
    <row r="37207" spans="5:5" ht="12" customHeight="1">
      <c r="E37207" s="576"/>
    </row>
    <row r="37208" spans="5:5" ht="12" customHeight="1">
      <c r="E37208" s="576"/>
    </row>
    <row r="37209" spans="5:5" ht="12" customHeight="1">
      <c r="E37209" s="576"/>
    </row>
    <row r="37210" spans="5:5" ht="12" customHeight="1">
      <c r="E37210" s="576"/>
    </row>
    <row r="37211" spans="5:5" ht="12" customHeight="1">
      <c r="E37211" s="576"/>
    </row>
    <row r="37212" spans="5:5" ht="12" customHeight="1">
      <c r="E37212" s="576"/>
    </row>
    <row r="37213" spans="5:5" ht="12" customHeight="1">
      <c r="E37213" s="576"/>
    </row>
    <row r="37214" spans="5:5" ht="12" customHeight="1">
      <c r="E37214" s="576"/>
    </row>
    <row r="37215" spans="5:5" ht="12" customHeight="1">
      <c r="E37215" s="576"/>
    </row>
    <row r="37216" spans="5:5" ht="12" customHeight="1">
      <c r="E37216" s="576"/>
    </row>
    <row r="37217" spans="5:5" ht="12" customHeight="1">
      <c r="E37217" s="576"/>
    </row>
    <row r="37218" spans="5:5" ht="12" customHeight="1">
      <c r="E37218" s="576"/>
    </row>
    <row r="37219" spans="5:5" ht="12" customHeight="1">
      <c r="E37219" s="576"/>
    </row>
    <row r="37220" spans="5:5" ht="12" customHeight="1">
      <c r="E37220" s="576"/>
    </row>
    <row r="37221" spans="5:5" ht="12" customHeight="1">
      <c r="E37221" s="576"/>
    </row>
    <row r="37222" spans="5:5" ht="12" customHeight="1">
      <c r="E37222" s="576"/>
    </row>
    <row r="37223" spans="5:5" ht="12" customHeight="1">
      <c r="E37223" s="576"/>
    </row>
    <row r="37224" spans="5:5" ht="12" customHeight="1">
      <c r="E37224" s="576"/>
    </row>
    <row r="37225" spans="5:5" ht="12" customHeight="1">
      <c r="E37225" s="576"/>
    </row>
    <row r="37226" spans="5:5" ht="12" customHeight="1">
      <c r="E37226" s="576"/>
    </row>
    <row r="37227" spans="5:5" ht="12" customHeight="1">
      <c r="E37227" s="576"/>
    </row>
    <row r="37228" spans="5:5" ht="12" customHeight="1">
      <c r="E37228" s="576"/>
    </row>
    <row r="37229" spans="5:5" ht="12" customHeight="1">
      <c r="E37229" s="576"/>
    </row>
    <row r="37230" spans="5:5" ht="12" customHeight="1">
      <c r="E37230" s="576"/>
    </row>
    <row r="37231" spans="5:5" ht="12" customHeight="1">
      <c r="E37231" s="576"/>
    </row>
    <row r="37232" spans="5:5" ht="12" customHeight="1">
      <c r="E37232" s="576"/>
    </row>
    <row r="37233" spans="5:5" ht="12" customHeight="1">
      <c r="E37233" s="576"/>
    </row>
    <row r="37234" spans="5:5" ht="12" customHeight="1">
      <c r="E37234" s="576"/>
    </row>
    <row r="37235" spans="5:5" ht="12" customHeight="1">
      <c r="E37235" s="576"/>
    </row>
    <row r="37236" spans="5:5" ht="12" customHeight="1">
      <c r="E37236" s="576"/>
    </row>
    <row r="37237" spans="5:5" ht="12" customHeight="1">
      <c r="E37237" s="576"/>
    </row>
    <row r="37238" spans="5:5" ht="12" customHeight="1">
      <c r="E37238" s="576"/>
    </row>
    <row r="37239" spans="5:5" ht="12" customHeight="1">
      <c r="E37239" s="576"/>
    </row>
    <row r="37240" spans="5:5" ht="12" customHeight="1">
      <c r="E37240" s="576"/>
    </row>
    <row r="37241" spans="5:5" ht="12" customHeight="1">
      <c r="E37241" s="576"/>
    </row>
    <row r="37242" spans="5:5" ht="12" customHeight="1">
      <c r="E37242" s="576"/>
    </row>
    <row r="37243" spans="5:5" ht="12" customHeight="1">
      <c r="E37243" s="576"/>
    </row>
    <row r="37244" spans="5:5" ht="12" customHeight="1">
      <c r="E37244" s="576"/>
    </row>
    <row r="37245" spans="5:5" ht="12" customHeight="1">
      <c r="E37245" s="576"/>
    </row>
    <row r="37246" spans="5:5" ht="12" customHeight="1">
      <c r="E37246" s="576"/>
    </row>
    <row r="37247" spans="5:5" ht="12" customHeight="1">
      <c r="E37247" s="576"/>
    </row>
    <row r="37248" spans="5:5" ht="12" customHeight="1">
      <c r="E37248" s="576"/>
    </row>
    <row r="37249" spans="5:5" ht="12" customHeight="1">
      <c r="E37249" s="576"/>
    </row>
    <row r="37250" spans="5:5" ht="12" customHeight="1">
      <c r="E37250" s="576"/>
    </row>
    <row r="37251" spans="5:5" ht="12" customHeight="1">
      <c r="E37251" s="576"/>
    </row>
    <row r="37252" spans="5:5" ht="12" customHeight="1">
      <c r="E37252" s="576"/>
    </row>
    <row r="37253" spans="5:5" ht="12" customHeight="1">
      <c r="E37253" s="576"/>
    </row>
    <row r="37254" spans="5:5" ht="12" customHeight="1">
      <c r="E37254" s="576"/>
    </row>
    <row r="37255" spans="5:5" ht="12" customHeight="1">
      <c r="E37255" s="576"/>
    </row>
    <row r="37256" spans="5:5" ht="12" customHeight="1">
      <c r="E37256" s="576"/>
    </row>
    <row r="37257" spans="5:5" ht="12" customHeight="1">
      <c r="E37257" s="576"/>
    </row>
    <row r="37258" spans="5:5" ht="12" customHeight="1">
      <c r="E37258" s="576"/>
    </row>
    <row r="37259" spans="5:5" ht="12" customHeight="1">
      <c r="E37259" s="576"/>
    </row>
    <row r="37260" spans="5:5" ht="12" customHeight="1">
      <c r="E37260" s="576"/>
    </row>
    <row r="37261" spans="5:5" ht="12" customHeight="1">
      <c r="E37261" s="576"/>
    </row>
    <row r="37262" spans="5:5" ht="12" customHeight="1">
      <c r="E37262" s="576"/>
    </row>
    <row r="37263" spans="5:5" ht="12" customHeight="1">
      <c r="E37263" s="576"/>
    </row>
    <row r="37264" spans="5:5" ht="12" customHeight="1">
      <c r="E37264" s="576"/>
    </row>
    <row r="37265" spans="5:5" ht="12" customHeight="1">
      <c r="E37265" s="576"/>
    </row>
    <row r="37266" spans="5:5" ht="12" customHeight="1">
      <c r="E37266" s="576"/>
    </row>
    <row r="37267" spans="5:5" ht="12" customHeight="1">
      <c r="E37267" s="576"/>
    </row>
    <row r="37268" spans="5:5" ht="12" customHeight="1">
      <c r="E37268" s="576"/>
    </row>
    <row r="37269" spans="5:5" ht="12" customHeight="1">
      <c r="E37269" s="576"/>
    </row>
    <row r="37270" spans="5:5" ht="12" customHeight="1">
      <c r="E37270" s="576"/>
    </row>
    <row r="37271" spans="5:5" ht="12" customHeight="1">
      <c r="E37271" s="576"/>
    </row>
    <row r="37272" spans="5:5" ht="12" customHeight="1">
      <c r="E37272" s="576"/>
    </row>
    <row r="37273" spans="5:5" ht="12" customHeight="1">
      <c r="E37273" s="576"/>
    </row>
    <row r="37274" spans="5:5" ht="12" customHeight="1">
      <c r="E37274" s="576"/>
    </row>
    <row r="37275" spans="5:5" ht="12" customHeight="1">
      <c r="E37275" s="576"/>
    </row>
    <row r="37276" spans="5:5" ht="12" customHeight="1">
      <c r="E37276" s="576"/>
    </row>
    <row r="37277" spans="5:5" ht="12" customHeight="1">
      <c r="E37277" s="576"/>
    </row>
    <row r="37278" spans="5:5" ht="12" customHeight="1">
      <c r="E37278" s="576"/>
    </row>
    <row r="37279" spans="5:5" ht="12" customHeight="1">
      <c r="E37279" s="576"/>
    </row>
    <row r="37280" spans="5:5" ht="12" customHeight="1">
      <c r="E37280" s="576"/>
    </row>
    <row r="37281" spans="5:5" ht="12" customHeight="1">
      <c r="E37281" s="576"/>
    </row>
    <row r="37282" spans="5:5" ht="12" customHeight="1">
      <c r="E37282" s="576"/>
    </row>
    <row r="37283" spans="5:5" ht="12" customHeight="1">
      <c r="E37283" s="576"/>
    </row>
    <row r="37284" spans="5:5" ht="12" customHeight="1">
      <c r="E37284" s="576"/>
    </row>
    <row r="37285" spans="5:5" ht="12" customHeight="1">
      <c r="E37285" s="576"/>
    </row>
    <row r="37286" spans="5:5" ht="12" customHeight="1">
      <c r="E37286" s="576"/>
    </row>
    <row r="37287" spans="5:5" ht="12" customHeight="1">
      <c r="E37287" s="576"/>
    </row>
    <row r="37288" spans="5:5" ht="12" customHeight="1">
      <c r="E37288" s="576"/>
    </row>
    <row r="37289" spans="5:5" ht="12" customHeight="1">
      <c r="E37289" s="576"/>
    </row>
    <row r="37290" spans="5:5" ht="12" customHeight="1">
      <c r="E37290" s="576"/>
    </row>
    <row r="37291" spans="5:5" ht="12" customHeight="1">
      <c r="E37291" s="576"/>
    </row>
    <row r="37292" spans="5:5" ht="12" customHeight="1">
      <c r="E37292" s="576"/>
    </row>
    <row r="37293" spans="5:5" ht="12" customHeight="1">
      <c r="E37293" s="576"/>
    </row>
    <row r="37294" spans="5:5" ht="12" customHeight="1">
      <c r="E37294" s="576"/>
    </row>
    <row r="37295" spans="5:5" ht="12" customHeight="1">
      <c r="E37295" s="576"/>
    </row>
    <row r="37296" spans="5:5" ht="12" customHeight="1">
      <c r="E37296" s="576"/>
    </row>
    <row r="37297" spans="5:5" ht="12" customHeight="1">
      <c r="E37297" s="576"/>
    </row>
    <row r="37298" spans="5:5" ht="12" customHeight="1">
      <c r="E37298" s="576"/>
    </row>
    <row r="37299" spans="5:5" ht="12" customHeight="1">
      <c r="E37299" s="576"/>
    </row>
    <row r="37300" spans="5:5" ht="12" customHeight="1">
      <c r="E37300" s="576"/>
    </row>
    <row r="37301" spans="5:5" ht="12" customHeight="1">
      <c r="E37301" s="576"/>
    </row>
    <row r="37302" spans="5:5" ht="12" customHeight="1">
      <c r="E37302" s="576"/>
    </row>
    <row r="37303" spans="5:5" ht="12" customHeight="1">
      <c r="E37303" s="576"/>
    </row>
    <row r="37304" spans="5:5" ht="12" customHeight="1">
      <c r="E37304" s="576"/>
    </row>
    <row r="37305" spans="5:5" ht="12" customHeight="1">
      <c r="E37305" s="576"/>
    </row>
    <row r="37306" spans="5:5" ht="12" customHeight="1">
      <c r="E37306" s="576"/>
    </row>
    <row r="37307" spans="5:5" ht="12" customHeight="1">
      <c r="E37307" s="576"/>
    </row>
    <row r="37308" spans="5:5" ht="12" customHeight="1">
      <c r="E37308" s="576"/>
    </row>
    <row r="37309" spans="5:5" ht="12" customHeight="1">
      <c r="E37309" s="576"/>
    </row>
    <row r="37310" spans="5:5" ht="12" customHeight="1">
      <c r="E37310" s="576"/>
    </row>
    <row r="37311" spans="5:5" ht="12" customHeight="1">
      <c r="E37311" s="576"/>
    </row>
    <row r="37312" spans="5:5" ht="12" customHeight="1">
      <c r="E37312" s="576"/>
    </row>
    <row r="37313" spans="5:5" ht="12" customHeight="1">
      <c r="E37313" s="576"/>
    </row>
    <row r="37314" spans="5:5" ht="12" customHeight="1">
      <c r="E37314" s="576"/>
    </row>
    <row r="37315" spans="5:5" ht="12" customHeight="1">
      <c r="E37315" s="576"/>
    </row>
    <row r="37316" spans="5:5" ht="12" customHeight="1">
      <c r="E37316" s="576"/>
    </row>
    <row r="37317" spans="5:5" ht="12" customHeight="1">
      <c r="E37317" s="576"/>
    </row>
    <row r="37318" spans="5:5" ht="12" customHeight="1">
      <c r="E37318" s="576"/>
    </row>
    <row r="37319" spans="5:5" ht="12" customHeight="1">
      <c r="E37319" s="576"/>
    </row>
    <row r="37320" spans="5:5" ht="12" customHeight="1">
      <c r="E37320" s="576"/>
    </row>
    <row r="37321" spans="5:5" ht="12" customHeight="1">
      <c r="E37321" s="576"/>
    </row>
    <row r="37322" spans="5:5" ht="12" customHeight="1">
      <c r="E37322" s="576"/>
    </row>
    <row r="37323" spans="5:5" ht="12" customHeight="1">
      <c r="E37323" s="576"/>
    </row>
    <row r="37324" spans="5:5" ht="12" customHeight="1">
      <c r="E37324" s="576"/>
    </row>
    <row r="37325" spans="5:5" ht="12" customHeight="1">
      <c r="E37325" s="576"/>
    </row>
    <row r="37326" spans="5:5" ht="12" customHeight="1">
      <c r="E37326" s="576"/>
    </row>
    <row r="37327" spans="5:5" ht="12" customHeight="1">
      <c r="E37327" s="576"/>
    </row>
    <row r="37328" spans="5:5" ht="12" customHeight="1">
      <c r="E37328" s="576"/>
    </row>
    <row r="37329" spans="5:5" ht="12" customHeight="1">
      <c r="E37329" s="576"/>
    </row>
    <row r="37330" spans="5:5" ht="12" customHeight="1">
      <c r="E37330" s="576"/>
    </row>
    <row r="37331" spans="5:5" ht="12" customHeight="1">
      <c r="E37331" s="576"/>
    </row>
    <row r="37332" spans="5:5" ht="12" customHeight="1">
      <c r="E37332" s="576"/>
    </row>
    <row r="37333" spans="5:5" ht="12" customHeight="1">
      <c r="E37333" s="576"/>
    </row>
    <row r="37334" spans="5:5" ht="12" customHeight="1">
      <c r="E37334" s="576"/>
    </row>
    <row r="37335" spans="5:5" ht="12" customHeight="1">
      <c r="E37335" s="576"/>
    </row>
    <row r="37336" spans="5:5" ht="12" customHeight="1">
      <c r="E37336" s="576"/>
    </row>
    <row r="37337" spans="5:5" ht="12" customHeight="1">
      <c r="E37337" s="576"/>
    </row>
    <row r="37338" spans="5:5" ht="12" customHeight="1">
      <c r="E37338" s="576"/>
    </row>
    <row r="37339" spans="5:5" ht="12" customHeight="1">
      <c r="E37339" s="576"/>
    </row>
    <row r="37340" spans="5:5" ht="12" customHeight="1">
      <c r="E37340" s="576"/>
    </row>
    <row r="37341" spans="5:5" ht="12" customHeight="1">
      <c r="E37341" s="576"/>
    </row>
    <row r="37342" spans="5:5" ht="12" customHeight="1">
      <c r="E37342" s="576"/>
    </row>
    <row r="37343" spans="5:5" ht="12" customHeight="1">
      <c r="E37343" s="576"/>
    </row>
    <row r="37344" spans="5:5" ht="12" customHeight="1">
      <c r="E37344" s="576"/>
    </row>
    <row r="37345" spans="5:5" ht="12" customHeight="1">
      <c r="E37345" s="576"/>
    </row>
    <row r="37346" spans="5:5" ht="12" customHeight="1">
      <c r="E37346" s="576"/>
    </row>
    <row r="37347" spans="5:5" ht="12" customHeight="1">
      <c r="E37347" s="576"/>
    </row>
    <row r="37348" spans="5:5" ht="12" customHeight="1">
      <c r="E37348" s="576"/>
    </row>
    <row r="37349" spans="5:5" ht="12" customHeight="1">
      <c r="E37349" s="576"/>
    </row>
    <row r="37350" spans="5:5" ht="12" customHeight="1">
      <c r="E37350" s="576"/>
    </row>
    <row r="37351" spans="5:5" ht="12" customHeight="1">
      <c r="E37351" s="576"/>
    </row>
    <row r="37352" spans="5:5" ht="12" customHeight="1">
      <c r="E37352" s="576"/>
    </row>
    <row r="37353" spans="5:5" ht="12" customHeight="1">
      <c r="E37353" s="576"/>
    </row>
    <row r="37354" spans="5:5" ht="12" customHeight="1">
      <c r="E37354" s="576"/>
    </row>
    <row r="37355" spans="5:5" ht="12" customHeight="1">
      <c r="E37355" s="576"/>
    </row>
    <row r="37356" spans="5:5" ht="12" customHeight="1">
      <c r="E37356" s="576"/>
    </row>
    <row r="37357" spans="5:5" ht="12" customHeight="1">
      <c r="E37357" s="576"/>
    </row>
    <row r="37358" spans="5:5" ht="12" customHeight="1">
      <c r="E37358" s="576"/>
    </row>
    <row r="37359" spans="5:5" ht="12" customHeight="1">
      <c r="E37359" s="576"/>
    </row>
    <row r="37360" spans="5:5" ht="12" customHeight="1">
      <c r="E37360" s="576"/>
    </row>
    <row r="37361" spans="5:5" ht="12" customHeight="1">
      <c r="E37361" s="576"/>
    </row>
    <row r="37362" spans="5:5" ht="12" customHeight="1">
      <c r="E37362" s="576"/>
    </row>
    <row r="37363" spans="5:5" ht="12" customHeight="1">
      <c r="E37363" s="576"/>
    </row>
    <row r="37364" spans="5:5" ht="12" customHeight="1">
      <c r="E37364" s="576"/>
    </row>
    <row r="37365" spans="5:5" ht="12" customHeight="1">
      <c r="E37365" s="576"/>
    </row>
    <row r="37366" spans="5:5" ht="12" customHeight="1">
      <c r="E37366" s="576"/>
    </row>
    <row r="37367" spans="5:5" ht="12" customHeight="1">
      <c r="E37367" s="576"/>
    </row>
    <row r="37368" spans="5:5" ht="12" customHeight="1">
      <c r="E37368" s="576"/>
    </row>
    <row r="37369" spans="5:5" ht="12" customHeight="1">
      <c r="E37369" s="576"/>
    </row>
    <row r="37370" spans="5:5" ht="12" customHeight="1">
      <c r="E37370" s="576"/>
    </row>
    <row r="37371" spans="5:5" ht="12" customHeight="1">
      <c r="E37371" s="576"/>
    </row>
    <row r="37372" spans="5:5" ht="12" customHeight="1">
      <c r="E37372" s="576"/>
    </row>
    <row r="37373" spans="5:5" ht="12" customHeight="1">
      <c r="E37373" s="576"/>
    </row>
    <row r="37374" spans="5:5" ht="12" customHeight="1">
      <c r="E37374" s="576"/>
    </row>
    <row r="37375" spans="5:5" ht="12" customHeight="1">
      <c r="E37375" s="576"/>
    </row>
    <row r="37376" spans="5:5" ht="12" customHeight="1">
      <c r="E37376" s="576"/>
    </row>
    <row r="37377" spans="5:5" ht="12" customHeight="1">
      <c r="E37377" s="576"/>
    </row>
    <row r="37378" spans="5:5" ht="12" customHeight="1">
      <c r="E37378" s="576"/>
    </row>
    <row r="37379" spans="5:5" ht="12" customHeight="1">
      <c r="E37379" s="576"/>
    </row>
    <row r="37380" spans="5:5" ht="12" customHeight="1">
      <c r="E37380" s="576"/>
    </row>
    <row r="37381" spans="5:5" ht="12" customHeight="1">
      <c r="E37381" s="576"/>
    </row>
    <row r="37382" spans="5:5" ht="12" customHeight="1">
      <c r="E37382" s="576"/>
    </row>
    <row r="37383" spans="5:5" ht="12" customHeight="1">
      <c r="E37383" s="576"/>
    </row>
    <row r="37384" spans="5:5" ht="12" customHeight="1">
      <c r="E37384" s="576"/>
    </row>
    <row r="37385" spans="5:5" ht="12" customHeight="1">
      <c r="E37385" s="576"/>
    </row>
    <row r="37386" spans="5:5" ht="12" customHeight="1">
      <c r="E37386" s="576"/>
    </row>
    <row r="37387" spans="5:5" ht="12" customHeight="1">
      <c r="E37387" s="576"/>
    </row>
    <row r="37388" spans="5:5" ht="12" customHeight="1">
      <c r="E37388" s="576"/>
    </row>
    <row r="37389" spans="5:5" ht="12" customHeight="1">
      <c r="E37389" s="576"/>
    </row>
    <row r="37390" spans="5:5" ht="12" customHeight="1">
      <c r="E37390" s="576"/>
    </row>
    <row r="37391" spans="5:5" ht="12" customHeight="1">
      <c r="E37391" s="576"/>
    </row>
    <row r="37392" spans="5:5" ht="12" customHeight="1">
      <c r="E37392" s="576"/>
    </row>
    <row r="37393" spans="5:5" ht="12" customHeight="1">
      <c r="E37393" s="576"/>
    </row>
    <row r="37394" spans="5:5" ht="12" customHeight="1">
      <c r="E37394" s="576"/>
    </row>
    <row r="37395" spans="5:5" ht="12" customHeight="1">
      <c r="E37395" s="576"/>
    </row>
    <row r="37396" spans="5:5" ht="12" customHeight="1">
      <c r="E37396" s="576"/>
    </row>
    <row r="37397" spans="5:5" ht="12" customHeight="1">
      <c r="E37397" s="576"/>
    </row>
    <row r="37398" spans="5:5" ht="12" customHeight="1">
      <c r="E37398" s="576"/>
    </row>
    <row r="37399" spans="5:5" ht="12" customHeight="1">
      <c r="E37399" s="576"/>
    </row>
    <row r="37400" spans="5:5" ht="12" customHeight="1">
      <c r="E37400" s="576"/>
    </row>
    <row r="37401" spans="5:5" ht="12" customHeight="1">
      <c r="E37401" s="576"/>
    </row>
    <row r="37402" spans="5:5" ht="12" customHeight="1">
      <c r="E37402" s="576"/>
    </row>
    <row r="37403" spans="5:5" ht="12" customHeight="1">
      <c r="E37403" s="576"/>
    </row>
    <row r="37404" spans="5:5" ht="12" customHeight="1">
      <c r="E37404" s="576"/>
    </row>
    <row r="37405" spans="5:5" ht="12" customHeight="1">
      <c r="E37405" s="576"/>
    </row>
    <row r="37406" spans="5:5" ht="12" customHeight="1">
      <c r="E37406" s="576"/>
    </row>
    <row r="37407" spans="5:5" ht="12" customHeight="1">
      <c r="E37407" s="576"/>
    </row>
    <row r="37408" spans="5:5" ht="12" customHeight="1">
      <c r="E37408" s="576"/>
    </row>
    <row r="37409" spans="5:5" ht="12" customHeight="1">
      <c r="E37409" s="576"/>
    </row>
    <row r="37410" spans="5:5" ht="12" customHeight="1">
      <c r="E37410" s="576"/>
    </row>
    <row r="37411" spans="5:5" ht="12" customHeight="1">
      <c r="E37411" s="576"/>
    </row>
    <row r="37412" spans="5:5" ht="12" customHeight="1">
      <c r="E37412" s="576"/>
    </row>
    <row r="37413" spans="5:5" ht="12" customHeight="1">
      <c r="E37413" s="576"/>
    </row>
    <row r="37414" spans="5:5" ht="12" customHeight="1">
      <c r="E37414" s="576"/>
    </row>
    <row r="37415" spans="5:5" ht="12" customHeight="1">
      <c r="E37415" s="576"/>
    </row>
    <row r="37416" spans="5:5" ht="12" customHeight="1">
      <c r="E37416" s="576"/>
    </row>
    <row r="37417" spans="5:5" ht="12" customHeight="1">
      <c r="E37417" s="576"/>
    </row>
    <row r="37418" spans="5:5" ht="12" customHeight="1">
      <c r="E37418" s="576"/>
    </row>
    <row r="37419" spans="5:5" ht="12" customHeight="1">
      <c r="E37419" s="576"/>
    </row>
    <row r="37420" spans="5:5" ht="12" customHeight="1">
      <c r="E37420" s="576"/>
    </row>
    <row r="37421" spans="5:5" ht="12" customHeight="1">
      <c r="E37421" s="576"/>
    </row>
    <row r="37422" spans="5:5" ht="12" customHeight="1">
      <c r="E37422" s="576"/>
    </row>
    <row r="37423" spans="5:5" ht="12" customHeight="1">
      <c r="E37423" s="576"/>
    </row>
    <row r="37424" spans="5:5" ht="12" customHeight="1">
      <c r="E37424" s="576"/>
    </row>
    <row r="37425" spans="5:5" ht="12" customHeight="1">
      <c r="E37425" s="576"/>
    </row>
    <row r="37426" spans="5:5" ht="12" customHeight="1">
      <c r="E37426" s="576"/>
    </row>
    <row r="37427" spans="5:5" ht="12" customHeight="1">
      <c r="E37427" s="576"/>
    </row>
    <row r="37428" spans="5:5" ht="12" customHeight="1">
      <c r="E37428" s="576"/>
    </row>
    <row r="37429" spans="5:5" ht="12" customHeight="1">
      <c r="E37429" s="576"/>
    </row>
    <row r="37430" spans="5:5" ht="12" customHeight="1">
      <c r="E37430" s="576"/>
    </row>
    <row r="37431" spans="5:5" ht="12" customHeight="1">
      <c r="E37431" s="576"/>
    </row>
    <row r="37432" spans="5:5" ht="12" customHeight="1">
      <c r="E37432" s="576"/>
    </row>
    <row r="37433" spans="5:5" ht="12" customHeight="1">
      <c r="E37433" s="576"/>
    </row>
    <row r="37434" spans="5:5" ht="12" customHeight="1">
      <c r="E37434" s="576"/>
    </row>
    <row r="37435" spans="5:5" ht="12" customHeight="1">
      <c r="E37435" s="576"/>
    </row>
    <row r="37436" spans="5:5" ht="12" customHeight="1">
      <c r="E37436" s="576"/>
    </row>
    <row r="37437" spans="5:5" ht="12" customHeight="1">
      <c r="E37437" s="576"/>
    </row>
    <row r="37438" spans="5:5" ht="12" customHeight="1">
      <c r="E37438" s="576"/>
    </row>
    <row r="37439" spans="5:5" ht="12" customHeight="1">
      <c r="E37439" s="576"/>
    </row>
    <row r="37440" spans="5:5" ht="12" customHeight="1">
      <c r="E37440" s="576"/>
    </row>
    <row r="37441" spans="5:5" ht="12" customHeight="1">
      <c r="E37441" s="576"/>
    </row>
    <row r="37442" spans="5:5" ht="12" customHeight="1">
      <c r="E37442" s="576"/>
    </row>
    <row r="37443" spans="5:5" ht="12" customHeight="1">
      <c r="E37443" s="576"/>
    </row>
    <row r="37444" spans="5:5" ht="12" customHeight="1">
      <c r="E37444" s="576"/>
    </row>
    <row r="37445" spans="5:5" ht="12" customHeight="1">
      <c r="E37445" s="576"/>
    </row>
    <row r="37446" spans="5:5" ht="12" customHeight="1">
      <c r="E37446" s="576"/>
    </row>
    <row r="37447" spans="5:5" ht="12" customHeight="1">
      <c r="E37447" s="576"/>
    </row>
    <row r="37448" spans="5:5" ht="12" customHeight="1">
      <c r="E37448" s="576"/>
    </row>
    <row r="37449" spans="5:5" ht="12" customHeight="1">
      <c r="E37449" s="576"/>
    </row>
    <row r="37450" spans="5:5" ht="12" customHeight="1">
      <c r="E37450" s="576"/>
    </row>
    <row r="37451" spans="5:5" ht="12" customHeight="1">
      <c r="E37451" s="576"/>
    </row>
    <row r="37452" spans="5:5" ht="12" customHeight="1">
      <c r="E37452" s="576"/>
    </row>
    <row r="37453" spans="5:5" ht="12" customHeight="1">
      <c r="E37453" s="576"/>
    </row>
    <row r="37454" spans="5:5" ht="12" customHeight="1">
      <c r="E37454" s="576"/>
    </row>
    <row r="37455" spans="5:5" ht="12" customHeight="1">
      <c r="E37455" s="576"/>
    </row>
    <row r="37456" spans="5:5" ht="12" customHeight="1">
      <c r="E37456" s="576"/>
    </row>
    <row r="37457" spans="5:5" ht="12" customHeight="1">
      <c r="E37457" s="576"/>
    </row>
    <row r="37458" spans="5:5" ht="12" customHeight="1">
      <c r="E37458" s="576"/>
    </row>
    <row r="37459" spans="5:5" ht="12" customHeight="1">
      <c r="E37459" s="576"/>
    </row>
    <row r="37460" spans="5:5" ht="12" customHeight="1">
      <c r="E37460" s="576"/>
    </row>
    <row r="37461" spans="5:5" ht="12" customHeight="1">
      <c r="E37461" s="576"/>
    </row>
    <row r="37462" spans="5:5" ht="12" customHeight="1">
      <c r="E37462" s="576"/>
    </row>
    <row r="37463" spans="5:5" ht="12" customHeight="1">
      <c r="E37463" s="576"/>
    </row>
    <row r="37464" spans="5:5" ht="12" customHeight="1">
      <c r="E37464" s="576"/>
    </row>
    <row r="37465" spans="5:5" ht="12" customHeight="1">
      <c r="E37465" s="576"/>
    </row>
    <row r="37466" spans="5:5" ht="12" customHeight="1">
      <c r="E37466" s="576"/>
    </row>
    <row r="37467" spans="5:5" ht="12" customHeight="1">
      <c r="E37467" s="576"/>
    </row>
    <row r="37468" spans="5:5" ht="12" customHeight="1">
      <c r="E37468" s="576"/>
    </row>
    <row r="37469" spans="5:5" ht="12" customHeight="1">
      <c r="E37469" s="576"/>
    </row>
    <row r="37470" spans="5:5" ht="12" customHeight="1">
      <c r="E37470" s="576"/>
    </row>
    <row r="37471" spans="5:5" ht="12" customHeight="1">
      <c r="E37471" s="576"/>
    </row>
    <row r="37472" spans="5:5" ht="12" customHeight="1">
      <c r="E37472" s="576"/>
    </row>
    <row r="37473" spans="5:5" ht="12" customHeight="1">
      <c r="E37473" s="576"/>
    </row>
    <row r="37474" spans="5:5" ht="12" customHeight="1">
      <c r="E37474" s="576"/>
    </row>
    <row r="37475" spans="5:5" ht="12" customHeight="1">
      <c r="E37475" s="576"/>
    </row>
    <row r="37476" spans="5:5" ht="12" customHeight="1">
      <c r="E37476" s="576"/>
    </row>
    <row r="37477" spans="5:5" ht="12" customHeight="1">
      <c r="E37477" s="576"/>
    </row>
    <row r="37478" spans="5:5" ht="12" customHeight="1">
      <c r="E37478" s="576"/>
    </row>
    <row r="37479" spans="5:5" ht="12" customHeight="1">
      <c r="E37479" s="576"/>
    </row>
    <row r="37480" spans="5:5" ht="12" customHeight="1">
      <c r="E37480" s="576"/>
    </row>
    <row r="37481" spans="5:5" ht="12" customHeight="1">
      <c r="E37481" s="576"/>
    </row>
    <row r="37482" spans="5:5" ht="12" customHeight="1">
      <c r="E37482" s="576"/>
    </row>
    <row r="37483" spans="5:5" ht="12" customHeight="1">
      <c r="E37483" s="576"/>
    </row>
    <row r="37484" spans="5:5" ht="12" customHeight="1">
      <c r="E37484" s="576"/>
    </row>
    <row r="37485" spans="5:5" ht="12" customHeight="1">
      <c r="E37485" s="576"/>
    </row>
    <row r="37486" spans="5:5" ht="12" customHeight="1">
      <c r="E37486" s="576"/>
    </row>
    <row r="37487" spans="5:5" ht="12" customHeight="1">
      <c r="E37487" s="576"/>
    </row>
    <row r="37488" spans="5:5" ht="12" customHeight="1">
      <c r="E37488" s="576"/>
    </row>
    <row r="37489" spans="5:5" ht="12" customHeight="1">
      <c r="E37489" s="576"/>
    </row>
    <row r="37490" spans="5:5" ht="12" customHeight="1">
      <c r="E37490" s="576"/>
    </row>
    <row r="37491" spans="5:5" ht="12" customHeight="1">
      <c r="E37491" s="576"/>
    </row>
    <row r="37492" spans="5:5" ht="12" customHeight="1">
      <c r="E37492" s="576"/>
    </row>
    <row r="37493" spans="5:5" ht="12" customHeight="1">
      <c r="E37493" s="576"/>
    </row>
    <row r="37494" spans="5:5" ht="12" customHeight="1">
      <c r="E37494" s="576"/>
    </row>
    <row r="37495" spans="5:5" ht="12" customHeight="1">
      <c r="E37495" s="576"/>
    </row>
    <row r="37496" spans="5:5" ht="12" customHeight="1">
      <c r="E37496" s="576"/>
    </row>
    <row r="37497" spans="5:5" ht="12" customHeight="1">
      <c r="E37497" s="576"/>
    </row>
    <row r="37498" spans="5:5" ht="12" customHeight="1">
      <c r="E37498" s="576"/>
    </row>
    <row r="37499" spans="5:5" ht="12" customHeight="1">
      <c r="E37499" s="576"/>
    </row>
    <row r="37500" spans="5:5" ht="12" customHeight="1">
      <c r="E37500" s="576"/>
    </row>
    <row r="37501" spans="5:5" ht="12" customHeight="1">
      <c r="E37501" s="576"/>
    </row>
    <row r="37502" spans="5:5" ht="12" customHeight="1">
      <c r="E37502" s="576"/>
    </row>
    <row r="37503" spans="5:5" ht="12" customHeight="1">
      <c r="E37503" s="576"/>
    </row>
    <row r="37504" spans="5:5" ht="12" customHeight="1">
      <c r="E37504" s="576"/>
    </row>
    <row r="37505" spans="5:5" ht="12" customHeight="1">
      <c r="E37505" s="576"/>
    </row>
    <row r="37506" spans="5:5" ht="12" customHeight="1">
      <c r="E37506" s="576"/>
    </row>
    <row r="37507" spans="5:5" ht="12" customHeight="1">
      <c r="E37507" s="576"/>
    </row>
    <row r="37508" spans="5:5" ht="12" customHeight="1">
      <c r="E37508" s="576"/>
    </row>
    <row r="37509" spans="5:5" ht="12" customHeight="1">
      <c r="E37509" s="576"/>
    </row>
    <row r="37510" spans="5:5" ht="12" customHeight="1">
      <c r="E37510" s="576"/>
    </row>
    <row r="37511" spans="5:5" ht="12" customHeight="1">
      <c r="E37511" s="576"/>
    </row>
    <row r="37512" spans="5:5" ht="12" customHeight="1">
      <c r="E37512" s="576"/>
    </row>
    <row r="37513" spans="5:5" ht="12" customHeight="1">
      <c r="E37513" s="576"/>
    </row>
    <row r="37514" spans="5:5" ht="12" customHeight="1">
      <c r="E37514" s="576"/>
    </row>
    <row r="37515" spans="5:5" ht="12" customHeight="1">
      <c r="E37515" s="576"/>
    </row>
    <row r="37516" spans="5:5" ht="12" customHeight="1">
      <c r="E37516" s="576"/>
    </row>
    <row r="37517" spans="5:5" ht="12" customHeight="1">
      <c r="E37517" s="576"/>
    </row>
    <row r="37518" spans="5:5" ht="12" customHeight="1">
      <c r="E37518" s="576"/>
    </row>
    <row r="37519" spans="5:5" ht="12" customHeight="1">
      <c r="E37519" s="576"/>
    </row>
    <row r="37520" spans="5:5" ht="12" customHeight="1">
      <c r="E37520" s="576"/>
    </row>
    <row r="37521" spans="5:5" ht="12" customHeight="1">
      <c r="E37521" s="576"/>
    </row>
    <row r="37522" spans="5:5" ht="12" customHeight="1">
      <c r="E37522" s="576"/>
    </row>
    <row r="37523" spans="5:5" ht="12" customHeight="1">
      <c r="E37523" s="576"/>
    </row>
    <row r="37524" spans="5:5" ht="12" customHeight="1">
      <c r="E37524" s="576"/>
    </row>
    <row r="37525" spans="5:5" ht="12" customHeight="1">
      <c r="E37525" s="576"/>
    </row>
    <row r="37526" spans="5:5" ht="12" customHeight="1">
      <c r="E37526" s="576"/>
    </row>
    <row r="37527" spans="5:5" ht="12" customHeight="1">
      <c r="E37527" s="576"/>
    </row>
    <row r="37528" spans="5:5" ht="12" customHeight="1">
      <c r="E37528" s="576"/>
    </row>
    <row r="37529" spans="5:5" ht="12" customHeight="1">
      <c r="E37529" s="576"/>
    </row>
    <row r="37530" spans="5:5" ht="12" customHeight="1">
      <c r="E37530" s="576"/>
    </row>
    <row r="37531" spans="5:5" ht="12" customHeight="1">
      <c r="E37531" s="576"/>
    </row>
    <row r="37532" spans="5:5" ht="12" customHeight="1">
      <c r="E37532" s="576"/>
    </row>
    <row r="37533" spans="5:5" ht="12" customHeight="1">
      <c r="E37533" s="576"/>
    </row>
    <row r="37534" spans="5:5" ht="12" customHeight="1">
      <c r="E37534" s="576"/>
    </row>
    <row r="37535" spans="5:5" ht="12" customHeight="1">
      <c r="E37535" s="576"/>
    </row>
    <row r="37536" spans="5:5" ht="12" customHeight="1">
      <c r="E37536" s="576"/>
    </row>
    <row r="37537" spans="5:5" ht="12" customHeight="1">
      <c r="E37537" s="576"/>
    </row>
    <row r="37538" spans="5:5" ht="12" customHeight="1">
      <c r="E37538" s="576"/>
    </row>
    <row r="37539" spans="5:5" ht="12" customHeight="1">
      <c r="E37539" s="576"/>
    </row>
    <row r="37540" spans="5:5" ht="12" customHeight="1">
      <c r="E37540" s="576"/>
    </row>
    <row r="37541" spans="5:5" ht="12" customHeight="1">
      <c r="E37541" s="576"/>
    </row>
    <row r="37542" spans="5:5" ht="12" customHeight="1">
      <c r="E37542" s="576"/>
    </row>
    <row r="37543" spans="5:5" ht="12" customHeight="1">
      <c r="E37543" s="576"/>
    </row>
    <row r="37544" spans="5:5" ht="12" customHeight="1">
      <c r="E37544" s="576"/>
    </row>
    <row r="37545" spans="5:5" ht="12" customHeight="1">
      <c r="E37545" s="576"/>
    </row>
    <row r="37546" spans="5:5" ht="12" customHeight="1">
      <c r="E37546" s="576"/>
    </row>
    <row r="37547" spans="5:5" ht="12" customHeight="1">
      <c r="E37547" s="576"/>
    </row>
    <row r="37548" spans="5:5" ht="12" customHeight="1">
      <c r="E37548" s="576"/>
    </row>
    <row r="37549" spans="5:5" ht="12" customHeight="1">
      <c r="E37549" s="576"/>
    </row>
    <row r="37550" spans="5:5" ht="12" customHeight="1">
      <c r="E37550" s="576"/>
    </row>
    <row r="37551" spans="5:5" ht="12" customHeight="1">
      <c r="E37551" s="576"/>
    </row>
    <row r="37552" spans="5:5" ht="12" customHeight="1">
      <c r="E37552" s="576"/>
    </row>
    <row r="37553" spans="5:5" ht="12" customHeight="1">
      <c r="E37553" s="576"/>
    </row>
    <row r="37554" spans="5:5" ht="12" customHeight="1">
      <c r="E37554" s="576"/>
    </row>
    <row r="37555" spans="5:5" ht="12" customHeight="1">
      <c r="E37555" s="576"/>
    </row>
    <row r="37556" spans="5:5" ht="12" customHeight="1">
      <c r="E37556" s="576"/>
    </row>
    <row r="37557" spans="5:5" ht="12" customHeight="1">
      <c r="E37557" s="576"/>
    </row>
    <row r="37558" spans="5:5" ht="12" customHeight="1">
      <c r="E37558" s="576"/>
    </row>
    <row r="37559" spans="5:5" ht="12" customHeight="1">
      <c r="E37559" s="576"/>
    </row>
    <row r="37560" spans="5:5" ht="12" customHeight="1">
      <c r="E37560" s="576"/>
    </row>
    <row r="37561" spans="5:5" ht="12" customHeight="1">
      <c r="E37561" s="576"/>
    </row>
    <row r="37562" spans="5:5" ht="12" customHeight="1">
      <c r="E37562" s="576"/>
    </row>
    <row r="37563" spans="5:5" ht="12" customHeight="1">
      <c r="E37563" s="576"/>
    </row>
    <row r="37564" spans="5:5" ht="12" customHeight="1">
      <c r="E37564" s="576"/>
    </row>
    <row r="37565" spans="5:5" ht="12" customHeight="1">
      <c r="E37565" s="576"/>
    </row>
    <row r="37566" spans="5:5" ht="12" customHeight="1">
      <c r="E37566" s="576"/>
    </row>
    <row r="37567" spans="5:5" ht="12" customHeight="1">
      <c r="E37567" s="576"/>
    </row>
    <row r="37568" spans="5:5" ht="12" customHeight="1">
      <c r="E37568" s="576"/>
    </row>
    <row r="37569" spans="5:5" ht="12" customHeight="1">
      <c r="E37569" s="576"/>
    </row>
    <row r="37570" spans="5:5" ht="12" customHeight="1">
      <c r="E37570" s="576"/>
    </row>
    <row r="37571" spans="5:5" ht="12" customHeight="1">
      <c r="E37571" s="576"/>
    </row>
    <row r="37572" spans="5:5" ht="12" customHeight="1">
      <c r="E37572" s="576"/>
    </row>
    <row r="37573" spans="5:5" ht="12" customHeight="1">
      <c r="E37573" s="576"/>
    </row>
    <row r="37574" spans="5:5" ht="12" customHeight="1">
      <c r="E37574" s="576"/>
    </row>
    <row r="37575" spans="5:5" ht="12" customHeight="1">
      <c r="E37575" s="576"/>
    </row>
    <row r="37576" spans="5:5" ht="12" customHeight="1">
      <c r="E37576" s="576"/>
    </row>
    <row r="37577" spans="5:5" ht="12" customHeight="1">
      <c r="E37577" s="576"/>
    </row>
    <row r="37578" spans="5:5" ht="12" customHeight="1">
      <c r="E37578" s="576"/>
    </row>
    <row r="37579" spans="5:5" ht="12" customHeight="1">
      <c r="E37579" s="576"/>
    </row>
    <row r="37580" spans="5:5" ht="12" customHeight="1">
      <c r="E37580" s="576"/>
    </row>
    <row r="37581" spans="5:5" ht="12" customHeight="1">
      <c r="E37581" s="576"/>
    </row>
    <row r="37582" spans="5:5" ht="12" customHeight="1">
      <c r="E37582" s="576"/>
    </row>
    <row r="37583" spans="5:5" ht="12" customHeight="1">
      <c r="E37583" s="576"/>
    </row>
    <row r="37584" spans="5:5" ht="12" customHeight="1">
      <c r="E37584" s="576"/>
    </row>
    <row r="37585" spans="5:5" ht="12" customHeight="1">
      <c r="E37585" s="576"/>
    </row>
    <row r="37586" spans="5:5" ht="12" customHeight="1">
      <c r="E37586" s="576"/>
    </row>
    <row r="37587" spans="5:5" ht="12" customHeight="1">
      <c r="E37587" s="576"/>
    </row>
    <row r="37588" spans="5:5" ht="12" customHeight="1">
      <c r="E37588" s="576"/>
    </row>
    <row r="37589" spans="5:5" ht="12" customHeight="1">
      <c r="E37589" s="576"/>
    </row>
    <row r="37590" spans="5:5" ht="12" customHeight="1">
      <c r="E37590" s="576"/>
    </row>
    <row r="37591" spans="5:5" ht="12" customHeight="1">
      <c r="E37591" s="576"/>
    </row>
    <row r="37592" spans="5:5" ht="12" customHeight="1">
      <c r="E37592" s="576"/>
    </row>
    <row r="37593" spans="5:5" ht="12" customHeight="1">
      <c r="E37593" s="576"/>
    </row>
    <row r="37594" spans="5:5" ht="12" customHeight="1">
      <c r="E37594" s="576"/>
    </row>
    <row r="37595" spans="5:5" ht="12" customHeight="1">
      <c r="E37595" s="576"/>
    </row>
    <row r="37596" spans="5:5" ht="12" customHeight="1">
      <c r="E37596" s="576"/>
    </row>
    <row r="37597" spans="5:5" ht="12" customHeight="1">
      <c r="E37597" s="576"/>
    </row>
    <row r="37598" spans="5:5" ht="12" customHeight="1">
      <c r="E37598" s="576"/>
    </row>
    <row r="37599" spans="5:5" ht="12" customHeight="1">
      <c r="E37599" s="576"/>
    </row>
    <row r="37600" spans="5:5" ht="12" customHeight="1">
      <c r="E37600" s="576"/>
    </row>
    <row r="37601" spans="5:5" ht="12" customHeight="1">
      <c r="E37601" s="576"/>
    </row>
    <row r="37602" spans="5:5" ht="12" customHeight="1">
      <c r="E37602" s="576"/>
    </row>
    <row r="37603" spans="5:5" ht="12" customHeight="1">
      <c r="E37603" s="576"/>
    </row>
    <row r="37604" spans="5:5" ht="12" customHeight="1">
      <c r="E37604" s="576"/>
    </row>
    <row r="37605" spans="5:5" ht="12" customHeight="1">
      <c r="E37605" s="576"/>
    </row>
    <row r="37606" spans="5:5" ht="12" customHeight="1">
      <c r="E37606" s="576"/>
    </row>
    <row r="37607" spans="5:5" ht="12" customHeight="1">
      <c r="E37607" s="576"/>
    </row>
    <row r="37608" spans="5:5" ht="12" customHeight="1">
      <c r="E37608" s="576"/>
    </row>
    <row r="37609" spans="5:5" ht="12" customHeight="1">
      <c r="E37609" s="576"/>
    </row>
    <row r="37610" spans="5:5" ht="12" customHeight="1">
      <c r="E37610" s="576"/>
    </row>
    <row r="37611" spans="5:5" ht="12" customHeight="1">
      <c r="E37611" s="576"/>
    </row>
    <row r="37612" spans="5:5" ht="12" customHeight="1">
      <c r="E37612" s="576"/>
    </row>
    <row r="37613" spans="5:5" ht="12" customHeight="1">
      <c r="E37613" s="576"/>
    </row>
    <row r="37614" spans="5:5" ht="12" customHeight="1">
      <c r="E37614" s="576"/>
    </row>
    <row r="37615" spans="5:5" ht="12" customHeight="1">
      <c r="E37615" s="576"/>
    </row>
    <row r="37616" spans="5:5" ht="12" customHeight="1">
      <c r="E37616" s="576"/>
    </row>
    <row r="37617" spans="5:5" ht="12" customHeight="1">
      <c r="E37617" s="576"/>
    </row>
    <row r="37618" spans="5:5" ht="12" customHeight="1">
      <c r="E37618" s="576"/>
    </row>
    <row r="37619" spans="5:5" ht="12" customHeight="1">
      <c r="E37619" s="576"/>
    </row>
    <row r="37620" spans="5:5" ht="12" customHeight="1">
      <c r="E37620" s="576"/>
    </row>
    <row r="37621" spans="5:5" ht="12" customHeight="1">
      <c r="E37621" s="576"/>
    </row>
    <row r="37622" spans="5:5" ht="12" customHeight="1">
      <c r="E37622" s="576"/>
    </row>
    <row r="37623" spans="5:5" ht="12" customHeight="1">
      <c r="E37623" s="576"/>
    </row>
    <row r="37624" spans="5:5" ht="12" customHeight="1">
      <c r="E37624" s="576"/>
    </row>
    <row r="37625" spans="5:5" ht="12" customHeight="1">
      <c r="E37625" s="576"/>
    </row>
    <row r="37626" spans="5:5" ht="12" customHeight="1">
      <c r="E37626" s="576"/>
    </row>
    <row r="37627" spans="5:5" ht="12" customHeight="1">
      <c r="E37627" s="576"/>
    </row>
    <row r="37628" spans="5:5" ht="12" customHeight="1">
      <c r="E37628" s="576"/>
    </row>
    <row r="37629" spans="5:5" ht="12" customHeight="1">
      <c r="E37629" s="576"/>
    </row>
    <row r="37630" spans="5:5" ht="12" customHeight="1">
      <c r="E37630" s="576"/>
    </row>
    <row r="37631" spans="5:5" ht="12" customHeight="1">
      <c r="E37631" s="576"/>
    </row>
    <row r="37632" spans="5:5" ht="12" customHeight="1">
      <c r="E37632" s="576"/>
    </row>
    <row r="37633" spans="5:5" ht="12" customHeight="1">
      <c r="E37633" s="576"/>
    </row>
    <row r="37634" spans="5:5" ht="12" customHeight="1">
      <c r="E37634" s="576"/>
    </row>
    <row r="37635" spans="5:5" ht="12" customHeight="1">
      <c r="E37635" s="576"/>
    </row>
    <row r="37636" spans="5:5" ht="12" customHeight="1">
      <c r="E37636" s="576"/>
    </row>
    <row r="37637" spans="5:5" ht="12" customHeight="1">
      <c r="E37637" s="576"/>
    </row>
    <row r="37638" spans="5:5" ht="12" customHeight="1">
      <c r="E37638" s="576"/>
    </row>
    <row r="37639" spans="5:5" ht="12" customHeight="1">
      <c r="E37639" s="576"/>
    </row>
    <row r="37640" spans="5:5" ht="12" customHeight="1">
      <c r="E37640" s="576"/>
    </row>
    <row r="37641" spans="5:5" ht="12" customHeight="1">
      <c r="E37641" s="576"/>
    </row>
    <row r="37642" spans="5:5" ht="12" customHeight="1">
      <c r="E37642" s="576"/>
    </row>
    <row r="37643" spans="5:5" ht="12" customHeight="1">
      <c r="E37643" s="576"/>
    </row>
    <row r="37644" spans="5:5" ht="12" customHeight="1">
      <c r="E37644" s="576"/>
    </row>
    <row r="37645" spans="5:5" ht="12" customHeight="1">
      <c r="E37645" s="576"/>
    </row>
    <row r="37646" spans="5:5" ht="12" customHeight="1">
      <c r="E37646" s="576"/>
    </row>
    <row r="37647" spans="5:5" ht="12" customHeight="1">
      <c r="E37647" s="576"/>
    </row>
    <row r="37648" spans="5:5" ht="12" customHeight="1">
      <c r="E37648" s="576"/>
    </row>
    <row r="37649" spans="5:5" ht="12" customHeight="1">
      <c r="E37649" s="576"/>
    </row>
    <row r="37650" spans="5:5" ht="12" customHeight="1">
      <c r="E37650" s="576"/>
    </row>
    <row r="37651" spans="5:5" ht="12" customHeight="1">
      <c r="E37651" s="576"/>
    </row>
    <row r="37652" spans="5:5" ht="12" customHeight="1">
      <c r="E37652" s="576"/>
    </row>
    <row r="37653" spans="5:5" ht="12" customHeight="1">
      <c r="E37653" s="576"/>
    </row>
    <row r="37654" spans="5:5" ht="12" customHeight="1">
      <c r="E37654" s="576"/>
    </row>
    <row r="37655" spans="5:5" ht="12" customHeight="1">
      <c r="E37655" s="576"/>
    </row>
    <row r="37656" spans="5:5" ht="12" customHeight="1">
      <c r="E37656" s="576"/>
    </row>
    <row r="37657" spans="5:5" ht="12" customHeight="1">
      <c r="E37657" s="576"/>
    </row>
    <row r="37658" spans="5:5" ht="12" customHeight="1">
      <c r="E37658" s="576"/>
    </row>
    <row r="37659" spans="5:5" ht="12" customHeight="1">
      <c r="E37659" s="576"/>
    </row>
    <row r="37660" spans="5:5" ht="12" customHeight="1">
      <c r="E37660" s="576"/>
    </row>
    <row r="37661" spans="5:5" ht="12" customHeight="1">
      <c r="E37661" s="576"/>
    </row>
    <row r="37662" spans="5:5" ht="12" customHeight="1">
      <c r="E37662" s="576"/>
    </row>
    <row r="37663" spans="5:5" ht="12" customHeight="1">
      <c r="E37663" s="576"/>
    </row>
    <row r="37664" spans="5:5" ht="12" customHeight="1">
      <c r="E37664" s="576"/>
    </row>
    <row r="37665" spans="5:5" ht="12" customHeight="1">
      <c r="E37665" s="576"/>
    </row>
    <row r="37666" spans="5:5" ht="12" customHeight="1">
      <c r="E37666" s="576"/>
    </row>
    <row r="37667" spans="5:5" ht="12" customHeight="1">
      <c r="E37667" s="576"/>
    </row>
    <row r="37668" spans="5:5" ht="12" customHeight="1">
      <c r="E37668" s="576"/>
    </row>
    <row r="37669" spans="5:5" ht="12" customHeight="1">
      <c r="E37669" s="576"/>
    </row>
    <row r="37670" spans="5:5" ht="12" customHeight="1">
      <c r="E37670" s="576"/>
    </row>
    <row r="37671" spans="5:5" ht="12" customHeight="1">
      <c r="E37671" s="576"/>
    </row>
    <row r="37672" spans="5:5" ht="12" customHeight="1">
      <c r="E37672" s="576"/>
    </row>
    <row r="37673" spans="5:5" ht="12" customHeight="1">
      <c r="E37673" s="576"/>
    </row>
    <row r="37674" spans="5:5" ht="12" customHeight="1">
      <c r="E37674" s="576"/>
    </row>
    <row r="37675" spans="5:5" ht="12" customHeight="1">
      <c r="E37675" s="576"/>
    </row>
    <row r="37676" spans="5:5" ht="12" customHeight="1">
      <c r="E37676" s="576"/>
    </row>
    <row r="37677" spans="5:5" ht="12" customHeight="1">
      <c r="E37677" s="576"/>
    </row>
    <row r="37678" spans="5:5" ht="12" customHeight="1">
      <c r="E37678" s="576"/>
    </row>
    <row r="37679" spans="5:5" ht="12" customHeight="1">
      <c r="E37679" s="576"/>
    </row>
    <row r="37680" spans="5:5" ht="12" customHeight="1">
      <c r="E37680" s="576"/>
    </row>
    <row r="37681" spans="5:5" ht="12" customHeight="1">
      <c r="E37681" s="576"/>
    </row>
    <row r="37682" spans="5:5" ht="12" customHeight="1">
      <c r="E37682" s="576"/>
    </row>
    <row r="37683" spans="5:5" ht="12" customHeight="1">
      <c r="E37683" s="576"/>
    </row>
    <row r="37684" spans="5:5" ht="12" customHeight="1">
      <c r="E37684" s="576"/>
    </row>
    <row r="37685" spans="5:5" ht="12" customHeight="1">
      <c r="E37685" s="576"/>
    </row>
    <row r="37686" spans="5:5" ht="12" customHeight="1">
      <c r="E37686" s="576"/>
    </row>
    <row r="37687" spans="5:5" ht="12" customHeight="1">
      <c r="E37687" s="576"/>
    </row>
    <row r="37688" spans="5:5" ht="12" customHeight="1">
      <c r="E37688" s="576"/>
    </row>
    <row r="37689" spans="5:5" ht="12" customHeight="1">
      <c r="E37689" s="576"/>
    </row>
    <row r="37690" spans="5:5" ht="12" customHeight="1">
      <c r="E37690" s="576"/>
    </row>
    <row r="37691" spans="5:5" ht="12" customHeight="1">
      <c r="E37691" s="576"/>
    </row>
    <row r="37692" spans="5:5" ht="12" customHeight="1">
      <c r="E37692" s="576"/>
    </row>
    <row r="37693" spans="5:5" ht="12" customHeight="1">
      <c r="E37693" s="576"/>
    </row>
    <row r="37694" spans="5:5" ht="12" customHeight="1">
      <c r="E37694" s="576"/>
    </row>
    <row r="37695" spans="5:5" ht="12" customHeight="1">
      <c r="E37695" s="576"/>
    </row>
    <row r="37696" spans="5:5" ht="12" customHeight="1">
      <c r="E37696" s="576"/>
    </row>
    <row r="37697" spans="5:5" ht="12" customHeight="1">
      <c r="E37697" s="576"/>
    </row>
    <row r="37698" spans="5:5" ht="12" customHeight="1">
      <c r="E37698" s="576"/>
    </row>
    <row r="37699" spans="5:5" ht="12" customHeight="1">
      <c r="E37699" s="576"/>
    </row>
    <row r="37700" spans="5:5" ht="12" customHeight="1">
      <c r="E37700" s="576"/>
    </row>
    <row r="37701" spans="5:5" ht="12" customHeight="1">
      <c r="E37701" s="576"/>
    </row>
    <row r="37702" spans="5:5" ht="12" customHeight="1">
      <c r="E37702" s="576"/>
    </row>
    <row r="37703" spans="5:5" ht="12" customHeight="1">
      <c r="E37703" s="576"/>
    </row>
    <row r="37704" spans="5:5" ht="12" customHeight="1">
      <c r="E37704" s="576"/>
    </row>
    <row r="37705" spans="5:5" ht="12" customHeight="1">
      <c r="E37705" s="576"/>
    </row>
    <row r="37706" spans="5:5" ht="12" customHeight="1">
      <c r="E37706" s="576"/>
    </row>
    <row r="37707" spans="5:5" ht="12" customHeight="1">
      <c r="E37707" s="576"/>
    </row>
    <row r="37708" spans="5:5" ht="12" customHeight="1">
      <c r="E37708" s="576"/>
    </row>
    <row r="37709" spans="5:5" ht="12" customHeight="1">
      <c r="E37709" s="576"/>
    </row>
    <row r="37710" spans="5:5" ht="12" customHeight="1">
      <c r="E37710" s="576"/>
    </row>
    <row r="37711" spans="5:5" ht="12" customHeight="1">
      <c r="E37711" s="576"/>
    </row>
    <row r="37712" spans="5:5" ht="12" customHeight="1">
      <c r="E37712" s="576"/>
    </row>
    <row r="37713" spans="5:5" ht="12" customHeight="1">
      <c r="E37713" s="576"/>
    </row>
    <row r="37714" spans="5:5" ht="12" customHeight="1">
      <c r="E37714" s="576"/>
    </row>
    <row r="37715" spans="5:5" ht="12" customHeight="1">
      <c r="E37715" s="576"/>
    </row>
    <row r="37716" spans="5:5" ht="12" customHeight="1">
      <c r="E37716" s="576"/>
    </row>
    <row r="37717" spans="5:5" ht="12" customHeight="1">
      <c r="E37717" s="576"/>
    </row>
    <row r="37718" spans="5:5" ht="12" customHeight="1">
      <c r="E37718" s="576"/>
    </row>
    <row r="37719" spans="5:5" ht="12" customHeight="1">
      <c r="E37719" s="576"/>
    </row>
    <row r="37720" spans="5:5" ht="12" customHeight="1">
      <c r="E37720" s="576"/>
    </row>
    <row r="37721" spans="5:5" ht="12" customHeight="1">
      <c r="E37721" s="576"/>
    </row>
    <row r="37722" spans="5:5" ht="12" customHeight="1">
      <c r="E37722" s="576"/>
    </row>
    <row r="37723" spans="5:5" ht="12" customHeight="1">
      <c r="E37723" s="576"/>
    </row>
    <row r="37724" spans="5:5" ht="12" customHeight="1">
      <c r="E37724" s="576"/>
    </row>
    <row r="37725" spans="5:5" ht="12" customHeight="1">
      <c r="E37725" s="576"/>
    </row>
    <row r="37726" spans="5:5" ht="12" customHeight="1">
      <c r="E37726" s="576"/>
    </row>
    <row r="37727" spans="5:5" ht="12" customHeight="1">
      <c r="E37727" s="576"/>
    </row>
    <row r="37728" spans="5:5" ht="12" customHeight="1">
      <c r="E37728" s="576"/>
    </row>
    <row r="37729" spans="5:5" ht="12" customHeight="1">
      <c r="E37729" s="576"/>
    </row>
    <row r="37730" spans="5:5" ht="12" customHeight="1">
      <c r="E37730" s="576"/>
    </row>
    <row r="37731" spans="5:5" ht="12" customHeight="1">
      <c r="E37731" s="576"/>
    </row>
    <row r="37732" spans="5:5" ht="12" customHeight="1">
      <c r="E37732" s="576"/>
    </row>
    <row r="37733" spans="5:5" ht="12" customHeight="1">
      <c r="E37733" s="576"/>
    </row>
    <row r="37734" spans="5:5" ht="12" customHeight="1">
      <c r="E37734" s="576"/>
    </row>
    <row r="37735" spans="5:5" ht="12" customHeight="1">
      <c r="E37735" s="576"/>
    </row>
    <row r="37736" spans="5:5" ht="12" customHeight="1">
      <c r="E37736" s="576"/>
    </row>
    <row r="37737" spans="5:5" ht="12" customHeight="1">
      <c r="E37737" s="576"/>
    </row>
    <row r="37738" spans="5:5" ht="12" customHeight="1">
      <c r="E37738" s="576"/>
    </row>
    <row r="37739" spans="5:5" ht="12" customHeight="1">
      <c r="E37739" s="576"/>
    </row>
    <row r="37740" spans="5:5" ht="12" customHeight="1">
      <c r="E37740" s="576"/>
    </row>
    <row r="37741" spans="5:5" ht="12" customHeight="1">
      <c r="E37741" s="576"/>
    </row>
    <row r="37742" spans="5:5" ht="12" customHeight="1">
      <c r="E37742" s="576"/>
    </row>
    <row r="37743" spans="5:5" ht="12" customHeight="1">
      <c r="E37743" s="576"/>
    </row>
    <row r="37744" spans="5:5" ht="12" customHeight="1">
      <c r="E37744" s="576"/>
    </row>
    <row r="37745" spans="5:5" ht="12" customHeight="1">
      <c r="E37745" s="576"/>
    </row>
    <row r="37746" spans="5:5" ht="12" customHeight="1">
      <c r="E37746" s="576"/>
    </row>
    <row r="37747" spans="5:5" ht="12" customHeight="1">
      <c r="E37747" s="576"/>
    </row>
    <row r="37748" spans="5:5" ht="12" customHeight="1">
      <c r="E37748" s="576"/>
    </row>
    <row r="37749" spans="5:5" ht="12" customHeight="1">
      <c r="E37749" s="576"/>
    </row>
    <row r="37750" spans="5:5" ht="12" customHeight="1">
      <c r="E37750" s="576"/>
    </row>
    <row r="37751" spans="5:5" ht="12" customHeight="1">
      <c r="E37751" s="576"/>
    </row>
    <row r="37752" spans="5:5" ht="12" customHeight="1">
      <c r="E37752" s="576"/>
    </row>
    <row r="37753" spans="5:5" ht="12" customHeight="1">
      <c r="E37753" s="576"/>
    </row>
    <row r="37754" spans="5:5" ht="12" customHeight="1">
      <c r="E37754" s="576"/>
    </row>
    <row r="37755" spans="5:5" ht="12" customHeight="1">
      <c r="E37755" s="576"/>
    </row>
    <row r="37756" spans="5:5" ht="12" customHeight="1">
      <c r="E37756" s="576"/>
    </row>
    <row r="37757" spans="5:5" ht="12" customHeight="1">
      <c r="E37757" s="576"/>
    </row>
    <row r="37758" spans="5:5" ht="12" customHeight="1">
      <c r="E37758" s="576"/>
    </row>
    <row r="37759" spans="5:5" ht="12" customHeight="1">
      <c r="E37759" s="576"/>
    </row>
    <row r="37760" spans="5:5" ht="12" customHeight="1">
      <c r="E37760" s="576"/>
    </row>
    <row r="37761" spans="5:5" ht="12" customHeight="1">
      <c r="E37761" s="576"/>
    </row>
    <row r="37762" spans="5:5" ht="12" customHeight="1">
      <c r="E37762" s="576"/>
    </row>
    <row r="37763" spans="5:5" ht="12" customHeight="1">
      <c r="E37763" s="576"/>
    </row>
    <row r="37764" spans="5:5" ht="12" customHeight="1">
      <c r="E37764" s="576"/>
    </row>
    <row r="37765" spans="5:5" ht="12" customHeight="1">
      <c r="E37765" s="576"/>
    </row>
    <row r="37766" spans="5:5" ht="12" customHeight="1">
      <c r="E37766" s="576"/>
    </row>
    <row r="37767" spans="5:5" ht="12" customHeight="1">
      <c r="E37767" s="576"/>
    </row>
    <row r="37768" spans="5:5" ht="12" customHeight="1">
      <c r="E37768" s="576"/>
    </row>
    <row r="37769" spans="5:5" ht="12" customHeight="1">
      <c r="E37769" s="576"/>
    </row>
    <row r="37770" spans="5:5" ht="12" customHeight="1">
      <c r="E37770" s="576"/>
    </row>
    <row r="37771" spans="5:5" ht="12" customHeight="1">
      <c r="E37771" s="576"/>
    </row>
    <row r="37772" spans="5:5" ht="12" customHeight="1">
      <c r="E37772" s="576"/>
    </row>
    <row r="37773" spans="5:5" ht="12" customHeight="1">
      <c r="E37773" s="576"/>
    </row>
    <row r="37774" spans="5:5" ht="12" customHeight="1">
      <c r="E37774" s="576"/>
    </row>
    <row r="37775" spans="5:5" ht="12" customHeight="1">
      <c r="E37775" s="576"/>
    </row>
    <row r="37776" spans="5:5" ht="12" customHeight="1">
      <c r="E37776" s="576"/>
    </row>
    <row r="37777" spans="5:5" ht="12" customHeight="1">
      <c r="E37777" s="576"/>
    </row>
    <row r="37778" spans="5:5" ht="12" customHeight="1">
      <c r="E37778" s="576"/>
    </row>
    <row r="37779" spans="5:5" ht="12" customHeight="1">
      <c r="E37779" s="576"/>
    </row>
    <row r="37780" spans="5:5" ht="12" customHeight="1">
      <c r="E37780" s="576"/>
    </row>
    <row r="37781" spans="5:5" ht="12" customHeight="1">
      <c r="E37781" s="576"/>
    </row>
    <row r="37782" spans="5:5" ht="12" customHeight="1">
      <c r="E37782" s="576"/>
    </row>
    <row r="37783" spans="5:5" ht="12" customHeight="1">
      <c r="E37783" s="576"/>
    </row>
    <row r="37784" spans="5:5" ht="12" customHeight="1">
      <c r="E37784" s="576"/>
    </row>
    <row r="37785" spans="5:5" ht="12" customHeight="1">
      <c r="E37785" s="576"/>
    </row>
    <row r="37786" spans="5:5" ht="12" customHeight="1">
      <c r="E37786" s="576"/>
    </row>
    <row r="37787" spans="5:5" ht="12" customHeight="1">
      <c r="E37787" s="576"/>
    </row>
    <row r="37788" spans="5:5" ht="12" customHeight="1">
      <c r="E37788" s="576"/>
    </row>
    <row r="37789" spans="5:5" ht="12" customHeight="1">
      <c r="E37789" s="576"/>
    </row>
    <row r="37790" spans="5:5" ht="12" customHeight="1">
      <c r="E37790" s="576"/>
    </row>
    <row r="37791" spans="5:5" ht="12" customHeight="1">
      <c r="E37791" s="576"/>
    </row>
    <row r="37792" spans="5:5" ht="12" customHeight="1">
      <c r="E37792" s="576"/>
    </row>
    <row r="37793" spans="5:5" ht="12" customHeight="1">
      <c r="E37793" s="576"/>
    </row>
    <row r="37794" spans="5:5" ht="12" customHeight="1">
      <c r="E37794" s="576"/>
    </row>
    <row r="37795" spans="5:5" ht="12" customHeight="1">
      <c r="E37795" s="576"/>
    </row>
    <row r="37796" spans="5:5" ht="12" customHeight="1">
      <c r="E37796" s="576"/>
    </row>
    <row r="37797" spans="5:5" ht="12" customHeight="1">
      <c r="E37797" s="576"/>
    </row>
    <row r="37798" spans="5:5" ht="12" customHeight="1">
      <c r="E37798" s="576"/>
    </row>
    <row r="37799" spans="5:5" ht="12" customHeight="1">
      <c r="E37799" s="576"/>
    </row>
    <row r="37800" spans="5:5" ht="12" customHeight="1">
      <c r="E37800" s="576"/>
    </row>
    <row r="37801" spans="5:5" ht="12" customHeight="1">
      <c r="E37801" s="576"/>
    </row>
    <row r="37802" spans="5:5" ht="12" customHeight="1">
      <c r="E37802" s="576"/>
    </row>
    <row r="37803" spans="5:5" ht="12" customHeight="1">
      <c r="E37803" s="576"/>
    </row>
    <row r="37804" spans="5:5" ht="12" customHeight="1">
      <c r="E37804" s="576"/>
    </row>
    <row r="37805" spans="5:5" ht="12" customHeight="1">
      <c r="E37805" s="576"/>
    </row>
    <row r="37806" spans="5:5" ht="12" customHeight="1">
      <c r="E37806" s="576"/>
    </row>
    <row r="37807" spans="5:5" ht="12" customHeight="1">
      <c r="E37807" s="576"/>
    </row>
    <row r="37808" spans="5:5" ht="12" customHeight="1">
      <c r="E37808" s="576"/>
    </row>
    <row r="37809" spans="5:5" ht="12" customHeight="1">
      <c r="E37809" s="576"/>
    </row>
    <row r="37810" spans="5:5" ht="12" customHeight="1">
      <c r="E37810" s="576"/>
    </row>
    <row r="37811" spans="5:5" ht="12" customHeight="1">
      <c r="E37811" s="576"/>
    </row>
    <row r="37812" spans="5:5" ht="12" customHeight="1">
      <c r="E37812" s="576"/>
    </row>
    <row r="37813" spans="5:5" ht="12" customHeight="1">
      <c r="E37813" s="576"/>
    </row>
    <row r="37814" spans="5:5" ht="12" customHeight="1">
      <c r="E37814" s="576"/>
    </row>
    <row r="37815" spans="5:5" ht="12" customHeight="1">
      <c r="E37815" s="576"/>
    </row>
    <row r="37816" spans="5:5" ht="12" customHeight="1">
      <c r="E37816" s="576"/>
    </row>
    <row r="37817" spans="5:5" ht="12" customHeight="1">
      <c r="E37817" s="576"/>
    </row>
    <row r="37818" spans="5:5" ht="12" customHeight="1">
      <c r="E37818" s="576"/>
    </row>
    <row r="37819" spans="5:5" ht="12" customHeight="1">
      <c r="E37819" s="576"/>
    </row>
    <row r="37820" spans="5:5" ht="12" customHeight="1">
      <c r="E37820" s="576"/>
    </row>
    <row r="37821" spans="5:5" ht="12" customHeight="1">
      <c r="E37821" s="576"/>
    </row>
    <row r="37822" spans="5:5" ht="12" customHeight="1">
      <c r="E37822" s="576"/>
    </row>
    <row r="37823" spans="5:5" ht="12" customHeight="1">
      <c r="E37823" s="576"/>
    </row>
    <row r="37824" spans="5:5" ht="12" customHeight="1">
      <c r="E37824" s="576"/>
    </row>
    <row r="37825" spans="5:5" ht="12" customHeight="1">
      <c r="E37825" s="576"/>
    </row>
    <row r="37826" spans="5:5" ht="12" customHeight="1">
      <c r="E37826" s="576"/>
    </row>
    <row r="37827" spans="5:5" ht="12" customHeight="1">
      <c r="E37827" s="576"/>
    </row>
    <row r="37828" spans="5:5" ht="12" customHeight="1">
      <c r="E37828" s="576"/>
    </row>
    <row r="37829" spans="5:5" ht="12" customHeight="1">
      <c r="E37829" s="576"/>
    </row>
    <row r="37830" spans="5:5" ht="12" customHeight="1">
      <c r="E37830" s="576"/>
    </row>
    <row r="37831" spans="5:5" ht="12" customHeight="1">
      <c r="E37831" s="576"/>
    </row>
    <row r="37832" spans="5:5" ht="12" customHeight="1">
      <c r="E37832" s="576"/>
    </row>
    <row r="37833" spans="5:5" ht="12" customHeight="1">
      <c r="E37833" s="576"/>
    </row>
    <row r="37834" spans="5:5" ht="12" customHeight="1">
      <c r="E37834" s="576"/>
    </row>
    <row r="37835" spans="5:5" ht="12" customHeight="1">
      <c r="E37835" s="576"/>
    </row>
    <row r="37836" spans="5:5" ht="12" customHeight="1">
      <c r="E37836" s="576"/>
    </row>
    <row r="37837" spans="5:5" ht="12" customHeight="1">
      <c r="E37837" s="576"/>
    </row>
    <row r="37838" spans="5:5" ht="12" customHeight="1">
      <c r="E37838" s="576"/>
    </row>
    <row r="37839" spans="5:5" ht="12" customHeight="1">
      <c r="E37839" s="576"/>
    </row>
    <row r="37840" spans="5:5" ht="12" customHeight="1">
      <c r="E37840" s="576"/>
    </row>
    <row r="37841" spans="5:5" ht="12" customHeight="1">
      <c r="E37841" s="576"/>
    </row>
    <row r="37842" spans="5:5" ht="12" customHeight="1">
      <c r="E37842" s="576"/>
    </row>
    <row r="37843" spans="5:5" ht="12" customHeight="1">
      <c r="E37843" s="576"/>
    </row>
    <row r="37844" spans="5:5" ht="12" customHeight="1">
      <c r="E37844" s="576"/>
    </row>
    <row r="37845" spans="5:5" ht="12" customHeight="1">
      <c r="E37845" s="576"/>
    </row>
    <row r="37846" spans="5:5" ht="12" customHeight="1">
      <c r="E37846" s="576"/>
    </row>
    <row r="37847" spans="5:5" ht="12" customHeight="1">
      <c r="E37847" s="576"/>
    </row>
    <row r="37848" spans="5:5" ht="12" customHeight="1">
      <c r="E37848" s="576"/>
    </row>
    <row r="37849" spans="5:5" ht="12" customHeight="1">
      <c r="E37849" s="576"/>
    </row>
    <row r="37850" spans="5:5" ht="12" customHeight="1">
      <c r="E37850" s="576"/>
    </row>
    <row r="37851" spans="5:5" ht="12" customHeight="1">
      <c r="E37851" s="576"/>
    </row>
    <row r="37852" spans="5:5" ht="12" customHeight="1">
      <c r="E37852" s="576"/>
    </row>
    <row r="37853" spans="5:5" ht="12" customHeight="1">
      <c r="E37853" s="576"/>
    </row>
    <row r="37854" spans="5:5" ht="12" customHeight="1">
      <c r="E37854" s="576"/>
    </row>
    <row r="37855" spans="5:5" ht="12" customHeight="1">
      <c r="E37855" s="576"/>
    </row>
    <row r="37856" spans="5:5" ht="12" customHeight="1">
      <c r="E37856" s="576"/>
    </row>
    <row r="37857" spans="5:5" ht="12" customHeight="1">
      <c r="E37857" s="576"/>
    </row>
    <row r="37858" spans="5:5" ht="12" customHeight="1">
      <c r="E37858" s="576"/>
    </row>
    <row r="37859" spans="5:5" ht="12" customHeight="1">
      <c r="E37859" s="576"/>
    </row>
    <row r="37860" spans="5:5" ht="12" customHeight="1">
      <c r="E37860" s="576"/>
    </row>
    <row r="37861" spans="5:5" ht="12" customHeight="1">
      <c r="E37861" s="576"/>
    </row>
    <row r="37862" spans="5:5" ht="12" customHeight="1">
      <c r="E37862" s="576"/>
    </row>
    <row r="37863" spans="5:5" ht="12" customHeight="1">
      <c r="E37863" s="576"/>
    </row>
    <row r="37864" spans="5:5" ht="12" customHeight="1">
      <c r="E37864" s="576"/>
    </row>
    <row r="37865" spans="5:5" ht="12" customHeight="1">
      <c r="E37865" s="576"/>
    </row>
    <row r="37866" spans="5:5" ht="12" customHeight="1">
      <c r="E37866" s="576"/>
    </row>
    <row r="37867" spans="5:5" ht="12" customHeight="1">
      <c r="E37867" s="576"/>
    </row>
    <row r="37868" spans="5:5" ht="12" customHeight="1">
      <c r="E37868" s="576"/>
    </row>
    <row r="37869" spans="5:5" ht="12" customHeight="1">
      <c r="E37869" s="576"/>
    </row>
    <row r="37870" spans="5:5" ht="12" customHeight="1">
      <c r="E37870" s="576"/>
    </row>
    <row r="37871" spans="5:5" ht="12" customHeight="1">
      <c r="E37871" s="576"/>
    </row>
    <row r="37872" spans="5:5" ht="12" customHeight="1">
      <c r="E37872" s="576"/>
    </row>
    <row r="37873" spans="5:5" ht="12" customHeight="1">
      <c r="E37873" s="576"/>
    </row>
    <row r="37874" spans="5:5" ht="12" customHeight="1">
      <c r="E37874" s="576"/>
    </row>
    <row r="37875" spans="5:5" ht="12" customHeight="1">
      <c r="E37875" s="576"/>
    </row>
    <row r="37876" spans="5:5" ht="12" customHeight="1">
      <c r="E37876" s="576"/>
    </row>
    <row r="37877" spans="5:5" ht="12" customHeight="1">
      <c r="E37877" s="576"/>
    </row>
    <row r="37878" spans="5:5" ht="12" customHeight="1">
      <c r="E37878" s="576"/>
    </row>
    <row r="37879" spans="5:5" ht="12" customHeight="1">
      <c r="E37879" s="576"/>
    </row>
    <row r="37880" spans="5:5" ht="12" customHeight="1">
      <c r="E37880" s="576"/>
    </row>
    <row r="37881" spans="5:5" ht="12" customHeight="1">
      <c r="E37881" s="576"/>
    </row>
    <row r="37882" spans="5:5" ht="12" customHeight="1">
      <c r="E37882" s="576"/>
    </row>
    <row r="37883" spans="5:5" ht="12" customHeight="1">
      <c r="E37883" s="576"/>
    </row>
    <row r="37884" spans="5:5" ht="12" customHeight="1">
      <c r="E37884" s="576"/>
    </row>
    <row r="37885" spans="5:5" ht="12" customHeight="1">
      <c r="E37885" s="576"/>
    </row>
    <row r="37886" spans="5:5" ht="12" customHeight="1">
      <c r="E37886" s="576"/>
    </row>
    <row r="37887" spans="5:5" ht="12" customHeight="1">
      <c r="E37887" s="576"/>
    </row>
    <row r="37888" spans="5:5" ht="12" customHeight="1">
      <c r="E37888" s="576"/>
    </row>
    <row r="37889" spans="5:5" ht="12" customHeight="1">
      <c r="E37889" s="576"/>
    </row>
    <row r="37890" spans="5:5" ht="12" customHeight="1">
      <c r="E37890" s="576"/>
    </row>
    <row r="37891" spans="5:5" ht="12" customHeight="1">
      <c r="E37891" s="576"/>
    </row>
    <row r="37892" spans="5:5" ht="12" customHeight="1">
      <c r="E37892" s="576"/>
    </row>
    <row r="37893" spans="5:5" ht="12" customHeight="1">
      <c r="E37893" s="576"/>
    </row>
    <row r="37894" spans="5:5" ht="12" customHeight="1">
      <c r="E37894" s="576"/>
    </row>
    <row r="37895" spans="5:5" ht="12" customHeight="1">
      <c r="E37895" s="576"/>
    </row>
    <row r="37896" spans="5:5" ht="12" customHeight="1">
      <c r="E37896" s="576"/>
    </row>
    <row r="37897" spans="5:5" ht="12" customHeight="1">
      <c r="E37897" s="576"/>
    </row>
    <row r="37898" spans="5:5" ht="12" customHeight="1">
      <c r="E37898" s="576"/>
    </row>
    <row r="37899" spans="5:5" ht="12" customHeight="1">
      <c r="E37899" s="576"/>
    </row>
    <row r="37900" spans="5:5" ht="12" customHeight="1">
      <c r="E37900" s="576"/>
    </row>
    <row r="37901" spans="5:5" ht="12" customHeight="1">
      <c r="E37901" s="576"/>
    </row>
    <row r="37902" spans="5:5" ht="12" customHeight="1">
      <c r="E37902" s="576"/>
    </row>
    <row r="37903" spans="5:5" ht="12" customHeight="1">
      <c r="E37903" s="576"/>
    </row>
    <row r="37904" spans="5:5" ht="12" customHeight="1">
      <c r="E37904" s="576"/>
    </row>
    <row r="37905" spans="5:5" ht="12" customHeight="1">
      <c r="E37905" s="576"/>
    </row>
    <row r="37906" spans="5:5" ht="12" customHeight="1">
      <c r="E37906" s="576"/>
    </row>
    <row r="37907" spans="5:5" ht="12" customHeight="1">
      <c r="E37907" s="576"/>
    </row>
    <row r="37908" spans="5:5" ht="12" customHeight="1">
      <c r="E37908" s="576"/>
    </row>
    <row r="37909" spans="5:5" ht="12" customHeight="1">
      <c r="E37909" s="576"/>
    </row>
    <row r="37910" spans="5:5" ht="12" customHeight="1">
      <c r="E37910" s="576"/>
    </row>
    <row r="37911" spans="5:5" ht="12" customHeight="1">
      <c r="E37911" s="576"/>
    </row>
    <row r="37912" spans="5:5" ht="12" customHeight="1">
      <c r="E37912" s="576"/>
    </row>
    <row r="37913" spans="5:5" ht="12" customHeight="1">
      <c r="E37913" s="576"/>
    </row>
    <row r="37914" spans="5:5" ht="12" customHeight="1">
      <c r="E37914" s="576"/>
    </row>
    <row r="37915" spans="5:5" ht="12" customHeight="1">
      <c r="E37915" s="576"/>
    </row>
    <row r="37916" spans="5:5" ht="12" customHeight="1">
      <c r="E37916" s="576"/>
    </row>
    <row r="37917" spans="5:5" ht="12" customHeight="1">
      <c r="E37917" s="576"/>
    </row>
    <row r="37918" spans="5:5" ht="12" customHeight="1">
      <c r="E37918" s="576"/>
    </row>
    <row r="37919" spans="5:5" ht="12" customHeight="1">
      <c r="E37919" s="576"/>
    </row>
    <row r="37920" spans="5:5" ht="12" customHeight="1">
      <c r="E37920" s="576"/>
    </row>
    <row r="37921" spans="5:5" ht="12" customHeight="1">
      <c r="E37921" s="576"/>
    </row>
    <row r="37922" spans="5:5" ht="12" customHeight="1">
      <c r="E37922" s="576"/>
    </row>
    <row r="37923" spans="5:5" ht="12" customHeight="1">
      <c r="E37923" s="576"/>
    </row>
    <row r="37924" spans="5:5" ht="12" customHeight="1">
      <c r="E37924" s="576"/>
    </row>
    <row r="37925" spans="5:5" ht="12" customHeight="1">
      <c r="E37925" s="576"/>
    </row>
    <row r="37926" spans="5:5" ht="12" customHeight="1">
      <c r="E37926" s="576"/>
    </row>
    <row r="37927" spans="5:5" ht="12" customHeight="1">
      <c r="E37927" s="576"/>
    </row>
    <row r="37928" spans="5:5" ht="12" customHeight="1">
      <c r="E37928" s="576"/>
    </row>
    <row r="37929" spans="5:5" ht="12" customHeight="1">
      <c r="E37929" s="576"/>
    </row>
    <row r="37930" spans="5:5" ht="12" customHeight="1">
      <c r="E37930" s="576"/>
    </row>
    <row r="37931" spans="5:5" ht="12" customHeight="1">
      <c r="E37931" s="576"/>
    </row>
    <row r="37932" spans="5:5" ht="12" customHeight="1">
      <c r="E37932" s="576"/>
    </row>
    <row r="37933" spans="5:5" ht="12" customHeight="1">
      <c r="E37933" s="576"/>
    </row>
    <row r="37934" spans="5:5" ht="12" customHeight="1">
      <c r="E37934" s="576"/>
    </row>
    <row r="37935" spans="5:5" ht="12" customHeight="1">
      <c r="E37935" s="576"/>
    </row>
    <row r="37936" spans="5:5" ht="12" customHeight="1">
      <c r="E37936" s="576"/>
    </row>
    <row r="37937" spans="5:5" ht="12" customHeight="1">
      <c r="E37937" s="576"/>
    </row>
    <row r="37938" spans="5:5" ht="12" customHeight="1">
      <c r="E37938" s="576"/>
    </row>
    <row r="37939" spans="5:5" ht="12" customHeight="1">
      <c r="E37939" s="576"/>
    </row>
    <row r="37940" spans="5:5" ht="12" customHeight="1">
      <c r="E37940" s="576"/>
    </row>
    <row r="37941" spans="5:5" ht="12" customHeight="1">
      <c r="E37941" s="576"/>
    </row>
    <row r="37942" spans="5:5" ht="12" customHeight="1">
      <c r="E37942" s="576"/>
    </row>
    <row r="37943" spans="5:5" ht="12" customHeight="1">
      <c r="E37943" s="576"/>
    </row>
    <row r="37944" spans="5:5" ht="12" customHeight="1">
      <c r="E37944" s="576"/>
    </row>
    <row r="37945" spans="5:5" ht="12" customHeight="1">
      <c r="E37945" s="576"/>
    </row>
    <row r="37946" spans="5:5" ht="12" customHeight="1">
      <c r="E37946" s="576"/>
    </row>
    <row r="37947" spans="5:5" ht="12" customHeight="1">
      <c r="E37947" s="576"/>
    </row>
    <row r="37948" spans="5:5" ht="12" customHeight="1">
      <c r="E37948" s="576"/>
    </row>
    <row r="37949" spans="5:5" ht="12" customHeight="1">
      <c r="E37949" s="576"/>
    </row>
    <row r="37950" spans="5:5" ht="12" customHeight="1">
      <c r="E37950" s="576"/>
    </row>
    <row r="37951" spans="5:5" ht="12" customHeight="1">
      <c r="E37951" s="576"/>
    </row>
    <row r="37952" spans="5:5" ht="12" customHeight="1">
      <c r="E37952" s="576"/>
    </row>
    <row r="37953" spans="5:5" ht="12" customHeight="1">
      <c r="E37953" s="576"/>
    </row>
    <row r="37954" spans="5:5" ht="12" customHeight="1">
      <c r="E37954" s="576"/>
    </row>
    <row r="37955" spans="5:5" ht="12" customHeight="1">
      <c r="E37955" s="576"/>
    </row>
    <row r="37956" spans="5:5" ht="12" customHeight="1">
      <c r="E37956" s="576"/>
    </row>
    <row r="37957" spans="5:5" ht="12" customHeight="1">
      <c r="E37957" s="576"/>
    </row>
    <row r="37958" spans="5:5" ht="12" customHeight="1">
      <c r="E37958" s="576"/>
    </row>
    <row r="37959" spans="5:5" ht="12" customHeight="1">
      <c r="E37959" s="576"/>
    </row>
    <row r="37960" spans="5:5" ht="12" customHeight="1">
      <c r="E37960" s="576"/>
    </row>
    <row r="37961" spans="5:5" ht="12" customHeight="1">
      <c r="E37961" s="576"/>
    </row>
    <row r="37962" spans="5:5" ht="12" customHeight="1">
      <c r="E37962" s="576"/>
    </row>
    <row r="37963" spans="5:5" ht="12" customHeight="1">
      <c r="E37963" s="576"/>
    </row>
    <row r="37964" spans="5:5" ht="12" customHeight="1">
      <c r="E37964" s="576"/>
    </row>
    <row r="37965" spans="5:5" ht="12" customHeight="1">
      <c r="E37965" s="576"/>
    </row>
    <row r="37966" spans="5:5" ht="12" customHeight="1">
      <c r="E37966" s="576"/>
    </row>
    <row r="37967" spans="5:5" ht="12" customHeight="1">
      <c r="E37967" s="576"/>
    </row>
    <row r="37968" spans="5:5" ht="12" customHeight="1">
      <c r="E37968" s="576"/>
    </row>
    <row r="37969" spans="5:5" ht="12" customHeight="1">
      <c r="E37969" s="576"/>
    </row>
    <row r="37970" spans="5:5" ht="12" customHeight="1">
      <c r="E37970" s="576"/>
    </row>
    <row r="37971" spans="5:5" ht="12" customHeight="1">
      <c r="E37971" s="576"/>
    </row>
    <row r="37972" spans="5:5" ht="12" customHeight="1">
      <c r="E37972" s="576"/>
    </row>
    <row r="37973" spans="5:5" ht="12" customHeight="1">
      <c r="E37973" s="576"/>
    </row>
    <row r="37974" spans="5:5" ht="12" customHeight="1">
      <c r="E37974" s="576"/>
    </row>
    <row r="37975" spans="5:5" ht="12" customHeight="1">
      <c r="E37975" s="576"/>
    </row>
    <row r="37976" spans="5:5" ht="12" customHeight="1">
      <c r="E37976" s="576"/>
    </row>
    <row r="37977" spans="5:5" ht="12" customHeight="1">
      <c r="E37977" s="576"/>
    </row>
    <row r="37978" spans="5:5" ht="12" customHeight="1">
      <c r="E37978" s="576"/>
    </row>
    <row r="37979" spans="5:5" ht="12" customHeight="1">
      <c r="E37979" s="576"/>
    </row>
    <row r="37980" spans="5:5" ht="12" customHeight="1">
      <c r="E37980" s="576"/>
    </row>
    <row r="37981" spans="5:5" ht="12" customHeight="1">
      <c r="E37981" s="576"/>
    </row>
    <row r="37982" spans="5:5" ht="12" customHeight="1">
      <c r="E37982" s="576"/>
    </row>
    <row r="37983" spans="5:5" ht="12" customHeight="1">
      <c r="E37983" s="576"/>
    </row>
    <row r="37984" spans="5:5" ht="12" customHeight="1">
      <c r="E37984" s="576"/>
    </row>
    <row r="37985" spans="5:5" ht="12" customHeight="1">
      <c r="E37985" s="576"/>
    </row>
    <row r="37986" spans="5:5" ht="12" customHeight="1">
      <c r="E37986" s="576"/>
    </row>
    <row r="37987" spans="5:5" ht="12" customHeight="1">
      <c r="E37987" s="576"/>
    </row>
    <row r="37988" spans="5:5" ht="12" customHeight="1">
      <c r="E37988" s="576"/>
    </row>
    <row r="37989" spans="5:5" ht="12" customHeight="1">
      <c r="E37989" s="576"/>
    </row>
    <row r="37990" spans="5:5" ht="12" customHeight="1">
      <c r="E37990" s="576"/>
    </row>
    <row r="37991" spans="5:5" ht="12" customHeight="1">
      <c r="E37991" s="576"/>
    </row>
    <row r="37992" spans="5:5" ht="12" customHeight="1">
      <c r="E37992" s="576"/>
    </row>
    <row r="37993" spans="5:5" ht="12" customHeight="1">
      <c r="E37993" s="576"/>
    </row>
    <row r="37994" spans="5:5" ht="12" customHeight="1">
      <c r="E37994" s="576"/>
    </row>
    <row r="37995" spans="5:5" ht="12" customHeight="1">
      <c r="E37995" s="576"/>
    </row>
    <row r="37996" spans="5:5" ht="12" customHeight="1">
      <c r="E37996" s="576"/>
    </row>
    <row r="37997" spans="5:5" ht="12" customHeight="1">
      <c r="E37997" s="576"/>
    </row>
    <row r="37998" spans="5:5" ht="12" customHeight="1">
      <c r="E37998" s="576"/>
    </row>
    <row r="37999" spans="5:5" ht="12" customHeight="1">
      <c r="E37999" s="576"/>
    </row>
    <row r="38000" spans="5:5" ht="12" customHeight="1">
      <c r="E38000" s="576"/>
    </row>
    <row r="38001" spans="5:5" ht="12" customHeight="1">
      <c r="E38001" s="576"/>
    </row>
    <row r="38002" spans="5:5" ht="12" customHeight="1">
      <c r="E38002" s="576"/>
    </row>
    <row r="38003" spans="5:5" ht="12" customHeight="1">
      <c r="E38003" s="576"/>
    </row>
    <row r="38004" spans="5:5" ht="12" customHeight="1">
      <c r="E38004" s="576"/>
    </row>
    <row r="38005" spans="5:5" ht="12" customHeight="1">
      <c r="E38005" s="576"/>
    </row>
    <row r="38006" spans="5:5" ht="12" customHeight="1">
      <c r="E38006" s="576"/>
    </row>
    <row r="38007" spans="5:5" ht="12" customHeight="1">
      <c r="E38007" s="576"/>
    </row>
    <row r="38008" spans="5:5" ht="12" customHeight="1">
      <c r="E38008" s="576"/>
    </row>
    <row r="38009" spans="5:5" ht="12" customHeight="1">
      <c r="E38009" s="576"/>
    </row>
    <row r="38010" spans="5:5" ht="12" customHeight="1">
      <c r="E38010" s="576"/>
    </row>
    <row r="38011" spans="5:5" ht="12" customHeight="1">
      <c r="E38011" s="576"/>
    </row>
    <row r="38012" spans="5:5" ht="12" customHeight="1">
      <c r="E38012" s="576"/>
    </row>
    <row r="38013" spans="5:5" ht="12" customHeight="1">
      <c r="E38013" s="576"/>
    </row>
    <row r="38014" spans="5:5" ht="12" customHeight="1">
      <c r="E38014" s="576"/>
    </row>
    <row r="38015" spans="5:5" ht="12" customHeight="1">
      <c r="E38015" s="576"/>
    </row>
    <row r="38016" spans="5:5" ht="12" customHeight="1">
      <c r="E38016" s="576"/>
    </row>
    <row r="38017" spans="5:5" ht="12" customHeight="1">
      <c r="E38017" s="576"/>
    </row>
    <row r="38018" spans="5:5" ht="12" customHeight="1">
      <c r="E38018" s="576"/>
    </row>
    <row r="38019" spans="5:5" ht="12" customHeight="1">
      <c r="E38019" s="576"/>
    </row>
    <row r="38020" spans="5:5" ht="12" customHeight="1">
      <c r="E38020" s="576"/>
    </row>
    <row r="38021" spans="5:5" ht="12" customHeight="1">
      <c r="E38021" s="576"/>
    </row>
    <row r="38022" spans="5:5" ht="12" customHeight="1">
      <c r="E38022" s="576"/>
    </row>
    <row r="38023" spans="5:5" ht="12" customHeight="1">
      <c r="E38023" s="576"/>
    </row>
    <row r="38024" spans="5:5" ht="12" customHeight="1">
      <c r="E38024" s="576"/>
    </row>
    <row r="38025" spans="5:5" ht="12" customHeight="1">
      <c r="E38025" s="576"/>
    </row>
    <row r="38026" spans="5:5" ht="12" customHeight="1">
      <c r="E38026" s="576"/>
    </row>
    <row r="38027" spans="5:5" ht="12" customHeight="1">
      <c r="E38027" s="576"/>
    </row>
    <row r="38028" spans="5:5" ht="12" customHeight="1">
      <c r="E38028" s="576"/>
    </row>
    <row r="38029" spans="5:5" ht="12" customHeight="1">
      <c r="E38029" s="576"/>
    </row>
    <row r="38030" spans="5:5" ht="12" customHeight="1">
      <c r="E38030" s="576"/>
    </row>
    <row r="38031" spans="5:5" ht="12" customHeight="1">
      <c r="E38031" s="576"/>
    </row>
    <row r="38032" spans="5:5" ht="12" customHeight="1">
      <c r="E38032" s="576"/>
    </row>
    <row r="38033" spans="5:5" ht="12" customHeight="1">
      <c r="E38033" s="576"/>
    </row>
    <row r="38034" spans="5:5" ht="12" customHeight="1">
      <c r="E38034" s="576"/>
    </row>
    <row r="38035" spans="5:5" ht="12" customHeight="1">
      <c r="E38035" s="576"/>
    </row>
    <row r="38036" spans="5:5" ht="12" customHeight="1">
      <c r="E38036" s="576"/>
    </row>
    <row r="38037" spans="5:5" ht="12" customHeight="1">
      <c r="E38037" s="576"/>
    </row>
    <row r="38038" spans="5:5" ht="12" customHeight="1">
      <c r="E38038" s="576"/>
    </row>
    <row r="38039" spans="5:5" ht="12" customHeight="1">
      <c r="E38039" s="576"/>
    </row>
    <row r="38040" spans="5:5" ht="12" customHeight="1">
      <c r="E38040" s="576"/>
    </row>
    <row r="38041" spans="5:5" ht="12" customHeight="1">
      <c r="E38041" s="576"/>
    </row>
    <row r="38042" spans="5:5" ht="12" customHeight="1">
      <c r="E38042" s="576"/>
    </row>
    <row r="38043" spans="5:5" ht="12" customHeight="1">
      <c r="E38043" s="576"/>
    </row>
    <row r="38044" spans="5:5" ht="12" customHeight="1">
      <c r="E38044" s="576"/>
    </row>
    <row r="38045" spans="5:5" ht="12" customHeight="1">
      <c r="E38045" s="576"/>
    </row>
    <row r="38046" spans="5:5" ht="12" customHeight="1">
      <c r="E38046" s="576"/>
    </row>
    <row r="38047" spans="5:5" ht="12" customHeight="1">
      <c r="E38047" s="576"/>
    </row>
    <row r="38048" spans="5:5" ht="12" customHeight="1">
      <c r="E38048" s="576"/>
    </row>
    <row r="38049" spans="5:5" ht="12" customHeight="1">
      <c r="E38049" s="576"/>
    </row>
    <row r="38050" spans="5:5" ht="12" customHeight="1">
      <c r="E38050" s="576"/>
    </row>
    <row r="38051" spans="5:5" ht="12" customHeight="1">
      <c r="E38051" s="576"/>
    </row>
    <row r="38052" spans="5:5" ht="12" customHeight="1">
      <c r="E38052" s="576"/>
    </row>
    <row r="38053" spans="5:5" ht="12" customHeight="1">
      <c r="E38053" s="576"/>
    </row>
    <row r="38054" spans="5:5" ht="12" customHeight="1">
      <c r="E38054" s="576"/>
    </row>
    <row r="38055" spans="5:5" ht="12" customHeight="1">
      <c r="E38055" s="576"/>
    </row>
    <row r="38056" spans="5:5" ht="12" customHeight="1">
      <c r="E38056" s="576"/>
    </row>
    <row r="38057" spans="5:5" ht="12" customHeight="1">
      <c r="E38057" s="576"/>
    </row>
    <row r="38058" spans="5:5" ht="12" customHeight="1">
      <c r="E38058" s="576"/>
    </row>
    <row r="38059" spans="5:5" ht="12" customHeight="1">
      <c r="E38059" s="576"/>
    </row>
    <row r="38060" spans="5:5" ht="12" customHeight="1">
      <c r="E38060" s="576"/>
    </row>
    <row r="38061" spans="5:5" ht="12" customHeight="1">
      <c r="E38061" s="576"/>
    </row>
    <row r="38062" spans="5:5" ht="12" customHeight="1">
      <c r="E38062" s="576"/>
    </row>
    <row r="38063" spans="5:5" ht="12" customHeight="1">
      <c r="E38063" s="576"/>
    </row>
    <row r="38064" spans="5:5" ht="12" customHeight="1">
      <c r="E38064" s="576"/>
    </row>
    <row r="38065" spans="5:5" ht="12" customHeight="1">
      <c r="E38065" s="576"/>
    </row>
    <row r="38066" spans="5:5" ht="12" customHeight="1">
      <c r="E38066" s="576"/>
    </row>
    <row r="38067" spans="5:5" ht="12" customHeight="1">
      <c r="E38067" s="576"/>
    </row>
    <row r="38068" spans="5:5" ht="12" customHeight="1">
      <c r="E38068" s="576"/>
    </row>
    <row r="38069" spans="5:5" ht="12" customHeight="1">
      <c r="E38069" s="576"/>
    </row>
    <row r="38070" spans="5:5" ht="12" customHeight="1">
      <c r="E38070" s="576"/>
    </row>
    <row r="38071" spans="5:5" ht="12" customHeight="1">
      <c r="E38071" s="576"/>
    </row>
    <row r="38072" spans="5:5" ht="12" customHeight="1">
      <c r="E38072" s="576"/>
    </row>
    <row r="38073" spans="5:5" ht="12" customHeight="1">
      <c r="E38073" s="576"/>
    </row>
    <row r="38074" spans="5:5" ht="12" customHeight="1">
      <c r="E38074" s="576"/>
    </row>
    <row r="38075" spans="5:5" ht="12" customHeight="1">
      <c r="E38075" s="576"/>
    </row>
    <row r="38076" spans="5:5" ht="12" customHeight="1">
      <c r="E38076" s="576"/>
    </row>
    <row r="38077" spans="5:5" ht="12" customHeight="1">
      <c r="E38077" s="576"/>
    </row>
    <row r="38078" spans="5:5" ht="12" customHeight="1">
      <c r="E38078" s="576"/>
    </row>
    <row r="38079" spans="5:5" ht="12" customHeight="1">
      <c r="E38079" s="576"/>
    </row>
    <row r="38080" spans="5:5" ht="12" customHeight="1">
      <c r="E38080" s="576"/>
    </row>
    <row r="38081" spans="5:5" ht="12" customHeight="1">
      <c r="E38081" s="576"/>
    </row>
    <row r="38082" spans="5:5" ht="12" customHeight="1">
      <c r="E38082" s="576"/>
    </row>
    <row r="38083" spans="5:5" ht="12" customHeight="1">
      <c r="E38083" s="576"/>
    </row>
    <row r="38084" spans="5:5" ht="12" customHeight="1">
      <c r="E38084" s="576"/>
    </row>
    <row r="38085" spans="5:5" ht="12" customHeight="1">
      <c r="E38085" s="576"/>
    </row>
    <row r="38086" spans="5:5" ht="12" customHeight="1">
      <c r="E38086" s="576"/>
    </row>
    <row r="38087" spans="5:5" ht="12" customHeight="1">
      <c r="E38087" s="576"/>
    </row>
    <row r="38088" spans="5:5" ht="12" customHeight="1">
      <c r="E38088" s="576"/>
    </row>
    <row r="38089" spans="5:5" ht="12" customHeight="1">
      <c r="E38089" s="576"/>
    </row>
    <row r="38090" spans="5:5" ht="12" customHeight="1">
      <c r="E38090" s="576"/>
    </row>
    <row r="38091" spans="5:5" ht="12" customHeight="1">
      <c r="E38091" s="576"/>
    </row>
    <row r="38092" spans="5:5" ht="12" customHeight="1">
      <c r="E38092" s="576"/>
    </row>
    <row r="38093" spans="5:5" ht="12" customHeight="1">
      <c r="E38093" s="576"/>
    </row>
    <row r="38094" spans="5:5" ht="12" customHeight="1">
      <c r="E38094" s="576"/>
    </row>
    <row r="38095" spans="5:5" ht="12" customHeight="1">
      <c r="E38095" s="576"/>
    </row>
    <row r="38096" spans="5:5" ht="12" customHeight="1">
      <c r="E38096" s="576"/>
    </row>
    <row r="38097" spans="5:5" ht="12" customHeight="1">
      <c r="E38097" s="576"/>
    </row>
    <row r="38098" spans="5:5" ht="12" customHeight="1">
      <c r="E38098" s="576"/>
    </row>
    <row r="38099" spans="5:5" ht="12" customHeight="1">
      <c r="E38099" s="576"/>
    </row>
    <row r="38100" spans="5:5" ht="12" customHeight="1">
      <c r="E38100" s="576"/>
    </row>
    <row r="38101" spans="5:5" ht="12" customHeight="1">
      <c r="E38101" s="576"/>
    </row>
    <row r="38102" spans="5:5" ht="12" customHeight="1">
      <c r="E38102" s="576"/>
    </row>
    <row r="38103" spans="5:5" ht="12" customHeight="1">
      <c r="E38103" s="576"/>
    </row>
    <row r="38104" spans="5:5" ht="12" customHeight="1">
      <c r="E38104" s="576"/>
    </row>
    <row r="38105" spans="5:5" ht="12" customHeight="1">
      <c r="E38105" s="576"/>
    </row>
    <row r="38106" spans="5:5" ht="12" customHeight="1">
      <c r="E38106" s="576"/>
    </row>
    <row r="38107" spans="5:5" ht="12" customHeight="1">
      <c r="E38107" s="576"/>
    </row>
    <row r="38108" spans="5:5" ht="12" customHeight="1">
      <c r="E38108" s="576"/>
    </row>
    <row r="38109" spans="5:5" ht="12" customHeight="1">
      <c r="E38109" s="576"/>
    </row>
    <row r="38110" spans="5:5" ht="12" customHeight="1">
      <c r="E38110" s="576"/>
    </row>
    <row r="38111" spans="5:5" ht="12" customHeight="1">
      <c r="E38111" s="576"/>
    </row>
    <row r="38112" spans="5:5" ht="12" customHeight="1">
      <c r="E38112" s="576"/>
    </row>
    <row r="38113" spans="5:5" ht="12" customHeight="1">
      <c r="E38113" s="576"/>
    </row>
    <row r="38114" spans="5:5" ht="12" customHeight="1">
      <c r="E38114" s="576"/>
    </row>
    <row r="38115" spans="5:5" ht="12" customHeight="1">
      <c r="E38115" s="576"/>
    </row>
    <row r="38116" spans="5:5" ht="12" customHeight="1">
      <c r="E38116" s="576"/>
    </row>
    <row r="38117" spans="5:5" ht="12" customHeight="1">
      <c r="E38117" s="576"/>
    </row>
    <row r="38118" spans="5:5" ht="12" customHeight="1">
      <c r="E38118" s="576"/>
    </row>
    <row r="38119" spans="5:5" ht="12" customHeight="1">
      <c r="E38119" s="576"/>
    </row>
    <row r="38120" spans="5:5" ht="12" customHeight="1">
      <c r="E38120" s="576"/>
    </row>
    <row r="38121" spans="5:5" ht="12" customHeight="1">
      <c r="E38121" s="576"/>
    </row>
    <row r="38122" spans="5:5" ht="12" customHeight="1">
      <c r="E38122" s="576"/>
    </row>
    <row r="38123" spans="5:5" ht="12" customHeight="1">
      <c r="E38123" s="576"/>
    </row>
    <row r="38124" spans="5:5" ht="12" customHeight="1">
      <c r="E38124" s="576"/>
    </row>
    <row r="38125" spans="5:5" ht="12" customHeight="1">
      <c r="E38125" s="576"/>
    </row>
    <row r="38126" spans="5:5" ht="12" customHeight="1">
      <c r="E38126" s="576"/>
    </row>
    <row r="38127" spans="5:5" ht="12" customHeight="1">
      <c r="E38127" s="576"/>
    </row>
    <row r="38128" spans="5:5" ht="12" customHeight="1">
      <c r="E38128" s="576"/>
    </row>
    <row r="38129" spans="5:5" ht="12" customHeight="1">
      <c r="E38129" s="576"/>
    </row>
    <row r="38130" spans="5:5" ht="12" customHeight="1">
      <c r="E38130" s="576"/>
    </row>
    <row r="38131" spans="5:5" ht="12" customHeight="1">
      <c r="E38131" s="576"/>
    </row>
    <row r="38132" spans="5:5" ht="12" customHeight="1">
      <c r="E38132" s="576"/>
    </row>
    <row r="38133" spans="5:5" ht="12" customHeight="1">
      <c r="E38133" s="576"/>
    </row>
    <row r="38134" spans="5:5" ht="12" customHeight="1">
      <c r="E38134" s="576"/>
    </row>
    <row r="38135" spans="5:5" ht="12" customHeight="1">
      <c r="E38135" s="576"/>
    </row>
    <row r="38136" spans="5:5" ht="12" customHeight="1">
      <c r="E38136" s="576"/>
    </row>
    <row r="38137" spans="5:5" ht="12" customHeight="1">
      <c r="E38137" s="576"/>
    </row>
    <row r="38138" spans="5:5" ht="12" customHeight="1">
      <c r="E38138" s="576"/>
    </row>
    <row r="38139" spans="5:5" ht="12" customHeight="1">
      <c r="E38139" s="576"/>
    </row>
    <row r="38140" spans="5:5" ht="12" customHeight="1">
      <c r="E38140" s="576"/>
    </row>
    <row r="38141" spans="5:5" ht="12" customHeight="1">
      <c r="E38141" s="576"/>
    </row>
    <row r="38142" spans="5:5" ht="12" customHeight="1">
      <c r="E38142" s="576"/>
    </row>
    <row r="38143" spans="5:5" ht="12" customHeight="1">
      <c r="E38143" s="576"/>
    </row>
    <row r="38144" spans="5:5" ht="12" customHeight="1">
      <c r="E38144" s="576"/>
    </row>
    <row r="38145" spans="5:5" ht="12" customHeight="1">
      <c r="E38145" s="576"/>
    </row>
    <row r="38146" spans="5:5" ht="12" customHeight="1">
      <c r="E38146" s="576"/>
    </row>
    <row r="38147" spans="5:5" ht="12" customHeight="1">
      <c r="E38147" s="576"/>
    </row>
    <row r="38148" spans="5:5" ht="12" customHeight="1">
      <c r="E38148" s="576"/>
    </row>
    <row r="38149" spans="5:5" ht="12" customHeight="1">
      <c r="E38149" s="576"/>
    </row>
    <row r="38150" spans="5:5" ht="12" customHeight="1">
      <c r="E38150" s="576"/>
    </row>
    <row r="38151" spans="5:5" ht="12" customHeight="1">
      <c r="E38151" s="576"/>
    </row>
    <row r="38152" spans="5:5" ht="12" customHeight="1">
      <c r="E38152" s="576"/>
    </row>
    <row r="38153" spans="5:5" ht="12" customHeight="1">
      <c r="E38153" s="576"/>
    </row>
    <row r="38154" spans="5:5" ht="12" customHeight="1">
      <c r="E38154" s="576"/>
    </row>
    <row r="38155" spans="5:5" ht="12" customHeight="1">
      <c r="E38155" s="576"/>
    </row>
    <row r="38156" spans="5:5" ht="12" customHeight="1">
      <c r="E38156" s="576"/>
    </row>
    <row r="38157" spans="5:5" ht="12" customHeight="1">
      <c r="E38157" s="576"/>
    </row>
    <row r="38158" spans="5:5" ht="12" customHeight="1">
      <c r="E38158" s="576"/>
    </row>
    <row r="38159" spans="5:5" ht="12" customHeight="1">
      <c r="E38159" s="576"/>
    </row>
    <row r="38160" spans="5:5" ht="12" customHeight="1">
      <c r="E38160" s="576"/>
    </row>
    <row r="38161" spans="5:5" ht="12" customHeight="1">
      <c r="E38161" s="576"/>
    </row>
    <row r="38162" spans="5:5" ht="12" customHeight="1">
      <c r="E38162" s="576"/>
    </row>
    <row r="38163" spans="5:5" ht="12" customHeight="1">
      <c r="E38163" s="576"/>
    </row>
    <row r="38164" spans="5:5" ht="12" customHeight="1">
      <c r="E38164" s="576"/>
    </row>
    <row r="38165" spans="5:5" ht="12" customHeight="1">
      <c r="E38165" s="576"/>
    </row>
    <row r="38166" spans="5:5" ht="12" customHeight="1">
      <c r="E38166" s="576"/>
    </row>
    <row r="38167" spans="5:5" ht="12" customHeight="1">
      <c r="E38167" s="576"/>
    </row>
    <row r="38168" spans="5:5" ht="12" customHeight="1">
      <c r="E38168" s="576"/>
    </row>
    <row r="38169" spans="5:5" ht="12" customHeight="1">
      <c r="E38169" s="576"/>
    </row>
    <row r="38170" spans="5:5" ht="12" customHeight="1">
      <c r="E38170" s="576"/>
    </row>
    <row r="38171" spans="5:5" ht="12" customHeight="1">
      <c r="E38171" s="576"/>
    </row>
    <row r="38172" spans="5:5" ht="12" customHeight="1">
      <c r="E38172" s="576"/>
    </row>
    <row r="38173" spans="5:5" ht="12" customHeight="1">
      <c r="E38173" s="576"/>
    </row>
    <row r="38174" spans="5:5" ht="12" customHeight="1">
      <c r="E38174" s="576"/>
    </row>
    <row r="38175" spans="5:5" ht="12" customHeight="1">
      <c r="E38175" s="576"/>
    </row>
    <row r="38176" spans="5:5" ht="12" customHeight="1">
      <c r="E38176" s="576"/>
    </row>
    <row r="38177" spans="5:5" ht="12" customHeight="1">
      <c r="E38177" s="576"/>
    </row>
    <row r="38178" spans="5:5" ht="12" customHeight="1">
      <c r="E38178" s="576"/>
    </row>
    <row r="38179" spans="5:5" ht="12" customHeight="1">
      <c r="E38179" s="576"/>
    </row>
    <row r="38180" spans="5:5" ht="12" customHeight="1">
      <c r="E38180" s="576"/>
    </row>
    <row r="38181" spans="5:5" ht="12" customHeight="1">
      <c r="E38181" s="576"/>
    </row>
    <row r="38182" spans="5:5" ht="12" customHeight="1">
      <c r="E38182" s="576"/>
    </row>
    <row r="38183" spans="5:5" ht="12" customHeight="1">
      <c r="E38183" s="576"/>
    </row>
    <row r="38184" spans="5:5" ht="12" customHeight="1">
      <c r="E38184" s="576"/>
    </row>
    <row r="38185" spans="5:5" ht="12" customHeight="1">
      <c r="E38185" s="576"/>
    </row>
    <row r="38186" spans="5:5" ht="12" customHeight="1">
      <c r="E38186" s="576"/>
    </row>
    <row r="38187" spans="5:5" ht="12" customHeight="1">
      <c r="E38187" s="576"/>
    </row>
    <row r="38188" spans="5:5" ht="12" customHeight="1">
      <c r="E38188" s="576"/>
    </row>
    <row r="38189" spans="5:5" ht="12" customHeight="1">
      <c r="E38189" s="576"/>
    </row>
    <row r="38190" spans="5:5" ht="12" customHeight="1">
      <c r="E38190" s="576"/>
    </row>
    <row r="38191" spans="5:5" ht="12" customHeight="1">
      <c r="E38191" s="576"/>
    </row>
    <row r="38192" spans="5:5" ht="12" customHeight="1">
      <c r="E38192" s="576"/>
    </row>
    <row r="38193" spans="5:5" ht="12" customHeight="1">
      <c r="E38193" s="576"/>
    </row>
    <row r="38194" spans="5:5" ht="12" customHeight="1">
      <c r="E38194" s="576"/>
    </row>
    <row r="38195" spans="5:5" ht="12" customHeight="1">
      <c r="E38195" s="576"/>
    </row>
    <row r="38196" spans="5:5" ht="12" customHeight="1">
      <c r="E38196" s="576"/>
    </row>
    <row r="38197" spans="5:5" ht="12" customHeight="1">
      <c r="E38197" s="576"/>
    </row>
    <row r="38198" spans="5:5" ht="12" customHeight="1">
      <c r="E38198" s="576"/>
    </row>
    <row r="38199" spans="5:5" ht="12" customHeight="1">
      <c r="E38199" s="576"/>
    </row>
    <row r="38200" spans="5:5" ht="12" customHeight="1">
      <c r="E38200" s="576"/>
    </row>
    <row r="38201" spans="5:5" ht="12" customHeight="1">
      <c r="E38201" s="576"/>
    </row>
    <row r="38202" spans="5:5" ht="12" customHeight="1">
      <c r="E38202" s="576"/>
    </row>
    <row r="38203" spans="5:5" ht="12" customHeight="1">
      <c r="E38203" s="576"/>
    </row>
    <row r="38204" spans="5:5" ht="12" customHeight="1">
      <c r="E38204" s="576"/>
    </row>
    <row r="38205" spans="5:5" ht="12" customHeight="1">
      <c r="E38205" s="576"/>
    </row>
    <row r="38206" spans="5:5" ht="12" customHeight="1">
      <c r="E38206" s="576"/>
    </row>
    <row r="38207" spans="5:5" ht="12" customHeight="1">
      <c r="E38207" s="576"/>
    </row>
    <row r="38208" spans="5:5" ht="12" customHeight="1">
      <c r="E38208" s="576"/>
    </row>
    <row r="38209" spans="5:5" ht="12" customHeight="1">
      <c r="E38209" s="576"/>
    </row>
    <row r="38210" spans="5:5" ht="12" customHeight="1">
      <c r="E38210" s="576"/>
    </row>
    <row r="38211" spans="5:5" ht="12" customHeight="1">
      <c r="E38211" s="576"/>
    </row>
    <row r="38212" spans="5:5" ht="12" customHeight="1">
      <c r="E38212" s="576"/>
    </row>
    <row r="38213" spans="5:5" ht="12" customHeight="1">
      <c r="E38213" s="576"/>
    </row>
    <row r="38214" spans="5:5" ht="12" customHeight="1">
      <c r="E38214" s="576"/>
    </row>
    <row r="38215" spans="5:5" ht="12" customHeight="1">
      <c r="E38215" s="576"/>
    </row>
    <row r="38216" spans="5:5" ht="12" customHeight="1">
      <c r="E38216" s="576"/>
    </row>
    <row r="38217" spans="5:5" ht="12" customHeight="1">
      <c r="E38217" s="576"/>
    </row>
    <row r="38218" spans="5:5" ht="12" customHeight="1">
      <c r="E38218" s="576"/>
    </row>
    <row r="38219" spans="5:5" ht="12" customHeight="1">
      <c r="E38219" s="576"/>
    </row>
    <row r="38220" spans="5:5" ht="12" customHeight="1">
      <c r="E38220" s="576"/>
    </row>
    <row r="38221" spans="5:5" ht="12" customHeight="1">
      <c r="E38221" s="576"/>
    </row>
    <row r="38222" spans="5:5" ht="12" customHeight="1">
      <c r="E38222" s="576"/>
    </row>
    <row r="38223" spans="5:5" ht="12" customHeight="1">
      <c r="E38223" s="576"/>
    </row>
    <row r="38224" spans="5:5" ht="12" customHeight="1">
      <c r="E38224" s="576"/>
    </row>
    <row r="38225" spans="5:5" ht="12" customHeight="1">
      <c r="E38225" s="576"/>
    </row>
    <row r="38226" spans="5:5" ht="12" customHeight="1">
      <c r="E38226" s="576"/>
    </row>
    <row r="38227" spans="5:5" ht="12" customHeight="1">
      <c r="E38227" s="576"/>
    </row>
    <row r="38228" spans="5:5" ht="12" customHeight="1">
      <c r="E38228" s="576"/>
    </row>
    <row r="38229" spans="5:5" ht="12" customHeight="1">
      <c r="E38229" s="576"/>
    </row>
    <row r="38230" spans="5:5" ht="12" customHeight="1">
      <c r="E38230" s="576"/>
    </row>
    <row r="38231" spans="5:5" ht="12" customHeight="1">
      <c r="E38231" s="576"/>
    </row>
    <row r="38232" spans="5:5" ht="12" customHeight="1">
      <c r="E38232" s="576"/>
    </row>
    <row r="38233" spans="5:5" ht="12" customHeight="1">
      <c r="E38233" s="576"/>
    </row>
    <row r="38234" spans="5:5" ht="12" customHeight="1">
      <c r="E38234" s="576"/>
    </row>
    <row r="38235" spans="5:5" ht="12" customHeight="1">
      <c r="E38235" s="576"/>
    </row>
    <row r="38236" spans="5:5" ht="12" customHeight="1">
      <c r="E38236" s="576"/>
    </row>
    <row r="38237" spans="5:5" ht="12" customHeight="1">
      <c r="E38237" s="576"/>
    </row>
    <row r="38238" spans="5:5" ht="12" customHeight="1">
      <c r="E38238" s="576"/>
    </row>
    <row r="38239" spans="5:5" ht="12" customHeight="1">
      <c r="E38239" s="576"/>
    </row>
    <row r="38240" spans="5:5" ht="12" customHeight="1">
      <c r="E38240" s="576"/>
    </row>
    <row r="38241" spans="5:5" ht="12" customHeight="1">
      <c r="E38241" s="576"/>
    </row>
    <row r="38242" spans="5:5" ht="12" customHeight="1">
      <c r="E38242" s="576"/>
    </row>
    <row r="38243" spans="5:5" ht="12" customHeight="1">
      <c r="E38243" s="576"/>
    </row>
    <row r="38244" spans="5:5" ht="12" customHeight="1">
      <c r="E38244" s="576"/>
    </row>
    <row r="38245" spans="5:5" ht="12" customHeight="1">
      <c r="E38245" s="576"/>
    </row>
    <row r="38246" spans="5:5" ht="12" customHeight="1">
      <c r="E38246" s="576"/>
    </row>
    <row r="38247" spans="5:5" ht="12" customHeight="1">
      <c r="E38247" s="576"/>
    </row>
    <row r="38248" spans="5:5" ht="12" customHeight="1">
      <c r="E38248" s="576"/>
    </row>
    <row r="38249" spans="5:5" ht="12" customHeight="1">
      <c r="E38249" s="576"/>
    </row>
    <row r="38250" spans="5:5" ht="12" customHeight="1">
      <c r="E38250" s="576"/>
    </row>
    <row r="38251" spans="5:5" ht="12" customHeight="1">
      <c r="E38251" s="576"/>
    </row>
    <row r="38252" spans="5:5" ht="12" customHeight="1">
      <c r="E38252" s="576"/>
    </row>
    <row r="38253" spans="5:5" ht="12" customHeight="1">
      <c r="E38253" s="576"/>
    </row>
    <row r="38254" spans="5:5" ht="12" customHeight="1">
      <c r="E38254" s="576"/>
    </row>
    <row r="38255" spans="5:5" ht="12" customHeight="1">
      <c r="E38255" s="576"/>
    </row>
    <row r="38256" spans="5:5" ht="12" customHeight="1">
      <c r="E38256" s="576"/>
    </row>
    <row r="38257" spans="5:5" ht="12" customHeight="1">
      <c r="E38257" s="576"/>
    </row>
    <row r="38258" spans="5:5" ht="12" customHeight="1">
      <c r="E38258" s="576"/>
    </row>
    <row r="38259" spans="5:5" ht="12" customHeight="1">
      <c r="E38259" s="576"/>
    </row>
    <row r="38260" spans="5:5" ht="12" customHeight="1">
      <c r="E38260" s="576"/>
    </row>
    <row r="38261" spans="5:5" ht="12" customHeight="1">
      <c r="E38261" s="576"/>
    </row>
    <row r="38262" spans="5:5" ht="12" customHeight="1">
      <c r="E38262" s="576"/>
    </row>
    <row r="38263" spans="5:5" ht="12" customHeight="1">
      <c r="E38263" s="576"/>
    </row>
    <row r="38264" spans="5:5" ht="12" customHeight="1">
      <c r="E38264" s="576"/>
    </row>
    <row r="38265" spans="5:5" ht="12" customHeight="1">
      <c r="E38265" s="576"/>
    </row>
    <row r="38266" spans="5:5" ht="12" customHeight="1">
      <c r="E38266" s="576"/>
    </row>
    <row r="38267" spans="5:5" ht="12" customHeight="1">
      <c r="E38267" s="576"/>
    </row>
    <row r="38268" spans="5:5" ht="12" customHeight="1">
      <c r="E38268" s="576"/>
    </row>
    <row r="38269" spans="5:5" ht="12" customHeight="1">
      <c r="E38269" s="576"/>
    </row>
    <row r="38270" spans="5:5" ht="12" customHeight="1">
      <c r="E38270" s="576"/>
    </row>
    <row r="38271" spans="5:5" ht="12" customHeight="1">
      <c r="E38271" s="576"/>
    </row>
    <row r="38272" spans="5:5" ht="12" customHeight="1">
      <c r="E38272" s="576"/>
    </row>
    <row r="38273" spans="5:5" ht="12" customHeight="1">
      <c r="E38273" s="576"/>
    </row>
    <row r="38274" spans="5:5" ht="12" customHeight="1">
      <c r="E38274" s="576"/>
    </row>
    <row r="38275" spans="5:5" ht="12" customHeight="1">
      <c r="E38275" s="576"/>
    </row>
    <row r="38276" spans="5:5" ht="12" customHeight="1">
      <c r="E38276" s="576"/>
    </row>
    <row r="38277" spans="5:5" ht="12" customHeight="1">
      <c r="E38277" s="576"/>
    </row>
    <row r="38278" spans="5:5" ht="12" customHeight="1">
      <c r="E38278" s="576"/>
    </row>
    <row r="38279" spans="5:5" ht="12" customHeight="1">
      <c r="E38279" s="576"/>
    </row>
    <row r="38280" spans="5:5" ht="12" customHeight="1">
      <c r="E38280" s="576"/>
    </row>
    <row r="38281" spans="5:5" ht="12" customHeight="1">
      <c r="E38281" s="576"/>
    </row>
    <row r="38282" spans="5:5" ht="12" customHeight="1">
      <c r="E38282" s="576"/>
    </row>
    <row r="38283" spans="5:5" ht="12" customHeight="1">
      <c r="E38283" s="576"/>
    </row>
    <row r="38284" spans="5:5" ht="12" customHeight="1">
      <c r="E38284" s="576"/>
    </row>
    <row r="38285" spans="5:5" ht="12" customHeight="1">
      <c r="E38285" s="576"/>
    </row>
    <row r="38286" spans="5:5" ht="12" customHeight="1">
      <c r="E38286" s="576"/>
    </row>
    <row r="38287" spans="5:5" ht="12" customHeight="1">
      <c r="E38287" s="576"/>
    </row>
    <row r="38288" spans="5:5" ht="12" customHeight="1">
      <c r="E38288" s="576"/>
    </row>
    <row r="38289" spans="5:5" ht="12" customHeight="1">
      <c r="E38289" s="576"/>
    </row>
    <row r="38290" spans="5:5" ht="12" customHeight="1">
      <c r="E38290" s="576"/>
    </row>
    <row r="38291" spans="5:5" ht="12" customHeight="1">
      <c r="E38291" s="576"/>
    </row>
    <row r="38292" spans="5:5" ht="12" customHeight="1">
      <c r="E38292" s="576"/>
    </row>
    <row r="38293" spans="5:5" ht="12" customHeight="1">
      <c r="E38293" s="576"/>
    </row>
    <row r="38294" spans="5:5" ht="12" customHeight="1">
      <c r="E38294" s="576"/>
    </row>
    <row r="38295" spans="5:5" ht="12" customHeight="1">
      <c r="E38295" s="576"/>
    </row>
    <row r="38296" spans="5:5" ht="12" customHeight="1">
      <c r="E38296" s="576"/>
    </row>
    <row r="38297" spans="5:5" ht="12" customHeight="1">
      <c r="E38297" s="576"/>
    </row>
    <row r="38298" spans="5:5" ht="12" customHeight="1">
      <c r="E38298" s="576"/>
    </row>
    <row r="38299" spans="5:5" ht="12" customHeight="1">
      <c r="E38299" s="576"/>
    </row>
    <row r="38300" spans="5:5" ht="12" customHeight="1">
      <c r="E38300" s="576"/>
    </row>
    <row r="38301" spans="5:5" ht="12" customHeight="1">
      <c r="E38301" s="576"/>
    </row>
    <row r="38302" spans="5:5" ht="12" customHeight="1">
      <c r="E38302" s="576"/>
    </row>
    <row r="38303" spans="5:5" ht="12" customHeight="1">
      <c r="E38303" s="576"/>
    </row>
    <row r="38304" spans="5:5" ht="12" customHeight="1">
      <c r="E38304" s="576"/>
    </row>
    <row r="38305" spans="5:5" ht="12" customHeight="1">
      <c r="E38305" s="576"/>
    </row>
    <row r="38306" spans="5:5" ht="12" customHeight="1">
      <c r="E38306" s="576"/>
    </row>
    <row r="38307" spans="5:5" ht="12" customHeight="1">
      <c r="E38307" s="576"/>
    </row>
    <row r="38308" spans="5:5" ht="12" customHeight="1">
      <c r="E38308" s="576"/>
    </row>
    <row r="38309" spans="5:5" ht="12" customHeight="1">
      <c r="E38309" s="576"/>
    </row>
    <row r="38310" spans="5:5" ht="12" customHeight="1">
      <c r="E38310" s="576"/>
    </row>
    <row r="38311" spans="5:5" ht="12" customHeight="1">
      <c r="E38311" s="576"/>
    </row>
    <row r="38312" spans="5:5" ht="12" customHeight="1">
      <c r="E38312" s="576"/>
    </row>
    <row r="38313" spans="5:5" ht="12" customHeight="1">
      <c r="E38313" s="576"/>
    </row>
    <row r="38314" spans="5:5" ht="12" customHeight="1">
      <c r="E38314" s="576"/>
    </row>
    <row r="38315" spans="5:5" ht="12" customHeight="1">
      <c r="E38315" s="576"/>
    </row>
    <row r="38316" spans="5:5" ht="12" customHeight="1">
      <c r="E38316" s="576"/>
    </row>
    <row r="38317" spans="5:5" ht="12" customHeight="1">
      <c r="E38317" s="576"/>
    </row>
    <row r="38318" spans="5:5" ht="12" customHeight="1">
      <c r="E38318" s="576"/>
    </row>
    <row r="38319" spans="5:5" ht="12" customHeight="1">
      <c r="E38319" s="576"/>
    </row>
    <row r="38320" spans="5:5" ht="12" customHeight="1">
      <c r="E38320" s="576"/>
    </row>
    <row r="38321" spans="5:5" ht="12" customHeight="1">
      <c r="E38321" s="576"/>
    </row>
    <row r="38322" spans="5:5" ht="12" customHeight="1">
      <c r="E38322" s="576"/>
    </row>
    <row r="38323" spans="5:5" ht="12" customHeight="1">
      <c r="E38323" s="576"/>
    </row>
    <row r="38324" spans="5:5" ht="12" customHeight="1">
      <c r="E38324" s="576"/>
    </row>
    <row r="38325" spans="5:5" ht="12" customHeight="1">
      <c r="E38325" s="576"/>
    </row>
    <row r="38326" spans="5:5" ht="12" customHeight="1">
      <c r="E38326" s="576"/>
    </row>
    <row r="38327" spans="5:5" ht="12" customHeight="1">
      <c r="E38327" s="576"/>
    </row>
    <row r="38328" spans="5:5" ht="12" customHeight="1">
      <c r="E38328" s="576"/>
    </row>
    <row r="38329" spans="5:5" ht="12" customHeight="1">
      <c r="E38329" s="576"/>
    </row>
    <row r="38330" spans="5:5" ht="12" customHeight="1">
      <c r="E38330" s="576"/>
    </row>
    <row r="38331" spans="5:5" ht="12" customHeight="1">
      <c r="E38331" s="576"/>
    </row>
    <row r="38332" spans="5:5" ht="12" customHeight="1">
      <c r="E38332" s="576"/>
    </row>
    <row r="38333" spans="5:5" ht="12" customHeight="1">
      <c r="E38333" s="576"/>
    </row>
    <row r="38334" spans="5:5" ht="12" customHeight="1">
      <c r="E38334" s="576"/>
    </row>
    <row r="38335" spans="5:5" ht="12" customHeight="1">
      <c r="E38335" s="576"/>
    </row>
    <row r="38336" spans="5:5" ht="12" customHeight="1">
      <c r="E38336" s="576"/>
    </row>
    <row r="38337" spans="5:5" ht="12" customHeight="1">
      <c r="E38337" s="576"/>
    </row>
    <row r="38338" spans="5:5" ht="12" customHeight="1">
      <c r="E38338" s="576"/>
    </row>
    <row r="38339" spans="5:5" ht="12" customHeight="1">
      <c r="E38339" s="576"/>
    </row>
    <row r="38340" spans="5:5" ht="12" customHeight="1">
      <c r="E38340" s="576"/>
    </row>
    <row r="38341" spans="5:5" ht="12" customHeight="1">
      <c r="E38341" s="576"/>
    </row>
    <row r="38342" spans="5:5" ht="12" customHeight="1">
      <c r="E38342" s="576"/>
    </row>
    <row r="38343" spans="5:5" ht="12" customHeight="1">
      <c r="E38343" s="576"/>
    </row>
    <row r="38344" spans="5:5" ht="12" customHeight="1">
      <c r="E38344" s="576"/>
    </row>
    <row r="38345" spans="5:5" ht="12" customHeight="1">
      <c r="E38345" s="576"/>
    </row>
    <row r="38346" spans="5:5" ht="12" customHeight="1">
      <c r="E38346" s="576"/>
    </row>
    <row r="38347" spans="5:5" ht="12" customHeight="1">
      <c r="E38347" s="576"/>
    </row>
    <row r="38348" spans="5:5" ht="12" customHeight="1">
      <c r="E38348" s="576"/>
    </row>
    <row r="38349" spans="5:5" ht="12" customHeight="1">
      <c r="E38349" s="576"/>
    </row>
    <row r="38350" spans="5:5" ht="12" customHeight="1">
      <c r="E38350" s="576"/>
    </row>
    <row r="38351" spans="5:5" ht="12" customHeight="1">
      <c r="E38351" s="576"/>
    </row>
    <row r="38352" spans="5:5" ht="12" customHeight="1">
      <c r="E38352" s="576"/>
    </row>
    <row r="38353" spans="5:5" ht="12" customHeight="1">
      <c r="E38353" s="576"/>
    </row>
    <row r="38354" spans="5:5" ht="12" customHeight="1">
      <c r="E38354" s="576"/>
    </row>
    <row r="38355" spans="5:5" ht="12" customHeight="1">
      <c r="E38355" s="576"/>
    </row>
    <row r="38356" spans="5:5" ht="12" customHeight="1">
      <c r="E38356" s="576"/>
    </row>
    <row r="38357" spans="5:5" ht="12" customHeight="1">
      <c r="E38357" s="576"/>
    </row>
    <row r="38358" spans="5:5" ht="12" customHeight="1">
      <c r="E38358" s="576"/>
    </row>
    <row r="38359" spans="5:5" ht="12" customHeight="1">
      <c r="E38359" s="576"/>
    </row>
    <row r="38360" spans="5:5" ht="12" customHeight="1">
      <c r="E38360" s="576"/>
    </row>
    <row r="38361" spans="5:5" ht="12" customHeight="1">
      <c r="E38361" s="576"/>
    </row>
    <row r="38362" spans="5:5" ht="12" customHeight="1">
      <c r="E38362" s="576"/>
    </row>
    <row r="38363" spans="5:5" ht="12" customHeight="1">
      <c r="E38363" s="576"/>
    </row>
    <row r="38364" spans="5:5" ht="12" customHeight="1">
      <c r="E38364" s="576"/>
    </row>
    <row r="38365" spans="5:5" ht="12" customHeight="1">
      <c r="E38365" s="576"/>
    </row>
    <row r="38366" spans="5:5" ht="12" customHeight="1">
      <c r="E38366" s="576"/>
    </row>
    <row r="38367" spans="5:5" ht="12" customHeight="1">
      <c r="E38367" s="576"/>
    </row>
    <row r="38368" spans="5:5" ht="12" customHeight="1">
      <c r="E38368" s="576"/>
    </row>
    <row r="38369" spans="5:5" ht="12" customHeight="1">
      <c r="E38369" s="576"/>
    </row>
    <row r="38370" spans="5:5" ht="12" customHeight="1">
      <c r="E38370" s="576"/>
    </row>
    <row r="38371" spans="5:5" ht="12" customHeight="1">
      <c r="E38371" s="576"/>
    </row>
    <row r="38372" spans="5:5" ht="12" customHeight="1">
      <c r="E38372" s="576"/>
    </row>
    <row r="38373" spans="5:5" ht="12" customHeight="1">
      <c r="E38373" s="576"/>
    </row>
    <row r="38374" spans="5:5" ht="12" customHeight="1">
      <c r="E38374" s="576"/>
    </row>
    <row r="38375" spans="5:5" ht="12" customHeight="1">
      <c r="E38375" s="576"/>
    </row>
    <row r="38376" spans="5:5" ht="12" customHeight="1">
      <c r="E38376" s="576"/>
    </row>
    <row r="38377" spans="5:5" ht="12" customHeight="1">
      <c r="E38377" s="576"/>
    </row>
    <row r="38378" spans="5:5" ht="12" customHeight="1">
      <c r="E38378" s="576"/>
    </row>
    <row r="38379" spans="5:5" ht="12" customHeight="1">
      <c r="E38379" s="576"/>
    </row>
    <row r="38380" spans="5:5" ht="12" customHeight="1">
      <c r="E38380" s="576"/>
    </row>
    <row r="38381" spans="5:5" ht="12" customHeight="1">
      <c r="E38381" s="576"/>
    </row>
    <row r="38382" spans="5:5" ht="12" customHeight="1">
      <c r="E38382" s="576"/>
    </row>
    <row r="38383" spans="5:5" ht="12" customHeight="1">
      <c r="E38383" s="576"/>
    </row>
    <row r="38384" spans="5:5" ht="12" customHeight="1">
      <c r="E38384" s="576"/>
    </row>
    <row r="38385" spans="5:5" ht="12" customHeight="1">
      <c r="E38385" s="576"/>
    </row>
    <row r="38386" spans="5:5" ht="12" customHeight="1">
      <c r="E38386" s="576"/>
    </row>
    <row r="38387" spans="5:5" ht="12" customHeight="1">
      <c r="E38387" s="576"/>
    </row>
    <row r="38388" spans="5:5" ht="12" customHeight="1">
      <c r="E38388" s="576"/>
    </row>
    <row r="38389" spans="5:5" ht="12" customHeight="1">
      <c r="E38389" s="576"/>
    </row>
    <row r="38390" spans="5:5" ht="12" customHeight="1">
      <c r="E38390" s="576"/>
    </row>
    <row r="38391" spans="5:5" ht="12" customHeight="1">
      <c r="E38391" s="576"/>
    </row>
    <row r="38392" spans="5:5" ht="12" customHeight="1">
      <c r="E38392" s="576"/>
    </row>
    <row r="38393" spans="5:5" ht="12" customHeight="1">
      <c r="E38393" s="576"/>
    </row>
    <row r="38394" spans="5:5" ht="12" customHeight="1">
      <c r="E38394" s="576"/>
    </row>
    <row r="38395" spans="5:5" ht="12" customHeight="1">
      <c r="E38395" s="576"/>
    </row>
    <row r="38396" spans="5:5" ht="12" customHeight="1">
      <c r="E38396" s="576"/>
    </row>
    <row r="38397" spans="5:5" ht="12" customHeight="1">
      <c r="E38397" s="576"/>
    </row>
    <row r="38398" spans="5:5" ht="12" customHeight="1">
      <c r="E38398" s="576"/>
    </row>
    <row r="38399" spans="5:5" ht="12" customHeight="1">
      <c r="E38399" s="576"/>
    </row>
    <row r="38400" spans="5:5" ht="12" customHeight="1">
      <c r="E38400" s="576"/>
    </row>
    <row r="38401" spans="5:5" ht="12" customHeight="1">
      <c r="E38401" s="576"/>
    </row>
    <row r="38402" spans="5:5" ht="12" customHeight="1">
      <c r="E38402" s="576"/>
    </row>
    <row r="38403" spans="5:5" ht="12" customHeight="1">
      <c r="E38403" s="576"/>
    </row>
    <row r="38404" spans="5:5" ht="12" customHeight="1">
      <c r="E38404" s="576"/>
    </row>
    <row r="38405" spans="5:5" ht="12" customHeight="1">
      <c r="E38405" s="576"/>
    </row>
    <row r="38406" spans="5:5" ht="12" customHeight="1">
      <c r="E38406" s="576"/>
    </row>
    <row r="38407" spans="5:5" ht="12" customHeight="1">
      <c r="E38407" s="576"/>
    </row>
    <row r="38408" spans="5:5" ht="12" customHeight="1">
      <c r="E38408" s="576"/>
    </row>
    <row r="38409" spans="5:5" ht="12" customHeight="1">
      <c r="E38409" s="576"/>
    </row>
    <row r="38410" spans="5:5" ht="12" customHeight="1">
      <c r="E38410" s="576"/>
    </row>
    <row r="38411" spans="5:5" ht="12" customHeight="1">
      <c r="E38411" s="576"/>
    </row>
    <row r="38412" spans="5:5" ht="12" customHeight="1">
      <c r="E38412" s="576"/>
    </row>
    <row r="38413" spans="5:5" ht="12" customHeight="1">
      <c r="E38413" s="576"/>
    </row>
    <row r="38414" spans="5:5" ht="12" customHeight="1">
      <c r="E38414" s="576"/>
    </row>
    <row r="38415" spans="5:5" ht="12" customHeight="1">
      <c r="E38415" s="576"/>
    </row>
    <row r="38416" spans="5:5" ht="12" customHeight="1">
      <c r="E38416" s="576"/>
    </row>
    <row r="38417" spans="5:5" ht="12" customHeight="1">
      <c r="E38417" s="576"/>
    </row>
    <row r="38418" spans="5:5" ht="12" customHeight="1">
      <c r="E38418" s="576"/>
    </row>
    <row r="38419" spans="5:5" ht="12" customHeight="1">
      <c r="E38419" s="576"/>
    </row>
    <row r="38420" spans="5:5" ht="12" customHeight="1">
      <c r="E38420" s="576"/>
    </row>
    <row r="38421" spans="5:5" ht="12" customHeight="1">
      <c r="E38421" s="576"/>
    </row>
    <row r="38422" spans="5:5" ht="12" customHeight="1">
      <c r="E38422" s="576"/>
    </row>
    <row r="38423" spans="5:5" ht="12" customHeight="1">
      <c r="E38423" s="576"/>
    </row>
    <row r="38424" spans="5:5" ht="12" customHeight="1">
      <c r="E38424" s="576"/>
    </row>
    <row r="38425" spans="5:5" ht="12" customHeight="1">
      <c r="E38425" s="576"/>
    </row>
    <row r="38426" spans="5:5" ht="12" customHeight="1">
      <c r="E38426" s="576"/>
    </row>
    <row r="38427" spans="5:5" ht="12" customHeight="1">
      <c r="E38427" s="576"/>
    </row>
    <row r="38428" spans="5:5" ht="12" customHeight="1">
      <c r="E38428" s="576"/>
    </row>
    <row r="38429" spans="5:5" ht="12" customHeight="1">
      <c r="E38429" s="576"/>
    </row>
    <row r="38430" spans="5:5" ht="12" customHeight="1">
      <c r="E38430" s="576"/>
    </row>
    <row r="38431" spans="5:5" ht="12" customHeight="1">
      <c r="E38431" s="576"/>
    </row>
    <row r="38432" spans="5:5" ht="12" customHeight="1">
      <c r="E38432" s="576"/>
    </row>
    <row r="38433" spans="5:5" ht="12" customHeight="1">
      <c r="E38433" s="576"/>
    </row>
    <row r="38434" spans="5:5" ht="12" customHeight="1">
      <c r="E38434" s="576"/>
    </row>
    <row r="38435" spans="5:5" ht="12" customHeight="1">
      <c r="E38435" s="576"/>
    </row>
    <row r="38436" spans="5:5" ht="12" customHeight="1">
      <c r="E38436" s="576"/>
    </row>
    <row r="38437" spans="5:5" ht="12" customHeight="1">
      <c r="E38437" s="576"/>
    </row>
    <row r="38438" spans="5:5" ht="12" customHeight="1">
      <c r="E38438" s="576"/>
    </row>
    <row r="38439" spans="5:5" ht="12" customHeight="1">
      <c r="E38439" s="576"/>
    </row>
    <row r="38440" spans="5:5" ht="12" customHeight="1">
      <c r="E38440" s="576"/>
    </row>
    <row r="38441" spans="5:5" ht="12" customHeight="1">
      <c r="E38441" s="576"/>
    </row>
    <row r="38442" spans="5:5" ht="12" customHeight="1">
      <c r="E38442" s="576"/>
    </row>
    <row r="38443" spans="5:5" ht="12" customHeight="1">
      <c r="E38443" s="576"/>
    </row>
    <row r="38444" spans="5:5" ht="12" customHeight="1">
      <c r="E38444" s="576"/>
    </row>
    <row r="38445" spans="5:5" ht="12" customHeight="1">
      <c r="E38445" s="576"/>
    </row>
    <row r="38446" spans="5:5" ht="12" customHeight="1">
      <c r="E38446" s="576"/>
    </row>
    <row r="38447" spans="5:5" ht="12" customHeight="1">
      <c r="E38447" s="576"/>
    </row>
    <row r="38448" spans="5:5" ht="12" customHeight="1">
      <c r="E38448" s="576"/>
    </row>
    <row r="38449" spans="5:5" ht="12" customHeight="1">
      <c r="E38449" s="576"/>
    </row>
    <row r="38450" spans="5:5" ht="12" customHeight="1">
      <c r="E38450" s="576"/>
    </row>
    <row r="38451" spans="5:5" ht="12" customHeight="1">
      <c r="E38451" s="576"/>
    </row>
    <row r="38452" spans="5:5" ht="12" customHeight="1">
      <c r="E38452" s="576"/>
    </row>
    <row r="38453" spans="5:5" ht="12" customHeight="1">
      <c r="E38453" s="576"/>
    </row>
    <row r="38454" spans="5:5" ht="12" customHeight="1">
      <c r="E38454" s="576"/>
    </row>
    <row r="38455" spans="5:5" ht="12" customHeight="1">
      <c r="E38455" s="576"/>
    </row>
    <row r="38456" spans="5:5" ht="12" customHeight="1">
      <c r="E38456" s="576"/>
    </row>
    <row r="38457" spans="5:5" ht="12" customHeight="1">
      <c r="E38457" s="576"/>
    </row>
    <row r="38458" spans="5:5" ht="12" customHeight="1">
      <c r="E38458" s="576"/>
    </row>
    <row r="38459" spans="5:5" ht="12" customHeight="1">
      <c r="E38459" s="576"/>
    </row>
    <row r="38460" spans="5:5" ht="12" customHeight="1">
      <c r="E38460" s="576"/>
    </row>
    <row r="38461" spans="5:5" ht="12" customHeight="1">
      <c r="E38461" s="576"/>
    </row>
    <row r="38462" spans="5:5" ht="12" customHeight="1">
      <c r="E38462" s="576"/>
    </row>
    <row r="38463" spans="5:5" ht="12" customHeight="1">
      <c r="E38463" s="576"/>
    </row>
    <row r="38464" spans="5:5" ht="12" customHeight="1">
      <c r="E38464" s="576"/>
    </row>
    <row r="38465" spans="5:5" ht="12" customHeight="1">
      <c r="E38465" s="576"/>
    </row>
    <row r="38466" spans="5:5" ht="12" customHeight="1">
      <c r="E38466" s="576"/>
    </row>
    <row r="38467" spans="5:5" ht="12" customHeight="1">
      <c r="E38467" s="576"/>
    </row>
    <row r="38468" spans="5:5" ht="12" customHeight="1">
      <c r="E38468" s="576"/>
    </row>
    <row r="38469" spans="5:5" ht="12" customHeight="1">
      <c r="E38469" s="576"/>
    </row>
    <row r="38470" spans="5:5" ht="12" customHeight="1">
      <c r="E38470" s="576"/>
    </row>
    <row r="38471" spans="5:5" ht="12" customHeight="1">
      <c r="E38471" s="576"/>
    </row>
    <row r="38472" spans="5:5" ht="12" customHeight="1">
      <c r="E38472" s="576"/>
    </row>
    <row r="38473" spans="5:5" ht="12" customHeight="1">
      <c r="E38473" s="576"/>
    </row>
    <row r="38474" spans="5:5" ht="12" customHeight="1">
      <c r="E38474" s="576"/>
    </row>
    <row r="38475" spans="5:5" ht="12" customHeight="1">
      <c r="E38475" s="576"/>
    </row>
    <row r="38476" spans="5:5" ht="12" customHeight="1">
      <c r="E38476" s="576"/>
    </row>
    <row r="38477" spans="5:5" ht="12" customHeight="1">
      <c r="E38477" s="576"/>
    </row>
    <row r="38478" spans="5:5" ht="12" customHeight="1">
      <c r="E38478" s="576"/>
    </row>
    <row r="38479" spans="5:5" ht="12" customHeight="1">
      <c r="E38479" s="576"/>
    </row>
    <row r="38480" spans="5:5" ht="12" customHeight="1">
      <c r="E38480" s="576"/>
    </row>
    <row r="38481" spans="5:5" ht="12" customHeight="1">
      <c r="E38481" s="576"/>
    </row>
    <row r="38482" spans="5:5" ht="12" customHeight="1">
      <c r="E38482" s="576"/>
    </row>
    <row r="38483" spans="5:5" ht="12" customHeight="1">
      <c r="E38483" s="576"/>
    </row>
    <row r="38484" spans="5:5" ht="12" customHeight="1">
      <c r="E38484" s="576"/>
    </row>
    <row r="38485" spans="5:5" ht="12" customHeight="1">
      <c r="E38485" s="576"/>
    </row>
    <row r="38486" spans="5:5" ht="12" customHeight="1">
      <c r="E38486" s="576"/>
    </row>
    <row r="38487" spans="5:5" ht="12" customHeight="1">
      <c r="E38487" s="576"/>
    </row>
    <row r="38488" spans="5:5" ht="12" customHeight="1">
      <c r="E38488" s="576"/>
    </row>
    <row r="38489" spans="5:5" ht="12" customHeight="1">
      <c r="E38489" s="576"/>
    </row>
    <row r="38490" spans="5:5" ht="12" customHeight="1">
      <c r="E38490" s="576"/>
    </row>
    <row r="38491" spans="5:5" ht="12" customHeight="1">
      <c r="E38491" s="576"/>
    </row>
    <row r="38492" spans="5:5" ht="12" customHeight="1">
      <c r="E38492" s="576"/>
    </row>
    <row r="38493" spans="5:5" ht="12" customHeight="1">
      <c r="E38493" s="576"/>
    </row>
    <row r="38494" spans="5:5" ht="12" customHeight="1">
      <c r="E38494" s="576"/>
    </row>
    <row r="38495" spans="5:5" ht="12" customHeight="1">
      <c r="E38495" s="576"/>
    </row>
    <row r="38496" spans="5:5" ht="12" customHeight="1">
      <c r="E38496" s="576"/>
    </row>
    <row r="38497" spans="5:5" ht="12" customHeight="1">
      <c r="E38497" s="576"/>
    </row>
    <row r="38498" spans="5:5" ht="12" customHeight="1">
      <c r="E38498" s="576"/>
    </row>
    <row r="38499" spans="5:5" ht="12" customHeight="1">
      <c r="E38499" s="576"/>
    </row>
    <row r="38500" spans="5:5" ht="12" customHeight="1">
      <c r="E38500" s="576"/>
    </row>
    <row r="38501" spans="5:5" ht="12" customHeight="1">
      <c r="E38501" s="576"/>
    </row>
    <row r="38502" spans="5:5" ht="12" customHeight="1">
      <c r="E38502" s="576"/>
    </row>
    <row r="38503" spans="5:5" ht="12" customHeight="1">
      <c r="E38503" s="576"/>
    </row>
    <row r="38504" spans="5:5" ht="12" customHeight="1">
      <c r="E38504" s="576"/>
    </row>
    <row r="38505" spans="5:5" ht="12" customHeight="1">
      <c r="E38505" s="576"/>
    </row>
    <row r="38506" spans="5:5" ht="12" customHeight="1">
      <c r="E38506" s="576"/>
    </row>
    <row r="38507" spans="5:5" ht="12" customHeight="1">
      <c r="E38507" s="576"/>
    </row>
    <row r="38508" spans="5:5" ht="12" customHeight="1">
      <c r="E38508" s="576"/>
    </row>
    <row r="38509" spans="5:5" ht="12" customHeight="1">
      <c r="E38509" s="576"/>
    </row>
    <row r="38510" spans="5:5" ht="12" customHeight="1">
      <c r="E38510" s="576"/>
    </row>
    <row r="38511" spans="5:5" ht="12" customHeight="1">
      <c r="E38511" s="576"/>
    </row>
    <row r="38512" spans="5:5" ht="12" customHeight="1">
      <c r="E38512" s="576"/>
    </row>
    <row r="38513" spans="5:5" ht="12" customHeight="1">
      <c r="E38513" s="576"/>
    </row>
    <row r="38514" spans="5:5" ht="12" customHeight="1">
      <c r="E38514" s="576"/>
    </row>
    <row r="38515" spans="5:5" ht="12" customHeight="1">
      <c r="E38515" s="576"/>
    </row>
    <row r="38516" spans="5:5" ht="12" customHeight="1">
      <c r="E38516" s="576"/>
    </row>
    <row r="38517" spans="5:5" ht="12" customHeight="1">
      <c r="E38517" s="576"/>
    </row>
    <row r="38518" spans="5:5" ht="12" customHeight="1">
      <c r="E38518" s="576"/>
    </row>
    <row r="38519" spans="5:5" ht="12" customHeight="1">
      <c r="E38519" s="576"/>
    </row>
    <row r="38520" spans="5:5" ht="12" customHeight="1">
      <c r="E38520" s="576"/>
    </row>
    <row r="38521" spans="5:5" ht="12" customHeight="1">
      <c r="E38521" s="576"/>
    </row>
    <row r="38522" spans="5:5" ht="12" customHeight="1">
      <c r="E38522" s="576"/>
    </row>
    <row r="38523" spans="5:5" ht="12" customHeight="1">
      <c r="E38523" s="576"/>
    </row>
    <row r="38524" spans="5:5" ht="12" customHeight="1">
      <c r="E38524" s="576"/>
    </row>
    <row r="38525" spans="5:5" ht="12" customHeight="1">
      <c r="E38525" s="576"/>
    </row>
    <row r="38526" spans="5:5" ht="12" customHeight="1">
      <c r="E38526" s="576"/>
    </row>
    <row r="38527" spans="5:5" ht="12" customHeight="1">
      <c r="E38527" s="576"/>
    </row>
    <row r="38528" spans="5:5" ht="12" customHeight="1">
      <c r="E38528" s="576"/>
    </row>
    <row r="38529" spans="5:5" ht="12" customHeight="1">
      <c r="E38529" s="576"/>
    </row>
    <row r="38530" spans="5:5" ht="12" customHeight="1">
      <c r="E38530" s="576"/>
    </row>
    <row r="38531" spans="5:5" ht="12" customHeight="1">
      <c r="E38531" s="576"/>
    </row>
    <row r="38532" spans="5:5" ht="12" customHeight="1">
      <c r="E38532" s="576"/>
    </row>
    <row r="38533" spans="5:5" ht="12" customHeight="1">
      <c r="E38533" s="576"/>
    </row>
    <row r="38534" spans="5:5" ht="12" customHeight="1">
      <c r="E38534" s="576"/>
    </row>
    <row r="38535" spans="5:5" ht="12" customHeight="1">
      <c r="E38535" s="576"/>
    </row>
    <row r="38536" spans="5:5" ht="12" customHeight="1">
      <c r="E38536" s="576"/>
    </row>
    <row r="38537" spans="5:5" ht="12" customHeight="1">
      <c r="E38537" s="576"/>
    </row>
    <row r="38538" spans="5:5" ht="12" customHeight="1">
      <c r="E38538" s="576"/>
    </row>
    <row r="38539" spans="5:5" ht="12" customHeight="1">
      <c r="E38539" s="576"/>
    </row>
    <row r="38540" spans="5:5" ht="12" customHeight="1">
      <c r="E38540" s="576"/>
    </row>
    <row r="38541" spans="5:5" ht="12" customHeight="1">
      <c r="E38541" s="576"/>
    </row>
    <row r="38542" spans="5:5" ht="12" customHeight="1">
      <c r="E38542" s="576"/>
    </row>
    <row r="38543" spans="5:5" ht="12" customHeight="1">
      <c r="E38543" s="576"/>
    </row>
    <row r="38544" spans="5:5" ht="12" customHeight="1">
      <c r="E38544" s="576"/>
    </row>
    <row r="38545" spans="5:5" ht="12" customHeight="1">
      <c r="E38545" s="576"/>
    </row>
    <row r="38546" spans="5:5" ht="12" customHeight="1">
      <c r="E38546" s="576"/>
    </row>
    <row r="38547" spans="5:5" ht="12" customHeight="1">
      <c r="E38547" s="576"/>
    </row>
    <row r="38548" spans="5:5" ht="12" customHeight="1">
      <c r="E38548" s="576"/>
    </row>
    <row r="38549" spans="5:5" ht="12" customHeight="1">
      <c r="E38549" s="576"/>
    </row>
    <row r="38550" spans="5:5" ht="12" customHeight="1">
      <c r="E38550" s="576"/>
    </row>
    <row r="38551" spans="5:5" ht="12" customHeight="1">
      <c r="E38551" s="576"/>
    </row>
    <row r="38552" spans="5:5" ht="12" customHeight="1">
      <c r="E38552" s="576"/>
    </row>
    <row r="38553" spans="5:5" ht="12" customHeight="1">
      <c r="E38553" s="576"/>
    </row>
    <row r="38554" spans="5:5" ht="12" customHeight="1">
      <c r="E38554" s="576"/>
    </row>
    <row r="38555" spans="5:5" ht="12" customHeight="1">
      <c r="E38555" s="576"/>
    </row>
    <row r="38556" spans="5:5" ht="12" customHeight="1">
      <c r="E38556" s="576"/>
    </row>
    <row r="38557" spans="5:5" ht="12" customHeight="1">
      <c r="E38557" s="576"/>
    </row>
    <row r="38558" spans="5:5" ht="12" customHeight="1">
      <c r="E38558" s="576"/>
    </row>
    <row r="38559" spans="5:5" ht="12" customHeight="1">
      <c r="E38559" s="576"/>
    </row>
    <row r="38560" spans="5:5" ht="12" customHeight="1">
      <c r="E38560" s="576"/>
    </row>
    <row r="38561" spans="5:5" ht="12" customHeight="1">
      <c r="E38561" s="576"/>
    </row>
    <row r="38562" spans="5:5" ht="12" customHeight="1">
      <c r="E38562" s="576"/>
    </row>
    <row r="38563" spans="5:5" ht="12" customHeight="1">
      <c r="E38563" s="576"/>
    </row>
    <row r="38564" spans="5:5" ht="12" customHeight="1">
      <c r="E38564" s="576"/>
    </row>
    <row r="38565" spans="5:5" ht="12" customHeight="1">
      <c r="E38565" s="576"/>
    </row>
    <row r="38566" spans="5:5" ht="12" customHeight="1">
      <c r="E38566" s="576"/>
    </row>
    <row r="38567" spans="5:5" ht="12" customHeight="1">
      <c r="E38567" s="576"/>
    </row>
    <row r="38568" spans="5:5" ht="12" customHeight="1">
      <c r="E38568" s="576"/>
    </row>
    <row r="38569" spans="5:5" ht="12" customHeight="1">
      <c r="E38569" s="576"/>
    </row>
    <row r="38570" spans="5:5" ht="12" customHeight="1">
      <c r="E38570" s="576"/>
    </row>
    <row r="38571" spans="5:5" ht="12" customHeight="1">
      <c r="E38571" s="576"/>
    </row>
    <row r="38572" spans="5:5" ht="12" customHeight="1">
      <c r="E38572" s="576"/>
    </row>
    <row r="38573" spans="5:5" ht="12" customHeight="1">
      <c r="E38573" s="576"/>
    </row>
    <row r="38574" spans="5:5" ht="12" customHeight="1">
      <c r="E38574" s="576"/>
    </row>
    <row r="38575" spans="5:5" ht="12" customHeight="1">
      <c r="E38575" s="576"/>
    </row>
    <row r="38576" spans="5:5" ht="12" customHeight="1">
      <c r="E38576" s="576"/>
    </row>
    <row r="38577" spans="5:5" ht="12" customHeight="1">
      <c r="E38577" s="576"/>
    </row>
    <row r="38578" spans="5:5" ht="12" customHeight="1">
      <c r="E38578" s="576"/>
    </row>
    <row r="38579" spans="5:5" ht="12" customHeight="1">
      <c r="E38579" s="576"/>
    </row>
    <row r="38580" spans="5:5" ht="12" customHeight="1">
      <c r="E38580" s="576"/>
    </row>
    <row r="38581" spans="5:5" ht="12" customHeight="1">
      <c r="E38581" s="576"/>
    </row>
    <row r="38582" spans="5:5" ht="12" customHeight="1">
      <c r="E38582" s="576"/>
    </row>
    <row r="38583" spans="5:5" ht="12" customHeight="1">
      <c r="E38583" s="576"/>
    </row>
    <row r="38584" spans="5:5" ht="12" customHeight="1">
      <c r="E38584" s="576"/>
    </row>
    <row r="38585" spans="5:5" ht="12" customHeight="1">
      <c r="E38585" s="576"/>
    </row>
    <row r="38586" spans="5:5" ht="12" customHeight="1">
      <c r="E38586" s="576"/>
    </row>
    <row r="38587" spans="5:5" ht="12" customHeight="1">
      <c r="E38587" s="576"/>
    </row>
    <row r="38588" spans="5:5" ht="12" customHeight="1">
      <c r="E38588" s="576"/>
    </row>
    <row r="38589" spans="5:5" ht="12" customHeight="1">
      <c r="E38589" s="576"/>
    </row>
    <row r="38590" spans="5:5" ht="12" customHeight="1">
      <c r="E38590" s="576"/>
    </row>
    <row r="38591" spans="5:5" ht="12" customHeight="1">
      <c r="E38591" s="576"/>
    </row>
    <row r="38592" spans="5:5" ht="12" customHeight="1">
      <c r="E38592" s="576"/>
    </row>
    <row r="38593" spans="5:5" ht="12" customHeight="1">
      <c r="E38593" s="576"/>
    </row>
    <row r="38594" spans="5:5" ht="12" customHeight="1">
      <c r="E38594" s="576"/>
    </row>
    <row r="38595" spans="5:5" ht="12" customHeight="1">
      <c r="E38595" s="576"/>
    </row>
    <row r="38596" spans="5:5" ht="12" customHeight="1">
      <c r="E38596" s="576"/>
    </row>
    <row r="38597" spans="5:5" ht="12" customHeight="1">
      <c r="E38597" s="576"/>
    </row>
    <row r="38598" spans="5:5" ht="12" customHeight="1">
      <c r="E38598" s="576"/>
    </row>
    <row r="38599" spans="5:5" ht="12" customHeight="1">
      <c r="E38599" s="576"/>
    </row>
    <row r="38600" spans="5:5" ht="12" customHeight="1">
      <c r="E38600" s="576"/>
    </row>
    <row r="38601" spans="5:5" ht="12" customHeight="1">
      <c r="E38601" s="576"/>
    </row>
    <row r="38602" spans="5:5" ht="12" customHeight="1">
      <c r="E38602" s="576"/>
    </row>
    <row r="38603" spans="5:5" ht="12" customHeight="1">
      <c r="E38603" s="576"/>
    </row>
    <row r="38604" spans="5:5" ht="12" customHeight="1">
      <c r="E38604" s="576"/>
    </row>
    <row r="38605" spans="5:5" ht="12" customHeight="1">
      <c r="E38605" s="576"/>
    </row>
    <row r="38606" spans="5:5" ht="12" customHeight="1">
      <c r="E38606" s="576"/>
    </row>
    <row r="38607" spans="5:5" ht="12" customHeight="1">
      <c r="E38607" s="576"/>
    </row>
    <row r="38608" spans="5:5" ht="12" customHeight="1">
      <c r="E38608" s="576"/>
    </row>
    <row r="38609" spans="5:5" ht="12" customHeight="1">
      <c r="E38609" s="576"/>
    </row>
    <row r="38610" spans="5:5" ht="12" customHeight="1">
      <c r="E38610" s="576"/>
    </row>
    <row r="38611" spans="5:5" ht="12" customHeight="1">
      <c r="E38611" s="576"/>
    </row>
    <row r="38612" spans="5:5" ht="12" customHeight="1">
      <c r="E38612" s="576"/>
    </row>
    <row r="38613" spans="5:5" ht="12" customHeight="1">
      <c r="E38613" s="576"/>
    </row>
    <row r="38614" spans="5:5" ht="12" customHeight="1">
      <c r="E38614" s="576"/>
    </row>
    <row r="38615" spans="5:5" ht="12" customHeight="1">
      <c r="E38615" s="576"/>
    </row>
    <row r="38616" spans="5:5" ht="12" customHeight="1">
      <c r="E38616" s="576"/>
    </row>
    <row r="38617" spans="5:5" ht="12" customHeight="1">
      <c r="E38617" s="576"/>
    </row>
    <row r="38618" spans="5:5" ht="12" customHeight="1">
      <c r="E38618" s="576"/>
    </row>
    <row r="38619" spans="5:5" ht="12" customHeight="1">
      <c r="E38619" s="576"/>
    </row>
    <row r="38620" spans="5:5" ht="12" customHeight="1">
      <c r="E38620" s="576"/>
    </row>
    <row r="38621" spans="5:5" ht="12" customHeight="1">
      <c r="E38621" s="576"/>
    </row>
    <row r="38622" spans="5:5" ht="12" customHeight="1">
      <c r="E38622" s="576"/>
    </row>
    <row r="38623" spans="5:5" ht="12" customHeight="1">
      <c r="E38623" s="576"/>
    </row>
    <row r="38624" spans="5:5" ht="12" customHeight="1">
      <c r="E38624" s="576"/>
    </row>
    <row r="38625" spans="5:5" ht="12" customHeight="1">
      <c r="E38625" s="576"/>
    </row>
    <row r="38626" spans="5:5" ht="12" customHeight="1">
      <c r="E38626" s="576"/>
    </row>
    <row r="38627" spans="5:5" ht="12" customHeight="1">
      <c r="E38627" s="576"/>
    </row>
    <row r="38628" spans="5:5" ht="12" customHeight="1">
      <c r="E38628" s="576"/>
    </row>
    <row r="38629" spans="5:5" ht="12" customHeight="1">
      <c r="E38629" s="576"/>
    </row>
    <row r="38630" spans="5:5" ht="12" customHeight="1">
      <c r="E38630" s="576"/>
    </row>
    <row r="38631" spans="5:5" ht="12" customHeight="1">
      <c r="E38631" s="576"/>
    </row>
    <row r="38632" spans="5:5" ht="12" customHeight="1">
      <c r="E38632" s="576"/>
    </row>
    <row r="38633" spans="5:5" ht="12" customHeight="1">
      <c r="E38633" s="576"/>
    </row>
    <row r="38634" spans="5:5" ht="12" customHeight="1">
      <c r="E38634" s="576"/>
    </row>
    <row r="38635" spans="5:5" ht="12" customHeight="1">
      <c r="E38635" s="576"/>
    </row>
    <row r="38636" spans="5:5" ht="12" customHeight="1">
      <c r="E38636" s="576"/>
    </row>
    <row r="38637" spans="5:5" ht="12" customHeight="1">
      <c r="E38637" s="576"/>
    </row>
    <row r="38638" spans="5:5" ht="12" customHeight="1">
      <c r="E38638" s="576"/>
    </row>
    <row r="38639" spans="5:5" ht="12" customHeight="1">
      <c r="E38639" s="576"/>
    </row>
    <row r="38640" spans="5:5" ht="12" customHeight="1">
      <c r="E38640" s="576"/>
    </row>
    <row r="38641" spans="5:5" ht="12" customHeight="1">
      <c r="E38641" s="576"/>
    </row>
    <row r="38642" spans="5:5" ht="12" customHeight="1">
      <c r="E38642" s="576"/>
    </row>
    <row r="38643" spans="5:5" ht="12" customHeight="1">
      <c r="E38643" s="576"/>
    </row>
    <row r="38644" spans="5:5" ht="12" customHeight="1">
      <c r="E38644" s="576"/>
    </row>
    <row r="38645" spans="5:5" ht="12" customHeight="1">
      <c r="E38645" s="576"/>
    </row>
    <row r="38646" spans="5:5" ht="12" customHeight="1">
      <c r="E38646" s="576"/>
    </row>
    <row r="38647" spans="5:5" ht="12" customHeight="1">
      <c r="E38647" s="576"/>
    </row>
    <row r="38648" spans="5:5" ht="12" customHeight="1">
      <c r="E38648" s="576"/>
    </row>
    <row r="38649" spans="5:5" ht="12" customHeight="1">
      <c r="E38649" s="576"/>
    </row>
    <row r="38650" spans="5:5" ht="12" customHeight="1">
      <c r="E38650" s="576"/>
    </row>
    <row r="38651" spans="5:5" ht="12" customHeight="1">
      <c r="E38651" s="576"/>
    </row>
    <row r="38652" spans="5:5" ht="12" customHeight="1">
      <c r="E38652" s="576"/>
    </row>
    <row r="38653" spans="5:5" ht="12" customHeight="1">
      <c r="E38653" s="576"/>
    </row>
    <row r="38654" spans="5:5" ht="12" customHeight="1">
      <c r="E38654" s="576"/>
    </row>
    <row r="38655" spans="5:5" ht="12" customHeight="1">
      <c r="E38655" s="576"/>
    </row>
    <row r="38656" spans="5:5" ht="12" customHeight="1">
      <c r="E38656" s="576"/>
    </row>
    <row r="38657" spans="5:5" ht="12" customHeight="1">
      <c r="E38657" s="576"/>
    </row>
    <row r="38658" spans="5:5" ht="12" customHeight="1">
      <c r="E38658" s="576"/>
    </row>
    <row r="38659" spans="5:5" ht="12" customHeight="1">
      <c r="E38659" s="576"/>
    </row>
    <row r="38660" spans="5:5" ht="12" customHeight="1">
      <c r="E38660" s="576"/>
    </row>
    <row r="38661" spans="5:5" ht="12" customHeight="1">
      <c r="E38661" s="576"/>
    </row>
    <row r="38662" spans="5:5" ht="12" customHeight="1">
      <c r="E38662" s="576"/>
    </row>
    <row r="38663" spans="5:5" ht="12" customHeight="1">
      <c r="E38663" s="576"/>
    </row>
    <row r="38664" spans="5:5" ht="12" customHeight="1">
      <c r="E38664" s="576"/>
    </row>
    <row r="38665" spans="5:5" ht="12" customHeight="1">
      <c r="E38665" s="576"/>
    </row>
    <row r="38666" spans="5:5" ht="12" customHeight="1">
      <c r="E38666" s="576"/>
    </row>
    <row r="38667" spans="5:5" ht="12" customHeight="1">
      <c r="E38667" s="576"/>
    </row>
    <row r="38668" spans="5:5" ht="12" customHeight="1">
      <c r="E38668" s="576"/>
    </row>
    <row r="38669" spans="5:5" ht="12" customHeight="1">
      <c r="E38669" s="576"/>
    </row>
    <row r="38670" spans="5:5" ht="12" customHeight="1">
      <c r="E38670" s="576"/>
    </row>
    <row r="38671" spans="5:5" ht="12" customHeight="1">
      <c r="E38671" s="576"/>
    </row>
    <row r="38672" spans="5:5" ht="12" customHeight="1">
      <c r="E38672" s="576"/>
    </row>
    <row r="38673" spans="5:5" ht="12" customHeight="1">
      <c r="E38673" s="576"/>
    </row>
    <row r="38674" spans="5:5" ht="12" customHeight="1">
      <c r="E38674" s="576"/>
    </row>
    <row r="38675" spans="5:5" ht="12" customHeight="1">
      <c r="E38675" s="576"/>
    </row>
    <row r="38676" spans="5:5" ht="12" customHeight="1">
      <c r="E38676" s="576"/>
    </row>
    <row r="38677" spans="5:5" ht="12" customHeight="1">
      <c r="E38677" s="576"/>
    </row>
    <row r="38678" spans="5:5" ht="12" customHeight="1">
      <c r="E38678" s="576"/>
    </row>
    <row r="38679" spans="5:5" ht="12" customHeight="1">
      <c r="E38679" s="576"/>
    </row>
    <row r="38680" spans="5:5" ht="12" customHeight="1">
      <c r="E38680" s="576"/>
    </row>
    <row r="38681" spans="5:5" ht="12" customHeight="1">
      <c r="E38681" s="576"/>
    </row>
    <row r="38682" spans="5:5" ht="12" customHeight="1">
      <c r="E38682" s="576"/>
    </row>
    <row r="38683" spans="5:5" ht="12" customHeight="1">
      <c r="E38683" s="576"/>
    </row>
    <row r="38684" spans="5:5" ht="12" customHeight="1">
      <c r="E38684" s="576"/>
    </row>
    <row r="38685" spans="5:5" ht="12" customHeight="1">
      <c r="E38685" s="576"/>
    </row>
    <row r="38686" spans="5:5" ht="12" customHeight="1">
      <c r="E38686" s="576"/>
    </row>
    <row r="38687" spans="5:5" ht="12" customHeight="1">
      <c r="E38687" s="576"/>
    </row>
    <row r="38688" spans="5:5" ht="12" customHeight="1">
      <c r="E38688" s="576"/>
    </row>
    <row r="38689" spans="5:5" ht="12" customHeight="1">
      <c r="E38689" s="576"/>
    </row>
    <row r="38690" spans="5:5" ht="12" customHeight="1">
      <c r="E38690" s="576"/>
    </row>
    <row r="38691" spans="5:5" ht="12" customHeight="1">
      <c r="E38691" s="576"/>
    </row>
    <row r="38692" spans="5:5" ht="12" customHeight="1">
      <c r="E38692" s="576"/>
    </row>
    <row r="38693" spans="5:5" ht="12" customHeight="1">
      <c r="E38693" s="576"/>
    </row>
    <row r="38694" spans="5:5" ht="12" customHeight="1">
      <c r="E38694" s="576"/>
    </row>
    <row r="38695" spans="5:5" ht="12" customHeight="1">
      <c r="E38695" s="576"/>
    </row>
    <row r="38696" spans="5:5" ht="12" customHeight="1">
      <c r="E38696" s="576"/>
    </row>
    <row r="38697" spans="5:5" ht="12" customHeight="1">
      <c r="E38697" s="576"/>
    </row>
    <row r="38698" spans="5:5" ht="12" customHeight="1">
      <c r="E38698" s="576"/>
    </row>
    <row r="38699" spans="5:5" ht="12" customHeight="1">
      <c r="E38699" s="576"/>
    </row>
    <row r="38700" spans="5:5" ht="12" customHeight="1">
      <c r="E38700" s="576"/>
    </row>
    <row r="38701" spans="5:5" ht="12" customHeight="1">
      <c r="E38701" s="576"/>
    </row>
    <row r="38702" spans="5:5" ht="12" customHeight="1">
      <c r="E38702" s="576"/>
    </row>
    <row r="38703" spans="5:5" ht="12" customHeight="1">
      <c r="E38703" s="576"/>
    </row>
    <row r="38704" spans="5:5" ht="12" customHeight="1">
      <c r="E38704" s="576"/>
    </row>
    <row r="38705" spans="5:5" ht="12" customHeight="1">
      <c r="E38705" s="576"/>
    </row>
    <row r="38706" spans="5:5" ht="12" customHeight="1">
      <c r="E38706" s="576"/>
    </row>
    <row r="38707" spans="5:5" ht="12" customHeight="1">
      <c r="E38707" s="576"/>
    </row>
    <row r="38708" spans="5:5" ht="12" customHeight="1">
      <c r="E38708" s="576"/>
    </row>
    <row r="38709" spans="5:5" ht="12" customHeight="1">
      <c r="E38709" s="576"/>
    </row>
    <row r="38710" spans="5:5" ht="12" customHeight="1">
      <c r="E38710" s="576"/>
    </row>
    <row r="38711" spans="5:5" ht="12" customHeight="1">
      <c r="E38711" s="576"/>
    </row>
    <row r="38712" spans="5:5" ht="12" customHeight="1">
      <c r="E38712" s="576"/>
    </row>
    <row r="38713" spans="5:5" ht="12" customHeight="1">
      <c r="E38713" s="576"/>
    </row>
    <row r="38714" spans="5:5" ht="12" customHeight="1">
      <c r="E38714" s="576"/>
    </row>
    <row r="38715" spans="5:5" ht="12" customHeight="1">
      <c r="E38715" s="576"/>
    </row>
    <row r="38716" spans="5:5" ht="12" customHeight="1">
      <c r="E38716" s="576"/>
    </row>
    <row r="38717" spans="5:5" ht="12" customHeight="1">
      <c r="E38717" s="576"/>
    </row>
    <row r="38718" spans="5:5" ht="12" customHeight="1">
      <c r="E38718" s="576"/>
    </row>
    <row r="38719" spans="5:5" ht="12" customHeight="1">
      <c r="E38719" s="576"/>
    </row>
    <row r="38720" spans="5:5" ht="12" customHeight="1">
      <c r="E38720" s="576"/>
    </row>
    <row r="38721" spans="5:5" ht="12" customHeight="1">
      <c r="E38721" s="576"/>
    </row>
    <row r="38722" spans="5:5" ht="12" customHeight="1">
      <c r="E38722" s="576"/>
    </row>
    <row r="38723" spans="5:5" ht="12" customHeight="1">
      <c r="E38723" s="576"/>
    </row>
    <row r="38724" spans="5:5" ht="12" customHeight="1">
      <c r="E38724" s="576"/>
    </row>
    <row r="38725" spans="5:5" ht="12" customHeight="1">
      <c r="E38725" s="576"/>
    </row>
    <row r="38726" spans="5:5" ht="12" customHeight="1">
      <c r="E38726" s="576"/>
    </row>
    <row r="38727" spans="5:5" ht="12" customHeight="1">
      <c r="E38727" s="576"/>
    </row>
    <row r="38728" spans="5:5" ht="12" customHeight="1">
      <c r="E38728" s="576"/>
    </row>
    <row r="38729" spans="5:5" ht="12" customHeight="1">
      <c r="E38729" s="576"/>
    </row>
    <row r="38730" spans="5:5" ht="12" customHeight="1">
      <c r="E38730" s="576"/>
    </row>
    <row r="38731" spans="5:5" ht="12" customHeight="1">
      <c r="E38731" s="576"/>
    </row>
    <row r="38732" spans="5:5" ht="12" customHeight="1">
      <c r="E38732" s="576"/>
    </row>
    <row r="38733" spans="5:5" ht="12" customHeight="1">
      <c r="E38733" s="576"/>
    </row>
    <row r="38734" spans="5:5" ht="12" customHeight="1">
      <c r="E38734" s="576"/>
    </row>
    <row r="38735" spans="5:5" ht="12" customHeight="1">
      <c r="E38735" s="576"/>
    </row>
    <row r="38736" spans="5:5" ht="12" customHeight="1">
      <c r="E38736" s="576"/>
    </row>
    <row r="38737" spans="5:5" ht="12" customHeight="1">
      <c r="E38737" s="576"/>
    </row>
    <row r="38738" spans="5:5" ht="12" customHeight="1">
      <c r="E38738" s="576"/>
    </row>
    <row r="38739" spans="5:5" ht="12" customHeight="1">
      <c r="E38739" s="576"/>
    </row>
    <row r="38740" spans="5:5" ht="12" customHeight="1">
      <c r="E38740" s="576"/>
    </row>
    <row r="38741" spans="5:5" ht="12" customHeight="1">
      <c r="E38741" s="576"/>
    </row>
    <row r="38742" spans="5:5" ht="12" customHeight="1">
      <c r="E38742" s="576"/>
    </row>
    <row r="38743" spans="5:5" ht="12" customHeight="1">
      <c r="E38743" s="576"/>
    </row>
    <row r="38744" spans="5:5" ht="12" customHeight="1">
      <c r="E38744" s="576"/>
    </row>
    <row r="38745" spans="5:5" ht="12" customHeight="1">
      <c r="E38745" s="576"/>
    </row>
    <row r="38746" spans="5:5" ht="12" customHeight="1">
      <c r="E38746" s="576"/>
    </row>
    <row r="38747" spans="5:5" ht="12" customHeight="1">
      <c r="E38747" s="576"/>
    </row>
    <row r="38748" spans="5:5" ht="12" customHeight="1">
      <c r="E38748" s="576"/>
    </row>
    <row r="38749" spans="5:5" ht="12" customHeight="1">
      <c r="E38749" s="576"/>
    </row>
    <row r="38750" spans="5:5" ht="12" customHeight="1">
      <c r="E38750" s="576"/>
    </row>
    <row r="38751" spans="5:5" ht="12" customHeight="1">
      <c r="E38751" s="576"/>
    </row>
    <row r="38752" spans="5:5" ht="12" customHeight="1">
      <c r="E38752" s="576"/>
    </row>
    <row r="38753" spans="5:5" ht="12" customHeight="1">
      <c r="E38753" s="576"/>
    </row>
    <row r="38754" spans="5:5" ht="12" customHeight="1">
      <c r="E38754" s="576"/>
    </row>
    <row r="38755" spans="5:5" ht="12" customHeight="1">
      <c r="E38755" s="576"/>
    </row>
    <row r="38756" spans="5:5" ht="12" customHeight="1">
      <c r="E38756" s="576"/>
    </row>
    <row r="38757" spans="5:5" ht="12" customHeight="1">
      <c r="E38757" s="576"/>
    </row>
    <row r="38758" spans="5:5" ht="12" customHeight="1">
      <c r="E38758" s="576"/>
    </row>
    <row r="38759" spans="5:5" ht="12" customHeight="1">
      <c r="E38759" s="576"/>
    </row>
    <row r="38760" spans="5:5" ht="12" customHeight="1">
      <c r="E38760" s="576"/>
    </row>
    <row r="38761" spans="5:5" ht="12" customHeight="1">
      <c r="E38761" s="576"/>
    </row>
    <row r="38762" spans="5:5" ht="12" customHeight="1">
      <c r="E38762" s="576"/>
    </row>
    <row r="38763" spans="5:5" ht="12" customHeight="1">
      <c r="E38763" s="576"/>
    </row>
    <row r="38764" spans="5:5" ht="12" customHeight="1">
      <c r="E38764" s="576"/>
    </row>
    <row r="38765" spans="5:5" ht="12" customHeight="1">
      <c r="E38765" s="576"/>
    </row>
    <row r="38766" spans="5:5" ht="12" customHeight="1">
      <c r="E38766" s="576"/>
    </row>
    <row r="38767" spans="5:5" ht="12" customHeight="1">
      <c r="E38767" s="576"/>
    </row>
    <row r="38768" spans="5:5" ht="12" customHeight="1">
      <c r="E38768" s="576"/>
    </row>
    <row r="38769" spans="5:5" ht="12" customHeight="1">
      <c r="E38769" s="576"/>
    </row>
    <row r="38770" spans="5:5" ht="12" customHeight="1">
      <c r="E38770" s="576"/>
    </row>
    <row r="38771" spans="5:5" ht="12" customHeight="1">
      <c r="E38771" s="576"/>
    </row>
    <row r="38772" spans="5:5" ht="12" customHeight="1">
      <c r="E38772" s="576"/>
    </row>
    <row r="38773" spans="5:5" ht="12" customHeight="1">
      <c r="E38773" s="576"/>
    </row>
    <row r="38774" spans="5:5" ht="12" customHeight="1">
      <c r="E38774" s="576"/>
    </row>
    <row r="38775" spans="5:5" ht="12" customHeight="1">
      <c r="E38775" s="576"/>
    </row>
    <row r="38776" spans="5:5" ht="12" customHeight="1">
      <c r="E38776" s="576"/>
    </row>
    <row r="38777" spans="5:5" ht="12" customHeight="1">
      <c r="E38777" s="576"/>
    </row>
    <row r="38778" spans="5:5" ht="12" customHeight="1">
      <c r="E38778" s="576"/>
    </row>
    <row r="38779" spans="5:5" ht="12" customHeight="1">
      <c r="E38779" s="576"/>
    </row>
    <row r="38780" spans="5:5" ht="12" customHeight="1">
      <c r="E38780" s="576"/>
    </row>
    <row r="38781" spans="5:5" ht="12" customHeight="1">
      <c r="E38781" s="576"/>
    </row>
    <row r="38782" spans="5:5" ht="12" customHeight="1">
      <c r="E38782" s="576"/>
    </row>
    <row r="38783" spans="5:5" ht="12" customHeight="1">
      <c r="E38783" s="576"/>
    </row>
    <row r="38784" spans="5:5" ht="12" customHeight="1">
      <c r="E38784" s="576"/>
    </row>
    <row r="38785" spans="5:5" ht="12" customHeight="1">
      <c r="E38785" s="576"/>
    </row>
    <row r="38786" spans="5:5" ht="12" customHeight="1">
      <c r="E38786" s="576"/>
    </row>
    <row r="38787" spans="5:5" ht="12" customHeight="1">
      <c r="E38787" s="576"/>
    </row>
    <row r="38788" spans="5:5" ht="12" customHeight="1">
      <c r="E38788" s="576"/>
    </row>
    <row r="38789" spans="5:5" ht="12" customHeight="1">
      <c r="E38789" s="576"/>
    </row>
    <row r="38790" spans="5:5" ht="12" customHeight="1">
      <c r="E38790" s="576"/>
    </row>
    <row r="38791" spans="5:5" ht="12" customHeight="1">
      <c r="E38791" s="576"/>
    </row>
    <row r="38792" spans="5:5" ht="12" customHeight="1">
      <c r="E38792" s="576"/>
    </row>
    <row r="38793" spans="5:5" ht="12" customHeight="1">
      <c r="E38793" s="576"/>
    </row>
    <row r="38794" spans="5:5" ht="12" customHeight="1">
      <c r="E38794" s="576"/>
    </row>
    <row r="38795" spans="5:5" ht="12" customHeight="1">
      <c r="E38795" s="576"/>
    </row>
    <row r="38796" spans="5:5" ht="12" customHeight="1">
      <c r="E38796" s="576"/>
    </row>
    <row r="38797" spans="5:5" ht="12" customHeight="1">
      <c r="E38797" s="576"/>
    </row>
    <row r="38798" spans="5:5" ht="12" customHeight="1">
      <c r="E38798" s="576"/>
    </row>
    <row r="38799" spans="5:5" ht="12" customHeight="1">
      <c r="E38799" s="576"/>
    </row>
    <row r="38800" spans="5:5" ht="12" customHeight="1">
      <c r="E38800" s="576"/>
    </row>
    <row r="38801" spans="5:5" ht="12" customHeight="1">
      <c r="E38801" s="576"/>
    </row>
    <row r="38802" spans="5:5" ht="12" customHeight="1">
      <c r="E38802" s="576"/>
    </row>
    <row r="38803" spans="5:5" ht="12" customHeight="1">
      <c r="E38803" s="576"/>
    </row>
    <row r="38804" spans="5:5" ht="12" customHeight="1">
      <c r="E38804" s="576"/>
    </row>
    <row r="38805" spans="5:5" ht="12" customHeight="1">
      <c r="E38805" s="576"/>
    </row>
    <row r="38806" spans="5:5" ht="12" customHeight="1">
      <c r="E38806" s="576"/>
    </row>
    <row r="38807" spans="5:5" ht="12" customHeight="1">
      <c r="E38807" s="576"/>
    </row>
    <row r="38808" spans="5:5" ht="12" customHeight="1">
      <c r="E38808" s="576"/>
    </row>
    <row r="38809" spans="5:5" ht="12" customHeight="1">
      <c r="E38809" s="576"/>
    </row>
    <row r="38810" spans="5:5" ht="12" customHeight="1">
      <c r="E38810" s="576"/>
    </row>
    <row r="38811" spans="5:5" ht="12" customHeight="1">
      <c r="E38811" s="576"/>
    </row>
    <row r="38812" spans="5:5" ht="12" customHeight="1">
      <c r="E38812" s="576"/>
    </row>
    <row r="38813" spans="5:5" ht="12" customHeight="1">
      <c r="E38813" s="576"/>
    </row>
    <row r="38814" spans="5:5" ht="12" customHeight="1">
      <c r="E38814" s="576"/>
    </row>
    <row r="38815" spans="5:5" ht="12" customHeight="1">
      <c r="E38815" s="576"/>
    </row>
    <row r="38816" spans="5:5" ht="12" customHeight="1">
      <c r="E38816" s="576"/>
    </row>
    <row r="38817" spans="5:5" ht="12" customHeight="1">
      <c r="E38817" s="576"/>
    </row>
    <row r="38818" spans="5:5" ht="12" customHeight="1">
      <c r="E38818" s="576"/>
    </row>
    <row r="38819" spans="5:5" ht="12" customHeight="1">
      <c r="E38819" s="576"/>
    </row>
    <row r="38820" spans="5:5" ht="12" customHeight="1">
      <c r="E38820" s="576"/>
    </row>
    <row r="38821" spans="5:5" ht="12" customHeight="1">
      <c r="E38821" s="576"/>
    </row>
    <row r="38822" spans="5:5" ht="12" customHeight="1">
      <c r="E38822" s="576"/>
    </row>
    <row r="38823" spans="5:5" ht="12" customHeight="1">
      <c r="E38823" s="576"/>
    </row>
    <row r="38824" spans="5:5" ht="12" customHeight="1">
      <c r="E38824" s="576"/>
    </row>
    <row r="38825" spans="5:5" ht="12" customHeight="1">
      <c r="E38825" s="576"/>
    </row>
    <row r="38826" spans="5:5" ht="12" customHeight="1">
      <c r="E38826" s="576"/>
    </row>
    <row r="38827" spans="5:5" ht="12" customHeight="1">
      <c r="E38827" s="576"/>
    </row>
    <row r="38828" spans="5:5" ht="12" customHeight="1">
      <c r="E38828" s="576"/>
    </row>
    <row r="38829" spans="5:5" ht="12" customHeight="1">
      <c r="E38829" s="576"/>
    </row>
    <row r="38830" spans="5:5" ht="12" customHeight="1">
      <c r="E38830" s="576"/>
    </row>
    <row r="38831" spans="5:5" ht="12" customHeight="1">
      <c r="E38831" s="576"/>
    </row>
    <row r="38832" spans="5:5" ht="12" customHeight="1">
      <c r="E38832" s="576"/>
    </row>
    <row r="38833" spans="5:5" ht="12" customHeight="1">
      <c r="E38833" s="576"/>
    </row>
    <row r="38834" spans="5:5" ht="12" customHeight="1">
      <c r="E38834" s="576"/>
    </row>
    <row r="38835" spans="5:5" ht="12" customHeight="1">
      <c r="E38835" s="576"/>
    </row>
    <row r="38836" spans="5:5" ht="12" customHeight="1">
      <c r="E38836" s="576"/>
    </row>
    <row r="38837" spans="5:5" ht="12" customHeight="1">
      <c r="E38837" s="576"/>
    </row>
    <row r="38838" spans="5:5" ht="12" customHeight="1">
      <c r="E38838" s="576"/>
    </row>
    <row r="38839" spans="5:5" ht="12" customHeight="1">
      <c r="E38839" s="576"/>
    </row>
    <row r="38840" spans="5:5" ht="12" customHeight="1">
      <c r="E38840" s="576"/>
    </row>
    <row r="38841" spans="5:5" ht="12" customHeight="1">
      <c r="E38841" s="576"/>
    </row>
    <row r="38842" spans="5:5" ht="12" customHeight="1">
      <c r="E38842" s="576"/>
    </row>
    <row r="38843" spans="5:5" ht="12" customHeight="1">
      <c r="E38843" s="576"/>
    </row>
    <row r="38844" spans="5:5" ht="12" customHeight="1">
      <c r="E38844" s="576"/>
    </row>
    <row r="38845" spans="5:5" ht="12" customHeight="1">
      <c r="E38845" s="576"/>
    </row>
    <row r="38846" spans="5:5" ht="12" customHeight="1">
      <c r="E38846" s="576"/>
    </row>
    <row r="38847" spans="5:5" ht="12" customHeight="1">
      <c r="E38847" s="576"/>
    </row>
    <row r="38848" spans="5:5" ht="12" customHeight="1">
      <c r="E38848" s="576"/>
    </row>
    <row r="38849" spans="5:5" ht="12" customHeight="1">
      <c r="E38849" s="576"/>
    </row>
    <row r="38850" spans="5:5" ht="12" customHeight="1">
      <c r="E38850" s="576"/>
    </row>
    <row r="38851" spans="5:5" ht="12" customHeight="1">
      <c r="E38851" s="576"/>
    </row>
    <row r="38852" spans="5:5" ht="12" customHeight="1">
      <c r="E38852" s="576"/>
    </row>
    <row r="38853" spans="5:5" ht="12" customHeight="1">
      <c r="E38853" s="576"/>
    </row>
    <row r="38854" spans="5:5" ht="12" customHeight="1">
      <c r="E38854" s="576"/>
    </row>
    <row r="38855" spans="5:5" ht="12" customHeight="1">
      <c r="E38855" s="576"/>
    </row>
    <row r="38856" spans="5:5" ht="12" customHeight="1">
      <c r="E38856" s="576"/>
    </row>
    <row r="38857" spans="5:5" ht="12" customHeight="1">
      <c r="E38857" s="576"/>
    </row>
    <row r="38858" spans="5:5" ht="12" customHeight="1">
      <c r="E38858" s="576"/>
    </row>
    <row r="38859" spans="5:5" ht="12" customHeight="1">
      <c r="E38859" s="576"/>
    </row>
    <row r="38860" spans="5:5" ht="12" customHeight="1">
      <c r="E38860" s="576"/>
    </row>
    <row r="38861" spans="5:5" ht="12" customHeight="1">
      <c r="E38861" s="576"/>
    </row>
    <row r="38862" spans="5:5" ht="12" customHeight="1">
      <c r="E38862" s="576"/>
    </row>
    <row r="38863" spans="5:5" ht="12" customHeight="1">
      <c r="E38863" s="576"/>
    </row>
    <row r="38864" spans="5:5" ht="12" customHeight="1">
      <c r="E38864" s="576"/>
    </row>
    <row r="38865" spans="5:5" ht="12" customHeight="1">
      <c r="E38865" s="576"/>
    </row>
    <row r="38866" spans="5:5" ht="12" customHeight="1">
      <c r="E38866" s="576"/>
    </row>
    <row r="38867" spans="5:5" ht="12" customHeight="1">
      <c r="E38867" s="576"/>
    </row>
    <row r="38868" spans="5:5" ht="12" customHeight="1">
      <c r="E38868" s="576"/>
    </row>
    <row r="38869" spans="5:5" ht="12" customHeight="1">
      <c r="E38869" s="576"/>
    </row>
    <row r="38870" spans="5:5" ht="12" customHeight="1">
      <c r="E38870" s="576"/>
    </row>
    <row r="38871" spans="5:5" ht="12" customHeight="1">
      <c r="E38871" s="576"/>
    </row>
    <row r="38872" spans="5:5" ht="12" customHeight="1">
      <c r="E38872" s="576"/>
    </row>
    <row r="38873" spans="5:5" ht="12" customHeight="1">
      <c r="E38873" s="576"/>
    </row>
    <row r="38874" spans="5:5" ht="12" customHeight="1">
      <c r="E38874" s="576"/>
    </row>
    <row r="38875" spans="5:5" ht="12" customHeight="1">
      <c r="E38875" s="576"/>
    </row>
    <row r="38876" spans="5:5" ht="12" customHeight="1">
      <c r="E38876" s="576"/>
    </row>
    <row r="38877" spans="5:5" ht="12" customHeight="1">
      <c r="E38877" s="576"/>
    </row>
    <row r="38878" spans="5:5" ht="12" customHeight="1">
      <c r="E38878" s="576"/>
    </row>
    <row r="38879" spans="5:5" ht="12" customHeight="1">
      <c r="E38879" s="576"/>
    </row>
    <row r="38880" spans="5:5" ht="12" customHeight="1">
      <c r="E38880" s="576"/>
    </row>
    <row r="38881" spans="5:5" ht="12" customHeight="1">
      <c r="E38881" s="576"/>
    </row>
    <row r="38882" spans="5:5" ht="12" customHeight="1">
      <c r="E38882" s="576"/>
    </row>
    <row r="38883" spans="5:5" ht="12" customHeight="1">
      <c r="E38883" s="576"/>
    </row>
    <row r="38884" spans="5:5" ht="12" customHeight="1">
      <c r="E38884" s="576"/>
    </row>
    <row r="38885" spans="5:5" ht="12" customHeight="1">
      <c r="E38885" s="576"/>
    </row>
    <row r="38886" spans="5:5" ht="12" customHeight="1">
      <c r="E38886" s="576"/>
    </row>
    <row r="38887" spans="5:5" ht="12" customHeight="1">
      <c r="E38887" s="576"/>
    </row>
    <row r="38888" spans="5:5" ht="12" customHeight="1">
      <c r="E38888" s="576"/>
    </row>
    <row r="38889" spans="5:5" ht="12" customHeight="1">
      <c r="E38889" s="576"/>
    </row>
    <row r="38890" spans="5:5" ht="12" customHeight="1">
      <c r="E38890" s="576"/>
    </row>
    <row r="38891" spans="5:5" ht="12" customHeight="1">
      <c r="E38891" s="576"/>
    </row>
    <row r="38892" spans="5:5" ht="12" customHeight="1">
      <c r="E38892" s="576"/>
    </row>
    <row r="38893" spans="5:5" ht="12" customHeight="1">
      <c r="E38893" s="576"/>
    </row>
    <row r="38894" spans="5:5" ht="12" customHeight="1">
      <c r="E38894" s="576"/>
    </row>
    <row r="38895" spans="5:5" ht="12" customHeight="1">
      <c r="E38895" s="576"/>
    </row>
    <row r="38896" spans="5:5" ht="12" customHeight="1">
      <c r="E38896" s="576"/>
    </row>
    <row r="38897" spans="5:5" ht="12" customHeight="1">
      <c r="E38897" s="576"/>
    </row>
    <row r="38898" spans="5:5" ht="12" customHeight="1">
      <c r="E38898" s="576"/>
    </row>
    <row r="38899" spans="5:5" ht="12" customHeight="1">
      <c r="E38899" s="576"/>
    </row>
    <row r="38900" spans="5:5" ht="12" customHeight="1">
      <c r="E38900" s="576"/>
    </row>
    <row r="38901" spans="5:5" ht="12" customHeight="1">
      <c r="E38901" s="576"/>
    </row>
    <row r="38902" spans="5:5" ht="12" customHeight="1">
      <c r="E38902" s="576"/>
    </row>
    <row r="38903" spans="5:5" ht="12" customHeight="1">
      <c r="E38903" s="576"/>
    </row>
    <row r="38904" spans="5:5" ht="12" customHeight="1">
      <c r="E38904" s="576"/>
    </row>
    <row r="38905" spans="5:5" ht="12" customHeight="1">
      <c r="E38905" s="576"/>
    </row>
    <row r="38906" spans="5:5" ht="12" customHeight="1">
      <c r="E38906" s="576"/>
    </row>
    <row r="38907" spans="5:5" ht="12" customHeight="1">
      <c r="E38907" s="576"/>
    </row>
    <row r="38908" spans="5:5" ht="12" customHeight="1">
      <c r="E38908" s="576"/>
    </row>
    <row r="38909" spans="5:5" ht="12" customHeight="1">
      <c r="E38909" s="576"/>
    </row>
    <row r="38910" spans="5:5" ht="12" customHeight="1">
      <c r="E38910" s="576"/>
    </row>
    <row r="38911" spans="5:5" ht="12" customHeight="1">
      <c r="E38911" s="576"/>
    </row>
    <row r="38912" spans="5:5" ht="12" customHeight="1">
      <c r="E38912" s="576"/>
    </row>
    <row r="38913" spans="5:5" ht="12" customHeight="1">
      <c r="E38913" s="576"/>
    </row>
    <row r="38914" spans="5:5" ht="12" customHeight="1">
      <c r="E38914" s="576"/>
    </row>
    <row r="38915" spans="5:5" ht="12" customHeight="1">
      <c r="E38915" s="576"/>
    </row>
    <row r="38916" spans="5:5" ht="12" customHeight="1">
      <c r="E38916" s="576"/>
    </row>
    <row r="38917" spans="5:5" ht="12" customHeight="1">
      <c r="E38917" s="576"/>
    </row>
    <row r="38918" spans="5:5" ht="12" customHeight="1">
      <c r="E38918" s="576"/>
    </row>
    <row r="38919" spans="5:5" ht="12" customHeight="1">
      <c r="E38919" s="576"/>
    </row>
    <row r="38920" spans="5:5" ht="12" customHeight="1">
      <c r="E38920" s="576"/>
    </row>
    <row r="38921" spans="5:5" ht="12" customHeight="1">
      <c r="E38921" s="576"/>
    </row>
    <row r="38922" spans="5:5" ht="12" customHeight="1">
      <c r="E38922" s="576"/>
    </row>
    <row r="38923" spans="5:5" ht="12" customHeight="1">
      <c r="E38923" s="576"/>
    </row>
    <row r="38924" spans="5:5" ht="12" customHeight="1">
      <c r="E38924" s="576"/>
    </row>
    <row r="38925" spans="5:5" ht="12" customHeight="1">
      <c r="E38925" s="576"/>
    </row>
    <row r="38926" spans="5:5" ht="12" customHeight="1">
      <c r="E38926" s="576"/>
    </row>
    <row r="38927" spans="5:5" ht="12" customHeight="1">
      <c r="E38927" s="576"/>
    </row>
    <row r="38928" spans="5:5" ht="12" customHeight="1">
      <c r="E38928" s="576"/>
    </row>
    <row r="38929" spans="5:5" ht="12" customHeight="1">
      <c r="E38929" s="576"/>
    </row>
    <row r="38930" spans="5:5" ht="12" customHeight="1">
      <c r="E38930" s="576"/>
    </row>
    <row r="38931" spans="5:5" ht="12" customHeight="1">
      <c r="E38931" s="576"/>
    </row>
    <row r="38932" spans="5:5" ht="12" customHeight="1">
      <c r="E38932" s="576"/>
    </row>
    <row r="38933" spans="5:5" ht="12" customHeight="1">
      <c r="E38933" s="576"/>
    </row>
    <row r="38934" spans="5:5" ht="12" customHeight="1">
      <c r="E38934" s="576"/>
    </row>
    <row r="38935" spans="5:5" ht="12" customHeight="1">
      <c r="E38935" s="576"/>
    </row>
    <row r="38936" spans="5:5" ht="12" customHeight="1">
      <c r="E38936" s="576"/>
    </row>
    <row r="38937" spans="5:5" ht="12" customHeight="1">
      <c r="E38937" s="576"/>
    </row>
    <row r="38938" spans="5:5" ht="12" customHeight="1">
      <c r="E38938" s="576"/>
    </row>
    <row r="38939" spans="5:5" ht="12" customHeight="1">
      <c r="E38939" s="576"/>
    </row>
    <row r="38940" spans="5:5" ht="12" customHeight="1">
      <c r="E38940" s="576"/>
    </row>
    <row r="38941" spans="5:5" ht="12" customHeight="1">
      <c r="E38941" s="576"/>
    </row>
    <row r="38942" spans="5:5" ht="12" customHeight="1">
      <c r="E38942" s="576"/>
    </row>
    <row r="38943" spans="5:5" ht="12" customHeight="1">
      <c r="E38943" s="576"/>
    </row>
    <row r="38944" spans="5:5" ht="12" customHeight="1">
      <c r="E38944" s="576"/>
    </row>
    <row r="38945" spans="5:5" ht="12" customHeight="1">
      <c r="E38945" s="576"/>
    </row>
    <row r="38946" spans="5:5" ht="12" customHeight="1">
      <c r="E38946" s="576"/>
    </row>
    <row r="38947" spans="5:5" ht="12" customHeight="1">
      <c r="E38947" s="576"/>
    </row>
    <row r="38948" spans="5:5" ht="12" customHeight="1">
      <c r="E38948" s="576"/>
    </row>
    <row r="38949" spans="5:5" ht="12" customHeight="1">
      <c r="E38949" s="576"/>
    </row>
    <row r="38950" spans="5:5" ht="12" customHeight="1">
      <c r="E38950" s="576"/>
    </row>
    <row r="38951" spans="5:5" ht="12" customHeight="1">
      <c r="E38951" s="576"/>
    </row>
    <row r="38952" spans="5:5" ht="12" customHeight="1">
      <c r="E38952" s="576"/>
    </row>
    <row r="38953" spans="5:5" ht="12" customHeight="1">
      <c r="E38953" s="576"/>
    </row>
    <row r="38954" spans="5:5" ht="12" customHeight="1">
      <c r="E38954" s="576"/>
    </row>
    <row r="38955" spans="5:5" ht="12" customHeight="1">
      <c r="E38955" s="576"/>
    </row>
    <row r="38956" spans="5:5" ht="12" customHeight="1">
      <c r="E38956" s="576"/>
    </row>
    <row r="38957" spans="5:5" ht="12" customHeight="1">
      <c r="E38957" s="576"/>
    </row>
    <row r="38958" spans="5:5" ht="12" customHeight="1">
      <c r="E38958" s="576"/>
    </row>
    <row r="38959" spans="5:5" ht="12" customHeight="1">
      <c r="E38959" s="576"/>
    </row>
    <row r="38960" spans="5:5" ht="12" customHeight="1">
      <c r="E38960" s="576"/>
    </row>
    <row r="38961" spans="5:5" ht="12" customHeight="1">
      <c r="E38961" s="576"/>
    </row>
    <row r="38962" spans="5:5" ht="12" customHeight="1">
      <c r="E38962" s="576"/>
    </row>
    <row r="38963" spans="5:5" ht="12" customHeight="1">
      <c r="E38963" s="576"/>
    </row>
    <row r="38964" spans="5:5" ht="12" customHeight="1">
      <c r="E38964" s="576"/>
    </row>
    <row r="38965" spans="5:5" ht="12" customHeight="1">
      <c r="E38965" s="576"/>
    </row>
    <row r="38966" spans="5:5" ht="12" customHeight="1">
      <c r="E38966" s="576"/>
    </row>
    <row r="38967" spans="5:5" ht="12" customHeight="1">
      <c r="E38967" s="576"/>
    </row>
    <row r="38968" spans="5:5" ht="12" customHeight="1">
      <c r="E38968" s="576"/>
    </row>
    <row r="38969" spans="5:5" ht="12" customHeight="1">
      <c r="E38969" s="576"/>
    </row>
    <row r="38970" spans="5:5" ht="12" customHeight="1">
      <c r="E38970" s="576"/>
    </row>
    <row r="38971" spans="5:5" ht="12" customHeight="1">
      <c r="E38971" s="576"/>
    </row>
    <row r="38972" spans="5:5" ht="12" customHeight="1">
      <c r="E38972" s="576"/>
    </row>
    <row r="38973" spans="5:5" ht="12" customHeight="1">
      <c r="E38973" s="576"/>
    </row>
    <row r="38974" spans="5:5" ht="12" customHeight="1">
      <c r="E38974" s="576"/>
    </row>
    <row r="38975" spans="5:5" ht="12" customHeight="1">
      <c r="E38975" s="576"/>
    </row>
    <row r="38976" spans="5:5" ht="12" customHeight="1">
      <c r="E38976" s="576"/>
    </row>
    <row r="38977" spans="5:5" ht="12" customHeight="1">
      <c r="E38977" s="576"/>
    </row>
    <row r="38978" spans="5:5" ht="12" customHeight="1">
      <c r="E38978" s="576"/>
    </row>
    <row r="38979" spans="5:5" ht="12" customHeight="1">
      <c r="E38979" s="576"/>
    </row>
    <row r="38980" spans="5:5" ht="12" customHeight="1">
      <c r="E38980" s="576"/>
    </row>
    <row r="38981" spans="5:5" ht="12" customHeight="1">
      <c r="E38981" s="576"/>
    </row>
    <row r="38982" spans="5:5" ht="12" customHeight="1">
      <c r="E38982" s="576"/>
    </row>
    <row r="38983" spans="5:5" ht="12" customHeight="1">
      <c r="E38983" s="576"/>
    </row>
    <row r="38984" spans="5:5" ht="12" customHeight="1">
      <c r="E38984" s="576"/>
    </row>
    <row r="38985" spans="5:5" ht="12" customHeight="1">
      <c r="E38985" s="576"/>
    </row>
    <row r="38986" spans="5:5" ht="12" customHeight="1">
      <c r="E38986" s="576"/>
    </row>
    <row r="38987" spans="5:5" ht="12" customHeight="1">
      <c r="E38987" s="576"/>
    </row>
    <row r="38988" spans="5:5" ht="12" customHeight="1">
      <c r="E38988" s="576"/>
    </row>
    <row r="38989" spans="5:5" ht="12" customHeight="1">
      <c r="E38989" s="576"/>
    </row>
    <row r="38990" spans="5:5" ht="12" customHeight="1">
      <c r="E38990" s="576"/>
    </row>
    <row r="38991" spans="5:5" ht="12" customHeight="1">
      <c r="E38991" s="576"/>
    </row>
    <row r="38992" spans="5:5" ht="12" customHeight="1">
      <c r="E38992" s="576"/>
    </row>
    <row r="38993" spans="5:5" ht="12" customHeight="1">
      <c r="E38993" s="576"/>
    </row>
    <row r="38994" spans="5:5" ht="12" customHeight="1">
      <c r="E38994" s="576"/>
    </row>
    <row r="38995" spans="5:5" ht="12" customHeight="1">
      <c r="E38995" s="576"/>
    </row>
    <row r="38996" spans="5:5" ht="12" customHeight="1">
      <c r="E38996" s="576"/>
    </row>
    <row r="38997" spans="5:5" ht="12" customHeight="1">
      <c r="E38997" s="576"/>
    </row>
    <row r="38998" spans="5:5" ht="12" customHeight="1">
      <c r="E38998" s="576"/>
    </row>
    <row r="38999" spans="5:5" ht="12" customHeight="1">
      <c r="E38999" s="576"/>
    </row>
    <row r="39000" spans="5:5" ht="12" customHeight="1">
      <c r="E39000" s="576"/>
    </row>
    <row r="39001" spans="5:5" ht="12" customHeight="1">
      <c r="E39001" s="576"/>
    </row>
    <row r="39002" spans="5:5" ht="12" customHeight="1">
      <c r="E39002" s="576"/>
    </row>
    <row r="39003" spans="5:5" ht="12" customHeight="1">
      <c r="E39003" s="576"/>
    </row>
    <row r="39004" spans="5:5" ht="12" customHeight="1">
      <c r="E39004" s="576"/>
    </row>
    <row r="39005" spans="5:5" ht="12" customHeight="1">
      <c r="E39005" s="576"/>
    </row>
    <row r="39006" spans="5:5" ht="12" customHeight="1">
      <c r="E39006" s="576"/>
    </row>
    <row r="39007" spans="5:5" ht="12" customHeight="1">
      <c r="E39007" s="576"/>
    </row>
    <row r="39008" spans="5:5" ht="12" customHeight="1">
      <c r="E39008" s="576"/>
    </row>
    <row r="39009" spans="5:5" ht="12" customHeight="1">
      <c r="E39009" s="576"/>
    </row>
    <row r="39010" spans="5:5" ht="12" customHeight="1">
      <c r="E39010" s="576"/>
    </row>
    <row r="39011" spans="5:5" ht="12" customHeight="1">
      <c r="E39011" s="576"/>
    </row>
    <row r="39012" spans="5:5" ht="12" customHeight="1">
      <c r="E39012" s="576"/>
    </row>
    <row r="39013" spans="5:5" ht="12" customHeight="1">
      <c r="E39013" s="576"/>
    </row>
    <row r="39014" spans="5:5" ht="12" customHeight="1">
      <c r="E39014" s="576"/>
    </row>
    <row r="39015" spans="5:5" ht="12" customHeight="1">
      <c r="E39015" s="576"/>
    </row>
    <row r="39016" spans="5:5" ht="12" customHeight="1">
      <c r="E39016" s="576"/>
    </row>
    <row r="39017" spans="5:5" ht="12" customHeight="1">
      <c r="E39017" s="576"/>
    </row>
    <row r="39018" spans="5:5" ht="12" customHeight="1">
      <c r="E39018" s="576"/>
    </row>
    <row r="39019" spans="5:5" ht="12" customHeight="1">
      <c r="E39019" s="576"/>
    </row>
    <row r="39020" spans="5:5" ht="12" customHeight="1">
      <c r="E39020" s="576"/>
    </row>
    <row r="39021" spans="5:5" ht="12" customHeight="1">
      <c r="E39021" s="576"/>
    </row>
    <row r="39022" spans="5:5" ht="12" customHeight="1">
      <c r="E39022" s="576"/>
    </row>
    <row r="39023" spans="5:5" ht="12" customHeight="1">
      <c r="E39023" s="576"/>
    </row>
    <row r="39024" spans="5:5" ht="12" customHeight="1">
      <c r="E39024" s="576"/>
    </row>
    <row r="39025" spans="5:5" ht="12" customHeight="1">
      <c r="E39025" s="576"/>
    </row>
    <row r="39026" spans="5:5" ht="12" customHeight="1">
      <c r="E39026" s="576"/>
    </row>
    <row r="39027" spans="5:5" ht="12" customHeight="1">
      <c r="E39027" s="576"/>
    </row>
    <row r="39028" spans="5:5" ht="12" customHeight="1">
      <c r="E39028" s="576"/>
    </row>
    <row r="39029" spans="5:5" ht="12" customHeight="1">
      <c r="E39029" s="576"/>
    </row>
    <row r="39030" spans="5:5" ht="12" customHeight="1">
      <c r="E39030" s="576"/>
    </row>
    <row r="39031" spans="5:5" ht="12" customHeight="1">
      <c r="E39031" s="576"/>
    </row>
    <row r="39032" spans="5:5" ht="12" customHeight="1">
      <c r="E39032" s="576"/>
    </row>
    <row r="39033" spans="5:5" ht="12" customHeight="1">
      <c r="E39033" s="576"/>
    </row>
    <row r="39034" spans="5:5" ht="12" customHeight="1">
      <c r="E39034" s="576"/>
    </row>
    <row r="39035" spans="5:5" ht="12" customHeight="1">
      <c r="E39035" s="576"/>
    </row>
    <row r="39036" spans="5:5" ht="12" customHeight="1">
      <c r="E39036" s="576"/>
    </row>
    <row r="39037" spans="5:5" ht="12" customHeight="1">
      <c r="E39037" s="576"/>
    </row>
    <row r="39038" spans="5:5" ht="12" customHeight="1">
      <c r="E39038" s="576"/>
    </row>
    <row r="39039" spans="5:5" ht="12" customHeight="1">
      <c r="E39039" s="576"/>
    </row>
    <row r="39040" spans="5:5" ht="12" customHeight="1">
      <c r="E39040" s="576"/>
    </row>
    <row r="39041" spans="5:5" ht="12" customHeight="1">
      <c r="E39041" s="576"/>
    </row>
    <row r="39042" spans="5:5" ht="12" customHeight="1">
      <c r="E39042" s="576"/>
    </row>
    <row r="39043" spans="5:5" ht="12" customHeight="1">
      <c r="E39043" s="576"/>
    </row>
    <row r="39044" spans="5:5" ht="12" customHeight="1">
      <c r="E39044" s="576"/>
    </row>
    <row r="39045" spans="5:5" ht="12" customHeight="1">
      <c r="E39045" s="576"/>
    </row>
    <row r="39046" spans="5:5" ht="12" customHeight="1">
      <c r="E39046" s="576"/>
    </row>
    <row r="39047" spans="5:5" ht="12" customHeight="1">
      <c r="E39047" s="576"/>
    </row>
    <row r="39048" spans="5:5" ht="12" customHeight="1">
      <c r="E39048" s="576"/>
    </row>
    <row r="39049" spans="5:5" ht="12" customHeight="1">
      <c r="E39049" s="576"/>
    </row>
    <row r="39050" spans="5:5" ht="12" customHeight="1">
      <c r="E39050" s="576"/>
    </row>
    <row r="39051" spans="5:5" ht="12" customHeight="1">
      <c r="E39051" s="576"/>
    </row>
    <row r="39052" spans="5:5" ht="12" customHeight="1">
      <c r="E39052" s="576"/>
    </row>
    <row r="39053" spans="5:5" ht="12" customHeight="1">
      <c r="E39053" s="576"/>
    </row>
    <row r="39054" spans="5:5" ht="12" customHeight="1">
      <c r="E39054" s="576"/>
    </row>
    <row r="39055" spans="5:5" ht="12" customHeight="1">
      <c r="E39055" s="576"/>
    </row>
    <row r="39056" spans="5:5" ht="12" customHeight="1">
      <c r="E39056" s="576"/>
    </row>
    <row r="39057" spans="5:5" ht="12" customHeight="1">
      <c r="E39057" s="576"/>
    </row>
    <row r="39058" spans="5:5" ht="12" customHeight="1">
      <c r="E39058" s="576"/>
    </row>
    <row r="39059" spans="5:5" ht="12" customHeight="1">
      <c r="E39059" s="576"/>
    </row>
    <row r="39060" spans="5:5" ht="12" customHeight="1">
      <c r="E39060" s="576"/>
    </row>
    <row r="39061" spans="5:5" ht="12" customHeight="1">
      <c r="E39061" s="576"/>
    </row>
    <row r="39062" spans="5:5" ht="12" customHeight="1">
      <c r="E39062" s="576"/>
    </row>
    <row r="39063" spans="5:5" ht="12" customHeight="1">
      <c r="E39063" s="576"/>
    </row>
    <row r="39064" spans="5:5" ht="12" customHeight="1">
      <c r="E39064" s="576"/>
    </row>
    <row r="39065" spans="5:5" ht="12" customHeight="1">
      <c r="E39065" s="576"/>
    </row>
    <row r="39066" spans="5:5" ht="12" customHeight="1">
      <c r="E39066" s="576"/>
    </row>
    <row r="39067" spans="5:5" ht="12" customHeight="1">
      <c r="E39067" s="576"/>
    </row>
    <row r="39068" spans="5:5" ht="12" customHeight="1">
      <c r="E39068" s="576"/>
    </row>
    <row r="39069" spans="5:5" ht="12" customHeight="1">
      <c r="E39069" s="576"/>
    </row>
    <row r="39070" spans="5:5" ht="12" customHeight="1">
      <c r="E39070" s="576"/>
    </row>
    <row r="39071" spans="5:5" ht="12" customHeight="1">
      <c r="E39071" s="576"/>
    </row>
    <row r="39072" spans="5:5" ht="12" customHeight="1">
      <c r="E39072" s="576"/>
    </row>
    <row r="39073" spans="5:5" ht="12" customHeight="1">
      <c r="E39073" s="576"/>
    </row>
    <row r="39074" spans="5:5" ht="12" customHeight="1">
      <c r="E39074" s="576"/>
    </row>
    <row r="39075" spans="5:5" ht="12" customHeight="1">
      <c r="E39075" s="576"/>
    </row>
    <row r="39076" spans="5:5" ht="12" customHeight="1">
      <c r="E39076" s="576"/>
    </row>
    <row r="39077" spans="5:5" ht="12" customHeight="1">
      <c r="E39077" s="576"/>
    </row>
    <row r="39078" spans="5:5" ht="12" customHeight="1">
      <c r="E39078" s="576"/>
    </row>
    <row r="39079" spans="5:5" ht="12" customHeight="1">
      <c r="E39079" s="576"/>
    </row>
    <row r="39080" spans="5:5" ht="12" customHeight="1">
      <c r="E39080" s="576"/>
    </row>
    <row r="39081" spans="5:5" ht="12" customHeight="1">
      <c r="E39081" s="576"/>
    </row>
    <row r="39082" spans="5:5" ht="12" customHeight="1">
      <c r="E39082" s="576"/>
    </row>
    <row r="39083" spans="5:5" ht="12" customHeight="1">
      <c r="E39083" s="576"/>
    </row>
    <row r="39084" spans="5:5" ht="12" customHeight="1">
      <c r="E39084" s="576"/>
    </row>
    <row r="39085" spans="5:5" ht="12" customHeight="1">
      <c r="E39085" s="576"/>
    </row>
    <row r="39086" spans="5:5" ht="12" customHeight="1">
      <c r="E39086" s="576"/>
    </row>
    <row r="39087" spans="5:5" ht="12" customHeight="1">
      <c r="E39087" s="576"/>
    </row>
    <row r="39088" spans="5:5" ht="12" customHeight="1">
      <c r="E39088" s="576"/>
    </row>
    <row r="39089" spans="5:5" ht="12" customHeight="1">
      <c r="E39089" s="576"/>
    </row>
    <row r="39090" spans="5:5" ht="12" customHeight="1">
      <c r="E39090" s="576"/>
    </row>
    <row r="39091" spans="5:5" ht="12" customHeight="1">
      <c r="E39091" s="576"/>
    </row>
    <row r="39092" spans="5:5" ht="12" customHeight="1">
      <c r="E39092" s="576"/>
    </row>
    <row r="39093" spans="5:5" ht="12" customHeight="1">
      <c r="E39093" s="576"/>
    </row>
    <row r="39094" spans="5:5" ht="12" customHeight="1">
      <c r="E39094" s="576"/>
    </row>
    <row r="39095" spans="5:5" ht="12" customHeight="1">
      <c r="E39095" s="576"/>
    </row>
    <row r="39096" spans="5:5" ht="12" customHeight="1">
      <c r="E39096" s="576"/>
    </row>
    <row r="39097" spans="5:5" ht="12" customHeight="1">
      <c r="E39097" s="576"/>
    </row>
    <row r="39098" spans="5:5" ht="12" customHeight="1">
      <c r="E39098" s="576"/>
    </row>
    <row r="39099" spans="5:5" ht="12" customHeight="1">
      <c r="E39099" s="576"/>
    </row>
    <row r="39100" spans="5:5" ht="12" customHeight="1">
      <c r="E39100" s="576"/>
    </row>
    <row r="39101" spans="5:5" ht="12" customHeight="1">
      <c r="E39101" s="576"/>
    </row>
    <row r="39102" spans="5:5" ht="12" customHeight="1">
      <c r="E39102" s="576"/>
    </row>
    <row r="39103" spans="5:5" ht="12" customHeight="1">
      <c r="E39103" s="576"/>
    </row>
    <row r="39104" spans="5:5" ht="12" customHeight="1">
      <c r="E39104" s="576"/>
    </row>
    <row r="39105" spans="5:5" ht="12" customHeight="1">
      <c r="E39105" s="576"/>
    </row>
    <row r="39106" spans="5:5" ht="12" customHeight="1">
      <c r="E39106" s="576"/>
    </row>
    <row r="39107" spans="5:5" ht="12" customHeight="1">
      <c r="E39107" s="576"/>
    </row>
    <row r="39108" spans="5:5" ht="12" customHeight="1">
      <c r="E39108" s="576"/>
    </row>
    <row r="39109" spans="5:5" ht="12" customHeight="1">
      <c r="E39109" s="576"/>
    </row>
    <row r="39110" spans="5:5" ht="12" customHeight="1">
      <c r="E39110" s="576"/>
    </row>
    <row r="39111" spans="5:5" ht="12" customHeight="1">
      <c r="E39111" s="576"/>
    </row>
    <row r="39112" spans="5:5" ht="12" customHeight="1">
      <c r="E39112" s="576"/>
    </row>
    <row r="39113" spans="5:5" ht="12" customHeight="1">
      <c r="E39113" s="576"/>
    </row>
    <row r="39114" spans="5:5" ht="12" customHeight="1">
      <c r="E39114" s="576"/>
    </row>
    <row r="39115" spans="5:5" ht="12" customHeight="1">
      <c r="E39115" s="576"/>
    </row>
    <row r="39116" spans="5:5" ht="12" customHeight="1">
      <c r="E39116" s="576"/>
    </row>
    <row r="39117" spans="5:5" ht="12" customHeight="1">
      <c r="E39117" s="576"/>
    </row>
    <row r="39118" spans="5:5" ht="12" customHeight="1">
      <c r="E39118" s="576"/>
    </row>
    <row r="39119" spans="5:5" ht="12" customHeight="1">
      <c r="E39119" s="576"/>
    </row>
    <row r="39120" spans="5:5" ht="12" customHeight="1">
      <c r="E39120" s="576"/>
    </row>
    <row r="39121" spans="5:5" ht="12" customHeight="1">
      <c r="E39121" s="576"/>
    </row>
    <row r="39122" spans="5:5" ht="12" customHeight="1">
      <c r="E39122" s="576"/>
    </row>
    <row r="39123" spans="5:5" ht="12" customHeight="1">
      <c r="E39123" s="576"/>
    </row>
    <row r="39124" spans="5:5" ht="12" customHeight="1">
      <c r="E39124" s="576"/>
    </row>
    <row r="39125" spans="5:5" ht="12" customHeight="1">
      <c r="E39125" s="576"/>
    </row>
    <row r="39126" spans="5:5" ht="12" customHeight="1">
      <c r="E39126" s="576"/>
    </row>
    <row r="39127" spans="5:5" ht="12" customHeight="1">
      <c r="E39127" s="576"/>
    </row>
    <row r="39128" spans="5:5" ht="12" customHeight="1">
      <c r="E39128" s="576"/>
    </row>
    <row r="39129" spans="5:5" ht="12" customHeight="1">
      <c r="E39129" s="576"/>
    </row>
    <row r="39130" spans="5:5" ht="12" customHeight="1">
      <c r="E39130" s="576"/>
    </row>
    <row r="39131" spans="5:5" ht="12" customHeight="1">
      <c r="E39131" s="576"/>
    </row>
    <row r="39132" spans="5:5" ht="12" customHeight="1">
      <c r="E39132" s="576"/>
    </row>
    <row r="39133" spans="5:5" ht="12" customHeight="1">
      <c r="E39133" s="576"/>
    </row>
    <row r="39134" spans="5:5" ht="12" customHeight="1">
      <c r="E39134" s="576"/>
    </row>
    <row r="39135" spans="5:5" ht="12" customHeight="1">
      <c r="E39135" s="576"/>
    </row>
    <row r="39136" spans="5:5" ht="12" customHeight="1">
      <c r="E39136" s="576"/>
    </row>
    <row r="39137" spans="5:5" ht="12" customHeight="1">
      <c r="E39137" s="576"/>
    </row>
    <row r="39138" spans="5:5" ht="12" customHeight="1">
      <c r="E39138" s="576"/>
    </row>
    <row r="39139" spans="5:5" ht="12" customHeight="1">
      <c r="E39139" s="576"/>
    </row>
    <row r="39140" spans="5:5" ht="12" customHeight="1">
      <c r="E39140" s="576"/>
    </row>
    <row r="39141" spans="5:5" ht="12" customHeight="1">
      <c r="E39141" s="576"/>
    </row>
    <row r="39142" spans="5:5" ht="12" customHeight="1">
      <c r="E39142" s="576"/>
    </row>
    <row r="39143" spans="5:5" ht="12" customHeight="1">
      <c r="E39143" s="576"/>
    </row>
    <row r="39144" spans="5:5" ht="12" customHeight="1">
      <c r="E39144" s="576"/>
    </row>
    <row r="39145" spans="5:5" ht="12" customHeight="1">
      <c r="E39145" s="576"/>
    </row>
    <row r="39146" spans="5:5" ht="12" customHeight="1">
      <c r="E39146" s="576"/>
    </row>
    <row r="39147" spans="5:5" ht="12" customHeight="1">
      <c r="E39147" s="576"/>
    </row>
    <row r="39148" spans="5:5" ht="12" customHeight="1">
      <c r="E39148" s="576"/>
    </row>
    <row r="39149" spans="5:5" ht="12" customHeight="1">
      <c r="E39149" s="576"/>
    </row>
    <row r="39150" spans="5:5" ht="12" customHeight="1">
      <c r="E39150" s="576"/>
    </row>
    <row r="39151" spans="5:5" ht="12" customHeight="1">
      <c r="E39151" s="576"/>
    </row>
    <row r="39152" spans="5:5" ht="12" customHeight="1">
      <c r="E39152" s="576"/>
    </row>
    <row r="39153" spans="5:5" ht="12" customHeight="1">
      <c r="E39153" s="576"/>
    </row>
    <row r="39154" spans="5:5" ht="12" customHeight="1">
      <c r="E39154" s="576"/>
    </row>
    <row r="39155" spans="5:5" ht="12" customHeight="1">
      <c r="E39155" s="576"/>
    </row>
    <row r="39156" spans="5:5" ht="12" customHeight="1">
      <c r="E39156" s="576"/>
    </row>
    <row r="39157" spans="5:5" ht="12" customHeight="1">
      <c r="E39157" s="576"/>
    </row>
    <row r="39158" spans="5:5" ht="12" customHeight="1">
      <c r="E39158" s="576"/>
    </row>
    <row r="39159" spans="5:5" ht="12" customHeight="1">
      <c r="E39159" s="576"/>
    </row>
    <row r="39160" spans="5:5" ht="12" customHeight="1">
      <c r="E39160" s="576"/>
    </row>
    <row r="39161" spans="5:5" ht="12" customHeight="1">
      <c r="E39161" s="576"/>
    </row>
    <row r="39162" spans="5:5" ht="12" customHeight="1">
      <c r="E39162" s="576"/>
    </row>
    <row r="39163" spans="5:5" ht="12" customHeight="1">
      <c r="E39163" s="576"/>
    </row>
    <row r="39164" spans="5:5" ht="12" customHeight="1">
      <c r="E39164" s="576"/>
    </row>
    <row r="39165" spans="5:5" ht="12" customHeight="1">
      <c r="E39165" s="576"/>
    </row>
    <row r="39166" spans="5:5" ht="12" customHeight="1">
      <c r="E39166" s="576"/>
    </row>
    <row r="39167" spans="5:5" ht="12" customHeight="1">
      <c r="E39167" s="576"/>
    </row>
    <row r="39168" spans="5:5" ht="12" customHeight="1">
      <c r="E39168" s="576"/>
    </row>
    <row r="39169" spans="5:5" ht="12" customHeight="1">
      <c r="E39169" s="576"/>
    </row>
    <row r="39170" spans="5:5" ht="12" customHeight="1">
      <c r="E39170" s="576"/>
    </row>
    <row r="39171" spans="5:5" ht="12" customHeight="1">
      <c r="E39171" s="576"/>
    </row>
    <row r="39172" spans="5:5" ht="12" customHeight="1">
      <c r="E39172" s="576"/>
    </row>
    <row r="39173" spans="5:5" ht="12" customHeight="1">
      <c r="E39173" s="576"/>
    </row>
    <row r="39174" spans="5:5" ht="12" customHeight="1">
      <c r="E39174" s="576"/>
    </row>
    <row r="39175" spans="5:5" ht="12" customHeight="1">
      <c r="E39175" s="576"/>
    </row>
    <row r="39176" spans="5:5" ht="12" customHeight="1">
      <c r="E39176" s="576"/>
    </row>
    <row r="39177" spans="5:5" ht="12" customHeight="1">
      <c r="E39177" s="576"/>
    </row>
    <row r="39178" spans="5:5" ht="12" customHeight="1">
      <c r="E39178" s="576"/>
    </row>
    <row r="39179" spans="5:5" ht="12" customHeight="1">
      <c r="E39179" s="576"/>
    </row>
    <row r="39180" spans="5:5" ht="12" customHeight="1">
      <c r="E39180" s="576"/>
    </row>
    <row r="39181" spans="5:5" ht="12" customHeight="1">
      <c r="E39181" s="576"/>
    </row>
    <row r="39182" spans="5:5" ht="12" customHeight="1">
      <c r="E39182" s="576"/>
    </row>
    <row r="39183" spans="5:5" ht="12" customHeight="1">
      <c r="E39183" s="576"/>
    </row>
    <row r="39184" spans="5:5" ht="12" customHeight="1">
      <c r="E39184" s="576"/>
    </row>
    <row r="39185" spans="5:5" ht="12" customHeight="1">
      <c r="E39185" s="576"/>
    </row>
    <row r="39186" spans="5:5" ht="12" customHeight="1">
      <c r="E39186" s="576"/>
    </row>
    <row r="39187" spans="5:5" ht="12" customHeight="1">
      <c r="E39187" s="576"/>
    </row>
    <row r="39188" spans="5:5" ht="12" customHeight="1">
      <c r="E39188" s="576"/>
    </row>
    <row r="39189" spans="5:5" ht="12" customHeight="1">
      <c r="E39189" s="576"/>
    </row>
    <row r="39190" spans="5:5" ht="12" customHeight="1">
      <c r="E39190" s="576"/>
    </row>
    <row r="39191" spans="5:5" ht="12" customHeight="1">
      <c r="E39191" s="576"/>
    </row>
    <row r="39192" spans="5:5" ht="12" customHeight="1">
      <c r="E39192" s="576"/>
    </row>
    <row r="39193" spans="5:5" ht="12" customHeight="1">
      <c r="E39193" s="576"/>
    </row>
    <row r="39194" spans="5:5" ht="12" customHeight="1">
      <c r="E39194" s="576"/>
    </row>
    <row r="39195" spans="5:5" ht="12" customHeight="1">
      <c r="E39195" s="576"/>
    </row>
    <row r="39196" spans="5:5" ht="12" customHeight="1">
      <c r="E39196" s="576"/>
    </row>
    <row r="39197" spans="5:5" ht="12" customHeight="1">
      <c r="E39197" s="576"/>
    </row>
    <row r="39198" spans="5:5" ht="12" customHeight="1">
      <c r="E39198" s="576"/>
    </row>
    <row r="39199" spans="5:5" ht="12" customHeight="1">
      <c r="E39199" s="576"/>
    </row>
    <row r="39200" spans="5:5" ht="12" customHeight="1">
      <c r="E39200" s="576"/>
    </row>
    <row r="39201" spans="5:5" ht="12" customHeight="1">
      <c r="E39201" s="576"/>
    </row>
    <row r="39202" spans="5:5" ht="12" customHeight="1">
      <c r="E39202" s="576"/>
    </row>
    <row r="39203" spans="5:5" ht="12" customHeight="1">
      <c r="E39203" s="576"/>
    </row>
    <row r="39204" spans="5:5" ht="12" customHeight="1">
      <c r="E39204" s="576"/>
    </row>
    <row r="39205" spans="5:5" ht="12" customHeight="1">
      <c r="E39205" s="576"/>
    </row>
    <row r="39206" spans="5:5" ht="12" customHeight="1">
      <c r="E39206" s="576"/>
    </row>
    <row r="39207" spans="5:5" ht="12" customHeight="1">
      <c r="E39207" s="576"/>
    </row>
    <row r="39208" spans="5:5" ht="12" customHeight="1">
      <c r="E39208" s="576"/>
    </row>
    <row r="39209" spans="5:5" ht="12" customHeight="1">
      <c r="E39209" s="576"/>
    </row>
    <row r="39210" spans="5:5" ht="12" customHeight="1">
      <c r="E39210" s="576"/>
    </row>
    <row r="39211" spans="5:5" ht="12" customHeight="1">
      <c r="E39211" s="576"/>
    </row>
    <row r="39212" spans="5:5" ht="12" customHeight="1">
      <c r="E39212" s="576"/>
    </row>
    <row r="39213" spans="5:5" ht="12" customHeight="1">
      <c r="E39213" s="576"/>
    </row>
    <row r="39214" spans="5:5" ht="12" customHeight="1">
      <c r="E39214" s="576"/>
    </row>
    <row r="39215" spans="5:5" ht="12" customHeight="1">
      <c r="E39215" s="576"/>
    </row>
    <row r="39216" spans="5:5" ht="12" customHeight="1">
      <c r="E39216" s="576"/>
    </row>
    <row r="39217" spans="5:5" ht="12" customHeight="1">
      <c r="E39217" s="576"/>
    </row>
    <row r="39218" spans="5:5" ht="12" customHeight="1">
      <c r="E39218" s="576"/>
    </row>
    <row r="39219" spans="5:5" ht="12" customHeight="1">
      <c r="E39219" s="576"/>
    </row>
    <row r="39220" spans="5:5" ht="12" customHeight="1">
      <c r="E39220" s="576"/>
    </row>
    <row r="39221" spans="5:5" ht="12" customHeight="1">
      <c r="E39221" s="576"/>
    </row>
    <row r="39222" spans="5:5" ht="12" customHeight="1">
      <c r="E39222" s="576"/>
    </row>
    <row r="39223" spans="5:5" ht="12" customHeight="1">
      <c r="E39223" s="576"/>
    </row>
    <row r="39224" spans="5:5" ht="12" customHeight="1">
      <c r="E39224" s="576"/>
    </row>
    <row r="39225" spans="5:5" ht="12" customHeight="1">
      <c r="E39225" s="576"/>
    </row>
    <row r="39226" spans="5:5" ht="12" customHeight="1">
      <c r="E39226" s="576"/>
    </row>
    <row r="39227" spans="5:5" ht="12" customHeight="1">
      <c r="E39227" s="576"/>
    </row>
    <row r="39228" spans="5:5" ht="12" customHeight="1">
      <c r="E39228" s="576"/>
    </row>
    <row r="39229" spans="5:5" ht="12" customHeight="1">
      <c r="E39229" s="576"/>
    </row>
    <row r="39230" spans="5:5" ht="12" customHeight="1">
      <c r="E39230" s="576"/>
    </row>
    <row r="39231" spans="5:5" ht="12" customHeight="1">
      <c r="E39231" s="576"/>
    </row>
    <row r="39232" spans="5:5" ht="12" customHeight="1">
      <c r="E39232" s="576"/>
    </row>
    <row r="39233" spans="5:5" ht="12" customHeight="1">
      <c r="E39233" s="576"/>
    </row>
    <row r="39234" spans="5:5" ht="12" customHeight="1">
      <c r="E39234" s="576"/>
    </row>
    <row r="39235" spans="5:5" ht="12" customHeight="1">
      <c r="E39235" s="576"/>
    </row>
    <row r="39236" spans="5:5" ht="12" customHeight="1">
      <c r="E39236" s="576"/>
    </row>
    <row r="39237" spans="5:5" ht="12" customHeight="1">
      <c r="E39237" s="576"/>
    </row>
    <row r="39238" spans="5:5" ht="12" customHeight="1">
      <c r="E39238" s="576"/>
    </row>
    <row r="39239" spans="5:5" ht="12" customHeight="1">
      <c r="E39239" s="576"/>
    </row>
    <row r="39240" spans="5:5" ht="12" customHeight="1">
      <c r="E39240" s="576"/>
    </row>
    <row r="39241" spans="5:5" ht="12" customHeight="1">
      <c r="E39241" s="576"/>
    </row>
    <row r="39242" spans="5:5" ht="12" customHeight="1">
      <c r="E39242" s="576"/>
    </row>
    <row r="39243" spans="5:5" ht="12" customHeight="1">
      <c r="E39243" s="576"/>
    </row>
    <row r="39244" spans="5:5" ht="12" customHeight="1">
      <c r="E39244" s="576"/>
    </row>
    <row r="39245" spans="5:5" ht="12" customHeight="1">
      <c r="E39245" s="576"/>
    </row>
    <row r="39246" spans="5:5" ht="12" customHeight="1">
      <c r="E39246" s="576"/>
    </row>
    <row r="39247" spans="5:5" ht="12" customHeight="1">
      <c r="E39247" s="576"/>
    </row>
    <row r="39248" spans="5:5" ht="12" customHeight="1">
      <c r="E39248" s="576"/>
    </row>
    <row r="39249" spans="5:5" ht="12" customHeight="1">
      <c r="E39249" s="576"/>
    </row>
    <row r="39250" spans="5:5" ht="12" customHeight="1">
      <c r="E39250" s="576"/>
    </row>
    <row r="39251" spans="5:5" ht="12" customHeight="1">
      <c r="E39251" s="576"/>
    </row>
    <row r="39252" spans="5:5" ht="12" customHeight="1">
      <c r="E39252" s="576"/>
    </row>
    <row r="39253" spans="5:5" ht="12" customHeight="1">
      <c r="E39253" s="576"/>
    </row>
    <row r="39254" spans="5:5" ht="12" customHeight="1">
      <c r="E39254" s="576"/>
    </row>
    <row r="39255" spans="5:5" ht="12" customHeight="1">
      <c r="E39255" s="576"/>
    </row>
    <row r="39256" spans="5:5" ht="12" customHeight="1">
      <c r="E39256" s="576"/>
    </row>
    <row r="39257" spans="5:5" ht="12" customHeight="1">
      <c r="E39257" s="576"/>
    </row>
    <row r="39258" spans="5:5" ht="12" customHeight="1">
      <c r="E39258" s="576"/>
    </row>
    <row r="39259" spans="5:5" ht="12" customHeight="1">
      <c r="E39259" s="576"/>
    </row>
    <row r="39260" spans="5:5" ht="12" customHeight="1">
      <c r="E39260" s="576"/>
    </row>
    <row r="39261" spans="5:5" ht="12" customHeight="1">
      <c r="E39261" s="576"/>
    </row>
    <row r="39262" spans="5:5" ht="12" customHeight="1">
      <c r="E39262" s="576"/>
    </row>
    <row r="39263" spans="5:5" ht="12" customHeight="1">
      <c r="E39263" s="576"/>
    </row>
    <row r="39264" spans="5:5" ht="12" customHeight="1">
      <c r="E39264" s="576"/>
    </row>
    <row r="39265" spans="5:5" ht="12" customHeight="1">
      <c r="E39265" s="576"/>
    </row>
    <row r="39266" spans="5:5" ht="12" customHeight="1">
      <c r="E39266" s="576"/>
    </row>
    <row r="39267" spans="5:5" ht="12" customHeight="1">
      <c r="E39267" s="576"/>
    </row>
    <row r="39268" spans="5:5" ht="12" customHeight="1">
      <c r="E39268" s="576"/>
    </row>
    <row r="39269" spans="5:5" ht="12" customHeight="1">
      <c r="E39269" s="576"/>
    </row>
    <row r="39270" spans="5:5" ht="12" customHeight="1">
      <c r="E39270" s="576"/>
    </row>
    <row r="39271" spans="5:5" ht="12" customHeight="1">
      <c r="E39271" s="576"/>
    </row>
    <row r="39272" spans="5:5" ht="12" customHeight="1">
      <c r="E39272" s="576"/>
    </row>
    <row r="39273" spans="5:5" ht="12" customHeight="1">
      <c r="E39273" s="576"/>
    </row>
    <row r="39274" spans="5:5" ht="12" customHeight="1">
      <c r="E39274" s="576"/>
    </row>
    <row r="39275" spans="5:5" ht="12" customHeight="1">
      <c r="E39275" s="576"/>
    </row>
    <row r="39276" spans="5:5" ht="12" customHeight="1">
      <c r="E39276" s="576"/>
    </row>
    <row r="39277" spans="5:5" ht="12" customHeight="1">
      <c r="E39277" s="576"/>
    </row>
    <row r="39278" spans="5:5" ht="12" customHeight="1">
      <c r="E39278" s="576"/>
    </row>
    <row r="39279" spans="5:5" ht="12" customHeight="1">
      <c r="E39279" s="576"/>
    </row>
    <row r="39280" spans="5:5" ht="12" customHeight="1">
      <c r="E39280" s="576"/>
    </row>
    <row r="39281" spans="5:5" ht="12" customHeight="1">
      <c r="E39281" s="576"/>
    </row>
    <row r="39282" spans="5:5" ht="12" customHeight="1">
      <c r="E39282" s="576"/>
    </row>
    <row r="39283" spans="5:5" ht="12" customHeight="1">
      <c r="E39283" s="576"/>
    </row>
    <row r="39284" spans="5:5" ht="12" customHeight="1">
      <c r="E39284" s="576"/>
    </row>
    <row r="39285" spans="5:5" ht="12" customHeight="1">
      <c r="E39285" s="576"/>
    </row>
    <row r="39286" spans="5:5" ht="12" customHeight="1">
      <c r="E39286" s="576"/>
    </row>
    <row r="39287" spans="5:5" ht="12" customHeight="1">
      <c r="E39287" s="576"/>
    </row>
    <row r="39288" spans="5:5" ht="12" customHeight="1">
      <c r="E39288" s="576"/>
    </row>
    <row r="39289" spans="5:5" ht="12" customHeight="1">
      <c r="E39289" s="576"/>
    </row>
    <row r="39290" spans="5:5" ht="12" customHeight="1">
      <c r="E39290" s="576"/>
    </row>
    <row r="39291" spans="5:5" ht="12" customHeight="1">
      <c r="E39291" s="576"/>
    </row>
    <row r="39292" spans="5:5" ht="12" customHeight="1">
      <c r="E39292" s="576"/>
    </row>
    <row r="39293" spans="5:5" ht="12" customHeight="1">
      <c r="E39293" s="576"/>
    </row>
    <row r="39294" spans="5:5" ht="12" customHeight="1">
      <c r="E39294" s="576"/>
    </row>
    <row r="39295" spans="5:5" ht="12" customHeight="1">
      <c r="E39295" s="576"/>
    </row>
    <row r="39296" spans="5:5" ht="12" customHeight="1">
      <c r="E39296" s="576"/>
    </row>
    <row r="39297" spans="5:5" ht="12" customHeight="1">
      <c r="E39297" s="576"/>
    </row>
    <row r="39298" spans="5:5" ht="12" customHeight="1">
      <c r="E39298" s="576"/>
    </row>
    <row r="39299" spans="5:5" ht="12" customHeight="1">
      <c r="E39299" s="576"/>
    </row>
    <row r="39300" spans="5:5" ht="12" customHeight="1">
      <c r="E39300" s="576"/>
    </row>
    <row r="39301" spans="5:5" ht="12" customHeight="1">
      <c r="E39301" s="576"/>
    </row>
    <row r="39302" spans="5:5" ht="12" customHeight="1">
      <c r="E39302" s="576"/>
    </row>
    <row r="39303" spans="5:5" ht="12" customHeight="1">
      <c r="E39303" s="576"/>
    </row>
    <row r="39304" spans="5:5" ht="12" customHeight="1">
      <c r="E39304" s="576"/>
    </row>
    <row r="39305" spans="5:5" ht="12" customHeight="1">
      <c r="E39305" s="576"/>
    </row>
    <row r="39306" spans="5:5" ht="12" customHeight="1">
      <c r="E39306" s="576"/>
    </row>
    <row r="39307" spans="5:5" ht="12" customHeight="1">
      <c r="E39307" s="576"/>
    </row>
    <row r="39308" spans="5:5" ht="12" customHeight="1">
      <c r="E39308" s="576"/>
    </row>
    <row r="39309" spans="5:5" ht="12" customHeight="1">
      <c r="E39309" s="576"/>
    </row>
    <row r="39310" spans="5:5" ht="12" customHeight="1">
      <c r="E39310" s="576"/>
    </row>
    <row r="39311" spans="5:5" ht="12" customHeight="1">
      <c r="E39311" s="576"/>
    </row>
    <row r="39312" spans="5:5" ht="12" customHeight="1">
      <c r="E39312" s="576"/>
    </row>
    <row r="39313" spans="5:5" ht="12" customHeight="1">
      <c r="E39313" s="576"/>
    </row>
    <row r="39314" spans="5:5" ht="12" customHeight="1">
      <c r="E39314" s="576"/>
    </row>
    <row r="39315" spans="5:5" ht="12" customHeight="1">
      <c r="E39315" s="576"/>
    </row>
    <row r="39316" spans="5:5" ht="12" customHeight="1">
      <c r="E39316" s="576"/>
    </row>
    <row r="39317" spans="5:5" ht="12" customHeight="1">
      <c r="E39317" s="576"/>
    </row>
    <row r="39318" spans="5:5" ht="12" customHeight="1">
      <c r="E39318" s="576"/>
    </row>
    <row r="39319" spans="5:5" ht="12" customHeight="1">
      <c r="E39319" s="576"/>
    </row>
    <row r="39320" spans="5:5" ht="12" customHeight="1">
      <c r="E39320" s="576"/>
    </row>
    <row r="39321" spans="5:5" ht="12" customHeight="1">
      <c r="E39321" s="576"/>
    </row>
    <row r="39322" spans="5:5" ht="12" customHeight="1">
      <c r="E39322" s="576"/>
    </row>
    <row r="39323" spans="5:5" ht="12" customHeight="1">
      <c r="E39323" s="576"/>
    </row>
    <row r="39324" spans="5:5" ht="12" customHeight="1">
      <c r="E39324" s="576"/>
    </row>
    <row r="39325" spans="5:5" ht="12" customHeight="1">
      <c r="E39325" s="576"/>
    </row>
    <row r="39326" spans="5:5" ht="12" customHeight="1">
      <c r="E39326" s="576"/>
    </row>
    <row r="39327" spans="5:5" ht="12" customHeight="1">
      <c r="E39327" s="576"/>
    </row>
    <row r="39328" spans="5:5" ht="12" customHeight="1">
      <c r="E39328" s="576"/>
    </row>
    <row r="39329" spans="5:5" ht="12" customHeight="1">
      <c r="E39329" s="576"/>
    </row>
    <row r="39330" spans="5:5" ht="12" customHeight="1">
      <c r="E39330" s="576"/>
    </row>
    <row r="39331" spans="5:5" ht="12" customHeight="1">
      <c r="E39331" s="576"/>
    </row>
    <row r="39332" spans="5:5" ht="12" customHeight="1">
      <c r="E39332" s="576"/>
    </row>
    <row r="39333" spans="5:5" ht="12" customHeight="1">
      <c r="E39333" s="576"/>
    </row>
    <row r="39334" spans="5:5" ht="12" customHeight="1">
      <c r="E39334" s="576"/>
    </row>
    <row r="39335" spans="5:5" ht="12" customHeight="1">
      <c r="E39335" s="576"/>
    </row>
    <row r="39336" spans="5:5" ht="12" customHeight="1">
      <c r="E39336" s="576"/>
    </row>
    <row r="39337" spans="5:5" ht="12" customHeight="1">
      <c r="E39337" s="576"/>
    </row>
    <row r="39338" spans="5:5" ht="12" customHeight="1">
      <c r="E39338" s="576"/>
    </row>
    <row r="39339" spans="5:5" ht="12" customHeight="1">
      <c r="E39339" s="576"/>
    </row>
    <row r="39340" spans="5:5" ht="12" customHeight="1">
      <c r="E39340" s="576"/>
    </row>
    <row r="39341" spans="5:5" ht="12" customHeight="1">
      <c r="E39341" s="576"/>
    </row>
    <row r="39342" spans="5:5" ht="12" customHeight="1">
      <c r="E39342" s="576"/>
    </row>
    <row r="39343" spans="5:5" ht="12" customHeight="1">
      <c r="E39343" s="576"/>
    </row>
    <row r="39344" spans="5:5" ht="12" customHeight="1">
      <c r="E39344" s="576"/>
    </row>
    <row r="39345" spans="5:5" ht="12" customHeight="1">
      <c r="E39345" s="576"/>
    </row>
    <row r="39346" spans="5:5" ht="12" customHeight="1">
      <c r="E39346" s="576"/>
    </row>
    <row r="39347" spans="5:5" ht="12" customHeight="1">
      <c r="E39347" s="576"/>
    </row>
    <row r="39348" spans="5:5" ht="12" customHeight="1">
      <c r="E39348" s="576"/>
    </row>
    <row r="39349" spans="5:5" ht="12" customHeight="1">
      <c r="E39349" s="576"/>
    </row>
    <row r="39350" spans="5:5" ht="12" customHeight="1">
      <c r="E39350" s="576"/>
    </row>
    <row r="39351" spans="5:5" ht="12" customHeight="1">
      <c r="E39351" s="576"/>
    </row>
    <row r="39352" spans="5:5" ht="12" customHeight="1">
      <c r="E39352" s="576"/>
    </row>
    <row r="39353" spans="5:5" ht="12" customHeight="1">
      <c r="E39353" s="576"/>
    </row>
    <row r="39354" spans="5:5" ht="12" customHeight="1">
      <c r="E39354" s="576"/>
    </row>
    <row r="39355" spans="5:5" ht="12" customHeight="1">
      <c r="E39355" s="576"/>
    </row>
    <row r="39356" spans="5:5" ht="12" customHeight="1">
      <c r="E39356" s="576"/>
    </row>
    <row r="39357" spans="5:5" ht="12" customHeight="1">
      <c r="E39357" s="576"/>
    </row>
    <row r="39358" spans="5:5" ht="12" customHeight="1">
      <c r="E39358" s="576"/>
    </row>
    <row r="39359" spans="5:5" ht="12" customHeight="1">
      <c r="E39359" s="576"/>
    </row>
    <row r="39360" spans="5:5" ht="12" customHeight="1">
      <c r="E39360" s="576"/>
    </row>
    <row r="39361" spans="5:5" ht="12" customHeight="1">
      <c r="E39361" s="576"/>
    </row>
    <row r="39362" spans="5:5" ht="12" customHeight="1">
      <c r="E39362" s="576"/>
    </row>
    <row r="39363" spans="5:5" ht="12" customHeight="1">
      <c r="E39363" s="576"/>
    </row>
    <row r="39364" spans="5:5" ht="12" customHeight="1">
      <c r="E39364" s="576"/>
    </row>
    <row r="39365" spans="5:5" ht="12" customHeight="1">
      <c r="E39365" s="576"/>
    </row>
    <row r="39366" spans="5:5" ht="12" customHeight="1">
      <c r="E39366" s="576"/>
    </row>
    <row r="39367" spans="5:5" ht="12" customHeight="1">
      <c r="E39367" s="576"/>
    </row>
    <row r="39368" spans="5:5" ht="12" customHeight="1">
      <c r="E39368" s="576"/>
    </row>
    <row r="39369" spans="5:5" ht="12" customHeight="1">
      <c r="E39369" s="576"/>
    </row>
    <row r="39370" spans="5:5" ht="12" customHeight="1">
      <c r="E39370" s="576"/>
    </row>
    <row r="39371" spans="5:5" ht="12" customHeight="1">
      <c r="E39371" s="576"/>
    </row>
    <row r="39372" spans="5:5" ht="12" customHeight="1">
      <c r="E39372" s="576"/>
    </row>
    <row r="39373" spans="5:5" ht="12" customHeight="1">
      <c r="E39373" s="576"/>
    </row>
    <row r="39374" spans="5:5" ht="12" customHeight="1">
      <c r="E39374" s="576"/>
    </row>
    <row r="39375" spans="5:5" ht="12" customHeight="1">
      <c r="E39375" s="576"/>
    </row>
    <row r="39376" spans="5:5" ht="12" customHeight="1">
      <c r="E39376" s="576"/>
    </row>
    <row r="39377" spans="5:5" ht="12" customHeight="1">
      <c r="E39377" s="576"/>
    </row>
    <row r="39378" spans="5:5" ht="12" customHeight="1">
      <c r="E39378" s="576"/>
    </row>
    <row r="39379" spans="5:5" ht="12" customHeight="1">
      <c r="E39379" s="576"/>
    </row>
    <row r="39380" spans="5:5" ht="12" customHeight="1">
      <c r="E39380" s="576"/>
    </row>
    <row r="39381" spans="5:5" ht="12" customHeight="1">
      <c r="E39381" s="576"/>
    </row>
    <row r="39382" spans="5:5" ht="12" customHeight="1">
      <c r="E39382" s="576"/>
    </row>
    <row r="39383" spans="5:5" ht="12" customHeight="1">
      <c r="E39383" s="576"/>
    </row>
    <row r="39384" spans="5:5" ht="12" customHeight="1">
      <c r="E39384" s="576"/>
    </row>
    <row r="39385" spans="5:5" ht="12" customHeight="1">
      <c r="E39385" s="576"/>
    </row>
    <row r="39386" spans="5:5" ht="12" customHeight="1">
      <c r="E39386" s="576"/>
    </row>
    <row r="39387" spans="5:5" ht="12" customHeight="1">
      <c r="E39387" s="576"/>
    </row>
    <row r="39388" spans="5:5" ht="12" customHeight="1">
      <c r="E39388" s="576"/>
    </row>
    <row r="39389" spans="5:5" ht="12" customHeight="1">
      <c r="E39389" s="576"/>
    </row>
    <row r="39390" spans="5:5" ht="12" customHeight="1">
      <c r="E39390" s="576"/>
    </row>
    <row r="39391" spans="5:5" ht="12" customHeight="1">
      <c r="E39391" s="576"/>
    </row>
    <row r="39392" spans="5:5" ht="12" customHeight="1">
      <c r="E39392" s="576"/>
    </row>
    <row r="39393" spans="5:5" ht="12" customHeight="1">
      <c r="E39393" s="576"/>
    </row>
    <row r="39394" spans="5:5" ht="12" customHeight="1">
      <c r="E39394" s="576"/>
    </row>
    <row r="39395" spans="5:5" ht="12" customHeight="1">
      <c r="E39395" s="576"/>
    </row>
    <row r="39396" spans="5:5" ht="12" customHeight="1">
      <c r="E39396" s="576"/>
    </row>
    <row r="39397" spans="5:5" ht="12" customHeight="1">
      <c r="E39397" s="576"/>
    </row>
    <row r="39398" spans="5:5" ht="12" customHeight="1">
      <c r="E39398" s="576"/>
    </row>
    <row r="39399" spans="5:5" ht="12" customHeight="1">
      <c r="E39399" s="576"/>
    </row>
    <row r="39400" spans="5:5" ht="12" customHeight="1">
      <c r="E39400" s="576"/>
    </row>
    <row r="39401" spans="5:5" ht="12" customHeight="1">
      <c r="E39401" s="576"/>
    </row>
    <row r="39402" spans="5:5" ht="12" customHeight="1">
      <c r="E39402" s="576"/>
    </row>
    <row r="39403" spans="5:5" ht="12" customHeight="1">
      <c r="E39403" s="576"/>
    </row>
    <row r="39404" spans="5:5" ht="12" customHeight="1">
      <c r="E39404" s="576"/>
    </row>
    <row r="39405" spans="5:5" ht="12" customHeight="1">
      <c r="E39405" s="576"/>
    </row>
    <row r="39406" spans="5:5" ht="12" customHeight="1">
      <c r="E39406" s="576"/>
    </row>
    <row r="39407" spans="5:5" ht="12" customHeight="1">
      <c r="E39407" s="576"/>
    </row>
    <row r="39408" spans="5:5" ht="12" customHeight="1">
      <c r="E39408" s="576"/>
    </row>
    <row r="39409" spans="5:5" ht="12" customHeight="1">
      <c r="E39409" s="576"/>
    </row>
    <row r="39410" spans="5:5" ht="12" customHeight="1">
      <c r="E39410" s="576"/>
    </row>
    <row r="39411" spans="5:5" ht="12" customHeight="1">
      <c r="E39411" s="576"/>
    </row>
    <row r="39412" spans="5:5" ht="12" customHeight="1">
      <c r="E39412" s="576"/>
    </row>
    <row r="39413" spans="5:5" ht="12" customHeight="1">
      <c r="E39413" s="576"/>
    </row>
    <row r="39414" spans="5:5" ht="12" customHeight="1">
      <c r="E39414" s="576"/>
    </row>
    <row r="39415" spans="5:5" ht="12" customHeight="1">
      <c r="E39415" s="576"/>
    </row>
    <row r="39416" spans="5:5" ht="12" customHeight="1">
      <c r="E39416" s="576"/>
    </row>
    <row r="39417" spans="5:5" ht="12" customHeight="1">
      <c r="E39417" s="576"/>
    </row>
    <row r="39418" spans="5:5" ht="12" customHeight="1">
      <c r="E39418" s="576"/>
    </row>
    <row r="39419" spans="5:5" ht="12" customHeight="1">
      <c r="E39419" s="576"/>
    </row>
    <row r="39420" spans="5:5" ht="12" customHeight="1">
      <c r="E39420" s="576"/>
    </row>
    <row r="39421" spans="5:5" ht="12" customHeight="1">
      <c r="E39421" s="576"/>
    </row>
    <row r="39422" spans="5:5" ht="12" customHeight="1">
      <c r="E39422" s="576"/>
    </row>
    <row r="39423" spans="5:5" ht="12" customHeight="1">
      <c r="E39423" s="576"/>
    </row>
    <row r="39424" spans="5:5" ht="12" customHeight="1">
      <c r="E39424" s="576"/>
    </row>
    <row r="39425" spans="5:5" ht="12" customHeight="1">
      <c r="E39425" s="576"/>
    </row>
    <row r="39426" spans="5:5" ht="12" customHeight="1">
      <c r="E39426" s="576"/>
    </row>
    <row r="39427" spans="5:5" ht="12" customHeight="1">
      <c r="E39427" s="576"/>
    </row>
    <row r="39428" spans="5:5" ht="12" customHeight="1">
      <c r="E39428" s="576"/>
    </row>
    <row r="39429" spans="5:5" ht="12" customHeight="1">
      <c r="E39429" s="576"/>
    </row>
    <row r="39430" spans="5:5" ht="12" customHeight="1">
      <c r="E39430" s="576"/>
    </row>
    <row r="39431" spans="5:5" ht="12" customHeight="1">
      <c r="E39431" s="576"/>
    </row>
    <row r="39432" spans="5:5" ht="12" customHeight="1">
      <c r="E39432" s="576"/>
    </row>
    <row r="39433" spans="5:5" ht="12" customHeight="1">
      <c r="E39433" s="576"/>
    </row>
    <row r="39434" spans="5:5" ht="12" customHeight="1">
      <c r="E39434" s="576"/>
    </row>
    <row r="39435" spans="5:5" ht="12" customHeight="1">
      <c r="E39435" s="576"/>
    </row>
    <row r="39436" spans="5:5" ht="12" customHeight="1">
      <c r="E39436" s="576"/>
    </row>
    <row r="39437" spans="5:5" ht="12" customHeight="1">
      <c r="E39437" s="576"/>
    </row>
    <row r="39438" spans="5:5" ht="12" customHeight="1">
      <c r="E39438" s="576"/>
    </row>
    <row r="39439" spans="5:5" ht="12" customHeight="1">
      <c r="E39439" s="576"/>
    </row>
    <row r="39440" spans="5:5" ht="12" customHeight="1">
      <c r="E39440" s="576"/>
    </row>
    <row r="39441" spans="5:5" ht="12" customHeight="1">
      <c r="E39441" s="576"/>
    </row>
    <row r="39442" spans="5:5" ht="12" customHeight="1">
      <c r="E39442" s="576"/>
    </row>
    <row r="39443" spans="5:5" ht="12" customHeight="1">
      <c r="E39443" s="576"/>
    </row>
    <row r="39444" spans="5:5" ht="12" customHeight="1">
      <c r="E39444" s="576"/>
    </row>
    <row r="39445" spans="5:5" ht="12" customHeight="1">
      <c r="E39445" s="576"/>
    </row>
    <row r="39446" spans="5:5" ht="12" customHeight="1">
      <c r="E39446" s="576"/>
    </row>
    <row r="39447" spans="5:5" ht="12" customHeight="1">
      <c r="E39447" s="576"/>
    </row>
    <row r="39448" spans="5:5" ht="12" customHeight="1">
      <c r="E39448" s="576"/>
    </row>
    <row r="39449" spans="5:5" ht="12" customHeight="1">
      <c r="E39449" s="576"/>
    </row>
    <row r="39450" spans="5:5" ht="12" customHeight="1">
      <c r="E39450" s="576"/>
    </row>
    <row r="39451" spans="5:5" ht="12" customHeight="1">
      <c r="E39451" s="576"/>
    </row>
    <row r="39452" spans="5:5" ht="12" customHeight="1">
      <c r="E39452" s="576"/>
    </row>
    <row r="39453" spans="5:5" ht="12" customHeight="1">
      <c r="E39453" s="576"/>
    </row>
    <row r="39454" spans="5:5" ht="12" customHeight="1">
      <c r="E39454" s="576"/>
    </row>
    <row r="39455" spans="5:5" ht="12" customHeight="1">
      <c r="E39455" s="576"/>
    </row>
    <row r="39456" spans="5:5" ht="12" customHeight="1">
      <c r="E39456" s="576"/>
    </row>
    <row r="39457" spans="5:5" ht="12" customHeight="1">
      <c r="E39457" s="576"/>
    </row>
    <row r="39458" spans="5:5" ht="12" customHeight="1">
      <c r="E39458" s="576"/>
    </row>
    <row r="39459" spans="5:5" ht="12" customHeight="1">
      <c r="E39459" s="576"/>
    </row>
    <row r="39460" spans="5:5" ht="12" customHeight="1">
      <c r="E39460" s="576"/>
    </row>
    <row r="39461" spans="5:5" ht="12" customHeight="1">
      <c r="E39461" s="576"/>
    </row>
    <row r="39462" spans="5:5" ht="12" customHeight="1">
      <c r="E39462" s="576"/>
    </row>
    <row r="39463" spans="5:5" ht="12" customHeight="1">
      <c r="E39463" s="576"/>
    </row>
    <row r="39464" spans="5:5" ht="12" customHeight="1">
      <c r="E39464" s="576"/>
    </row>
    <row r="39465" spans="5:5" ht="12" customHeight="1">
      <c r="E39465" s="576"/>
    </row>
    <row r="39466" spans="5:5" ht="12" customHeight="1">
      <c r="E39466" s="576"/>
    </row>
    <row r="39467" spans="5:5" ht="12" customHeight="1">
      <c r="E39467" s="576"/>
    </row>
    <row r="39468" spans="5:5" ht="12" customHeight="1">
      <c r="E39468" s="576"/>
    </row>
    <row r="39469" spans="5:5" ht="12" customHeight="1">
      <c r="E39469" s="576"/>
    </row>
    <row r="39470" spans="5:5" ht="12" customHeight="1">
      <c r="E39470" s="576"/>
    </row>
    <row r="39471" spans="5:5" ht="12" customHeight="1">
      <c r="E39471" s="576"/>
    </row>
    <row r="39472" spans="5:5" ht="12" customHeight="1">
      <c r="E39472" s="576"/>
    </row>
    <row r="39473" spans="5:5" ht="12" customHeight="1">
      <c r="E39473" s="576"/>
    </row>
    <row r="39474" spans="5:5" ht="12" customHeight="1">
      <c r="E39474" s="576"/>
    </row>
    <row r="39475" spans="5:5" ht="12" customHeight="1">
      <c r="E39475" s="576"/>
    </row>
    <row r="39476" spans="5:5" ht="12" customHeight="1">
      <c r="E39476" s="576"/>
    </row>
    <row r="39477" spans="5:5" ht="12" customHeight="1">
      <c r="E39477" s="576"/>
    </row>
    <row r="39478" spans="5:5" ht="12" customHeight="1">
      <c r="E39478" s="576"/>
    </row>
    <row r="39479" spans="5:5" ht="12" customHeight="1">
      <c r="E39479" s="576"/>
    </row>
    <row r="39480" spans="5:5" ht="12" customHeight="1">
      <c r="E39480" s="576"/>
    </row>
    <row r="39481" spans="5:5" ht="12" customHeight="1">
      <c r="E39481" s="576"/>
    </row>
    <row r="39482" spans="5:5" ht="12" customHeight="1">
      <c r="E39482" s="576"/>
    </row>
    <row r="39483" spans="5:5" ht="12" customHeight="1">
      <c r="E39483" s="576"/>
    </row>
    <row r="39484" spans="5:5" ht="12" customHeight="1">
      <c r="E39484" s="576"/>
    </row>
    <row r="39485" spans="5:5" ht="12" customHeight="1">
      <c r="E39485" s="576"/>
    </row>
    <row r="39486" spans="5:5" ht="12" customHeight="1">
      <c r="E39486" s="576"/>
    </row>
    <row r="39487" spans="5:5" ht="12" customHeight="1">
      <c r="E39487" s="576"/>
    </row>
    <row r="39488" spans="5:5" ht="12" customHeight="1">
      <c r="E39488" s="576"/>
    </row>
    <row r="39489" spans="5:5" ht="12" customHeight="1">
      <c r="E39489" s="576"/>
    </row>
    <row r="39490" spans="5:5" ht="12" customHeight="1">
      <c r="E39490" s="576"/>
    </row>
    <row r="39491" spans="5:5" ht="12" customHeight="1">
      <c r="E39491" s="576"/>
    </row>
    <row r="39492" spans="5:5" ht="12" customHeight="1">
      <c r="E39492" s="576"/>
    </row>
    <row r="39493" spans="5:5" ht="12" customHeight="1">
      <c r="E39493" s="576"/>
    </row>
    <row r="39494" spans="5:5" ht="12" customHeight="1">
      <c r="E39494" s="576"/>
    </row>
    <row r="39495" spans="5:5" ht="12" customHeight="1">
      <c r="E39495" s="576"/>
    </row>
    <row r="39496" spans="5:5" ht="12" customHeight="1">
      <c r="E39496" s="576"/>
    </row>
    <row r="39497" spans="5:5" ht="12" customHeight="1">
      <c r="E39497" s="576"/>
    </row>
    <row r="39498" spans="5:5" ht="12" customHeight="1">
      <c r="E39498" s="576"/>
    </row>
    <row r="39499" spans="5:5" ht="12" customHeight="1">
      <c r="E39499" s="576"/>
    </row>
    <row r="39500" spans="5:5" ht="12" customHeight="1">
      <c r="E39500" s="576"/>
    </row>
    <row r="39501" spans="5:5" ht="12" customHeight="1">
      <c r="E39501" s="576"/>
    </row>
    <row r="39502" spans="5:5" ht="12" customHeight="1">
      <c r="E39502" s="576"/>
    </row>
    <row r="39503" spans="5:5" ht="12" customHeight="1">
      <c r="E39503" s="576"/>
    </row>
    <row r="39504" spans="5:5" ht="12" customHeight="1">
      <c r="E39504" s="576"/>
    </row>
    <row r="39505" spans="5:5" ht="12" customHeight="1">
      <c r="E39505" s="576"/>
    </row>
    <row r="39506" spans="5:5" ht="12" customHeight="1">
      <c r="E39506" s="576"/>
    </row>
    <row r="39507" spans="5:5" ht="12" customHeight="1">
      <c r="E39507" s="576"/>
    </row>
    <row r="39508" spans="5:5" ht="12" customHeight="1">
      <c r="E39508" s="576"/>
    </row>
    <row r="39509" spans="5:5" ht="12" customHeight="1">
      <c r="E39509" s="576"/>
    </row>
    <row r="39510" spans="5:5" ht="12" customHeight="1">
      <c r="E39510" s="576"/>
    </row>
    <row r="39511" spans="5:5" ht="12" customHeight="1">
      <c r="E39511" s="576"/>
    </row>
    <row r="39512" spans="5:5" ht="12" customHeight="1">
      <c r="E39512" s="576"/>
    </row>
    <row r="39513" spans="5:5" ht="12" customHeight="1">
      <c r="E39513" s="576"/>
    </row>
    <row r="39514" spans="5:5" ht="12" customHeight="1">
      <c r="E39514" s="576"/>
    </row>
    <row r="39515" spans="5:5" ht="12" customHeight="1">
      <c r="E39515" s="576"/>
    </row>
    <row r="39516" spans="5:5" ht="12" customHeight="1">
      <c r="E39516" s="576"/>
    </row>
    <row r="39517" spans="5:5" ht="12" customHeight="1">
      <c r="E39517" s="576"/>
    </row>
    <row r="39518" spans="5:5" ht="12" customHeight="1">
      <c r="E39518" s="576"/>
    </row>
    <row r="39519" spans="5:5" ht="12" customHeight="1">
      <c r="E39519" s="576"/>
    </row>
    <row r="39520" spans="5:5" ht="12" customHeight="1">
      <c r="E39520" s="576"/>
    </row>
    <row r="39521" spans="5:5" ht="12" customHeight="1">
      <c r="E39521" s="576"/>
    </row>
    <row r="39522" spans="5:5" ht="12" customHeight="1">
      <c r="E39522" s="576"/>
    </row>
    <row r="39523" spans="5:5" ht="12" customHeight="1">
      <c r="E39523" s="576"/>
    </row>
    <row r="39524" spans="5:5" ht="12" customHeight="1">
      <c r="E39524" s="576"/>
    </row>
    <row r="39525" spans="5:5" ht="12" customHeight="1">
      <c r="E39525" s="576"/>
    </row>
    <row r="39526" spans="5:5" ht="12" customHeight="1">
      <c r="E39526" s="576"/>
    </row>
    <row r="39527" spans="5:5" ht="12" customHeight="1">
      <c r="E39527" s="576"/>
    </row>
    <row r="39528" spans="5:5" ht="12" customHeight="1">
      <c r="E39528" s="576"/>
    </row>
    <row r="39529" spans="5:5" ht="12" customHeight="1">
      <c r="E39529" s="576"/>
    </row>
    <row r="39530" spans="5:5" ht="12" customHeight="1">
      <c r="E39530" s="576"/>
    </row>
    <row r="39531" spans="5:5" ht="12" customHeight="1">
      <c r="E39531" s="576"/>
    </row>
    <row r="39532" spans="5:5" ht="12" customHeight="1">
      <c r="E39532" s="576"/>
    </row>
    <row r="39533" spans="5:5" ht="12" customHeight="1">
      <c r="E39533" s="576"/>
    </row>
    <row r="39534" spans="5:5" ht="12" customHeight="1">
      <c r="E39534" s="576"/>
    </row>
    <row r="39535" spans="5:5" ht="12" customHeight="1">
      <c r="E39535" s="576"/>
    </row>
    <row r="39536" spans="5:5" ht="12" customHeight="1">
      <c r="E39536" s="576"/>
    </row>
    <row r="39537" spans="5:5" ht="12" customHeight="1">
      <c r="E39537" s="576"/>
    </row>
    <row r="39538" spans="5:5" ht="12" customHeight="1">
      <c r="E39538" s="576"/>
    </row>
    <row r="39539" spans="5:5" ht="12" customHeight="1">
      <c r="E39539" s="576"/>
    </row>
    <row r="39540" spans="5:5" ht="12" customHeight="1">
      <c r="E39540" s="576"/>
    </row>
    <row r="39541" spans="5:5" ht="12" customHeight="1">
      <c r="E39541" s="576"/>
    </row>
    <row r="39542" spans="5:5" ht="12" customHeight="1">
      <c r="E39542" s="576"/>
    </row>
    <row r="39543" spans="5:5" ht="12" customHeight="1">
      <c r="E39543" s="576"/>
    </row>
    <row r="39544" spans="5:5" ht="12" customHeight="1">
      <c r="E39544" s="576"/>
    </row>
    <row r="39545" spans="5:5" ht="12" customHeight="1">
      <c r="E39545" s="576"/>
    </row>
    <row r="39546" spans="5:5" ht="12" customHeight="1">
      <c r="E39546" s="576"/>
    </row>
    <row r="39547" spans="5:5" ht="12" customHeight="1">
      <c r="E39547" s="576"/>
    </row>
    <row r="39548" spans="5:5" ht="12" customHeight="1">
      <c r="E39548" s="576"/>
    </row>
    <row r="39549" spans="5:5" ht="12" customHeight="1">
      <c r="E39549" s="576"/>
    </row>
    <row r="39550" spans="5:5" ht="12" customHeight="1">
      <c r="E39550" s="576"/>
    </row>
    <row r="39551" spans="5:5" ht="12" customHeight="1">
      <c r="E39551" s="576"/>
    </row>
    <row r="39552" spans="5:5" ht="12" customHeight="1">
      <c r="E39552" s="576"/>
    </row>
    <row r="39553" spans="5:5" ht="12" customHeight="1">
      <c r="E39553" s="576"/>
    </row>
    <row r="39554" spans="5:5" ht="12" customHeight="1">
      <c r="E39554" s="576"/>
    </row>
    <row r="39555" spans="5:5" ht="12" customHeight="1">
      <c r="E39555" s="576"/>
    </row>
    <row r="39556" spans="5:5" ht="12" customHeight="1">
      <c r="E39556" s="576"/>
    </row>
    <row r="39557" spans="5:5" ht="12" customHeight="1">
      <c r="E39557" s="576"/>
    </row>
    <row r="39558" spans="5:5" ht="12" customHeight="1">
      <c r="E39558" s="576"/>
    </row>
    <row r="39559" spans="5:5" ht="12" customHeight="1">
      <c r="E39559" s="576"/>
    </row>
    <row r="39560" spans="5:5" ht="12" customHeight="1">
      <c r="E39560" s="576"/>
    </row>
    <row r="39561" spans="5:5" ht="12" customHeight="1">
      <c r="E39561" s="576"/>
    </row>
    <row r="39562" spans="5:5" ht="12" customHeight="1">
      <c r="E39562" s="576"/>
    </row>
    <row r="39563" spans="5:5" ht="12" customHeight="1">
      <c r="E39563" s="576"/>
    </row>
    <row r="39564" spans="5:5" ht="12" customHeight="1">
      <c r="E39564" s="576"/>
    </row>
    <row r="39565" spans="5:5" ht="12" customHeight="1">
      <c r="E39565" s="576"/>
    </row>
    <row r="39566" spans="5:5" ht="12" customHeight="1">
      <c r="E39566" s="576"/>
    </row>
    <row r="39567" spans="5:5" ht="12" customHeight="1">
      <c r="E39567" s="576"/>
    </row>
    <row r="39568" spans="5:5" ht="12" customHeight="1">
      <c r="E39568" s="576"/>
    </row>
    <row r="39569" spans="5:5" ht="12" customHeight="1">
      <c r="E39569" s="576"/>
    </row>
    <row r="39570" spans="5:5" ht="12" customHeight="1">
      <c r="E39570" s="576"/>
    </row>
    <row r="39571" spans="5:5" ht="12" customHeight="1">
      <c r="E39571" s="576"/>
    </row>
    <row r="39572" spans="5:5" ht="12" customHeight="1">
      <c r="E39572" s="576"/>
    </row>
    <row r="39573" spans="5:5" ht="12" customHeight="1">
      <c r="E39573" s="576"/>
    </row>
    <row r="39574" spans="5:5" ht="12" customHeight="1">
      <c r="E39574" s="576"/>
    </row>
    <row r="39575" spans="5:5" ht="12" customHeight="1">
      <c r="E39575" s="576"/>
    </row>
    <row r="39576" spans="5:5" ht="12" customHeight="1">
      <c r="E39576" s="576"/>
    </row>
    <row r="39577" spans="5:5" ht="12" customHeight="1">
      <c r="E39577" s="576"/>
    </row>
    <row r="39578" spans="5:5" ht="12" customHeight="1">
      <c r="E39578" s="576"/>
    </row>
    <row r="39579" spans="5:5" ht="12" customHeight="1">
      <c r="E39579" s="576"/>
    </row>
    <row r="39580" spans="5:5" ht="12" customHeight="1">
      <c r="E39580" s="576"/>
    </row>
    <row r="39581" spans="5:5" ht="12" customHeight="1">
      <c r="E39581" s="576"/>
    </row>
    <row r="39582" spans="5:5" ht="12" customHeight="1">
      <c r="E39582" s="576"/>
    </row>
    <row r="39583" spans="5:5" ht="12" customHeight="1">
      <c r="E39583" s="576"/>
    </row>
    <row r="39584" spans="5:5" ht="12" customHeight="1">
      <c r="E39584" s="576"/>
    </row>
    <row r="39585" spans="5:5" ht="12" customHeight="1">
      <c r="E39585" s="576"/>
    </row>
    <row r="39586" spans="5:5" ht="12" customHeight="1">
      <c r="E39586" s="576"/>
    </row>
    <row r="39587" spans="5:5" ht="12" customHeight="1">
      <c r="E39587" s="576"/>
    </row>
    <row r="39588" spans="5:5" ht="12" customHeight="1">
      <c r="E39588" s="576"/>
    </row>
    <row r="39589" spans="5:5" ht="12" customHeight="1">
      <c r="E39589" s="576"/>
    </row>
    <row r="39590" spans="5:5" ht="12" customHeight="1">
      <c r="E39590" s="576"/>
    </row>
    <row r="39591" spans="5:5" ht="12" customHeight="1">
      <c r="E39591" s="576"/>
    </row>
    <row r="39592" spans="5:5" ht="12" customHeight="1">
      <c r="E39592" s="576"/>
    </row>
    <row r="39593" spans="5:5" ht="12" customHeight="1">
      <c r="E39593" s="576"/>
    </row>
    <row r="39594" spans="5:5" ht="12" customHeight="1">
      <c r="E39594" s="576"/>
    </row>
    <row r="39595" spans="5:5" ht="12" customHeight="1">
      <c r="E39595" s="576"/>
    </row>
    <row r="39596" spans="5:5" ht="12" customHeight="1">
      <c r="E39596" s="576"/>
    </row>
    <row r="39597" spans="5:5" ht="12" customHeight="1">
      <c r="E39597" s="576"/>
    </row>
    <row r="39598" spans="5:5" ht="12" customHeight="1">
      <c r="E39598" s="576"/>
    </row>
    <row r="39599" spans="5:5" ht="12" customHeight="1">
      <c r="E39599" s="576"/>
    </row>
    <row r="39600" spans="5:5" ht="12" customHeight="1">
      <c r="E39600" s="576"/>
    </row>
    <row r="39601" spans="5:5" ht="12" customHeight="1">
      <c r="E39601" s="576"/>
    </row>
    <row r="39602" spans="5:5" ht="12" customHeight="1">
      <c r="E39602" s="576"/>
    </row>
    <row r="39603" spans="5:5" ht="12" customHeight="1">
      <c r="E39603" s="576"/>
    </row>
    <row r="39604" spans="5:5" ht="12" customHeight="1">
      <c r="E39604" s="576"/>
    </row>
    <row r="39605" spans="5:5" ht="12" customHeight="1">
      <c r="E39605" s="576"/>
    </row>
    <row r="39606" spans="5:5" ht="12" customHeight="1">
      <c r="E39606" s="576"/>
    </row>
    <row r="39607" spans="5:5" ht="12" customHeight="1">
      <c r="E39607" s="576"/>
    </row>
    <row r="39608" spans="5:5" ht="12" customHeight="1">
      <c r="E39608" s="576"/>
    </row>
    <row r="39609" spans="5:5" ht="12" customHeight="1">
      <c r="E39609" s="576"/>
    </row>
    <row r="39610" spans="5:5" ht="12" customHeight="1">
      <c r="E39610" s="576"/>
    </row>
    <row r="39611" spans="5:5" ht="12" customHeight="1">
      <c r="E39611" s="576"/>
    </row>
    <row r="39612" spans="5:5" ht="12" customHeight="1">
      <c r="E39612" s="576"/>
    </row>
    <row r="39613" spans="5:5" ht="12" customHeight="1">
      <c r="E39613" s="576"/>
    </row>
    <row r="39614" spans="5:5" ht="12" customHeight="1">
      <c r="E39614" s="576"/>
    </row>
    <row r="39615" spans="5:5" ht="12" customHeight="1">
      <c r="E39615" s="576"/>
    </row>
    <row r="39616" spans="5:5" ht="12" customHeight="1">
      <c r="E39616" s="576"/>
    </row>
    <row r="39617" spans="5:5" ht="12" customHeight="1">
      <c r="E39617" s="576"/>
    </row>
    <row r="39618" spans="5:5" ht="12" customHeight="1">
      <c r="E39618" s="576"/>
    </row>
    <row r="39619" spans="5:5" ht="12" customHeight="1">
      <c r="E39619" s="576"/>
    </row>
    <row r="39620" spans="5:5" ht="12" customHeight="1">
      <c r="E39620" s="576"/>
    </row>
    <row r="39621" spans="5:5" ht="12" customHeight="1">
      <c r="E39621" s="576"/>
    </row>
    <row r="39622" spans="5:5" ht="12" customHeight="1">
      <c r="E39622" s="576"/>
    </row>
    <row r="39623" spans="5:5" ht="12" customHeight="1">
      <c r="E39623" s="576"/>
    </row>
    <row r="39624" spans="5:5" ht="12" customHeight="1">
      <c r="E39624" s="576"/>
    </row>
    <row r="39625" spans="5:5" ht="12" customHeight="1">
      <c r="E39625" s="576"/>
    </row>
    <row r="39626" spans="5:5" ht="12" customHeight="1">
      <c r="E39626" s="576"/>
    </row>
    <row r="39627" spans="5:5" ht="12" customHeight="1">
      <c r="E39627" s="576"/>
    </row>
    <row r="39628" spans="5:5" ht="12" customHeight="1">
      <c r="E39628" s="576"/>
    </row>
    <row r="39629" spans="5:5" ht="12" customHeight="1">
      <c r="E39629" s="576"/>
    </row>
    <row r="39630" spans="5:5" ht="12" customHeight="1">
      <c r="E39630" s="576"/>
    </row>
    <row r="39631" spans="5:5" ht="12" customHeight="1">
      <c r="E39631" s="576"/>
    </row>
    <row r="39632" spans="5:5" ht="12" customHeight="1">
      <c r="E39632" s="576"/>
    </row>
    <row r="39633" spans="5:5" ht="12" customHeight="1">
      <c r="E39633" s="576"/>
    </row>
    <row r="39634" spans="5:5" ht="12" customHeight="1">
      <c r="E39634" s="576"/>
    </row>
    <row r="39635" spans="5:5" ht="12" customHeight="1">
      <c r="E39635" s="576"/>
    </row>
    <row r="39636" spans="5:5" ht="12" customHeight="1">
      <c r="E39636" s="576"/>
    </row>
    <row r="39637" spans="5:5" ht="12" customHeight="1">
      <c r="E39637" s="576"/>
    </row>
    <row r="39638" spans="5:5" ht="12" customHeight="1">
      <c r="E39638" s="576"/>
    </row>
    <row r="39639" spans="5:5" ht="12" customHeight="1">
      <c r="E39639" s="576"/>
    </row>
    <row r="39640" spans="5:5" ht="12" customHeight="1">
      <c r="E39640" s="576"/>
    </row>
    <row r="39641" spans="5:5" ht="12" customHeight="1">
      <c r="E39641" s="576"/>
    </row>
    <row r="39642" spans="5:5" ht="12" customHeight="1">
      <c r="E39642" s="576"/>
    </row>
    <row r="39643" spans="5:5" ht="12" customHeight="1">
      <c r="E39643" s="576"/>
    </row>
    <row r="39644" spans="5:5" ht="12" customHeight="1">
      <c r="E39644" s="576"/>
    </row>
    <row r="39645" spans="5:5" ht="12" customHeight="1">
      <c r="E39645" s="576"/>
    </row>
    <row r="39646" spans="5:5" ht="12" customHeight="1">
      <c r="E39646" s="576"/>
    </row>
    <row r="39647" spans="5:5" ht="12" customHeight="1">
      <c r="E39647" s="576"/>
    </row>
    <row r="39648" spans="5:5" ht="12" customHeight="1">
      <c r="E39648" s="576"/>
    </row>
    <row r="39649" spans="5:5" ht="12" customHeight="1">
      <c r="E39649" s="576"/>
    </row>
    <row r="39650" spans="5:5" ht="12" customHeight="1">
      <c r="E39650" s="576"/>
    </row>
    <row r="39651" spans="5:5" ht="12" customHeight="1">
      <c r="E39651" s="576"/>
    </row>
    <row r="39652" spans="5:5" ht="12" customHeight="1">
      <c r="E39652" s="576"/>
    </row>
    <row r="39653" spans="5:5" ht="12" customHeight="1">
      <c r="E39653" s="576"/>
    </row>
    <row r="39654" spans="5:5" ht="12" customHeight="1">
      <c r="E39654" s="576"/>
    </row>
    <row r="39655" spans="5:5" ht="12" customHeight="1">
      <c r="E39655" s="576"/>
    </row>
    <row r="39656" spans="5:5" ht="12" customHeight="1">
      <c r="E39656" s="576"/>
    </row>
    <row r="39657" spans="5:5" ht="12" customHeight="1">
      <c r="E39657" s="576"/>
    </row>
    <row r="39658" spans="5:5" ht="12" customHeight="1">
      <c r="E39658" s="576"/>
    </row>
    <row r="39659" spans="5:5" ht="12" customHeight="1">
      <c r="E39659" s="576"/>
    </row>
    <row r="39660" spans="5:5" ht="12" customHeight="1">
      <c r="E39660" s="576"/>
    </row>
    <row r="39661" spans="5:5" ht="12" customHeight="1">
      <c r="E39661" s="576"/>
    </row>
    <row r="39662" spans="5:5" ht="12" customHeight="1">
      <c r="E39662" s="576"/>
    </row>
    <row r="39663" spans="5:5" ht="12" customHeight="1">
      <c r="E39663" s="576"/>
    </row>
    <row r="39664" spans="5:5" ht="12" customHeight="1">
      <c r="E39664" s="576"/>
    </row>
    <row r="39665" spans="5:5" ht="12" customHeight="1">
      <c r="E39665" s="576"/>
    </row>
    <row r="39666" spans="5:5" ht="12" customHeight="1">
      <c r="E39666" s="576"/>
    </row>
    <row r="39667" spans="5:5" ht="12" customHeight="1">
      <c r="E39667" s="576"/>
    </row>
    <row r="39668" spans="5:5" ht="12" customHeight="1">
      <c r="E39668" s="576"/>
    </row>
    <row r="39669" spans="5:5" ht="12" customHeight="1">
      <c r="E39669" s="576"/>
    </row>
    <row r="39670" spans="5:5" ht="12" customHeight="1">
      <c r="E39670" s="576"/>
    </row>
    <row r="39671" spans="5:5" ht="12" customHeight="1">
      <c r="E39671" s="576"/>
    </row>
    <row r="39672" spans="5:5" ht="12" customHeight="1">
      <c r="E39672" s="576"/>
    </row>
    <row r="39673" spans="5:5" ht="12" customHeight="1">
      <c r="E39673" s="576"/>
    </row>
    <row r="39674" spans="5:5" ht="12" customHeight="1">
      <c r="E39674" s="576"/>
    </row>
    <row r="39675" spans="5:5" ht="12" customHeight="1">
      <c r="E39675" s="576"/>
    </row>
    <row r="39676" spans="5:5" ht="12" customHeight="1">
      <c r="E39676" s="576"/>
    </row>
    <row r="39677" spans="5:5" ht="12" customHeight="1">
      <c r="E39677" s="576"/>
    </row>
    <row r="39678" spans="5:5" ht="12" customHeight="1">
      <c r="E39678" s="576"/>
    </row>
    <row r="39679" spans="5:5" ht="12" customHeight="1">
      <c r="E39679" s="576"/>
    </row>
    <row r="39680" spans="5:5" ht="12" customHeight="1">
      <c r="E39680" s="576"/>
    </row>
    <row r="39681" spans="5:5" ht="12" customHeight="1">
      <c r="E39681" s="576"/>
    </row>
    <row r="39682" spans="5:5" ht="12" customHeight="1">
      <c r="E39682" s="576"/>
    </row>
    <row r="39683" spans="5:5" ht="12" customHeight="1">
      <c r="E39683" s="576"/>
    </row>
    <row r="39684" spans="5:5" ht="12" customHeight="1">
      <c r="E39684" s="576"/>
    </row>
    <row r="39685" spans="5:5" ht="12" customHeight="1">
      <c r="E39685" s="576"/>
    </row>
    <row r="39686" spans="5:5" ht="12" customHeight="1">
      <c r="E39686" s="576"/>
    </row>
    <row r="39687" spans="5:5" ht="12" customHeight="1">
      <c r="E39687" s="576"/>
    </row>
    <row r="39688" spans="5:5" ht="12" customHeight="1">
      <c r="E39688" s="576"/>
    </row>
    <row r="39689" spans="5:5" ht="12" customHeight="1">
      <c r="E39689" s="576"/>
    </row>
    <row r="39690" spans="5:5" ht="12" customHeight="1">
      <c r="E39690" s="576"/>
    </row>
    <row r="39691" spans="5:5" ht="12" customHeight="1">
      <c r="E39691" s="576"/>
    </row>
    <row r="39692" spans="5:5" ht="12" customHeight="1">
      <c r="E39692" s="576"/>
    </row>
    <row r="39693" spans="5:5" ht="12" customHeight="1">
      <c r="E39693" s="576"/>
    </row>
    <row r="39694" spans="5:5" ht="12" customHeight="1">
      <c r="E39694" s="576"/>
    </row>
    <row r="39695" spans="5:5" ht="12" customHeight="1">
      <c r="E39695" s="576"/>
    </row>
    <row r="39696" spans="5:5" ht="12" customHeight="1">
      <c r="E39696" s="576"/>
    </row>
    <row r="39697" spans="5:5" ht="12" customHeight="1">
      <c r="E39697" s="576"/>
    </row>
    <row r="39698" spans="5:5" ht="12" customHeight="1">
      <c r="E39698" s="576"/>
    </row>
    <row r="39699" spans="5:5" ht="12" customHeight="1">
      <c r="E39699" s="576"/>
    </row>
    <row r="39700" spans="5:5" ht="12" customHeight="1">
      <c r="E39700" s="576"/>
    </row>
    <row r="39701" spans="5:5" ht="12" customHeight="1">
      <c r="E39701" s="576"/>
    </row>
    <row r="39702" spans="5:5" ht="12" customHeight="1">
      <c r="E39702" s="576"/>
    </row>
    <row r="39703" spans="5:5" ht="12" customHeight="1">
      <c r="E39703" s="576"/>
    </row>
    <row r="39704" spans="5:5" ht="12" customHeight="1">
      <c r="E39704" s="576"/>
    </row>
    <row r="39705" spans="5:5" ht="12" customHeight="1">
      <c r="E39705" s="576"/>
    </row>
    <row r="39706" spans="5:5" ht="12" customHeight="1">
      <c r="E39706" s="576"/>
    </row>
    <row r="39707" spans="5:5" ht="12" customHeight="1">
      <c r="E39707" s="576"/>
    </row>
    <row r="39708" spans="5:5" ht="12" customHeight="1">
      <c r="E39708" s="576"/>
    </row>
    <row r="39709" spans="5:5" ht="12" customHeight="1">
      <c r="E39709" s="576"/>
    </row>
    <row r="39710" spans="5:5" ht="12" customHeight="1">
      <c r="E39710" s="576"/>
    </row>
    <row r="39711" spans="5:5" ht="12" customHeight="1">
      <c r="E39711" s="576"/>
    </row>
    <row r="39712" spans="5:5" ht="12" customHeight="1">
      <c r="E39712" s="576"/>
    </row>
    <row r="39713" spans="5:5" ht="12" customHeight="1">
      <c r="E39713" s="576"/>
    </row>
    <row r="39714" spans="5:5" ht="12" customHeight="1">
      <c r="E39714" s="576"/>
    </row>
    <row r="39715" spans="5:5" ht="12" customHeight="1">
      <c r="E39715" s="576"/>
    </row>
    <row r="39716" spans="5:5" ht="12" customHeight="1">
      <c r="E39716" s="576"/>
    </row>
    <row r="39717" spans="5:5" ht="12" customHeight="1">
      <c r="E39717" s="576"/>
    </row>
    <row r="39718" spans="5:5" ht="12" customHeight="1">
      <c r="E39718" s="576"/>
    </row>
    <row r="39719" spans="5:5" ht="12" customHeight="1">
      <c r="E39719" s="576"/>
    </row>
    <row r="39720" spans="5:5" ht="12" customHeight="1">
      <c r="E39720" s="576"/>
    </row>
    <row r="39721" spans="5:5" ht="12" customHeight="1">
      <c r="E39721" s="576"/>
    </row>
    <row r="39722" spans="5:5" ht="12" customHeight="1">
      <c r="E39722" s="576"/>
    </row>
    <row r="39723" spans="5:5" ht="12" customHeight="1">
      <c r="E39723" s="576"/>
    </row>
    <row r="39724" spans="5:5" ht="12" customHeight="1">
      <c r="E39724" s="576"/>
    </row>
    <row r="39725" spans="5:5" ht="12" customHeight="1">
      <c r="E39725" s="576"/>
    </row>
    <row r="39726" spans="5:5" ht="12" customHeight="1">
      <c r="E39726" s="576"/>
    </row>
    <row r="39727" spans="5:5" ht="12" customHeight="1">
      <c r="E39727" s="576"/>
    </row>
    <row r="39728" spans="5:5" ht="12" customHeight="1">
      <c r="E39728" s="576"/>
    </row>
    <row r="39729" spans="5:5" ht="12" customHeight="1">
      <c r="E39729" s="576"/>
    </row>
    <row r="39730" spans="5:5" ht="12" customHeight="1">
      <c r="E39730" s="576"/>
    </row>
    <row r="39731" spans="5:5" ht="12" customHeight="1">
      <c r="E39731" s="576"/>
    </row>
    <row r="39732" spans="5:5" ht="12" customHeight="1">
      <c r="E39732" s="576"/>
    </row>
    <row r="39733" spans="5:5" ht="12" customHeight="1">
      <c r="E39733" s="576"/>
    </row>
    <row r="39734" spans="5:5" ht="12" customHeight="1">
      <c r="E39734" s="576"/>
    </row>
    <row r="39735" spans="5:5" ht="12" customHeight="1">
      <c r="E39735" s="576"/>
    </row>
    <row r="39736" spans="5:5" ht="12" customHeight="1">
      <c r="E39736" s="576"/>
    </row>
    <row r="39737" spans="5:5" ht="12" customHeight="1">
      <c r="E39737" s="576"/>
    </row>
    <row r="39738" spans="5:5" ht="12" customHeight="1">
      <c r="E39738" s="576"/>
    </row>
    <row r="39739" spans="5:5" ht="12" customHeight="1">
      <c r="E39739" s="576"/>
    </row>
    <row r="39740" spans="5:5" ht="12" customHeight="1">
      <c r="E39740" s="576"/>
    </row>
    <row r="39741" spans="5:5" ht="12" customHeight="1">
      <c r="E39741" s="576"/>
    </row>
    <row r="39742" spans="5:5" ht="12" customHeight="1">
      <c r="E39742" s="576"/>
    </row>
    <row r="39743" spans="5:5" ht="12" customHeight="1">
      <c r="E39743" s="576"/>
    </row>
    <row r="39744" spans="5:5" ht="12" customHeight="1">
      <c r="E39744" s="576"/>
    </row>
    <row r="39745" spans="5:5" ht="12" customHeight="1">
      <c r="E39745" s="576"/>
    </row>
    <row r="39746" spans="5:5" ht="12" customHeight="1">
      <c r="E39746" s="576"/>
    </row>
    <row r="39747" spans="5:5" ht="12" customHeight="1">
      <c r="E39747" s="576"/>
    </row>
    <row r="39748" spans="5:5" ht="12" customHeight="1">
      <c r="E39748" s="576"/>
    </row>
    <row r="39749" spans="5:5" ht="12" customHeight="1">
      <c r="E39749" s="576"/>
    </row>
    <row r="39750" spans="5:5" ht="12" customHeight="1">
      <c r="E39750" s="576"/>
    </row>
    <row r="39751" spans="5:5" ht="12" customHeight="1">
      <c r="E39751" s="576"/>
    </row>
    <row r="39752" spans="5:5" ht="12" customHeight="1">
      <c r="E39752" s="576"/>
    </row>
    <row r="39753" spans="5:5" ht="12" customHeight="1">
      <c r="E39753" s="576"/>
    </row>
    <row r="39754" spans="5:5" ht="12" customHeight="1">
      <c r="E39754" s="576"/>
    </row>
    <row r="39755" spans="5:5" ht="12" customHeight="1">
      <c r="E39755" s="576"/>
    </row>
    <row r="39756" spans="5:5" ht="12" customHeight="1">
      <c r="E39756" s="576"/>
    </row>
    <row r="39757" spans="5:5" ht="12" customHeight="1">
      <c r="E39757" s="576"/>
    </row>
    <row r="39758" spans="5:5" ht="12" customHeight="1">
      <c r="E39758" s="576"/>
    </row>
    <row r="39759" spans="5:5" ht="12" customHeight="1">
      <c r="E39759" s="576"/>
    </row>
    <row r="39760" spans="5:5" ht="12" customHeight="1">
      <c r="E39760" s="576"/>
    </row>
    <row r="39761" spans="5:5" ht="12" customHeight="1">
      <c r="E39761" s="576"/>
    </row>
    <row r="39762" spans="5:5" ht="12" customHeight="1">
      <c r="E39762" s="576"/>
    </row>
    <row r="39763" spans="5:5" ht="12" customHeight="1">
      <c r="E39763" s="576"/>
    </row>
    <row r="39764" spans="5:5" ht="12" customHeight="1">
      <c r="E39764" s="576"/>
    </row>
    <row r="39765" spans="5:5" ht="12" customHeight="1">
      <c r="E39765" s="576"/>
    </row>
    <row r="39766" spans="5:5" ht="12" customHeight="1">
      <c r="E39766" s="576"/>
    </row>
    <row r="39767" spans="5:5" ht="12" customHeight="1">
      <c r="E39767" s="576"/>
    </row>
    <row r="39768" spans="5:5" ht="12" customHeight="1">
      <c r="E39768" s="576"/>
    </row>
    <row r="39769" spans="5:5" ht="12" customHeight="1">
      <c r="E39769" s="576"/>
    </row>
    <row r="39770" spans="5:5" ht="12" customHeight="1">
      <c r="E39770" s="576"/>
    </row>
    <row r="39771" spans="5:5" ht="12" customHeight="1">
      <c r="E39771" s="576"/>
    </row>
    <row r="39772" spans="5:5" ht="12" customHeight="1">
      <c r="E39772" s="576"/>
    </row>
    <row r="39773" spans="5:5" ht="12" customHeight="1">
      <c r="E39773" s="576"/>
    </row>
    <row r="39774" spans="5:5" ht="12" customHeight="1">
      <c r="E39774" s="576"/>
    </row>
    <row r="39775" spans="5:5" ht="12" customHeight="1">
      <c r="E39775" s="576"/>
    </row>
    <row r="39776" spans="5:5" ht="12" customHeight="1">
      <c r="E39776" s="576"/>
    </row>
    <row r="39777" spans="5:5" ht="12" customHeight="1">
      <c r="E39777" s="576"/>
    </row>
    <row r="39778" spans="5:5" ht="12" customHeight="1">
      <c r="E39778" s="576"/>
    </row>
    <row r="39779" spans="5:5" ht="12" customHeight="1">
      <c r="E39779" s="576"/>
    </row>
    <row r="39780" spans="5:5" ht="12" customHeight="1">
      <c r="E39780" s="576"/>
    </row>
    <row r="39781" spans="5:5" ht="12" customHeight="1">
      <c r="E39781" s="576"/>
    </row>
    <row r="39782" spans="5:5" ht="12" customHeight="1">
      <c r="E39782" s="576"/>
    </row>
    <row r="39783" spans="5:5" ht="12" customHeight="1">
      <c r="E39783" s="576"/>
    </row>
    <row r="39784" spans="5:5" ht="12" customHeight="1">
      <c r="E39784" s="576"/>
    </row>
    <row r="39785" spans="5:5" ht="12" customHeight="1">
      <c r="E39785" s="576"/>
    </row>
    <row r="39786" spans="5:5" ht="12" customHeight="1">
      <c r="E39786" s="576"/>
    </row>
    <row r="39787" spans="5:5" ht="12" customHeight="1">
      <c r="E39787" s="576"/>
    </row>
    <row r="39788" spans="5:5" ht="12" customHeight="1">
      <c r="E39788" s="576"/>
    </row>
    <row r="39789" spans="5:5" ht="12" customHeight="1">
      <c r="E39789" s="576"/>
    </row>
    <row r="39790" spans="5:5" ht="12" customHeight="1">
      <c r="E39790" s="576"/>
    </row>
    <row r="39791" spans="5:5" ht="12" customHeight="1">
      <c r="E39791" s="576"/>
    </row>
    <row r="39792" spans="5:5" ht="12" customHeight="1">
      <c r="E39792" s="576"/>
    </row>
    <row r="39793" spans="5:5" ht="12" customHeight="1">
      <c r="E39793" s="576"/>
    </row>
    <row r="39794" spans="5:5" ht="12" customHeight="1">
      <c r="E39794" s="576"/>
    </row>
    <row r="39795" spans="5:5" ht="12" customHeight="1">
      <c r="E39795" s="576"/>
    </row>
    <row r="39796" spans="5:5" ht="12" customHeight="1">
      <c r="E39796" s="576"/>
    </row>
    <row r="39797" spans="5:5" ht="12" customHeight="1">
      <c r="E39797" s="576"/>
    </row>
    <row r="39798" spans="5:5" ht="12" customHeight="1">
      <c r="E39798" s="576"/>
    </row>
    <row r="39799" spans="5:5" ht="12" customHeight="1">
      <c r="E39799" s="576"/>
    </row>
    <row r="39800" spans="5:5" ht="12" customHeight="1">
      <c r="E39800" s="576"/>
    </row>
    <row r="39801" spans="5:5" ht="12" customHeight="1">
      <c r="E39801" s="576"/>
    </row>
    <row r="39802" spans="5:5" ht="12" customHeight="1">
      <c r="E39802" s="576"/>
    </row>
    <row r="39803" spans="5:5" ht="12" customHeight="1">
      <c r="E39803" s="576"/>
    </row>
    <row r="39804" spans="5:5" ht="12" customHeight="1">
      <c r="E39804" s="576"/>
    </row>
    <row r="39805" spans="5:5" ht="12" customHeight="1">
      <c r="E39805" s="576"/>
    </row>
    <row r="39806" spans="5:5" ht="12" customHeight="1">
      <c r="E39806" s="576"/>
    </row>
    <row r="39807" spans="5:5" ht="12" customHeight="1">
      <c r="E39807" s="576"/>
    </row>
    <row r="39808" spans="5:5" ht="12" customHeight="1">
      <c r="E39808" s="576"/>
    </row>
    <row r="39809" spans="5:5" ht="12" customHeight="1">
      <c r="E39809" s="576"/>
    </row>
    <row r="39810" spans="5:5" ht="12" customHeight="1">
      <c r="E39810" s="576"/>
    </row>
    <row r="39811" spans="5:5" ht="12" customHeight="1">
      <c r="E39811" s="576"/>
    </row>
    <row r="39812" spans="5:5" ht="12" customHeight="1">
      <c r="E39812" s="576"/>
    </row>
    <row r="39813" spans="5:5" ht="12" customHeight="1">
      <c r="E39813" s="576"/>
    </row>
    <row r="39814" spans="5:5" ht="12" customHeight="1">
      <c r="E39814" s="576"/>
    </row>
    <row r="39815" spans="5:5" ht="12" customHeight="1">
      <c r="E39815" s="576"/>
    </row>
    <row r="39816" spans="5:5" ht="12" customHeight="1">
      <c r="E39816" s="576"/>
    </row>
    <row r="39817" spans="5:5" ht="12" customHeight="1">
      <c r="E39817" s="576"/>
    </row>
    <row r="39818" spans="5:5" ht="12" customHeight="1">
      <c r="E39818" s="576"/>
    </row>
    <row r="39819" spans="5:5" ht="12" customHeight="1">
      <c r="E39819" s="576"/>
    </row>
    <row r="39820" spans="5:5" ht="12" customHeight="1">
      <c r="E39820" s="576"/>
    </row>
    <row r="39821" spans="5:5" ht="12" customHeight="1">
      <c r="E39821" s="576"/>
    </row>
    <row r="39822" spans="5:5" ht="12" customHeight="1">
      <c r="E39822" s="576"/>
    </row>
    <row r="39823" spans="5:5" ht="12" customHeight="1">
      <c r="E39823" s="576"/>
    </row>
    <row r="39824" spans="5:5" ht="12" customHeight="1">
      <c r="E39824" s="576"/>
    </row>
    <row r="39825" spans="5:5" ht="12" customHeight="1">
      <c r="E39825" s="576"/>
    </row>
    <row r="39826" spans="5:5" ht="12" customHeight="1">
      <c r="E39826" s="576"/>
    </row>
    <row r="39827" spans="5:5" ht="12" customHeight="1">
      <c r="E39827" s="576"/>
    </row>
    <row r="39828" spans="5:5" ht="12" customHeight="1">
      <c r="E39828" s="576"/>
    </row>
    <row r="39829" spans="5:5" ht="12" customHeight="1">
      <c r="E39829" s="576"/>
    </row>
    <row r="39830" spans="5:5" ht="12" customHeight="1">
      <c r="E39830" s="576"/>
    </row>
    <row r="39831" spans="5:5" ht="12" customHeight="1">
      <c r="E39831" s="576"/>
    </row>
    <row r="39832" spans="5:5" ht="12" customHeight="1">
      <c r="E39832" s="576"/>
    </row>
    <row r="39833" spans="5:5" ht="12" customHeight="1">
      <c r="E39833" s="576"/>
    </row>
    <row r="39834" spans="5:5" ht="12" customHeight="1">
      <c r="E39834" s="576"/>
    </row>
    <row r="39835" spans="5:5" ht="12" customHeight="1">
      <c r="E39835" s="576"/>
    </row>
    <row r="39836" spans="5:5" ht="12" customHeight="1">
      <c r="E39836" s="576"/>
    </row>
    <row r="39837" spans="5:5" ht="12" customHeight="1">
      <c r="E39837" s="576"/>
    </row>
    <row r="39838" spans="5:5" ht="12" customHeight="1">
      <c r="E39838" s="576"/>
    </row>
    <row r="39839" spans="5:5" ht="12" customHeight="1">
      <c r="E39839" s="576"/>
    </row>
    <row r="39840" spans="5:5" ht="12" customHeight="1">
      <c r="E39840" s="576"/>
    </row>
    <row r="39841" spans="5:5" ht="12" customHeight="1">
      <c r="E39841" s="576"/>
    </row>
    <row r="39842" spans="5:5" ht="12" customHeight="1">
      <c r="E39842" s="576"/>
    </row>
    <row r="39843" spans="5:5" ht="12" customHeight="1">
      <c r="E39843" s="576"/>
    </row>
    <row r="39844" spans="5:5" ht="12" customHeight="1">
      <c r="E39844" s="576"/>
    </row>
    <row r="39845" spans="5:5" ht="12" customHeight="1">
      <c r="E39845" s="576"/>
    </row>
    <row r="39846" spans="5:5" ht="12" customHeight="1">
      <c r="E39846" s="576"/>
    </row>
    <row r="39847" spans="5:5" ht="12" customHeight="1">
      <c r="E39847" s="576"/>
    </row>
    <row r="39848" spans="5:5" ht="12" customHeight="1">
      <c r="E39848" s="576"/>
    </row>
    <row r="39849" spans="5:5" ht="12" customHeight="1">
      <c r="E39849" s="576"/>
    </row>
    <row r="39850" spans="5:5" ht="12" customHeight="1">
      <c r="E39850" s="576"/>
    </row>
    <row r="39851" spans="5:5" ht="12" customHeight="1">
      <c r="E39851" s="576"/>
    </row>
    <row r="39852" spans="5:5" ht="12" customHeight="1">
      <c r="E39852" s="576"/>
    </row>
    <row r="39853" spans="5:5" ht="12" customHeight="1">
      <c r="E39853" s="576"/>
    </row>
    <row r="39854" spans="5:5" ht="12" customHeight="1">
      <c r="E39854" s="576"/>
    </row>
    <row r="39855" spans="5:5" ht="12" customHeight="1">
      <c r="E39855" s="576"/>
    </row>
    <row r="39856" spans="5:5" ht="12" customHeight="1">
      <c r="E39856" s="576"/>
    </row>
    <row r="39857" spans="5:5" ht="12" customHeight="1">
      <c r="E39857" s="576"/>
    </row>
    <row r="39858" spans="5:5" ht="12" customHeight="1">
      <c r="E39858" s="576"/>
    </row>
    <row r="39859" spans="5:5" ht="12" customHeight="1">
      <c r="E39859" s="576"/>
    </row>
    <row r="39860" spans="5:5" ht="12" customHeight="1">
      <c r="E39860" s="576"/>
    </row>
    <row r="39861" spans="5:5" ht="12" customHeight="1">
      <c r="E39861" s="576"/>
    </row>
    <row r="39862" spans="5:5" ht="12" customHeight="1">
      <c r="E39862" s="576"/>
    </row>
    <row r="39863" spans="5:5" ht="12" customHeight="1">
      <c r="E39863" s="576"/>
    </row>
    <row r="39864" spans="5:5" ht="12" customHeight="1">
      <c r="E39864" s="576"/>
    </row>
    <row r="39865" spans="5:5" ht="12" customHeight="1">
      <c r="E39865" s="576"/>
    </row>
    <row r="39866" spans="5:5" ht="12" customHeight="1">
      <c r="E39866" s="576"/>
    </row>
    <row r="39867" spans="5:5" ht="12" customHeight="1">
      <c r="E39867" s="576"/>
    </row>
    <row r="39868" spans="5:5" ht="12" customHeight="1">
      <c r="E39868" s="576"/>
    </row>
    <row r="39869" spans="5:5" ht="12" customHeight="1">
      <c r="E39869" s="576"/>
    </row>
    <row r="39870" spans="5:5" ht="12" customHeight="1">
      <c r="E39870" s="576"/>
    </row>
    <row r="39871" spans="5:5" ht="12" customHeight="1">
      <c r="E39871" s="576"/>
    </row>
    <row r="39872" spans="5:5" ht="12" customHeight="1">
      <c r="E39872" s="576"/>
    </row>
    <row r="39873" spans="5:5" ht="12" customHeight="1">
      <c r="E39873" s="576"/>
    </row>
    <row r="39874" spans="5:5" ht="12" customHeight="1">
      <c r="E39874" s="576"/>
    </row>
    <row r="39875" spans="5:5" ht="12" customHeight="1">
      <c r="E39875" s="576"/>
    </row>
    <row r="39876" spans="5:5" ht="12" customHeight="1">
      <c r="E39876" s="576"/>
    </row>
    <row r="39877" spans="5:5" ht="12" customHeight="1">
      <c r="E39877" s="576"/>
    </row>
    <row r="39878" spans="5:5" ht="12" customHeight="1">
      <c r="E39878" s="576"/>
    </row>
    <row r="39879" spans="5:5" ht="12" customHeight="1">
      <c r="E39879" s="576"/>
    </row>
    <row r="39880" spans="5:5" ht="12" customHeight="1">
      <c r="E39880" s="576"/>
    </row>
    <row r="39881" spans="5:5" ht="12" customHeight="1">
      <c r="E39881" s="576"/>
    </row>
    <row r="39882" spans="5:5" ht="12" customHeight="1">
      <c r="E39882" s="576"/>
    </row>
    <row r="39883" spans="5:5" ht="12" customHeight="1">
      <c r="E39883" s="576"/>
    </row>
    <row r="39884" spans="5:5" ht="12" customHeight="1">
      <c r="E39884" s="576"/>
    </row>
    <row r="39885" spans="5:5" ht="12" customHeight="1">
      <c r="E39885" s="576"/>
    </row>
    <row r="39886" spans="5:5" ht="12" customHeight="1">
      <c r="E39886" s="576"/>
    </row>
    <row r="39887" spans="5:5" ht="12" customHeight="1">
      <c r="E39887" s="576"/>
    </row>
    <row r="39888" spans="5:5" ht="12" customHeight="1">
      <c r="E39888" s="576"/>
    </row>
    <row r="39889" spans="5:5" ht="12" customHeight="1">
      <c r="E39889" s="576"/>
    </row>
    <row r="39890" spans="5:5" ht="12" customHeight="1">
      <c r="E39890" s="576"/>
    </row>
    <row r="39891" spans="5:5" ht="12" customHeight="1">
      <c r="E39891" s="576"/>
    </row>
    <row r="39892" spans="5:5" ht="12" customHeight="1">
      <c r="E39892" s="576"/>
    </row>
    <row r="39893" spans="5:5" ht="12" customHeight="1">
      <c r="E39893" s="576"/>
    </row>
    <row r="39894" spans="5:5" ht="12" customHeight="1">
      <c r="E39894" s="576"/>
    </row>
    <row r="39895" spans="5:5" ht="12" customHeight="1">
      <c r="E39895" s="576"/>
    </row>
    <row r="39896" spans="5:5" ht="12" customHeight="1">
      <c r="E39896" s="576"/>
    </row>
    <row r="39897" spans="5:5" ht="12" customHeight="1">
      <c r="E39897" s="576"/>
    </row>
    <row r="39898" spans="5:5" ht="12" customHeight="1">
      <c r="E39898" s="576"/>
    </row>
    <row r="39899" spans="5:5" ht="12" customHeight="1">
      <c r="E39899" s="576"/>
    </row>
    <row r="39900" spans="5:5" ht="12" customHeight="1">
      <c r="E39900" s="576"/>
    </row>
    <row r="39901" spans="5:5" ht="12" customHeight="1">
      <c r="E39901" s="576"/>
    </row>
    <row r="39902" spans="5:5" ht="12" customHeight="1">
      <c r="E39902" s="576"/>
    </row>
    <row r="39903" spans="5:5" ht="12" customHeight="1">
      <c r="E39903" s="576"/>
    </row>
    <row r="39904" spans="5:5" ht="12" customHeight="1">
      <c r="E39904" s="576"/>
    </row>
    <row r="39905" spans="5:5" ht="12" customHeight="1">
      <c r="E39905" s="576"/>
    </row>
    <row r="39906" spans="5:5" ht="12" customHeight="1">
      <c r="E39906" s="576"/>
    </row>
    <row r="39907" spans="5:5" ht="12" customHeight="1">
      <c r="E39907" s="576"/>
    </row>
    <row r="39908" spans="5:5" ht="12" customHeight="1">
      <c r="E39908" s="576"/>
    </row>
    <row r="39909" spans="5:5" ht="12" customHeight="1">
      <c r="E39909" s="576"/>
    </row>
    <row r="39910" spans="5:5" ht="12" customHeight="1">
      <c r="E39910" s="576"/>
    </row>
    <row r="39911" spans="5:5" ht="12" customHeight="1">
      <c r="E39911" s="576"/>
    </row>
    <row r="39912" spans="5:5" ht="12" customHeight="1">
      <c r="E39912" s="576"/>
    </row>
    <row r="39913" spans="5:5" ht="12" customHeight="1">
      <c r="E39913" s="576"/>
    </row>
    <row r="39914" spans="5:5" ht="12" customHeight="1">
      <c r="E39914" s="576"/>
    </row>
    <row r="39915" spans="5:5" ht="12" customHeight="1">
      <c r="E39915" s="576"/>
    </row>
    <row r="39916" spans="5:5" ht="12" customHeight="1">
      <c r="E39916" s="576"/>
    </row>
    <row r="39917" spans="5:5" ht="12" customHeight="1">
      <c r="E39917" s="576"/>
    </row>
    <row r="39918" spans="5:5" ht="12" customHeight="1">
      <c r="E39918" s="576"/>
    </row>
    <row r="39919" spans="5:5" ht="12" customHeight="1">
      <c r="E39919" s="576"/>
    </row>
    <row r="39920" spans="5:5" ht="12" customHeight="1">
      <c r="E39920" s="576"/>
    </row>
    <row r="39921" spans="5:5" ht="12" customHeight="1">
      <c r="E39921" s="576"/>
    </row>
    <row r="39922" spans="5:5" ht="12" customHeight="1">
      <c r="E39922" s="576"/>
    </row>
    <row r="39923" spans="5:5" ht="12" customHeight="1">
      <c r="E39923" s="576"/>
    </row>
    <row r="39924" spans="5:5" ht="12" customHeight="1">
      <c r="E39924" s="576"/>
    </row>
    <row r="39925" spans="5:5" ht="12" customHeight="1">
      <c r="E39925" s="576"/>
    </row>
    <row r="39926" spans="5:5" ht="12" customHeight="1">
      <c r="E39926" s="576"/>
    </row>
    <row r="39927" spans="5:5" ht="12" customHeight="1">
      <c r="E39927" s="576"/>
    </row>
    <row r="39928" spans="5:5" ht="12" customHeight="1">
      <c r="E39928" s="576"/>
    </row>
    <row r="39929" spans="5:5" ht="12" customHeight="1">
      <c r="E39929" s="576"/>
    </row>
    <row r="39930" spans="5:5" ht="12" customHeight="1">
      <c r="E39930" s="576"/>
    </row>
    <row r="39931" spans="5:5" ht="12" customHeight="1">
      <c r="E39931" s="576"/>
    </row>
    <row r="39932" spans="5:5" ht="12" customHeight="1">
      <c r="E39932" s="576"/>
    </row>
    <row r="39933" spans="5:5" ht="12" customHeight="1">
      <c r="E39933" s="576"/>
    </row>
    <row r="39934" spans="5:5" ht="12" customHeight="1">
      <c r="E39934" s="576"/>
    </row>
    <row r="39935" spans="5:5" ht="12" customHeight="1">
      <c r="E39935" s="576"/>
    </row>
    <row r="39936" spans="5:5" ht="12" customHeight="1">
      <c r="E39936" s="576"/>
    </row>
    <row r="39937" spans="5:5" ht="12" customHeight="1">
      <c r="E39937" s="576"/>
    </row>
    <row r="39938" spans="5:5" ht="12" customHeight="1">
      <c r="E39938" s="576"/>
    </row>
    <row r="39939" spans="5:5" ht="12" customHeight="1">
      <c r="E39939" s="576"/>
    </row>
    <row r="39940" spans="5:5" ht="12" customHeight="1">
      <c r="E39940" s="576"/>
    </row>
    <row r="39941" spans="5:5" ht="12" customHeight="1">
      <c r="E39941" s="576"/>
    </row>
    <row r="39942" spans="5:5" ht="12" customHeight="1">
      <c r="E39942" s="576"/>
    </row>
    <row r="39943" spans="5:5" ht="12" customHeight="1">
      <c r="E39943" s="576"/>
    </row>
    <row r="39944" spans="5:5" ht="12" customHeight="1">
      <c r="E39944" s="576"/>
    </row>
    <row r="39945" spans="5:5" ht="12" customHeight="1">
      <c r="E39945" s="576"/>
    </row>
    <row r="39946" spans="5:5" ht="12" customHeight="1">
      <c r="E39946" s="576"/>
    </row>
    <row r="39947" spans="5:5" ht="12" customHeight="1">
      <c r="E39947" s="576"/>
    </row>
    <row r="39948" spans="5:5" ht="12" customHeight="1">
      <c r="E39948" s="576"/>
    </row>
    <row r="39949" spans="5:5" ht="12" customHeight="1">
      <c r="E39949" s="576"/>
    </row>
    <row r="39950" spans="5:5" ht="12" customHeight="1">
      <c r="E39950" s="576"/>
    </row>
    <row r="39951" spans="5:5" ht="12" customHeight="1">
      <c r="E39951" s="576"/>
    </row>
    <row r="39952" spans="5:5" ht="12" customHeight="1">
      <c r="E39952" s="576"/>
    </row>
    <row r="39953" spans="5:5" ht="12" customHeight="1">
      <c r="E39953" s="576"/>
    </row>
    <row r="39954" spans="5:5" ht="12" customHeight="1">
      <c r="E39954" s="576"/>
    </row>
    <row r="39955" spans="5:5" ht="12" customHeight="1">
      <c r="E39955" s="576"/>
    </row>
    <row r="39956" spans="5:5" ht="12" customHeight="1">
      <c r="E39956" s="576"/>
    </row>
    <row r="39957" spans="5:5" ht="12" customHeight="1">
      <c r="E39957" s="576"/>
    </row>
    <row r="39958" spans="5:5" ht="12" customHeight="1">
      <c r="E39958" s="576"/>
    </row>
    <row r="39959" spans="5:5" ht="12" customHeight="1">
      <c r="E39959" s="576"/>
    </row>
    <row r="39960" spans="5:5" ht="12" customHeight="1">
      <c r="E39960" s="576"/>
    </row>
    <row r="39961" spans="5:5" ht="12" customHeight="1">
      <c r="E39961" s="576"/>
    </row>
    <row r="39962" spans="5:5" ht="12" customHeight="1">
      <c r="E39962" s="576"/>
    </row>
    <row r="39963" spans="5:5" ht="12" customHeight="1">
      <c r="E39963" s="576"/>
    </row>
    <row r="39964" spans="5:5" ht="12" customHeight="1">
      <c r="E39964" s="576"/>
    </row>
    <row r="39965" spans="5:5" ht="12" customHeight="1">
      <c r="E39965" s="576"/>
    </row>
    <row r="39966" spans="5:5" ht="12" customHeight="1">
      <c r="E39966" s="576"/>
    </row>
    <row r="39967" spans="5:5" ht="12" customHeight="1">
      <c r="E39967" s="576"/>
    </row>
    <row r="39968" spans="5:5" ht="12" customHeight="1">
      <c r="E39968" s="576"/>
    </row>
    <row r="39969" spans="5:5" ht="12" customHeight="1">
      <c r="E39969" s="576"/>
    </row>
    <row r="39970" spans="5:5" ht="12" customHeight="1">
      <c r="E39970" s="576"/>
    </row>
    <row r="39971" spans="5:5" ht="12" customHeight="1">
      <c r="E39971" s="576"/>
    </row>
    <row r="39972" spans="5:5" ht="12" customHeight="1">
      <c r="E39972" s="576"/>
    </row>
    <row r="39973" spans="5:5" ht="12" customHeight="1">
      <c r="E39973" s="576"/>
    </row>
    <row r="39974" spans="5:5" ht="12" customHeight="1">
      <c r="E39974" s="576"/>
    </row>
    <row r="39975" spans="5:5" ht="12" customHeight="1">
      <c r="E39975" s="576"/>
    </row>
    <row r="39976" spans="5:5" ht="12" customHeight="1">
      <c r="E39976" s="576"/>
    </row>
    <row r="39977" spans="5:5" ht="12" customHeight="1">
      <c r="E39977" s="576"/>
    </row>
    <row r="39978" spans="5:5" ht="12" customHeight="1">
      <c r="E39978" s="576"/>
    </row>
    <row r="39979" spans="5:5" ht="12" customHeight="1">
      <c r="E39979" s="576"/>
    </row>
    <row r="39980" spans="5:5" ht="12" customHeight="1">
      <c r="E39980" s="576"/>
    </row>
    <row r="39981" spans="5:5" ht="12" customHeight="1">
      <c r="E39981" s="576"/>
    </row>
    <row r="39982" spans="5:5" ht="12" customHeight="1">
      <c r="E39982" s="576"/>
    </row>
    <row r="39983" spans="5:5" ht="12" customHeight="1">
      <c r="E39983" s="576"/>
    </row>
    <row r="39984" spans="5:5" ht="12" customHeight="1">
      <c r="E39984" s="576"/>
    </row>
    <row r="39985" spans="5:5" ht="12" customHeight="1">
      <c r="E39985" s="576"/>
    </row>
    <row r="39986" spans="5:5" ht="12" customHeight="1">
      <c r="E39986" s="576"/>
    </row>
    <row r="39987" spans="5:5" ht="12" customHeight="1">
      <c r="E39987" s="576"/>
    </row>
    <row r="39988" spans="5:5" ht="12" customHeight="1">
      <c r="E39988" s="576"/>
    </row>
    <row r="39989" spans="5:5" ht="12" customHeight="1">
      <c r="E39989" s="576"/>
    </row>
    <row r="39990" spans="5:5" ht="12" customHeight="1">
      <c r="E39990" s="576"/>
    </row>
    <row r="39991" spans="5:5" ht="12" customHeight="1">
      <c r="E39991" s="576"/>
    </row>
    <row r="39992" spans="5:5" ht="12" customHeight="1">
      <c r="E39992" s="576"/>
    </row>
    <row r="39993" spans="5:5" ht="12" customHeight="1">
      <c r="E39993" s="576"/>
    </row>
    <row r="39994" spans="5:5" ht="12" customHeight="1">
      <c r="E39994" s="576"/>
    </row>
    <row r="39995" spans="5:5" ht="12" customHeight="1">
      <c r="E39995" s="576"/>
    </row>
    <row r="39996" spans="5:5" ht="12" customHeight="1">
      <c r="E39996" s="576"/>
    </row>
    <row r="39997" spans="5:5" ht="12" customHeight="1">
      <c r="E39997" s="576"/>
    </row>
    <row r="39998" spans="5:5" ht="12" customHeight="1">
      <c r="E39998" s="576"/>
    </row>
    <row r="39999" spans="5:5" ht="12" customHeight="1">
      <c r="E39999" s="576"/>
    </row>
    <row r="40000" spans="5:5" ht="12" customHeight="1">
      <c r="E40000" s="576"/>
    </row>
    <row r="40001" spans="5:5" ht="12" customHeight="1">
      <c r="E40001" s="576"/>
    </row>
    <row r="40002" spans="5:5" ht="12" customHeight="1">
      <c r="E40002" s="576"/>
    </row>
    <row r="40003" spans="5:5" ht="12" customHeight="1">
      <c r="E40003" s="576"/>
    </row>
    <row r="40004" spans="5:5" ht="12" customHeight="1">
      <c r="E40004" s="576"/>
    </row>
    <row r="40005" spans="5:5" ht="12" customHeight="1">
      <c r="E40005" s="576"/>
    </row>
    <row r="40006" spans="5:5" ht="12" customHeight="1">
      <c r="E40006" s="576"/>
    </row>
    <row r="40007" spans="5:5" ht="12" customHeight="1">
      <c r="E40007" s="576"/>
    </row>
    <row r="40008" spans="5:5" ht="12" customHeight="1">
      <c r="E40008" s="576"/>
    </row>
    <row r="40009" spans="5:5" ht="12" customHeight="1">
      <c r="E40009" s="576"/>
    </row>
    <row r="40010" spans="5:5" ht="12" customHeight="1">
      <c r="E40010" s="576"/>
    </row>
    <row r="40011" spans="5:5" ht="12" customHeight="1">
      <c r="E40011" s="576"/>
    </row>
    <row r="40012" spans="5:5" ht="12" customHeight="1">
      <c r="E40012" s="576"/>
    </row>
    <row r="40013" spans="5:5" ht="12" customHeight="1">
      <c r="E40013" s="576"/>
    </row>
    <row r="40014" spans="5:5" ht="12" customHeight="1">
      <c r="E40014" s="576"/>
    </row>
    <row r="40015" spans="5:5" ht="12" customHeight="1">
      <c r="E40015" s="576"/>
    </row>
    <row r="40016" spans="5:5" ht="12" customHeight="1">
      <c r="E40016" s="576"/>
    </row>
    <row r="40017" spans="5:5" ht="12" customHeight="1">
      <c r="E40017" s="576"/>
    </row>
    <row r="40018" spans="5:5" ht="12" customHeight="1">
      <c r="E40018" s="576"/>
    </row>
    <row r="40019" spans="5:5" ht="12" customHeight="1">
      <c r="E40019" s="576"/>
    </row>
    <row r="40020" spans="5:5" ht="12" customHeight="1">
      <c r="E40020" s="576"/>
    </row>
    <row r="40021" spans="5:5" ht="12" customHeight="1">
      <c r="E40021" s="576"/>
    </row>
    <row r="40022" spans="5:5" ht="12" customHeight="1">
      <c r="E40022" s="576"/>
    </row>
    <row r="40023" spans="5:5" ht="12" customHeight="1">
      <c r="E40023" s="576"/>
    </row>
    <row r="40024" spans="5:5" ht="12" customHeight="1">
      <c r="E40024" s="576"/>
    </row>
    <row r="40025" spans="5:5" ht="12" customHeight="1">
      <c r="E40025" s="576"/>
    </row>
    <row r="40026" spans="5:5" ht="12" customHeight="1">
      <c r="E40026" s="576"/>
    </row>
    <row r="40027" spans="5:5" ht="12" customHeight="1">
      <c r="E40027" s="576"/>
    </row>
    <row r="40028" spans="5:5" ht="12" customHeight="1">
      <c r="E40028" s="576"/>
    </row>
    <row r="40029" spans="5:5" ht="12" customHeight="1">
      <c r="E40029" s="576"/>
    </row>
    <row r="40030" spans="5:5" ht="12" customHeight="1">
      <c r="E40030" s="576"/>
    </row>
    <row r="40031" spans="5:5" ht="12" customHeight="1">
      <c r="E40031" s="576"/>
    </row>
    <row r="40032" spans="5:5" ht="12" customHeight="1">
      <c r="E40032" s="576"/>
    </row>
    <row r="40033" spans="5:5" ht="12" customHeight="1">
      <c r="E40033" s="576"/>
    </row>
    <row r="40034" spans="5:5" ht="12" customHeight="1">
      <c r="E40034" s="576"/>
    </row>
    <row r="40035" spans="5:5" ht="12" customHeight="1">
      <c r="E40035" s="576"/>
    </row>
    <row r="40036" spans="5:5" ht="12" customHeight="1">
      <c r="E40036" s="576"/>
    </row>
    <row r="40037" spans="5:5" ht="12" customHeight="1">
      <c r="E40037" s="576"/>
    </row>
    <row r="40038" spans="5:5" ht="12" customHeight="1">
      <c r="E40038" s="576"/>
    </row>
    <row r="40039" spans="5:5" ht="12" customHeight="1">
      <c r="E40039" s="576"/>
    </row>
    <row r="40040" spans="5:5" ht="12" customHeight="1">
      <c r="E40040" s="576"/>
    </row>
    <row r="40041" spans="5:5" ht="12" customHeight="1">
      <c r="E40041" s="576"/>
    </row>
    <row r="40042" spans="5:5" ht="12" customHeight="1">
      <c r="E40042" s="576"/>
    </row>
    <row r="40043" spans="5:5" ht="12" customHeight="1">
      <c r="E40043" s="576"/>
    </row>
    <row r="40044" spans="5:5" ht="12" customHeight="1">
      <c r="E40044" s="576"/>
    </row>
    <row r="40045" spans="5:5" ht="12" customHeight="1">
      <c r="E40045" s="576"/>
    </row>
    <row r="40046" spans="5:5" ht="12" customHeight="1">
      <c r="E40046" s="576"/>
    </row>
    <row r="40047" spans="5:5" ht="12" customHeight="1">
      <c r="E40047" s="576"/>
    </row>
    <row r="40048" spans="5:5" ht="12" customHeight="1">
      <c r="E40048" s="576"/>
    </row>
    <row r="40049" spans="5:5" ht="12" customHeight="1">
      <c r="E40049" s="576"/>
    </row>
    <row r="40050" spans="5:5" ht="12" customHeight="1">
      <c r="E40050" s="576"/>
    </row>
    <row r="40051" spans="5:5" ht="12" customHeight="1">
      <c r="E40051" s="576"/>
    </row>
    <row r="40052" spans="5:5" ht="12" customHeight="1">
      <c r="E40052" s="576"/>
    </row>
    <row r="40053" spans="5:5" ht="12" customHeight="1">
      <c r="E40053" s="576"/>
    </row>
    <row r="40054" spans="5:5" ht="12" customHeight="1">
      <c r="E40054" s="576"/>
    </row>
    <row r="40055" spans="5:5" ht="12" customHeight="1">
      <c r="E40055" s="576"/>
    </row>
    <row r="40056" spans="5:5" ht="12" customHeight="1">
      <c r="E40056" s="576"/>
    </row>
    <row r="40057" spans="5:5" ht="12" customHeight="1">
      <c r="E40057" s="576"/>
    </row>
    <row r="40058" spans="5:5" ht="12" customHeight="1">
      <c r="E40058" s="576"/>
    </row>
    <row r="40059" spans="5:5" ht="12" customHeight="1">
      <c r="E40059" s="576"/>
    </row>
    <row r="40060" spans="5:5" ht="12" customHeight="1">
      <c r="E40060" s="576"/>
    </row>
    <row r="40061" spans="5:5" ht="12" customHeight="1">
      <c r="E40061" s="576"/>
    </row>
    <row r="40062" spans="5:5" ht="12" customHeight="1">
      <c r="E40062" s="576"/>
    </row>
    <row r="40063" spans="5:5" ht="12" customHeight="1">
      <c r="E40063" s="576"/>
    </row>
    <row r="40064" spans="5:5" ht="12" customHeight="1">
      <c r="E40064" s="576"/>
    </row>
    <row r="40065" spans="5:5" ht="12" customHeight="1">
      <c r="E40065" s="576"/>
    </row>
    <row r="40066" spans="5:5" ht="12" customHeight="1">
      <c r="E40066" s="576"/>
    </row>
    <row r="40067" spans="5:5" ht="12" customHeight="1">
      <c r="E40067" s="576"/>
    </row>
    <row r="40068" spans="5:5" ht="12" customHeight="1">
      <c r="E40068" s="576"/>
    </row>
    <row r="40069" spans="5:5" ht="12" customHeight="1">
      <c r="E40069" s="576"/>
    </row>
    <row r="40070" spans="5:5" ht="12" customHeight="1">
      <c r="E40070" s="576"/>
    </row>
    <row r="40071" spans="5:5" ht="12" customHeight="1">
      <c r="E40071" s="576"/>
    </row>
    <row r="40072" spans="5:5" ht="12" customHeight="1">
      <c r="E40072" s="576"/>
    </row>
    <row r="40073" spans="5:5" ht="12" customHeight="1">
      <c r="E40073" s="576"/>
    </row>
    <row r="40074" spans="5:5" ht="12" customHeight="1">
      <c r="E40074" s="576"/>
    </row>
    <row r="40075" spans="5:5" ht="12" customHeight="1">
      <c r="E40075" s="576"/>
    </row>
    <row r="40076" spans="5:5" ht="12" customHeight="1">
      <c r="E40076" s="576"/>
    </row>
    <row r="40077" spans="5:5" ht="12" customHeight="1">
      <c r="E40077" s="576"/>
    </row>
    <row r="40078" spans="5:5" ht="12" customHeight="1">
      <c r="E40078" s="576"/>
    </row>
    <row r="40079" spans="5:5" ht="12" customHeight="1">
      <c r="E40079" s="576"/>
    </row>
    <row r="40080" spans="5:5" ht="12" customHeight="1">
      <c r="E40080" s="576"/>
    </row>
    <row r="40081" spans="5:5" ht="12" customHeight="1">
      <c r="E40081" s="576"/>
    </row>
    <row r="40082" spans="5:5" ht="12" customHeight="1">
      <c r="E40082" s="576"/>
    </row>
    <row r="40083" spans="5:5" ht="12" customHeight="1">
      <c r="E40083" s="576"/>
    </row>
    <row r="40084" spans="5:5" ht="12" customHeight="1">
      <c r="E40084" s="576"/>
    </row>
    <row r="40085" spans="5:5" ht="12" customHeight="1">
      <c r="E40085" s="576"/>
    </row>
    <row r="40086" spans="5:5" ht="12" customHeight="1">
      <c r="E40086" s="576"/>
    </row>
    <row r="40087" spans="5:5" ht="12" customHeight="1">
      <c r="E40087" s="576"/>
    </row>
    <row r="40088" spans="5:5" ht="12" customHeight="1">
      <c r="E40088" s="576"/>
    </row>
    <row r="40089" spans="5:5" ht="12" customHeight="1">
      <c r="E40089" s="576"/>
    </row>
    <row r="40090" spans="5:5" ht="12" customHeight="1">
      <c r="E40090" s="576"/>
    </row>
    <row r="40091" spans="5:5" ht="12" customHeight="1">
      <c r="E40091" s="576"/>
    </row>
    <row r="40092" spans="5:5" ht="12" customHeight="1">
      <c r="E40092" s="576"/>
    </row>
    <row r="40093" spans="5:5" ht="12" customHeight="1">
      <c r="E40093" s="576"/>
    </row>
    <row r="40094" spans="5:5" ht="12" customHeight="1">
      <c r="E40094" s="576"/>
    </row>
    <row r="40095" spans="5:5" ht="12" customHeight="1">
      <c r="E40095" s="576"/>
    </row>
    <row r="40096" spans="5:5" ht="12" customHeight="1">
      <c r="E40096" s="576"/>
    </row>
    <row r="40097" spans="5:5" ht="12" customHeight="1">
      <c r="E40097" s="576"/>
    </row>
    <row r="40098" spans="5:5" ht="12" customHeight="1">
      <c r="E40098" s="576"/>
    </row>
    <row r="40099" spans="5:5" ht="12" customHeight="1">
      <c r="E40099" s="576"/>
    </row>
    <row r="40100" spans="5:5" ht="12" customHeight="1">
      <c r="E40100" s="576"/>
    </row>
    <row r="40101" spans="5:5" ht="12" customHeight="1">
      <c r="E40101" s="576"/>
    </row>
    <row r="40102" spans="5:5" ht="12" customHeight="1">
      <c r="E40102" s="576"/>
    </row>
    <row r="40103" spans="5:5" ht="12" customHeight="1">
      <c r="E40103" s="576"/>
    </row>
    <row r="40104" spans="5:5" ht="12" customHeight="1">
      <c r="E40104" s="576"/>
    </row>
    <row r="40105" spans="5:5" ht="12" customHeight="1">
      <c r="E40105" s="576"/>
    </row>
    <row r="40106" spans="5:5" ht="12" customHeight="1">
      <c r="E40106" s="576"/>
    </row>
    <row r="40107" spans="5:5" ht="12" customHeight="1">
      <c r="E40107" s="576"/>
    </row>
    <row r="40108" spans="5:5" ht="12" customHeight="1">
      <c r="E40108" s="576"/>
    </row>
    <row r="40109" spans="5:5" ht="12" customHeight="1">
      <c r="E40109" s="576"/>
    </row>
    <row r="40110" spans="5:5" ht="12" customHeight="1">
      <c r="E40110" s="576"/>
    </row>
    <row r="40111" spans="5:5" ht="12" customHeight="1">
      <c r="E40111" s="576"/>
    </row>
    <row r="40112" spans="5:5" ht="12" customHeight="1">
      <c r="E40112" s="576"/>
    </row>
    <row r="40113" spans="5:5" ht="12" customHeight="1">
      <c r="E40113" s="576"/>
    </row>
    <row r="40114" spans="5:5" ht="12" customHeight="1">
      <c r="E40114" s="576"/>
    </row>
    <row r="40115" spans="5:5" ht="12" customHeight="1">
      <c r="E40115" s="576"/>
    </row>
    <row r="40116" spans="5:5" ht="12" customHeight="1">
      <c r="E40116" s="576"/>
    </row>
    <row r="40117" spans="5:5" ht="12" customHeight="1">
      <c r="E40117" s="576"/>
    </row>
    <row r="40118" spans="5:5" ht="12" customHeight="1">
      <c r="E40118" s="576"/>
    </row>
    <row r="40119" spans="5:5" ht="12" customHeight="1">
      <c r="E40119" s="576"/>
    </row>
    <row r="40120" spans="5:5" ht="12" customHeight="1">
      <c r="E40120" s="576"/>
    </row>
    <row r="40121" spans="5:5" ht="12" customHeight="1">
      <c r="E40121" s="576"/>
    </row>
    <row r="40122" spans="5:5" ht="12" customHeight="1">
      <c r="E40122" s="576"/>
    </row>
    <row r="40123" spans="5:5" ht="12" customHeight="1">
      <c r="E40123" s="576"/>
    </row>
    <row r="40124" spans="5:5" ht="12" customHeight="1">
      <c r="E40124" s="576"/>
    </row>
    <row r="40125" spans="5:5" ht="12" customHeight="1">
      <c r="E40125" s="576"/>
    </row>
    <row r="40126" spans="5:5" ht="12" customHeight="1">
      <c r="E40126" s="576"/>
    </row>
    <row r="40127" spans="5:5" ht="12" customHeight="1">
      <c r="E40127" s="576"/>
    </row>
    <row r="40128" spans="5:5" ht="12" customHeight="1">
      <c r="E40128" s="576"/>
    </row>
    <row r="40129" spans="5:5" ht="12" customHeight="1">
      <c r="E40129" s="576"/>
    </row>
    <row r="40130" spans="5:5" ht="12" customHeight="1">
      <c r="E40130" s="576"/>
    </row>
    <row r="40131" spans="5:5" ht="12" customHeight="1">
      <c r="E40131" s="576"/>
    </row>
    <row r="40132" spans="5:5" ht="12" customHeight="1">
      <c r="E40132" s="576"/>
    </row>
    <row r="40133" spans="5:5" ht="12" customHeight="1">
      <c r="E40133" s="576"/>
    </row>
    <row r="40134" spans="5:5" ht="12" customHeight="1">
      <c r="E40134" s="576"/>
    </row>
    <row r="40135" spans="5:5" ht="12" customHeight="1">
      <c r="E40135" s="576"/>
    </row>
    <row r="40136" spans="5:5" ht="12" customHeight="1">
      <c r="E40136" s="576"/>
    </row>
    <row r="40137" spans="5:5" ht="12" customHeight="1">
      <c r="E40137" s="576"/>
    </row>
    <row r="40138" spans="5:5" ht="12" customHeight="1">
      <c r="E40138" s="576"/>
    </row>
    <row r="40139" spans="5:5" ht="12" customHeight="1">
      <c r="E40139" s="576"/>
    </row>
    <row r="40140" spans="5:5" ht="12" customHeight="1">
      <c r="E40140" s="576"/>
    </row>
    <row r="40141" spans="5:5" ht="12" customHeight="1">
      <c r="E40141" s="576"/>
    </row>
    <row r="40142" spans="5:5" ht="12" customHeight="1">
      <c r="E40142" s="576"/>
    </row>
    <row r="40143" spans="5:5" ht="12" customHeight="1">
      <c r="E40143" s="576"/>
    </row>
    <row r="40144" spans="5:5" ht="12" customHeight="1">
      <c r="E40144" s="576"/>
    </row>
    <row r="40145" spans="5:5" ht="12" customHeight="1">
      <c r="E40145" s="576"/>
    </row>
    <row r="40146" spans="5:5" ht="12" customHeight="1">
      <c r="E40146" s="576"/>
    </row>
    <row r="40147" spans="5:5" ht="12" customHeight="1">
      <c r="E40147" s="576"/>
    </row>
    <row r="40148" spans="5:5" ht="12" customHeight="1">
      <c r="E40148" s="576"/>
    </row>
    <row r="40149" spans="5:5" ht="12" customHeight="1">
      <c r="E40149" s="576"/>
    </row>
    <row r="40150" spans="5:5" ht="12" customHeight="1">
      <c r="E40150" s="576"/>
    </row>
    <row r="40151" spans="5:5" ht="12" customHeight="1">
      <c r="E40151" s="576"/>
    </row>
    <row r="40152" spans="5:5" ht="12" customHeight="1">
      <c r="E40152" s="576"/>
    </row>
    <row r="40153" spans="5:5" ht="12" customHeight="1">
      <c r="E40153" s="576"/>
    </row>
    <row r="40154" spans="5:5" ht="12" customHeight="1">
      <c r="E40154" s="576"/>
    </row>
    <row r="40155" spans="5:5" ht="12" customHeight="1">
      <c r="E40155" s="576"/>
    </row>
    <row r="40156" spans="5:5" ht="12" customHeight="1">
      <c r="E40156" s="576"/>
    </row>
    <row r="40157" spans="5:5" ht="12" customHeight="1">
      <c r="E40157" s="576"/>
    </row>
    <row r="40158" spans="5:5" ht="12" customHeight="1">
      <c r="E40158" s="576"/>
    </row>
    <row r="40159" spans="5:5" ht="12" customHeight="1">
      <c r="E40159" s="576"/>
    </row>
    <row r="40160" spans="5:5" ht="12" customHeight="1">
      <c r="E40160" s="576"/>
    </row>
    <row r="40161" spans="5:5" ht="12" customHeight="1">
      <c r="E40161" s="576"/>
    </row>
    <row r="40162" spans="5:5" ht="12" customHeight="1">
      <c r="E40162" s="576"/>
    </row>
    <row r="40163" spans="5:5" ht="12" customHeight="1">
      <c r="E40163" s="576"/>
    </row>
    <row r="40164" spans="5:5" ht="12" customHeight="1">
      <c r="E40164" s="576"/>
    </row>
    <row r="40165" spans="5:5" ht="12" customHeight="1">
      <c r="E40165" s="576"/>
    </row>
    <row r="40166" spans="5:5" ht="12" customHeight="1">
      <c r="E40166" s="576"/>
    </row>
    <row r="40167" spans="5:5" ht="12" customHeight="1">
      <c r="E40167" s="576"/>
    </row>
    <row r="40168" spans="5:5" ht="12" customHeight="1">
      <c r="E40168" s="576"/>
    </row>
    <row r="40169" spans="5:5" ht="12" customHeight="1">
      <c r="E40169" s="576"/>
    </row>
    <row r="40170" spans="5:5" ht="12" customHeight="1">
      <c r="E40170" s="576"/>
    </row>
    <row r="40171" spans="5:5" ht="12" customHeight="1">
      <c r="E40171" s="576"/>
    </row>
    <row r="40172" spans="5:5" ht="12" customHeight="1">
      <c r="E40172" s="576"/>
    </row>
    <row r="40173" spans="5:5" ht="12" customHeight="1">
      <c r="E40173" s="576"/>
    </row>
    <row r="40174" spans="5:5" ht="12" customHeight="1">
      <c r="E40174" s="576"/>
    </row>
    <row r="40175" spans="5:5" ht="12" customHeight="1">
      <c r="E40175" s="576"/>
    </row>
    <row r="40176" spans="5:5" ht="12" customHeight="1">
      <c r="E40176" s="576"/>
    </row>
    <row r="40177" spans="5:5" ht="12" customHeight="1">
      <c r="E40177" s="576"/>
    </row>
    <row r="40178" spans="5:5" ht="12" customHeight="1">
      <c r="E40178" s="576"/>
    </row>
    <row r="40179" spans="5:5" ht="12" customHeight="1">
      <c r="E40179" s="576"/>
    </row>
    <row r="40180" spans="5:5" ht="12" customHeight="1">
      <c r="E40180" s="576"/>
    </row>
    <row r="40181" spans="5:5" ht="12" customHeight="1">
      <c r="E40181" s="576"/>
    </row>
    <row r="40182" spans="5:5" ht="12" customHeight="1">
      <c r="E40182" s="576"/>
    </row>
    <row r="40183" spans="5:5" ht="12" customHeight="1">
      <c r="E40183" s="576"/>
    </row>
    <row r="40184" spans="5:5" ht="12" customHeight="1">
      <c r="E40184" s="576"/>
    </row>
    <row r="40185" spans="5:5" ht="12" customHeight="1">
      <c r="E40185" s="576"/>
    </row>
    <row r="40186" spans="5:5" ht="12" customHeight="1">
      <c r="E40186" s="576"/>
    </row>
    <row r="40187" spans="5:5" ht="12" customHeight="1">
      <c r="E40187" s="576"/>
    </row>
    <row r="40188" spans="5:5" ht="12" customHeight="1">
      <c r="E40188" s="576"/>
    </row>
    <row r="40189" spans="5:5" ht="12" customHeight="1">
      <c r="E40189" s="576"/>
    </row>
    <row r="40190" spans="5:5" ht="12" customHeight="1">
      <c r="E40190" s="576"/>
    </row>
    <row r="40191" spans="5:5" ht="12" customHeight="1">
      <c r="E40191" s="576"/>
    </row>
    <row r="40192" spans="5:5" ht="12" customHeight="1">
      <c r="E40192" s="576"/>
    </row>
    <row r="40193" spans="5:5" ht="12" customHeight="1">
      <c r="E40193" s="576"/>
    </row>
    <row r="40194" spans="5:5" ht="12" customHeight="1">
      <c r="E40194" s="576"/>
    </row>
    <row r="40195" spans="5:5" ht="12" customHeight="1">
      <c r="E40195" s="576"/>
    </row>
    <row r="40196" spans="5:5" ht="12" customHeight="1">
      <c r="E40196" s="576"/>
    </row>
    <row r="40197" spans="5:5" ht="12" customHeight="1">
      <c r="E40197" s="576"/>
    </row>
    <row r="40198" spans="5:5" ht="12" customHeight="1">
      <c r="E40198" s="576"/>
    </row>
    <row r="40199" spans="5:5" ht="12" customHeight="1">
      <c r="E40199" s="576"/>
    </row>
    <row r="40200" spans="5:5" ht="12" customHeight="1">
      <c r="E40200" s="576"/>
    </row>
    <row r="40201" spans="5:5" ht="12" customHeight="1">
      <c r="E40201" s="576"/>
    </row>
    <row r="40202" spans="5:5" ht="12" customHeight="1">
      <c r="E40202" s="576"/>
    </row>
    <row r="40203" spans="5:5" ht="12" customHeight="1">
      <c r="E40203" s="576"/>
    </row>
    <row r="40204" spans="5:5" ht="12" customHeight="1">
      <c r="E40204" s="576"/>
    </row>
    <row r="40205" spans="5:5" ht="12" customHeight="1">
      <c r="E40205" s="576"/>
    </row>
    <row r="40206" spans="5:5" ht="12" customHeight="1">
      <c r="E40206" s="576"/>
    </row>
    <row r="40207" spans="5:5" ht="12" customHeight="1">
      <c r="E40207" s="576"/>
    </row>
    <row r="40208" spans="5:5" ht="12" customHeight="1">
      <c r="E40208" s="576"/>
    </row>
    <row r="40209" spans="5:5" ht="12" customHeight="1">
      <c r="E40209" s="576"/>
    </row>
    <row r="40210" spans="5:5" ht="12" customHeight="1">
      <c r="E40210" s="576"/>
    </row>
    <row r="40211" spans="5:5" ht="12" customHeight="1">
      <c r="E40211" s="576"/>
    </row>
    <row r="40212" spans="5:5" ht="12" customHeight="1">
      <c r="E40212" s="576"/>
    </row>
    <row r="40213" spans="5:5" ht="12" customHeight="1">
      <c r="E40213" s="576"/>
    </row>
    <row r="40214" spans="5:5" ht="12" customHeight="1">
      <c r="E40214" s="576"/>
    </row>
    <row r="40215" spans="5:5" ht="12" customHeight="1">
      <c r="E40215" s="576"/>
    </row>
    <row r="40216" spans="5:5" ht="12" customHeight="1">
      <c r="E40216" s="576"/>
    </row>
    <row r="40217" spans="5:5" ht="12" customHeight="1">
      <c r="E40217" s="576"/>
    </row>
    <row r="40218" spans="5:5" ht="12" customHeight="1">
      <c r="E40218" s="576"/>
    </row>
    <row r="40219" spans="5:5" ht="12" customHeight="1">
      <c r="E40219" s="576"/>
    </row>
    <row r="40220" spans="5:5" ht="12" customHeight="1">
      <c r="E40220" s="576"/>
    </row>
    <row r="40221" spans="5:5" ht="12" customHeight="1">
      <c r="E40221" s="576"/>
    </row>
    <row r="40222" spans="5:5" ht="12" customHeight="1">
      <c r="E40222" s="576"/>
    </row>
    <row r="40223" spans="5:5" ht="12" customHeight="1">
      <c r="E40223" s="576"/>
    </row>
    <row r="40224" spans="5:5" ht="12" customHeight="1">
      <c r="E40224" s="576"/>
    </row>
    <row r="40225" spans="5:5" ht="12" customHeight="1">
      <c r="E40225" s="576"/>
    </row>
    <row r="40226" spans="5:5" ht="12" customHeight="1">
      <c r="E40226" s="576"/>
    </row>
    <row r="40227" spans="5:5" ht="12" customHeight="1">
      <c r="E40227" s="576"/>
    </row>
    <row r="40228" spans="5:5" ht="12" customHeight="1">
      <c r="E40228" s="576"/>
    </row>
    <row r="40229" spans="5:5" ht="12" customHeight="1">
      <c r="E40229" s="576"/>
    </row>
    <row r="40230" spans="5:5" ht="12" customHeight="1">
      <c r="E40230" s="576"/>
    </row>
    <row r="40231" spans="5:5" ht="12" customHeight="1">
      <c r="E40231" s="576"/>
    </row>
    <row r="40232" spans="5:5" ht="12" customHeight="1">
      <c r="E40232" s="576"/>
    </row>
    <row r="40233" spans="5:5" ht="12" customHeight="1">
      <c r="E40233" s="576"/>
    </row>
    <row r="40234" spans="5:5" ht="12" customHeight="1">
      <c r="E40234" s="576"/>
    </row>
    <row r="40235" spans="5:5" ht="12" customHeight="1">
      <c r="E40235" s="576"/>
    </row>
    <row r="40236" spans="5:5" ht="12" customHeight="1">
      <c r="E40236" s="576"/>
    </row>
    <row r="40237" spans="5:5" ht="12" customHeight="1">
      <c r="E40237" s="576"/>
    </row>
    <row r="40238" spans="5:5" ht="12" customHeight="1">
      <c r="E40238" s="576"/>
    </row>
    <row r="40239" spans="5:5" ht="12" customHeight="1">
      <c r="E40239" s="576"/>
    </row>
    <row r="40240" spans="5:5" ht="12" customHeight="1">
      <c r="E40240" s="576"/>
    </row>
    <row r="40241" spans="5:5" ht="12" customHeight="1">
      <c r="E40241" s="576"/>
    </row>
    <row r="40242" spans="5:5" ht="12" customHeight="1">
      <c r="E40242" s="576"/>
    </row>
    <row r="40243" spans="5:5" ht="12" customHeight="1">
      <c r="E40243" s="576"/>
    </row>
    <row r="40244" spans="5:5" ht="12" customHeight="1">
      <c r="E40244" s="576"/>
    </row>
    <row r="40245" spans="5:5" ht="12" customHeight="1">
      <c r="E40245" s="576"/>
    </row>
    <row r="40246" spans="5:5" ht="12" customHeight="1">
      <c r="E40246" s="576"/>
    </row>
    <row r="40247" spans="5:5" ht="12" customHeight="1">
      <c r="E40247" s="576"/>
    </row>
    <row r="40248" spans="5:5" ht="12" customHeight="1">
      <c r="E40248" s="576"/>
    </row>
    <row r="40249" spans="5:5" ht="12" customHeight="1">
      <c r="E40249" s="576"/>
    </row>
    <row r="40250" spans="5:5" ht="12" customHeight="1">
      <c r="E40250" s="576"/>
    </row>
    <row r="40251" spans="5:5" ht="12" customHeight="1">
      <c r="E40251" s="576"/>
    </row>
    <row r="40252" spans="5:5" ht="12" customHeight="1">
      <c r="E40252" s="576"/>
    </row>
    <row r="40253" spans="5:5" ht="12" customHeight="1">
      <c r="E40253" s="576"/>
    </row>
    <row r="40254" spans="5:5" ht="12" customHeight="1">
      <c r="E40254" s="576"/>
    </row>
    <row r="40255" spans="5:5" ht="12" customHeight="1">
      <c r="E40255" s="576"/>
    </row>
    <row r="40256" spans="5:5" ht="12" customHeight="1">
      <c r="E40256" s="576"/>
    </row>
    <row r="40257" spans="5:5" ht="12" customHeight="1">
      <c r="E40257" s="576"/>
    </row>
    <row r="40258" spans="5:5" ht="12" customHeight="1">
      <c r="E40258" s="576"/>
    </row>
    <row r="40259" spans="5:5" ht="12" customHeight="1">
      <c r="E40259" s="576"/>
    </row>
    <row r="40260" spans="5:5" ht="12" customHeight="1">
      <c r="E40260" s="576"/>
    </row>
    <row r="40261" spans="5:5" ht="12" customHeight="1">
      <c r="E40261" s="576"/>
    </row>
    <row r="40262" spans="5:5" ht="12" customHeight="1">
      <c r="E40262" s="576"/>
    </row>
    <row r="40263" spans="5:5" ht="12" customHeight="1">
      <c r="E40263" s="576"/>
    </row>
    <row r="40264" spans="5:5" ht="12" customHeight="1">
      <c r="E40264" s="576"/>
    </row>
    <row r="40265" spans="5:5" ht="12" customHeight="1">
      <c r="E40265" s="576"/>
    </row>
    <row r="40266" spans="5:5" ht="12" customHeight="1">
      <c r="E40266" s="576"/>
    </row>
    <row r="40267" spans="5:5" ht="12" customHeight="1">
      <c r="E40267" s="576"/>
    </row>
    <row r="40268" spans="5:5" ht="12" customHeight="1">
      <c r="E40268" s="576"/>
    </row>
    <row r="40269" spans="5:5" ht="12" customHeight="1">
      <c r="E40269" s="576"/>
    </row>
    <row r="40270" spans="5:5" ht="12" customHeight="1">
      <c r="E40270" s="576"/>
    </row>
    <row r="40271" spans="5:5" ht="12" customHeight="1">
      <c r="E40271" s="576"/>
    </row>
    <row r="40272" spans="5:5" ht="12" customHeight="1">
      <c r="E40272" s="576"/>
    </row>
    <row r="40273" spans="5:5" ht="12" customHeight="1">
      <c r="E40273" s="576"/>
    </row>
    <row r="40274" spans="5:5" ht="12" customHeight="1">
      <c r="E40274" s="576"/>
    </row>
    <row r="40275" spans="5:5" ht="12" customHeight="1">
      <c r="E40275" s="576"/>
    </row>
    <row r="40276" spans="5:5" ht="12" customHeight="1">
      <c r="E40276" s="576"/>
    </row>
    <row r="40277" spans="5:5" ht="12" customHeight="1">
      <c r="E40277" s="576"/>
    </row>
    <row r="40278" spans="5:5" ht="12" customHeight="1">
      <c r="E40278" s="576"/>
    </row>
    <row r="40279" spans="5:5" ht="12" customHeight="1">
      <c r="E40279" s="576"/>
    </row>
    <row r="40280" spans="5:5" ht="12" customHeight="1">
      <c r="E40280" s="576"/>
    </row>
    <row r="40281" spans="5:5" ht="12" customHeight="1">
      <c r="E40281" s="576"/>
    </row>
    <row r="40282" spans="5:5" ht="12" customHeight="1">
      <c r="E40282" s="576"/>
    </row>
    <row r="40283" spans="5:5" ht="12" customHeight="1">
      <c r="E40283" s="576"/>
    </row>
    <row r="40284" spans="5:5" ht="12" customHeight="1">
      <c r="E40284" s="576"/>
    </row>
    <row r="40285" spans="5:5" ht="12" customHeight="1">
      <c r="E40285" s="576"/>
    </row>
    <row r="40286" spans="5:5" ht="12" customHeight="1">
      <c r="E40286" s="576"/>
    </row>
    <row r="40287" spans="5:5" ht="12" customHeight="1">
      <c r="E40287" s="576"/>
    </row>
    <row r="40288" spans="5:5" ht="12" customHeight="1">
      <c r="E40288" s="576"/>
    </row>
    <row r="40289" spans="5:5" ht="12" customHeight="1">
      <c r="E40289" s="576"/>
    </row>
    <row r="40290" spans="5:5" ht="12" customHeight="1">
      <c r="E40290" s="576"/>
    </row>
    <row r="40291" spans="5:5" ht="12" customHeight="1">
      <c r="E40291" s="576"/>
    </row>
    <row r="40292" spans="5:5" ht="12" customHeight="1">
      <c r="E40292" s="576"/>
    </row>
    <row r="40293" spans="5:5" ht="12" customHeight="1">
      <c r="E40293" s="576"/>
    </row>
    <row r="40294" spans="5:5" ht="12" customHeight="1">
      <c r="E40294" s="576"/>
    </row>
    <row r="40295" spans="5:5" ht="12" customHeight="1">
      <c r="E40295" s="576"/>
    </row>
    <row r="40296" spans="5:5" ht="12" customHeight="1">
      <c r="E40296" s="576"/>
    </row>
    <row r="40297" spans="5:5" ht="12" customHeight="1">
      <c r="E40297" s="576"/>
    </row>
    <row r="40298" spans="5:5" ht="12" customHeight="1">
      <c r="E40298" s="576"/>
    </row>
    <row r="40299" spans="5:5" ht="12" customHeight="1">
      <c r="E40299" s="576"/>
    </row>
    <row r="40300" spans="5:5" ht="12" customHeight="1">
      <c r="E40300" s="576"/>
    </row>
    <row r="40301" spans="5:5" ht="12" customHeight="1">
      <c r="E40301" s="576"/>
    </row>
    <row r="40302" spans="5:5" ht="12" customHeight="1">
      <c r="E40302" s="576"/>
    </row>
    <row r="40303" spans="5:5" ht="12" customHeight="1">
      <c r="E40303" s="576"/>
    </row>
    <row r="40304" spans="5:5" ht="12" customHeight="1">
      <c r="E40304" s="576"/>
    </row>
    <row r="40305" spans="5:5" ht="12" customHeight="1">
      <c r="E40305" s="576"/>
    </row>
    <row r="40306" spans="5:5" ht="12" customHeight="1">
      <c r="E40306" s="576"/>
    </row>
    <row r="40307" spans="5:5" ht="12" customHeight="1">
      <c r="E40307" s="576"/>
    </row>
    <row r="40308" spans="5:5" ht="12" customHeight="1">
      <c r="E40308" s="576"/>
    </row>
    <row r="40309" spans="5:5" ht="12" customHeight="1">
      <c r="E40309" s="576"/>
    </row>
    <row r="40310" spans="5:5" ht="12" customHeight="1">
      <c r="E40310" s="576"/>
    </row>
    <row r="40311" spans="5:5" ht="12" customHeight="1">
      <c r="E40311" s="576"/>
    </row>
    <row r="40312" spans="5:5" ht="12" customHeight="1">
      <c r="E40312" s="576"/>
    </row>
    <row r="40313" spans="5:5" ht="12" customHeight="1">
      <c r="E40313" s="576"/>
    </row>
    <row r="40314" spans="5:5" ht="12" customHeight="1">
      <c r="E40314" s="576"/>
    </row>
    <row r="40315" spans="5:5" ht="12" customHeight="1">
      <c r="E40315" s="576"/>
    </row>
    <row r="40316" spans="5:5" ht="12" customHeight="1">
      <c r="E40316" s="576"/>
    </row>
    <row r="40317" spans="5:5" ht="12" customHeight="1">
      <c r="E40317" s="576"/>
    </row>
    <row r="40318" spans="5:5" ht="12" customHeight="1">
      <c r="E40318" s="576"/>
    </row>
    <row r="40319" spans="5:5" ht="12" customHeight="1">
      <c r="E40319" s="576"/>
    </row>
    <row r="40320" spans="5:5" ht="12" customHeight="1">
      <c r="E40320" s="576"/>
    </row>
    <row r="40321" spans="5:5" ht="12" customHeight="1">
      <c r="E40321" s="576"/>
    </row>
    <row r="40322" spans="5:5" ht="12" customHeight="1">
      <c r="E40322" s="576"/>
    </row>
    <row r="40323" spans="5:5" ht="12" customHeight="1">
      <c r="E40323" s="576"/>
    </row>
    <row r="40324" spans="5:5" ht="12" customHeight="1">
      <c r="E40324" s="576"/>
    </row>
    <row r="40325" spans="5:5" ht="12" customHeight="1">
      <c r="E40325" s="576"/>
    </row>
    <row r="40326" spans="5:5" ht="12" customHeight="1">
      <c r="E40326" s="576"/>
    </row>
    <row r="40327" spans="5:5" ht="12" customHeight="1">
      <c r="E40327" s="576"/>
    </row>
    <row r="40328" spans="5:5" ht="12" customHeight="1">
      <c r="E40328" s="576"/>
    </row>
    <row r="40329" spans="5:5" ht="12" customHeight="1">
      <c r="E40329" s="576"/>
    </row>
    <row r="40330" spans="5:5" ht="12" customHeight="1">
      <c r="E40330" s="576"/>
    </row>
    <row r="40331" spans="5:5" ht="12" customHeight="1">
      <c r="E40331" s="576"/>
    </row>
    <row r="40332" spans="5:5" ht="12" customHeight="1">
      <c r="E40332" s="576"/>
    </row>
    <row r="40333" spans="5:5" ht="12" customHeight="1">
      <c r="E40333" s="576"/>
    </row>
    <row r="40334" spans="5:5" ht="12" customHeight="1">
      <c r="E40334" s="576"/>
    </row>
    <row r="40335" spans="5:5" ht="12" customHeight="1">
      <c r="E40335" s="576"/>
    </row>
    <row r="40336" spans="5:5" ht="12" customHeight="1">
      <c r="E40336" s="576"/>
    </row>
    <row r="40337" spans="5:5" ht="12" customHeight="1">
      <c r="E40337" s="576"/>
    </row>
    <row r="40338" spans="5:5" ht="12" customHeight="1">
      <c r="E40338" s="576"/>
    </row>
    <row r="40339" spans="5:5" ht="12" customHeight="1">
      <c r="E40339" s="576"/>
    </row>
    <row r="40340" spans="5:5" ht="12" customHeight="1">
      <c r="E40340" s="576"/>
    </row>
    <row r="40341" spans="5:5" ht="12" customHeight="1">
      <c r="E40341" s="576"/>
    </row>
    <row r="40342" spans="5:5" ht="12" customHeight="1">
      <c r="E40342" s="576"/>
    </row>
    <row r="40343" spans="5:5" ht="12" customHeight="1">
      <c r="E40343" s="576"/>
    </row>
    <row r="40344" spans="5:5" ht="12" customHeight="1">
      <c r="E40344" s="576"/>
    </row>
    <row r="40345" spans="5:5" ht="12" customHeight="1">
      <c r="E40345" s="576"/>
    </row>
    <row r="40346" spans="5:5" ht="12" customHeight="1">
      <c r="E40346" s="576"/>
    </row>
    <row r="40347" spans="5:5" ht="12" customHeight="1">
      <c r="E40347" s="576"/>
    </row>
    <row r="40348" spans="5:5" ht="12" customHeight="1">
      <c r="E40348" s="576"/>
    </row>
    <row r="40349" spans="5:5" ht="12" customHeight="1">
      <c r="E40349" s="576"/>
    </row>
    <row r="40350" spans="5:5" ht="12" customHeight="1">
      <c r="E40350" s="576"/>
    </row>
    <row r="40351" spans="5:5" ht="12" customHeight="1">
      <c r="E40351" s="576"/>
    </row>
    <row r="40352" spans="5:5" ht="12" customHeight="1">
      <c r="E40352" s="576"/>
    </row>
    <row r="40353" spans="5:5" ht="12" customHeight="1">
      <c r="E40353" s="576"/>
    </row>
    <row r="40354" spans="5:5" ht="12" customHeight="1">
      <c r="E40354" s="576"/>
    </row>
    <row r="40355" spans="5:5" ht="12" customHeight="1">
      <c r="E40355" s="576"/>
    </row>
    <row r="40356" spans="5:5" ht="12" customHeight="1">
      <c r="E40356" s="576"/>
    </row>
    <row r="40357" spans="5:5" ht="12" customHeight="1">
      <c r="E40357" s="576"/>
    </row>
    <row r="40358" spans="5:5" ht="12" customHeight="1">
      <c r="E40358" s="576"/>
    </row>
    <row r="40359" spans="5:5" ht="12" customHeight="1">
      <c r="E40359" s="576"/>
    </row>
    <row r="40360" spans="5:5" ht="12" customHeight="1">
      <c r="E40360" s="576"/>
    </row>
    <row r="40361" spans="5:5" ht="12" customHeight="1">
      <c r="E40361" s="576"/>
    </row>
    <row r="40362" spans="5:5" ht="12" customHeight="1">
      <c r="E40362" s="576"/>
    </row>
    <row r="40363" spans="5:5" ht="12" customHeight="1">
      <c r="E40363" s="576"/>
    </row>
    <row r="40364" spans="5:5" ht="12" customHeight="1">
      <c r="E40364" s="576"/>
    </row>
    <row r="40365" spans="5:5" ht="12" customHeight="1">
      <c r="E40365" s="576"/>
    </row>
    <row r="40366" spans="5:5" ht="12" customHeight="1">
      <c r="E40366" s="576"/>
    </row>
    <row r="40367" spans="5:5" ht="12" customHeight="1">
      <c r="E40367" s="576"/>
    </row>
    <row r="40368" spans="5:5" ht="12" customHeight="1">
      <c r="E40368" s="576"/>
    </row>
    <row r="40369" spans="5:5" ht="12" customHeight="1">
      <c r="E40369" s="576"/>
    </row>
    <row r="40370" spans="5:5" ht="12" customHeight="1">
      <c r="E40370" s="576"/>
    </row>
    <row r="40371" spans="5:5" ht="12" customHeight="1">
      <c r="E40371" s="576"/>
    </row>
    <row r="40372" spans="5:5" ht="12" customHeight="1">
      <c r="E40372" s="576"/>
    </row>
    <row r="40373" spans="5:5" ht="12" customHeight="1">
      <c r="E40373" s="576"/>
    </row>
    <row r="40374" spans="5:5" ht="12" customHeight="1">
      <c r="E40374" s="576"/>
    </row>
    <row r="40375" spans="5:5" ht="12" customHeight="1">
      <c r="E40375" s="576"/>
    </row>
    <row r="40376" spans="5:5" ht="12" customHeight="1">
      <c r="E40376" s="576"/>
    </row>
    <row r="40377" spans="5:5" ht="12" customHeight="1">
      <c r="E40377" s="576"/>
    </row>
    <row r="40378" spans="5:5" ht="12" customHeight="1">
      <c r="E40378" s="576"/>
    </row>
    <row r="40379" spans="5:5" ht="12" customHeight="1">
      <c r="E40379" s="576"/>
    </row>
    <row r="40380" spans="5:5" ht="12" customHeight="1">
      <c r="E40380" s="576"/>
    </row>
    <row r="40381" spans="5:5" ht="12" customHeight="1">
      <c r="E40381" s="576"/>
    </row>
    <row r="40382" spans="5:5" ht="12" customHeight="1">
      <c r="E40382" s="576"/>
    </row>
    <row r="40383" spans="5:5" ht="12" customHeight="1">
      <c r="E40383" s="576"/>
    </row>
    <row r="40384" spans="5:5" ht="12" customHeight="1">
      <c r="E40384" s="576"/>
    </row>
    <row r="40385" spans="5:5" ht="12" customHeight="1">
      <c r="E40385" s="576"/>
    </row>
    <row r="40386" spans="5:5" ht="12" customHeight="1">
      <c r="E40386" s="576"/>
    </row>
    <row r="40387" spans="5:5" ht="12" customHeight="1">
      <c r="E40387" s="576"/>
    </row>
    <row r="40388" spans="5:5" ht="12" customHeight="1">
      <c r="E40388" s="576"/>
    </row>
    <row r="40389" spans="5:5" ht="12" customHeight="1">
      <c r="E40389" s="576"/>
    </row>
    <row r="40390" spans="5:5" ht="12" customHeight="1">
      <c r="E40390" s="576"/>
    </row>
    <row r="40391" spans="5:5" ht="12" customHeight="1">
      <c r="E40391" s="576"/>
    </row>
    <row r="40392" spans="5:5" ht="12" customHeight="1">
      <c r="E40392" s="576"/>
    </row>
    <row r="40393" spans="5:5" ht="12" customHeight="1">
      <c r="E40393" s="576"/>
    </row>
    <row r="40394" spans="5:5" ht="12" customHeight="1">
      <c r="E40394" s="576"/>
    </row>
    <row r="40395" spans="5:5" ht="12" customHeight="1">
      <c r="E40395" s="576"/>
    </row>
    <row r="40396" spans="5:5" ht="12" customHeight="1">
      <c r="E40396" s="576"/>
    </row>
    <row r="40397" spans="5:5" ht="12" customHeight="1">
      <c r="E40397" s="576"/>
    </row>
    <row r="40398" spans="5:5" ht="12" customHeight="1">
      <c r="E40398" s="576"/>
    </row>
    <row r="40399" spans="5:5" ht="12" customHeight="1">
      <c r="E40399" s="576"/>
    </row>
    <row r="40400" spans="5:5" ht="12" customHeight="1">
      <c r="E40400" s="576"/>
    </row>
    <row r="40401" spans="5:5" ht="12" customHeight="1">
      <c r="E40401" s="576"/>
    </row>
    <row r="40402" spans="5:5" ht="12" customHeight="1">
      <c r="E40402" s="576"/>
    </row>
    <row r="40403" spans="5:5" ht="12" customHeight="1">
      <c r="E40403" s="576"/>
    </row>
    <row r="40404" spans="5:5" ht="12" customHeight="1">
      <c r="E40404" s="576"/>
    </row>
    <row r="40405" spans="5:5" ht="12" customHeight="1">
      <c r="E40405" s="576"/>
    </row>
    <row r="40406" spans="5:5" ht="12" customHeight="1">
      <c r="E40406" s="576"/>
    </row>
    <row r="40407" spans="5:5" ht="12" customHeight="1">
      <c r="E40407" s="576"/>
    </row>
    <row r="40408" spans="5:5" ht="12" customHeight="1">
      <c r="E40408" s="576"/>
    </row>
    <row r="40409" spans="5:5" ht="12" customHeight="1">
      <c r="E40409" s="576"/>
    </row>
    <row r="40410" spans="5:5" ht="12" customHeight="1">
      <c r="E40410" s="576"/>
    </row>
    <row r="40411" spans="5:5" ht="12" customHeight="1">
      <c r="E40411" s="576"/>
    </row>
    <row r="40412" spans="5:5" ht="12" customHeight="1">
      <c r="E40412" s="576"/>
    </row>
    <row r="40413" spans="5:5" ht="12" customHeight="1">
      <c r="E40413" s="576"/>
    </row>
    <row r="40414" spans="5:5" ht="12" customHeight="1">
      <c r="E40414" s="576"/>
    </row>
    <row r="40415" spans="5:5" ht="12" customHeight="1">
      <c r="E40415" s="576"/>
    </row>
    <row r="40416" spans="5:5" ht="12" customHeight="1">
      <c r="E40416" s="576"/>
    </row>
    <row r="40417" spans="5:5" ht="12" customHeight="1">
      <c r="E40417" s="576"/>
    </row>
    <row r="40418" spans="5:5" ht="12" customHeight="1">
      <c r="E40418" s="576"/>
    </row>
    <row r="40419" spans="5:5" ht="12" customHeight="1">
      <c r="E40419" s="576"/>
    </row>
    <row r="40420" spans="5:5" ht="12" customHeight="1">
      <c r="E40420" s="576"/>
    </row>
    <row r="40421" spans="5:5" ht="12" customHeight="1">
      <c r="E40421" s="576"/>
    </row>
    <row r="40422" spans="5:5" ht="12" customHeight="1">
      <c r="E40422" s="576"/>
    </row>
    <row r="40423" spans="5:5" ht="12" customHeight="1">
      <c r="E40423" s="576"/>
    </row>
    <row r="40424" spans="5:5" ht="12" customHeight="1">
      <c r="E40424" s="576"/>
    </row>
    <row r="40425" spans="5:5" ht="12" customHeight="1">
      <c r="E40425" s="576"/>
    </row>
    <row r="40426" spans="5:5" ht="12" customHeight="1">
      <c r="E40426" s="576"/>
    </row>
    <row r="40427" spans="5:5" ht="12" customHeight="1">
      <c r="E40427" s="576"/>
    </row>
    <row r="40428" spans="5:5" ht="12" customHeight="1">
      <c r="E40428" s="576"/>
    </row>
    <row r="40429" spans="5:5" ht="12" customHeight="1">
      <c r="E40429" s="576"/>
    </row>
    <row r="40430" spans="5:5" ht="12" customHeight="1">
      <c r="E40430" s="576"/>
    </row>
    <row r="40431" spans="5:5" ht="12" customHeight="1">
      <c r="E40431" s="576"/>
    </row>
    <row r="40432" spans="5:5" ht="12" customHeight="1">
      <c r="E40432" s="576"/>
    </row>
    <row r="40433" spans="5:5" ht="12" customHeight="1">
      <c r="E40433" s="576"/>
    </row>
    <row r="40434" spans="5:5" ht="12" customHeight="1">
      <c r="E40434" s="576"/>
    </row>
    <row r="40435" spans="5:5" ht="12" customHeight="1">
      <c r="E40435" s="576"/>
    </row>
    <row r="40436" spans="5:5" ht="12" customHeight="1">
      <c r="E40436" s="576"/>
    </row>
    <row r="40437" spans="5:5" ht="12" customHeight="1">
      <c r="E40437" s="576"/>
    </row>
    <row r="40438" spans="5:5" ht="12" customHeight="1">
      <c r="E40438" s="576"/>
    </row>
    <row r="40439" spans="5:5" ht="12" customHeight="1">
      <c r="E40439" s="576"/>
    </row>
    <row r="40440" spans="5:5" ht="12" customHeight="1">
      <c r="E40440" s="576"/>
    </row>
    <row r="40441" spans="5:5" ht="12" customHeight="1">
      <c r="E40441" s="576"/>
    </row>
    <row r="40442" spans="5:5" ht="12" customHeight="1">
      <c r="E40442" s="576"/>
    </row>
    <row r="40443" spans="5:5" ht="12" customHeight="1">
      <c r="E40443" s="576"/>
    </row>
    <row r="40444" spans="5:5" ht="12" customHeight="1">
      <c r="E40444" s="576"/>
    </row>
    <row r="40445" spans="5:5" ht="12" customHeight="1">
      <c r="E40445" s="576"/>
    </row>
    <row r="40446" spans="5:5" ht="12" customHeight="1">
      <c r="E40446" s="576"/>
    </row>
    <row r="40447" spans="5:5" ht="12" customHeight="1">
      <c r="E40447" s="576"/>
    </row>
    <row r="40448" spans="5:5" ht="12" customHeight="1">
      <c r="E40448" s="576"/>
    </row>
    <row r="40449" spans="5:5" ht="12" customHeight="1">
      <c r="E40449" s="576"/>
    </row>
    <row r="40450" spans="5:5" ht="12" customHeight="1">
      <c r="E40450" s="576"/>
    </row>
    <row r="40451" spans="5:5" ht="12" customHeight="1">
      <c r="E40451" s="576"/>
    </row>
    <row r="40452" spans="5:5" ht="12" customHeight="1">
      <c r="E40452" s="576"/>
    </row>
    <row r="40453" spans="5:5" ht="12" customHeight="1">
      <c r="E40453" s="576"/>
    </row>
    <row r="40454" spans="5:5" ht="12" customHeight="1">
      <c r="E40454" s="576"/>
    </row>
    <row r="40455" spans="5:5" ht="12" customHeight="1">
      <c r="E40455" s="576"/>
    </row>
    <row r="40456" spans="5:5" ht="12" customHeight="1">
      <c r="E40456" s="576"/>
    </row>
    <row r="40457" spans="5:5" ht="12" customHeight="1">
      <c r="E40457" s="576"/>
    </row>
    <row r="40458" spans="5:5" ht="12" customHeight="1">
      <c r="E40458" s="576"/>
    </row>
    <row r="40459" spans="5:5" ht="12" customHeight="1">
      <c r="E40459" s="576"/>
    </row>
    <row r="40460" spans="5:5" ht="12" customHeight="1">
      <c r="E40460" s="576"/>
    </row>
    <row r="40461" spans="5:5" ht="12" customHeight="1">
      <c r="E40461" s="576"/>
    </row>
    <row r="40462" spans="5:5" ht="12" customHeight="1">
      <c r="E40462" s="576"/>
    </row>
    <row r="40463" spans="5:5" ht="12" customHeight="1">
      <c r="E40463" s="576"/>
    </row>
    <row r="40464" spans="5:5" ht="12" customHeight="1">
      <c r="E40464" s="576"/>
    </row>
    <row r="40465" spans="5:5" ht="12" customHeight="1">
      <c r="E40465" s="576"/>
    </row>
    <row r="40466" spans="5:5" ht="12" customHeight="1">
      <c r="E40466" s="576"/>
    </row>
    <row r="40467" spans="5:5" ht="12" customHeight="1">
      <c r="E40467" s="576"/>
    </row>
    <row r="40468" spans="5:5" ht="12" customHeight="1">
      <c r="E40468" s="576"/>
    </row>
    <row r="40469" spans="5:5" ht="12" customHeight="1">
      <c r="E40469" s="576"/>
    </row>
    <row r="40470" spans="5:5" ht="12" customHeight="1">
      <c r="E40470" s="576"/>
    </row>
    <row r="40471" spans="5:5" ht="12" customHeight="1">
      <c r="E40471" s="576"/>
    </row>
    <row r="40472" spans="5:5" ht="12" customHeight="1">
      <c r="E40472" s="576"/>
    </row>
    <row r="40473" spans="5:5" ht="12" customHeight="1">
      <c r="E40473" s="576"/>
    </row>
    <row r="40474" spans="5:5" ht="12" customHeight="1">
      <c r="E40474" s="576"/>
    </row>
    <row r="40475" spans="5:5" ht="12" customHeight="1">
      <c r="E40475" s="576"/>
    </row>
    <row r="40476" spans="5:5" ht="12" customHeight="1">
      <c r="E40476" s="576"/>
    </row>
    <row r="40477" spans="5:5" ht="12" customHeight="1">
      <c r="E40477" s="576"/>
    </row>
    <row r="40478" spans="5:5" ht="12" customHeight="1">
      <c r="E40478" s="576"/>
    </row>
    <row r="40479" spans="5:5" ht="12" customHeight="1">
      <c r="E40479" s="576"/>
    </row>
    <row r="40480" spans="5:5" ht="12" customHeight="1">
      <c r="E40480" s="576"/>
    </row>
    <row r="40481" spans="5:5" ht="12" customHeight="1">
      <c r="E40481" s="576"/>
    </row>
    <row r="40482" spans="5:5" ht="12" customHeight="1">
      <c r="E40482" s="576"/>
    </row>
    <row r="40483" spans="5:5" ht="12" customHeight="1">
      <c r="E40483" s="576"/>
    </row>
    <row r="40484" spans="5:5" ht="12" customHeight="1">
      <c r="E40484" s="576"/>
    </row>
    <row r="40485" spans="5:5" ht="12" customHeight="1">
      <c r="E40485" s="576"/>
    </row>
    <row r="40486" spans="5:5" ht="12" customHeight="1">
      <c r="E40486" s="576"/>
    </row>
    <row r="40487" spans="5:5" ht="12" customHeight="1">
      <c r="E40487" s="576"/>
    </row>
    <row r="40488" spans="5:5" ht="12" customHeight="1">
      <c r="E40488" s="576"/>
    </row>
    <row r="40489" spans="5:5" ht="12" customHeight="1">
      <c r="E40489" s="576"/>
    </row>
    <row r="40490" spans="5:5" ht="12" customHeight="1">
      <c r="E40490" s="576"/>
    </row>
    <row r="40491" spans="5:5" ht="12" customHeight="1">
      <c r="E40491" s="576"/>
    </row>
    <row r="40492" spans="5:5" ht="12" customHeight="1">
      <c r="E40492" s="576"/>
    </row>
    <row r="40493" spans="5:5" ht="12" customHeight="1">
      <c r="E40493" s="576"/>
    </row>
    <row r="40494" spans="5:5" ht="12" customHeight="1">
      <c r="E40494" s="576"/>
    </row>
    <row r="40495" spans="5:5" ht="12" customHeight="1">
      <c r="E40495" s="576"/>
    </row>
    <row r="40496" spans="5:5" ht="12" customHeight="1">
      <c r="E40496" s="576"/>
    </row>
    <row r="40497" spans="5:5" ht="12" customHeight="1">
      <c r="E40497" s="576"/>
    </row>
    <row r="40498" spans="5:5" ht="12" customHeight="1">
      <c r="E40498" s="576"/>
    </row>
    <row r="40499" spans="5:5" ht="12" customHeight="1">
      <c r="E40499" s="576"/>
    </row>
    <row r="40500" spans="5:5" ht="12" customHeight="1">
      <c r="E40500" s="576"/>
    </row>
    <row r="40501" spans="5:5" ht="12" customHeight="1">
      <c r="E40501" s="576"/>
    </row>
    <row r="40502" spans="5:5" ht="12" customHeight="1">
      <c r="E40502" s="576"/>
    </row>
    <row r="40503" spans="5:5" ht="12" customHeight="1">
      <c r="E40503" s="576"/>
    </row>
    <row r="40504" spans="5:5" ht="12" customHeight="1">
      <c r="E40504" s="576"/>
    </row>
    <row r="40505" spans="5:5" ht="12" customHeight="1">
      <c r="E40505" s="576"/>
    </row>
    <row r="40506" spans="5:5" ht="12" customHeight="1">
      <c r="E40506" s="576"/>
    </row>
    <row r="40507" spans="5:5" ht="12" customHeight="1">
      <c r="E40507" s="576"/>
    </row>
    <row r="40508" spans="5:5" ht="12" customHeight="1">
      <c r="E40508" s="576"/>
    </row>
    <row r="40509" spans="5:5" ht="12" customHeight="1">
      <c r="E40509" s="576"/>
    </row>
    <row r="40510" spans="5:5" ht="12" customHeight="1">
      <c r="E40510" s="576"/>
    </row>
    <row r="40511" spans="5:5" ht="12" customHeight="1">
      <c r="E40511" s="576"/>
    </row>
    <row r="40512" spans="5:5" ht="12" customHeight="1">
      <c r="E40512" s="576"/>
    </row>
    <row r="40513" spans="5:5" ht="12" customHeight="1">
      <c r="E40513" s="576"/>
    </row>
    <row r="40514" spans="5:5" ht="12" customHeight="1">
      <c r="E40514" s="576"/>
    </row>
    <row r="40515" spans="5:5" ht="12" customHeight="1">
      <c r="E40515" s="576"/>
    </row>
    <row r="40516" spans="5:5" ht="12" customHeight="1">
      <c r="E40516" s="576"/>
    </row>
    <row r="40517" spans="5:5" ht="12" customHeight="1">
      <c r="E40517" s="576"/>
    </row>
    <row r="40518" spans="5:5" ht="12" customHeight="1">
      <c r="E40518" s="576"/>
    </row>
    <row r="40519" spans="5:5" ht="12" customHeight="1">
      <c r="E40519" s="576"/>
    </row>
    <row r="40520" spans="5:5" ht="12" customHeight="1">
      <c r="E40520" s="576"/>
    </row>
    <row r="40521" spans="5:5" ht="12" customHeight="1">
      <c r="E40521" s="576"/>
    </row>
    <row r="40522" spans="5:5" ht="12" customHeight="1">
      <c r="E40522" s="576"/>
    </row>
    <row r="40523" spans="5:5" ht="12" customHeight="1">
      <c r="E40523" s="576"/>
    </row>
    <row r="40524" spans="5:5" ht="12" customHeight="1">
      <c r="E40524" s="576"/>
    </row>
    <row r="40525" spans="5:5" ht="12" customHeight="1">
      <c r="E40525" s="576"/>
    </row>
    <row r="40526" spans="5:5" ht="12" customHeight="1">
      <c r="E40526" s="576"/>
    </row>
    <row r="40527" spans="5:5" ht="12" customHeight="1">
      <c r="E40527" s="576"/>
    </row>
    <row r="40528" spans="5:5" ht="12" customHeight="1">
      <c r="E40528" s="576"/>
    </row>
    <row r="40529" spans="5:5" ht="12" customHeight="1">
      <c r="E40529" s="576"/>
    </row>
    <row r="40530" spans="5:5" ht="12" customHeight="1">
      <c r="E40530" s="576"/>
    </row>
    <row r="40531" spans="5:5" ht="12" customHeight="1">
      <c r="E40531" s="576"/>
    </row>
    <row r="40532" spans="5:5" ht="12" customHeight="1">
      <c r="E40532" s="576"/>
    </row>
    <row r="40533" spans="5:5" ht="12" customHeight="1">
      <c r="E40533" s="576"/>
    </row>
    <row r="40534" spans="5:5" ht="12" customHeight="1">
      <c r="E40534" s="576"/>
    </row>
    <row r="40535" spans="5:5" ht="12" customHeight="1">
      <c r="E40535" s="576"/>
    </row>
    <row r="40536" spans="5:5" ht="12" customHeight="1">
      <c r="E40536" s="576"/>
    </row>
    <row r="40537" spans="5:5" ht="12" customHeight="1">
      <c r="E40537" s="576"/>
    </row>
    <row r="40538" spans="5:5" ht="12" customHeight="1">
      <c r="E40538" s="576"/>
    </row>
    <row r="40539" spans="5:5" ht="12" customHeight="1">
      <c r="E40539" s="576"/>
    </row>
    <row r="40540" spans="5:5" ht="12" customHeight="1">
      <c r="E40540" s="576"/>
    </row>
    <row r="40541" spans="5:5" ht="12" customHeight="1">
      <c r="E40541" s="576"/>
    </row>
    <row r="40542" spans="5:5" ht="12" customHeight="1">
      <c r="E40542" s="576"/>
    </row>
    <row r="40543" spans="5:5" ht="12" customHeight="1">
      <c r="E40543" s="576"/>
    </row>
    <row r="40544" spans="5:5" ht="12" customHeight="1">
      <c r="E40544" s="576"/>
    </row>
    <row r="40545" spans="5:5" ht="12" customHeight="1">
      <c r="E40545" s="576"/>
    </row>
    <row r="40546" spans="5:5" ht="12" customHeight="1">
      <c r="E40546" s="576"/>
    </row>
    <row r="40547" spans="5:5" ht="12" customHeight="1">
      <c r="E40547" s="576"/>
    </row>
    <row r="40548" spans="5:5" ht="12" customHeight="1">
      <c r="E40548" s="576"/>
    </row>
    <row r="40549" spans="5:5" ht="12" customHeight="1">
      <c r="E40549" s="576"/>
    </row>
    <row r="40550" spans="5:5" ht="12" customHeight="1">
      <c r="E40550" s="576"/>
    </row>
    <row r="40551" spans="5:5" ht="12" customHeight="1">
      <c r="E40551" s="576"/>
    </row>
    <row r="40552" spans="5:5" ht="12" customHeight="1">
      <c r="E40552" s="576"/>
    </row>
    <row r="40553" spans="5:5" ht="12" customHeight="1">
      <c r="E40553" s="576"/>
    </row>
    <row r="40554" spans="5:5" ht="12" customHeight="1">
      <c r="E40554" s="576"/>
    </row>
    <row r="40555" spans="5:5" ht="12" customHeight="1">
      <c r="E40555" s="576"/>
    </row>
    <row r="40556" spans="5:5" ht="12" customHeight="1">
      <c r="E40556" s="576"/>
    </row>
    <row r="40557" spans="5:5" ht="12" customHeight="1">
      <c r="E40557" s="576"/>
    </row>
    <row r="40558" spans="5:5" ht="12" customHeight="1">
      <c r="E40558" s="576"/>
    </row>
    <row r="40559" spans="5:5" ht="12" customHeight="1">
      <c r="E40559" s="576"/>
    </row>
    <row r="40560" spans="5:5" ht="12" customHeight="1">
      <c r="E40560" s="576"/>
    </row>
    <row r="40561" spans="5:5" ht="12" customHeight="1">
      <c r="E40561" s="576"/>
    </row>
    <row r="40562" spans="5:5" ht="12" customHeight="1">
      <c r="E40562" s="576"/>
    </row>
    <row r="40563" spans="5:5" ht="12" customHeight="1">
      <c r="E40563" s="576"/>
    </row>
    <row r="40564" spans="5:5" ht="12" customHeight="1">
      <c r="E40564" s="576"/>
    </row>
    <row r="40565" spans="5:5" ht="12" customHeight="1">
      <c r="E40565" s="576"/>
    </row>
    <row r="40566" spans="5:5" ht="12" customHeight="1">
      <c r="E40566" s="576"/>
    </row>
    <row r="40567" spans="5:5" ht="12" customHeight="1">
      <c r="E40567" s="576"/>
    </row>
    <row r="40568" spans="5:5" ht="12" customHeight="1">
      <c r="E40568" s="576"/>
    </row>
    <row r="40569" spans="5:5" ht="12" customHeight="1">
      <c r="E40569" s="576"/>
    </row>
    <row r="40570" spans="5:5" ht="12" customHeight="1">
      <c r="E40570" s="576"/>
    </row>
    <row r="40571" spans="5:5" ht="12" customHeight="1">
      <c r="E40571" s="576"/>
    </row>
    <row r="40572" spans="5:5" ht="12" customHeight="1">
      <c r="E40572" s="576"/>
    </row>
    <row r="40573" spans="5:5" ht="12" customHeight="1">
      <c r="E40573" s="576"/>
    </row>
    <row r="40574" spans="5:5" ht="12" customHeight="1">
      <c r="E40574" s="576"/>
    </row>
    <row r="40575" spans="5:5" ht="12" customHeight="1">
      <c r="E40575" s="576"/>
    </row>
    <row r="40576" spans="5:5" ht="12" customHeight="1">
      <c r="E40576" s="576"/>
    </row>
    <row r="40577" spans="5:5" ht="12" customHeight="1">
      <c r="E40577" s="576"/>
    </row>
    <row r="40578" spans="5:5" ht="12" customHeight="1">
      <c r="E40578" s="576"/>
    </row>
    <row r="40579" spans="5:5" ht="12" customHeight="1">
      <c r="E40579" s="576"/>
    </row>
    <row r="40580" spans="5:5" ht="12" customHeight="1">
      <c r="E40580" s="576"/>
    </row>
    <row r="40581" spans="5:5" ht="12" customHeight="1">
      <c r="E40581" s="576"/>
    </row>
    <row r="40582" spans="5:5" ht="12" customHeight="1">
      <c r="E40582" s="576"/>
    </row>
    <row r="40583" spans="5:5" ht="12" customHeight="1">
      <c r="E40583" s="576"/>
    </row>
    <row r="40584" spans="5:5" ht="12" customHeight="1">
      <c r="E40584" s="576"/>
    </row>
    <row r="40585" spans="5:5" ht="12" customHeight="1">
      <c r="E40585" s="576"/>
    </row>
    <row r="40586" spans="5:5" ht="12" customHeight="1">
      <c r="E40586" s="576"/>
    </row>
    <row r="40587" spans="5:5" ht="12" customHeight="1">
      <c r="E40587" s="576"/>
    </row>
    <row r="40588" spans="5:5" ht="12" customHeight="1">
      <c r="E40588" s="576"/>
    </row>
    <row r="40589" spans="5:5" ht="12" customHeight="1">
      <c r="E40589" s="576"/>
    </row>
    <row r="40590" spans="5:5" ht="12" customHeight="1">
      <c r="E40590" s="576"/>
    </row>
    <row r="40591" spans="5:5" ht="12" customHeight="1">
      <c r="E40591" s="576"/>
    </row>
    <row r="40592" spans="5:5" ht="12" customHeight="1">
      <c r="E40592" s="576"/>
    </row>
    <row r="40593" spans="5:5" ht="12" customHeight="1">
      <c r="E40593" s="576"/>
    </row>
    <row r="40594" spans="5:5" ht="12" customHeight="1">
      <c r="E40594" s="576"/>
    </row>
    <row r="40595" spans="5:5" ht="12" customHeight="1">
      <c r="E40595" s="576"/>
    </row>
    <row r="40596" spans="5:5" ht="12" customHeight="1">
      <c r="E40596" s="576"/>
    </row>
    <row r="40597" spans="5:5" ht="12" customHeight="1">
      <c r="E40597" s="576"/>
    </row>
    <row r="40598" spans="5:5" ht="12" customHeight="1">
      <c r="E40598" s="576"/>
    </row>
    <row r="40599" spans="5:5" ht="12" customHeight="1">
      <c r="E40599" s="576"/>
    </row>
    <row r="40600" spans="5:5" ht="12" customHeight="1">
      <c r="E40600" s="576"/>
    </row>
    <row r="40601" spans="5:5" ht="12" customHeight="1">
      <c r="E40601" s="576"/>
    </row>
    <row r="40602" spans="5:5" ht="12" customHeight="1">
      <c r="E40602" s="576"/>
    </row>
    <row r="40603" spans="5:5" ht="12" customHeight="1">
      <c r="E40603" s="576"/>
    </row>
    <row r="40604" spans="5:5" ht="12" customHeight="1">
      <c r="E40604" s="576"/>
    </row>
    <row r="40605" spans="5:5" ht="12" customHeight="1">
      <c r="E40605" s="576"/>
    </row>
    <row r="40606" spans="5:5" ht="12" customHeight="1">
      <c r="E40606" s="576"/>
    </row>
    <row r="40607" spans="5:5" ht="12" customHeight="1">
      <c r="E40607" s="576"/>
    </row>
    <row r="40608" spans="5:5" ht="12" customHeight="1">
      <c r="E40608" s="576"/>
    </row>
    <row r="40609" spans="5:5" ht="12" customHeight="1">
      <c r="E40609" s="576"/>
    </row>
    <row r="40610" spans="5:5" ht="12" customHeight="1">
      <c r="E40610" s="576"/>
    </row>
    <row r="40611" spans="5:5" ht="12" customHeight="1">
      <c r="E40611" s="576"/>
    </row>
    <row r="40612" spans="5:5" ht="12" customHeight="1">
      <c r="E40612" s="576"/>
    </row>
    <row r="40613" spans="5:5" ht="12" customHeight="1">
      <c r="E40613" s="576"/>
    </row>
    <row r="40614" spans="5:5" ht="12" customHeight="1">
      <c r="E40614" s="576"/>
    </row>
    <row r="40615" spans="5:5" ht="12" customHeight="1">
      <c r="E40615" s="576"/>
    </row>
    <row r="40616" spans="5:5" ht="12" customHeight="1">
      <c r="E40616" s="576"/>
    </row>
    <row r="40617" spans="5:5" ht="12" customHeight="1">
      <c r="E40617" s="576"/>
    </row>
    <row r="40618" spans="5:5" ht="12" customHeight="1">
      <c r="E40618" s="576"/>
    </row>
    <row r="40619" spans="5:5" ht="12" customHeight="1">
      <c r="E40619" s="576"/>
    </row>
    <row r="40620" spans="5:5" ht="12" customHeight="1">
      <c r="E40620" s="576"/>
    </row>
    <row r="40621" spans="5:5" ht="12" customHeight="1">
      <c r="E40621" s="576"/>
    </row>
    <row r="40622" spans="5:5" ht="12" customHeight="1">
      <c r="E40622" s="576"/>
    </row>
    <row r="40623" spans="5:5" ht="12" customHeight="1">
      <c r="E40623" s="576"/>
    </row>
    <row r="40624" spans="5:5" ht="12" customHeight="1">
      <c r="E40624" s="576"/>
    </row>
    <row r="40625" spans="5:5" ht="12" customHeight="1">
      <c r="E40625" s="576"/>
    </row>
    <row r="40626" spans="5:5" ht="12" customHeight="1">
      <c r="E40626" s="576"/>
    </row>
    <row r="40627" spans="5:5" ht="12" customHeight="1">
      <c r="E40627" s="576"/>
    </row>
    <row r="40628" spans="5:5" ht="12" customHeight="1">
      <c r="E40628" s="576"/>
    </row>
    <row r="40629" spans="5:5" ht="12" customHeight="1">
      <c r="E40629" s="576"/>
    </row>
    <row r="40630" spans="5:5" ht="12" customHeight="1">
      <c r="E40630" s="576"/>
    </row>
    <row r="40631" spans="5:5" ht="12" customHeight="1">
      <c r="E40631" s="576"/>
    </row>
    <row r="40632" spans="5:5" ht="12" customHeight="1">
      <c r="E40632" s="576"/>
    </row>
    <row r="40633" spans="5:5" ht="12" customHeight="1">
      <c r="E40633" s="576"/>
    </row>
    <row r="40634" spans="5:5" ht="12" customHeight="1">
      <c r="E40634" s="576"/>
    </row>
    <row r="40635" spans="5:5" ht="12" customHeight="1">
      <c r="E40635" s="576"/>
    </row>
    <row r="40636" spans="5:5" ht="12" customHeight="1">
      <c r="E40636" s="576"/>
    </row>
    <row r="40637" spans="5:5" ht="12" customHeight="1">
      <c r="E40637" s="576"/>
    </row>
    <row r="40638" spans="5:5" ht="12" customHeight="1">
      <c r="E40638" s="576"/>
    </row>
    <row r="40639" spans="5:5" ht="12" customHeight="1">
      <c r="E40639" s="576"/>
    </row>
    <row r="40640" spans="5:5" ht="12" customHeight="1">
      <c r="E40640" s="576"/>
    </row>
    <row r="40641" spans="5:5" ht="12" customHeight="1">
      <c r="E40641" s="576"/>
    </row>
    <row r="40642" spans="5:5" ht="12" customHeight="1">
      <c r="E40642" s="576"/>
    </row>
    <row r="40643" spans="5:5" ht="12" customHeight="1">
      <c r="E40643" s="576"/>
    </row>
    <row r="40644" spans="5:5" ht="12" customHeight="1">
      <c r="E40644" s="576"/>
    </row>
    <row r="40645" spans="5:5" ht="12" customHeight="1">
      <c r="E40645" s="576"/>
    </row>
    <row r="40646" spans="5:5" ht="12" customHeight="1">
      <c r="E40646" s="576"/>
    </row>
    <row r="40647" spans="5:5" ht="12" customHeight="1">
      <c r="E40647" s="576"/>
    </row>
    <row r="40648" spans="5:5" ht="12" customHeight="1">
      <c r="E40648" s="576"/>
    </row>
    <row r="40649" spans="5:5" ht="12" customHeight="1">
      <c r="E40649" s="576"/>
    </row>
    <row r="40650" spans="5:5" ht="12" customHeight="1">
      <c r="E40650" s="576"/>
    </row>
    <row r="40651" spans="5:5" ht="12" customHeight="1">
      <c r="E40651" s="576"/>
    </row>
    <row r="40652" spans="5:5" ht="12" customHeight="1">
      <c r="E40652" s="576"/>
    </row>
    <row r="40653" spans="5:5" ht="12" customHeight="1">
      <c r="E40653" s="576"/>
    </row>
    <row r="40654" spans="5:5" ht="12" customHeight="1">
      <c r="E40654" s="576"/>
    </row>
    <row r="40655" spans="5:5" ht="12" customHeight="1">
      <c r="E40655" s="576"/>
    </row>
    <row r="40656" spans="5:5" ht="12" customHeight="1">
      <c r="E40656" s="576"/>
    </row>
    <row r="40657" spans="5:5" ht="12" customHeight="1">
      <c r="E40657" s="576"/>
    </row>
    <row r="40658" spans="5:5" ht="12" customHeight="1">
      <c r="E40658" s="576"/>
    </row>
    <row r="40659" spans="5:5" ht="12" customHeight="1">
      <c r="E40659" s="576"/>
    </row>
    <row r="40660" spans="5:5" ht="12" customHeight="1">
      <c r="E40660" s="576"/>
    </row>
    <row r="40661" spans="5:5" ht="12" customHeight="1">
      <c r="E40661" s="576"/>
    </row>
    <row r="40662" spans="5:5" ht="12" customHeight="1">
      <c r="E40662" s="576"/>
    </row>
    <row r="40663" spans="5:5" ht="12" customHeight="1">
      <c r="E40663" s="576"/>
    </row>
    <row r="40664" spans="5:5" ht="12" customHeight="1">
      <c r="E40664" s="576"/>
    </row>
    <row r="40665" spans="5:5" ht="12" customHeight="1">
      <c r="E40665" s="576"/>
    </row>
    <row r="40666" spans="5:5" ht="12" customHeight="1">
      <c r="E40666" s="576"/>
    </row>
    <row r="40667" spans="5:5" ht="12" customHeight="1">
      <c r="E40667" s="576"/>
    </row>
    <row r="40668" spans="5:5" ht="12" customHeight="1">
      <c r="E40668" s="576"/>
    </row>
    <row r="40669" spans="5:5" ht="12" customHeight="1">
      <c r="E40669" s="576"/>
    </row>
    <row r="40670" spans="5:5" ht="12" customHeight="1">
      <c r="E40670" s="576"/>
    </row>
    <row r="40671" spans="5:5" ht="12" customHeight="1">
      <c r="E40671" s="576"/>
    </row>
    <row r="40672" spans="5:5" ht="12" customHeight="1">
      <c r="E40672" s="576"/>
    </row>
    <row r="40673" spans="5:5" ht="12" customHeight="1">
      <c r="E40673" s="576"/>
    </row>
    <row r="40674" spans="5:5" ht="12" customHeight="1">
      <c r="E40674" s="576"/>
    </row>
    <row r="40675" spans="5:5" ht="12" customHeight="1">
      <c r="E40675" s="576"/>
    </row>
    <row r="40676" spans="5:5" ht="12" customHeight="1">
      <c r="E40676" s="576"/>
    </row>
    <row r="40677" spans="5:5" ht="12" customHeight="1">
      <c r="E40677" s="576"/>
    </row>
    <row r="40678" spans="5:5" ht="12" customHeight="1">
      <c r="E40678" s="576"/>
    </row>
    <row r="40679" spans="5:5" ht="12" customHeight="1">
      <c r="E40679" s="576"/>
    </row>
    <row r="40680" spans="5:5" ht="12" customHeight="1">
      <c r="E40680" s="576"/>
    </row>
    <row r="40681" spans="5:5" ht="12" customHeight="1">
      <c r="E40681" s="576"/>
    </row>
    <row r="40682" spans="5:5" ht="12" customHeight="1">
      <c r="E40682" s="576"/>
    </row>
    <row r="40683" spans="5:5" ht="12" customHeight="1">
      <c r="E40683" s="576"/>
    </row>
    <row r="40684" spans="5:5" ht="12" customHeight="1">
      <c r="E40684" s="576"/>
    </row>
    <row r="40685" spans="5:5" ht="12" customHeight="1">
      <c r="E40685" s="576"/>
    </row>
    <row r="40686" spans="5:5" ht="12" customHeight="1">
      <c r="E40686" s="576"/>
    </row>
    <row r="40687" spans="5:5" ht="12" customHeight="1">
      <c r="E40687" s="576"/>
    </row>
    <row r="40688" spans="5:5" ht="12" customHeight="1">
      <c r="E40688" s="576"/>
    </row>
    <row r="40689" spans="5:5" ht="12" customHeight="1">
      <c r="E40689" s="576"/>
    </row>
    <row r="40690" spans="5:5" ht="12" customHeight="1">
      <c r="E40690" s="576"/>
    </row>
    <row r="40691" spans="5:5" ht="12" customHeight="1">
      <c r="E40691" s="576"/>
    </row>
    <row r="40692" spans="5:5" ht="12" customHeight="1">
      <c r="E40692" s="576"/>
    </row>
    <row r="40693" spans="5:5" ht="12" customHeight="1">
      <c r="E40693" s="576"/>
    </row>
    <row r="40694" spans="5:5" ht="12" customHeight="1">
      <c r="E40694" s="576"/>
    </row>
    <row r="40695" spans="5:5" ht="12" customHeight="1">
      <c r="E40695" s="576"/>
    </row>
    <row r="40696" spans="5:5" ht="12" customHeight="1">
      <c r="E40696" s="576"/>
    </row>
    <row r="40697" spans="5:5" ht="12" customHeight="1">
      <c r="E40697" s="576"/>
    </row>
    <row r="40698" spans="5:5" ht="12" customHeight="1">
      <c r="E40698" s="576"/>
    </row>
    <row r="40699" spans="5:5" ht="12" customHeight="1">
      <c r="E40699" s="576"/>
    </row>
    <row r="40700" spans="5:5" ht="12" customHeight="1">
      <c r="E40700" s="576"/>
    </row>
    <row r="40701" spans="5:5" ht="12" customHeight="1">
      <c r="E40701" s="576"/>
    </row>
    <row r="40702" spans="5:5" ht="12" customHeight="1">
      <c r="E40702" s="576"/>
    </row>
    <row r="40703" spans="5:5" ht="12" customHeight="1">
      <c r="E40703" s="576"/>
    </row>
    <row r="40704" spans="5:5" ht="12" customHeight="1">
      <c r="E40704" s="576"/>
    </row>
    <row r="40705" spans="5:5" ht="12" customHeight="1">
      <c r="E40705" s="576"/>
    </row>
    <row r="40706" spans="5:5" ht="12" customHeight="1">
      <c r="E40706" s="576"/>
    </row>
    <row r="40707" spans="5:5" ht="12" customHeight="1">
      <c r="E40707" s="576"/>
    </row>
    <row r="40708" spans="5:5" ht="12" customHeight="1">
      <c r="E40708" s="576"/>
    </row>
    <row r="40709" spans="5:5" ht="12" customHeight="1">
      <c r="E40709" s="576"/>
    </row>
    <row r="40710" spans="5:5" ht="12" customHeight="1">
      <c r="E40710" s="576"/>
    </row>
    <row r="40711" spans="5:5" ht="12" customHeight="1">
      <c r="E40711" s="576"/>
    </row>
    <row r="40712" spans="5:5" ht="12" customHeight="1">
      <c r="E40712" s="576"/>
    </row>
    <row r="40713" spans="5:5" ht="12" customHeight="1">
      <c r="E40713" s="576"/>
    </row>
    <row r="40714" spans="5:5" ht="12" customHeight="1">
      <c r="E40714" s="576"/>
    </row>
    <row r="40715" spans="5:5" ht="12" customHeight="1">
      <c r="E40715" s="576"/>
    </row>
    <row r="40716" spans="5:5" ht="12" customHeight="1">
      <c r="E40716" s="576"/>
    </row>
    <row r="40717" spans="5:5" ht="12" customHeight="1">
      <c r="E40717" s="576"/>
    </row>
    <row r="40718" spans="5:5" ht="12" customHeight="1">
      <c r="E40718" s="576"/>
    </row>
    <row r="40719" spans="5:5" ht="12" customHeight="1">
      <c r="E40719" s="576"/>
    </row>
    <row r="40720" spans="5:5" ht="12" customHeight="1">
      <c r="E40720" s="576"/>
    </row>
    <row r="40721" spans="5:5" ht="12" customHeight="1">
      <c r="E40721" s="576"/>
    </row>
    <row r="40722" spans="5:5" ht="12" customHeight="1">
      <c r="E40722" s="576"/>
    </row>
    <row r="40723" spans="5:5" ht="12" customHeight="1">
      <c r="E40723" s="576"/>
    </row>
    <row r="40724" spans="5:5" ht="12" customHeight="1">
      <c r="E40724" s="576"/>
    </row>
    <row r="40725" spans="5:5" ht="12" customHeight="1">
      <c r="E40725" s="576"/>
    </row>
    <row r="40726" spans="5:5" ht="12" customHeight="1">
      <c r="E40726" s="576"/>
    </row>
    <row r="40727" spans="5:5" ht="12" customHeight="1">
      <c r="E40727" s="576"/>
    </row>
    <row r="40728" spans="5:5" ht="12" customHeight="1">
      <c r="E40728" s="576"/>
    </row>
    <row r="40729" spans="5:5" ht="12" customHeight="1">
      <c r="E40729" s="576"/>
    </row>
    <row r="40730" spans="5:5" ht="12" customHeight="1">
      <c r="E40730" s="576"/>
    </row>
    <row r="40731" spans="5:5" ht="12" customHeight="1">
      <c r="E40731" s="576"/>
    </row>
    <row r="40732" spans="5:5" ht="12" customHeight="1">
      <c r="E40732" s="576"/>
    </row>
    <row r="40733" spans="5:5" ht="12" customHeight="1">
      <c r="E40733" s="576"/>
    </row>
    <row r="40734" spans="5:5" ht="12" customHeight="1">
      <c r="E40734" s="576"/>
    </row>
    <row r="40735" spans="5:5" ht="12" customHeight="1">
      <c r="E40735" s="576"/>
    </row>
    <row r="40736" spans="5:5" ht="12" customHeight="1">
      <c r="E40736" s="576"/>
    </row>
    <row r="40737" spans="5:5" ht="12" customHeight="1">
      <c r="E40737" s="576"/>
    </row>
    <row r="40738" spans="5:5" ht="12" customHeight="1">
      <c r="E40738" s="576"/>
    </row>
    <row r="40739" spans="5:5" ht="12" customHeight="1">
      <c r="E40739" s="576"/>
    </row>
    <row r="40740" spans="5:5" ht="12" customHeight="1">
      <c r="E40740" s="576"/>
    </row>
    <row r="40741" spans="5:5" ht="12" customHeight="1">
      <c r="E40741" s="576"/>
    </row>
    <row r="40742" spans="5:5" ht="12" customHeight="1">
      <c r="E40742" s="576"/>
    </row>
    <row r="40743" spans="5:5" ht="12" customHeight="1">
      <c r="E40743" s="576"/>
    </row>
    <row r="40744" spans="5:5" ht="12" customHeight="1">
      <c r="E40744" s="576"/>
    </row>
    <row r="40745" spans="5:5" ht="12" customHeight="1">
      <c r="E40745" s="576"/>
    </row>
    <row r="40746" spans="5:5" ht="12" customHeight="1">
      <c r="E40746" s="576"/>
    </row>
    <row r="40747" spans="5:5" ht="12" customHeight="1">
      <c r="E40747" s="576"/>
    </row>
    <row r="40748" spans="5:5" ht="12" customHeight="1">
      <c r="E40748" s="576"/>
    </row>
    <row r="40749" spans="5:5" ht="12" customHeight="1">
      <c r="E40749" s="576"/>
    </row>
    <row r="40750" spans="5:5" ht="12" customHeight="1">
      <c r="E40750" s="576"/>
    </row>
    <row r="40751" spans="5:5" ht="12" customHeight="1">
      <c r="E40751" s="576"/>
    </row>
    <row r="40752" spans="5:5" ht="12" customHeight="1">
      <c r="E40752" s="576"/>
    </row>
    <row r="40753" spans="5:5" ht="12" customHeight="1">
      <c r="E40753" s="576"/>
    </row>
    <row r="40754" spans="5:5" ht="12" customHeight="1">
      <c r="E40754" s="576"/>
    </row>
    <row r="40755" spans="5:5" ht="12" customHeight="1">
      <c r="E40755" s="576"/>
    </row>
    <row r="40756" spans="5:5" ht="12" customHeight="1">
      <c r="E40756" s="576"/>
    </row>
    <row r="40757" spans="5:5" ht="12" customHeight="1">
      <c r="E40757" s="576"/>
    </row>
    <row r="40758" spans="5:5" ht="12" customHeight="1">
      <c r="E40758" s="576"/>
    </row>
    <row r="40759" spans="5:5" ht="12" customHeight="1">
      <c r="E40759" s="576"/>
    </row>
    <row r="40760" spans="5:5" ht="12" customHeight="1">
      <c r="E40760" s="576"/>
    </row>
    <row r="40761" spans="5:5" ht="12" customHeight="1">
      <c r="E40761" s="576"/>
    </row>
    <row r="40762" spans="5:5" ht="12" customHeight="1">
      <c r="E40762" s="576"/>
    </row>
    <row r="40763" spans="5:5" ht="12" customHeight="1">
      <c r="E40763" s="576"/>
    </row>
    <row r="40764" spans="5:5" ht="12" customHeight="1">
      <c r="E40764" s="576"/>
    </row>
    <row r="40765" spans="5:5" ht="12" customHeight="1">
      <c r="E40765" s="576"/>
    </row>
    <row r="40766" spans="5:5" ht="12" customHeight="1">
      <c r="E40766" s="576"/>
    </row>
    <row r="40767" spans="5:5" ht="12" customHeight="1">
      <c r="E40767" s="576"/>
    </row>
    <row r="40768" spans="5:5" ht="12" customHeight="1">
      <c r="E40768" s="576"/>
    </row>
    <row r="40769" spans="5:5" ht="12" customHeight="1">
      <c r="E40769" s="576"/>
    </row>
    <row r="40770" spans="5:5" ht="12" customHeight="1">
      <c r="E40770" s="576"/>
    </row>
    <row r="40771" spans="5:5" ht="12" customHeight="1">
      <c r="E40771" s="576"/>
    </row>
    <row r="40772" spans="5:5" ht="12" customHeight="1">
      <c r="E40772" s="576"/>
    </row>
    <row r="40773" spans="5:5" ht="12" customHeight="1">
      <c r="E40773" s="576"/>
    </row>
    <row r="40774" spans="5:5" ht="12" customHeight="1">
      <c r="E40774" s="576"/>
    </row>
    <row r="40775" spans="5:5" ht="12" customHeight="1">
      <c r="E40775" s="576"/>
    </row>
    <row r="40776" spans="5:5" ht="12" customHeight="1">
      <c r="E40776" s="576"/>
    </row>
    <row r="40777" spans="5:5" ht="12" customHeight="1">
      <c r="E40777" s="576"/>
    </row>
    <row r="40778" spans="5:5" ht="12" customHeight="1">
      <c r="E40778" s="576"/>
    </row>
    <row r="40779" spans="5:5" ht="12" customHeight="1">
      <c r="E40779" s="576"/>
    </row>
    <row r="40780" spans="5:5" ht="12" customHeight="1">
      <c r="E40780" s="576"/>
    </row>
    <row r="40781" spans="5:5" ht="12" customHeight="1">
      <c r="E40781" s="576"/>
    </row>
    <row r="40782" spans="5:5" ht="12" customHeight="1">
      <c r="E40782" s="576"/>
    </row>
    <row r="40783" spans="5:5" ht="12" customHeight="1">
      <c r="E40783" s="576"/>
    </row>
    <row r="40784" spans="5:5" ht="12" customHeight="1">
      <c r="E40784" s="576"/>
    </row>
    <row r="40785" spans="5:5" ht="12" customHeight="1">
      <c r="E40785" s="576"/>
    </row>
    <row r="40786" spans="5:5" ht="12" customHeight="1">
      <c r="E40786" s="576"/>
    </row>
    <row r="40787" spans="5:5" ht="12" customHeight="1">
      <c r="E40787" s="576"/>
    </row>
    <row r="40788" spans="5:5" ht="12" customHeight="1">
      <c r="E40788" s="576"/>
    </row>
    <row r="40789" spans="5:5" ht="12" customHeight="1">
      <c r="E40789" s="576"/>
    </row>
    <row r="40790" spans="5:5" ht="12" customHeight="1">
      <c r="E40790" s="576"/>
    </row>
    <row r="40791" spans="5:5" ht="12" customHeight="1">
      <c r="E40791" s="576"/>
    </row>
    <row r="40792" spans="5:5" ht="12" customHeight="1">
      <c r="E40792" s="576"/>
    </row>
    <row r="40793" spans="5:5" ht="12" customHeight="1">
      <c r="E40793" s="576"/>
    </row>
    <row r="40794" spans="5:5" ht="12" customHeight="1">
      <c r="E40794" s="576"/>
    </row>
    <row r="40795" spans="5:5" ht="12" customHeight="1">
      <c r="E40795" s="576"/>
    </row>
    <row r="40796" spans="5:5" ht="12" customHeight="1">
      <c r="E40796" s="576"/>
    </row>
    <row r="40797" spans="5:5" ht="12" customHeight="1">
      <c r="E40797" s="576"/>
    </row>
    <row r="40798" spans="5:5" ht="12" customHeight="1">
      <c r="E40798" s="576"/>
    </row>
    <row r="40799" spans="5:5" ht="12" customHeight="1">
      <c r="E40799" s="576"/>
    </row>
    <row r="40800" spans="5:5" ht="12" customHeight="1">
      <c r="E40800" s="576"/>
    </row>
    <row r="40801" spans="5:5" ht="12" customHeight="1">
      <c r="E40801" s="576"/>
    </row>
    <row r="40802" spans="5:5" ht="12" customHeight="1">
      <c r="E40802" s="576"/>
    </row>
    <row r="40803" spans="5:5" ht="12" customHeight="1">
      <c r="E40803" s="576"/>
    </row>
    <row r="40804" spans="5:5" ht="12" customHeight="1">
      <c r="E40804" s="576"/>
    </row>
    <row r="40805" spans="5:5" ht="12" customHeight="1">
      <c r="E40805" s="576"/>
    </row>
    <row r="40806" spans="5:5" ht="12" customHeight="1">
      <c r="E40806" s="576"/>
    </row>
    <row r="40807" spans="5:5" ht="12" customHeight="1">
      <c r="E40807" s="576"/>
    </row>
    <row r="40808" spans="5:5" ht="12" customHeight="1">
      <c r="E40808" s="576"/>
    </row>
    <row r="40809" spans="5:5" ht="12" customHeight="1">
      <c r="E40809" s="576"/>
    </row>
    <row r="40810" spans="5:5" ht="12" customHeight="1">
      <c r="E40810" s="576"/>
    </row>
    <row r="40811" spans="5:5" ht="12" customHeight="1">
      <c r="E40811" s="576"/>
    </row>
    <row r="40812" spans="5:5" ht="12" customHeight="1">
      <c r="E40812" s="576"/>
    </row>
    <row r="40813" spans="5:5" ht="12" customHeight="1">
      <c r="E40813" s="576"/>
    </row>
    <row r="40814" spans="5:5" ht="12" customHeight="1">
      <c r="E40814" s="576"/>
    </row>
    <row r="40815" spans="5:5" ht="12" customHeight="1">
      <c r="E40815" s="576"/>
    </row>
    <row r="40816" spans="5:5" ht="12" customHeight="1">
      <c r="E40816" s="576"/>
    </row>
    <row r="40817" spans="5:5" ht="12" customHeight="1">
      <c r="E40817" s="576"/>
    </row>
    <row r="40818" spans="5:5" ht="12" customHeight="1">
      <c r="E40818" s="576"/>
    </row>
    <row r="40819" spans="5:5" ht="12" customHeight="1">
      <c r="E40819" s="576"/>
    </row>
    <row r="40820" spans="5:5" ht="12" customHeight="1">
      <c r="E40820" s="576"/>
    </row>
    <row r="40821" spans="5:5" ht="12" customHeight="1">
      <c r="E40821" s="576"/>
    </row>
    <row r="40822" spans="5:5" ht="12" customHeight="1">
      <c r="E40822" s="576"/>
    </row>
    <row r="40823" spans="5:5" ht="12" customHeight="1">
      <c r="E40823" s="576"/>
    </row>
    <row r="40824" spans="5:5" ht="12" customHeight="1">
      <c r="E40824" s="576"/>
    </row>
    <row r="40825" spans="5:5" ht="12" customHeight="1">
      <c r="E40825" s="576"/>
    </row>
    <row r="40826" spans="5:5" ht="12" customHeight="1">
      <c r="E40826" s="576"/>
    </row>
    <row r="40827" spans="5:5" ht="12" customHeight="1">
      <c r="E40827" s="576"/>
    </row>
    <row r="40828" spans="5:5" ht="12" customHeight="1">
      <c r="E40828" s="576"/>
    </row>
    <row r="40829" spans="5:5" ht="12" customHeight="1">
      <c r="E40829" s="576"/>
    </row>
    <row r="40830" spans="5:5" ht="12" customHeight="1">
      <c r="E40830" s="576"/>
    </row>
    <row r="40831" spans="5:5" ht="12" customHeight="1">
      <c r="E40831" s="576"/>
    </row>
    <row r="40832" spans="5:5" ht="12" customHeight="1">
      <c r="E40832" s="576"/>
    </row>
    <row r="40833" spans="5:5" ht="12" customHeight="1">
      <c r="E40833" s="576"/>
    </row>
    <row r="40834" spans="5:5" ht="12" customHeight="1">
      <c r="E40834" s="576"/>
    </row>
    <row r="40835" spans="5:5" ht="12" customHeight="1">
      <c r="E40835" s="576"/>
    </row>
    <row r="40836" spans="5:5" ht="12" customHeight="1">
      <c r="E40836" s="576"/>
    </row>
    <row r="40837" spans="5:5" ht="12" customHeight="1">
      <c r="E40837" s="576"/>
    </row>
    <row r="40838" spans="5:5" ht="12" customHeight="1">
      <c r="E40838" s="576"/>
    </row>
    <row r="40839" spans="5:5" ht="12" customHeight="1">
      <c r="E40839" s="576"/>
    </row>
    <row r="40840" spans="5:5" ht="12" customHeight="1">
      <c r="E40840" s="576"/>
    </row>
    <row r="40841" spans="5:5" ht="12" customHeight="1">
      <c r="E40841" s="576"/>
    </row>
    <row r="40842" spans="5:5" ht="12" customHeight="1">
      <c r="E40842" s="576"/>
    </row>
    <row r="40843" spans="5:5" ht="12" customHeight="1">
      <c r="E40843" s="576"/>
    </row>
    <row r="40844" spans="5:5" ht="12" customHeight="1">
      <c r="E40844" s="576"/>
    </row>
    <row r="40845" spans="5:5" ht="12" customHeight="1">
      <c r="E40845" s="576"/>
    </row>
    <row r="40846" spans="5:5" ht="12" customHeight="1">
      <c r="E40846" s="576"/>
    </row>
    <row r="40847" spans="5:5" ht="12" customHeight="1">
      <c r="E40847" s="576"/>
    </row>
    <row r="40848" spans="5:5" ht="12" customHeight="1">
      <c r="E40848" s="576"/>
    </row>
    <row r="40849" spans="5:5" ht="12" customHeight="1">
      <c r="E40849" s="576"/>
    </row>
    <row r="40850" spans="5:5" ht="12" customHeight="1">
      <c r="E40850" s="576"/>
    </row>
    <row r="40851" spans="5:5" ht="12" customHeight="1">
      <c r="E40851" s="576"/>
    </row>
    <row r="40852" spans="5:5" ht="12" customHeight="1">
      <c r="E40852" s="576"/>
    </row>
    <row r="40853" spans="5:5" ht="12" customHeight="1">
      <c r="E40853" s="576"/>
    </row>
    <row r="40854" spans="5:5" ht="12" customHeight="1">
      <c r="E40854" s="576"/>
    </row>
    <row r="40855" spans="5:5" ht="12" customHeight="1">
      <c r="E40855" s="576"/>
    </row>
    <row r="40856" spans="5:5" ht="12" customHeight="1">
      <c r="E40856" s="576"/>
    </row>
    <row r="40857" spans="5:5" ht="12" customHeight="1">
      <c r="E40857" s="576"/>
    </row>
    <row r="40858" spans="5:5" ht="12" customHeight="1">
      <c r="E40858" s="576"/>
    </row>
    <row r="40859" spans="5:5" ht="12" customHeight="1">
      <c r="E40859" s="576"/>
    </row>
    <row r="40860" spans="5:5" ht="12" customHeight="1">
      <c r="E40860" s="576"/>
    </row>
    <row r="40861" spans="5:5" ht="12" customHeight="1">
      <c r="E40861" s="576"/>
    </row>
    <row r="40862" spans="5:5" ht="12" customHeight="1">
      <c r="E40862" s="576"/>
    </row>
    <row r="40863" spans="5:5" ht="12" customHeight="1">
      <c r="E40863" s="576"/>
    </row>
    <row r="40864" spans="5:5" ht="12" customHeight="1">
      <c r="E40864" s="576"/>
    </row>
    <row r="40865" spans="5:5" ht="12" customHeight="1">
      <c r="E40865" s="576"/>
    </row>
    <row r="40866" spans="5:5" ht="12" customHeight="1">
      <c r="E40866" s="576"/>
    </row>
    <row r="40867" spans="5:5" ht="12" customHeight="1">
      <c r="E40867" s="576"/>
    </row>
    <row r="40868" spans="5:5" ht="12" customHeight="1">
      <c r="E40868" s="576"/>
    </row>
    <row r="40869" spans="5:5" ht="12" customHeight="1">
      <c r="E40869" s="576"/>
    </row>
    <row r="40870" spans="5:5" ht="12" customHeight="1">
      <c r="E40870" s="576"/>
    </row>
    <row r="40871" spans="5:5" ht="12" customHeight="1">
      <c r="E40871" s="576"/>
    </row>
    <row r="40872" spans="5:5" ht="12" customHeight="1">
      <c r="E40872" s="576"/>
    </row>
    <row r="40873" spans="5:5" ht="12" customHeight="1">
      <c r="E40873" s="576"/>
    </row>
    <row r="40874" spans="5:5" ht="12" customHeight="1">
      <c r="E40874" s="576"/>
    </row>
    <row r="40875" spans="5:5" ht="12" customHeight="1">
      <c r="E40875" s="576"/>
    </row>
    <row r="40876" spans="5:5" ht="12" customHeight="1">
      <c r="E40876" s="576"/>
    </row>
    <row r="40877" spans="5:5" ht="12" customHeight="1">
      <c r="E40877" s="576"/>
    </row>
    <row r="40878" spans="5:5" ht="12" customHeight="1">
      <c r="E40878" s="576"/>
    </row>
    <row r="40879" spans="5:5" ht="12" customHeight="1">
      <c r="E40879" s="576"/>
    </row>
    <row r="40880" spans="5:5" ht="12" customHeight="1">
      <c r="E40880" s="576"/>
    </row>
    <row r="40881" spans="5:5" ht="12" customHeight="1">
      <c r="E40881" s="576"/>
    </row>
    <row r="40882" spans="5:5" ht="12" customHeight="1">
      <c r="E40882" s="576"/>
    </row>
    <row r="40883" spans="5:5" ht="12" customHeight="1">
      <c r="E40883" s="576"/>
    </row>
    <row r="40884" spans="5:5" ht="12" customHeight="1">
      <c r="E40884" s="576"/>
    </row>
    <row r="40885" spans="5:5" ht="12" customHeight="1">
      <c r="E40885" s="576"/>
    </row>
    <row r="40886" spans="5:5" ht="12" customHeight="1">
      <c r="E40886" s="576"/>
    </row>
    <row r="40887" spans="5:5" ht="12" customHeight="1">
      <c r="E40887" s="576"/>
    </row>
    <row r="40888" spans="5:5" ht="12" customHeight="1">
      <c r="E40888" s="576"/>
    </row>
    <row r="40889" spans="5:5" ht="12" customHeight="1">
      <c r="E40889" s="576"/>
    </row>
    <row r="40890" spans="5:5" ht="12" customHeight="1">
      <c r="E40890" s="576"/>
    </row>
    <row r="40891" spans="5:5" ht="12" customHeight="1">
      <c r="E40891" s="576"/>
    </row>
    <row r="40892" spans="5:5" ht="12" customHeight="1">
      <c r="E40892" s="576"/>
    </row>
    <row r="40893" spans="5:5" ht="12" customHeight="1">
      <c r="E40893" s="576"/>
    </row>
    <row r="40894" spans="5:5" ht="12" customHeight="1">
      <c r="E40894" s="576"/>
    </row>
    <row r="40895" spans="5:5" ht="12" customHeight="1">
      <c r="E40895" s="576"/>
    </row>
    <row r="40896" spans="5:5" ht="12" customHeight="1">
      <c r="E40896" s="576"/>
    </row>
    <row r="40897" spans="5:5" ht="12" customHeight="1">
      <c r="E40897" s="576"/>
    </row>
    <row r="40898" spans="5:5" ht="12" customHeight="1">
      <c r="E40898" s="576"/>
    </row>
    <row r="40899" spans="5:5" ht="12" customHeight="1">
      <c r="E40899" s="576"/>
    </row>
    <row r="40900" spans="5:5" ht="12" customHeight="1">
      <c r="E40900" s="576"/>
    </row>
    <row r="40901" spans="5:5" ht="12" customHeight="1">
      <c r="E40901" s="576"/>
    </row>
    <row r="40902" spans="5:5" ht="12" customHeight="1">
      <c r="E40902" s="576"/>
    </row>
    <row r="40903" spans="5:5" ht="12" customHeight="1">
      <c r="E40903" s="576"/>
    </row>
    <row r="40904" spans="5:5" ht="12" customHeight="1">
      <c r="E40904" s="576"/>
    </row>
    <row r="40905" spans="5:5" ht="12" customHeight="1">
      <c r="E40905" s="576"/>
    </row>
    <row r="40906" spans="5:5" ht="12" customHeight="1">
      <c r="E40906" s="576"/>
    </row>
    <row r="40907" spans="5:5" ht="12" customHeight="1">
      <c r="E40907" s="576"/>
    </row>
    <row r="40908" spans="5:5" ht="12" customHeight="1">
      <c r="E40908" s="576"/>
    </row>
    <row r="40909" spans="5:5" ht="12" customHeight="1">
      <c r="E40909" s="576"/>
    </row>
    <row r="40910" spans="5:5" ht="12" customHeight="1">
      <c r="E40910" s="576"/>
    </row>
    <row r="40911" spans="5:5" ht="12" customHeight="1">
      <c r="E40911" s="576"/>
    </row>
    <row r="40912" spans="5:5" ht="12" customHeight="1">
      <c r="E40912" s="576"/>
    </row>
    <row r="40913" spans="5:5" ht="12" customHeight="1">
      <c r="E40913" s="576"/>
    </row>
    <row r="40914" spans="5:5" ht="12" customHeight="1">
      <c r="E40914" s="576"/>
    </row>
    <row r="40915" spans="5:5" ht="12" customHeight="1">
      <c r="E40915" s="576"/>
    </row>
    <row r="40916" spans="5:5" ht="12" customHeight="1">
      <c r="E40916" s="576"/>
    </row>
    <row r="40917" spans="5:5" ht="12" customHeight="1">
      <c r="E40917" s="576"/>
    </row>
    <row r="40918" spans="5:5" ht="12" customHeight="1">
      <c r="E40918" s="576"/>
    </row>
    <row r="40919" spans="5:5" ht="12" customHeight="1">
      <c r="E40919" s="576"/>
    </row>
    <row r="40920" spans="5:5" ht="12" customHeight="1">
      <c r="E40920" s="576"/>
    </row>
    <row r="40921" spans="5:5" ht="12" customHeight="1">
      <c r="E40921" s="576"/>
    </row>
    <row r="40922" spans="5:5" ht="12" customHeight="1">
      <c r="E40922" s="576"/>
    </row>
    <row r="40923" spans="5:5" ht="12" customHeight="1">
      <c r="E40923" s="576"/>
    </row>
    <row r="40924" spans="5:5" ht="12" customHeight="1">
      <c r="E40924" s="576"/>
    </row>
    <row r="40925" spans="5:5" ht="12" customHeight="1">
      <c r="E40925" s="576"/>
    </row>
    <row r="40926" spans="5:5" ht="12" customHeight="1">
      <c r="E40926" s="576"/>
    </row>
    <row r="40927" spans="5:5" ht="12" customHeight="1">
      <c r="E40927" s="576"/>
    </row>
    <row r="40928" spans="5:5" ht="12" customHeight="1">
      <c r="E40928" s="576"/>
    </row>
    <row r="40929" spans="5:5" ht="12" customHeight="1">
      <c r="E40929" s="576"/>
    </row>
    <row r="40930" spans="5:5" ht="12" customHeight="1">
      <c r="E40930" s="576"/>
    </row>
    <row r="40931" spans="5:5" ht="12" customHeight="1">
      <c r="E40931" s="576"/>
    </row>
    <row r="40932" spans="5:5" ht="12" customHeight="1">
      <c r="E40932" s="576"/>
    </row>
    <row r="40933" spans="5:5" ht="12" customHeight="1">
      <c r="E40933" s="576"/>
    </row>
    <row r="40934" spans="5:5" ht="12" customHeight="1">
      <c r="E40934" s="576"/>
    </row>
    <row r="40935" spans="5:5" ht="12" customHeight="1">
      <c r="E40935" s="576"/>
    </row>
    <row r="40936" spans="5:5" ht="12" customHeight="1">
      <c r="E40936" s="576"/>
    </row>
    <row r="40937" spans="5:5" ht="12" customHeight="1">
      <c r="E40937" s="576"/>
    </row>
    <row r="40938" spans="5:5" ht="12" customHeight="1">
      <c r="E40938" s="576"/>
    </row>
    <row r="40939" spans="5:5" ht="12" customHeight="1">
      <c r="E40939" s="576"/>
    </row>
    <row r="40940" spans="5:5" ht="12" customHeight="1">
      <c r="E40940" s="576"/>
    </row>
    <row r="40941" spans="5:5" ht="12" customHeight="1">
      <c r="E40941" s="576"/>
    </row>
    <row r="40942" spans="5:5" ht="12" customHeight="1">
      <c r="E40942" s="576"/>
    </row>
    <row r="40943" spans="5:5" ht="12" customHeight="1">
      <c r="E40943" s="576"/>
    </row>
    <row r="40944" spans="5:5" ht="12" customHeight="1">
      <c r="E40944" s="576"/>
    </row>
    <row r="40945" spans="5:5" ht="12" customHeight="1">
      <c r="E40945" s="576"/>
    </row>
    <row r="40946" spans="5:5" ht="12" customHeight="1">
      <c r="E40946" s="576"/>
    </row>
    <row r="40947" spans="5:5" ht="12" customHeight="1">
      <c r="E40947" s="576"/>
    </row>
    <row r="40948" spans="5:5" ht="12" customHeight="1">
      <c r="E40948" s="576"/>
    </row>
    <row r="40949" spans="5:5" ht="12" customHeight="1">
      <c r="E40949" s="576"/>
    </row>
    <row r="40950" spans="5:5" ht="12" customHeight="1">
      <c r="E40950" s="576"/>
    </row>
    <row r="40951" spans="5:5" ht="12" customHeight="1">
      <c r="E40951" s="576"/>
    </row>
    <row r="40952" spans="5:5" ht="12" customHeight="1">
      <c r="E40952" s="576"/>
    </row>
    <row r="40953" spans="5:5" ht="12" customHeight="1">
      <c r="E40953" s="576"/>
    </row>
    <row r="40954" spans="5:5" ht="12" customHeight="1">
      <c r="E40954" s="576"/>
    </row>
    <row r="40955" spans="5:5" ht="12" customHeight="1">
      <c r="E40955" s="576"/>
    </row>
    <row r="40956" spans="5:5" ht="12" customHeight="1">
      <c r="E40956" s="576"/>
    </row>
    <row r="40957" spans="5:5" ht="12" customHeight="1">
      <c r="E40957" s="576"/>
    </row>
    <row r="40958" spans="5:5" ht="12" customHeight="1">
      <c r="E40958" s="576"/>
    </row>
    <row r="40959" spans="5:5" ht="12" customHeight="1">
      <c r="E40959" s="576"/>
    </row>
    <row r="40960" spans="5:5" ht="12" customHeight="1">
      <c r="E40960" s="576"/>
    </row>
    <row r="40961" spans="5:5" ht="12" customHeight="1">
      <c r="E40961" s="576"/>
    </row>
    <row r="40962" spans="5:5" ht="12" customHeight="1">
      <c r="E40962" s="576"/>
    </row>
    <row r="40963" spans="5:5" ht="12" customHeight="1">
      <c r="E40963" s="576"/>
    </row>
    <row r="40964" spans="5:5" ht="12" customHeight="1">
      <c r="E40964" s="576"/>
    </row>
    <row r="40965" spans="5:5" ht="12" customHeight="1">
      <c r="E40965" s="576"/>
    </row>
    <row r="40966" spans="5:5" ht="12" customHeight="1">
      <c r="E40966" s="576"/>
    </row>
    <row r="40967" spans="5:5" ht="12" customHeight="1">
      <c r="E40967" s="576"/>
    </row>
    <row r="40968" spans="5:5" ht="12" customHeight="1">
      <c r="E40968" s="576"/>
    </row>
    <row r="40969" spans="5:5" ht="12" customHeight="1">
      <c r="E40969" s="576"/>
    </row>
    <row r="40970" spans="5:5" ht="12" customHeight="1">
      <c r="E40970" s="576"/>
    </row>
    <row r="40971" spans="5:5" ht="12" customHeight="1">
      <c r="E40971" s="576"/>
    </row>
    <row r="40972" spans="5:5" ht="12" customHeight="1">
      <c r="E40972" s="576"/>
    </row>
    <row r="40973" spans="5:5" ht="12" customHeight="1">
      <c r="E40973" s="576"/>
    </row>
    <row r="40974" spans="5:5" ht="12" customHeight="1">
      <c r="E40974" s="576"/>
    </row>
    <row r="40975" spans="5:5" ht="12" customHeight="1">
      <c r="E40975" s="576"/>
    </row>
    <row r="40976" spans="5:5" ht="12" customHeight="1">
      <c r="E40976" s="576"/>
    </row>
    <row r="40977" spans="5:5" ht="12" customHeight="1">
      <c r="E40977" s="576"/>
    </row>
    <row r="40978" spans="5:5" ht="12" customHeight="1">
      <c r="E40978" s="576"/>
    </row>
    <row r="40979" spans="5:5" ht="12" customHeight="1">
      <c r="E40979" s="576"/>
    </row>
    <row r="40980" spans="5:5" ht="12" customHeight="1">
      <c r="E40980" s="576"/>
    </row>
    <row r="40981" spans="5:5" ht="12" customHeight="1">
      <c r="E40981" s="576"/>
    </row>
    <row r="40982" spans="5:5" ht="12" customHeight="1">
      <c r="E40982" s="576"/>
    </row>
    <row r="40983" spans="5:5" ht="12" customHeight="1">
      <c r="E40983" s="576"/>
    </row>
    <row r="40984" spans="5:5" ht="12" customHeight="1">
      <c r="E40984" s="576"/>
    </row>
    <row r="40985" spans="5:5" ht="12" customHeight="1">
      <c r="E40985" s="576"/>
    </row>
    <row r="40986" spans="5:5" ht="12" customHeight="1">
      <c r="E40986" s="576"/>
    </row>
    <row r="40987" spans="5:5" ht="12" customHeight="1">
      <c r="E40987" s="576"/>
    </row>
    <row r="40988" spans="5:5" ht="12" customHeight="1">
      <c r="E40988" s="576"/>
    </row>
    <row r="40989" spans="5:5" ht="12" customHeight="1">
      <c r="E40989" s="576"/>
    </row>
    <row r="40990" spans="5:5" ht="12" customHeight="1">
      <c r="E40990" s="576"/>
    </row>
    <row r="40991" spans="5:5" ht="12" customHeight="1">
      <c r="E40991" s="576"/>
    </row>
    <row r="40992" spans="5:5" ht="12" customHeight="1">
      <c r="E40992" s="576"/>
    </row>
    <row r="40993" spans="5:5" ht="12" customHeight="1">
      <c r="E40993" s="576"/>
    </row>
    <row r="40994" spans="5:5" ht="12" customHeight="1">
      <c r="E40994" s="576"/>
    </row>
    <row r="40995" spans="5:5" ht="12" customHeight="1">
      <c r="E40995" s="576"/>
    </row>
    <row r="40996" spans="5:5" ht="12" customHeight="1">
      <c r="E40996" s="576"/>
    </row>
    <row r="40997" spans="5:5" ht="12" customHeight="1">
      <c r="E40997" s="576"/>
    </row>
    <row r="40998" spans="5:5" ht="12" customHeight="1">
      <c r="E40998" s="576"/>
    </row>
    <row r="40999" spans="5:5" ht="12" customHeight="1">
      <c r="E40999" s="576"/>
    </row>
    <row r="41000" spans="5:5" ht="12" customHeight="1">
      <c r="E41000" s="576"/>
    </row>
    <row r="41001" spans="5:5" ht="12" customHeight="1">
      <c r="E41001" s="576"/>
    </row>
    <row r="41002" spans="5:5" ht="12" customHeight="1">
      <c r="E41002" s="576"/>
    </row>
    <row r="41003" spans="5:5" ht="12" customHeight="1">
      <c r="E41003" s="576"/>
    </row>
    <row r="41004" spans="5:5" ht="12" customHeight="1">
      <c r="E41004" s="576"/>
    </row>
    <row r="41005" spans="5:5" ht="12" customHeight="1">
      <c r="E41005" s="576"/>
    </row>
    <row r="41006" spans="5:5" ht="12" customHeight="1">
      <c r="E41006" s="576"/>
    </row>
    <row r="41007" spans="5:5" ht="12" customHeight="1">
      <c r="E41007" s="576"/>
    </row>
    <row r="41008" spans="5:5" ht="12" customHeight="1">
      <c r="E41008" s="576"/>
    </row>
    <row r="41009" spans="5:5" ht="12" customHeight="1">
      <c r="E41009" s="576"/>
    </row>
    <row r="41010" spans="5:5" ht="12" customHeight="1">
      <c r="E41010" s="576"/>
    </row>
    <row r="41011" spans="5:5" ht="12" customHeight="1">
      <c r="E41011" s="576"/>
    </row>
    <row r="41012" spans="5:5" ht="12" customHeight="1">
      <c r="E41012" s="576"/>
    </row>
    <row r="41013" spans="5:5" ht="12" customHeight="1">
      <c r="E41013" s="576"/>
    </row>
    <row r="41014" spans="5:5" ht="12" customHeight="1">
      <c r="E41014" s="576"/>
    </row>
    <row r="41015" spans="5:5" ht="12" customHeight="1">
      <c r="E41015" s="576"/>
    </row>
    <row r="41016" spans="5:5" ht="12" customHeight="1">
      <c r="E41016" s="576"/>
    </row>
    <row r="41017" spans="5:5" ht="12" customHeight="1">
      <c r="E41017" s="576"/>
    </row>
    <row r="41018" spans="5:5" ht="12" customHeight="1">
      <c r="E41018" s="576"/>
    </row>
    <row r="41019" spans="5:5" ht="12" customHeight="1">
      <c r="E41019" s="576"/>
    </row>
    <row r="41020" spans="5:5" ht="12" customHeight="1">
      <c r="E41020" s="576"/>
    </row>
    <row r="41021" spans="5:5" ht="12" customHeight="1">
      <c r="E41021" s="576"/>
    </row>
    <row r="41022" spans="5:5" ht="12" customHeight="1">
      <c r="E41022" s="576"/>
    </row>
    <row r="41023" spans="5:5" ht="12" customHeight="1">
      <c r="E41023" s="576"/>
    </row>
    <row r="41024" spans="5:5" ht="12" customHeight="1">
      <c r="E41024" s="576"/>
    </row>
    <row r="41025" spans="5:5" ht="12" customHeight="1">
      <c r="E41025" s="576"/>
    </row>
    <row r="41026" spans="5:5" ht="12" customHeight="1">
      <c r="E41026" s="576"/>
    </row>
    <row r="41027" spans="5:5" ht="12" customHeight="1">
      <c r="E41027" s="576"/>
    </row>
    <row r="41028" spans="5:5" ht="12" customHeight="1">
      <c r="E41028" s="576"/>
    </row>
    <row r="41029" spans="5:5" ht="12" customHeight="1">
      <c r="E41029" s="576"/>
    </row>
    <row r="41030" spans="5:5" ht="12" customHeight="1">
      <c r="E41030" s="576"/>
    </row>
    <row r="41031" spans="5:5" ht="12" customHeight="1">
      <c r="E41031" s="576"/>
    </row>
    <row r="41032" spans="5:5" ht="12" customHeight="1">
      <c r="E41032" s="576"/>
    </row>
    <row r="41033" spans="5:5" ht="12" customHeight="1">
      <c r="E41033" s="576"/>
    </row>
    <row r="41034" spans="5:5" ht="12" customHeight="1">
      <c r="E41034" s="576"/>
    </row>
    <row r="41035" spans="5:5" ht="12" customHeight="1">
      <c r="E41035" s="576"/>
    </row>
    <row r="41036" spans="5:5" ht="12" customHeight="1">
      <c r="E41036" s="576"/>
    </row>
    <row r="41037" spans="5:5" ht="12" customHeight="1">
      <c r="E41037" s="576"/>
    </row>
    <row r="41038" spans="5:5" ht="12" customHeight="1">
      <c r="E41038" s="576"/>
    </row>
    <row r="41039" spans="5:5" ht="12" customHeight="1">
      <c r="E41039" s="576"/>
    </row>
    <row r="41040" spans="5:5" ht="12" customHeight="1">
      <c r="E41040" s="576"/>
    </row>
    <row r="41041" spans="5:5" ht="12" customHeight="1">
      <c r="E41041" s="576"/>
    </row>
    <row r="41042" spans="5:5" ht="12" customHeight="1">
      <c r="E41042" s="576"/>
    </row>
    <row r="41043" spans="5:5" ht="12" customHeight="1">
      <c r="E41043" s="576"/>
    </row>
    <row r="41044" spans="5:5" ht="12" customHeight="1">
      <c r="E41044" s="576"/>
    </row>
    <row r="41045" spans="5:5" ht="12" customHeight="1">
      <c r="E41045" s="576"/>
    </row>
    <row r="41046" spans="5:5" ht="12" customHeight="1">
      <c r="E41046" s="576"/>
    </row>
    <row r="41047" spans="5:5" ht="12" customHeight="1">
      <c r="E41047" s="576"/>
    </row>
    <row r="41048" spans="5:5" ht="12" customHeight="1">
      <c r="E41048" s="576"/>
    </row>
    <row r="41049" spans="5:5" ht="12" customHeight="1">
      <c r="E41049" s="576"/>
    </row>
    <row r="41050" spans="5:5" ht="12" customHeight="1">
      <c r="E41050" s="576"/>
    </row>
    <row r="41051" spans="5:5" ht="12" customHeight="1">
      <c r="E41051" s="576"/>
    </row>
    <row r="41052" spans="5:5" ht="12" customHeight="1">
      <c r="E41052" s="576"/>
    </row>
    <row r="41053" spans="5:5" ht="12" customHeight="1">
      <c r="E41053" s="576"/>
    </row>
    <row r="41054" spans="5:5" ht="12" customHeight="1">
      <c r="E41054" s="576"/>
    </row>
    <row r="41055" spans="5:5" ht="12" customHeight="1">
      <c r="E41055" s="576"/>
    </row>
    <row r="41056" spans="5:5" ht="12" customHeight="1">
      <c r="E41056" s="576"/>
    </row>
    <row r="41057" spans="5:5" ht="12" customHeight="1">
      <c r="E41057" s="576"/>
    </row>
    <row r="41058" spans="5:5" ht="12" customHeight="1">
      <c r="E41058" s="576"/>
    </row>
    <row r="41059" spans="5:5" ht="12" customHeight="1">
      <c r="E41059" s="576"/>
    </row>
    <row r="41060" spans="5:5" ht="12" customHeight="1">
      <c r="E41060" s="576"/>
    </row>
    <row r="41061" spans="5:5" ht="12" customHeight="1">
      <c r="E41061" s="576"/>
    </row>
    <row r="41062" spans="5:5" ht="12" customHeight="1">
      <c r="E41062" s="576"/>
    </row>
    <row r="41063" spans="5:5" ht="12" customHeight="1">
      <c r="E41063" s="576"/>
    </row>
    <row r="41064" spans="5:5" ht="12" customHeight="1">
      <c r="E41064" s="576"/>
    </row>
    <row r="41065" spans="5:5" ht="12" customHeight="1">
      <c r="E41065" s="576"/>
    </row>
    <row r="41066" spans="5:5" ht="12" customHeight="1">
      <c r="E41066" s="576"/>
    </row>
    <row r="41067" spans="5:5" ht="12" customHeight="1">
      <c r="E41067" s="576"/>
    </row>
    <row r="41068" spans="5:5" ht="12" customHeight="1">
      <c r="E41068" s="576"/>
    </row>
    <row r="41069" spans="5:5" ht="12" customHeight="1">
      <c r="E41069" s="576"/>
    </row>
    <row r="41070" spans="5:5" ht="12" customHeight="1">
      <c r="E41070" s="576"/>
    </row>
    <row r="41071" spans="5:5" ht="12" customHeight="1">
      <c r="E41071" s="576"/>
    </row>
    <row r="41072" spans="5:5" ht="12" customHeight="1">
      <c r="E41072" s="576"/>
    </row>
    <row r="41073" spans="5:5" ht="12" customHeight="1">
      <c r="E41073" s="576"/>
    </row>
    <row r="41074" spans="5:5" ht="12" customHeight="1">
      <c r="E41074" s="576"/>
    </row>
    <row r="41075" spans="5:5" ht="12" customHeight="1">
      <c r="E41075" s="576"/>
    </row>
    <row r="41076" spans="5:5" ht="12" customHeight="1">
      <c r="E41076" s="576"/>
    </row>
    <row r="41077" spans="5:5" ht="12" customHeight="1">
      <c r="E41077" s="576"/>
    </row>
    <row r="41078" spans="5:5" ht="12" customHeight="1">
      <c r="E41078" s="576"/>
    </row>
    <row r="41079" spans="5:5" ht="12" customHeight="1">
      <c r="E41079" s="576"/>
    </row>
    <row r="41080" spans="5:5" ht="12" customHeight="1">
      <c r="E41080" s="576"/>
    </row>
    <row r="41081" spans="5:5" ht="12" customHeight="1">
      <c r="E41081" s="576"/>
    </row>
    <row r="41082" spans="5:5" ht="12" customHeight="1">
      <c r="E41082" s="576"/>
    </row>
    <row r="41083" spans="5:5" ht="12" customHeight="1">
      <c r="E41083" s="576"/>
    </row>
    <row r="41084" spans="5:5" ht="12" customHeight="1">
      <c r="E41084" s="576"/>
    </row>
    <row r="41085" spans="5:5" ht="12" customHeight="1">
      <c r="E41085" s="576"/>
    </row>
    <row r="41086" spans="5:5" ht="12" customHeight="1">
      <c r="E41086" s="576"/>
    </row>
    <row r="41087" spans="5:5" ht="12" customHeight="1">
      <c r="E41087" s="576"/>
    </row>
    <row r="41088" spans="5:5" ht="12" customHeight="1">
      <c r="E41088" s="576"/>
    </row>
    <row r="41089" spans="5:5" ht="12" customHeight="1">
      <c r="E41089" s="576"/>
    </row>
    <row r="41090" spans="5:5" ht="12" customHeight="1">
      <c r="E41090" s="576"/>
    </row>
    <row r="41091" spans="5:5" ht="12" customHeight="1">
      <c r="E41091" s="576"/>
    </row>
    <row r="41092" spans="5:5" ht="12" customHeight="1">
      <c r="E41092" s="576"/>
    </row>
    <row r="41093" spans="5:5" ht="12" customHeight="1">
      <c r="E41093" s="576"/>
    </row>
    <row r="41094" spans="5:5" ht="12" customHeight="1">
      <c r="E41094" s="576"/>
    </row>
    <row r="41095" spans="5:5" ht="12" customHeight="1">
      <c r="E41095" s="576"/>
    </row>
    <row r="41096" spans="5:5" ht="12" customHeight="1">
      <c r="E41096" s="576"/>
    </row>
    <row r="41097" spans="5:5" ht="12" customHeight="1">
      <c r="E41097" s="576"/>
    </row>
    <row r="41098" spans="5:5" ht="12" customHeight="1">
      <c r="E41098" s="576"/>
    </row>
    <row r="41099" spans="5:5" ht="12" customHeight="1">
      <c r="E41099" s="576"/>
    </row>
    <row r="41100" spans="5:5" ht="12" customHeight="1">
      <c r="E41100" s="576"/>
    </row>
    <row r="41101" spans="5:5" ht="12" customHeight="1">
      <c r="E41101" s="576"/>
    </row>
    <row r="41102" spans="5:5" ht="12" customHeight="1">
      <c r="E41102" s="576"/>
    </row>
    <row r="41103" spans="5:5" ht="12" customHeight="1">
      <c r="E41103" s="576"/>
    </row>
    <row r="41104" spans="5:5" ht="12" customHeight="1">
      <c r="E41104" s="576"/>
    </row>
    <row r="41105" spans="5:5" ht="12" customHeight="1">
      <c r="E41105" s="576"/>
    </row>
    <row r="41106" spans="5:5" ht="12" customHeight="1">
      <c r="E41106" s="576"/>
    </row>
    <row r="41107" spans="5:5" ht="12" customHeight="1">
      <c r="E41107" s="576"/>
    </row>
    <row r="41108" spans="5:5" ht="12" customHeight="1">
      <c r="E41108" s="576"/>
    </row>
    <row r="41109" spans="5:5" ht="12" customHeight="1">
      <c r="E41109" s="576"/>
    </row>
    <row r="41110" spans="5:5" ht="12" customHeight="1">
      <c r="E41110" s="576"/>
    </row>
    <row r="41111" spans="5:5" ht="12" customHeight="1">
      <c r="E41111" s="576"/>
    </row>
    <row r="41112" spans="5:5" ht="12" customHeight="1">
      <c r="E41112" s="576"/>
    </row>
    <row r="41113" spans="5:5" ht="12" customHeight="1">
      <c r="E41113" s="576"/>
    </row>
    <row r="41114" spans="5:5" ht="12" customHeight="1">
      <c r="E41114" s="576"/>
    </row>
    <row r="41115" spans="5:5" ht="12" customHeight="1">
      <c r="E41115" s="576"/>
    </row>
    <row r="41116" spans="5:5" ht="12" customHeight="1">
      <c r="E41116" s="576"/>
    </row>
    <row r="41117" spans="5:5" ht="12" customHeight="1">
      <c r="E41117" s="576"/>
    </row>
    <row r="41118" spans="5:5" ht="12" customHeight="1">
      <c r="E41118" s="576"/>
    </row>
    <row r="41119" spans="5:5" ht="12" customHeight="1">
      <c r="E41119" s="576"/>
    </row>
    <row r="41120" spans="5:5" ht="12" customHeight="1">
      <c r="E41120" s="576"/>
    </row>
    <row r="41121" spans="5:5" ht="12" customHeight="1">
      <c r="E41121" s="576"/>
    </row>
    <row r="41122" spans="5:5" ht="12" customHeight="1">
      <c r="E41122" s="576"/>
    </row>
    <row r="41123" spans="5:5" ht="12" customHeight="1">
      <c r="E41123" s="576"/>
    </row>
    <row r="41124" spans="5:5" ht="12" customHeight="1">
      <c r="E41124" s="576"/>
    </row>
    <row r="41125" spans="5:5" ht="12" customHeight="1">
      <c r="E41125" s="576"/>
    </row>
    <row r="41126" spans="5:5" ht="12" customHeight="1">
      <c r="E41126" s="576"/>
    </row>
    <row r="41127" spans="5:5" ht="12" customHeight="1">
      <c r="E41127" s="576"/>
    </row>
    <row r="41128" spans="5:5" ht="12" customHeight="1">
      <c r="E41128" s="576"/>
    </row>
    <row r="41129" spans="5:5" ht="12" customHeight="1">
      <c r="E41129" s="576"/>
    </row>
    <row r="41130" spans="5:5" ht="12" customHeight="1">
      <c r="E41130" s="576"/>
    </row>
    <row r="41131" spans="5:5" ht="12" customHeight="1">
      <c r="E41131" s="576"/>
    </row>
    <row r="41132" spans="5:5" ht="12" customHeight="1">
      <c r="E41132" s="576"/>
    </row>
    <row r="41133" spans="5:5" ht="12" customHeight="1">
      <c r="E41133" s="576"/>
    </row>
    <row r="41134" spans="5:5" ht="12" customHeight="1">
      <c r="E41134" s="576"/>
    </row>
    <row r="41135" spans="5:5" ht="12" customHeight="1">
      <c r="E41135" s="576"/>
    </row>
    <row r="41136" spans="5:5" ht="12" customHeight="1">
      <c r="E41136" s="576"/>
    </row>
    <row r="41137" spans="5:5" ht="12" customHeight="1">
      <c r="E41137" s="576"/>
    </row>
    <row r="41138" spans="5:5" ht="12" customHeight="1">
      <c r="E41138" s="576"/>
    </row>
    <row r="41139" spans="5:5" ht="12" customHeight="1">
      <c r="E41139" s="576"/>
    </row>
    <row r="41140" spans="5:5" ht="12" customHeight="1">
      <c r="E41140" s="576"/>
    </row>
    <row r="41141" spans="5:5" ht="12" customHeight="1">
      <c r="E41141" s="576"/>
    </row>
    <row r="41142" spans="5:5" ht="12" customHeight="1">
      <c r="E41142" s="576"/>
    </row>
    <row r="41143" spans="5:5" ht="12" customHeight="1">
      <c r="E41143" s="576"/>
    </row>
    <row r="41144" spans="5:5" ht="12" customHeight="1">
      <c r="E41144" s="576"/>
    </row>
    <row r="41145" spans="5:5" ht="12" customHeight="1">
      <c r="E41145" s="576"/>
    </row>
    <row r="41146" spans="5:5" ht="12" customHeight="1">
      <c r="E41146" s="576"/>
    </row>
    <row r="41147" spans="5:5" ht="12" customHeight="1">
      <c r="E41147" s="576"/>
    </row>
    <row r="41148" spans="5:5" ht="12" customHeight="1">
      <c r="E41148" s="576"/>
    </row>
    <row r="41149" spans="5:5" ht="12" customHeight="1">
      <c r="E41149" s="576"/>
    </row>
    <row r="41150" spans="5:5" ht="12" customHeight="1">
      <c r="E41150" s="576"/>
    </row>
    <row r="41151" spans="5:5" ht="12" customHeight="1">
      <c r="E41151" s="576"/>
    </row>
    <row r="41152" spans="5:5" ht="12" customHeight="1">
      <c r="E41152" s="576"/>
    </row>
    <row r="41153" spans="5:5" ht="12" customHeight="1">
      <c r="E41153" s="576"/>
    </row>
    <row r="41154" spans="5:5" ht="12" customHeight="1">
      <c r="E41154" s="576"/>
    </row>
    <row r="41155" spans="5:5" ht="12" customHeight="1">
      <c r="E41155" s="576"/>
    </row>
    <row r="41156" spans="5:5" ht="12" customHeight="1">
      <c r="E41156" s="576"/>
    </row>
    <row r="41157" spans="5:5" ht="12" customHeight="1">
      <c r="E41157" s="576"/>
    </row>
    <row r="41158" spans="5:5" ht="12" customHeight="1">
      <c r="E41158" s="576"/>
    </row>
    <row r="41159" spans="5:5" ht="12" customHeight="1">
      <c r="E41159" s="576"/>
    </row>
    <row r="41160" spans="5:5" ht="12" customHeight="1">
      <c r="E41160" s="576"/>
    </row>
    <row r="41161" spans="5:5" ht="12" customHeight="1">
      <c r="E41161" s="576"/>
    </row>
    <row r="41162" spans="5:5" ht="12" customHeight="1">
      <c r="E41162" s="576"/>
    </row>
    <row r="41163" spans="5:5" ht="12" customHeight="1">
      <c r="E41163" s="576"/>
    </row>
    <row r="41164" spans="5:5" ht="12" customHeight="1">
      <c r="E41164" s="576"/>
    </row>
    <row r="41165" spans="5:5" ht="12" customHeight="1">
      <c r="E41165" s="576"/>
    </row>
    <row r="41166" spans="5:5" ht="12" customHeight="1">
      <c r="E41166" s="576"/>
    </row>
    <row r="41167" spans="5:5" ht="12" customHeight="1">
      <c r="E41167" s="576"/>
    </row>
    <row r="41168" spans="5:5" ht="12" customHeight="1">
      <c r="E41168" s="576"/>
    </row>
    <row r="41169" spans="5:5" ht="12" customHeight="1">
      <c r="E41169" s="576"/>
    </row>
    <row r="41170" spans="5:5" ht="12" customHeight="1">
      <c r="E41170" s="576"/>
    </row>
    <row r="41171" spans="5:5" ht="12" customHeight="1">
      <c r="E41171" s="576"/>
    </row>
    <row r="41172" spans="5:5" ht="12" customHeight="1">
      <c r="E41172" s="576"/>
    </row>
    <row r="41173" spans="5:5" ht="12" customHeight="1">
      <c r="E41173" s="576"/>
    </row>
    <row r="41174" spans="5:5" ht="12" customHeight="1">
      <c r="E41174" s="576"/>
    </row>
    <row r="41175" spans="5:5" ht="12" customHeight="1">
      <c r="E41175" s="576"/>
    </row>
    <row r="41176" spans="5:5" ht="12" customHeight="1">
      <c r="E41176" s="576"/>
    </row>
    <row r="41177" spans="5:5" ht="12" customHeight="1">
      <c r="E41177" s="576"/>
    </row>
    <row r="41178" spans="5:5" ht="12" customHeight="1">
      <c r="E41178" s="576"/>
    </row>
    <row r="41179" spans="5:5" ht="12" customHeight="1">
      <c r="E41179" s="576"/>
    </row>
    <row r="41180" spans="5:5" ht="12" customHeight="1">
      <c r="E41180" s="576"/>
    </row>
    <row r="41181" spans="5:5" ht="12" customHeight="1">
      <c r="E41181" s="576"/>
    </row>
    <row r="41182" spans="5:5" ht="12" customHeight="1">
      <c r="E41182" s="576"/>
    </row>
    <row r="41183" spans="5:5" ht="12" customHeight="1">
      <c r="E41183" s="576"/>
    </row>
    <row r="41184" spans="5:5" ht="12" customHeight="1">
      <c r="E41184" s="576"/>
    </row>
    <row r="41185" spans="5:5" ht="12" customHeight="1">
      <c r="E41185" s="576"/>
    </row>
    <row r="41186" spans="5:5" ht="12" customHeight="1">
      <c r="E41186" s="576"/>
    </row>
    <row r="41187" spans="5:5" ht="12" customHeight="1">
      <c r="E41187" s="576"/>
    </row>
    <row r="41188" spans="5:5" ht="12" customHeight="1">
      <c r="E41188" s="576"/>
    </row>
    <row r="41189" spans="5:5" ht="12" customHeight="1">
      <c r="E41189" s="576"/>
    </row>
    <row r="41190" spans="5:5" ht="12" customHeight="1">
      <c r="E41190" s="576"/>
    </row>
    <row r="41191" spans="5:5" ht="12" customHeight="1">
      <c r="E41191" s="576"/>
    </row>
    <row r="41192" spans="5:5" ht="12" customHeight="1">
      <c r="E41192" s="576"/>
    </row>
    <row r="41193" spans="5:5" ht="12" customHeight="1">
      <c r="E41193" s="576"/>
    </row>
    <row r="41194" spans="5:5" ht="12" customHeight="1">
      <c r="E41194" s="576"/>
    </row>
    <row r="41195" spans="5:5" ht="12" customHeight="1">
      <c r="E41195" s="576"/>
    </row>
    <row r="41196" spans="5:5" ht="12" customHeight="1">
      <c r="E41196" s="576"/>
    </row>
    <row r="41197" spans="5:5" ht="12" customHeight="1">
      <c r="E41197" s="576"/>
    </row>
    <row r="41198" spans="5:5" ht="12" customHeight="1">
      <c r="E41198" s="576"/>
    </row>
    <row r="41199" spans="5:5" ht="12" customHeight="1">
      <c r="E41199" s="576"/>
    </row>
    <row r="41200" spans="5:5" ht="12" customHeight="1">
      <c r="E41200" s="576"/>
    </row>
    <row r="41201" spans="5:5" ht="12" customHeight="1">
      <c r="E41201" s="576"/>
    </row>
    <row r="41202" spans="5:5" ht="12" customHeight="1">
      <c r="E41202" s="576"/>
    </row>
    <row r="41203" spans="5:5" ht="12" customHeight="1">
      <c r="E41203" s="576"/>
    </row>
    <row r="41204" spans="5:5" ht="12" customHeight="1">
      <c r="E41204" s="576"/>
    </row>
    <row r="41205" spans="5:5" ht="12" customHeight="1">
      <c r="E41205" s="576"/>
    </row>
    <row r="41206" spans="5:5" ht="12" customHeight="1">
      <c r="E41206" s="576"/>
    </row>
    <row r="41207" spans="5:5" ht="12" customHeight="1">
      <c r="E41207" s="576"/>
    </row>
    <row r="41208" spans="5:5" ht="12" customHeight="1">
      <c r="E41208" s="576"/>
    </row>
    <row r="41209" spans="5:5" ht="12" customHeight="1">
      <c r="E41209" s="576"/>
    </row>
    <row r="41210" spans="5:5" ht="12" customHeight="1">
      <c r="E41210" s="576"/>
    </row>
    <row r="41211" spans="5:5" ht="12" customHeight="1">
      <c r="E41211" s="576"/>
    </row>
    <row r="41212" spans="5:5" ht="12" customHeight="1">
      <c r="E41212" s="576"/>
    </row>
    <row r="41213" spans="5:5" ht="12" customHeight="1">
      <c r="E41213" s="576"/>
    </row>
    <row r="41214" spans="5:5" ht="12" customHeight="1">
      <c r="E41214" s="576"/>
    </row>
    <row r="41215" spans="5:5" ht="12" customHeight="1">
      <c r="E41215" s="576"/>
    </row>
    <row r="41216" spans="5:5" ht="12" customHeight="1">
      <c r="E41216" s="576"/>
    </row>
    <row r="41217" spans="5:5" ht="12" customHeight="1">
      <c r="E41217" s="576"/>
    </row>
    <row r="41218" spans="5:5" ht="12" customHeight="1">
      <c r="E41218" s="576"/>
    </row>
    <row r="41219" spans="5:5" ht="12" customHeight="1">
      <c r="E41219" s="576"/>
    </row>
    <row r="41220" spans="5:5" ht="12" customHeight="1">
      <c r="E41220" s="576"/>
    </row>
    <row r="41221" spans="5:5" ht="12" customHeight="1">
      <c r="E41221" s="576"/>
    </row>
    <row r="41222" spans="5:5" ht="12" customHeight="1">
      <c r="E41222" s="576"/>
    </row>
    <row r="41223" spans="5:5" ht="12" customHeight="1">
      <c r="E41223" s="576"/>
    </row>
    <row r="41224" spans="5:5" ht="12" customHeight="1">
      <c r="E41224" s="576"/>
    </row>
    <row r="41225" spans="5:5" ht="12" customHeight="1">
      <c r="E41225" s="576"/>
    </row>
    <row r="41226" spans="5:5" ht="12" customHeight="1">
      <c r="E41226" s="576"/>
    </row>
    <row r="41227" spans="5:5" ht="12" customHeight="1">
      <c r="E41227" s="576"/>
    </row>
    <row r="41228" spans="5:5" ht="12" customHeight="1">
      <c r="E41228" s="576"/>
    </row>
    <row r="41229" spans="5:5" ht="12" customHeight="1">
      <c r="E41229" s="576"/>
    </row>
    <row r="41230" spans="5:5" ht="12" customHeight="1">
      <c r="E41230" s="576"/>
    </row>
    <row r="41231" spans="5:5" ht="12" customHeight="1">
      <c r="E41231" s="576"/>
    </row>
    <row r="41232" spans="5:5" ht="12" customHeight="1">
      <c r="E41232" s="576"/>
    </row>
    <row r="41233" spans="5:5" ht="12" customHeight="1">
      <c r="E41233" s="576"/>
    </row>
    <row r="41234" spans="5:5" ht="12" customHeight="1">
      <c r="E41234" s="576"/>
    </row>
    <row r="41235" spans="5:5" ht="12" customHeight="1">
      <c r="E41235" s="576"/>
    </row>
    <row r="41236" spans="5:5" ht="12" customHeight="1">
      <c r="E41236" s="576"/>
    </row>
    <row r="41237" spans="5:5" ht="12" customHeight="1">
      <c r="E41237" s="576"/>
    </row>
    <row r="41238" spans="5:5" ht="12" customHeight="1">
      <c r="E41238" s="576"/>
    </row>
    <row r="41239" spans="5:5" ht="12" customHeight="1">
      <c r="E41239" s="576"/>
    </row>
    <row r="41240" spans="5:5" ht="12" customHeight="1">
      <c r="E41240" s="576"/>
    </row>
    <row r="41241" spans="5:5" ht="12" customHeight="1">
      <c r="E41241" s="576"/>
    </row>
    <row r="41242" spans="5:5" ht="12" customHeight="1">
      <c r="E41242" s="576"/>
    </row>
    <row r="41243" spans="5:5" ht="12" customHeight="1">
      <c r="E41243" s="576"/>
    </row>
    <row r="41244" spans="5:5" ht="12" customHeight="1">
      <c r="E41244" s="576"/>
    </row>
    <row r="41245" spans="5:5" ht="12" customHeight="1">
      <c r="E41245" s="576"/>
    </row>
    <row r="41246" spans="5:5" ht="12" customHeight="1">
      <c r="E41246" s="576"/>
    </row>
    <row r="41247" spans="5:5" ht="12" customHeight="1">
      <c r="E41247" s="576"/>
    </row>
    <row r="41248" spans="5:5" ht="12" customHeight="1">
      <c r="E41248" s="576"/>
    </row>
    <row r="41249" spans="5:5" ht="12" customHeight="1">
      <c r="E41249" s="576"/>
    </row>
    <row r="41250" spans="5:5" ht="12" customHeight="1">
      <c r="E41250" s="576"/>
    </row>
    <row r="41251" spans="5:5" ht="12" customHeight="1">
      <c r="E41251" s="576"/>
    </row>
    <row r="41252" spans="5:5" ht="12" customHeight="1">
      <c r="E41252" s="576"/>
    </row>
    <row r="41253" spans="5:5" ht="12" customHeight="1">
      <c r="E41253" s="576"/>
    </row>
    <row r="41254" spans="5:5" ht="12" customHeight="1">
      <c r="E41254" s="576"/>
    </row>
    <row r="41255" spans="5:5" ht="12" customHeight="1">
      <c r="E41255" s="576"/>
    </row>
    <row r="41256" spans="5:5" ht="12" customHeight="1">
      <c r="E41256" s="576"/>
    </row>
    <row r="41257" spans="5:5" ht="12" customHeight="1">
      <c r="E41257" s="576"/>
    </row>
    <row r="41258" spans="5:5" ht="12" customHeight="1">
      <c r="E41258" s="576"/>
    </row>
    <row r="41259" spans="5:5" ht="12" customHeight="1">
      <c r="E41259" s="576"/>
    </row>
    <row r="41260" spans="5:5" ht="12" customHeight="1">
      <c r="E41260" s="576"/>
    </row>
    <row r="41261" spans="5:5" ht="12" customHeight="1">
      <c r="E41261" s="576"/>
    </row>
    <row r="41262" spans="5:5" ht="12" customHeight="1">
      <c r="E41262" s="576"/>
    </row>
    <row r="41263" spans="5:5" ht="12" customHeight="1">
      <c r="E41263" s="576"/>
    </row>
    <row r="41264" spans="5:5" ht="12" customHeight="1">
      <c r="E41264" s="576"/>
    </row>
    <row r="41265" spans="5:5" ht="12" customHeight="1">
      <c r="E41265" s="576"/>
    </row>
    <row r="41266" spans="5:5" ht="12" customHeight="1">
      <c r="E41266" s="576"/>
    </row>
    <row r="41267" spans="5:5" ht="12" customHeight="1">
      <c r="E41267" s="576"/>
    </row>
    <row r="41268" spans="5:5" ht="12" customHeight="1">
      <c r="E41268" s="576"/>
    </row>
    <row r="41269" spans="5:5" ht="12" customHeight="1">
      <c r="E41269" s="576"/>
    </row>
    <row r="41270" spans="5:5" ht="12" customHeight="1">
      <c r="E41270" s="576"/>
    </row>
    <row r="41271" spans="5:5" ht="12" customHeight="1">
      <c r="E41271" s="576"/>
    </row>
    <row r="41272" spans="5:5" ht="12" customHeight="1">
      <c r="E41272" s="576"/>
    </row>
    <row r="41273" spans="5:5" ht="12" customHeight="1">
      <c r="E41273" s="576"/>
    </row>
    <row r="41274" spans="5:5" ht="12" customHeight="1">
      <c r="E41274" s="576"/>
    </row>
    <row r="41275" spans="5:5" ht="12" customHeight="1">
      <c r="E41275" s="576"/>
    </row>
    <row r="41276" spans="5:5" ht="12" customHeight="1">
      <c r="E41276" s="576"/>
    </row>
    <row r="41277" spans="5:5" ht="12" customHeight="1">
      <c r="E41277" s="576"/>
    </row>
    <row r="41278" spans="5:5" ht="12" customHeight="1">
      <c r="E41278" s="576"/>
    </row>
    <row r="41279" spans="5:5" ht="12" customHeight="1">
      <c r="E41279" s="576"/>
    </row>
    <row r="41280" spans="5:5" ht="12" customHeight="1">
      <c r="E41280" s="576"/>
    </row>
    <row r="41281" spans="5:5" ht="12" customHeight="1">
      <c r="E41281" s="576"/>
    </row>
    <row r="41282" spans="5:5" ht="12" customHeight="1">
      <c r="E41282" s="576"/>
    </row>
    <row r="41283" spans="5:5" ht="12" customHeight="1">
      <c r="E41283" s="576"/>
    </row>
    <row r="41284" spans="5:5" ht="12" customHeight="1">
      <c r="E41284" s="576"/>
    </row>
    <row r="41285" spans="5:5" ht="12" customHeight="1">
      <c r="E41285" s="576"/>
    </row>
    <row r="41286" spans="5:5" ht="12" customHeight="1">
      <c r="E41286" s="576"/>
    </row>
    <row r="41287" spans="5:5" ht="12" customHeight="1">
      <c r="E41287" s="576"/>
    </row>
    <row r="41288" spans="5:5" ht="12" customHeight="1">
      <c r="E41288" s="576"/>
    </row>
    <row r="41289" spans="5:5" ht="12" customHeight="1">
      <c r="E41289" s="576"/>
    </row>
    <row r="41290" spans="5:5" ht="12" customHeight="1">
      <c r="E41290" s="576"/>
    </row>
    <row r="41291" spans="5:5" ht="12" customHeight="1">
      <c r="E41291" s="576"/>
    </row>
    <row r="41292" spans="5:5" ht="12" customHeight="1">
      <c r="E41292" s="576"/>
    </row>
    <row r="41293" spans="5:5" ht="12" customHeight="1">
      <c r="E41293" s="576"/>
    </row>
    <row r="41294" spans="5:5" ht="12" customHeight="1">
      <c r="E41294" s="576"/>
    </row>
    <row r="41295" spans="5:5" ht="12" customHeight="1">
      <c r="E41295" s="576"/>
    </row>
    <row r="41296" spans="5:5" ht="12" customHeight="1">
      <c r="E41296" s="576"/>
    </row>
    <row r="41297" spans="5:5" ht="12" customHeight="1">
      <c r="E41297" s="576"/>
    </row>
    <row r="41298" spans="5:5" ht="12" customHeight="1">
      <c r="E41298" s="576"/>
    </row>
    <row r="41299" spans="5:5" ht="12" customHeight="1">
      <c r="E41299" s="576"/>
    </row>
    <row r="41300" spans="5:5" ht="12" customHeight="1">
      <c r="E41300" s="576"/>
    </row>
    <row r="41301" spans="5:5" ht="12" customHeight="1">
      <c r="E41301" s="576"/>
    </row>
    <row r="41302" spans="5:5" ht="12" customHeight="1">
      <c r="E41302" s="576"/>
    </row>
    <row r="41303" spans="5:5" ht="12" customHeight="1">
      <c r="E41303" s="576"/>
    </row>
    <row r="41304" spans="5:5" ht="12" customHeight="1">
      <c r="E41304" s="576"/>
    </row>
    <row r="41305" spans="5:5" ht="12" customHeight="1">
      <c r="E41305" s="576"/>
    </row>
    <row r="41306" spans="5:5" ht="12" customHeight="1">
      <c r="E41306" s="576"/>
    </row>
    <row r="41307" spans="5:5" ht="12" customHeight="1">
      <c r="E41307" s="576"/>
    </row>
    <row r="41308" spans="5:5" ht="12" customHeight="1">
      <c r="E41308" s="576"/>
    </row>
    <row r="41309" spans="5:5" ht="12" customHeight="1">
      <c r="E41309" s="576"/>
    </row>
    <row r="41310" spans="5:5" ht="12" customHeight="1">
      <c r="E41310" s="576"/>
    </row>
    <row r="41311" spans="5:5" ht="12" customHeight="1">
      <c r="E41311" s="576"/>
    </row>
    <row r="41312" spans="5:5" ht="12" customHeight="1">
      <c r="E41312" s="576"/>
    </row>
    <row r="41313" spans="5:5" ht="12" customHeight="1">
      <c r="E41313" s="576"/>
    </row>
    <row r="41314" spans="5:5" ht="12" customHeight="1">
      <c r="E41314" s="576"/>
    </row>
    <row r="41315" spans="5:5" ht="12" customHeight="1">
      <c r="E41315" s="576"/>
    </row>
    <row r="41316" spans="5:5" ht="12" customHeight="1">
      <c r="E41316" s="576"/>
    </row>
    <row r="41317" spans="5:5" ht="12" customHeight="1">
      <c r="E41317" s="576"/>
    </row>
    <row r="41318" spans="5:5" ht="12" customHeight="1">
      <c r="E41318" s="576"/>
    </row>
    <row r="41319" spans="5:5" ht="12" customHeight="1">
      <c r="E41319" s="576"/>
    </row>
    <row r="41320" spans="5:5" ht="12" customHeight="1">
      <c r="E41320" s="576"/>
    </row>
    <row r="41321" spans="5:5" ht="12" customHeight="1">
      <c r="E41321" s="576"/>
    </row>
    <row r="41322" spans="5:5" ht="12" customHeight="1">
      <c r="E41322" s="576"/>
    </row>
    <row r="41323" spans="5:5" ht="12" customHeight="1">
      <c r="E41323" s="576"/>
    </row>
    <row r="41324" spans="5:5" ht="12" customHeight="1">
      <c r="E41324" s="576"/>
    </row>
    <row r="41325" spans="5:5" ht="12" customHeight="1">
      <c r="E41325" s="576"/>
    </row>
    <row r="41326" spans="5:5" ht="12" customHeight="1">
      <c r="E41326" s="576"/>
    </row>
    <row r="41327" spans="5:5" ht="12" customHeight="1">
      <c r="E41327" s="576"/>
    </row>
    <row r="41328" spans="5:5" ht="12" customHeight="1">
      <c r="E41328" s="576"/>
    </row>
    <row r="41329" spans="5:5" ht="12" customHeight="1">
      <c r="E41329" s="576"/>
    </row>
    <row r="41330" spans="5:5" ht="12" customHeight="1">
      <c r="E41330" s="576"/>
    </row>
    <row r="41331" spans="5:5" ht="12" customHeight="1">
      <c r="E41331" s="576"/>
    </row>
    <row r="41332" spans="5:5" ht="12" customHeight="1">
      <c r="E41332" s="576"/>
    </row>
    <row r="41333" spans="5:5" ht="12" customHeight="1">
      <c r="E41333" s="576"/>
    </row>
    <row r="41334" spans="5:5" ht="12" customHeight="1">
      <c r="E41334" s="576"/>
    </row>
    <row r="41335" spans="5:5" ht="12" customHeight="1">
      <c r="E41335" s="576"/>
    </row>
    <row r="41336" spans="5:5" ht="12" customHeight="1">
      <c r="E41336" s="576"/>
    </row>
    <row r="41337" spans="5:5" ht="12" customHeight="1">
      <c r="E41337" s="576"/>
    </row>
    <row r="41338" spans="5:5" ht="12" customHeight="1">
      <c r="E41338" s="576"/>
    </row>
    <row r="41339" spans="5:5" ht="12" customHeight="1">
      <c r="E41339" s="576"/>
    </row>
    <row r="41340" spans="5:5" ht="12" customHeight="1">
      <c r="E41340" s="576"/>
    </row>
    <row r="41341" spans="5:5" ht="12" customHeight="1">
      <c r="E41341" s="576"/>
    </row>
    <row r="41342" spans="5:5" ht="12" customHeight="1">
      <c r="E41342" s="576"/>
    </row>
    <row r="41343" spans="5:5" ht="12" customHeight="1">
      <c r="E41343" s="576"/>
    </row>
    <row r="41344" spans="5:5" ht="12" customHeight="1">
      <c r="E41344" s="576"/>
    </row>
    <row r="41345" spans="5:5" ht="12" customHeight="1">
      <c r="E41345" s="576"/>
    </row>
    <row r="41346" spans="5:5" ht="12" customHeight="1">
      <c r="E41346" s="576"/>
    </row>
    <row r="41347" spans="5:5" ht="12" customHeight="1">
      <c r="E41347" s="576"/>
    </row>
    <row r="41348" spans="5:5" ht="12" customHeight="1">
      <c r="E41348" s="576"/>
    </row>
    <row r="41349" spans="5:5" ht="12" customHeight="1">
      <c r="E41349" s="576"/>
    </row>
    <row r="41350" spans="5:5" ht="12" customHeight="1">
      <c r="E41350" s="576"/>
    </row>
    <row r="41351" spans="5:5" ht="12" customHeight="1">
      <c r="E41351" s="576"/>
    </row>
    <row r="41352" spans="5:5" ht="12" customHeight="1">
      <c r="E41352" s="576"/>
    </row>
    <row r="41353" spans="5:5" ht="12" customHeight="1">
      <c r="E41353" s="576"/>
    </row>
    <row r="41354" spans="5:5" ht="12" customHeight="1">
      <c r="E41354" s="576"/>
    </row>
    <row r="41355" spans="5:5" ht="12" customHeight="1">
      <c r="E41355" s="576"/>
    </row>
    <row r="41356" spans="5:5" ht="12" customHeight="1">
      <c r="E41356" s="576"/>
    </row>
    <row r="41357" spans="5:5" ht="12" customHeight="1">
      <c r="E41357" s="576"/>
    </row>
    <row r="41358" spans="5:5" ht="12" customHeight="1">
      <c r="E41358" s="576"/>
    </row>
    <row r="41359" spans="5:5" ht="12" customHeight="1">
      <c r="E41359" s="576"/>
    </row>
    <row r="41360" spans="5:5" ht="12" customHeight="1">
      <c r="E41360" s="576"/>
    </row>
    <row r="41361" spans="5:5" ht="12" customHeight="1">
      <c r="E41361" s="576"/>
    </row>
    <row r="41362" spans="5:5" ht="12" customHeight="1">
      <c r="E41362" s="576"/>
    </row>
    <row r="41363" spans="5:5" ht="12" customHeight="1">
      <c r="E41363" s="576"/>
    </row>
    <row r="41364" spans="5:5" ht="12" customHeight="1">
      <c r="E41364" s="576"/>
    </row>
    <row r="41365" spans="5:5" ht="12" customHeight="1">
      <c r="E41365" s="576"/>
    </row>
    <row r="41366" spans="5:5" ht="12" customHeight="1">
      <c r="E41366" s="576"/>
    </row>
    <row r="41367" spans="5:5" ht="12" customHeight="1">
      <c r="E41367" s="576"/>
    </row>
    <row r="41368" spans="5:5" ht="12" customHeight="1">
      <c r="E41368" s="576"/>
    </row>
    <row r="41369" spans="5:5" ht="12" customHeight="1">
      <c r="E41369" s="576"/>
    </row>
    <row r="41370" spans="5:5" ht="12" customHeight="1">
      <c r="E41370" s="576"/>
    </row>
    <row r="41371" spans="5:5" ht="12" customHeight="1">
      <c r="E41371" s="576"/>
    </row>
    <row r="41372" spans="5:5" ht="12" customHeight="1">
      <c r="E41372" s="576"/>
    </row>
    <row r="41373" spans="5:5" ht="12" customHeight="1">
      <c r="E41373" s="576"/>
    </row>
    <row r="41374" spans="5:5" ht="12" customHeight="1">
      <c r="E41374" s="576"/>
    </row>
    <row r="41375" spans="5:5" ht="12" customHeight="1">
      <c r="E41375" s="576"/>
    </row>
    <row r="41376" spans="5:5" ht="12" customHeight="1">
      <c r="E41376" s="576"/>
    </row>
    <row r="41377" spans="5:5" ht="12" customHeight="1">
      <c r="E41377" s="576"/>
    </row>
    <row r="41378" spans="5:5" ht="12" customHeight="1">
      <c r="E41378" s="576"/>
    </row>
    <row r="41379" spans="5:5" ht="12" customHeight="1">
      <c r="E41379" s="576"/>
    </row>
    <row r="41380" spans="5:5" ht="12" customHeight="1">
      <c r="E41380" s="576"/>
    </row>
    <row r="41381" spans="5:5" ht="12" customHeight="1">
      <c r="E41381" s="576"/>
    </row>
    <row r="41382" spans="5:5" ht="12" customHeight="1">
      <c r="E41382" s="576"/>
    </row>
    <row r="41383" spans="5:5" ht="12" customHeight="1">
      <c r="E41383" s="576"/>
    </row>
    <row r="41384" spans="5:5" ht="12" customHeight="1">
      <c r="E41384" s="576"/>
    </row>
    <row r="41385" spans="5:5" ht="12" customHeight="1">
      <c r="E41385" s="576"/>
    </row>
    <row r="41386" spans="5:5" ht="12" customHeight="1">
      <c r="E41386" s="576"/>
    </row>
    <row r="41387" spans="5:5" ht="12" customHeight="1">
      <c r="E41387" s="576"/>
    </row>
    <row r="41388" spans="5:5" ht="12" customHeight="1">
      <c r="E41388" s="576"/>
    </row>
    <row r="41389" spans="5:5" ht="12" customHeight="1">
      <c r="E41389" s="576"/>
    </row>
    <row r="41390" spans="5:5" ht="12" customHeight="1">
      <c r="E41390" s="576"/>
    </row>
    <row r="41391" spans="5:5" ht="12" customHeight="1">
      <c r="E41391" s="576"/>
    </row>
    <row r="41392" spans="5:5" ht="12" customHeight="1">
      <c r="E41392" s="576"/>
    </row>
    <row r="41393" spans="5:5" ht="12" customHeight="1">
      <c r="E41393" s="576"/>
    </row>
    <row r="41394" spans="5:5" ht="12" customHeight="1">
      <c r="E41394" s="576"/>
    </row>
    <row r="41395" spans="5:5" ht="12" customHeight="1">
      <c r="E41395" s="576"/>
    </row>
    <row r="41396" spans="5:5" ht="12" customHeight="1">
      <c r="E41396" s="576"/>
    </row>
    <row r="41397" spans="5:5" ht="12" customHeight="1">
      <c r="E41397" s="576"/>
    </row>
    <row r="41398" spans="5:5" ht="12" customHeight="1">
      <c r="E41398" s="576"/>
    </row>
    <row r="41399" spans="5:5" ht="12" customHeight="1">
      <c r="E41399" s="576"/>
    </row>
    <row r="41400" spans="5:5" ht="12" customHeight="1">
      <c r="E41400" s="576"/>
    </row>
    <row r="41401" spans="5:5" ht="12" customHeight="1">
      <c r="E41401" s="576"/>
    </row>
    <row r="41402" spans="5:5" ht="12" customHeight="1">
      <c r="E41402" s="576"/>
    </row>
    <row r="41403" spans="5:5" ht="12" customHeight="1">
      <c r="E41403" s="576"/>
    </row>
    <row r="41404" spans="5:5" ht="12" customHeight="1">
      <c r="E41404" s="576"/>
    </row>
    <row r="41405" spans="5:5" ht="12" customHeight="1">
      <c r="E41405" s="576"/>
    </row>
    <row r="41406" spans="5:5" ht="12" customHeight="1">
      <c r="E41406" s="576"/>
    </row>
    <row r="41407" spans="5:5" ht="12" customHeight="1">
      <c r="E41407" s="576"/>
    </row>
    <row r="41408" spans="5:5" ht="12" customHeight="1">
      <c r="E41408" s="576"/>
    </row>
    <row r="41409" spans="5:5" ht="12" customHeight="1">
      <c r="E41409" s="576"/>
    </row>
    <row r="41410" spans="5:5" ht="12" customHeight="1">
      <c r="E41410" s="576"/>
    </row>
    <row r="41411" spans="5:5" ht="12" customHeight="1">
      <c r="E41411" s="576"/>
    </row>
    <row r="41412" spans="5:5" ht="12" customHeight="1">
      <c r="E41412" s="576"/>
    </row>
    <row r="41413" spans="5:5" ht="12" customHeight="1">
      <c r="E41413" s="576"/>
    </row>
    <row r="41414" spans="5:5" ht="12" customHeight="1">
      <c r="E41414" s="576"/>
    </row>
    <row r="41415" spans="5:5" ht="12" customHeight="1">
      <c r="E41415" s="576"/>
    </row>
    <row r="41416" spans="5:5" ht="12" customHeight="1">
      <c r="E41416" s="576"/>
    </row>
    <row r="41417" spans="5:5" ht="12" customHeight="1">
      <c r="E41417" s="576"/>
    </row>
    <row r="41418" spans="5:5" ht="12" customHeight="1">
      <c r="E41418" s="576"/>
    </row>
    <row r="41419" spans="5:5" ht="12" customHeight="1">
      <c r="E41419" s="576"/>
    </row>
    <row r="41420" spans="5:5" ht="12" customHeight="1">
      <c r="E41420" s="576"/>
    </row>
    <row r="41421" spans="5:5" ht="12" customHeight="1">
      <c r="E41421" s="576"/>
    </row>
    <row r="41422" spans="5:5" ht="12" customHeight="1">
      <c r="E41422" s="576"/>
    </row>
    <row r="41423" spans="5:5" ht="12" customHeight="1">
      <c r="E41423" s="576"/>
    </row>
    <row r="41424" spans="5:5" ht="12" customHeight="1">
      <c r="E41424" s="576"/>
    </row>
    <row r="41425" spans="5:5" ht="12" customHeight="1">
      <c r="E41425" s="576"/>
    </row>
    <row r="41426" spans="5:5" ht="12" customHeight="1">
      <c r="E41426" s="576"/>
    </row>
    <row r="41427" spans="5:5" ht="12" customHeight="1">
      <c r="E41427" s="576"/>
    </row>
    <row r="41428" spans="5:5" ht="12" customHeight="1">
      <c r="E41428" s="576"/>
    </row>
    <row r="41429" spans="5:5" ht="12" customHeight="1">
      <c r="E41429" s="576"/>
    </row>
    <row r="41430" spans="5:5" ht="12" customHeight="1">
      <c r="E41430" s="576"/>
    </row>
    <row r="41431" spans="5:5" ht="12" customHeight="1">
      <c r="E41431" s="576"/>
    </row>
    <row r="41432" spans="5:5" ht="12" customHeight="1">
      <c r="E41432" s="576"/>
    </row>
    <row r="41433" spans="5:5" ht="12" customHeight="1">
      <c r="E41433" s="576"/>
    </row>
    <row r="41434" spans="5:5" ht="12" customHeight="1">
      <c r="E41434" s="576"/>
    </row>
    <row r="41435" spans="5:5" ht="12" customHeight="1">
      <c r="E41435" s="576"/>
    </row>
    <row r="41436" spans="5:5" ht="12" customHeight="1">
      <c r="E41436" s="576"/>
    </row>
    <row r="41437" spans="5:5" ht="12" customHeight="1">
      <c r="E41437" s="576"/>
    </row>
    <row r="41438" spans="5:5" ht="12" customHeight="1">
      <c r="E41438" s="576"/>
    </row>
    <row r="41439" spans="5:5" ht="12" customHeight="1">
      <c r="E41439" s="576"/>
    </row>
    <row r="41440" spans="5:5" ht="12" customHeight="1">
      <c r="E41440" s="576"/>
    </row>
    <row r="41441" spans="5:5" ht="12" customHeight="1">
      <c r="E41441" s="576"/>
    </row>
    <row r="41442" spans="5:5" ht="12" customHeight="1">
      <c r="E41442" s="576"/>
    </row>
    <row r="41443" spans="5:5" ht="12" customHeight="1">
      <c r="E41443" s="576"/>
    </row>
    <row r="41444" spans="5:5" ht="12" customHeight="1">
      <c r="E41444" s="576"/>
    </row>
    <row r="41445" spans="5:5" ht="12" customHeight="1">
      <c r="E41445" s="576"/>
    </row>
    <row r="41446" spans="5:5" ht="12" customHeight="1">
      <c r="E41446" s="576"/>
    </row>
    <row r="41447" spans="5:5" ht="12" customHeight="1">
      <c r="E41447" s="576"/>
    </row>
    <row r="41448" spans="5:5" ht="12" customHeight="1">
      <c r="E41448" s="576"/>
    </row>
    <row r="41449" spans="5:5" ht="12" customHeight="1">
      <c r="E41449" s="576"/>
    </row>
    <row r="41450" spans="5:5" ht="12" customHeight="1">
      <c r="E41450" s="576"/>
    </row>
    <row r="41451" spans="5:5" ht="12" customHeight="1">
      <c r="E41451" s="576"/>
    </row>
    <row r="41452" spans="5:5" ht="12" customHeight="1">
      <c r="E41452" s="576"/>
    </row>
    <row r="41453" spans="5:5" ht="12" customHeight="1">
      <c r="E41453" s="576"/>
    </row>
    <row r="41454" spans="5:5" ht="12" customHeight="1">
      <c r="E41454" s="576"/>
    </row>
    <row r="41455" spans="5:5" ht="12" customHeight="1">
      <c r="E41455" s="576"/>
    </row>
    <row r="41456" spans="5:5" ht="12" customHeight="1">
      <c r="E41456" s="576"/>
    </row>
    <row r="41457" spans="5:5" ht="12" customHeight="1">
      <c r="E41457" s="576"/>
    </row>
    <row r="41458" spans="5:5" ht="12" customHeight="1">
      <c r="E41458" s="576"/>
    </row>
    <row r="41459" spans="5:5" ht="12" customHeight="1">
      <c r="E41459" s="576"/>
    </row>
    <row r="41460" spans="5:5" ht="12" customHeight="1">
      <c r="E41460" s="576"/>
    </row>
    <row r="41461" spans="5:5" ht="12" customHeight="1">
      <c r="E41461" s="576"/>
    </row>
    <row r="41462" spans="5:5" ht="12" customHeight="1">
      <c r="E41462" s="576"/>
    </row>
    <row r="41463" spans="5:5" ht="12" customHeight="1">
      <c r="E41463" s="576"/>
    </row>
    <row r="41464" spans="5:5" ht="12" customHeight="1">
      <c r="E41464" s="576"/>
    </row>
    <row r="41465" spans="5:5" ht="12" customHeight="1">
      <c r="E41465" s="576"/>
    </row>
    <row r="41466" spans="5:5" ht="12" customHeight="1">
      <c r="E41466" s="576"/>
    </row>
    <row r="41467" spans="5:5" ht="12" customHeight="1">
      <c r="E41467" s="576"/>
    </row>
    <row r="41468" spans="5:5" ht="12" customHeight="1">
      <c r="E41468" s="576"/>
    </row>
    <row r="41469" spans="5:5" ht="12" customHeight="1">
      <c r="E41469" s="576"/>
    </row>
    <row r="41470" spans="5:5" ht="12" customHeight="1">
      <c r="E41470" s="576"/>
    </row>
    <row r="41471" spans="5:5" ht="12" customHeight="1">
      <c r="E41471" s="576"/>
    </row>
    <row r="41472" spans="5:5" ht="12" customHeight="1">
      <c r="E41472" s="576"/>
    </row>
    <row r="41473" spans="5:5" ht="12" customHeight="1">
      <c r="E41473" s="576"/>
    </row>
    <row r="41474" spans="5:5" ht="12" customHeight="1">
      <c r="E41474" s="576"/>
    </row>
    <row r="41475" spans="5:5" ht="12" customHeight="1">
      <c r="E41475" s="576"/>
    </row>
    <row r="41476" spans="5:5" ht="12" customHeight="1">
      <c r="E41476" s="576"/>
    </row>
    <row r="41477" spans="5:5" ht="12" customHeight="1">
      <c r="E41477" s="576"/>
    </row>
    <row r="41478" spans="5:5" ht="12" customHeight="1">
      <c r="E41478" s="576"/>
    </row>
    <row r="41479" spans="5:5" ht="12" customHeight="1">
      <c r="E41479" s="576"/>
    </row>
    <row r="41480" spans="5:5" ht="12" customHeight="1">
      <c r="E41480" s="576"/>
    </row>
    <row r="41481" spans="5:5" ht="12" customHeight="1">
      <c r="E41481" s="576"/>
    </row>
    <row r="41482" spans="5:5" ht="12" customHeight="1">
      <c r="E41482" s="576"/>
    </row>
    <row r="41483" spans="5:5" ht="12" customHeight="1">
      <c r="E41483" s="576"/>
    </row>
    <row r="41484" spans="5:5" ht="12" customHeight="1">
      <c r="E41484" s="576"/>
    </row>
    <row r="41485" spans="5:5" ht="12" customHeight="1">
      <c r="E41485" s="576"/>
    </row>
    <row r="41486" spans="5:5" ht="12" customHeight="1">
      <c r="E41486" s="576"/>
    </row>
    <row r="41487" spans="5:5" ht="12" customHeight="1">
      <c r="E41487" s="576"/>
    </row>
    <row r="41488" spans="5:5" ht="12" customHeight="1">
      <c r="E41488" s="576"/>
    </row>
    <row r="41489" spans="5:5" ht="12" customHeight="1">
      <c r="E41489" s="576"/>
    </row>
    <row r="41490" spans="5:5" ht="12" customHeight="1">
      <c r="E41490" s="576"/>
    </row>
    <row r="41491" spans="5:5" ht="12" customHeight="1">
      <c r="E41491" s="576"/>
    </row>
    <row r="41492" spans="5:5" ht="12" customHeight="1">
      <c r="E41492" s="576"/>
    </row>
    <row r="41493" spans="5:5" ht="12" customHeight="1">
      <c r="E41493" s="576"/>
    </row>
    <row r="41494" spans="5:5" ht="12" customHeight="1">
      <c r="E41494" s="576"/>
    </row>
    <row r="41495" spans="5:5" ht="12" customHeight="1">
      <c r="E41495" s="576"/>
    </row>
    <row r="41496" spans="5:5" ht="12" customHeight="1">
      <c r="E41496" s="576"/>
    </row>
    <row r="41497" spans="5:5" ht="12" customHeight="1">
      <c r="E41497" s="576"/>
    </row>
    <row r="41498" spans="5:5" ht="12" customHeight="1">
      <c r="E41498" s="576"/>
    </row>
    <row r="41499" spans="5:5" ht="12" customHeight="1">
      <c r="E41499" s="576"/>
    </row>
    <row r="41500" spans="5:5" ht="12" customHeight="1">
      <c r="E41500" s="576"/>
    </row>
    <row r="41501" spans="5:5" ht="12" customHeight="1">
      <c r="E41501" s="576"/>
    </row>
    <row r="41502" spans="5:5" ht="12" customHeight="1">
      <c r="E41502" s="576"/>
    </row>
    <row r="41503" spans="5:5" ht="12" customHeight="1">
      <c r="E41503" s="576"/>
    </row>
    <row r="41504" spans="5:5" ht="12" customHeight="1">
      <c r="E41504" s="576"/>
    </row>
    <row r="41505" spans="5:5" ht="12" customHeight="1">
      <c r="E41505" s="576"/>
    </row>
    <row r="41506" spans="5:5" ht="12" customHeight="1">
      <c r="E41506" s="576"/>
    </row>
    <row r="41507" spans="5:5" ht="12" customHeight="1">
      <c r="E41507" s="576"/>
    </row>
    <row r="41508" spans="5:5" ht="12" customHeight="1">
      <c r="E41508" s="576"/>
    </row>
    <row r="41509" spans="5:5" ht="12" customHeight="1">
      <c r="E41509" s="576"/>
    </row>
    <row r="41510" spans="5:5" ht="12" customHeight="1">
      <c r="E41510" s="576"/>
    </row>
    <row r="41511" spans="5:5" ht="12" customHeight="1">
      <c r="E41511" s="576"/>
    </row>
    <row r="41512" spans="5:5" ht="12" customHeight="1">
      <c r="E41512" s="576"/>
    </row>
    <row r="41513" spans="5:5" ht="12" customHeight="1">
      <c r="E41513" s="576"/>
    </row>
    <row r="41514" spans="5:5" ht="12" customHeight="1">
      <c r="E41514" s="576"/>
    </row>
    <row r="41515" spans="5:5" ht="12" customHeight="1">
      <c r="E41515" s="576"/>
    </row>
    <row r="41516" spans="5:5" ht="12" customHeight="1">
      <c r="E41516" s="576"/>
    </row>
    <row r="41517" spans="5:5" ht="12" customHeight="1">
      <c r="E41517" s="576"/>
    </row>
    <row r="41518" spans="5:5" ht="12" customHeight="1">
      <c r="E41518" s="576"/>
    </row>
    <row r="41519" spans="5:5" ht="12" customHeight="1">
      <c r="E41519" s="576"/>
    </row>
    <row r="41520" spans="5:5" ht="12" customHeight="1">
      <c r="E41520" s="576"/>
    </row>
    <row r="41521" spans="5:5" ht="12" customHeight="1">
      <c r="E41521" s="576"/>
    </row>
    <row r="41522" spans="5:5" ht="12" customHeight="1">
      <c r="E41522" s="576"/>
    </row>
    <row r="41523" spans="5:5" ht="12" customHeight="1">
      <c r="E41523" s="576"/>
    </row>
    <row r="41524" spans="5:5" ht="12" customHeight="1">
      <c r="E41524" s="576"/>
    </row>
    <row r="41525" spans="5:5" ht="12" customHeight="1">
      <c r="E41525" s="576"/>
    </row>
    <row r="41526" spans="5:5" ht="12" customHeight="1">
      <c r="E41526" s="576"/>
    </row>
    <row r="41527" spans="5:5" ht="12" customHeight="1">
      <c r="E41527" s="576"/>
    </row>
    <row r="41528" spans="5:5" ht="12" customHeight="1">
      <c r="E41528" s="576"/>
    </row>
    <row r="41529" spans="5:5" ht="12" customHeight="1">
      <c r="E41529" s="576"/>
    </row>
    <row r="41530" spans="5:5" ht="12" customHeight="1">
      <c r="E41530" s="576"/>
    </row>
    <row r="41531" spans="5:5" ht="12" customHeight="1">
      <c r="E41531" s="576"/>
    </row>
    <row r="41532" spans="5:5" ht="12" customHeight="1">
      <c r="E41532" s="576"/>
    </row>
    <row r="41533" spans="5:5" ht="12" customHeight="1">
      <c r="E41533" s="576"/>
    </row>
    <row r="41534" spans="5:5" ht="12" customHeight="1">
      <c r="E41534" s="576"/>
    </row>
    <row r="41535" spans="5:5" ht="12" customHeight="1">
      <c r="E41535" s="576"/>
    </row>
    <row r="41536" spans="5:5" ht="12" customHeight="1">
      <c r="E41536" s="576"/>
    </row>
    <row r="41537" spans="5:5" ht="12" customHeight="1">
      <c r="E41537" s="576"/>
    </row>
    <row r="41538" spans="5:5" ht="12" customHeight="1">
      <c r="E41538" s="576"/>
    </row>
    <row r="41539" spans="5:5" ht="12" customHeight="1">
      <c r="E41539" s="576"/>
    </row>
    <row r="41540" spans="5:5" ht="12" customHeight="1">
      <c r="E41540" s="576"/>
    </row>
    <row r="41541" spans="5:5" ht="12" customHeight="1">
      <c r="E41541" s="576"/>
    </row>
    <row r="41542" spans="5:5" ht="12" customHeight="1">
      <c r="E41542" s="576"/>
    </row>
    <row r="41543" spans="5:5" ht="12" customHeight="1">
      <c r="E41543" s="576"/>
    </row>
    <row r="41544" spans="5:5" ht="12" customHeight="1">
      <c r="E41544" s="576"/>
    </row>
    <row r="41545" spans="5:5" ht="12" customHeight="1">
      <c r="E41545" s="576"/>
    </row>
    <row r="41546" spans="5:5" ht="12" customHeight="1">
      <c r="E41546" s="576"/>
    </row>
    <row r="41547" spans="5:5" ht="12" customHeight="1">
      <c r="E41547" s="576"/>
    </row>
    <row r="41548" spans="5:5" ht="12" customHeight="1">
      <c r="E41548" s="576"/>
    </row>
    <row r="41549" spans="5:5" ht="12" customHeight="1">
      <c r="E41549" s="576"/>
    </row>
    <row r="41550" spans="5:5" ht="12" customHeight="1">
      <c r="E41550" s="576"/>
    </row>
    <row r="41551" spans="5:5" ht="12" customHeight="1">
      <c r="E41551" s="576"/>
    </row>
    <row r="41552" spans="5:5" ht="12" customHeight="1">
      <c r="E41552" s="576"/>
    </row>
    <row r="41553" spans="5:5" ht="12" customHeight="1">
      <c r="E41553" s="576"/>
    </row>
    <row r="41554" spans="5:5" ht="12" customHeight="1">
      <c r="E41554" s="576"/>
    </row>
    <row r="41555" spans="5:5" ht="12" customHeight="1">
      <c r="E41555" s="576"/>
    </row>
    <row r="41556" spans="5:5" ht="12" customHeight="1">
      <c r="E41556" s="576"/>
    </row>
    <row r="41557" spans="5:5" ht="12" customHeight="1">
      <c r="E41557" s="576"/>
    </row>
    <row r="41558" spans="5:5" ht="12" customHeight="1">
      <c r="E41558" s="576"/>
    </row>
    <row r="41559" spans="5:5" ht="12" customHeight="1">
      <c r="E41559" s="576"/>
    </row>
    <row r="41560" spans="5:5" ht="12" customHeight="1">
      <c r="E41560" s="576"/>
    </row>
    <row r="41561" spans="5:5" ht="12" customHeight="1">
      <c r="E41561" s="576"/>
    </row>
    <row r="41562" spans="5:5" ht="12" customHeight="1">
      <c r="E41562" s="576"/>
    </row>
    <row r="41563" spans="5:5" ht="12" customHeight="1">
      <c r="E41563" s="576"/>
    </row>
    <row r="41564" spans="5:5" ht="12" customHeight="1">
      <c r="E41564" s="576"/>
    </row>
    <row r="41565" spans="5:5" ht="12" customHeight="1">
      <c r="E41565" s="576"/>
    </row>
    <row r="41566" spans="5:5" ht="12" customHeight="1">
      <c r="E41566" s="576"/>
    </row>
    <row r="41567" spans="5:5" ht="12" customHeight="1">
      <c r="E41567" s="576"/>
    </row>
    <row r="41568" spans="5:5" ht="12" customHeight="1">
      <c r="E41568" s="576"/>
    </row>
    <row r="41569" spans="5:5" ht="12" customHeight="1">
      <c r="E41569" s="576"/>
    </row>
    <row r="41570" spans="5:5" ht="12" customHeight="1">
      <c r="E41570" s="576"/>
    </row>
    <row r="41571" spans="5:5" ht="12" customHeight="1">
      <c r="E41571" s="576"/>
    </row>
    <row r="41572" spans="5:5" ht="12" customHeight="1">
      <c r="E41572" s="576"/>
    </row>
    <row r="41573" spans="5:5" ht="12" customHeight="1">
      <c r="E41573" s="576"/>
    </row>
    <row r="41574" spans="5:5" ht="12" customHeight="1">
      <c r="E41574" s="576"/>
    </row>
    <row r="41575" spans="5:5" ht="12" customHeight="1">
      <c r="E41575" s="576"/>
    </row>
    <row r="41576" spans="5:5" ht="12" customHeight="1">
      <c r="E41576" s="576"/>
    </row>
    <row r="41577" spans="5:5" ht="12" customHeight="1">
      <c r="E41577" s="576"/>
    </row>
    <row r="41578" spans="5:5" ht="12" customHeight="1">
      <c r="E41578" s="576"/>
    </row>
    <row r="41579" spans="5:5" ht="12" customHeight="1">
      <c r="E41579" s="576"/>
    </row>
    <row r="41580" spans="5:5" ht="12" customHeight="1">
      <c r="E41580" s="576"/>
    </row>
    <row r="41581" spans="5:5" ht="12" customHeight="1">
      <c r="E41581" s="576"/>
    </row>
    <row r="41582" spans="5:5" ht="12" customHeight="1">
      <c r="E41582" s="576"/>
    </row>
    <row r="41583" spans="5:5" ht="12" customHeight="1">
      <c r="E41583" s="576"/>
    </row>
    <row r="41584" spans="5:5" ht="12" customHeight="1">
      <c r="E41584" s="576"/>
    </row>
    <row r="41585" spans="5:5" ht="12" customHeight="1">
      <c r="E41585" s="576"/>
    </row>
    <row r="41586" spans="5:5" ht="12" customHeight="1">
      <c r="E41586" s="576"/>
    </row>
    <row r="41587" spans="5:5" ht="12" customHeight="1">
      <c r="E41587" s="576"/>
    </row>
    <row r="41588" spans="5:5" ht="12" customHeight="1">
      <c r="E41588" s="576"/>
    </row>
    <row r="41589" spans="5:5" ht="12" customHeight="1">
      <c r="E41589" s="576"/>
    </row>
    <row r="41590" spans="5:5" ht="12" customHeight="1">
      <c r="E41590" s="576"/>
    </row>
    <row r="41591" spans="5:5" ht="12" customHeight="1">
      <c r="E41591" s="576"/>
    </row>
    <row r="41592" spans="5:5" ht="12" customHeight="1">
      <c r="E41592" s="576"/>
    </row>
    <row r="41593" spans="5:5" ht="12" customHeight="1">
      <c r="E41593" s="576"/>
    </row>
    <row r="41594" spans="5:5" ht="12" customHeight="1">
      <c r="E41594" s="576"/>
    </row>
    <row r="41595" spans="5:5" ht="12" customHeight="1">
      <c r="E41595" s="576"/>
    </row>
    <row r="41596" spans="5:5" ht="12" customHeight="1">
      <c r="E41596" s="576"/>
    </row>
    <row r="41597" spans="5:5" ht="12" customHeight="1">
      <c r="E41597" s="576"/>
    </row>
    <row r="41598" spans="5:5" ht="12" customHeight="1">
      <c r="E41598" s="576"/>
    </row>
    <row r="41599" spans="5:5" ht="12" customHeight="1">
      <c r="E41599" s="576"/>
    </row>
    <row r="41600" spans="5:5" ht="12" customHeight="1">
      <c r="E41600" s="576"/>
    </row>
    <row r="41601" spans="5:5" ht="12" customHeight="1">
      <c r="E41601" s="576"/>
    </row>
    <row r="41602" spans="5:5" ht="12" customHeight="1">
      <c r="E41602" s="576"/>
    </row>
    <row r="41603" spans="5:5" ht="12" customHeight="1">
      <c r="E41603" s="576"/>
    </row>
    <row r="41604" spans="5:5" ht="12" customHeight="1">
      <c r="E41604" s="576"/>
    </row>
    <row r="41605" spans="5:5" ht="12" customHeight="1">
      <c r="E41605" s="576"/>
    </row>
    <row r="41606" spans="5:5" ht="12" customHeight="1">
      <c r="E41606" s="576"/>
    </row>
    <row r="41607" spans="5:5" ht="12" customHeight="1">
      <c r="E41607" s="576"/>
    </row>
    <row r="41608" spans="5:5" ht="12" customHeight="1">
      <c r="E41608" s="576"/>
    </row>
    <row r="41609" spans="5:5" ht="12" customHeight="1">
      <c r="E41609" s="576"/>
    </row>
    <row r="41610" spans="5:5" ht="12" customHeight="1">
      <c r="E41610" s="576"/>
    </row>
    <row r="41611" spans="5:5" ht="12" customHeight="1">
      <c r="E41611" s="576"/>
    </row>
    <row r="41612" spans="5:5" ht="12" customHeight="1">
      <c r="E41612" s="576"/>
    </row>
    <row r="41613" spans="5:5" ht="12" customHeight="1">
      <c r="E41613" s="576"/>
    </row>
    <row r="41614" spans="5:5" ht="12" customHeight="1">
      <c r="E41614" s="576"/>
    </row>
    <row r="41615" spans="5:5" ht="12" customHeight="1">
      <c r="E41615" s="576"/>
    </row>
    <row r="41616" spans="5:5" ht="12" customHeight="1">
      <c r="E41616" s="576"/>
    </row>
    <row r="41617" spans="5:5" ht="12" customHeight="1">
      <c r="E41617" s="576"/>
    </row>
    <row r="41618" spans="5:5" ht="12" customHeight="1">
      <c r="E41618" s="576"/>
    </row>
    <row r="41619" spans="5:5" ht="12" customHeight="1">
      <c r="E41619" s="576"/>
    </row>
    <row r="41620" spans="5:5" ht="12" customHeight="1">
      <c r="E41620" s="576"/>
    </row>
    <row r="41621" spans="5:5" ht="12" customHeight="1">
      <c r="E41621" s="576"/>
    </row>
    <row r="41622" spans="5:5" ht="12" customHeight="1">
      <c r="E41622" s="576"/>
    </row>
    <row r="41623" spans="5:5" ht="12" customHeight="1">
      <c r="E41623" s="576"/>
    </row>
    <row r="41624" spans="5:5" ht="12" customHeight="1">
      <c r="E41624" s="576"/>
    </row>
    <row r="41625" spans="5:5" ht="12" customHeight="1">
      <c r="E41625" s="576"/>
    </row>
    <row r="41626" spans="5:5" ht="12" customHeight="1">
      <c r="E41626" s="576"/>
    </row>
    <row r="41627" spans="5:5" ht="12" customHeight="1">
      <c r="E41627" s="576"/>
    </row>
    <row r="41628" spans="5:5" ht="12" customHeight="1">
      <c r="E41628" s="576"/>
    </row>
    <row r="41629" spans="5:5" ht="12" customHeight="1">
      <c r="E41629" s="576"/>
    </row>
    <row r="41630" spans="5:5" ht="12" customHeight="1">
      <c r="E41630" s="576"/>
    </row>
    <row r="41631" spans="5:5" ht="12" customHeight="1">
      <c r="E41631" s="576"/>
    </row>
    <row r="41632" spans="5:5" ht="12" customHeight="1">
      <c r="E41632" s="576"/>
    </row>
    <row r="41633" spans="5:5" ht="12" customHeight="1">
      <c r="E41633" s="576"/>
    </row>
    <row r="41634" spans="5:5" ht="12" customHeight="1">
      <c r="E41634" s="576"/>
    </row>
    <row r="41635" spans="5:5" ht="12" customHeight="1">
      <c r="E41635" s="576"/>
    </row>
    <row r="41636" spans="5:5" ht="12" customHeight="1">
      <c r="E41636" s="576"/>
    </row>
    <row r="41637" spans="5:5" ht="12" customHeight="1">
      <c r="E41637" s="576"/>
    </row>
    <row r="41638" spans="5:5" ht="12" customHeight="1">
      <c r="E41638" s="576"/>
    </row>
    <row r="41639" spans="5:5" ht="12" customHeight="1">
      <c r="E41639" s="576"/>
    </row>
    <row r="41640" spans="5:5" ht="12" customHeight="1">
      <c r="E41640" s="576"/>
    </row>
    <row r="41641" spans="5:5" ht="12" customHeight="1">
      <c r="E41641" s="576"/>
    </row>
    <row r="41642" spans="5:5" ht="12" customHeight="1">
      <c r="E41642" s="576"/>
    </row>
    <row r="41643" spans="5:5" ht="12" customHeight="1">
      <c r="E41643" s="576"/>
    </row>
    <row r="41644" spans="5:5" ht="12" customHeight="1">
      <c r="E41644" s="576"/>
    </row>
    <row r="41645" spans="5:5" ht="12" customHeight="1">
      <c r="E41645" s="576"/>
    </row>
    <row r="41646" spans="5:5" ht="12" customHeight="1">
      <c r="E41646" s="576"/>
    </row>
    <row r="41647" spans="5:5" ht="12" customHeight="1">
      <c r="E41647" s="576"/>
    </row>
    <row r="41648" spans="5:5" ht="12" customHeight="1">
      <c r="E41648" s="576"/>
    </row>
    <row r="41649" spans="5:5" ht="12" customHeight="1">
      <c r="E41649" s="576"/>
    </row>
    <row r="41650" spans="5:5" ht="12" customHeight="1">
      <c r="E41650" s="576"/>
    </row>
    <row r="41651" spans="5:5" ht="12" customHeight="1">
      <c r="E41651" s="576"/>
    </row>
    <row r="41652" spans="5:5" ht="12" customHeight="1">
      <c r="E41652" s="576"/>
    </row>
    <row r="41653" spans="5:5" ht="12" customHeight="1">
      <c r="E41653" s="576"/>
    </row>
    <row r="41654" spans="5:5" ht="12" customHeight="1">
      <c r="E41654" s="576"/>
    </row>
    <row r="41655" spans="5:5" ht="12" customHeight="1">
      <c r="E41655" s="576"/>
    </row>
    <row r="41656" spans="5:5" ht="12" customHeight="1">
      <c r="E41656" s="576"/>
    </row>
    <row r="41657" spans="5:5" ht="12" customHeight="1">
      <c r="E41657" s="576"/>
    </row>
    <row r="41658" spans="5:5" ht="12" customHeight="1">
      <c r="E41658" s="576"/>
    </row>
    <row r="41659" spans="5:5" ht="12" customHeight="1">
      <c r="E41659" s="576"/>
    </row>
    <row r="41660" spans="5:5" ht="12" customHeight="1">
      <c r="E41660" s="576"/>
    </row>
    <row r="41661" spans="5:5" ht="12" customHeight="1">
      <c r="E41661" s="576"/>
    </row>
    <row r="41662" spans="5:5" ht="12" customHeight="1">
      <c r="E41662" s="576"/>
    </row>
    <row r="41663" spans="5:5" ht="12" customHeight="1">
      <c r="E41663" s="576"/>
    </row>
    <row r="41664" spans="5:5" ht="12" customHeight="1">
      <c r="E41664" s="576"/>
    </row>
    <row r="41665" spans="5:5" ht="12" customHeight="1">
      <c r="E41665" s="576"/>
    </row>
    <row r="41666" spans="5:5" ht="12" customHeight="1">
      <c r="E41666" s="576"/>
    </row>
    <row r="41667" spans="5:5" ht="12" customHeight="1">
      <c r="E41667" s="576"/>
    </row>
    <row r="41668" spans="5:5" ht="12" customHeight="1">
      <c r="E41668" s="576"/>
    </row>
    <row r="41669" spans="5:5" ht="12" customHeight="1">
      <c r="E41669" s="576"/>
    </row>
    <row r="41670" spans="5:5" ht="12" customHeight="1">
      <c r="E41670" s="576"/>
    </row>
    <row r="41671" spans="5:5" ht="12" customHeight="1">
      <c r="E41671" s="576"/>
    </row>
    <row r="41672" spans="5:5" ht="12" customHeight="1">
      <c r="E41672" s="576"/>
    </row>
    <row r="41673" spans="5:5" ht="12" customHeight="1">
      <c r="E41673" s="576"/>
    </row>
    <row r="41674" spans="5:5" ht="12" customHeight="1">
      <c r="E41674" s="576"/>
    </row>
    <row r="41675" spans="5:5" ht="12" customHeight="1">
      <c r="E41675" s="576"/>
    </row>
    <row r="41676" spans="5:5" ht="12" customHeight="1">
      <c r="E41676" s="576"/>
    </row>
    <row r="41677" spans="5:5" ht="12" customHeight="1">
      <c r="E41677" s="576"/>
    </row>
    <row r="41678" spans="5:5" ht="12" customHeight="1">
      <c r="E41678" s="576"/>
    </row>
    <row r="41679" spans="5:5" ht="12" customHeight="1">
      <c r="E41679" s="576"/>
    </row>
    <row r="41680" spans="5:5" ht="12" customHeight="1">
      <c r="E41680" s="576"/>
    </row>
    <row r="41681" spans="5:5" ht="12" customHeight="1">
      <c r="E41681" s="576"/>
    </row>
    <row r="41682" spans="5:5" ht="12" customHeight="1">
      <c r="E41682" s="576"/>
    </row>
    <row r="41683" spans="5:5" ht="12" customHeight="1">
      <c r="E41683" s="576"/>
    </row>
    <row r="41684" spans="5:5" ht="12" customHeight="1">
      <c r="E41684" s="576"/>
    </row>
    <row r="41685" spans="5:5" ht="12" customHeight="1">
      <c r="E41685" s="576"/>
    </row>
    <row r="41686" spans="5:5" ht="12" customHeight="1">
      <c r="E41686" s="576"/>
    </row>
    <row r="41687" spans="5:5" ht="12" customHeight="1">
      <c r="E41687" s="576"/>
    </row>
    <row r="41688" spans="5:5" ht="12" customHeight="1">
      <c r="E41688" s="576"/>
    </row>
    <row r="41689" spans="5:5" ht="12" customHeight="1">
      <c r="E41689" s="576"/>
    </row>
    <row r="41690" spans="5:5" ht="12" customHeight="1">
      <c r="E41690" s="576"/>
    </row>
    <row r="41691" spans="5:5" ht="12" customHeight="1">
      <c r="E41691" s="576"/>
    </row>
    <row r="41692" spans="5:5" ht="12" customHeight="1">
      <c r="E41692" s="576"/>
    </row>
    <row r="41693" spans="5:5" ht="12" customHeight="1">
      <c r="E41693" s="576"/>
    </row>
    <row r="41694" spans="5:5" ht="12" customHeight="1">
      <c r="E41694" s="576"/>
    </row>
    <row r="41695" spans="5:5" ht="12" customHeight="1">
      <c r="E41695" s="576"/>
    </row>
    <row r="41696" spans="5:5" ht="12" customHeight="1">
      <c r="E41696" s="576"/>
    </row>
    <row r="41697" spans="5:5" ht="12" customHeight="1">
      <c r="E41697" s="576"/>
    </row>
    <row r="41698" spans="5:5" ht="12" customHeight="1">
      <c r="E41698" s="576"/>
    </row>
    <row r="41699" spans="5:5" ht="12" customHeight="1">
      <c r="E41699" s="576"/>
    </row>
    <row r="41700" spans="5:5" ht="12" customHeight="1">
      <c r="E41700" s="576"/>
    </row>
    <row r="41701" spans="5:5" ht="12" customHeight="1">
      <c r="E41701" s="576"/>
    </row>
    <row r="41702" spans="5:5" ht="12" customHeight="1">
      <c r="E41702" s="576"/>
    </row>
    <row r="41703" spans="5:5" ht="12" customHeight="1">
      <c r="E41703" s="576"/>
    </row>
    <row r="41704" spans="5:5" ht="12" customHeight="1">
      <c r="E41704" s="576"/>
    </row>
    <row r="41705" spans="5:5" ht="12" customHeight="1">
      <c r="E41705" s="576"/>
    </row>
    <row r="41706" spans="5:5" ht="12" customHeight="1">
      <c r="E41706" s="576"/>
    </row>
    <row r="41707" spans="5:5" ht="12" customHeight="1">
      <c r="E41707" s="576"/>
    </row>
    <row r="41708" spans="5:5" ht="12" customHeight="1">
      <c r="E41708" s="576"/>
    </row>
    <row r="41709" spans="5:5" ht="12" customHeight="1">
      <c r="E41709" s="576"/>
    </row>
    <row r="41710" spans="5:5" ht="12" customHeight="1">
      <c r="E41710" s="576"/>
    </row>
    <row r="41711" spans="5:5" ht="12" customHeight="1">
      <c r="E41711" s="576"/>
    </row>
    <row r="41712" spans="5:5" ht="12" customHeight="1">
      <c r="E41712" s="576"/>
    </row>
    <row r="41713" spans="5:5" ht="12" customHeight="1">
      <c r="E41713" s="576"/>
    </row>
    <row r="41714" spans="5:5" ht="12" customHeight="1">
      <c r="E41714" s="576"/>
    </row>
    <row r="41715" spans="5:5" ht="12" customHeight="1">
      <c r="E41715" s="576"/>
    </row>
    <row r="41716" spans="5:5" ht="12" customHeight="1">
      <c r="E41716" s="576"/>
    </row>
    <row r="41717" spans="5:5" ht="12" customHeight="1">
      <c r="E41717" s="576"/>
    </row>
    <row r="41718" spans="5:5" ht="12" customHeight="1">
      <c r="E41718" s="576"/>
    </row>
    <row r="41719" spans="5:5" ht="12" customHeight="1">
      <c r="E41719" s="576"/>
    </row>
    <row r="41720" spans="5:5" ht="12" customHeight="1">
      <c r="E41720" s="576"/>
    </row>
    <row r="41721" spans="5:5" ht="12" customHeight="1">
      <c r="E41721" s="576"/>
    </row>
    <row r="41722" spans="5:5" ht="12" customHeight="1">
      <c r="E41722" s="576"/>
    </row>
    <row r="41723" spans="5:5" ht="12" customHeight="1">
      <c r="E41723" s="576"/>
    </row>
    <row r="41724" spans="5:5" ht="12" customHeight="1">
      <c r="E41724" s="576"/>
    </row>
    <row r="41725" spans="5:5" ht="12" customHeight="1">
      <c r="E41725" s="576"/>
    </row>
    <row r="41726" spans="5:5" ht="12" customHeight="1">
      <c r="E41726" s="576"/>
    </row>
    <row r="41727" spans="5:5" ht="12" customHeight="1">
      <c r="E41727" s="576"/>
    </row>
    <row r="41728" spans="5:5" ht="12" customHeight="1">
      <c r="E41728" s="576"/>
    </row>
    <row r="41729" spans="5:5" ht="12" customHeight="1">
      <c r="E41729" s="576"/>
    </row>
    <row r="41730" spans="5:5" ht="12" customHeight="1">
      <c r="E41730" s="576"/>
    </row>
    <row r="41731" spans="5:5" ht="12" customHeight="1">
      <c r="E41731" s="576"/>
    </row>
    <row r="41732" spans="5:5" ht="12" customHeight="1">
      <c r="E41732" s="576"/>
    </row>
    <row r="41733" spans="5:5" ht="12" customHeight="1">
      <c r="E41733" s="576"/>
    </row>
    <row r="41734" spans="5:5" ht="12" customHeight="1">
      <c r="E41734" s="576"/>
    </row>
    <row r="41735" spans="5:5" ht="12" customHeight="1">
      <c r="E41735" s="576"/>
    </row>
    <row r="41736" spans="5:5" ht="12" customHeight="1">
      <c r="E41736" s="576"/>
    </row>
    <row r="41737" spans="5:5" ht="12" customHeight="1">
      <c r="E41737" s="576"/>
    </row>
    <row r="41738" spans="5:5" ht="12" customHeight="1">
      <c r="E41738" s="576"/>
    </row>
    <row r="41739" spans="5:5" ht="12" customHeight="1">
      <c r="E41739" s="576"/>
    </row>
    <row r="41740" spans="5:5" ht="12" customHeight="1">
      <c r="E41740" s="576"/>
    </row>
    <row r="41741" spans="5:5" ht="12" customHeight="1">
      <c r="E41741" s="576"/>
    </row>
    <row r="41742" spans="5:5" ht="12" customHeight="1">
      <c r="E41742" s="576"/>
    </row>
    <row r="41743" spans="5:5" ht="12" customHeight="1">
      <c r="E41743" s="576"/>
    </row>
    <row r="41744" spans="5:5" ht="12" customHeight="1">
      <c r="E41744" s="576"/>
    </row>
    <row r="41745" spans="5:5" ht="12" customHeight="1">
      <c r="E41745" s="576"/>
    </row>
    <row r="41746" spans="5:5" ht="12" customHeight="1">
      <c r="E41746" s="576"/>
    </row>
    <row r="41747" spans="5:5" ht="12" customHeight="1">
      <c r="E41747" s="576"/>
    </row>
    <row r="41748" spans="5:5" ht="12" customHeight="1">
      <c r="E41748" s="576"/>
    </row>
    <row r="41749" spans="5:5" ht="12" customHeight="1">
      <c r="E41749" s="576"/>
    </row>
    <row r="41750" spans="5:5" ht="12" customHeight="1">
      <c r="E41750" s="576"/>
    </row>
    <row r="41751" spans="5:5" ht="12" customHeight="1">
      <c r="E41751" s="576"/>
    </row>
    <row r="41752" spans="5:5" ht="12" customHeight="1">
      <c r="E41752" s="576"/>
    </row>
    <row r="41753" spans="5:5" ht="12" customHeight="1">
      <c r="E41753" s="576"/>
    </row>
    <row r="41754" spans="5:5" ht="12" customHeight="1">
      <c r="E41754" s="576"/>
    </row>
    <row r="41755" spans="5:5" ht="12" customHeight="1">
      <c r="E41755" s="576"/>
    </row>
    <row r="41756" spans="5:5" ht="12" customHeight="1">
      <c r="E41756" s="576"/>
    </row>
    <row r="41757" spans="5:5" ht="12" customHeight="1">
      <c r="E41757" s="576"/>
    </row>
    <row r="41758" spans="5:5" ht="12" customHeight="1">
      <c r="E41758" s="576"/>
    </row>
    <row r="41759" spans="5:5" ht="12" customHeight="1">
      <c r="E41759" s="576"/>
    </row>
    <row r="41760" spans="5:5" ht="12" customHeight="1">
      <c r="E41760" s="576"/>
    </row>
    <row r="41761" spans="5:5" ht="12" customHeight="1">
      <c r="E41761" s="576"/>
    </row>
    <row r="41762" spans="5:5" ht="12" customHeight="1">
      <c r="E41762" s="576"/>
    </row>
    <row r="41763" spans="5:5" ht="12" customHeight="1">
      <c r="E41763" s="576"/>
    </row>
    <row r="41764" spans="5:5" ht="12" customHeight="1">
      <c r="E41764" s="576"/>
    </row>
    <row r="41765" spans="5:5" ht="12" customHeight="1">
      <c r="E41765" s="576"/>
    </row>
    <row r="41766" spans="5:5" ht="12" customHeight="1">
      <c r="E41766" s="576"/>
    </row>
    <row r="41767" spans="5:5" ht="12" customHeight="1">
      <c r="E41767" s="576"/>
    </row>
    <row r="41768" spans="5:5" ht="12" customHeight="1">
      <c r="E41768" s="576"/>
    </row>
    <row r="41769" spans="5:5" ht="12" customHeight="1">
      <c r="E41769" s="576"/>
    </row>
    <row r="41770" spans="5:5" ht="12" customHeight="1">
      <c r="E41770" s="576"/>
    </row>
    <row r="41771" spans="5:5" ht="12" customHeight="1">
      <c r="E41771" s="576"/>
    </row>
    <row r="41772" spans="5:5" ht="12" customHeight="1">
      <c r="E41772" s="576"/>
    </row>
    <row r="41773" spans="5:5" ht="12" customHeight="1">
      <c r="E41773" s="576"/>
    </row>
    <row r="41774" spans="5:5" ht="12" customHeight="1">
      <c r="E41774" s="576"/>
    </row>
    <row r="41775" spans="5:5" ht="12" customHeight="1">
      <c r="E41775" s="576"/>
    </row>
    <row r="41776" spans="5:5" ht="12" customHeight="1">
      <c r="E41776" s="576"/>
    </row>
    <row r="41777" spans="5:5" ht="12" customHeight="1">
      <c r="E41777" s="576"/>
    </row>
    <row r="41778" spans="5:5" ht="12" customHeight="1">
      <c r="E41778" s="576"/>
    </row>
    <row r="41779" spans="5:5" ht="12" customHeight="1">
      <c r="E41779" s="576"/>
    </row>
    <row r="41780" spans="5:5" ht="12" customHeight="1">
      <c r="E41780" s="576"/>
    </row>
    <row r="41781" spans="5:5" ht="12" customHeight="1">
      <c r="E41781" s="576"/>
    </row>
    <row r="41782" spans="5:5" ht="12" customHeight="1">
      <c r="E41782" s="576"/>
    </row>
    <row r="41783" spans="5:5" ht="12" customHeight="1">
      <c r="E41783" s="576"/>
    </row>
    <row r="41784" spans="5:5" ht="12" customHeight="1">
      <c r="E41784" s="576"/>
    </row>
    <row r="41785" spans="5:5" ht="12" customHeight="1">
      <c r="E41785" s="576"/>
    </row>
    <row r="41786" spans="5:5" ht="12" customHeight="1">
      <c r="E41786" s="576"/>
    </row>
    <row r="41787" spans="5:5" ht="12" customHeight="1">
      <c r="E41787" s="576"/>
    </row>
    <row r="41788" spans="5:5" ht="12" customHeight="1">
      <c r="E41788" s="576"/>
    </row>
    <row r="41789" spans="5:5" ht="12" customHeight="1">
      <c r="E41789" s="576"/>
    </row>
    <row r="41790" spans="5:5" ht="12" customHeight="1">
      <c r="E41790" s="576"/>
    </row>
    <row r="41791" spans="5:5" ht="12" customHeight="1">
      <c r="E41791" s="576"/>
    </row>
    <row r="41792" spans="5:5" ht="12" customHeight="1">
      <c r="E41792" s="576"/>
    </row>
    <row r="41793" spans="5:5" ht="12" customHeight="1">
      <c r="E41793" s="576"/>
    </row>
    <row r="41794" spans="5:5" ht="12" customHeight="1">
      <c r="E41794" s="576"/>
    </row>
    <row r="41795" spans="5:5" ht="12" customHeight="1">
      <c r="E41795" s="576"/>
    </row>
    <row r="41796" spans="5:5" ht="12" customHeight="1">
      <c r="E41796" s="576"/>
    </row>
    <row r="41797" spans="5:5" ht="12" customHeight="1">
      <c r="E41797" s="576"/>
    </row>
    <row r="41798" spans="5:5" ht="12" customHeight="1">
      <c r="E41798" s="576"/>
    </row>
    <row r="41799" spans="5:5" ht="12" customHeight="1">
      <c r="E41799" s="576"/>
    </row>
    <row r="41800" spans="5:5" ht="12" customHeight="1">
      <c r="E41800" s="576"/>
    </row>
    <row r="41801" spans="5:5" ht="12" customHeight="1">
      <c r="E41801" s="576"/>
    </row>
    <row r="41802" spans="5:5" ht="12" customHeight="1">
      <c r="E41802" s="576"/>
    </row>
    <row r="41803" spans="5:5" ht="12" customHeight="1">
      <c r="E41803" s="576"/>
    </row>
    <row r="41804" spans="5:5" ht="12" customHeight="1">
      <c r="E41804" s="576"/>
    </row>
    <row r="41805" spans="5:5" ht="12" customHeight="1">
      <c r="E41805" s="576"/>
    </row>
    <row r="41806" spans="5:5" ht="12" customHeight="1">
      <c r="E41806" s="576"/>
    </row>
    <row r="41807" spans="5:5" ht="12" customHeight="1">
      <c r="E41807" s="576"/>
    </row>
    <row r="41808" spans="5:5" ht="12" customHeight="1">
      <c r="E41808" s="576"/>
    </row>
    <row r="41809" spans="5:5" ht="12" customHeight="1">
      <c r="E41809" s="576"/>
    </row>
    <row r="41810" spans="5:5" ht="12" customHeight="1">
      <c r="E41810" s="576"/>
    </row>
    <row r="41811" spans="5:5" ht="12" customHeight="1">
      <c r="E41811" s="576"/>
    </row>
    <row r="41812" spans="5:5" ht="12" customHeight="1">
      <c r="E41812" s="576"/>
    </row>
    <row r="41813" spans="5:5" ht="12" customHeight="1">
      <c r="E41813" s="576"/>
    </row>
    <row r="41814" spans="5:5" ht="12" customHeight="1">
      <c r="E41814" s="576"/>
    </row>
    <row r="41815" spans="5:5" ht="12" customHeight="1">
      <c r="E41815" s="576"/>
    </row>
    <row r="41816" spans="5:5" ht="12" customHeight="1">
      <c r="E41816" s="576"/>
    </row>
    <row r="41817" spans="5:5" ht="12" customHeight="1">
      <c r="E41817" s="576"/>
    </row>
    <row r="41818" spans="5:5" ht="12" customHeight="1">
      <c r="E41818" s="576"/>
    </row>
    <row r="41819" spans="5:5" ht="12" customHeight="1">
      <c r="E41819" s="576"/>
    </row>
    <row r="41820" spans="5:5" ht="12" customHeight="1">
      <c r="E41820" s="576"/>
    </row>
    <row r="41821" spans="5:5" ht="12" customHeight="1">
      <c r="E41821" s="576"/>
    </row>
    <row r="41822" spans="5:5" ht="12" customHeight="1">
      <c r="E41822" s="576"/>
    </row>
    <row r="41823" spans="5:5" ht="12" customHeight="1">
      <c r="E41823" s="576"/>
    </row>
    <row r="41824" spans="5:5" ht="12" customHeight="1">
      <c r="E41824" s="576"/>
    </row>
    <row r="41825" spans="5:5" ht="12" customHeight="1">
      <c r="E41825" s="576"/>
    </row>
    <row r="41826" spans="5:5" ht="12" customHeight="1">
      <c r="E41826" s="576"/>
    </row>
    <row r="41827" spans="5:5" ht="12" customHeight="1">
      <c r="E41827" s="576"/>
    </row>
    <row r="41828" spans="5:5" ht="12" customHeight="1">
      <c r="E41828" s="576"/>
    </row>
    <row r="41829" spans="5:5" ht="12" customHeight="1">
      <c r="E41829" s="576"/>
    </row>
    <row r="41830" spans="5:5" ht="12" customHeight="1">
      <c r="E41830" s="576"/>
    </row>
    <row r="41831" spans="5:5" ht="12" customHeight="1">
      <c r="E41831" s="576"/>
    </row>
    <row r="41832" spans="5:5" ht="12" customHeight="1">
      <c r="E41832" s="576"/>
    </row>
    <row r="41833" spans="5:5" ht="12" customHeight="1">
      <c r="E41833" s="576"/>
    </row>
    <row r="41834" spans="5:5" ht="12" customHeight="1">
      <c r="E41834" s="576"/>
    </row>
    <row r="41835" spans="5:5" ht="12" customHeight="1">
      <c r="E41835" s="576"/>
    </row>
    <row r="41836" spans="5:5" ht="12" customHeight="1">
      <c r="E41836" s="576"/>
    </row>
    <row r="41837" spans="5:5" ht="12" customHeight="1">
      <c r="E41837" s="576"/>
    </row>
    <row r="41838" spans="5:5" ht="12" customHeight="1">
      <c r="E41838" s="576"/>
    </row>
    <row r="41839" spans="5:5" ht="12" customHeight="1">
      <c r="E41839" s="576"/>
    </row>
    <row r="41840" spans="5:5" ht="12" customHeight="1">
      <c r="E41840" s="576"/>
    </row>
    <row r="41841" spans="5:5" ht="12" customHeight="1">
      <c r="E41841" s="576"/>
    </row>
    <row r="41842" spans="5:5" ht="12" customHeight="1">
      <c r="E41842" s="576"/>
    </row>
    <row r="41843" spans="5:5" ht="12" customHeight="1">
      <c r="E41843" s="576"/>
    </row>
    <row r="41844" spans="5:5" ht="12" customHeight="1">
      <c r="E41844" s="576"/>
    </row>
    <row r="41845" spans="5:5" ht="12" customHeight="1">
      <c r="E41845" s="576"/>
    </row>
    <row r="41846" spans="5:5" ht="12" customHeight="1">
      <c r="E41846" s="576"/>
    </row>
    <row r="41847" spans="5:5" ht="12" customHeight="1">
      <c r="E41847" s="576"/>
    </row>
    <row r="41848" spans="5:5" ht="12" customHeight="1">
      <c r="E41848" s="576"/>
    </row>
    <row r="41849" spans="5:5" ht="12" customHeight="1">
      <c r="E41849" s="576"/>
    </row>
    <row r="41850" spans="5:5" ht="12" customHeight="1">
      <c r="E41850" s="576"/>
    </row>
    <row r="41851" spans="5:5" ht="12" customHeight="1">
      <c r="E41851" s="576"/>
    </row>
    <row r="41852" spans="5:5" ht="12" customHeight="1">
      <c r="E41852" s="576"/>
    </row>
    <row r="41853" spans="5:5" ht="12" customHeight="1">
      <c r="E41853" s="576"/>
    </row>
    <row r="41854" spans="5:5" ht="12" customHeight="1">
      <c r="E41854" s="576"/>
    </row>
    <row r="41855" spans="5:5" ht="12" customHeight="1">
      <c r="E41855" s="576"/>
    </row>
    <row r="41856" spans="5:5" ht="12" customHeight="1">
      <c r="E41856" s="576"/>
    </row>
    <row r="41857" spans="5:5" ht="12" customHeight="1">
      <c r="E41857" s="576"/>
    </row>
    <row r="41858" spans="5:5" ht="12" customHeight="1">
      <c r="E41858" s="576"/>
    </row>
    <row r="41859" spans="5:5" ht="12" customHeight="1">
      <c r="E41859" s="576"/>
    </row>
    <row r="41860" spans="5:5" ht="12" customHeight="1">
      <c r="E41860" s="576"/>
    </row>
    <row r="41861" spans="5:5" ht="12" customHeight="1">
      <c r="E41861" s="576"/>
    </row>
    <row r="41862" spans="5:5" ht="12" customHeight="1">
      <c r="E41862" s="576"/>
    </row>
    <row r="41863" spans="5:5" ht="12" customHeight="1">
      <c r="E41863" s="576"/>
    </row>
    <row r="41864" spans="5:5" ht="12" customHeight="1">
      <c r="E41864" s="576"/>
    </row>
    <row r="41865" spans="5:5" ht="12" customHeight="1">
      <c r="E41865" s="576"/>
    </row>
    <row r="41866" spans="5:5" ht="12" customHeight="1">
      <c r="E41866" s="576"/>
    </row>
    <row r="41867" spans="5:5" ht="12" customHeight="1">
      <c r="E41867" s="576"/>
    </row>
    <row r="41868" spans="5:5" ht="12" customHeight="1">
      <c r="E41868" s="576"/>
    </row>
    <row r="41869" spans="5:5" ht="12" customHeight="1">
      <c r="E41869" s="576"/>
    </row>
    <row r="41870" spans="5:5" ht="12" customHeight="1">
      <c r="E41870" s="576"/>
    </row>
    <row r="41871" spans="5:5" ht="12" customHeight="1">
      <c r="E41871" s="576"/>
    </row>
    <row r="41872" spans="5:5" ht="12" customHeight="1">
      <c r="E41872" s="576"/>
    </row>
    <row r="41873" spans="5:5" ht="12" customHeight="1">
      <c r="E41873" s="576"/>
    </row>
    <row r="41874" spans="5:5" ht="12" customHeight="1">
      <c r="E41874" s="576"/>
    </row>
    <row r="41875" spans="5:5" ht="12" customHeight="1">
      <c r="E41875" s="576"/>
    </row>
    <row r="41876" spans="5:5" ht="12" customHeight="1">
      <c r="E41876" s="576"/>
    </row>
    <row r="41877" spans="5:5" ht="12" customHeight="1">
      <c r="E41877" s="576"/>
    </row>
    <row r="41878" spans="5:5" ht="12" customHeight="1">
      <c r="E41878" s="576"/>
    </row>
    <row r="41879" spans="5:5" ht="12" customHeight="1">
      <c r="E41879" s="576"/>
    </row>
    <row r="41880" spans="5:5" ht="12" customHeight="1">
      <c r="E41880" s="576"/>
    </row>
    <row r="41881" spans="5:5" ht="12" customHeight="1">
      <c r="E41881" s="576"/>
    </row>
    <row r="41882" spans="5:5" ht="12" customHeight="1">
      <c r="E41882" s="576"/>
    </row>
    <row r="41883" spans="5:5" ht="12" customHeight="1">
      <c r="E41883" s="576"/>
    </row>
    <row r="41884" spans="5:5" ht="12" customHeight="1">
      <c r="E41884" s="576"/>
    </row>
    <row r="41885" spans="5:5" ht="12" customHeight="1">
      <c r="E41885" s="576"/>
    </row>
    <row r="41886" spans="5:5" ht="12" customHeight="1">
      <c r="E41886" s="576"/>
    </row>
    <row r="41887" spans="5:5" ht="12" customHeight="1">
      <c r="E41887" s="576"/>
    </row>
    <row r="41888" spans="5:5" ht="12" customHeight="1">
      <c r="E41888" s="576"/>
    </row>
    <row r="41889" spans="5:5" ht="12" customHeight="1">
      <c r="E41889" s="576"/>
    </row>
    <row r="41890" spans="5:5" ht="12" customHeight="1">
      <c r="E41890" s="576"/>
    </row>
    <row r="41891" spans="5:5" ht="12" customHeight="1">
      <c r="E41891" s="576"/>
    </row>
    <row r="41892" spans="5:5" ht="12" customHeight="1">
      <c r="E41892" s="576"/>
    </row>
    <row r="41893" spans="5:5" ht="12" customHeight="1">
      <c r="E41893" s="576"/>
    </row>
    <row r="41894" spans="5:5" ht="12" customHeight="1">
      <c r="E41894" s="576"/>
    </row>
    <row r="41895" spans="5:5" ht="12" customHeight="1">
      <c r="E41895" s="576"/>
    </row>
    <row r="41896" spans="5:5" ht="12" customHeight="1">
      <c r="E41896" s="576"/>
    </row>
    <row r="41897" spans="5:5" ht="12" customHeight="1">
      <c r="E41897" s="576"/>
    </row>
    <row r="41898" spans="5:5" ht="12" customHeight="1">
      <c r="E41898" s="576"/>
    </row>
    <row r="41899" spans="5:5" ht="12" customHeight="1">
      <c r="E41899" s="576"/>
    </row>
    <row r="41900" spans="5:5" ht="12" customHeight="1">
      <c r="E41900" s="576"/>
    </row>
    <row r="41901" spans="5:5" ht="12" customHeight="1">
      <c r="E41901" s="576"/>
    </row>
    <row r="41902" spans="5:5" ht="12" customHeight="1">
      <c r="E41902" s="576"/>
    </row>
    <row r="41903" spans="5:5" ht="12" customHeight="1">
      <c r="E41903" s="576"/>
    </row>
    <row r="41904" spans="5:5" ht="12" customHeight="1">
      <c r="E41904" s="576"/>
    </row>
    <row r="41905" spans="5:5" ht="12" customHeight="1">
      <c r="E41905" s="576"/>
    </row>
    <row r="41906" spans="5:5" ht="12" customHeight="1">
      <c r="E41906" s="576"/>
    </row>
    <row r="41907" spans="5:5" ht="12" customHeight="1">
      <c r="E41907" s="576"/>
    </row>
    <row r="41908" spans="5:5" ht="12" customHeight="1">
      <c r="E41908" s="576"/>
    </row>
    <row r="41909" spans="5:5" ht="12" customHeight="1">
      <c r="E41909" s="576"/>
    </row>
    <row r="41910" spans="5:5" ht="12" customHeight="1">
      <c r="E41910" s="576"/>
    </row>
    <row r="41911" spans="5:5" ht="12" customHeight="1">
      <c r="E41911" s="576"/>
    </row>
    <row r="41912" spans="5:5" ht="12" customHeight="1">
      <c r="E41912" s="576"/>
    </row>
    <row r="41913" spans="5:5" ht="12" customHeight="1">
      <c r="E41913" s="576"/>
    </row>
    <row r="41914" spans="5:5" ht="12" customHeight="1">
      <c r="E41914" s="576"/>
    </row>
    <row r="41915" spans="5:5" ht="12" customHeight="1">
      <c r="E41915" s="576"/>
    </row>
    <row r="41916" spans="5:5" ht="12" customHeight="1">
      <c r="E41916" s="576"/>
    </row>
    <row r="41917" spans="5:5" ht="12" customHeight="1">
      <c r="E41917" s="576"/>
    </row>
    <row r="41918" spans="5:5" ht="12" customHeight="1">
      <c r="E41918" s="576"/>
    </row>
    <row r="41919" spans="5:5" ht="12" customHeight="1">
      <c r="E41919" s="576"/>
    </row>
    <row r="41920" spans="5:5" ht="12" customHeight="1">
      <c r="E41920" s="576"/>
    </row>
    <row r="41921" spans="5:5" ht="12" customHeight="1">
      <c r="E41921" s="576"/>
    </row>
    <row r="41922" spans="5:5" ht="12" customHeight="1">
      <c r="E41922" s="576"/>
    </row>
    <row r="41923" spans="5:5" ht="12" customHeight="1">
      <c r="E41923" s="576"/>
    </row>
    <row r="41924" spans="5:5" ht="12" customHeight="1">
      <c r="E41924" s="576"/>
    </row>
    <row r="41925" spans="5:5" ht="12" customHeight="1">
      <c r="E41925" s="576"/>
    </row>
    <row r="41926" spans="5:5" ht="12" customHeight="1">
      <c r="E41926" s="576"/>
    </row>
    <row r="41927" spans="5:5" ht="12" customHeight="1">
      <c r="E41927" s="576"/>
    </row>
    <row r="41928" spans="5:5" ht="12" customHeight="1">
      <c r="E41928" s="576"/>
    </row>
    <row r="41929" spans="5:5" ht="12" customHeight="1">
      <c r="E41929" s="576"/>
    </row>
    <row r="41930" spans="5:5" ht="12" customHeight="1">
      <c r="E41930" s="576"/>
    </row>
    <row r="41931" spans="5:5" ht="12" customHeight="1">
      <c r="E41931" s="576"/>
    </row>
    <row r="41932" spans="5:5" ht="12" customHeight="1">
      <c r="E41932" s="576"/>
    </row>
    <row r="41933" spans="5:5" ht="12" customHeight="1">
      <c r="E41933" s="576"/>
    </row>
    <row r="41934" spans="5:5" ht="12" customHeight="1">
      <c r="E41934" s="576"/>
    </row>
    <row r="41935" spans="5:5" ht="12" customHeight="1">
      <c r="E41935" s="576"/>
    </row>
    <row r="41936" spans="5:5" ht="12" customHeight="1">
      <c r="E41936" s="576"/>
    </row>
    <row r="41937" spans="5:5" ht="12" customHeight="1">
      <c r="E41937" s="576"/>
    </row>
    <row r="41938" spans="5:5" ht="12" customHeight="1">
      <c r="E41938" s="576"/>
    </row>
    <row r="41939" spans="5:5" ht="12" customHeight="1">
      <c r="E41939" s="576"/>
    </row>
    <row r="41940" spans="5:5" ht="12" customHeight="1">
      <c r="E41940" s="576"/>
    </row>
    <row r="41941" spans="5:5" ht="12" customHeight="1">
      <c r="E41941" s="576"/>
    </row>
    <row r="41942" spans="5:5" ht="12" customHeight="1">
      <c r="E41942" s="576"/>
    </row>
    <row r="41943" spans="5:5" ht="12" customHeight="1">
      <c r="E41943" s="576"/>
    </row>
    <row r="41944" spans="5:5" ht="12" customHeight="1">
      <c r="E41944" s="576"/>
    </row>
    <row r="41945" spans="5:5" ht="12" customHeight="1">
      <c r="E41945" s="576"/>
    </row>
    <row r="41946" spans="5:5" ht="12" customHeight="1">
      <c r="E41946" s="576"/>
    </row>
    <row r="41947" spans="5:5" ht="12" customHeight="1">
      <c r="E41947" s="576"/>
    </row>
    <row r="41948" spans="5:5" ht="12" customHeight="1">
      <c r="E41948" s="576"/>
    </row>
    <row r="41949" spans="5:5" ht="12" customHeight="1">
      <c r="E41949" s="576"/>
    </row>
    <row r="41950" spans="5:5" ht="12" customHeight="1">
      <c r="E41950" s="576"/>
    </row>
    <row r="41951" spans="5:5" ht="12" customHeight="1">
      <c r="E41951" s="576"/>
    </row>
    <row r="41952" spans="5:5" ht="12" customHeight="1">
      <c r="E41952" s="576"/>
    </row>
    <row r="41953" spans="5:5" ht="12" customHeight="1">
      <c r="E41953" s="576"/>
    </row>
    <row r="41954" spans="5:5" ht="12" customHeight="1">
      <c r="E41954" s="576"/>
    </row>
    <row r="41955" spans="5:5" ht="12" customHeight="1">
      <c r="E41955" s="576"/>
    </row>
    <row r="41956" spans="5:5" ht="12" customHeight="1">
      <c r="E41956" s="576"/>
    </row>
    <row r="41957" spans="5:5" ht="12" customHeight="1">
      <c r="E41957" s="576"/>
    </row>
    <row r="41958" spans="5:5" ht="12" customHeight="1">
      <c r="E41958" s="576"/>
    </row>
    <row r="41959" spans="5:5" ht="12" customHeight="1">
      <c r="E41959" s="576"/>
    </row>
    <row r="41960" spans="5:5" ht="12" customHeight="1">
      <c r="E41960" s="576"/>
    </row>
    <row r="41961" spans="5:5" ht="12" customHeight="1">
      <c r="E41961" s="576"/>
    </row>
    <row r="41962" spans="5:5" ht="12" customHeight="1">
      <c r="E41962" s="576"/>
    </row>
    <row r="41963" spans="5:5" ht="12" customHeight="1">
      <c r="E41963" s="576"/>
    </row>
    <row r="41964" spans="5:5" ht="12" customHeight="1">
      <c r="E41964" s="576"/>
    </row>
    <row r="41965" spans="5:5" ht="12" customHeight="1">
      <c r="E41965" s="576"/>
    </row>
    <row r="41966" spans="5:5" ht="12" customHeight="1">
      <c r="E41966" s="576"/>
    </row>
    <row r="41967" spans="5:5" ht="12" customHeight="1">
      <c r="E41967" s="576"/>
    </row>
    <row r="41968" spans="5:5" ht="12" customHeight="1">
      <c r="E41968" s="576"/>
    </row>
    <row r="41969" spans="5:5" ht="12" customHeight="1">
      <c r="E41969" s="576"/>
    </row>
    <row r="41970" spans="5:5" ht="12" customHeight="1">
      <c r="E41970" s="576"/>
    </row>
    <row r="41971" spans="5:5" ht="12" customHeight="1">
      <c r="E41971" s="576"/>
    </row>
    <row r="41972" spans="5:5" ht="12" customHeight="1">
      <c r="E41972" s="576"/>
    </row>
    <row r="41973" spans="5:5" ht="12" customHeight="1">
      <c r="E41973" s="576"/>
    </row>
    <row r="41974" spans="5:5" ht="12" customHeight="1">
      <c r="E41974" s="576"/>
    </row>
    <row r="41975" spans="5:5" ht="12" customHeight="1">
      <c r="E41975" s="576"/>
    </row>
    <row r="41976" spans="5:5" ht="12" customHeight="1">
      <c r="E41976" s="576"/>
    </row>
    <row r="41977" spans="5:5" ht="12" customHeight="1">
      <c r="E41977" s="576"/>
    </row>
    <row r="41978" spans="5:5" ht="12" customHeight="1">
      <c r="E41978" s="576"/>
    </row>
    <row r="41979" spans="5:5" ht="12" customHeight="1">
      <c r="E41979" s="576"/>
    </row>
    <row r="41980" spans="5:5" ht="12" customHeight="1">
      <c r="E41980" s="576"/>
    </row>
    <row r="41981" spans="5:5" ht="12" customHeight="1">
      <c r="E41981" s="576"/>
    </row>
    <row r="41982" spans="5:5" ht="12" customHeight="1">
      <c r="E41982" s="576"/>
    </row>
    <row r="41983" spans="5:5" ht="12" customHeight="1">
      <c r="E41983" s="576"/>
    </row>
    <row r="41984" spans="5:5" ht="12" customHeight="1">
      <c r="E41984" s="576"/>
    </row>
    <row r="41985" spans="5:5" ht="12" customHeight="1">
      <c r="E41985" s="576"/>
    </row>
    <row r="41986" spans="5:5" ht="12" customHeight="1">
      <c r="E41986" s="576"/>
    </row>
    <row r="41987" spans="5:5" ht="12" customHeight="1">
      <c r="E41987" s="576"/>
    </row>
    <row r="41988" spans="5:5" ht="12" customHeight="1">
      <c r="E41988" s="576"/>
    </row>
    <row r="41989" spans="5:5" ht="12" customHeight="1">
      <c r="E41989" s="576"/>
    </row>
    <row r="41990" spans="5:5" ht="12" customHeight="1">
      <c r="E41990" s="576"/>
    </row>
    <row r="41991" spans="5:5" ht="12" customHeight="1">
      <c r="E41991" s="576"/>
    </row>
    <row r="41992" spans="5:5" ht="12" customHeight="1">
      <c r="E41992" s="576"/>
    </row>
    <row r="41993" spans="5:5" ht="12" customHeight="1">
      <c r="E41993" s="576"/>
    </row>
    <row r="41994" spans="5:5" ht="12" customHeight="1">
      <c r="E41994" s="576"/>
    </row>
    <row r="41995" spans="5:5" ht="12" customHeight="1">
      <c r="E41995" s="576"/>
    </row>
    <row r="41996" spans="5:5" ht="12" customHeight="1">
      <c r="E41996" s="576"/>
    </row>
    <row r="41997" spans="5:5" ht="12" customHeight="1">
      <c r="E41997" s="576"/>
    </row>
    <row r="41998" spans="5:5" ht="12" customHeight="1">
      <c r="E41998" s="576"/>
    </row>
    <row r="41999" spans="5:5" ht="12" customHeight="1">
      <c r="E41999" s="576"/>
    </row>
    <row r="42000" spans="5:5" ht="12" customHeight="1">
      <c r="E42000" s="576"/>
    </row>
    <row r="42001" spans="5:5" ht="12" customHeight="1">
      <c r="E42001" s="576"/>
    </row>
    <row r="42002" spans="5:5" ht="12" customHeight="1">
      <c r="E42002" s="576"/>
    </row>
    <row r="42003" spans="5:5" ht="12" customHeight="1">
      <c r="E42003" s="576"/>
    </row>
    <row r="42004" spans="5:5" ht="12" customHeight="1">
      <c r="E42004" s="576"/>
    </row>
    <row r="42005" spans="5:5" ht="12" customHeight="1">
      <c r="E42005" s="576"/>
    </row>
    <row r="42006" spans="5:5" ht="12" customHeight="1">
      <c r="E42006" s="576"/>
    </row>
    <row r="42007" spans="5:5" ht="12" customHeight="1">
      <c r="E42007" s="576"/>
    </row>
    <row r="42008" spans="5:5" ht="12" customHeight="1">
      <c r="E42008" s="576"/>
    </row>
    <row r="42009" spans="5:5" ht="12" customHeight="1">
      <c r="E42009" s="576"/>
    </row>
    <row r="42010" spans="5:5" ht="12" customHeight="1">
      <c r="E42010" s="576"/>
    </row>
    <row r="42011" spans="5:5" ht="12" customHeight="1">
      <c r="E42011" s="576"/>
    </row>
    <row r="42012" spans="5:5" ht="12" customHeight="1">
      <c r="E42012" s="576"/>
    </row>
    <row r="42013" spans="5:5" ht="12" customHeight="1">
      <c r="E42013" s="576"/>
    </row>
    <row r="42014" spans="5:5" ht="12" customHeight="1">
      <c r="E42014" s="576"/>
    </row>
    <row r="42015" spans="5:5" ht="12" customHeight="1">
      <c r="E42015" s="576"/>
    </row>
    <row r="42016" spans="5:5" ht="12" customHeight="1">
      <c r="E42016" s="576"/>
    </row>
    <row r="42017" spans="5:5" ht="12" customHeight="1">
      <c r="E42017" s="576"/>
    </row>
    <row r="42018" spans="5:5" ht="12" customHeight="1">
      <c r="E42018" s="576"/>
    </row>
    <row r="42019" spans="5:5" ht="12" customHeight="1">
      <c r="E42019" s="576"/>
    </row>
    <row r="42020" spans="5:5" ht="12" customHeight="1">
      <c r="E42020" s="576"/>
    </row>
    <row r="42021" spans="5:5" ht="12" customHeight="1">
      <c r="E42021" s="576"/>
    </row>
    <row r="42022" spans="5:5" ht="12" customHeight="1">
      <c r="E42022" s="576"/>
    </row>
    <row r="42023" spans="5:5" ht="12" customHeight="1">
      <c r="E42023" s="576"/>
    </row>
    <row r="42024" spans="5:5" ht="12" customHeight="1">
      <c r="E42024" s="576"/>
    </row>
    <row r="42025" spans="5:5" ht="12" customHeight="1">
      <c r="E42025" s="576"/>
    </row>
    <row r="42026" spans="5:5" ht="12" customHeight="1">
      <c r="E42026" s="576"/>
    </row>
    <row r="42027" spans="5:5" ht="12" customHeight="1">
      <c r="E42027" s="576"/>
    </row>
    <row r="42028" spans="5:5" ht="12" customHeight="1">
      <c r="E42028" s="576"/>
    </row>
    <row r="42029" spans="5:5" ht="12" customHeight="1">
      <c r="E42029" s="576"/>
    </row>
    <row r="42030" spans="5:5" ht="12" customHeight="1">
      <c r="E42030" s="576"/>
    </row>
    <row r="42031" spans="5:5" ht="12" customHeight="1">
      <c r="E42031" s="576"/>
    </row>
    <row r="42032" spans="5:5" ht="12" customHeight="1">
      <c r="E42032" s="576"/>
    </row>
    <row r="42033" spans="5:5" ht="12" customHeight="1">
      <c r="E42033" s="576"/>
    </row>
    <row r="42034" spans="5:5" ht="12" customHeight="1">
      <c r="E42034" s="576"/>
    </row>
    <row r="42035" spans="5:5" ht="12" customHeight="1">
      <c r="E42035" s="576"/>
    </row>
    <row r="42036" spans="5:5" ht="12" customHeight="1">
      <c r="E42036" s="576"/>
    </row>
    <row r="42037" spans="5:5" ht="12" customHeight="1">
      <c r="E42037" s="576"/>
    </row>
    <row r="42038" spans="5:5" ht="12" customHeight="1">
      <c r="E42038" s="576"/>
    </row>
    <row r="42039" spans="5:5" ht="12" customHeight="1">
      <c r="E42039" s="576"/>
    </row>
    <row r="42040" spans="5:5" ht="12" customHeight="1">
      <c r="E42040" s="576"/>
    </row>
    <row r="42041" spans="5:5" ht="12" customHeight="1">
      <c r="E42041" s="576"/>
    </row>
    <row r="42042" spans="5:5" ht="12" customHeight="1">
      <c r="E42042" s="576"/>
    </row>
    <row r="42043" spans="5:5" ht="12" customHeight="1">
      <c r="E42043" s="576"/>
    </row>
    <row r="42044" spans="5:5" ht="12" customHeight="1">
      <c r="E42044" s="576"/>
    </row>
    <row r="42045" spans="5:5" ht="12" customHeight="1">
      <c r="E42045" s="576"/>
    </row>
    <row r="42046" spans="5:5" ht="12" customHeight="1">
      <c r="E42046" s="576"/>
    </row>
    <row r="42047" spans="5:5" ht="12" customHeight="1">
      <c r="E42047" s="576"/>
    </row>
    <row r="42048" spans="5:5" ht="12" customHeight="1">
      <c r="E42048" s="576"/>
    </row>
    <row r="42049" spans="5:5" ht="12" customHeight="1">
      <c r="E42049" s="576"/>
    </row>
    <row r="42050" spans="5:5" ht="12" customHeight="1">
      <c r="E42050" s="576"/>
    </row>
    <row r="42051" spans="5:5" ht="12" customHeight="1">
      <c r="E42051" s="576"/>
    </row>
    <row r="42052" spans="5:5" ht="12" customHeight="1">
      <c r="E42052" s="576"/>
    </row>
    <row r="42053" spans="5:5" ht="12" customHeight="1">
      <c r="E42053" s="576"/>
    </row>
    <row r="42054" spans="5:5" ht="12" customHeight="1">
      <c r="E42054" s="576"/>
    </row>
    <row r="42055" spans="5:5" ht="12" customHeight="1">
      <c r="E42055" s="576"/>
    </row>
    <row r="42056" spans="5:5" ht="12" customHeight="1">
      <c r="E42056" s="576"/>
    </row>
    <row r="42057" spans="5:5" ht="12" customHeight="1">
      <c r="E42057" s="576"/>
    </row>
    <row r="42058" spans="5:5" ht="12" customHeight="1">
      <c r="E42058" s="576"/>
    </row>
    <row r="42059" spans="5:5" ht="12" customHeight="1">
      <c r="E42059" s="576"/>
    </row>
    <row r="42060" spans="5:5" ht="12" customHeight="1">
      <c r="E42060" s="576"/>
    </row>
    <row r="42061" spans="5:5" ht="12" customHeight="1">
      <c r="E42061" s="576"/>
    </row>
    <row r="42062" spans="5:5" ht="12" customHeight="1">
      <c r="E42062" s="576"/>
    </row>
    <row r="42063" spans="5:5" ht="12" customHeight="1">
      <c r="E42063" s="576"/>
    </row>
    <row r="42064" spans="5:5" ht="12" customHeight="1">
      <c r="E42064" s="576"/>
    </row>
    <row r="42065" spans="5:5" ht="12" customHeight="1">
      <c r="E42065" s="576"/>
    </row>
    <row r="42066" spans="5:5" ht="12" customHeight="1">
      <c r="E42066" s="576"/>
    </row>
    <row r="42067" spans="5:5" ht="12" customHeight="1">
      <c r="E42067" s="576"/>
    </row>
    <row r="42068" spans="5:5" ht="12" customHeight="1">
      <c r="E42068" s="576"/>
    </row>
    <row r="42069" spans="5:5" ht="12" customHeight="1">
      <c r="E42069" s="576"/>
    </row>
    <row r="42070" spans="5:5" ht="12" customHeight="1">
      <c r="E42070" s="576"/>
    </row>
    <row r="42071" spans="5:5" ht="12" customHeight="1">
      <c r="E42071" s="576"/>
    </row>
    <row r="42072" spans="5:5" ht="12" customHeight="1">
      <c r="E42072" s="576"/>
    </row>
    <row r="42073" spans="5:5" ht="12" customHeight="1">
      <c r="E42073" s="576"/>
    </row>
    <row r="42074" spans="5:5" ht="12" customHeight="1">
      <c r="E42074" s="576"/>
    </row>
    <row r="42075" spans="5:5" ht="12" customHeight="1">
      <c r="E42075" s="576"/>
    </row>
    <row r="42076" spans="5:5" ht="12" customHeight="1">
      <c r="E42076" s="576"/>
    </row>
    <row r="42077" spans="5:5" ht="12" customHeight="1">
      <c r="E42077" s="576"/>
    </row>
    <row r="42078" spans="5:5" ht="12" customHeight="1">
      <c r="E42078" s="576"/>
    </row>
    <row r="42079" spans="5:5" ht="12" customHeight="1">
      <c r="E42079" s="576"/>
    </row>
    <row r="42080" spans="5:5" ht="12" customHeight="1">
      <c r="E42080" s="576"/>
    </row>
    <row r="42081" spans="5:5" ht="12" customHeight="1">
      <c r="E42081" s="576"/>
    </row>
    <row r="42082" spans="5:5" ht="12" customHeight="1">
      <c r="E42082" s="576"/>
    </row>
    <row r="42083" spans="5:5" ht="12" customHeight="1">
      <c r="E42083" s="576"/>
    </row>
    <row r="42084" spans="5:5" ht="12" customHeight="1">
      <c r="E42084" s="576"/>
    </row>
    <row r="42085" spans="5:5" ht="12" customHeight="1">
      <c r="E42085" s="576"/>
    </row>
    <row r="42086" spans="5:5" ht="12" customHeight="1">
      <c r="E42086" s="576"/>
    </row>
    <row r="42087" spans="5:5" ht="12" customHeight="1">
      <c r="E42087" s="576"/>
    </row>
    <row r="42088" spans="5:5" ht="12" customHeight="1">
      <c r="E42088" s="576"/>
    </row>
    <row r="42089" spans="5:5" ht="12" customHeight="1">
      <c r="E42089" s="576"/>
    </row>
    <row r="42090" spans="5:5" ht="12" customHeight="1">
      <c r="E42090" s="576"/>
    </row>
    <row r="42091" spans="5:5" ht="12" customHeight="1">
      <c r="E42091" s="576"/>
    </row>
    <row r="42092" spans="5:5" ht="12" customHeight="1">
      <c r="E42092" s="576"/>
    </row>
    <row r="42093" spans="5:5" ht="12" customHeight="1">
      <c r="E42093" s="576"/>
    </row>
    <row r="42094" spans="5:5" ht="12" customHeight="1">
      <c r="E42094" s="576"/>
    </row>
    <row r="42095" spans="5:5" ht="12" customHeight="1">
      <c r="E42095" s="576"/>
    </row>
    <row r="42096" spans="5:5" ht="12" customHeight="1">
      <c r="E42096" s="576"/>
    </row>
    <row r="42097" spans="5:5" ht="12" customHeight="1">
      <c r="E42097" s="576"/>
    </row>
    <row r="42098" spans="5:5" ht="12" customHeight="1">
      <c r="E42098" s="576"/>
    </row>
    <row r="42099" spans="5:5" ht="12" customHeight="1">
      <c r="E42099" s="576"/>
    </row>
    <row r="42100" spans="5:5" ht="12" customHeight="1">
      <c r="E42100" s="576"/>
    </row>
    <row r="42101" spans="5:5" ht="12" customHeight="1">
      <c r="E42101" s="576"/>
    </row>
    <row r="42102" spans="5:5" ht="12" customHeight="1">
      <c r="E42102" s="576"/>
    </row>
    <row r="42103" spans="5:5" ht="12" customHeight="1">
      <c r="E42103" s="576"/>
    </row>
    <row r="42104" spans="5:5" ht="12" customHeight="1">
      <c r="E42104" s="576"/>
    </row>
    <row r="42105" spans="5:5" ht="12" customHeight="1">
      <c r="E42105" s="576"/>
    </row>
    <row r="42106" spans="5:5" ht="12" customHeight="1">
      <c r="E42106" s="576"/>
    </row>
    <row r="42107" spans="5:5" ht="12" customHeight="1">
      <c r="E42107" s="576"/>
    </row>
    <row r="42108" spans="5:5" ht="12" customHeight="1">
      <c r="E42108" s="576"/>
    </row>
    <row r="42109" spans="5:5" ht="12" customHeight="1">
      <c r="E42109" s="576"/>
    </row>
    <row r="42110" spans="5:5" ht="12" customHeight="1">
      <c r="E42110" s="576"/>
    </row>
    <row r="42111" spans="5:5" ht="12" customHeight="1">
      <c r="E42111" s="576"/>
    </row>
    <row r="42112" spans="5:5" ht="12" customHeight="1">
      <c r="E42112" s="576"/>
    </row>
    <row r="42113" spans="5:5" ht="12" customHeight="1">
      <c r="E42113" s="576"/>
    </row>
    <row r="42114" spans="5:5" ht="12" customHeight="1">
      <c r="E42114" s="576"/>
    </row>
    <row r="42115" spans="5:5" ht="12" customHeight="1">
      <c r="E42115" s="576"/>
    </row>
    <row r="42116" spans="5:5" ht="12" customHeight="1">
      <c r="E42116" s="576"/>
    </row>
    <row r="42117" spans="5:5" ht="12" customHeight="1">
      <c r="E42117" s="576"/>
    </row>
    <row r="42118" spans="5:5" ht="12" customHeight="1">
      <c r="E42118" s="576"/>
    </row>
    <row r="42119" spans="5:5" ht="12" customHeight="1">
      <c r="E42119" s="576"/>
    </row>
    <row r="42120" spans="5:5" ht="12" customHeight="1">
      <c r="E42120" s="576"/>
    </row>
    <row r="42121" spans="5:5" ht="12" customHeight="1">
      <c r="E42121" s="576"/>
    </row>
    <row r="42122" spans="5:5" ht="12" customHeight="1">
      <c r="E42122" s="576"/>
    </row>
    <row r="42123" spans="5:5" ht="12" customHeight="1">
      <c r="E42123" s="576"/>
    </row>
    <row r="42124" spans="5:5" ht="12" customHeight="1">
      <c r="E42124" s="576"/>
    </row>
    <row r="42125" spans="5:5" ht="12" customHeight="1">
      <c r="E42125" s="576"/>
    </row>
    <row r="42126" spans="5:5" ht="12" customHeight="1">
      <c r="E42126" s="576"/>
    </row>
    <row r="42127" spans="5:5" ht="12" customHeight="1">
      <c r="E42127" s="576"/>
    </row>
    <row r="42128" spans="5:5" ht="12" customHeight="1">
      <c r="E42128" s="576"/>
    </row>
    <row r="42129" spans="5:5" ht="12" customHeight="1">
      <c r="E42129" s="576"/>
    </row>
    <row r="42130" spans="5:5" ht="12" customHeight="1">
      <c r="E42130" s="576"/>
    </row>
    <row r="42131" spans="5:5" ht="12" customHeight="1">
      <c r="E42131" s="576"/>
    </row>
    <row r="42132" spans="5:5" ht="12" customHeight="1">
      <c r="E42132" s="576"/>
    </row>
    <row r="42133" spans="5:5" ht="12" customHeight="1">
      <c r="E42133" s="576"/>
    </row>
    <row r="42134" spans="5:5" ht="12" customHeight="1">
      <c r="E42134" s="576"/>
    </row>
    <row r="42135" spans="5:5" ht="12" customHeight="1">
      <c r="E42135" s="576"/>
    </row>
    <row r="42136" spans="5:5" ht="12" customHeight="1">
      <c r="E42136" s="576"/>
    </row>
    <row r="42137" spans="5:5" ht="12" customHeight="1">
      <c r="E42137" s="576"/>
    </row>
    <row r="42138" spans="5:5" ht="12" customHeight="1">
      <c r="E42138" s="576"/>
    </row>
    <row r="42139" spans="5:5" ht="12" customHeight="1">
      <c r="E42139" s="576"/>
    </row>
    <row r="42140" spans="5:5" ht="12" customHeight="1">
      <c r="E42140" s="576"/>
    </row>
    <row r="42141" spans="5:5" ht="12" customHeight="1">
      <c r="E42141" s="576"/>
    </row>
    <row r="42142" spans="5:5" ht="12" customHeight="1">
      <c r="E42142" s="576"/>
    </row>
    <row r="42143" spans="5:5" ht="12" customHeight="1">
      <c r="E42143" s="576"/>
    </row>
    <row r="42144" spans="5:5" ht="12" customHeight="1">
      <c r="E42144" s="576"/>
    </row>
    <row r="42145" spans="5:5" ht="12" customHeight="1">
      <c r="E42145" s="576"/>
    </row>
    <row r="42146" spans="5:5" ht="12" customHeight="1">
      <c r="E42146" s="576"/>
    </row>
    <row r="42147" spans="5:5" ht="12" customHeight="1">
      <c r="E42147" s="576"/>
    </row>
    <row r="42148" spans="5:5" ht="12" customHeight="1">
      <c r="E42148" s="576"/>
    </row>
    <row r="42149" spans="5:5" ht="12" customHeight="1">
      <c r="E42149" s="576"/>
    </row>
    <row r="42150" spans="5:5" ht="12" customHeight="1">
      <c r="E42150" s="576"/>
    </row>
    <row r="42151" spans="5:5" ht="12" customHeight="1">
      <c r="E42151" s="576"/>
    </row>
    <row r="42152" spans="5:5" ht="12" customHeight="1">
      <c r="E42152" s="576"/>
    </row>
    <row r="42153" spans="5:5" ht="12" customHeight="1">
      <c r="E42153" s="576"/>
    </row>
    <row r="42154" spans="5:5" ht="12" customHeight="1">
      <c r="E42154" s="576"/>
    </row>
    <row r="42155" spans="5:5" ht="12" customHeight="1">
      <c r="E42155" s="576"/>
    </row>
    <row r="42156" spans="5:5" ht="12" customHeight="1">
      <c r="E42156" s="576"/>
    </row>
    <row r="42157" spans="5:5" ht="12" customHeight="1">
      <c r="E42157" s="576"/>
    </row>
    <row r="42158" spans="5:5" ht="12" customHeight="1">
      <c r="E42158" s="576"/>
    </row>
    <row r="42159" spans="5:5" ht="12" customHeight="1">
      <c r="E42159" s="576"/>
    </row>
    <row r="42160" spans="5:5" ht="12" customHeight="1">
      <c r="E42160" s="576"/>
    </row>
    <row r="42161" spans="5:5" ht="12" customHeight="1">
      <c r="E42161" s="576"/>
    </row>
    <row r="42162" spans="5:5" ht="12" customHeight="1">
      <c r="E42162" s="576"/>
    </row>
    <row r="42163" spans="5:5" ht="12" customHeight="1">
      <c r="E42163" s="576"/>
    </row>
    <row r="42164" spans="5:5" ht="12" customHeight="1">
      <c r="E42164" s="576"/>
    </row>
    <row r="42165" spans="5:5" ht="12" customHeight="1">
      <c r="E42165" s="576"/>
    </row>
    <row r="42166" spans="5:5" ht="12" customHeight="1">
      <c r="E42166" s="576"/>
    </row>
    <row r="42167" spans="5:5" ht="12" customHeight="1">
      <c r="E42167" s="576"/>
    </row>
    <row r="42168" spans="5:5" ht="12" customHeight="1">
      <c r="E42168" s="576"/>
    </row>
    <row r="42169" spans="5:5" ht="12" customHeight="1">
      <c r="E42169" s="576"/>
    </row>
    <row r="42170" spans="5:5" ht="12" customHeight="1">
      <c r="E42170" s="576"/>
    </row>
    <row r="42171" spans="5:5" ht="12" customHeight="1">
      <c r="E42171" s="576"/>
    </row>
    <row r="42172" spans="5:5" ht="12" customHeight="1">
      <c r="E42172" s="576"/>
    </row>
    <row r="42173" spans="5:5" ht="12" customHeight="1">
      <c r="E42173" s="576"/>
    </row>
    <row r="42174" spans="5:5" ht="12" customHeight="1">
      <c r="E42174" s="576"/>
    </row>
    <row r="42175" spans="5:5" ht="12" customHeight="1">
      <c r="E42175" s="576"/>
    </row>
    <row r="42176" spans="5:5" ht="12" customHeight="1">
      <c r="E42176" s="576"/>
    </row>
    <row r="42177" spans="5:5" ht="12" customHeight="1">
      <c r="E42177" s="576"/>
    </row>
    <row r="42178" spans="5:5" ht="12" customHeight="1">
      <c r="E42178" s="576"/>
    </row>
    <row r="42179" spans="5:5" ht="12" customHeight="1">
      <c r="E42179" s="576"/>
    </row>
    <row r="42180" spans="5:5" ht="12" customHeight="1">
      <c r="E42180" s="576"/>
    </row>
    <row r="42181" spans="5:5" ht="12" customHeight="1">
      <c r="E42181" s="576"/>
    </row>
    <row r="42182" spans="5:5" ht="12" customHeight="1">
      <c r="E42182" s="576"/>
    </row>
    <row r="42183" spans="5:5" ht="12" customHeight="1">
      <c r="E42183" s="576"/>
    </row>
    <row r="42184" spans="5:5" ht="12" customHeight="1">
      <c r="E42184" s="576"/>
    </row>
    <row r="42185" spans="5:5" ht="12" customHeight="1">
      <c r="E42185" s="576"/>
    </row>
    <row r="42186" spans="5:5" ht="12" customHeight="1">
      <c r="E42186" s="576"/>
    </row>
    <row r="42187" spans="5:5" ht="12" customHeight="1">
      <c r="E42187" s="576"/>
    </row>
    <row r="42188" spans="5:5" ht="12" customHeight="1">
      <c r="E42188" s="576"/>
    </row>
    <row r="42189" spans="5:5" ht="12" customHeight="1">
      <c r="E42189" s="576"/>
    </row>
    <row r="42190" spans="5:5" ht="12" customHeight="1">
      <c r="E42190" s="576"/>
    </row>
    <row r="42191" spans="5:5" ht="12" customHeight="1">
      <c r="E42191" s="576"/>
    </row>
    <row r="42192" spans="5:5" ht="12" customHeight="1">
      <c r="E42192" s="576"/>
    </row>
    <row r="42193" spans="5:5" ht="12" customHeight="1">
      <c r="E42193" s="576"/>
    </row>
    <row r="42194" spans="5:5" ht="12" customHeight="1">
      <c r="E42194" s="576"/>
    </row>
    <row r="42195" spans="5:5" ht="12" customHeight="1">
      <c r="E42195" s="576"/>
    </row>
    <row r="42196" spans="5:5" ht="12" customHeight="1">
      <c r="E42196" s="576"/>
    </row>
    <row r="42197" spans="5:5" ht="12" customHeight="1">
      <c r="E42197" s="576"/>
    </row>
    <row r="42198" spans="5:5" ht="12" customHeight="1">
      <c r="E42198" s="576"/>
    </row>
    <row r="42199" spans="5:5" ht="12" customHeight="1">
      <c r="E42199" s="576"/>
    </row>
    <row r="42200" spans="5:5" ht="12" customHeight="1">
      <c r="E42200" s="576"/>
    </row>
    <row r="42201" spans="5:5" ht="12" customHeight="1">
      <c r="E42201" s="576"/>
    </row>
    <row r="42202" spans="5:5" ht="12" customHeight="1">
      <c r="E42202" s="576"/>
    </row>
    <row r="42203" spans="5:5" ht="12" customHeight="1">
      <c r="E42203" s="576"/>
    </row>
    <row r="42204" spans="5:5" ht="12" customHeight="1">
      <c r="E42204" s="576"/>
    </row>
    <row r="42205" spans="5:5" ht="12" customHeight="1">
      <c r="E42205" s="576"/>
    </row>
    <row r="42206" spans="5:5" ht="12" customHeight="1">
      <c r="E42206" s="576"/>
    </row>
    <row r="42207" spans="5:5" ht="12" customHeight="1">
      <c r="E42207" s="576"/>
    </row>
    <row r="42208" spans="5:5" ht="12" customHeight="1">
      <c r="E42208" s="576"/>
    </row>
    <row r="42209" spans="5:5" ht="12" customHeight="1">
      <c r="E42209" s="576"/>
    </row>
    <row r="42210" spans="5:5" ht="12" customHeight="1">
      <c r="E42210" s="576"/>
    </row>
    <row r="42211" spans="5:5" ht="12" customHeight="1">
      <c r="E42211" s="576"/>
    </row>
    <row r="42212" spans="5:5" ht="12" customHeight="1">
      <c r="E42212" s="576"/>
    </row>
    <row r="42213" spans="5:5" ht="12" customHeight="1">
      <c r="E42213" s="576"/>
    </row>
    <row r="42214" spans="5:5" ht="12" customHeight="1">
      <c r="E42214" s="576"/>
    </row>
    <row r="42215" spans="5:5" ht="12" customHeight="1">
      <c r="E42215" s="576"/>
    </row>
    <row r="42216" spans="5:5" ht="12" customHeight="1">
      <c r="E42216" s="576"/>
    </row>
    <row r="42217" spans="5:5" ht="12" customHeight="1">
      <c r="E42217" s="576"/>
    </row>
    <row r="42218" spans="5:5" ht="12" customHeight="1">
      <c r="E42218" s="576"/>
    </row>
    <row r="42219" spans="5:5" ht="12" customHeight="1">
      <c r="E42219" s="576"/>
    </row>
    <row r="42220" spans="5:5" ht="12" customHeight="1">
      <c r="E42220" s="576"/>
    </row>
    <row r="42221" spans="5:5" ht="12" customHeight="1">
      <c r="E42221" s="576"/>
    </row>
    <row r="42222" spans="5:5" ht="12" customHeight="1">
      <c r="E42222" s="576"/>
    </row>
    <row r="42223" spans="5:5" ht="12" customHeight="1">
      <c r="E42223" s="576"/>
    </row>
    <row r="42224" spans="5:5" ht="12" customHeight="1">
      <c r="E42224" s="576"/>
    </row>
    <row r="42225" spans="5:5" ht="12" customHeight="1">
      <c r="E42225" s="576"/>
    </row>
    <row r="42226" spans="5:5" ht="12" customHeight="1">
      <c r="E42226" s="576"/>
    </row>
    <row r="42227" spans="5:5" ht="12" customHeight="1">
      <c r="E42227" s="576"/>
    </row>
    <row r="42228" spans="5:5" ht="12" customHeight="1">
      <c r="E42228" s="576"/>
    </row>
    <row r="42229" spans="5:5" ht="12" customHeight="1">
      <c r="E42229" s="576"/>
    </row>
    <row r="42230" spans="5:5" ht="12" customHeight="1">
      <c r="E42230" s="576"/>
    </row>
    <row r="42231" spans="5:5" ht="12" customHeight="1">
      <c r="E42231" s="576"/>
    </row>
    <row r="42232" spans="5:5" ht="12" customHeight="1">
      <c r="E42232" s="576"/>
    </row>
    <row r="42233" spans="5:5" ht="12" customHeight="1">
      <c r="E42233" s="576"/>
    </row>
    <row r="42234" spans="5:5" ht="12" customHeight="1">
      <c r="E42234" s="576"/>
    </row>
    <row r="42235" spans="5:5" ht="12" customHeight="1">
      <c r="E42235" s="576"/>
    </row>
    <row r="42236" spans="5:5" ht="12" customHeight="1">
      <c r="E42236" s="576"/>
    </row>
    <row r="42237" spans="5:5" ht="12" customHeight="1">
      <c r="E42237" s="576"/>
    </row>
    <row r="42238" spans="5:5" ht="12" customHeight="1">
      <c r="E42238" s="576"/>
    </row>
    <row r="42239" spans="5:5" ht="12" customHeight="1">
      <c r="E42239" s="576"/>
    </row>
    <row r="42240" spans="5:5" ht="12" customHeight="1">
      <c r="E42240" s="576"/>
    </row>
    <row r="42241" spans="5:5" ht="12" customHeight="1">
      <c r="E42241" s="576"/>
    </row>
    <row r="42242" spans="5:5" ht="12" customHeight="1">
      <c r="E42242" s="576"/>
    </row>
    <row r="42243" spans="5:5" ht="12" customHeight="1">
      <c r="E42243" s="576"/>
    </row>
    <row r="42244" spans="5:5" ht="12" customHeight="1">
      <c r="E42244" s="576"/>
    </row>
    <row r="42245" spans="5:5" ht="12" customHeight="1">
      <c r="E42245" s="576"/>
    </row>
    <row r="42246" spans="5:5" ht="12" customHeight="1">
      <c r="E42246" s="576"/>
    </row>
    <row r="42247" spans="5:5" ht="12" customHeight="1">
      <c r="E42247" s="576"/>
    </row>
    <row r="42248" spans="5:5" ht="12" customHeight="1">
      <c r="E42248" s="576"/>
    </row>
    <row r="42249" spans="5:5" ht="12" customHeight="1">
      <c r="E42249" s="576"/>
    </row>
    <row r="42250" spans="5:5" ht="12" customHeight="1">
      <c r="E42250" s="576"/>
    </row>
    <row r="42251" spans="5:5" ht="12" customHeight="1">
      <c r="E42251" s="576"/>
    </row>
    <row r="42252" spans="5:5" ht="12" customHeight="1">
      <c r="E42252" s="576"/>
    </row>
    <row r="42253" spans="5:5" ht="12" customHeight="1">
      <c r="E42253" s="576"/>
    </row>
    <row r="42254" spans="5:5" ht="12" customHeight="1">
      <c r="E42254" s="576"/>
    </row>
    <row r="42255" spans="5:5" ht="12" customHeight="1">
      <c r="E42255" s="576"/>
    </row>
    <row r="42256" spans="5:5" ht="12" customHeight="1">
      <c r="E42256" s="576"/>
    </row>
    <row r="42257" spans="5:5" ht="12" customHeight="1">
      <c r="E42257" s="576"/>
    </row>
    <row r="42258" spans="5:5" ht="12" customHeight="1">
      <c r="E42258" s="576"/>
    </row>
    <row r="42259" spans="5:5" ht="12" customHeight="1">
      <c r="E42259" s="576"/>
    </row>
    <row r="42260" spans="5:5" ht="12" customHeight="1">
      <c r="E42260" s="576"/>
    </row>
    <row r="42261" spans="5:5" ht="12" customHeight="1">
      <c r="E42261" s="576"/>
    </row>
    <row r="42262" spans="5:5" ht="12" customHeight="1">
      <c r="E42262" s="576"/>
    </row>
    <row r="42263" spans="5:5" ht="12" customHeight="1">
      <c r="E42263" s="576"/>
    </row>
    <row r="42264" spans="5:5" ht="12" customHeight="1">
      <c r="E42264" s="576"/>
    </row>
    <row r="42265" spans="5:5" ht="12" customHeight="1">
      <c r="E42265" s="576"/>
    </row>
    <row r="42266" spans="5:5" ht="12" customHeight="1">
      <c r="E42266" s="576"/>
    </row>
    <row r="42267" spans="5:5" ht="12" customHeight="1">
      <c r="E42267" s="576"/>
    </row>
    <row r="42268" spans="5:5" ht="12" customHeight="1">
      <c r="E42268" s="576"/>
    </row>
    <row r="42269" spans="5:5" ht="12" customHeight="1">
      <c r="E42269" s="576"/>
    </row>
    <row r="42270" spans="5:5" ht="12" customHeight="1">
      <c r="E42270" s="576"/>
    </row>
    <row r="42271" spans="5:5" ht="12" customHeight="1">
      <c r="E42271" s="576"/>
    </row>
    <row r="42272" spans="5:5" ht="12" customHeight="1">
      <c r="E42272" s="576"/>
    </row>
    <row r="42273" spans="5:5" ht="12" customHeight="1">
      <c r="E42273" s="576"/>
    </row>
    <row r="42274" spans="5:5" ht="12" customHeight="1">
      <c r="E42274" s="576"/>
    </row>
    <row r="42275" spans="5:5" ht="12" customHeight="1">
      <c r="E42275" s="576"/>
    </row>
    <row r="42276" spans="5:5" ht="12" customHeight="1">
      <c r="E42276" s="576"/>
    </row>
    <row r="42277" spans="5:5" ht="12" customHeight="1">
      <c r="E42277" s="576"/>
    </row>
    <row r="42278" spans="5:5" ht="12" customHeight="1">
      <c r="E42278" s="576"/>
    </row>
    <row r="42279" spans="5:5" ht="12" customHeight="1">
      <c r="E42279" s="576"/>
    </row>
    <row r="42280" spans="5:5" ht="12" customHeight="1">
      <c r="E42280" s="576"/>
    </row>
    <row r="42281" spans="5:5" ht="12" customHeight="1">
      <c r="E42281" s="576"/>
    </row>
    <row r="42282" spans="5:5" ht="12" customHeight="1">
      <c r="E42282" s="576"/>
    </row>
    <row r="42283" spans="5:5" ht="12" customHeight="1">
      <c r="E42283" s="576"/>
    </row>
    <row r="42284" spans="5:5" ht="12" customHeight="1">
      <c r="E42284" s="576"/>
    </row>
    <row r="42285" spans="5:5" ht="12" customHeight="1">
      <c r="E42285" s="576"/>
    </row>
    <row r="42286" spans="5:5" ht="12" customHeight="1">
      <c r="E42286" s="576"/>
    </row>
    <row r="42287" spans="5:5" ht="12" customHeight="1">
      <c r="E42287" s="576"/>
    </row>
    <row r="42288" spans="5:5" ht="12" customHeight="1">
      <c r="E42288" s="576"/>
    </row>
    <row r="42289" spans="5:5" ht="12" customHeight="1">
      <c r="E42289" s="576"/>
    </row>
    <row r="42290" spans="5:5" ht="12" customHeight="1">
      <c r="E42290" s="576"/>
    </row>
    <row r="42291" spans="5:5" ht="12" customHeight="1">
      <c r="E42291" s="576"/>
    </row>
    <row r="42292" spans="5:5" ht="12" customHeight="1">
      <c r="E42292" s="576"/>
    </row>
    <row r="42293" spans="5:5" ht="12" customHeight="1">
      <c r="E42293" s="576"/>
    </row>
    <row r="42294" spans="5:5" ht="12" customHeight="1">
      <c r="E42294" s="576"/>
    </row>
    <row r="42295" spans="5:5" ht="12" customHeight="1">
      <c r="E42295" s="576"/>
    </row>
    <row r="42296" spans="5:5" ht="12" customHeight="1">
      <c r="E42296" s="576"/>
    </row>
    <row r="42297" spans="5:5" ht="12" customHeight="1">
      <c r="E42297" s="576"/>
    </row>
    <row r="42298" spans="5:5" ht="12" customHeight="1">
      <c r="E42298" s="576"/>
    </row>
    <row r="42299" spans="5:5" ht="12" customHeight="1">
      <c r="E42299" s="576"/>
    </row>
    <row r="42300" spans="5:5" ht="12" customHeight="1">
      <c r="E42300" s="576"/>
    </row>
    <row r="42301" spans="5:5" ht="12" customHeight="1">
      <c r="E42301" s="576"/>
    </row>
    <row r="42302" spans="5:5" ht="12" customHeight="1">
      <c r="E42302" s="576"/>
    </row>
    <row r="42303" spans="5:5" ht="12" customHeight="1">
      <c r="E42303" s="576"/>
    </row>
    <row r="42304" spans="5:5" ht="12" customHeight="1">
      <c r="E42304" s="576"/>
    </row>
    <row r="42305" spans="5:5" ht="12" customHeight="1">
      <c r="E42305" s="576"/>
    </row>
    <row r="42306" spans="5:5" ht="12" customHeight="1">
      <c r="E42306" s="576"/>
    </row>
    <row r="42307" spans="5:5" ht="12" customHeight="1">
      <c r="E42307" s="576"/>
    </row>
    <row r="42308" spans="5:5" ht="12" customHeight="1">
      <c r="E42308" s="576"/>
    </row>
    <row r="42309" spans="5:5" ht="12" customHeight="1">
      <c r="E42309" s="576"/>
    </row>
    <row r="42310" spans="5:5" ht="12" customHeight="1">
      <c r="E42310" s="576"/>
    </row>
    <row r="42311" spans="5:5" ht="12" customHeight="1">
      <c r="E42311" s="576"/>
    </row>
    <row r="42312" spans="5:5" ht="12" customHeight="1">
      <c r="E42312" s="576"/>
    </row>
    <row r="42313" spans="5:5" ht="12" customHeight="1">
      <c r="E42313" s="576"/>
    </row>
    <row r="42314" spans="5:5" ht="12" customHeight="1">
      <c r="E42314" s="576"/>
    </row>
    <row r="42315" spans="5:5" ht="12" customHeight="1">
      <c r="E42315" s="576"/>
    </row>
    <row r="42316" spans="5:5" ht="12" customHeight="1">
      <c r="E42316" s="576"/>
    </row>
    <row r="42317" spans="5:5" ht="12" customHeight="1">
      <c r="E42317" s="576"/>
    </row>
    <row r="42318" spans="5:5" ht="12" customHeight="1">
      <c r="E42318" s="576"/>
    </row>
    <row r="42319" spans="5:5" ht="12" customHeight="1">
      <c r="E42319" s="576"/>
    </row>
    <row r="42320" spans="5:5" ht="12" customHeight="1">
      <c r="E42320" s="576"/>
    </row>
    <row r="42321" spans="5:5" ht="12" customHeight="1">
      <c r="E42321" s="576"/>
    </row>
    <row r="42322" spans="5:5" ht="12" customHeight="1">
      <c r="E42322" s="576"/>
    </row>
    <row r="42323" spans="5:5" ht="12" customHeight="1">
      <c r="E42323" s="576"/>
    </row>
    <row r="42324" spans="5:5" ht="12" customHeight="1">
      <c r="E42324" s="576"/>
    </row>
    <row r="42325" spans="5:5" ht="12" customHeight="1">
      <c r="E42325" s="576"/>
    </row>
    <row r="42326" spans="5:5" ht="12" customHeight="1">
      <c r="E42326" s="576"/>
    </row>
    <row r="42327" spans="5:5" ht="12" customHeight="1">
      <c r="E42327" s="576"/>
    </row>
    <row r="42328" spans="5:5" ht="12" customHeight="1">
      <c r="E42328" s="576"/>
    </row>
    <row r="42329" spans="5:5" ht="12" customHeight="1">
      <c r="E42329" s="576"/>
    </row>
    <row r="42330" spans="5:5" ht="12" customHeight="1">
      <c r="E42330" s="576"/>
    </row>
    <row r="42331" spans="5:5" ht="12" customHeight="1">
      <c r="E42331" s="576"/>
    </row>
    <row r="42332" spans="5:5" ht="12" customHeight="1">
      <c r="E42332" s="576"/>
    </row>
    <row r="42333" spans="5:5" ht="12" customHeight="1">
      <c r="E42333" s="576"/>
    </row>
    <row r="42334" spans="5:5" ht="12" customHeight="1">
      <c r="E42334" s="576"/>
    </row>
    <row r="42335" spans="5:5" ht="12" customHeight="1">
      <c r="E42335" s="576"/>
    </row>
    <row r="42336" spans="5:5" ht="12" customHeight="1">
      <c r="E42336" s="576"/>
    </row>
    <row r="42337" spans="5:5" ht="12" customHeight="1">
      <c r="E42337" s="576"/>
    </row>
    <row r="42338" spans="5:5" ht="12" customHeight="1">
      <c r="E42338" s="576"/>
    </row>
    <row r="42339" spans="5:5" ht="12" customHeight="1">
      <c r="E42339" s="576"/>
    </row>
    <row r="42340" spans="5:5" ht="12" customHeight="1">
      <c r="E42340" s="576"/>
    </row>
    <row r="42341" spans="5:5" ht="12" customHeight="1">
      <c r="E42341" s="576"/>
    </row>
    <row r="42342" spans="5:5" ht="12" customHeight="1">
      <c r="E42342" s="576"/>
    </row>
    <row r="42343" spans="5:5" ht="12" customHeight="1">
      <c r="E42343" s="576"/>
    </row>
    <row r="42344" spans="5:5" ht="12" customHeight="1">
      <c r="E42344" s="576"/>
    </row>
    <row r="42345" spans="5:5" ht="12" customHeight="1">
      <c r="E42345" s="576"/>
    </row>
    <row r="42346" spans="5:5" ht="12" customHeight="1">
      <c r="E42346" s="576"/>
    </row>
    <row r="42347" spans="5:5" ht="12" customHeight="1">
      <c r="E42347" s="576"/>
    </row>
    <row r="42348" spans="5:5" ht="12" customHeight="1">
      <c r="E42348" s="576"/>
    </row>
    <row r="42349" spans="5:5" ht="12" customHeight="1">
      <c r="E42349" s="576"/>
    </row>
    <row r="42350" spans="5:5" ht="12" customHeight="1">
      <c r="E42350" s="576"/>
    </row>
    <row r="42351" spans="5:5" ht="12" customHeight="1">
      <c r="E42351" s="576"/>
    </row>
    <row r="42352" spans="5:5" ht="12" customHeight="1">
      <c r="E42352" s="576"/>
    </row>
    <row r="42353" spans="5:5" ht="12" customHeight="1">
      <c r="E42353" s="576"/>
    </row>
    <row r="42354" spans="5:5" ht="12" customHeight="1">
      <c r="E42354" s="576"/>
    </row>
    <row r="42355" spans="5:5" ht="12" customHeight="1">
      <c r="E42355" s="576"/>
    </row>
    <row r="42356" spans="5:5" ht="12" customHeight="1">
      <c r="E42356" s="576"/>
    </row>
    <row r="42357" spans="5:5" ht="12" customHeight="1">
      <c r="E42357" s="576"/>
    </row>
    <row r="42358" spans="5:5" ht="12" customHeight="1">
      <c r="E42358" s="576"/>
    </row>
    <row r="42359" spans="5:5" ht="12" customHeight="1">
      <c r="E42359" s="576"/>
    </row>
    <row r="42360" spans="5:5" ht="12" customHeight="1">
      <c r="E42360" s="576"/>
    </row>
    <row r="42361" spans="5:5" ht="12" customHeight="1">
      <c r="E42361" s="576"/>
    </row>
    <row r="42362" spans="5:5" ht="12" customHeight="1">
      <c r="E42362" s="576"/>
    </row>
    <row r="42363" spans="5:5" ht="12" customHeight="1">
      <c r="E42363" s="576"/>
    </row>
    <row r="42364" spans="5:5" ht="12" customHeight="1">
      <c r="E42364" s="576"/>
    </row>
    <row r="42365" spans="5:5" ht="12" customHeight="1">
      <c r="E42365" s="576"/>
    </row>
    <row r="42366" spans="5:5" ht="12" customHeight="1">
      <c r="E42366" s="576"/>
    </row>
    <row r="42367" spans="5:5" ht="12" customHeight="1">
      <c r="E42367" s="576"/>
    </row>
    <row r="42368" spans="5:5" ht="12" customHeight="1">
      <c r="E42368" s="576"/>
    </row>
    <row r="42369" spans="5:5" ht="12" customHeight="1">
      <c r="E42369" s="576"/>
    </row>
    <row r="42370" spans="5:5" ht="12" customHeight="1">
      <c r="E42370" s="576"/>
    </row>
    <row r="42371" spans="5:5" ht="12" customHeight="1">
      <c r="E42371" s="576"/>
    </row>
    <row r="42372" spans="5:5" ht="12" customHeight="1">
      <c r="E42372" s="576"/>
    </row>
    <row r="42373" spans="5:5" ht="12" customHeight="1">
      <c r="E42373" s="576"/>
    </row>
    <row r="42374" spans="5:5" ht="12" customHeight="1">
      <c r="E42374" s="576"/>
    </row>
    <row r="42375" spans="5:5" ht="12" customHeight="1">
      <c r="E42375" s="576"/>
    </row>
    <row r="42376" spans="5:5" ht="12" customHeight="1">
      <c r="E42376" s="576"/>
    </row>
    <row r="42377" spans="5:5" ht="12" customHeight="1">
      <c r="E42377" s="576"/>
    </row>
    <row r="42378" spans="5:5" ht="12" customHeight="1">
      <c r="E42378" s="576"/>
    </row>
    <row r="42379" spans="5:5" ht="12" customHeight="1">
      <c r="E42379" s="576"/>
    </row>
    <row r="42380" spans="5:5" ht="12" customHeight="1">
      <c r="E42380" s="576"/>
    </row>
    <row r="42381" spans="5:5" ht="12" customHeight="1">
      <c r="E42381" s="576"/>
    </row>
    <row r="42382" spans="5:5" ht="12" customHeight="1">
      <c r="E42382" s="576"/>
    </row>
    <row r="42383" spans="5:5" ht="12" customHeight="1">
      <c r="E42383" s="576"/>
    </row>
    <row r="42384" spans="5:5" ht="12" customHeight="1">
      <c r="E42384" s="576"/>
    </row>
    <row r="42385" spans="5:5" ht="12" customHeight="1">
      <c r="E42385" s="576"/>
    </row>
    <row r="42386" spans="5:5" ht="12" customHeight="1">
      <c r="E42386" s="576"/>
    </row>
    <row r="42387" spans="5:5" ht="12" customHeight="1">
      <c r="E42387" s="576"/>
    </row>
    <row r="42388" spans="5:5" ht="12" customHeight="1">
      <c r="E42388" s="576"/>
    </row>
    <row r="42389" spans="5:5" ht="12" customHeight="1">
      <c r="E42389" s="576"/>
    </row>
    <row r="42390" spans="5:5" ht="12" customHeight="1">
      <c r="E42390" s="576"/>
    </row>
    <row r="42391" spans="5:5" ht="12" customHeight="1">
      <c r="E42391" s="576"/>
    </row>
    <row r="42392" spans="5:5" ht="12" customHeight="1">
      <c r="E42392" s="576"/>
    </row>
    <row r="42393" spans="5:5" ht="12" customHeight="1">
      <c r="E42393" s="576"/>
    </row>
    <row r="42394" spans="5:5" ht="12" customHeight="1">
      <c r="E42394" s="576"/>
    </row>
    <row r="42395" spans="5:5" ht="12" customHeight="1">
      <c r="E42395" s="576"/>
    </row>
    <row r="42396" spans="5:5" ht="12" customHeight="1">
      <c r="E42396" s="576"/>
    </row>
    <row r="42397" spans="5:5" ht="12" customHeight="1">
      <c r="E42397" s="576"/>
    </row>
    <row r="42398" spans="5:5" ht="12" customHeight="1">
      <c r="E42398" s="576"/>
    </row>
    <row r="42399" spans="5:5" ht="12" customHeight="1">
      <c r="E42399" s="576"/>
    </row>
    <row r="42400" spans="5:5" ht="12" customHeight="1">
      <c r="E42400" s="576"/>
    </row>
    <row r="42401" spans="5:5" ht="12" customHeight="1">
      <c r="E42401" s="576"/>
    </row>
    <row r="42402" spans="5:5" ht="12" customHeight="1">
      <c r="E42402" s="576"/>
    </row>
    <row r="42403" spans="5:5" ht="12" customHeight="1">
      <c r="E42403" s="576"/>
    </row>
    <row r="42404" spans="5:5" ht="12" customHeight="1">
      <c r="E42404" s="576"/>
    </row>
    <row r="42405" spans="5:5" ht="12" customHeight="1">
      <c r="E42405" s="576"/>
    </row>
    <row r="42406" spans="5:5" ht="12" customHeight="1">
      <c r="E42406" s="576"/>
    </row>
    <row r="42407" spans="5:5" ht="12" customHeight="1">
      <c r="E42407" s="576"/>
    </row>
    <row r="42408" spans="5:5" ht="12" customHeight="1">
      <c r="E42408" s="576"/>
    </row>
    <row r="42409" spans="5:5" ht="12" customHeight="1">
      <c r="E42409" s="576"/>
    </row>
    <row r="42410" spans="5:5" ht="12" customHeight="1">
      <c r="E42410" s="576"/>
    </row>
    <row r="42411" spans="5:5" ht="12" customHeight="1">
      <c r="E42411" s="576"/>
    </row>
    <row r="42412" spans="5:5" ht="12" customHeight="1">
      <c r="E42412" s="576"/>
    </row>
    <row r="42413" spans="5:5" ht="12" customHeight="1">
      <c r="E42413" s="576"/>
    </row>
    <row r="42414" spans="5:5" ht="12" customHeight="1">
      <c r="E42414" s="576"/>
    </row>
    <row r="42415" spans="5:5" ht="12" customHeight="1">
      <c r="E42415" s="576"/>
    </row>
    <row r="42416" spans="5:5" ht="12" customHeight="1">
      <c r="E42416" s="576"/>
    </row>
    <row r="42417" spans="5:5" ht="12" customHeight="1">
      <c r="E42417" s="576"/>
    </row>
    <row r="42418" spans="5:5" ht="12" customHeight="1">
      <c r="E42418" s="576"/>
    </row>
    <row r="42419" spans="5:5" ht="12" customHeight="1">
      <c r="E42419" s="576"/>
    </row>
    <row r="42420" spans="5:5" ht="12" customHeight="1">
      <c r="E42420" s="576"/>
    </row>
    <row r="42421" spans="5:5" ht="12" customHeight="1">
      <c r="E42421" s="576"/>
    </row>
    <row r="42422" spans="5:5" ht="12" customHeight="1">
      <c r="E42422" s="576"/>
    </row>
    <row r="42423" spans="5:5" ht="12" customHeight="1">
      <c r="E42423" s="576"/>
    </row>
    <row r="42424" spans="5:5" ht="12" customHeight="1">
      <c r="E42424" s="576"/>
    </row>
    <row r="42425" spans="5:5" ht="12" customHeight="1">
      <c r="E42425" s="576"/>
    </row>
    <row r="42426" spans="5:5" ht="12" customHeight="1">
      <c r="E42426" s="576"/>
    </row>
    <row r="42427" spans="5:5" ht="12" customHeight="1">
      <c r="E42427" s="576"/>
    </row>
    <row r="42428" spans="5:5" ht="12" customHeight="1">
      <c r="E42428" s="576"/>
    </row>
    <row r="42429" spans="5:5" ht="12" customHeight="1">
      <c r="E42429" s="576"/>
    </row>
    <row r="42430" spans="5:5" ht="12" customHeight="1">
      <c r="E42430" s="576"/>
    </row>
    <row r="42431" spans="5:5" ht="12" customHeight="1">
      <c r="E42431" s="576"/>
    </row>
    <row r="42432" spans="5:5" ht="12" customHeight="1">
      <c r="E42432" s="576"/>
    </row>
    <row r="42433" spans="5:5" ht="12" customHeight="1">
      <c r="E42433" s="576"/>
    </row>
    <row r="42434" spans="5:5" ht="12" customHeight="1">
      <c r="E42434" s="576"/>
    </row>
    <row r="42435" spans="5:5" ht="12" customHeight="1">
      <c r="E42435" s="576"/>
    </row>
    <row r="42436" spans="5:5" ht="12" customHeight="1">
      <c r="E42436" s="576"/>
    </row>
    <row r="42437" spans="5:5" ht="12" customHeight="1">
      <c r="E42437" s="576"/>
    </row>
    <row r="42438" spans="5:5" ht="12" customHeight="1">
      <c r="E42438" s="576"/>
    </row>
    <row r="42439" spans="5:5" ht="12" customHeight="1">
      <c r="E42439" s="576"/>
    </row>
    <row r="42440" spans="5:5" ht="12" customHeight="1">
      <c r="E42440" s="576"/>
    </row>
    <row r="42441" spans="5:5" ht="12" customHeight="1">
      <c r="E42441" s="576"/>
    </row>
    <row r="42442" spans="5:5" ht="12" customHeight="1">
      <c r="E42442" s="576"/>
    </row>
    <row r="42443" spans="5:5" ht="12" customHeight="1">
      <c r="E42443" s="576"/>
    </row>
    <row r="42444" spans="5:5" ht="12" customHeight="1">
      <c r="E42444" s="576"/>
    </row>
    <row r="42445" spans="5:5" ht="12" customHeight="1">
      <c r="E42445" s="576"/>
    </row>
    <row r="42446" spans="5:5" ht="12" customHeight="1">
      <c r="E42446" s="576"/>
    </row>
    <row r="42447" spans="5:5" ht="12" customHeight="1">
      <c r="E42447" s="576"/>
    </row>
    <row r="42448" spans="5:5" ht="12" customHeight="1">
      <c r="E42448" s="576"/>
    </row>
    <row r="42449" spans="5:5" ht="12" customHeight="1">
      <c r="E42449" s="576"/>
    </row>
    <row r="42450" spans="5:5" ht="12" customHeight="1">
      <c r="E42450" s="576"/>
    </row>
    <row r="42451" spans="5:5" ht="12" customHeight="1">
      <c r="E42451" s="576"/>
    </row>
    <row r="42452" spans="5:5" ht="12" customHeight="1">
      <c r="E42452" s="576"/>
    </row>
    <row r="42453" spans="5:5" ht="12" customHeight="1">
      <c r="E42453" s="576"/>
    </row>
    <row r="42454" spans="5:5" ht="12" customHeight="1">
      <c r="E42454" s="576"/>
    </row>
    <row r="42455" spans="5:5" ht="12" customHeight="1">
      <c r="E42455" s="576"/>
    </row>
    <row r="42456" spans="5:5" ht="12" customHeight="1">
      <c r="E42456" s="576"/>
    </row>
    <row r="42457" spans="5:5" ht="12" customHeight="1">
      <c r="E42457" s="576"/>
    </row>
    <row r="42458" spans="5:5" ht="12" customHeight="1">
      <c r="E42458" s="576"/>
    </row>
    <row r="42459" spans="5:5" ht="12" customHeight="1">
      <c r="E42459" s="576"/>
    </row>
    <row r="42460" spans="5:5" ht="12" customHeight="1">
      <c r="E42460" s="576"/>
    </row>
    <row r="42461" spans="5:5" ht="12" customHeight="1">
      <c r="E42461" s="576"/>
    </row>
    <row r="42462" spans="5:5" ht="12" customHeight="1">
      <c r="E42462" s="576"/>
    </row>
    <row r="42463" spans="5:5" ht="12" customHeight="1">
      <c r="E42463" s="576"/>
    </row>
    <row r="42464" spans="5:5" ht="12" customHeight="1">
      <c r="E42464" s="576"/>
    </row>
    <row r="42465" spans="5:5" ht="12" customHeight="1">
      <c r="E42465" s="576"/>
    </row>
    <row r="42466" spans="5:5" ht="12" customHeight="1">
      <c r="E42466" s="576"/>
    </row>
    <row r="42467" spans="5:5" ht="12" customHeight="1">
      <c r="E42467" s="576"/>
    </row>
    <row r="42468" spans="5:5" ht="12" customHeight="1">
      <c r="E42468" s="576"/>
    </row>
    <row r="42469" spans="5:5" ht="12" customHeight="1">
      <c r="E42469" s="576"/>
    </row>
    <row r="42470" spans="5:5" ht="12" customHeight="1">
      <c r="E42470" s="576"/>
    </row>
    <row r="42471" spans="5:5" ht="12" customHeight="1">
      <c r="E42471" s="576"/>
    </row>
    <row r="42472" spans="5:5" ht="12" customHeight="1">
      <c r="E42472" s="576"/>
    </row>
    <row r="42473" spans="5:5" ht="12" customHeight="1">
      <c r="E42473" s="576"/>
    </row>
    <row r="42474" spans="5:5" ht="12" customHeight="1">
      <c r="E42474" s="576"/>
    </row>
    <row r="42475" spans="5:5" ht="12" customHeight="1">
      <c r="E42475" s="576"/>
    </row>
    <row r="42476" spans="5:5" ht="12" customHeight="1">
      <c r="E42476" s="576"/>
    </row>
    <row r="42477" spans="5:5" ht="12" customHeight="1">
      <c r="E42477" s="576"/>
    </row>
    <row r="42478" spans="5:5" ht="12" customHeight="1">
      <c r="E42478" s="576"/>
    </row>
    <row r="42479" spans="5:5" ht="12" customHeight="1">
      <c r="E42479" s="576"/>
    </row>
    <row r="42480" spans="5:5" ht="12" customHeight="1">
      <c r="E42480" s="576"/>
    </row>
    <row r="42481" spans="5:5" ht="12" customHeight="1">
      <c r="E42481" s="576"/>
    </row>
    <row r="42482" spans="5:5" ht="12" customHeight="1">
      <c r="E42482" s="576"/>
    </row>
    <row r="42483" spans="5:5" ht="12" customHeight="1">
      <c r="E42483" s="576"/>
    </row>
    <row r="42484" spans="5:5" ht="12" customHeight="1">
      <c r="E42484" s="576"/>
    </row>
    <row r="42485" spans="5:5" ht="12" customHeight="1">
      <c r="E42485" s="576"/>
    </row>
    <row r="42486" spans="5:5" ht="12" customHeight="1">
      <c r="E42486" s="576"/>
    </row>
    <row r="42487" spans="5:5" ht="12" customHeight="1">
      <c r="E42487" s="576"/>
    </row>
    <row r="42488" spans="5:5" ht="12" customHeight="1">
      <c r="E42488" s="576"/>
    </row>
    <row r="42489" spans="5:5" ht="12" customHeight="1">
      <c r="E42489" s="576"/>
    </row>
    <row r="42490" spans="5:5" ht="12" customHeight="1">
      <c r="E42490" s="576"/>
    </row>
    <row r="42491" spans="5:5" ht="12" customHeight="1">
      <c r="E42491" s="576"/>
    </row>
    <row r="42492" spans="5:5" ht="12" customHeight="1">
      <c r="E42492" s="576"/>
    </row>
    <row r="42493" spans="5:5" ht="12" customHeight="1">
      <c r="E42493" s="576"/>
    </row>
    <row r="42494" spans="5:5" ht="12" customHeight="1">
      <c r="E42494" s="576"/>
    </row>
    <row r="42495" spans="5:5" ht="12" customHeight="1">
      <c r="E42495" s="576"/>
    </row>
    <row r="42496" spans="5:5" ht="12" customHeight="1">
      <c r="E42496" s="576"/>
    </row>
    <row r="42497" spans="5:5" ht="12" customHeight="1">
      <c r="E42497" s="576"/>
    </row>
    <row r="42498" spans="5:5" ht="12" customHeight="1">
      <c r="E42498" s="576"/>
    </row>
    <row r="42499" spans="5:5" ht="12" customHeight="1">
      <c r="E42499" s="576"/>
    </row>
    <row r="42500" spans="5:5" ht="12" customHeight="1">
      <c r="E42500" s="576"/>
    </row>
    <row r="42501" spans="5:5" ht="12" customHeight="1">
      <c r="E42501" s="576"/>
    </row>
    <row r="42502" spans="5:5" ht="12" customHeight="1">
      <c r="E42502" s="576"/>
    </row>
    <row r="42503" spans="5:5" ht="12" customHeight="1">
      <c r="E42503" s="576"/>
    </row>
    <row r="42504" spans="5:5" ht="12" customHeight="1">
      <c r="E42504" s="576"/>
    </row>
    <row r="42505" spans="5:5" ht="12" customHeight="1">
      <c r="E42505" s="576"/>
    </row>
    <row r="42506" spans="5:5" ht="12" customHeight="1">
      <c r="E42506" s="576"/>
    </row>
    <row r="42507" spans="5:5" ht="12" customHeight="1">
      <c r="E42507" s="576"/>
    </row>
    <row r="42508" spans="5:5" ht="12" customHeight="1">
      <c r="E42508" s="576"/>
    </row>
    <row r="42509" spans="5:5" ht="12" customHeight="1">
      <c r="E42509" s="576"/>
    </row>
    <row r="42510" spans="5:5" ht="12" customHeight="1">
      <c r="E42510" s="576"/>
    </row>
    <row r="42511" spans="5:5" ht="12" customHeight="1">
      <c r="E42511" s="576"/>
    </row>
    <row r="42512" spans="5:5" ht="12" customHeight="1">
      <c r="E42512" s="576"/>
    </row>
    <row r="42513" spans="5:5" ht="12" customHeight="1">
      <c r="E42513" s="576"/>
    </row>
    <row r="42514" spans="5:5" ht="12" customHeight="1">
      <c r="E42514" s="576"/>
    </row>
    <row r="42515" spans="5:5" ht="12" customHeight="1">
      <c r="E42515" s="576"/>
    </row>
    <row r="42516" spans="5:5" ht="12" customHeight="1">
      <c r="E42516" s="576"/>
    </row>
    <row r="42517" spans="5:5" ht="12" customHeight="1">
      <c r="E42517" s="576"/>
    </row>
    <row r="42518" spans="5:5" ht="12" customHeight="1">
      <c r="E42518" s="576"/>
    </row>
    <row r="42519" spans="5:5" ht="12" customHeight="1">
      <c r="E42519" s="576"/>
    </row>
    <row r="42520" spans="5:5" ht="12" customHeight="1">
      <c r="E42520" s="576"/>
    </row>
    <row r="42521" spans="5:5" ht="12" customHeight="1">
      <c r="E42521" s="576"/>
    </row>
    <row r="42522" spans="5:5" ht="12" customHeight="1">
      <c r="E42522" s="576"/>
    </row>
    <row r="42523" spans="5:5" ht="12" customHeight="1">
      <c r="E42523" s="576"/>
    </row>
    <row r="42524" spans="5:5" ht="12" customHeight="1">
      <c r="E42524" s="576"/>
    </row>
    <row r="42525" spans="5:5" ht="12" customHeight="1">
      <c r="E42525" s="576"/>
    </row>
    <row r="42526" spans="5:5" ht="12" customHeight="1">
      <c r="E42526" s="576"/>
    </row>
    <row r="42527" spans="5:5" ht="12" customHeight="1">
      <c r="E42527" s="576"/>
    </row>
    <row r="42528" spans="5:5" ht="12" customHeight="1">
      <c r="E42528" s="576"/>
    </row>
    <row r="42529" spans="5:5" ht="12" customHeight="1">
      <c r="E42529" s="576"/>
    </row>
    <row r="42530" spans="5:5" ht="12" customHeight="1">
      <c r="E42530" s="576"/>
    </row>
    <row r="42531" spans="5:5" ht="12" customHeight="1">
      <c r="E42531" s="576"/>
    </row>
    <row r="42532" spans="5:5" ht="12" customHeight="1">
      <c r="E42532" s="576"/>
    </row>
    <row r="42533" spans="5:5" ht="12" customHeight="1">
      <c r="E42533" s="576"/>
    </row>
    <row r="42534" spans="5:5" ht="12" customHeight="1">
      <c r="E42534" s="576"/>
    </row>
    <row r="42535" spans="5:5" ht="12" customHeight="1">
      <c r="E42535" s="576"/>
    </row>
    <row r="42536" spans="5:5" ht="12" customHeight="1">
      <c r="E42536" s="576"/>
    </row>
    <row r="42537" spans="5:5" ht="12" customHeight="1">
      <c r="E42537" s="576"/>
    </row>
    <row r="42538" spans="5:5" ht="12" customHeight="1">
      <c r="E42538" s="576"/>
    </row>
    <row r="42539" spans="5:5" ht="12" customHeight="1">
      <c r="E42539" s="576"/>
    </row>
    <row r="42540" spans="5:5" ht="12" customHeight="1">
      <c r="E42540" s="576"/>
    </row>
    <row r="42541" spans="5:5" ht="12" customHeight="1">
      <c r="E42541" s="576"/>
    </row>
    <row r="42542" spans="5:5" ht="12" customHeight="1">
      <c r="E42542" s="576"/>
    </row>
    <row r="42543" spans="5:5" ht="12" customHeight="1">
      <c r="E42543" s="576"/>
    </row>
    <row r="42544" spans="5:5" ht="12" customHeight="1">
      <c r="E42544" s="576"/>
    </row>
    <row r="42545" spans="5:5" ht="12" customHeight="1">
      <c r="E42545" s="576"/>
    </row>
    <row r="42546" spans="5:5" ht="12" customHeight="1">
      <c r="E42546" s="576"/>
    </row>
    <row r="42547" spans="5:5" ht="12" customHeight="1">
      <c r="E42547" s="576"/>
    </row>
    <row r="42548" spans="5:5" ht="12" customHeight="1">
      <c r="E42548" s="576"/>
    </row>
    <row r="42549" spans="5:5" ht="12" customHeight="1">
      <c r="E42549" s="576"/>
    </row>
    <row r="42550" spans="5:5" ht="12" customHeight="1">
      <c r="E42550" s="576"/>
    </row>
    <row r="42551" spans="5:5" ht="12" customHeight="1">
      <c r="E42551" s="576"/>
    </row>
    <row r="42552" spans="5:5" ht="12" customHeight="1">
      <c r="E42552" s="576"/>
    </row>
    <row r="42553" spans="5:5" ht="12" customHeight="1">
      <c r="E42553" s="576"/>
    </row>
    <row r="42554" spans="5:5" ht="12" customHeight="1">
      <c r="E42554" s="576"/>
    </row>
    <row r="42555" spans="5:5" ht="12" customHeight="1">
      <c r="E42555" s="576"/>
    </row>
    <row r="42556" spans="5:5" ht="12" customHeight="1">
      <c r="E42556" s="576"/>
    </row>
    <row r="42557" spans="5:5" ht="12" customHeight="1">
      <c r="E42557" s="576"/>
    </row>
    <row r="42558" spans="5:5" ht="12" customHeight="1">
      <c r="E42558" s="576"/>
    </row>
    <row r="42559" spans="5:5" ht="12" customHeight="1">
      <c r="E42559" s="576"/>
    </row>
    <row r="42560" spans="5:5" ht="12" customHeight="1">
      <c r="E42560" s="576"/>
    </row>
    <row r="42561" spans="5:5" ht="12" customHeight="1">
      <c r="E42561" s="576"/>
    </row>
    <row r="42562" spans="5:5" ht="12" customHeight="1">
      <c r="E42562" s="576"/>
    </row>
    <row r="42563" spans="5:5" ht="12" customHeight="1">
      <c r="E42563" s="576"/>
    </row>
    <row r="42564" spans="5:5" ht="12" customHeight="1">
      <c r="E42564" s="576"/>
    </row>
    <row r="42565" spans="5:5" ht="12" customHeight="1">
      <c r="E42565" s="576"/>
    </row>
    <row r="42566" spans="5:5" ht="12" customHeight="1">
      <c r="E42566" s="576"/>
    </row>
    <row r="42567" spans="5:5" ht="12" customHeight="1">
      <c r="E42567" s="576"/>
    </row>
    <row r="42568" spans="5:5" ht="12" customHeight="1">
      <c r="E42568" s="576"/>
    </row>
    <row r="42569" spans="5:5" ht="12" customHeight="1">
      <c r="E42569" s="576"/>
    </row>
    <row r="42570" spans="5:5" ht="12" customHeight="1">
      <c r="E42570" s="576"/>
    </row>
    <row r="42571" spans="5:5" ht="12" customHeight="1">
      <c r="E42571" s="576"/>
    </row>
    <row r="42572" spans="5:5" ht="12" customHeight="1">
      <c r="E42572" s="576"/>
    </row>
    <row r="42573" spans="5:5" ht="12" customHeight="1">
      <c r="E42573" s="576"/>
    </row>
    <row r="42574" spans="5:5" ht="12" customHeight="1">
      <c r="E42574" s="576"/>
    </row>
    <row r="42575" spans="5:5" ht="12" customHeight="1">
      <c r="E42575" s="576"/>
    </row>
    <row r="42576" spans="5:5" ht="12" customHeight="1">
      <c r="E42576" s="576"/>
    </row>
    <row r="42577" spans="5:5" ht="12" customHeight="1">
      <c r="E42577" s="576"/>
    </row>
    <row r="42578" spans="5:5" ht="12" customHeight="1">
      <c r="E42578" s="576"/>
    </row>
    <row r="42579" spans="5:5" ht="12" customHeight="1">
      <c r="E42579" s="576"/>
    </row>
    <row r="42580" spans="5:5" ht="12" customHeight="1">
      <c r="E42580" s="576"/>
    </row>
    <row r="42581" spans="5:5" ht="12" customHeight="1">
      <c r="E42581" s="576"/>
    </row>
    <row r="42582" spans="5:5" ht="12" customHeight="1">
      <c r="E42582" s="576"/>
    </row>
    <row r="42583" spans="5:5" ht="12" customHeight="1">
      <c r="E42583" s="576"/>
    </row>
    <row r="42584" spans="5:5" ht="12" customHeight="1">
      <c r="E42584" s="576"/>
    </row>
    <row r="42585" spans="5:5" ht="12" customHeight="1">
      <c r="E42585" s="576"/>
    </row>
    <row r="42586" spans="5:5" ht="12" customHeight="1">
      <c r="E42586" s="576"/>
    </row>
    <row r="42587" spans="5:5" ht="12" customHeight="1">
      <c r="E42587" s="576"/>
    </row>
    <row r="42588" spans="5:5" ht="12" customHeight="1">
      <c r="E42588" s="576"/>
    </row>
    <row r="42589" spans="5:5" ht="12" customHeight="1">
      <c r="E42589" s="576"/>
    </row>
    <row r="42590" spans="5:5" ht="12" customHeight="1">
      <c r="E42590" s="576"/>
    </row>
    <row r="42591" spans="5:5" ht="12" customHeight="1">
      <c r="E42591" s="576"/>
    </row>
    <row r="42592" spans="5:5" ht="12" customHeight="1">
      <c r="E42592" s="576"/>
    </row>
    <row r="42593" spans="5:5" ht="12" customHeight="1">
      <c r="E42593" s="576"/>
    </row>
    <row r="42594" spans="5:5" ht="12" customHeight="1">
      <c r="E42594" s="576"/>
    </row>
    <row r="42595" spans="5:5" ht="12" customHeight="1">
      <c r="E42595" s="576"/>
    </row>
    <row r="42596" spans="5:5" ht="12" customHeight="1">
      <c r="E42596" s="576"/>
    </row>
    <row r="42597" spans="5:5" ht="12" customHeight="1">
      <c r="E42597" s="576"/>
    </row>
    <row r="42598" spans="5:5" ht="12" customHeight="1">
      <c r="E42598" s="576"/>
    </row>
    <row r="42599" spans="5:5" ht="12" customHeight="1">
      <c r="E42599" s="576"/>
    </row>
    <row r="42600" spans="5:5" ht="12" customHeight="1">
      <c r="E42600" s="576"/>
    </row>
    <row r="42601" spans="5:5" ht="12" customHeight="1">
      <c r="E42601" s="576"/>
    </row>
    <row r="42602" spans="5:5" ht="12" customHeight="1">
      <c r="E42602" s="576"/>
    </row>
    <row r="42603" spans="5:5" ht="12" customHeight="1">
      <c r="E42603" s="576"/>
    </row>
    <row r="42604" spans="5:5" ht="12" customHeight="1">
      <c r="E42604" s="576"/>
    </row>
    <row r="42605" spans="5:5" ht="12" customHeight="1">
      <c r="E42605" s="576"/>
    </row>
    <row r="42606" spans="5:5" ht="12" customHeight="1">
      <c r="E42606" s="576"/>
    </row>
    <row r="42607" spans="5:5" ht="12" customHeight="1">
      <c r="E42607" s="576"/>
    </row>
    <row r="42608" spans="5:5" ht="12" customHeight="1">
      <c r="E42608" s="576"/>
    </row>
    <row r="42609" spans="5:5" ht="12" customHeight="1">
      <c r="E42609" s="576"/>
    </row>
    <row r="42610" spans="5:5" ht="12" customHeight="1">
      <c r="E42610" s="576"/>
    </row>
    <row r="42611" spans="5:5" ht="12" customHeight="1">
      <c r="E42611" s="576"/>
    </row>
    <row r="42612" spans="5:5" ht="12" customHeight="1">
      <c r="E42612" s="576"/>
    </row>
    <row r="42613" spans="5:5" ht="12" customHeight="1">
      <c r="E42613" s="576"/>
    </row>
    <row r="42614" spans="5:5" ht="12" customHeight="1">
      <c r="E42614" s="576"/>
    </row>
    <row r="42615" spans="5:5" ht="12" customHeight="1">
      <c r="E42615" s="576"/>
    </row>
    <row r="42616" spans="5:5" ht="12" customHeight="1">
      <c r="E42616" s="576"/>
    </row>
    <row r="42617" spans="5:5" ht="12" customHeight="1">
      <c r="E42617" s="576"/>
    </row>
    <row r="42618" spans="5:5" ht="12" customHeight="1">
      <c r="E42618" s="576"/>
    </row>
    <row r="42619" spans="5:5" ht="12" customHeight="1">
      <c r="E42619" s="576"/>
    </row>
    <row r="42620" spans="5:5" ht="12" customHeight="1">
      <c r="E42620" s="576"/>
    </row>
    <row r="42621" spans="5:5" ht="12" customHeight="1">
      <c r="E42621" s="576"/>
    </row>
    <row r="42622" spans="5:5" ht="12" customHeight="1">
      <c r="E42622" s="576"/>
    </row>
    <row r="42623" spans="5:5" ht="12" customHeight="1">
      <c r="E42623" s="576"/>
    </row>
    <row r="42624" spans="5:5" ht="12" customHeight="1">
      <c r="E42624" s="576"/>
    </row>
    <row r="42625" spans="5:5" ht="12" customHeight="1">
      <c r="E42625" s="576"/>
    </row>
    <row r="42626" spans="5:5" ht="12" customHeight="1">
      <c r="E42626" s="576"/>
    </row>
    <row r="42627" spans="5:5" ht="12" customHeight="1">
      <c r="E42627" s="576"/>
    </row>
    <row r="42628" spans="5:5" ht="12" customHeight="1">
      <c r="E42628" s="576"/>
    </row>
    <row r="42629" spans="5:5" ht="12" customHeight="1">
      <c r="E42629" s="576"/>
    </row>
    <row r="42630" spans="5:5" ht="12" customHeight="1">
      <c r="E42630" s="576"/>
    </row>
    <row r="42631" spans="5:5" ht="12" customHeight="1">
      <c r="E42631" s="576"/>
    </row>
    <row r="42632" spans="5:5" ht="12" customHeight="1">
      <c r="E42632" s="576"/>
    </row>
    <row r="42633" spans="5:5" ht="12" customHeight="1">
      <c r="E42633" s="576"/>
    </row>
    <row r="42634" spans="5:5" ht="12" customHeight="1">
      <c r="E42634" s="576"/>
    </row>
    <row r="42635" spans="5:5" ht="12" customHeight="1">
      <c r="E42635" s="576"/>
    </row>
    <row r="42636" spans="5:5" ht="12" customHeight="1">
      <c r="E42636" s="576"/>
    </row>
    <row r="42637" spans="5:5" ht="12" customHeight="1">
      <c r="E42637" s="576"/>
    </row>
    <row r="42638" spans="5:5" ht="12" customHeight="1">
      <c r="E42638" s="576"/>
    </row>
    <row r="42639" spans="5:5" ht="12" customHeight="1">
      <c r="E42639" s="576"/>
    </row>
    <row r="42640" spans="5:5" ht="12" customHeight="1">
      <c r="E42640" s="576"/>
    </row>
    <row r="42641" spans="5:5" ht="12" customHeight="1">
      <c r="E42641" s="576"/>
    </row>
    <row r="42642" spans="5:5" ht="12" customHeight="1">
      <c r="E42642" s="576"/>
    </row>
    <row r="42643" spans="5:5" ht="12" customHeight="1">
      <c r="E42643" s="576"/>
    </row>
    <row r="42644" spans="5:5" ht="12" customHeight="1">
      <c r="E42644" s="576"/>
    </row>
    <row r="42645" spans="5:5" ht="12" customHeight="1">
      <c r="E42645" s="576"/>
    </row>
    <row r="42646" spans="5:5" ht="12" customHeight="1">
      <c r="E42646" s="576"/>
    </row>
    <row r="42647" spans="5:5" ht="12" customHeight="1">
      <c r="E42647" s="576"/>
    </row>
    <row r="42648" spans="5:5" ht="12" customHeight="1">
      <c r="E42648" s="576"/>
    </row>
    <row r="42649" spans="5:5" ht="12" customHeight="1">
      <c r="E42649" s="576"/>
    </row>
    <row r="42650" spans="5:5" ht="12" customHeight="1">
      <c r="E42650" s="576"/>
    </row>
    <row r="42651" spans="5:5" ht="12" customHeight="1">
      <c r="E42651" s="576"/>
    </row>
    <row r="42652" spans="5:5" ht="12" customHeight="1">
      <c r="E42652" s="576"/>
    </row>
    <row r="42653" spans="5:5" ht="12" customHeight="1">
      <c r="E42653" s="576"/>
    </row>
    <row r="42654" spans="5:5" ht="12" customHeight="1">
      <c r="E42654" s="576"/>
    </row>
    <row r="42655" spans="5:5" ht="12" customHeight="1">
      <c r="E42655" s="576"/>
    </row>
    <row r="42656" spans="5:5" ht="12" customHeight="1">
      <c r="E42656" s="576"/>
    </row>
    <row r="42657" spans="5:5" ht="12" customHeight="1">
      <c r="E42657" s="576"/>
    </row>
    <row r="42658" spans="5:5" ht="12" customHeight="1">
      <c r="E42658" s="576"/>
    </row>
    <row r="42659" spans="5:5" ht="12" customHeight="1">
      <c r="E42659" s="576"/>
    </row>
    <row r="42660" spans="5:5" ht="12" customHeight="1">
      <c r="E42660" s="576"/>
    </row>
    <row r="42661" spans="5:5" ht="12" customHeight="1">
      <c r="E42661" s="576"/>
    </row>
    <row r="42662" spans="5:5" ht="12" customHeight="1">
      <c r="E42662" s="576"/>
    </row>
    <row r="42663" spans="5:5" ht="12" customHeight="1">
      <c r="E42663" s="576"/>
    </row>
    <row r="42664" spans="5:5" ht="12" customHeight="1">
      <c r="E42664" s="576"/>
    </row>
    <row r="42665" spans="5:5" ht="12" customHeight="1">
      <c r="E42665" s="576"/>
    </row>
    <row r="42666" spans="5:5" ht="12" customHeight="1">
      <c r="E42666" s="576"/>
    </row>
    <row r="42667" spans="5:5" ht="12" customHeight="1">
      <c r="E42667" s="576"/>
    </row>
    <row r="42668" spans="5:5" ht="12" customHeight="1">
      <c r="E42668" s="576"/>
    </row>
    <row r="42669" spans="5:5" ht="12" customHeight="1">
      <c r="E42669" s="576"/>
    </row>
    <row r="42670" spans="5:5" ht="12" customHeight="1">
      <c r="E42670" s="576"/>
    </row>
    <row r="42671" spans="5:5" ht="12" customHeight="1">
      <c r="E42671" s="576"/>
    </row>
    <row r="42672" spans="5:5" ht="12" customHeight="1">
      <c r="E42672" s="576"/>
    </row>
    <row r="42673" spans="5:5" ht="12" customHeight="1">
      <c r="E42673" s="576"/>
    </row>
    <row r="42674" spans="5:5" ht="12" customHeight="1">
      <c r="E42674" s="576"/>
    </row>
    <row r="42675" spans="5:5" ht="12" customHeight="1">
      <c r="E42675" s="576"/>
    </row>
    <row r="42676" spans="5:5" ht="12" customHeight="1">
      <c r="E42676" s="576"/>
    </row>
    <row r="42677" spans="5:5" ht="12" customHeight="1">
      <c r="E42677" s="576"/>
    </row>
    <row r="42678" spans="5:5" ht="12" customHeight="1">
      <c r="E42678" s="576"/>
    </row>
    <row r="42679" spans="5:5" ht="12" customHeight="1">
      <c r="E42679" s="576"/>
    </row>
    <row r="42680" spans="5:5" ht="12" customHeight="1">
      <c r="E42680" s="576"/>
    </row>
    <row r="42681" spans="5:5" ht="12" customHeight="1">
      <c r="E42681" s="576"/>
    </row>
    <row r="42682" spans="5:5" ht="12" customHeight="1">
      <c r="E42682" s="576"/>
    </row>
    <row r="42683" spans="5:5" ht="12" customHeight="1">
      <c r="E42683" s="576"/>
    </row>
    <row r="42684" spans="5:5" ht="12" customHeight="1">
      <c r="E42684" s="576"/>
    </row>
    <row r="42685" spans="5:5" ht="12" customHeight="1">
      <c r="E42685" s="576"/>
    </row>
    <row r="42686" spans="5:5" ht="12" customHeight="1">
      <c r="E42686" s="576"/>
    </row>
    <row r="42687" spans="5:5" ht="12" customHeight="1">
      <c r="E42687" s="576"/>
    </row>
    <row r="42688" spans="5:5" ht="12" customHeight="1">
      <c r="E42688" s="576"/>
    </row>
    <row r="42689" spans="5:5" ht="12" customHeight="1">
      <c r="E42689" s="576"/>
    </row>
    <row r="42690" spans="5:5" ht="12" customHeight="1">
      <c r="E42690" s="576"/>
    </row>
    <row r="42691" spans="5:5" ht="12" customHeight="1">
      <c r="E42691" s="576"/>
    </row>
    <row r="42692" spans="5:5" ht="12" customHeight="1">
      <c r="E42692" s="576"/>
    </row>
    <row r="42693" spans="5:5" ht="12" customHeight="1">
      <c r="E42693" s="576"/>
    </row>
    <row r="42694" spans="5:5" ht="12" customHeight="1">
      <c r="E42694" s="576"/>
    </row>
    <row r="42695" spans="5:5" ht="12" customHeight="1">
      <c r="E42695" s="576"/>
    </row>
    <row r="42696" spans="5:5" ht="12" customHeight="1">
      <c r="E42696" s="576"/>
    </row>
    <row r="42697" spans="5:5" ht="12" customHeight="1">
      <c r="E42697" s="576"/>
    </row>
    <row r="42698" spans="5:5" ht="12" customHeight="1">
      <c r="E42698" s="576"/>
    </row>
    <row r="42699" spans="5:5" ht="12" customHeight="1">
      <c r="E42699" s="576"/>
    </row>
    <row r="42700" spans="5:5" ht="12" customHeight="1">
      <c r="E42700" s="576"/>
    </row>
    <row r="42701" spans="5:5" ht="12" customHeight="1">
      <c r="E42701" s="576"/>
    </row>
    <row r="42702" spans="5:5" ht="12" customHeight="1">
      <c r="E42702" s="576"/>
    </row>
    <row r="42703" spans="5:5" ht="12" customHeight="1">
      <c r="E42703" s="576"/>
    </row>
    <row r="42704" spans="5:5" ht="12" customHeight="1">
      <c r="E42704" s="576"/>
    </row>
    <row r="42705" spans="5:5" ht="12" customHeight="1">
      <c r="E42705" s="576"/>
    </row>
    <row r="42706" spans="5:5" ht="12" customHeight="1">
      <c r="E42706" s="576"/>
    </row>
    <row r="42707" spans="5:5" ht="12" customHeight="1">
      <c r="E42707" s="576"/>
    </row>
    <row r="42708" spans="5:5" ht="12" customHeight="1">
      <c r="E42708" s="576"/>
    </row>
    <row r="42709" spans="5:5" ht="12" customHeight="1">
      <c r="E42709" s="576"/>
    </row>
    <row r="42710" spans="5:5" ht="12" customHeight="1">
      <c r="E42710" s="576"/>
    </row>
    <row r="42711" spans="5:5" ht="12" customHeight="1">
      <c r="E42711" s="576"/>
    </row>
    <row r="42712" spans="5:5" ht="12" customHeight="1">
      <c r="E42712" s="576"/>
    </row>
    <row r="42713" spans="5:5" ht="12" customHeight="1">
      <c r="E42713" s="576"/>
    </row>
    <row r="42714" spans="5:5" ht="12" customHeight="1">
      <c r="E42714" s="576"/>
    </row>
    <row r="42715" spans="5:5" ht="12" customHeight="1">
      <c r="E42715" s="576"/>
    </row>
    <row r="42716" spans="5:5" ht="12" customHeight="1">
      <c r="E42716" s="576"/>
    </row>
    <row r="42717" spans="5:5" ht="12" customHeight="1">
      <c r="E42717" s="576"/>
    </row>
    <row r="42718" spans="5:5" ht="12" customHeight="1">
      <c r="E42718" s="576"/>
    </row>
    <row r="42719" spans="5:5" ht="12" customHeight="1">
      <c r="E42719" s="576"/>
    </row>
    <row r="42720" spans="5:5" ht="12" customHeight="1">
      <c r="E42720" s="576"/>
    </row>
    <row r="42721" spans="5:5" ht="12" customHeight="1">
      <c r="E42721" s="576"/>
    </row>
    <row r="42722" spans="5:5" ht="12" customHeight="1">
      <c r="E42722" s="576"/>
    </row>
    <row r="42723" spans="5:5" ht="12" customHeight="1">
      <c r="E42723" s="576"/>
    </row>
    <row r="42724" spans="5:5" ht="12" customHeight="1">
      <c r="E42724" s="576"/>
    </row>
    <row r="42725" spans="5:5" ht="12" customHeight="1">
      <c r="E42725" s="576"/>
    </row>
    <row r="42726" spans="5:5" ht="12" customHeight="1">
      <c r="E42726" s="576"/>
    </row>
    <row r="42727" spans="5:5" ht="12" customHeight="1">
      <c r="E42727" s="576"/>
    </row>
    <row r="42728" spans="5:5" ht="12" customHeight="1">
      <c r="E42728" s="576"/>
    </row>
    <row r="42729" spans="5:5" ht="12" customHeight="1">
      <c r="E42729" s="576"/>
    </row>
    <row r="42730" spans="5:5" ht="12" customHeight="1">
      <c r="E42730" s="576"/>
    </row>
    <row r="42731" spans="5:5" ht="12" customHeight="1">
      <c r="E42731" s="576"/>
    </row>
    <row r="42732" spans="5:5" ht="12" customHeight="1">
      <c r="E42732" s="576"/>
    </row>
    <row r="42733" spans="5:5" ht="12" customHeight="1">
      <c r="E42733" s="576"/>
    </row>
    <row r="42734" spans="5:5" ht="12" customHeight="1">
      <c r="E42734" s="576"/>
    </row>
    <row r="42735" spans="5:5" ht="12" customHeight="1">
      <c r="E42735" s="576"/>
    </row>
    <row r="42736" spans="5:5" ht="12" customHeight="1">
      <c r="E42736" s="576"/>
    </row>
    <row r="42737" spans="5:5" ht="12" customHeight="1">
      <c r="E42737" s="576"/>
    </row>
    <row r="42738" spans="5:5" ht="12" customHeight="1">
      <c r="E42738" s="576"/>
    </row>
    <row r="42739" spans="5:5" ht="12" customHeight="1">
      <c r="E42739" s="576"/>
    </row>
    <row r="42740" spans="5:5" ht="12" customHeight="1">
      <c r="E42740" s="576"/>
    </row>
    <row r="42741" spans="5:5" ht="12" customHeight="1">
      <c r="E42741" s="576"/>
    </row>
    <row r="42742" spans="5:5" ht="12" customHeight="1">
      <c r="E42742" s="576"/>
    </row>
    <row r="42743" spans="5:5" ht="12" customHeight="1">
      <c r="E42743" s="576"/>
    </row>
    <row r="42744" spans="5:5" ht="12" customHeight="1">
      <c r="E42744" s="576"/>
    </row>
    <row r="42745" spans="5:5" ht="12" customHeight="1">
      <c r="E42745" s="576"/>
    </row>
    <row r="42746" spans="5:5" ht="12" customHeight="1">
      <c r="E42746" s="576"/>
    </row>
    <row r="42747" spans="5:5" ht="12" customHeight="1">
      <c r="E42747" s="576"/>
    </row>
    <row r="42748" spans="5:5" ht="12" customHeight="1">
      <c r="E42748" s="576"/>
    </row>
    <row r="42749" spans="5:5" ht="12" customHeight="1">
      <c r="E42749" s="576"/>
    </row>
    <row r="42750" spans="5:5" ht="12" customHeight="1">
      <c r="E42750" s="576"/>
    </row>
    <row r="42751" spans="5:5" ht="12" customHeight="1">
      <c r="E42751" s="576"/>
    </row>
    <row r="42752" spans="5:5" ht="12" customHeight="1">
      <c r="E42752" s="576"/>
    </row>
    <row r="42753" spans="5:5" ht="12" customHeight="1">
      <c r="E42753" s="576"/>
    </row>
    <row r="42754" spans="5:5" ht="12" customHeight="1">
      <c r="E42754" s="576"/>
    </row>
    <row r="42755" spans="5:5" ht="12" customHeight="1">
      <c r="E42755" s="576"/>
    </row>
    <row r="42756" spans="5:5" ht="12" customHeight="1">
      <c r="E42756" s="576"/>
    </row>
    <row r="42757" spans="5:5" ht="12" customHeight="1">
      <c r="E42757" s="576"/>
    </row>
    <row r="42758" spans="5:5" ht="12" customHeight="1">
      <c r="E42758" s="576"/>
    </row>
    <row r="42759" spans="5:5" ht="12" customHeight="1">
      <c r="E42759" s="576"/>
    </row>
    <row r="42760" spans="5:5" ht="12" customHeight="1">
      <c r="E42760" s="576"/>
    </row>
    <row r="42761" spans="5:5" ht="12" customHeight="1">
      <c r="E42761" s="576"/>
    </row>
    <row r="42762" spans="5:5" ht="12" customHeight="1">
      <c r="E42762" s="576"/>
    </row>
    <row r="42763" spans="5:5" ht="12" customHeight="1">
      <c r="E42763" s="576"/>
    </row>
    <row r="42764" spans="5:5" ht="12" customHeight="1">
      <c r="E42764" s="576"/>
    </row>
    <row r="42765" spans="5:5" ht="12" customHeight="1">
      <c r="E42765" s="576"/>
    </row>
    <row r="42766" spans="5:5" ht="12" customHeight="1">
      <c r="E42766" s="576"/>
    </row>
    <row r="42767" spans="5:5" ht="12" customHeight="1">
      <c r="E42767" s="576"/>
    </row>
    <row r="42768" spans="5:5" ht="12" customHeight="1">
      <c r="E42768" s="576"/>
    </row>
    <row r="42769" spans="5:5" ht="12" customHeight="1">
      <c r="E42769" s="576"/>
    </row>
    <row r="42770" spans="5:5" ht="12" customHeight="1">
      <c r="E42770" s="576"/>
    </row>
    <row r="42771" spans="5:5" ht="12" customHeight="1">
      <c r="E42771" s="576"/>
    </row>
    <row r="42772" spans="5:5" ht="12" customHeight="1">
      <c r="E42772" s="576"/>
    </row>
    <row r="42773" spans="5:5" ht="12" customHeight="1">
      <c r="E42773" s="576"/>
    </row>
    <row r="42774" spans="5:5" ht="12" customHeight="1">
      <c r="E42774" s="576"/>
    </row>
    <row r="42775" spans="5:5" ht="12" customHeight="1">
      <c r="E42775" s="576"/>
    </row>
    <row r="42776" spans="5:5" ht="12" customHeight="1">
      <c r="E42776" s="576"/>
    </row>
    <row r="42777" spans="5:5" ht="12" customHeight="1">
      <c r="E42777" s="576"/>
    </row>
    <row r="42778" spans="5:5" ht="12" customHeight="1">
      <c r="E42778" s="576"/>
    </row>
    <row r="42779" spans="5:5" ht="12" customHeight="1">
      <c r="E42779" s="576"/>
    </row>
    <row r="42780" spans="5:5" ht="12" customHeight="1">
      <c r="E42780" s="576"/>
    </row>
    <row r="42781" spans="5:5" ht="12" customHeight="1">
      <c r="E42781" s="576"/>
    </row>
    <row r="42782" spans="5:5" ht="12" customHeight="1">
      <c r="E42782" s="576"/>
    </row>
    <row r="42783" spans="5:5" ht="12" customHeight="1">
      <c r="E42783" s="576"/>
    </row>
    <row r="42784" spans="5:5" ht="12" customHeight="1">
      <c r="E42784" s="576"/>
    </row>
    <row r="42785" spans="5:5" ht="12" customHeight="1">
      <c r="E42785" s="576"/>
    </row>
    <row r="42786" spans="5:5" ht="12" customHeight="1">
      <c r="E42786" s="576"/>
    </row>
    <row r="42787" spans="5:5" ht="12" customHeight="1">
      <c r="E42787" s="576"/>
    </row>
    <row r="42788" spans="5:5" ht="12" customHeight="1">
      <c r="E42788" s="576"/>
    </row>
    <row r="42789" spans="5:5" ht="12" customHeight="1">
      <c r="E42789" s="576"/>
    </row>
    <row r="42790" spans="5:5" ht="12" customHeight="1">
      <c r="E42790" s="576"/>
    </row>
    <row r="42791" spans="5:5" ht="12" customHeight="1">
      <c r="E42791" s="576"/>
    </row>
    <row r="42792" spans="5:5" ht="12" customHeight="1">
      <c r="E42792" s="576"/>
    </row>
    <row r="42793" spans="5:5" ht="12" customHeight="1">
      <c r="E42793" s="576"/>
    </row>
    <row r="42794" spans="5:5" ht="12" customHeight="1">
      <c r="E42794" s="576"/>
    </row>
    <row r="42795" spans="5:5" ht="12" customHeight="1">
      <c r="E42795" s="576"/>
    </row>
    <row r="42796" spans="5:5" ht="12" customHeight="1">
      <c r="E42796" s="576"/>
    </row>
    <row r="42797" spans="5:5" ht="12" customHeight="1">
      <c r="E42797" s="576"/>
    </row>
    <row r="42798" spans="5:5" ht="12" customHeight="1">
      <c r="E42798" s="576"/>
    </row>
    <row r="42799" spans="5:5" ht="12" customHeight="1">
      <c r="E42799" s="576"/>
    </row>
    <row r="42800" spans="5:5" ht="12" customHeight="1">
      <c r="E42800" s="576"/>
    </row>
    <row r="42801" spans="5:5" ht="12" customHeight="1">
      <c r="E42801" s="576"/>
    </row>
    <row r="42802" spans="5:5" ht="12" customHeight="1">
      <c r="E42802" s="576"/>
    </row>
    <row r="42803" spans="5:5" ht="12" customHeight="1">
      <c r="E42803" s="576"/>
    </row>
    <row r="42804" spans="5:5" ht="12" customHeight="1">
      <c r="E42804" s="576"/>
    </row>
    <row r="42805" spans="5:5" ht="12" customHeight="1">
      <c r="E42805" s="576"/>
    </row>
    <row r="42806" spans="5:5" ht="12" customHeight="1">
      <c r="E42806" s="576"/>
    </row>
    <row r="42807" spans="5:5" ht="12" customHeight="1">
      <c r="E42807" s="576"/>
    </row>
    <row r="42808" spans="5:5" ht="12" customHeight="1">
      <c r="E42808" s="576"/>
    </row>
    <row r="42809" spans="5:5" ht="12" customHeight="1">
      <c r="E42809" s="576"/>
    </row>
    <row r="42810" spans="5:5" ht="12" customHeight="1">
      <c r="E42810" s="576"/>
    </row>
    <row r="42811" spans="5:5" ht="12" customHeight="1">
      <c r="E42811" s="576"/>
    </row>
    <row r="42812" spans="5:5" ht="12" customHeight="1">
      <c r="E42812" s="576"/>
    </row>
    <row r="42813" spans="5:5" ht="12" customHeight="1">
      <c r="E42813" s="576"/>
    </row>
    <row r="42814" spans="5:5" ht="12" customHeight="1">
      <c r="E42814" s="576"/>
    </row>
    <row r="42815" spans="5:5" ht="12" customHeight="1">
      <c r="E42815" s="576"/>
    </row>
    <row r="42816" spans="5:5" ht="12" customHeight="1">
      <c r="E42816" s="576"/>
    </row>
    <row r="42817" spans="5:5" ht="12" customHeight="1">
      <c r="E42817" s="576"/>
    </row>
    <row r="42818" spans="5:5" ht="12" customHeight="1">
      <c r="E42818" s="576"/>
    </row>
    <row r="42819" spans="5:5" ht="12" customHeight="1">
      <c r="E42819" s="576"/>
    </row>
    <row r="42820" spans="5:5" ht="12" customHeight="1">
      <c r="E42820" s="576"/>
    </row>
    <row r="42821" spans="5:5" ht="12" customHeight="1">
      <c r="E42821" s="576"/>
    </row>
    <row r="42822" spans="5:5" ht="12" customHeight="1">
      <c r="E42822" s="576"/>
    </row>
    <row r="42823" spans="5:5" ht="12" customHeight="1">
      <c r="E42823" s="576"/>
    </row>
    <row r="42824" spans="5:5" ht="12" customHeight="1">
      <c r="E42824" s="576"/>
    </row>
    <row r="42825" spans="5:5" ht="12" customHeight="1">
      <c r="E42825" s="576"/>
    </row>
    <row r="42826" spans="5:5" ht="12" customHeight="1">
      <c r="E42826" s="576"/>
    </row>
    <row r="42827" spans="5:5" ht="12" customHeight="1">
      <c r="E42827" s="576"/>
    </row>
    <row r="42828" spans="5:5" ht="12" customHeight="1">
      <c r="E42828" s="576"/>
    </row>
    <row r="42829" spans="5:5" ht="12" customHeight="1">
      <c r="E42829" s="576"/>
    </row>
    <row r="42830" spans="5:5" ht="12" customHeight="1">
      <c r="E42830" s="576"/>
    </row>
    <row r="42831" spans="5:5" ht="12" customHeight="1">
      <c r="E42831" s="576"/>
    </row>
    <row r="42832" spans="5:5" ht="12" customHeight="1">
      <c r="E42832" s="576"/>
    </row>
    <row r="42833" spans="5:5" ht="12" customHeight="1">
      <c r="E42833" s="576"/>
    </row>
    <row r="42834" spans="5:5" ht="12" customHeight="1">
      <c r="E42834" s="576"/>
    </row>
    <row r="42835" spans="5:5" ht="12" customHeight="1">
      <c r="E42835" s="576"/>
    </row>
    <row r="42836" spans="5:5" ht="12" customHeight="1">
      <c r="E42836" s="576"/>
    </row>
    <row r="42837" spans="5:5" ht="12" customHeight="1">
      <c r="E42837" s="576"/>
    </row>
    <row r="42838" spans="5:5" ht="12" customHeight="1">
      <c r="E42838" s="576"/>
    </row>
    <row r="42839" spans="5:5" ht="12" customHeight="1">
      <c r="E42839" s="576"/>
    </row>
    <row r="42840" spans="5:5" ht="12" customHeight="1">
      <c r="E42840" s="576"/>
    </row>
    <row r="42841" spans="5:5" ht="12" customHeight="1">
      <c r="E42841" s="576"/>
    </row>
    <row r="42842" spans="5:5" ht="12" customHeight="1">
      <c r="E42842" s="576"/>
    </row>
    <row r="42843" spans="5:5" ht="12" customHeight="1">
      <c r="E42843" s="576"/>
    </row>
    <row r="42844" spans="5:5" ht="12" customHeight="1">
      <c r="E42844" s="576"/>
    </row>
    <row r="42845" spans="5:5" ht="12" customHeight="1">
      <c r="E42845" s="576"/>
    </row>
    <row r="42846" spans="5:5" ht="12" customHeight="1">
      <c r="E42846" s="576"/>
    </row>
    <row r="42847" spans="5:5" ht="12" customHeight="1">
      <c r="E42847" s="576"/>
    </row>
    <row r="42848" spans="5:5" ht="12" customHeight="1">
      <c r="E42848" s="576"/>
    </row>
    <row r="42849" spans="5:5" ht="12" customHeight="1">
      <c r="E42849" s="576"/>
    </row>
    <row r="42850" spans="5:5" ht="12" customHeight="1">
      <c r="E42850" s="576"/>
    </row>
    <row r="42851" spans="5:5" ht="12" customHeight="1">
      <c r="E42851" s="576"/>
    </row>
    <row r="42852" spans="5:5" ht="12" customHeight="1">
      <c r="E42852" s="576"/>
    </row>
    <row r="42853" spans="5:5" ht="12" customHeight="1">
      <c r="E42853" s="576"/>
    </row>
    <row r="42854" spans="5:5" ht="12" customHeight="1">
      <c r="E42854" s="576"/>
    </row>
    <row r="42855" spans="5:5" ht="12" customHeight="1">
      <c r="E42855" s="576"/>
    </row>
    <row r="42856" spans="5:5" ht="12" customHeight="1">
      <c r="E42856" s="576"/>
    </row>
    <row r="42857" spans="5:5" ht="12" customHeight="1">
      <c r="E42857" s="576"/>
    </row>
    <row r="42858" spans="5:5" ht="12" customHeight="1">
      <c r="E42858" s="576"/>
    </row>
    <row r="42859" spans="5:5" ht="12" customHeight="1">
      <c r="E42859" s="576"/>
    </row>
    <row r="42860" spans="5:5" ht="12" customHeight="1">
      <c r="E42860" s="576"/>
    </row>
    <row r="42861" spans="5:5" ht="12" customHeight="1">
      <c r="E42861" s="576"/>
    </row>
    <row r="42862" spans="5:5" ht="12" customHeight="1">
      <c r="E42862" s="576"/>
    </row>
    <row r="42863" spans="5:5" ht="12" customHeight="1">
      <c r="E42863" s="576"/>
    </row>
    <row r="42864" spans="5:5" ht="12" customHeight="1">
      <c r="E42864" s="576"/>
    </row>
    <row r="42865" spans="5:5" ht="12" customHeight="1">
      <c r="E42865" s="576"/>
    </row>
    <row r="42866" spans="5:5" ht="12" customHeight="1">
      <c r="E42866" s="576"/>
    </row>
    <row r="42867" spans="5:5" ht="12" customHeight="1">
      <c r="E42867" s="576"/>
    </row>
    <row r="42868" spans="5:5" ht="12" customHeight="1">
      <c r="E42868" s="576"/>
    </row>
    <row r="42869" spans="5:5" ht="12" customHeight="1">
      <c r="E42869" s="576"/>
    </row>
    <row r="42870" spans="5:5" ht="12" customHeight="1">
      <c r="E42870" s="576"/>
    </row>
    <row r="42871" spans="5:5" ht="12" customHeight="1">
      <c r="E42871" s="576"/>
    </row>
    <row r="42872" spans="5:5" ht="12" customHeight="1">
      <c r="E42872" s="576"/>
    </row>
    <row r="42873" spans="5:5" ht="12" customHeight="1">
      <c r="E42873" s="576"/>
    </row>
    <row r="42874" spans="5:5" ht="12" customHeight="1">
      <c r="E42874" s="576"/>
    </row>
    <row r="42875" spans="5:5" ht="12" customHeight="1">
      <c r="E42875" s="576"/>
    </row>
    <row r="42876" spans="5:5" ht="12" customHeight="1">
      <c r="E42876" s="576"/>
    </row>
    <row r="42877" spans="5:5" ht="12" customHeight="1">
      <c r="E42877" s="576"/>
    </row>
    <row r="42878" spans="5:5" ht="12" customHeight="1">
      <c r="E42878" s="576"/>
    </row>
    <row r="42879" spans="5:5" ht="12" customHeight="1">
      <c r="E42879" s="576"/>
    </row>
    <row r="42880" spans="5:5" ht="12" customHeight="1">
      <c r="E42880" s="576"/>
    </row>
    <row r="42881" spans="5:5" ht="12" customHeight="1">
      <c r="E42881" s="576"/>
    </row>
    <row r="42882" spans="5:5" ht="12" customHeight="1">
      <c r="E42882" s="576"/>
    </row>
    <row r="42883" spans="5:5" ht="12" customHeight="1">
      <c r="E42883" s="576"/>
    </row>
    <row r="42884" spans="5:5" ht="12" customHeight="1">
      <c r="E42884" s="576"/>
    </row>
    <row r="42885" spans="5:5" ht="12" customHeight="1">
      <c r="E42885" s="576"/>
    </row>
    <row r="42886" spans="5:5" ht="12" customHeight="1">
      <c r="E42886" s="576"/>
    </row>
    <row r="42887" spans="5:5" ht="12" customHeight="1">
      <c r="E42887" s="576"/>
    </row>
    <row r="42888" spans="5:5" ht="12" customHeight="1">
      <c r="E42888" s="576"/>
    </row>
    <row r="42889" spans="5:5" ht="12" customHeight="1">
      <c r="E42889" s="576"/>
    </row>
    <row r="42890" spans="5:5" ht="12" customHeight="1">
      <c r="E42890" s="576"/>
    </row>
    <row r="42891" spans="5:5" ht="12" customHeight="1">
      <c r="E42891" s="576"/>
    </row>
    <row r="42892" spans="5:5" ht="12" customHeight="1">
      <c r="E42892" s="576"/>
    </row>
    <row r="42893" spans="5:5" ht="12" customHeight="1">
      <c r="E42893" s="576"/>
    </row>
    <row r="42894" spans="5:5" ht="12" customHeight="1">
      <c r="E42894" s="576"/>
    </row>
    <row r="42895" spans="5:5" ht="12" customHeight="1">
      <c r="E42895" s="576"/>
    </row>
    <row r="42896" spans="5:5" ht="12" customHeight="1">
      <c r="E42896" s="576"/>
    </row>
    <row r="42897" spans="5:5" ht="12" customHeight="1">
      <c r="E42897" s="576"/>
    </row>
    <row r="42898" spans="5:5" ht="12" customHeight="1">
      <c r="E42898" s="576"/>
    </row>
    <row r="42899" spans="5:5" ht="12" customHeight="1">
      <c r="E42899" s="576"/>
    </row>
    <row r="42900" spans="5:5" ht="12" customHeight="1">
      <c r="E42900" s="576"/>
    </row>
    <row r="42901" spans="5:5" ht="12" customHeight="1">
      <c r="E42901" s="576"/>
    </row>
    <row r="42902" spans="5:5" ht="12" customHeight="1">
      <c r="E42902" s="576"/>
    </row>
    <row r="42903" spans="5:5" ht="12" customHeight="1">
      <c r="E42903" s="576"/>
    </row>
    <row r="42904" spans="5:5" ht="12" customHeight="1">
      <c r="E42904" s="576"/>
    </row>
    <row r="42905" spans="5:5" ht="12" customHeight="1">
      <c r="E42905" s="576"/>
    </row>
    <row r="42906" spans="5:5" ht="12" customHeight="1">
      <c r="E42906" s="576"/>
    </row>
    <row r="42907" spans="5:5" ht="12" customHeight="1">
      <c r="E42907" s="576"/>
    </row>
    <row r="42908" spans="5:5" ht="12" customHeight="1">
      <c r="E42908" s="576"/>
    </row>
    <row r="42909" spans="5:5" ht="12" customHeight="1">
      <c r="E42909" s="576"/>
    </row>
    <row r="42910" spans="5:5" ht="12" customHeight="1">
      <c r="E42910" s="576"/>
    </row>
    <row r="42911" spans="5:5" ht="12" customHeight="1">
      <c r="E42911" s="576"/>
    </row>
    <row r="42912" spans="5:5" ht="12" customHeight="1">
      <c r="E42912" s="576"/>
    </row>
    <row r="42913" spans="5:5" ht="12" customHeight="1">
      <c r="E42913" s="576"/>
    </row>
    <row r="42914" spans="5:5" ht="12" customHeight="1">
      <c r="E42914" s="576"/>
    </row>
    <row r="42915" spans="5:5" ht="12" customHeight="1">
      <c r="E42915" s="576"/>
    </row>
    <row r="42916" spans="5:5" ht="12" customHeight="1">
      <c r="E42916" s="576"/>
    </row>
    <row r="42917" spans="5:5" ht="12" customHeight="1">
      <c r="E42917" s="576"/>
    </row>
    <row r="42918" spans="5:5" ht="12" customHeight="1">
      <c r="E42918" s="576"/>
    </row>
    <row r="42919" spans="5:5" ht="12" customHeight="1">
      <c r="E42919" s="576"/>
    </row>
    <row r="42920" spans="5:5" ht="12" customHeight="1">
      <c r="E42920" s="576"/>
    </row>
    <row r="42921" spans="5:5" ht="12" customHeight="1">
      <c r="E42921" s="576"/>
    </row>
    <row r="42922" spans="5:5" ht="12" customHeight="1">
      <c r="E42922" s="576"/>
    </row>
    <row r="42923" spans="5:5" ht="12" customHeight="1">
      <c r="E42923" s="576"/>
    </row>
    <row r="42924" spans="5:5" ht="12" customHeight="1">
      <c r="E42924" s="576"/>
    </row>
    <row r="42925" spans="5:5" ht="12" customHeight="1">
      <c r="E42925" s="576"/>
    </row>
    <row r="42926" spans="5:5" ht="12" customHeight="1">
      <c r="E42926" s="576"/>
    </row>
    <row r="42927" spans="5:5" ht="12" customHeight="1">
      <c r="E42927" s="576"/>
    </row>
    <row r="42928" spans="5:5" ht="12" customHeight="1">
      <c r="E42928" s="576"/>
    </row>
    <row r="42929" spans="5:5" ht="12" customHeight="1">
      <c r="E42929" s="576"/>
    </row>
    <row r="42930" spans="5:5" ht="12" customHeight="1">
      <c r="E42930" s="576"/>
    </row>
    <row r="42931" spans="5:5" ht="12" customHeight="1">
      <c r="E42931" s="576"/>
    </row>
    <row r="42932" spans="5:5" ht="12" customHeight="1">
      <c r="E42932" s="576"/>
    </row>
    <row r="42933" spans="5:5" ht="12" customHeight="1">
      <c r="E42933" s="576"/>
    </row>
    <row r="42934" spans="5:5" ht="12" customHeight="1">
      <c r="E42934" s="576"/>
    </row>
    <row r="42935" spans="5:5" ht="12" customHeight="1">
      <c r="E42935" s="576"/>
    </row>
    <row r="42936" spans="5:5" ht="12" customHeight="1">
      <c r="E42936" s="576"/>
    </row>
    <row r="42937" spans="5:5" ht="12" customHeight="1">
      <c r="E42937" s="576"/>
    </row>
    <row r="42938" spans="5:5" ht="12" customHeight="1">
      <c r="E42938" s="576"/>
    </row>
    <row r="42939" spans="5:5" ht="12" customHeight="1">
      <c r="E42939" s="576"/>
    </row>
    <row r="42940" spans="5:5" ht="12" customHeight="1">
      <c r="E42940" s="576"/>
    </row>
    <row r="42941" spans="5:5" ht="12" customHeight="1">
      <c r="E42941" s="576"/>
    </row>
    <row r="42942" spans="5:5" ht="12" customHeight="1">
      <c r="E42942" s="576"/>
    </row>
    <row r="42943" spans="5:5" ht="12" customHeight="1">
      <c r="E42943" s="576"/>
    </row>
    <row r="42944" spans="5:5" ht="12" customHeight="1">
      <c r="E42944" s="576"/>
    </row>
    <row r="42945" spans="5:5" ht="12" customHeight="1">
      <c r="E42945" s="576"/>
    </row>
    <row r="42946" spans="5:5" ht="12" customHeight="1">
      <c r="E42946" s="576"/>
    </row>
    <row r="42947" spans="5:5" ht="12" customHeight="1">
      <c r="E42947" s="576"/>
    </row>
    <row r="42948" spans="5:5" ht="12" customHeight="1">
      <c r="E42948" s="576"/>
    </row>
    <row r="42949" spans="5:5" ht="12" customHeight="1">
      <c r="E42949" s="576"/>
    </row>
    <row r="42950" spans="5:5" ht="12" customHeight="1">
      <c r="E42950" s="576"/>
    </row>
    <row r="42951" spans="5:5" ht="12" customHeight="1">
      <c r="E42951" s="576"/>
    </row>
    <row r="42952" spans="5:5" ht="12" customHeight="1">
      <c r="E42952" s="576"/>
    </row>
    <row r="42953" spans="5:5" ht="12" customHeight="1">
      <c r="E42953" s="576"/>
    </row>
    <row r="42954" spans="5:5" ht="12" customHeight="1">
      <c r="E42954" s="576"/>
    </row>
    <row r="42955" spans="5:5" ht="12" customHeight="1">
      <c r="E42955" s="576"/>
    </row>
    <row r="42956" spans="5:5" ht="12" customHeight="1">
      <c r="E42956" s="576"/>
    </row>
    <row r="42957" spans="5:5" ht="12" customHeight="1">
      <c r="E42957" s="576"/>
    </row>
    <row r="42958" spans="5:5" ht="12" customHeight="1">
      <c r="E42958" s="576"/>
    </row>
    <row r="42959" spans="5:5" ht="12" customHeight="1">
      <c r="E42959" s="576"/>
    </row>
    <row r="42960" spans="5:5" ht="12" customHeight="1">
      <c r="E42960" s="576"/>
    </row>
    <row r="42961" spans="5:5" ht="12" customHeight="1">
      <c r="E42961" s="576"/>
    </row>
    <row r="42962" spans="5:5" ht="12" customHeight="1">
      <c r="E42962" s="576"/>
    </row>
    <row r="42963" spans="5:5" ht="12" customHeight="1">
      <c r="E42963" s="576"/>
    </row>
    <row r="42964" spans="5:5" ht="12" customHeight="1">
      <c r="E42964" s="576"/>
    </row>
    <row r="42965" spans="5:5" ht="12" customHeight="1">
      <c r="E42965" s="576"/>
    </row>
    <row r="42966" spans="5:5" ht="12" customHeight="1">
      <c r="E42966" s="576"/>
    </row>
    <row r="42967" spans="5:5" ht="12" customHeight="1">
      <c r="E42967" s="576"/>
    </row>
    <row r="42968" spans="5:5" ht="12" customHeight="1">
      <c r="E42968" s="576"/>
    </row>
    <row r="42969" spans="5:5" ht="12" customHeight="1">
      <c r="E42969" s="576"/>
    </row>
    <row r="42970" spans="5:5" ht="12" customHeight="1">
      <c r="E42970" s="576"/>
    </row>
    <row r="42971" spans="5:5" ht="12" customHeight="1">
      <c r="E42971" s="576"/>
    </row>
    <row r="42972" spans="5:5" ht="12" customHeight="1">
      <c r="E42972" s="576"/>
    </row>
    <row r="42973" spans="5:5" ht="12" customHeight="1">
      <c r="E42973" s="576"/>
    </row>
    <row r="42974" spans="5:5" ht="12" customHeight="1">
      <c r="E42974" s="576"/>
    </row>
    <row r="42975" spans="5:5" ht="12" customHeight="1">
      <c r="E42975" s="576"/>
    </row>
    <row r="42976" spans="5:5" ht="12" customHeight="1">
      <c r="E42976" s="576"/>
    </row>
    <row r="42977" spans="5:5" ht="12" customHeight="1">
      <c r="E42977" s="576"/>
    </row>
    <row r="42978" spans="5:5" ht="12" customHeight="1">
      <c r="E42978" s="576"/>
    </row>
    <row r="42979" spans="5:5" ht="12" customHeight="1">
      <c r="E42979" s="576"/>
    </row>
    <row r="42980" spans="5:5" ht="12" customHeight="1">
      <c r="E42980" s="576"/>
    </row>
    <row r="42981" spans="5:5" ht="12" customHeight="1">
      <c r="E42981" s="576"/>
    </row>
    <row r="42982" spans="5:5" ht="12" customHeight="1">
      <c r="E42982" s="576"/>
    </row>
    <row r="42983" spans="5:5" ht="12" customHeight="1">
      <c r="E42983" s="576"/>
    </row>
    <row r="42984" spans="5:5" ht="12" customHeight="1">
      <c r="E42984" s="576"/>
    </row>
    <row r="42985" spans="5:5" ht="12" customHeight="1">
      <c r="E42985" s="576"/>
    </row>
    <row r="42986" spans="5:5" ht="12" customHeight="1">
      <c r="E42986" s="576"/>
    </row>
    <row r="42987" spans="5:5" ht="12" customHeight="1">
      <c r="E42987" s="576"/>
    </row>
    <row r="42988" spans="5:5" ht="12" customHeight="1">
      <c r="E42988" s="576"/>
    </row>
    <row r="42989" spans="5:5" ht="12" customHeight="1">
      <c r="E42989" s="576"/>
    </row>
    <row r="42990" spans="5:5" ht="12" customHeight="1">
      <c r="E42990" s="576"/>
    </row>
    <row r="42991" spans="5:5" ht="12" customHeight="1">
      <c r="E42991" s="576"/>
    </row>
    <row r="42992" spans="5:5" ht="12" customHeight="1">
      <c r="E42992" s="576"/>
    </row>
    <row r="42993" spans="5:5" ht="12" customHeight="1">
      <c r="E42993" s="576"/>
    </row>
    <row r="42994" spans="5:5" ht="12" customHeight="1">
      <c r="E42994" s="576"/>
    </row>
    <row r="42995" spans="5:5" ht="12" customHeight="1">
      <c r="E42995" s="576"/>
    </row>
    <row r="42996" spans="5:5" ht="12" customHeight="1">
      <c r="E42996" s="576"/>
    </row>
    <row r="42997" spans="5:5" ht="12" customHeight="1">
      <c r="E42997" s="576"/>
    </row>
    <row r="42998" spans="5:5" ht="12" customHeight="1">
      <c r="E42998" s="576"/>
    </row>
    <row r="42999" spans="5:5" ht="12" customHeight="1">
      <c r="E42999" s="576"/>
    </row>
    <row r="43000" spans="5:5" ht="12" customHeight="1">
      <c r="E43000" s="576"/>
    </row>
    <row r="43001" spans="5:5" ht="12" customHeight="1">
      <c r="E43001" s="576"/>
    </row>
    <row r="43002" spans="5:5" ht="12" customHeight="1">
      <c r="E43002" s="576"/>
    </row>
    <row r="43003" spans="5:5" ht="12" customHeight="1">
      <c r="E43003" s="576"/>
    </row>
    <row r="43004" spans="5:5" ht="12" customHeight="1">
      <c r="E43004" s="576"/>
    </row>
    <row r="43005" spans="5:5" ht="12" customHeight="1">
      <c r="E43005" s="576"/>
    </row>
    <row r="43006" spans="5:5" ht="12" customHeight="1">
      <c r="E43006" s="576"/>
    </row>
    <row r="43007" spans="5:5" ht="12" customHeight="1">
      <c r="E43007" s="576"/>
    </row>
    <row r="43008" spans="5:5" ht="12" customHeight="1">
      <c r="E43008" s="576"/>
    </row>
    <row r="43009" spans="5:5" ht="12" customHeight="1">
      <c r="E43009" s="576"/>
    </row>
    <row r="43010" spans="5:5" ht="12" customHeight="1">
      <c r="E43010" s="576"/>
    </row>
    <row r="43011" spans="5:5" ht="12" customHeight="1">
      <c r="E43011" s="576"/>
    </row>
    <row r="43012" spans="5:5" ht="12" customHeight="1">
      <c r="E43012" s="576"/>
    </row>
    <row r="43013" spans="5:5" ht="12" customHeight="1">
      <c r="E43013" s="576"/>
    </row>
    <row r="43014" spans="5:5" ht="12" customHeight="1">
      <c r="E43014" s="576"/>
    </row>
    <row r="43015" spans="5:5" ht="12" customHeight="1">
      <c r="E43015" s="576"/>
    </row>
    <row r="43016" spans="5:5" ht="12" customHeight="1">
      <c r="E43016" s="576"/>
    </row>
    <row r="43017" spans="5:5" ht="12" customHeight="1">
      <c r="E43017" s="576"/>
    </row>
    <row r="43018" spans="5:5" ht="12" customHeight="1">
      <c r="E43018" s="576"/>
    </row>
    <row r="43019" spans="5:5" ht="12" customHeight="1">
      <c r="E43019" s="576"/>
    </row>
    <row r="43020" spans="5:5" ht="12" customHeight="1">
      <c r="E43020" s="576"/>
    </row>
    <row r="43021" spans="5:5" ht="12" customHeight="1">
      <c r="E43021" s="576"/>
    </row>
    <row r="43022" spans="5:5" ht="12" customHeight="1">
      <c r="E43022" s="576"/>
    </row>
    <row r="43023" spans="5:5" ht="12" customHeight="1">
      <c r="E43023" s="576"/>
    </row>
    <row r="43024" spans="5:5" ht="12" customHeight="1">
      <c r="E43024" s="576"/>
    </row>
    <row r="43025" spans="5:5" ht="12" customHeight="1">
      <c r="E43025" s="576"/>
    </row>
    <row r="43026" spans="5:5" ht="12" customHeight="1">
      <c r="E43026" s="576"/>
    </row>
    <row r="43027" spans="5:5" ht="12" customHeight="1">
      <c r="E43027" s="576"/>
    </row>
    <row r="43028" spans="5:5" ht="12" customHeight="1">
      <c r="E43028" s="576"/>
    </row>
    <row r="43029" spans="5:5" ht="12" customHeight="1">
      <c r="E43029" s="576"/>
    </row>
    <row r="43030" spans="5:5" ht="12" customHeight="1">
      <c r="E43030" s="576"/>
    </row>
    <row r="43031" spans="5:5" ht="12" customHeight="1">
      <c r="E43031" s="576"/>
    </row>
    <row r="43032" spans="5:5" ht="12" customHeight="1">
      <c r="E43032" s="576"/>
    </row>
    <row r="43033" spans="5:5" ht="12" customHeight="1">
      <c r="E43033" s="576"/>
    </row>
    <row r="43034" spans="5:5" ht="12" customHeight="1">
      <c r="E43034" s="576"/>
    </row>
    <row r="43035" spans="5:5" ht="12" customHeight="1">
      <c r="E43035" s="576"/>
    </row>
    <row r="43036" spans="5:5" ht="12" customHeight="1">
      <c r="E43036" s="576"/>
    </row>
    <row r="43037" spans="5:5" ht="12" customHeight="1">
      <c r="E43037" s="576"/>
    </row>
    <row r="43038" spans="5:5" ht="12" customHeight="1">
      <c r="E43038" s="576"/>
    </row>
    <row r="43039" spans="5:5" ht="12" customHeight="1">
      <c r="E43039" s="576"/>
    </row>
    <row r="43040" spans="5:5" ht="12" customHeight="1">
      <c r="E43040" s="576"/>
    </row>
    <row r="43041" spans="5:5" ht="12" customHeight="1">
      <c r="E43041" s="576"/>
    </row>
    <row r="43042" spans="5:5" ht="12" customHeight="1">
      <c r="E43042" s="576"/>
    </row>
    <row r="43043" spans="5:5" ht="12" customHeight="1">
      <c r="E43043" s="576"/>
    </row>
    <row r="43044" spans="5:5" ht="12" customHeight="1">
      <c r="E43044" s="576"/>
    </row>
    <row r="43045" spans="5:5" ht="12" customHeight="1">
      <c r="E43045" s="576"/>
    </row>
    <row r="43046" spans="5:5" ht="12" customHeight="1">
      <c r="E43046" s="576"/>
    </row>
    <row r="43047" spans="5:5" ht="12" customHeight="1">
      <c r="E43047" s="576"/>
    </row>
    <row r="43048" spans="5:5" ht="12" customHeight="1">
      <c r="E43048" s="576"/>
    </row>
    <row r="43049" spans="5:5" ht="12" customHeight="1">
      <c r="E43049" s="576"/>
    </row>
    <row r="43050" spans="5:5" ht="12" customHeight="1">
      <c r="E43050" s="576"/>
    </row>
    <row r="43051" spans="5:5" ht="12" customHeight="1">
      <c r="E43051" s="576"/>
    </row>
    <row r="43052" spans="5:5" ht="12" customHeight="1">
      <c r="E43052" s="576"/>
    </row>
    <row r="43053" spans="5:5" ht="12" customHeight="1">
      <c r="E43053" s="576"/>
    </row>
    <row r="43054" spans="5:5" ht="12" customHeight="1">
      <c r="E43054" s="576"/>
    </row>
    <row r="43055" spans="5:5" ht="12" customHeight="1">
      <c r="E43055" s="576"/>
    </row>
    <row r="43056" spans="5:5" ht="12" customHeight="1">
      <c r="E43056" s="576"/>
    </row>
    <row r="43057" spans="5:5" ht="12" customHeight="1">
      <c r="E43057" s="576"/>
    </row>
    <row r="43058" spans="5:5" ht="12" customHeight="1">
      <c r="E43058" s="576"/>
    </row>
    <row r="43059" spans="5:5" ht="12" customHeight="1">
      <c r="E43059" s="576"/>
    </row>
    <row r="43060" spans="5:5" ht="12" customHeight="1">
      <c r="E43060" s="576"/>
    </row>
    <row r="43061" spans="5:5" ht="12" customHeight="1">
      <c r="E43061" s="576"/>
    </row>
    <row r="43062" spans="5:5" ht="12" customHeight="1">
      <c r="E43062" s="576"/>
    </row>
    <row r="43063" spans="5:5" ht="12" customHeight="1">
      <c r="E43063" s="576"/>
    </row>
    <row r="43064" spans="5:5" ht="12" customHeight="1">
      <c r="E43064" s="576"/>
    </row>
    <row r="43065" spans="5:5" ht="12" customHeight="1">
      <c r="E43065" s="576"/>
    </row>
    <row r="43066" spans="5:5" ht="12" customHeight="1">
      <c r="E43066" s="576"/>
    </row>
    <row r="43067" spans="5:5" ht="12" customHeight="1">
      <c r="E43067" s="576"/>
    </row>
    <row r="43068" spans="5:5" ht="12" customHeight="1">
      <c r="E43068" s="576"/>
    </row>
    <row r="43069" spans="5:5" ht="12" customHeight="1">
      <c r="E43069" s="576"/>
    </row>
    <row r="43070" spans="5:5" ht="12" customHeight="1">
      <c r="E43070" s="576"/>
    </row>
    <row r="43071" spans="5:5" ht="12" customHeight="1">
      <c r="E43071" s="576"/>
    </row>
    <row r="43072" spans="5:5" ht="12" customHeight="1">
      <c r="E43072" s="576"/>
    </row>
    <row r="43073" spans="5:5" ht="12" customHeight="1">
      <c r="E43073" s="576"/>
    </row>
    <row r="43074" spans="5:5" ht="12" customHeight="1">
      <c r="E43074" s="576"/>
    </row>
    <row r="43075" spans="5:5" ht="12" customHeight="1">
      <c r="E43075" s="576"/>
    </row>
    <row r="43076" spans="5:5" ht="12" customHeight="1">
      <c r="E43076" s="576"/>
    </row>
    <row r="43077" spans="5:5" ht="12" customHeight="1">
      <c r="E43077" s="576"/>
    </row>
    <row r="43078" spans="5:5" ht="12" customHeight="1">
      <c r="E43078" s="576"/>
    </row>
    <row r="43079" spans="5:5" ht="12" customHeight="1">
      <c r="E43079" s="576"/>
    </row>
    <row r="43080" spans="5:5" ht="12" customHeight="1">
      <c r="E43080" s="576"/>
    </row>
    <row r="43081" spans="5:5" ht="12" customHeight="1">
      <c r="E43081" s="576"/>
    </row>
    <row r="43082" spans="5:5" ht="12" customHeight="1">
      <c r="E43082" s="576"/>
    </row>
    <row r="43083" spans="5:5" ht="12" customHeight="1">
      <c r="E43083" s="576"/>
    </row>
    <row r="43084" spans="5:5" ht="12" customHeight="1">
      <c r="E43084" s="576"/>
    </row>
    <row r="43085" spans="5:5" ht="12" customHeight="1">
      <c r="E43085" s="576"/>
    </row>
    <row r="43086" spans="5:5" ht="12" customHeight="1">
      <c r="E43086" s="576"/>
    </row>
    <row r="43087" spans="5:5" ht="12" customHeight="1">
      <c r="E43087" s="576"/>
    </row>
    <row r="43088" spans="5:5" ht="12" customHeight="1">
      <c r="E43088" s="576"/>
    </row>
    <row r="43089" spans="5:5" ht="12" customHeight="1">
      <c r="E43089" s="576"/>
    </row>
    <row r="43090" spans="5:5" ht="12" customHeight="1">
      <c r="E43090" s="576"/>
    </row>
    <row r="43091" spans="5:5" ht="12" customHeight="1">
      <c r="E43091" s="576"/>
    </row>
    <row r="43092" spans="5:5" ht="12" customHeight="1">
      <c r="E43092" s="576"/>
    </row>
    <row r="43093" spans="5:5" ht="12" customHeight="1">
      <c r="E43093" s="576"/>
    </row>
    <row r="43094" spans="5:5" ht="12" customHeight="1">
      <c r="E43094" s="576"/>
    </row>
    <row r="43095" spans="5:5" ht="12" customHeight="1">
      <c r="E43095" s="576"/>
    </row>
    <row r="43096" spans="5:5" ht="12" customHeight="1">
      <c r="E43096" s="576"/>
    </row>
    <row r="43097" spans="5:5" ht="12" customHeight="1">
      <c r="E43097" s="576"/>
    </row>
    <row r="43098" spans="5:5" ht="12" customHeight="1">
      <c r="E43098" s="576"/>
    </row>
    <row r="43099" spans="5:5" ht="12" customHeight="1">
      <c r="E43099" s="576"/>
    </row>
    <row r="43100" spans="5:5" ht="12" customHeight="1">
      <c r="E43100" s="576"/>
    </row>
    <row r="43101" spans="5:5" ht="12" customHeight="1">
      <c r="E43101" s="576"/>
    </row>
    <row r="43102" spans="5:5" ht="12" customHeight="1">
      <c r="E43102" s="576"/>
    </row>
    <row r="43103" spans="5:5" ht="12" customHeight="1">
      <c r="E43103" s="576"/>
    </row>
    <row r="43104" spans="5:5" ht="12" customHeight="1">
      <c r="E43104" s="576"/>
    </row>
    <row r="43105" spans="5:5" ht="12" customHeight="1">
      <c r="E43105" s="576"/>
    </row>
    <row r="43106" spans="5:5" ht="12" customHeight="1">
      <c r="E43106" s="576"/>
    </row>
    <row r="43107" spans="5:5" ht="12" customHeight="1">
      <c r="E43107" s="576"/>
    </row>
    <row r="43108" spans="5:5" ht="12" customHeight="1">
      <c r="E43108" s="576"/>
    </row>
    <row r="43109" spans="5:5" ht="12" customHeight="1">
      <c r="E43109" s="576"/>
    </row>
    <row r="43110" spans="5:5" ht="12" customHeight="1">
      <c r="E43110" s="576"/>
    </row>
    <row r="43111" spans="5:5" ht="12" customHeight="1">
      <c r="E43111" s="576"/>
    </row>
    <row r="43112" spans="5:5" ht="12" customHeight="1">
      <c r="E43112" s="576"/>
    </row>
    <row r="43113" spans="5:5" ht="12" customHeight="1">
      <c r="E43113" s="576"/>
    </row>
    <row r="43114" spans="5:5" ht="12" customHeight="1">
      <c r="E43114" s="576"/>
    </row>
    <row r="43115" spans="5:5" ht="12" customHeight="1">
      <c r="E43115" s="576"/>
    </row>
    <row r="43116" spans="5:5" ht="12" customHeight="1">
      <c r="E43116" s="576"/>
    </row>
    <row r="43117" spans="5:5" ht="12" customHeight="1">
      <c r="E43117" s="576"/>
    </row>
    <row r="43118" spans="5:5" ht="12" customHeight="1">
      <c r="E43118" s="576"/>
    </row>
    <row r="43119" spans="5:5" ht="12" customHeight="1">
      <c r="E43119" s="576"/>
    </row>
    <row r="43120" spans="5:5" ht="12" customHeight="1">
      <c r="E43120" s="576"/>
    </row>
    <row r="43121" spans="5:5" ht="12" customHeight="1">
      <c r="E43121" s="576"/>
    </row>
    <row r="43122" spans="5:5" ht="12" customHeight="1">
      <c r="E43122" s="576"/>
    </row>
    <row r="43123" spans="5:5" ht="12" customHeight="1">
      <c r="E43123" s="576"/>
    </row>
    <row r="43124" spans="5:5" ht="12" customHeight="1">
      <c r="E43124" s="576"/>
    </row>
    <row r="43125" spans="5:5" ht="12" customHeight="1">
      <c r="E43125" s="576"/>
    </row>
    <row r="43126" spans="5:5" ht="12" customHeight="1">
      <c r="E43126" s="576"/>
    </row>
    <row r="43127" spans="5:5" ht="12" customHeight="1">
      <c r="E43127" s="576"/>
    </row>
    <row r="43128" spans="5:5" ht="12" customHeight="1">
      <c r="E43128" s="576"/>
    </row>
    <row r="43129" spans="5:5" ht="12" customHeight="1">
      <c r="E43129" s="576"/>
    </row>
    <row r="43130" spans="5:5" ht="12" customHeight="1">
      <c r="E43130" s="576"/>
    </row>
    <row r="43131" spans="5:5" ht="12" customHeight="1">
      <c r="E43131" s="576"/>
    </row>
    <row r="43132" spans="5:5" ht="12" customHeight="1">
      <c r="E43132" s="576"/>
    </row>
    <row r="43133" spans="5:5" ht="12" customHeight="1">
      <c r="E43133" s="576"/>
    </row>
    <row r="43134" spans="5:5" ht="12" customHeight="1">
      <c r="E43134" s="576"/>
    </row>
    <row r="43135" spans="5:5" ht="12" customHeight="1">
      <c r="E43135" s="576"/>
    </row>
    <row r="43136" spans="5:5" ht="12" customHeight="1">
      <c r="E43136" s="576"/>
    </row>
    <row r="43137" spans="5:5" ht="12" customHeight="1">
      <c r="E43137" s="576"/>
    </row>
    <row r="43138" spans="5:5" ht="12" customHeight="1">
      <c r="E43138" s="576"/>
    </row>
    <row r="43139" spans="5:5" ht="12" customHeight="1">
      <c r="E43139" s="576"/>
    </row>
    <row r="43140" spans="5:5" ht="12" customHeight="1">
      <c r="E43140" s="576"/>
    </row>
    <row r="43141" spans="5:5" ht="12" customHeight="1">
      <c r="E43141" s="576"/>
    </row>
    <row r="43142" spans="5:5" ht="12" customHeight="1">
      <c r="E43142" s="576"/>
    </row>
    <row r="43143" spans="5:5" ht="12" customHeight="1">
      <c r="E43143" s="576"/>
    </row>
    <row r="43144" spans="5:5" ht="12" customHeight="1">
      <c r="E43144" s="576"/>
    </row>
    <row r="43145" spans="5:5" ht="12" customHeight="1">
      <c r="E43145" s="576"/>
    </row>
    <row r="43146" spans="5:5" ht="12" customHeight="1">
      <c r="E43146" s="576"/>
    </row>
    <row r="43147" spans="5:5" ht="12" customHeight="1">
      <c r="E43147" s="576"/>
    </row>
    <row r="43148" spans="5:5" ht="12" customHeight="1">
      <c r="E43148" s="576"/>
    </row>
    <row r="43149" spans="5:5" ht="12" customHeight="1">
      <c r="E43149" s="576"/>
    </row>
    <row r="43150" spans="5:5" ht="12" customHeight="1">
      <c r="E43150" s="576"/>
    </row>
    <row r="43151" spans="5:5" ht="12" customHeight="1">
      <c r="E43151" s="576"/>
    </row>
    <row r="43152" spans="5:5" ht="12" customHeight="1">
      <c r="E43152" s="576"/>
    </row>
    <row r="43153" spans="5:5" ht="12" customHeight="1">
      <c r="E43153" s="576"/>
    </row>
    <row r="43154" spans="5:5" ht="12" customHeight="1">
      <c r="E43154" s="576"/>
    </row>
    <row r="43155" spans="5:5" ht="12" customHeight="1">
      <c r="E43155" s="576"/>
    </row>
    <row r="43156" spans="5:5" ht="12" customHeight="1">
      <c r="E43156" s="576"/>
    </row>
    <row r="43157" spans="5:5" ht="12" customHeight="1">
      <c r="E43157" s="576"/>
    </row>
    <row r="43158" spans="5:5" ht="12" customHeight="1">
      <c r="E43158" s="576"/>
    </row>
    <row r="43159" spans="5:5" ht="12" customHeight="1">
      <c r="E43159" s="576"/>
    </row>
    <row r="43160" spans="5:5" ht="12" customHeight="1">
      <c r="E43160" s="576"/>
    </row>
    <row r="43161" spans="5:5" ht="12" customHeight="1">
      <c r="E43161" s="576"/>
    </row>
    <row r="43162" spans="5:5" ht="12" customHeight="1">
      <c r="E43162" s="576"/>
    </row>
    <row r="43163" spans="5:5" ht="12" customHeight="1">
      <c r="E43163" s="576"/>
    </row>
    <row r="43164" spans="5:5" ht="12" customHeight="1">
      <c r="E43164" s="576"/>
    </row>
    <row r="43165" spans="5:5" ht="12" customHeight="1">
      <c r="E43165" s="576"/>
    </row>
    <row r="43166" spans="5:5" ht="12" customHeight="1">
      <c r="E43166" s="576"/>
    </row>
    <row r="43167" spans="5:5" ht="12" customHeight="1">
      <c r="E43167" s="576"/>
    </row>
    <row r="43168" spans="5:5" ht="12" customHeight="1">
      <c r="E43168" s="576"/>
    </row>
    <row r="43169" spans="5:5" ht="12" customHeight="1">
      <c r="E43169" s="576"/>
    </row>
    <row r="43170" spans="5:5" ht="12" customHeight="1">
      <c r="E43170" s="576"/>
    </row>
    <row r="43171" spans="5:5" ht="12" customHeight="1">
      <c r="E43171" s="576"/>
    </row>
    <row r="43172" spans="5:5" ht="12" customHeight="1">
      <c r="E43172" s="576"/>
    </row>
    <row r="43173" spans="5:5" ht="12" customHeight="1">
      <c r="E43173" s="576"/>
    </row>
    <row r="43174" spans="5:5" ht="12" customHeight="1">
      <c r="E43174" s="576"/>
    </row>
    <row r="43175" spans="5:5" ht="12" customHeight="1">
      <c r="E43175" s="576"/>
    </row>
    <row r="43176" spans="5:5" ht="12" customHeight="1">
      <c r="E43176" s="576"/>
    </row>
    <row r="43177" spans="5:5" ht="12" customHeight="1">
      <c r="E43177" s="576"/>
    </row>
    <row r="43178" spans="5:5" ht="12" customHeight="1">
      <c r="E43178" s="576"/>
    </row>
    <row r="43179" spans="5:5" ht="12" customHeight="1">
      <c r="E43179" s="576"/>
    </row>
    <row r="43180" spans="5:5" ht="12" customHeight="1">
      <c r="E43180" s="576"/>
    </row>
    <row r="43181" spans="5:5" ht="12" customHeight="1">
      <c r="E43181" s="576"/>
    </row>
    <row r="43182" spans="5:5" ht="12" customHeight="1">
      <c r="E43182" s="576"/>
    </row>
    <row r="43183" spans="5:5" ht="12" customHeight="1">
      <c r="E43183" s="576"/>
    </row>
    <row r="43184" spans="5:5" ht="12" customHeight="1">
      <c r="E43184" s="576"/>
    </row>
    <row r="43185" spans="5:5" ht="12" customHeight="1">
      <c r="E43185" s="576"/>
    </row>
    <row r="43186" spans="5:5" ht="12" customHeight="1">
      <c r="E43186" s="576"/>
    </row>
    <row r="43187" spans="5:5" ht="12" customHeight="1">
      <c r="E43187" s="576"/>
    </row>
    <row r="43188" spans="5:5" ht="12" customHeight="1">
      <c r="E43188" s="576"/>
    </row>
    <row r="43189" spans="5:5" ht="12" customHeight="1">
      <c r="E43189" s="576"/>
    </row>
    <row r="43190" spans="5:5" ht="12" customHeight="1">
      <c r="E43190" s="576"/>
    </row>
    <row r="43191" spans="5:5" ht="12" customHeight="1">
      <c r="E43191" s="576"/>
    </row>
    <row r="43192" spans="5:5" ht="12" customHeight="1">
      <c r="E43192" s="576"/>
    </row>
    <row r="43193" spans="5:5" ht="12" customHeight="1">
      <c r="E43193" s="576"/>
    </row>
    <row r="43194" spans="5:5" ht="12" customHeight="1">
      <c r="E43194" s="576"/>
    </row>
    <row r="43195" spans="5:5" ht="12" customHeight="1">
      <c r="E43195" s="576"/>
    </row>
    <row r="43196" spans="5:5" ht="12" customHeight="1">
      <c r="E43196" s="576"/>
    </row>
    <row r="43197" spans="5:5" ht="12" customHeight="1">
      <c r="E43197" s="576"/>
    </row>
    <row r="43198" spans="5:5" ht="12" customHeight="1">
      <c r="E43198" s="576"/>
    </row>
    <row r="43199" spans="5:5" ht="12" customHeight="1">
      <c r="E43199" s="576"/>
    </row>
    <row r="43200" spans="5:5" ht="12" customHeight="1">
      <c r="E43200" s="576"/>
    </row>
    <row r="43201" spans="5:5" ht="12" customHeight="1">
      <c r="E43201" s="576"/>
    </row>
    <row r="43202" spans="5:5" ht="12" customHeight="1">
      <c r="E43202" s="576"/>
    </row>
    <row r="43203" spans="5:5" ht="12" customHeight="1">
      <c r="E43203" s="576"/>
    </row>
    <row r="43204" spans="5:5" ht="12" customHeight="1">
      <c r="E43204" s="576"/>
    </row>
    <row r="43205" spans="5:5" ht="12" customHeight="1">
      <c r="E43205" s="576"/>
    </row>
    <row r="43206" spans="5:5" ht="12" customHeight="1">
      <c r="E43206" s="576"/>
    </row>
    <row r="43207" spans="5:5" ht="12" customHeight="1">
      <c r="E43207" s="576"/>
    </row>
    <row r="43208" spans="5:5" ht="12" customHeight="1">
      <c r="E43208" s="576"/>
    </row>
    <row r="43209" spans="5:5" ht="12" customHeight="1">
      <c r="E43209" s="576"/>
    </row>
    <row r="43210" spans="5:5" ht="12" customHeight="1">
      <c r="E43210" s="576"/>
    </row>
    <row r="43211" spans="5:5" ht="12" customHeight="1">
      <c r="E43211" s="576"/>
    </row>
    <row r="43212" spans="5:5" ht="12" customHeight="1">
      <c r="E43212" s="576"/>
    </row>
    <row r="43213" spans="5:5" ht="12" customHeight="1">
      <c r="E43213" s="576"/>
    </row>
    <row r="43214" spans="5:5" ht="12" customHeight="1">
      <c r="E43214" s="576"/>
    </row>
    <row r="43215" spans="5:5" ht="12" customHeight="1">
      <c r="E43215" s="576"/>
    </row>
    <row r="43216" spans="5:5" ht="12" customHeight="1">
      <c r="E43216" s="576"/>
    </row>
    <row r="43217" spans="5:5" ht="12" customHeight="1">
      <c r="E43217" s="576"/>
    </row>
    <row r="43218" spans="5:5" ht="12" customHeight="1">
      <c r="E43218" s="576"/>
    </row>
    <row r="43219" spans="5:5" ht="12" customHeight="1">
      <c r="E43219" s="576"/>
    </row>
    <row r="43220" spans="5:5" ht="12" customHeight="1">
      <c r="E43220" s="576"/>
    </row>
    <row r="43221" spans="5:5" ht="12" customHeight="1">
      <c r="E43221" s="576"/>
    </row>
    <row r="43222" spans="5:5" ht="12" customHeight="1">
      <c r="E43222" s="576"/>
    </row>
    <row r="43223" spans="5:5" ht="12" customHeight="1">
      <c r="E43223" s="576"/>
    </row>
    <row r="43224" spans="5:5" ht="12" customHeight="1">
      <c r="E43224" s="576"/>
    </row>
    <row r="43225" spans="5:5" ht="12" customHeight="1">
      <c r="E43225" s="576"/>
    </row>
    <row r="43226" spans="5:5" ht="12" customHeight="1">
      <c r="E43226" s="576"/>
    </row>
    <row r="43227" spans="5:5" ht="12" customHeight="1">
      <c r="E43227" s="576"/>
    </row>
    <row r="43228" spans="5:5" ht="12" customHeight="1">
      <c r="E43228" s="576"/>
    </row>
    <row r="43229" spans="5:5" ht="12" customHeight="1">
      <c r="E43229" s="576"/>
    </row>
    <row r="43230" spans="5:5" ht="12" customHeight="1">
      <c r="E43230" s="576"/>
    </row>
    <row r="43231" spans="5:5" ht="12" customHeight="1">
      <c r="E43231" s="576"/>
    </row>
    <row r="43232" spans="5:5" ht="12" customHeight="1">
      <c r="E43232" s="576"/>
    </row>
    <row r="43233" spans="5:5" ht="12" customHeight="1">
      <c r="E43233" s="576"/>
    </row>
    <row r="43234" spans="5:5" ht="12" customHeight="1">
      <c r="E43234" s="576"/>
    </row>
    <row r="43235" spans="5:5" ht="12" customHeight="1">
      <c r="E43235" s="576"/>
    </row>
    <row r="43236" spans="5:5" ht="12" customHeight="1">
      <c r="E43236" s="576"/>
    </row>
    <row r="43237" spans="5:5" ht="12" customHeight="1">
      <c r="E43237" s="576"/>
    </row>
    <row r="43238" spans="5:5" ht="12" customHeight="1">
      <c r="E43238" s="576"/>
    </row>
    <row r="43239" spans="5:5" ht="12" customHeight="1">
      <c r="E43239" s="576"/>
    </row>
    <row r="43240" spans="5:5" ht="12" customHeight="1">
      <c r="E43240" s="576"/>
    </row>
    <row r="43241" spans="5:5" ht="12" customHeight="1">
      <c r="E43241" s="576"/>
    </row>
    <row r="43242" spans="5:5" ht="12" customHeight="1">
      <c r="E43242" s="576"/>
    </row>
    <row r="43243" spans="5:5" ht="12" customHeight="1">
      <c r="E43243" s="576"/>
    </row>
    <row r="43244" spans="5:5" ht="12" customHeight="1">
      <c r="E43244" s="576"/>
    </row>
    <row r="43245" spans="5:5" ht="12" customHeight="1">
      <c r="E43245" s="576"/>
    </row>
    <row r="43246" spans="5:5" ht="12" customHeight="1">
      <c r="E43246" s="576"/>
    </row>
    <row r="43247" spans="5:5" ht="12" customHeight="1">
      <c r="E43247" s="576"/>
    </row>
    <row r="43248" spans="5:5" ht="12" customHeight="1">
      <c r="E43248" s="576"/>
    </row>
    <row r="43249" spans="5:5" ht="12" customHeight="1">
      <c r="E43249" s="576"/>
    </row>
    <row r="43250" spans="5:5" ht="12" customHeight="1">
      <c r="E43250" s="576"/>
    </row>
    <row r="43251" spans="5:5" ht="12" customHeight="1">
      <c r="E43251" s="576"/>
    </row>
    <row r="43252" spans="5:5" ht="12" customHeight="1">
      <c r="E43252" s="576"/>
    </row>
    <row r="43253" spans="5:5" ht="12" customHeight="1">
      <c r="E43253" s="576"/>
    </row>
    <row r="43254" spans="5:5" ht="12" customHeight="1">
      <c r="E43254" s="576"/>
    </row>
    <row r="43255" spans="5:5" ht="12" customHeight="1">
      <c r="E43255" s="576"/>
    </row>
    <row r="43256" spans="5:5" ht="12" customHeight="1">
      <c r="E43256" s="576"/>
    </row>
    <row r="43257" spans="5:5" ht="12" customHeight="1">
      <c r="E43257" s="576"/>
    </row>
    <row r="43258" spans="5:5" ht="12" customHeight="1">
      <c r="E43258" s="576"/>
    </row>
    <row r="43259" spans="5:5" ht="12" customHeight="1">
      <c r="E43259" s="576"/>
    </row>
    <row r="43260" spans="5:5" ht="12" customHeight="1">
      <c r="E43260" s="576"/>
    </row>
    <row r="43261" spans="5:5" ht="12" customHeight="1">
      <c r="E43261" s="576"/>
    </row>
    <row r="43262" spans="5:5" ht="12" customHeight="1">
      <c r="E43262" s="576"/>
    </row>
    <row r="43263" spans="5:5" ht="12" customHeight="1">
      <c r="E43263" s="576"/>
    </row>
    <row r="43264" spans="5:5" ht="12" customHeight="1">
      <c r="E43264" s="576"/>
    </row>
    <row r="43265" spans="5:5" ht="12" customHeight="1">
      <c r="E43265" s="576"/>
    </row>
    <row r="43266" spans="5:5" ht="12" customHeight="1">
      <c r="E43266" s="576"/>
    </row>
    <row r="43267" spans="5:5" ht="12" customHeight="1">
      <c r="E43267" s="576"/>
    </row>
    <row r="43268" spans="5:5" ht="12" customHeight="1">
      <c r="E43268" s="576"/>
    </row>
    <row r="43269" spans="5:5" ht="12" customHeight="1">
      <c r="E43269" s="576"/>
    </row>
    <row r="43270" spans="5:5" ht="12" customHeight="1">
      <c r="E43270" s="576"/>
    </row>
    <row r="43271" spans="5:5" ht="12" customHeight="1">
      <c r="E43271" s="576"/>
    </row>
    <row r="43272" spans="5:5" ht="12" customHeight="1">
      <c r="E43272" s="576"/>
    </row>
    <row r="43273" spans="5:5" ht="12" customHeight="1">
      <c r="E43273" s="576"/>
    </row>
    <row r="43274" spans="5:5" ht="12" customHeight="1">
      <c r="E43274" s="576"/>
    </row>
    <row r="43275" spans="5:5" ht="12" customHeight="1">
      <c r="E43275" s="576"/>
    </row>
    <row r="43276" spans="5:5" ht="12" customHeight="1">
      <c r="E43276" s="576"/>
    </row>
    <row r="43277" spans="5:5" ht="12" customHeight="1">
      <c r="E43277" s="576"/>
    </row>
    <row r="43278" spans="5:5" ht="12" customHeight="1">
      <c r="E43278" s="576"/>
    </row>
    <row r="43279" spans="5:5" ht="12" customHeight="1">
      <c r="E43279" s="576"/>
    </row>
    <row r="43280" spans="5:5" ht="12" customHeight="1">
      <c r="E43280" s="576"/>
    </row>
    <row r="43281" spans="5:5" ht="12" customHeight="1">
      <c r="E43281" s="576"/>
    </row>
    <row r="43282" spans="5:5" ht="12" customHeight="1">
      <c r="E43282" s="576"/>
    </row>
    <row r="43283" spans="5:5" ht="12" customHeight="1">
      <c r="E43283" s="576"/>
    </row>
    <row r="43284" spans="5:5" ht="12" customHeight="1">
      <c r="E43284" s="576"/>
    </row>
    <row r="43285" spans="5:5" ht="12" customHeight="1">
      <c r="E43285" s="576"/>
    </row>
    <row r="43286" spans="5:5" ht="12" customHeight="1">
      <c r="E43286" s="576"/>
    </row>
    <row r="43287" spans="5:5" ht="12" customHeight="1">
      <c r="E43287" s="576"/>
    </row>
    <row r="43288" spans="5:5" ht="12" customHeight="1">
      <c r="E43288" s="576"/>
    </row>
    <row r="43289" spans="5:5" ht="12" customHeight="1">
      <c r="E43289" s="576"/>
    </row>
    <row r="43290" spans="5:5" ht="12" customHeight="1">
      <c r="E43290" s="576"/>
    </row>
    <row r="43291" spans="5:5" ht="12" customHeight="1">
      <c r="E43291" s="576"/>
    </row>
    <row r="43292" spans="5:5" ht="12" customHeight="1">
      <c r="E43292" s="576"/>
    </row>
    <row r="43293" spans="5:5" ht="12" customHeight="1">
      <c r="E43293" s="576"/>
    </row>
    <row r="43294" spans="5:5" ht="12" customHeight="1">
      <c r="E43294" s="576"/>
    </row>
    <row r="43295" spans="5:5" ht="12" customHeight="1">
      <c r="E43295" s="576"/>
    </row>
    <row r="43296" spans="5:5" ht="12" customHeight="1">
      <c r="E43296" s="576"/>
    </row>
    <row r="43297" spans="5:5" ht="12" customHeight="1">
      <c r="E43297" s="576"/>
    </row>
    <row r="43298" spans="5:5" ht="12" customHeight="1">
      <c r="E43298" s="576"/>
    </row>
    <row r="43299" spans="5:5" ht="12" customHeight="1">
      <c r="E43299" s="576"/>
    </row>
    <row r="43300" spans="5:5" ht="12" customHeight="1">
      <c r="E43300" s="576"/>
    </row>
    <row r="43301" spans="5:5" ht="12" customHeight="1">
      <c r="E43301" s="576"/>
    </row>
    <row r="43302" spans="5:5" ht="12" customHeight="1">
      <c r="E43302" s="576"/>
    </row>
    <row r="43303" spans="5:5" ht="12" customHeight="1">
      <c r="E43303" s="576"/>
    </row>
    <row r="43304" spans="5:5" ht="12" customHeight="1">
      <c r="E43304" s="576"/>
    </row>
    <row r="43305" spans="5:5" ht="12" customHeight="1">
      <c r="E43305" s="576"/>
    </row>
    <row r="43306" spans="5:5" ht="12" customHeight="1">
      <c r="E43306" s="576"/>
    </row>
    <row r="43307" spans="5:5" ht="12" customHeight="1">
      <c r="E43307" s="576"/>
    </row>
    <row r="43308" spans="5:5" ht="12" customHeight="1">
      <c r="E43308" s="576"/>
    </row>
    <row r="43309" spans="5:5" ht="12" customHeight="1">
      <c r="E43309" s="576"/>
    </row>
    <row r="43310" spans="5:5" ht="12" customHeight="1">
      <c r="E43310" s="576"/>
    </row>
    <row r="43311" spans="5:5" ht="12" customHeight="1">
      <c r="E43311" s="576"/>
    </row>
    <row r="43312" spans="5:5" ht="12" customHeight="1">
      <c r="E43312" s="576"/>
    </row>
    <row r="43313" spans="5:5" ht="12" customHeight="1">
      <c r="E43313" s="576"/>
    </row>
    <row r="43314" spans="5:5" ht="12" customHeight="1">
      <c r="E43314" s="576"/>
    </row>
    <row r="43315" spans="5:5" ht="12" customHeight="1">
      <c r="E43315" s="576"/>
    </row>
    <row r="43316" spans="5:5" ht="12" customHeight="1">
      <c r="E43316" s="576"/>
    </row>
    <row r="43317" spans="5:5" ht="12" customHeight="1">
      <c r="E43317" s="576"/>
    </row>
    <row r="43318" spans="5:5" ht="12" customHeight="1">
      <c r="E43318" s="576"/>
    </row>
    <row r="43319" spans="5:5" ht="12" customHeight="1">
      <c r="E43319" s="576"/>
    </row>
    <row r="43320" spans="5:5" ht="12" customHeight="1">
      <c r="E43320" s="576"/>
    </row>
    <row r="43321" spans="5:5" ht="12" customHeight="1">
      <c r="E43321" s="576"/>
    </row>
    <row r="43322" spans="5:5" ht="12" customHeight="1">
      <c r="E43322" s="576"/>
    </row>
    <row r="43323" spans="5:5" ht="12" customHeight="1">
      <c r="E43323" s="576"/>
    </row>
    <row r="43324" spans="5:5" ht="12" customHeight="1">
      <c r="E43324" s="576"/>
    </row>
    <row r="43325" spans="5:5" ht="12" customHeight="1">
      <c r="E43325" s="576"/>
    </row>
    <row r="43326" spans="5:5" ht="12" customHeight="1">
      <c r="E43326" s="576"/>
    </row>
    <row r="43327" spans="5:5" ht="12" customHeight="1">
      <c r="E43327" s="576"/>
    </row>
    <row r="43328" spans="5:5" ht="12" customHeight="1">
      <c r="E43328" s="576"/>
    </row>
    <row r="43329" spans="5:5" ht="12" customHeight="1">
      <c r="E43329" s="576"/>
    </row>
    <row r="43330" spans="5:5" ht="12" customHeight="1">
      <c r="E43330" s="576"/>
    </row>
    <row r="43331" spans="5:5" ht="12" customHeight="1">
      <c r="E43331" s="576"/>
    </row>
    <row r="43332" spans="5:5" ht="12" customHeight="1">
      <c r="E43332" s="576"/>
    </row>
    <row r="43333" spans="5:5" ht="12" customHeight="1">
      <c r="E43333" s="576"/>
    </row>
    <row r="43334" spans="5:5" ht="12" customHeight="1">
      <c r="E43334" s="576"/>
    </row>
    <row r="43335" spans="5:5" ht="12" customHeight="1">
      <c r="E43335" s="576"/>
    </row>
    <row r="43336" spans="5:5" ht="12" customHeight="1">
      <c r="E43336" s="576"/>
    </row>
    <row r="43337" spans="5:5" ht="12" customHeight="1">
      <c r="E43337" s="576"/>
    </row>
    <row r="43338" spans="5:5" ht="12" customHeight="1">
      <c r="E43338" s="576"/>
    </row>
    <row r="43339" spans="5:5" ht="12" customHeight="1">
      <c r="E43339" s="576"/>
    </row>
    <row r="43340" spans="5:5" ht="12" customHeight="1">
      <c r="E43340" s="576"/>
    </row>
    <row r="43341" spans="5:5" ht="12" customHeight="1">
      <c r="E43341" s="576"/>
    </row>
    <row r="43342" spans="5:5" ht="12" customHeight="1">
      <c r="E43342" s="576"/>
    </row>
    <row r="43343" spans="5:5" ht="12" customHeight="1">
      <c r="E43343" s="576"/>
    </row>
    <row r="43344" spans="5:5" ht="12" customHeight="1">
      <c r="E43344" s="576"/>
    </row>
    <row r="43345" spans="5:5" ht="12" customHeight="1">
      <c r="E43345" s="576"/>
    </row>
    <row r="43346" spans="5:5" ht="12" customHeight="1">
      <c r="E43346" s="576"/>
    </row>
    <row r="43347" spans="5:5" ht="12" customHeight="1">
      <c r="E43347" s="576"/>
    </row>
    <row r="43348" spans="5:5" ht="12" customHeight="1">
      <c r="E43348" s="576"/>
    </row>
    <row r="43349" spans="5:5" ht="12" customHeight="1">
      <c r="E43349" s="576"/>
    </row>
    <row r="43350" spans="5:5" ht="12" customHeight="1">
      <c r="E43350" s="576"/>
    </row>
    <row r="43351" spans="5:5" ht="12" customHeight="1">
      <c r="E43351" s="576"/>
    </row>
    <row r="43352" spans="5:5" ht="12" customHeight="1">
      <c r="E43352" s="576"/>
    </row>
    <row r="43353" spans="5:5" ht="12" customHeight="1">
      <c r="E43353" s="576"/>
    </row>
    <row r="43354" spans="5:5" ht="12" customHeight="1">
      <c r="E43354" s="576"/>
    </row>
    <row r="43355" spans="5:5" ht="12" customHeight="1">
      <c r="E43355" s="576"/>
    </row>
    <row r="43356" spans="5:5" ht="12" customHeight="1">
      <c r="E43356" s="576"/>
    </row>
    <row r="43357" spans="5:5" ht="12" customHeight="1">
      <c r="E43357" s="576"/>
    </row>
    <row r="43358" spans="5:5" ht="12" customHeight="1">
      <c r="E43358" s="576"/>
    </row>
    <row r="43359" spans="5:5" ht="12" customHeight="1">
      <c r="E43359" s="576"/>
    </row>
    <row r="43360" spans="5:5" ht="12" customHeight="1">
      <c r="E43360" s="576"/>
    </row>
    <row r="43361" spans="5:5" ht="12" customHeight="1">
      <c r="E43361" s="576"/>
    </row>
    <row r="43362" spans="5:5" ht="12" customHeight="1">
      <c r="E43362" s="576"/>
    </row>
    <row r="43363" spans="5:5" ht="12" customHeight="1">
      <c r="E43363" s="576"/>
    </row>
    <row r="43364" spans="5:5" ht="12" customHeight="1">
      <c r="E43364" s="576"/>
    </row>
    <row r="43365" spans="5:5" ht="12" customHeight="1">
      <c r="E43365" s="576"/>
    </row>
    <row r="43366" spans="5:5" ht="12" customHeight="1">
      <c r="E43366" s="576"/>
    </row>
    <row r="43367" spans="5:5" ht="12" customHeight="1">
      <c r="E43367" s="576"/>
    </row>
    <row r="43368" spans="5:5" ht="12" customHeight="1">
      <c r="E43368" s="576"/>
    </row>
    <row r="43369" spans="5:5" ht="12" customHeight="1">
      <c r="E43369" s="576"/>
    </row>
    <row r="43370" spans="5:5" ht="12" customHeight="1">
      <c r="E43370" s="576"/>
    </row>
    <row r="43371" spans="5:5" ht="12" customHeight="1">
      <c r="E43371" s="576"/>
    </row>
    <row r="43372" spans="5:5" ht="12" customHeight="1">
      <c r="E43372" s="576"/>
    </row>
    <row r="43373" spans="5:5" ht="12" customHeight="1">
      <c r="E43373" s="576"/>
    </row>
    <row r="43374" spans="5:5" ht="12" customHeight="1">
      <c r="E43374" s="576"/>
    </row>
    <row r="43375" spans="5:5" ht="12" customHeight="1">
      <c r="E43375" s="576"/>
    </row>
    <row r="43376" spans="5:5" ht="12" customHeight="1">
      <c r="E43376" s="576"/>
    </row>
    <row r="43377" spans="5:5" ht="12" customHeight="1">
      <c r="E43377" s="576"/>
    </row>
    <row r="43378" spans="5:5" ht="12" customHeight="1">
      <c r="E43378" s="576"/>
    </row>
    <row r="43379" spans="5:5" ht="12" customHeight="1">
      <c r="E43379" s="576"/>
    </row>
    <row r="43380" spans="5:5" ht="12" customHeight="1">
      <c r="E43380" s="576"/>
    </row>
    <row r="43381" spans="5:5" ht="12" customHeight="1">
      <c r="E43381" s="576"/>
    </row>
    <row r="43382" spans="5:5" ht="12" customHeight="1">
      <c r="E43382" s="576"/>
    </row>
    <row r="43383" spans="5:5" ht="12" customHeight="1">
      <c r="E43383" s="576"/>
    </row>
    <row r="43384" spans="5:5" ht="12" customHeight="1">
      <c r="E43384" s="576"/>
    </row>
    <row r="43385" spans="5:5" ht="12" customHeight="1">
      <c r="E43385" s="576"/>
    </row>
    <row r="43386" spans="5:5" ht="12" customHeight="1">
      <c r="E43386" s="576"/>
    </row>
    <row r="43387" spans="5:5" ht="12" customHeight="1">
      <c r="E43387" s="576"/>
    </row>
    <row r="43388" spans="5:5" ht="12" customHeight="1">
      <c r="E43388" s="576"/>
    </row>
    <row r="43389" spans="5:5" ht="12" customHeight="1">
      <c r="E43389" s="576"/>
    </row>
    <row r="43390" spans="5:5" ht="12" customHeight="1">
      <c r="E43390" s="576"/>
    </row>
    <row r="43391" spans="5:5" ht="12" customHeight="1">
      <c r="E43391" s="576"/>
    </row>
    <row r="43392" spans="5:5" ht="12" customHeight="1">
      <c r="E43392" s="576"/>
    </row>
    <row r="43393" spans="5:5" ht="12" customHeight="1">
      <c r="E43393" s="576"/>
    </row>
    <row r="43394" spans="5:5" ht="12" customHeight="1">
      <c r="E43394" s="576"/>
    </row>
    <row r="43395" spans="5:5" ht="12" customHeight="1">
      <c r="E43395" s="576"/>
    </row>
    <row r="43396" spans="5:5" ht="12" customHeight="1">
      <c r="E43396" s="576"/>
    </row>
    <row r="43397" spans="5:5" ht="12" customHeight="1">
      <c r="E43397" s="576"/>
    </row>
    <row r="43398" spans="5:5" ht="12" customHeight="1">
      <c r="E43398" s="576"/>
    </row>
    <row r="43399" spans="5:5" ht="12" customHeight="1">
      <c r="E43399" s="576"/>
    </row>
    <row r="43400" spans="5:5" ht="12" customHeight="1">
      <c r="E43400" s="576"/>
    </row>
    <row r="43401" spans="5:5" ht="12" customHeight="1">
      <c r="E43401" s="576"/>
    </row>
    <row r="43402" spans="5:5" ht="12" customHeight="1">
      <c r="E43402" s="576"/>
    </row>
    <row r="43403" spans="5:5" ht="12" customHeight="1">
      <c r="E43403" s="576"/>
    </row>
    <row r="43404" spans="5:5" ht="12" customHeight="1">
      <c r="E43404" s="576"/>
    </row>
    <row r="43405" spans="5:5" ht="12" customHeight="1">
      <c r="E43405" s="576"/>
    </row>
    <row r="43406" spans="5:5" ht="12" customHeight="1">
      <c r="E43406" s="576"/>
    </row>
    <row r="43407" spans="5:5" ht="12" customHeight="1">
      <c r="E43407" s="576"/>
    </row>
    <row r="43408" spans="5:5" ht="12" customHeight="1">
      <c r="E43408" s="576"/>
    </row>
    <row r="43409" spans="5:5" ht="12" customHeight="1">
      <c r="E43409" s="576"/>
    </row>
    <row r="43410" spans="5:5" ht="12" customHeight="1">
      <c r="E43410" s="576"/>
    </row>
    <row r="43411" spans="5:5" ht="12" customHeight="1">
      <c r="E43411" s="576"/>
    </row>
    <row r="43412" spans="5:5" ht="12" customHeight="1">
      <c r="E43412" s="576"/>
    </row>
    <row r="43413" spans="5:5" ht="12" customHeight="1">
      <c r="E43413" s="576"/>
    </row>
    <row r="43414" spans="5:5" ht="12" customHeight="1">
      <c r="E43414" s="576"/>
    </row>
    <row r="43415" spans="5:5" ht="12" customHeight="1">
      <c r="E43415" s="576"/>
    </row>
    <row r="43416" spans="5:5" ht="12" customHeight="1">
      <c r="E43416" s="576"/>
    </row>
    <row r="43417" spans="5:5" ht="12" customHeight="1">
      <c r="E43417" s="576"/>
    </row>
    <row r="43418" spans="5:5" ht="12" customHeight="1">
      <c r="E43418" s="576"/>
    </row>
    <row r="43419" spans="5:5" ht="12" customHeight="1">
      <c r="E43419" s="576"/>
    </row>
    <row r="43420" spans="5:5" ht="12" customHeight="1">
      <c r="E43420" s="576"/>
    </row>
    <row r="43421" spans="5:5" ht="12" customHeight="1">
      <c r="E43421" s="576"/>
    </row>
    <row r="43422" spans="5:5" ht="12" customHeight="1">
      <c r="E43422" s="576"/>
    </row>
    <row r="43423" spans="5:5" ht="12" customHeight="1">
      <c r="E43423" s="576"/>
    </row>
    <row r="43424" spans="5:5" ht="12" customHeight="1">
      <c r="E43424" s="576"/>
    </row>
    <row r="43425" spans="5:5" ht="12" customHeight="1">
      <c r="E43425" s="576"/>
    </row>
    <row r="43426" spans="5:5" ht="12" customHeight="1">
      <c r="E43426" s="576"/>
    </row>
    <row r="43427" spans="5:5" ht="12" customHeight="1">
      <c r="E43427" s="576"/>
    </row>
    <row r="43428" spans="5:5" ht="12" customHeight="1">
      <c r="E43428" s="576"/>
    </row>
    <row r="43429" spans="5:5" ht="12" customHeight="1">
      <c r="E43429" s="576"/>
    </row>
    <row r="43430" spans="5:5" ht="12" customHeight="1">
      <c r="E43430" s="576"/>
    </row>
    <row r="43431" spans="5:5" ht="12" customHeight="1">
      <c r="E43431" s="576"/>
    </row>
    <row r="43432" spans="5:5" ht="12" customHeight="1">
      <c r="E43432" s="576"/>
    </row>
    <row r="43433" spans="5:5" ht="12" customHeight="1">
      <c r="E43433" s="576"/>
    </row>
    <row r="43434" spans="5:5" ht="12" customHeight="1">
      <c r="E43434" s="576"/>
    </row>
    <row r="43435" spans="5:5" ht="12" customHeight="1">
      <c r="E43435" s="576"/>
    </row>
    <row r="43436" spans="5:5" ht="12" customHeight="1">
      <c r="E43436" s="576"/>
    </row>
    <row r="43437" spans="5:5" ht="12" customHeight="1">
      <c r="E43437" s="576"/>
    </row>
    <row r="43438" spans="5:5" ht="12" customHeight="1">
      <c r="E43438" s="576"/>
    </row>
    <row r="43439" spans="5:5" ht="12" customHeight="1">
      <c r="E43439" s="576"/>
    </row>
    <row r="43440" spans="5:5" ht="12" customHeight="1">
      <c r="E43440" s="576"/>
    </row>
    <row r="43441" spans="5:5" ht="12" customHeight="1">
      <c r="E43441" s="576"/>
    </row>
    <row r="43442" spans="5:5" ht="12" customHeight="1">
      <c r="E43442" s="576"/>
    </row>
    <row r="43443" spans="5:5" ht="12" customHeight="1">
      <c r="E43443" s="576"/>
    </row>
    <row r="43444" spans="5:5" ht="12" customHeight="1">
      <c r="E43444" s="576"/>
    </row>
    <row r="43445" spans="5:5" ht="12" customHeight="1">
      <c r="E43445" s="576"/>
    </row>
    <row r="43446" spans="5:5" ht="12" customHeight="1">
      <c r="E43446" s="576"/>
    </row>
    <row r="43447" spans="5:5" ht="12" customHeight="1">
      <c r="E43447" s="576"/>
    </row>
    <row r="43448" spans="5:5" ht="12" customHeight="1">
      <c r="E43448" s="576"/>
    </row>
    <row r="43449" spans="5:5" ht="12" customHeight="1">
      <c r="E43449" s="576"/>
    </row>
    <row r="43450" spans="5:5" ht="12" customHeight="1">
      <c r="E43450" s="576"/>
    </row>
    <row r="43451" spans="5:5" ht="12" customHeight="1">
      <c r="E43451" s="576"/>
    </row>
    <row r="43452" spans="5:5" ht="12" customHeight="1">
      <c r="E43452" s="576"/>
    </row>
    <row r="43453" spans="5:5" ht="12" customHeight="1">
      <c r="E43453" s="576"/>
    </row>
    <row r="43454" spans="5:5" ht="12" customHeight="1">
      <c r="E43454" s="576"/>
    </row>
    <row r="43455" spans="5:5" ht="12" customHeight="1">
      <c r="E43455" s="576"/>
    </row>
    <row r="43456" spans="5:5" ht="12" customHeight="1">
      <c r="E43456" s="576"/>
    </row>
    <row r="43457" spans="5:5" ht="12" customHeight="1">
      <c r="E43457" s="576"/>
    </row>
    <row r="43458" spans="5:5" ht="12" customHeight="1">
      <c r="E43458" s="576"/>
    </row>
    <row r="43459" spans="5:5" ht="12" customHeight="1">
      <c r="E43459" s="576"/>
    </row>
    <row r="43460" spans="5:5" ht="12" customHeight="1">
      <c r="E43460" s="576"/>
    </row>
    <row r="43461" spans="5:5" ht="12" customHeight="1">
      <c r="E43461" s="576"/>
    </row>
    <row r="43462" spans="5:5" ht="12" customHeight="1">
      <c r="E43462" s="576"/>
    </row>
    <row r="43463" spans="5:5" ht="12" customHeight="1">
      <c r="E43463" s="576"/>
    </row>
    <row r="43464" spans="5:5" ht="12" customHeight="1">
      <c r="E43464" s="576"/>
    </row>
    <row r="43465" spans="5:5" ht="12" customHeight="1">
      <c r="E43465" s="576"/>
    </row>
    <row r="43466" spans="5:5" ht="12" customHeight="1">
      <c r="E43466" s="576"/>
    </row>
    <row r="43467" spans="5:5" ht="12" customHeight="1">
      <c r="E43467" s="576"/>
    </row>
    <row r="43468" spans="5:5" ht="12" customHeight="1">
      <c r="E43468" s="576"/>
    </row>
    <row r="43469" spans="5:5" ht="12" customHeight="1">
      <c r="E43469" s="576"/>
    </row>
    <row r="43470" spans="5:5" ht="12" customHeight="1">
      <c r="E43470" s="576"/>
    </row>
    <row r="43471" spans="5:5" ht="12" customHeight="1">
      <c r="E43471" s="576"/>
    </row>
    <row r="43472" spans="5:5" ht="12" customHeight="1">
      <c r="E43472" s="576"/>
    </row>
    <row r="43473" spans="5:5" ht="12" customHeight="1">
      <c r="E43473" s="576"/>
    </row>
    <row r="43474" spans="5:5" ht="12" customHeight="1">
      <c r="E43474" s="576"/>
    </row>
    <row r="43475" spans="5:5" ht="12" customHeight="1">
      <c r="E43475" s="576"/>
    </row>
    <row r="43476" spans="5:5" ht="12" customHeight="1">
      <c r="E43476" s="576"/>
    </row>
    <row r="43477" spans="5:5" ht="12" customHeight="1">
      <c r="E43477" s="576"/>
    </row>
    <row r="43478" spans="5:5" ht="12" customHeight="1">
      <c r="E43478" s="576"/>
    </row>
    <row r="43479" spans="5:5" ht="12" customHeight="1">
      <c r="E43479" s="576"/>
    </row>
    <row r="43480" spans="5:5" ht="12" customHeight="1">
      <c r="E43480" s="576"/>
    </row>
    <row r="43481" spans="5:5" ht="12" customHeight="1">
      <c r="E43481" s="576"/>
    </row>
    <row r="43482" spans="5:5" ht="12" customHeight="1">
      <c r="E43482" s="576"/>
    </row>
    <row r="43483" spans="5:5" ht="12" customHeight="1">
      <c r="E43483" s="576"/>
    </row>
    <row r="43484" spans="5:5" ht="12" customHeight="1">
      <c r="E43484" s="576"/>
    </row>
    <row r="43485" spans="5:5" ht="12" customHeight="1">
      <c r="E43485" s="576"/>
    </row>
    <row r="43486" spans="5:5" ht="12" customHeight="1">
      <c r="E43486" s="576"/>
    </row>
    <row r="43487" spans="5:5" ht="12" customHeight="1">
      <c r="E43487" s="576"/>
    </row>
    <row r="43488" spans="5:5" ht="12" customHeight="1">
      <c r="E43488" s="576"/>
    </row>
    <row r="43489" spans="5:5" ht="12" customHeight="1">
      <c r="E43489" s="576"/>
    </row>
    <row r="43490" spans="5:5" ht="12" customHeight="1">
      <c r="E43490" s="576"/>
    </row>
    <row r="43491" spans="5:5" ht="12" customHeight="1">
      <c r="E43491" s="576"/>
    </row>
    <row r="43492" spans="5:5" ht="12" customHeight="1">
      <c r="E43492" s="576"/>
    </row>
    <row r="43493" spans="5:5" ht="12" customHeight="1">
      <c r="E43493" s="576"/>
    </row>
    <row r="43494" spans="5:5" ht="12" customHeight="1">
      <c r="E43494" s="576"/>
    </row>
    <row r="43495" spans="5:5" ht="12" customHeight="1">
      <c r="E43495" s="576"/>
    </row>
    <row r="43496" spans="5:5" ht="12" customHeight="1">
      <c r="E43496" s="576"/>
    </row>
    <row r="43497" spans="5:5" ht="12" customHeight="1">
      <c r="E43497" s="576"/>
    </row>
    <row r="43498" spans="5:5" ht="12" customHeight="1">
      <c r="E43498" s="576"/>
    </row>
    <row r="43499" spans="5:5" ht="12" customHeight="1">
      <c r="E43499" s="576"/>
    </row>
    <row r="43500" spans="5:5" ht="12" customHeight="1">
      <c r="E43500" s="576"/>
    </row>
    <row r="43501" spans="5:5" ht="12" customHeight="1">
      <c r="E43501" s="576"/>
    </row>
    <row r="43502" spans="5:5" ht="12" customHeight="1">
      <c r="E43502" s="576"/>
    </row>
    <row r="43503" spans="5:5" ht="12" customHeight="1">
      <c r="E43503" s="576"/>
    </row>
    <row r="43504" spans="5:5" ht="12" customHeight="1">
      <c r="E43504" s="576"/>
    </row>
    <row r="43505" spans="5:5" ht="12" customHeight="1">
      <c r="E43505" s="576"/>
    </row>
    <row r="43506" spans="5:5" ht="12" customHeight="1">
      <c r="E43506" s="576"/>
    </row>
    <row r="43507" spans="5:5" ht="12" customHeight="1">
      <c r="E43507" s="576"/>
    </row>
    <row r="43508" spans="5:5" ht="12" customHeight="1">
      <c r="E43508" s="576"/>
    </row>
    <row r="43509" spans="5:5" ht="12" customHeight="1">
      <c r="E43509" s="576"/>
    </row>
    <row r="43510" spans="5:5" ht="12" customHeight="1">
      <c r="E43510" s="576"/>
    </row>
    <row r="43511" spans="5:5" ht="12" customHeight="1">
      <c r="E43511" s="576"/>
    </row>
    <row r="43512" spans="5:5" ht="12" customHeight="1">
      <c r="E43512" s="576"/>
    </row>
    <row r="43513" spans="5:5" ht="12" customHeight="1">
      <c r="E43513" s="576"/>
    </row>
    <row r="43514" spans="5:5" ht="12" customHeight="1">
      <c r="E43514" s="576"/>
    </row>
    <row r="43515" spans="5:5" ht="12" customHeight="1">
      <c r="E43515" s="576"/>
    </row>
    <row r="43516" spans="5:5" ht="12" customHeight="1">
      <c r="E43516" s="576"/>
    </row>
    <row r="43517" spans="5:5" ht="12" customHeight="1">
      <c r="E43517" s="576"/>
    </row>
    <row r="43518" spans="5:5" ht="12" customHeight="1">
      <c r="E43518" s="576"/>
    </row>
    <row r="43519" spans="5:5" ht="12" customHeight="1">
      <c r="E43519" s="576"/>
    </row>
    <row r="43520" spans="5:5" ht="12" customHeight="1">
      <c r="E43520" s="576"/>
    </row>
    <row r="43521" spans="5:5" ht="12" customHeight="1">
      <c r="E43521" s="576"/>
    </row>
    <row r="43522" spans="5:5" ht="12" customHeight="1">
      <c r="E43522" s="576"/>
    </row>
    <row r="43523" spans="5:5" ht="12" customHeight="1">
      <c r="E43523" s="576"/>
    </row>
    <row r="43524" spans="5:5" ht="12" customHeight="1">
      <c r="E43524" s="576"/>
    </row>
    <row r="43525" spans="5:5" ht="12" customHeight="1">
      <c r="E43525" s="576"/>
    </row>
    <row r="43526" spans="5:5" ht="12" customHeight="1">
      <c r="E43526" s="576"/>
    </row>
    <row r="43527" spans="5:5" ht="12" customHeight="1">
      <c r="E43527" s="576"/>
    </row>
    <row r="43528" spans="5:5" ht="12" customHeight="1">
      <c r="E43528" s="576"/>
    </row>
    <row r="43529" spans="5:5" ht="12" customHeight="1">
      <c r="E43529" s="576"/>
    </row>
    <row r="43530" spans="5:5" ht="12" customHeight="1">
      <c r="E43530" s="576"/>
    </row>
    <row r="43531" spans="5:5" ht="12" customHeight="1">
      <c r="E43531" s="576"/>
    </row>
    <row r="43532" spans="5:5" ht="12" customHeight="1">
      <c r="E43532" s="576"/>
    </row>
    <row r="43533" spans="5:5" ht="12" customHeight="1">
      <c r="E43533" s="576"/>
    </row>
    <row r="43534" spans="5:5" ht="12" customHeight="1">
      <c r="E43534" s="576"/>
    </row>
    <row r="43535" spans="5:5" ht="12" customHeight="1">
      <c r="E43535" s="576"/>
    </row>
    <row r="43536" spans="5:5" ht="12" customHeight="1">
      <c r="E43536" s="576"/>
    </row>
    <row r="43537" spans="5:5" ht="12" customHeight="1">
      <c r="E43537" s="576"/>
    </row>
    <row r="43538" spans="5:5" ht="12" customHeight="1">
      <c r="E43538" s="576"/>
    </row>
    <row r="43539" spans="5:5" ht="12" customHeight="1">
      <c r="E43539" s="576"/>
    </row>
    <row r="43540" spans="5:5" ht="12" customHeight="1">
      <c r="E43540" s="576"/>
    </row>
    <row r="43541" spans="5:5" ht="12" customHeight="1">
      <c r="E43541" s="576"/>
    </row>
    <row r="43542" spans="5:5" ht="12" customHeight="1">
      <c r="E43542" s="576"/>
    </row>
    <row r="43543" spans="5:5" ht="12" customHeight="1">
      <c r="E43543" s="576"/>
    </row>
    <row r="43544" spans="5:5" ht="12" customHeight="1">
      <c r="E43544" s="576"/>
    </row>
    <row r="43545" spans="5:5" ht="12" customHeight="1">
      <c r="E43545" s="576"/>
    </row>
    <row r="43546" spans="5:5" ht="12" customHeight="1">
      <c r="E43546" s="576"/>
    </row>
    <row r="43547" spans="5:5" ht="12" customHeight="1">
      <c r="E43547" s="576"/>
    </row>
    <row r="43548" spans="5:5" ht="12" customHeight="1">
      <c r="E43548" s="576"/>
    </row>
    <row r="43549" spans="5:5" ht="12" customHeight="1">
      <c r="E43549" s="576"/>
    </row>
    <row r="43550" spans="5:5" ht="12" customHeight="1">
      <c r="E43550" s="576"/>
    </row>
    <row r="43551" spans="5:5" ht="12" customHeight="1">
      <c r="E43551" s="576"/>
    </row>
    <row r="43552" spans="5:5" ht="12" customHeight="1">
      <c r="E43552" s="576"/>
    </row>
    <row r="43553" spans="5:5" ht="12" customHeight="1">
      <c r="E43553" s="576"/>
    </row>
    <row r="43554" spans="5:5" ht="12" customHeight="1">
      <c r="E43554" s="576"/>
    </row>
    <row r="43555" spans="5:5" ht="12" customHeight="1">
      <c r="E43555" s="576"/>
    </row>
    <row r="43556" spans="5:5" ht="12" customHeight="1">
      <c r="E43556" s="576"/>
    </row>
    <row r="43557" spans="5:5" ht="12" customHeight="1">
      <c r="E43557" s="576"/>
    </row>
    <row r="43558" spans="5:5" ht="12" customHeight="1">
      <c r="E43558" s="576"/>
    </row>
    <row r="43559" spans="5:5" ht="12" customHeight="1">
      <c r="E43559" s="576"/>
    </row>
    <row r="43560" spans="5:5" ht="12" customHeight="1">
      <c r="E43560" s="576"/>
    </row>
    <row r="43561" spans="5:5" ht="12" customHeight="1">
      <c r="E43561" s="576"/>
    </row>
    <row r="43562" spans="5:5" ht="12" customHeight="1">
      <c r="E43562" s="576"/>
    </row>
    <row r="43563" spans="5:5" ht="12" customHeight="1">
      <c r="E43563" s="576"/>
    </row>
    <row r="43564" spans="5:5" ht="12" customHeight="1">
      <c r="E43564" s="576"/>
    </row>
    <row r="43565" spans="5:5" ht="12" customHeight="1">
      <c r="E43565" s="576"/>
    </row>
    <row r="43566" spans="5:5" ht="12" customHeight="1">
      <c r="E43566" s="576"/>
    </row>
    <row r="43567" spans="5:5" ht="12" customHeight="1">
      <c r="E43567" s="576"/>
    </row>
    <row r="43568" spans="5:5" ht="12" customHeight="1">
      <c r="E43568" s="576"/>
    </row>
    <row r="43569" spans="5:5" ht="12" customHeight="1">
      <c r="E43569" s="576"/>
    </row>
    <row r="43570" spans="5:5" ht="12" customHeight="1">
      <c r="E43570" s="576"/>
    </row>
    <row r="43571" spans="5:5" ht="12" customHeight="1">
      <c r="E43571" s="576"/>
    </row>
    <row r="43572" spans="5:5" ht="12" customHeight="1">
      <c r="E43572" s="576"/>
    </row>
    <row r="43573" spans="5:5" ht="12" customHeight="1">
      <c r="E43573" s="576"/>
    </row>
    <row r="43574" spans="5:5" ht="12" customHeight="1">
      <c r="E43574" s="576"/>
    </row>
    <row r="43575" spans="5:5" ht="12" customHeight="1">
      <c r="E43575" s="576"/>
    </row>
    <row r="43576" spans="5:5" ht="12" customHeight="1">
      <c r="E43576" s="576"/>
    </row>
    <row r="43577" spans="5:5" ht="12" customHeight="1">
      <c r="E43577" s="576"/>
    </row>
    <row r="43578" spans="5:5" ht="12" customHeight="1">
      <c r="E43578" s="576"/>
    </row>
    <row r="43579" spans="5:5" ht="12" customHeight="1">
      <c r="E43579" s="576"/>
    </row>
    <row r="43580" spans="5:5" ht="12" customHeight="1">
      <c r="E43580" s="576"/>
    </row>
    <row r="43581" spans="5:5" ht="12" customHeight="1">
      <c r="E43581" s="576"/>
    </row>
    <row r="43582" spans="5:5" ht="12" customHeight="1">
      <c r="E43582" s="576"/>
    </row>
    <row r="43583" spans="5:5" ht="12" customHeight="1">
      <c r="E43583" s="576"/>
    </row>
    <row r="43584" spans="5:5" ht="12" customHeight="1">
      <c r="E43584" s="576"/>
    </row>
    <row r="43585" spans="5:5" ht="12" customHeight="1">
      <c r="E43585" s="576"/>
    </row>
    <row r="43586" spans="5:5" ht="12" customHeight="1">
      <c r="E43586" s="576"/>
    </row>
    <row r="43587" spans="5:5" ht="12" customHeight="1">
      <c r="E43587" s="576"/>
    </row>
    <row r="43588" spans="5:5" ht="12" customHeight="1">
      <c r="E43588" s="576"/>
    </row>
    <row r="43589" spans="5:5" ht="12" customHeight="1">
      <c r="E43589" s="576"/>
    </row>
    <row r="43590" spans="5:5" ht="12" customHeight="1">
      <c r="E43590" s="576"/>
    </row>
    <row r="43591" spans="5:5" ht="12" customHeight="1">
      <c r="E43591" s="576"/>
    </row>
    <row r="43592" spans="5:5" ht="12" customHeight="1">
      <c r="E43592" s="576"/>
    </row>
    <row r="43593" spans="5:5" ht="12" customHeight="1">
      <c r="E43593" s="576"/>
    </row>
    <row r="43594" spans="5:5" ht="12" customHeight="1">
      <c r="E43594" s="576"/>
    </row>
    <row r="43595" spans="5:5" ht="12" customHeight="1">
      <c r="E43595" s="576"/>
    </row>
    <row r="43596" spans="5:5" ht="12" customHeight="1">
      <c r="E43596" s="576"/>
    </row>
    <row r="43597" spans="5:5" ht="12" customHeight="1">
      <c r="E43597" s="576"/>
    </row>
    <row r="43598" spans="5:5" ht="12" customHeight="1">
      <c r="E43598" s="576"/>
    </row>
    <row r="43599" spans="5:5" ht="12" customHeight="1">
      <c r="E43599" s="576"/>
    </row>
    <row r="43600" spans="5:5" ht="12" customHeight="1">
      <c r="E43600" s="576"/>
    </row>
    <row r="43601" spans="5:5" ht="12" customHeight="1">
      <c r="E43601" s="576"/>
    </row>
    <row r="43602" spans="5:5" ht="12" customHeight="1">
      <c r="E43602" s="576"/>
    </row>
    <row r="43603" spans="5:5" ht="12" customHeight="1">
      <c r="E43603" s="576"/>
    </row>
    <row r="43604" spans="5:5" ht="12" customHeight="1">
      <c r="E43604" s="576"/>
    </row>
    <row r="43605" spans="5:5" ht="12" customHeight="1">
      <c r="E43605" s="576"/>
    </row>
    <row r="43606" spans="5:5" ht="12" customHeight="1">
      <c r="E43606" s="576"/>
    </row>
    <row r="43607" spans="5:5" ht="12" customHeight="1">
      <c r="E43607" s="576"/>
    </row>
    <row r="43608" spans="5:5" ht="12" customHeight="1">
      <c r="E43608" s="576"/>
    </row>
    <row r="43609" spans="5:5" ht="12" customHeight="1">
      <c r="E43609" s="576"/>
    </row>
    <row r="43610" spans="5:5" ht="12" customHeight="1">
      <c r="E43610" s="576"/>
    </row>
    <row r="43611" spans="5:5" ht="12" customHeight="1">
      <c r="E43611" s="576"/>
    </row>
    <row r="43612" spans="5:5" ht="12" customHeight="1">
      <c r="E43612" s="576"/>
    </row>
    <row r="43613" spans="5:5" ht="12" customHeight="1">
      <c r="E43613" s="576"/>
    </row>
    <row r="43614" spans="5:5" ht="12" customHeight="1">
      <c r="E43614" s="576"/>
    </row>
    <row r="43615" spans="5:5" ht="12" customHeight="1">
      <c r="E43615" s="576"/>
    </row>
    <row r="43616" spans="5:5" ht="12" customHeight="1">
      <c r="E43616" s="576"/>
    </row>
    <row r="43617" spans="5:5" ht="12" customHeight="1">
      <c r="E43617" s="576"/>
    </row>
    <row r="43618" spans="5:5" ht="12" customHeight="1">
      <c r="E43618" s="576"/>
    </row>
    <row r="43619" spans="5:5" ht="12" customHeight="1">
      <c r="E43619" s="576"/>
    </row>
    <row r="43620" spans="5:5" ht="12" customHeight="1">
      <c r="E43620" s="576"/>
    </row>
    <row r="43621" spans="5:5" ht="12" customHeight="1">
      <c r="E43621" s="576"/>
    </row>
    <row r="43622" spans="5:5" ht="12" customHeight="1">
      <c r="E43622" s="576"/>
    </row>
    <row r="43623" spans="5:5" ht="12" customHeight="1">
      <c r="E43623" s="576"/>
    </row>
    <row r="43624" spans="5:5" ht="12" customHeight="1">
      <c r="E43624" s="576"/>
    </row>
    <row r="43625" spans="5:5" ht="12" customHeight="1">
      <c r="E43625" s="576"/>
    </row>
    <row r="43626" spans="5:5" ht="12" customHeight="1">
      <c r="E43626" s="576"/>
    </row>
    <row r="43627" spans="5:5" ht="12" customHeight="1">
      <c r="E43627" s="576"/>
    </row>
    <row r="43628" spans="5:5" ht="12" customHeight="1">
      <c r="E43628" s="576"/>
    </row>
    <row r="43629" spans="5:5" ht="12" customHeight="1">
      <c r="E43629" s="576"/>
    </row>
    <row r="43630" spans="5:5" ht="12" customHeight="1">
      <c r="E43630" s="576"/>
    </row>
    <row r="43631" spans="5:5" ht="12" customHeight="1">
      <c r="E43631" s="576"/>
    </row>
    <row r="43632" spans="5:5" ht="12" customHeight="1">
      <c r="E43632" s="576"/>
    </row>
    <row r="43633" spans="5:5" ht="12" customHeight="1">
      <c r="E43633" s="576"/>
    </row>
    <row r="43634" spans="5:5" ht="12" customHeight="1">
      <c r="E43634" s="576"/>
    </row>
    <row r="43635" spans="5:5" ht="12" customHeight="1">
      <c r="E43635" s="576"/>
    </row>
    <row r="43636" spans="5:5" ht="12" customHeight="1">
      <c r="E43636" s="576"/>
    </row>
    <row r="43637" spans="5:5" ht="12" customHeight="1">
      <c r="E43637" s="576"/>
    </row>
    <row r="43638" spans="5:5" ht="12" customHeight="1">
      <c r="E43638" s="576"/>
    </row>
    <row r="43639" spans="5:5" ht="12" customHeight="1">
      <c r="E43639" s="576"/>
    </row>
    <row r="43640" spans="5:5" ht="12" customHeight="1">
      <c r="E43640" s="576"/>
    </row>
    <row r="43641" spans="5:5" ht="12" customHeight="1">
      <c r="E43641" s="576"/>
    </row>
    <row r="43642" spans="5:5" ht="12" customHeight="1">
      <c r="E43642" s="576"/>
    </row>
    <row r="43643" spans="5:5" ht="12" customHeight="1">
      <c r="E43643" s="576"/>
    </row>
    <row r="43644" spans="5:5" ht="12" customHeight="1">
      <c r="E43644" s="576"/>
    </row>
    <row r="43645" spans="5:5" ht="12" customHeight="1">
      <c r="E43645" s="576"/>
    </row>
    <row r="43646" spans="5:5" ht="12" customHeight="1">
      <c r="E43646" s="576"/>
    </row>
    <row r="43647" spans="5:5" ht="12" customHeight="1">
      <c r="E43647" s="576"/>
    </row>
    <row r="43648" spans="5:5" ht="12" customHeight="1">
      <c r="E43648" s="576"/>
    </row>
    <row r="43649" spans="5:5" ht="12" customHeight="1">
      <c r="E43649" s="576"/>
    </row>
    <row r="43650" spans="5:5" ht="12" customHeight="1">
      <c r="E43650" s="576"/>
    </row>
    <row r="43651" spans="5:5" ht="12" customHeight="1">
      <c r="E43651" s="576"/>
    </row>
    <row r="43652" spans="5:5" ht="12" customHeight="1">
      <c r="E43652" s="576"/>
    </row>
    <row r="43653" spans="5:5" ht="12" customHeight="1">
      <c r="E43653" s="576"/>
    </row>
    <row r="43654" spans="5:5" ht="12" customHeight="1">
      <c r="E43654" s="576"/>
    </row>
    <row r="43655" spans="5:5" ht="12" customHeight="1">
      <c r="E43655" s="576"/>
    </row>
    <row r="43656" spans="5:5" ht="12" customHeight="1">
      <c r="E43656" s="576"/>
    </row>
    <row r="43657" spans="5:5" ht="12" customHeight="1">
      <c r="E43657" s="576"/>
    </row>
    <row r="43658" spans="5:5" ht="12" customHeight="1">
      <c r="E43658" s="576"/>
    </row>
    <row r="43659" spans="5:5" ht="12" customHeight="1">
      <c r="E43659" s="576"/>
    </row>
    <row r="43660" spans="5:5" ht="12" customHeight="1">
      <c r="E43660" s="576"/>
    </row>
    <row r="43661" spans="5:5" ht="12" customHeight="1">
      <c r="E43661" s="576"/>
    </row>
    <row r="43662" spans="5:5" ht="12" customHeight="1">
      <c r="E43662" s="576"/>
    </row>
    <row r="43663" spans="5:5" ht="12" customHeight="1">
      <c r="E43663" s="576"/>
    </row>
    <row r="43664" spans="5:5" ht="12" customHeight="1">
      <c r="E43664" s="576"/>
    </row>
    <row r="43665" spans="5:5" ht="12" customHeight="1">
      <c r="E43665" s="576"/>
    </row>
    <row r="43666" spans="5:5" ht="12" customHeight="1">
      <c r="E43666" s="576"/>
    </row>
    <row r="43667" spans="5:5" ht="12" customHeight="1">
      <c r="E43667" s="576"/>
    </row>
    <row r="43668" spans="5:5" ht="12" customHeight="1">
      <c r="E43668" s="576"/>
    </row>
    <row r="43669" spans="5:5" ht="12" customHeight="1">
      <c r="E43669" s="576"/>
    </row>
    <row r="43670" spans="5:5" ht="12" customHeight="1">
      <c r="E43670" s="576"/>
    </row>
    <row r="43671" spans="5:5" ht="12" customHeight="1">
      <c r="E43671" s="576"/>
    </row>
    <row r="43672" spans="5:5" ht="12" customHeight="1">
      <c r="E43672" s="576"/>
    </row>
    <row r="43673" spans="5:5" ht="12" customHeight="1">
      <c r="E43673" s="576"/>
    </row>
    <row r="43674" spans="5:5" ht="12" customHeight="1">
      <c r="E43674" s="576"/>
    </row>
    <row r="43675" spans="5:5" ht="12" customHeight="1">
      <c r="E43675" s="576"/>
    </row>
    <row r="43676" spans="5:5" ht="12" customHeight="1">
      <c r="E43676" s="576"/>
    </row>
    <row r="43677" spans="5:5" ht="12" customHeight="1">
      <c r="E43677" s="576"/>
    </row>
    <row r="43678" spans="5:5" ht="12" customHeight="1">
      <c r="E43678" s="576"/>
    </row>
    <row r="43679" spans="5:5" ht="12" customHeight="1">
      <c r="E43679" s="576"/>
    </row>
    <row r="43680" spans="5:5" ht="12" customHeight="1">
      <c r="E43680" s="576"/>
    </row>
    <row r="43681" spans="5:5" ht="12" customHeight="1">
      <c r="E43681" s="576"/>
    </row>
    <row r="43682" spans="5:5" ht="12" customHeight="1">
      <c r="E43682" s="576"/>
    </row>
    <row r="43683" spans="5:5" ht="12" customHeight="1">
      <c r="E43683" s="576"/>
    </row>
    <row r="43684" spans="5:5" ht="12" customHeight="1">
      <c r="E43684" s="576"/>
    </row>
    <row r="43685" spans="5:5" ht="12" customHeight="1">
      <c r="E43685" s="576"/>
    </row>
    <row r="43686" spans="5:5" ht="12" customHeight="1">
      <c r="E43686" s="576"/>
    </row>
    <row r="43687" spans="5:5" ht="12" customHeight="1">
      <c r="E43687" s="576"/>
    </row>
    <row r="43688" spans="5:5" ht="12" customHeight="1">
      <c r="E43688" s="576"/>
    </row>
    <row r="43689" spans="5:5" ht="12" customHeight="1">
      <c r="E43689" s="576"/>
    </row>
    <row r="43690" spans="5:5" ht="12" customHeight="1">
      <c r="E43690" s="576"/>
    </row>
    <row r="43691" spans="5:5" ht="12" customHeight="1">
      <c r="E43691" s="576"/>
    </row>
    <row r="43692" spans="5:5" ht="12" customHeight="1">
      <c r="E43692" s="576"/>
    </row>
    <row r="43693" spans="5:5" ht="12" customHeight="1">
      <c r="E43693" s="576"/>
    </row>
    <row r="43694" spans="5:5" ht="12" customHeight="1">
      <c r="E43694" s="576"/>
    </row>
    <row r="43695" spans="5:5" ht="12" customHeight="1">
      <c r="E43695" s="576"/>
    </row>
    <row r="43696" spans="5:5" ht="12" customHeight="1">
      <c r="E43696" s="576"/>
    </row>
    <row r="43697" spans="5:5" ht="12" customHeight="1">
      <c r="E43697" s="576"/>
    </row>
    <row r="43698" spans="5:5" ht="12" customHeight="1">
      <c r="E43698" s="576"/>
    </row>
    <row r="43699" spans="5:5" ht="12" customHeight="1">
      <c r="E43699" s="576"/>
    </row>
    <row r="43700" spans="5:5" ht="12" customHeight="1">
      <c r="E43700" s="576"/>
    </row>
    <row r="43701" spans="5:5" ht="12" customHeight="1">
      <c r="E43701" s="576"/>
    </row>
    <row r="43702" spans="5:5" ht="12" customHeight="1">
      <c r="E43702" s="576"/>
    </row>
    <row r="43703" spans="5:5" ht="12" customHeight="1">
      <c r="E43703" s="576"/>
    </row>
    <row r="43704" spans="5:5" ht="12" customHeight="1">
      <c r="E43704" s="576"/>
    </row>
    <row r="43705" spans="5:5" ht="12" customHeight="1">
      <c r="E43705" s="576"/>
    </row>
    <row r="43706" spans="5:5" ht="12" customHeight="1">
      <c r="E43706" s="576"/>
    </row>
    <row r="43707" spans="5:5" ht="12" customHeight="1">
      <c r="E43707" s="576"/>
    </row>
    <row r="43708" spans="5:5" ht="12" customHeight="1">
      <c r="E43708" s="576"/>
    </row>
    <row r="43709" spans="5:5" ht="12" customHeight="1">
      <c r="E43709" s="576"/>
    </row>
    <row r="43710" spans="5:5" ht="12" customHeight="1">
      <c r="E43710" s="576"/>
    </row>
    <row r="43711" spans="5:5" ht="12" customHeight="1">
      <c r="E43711" s="576"/>
    </row>
    <row r="43712" spans="5:5" ht="12" customHeight="1">
      <c r="E43712" s="576"/>
    </row>
    <row r="43713" spans="5:5" ht="12" customHeight="1">
      <c r="E43713" s="576"/>
    </row>
    <row r="43714" spans="5:5" ht="12" customHeight="1">
      <c r="E43714" s="576"/>
    </row>
    <row r="43715" spans="5:5" ht="12" customHeight="1">
      <c r="E43715" s="576"/>
    </row>
    <row r="43716" spans="5:5" ht="12" customHeight="1">
      <c r="E43716" s="576"/>
    </row>
    <row r="43717" spans="5:5" ht="12" customHeight="1">
      <c r="E43717" s="576"/>
    </row>
    <row r="43718" spans="5:5" ht="12" customHeight="1">
      <c r="E43718" s="576"/>
    </row>
    <row r="43719" spans="5:5" ht="12" customHeight="1">
      <c r="E43719" s="576"/>
    </row>
    <row r="43720" spans="5:5" ht="12" customHeight="1">
      <c r="E43720" s="576"/>
    </row>
    <row r="43721" spans="5:5" ht="12" customHeight="1">
      <c r="E43721" s="576"/>
    </row>
    <row r="43722" spans="5:5" ht="12" customHeight="1">
      <c r="E43722" s="576"/>
    </row>
    <row r="43723" spans="5:5" ht="12" customHeight="1">
      <c r="E43723" s="576"/>
    </row>
    <row r="43724" spans="5:5" ht="12" customHeight="1">
      <c r="E43724" s="576"/>
    </row>
    <row r="43725" spans="5:5" ht="12" customHeight="1">
      <c r="E43725" s="576"/>
    </row>
    <row r="43726" spans="5:5" ht="12" customHeight="1">
      <c r="E43726" s="576"/>
    </row>
    <row r="43727" spans="5:5" ht="12" customHeight="1">
      <c r="E43727" s="576"/>
    </row>
    <row r="43728" spans="5:5" ht="12" customHeight="1">
      <c r="E43728" s="576"/>
    </row>
    <row r="43729" spans="5:5" ht="12" customHeight="1">
      <c r="E43729" s="576"/>
    </row>
    <row r="43730" spans="5:5" ht="12" customHeight="1">
      <c r="E43730" s="576"/>
    </row>
    <row r="43731" spans="5:5" ht="12" customHeight="1">
      <c r="E43731" s="576"/>
    </row>
    <row r="43732" spans="5:5" ht="12" customHeight="1">
      <c r="E43732" s="576"/>
    </row>
    <row r="43733" spans="5:5" ht="12" customHeight="1">
      <c r="E43733" s="576"/>
    </row>
    <row r="43734" spans="5:5" ht="12" customHeight="1">
      <c r="E43734" s="576"/>
    </row>
    <row r="43735" spans="5:5" ht="12" customHeight="1">
      <c r="E43735" s="576"/>
    </row>
    <row r="43736" spans="5:5" ht="12" customHeight="1">
      <c r="E43736" s="576"/>
    </row>
    <row r="43737" spans="5:5" ht="12" customHeight="1">
      <c r="E43737" s="576"/>
    </row>
    <row r="43738" spans="5:5" ht="12" customHeight="1">
      <c r="E43738" s="576"/>
    </row>
    <row r="43739" spans="5:5" ht="12" customHeight="1">
      <c r="E43739" s="576"/>
    </row>
    <row r="43740" spans="5:5" ht="12" customHeight="1">
      <c r="E43740" s="576"/>
    </row>
    <row r="43741" spans="5:5" ht="12" customHeight="1">
      <c r="E43741" s="576"/>
    </row>
    <row r="43742" spans="5:5" ht="12" customHeight="1">
      <c r="E43742" s="576"/>
    </row>
    <row r="43743" spans="5:5" ht="12" customHeight="1">
      <c r="E43743" s="576"/>
    </row>
    <row r="43744" spans="5:5" ht="12" customHeight="1">
      <c r="E43744" s="576"/>
    </row>
    <row r="43745" spans="5:5" ht="12" customHeight="1">
      <c r="E43745" s="576"/>
    </row>
    <row r="43746" spans="5:5" ht="12" customHeight="1">
      <c r="E43746" s="576"/>
    </row>
    <row r="43747" spans="5:5" ht="12" customHeight="1">
      <c r="E43747" s="576"/>
    </row>
    <row r="43748" spans="5:5" ht="12" customHeight="1">
      <c r="E43748" s="576"/>
    </row>
    <row r="43749" spans="5:5" ht="12" customHeight="1">
      <c r="E43749" s="576"/>
    </row>
    <row r="43750" spans="5:5" ht="12" customHeight="1">
      <c r="E43750" s="576"/>
    </row>
    <row r="43751" spans="5:5" ht="12" customHeight="1">
      <c r="E43751" s="576"/>
    </row>
    <row r="43752" spans="5:5" ht="12" customHeight="1">
      <c r="E43752" s="576"/>
    </row>
    <row r="43753" spans="5:5" ht="12" customHeight="1">
      <c r="E43753" s="576"/>
    </row>
    <row r="43754" spans="5:5" ht="12" customHeight="1">
      <c r="E43754" s="576"/>
    </row>
    <row r="43755" spans="5:5" ht="12" customHeight="1">
      <c r="E43755" s="576"/>
    </row>
    <row r="43756" spans="5:5" ht="12" customHeight="1">
      <c r="E43756" s="576"/>
    </row>
    <row r="43757" spans="5:5" ht="12" customHeight="1">
      <c r="E43757" s="576"/>
    </row>
    <row r="43758" spans="5:5" ht="12" customHeight="1">
      <c r="E43758" s="576"/>
    </row>
    <row r="43759" spans="5:5" ht="12" customHeight="1">
      <c r="E43759" s="576"/>
    </row>
    <row r="43760" spans="5:5" ht="12" customHeight="1">
      <c r="E43760" s="576"/>
    </row>
    <row r="43761" spans="5:5" ht="12" customHeight="1">
      <c r="E43761" s="576"/>
    </row>
    <row r="43762" spans="5:5" ht="12" customHeight="1">
      <c r="E43762" s="576"/>
    </row>
    <row r="43763" spans="5:5" ht="12" customHeight="1">
      <c r="E43763" s="576"/>
    </row>
    <row r="43764" spans="5:5" ht="12" customHeight="1">
      <c r="E43764" s="576"/>
    </row>
    <row r="43765" spans="5:5" ht="12" customHeight="1">
      <c r="E43765" s="576"/>
    </row>
    <row r="43766" spans="5:5" ht="12" customHeight="1">
      <c r="E43766" s="576"/>
    </row>
    <row r="43767" spans="5:5" ht="12" customHeight="1">
      <c r="E43767" s="576"/>
    </row>
    <row r="43768" spans="5:5" ht="12" customHeight="1">
      <c r="E43768" s="576"/>
    </row>
    <row r="43769" spans="5:5" ht="12" customHeight="1">
      <c r="E43769" s="576"/>
    </row>
    <row r="43770" spans="5:5" ht="12" customHeight="1">
      <c r="E43770" s="576"/>
    </row>
    <row r="43771" spans="5:5" ht="12" customHeight="1">
      <c r="E43771" s="576"/>
    </row>
    <row r="43772" spans="5:5" ht="12" customHeight="1">
      <c r="E43772" s="576"/>
    </row>
    <row r="43773" spans="5:5" ht="12" customHeight="1">
      <c r="E43773" s="576"/>
    </row>
    <row r="43774" spans="5:5" ht="12" customHeight="1">
      <c r="E43774" s="576"/>
    </row>
    <row r="43775" spans="5:5" ht="12" customHeight="1">
      <c r="E43775" s="576"/>
    </row>
    <row r="43776" spans="5:5" ht="12" customHeight="1">
      <c r="E43776" s="576"/>
    </row>
    <row r="43777" spans="5:5" ht="12" customHeight="1">
      <c r="E43777" s="576"/>
    </row>
    <row r="43778" spans="5:5" ht="12" customHeight="1">
      <c r="E43778" s="576"/>
    </row>
    <row r="43779" spans="5:5" ht="12" customHeight="1">
      <c r="E43779" s="576"/>
    </row>
    <row r="43780" spans="5:5" ht="12" customHeight="1">
      <c r="E43780" s="576"/>
    </row>
    <row r="43781" spans="5:5" ht="12" customHeight="1">
      <c r="E43781" s="576"/>
    </row>
    <row r="43782" spans="5:5" ht="12" customHeight="1">
      <c r="E43782" s="576"/>
    </row>
    <row r="43783" spans="5:5" ht="12" customHeight="1">
      <c r="E43783" s="576"/>
    </row>
    <row r="43784" spans="5:5" ht="12" customHeight="1">
      <c r="E43784" s="576"/>
    </row>
    <row r="43785" spans="5:5" ht="12" customHeight="1">
      <c r="E43785" s="576"/>
    </row>
    <row r="43786" spans="5:5" ht="12" customHeight="1">
      <c r="E43786" s="576"/>
    </row>
    <row r="43787" spans="5:5" ht="12" customHeight="1">
      <c r="E43787" s="576"/>
    </row>
    <row r="43788" spans="5:5" ht="12" customHeight="1">
      <c r="E43788" s="576"/>
    </row>
    <row r="43789" spans="5:5" ht="12" customHeight="1">
      <c r="E43789" s="576"/>
    </row>
    <row r="43790" spans="5:5" ht="12" customHeight="1">
      <c r="E43790" s="576"/>
    </row>
    <row r="43791" spans="5:5" ht="12" customHeight="1">
      <c r="E43791" s="576"/>
    </row>
    <row r="43792" spans="5:5" ht="12" customHeight="1">
      <c r="E43792" s="576"/>
    </row>
    <row r="43793" spans="5:5" ht="12" customHeight="1">
      <c r="E43793" s="576"/>
    </row>
    <row r="43794" spans="5:5" ht="12" customHeight="1">
      <c r="E43794" s="576"/>
    </row>
    <row r="43795" spans="5:5" ht="12" customHeight="1">
      <c r="E43795" s="576"/>
    </row>
    <row r="43796" spans="5:5" ht="12" customHeight="1">
      <c r="E43796" s="576"/>
    </row>
    <row r="43797" spans="5:5" ht="12" customHeight="1">
      <c r="E43797" s="576"/>
    </row>
    <row r="43798" spans="5:5" ht="12" customHeight="1">
      <c r="E43798" s="576"/>
    </row>
    <row r="43799" spans="5:5" ht="12" customHeight="1">
      <c r="E43799" s="576"/>
    </row>
    <row r="43800" spans="5:5" ht="12" customHeight="1">
      <c r="E43800" s="576"/>
    </row>
    <row r="43801" spans="5:5" ht="12" customHeight="1">
      <c r="E43801" s="576"/>
    </row>
    <row r="43802" spans="5:5" ht="12" customHeight="1">
      <c r="E43802" s="576"/>
    </row>
    <row r="43803" spans="5:5" ht="12" customHeight="1">
      <c r="E43803" s="576"/>
    </row>
    <row r="43804" spans="5:5" ht="12" customHeight="1">
      <c r="E43804" s="576"/>
    </row>
    <row r="43805" spans="5:5" ht="12" customHeight="1">
      <c r="E43805" s="576"/>
    </row>
    <row r="43806" spans="5:5" ht="12" customHeight="1">
      <c r="E43806" s="576"/>
    </row>
    <row r="43807" spans="5:5" ht="12" customHeight="1">
      <c r="E43807" s="576"/>
    </row>
    <row r="43808" spans="5:5" ht="12" customHeight="1">
      <c r="E43808" s="576"/>
    </row>
    <row r="43809" spans="5:5" ht="12" customHeight="1">
      <c r="E43809" s="576"/>
    </row>
    <row r="43810" spans="5:5" ht="12" customHeight="1">
      <c r="E43810" s="576"/>
    </row>
    <row r="43811" spans="5:5" ht="12" customHeight="1">
      <c r="E43811" s="576"/>
    </row>
    <row r="43812" spans="5:5" ht="12" customHeight="1">
      <c r="E43812" s="576"/>
    </row>
    <row r="43813" spans="5:5" ht="12" customHeight="1">
      <c r="E43813" s="576"/>
    </row>
    <row r="43814" spans="5:5" ht="12" customHeight="1">
      <c r="E43814" s="576"/>
    </row>
    <row r="43815" spans="5:5" ht="12" customHeight="1">
      <c r="E43815" s="576"/>
    </row>
    <row r="43816" spans="5:5" ht="12" customHeight="1">
      <c r="E43816" s="576"/>
    </row>
    <row r="43817" spans="5:5" ht="12" customHeight="1">
      <c r="E43817" s="576"/>
    </row>
    <row r="43818" spans="5:5" ht="12" customHeight="1">
      <c r="E43818" s="576"/>
    </row>
    <row r="43819" spans="5:5" ht="12" customHeight="1">
      <c r="E43819" s="576"/>
    </row>
    <row r="43820" spans="5:5" ht="12" customHeight="1">
      <c r="E43820" s="576"/>
    </row>
    <row r="43821" spans="5:5" ht="12" customHeight="1">
      <c r="E43821" s="576"/>
    </row>
    <row r="43822" spans="5:5" ht="12" customHeight="1">
      <c r="E43822" s="576"/>
    </row>
    <row r="43823" spans="5:5" ht="12" customHeight="1">
      <c r="E43823" s="576"/>
    </row>
    <row r="43824" spans="5:5" ht="12" customHeight="1">
      <c r="E43824" s="576"/>
    </row>
    <row r="43825" spans="5:5" ht="12" customHeight="1">
      <c r="E43825" s="576"/>
    </row>
    <row r="43826" spans="5:5" ht="12" customHeight="1">
      <c r="E43826" s="576"/>
    </row>
    <row r="43827" spans="5:5" ht="12" customHeight="1">
      <c r="E43827" s="576"/>
    </row>
    <row r="43828" spans="5:5" ht="12" customHeight="1">
      <c r="E43828" s="576"/>
    </row>
    <row r="43829" spans="5:5" ht="12" customHeight="1">
      <c r="E43829" s="576"/>
    </row>
    <row r="43830" spans="5:5" ht="12" customHeight="1">
      <c r="E43830" s="576"/>
    </row>
    <row r="43831" spans="5:5" ht="12" customHeight="1">
      <c r="E43831" s="576"/>
    </row>
    <row r="43832" spans="5:5" ht="12" customHeight="1">
      <c r="E43832" s="576"/>
    </row>
    <row r="43833" spans="5:5" ht="12" customHeight="1">
      <c r="E43833" s="576"/>
    </row>
    <row r="43834" spans="5:5" ht="12" customHeight="1">
      <c r="E43834" s="576"/>
    </row>
    <row r="43835" spans="5:5" ht="12" customHeight="1">
      <c r="E43835" s="576"/>
    </row>
    <row r="43836" spans="5:5" ht="12" customHeight="1">
      <c r="E43836" s="576"/>
    </row>
    <row r="43837" spans="5:5" ht="12" customHeight="1">
      <c r="E43837" s="576"/>
    </row>
    <row r="43838" spans="5:5" ht="12" customHeight="1">
      <c r="E43838" s="576"/>
    </row>
    <row r="43839" spans="5:5" ht="12" customHeight="1">
      <c r="E43839" s="576"/>
    </row>
    <row r="43840" spans="5:5" ht="12" customHeight="1">
      <c r="E43840" s="576"/>
    </row>
    <row r="43841" spans="5:5" ht="12" customHeight="1">
      <c r="E43841" s="576"/>
    </row>
    <row r="43842" spans="5:5" ht="12" customHeight="1">
      <c r="E43842" s="576"/>
    </row>
    <row r="43843" spans="5:5" ht="12" customHeight="1">
      <c r="E43843" s="576"/>
    </row>
    <row r="43844" spans="5:5" ht="12" customHeight="1">
      <c r="E43844" s="576"/>
    </row>
    <row r="43845" spans="5:5" ht="12" customHeight="1">
      <c r="E43845" s="576"/>
    </row>
    <row r="43846" spans="5:5" ht="12" customHeight="1">
      <c r="E43846" s="576"/>
    </row>
    <row r="43847" spans="5:5" ht="12" customHeight="1">
      <c r="E43847" s="576"/>
    </row>
    <row r="43848" spans="5:5" ht="12" customHeight="1">
      <c r="E43848" s="576"/>
    </row>
    <row r="43849" spans="5:5" ht="12" customHeight="1">
      <c r="E43849" s="576"/>
    </row>
    <row r="43850" spans="5:5" ht="12" customHeight="1">
      <c r="E43850" s="576"/>
    </row>
    <row r="43851" spans="5:5" ht="12" customHeight="1">
      <c r="E43851" s="576"/>
    </row>
    <row r="43852" spans="5:5" ht="12" customHeight="1">
      <c r="E43852" s="576"/>
    </row>
    <row r="43853" spans="5:5" ht="12" customHeight="1">
      <c r="E43853" s="576"/>
    </row>
    <row r="43854" spans="5:5" ht="12" customHeight="1">
      <c r="E43854" s="576"/>
    </row>
    <row r="43855" spans="5:5" ht="12" customHeight="1">
      <c r="E43855" s="576"/>
    </row>
    <row r="43856" spans="5:5" ht="12" customHeight="1">
      <c r="E43856" s="576"/>
    </row>
    <row r="43857" spans="5:5" ht="12" customHeight="1">
      <c r="E43857" s="576"/>
    </row>
    <row r="43858" spans="5:5" ht="12" customHeight="1">
      <c r="E43858" s="576"/>
    </row>
    <row r="43859" spans="5:5" ht="12" customHeight="1">
      <c r="E43859" s="576"/>
    </row>
    <row r="43860" spans="5:5" ht="12" customHeight="1">
      <c r="E43860" s="576"/>
    </row>
    <row r="43861" spans="5:5" ht="12" customHeight="1">
      <c r="E43861" s="576"/>
    </row>
    <row r="43862" spans="5:5" ht="12" customHeight="1">
      <c r="E43862" s="576"/>
    </row>
    <row r="43863" spans="5:5" ht="12" customHeight="1">
      <c r="E43863" s="576"/>
    </row>
    <row r="43864" spans="5:5" ht="12" customHeight="1">
      <c r="E43864" s="576"/>
    </row>
    <row r="43865" spans="5:5" ht="12" customHeight="1">
      <c r="E43865" s="576"/>
    </row>
    <row r="43866" spans="5:5" ht="12" customHeight="1">
      <c r="E43866" s="576"/>
    </row>
    <row r="43867" spans="5:5" ht="12" customHeight="1">
      <c r="E43867" s="576"/>
    </row>
    <row r="43868" spans="5:5" ht="12" customHeight="1">
      <c r="E43868" s="576"/>
    </row>
    <row r="43869" spans="5:5" ht="12" customHeight="1">
      <c r="E43869" s="576"/>
    </row>
    <row r="43870" spans="5:5" ht="12" customHeight="1">
      <c r="E43870" s="576"/>
    </row>
    <row r="43871" spans="5:5" ht="12" customHeight="1">
      <c r="E43871" s="576"/>
    </row>
    <row r="43872" spans="5:5" ht="12" customHeight="1">
      <c r="E43872" s="576"/>
    </row>
    <row r="43873" spans="5:5" ht="12" customHeight="1">
      <c r="E43873" s="576"/>
    </row>
    <row r="43874" spans="5:5" ht="12" customHeight="1">
      <c r="E43874" s="576"/>
    </row>
    <row r="43875" spans="5:5" ht="12" customHeight="1">
      <c r="E43875" s="576"/>
    </row>
    <row r="43876" spans="5:5" ht="12" customHeight="1">
      <c r="E43876" s="576"/>
    </row>
    <row r="43877" spans="5:5" ht="12" customHeight="1">
      <c r="E43877" s="576"/>
    </row>
    <row r="43878" spans="5:5" ht="12" customHeight="1">
      <c r="E43878" s="576"/>
    </row>
    <row r="43879" spans="5:5" ht="12" customHeight="1">
      <c r="E43879" s="576"/>
    </row>
    <row r="43880" spans="5:5" ht="12" customHeight="1">
      <c r="E43880" s="576"/>
    </row>
    <row r="43881" spans="5:5" ht="12" customHeight="1">
      <c r="E43881" s="576"/>
    </row>
    <row r="43882" spans="5:5" ht="12" customHeight="1">
      <c r="E43882" s="576"/>
    </row>
    <row r="43883" spans="5:5" ht="12" customHeight="1">
      <c r="E43883" s="576"/>
    </row>
    <row r="43884" spans="5:5" ht="12" customHeight="1">
      <c r="E43884" s="576"/>
    </row>
    <row r="43885" spans="5:5" ht="12" customHeight="1">
      <c r="E43885" s="576"/>
    </row>
    <row r="43886" spans="5:5" ht="12" customHeight="1">
      <c r="E43886" s="576"/>
    </row>
    <row r="43887" spans="5:5" ht="12" customHeight="1">
      <c r="E43887" s="576"/>
    </row>
    <row r="43888" spans="5:5" ht="12" customHeight="1">
      <c r="E43888" s="576"/>
    </row>
    <row r="43889" spans="5:5" ht="12" customHeight="1">
      <c r="E43889" s="576"/>
    </row>
    <row r="43890" spans="5:5" ht="12" customHeight="1">
      <c r="E43890" s="576"/>
    </row>
    <row r="43891" spans="5:5" ht="12" customHeight="1">
      <c r="E43891" s="576"/>
    </row>
    <row r="43892" spans="5:5" ht="12" customHeight="1">
      <c r="E43892" s="576"/>
    </row>
    <row r="43893" spans="5:5" ht="12" customHeight="1">
      <c r="E43893" s="576"/>
    </row>
    <row r="43894" spans="5:5" ht="12" customHeight="1">
      <c r="E43894" s="576"/>
    </row>
    <row r="43895" spans="5:5" ht="12" customHeight="1">
      <c r="E43895" s="576"/>
    </row>
    <row r="43896" spans="5:5" ht="12" customHeight="1">
      <c r="E43896" s="576"/>
    </row>
    <row r="43897" spans="5:5" ht="12" customHeight="1">
      <c r="E43897" s="576"/>
    </row>
    <row r="43898" spans="5:5" ht="12" customHeight="1">
      <c r="E43898" s="576"/>
    </row>
    <row r="43899" spans="5:5" ht="12" customHeight="1">
      <c r="E43899" s="576"/>
    </row>
    <row r="43900" spans="5:5" ht="12" customHeight="1">
      <c r="E43900" s="576"/>
    </row>
    <row r="43901" spans="5:5" ht="12" customHeight="1">
      <c r="E43901" s="576"/>
    </row>
    <row r="43902" spans="5:5" ht="12" customHeight="1">
      <c r="E43902" s="576"/>
    </row>
    <row r="43903" spans="5:5" ht="12" customHeight="1">
      <c r="E43903" s="576"/>
    </row>
    <row r="43904" spans="5:5" ht="12" customHeight="1">
      <c r="E43904" s="576"/>
    </row>
    <row r="43905" spans="5:5" ht="12" customHeight="1">
      <c r="E43905" s="576"/>
    </row>
    <row r="43906" spans="5:5" ht="12" customHeight="1">
      <c r="E43906" s="576"/>
    </row>
    <row r="43907" spans="5:5" ht="12" customHeight="1">
      <c r="E43907" s="576"/>
    </row>
    <row r="43908" spans="5:5" ht="12" customHeight="1">
      <c r="E43908" s="576"/>
    </row>
    <row r="43909" spans="5:5" ht="12" customHeight="1">
      <c r="E43909" s="576"/>
    </row>
    <row r="43910" spans="5:5" ht="12" customHeight="1">
      <c r="E43910" s="576"/>
    </row>
    <row r="43911" spans="5:5" ht="12" customHeight="1">
      <c r="E43911" s="576"/>
    </row>
    <row r="43912" spans="5:5" ht="12" customHeight="1">
      <c r="E43912" s="576"/>
    </row>
    <row r="43913" spans="5:5" ht="12" customHeight="1">
      <c r="E43913" s="576"/>
    </row>
    <row r="43914" spans="5:5" ht="12" customHeight="1">
      <c r="E43914" s="576"/>
    </row>
    <row r="43915" spans="5:5" ht="12" customHeight="1">
      <c r="E43915" s="576"/>
    </row>
    <row r="43916" spans="5:5" ht="12" customHeight="1">
      <c r="E43916" s="576"/>
    </row>
    <row r="43917" spans="5:5" ht="12" customHeight="1">
      <c r="E43917" s="576"/>
    </row>
    <row r="43918" spans="5:5" ht="12" customHeight="1">
      <c r="E43918" s="576"/>
    </row>
    <row r="43919" spans="5:5" ht="12" customHeight="1">
      <c r="E43919" s="576"/>
    </row>
    <row r="43920" spans="5:5" ht="12" customHeight="1">
      <c r="E43920" s="576"/>
    </row>
    <row r="43921" spans="5:5" ht="12" customHeight="1">
      <c r="E43921" s="576"/>
    </row>
    <row r="43922" spans="5:5" ht="12" customHeight="1">
      <c r="E43922" s="576"/>
    </row>
    <row r="43923" spans="5:5" ht="12" customHeight="1">
      <c r="E43923" s="576"/>
    </row>
    <row r="43924" spans="5:5" ht="12" customHeight="1">
      <c r="E43924" s="576"/>
    </row>
    <row r="43925" spans="5:5" ht="12" customHeight="1">
      <c r="E43925" s="576"/>
    </row>
    <row r="43926" spans="5:5" ht="12" customHeight="1">
      <c r="E43926" s="576"/>
    </row>
    <row r="43927" spans="5:5" ht="12" customHeight="1">
      <c r="E43927" s="576"/>
    </row>
    <row r="43928" spans="5:5" ht="12" customHeight="1">
      <c r="E43928" s="576"/>
    </row>
    <row r="43929" spans="5:5" ht="12" customHeight="1">
      <c r="E43929" s="576"/>
    </row>
    <row r="43930" spans="5:5" ht="12" customHeight="1">
      <c r="E43930" s="576"/>
    </row>
    <row r="43931" spans="5:5" ht="12" customHeight="1">
      <c r="E43931" s="576"/>
    </row>
    <row r="43932" spans="5:5" ht="12" customHeight="1">
      <c r="E43932" s="576"/>
    </row>
    <row r="43933" spans="5:5" ht="12" customHeight="1">
      <c r="E43933" s="576"/>
    </row>
    <row r="43934" spans="5:5" ht="12" customHeight="1">
      <c r="E43934" s="576"/>
    </row>
    <row r="43935" spans="5:5" ht="12" customHeight="1">
      <c r="E43935" s="576"/>
    </row>
    <row r="43936" spans="5:5" ht="12" customHeight="1">
      <c r="E43936" s="576"/>
    </row>
    <row r="43937" spans="5:5" ht="12" customHeight="1">
      <c r="E43937" s="576"/>
    </row>
    <row r="43938" spans="5:5" ht="12" customHeight="1">
      <c r="E43938" s="576"/>
    </row>
    <row r="43939" spans="5:5" ht="12" customHeight="1">
      <c r="E43939" s="576"/>
    </row>
    <row r="43940" spans="5:5" ht="12" customHeight="1">
      <c r="E43940" s="576"/>
    </row>
    <row r="43941" spans="5:5" ht="12" customHeight="1">
      <c r="E43941" s="576"/>
    </row>
    <row r="43942" spans="5:5" ht="12" customHeight="1">
      <c r="E43942" s="576"/>
    </row>
    <row r="43943" spans="5:5" ht="12" customHeight="1">
      <c r="E43943" s="576"/>
    </row>
    <row r="43944" spans="5:5" ht="12" customHeight="1">
      <c r="E43944" s="576"/>
    </row>
    <row r="43945" spans="5:5" ht="12" customHeight="1">
      <c r="E43945" s="576"/>
    </row>
    <row r="43946" spans="5:5" ht="12" customHeight="1">
      <c r="E43946" s="576"/>
    </row>
    <row r="43947" spans="5:5" ht="12" customHeight="1">
      <c r="E43947" s="576"/>
    </row>
    <row r="43948" spans="5:5" ht="12" customHeight="1">
      <c r="E43948" s="576"/>
    </row>
    <row r="43949" spans="5:5" ht="12" customHeight="1">
      <c r="E43949" s="576"/>
    </row>
    <row r="43950" spans="5:5" ht="12" customHeight="1">
      <c r="E43950" s="576"/>
    </row>
    <row r="43951" spans="5:5" ht="12" customHeight="1">
      <c r="E43951" s="576"/>
    </row>
    <row r="43952" spans="5:5" ht="12" customHeight="1">
      <c r="E43952" s="576"/>
    </row>
    <row r="43953" spans="5:5" ht="12" customHeight="1">
      <c r="E43953" s="576"/>
    </row>
    <row r="43954" spans="5:5" ht="12" customHeight="1">
      <c r="E43954" s="576"/>
    </row>
    <row r="43955" spans="5:5" ht="12" customHeight="1">
      <c r="E43955" s="576"/>
    </row>
    <row r="43956" spans="5:5" ht="12" customHeight="1">
      <c r="E43956" s="576"/>
    </row>
    <row r="43957" spans="5:5" ht="12" customHeight="1">
      <c r="E43957" s="576"/>
    </row>
    <row r="43958" spans="5:5" ht="12" customHeight="1">
      <c r="E43958" s="576"/>
    </row>
    <row r="43959" spans="5:5" ht="12" customHeight="1">
      <c r="E43959" s="576"/>
    </row>
    <row r="43960" spans="5:5" ht="12" customHeight="1">
      <c r="E43960" s="576"/>
    </row>
    <row r="43961" spans="5:5" ht="12" customHeight="1">
      <c r="E43961" s="576"/>
    </row>
    <row r="43962" spans="5:5" ht="12" customHeight="1">
      <c r="E43962" s="576"/>
    </row>
    <row r="43963" spans="5:5" ht="12" customHeight="1">
      <c r="E43963" s="576"/>
    </row>
    <row r="43964" spans="5:5" ht="12" customHeight="1">
      <c r="E43964" s="576"/>
    </row>
    <row r="43965" spans="5:5" ht="12" customHeight="1">
      <c r="E43965" s="576"/>
    </row>
    <row r="43966" spans="5:5" ht="12" customHeight="1">
      <c r="E43966" s="576"/>
    </row>
    <row r="43967" spans="5:5" ht="12" customHeight="1">
      <c r="E43967" s="576"/>
    </row>
    <row r="43968" spans="5:5" ht="12" customHeight="1">
      <c r="E43968" s="576"/>
    </row>
    <row r="43969" spans="5:5" ht="12" customHeight="1">
      <c r="E43969" s="576"/>
    </row>
    <row r="43970" spans="5:5" ht="12" customHeight="1">
      <c r="E43970" s="576"/>
    </row>
    <row r="43971" spans="5:5" ht="12" customHeight="1">
      <c r="E43971" s="576"/>
    </row>
    <row r="43972" spans="5:5" ht="12" customHeight="1">
      <c r="E43972" s="576"/>
    </row>
    <row r="43973" spans="5:5" ht="12" customHeight="1">
      <c r="E43973" s="576"/>
    </row>
    <row r="43974" spans="5:5" ht="12" customHeight="1">
      <c r="E43974" s="576"/>
    </row>
    <row r="43975" spans="5:5" ht="12" customHeight="1">
      <c r="E43975" s="576"/>
    </row>
    <row r="43976" spans="5:5" ht="12" customHeight="1">
      <c r="E43976" s="576"/>
    </row>
    <row r="43977" spans="5:5" ht="12" customHeight="1">
      <c r="E43977" s="576"/>
    </row>
    <row r="43978" spans="5:5" ht="12" customHeight="1">
      <c r="E43978" s="576"/>
    </row>
    <row r="43979" spans="5:5" ht="12" customHeight="1">
      <c r="E43979" s="576"/>
    </row>
    <row r="43980" spans="5:5" ht="12" customHeight="1">
      <c r="E43980" s="576"/>
    </row>
    <row r="43981" spans="5:5" ht="12" customHeight="1">
      <c r="E43981" s="576"/>
    </row>
    <row r="43982" spans="5:5" ht="12" customHeight="1">
      <c r="E43982" s="576"/>
    </row>
    <row r="43983" spans="5:5" ht="12" customHeight="1">
      <c r="E43983" s="576"/>
    </row>
    <row r="43984" spans="5:5" ht="12" customHeight="1">
      <c r="E43984" s="576"/>
    </row>
    <row r="43985" spans="5:5" ht="12" customHeight="1">
      <c r="E43985" s="576"/>
    </row>
    <row r="43986" spans="5:5" ht="12" customHeight="1">
      <c r="E43986" s="576"/>
    </row>
    <row r="43987" spans="5:5" ht="12" customHeight="1">
      <c r="E43987" s="576"/>
    </row>
    <row r="43988" spans="5:5" ht="12" customHeight="1">
      <c r="E43988" s="576"/>
    </row>
    <row r="43989" spans="5:5" ht="12" customHeight="1">
      <c r="E43989" s="576"/>
    </row>
    <row r="43990" spans="5:5" ht="12" customHeight="1">
      <c r="E43990" s="576"/>
    </row>
    <row r="43991" spans="5:5" ht="12" customHeight="1">
      <c r="E43991" s="576"/>
    </row>
    <row r="43992" spans="5:5" ht="12" customHeight="1">
      <c r="E43992" s="576"/>
    </row>
    <row r="43993" spans="5:5" ht="12" customHeight="1">
      <c r="E43993" s="576"/>
    </row>
    <row r="43994" spans="5:5" ht="12" customHeight="1">
      <c r="E43994" s="576"/>
    </row>
    <row r="43995" spans="5:5" ht="12" customHeight="1">
      <c r="E43995" s="576"/>
    </row>
    <row r="43996" spans="5:5" ht="12" customHeight="1">
      <c r="E43996" s="576"/>
    </row>
    <row r="43997" spans="5:5" ht="12" customHeight="1">
      <c r="E43997" s="576"/>
    </row>
    <row r="43998" spans="5:5" ht="12" customHeight="1">
      <c r="E43998" s="576"/>
    </row>
    <row r="43999" spans="5:5" ht="12" customHeight="1">
      <c r="E43999" s="576"/>
    </row>
    <row r="44000" spans="5:5" ht="12" customHeight="1">
      <c r="E44000" s="576"/>
    </row>
    <row r="44001" spans="5:5" ht="12" customHeight="1">
      <c r="E44001" s="576"/>
    </row>
    <row r="44002" spans="5:5" ht="12" customHeight="1">
      <c r="E44002" s="576"/>
    </row>
    <row r="44003" spans="5:5" ht="12" customHeight="1">
      <c r="E44003" s="576"/>
    </row>
    <row r="44004" spans="5:5" ht="12" customHeight="1">
      <c r="E44004" s="576"/>
    </row>
    <row r="44005" spans="5:5" ht="12" customHeight="1">
      <c r="E44005" s="576"/>
    </row>
    <row r="44006" spans="5:5" ht="12" customHeight="1">
      <c r="E44006" s="576"/>
    </row>
    <row r="44007" spans="5:5" ht="12" customHeight="1">
      <c r="E44007" s="576"/>
    </row>
    <row r="44008" spans="5:5" ht="12" customHeight="1">
      <c r="E44008" s="576"/>
    </row>
    <row r="44009" spans="5:5" ht="12" customHeight="1">
      <c r="E44009" s="576"/>
    </row>
    <row r="44010" spans="5:5" ht="12" customHeight="1">
      <c r="E44010" s="576"/>
    </row>
    <row r="44011" spans="5:5" ht="12" customHeight="1">
      <c r="E44011" s="576"/>
    </row>
    <row r="44012" spans="5:5" ht="12" customHeight="1">
      <c r="E44012" s="576"/>
    </row>
    <row r="44013" spans="5:5" ht="12" customHeight="1">
      <c r="E44013" s="576"/>
    </row>
    <row r="44014" spans="5:5" ht="12" customHeight="1">
      <c r="E44014" s="576"/>
    </row>
    <row r="44015" spans="5:5" ht="12" customHeight="1">
      <c r="E44015" s="576"/>
    </row>
    <row r="44016" spans="5:5" ht="12" customHeight="1">
      <c r="E44016" s="576"/>
    </row>
    <row r="44017" spans="5:5" ht="12" customHeight="1">
      <c r="E44017" s="576"/>
    </row>
    <row r="44018" spans="5:5" ht="12" customHeight="1">
      <c r="E44018" s="576"/>
    </row>
    <row r="44019" spans="5:5" ht="12" customHeight="1">
      <c r="E44019" s="576"/>
    </row>
    <row r="44020" spans="5:5" ht="12" customHeight="1">
      <c r="E44020" s="576"/>
    </row>
    <row r="44021" spans="5:5" ht="12" customHeight="1">
      <c r="E44021" s="576"/>
    </row>
    <row r="44022" spans="5:5" ht="12" customHeight="1">
      <c r="E44022" s="576"/>
    </row>
    <row r="44023" spans="5:5" ht="12" customHeight="1">
      <c r="E44023" s="576"/>
    </row>
    <row r="44024" spans="5:5" ht="12" customHeight="1">
      <c r="E44024" s="576"/>
    </row>
    <row r="44025" spans="5:5" ht="12" customHeight="1">
      <c r="E44025" s="576"/>
    </row>
    <row r="44026" spans="5:5" ht="12" customHeight="1">
      <c r="E44026" s="576"/>
    </row>
    <row r="44027" spans="5:5" ht="12" customHeight="1">
      <c r="E44027" s="576"/>
    </row>
    <row r="44028" spans="5:5" ht="12" customHeight="1">
      <c r="E44028" s="576"/>
    </row>
    <row r="44029" spans="5:5" ht="12" customHeight="1">
      <c r="E44029" s="576"/>
    </row>
    <row r="44030" spans="5:5" ht="12" customHeight="1">
      <c r="E44030" s="576"/>
    </row>
    <row r="44031" spans="5:5" ht="12" customHeight="1">
      <c r="E44031" s="576"/>
    </row>
    <row r="44032" spans="5:5" ht="12" customHeight="1">
      <c r="E44032" s="576"/>
    </row>
    <row r="44033" spans="5:5" ht="12" customHeight="1">
      <c r="E44033" s="576"/>
    </row>
    <row r="44034" spans="5:5" ht="12" customHeight="1">
      <c r="E44034" s="576"/>
    </row>
    <row r="44035" spans="5:5" ht="12" customHeight="1">
      <c r="E44035" s="576"/>
    </row>
    <row r="44036" spans="5:5" ht="12" customHeight="1">
      <c r="E44036" s="576"/>
    </row>
    <row r="44037" spans="5:5" ht="12" customHeight="1">
      <c r="E44037" s="576"/>
    </row>
    <row r="44038" spans="5:5" ht="12" customHeight="1">
      <c r="E44038" s="576"/>
    </row>
    <row r="44039" spans="5:5" ht="12" customHeight="1">
      <c r="E44039" s="576"/>
    </row>
    <row r="44040" spans="5:5" ht="12" customHeight="1">
      <c r="E44040" s="576"/>
    </row>
    <row r="44041" spans="5:5" ht="12" customHeight="1">
      <c r="E44041" s="576"/>
    </row>
    <row r="44042" spans="5:5" ht="12" customHeight="1">
      <c r="E44042" s="576"/>
    </row>
    <row r="44043" spans="5:5" ht="12" customHeight="1">
      <c r="E44043" s="576"/>
    </row>
    <row r="44044" spans="5:5" ht="12" customHeight="1">
      <c r="E44044" s="576"/>
    </row>
    <row r="44045" spans="5:5" ht="12" customHeight="1">
      <c r="E44045" s="576"/>
    </row>
    <row r="44046" spans="5:5" ht="12" customHeight="1">
      <c r="E44046" s="576"/>
    </row>
    <row r="44047" spans="5:5" ht="12" customHeight="1">
      <c r="E44047" s="576"/>
    </row>
    <row r="44048" spans="5:5" ht="12" customHeight="1">
      <c r="E44048" s="576"/>
    </row>
    <row r="44049" spans="5:5" ht="12" customHeight="1">
      <c r="E44049" s="576"/>
    </row>
    <row r="44050" spans="5:5" ht="12" customHeight="1">
      <c r="E44050" s="576"/>
    </row>
    <row r="44051" spans="5:5" ht="12" customHeight="1">
      <c r="E44051" s="576"/>
    </row>
    <row r="44052" spans="5:5" ht="12" customHeight="1">
      <c r="E44052" s="576"/>
    </row>
    <row r="44053" spans="5:5" ht="12" customHeight="1">
      <c r="E44053" s="576"/>
    </row>
    <row r="44054" spans="5:5" ht="12" customHeight="1">
      <c r="E44054" s="576"/>
    </row>
    <row r="44055" spans="5:5" ht="12" customHeight="1">
      <c r="E44055" s="576"/>
    </row>
    <row r="44056" spans="5:5" ht="12" customHeight="1">
      <c r="E44056" s="576"/>
    </row>
    <row r="44057" spans="5:5" ht="12" customHeight="1">
      <c r="E44057" s="576"/>
    </row>
    <row r="44058" spans="5:5" ht="12" customHeight="1">
      <c r="E44058" s="576"/>
    </row>
    <row r="44059" spans="5:5" ht="12" customHeight="1">
      <c r="E44059" s="576"/>
    </row>
    <row r="44060" spans="5:5" ht="12" customHeight="1">
      <c r="E44060" s="576"/>
    </row>
    <row r="44061" spans="5:5" ht="12" customHeight="1">
      <c r="E44061" s="576"/>
    </row>
    <row r="44062" spans="5:5" ht="12" customHeight="1">
      <c r="E44062" s="576"/>
    </row>
    <row r="44063" spans="5:5" ht="12" customHeight="1">
      <c r="E44063" s="576"/>
    </row>
    <row r="44064" spans="5:5" ht="12" customHeight="1">
      <c r="E44064" s="576"/>
    </row>
    <row r="44065" spans="5:5" ht="12" customHeight="1">
      <c r="E44065" s="576"/>
    </row>
    <row r="44066" spans="5:5" ht="12" customHeight="1">
      <c r="E44066" s="576"/>
    </row>
    <row r="44067" spans="5:5" ht="12" customHeight="1">
      <c r="E44067" s="576"/>
    </row>
    <row r="44068" spans="5:5" ht="12" customHeight="1">
      <c r="E44068" s="576"/>
    </row>
    <row r="44069" spans="5:5" ht="12" customHeight="1">
      <c r="E44069" s="576"/>
    </row>
    <row r="44070" spans="5:5" ht="12" customHeight="1">
      <c r="E44070" s="576"/>
    </row>
    <row r="44071" spans="5:5" ht="12" customHeight="1">
      <c r="E44071" s="576"/>
    </row>
    <row r="44072" spans="5:5" ht="12" customHeight="1">
      <c r="E44072" s="576"/>
    </row>
    <row r="44073" spans="5:5" ht="12" customHeight="1">
      <c r="E44073" s="576"/>
    </row>
    <row r="44074" spans="5:5" ht="12" customHeight="1">
      <c r="E44074" s="576"/>
    </row>
    <row r="44075" spans="5:5" ht="12" customHeight="1">
      <c r="E44075" s="576"/>
    </row>
    <row r="44076" spans="5:5" ht="12" customHeight="1">
      <c r="E44076" s="576"/>
    </row>
    <row r="44077" spans="5:5" ht="12" customHeight="1">
      <c r="E44077" s="576"/>
    </row>
    <row r="44078" spans="5:5" ht="12" customHeight="1">
      <c r="E44078" s="576"/>
    </row>
    <row r="44079" spans="5:5" ht="12" customHeight="1">
      <c r="E44079" s="576"/>
    </row>
    <row r="44080" spans="5:5" ht="12" customHeight="1">
      <c r="E44080" s="576"/>
    </row>
    <row r="44081" spans="5:5" ht="12" customHeight="1">
      <c r="E44081" s="576"/>
    </row>
    <row r="44082" spans="5:5" ht="12" customHeight="1">
      <c r="E44082" s="576"/>
    </row>
    <row r="44083" spans="5:5" ht="12" customHeight="1">
      <c r="E44083" s="576"/>
    </row>
    <row r="44084" spans="5:5" ht="12" customHeight="1">
      <c r="E44084" s="576"/>
    </row>
    <row r="44085" spans="5:5" ht="12" customHeight="1">
      <c r="E44085" s="576"/>
    </row>
    <row r="44086" spans="5:5" ht="12" customHeight="1">
      <c r="E44086" s="576"/>
    </row>
    <row r="44087" spans="5:5" ht="12" customHeight="1">
      <c r="E44087" s="576"/>
    </row>
    <row r="44088" spans="5:5" ht="12" customHeight="1">
      <c r="E44088" s="576"/>
    </row>
    <row r="44089" spans="5:5" ht="12" customHeight="1">
      <c r="E44089" s="576"/>
    </row>
    <row r="44090" spans="5:5" ht="12" customHeight="1">
      <c r="E44090" s="576"/>
    </row>
    <row r="44091" spans="5:5" ht="12" customHeight="1">
      <c r="E44091" s="576"/>
    </row>
    <row r="44092" spans="5:5" ht="12" customHeight="1">
      <c r="E44092" s="576"/>
    </row>
    <row r="44093" spans="5:5" ht="12" customHeight="1">
      <c r="E44093" s="576"/>
    </row>
    <row r="44094" spans="5:5" ht="12" customHeight="1">
      <c r="E44094" s="576"/>
    </row>
    <row r="44095" spans="5:5" ht="12" customHeight="1">
      <c r="E44095" s="576"/>
    </row>
    <row r="44096" spans="5:5" ht="12" customHeight="1">
      <c r="E44096" s="576"/>
    </row>
    <row r="44097" spans="5:5" ht="12" customHeight="1">
      <c r="E44097" s="576"/>
    </row>
    <row r="44098" spans="5:5" ht="12" customHeight="1">
      <c r="E44098" s="576"/>
    </row>
    <row r="44099" spans="5:5" ht="12" customHeight="1">
      <c r="E44099" s="576"/>
    </row>
    <row r="44100" spans="5:5" ht="12" customHeight="1">
      <c r="E44100" s="576"/>
    </row>
    <row r="44101" spans="5:5" ht="12" customHeight="1">
      <c r="E44101" s="576"/>
    </row>
    <row r="44102" spans="5:5" ht="12" customHeight="1">
      <c r="E44102" s="576"/>
    </row>
    <row r="44103" spans="5:5" ht="12" customHeight="1">
      <c r="E44103" s="576"/>
    </row>
    <row r="44104" spans="5:5" ht="12" customHeight="1">
      <c r="E44104" s="576"/>
    </row>
    <row r="44105" spans="5:5" ht="12" customHeight="1">
      <c r="E44105" s="576"/>
    </row>
    <row r="44106" spans="5:5" ht="12" customHeight="1">
      <c r="E44106" s="576"/>
    </row>
    <row r="44107" spans="5:5" ht="12" customHeight="1">
      <c r="E44107" s="576"/>
    </row>
    <row r="44108" spans="5:5" ht="12" customHeight="1">
      <c r="E44108" s="576"/>
    </row>
    <row r="44109" spans="5:5" ht="12" customHeight="1">
      <c r="E44109" s="576"/>
    </row>
    <row r="44110" spans="5:5" ht="12" customHeight="1">
      <c r="E44110" s="576"/>
    </row>
    <row r="44111" spans="5:5" ht="12" customHeight="1">
      <c r="E44111" s="576"/>
    </row>
    <row r="44112" spans="5:5" ht="12" customHeight="1">
      <c r="E44112" s="576"/>
    </row>
    <row r="44113" spans="5:5" ht="12" customHeight="1">
      <c r="E44113" s="576"/>
    </row>
    <row r="44114" spans="5:5" ht="12" customHeight="1">
      <c r="E44114" s="576"/>
    </row>
    <row r="44115" spans="5:5" ht="12" customHeight="1">
      <c r="E44115" s="576"/>
    </row>
    <row r="44116" spans="5:5" ht="12" customHeight="1">
      <c r="E44116" s="576"/>
    </row>
    <row r="44117" spans="5:5" ht="12" customHeight="1">
      <c r="E44117" s="576"/>
    </row>
    <row r="44118" spans="5:5" ht="12" customHeight="1">
      <c r="E44118" s="576"/>
    </row>
    <row r="44119" spans="5:5" ht="12" customHeight="1">
      <c r="E44119" s="576"/>
    </row>
    <row r="44120" spans="5:5" ht="12" customHeight="1">
      <c r="E44120" s="576"/>
    </row>
    <row r="44121" spans="5:5" ht="12" customHeight="1">
      <c r="E44121" s="576"/>
    </row>
    <row r="44122" spans="5:5" ht="12" customHeight="1">
      <c r="E44122" s="576"/>
    </row>
    <row r="44123" spans="5:5" ht="12" customHeight="1">
      <c r="E44123" s="576"/>
    </row>
    <row r="44124" spans="5:5" ht="12" customHeight="1">
      <c r="E44124" s="576"/>
    </row>
    <row r="44125" spans="5:5" ht="12" customHeight="1">
      <c r="E44125" s="576"/>
    </row>
    <row r="44126" spans="5:5" ht="12" customHeight="1">
      <c r="E44126" s="576"/>
    </row>
    <row r="44127" spans="5:5" ht="12" customHeight="1">
      <c r="E44127" s="576"/>
    </row>
    <row r="44128" spans="5:5" ht="12" customHeight="1">
      <c r="E44128" s="576"/>
    </row>
    <row r="44129" spans="5:5" ht="12" customHeight="1">
      <c r="E44129" s="576"/>
    </row>
    <row r="44130" spans="5:5" ht="12" customHeight="1">
      <c r="E44130" s="576"/>
    </row>
    <row r="44131" spans="5:5" ht="12" customHeight="1">
      <c r="E44131" s="576"/>
    </row>
    <row r="44132" spans="5:5" ht="12" customHeight="1">
      <c r="E44132" s="576"/>
    </row>
    <row r="44133" spans="5:5" ht="12" customHeight="1">
      <c r="E44133" s="576"/>
    </row>
    <row r="44134" spans="5:5" ht="12" customHeight="1">
      <c r="E44134" s="576"/>
    </row>
    <row r="44135" spans="5:5" ht="12" customHeight="1">
      <c r="E44135" s="576"/>
    </row>
    <row r="44136" spans="5:5" ht="12" customHeight="1">
      <c r="E44136" s="576"/>
    </row>
    <row r="44137" spans="5:5" ht="12" customHeight="1">
      <c r="E44137" s="576"/>
    </row>
    <row r="44138" spans="5:5" ht="12" customHeight="1">
      <c r="E44138" s="576"/>
    </row>
    <row r="44139" spans="5:5" ht="12" customHeight="1">
      <c r="E44139" s="576"/>
    </row>
    <row r="44140" spans="5:5" ht="12" customHeight="1">
      <c r="E44140" s="576"/>
    </row>
    <row r="44141" spans="5:5" ht="12" customHeight="1">
      <c r="E44141" s="576"/>
    </row>
    <row r="44142" spans="5:5" ht="12" customHeight="1">
      <c r="E44142" s="576"/>
    </row>
    <row r="44143" spans="5:5" ht="12" customHeight="1">
      <c r="E44143" s="576"/>
    </row>
    <row r="44144" spans="5:5" ht="12" customHeight="1">
      <c r="E44144" s="576"/>
    </row>
    <row r="44145" spans="5:5" ht="12" customHeight="1">
      <c r="E44145" s="576"/>
    </row>
    <row r="44146" spans="5:5" ht="12" customHeight="1">
      <c r="E44146" s="576"/>
    </row>
    <row r="44147" spans="5:5" ht="12" customHeight="1">
      <c r="E44147" s="576"/>
    </row>
    <row r="44148" spans="5:5" ht="12" customHeight="1">
      <c r="E44148" s="576"/>
    </row>
    <row r="44149" spans="5:5" ht="12" customHeight="1">
      <c r="E44149" s="576"/>
    </row>
    <row r="44150" spans="5:5" ht="12" customHeight="1">
      <c r="E44150" s="576"/>
    </row>
    <row r="44151" spans="5:5" ht="12" customHeight="1">
      <c r="E44151" s="576"/>
    </row>
    <row r="44152" spans="5:5" ht="12" customHeight="1">
      <c r="E44152" s="576"/>
    </row>
    <row r="44153" spans="5:5" ht="12" customHeight="1">
      <c r="E44153" s="576"/>
    </row>
    <row r="44154" spans="5:5" ht="12" customHeight="1">
      <c r="E44154" s="576"/>
    </row>
    <row r="44155" spans="5:5" ht="12" customHeight="1">
      <c r="E44155" s="576"/>
    </row>
    <row r="44156" spans="5:5" ht="12" customHeight="1">
      <c r="E44156" s="576"/>
    </row>
    <row r="44157" spans="5:5" ht="12" customHeight="1">
      <c r="E44157" s="576"/>
    </row>
    <row r="44158" spans="5:5" ht="12" customHeight="1">
      <c r="E44158" s="576"/>
    </row>
    <row r="44159" spans="5:5" ht="12" customHeight="1">
      <c r="E44159" s="576"/>
    </row>
    <row r="44160" spans="5:5" ht="12" customHeight="1">
      <c r="E44160" s="576"/>
    </row>
    <row r="44161" spans="5:5" ht="12" customHeight="1">
      <c r="E44161" s="576"/>
    </row>
    <row r="44162" spans="5:5" ht="12" customHeight="1">
      <c r="E44162" s="576"/>
    </row>
    <row r="44163" spans="5:5" ht="12" customHeight="1">
      <c r="E44163" s="576"/>
    </row>
    <row r="44164" spans="5:5" ht="12" customHeight="1">
      <c r="E44164" s="576"/>
    </row>
    <row r="44165" spans="5:5" ht="12" customHeight="1">
      <c r="E44165" s="576"/>
    </row>
    <row r="44166" spans="5:5" ht="12" customHeight="1">
      <c r="E44166" s="576"/>
    </row>
    <row r="44167" spans="5:5" ht="12" customHeight="1">
      <c r="E44167" s="576"/>
    </row>
    <row r="44168" spans="5:5" ht="12" customHeight="1">
      <c r="E44168" s="576"/>
    </row>
    <row r="44169" spans="5:5" ht="12" customHeight="1">
      <c r="E44169" s="576"/>
    </row>
    <row r="44170" spans="5:5" ht="12" customHeight="1">
      <c r="E44170" s="576"/>
    </row>
    <row r="44171" spans="5:5" ht="12" customHeight="1">
      <c r="E44171" s="576"/>
    </row>
    <row r="44172" spans="5:5" ht="12" customHeight="1">
      <c r="E44172" s="576"/>
    </row>
    <row r="44173" spans="5:5" ht="12" customHeight="1">
      <c r="E44173" s="576"/>
    </row>
    <row r="44174" spans="5:5" ht="12" customHeight="1">
      <c r="E44174" s="576"/>
    </row>
    <row r="44175" spans="5:5" ht="12" customHeight="1">
      <c r="E44175" s="576"/>
    </row>
    <row r="44176" spans="5:5" ht="12" customHeight="1">
      <c r="E44176" s="576"/>
    </row>
    <row r="44177" spans="5:5" ht="12" customHeight="1">
      <c r="E44177" s="576"/>
    </row>
    <row r="44178" spans="5:5" ht="12" customHeight="1">
      <c r="E44178" s="576"/>
    </row>
    <row r="44179" spans="5:5" ht="12" customHeight="1">
      <c r="E44179" s="576"/>
    </row>
    <row r="44180" spans="5:5" ht="12" customHeight="1">
      <c r="E44180" s="576"/>
    </row>
    <row r="44181" spans="5:5" ht="12" customHeight="1">
      <c r="E44181" s="576"/>
    </row>
    <row r="44182" spans="5:5" ht="12" customHeight="1">
      <c r="E44182" s="576"/>
    </row>
    <row r="44183" spans="5:5" ht="12" customHeight="1">
      <c r="E44183" s="576"/>
    </row>
    <row r="44184" spans="5:5" ht="12" customHeight="1">
      <c r="E44184" s="576"/>
    </row>
    <row r="44185" spans="5:5" ht="12" customHeight="1">
      <c r="E44185" s="576"/>
    </row>
    <row r="44186" spans="5:5" ht="12" customHeight="1">
      <c r="E44186" s="576"/>
    </row>
    <row r="44187" spans="5:5" ht="12" customHeight="1">
      <c r="E44187" s="576"/>
    </row>
    <row r="44188" spans="5:5" ht="12" customHeight="1">
      <c r="E44188" s="576"/>
    </row>
    <row r="44189" spans="5:5" ht="12" customHeight="1">
      <c r="E44189" s="576"/>
    </row>
    <row r="44190" spans="5:5" ht="12" customHeight="1">
      <c r="E44190" s="576"/>
    </row>
    <row r="44191" spans="5:5" ht="12" customHeight="1">
      <c r="E44191" s="576"/>
    </row>
    <row r="44192" spans="5:5" ht="12" customHeight="1">
      <c r="E44192" s="576"/>
    </row>
    <row r="44193" spans="5:5" ht="12" customHeight="1">
      <c r="E44193" s="576"/>
    </row>
    <row r="44194" spans="5:5" ht="12" customHeight="1">
      <c r="E44194" s="576"/>
    </row>
    <row r="44195" spans="5:5" ht="12" customHeight="1">
      <c r="E44195" s="576"/>
    </row>
    <row r="44196" spans="5:5" ht="12" customHeight="1">
      <c r="E44196" s="576"/>
    </row>
    <row r="44197" spans="5:5" ht="12" customHeight="1">
      <c r="E44197" s="576"/>
    </row>
    <row r="44198" spans="5:5" ht="12" customHeight="1">
      <c r="E44198" s="576"/>
    </row>
    <row r="44199" spans="5:5" ht="12" customHeight="1">
      <c r="E44199" s="576"/>
    </row>
    <row r="44200" spans="5:5" ht="12" customHeight="1">
      <c r="E44200" s="576"/>
    </row>
    <row r="44201" spans="5:5" ht="12" customHeight="1">
      <c r="E44201" s="576"/>
    </row>
    <row r="44202" spans="5:5" ht="12" customHeight="1">
      <c r="E44202" s="576"/>
    </row>
    <row r="44203" spans="5:5" ht="12" customHeight="1">
      <c r="E44203" s="576"/>
    </row>
    <row r="44204" spans="5:5" ht="12" customHeight="1">
      <c r="E44204" s="576"/>
    </row>
    <row r="44205" spans="5:5" ht="12" customHeight="1">
      <c r="E44205" s="576"/>
    </row>
    <row r="44206" spans="5:5" ht="12" customHeight="1">
      <c r="E44206" s="576"/>
    </row>
    <row r="44207" spans="5:5" ht="12" customHeight="1">
      <c r="E44207" s="576"/>
    </row>
    <row r="44208" spans="5:5" ht="12" customHeight="1">
      <c r="E44208" s="576"/>
    </row>
    <row r="44209" spans="5:5" ht="12" customHeight="1">
      <c r="E44209" s="576"/>
    </row>
    <row r="44210" spans="5:5" ht="12" customHeight="1">
      <c r="E44210" s="576"/>
    </row>
    <row r="44211" spans="5:5" ht="12" customHeight="1">
      <c r="E44211" s="576"/>
    </row>
    <row r="44212" spans="5:5" ht="12" customHeight="1">
      <c r="E44212" s="576"/>
    </row>
    <row r="44213" spans="5:5" ht="12" customHeight="1">
      <c r="E44213" s="576"/>
    </row>
    <row r="44214" spans="5:5" ht="12" customHeight="1">
      <c r="E44214" s="576"/>
    </row>
    <row r="44215" spans="5:5" ht="12" customHeight="1">
      <c r="E44215" s="576"/>
    </row>
    <row r="44216" spans="5:5" ht="12" customHeight="1">
      <c r="E44216" s="576"/>
    </row>
    <row r="44217" spans="5:5" ht="12" customHeight="1">
      <c r="E44217" s="576"/>
    </row>
    <row r="44218" spans="5:5" ht="12" customHeight="1">
      <c r="E44218" s="576"/>
    </row>
    <row r="44219" spans="5:5" ht="12" customHeight="1">
      <c r="E44219" s="576"/>
    </row>
    <row r="44220" spans="5:5" ht="12" customHeight="1">
      <c r="E44220" s="576"/>
    </row>
    <row r="44221" spans="5:5" ht="12" customHeight="1">
      <c r="E44221" s="576"/>
    </row>
    <row r="44222" spans="5:5" ht="12" customHeight="1">
      <c r="E44222" s="576"/>
    </row>
    <row r="44223" spans="5:5" ht="12" customHeight="1">
      <c r="E44223" s="576"/>
    </row>
    <row r="44224" spans="5:5" ht="12" customHeight="1">
      <c r="E44224" s="576"/>
    </row>
    <row r="44225" spans="5:5" ht="12" customHeight="1">
      <c r="E44225" s="576"/>
    </row>
    <row r="44226" spans="5:5" ht="12" customHeight="1">
      <c r="E44226" s="576"/>
    </row>
    <row r="44227" spans="5:5" ht="12" customHeight="1">
      <c r="E44227" s="576"/>
    </row>
    <row r="44228" spans="5:5" ht="12" customHeight="1">
      <c r="E44228" s="576"/>
    </row>
    <row r="44229" spans="5:5" ht="12" customHeight="1">
      <c r="E44229" s="576"/>
    </row>
    <row r="44230" spans="5:5" ht="12" customHeight="1">
      <c r="E44230" s="576"/>
    </row>
    <row r="44231" spans="5:5" ht="12" customHeight="1">
      <c r="E44231" s="576"/>
    </row>
    <row r="44232" spans="5:5" ht="12" customHeight="1">
      <c r="E44232" s="576"/>
    </row>
    <row r="44233" spans="5:5" ht="12" customHeight="1">
      <c r="E44233" s="576"/>
    </row>
    <row r="44234" spans="5:5" ht="12" customHeight="1">
      <c r="E44234" s="576"/>
    </row>
    <row r="44235" spans="5:5" ht="12" customHeight="1">
      <c r="E44235" s="576"/>
    </row>
    <row r="44236" spans="5:5" ht="12" customHeight="1">
      <c r="E44236" s="576"/>
    </row>
    <row r="44237" spans="5:5" ht="12" customHeight="1">
      <c r="E44237" s="576"/>
    </row>
    <row r="44238" spans="5:5" ht="12" customHeight="1">
      <c r="E44238" s="576"/>
    </row>
    <row r="44239" spans="5:5" ht="12" customHeight="1">
      <c r="E44239" s="576"/>
    </row>
    <row r="44240" spans="5:5" ht="12" customHeight="1">
      <c r="E44240" s="576"/>
    </row>
    <row r="44241" spans="5:5" ht="12" customHeight="1">
      <c r="E44241" s="576"/>
    </row>
    <row r="44242" spans="5:5" ht="12" customHeight="1">
      <c r="E44242" s="576"/>
    </row>
    <row r="44243" spans="5:5" ht="12" customHeight="1">
      <c r="E44243" s="576"/>
    </row>
    <row r="44244" spans="5:5" ht="12" customHeight="1">
      <c r="E44244" s="576"/>
    </row>
    <row r="44245" spans="5:5" ht="12" customHeight="1">
      <c r="E44245" s="576"/>
    </row>
    <row r="44246" spans="5:5" ht="12" customHeight="1">
      <c r="E44246" s="576"/>
    </row>
    <row r="44247" spans="5:5" ht="12" customHeight="1">
      <c r="E44247" s="576"/>
    </row>
    <row r="44248" spans="5:5" ht="12" customHeight="1">
      <c r="E44248" s="576"/>
    </row>
    <row r="44249" spans="5:5" ht="12" customHeight="1">
      <c r="E44249" s="576"/>
    </row>
    <row r="44250" spans="5:5" ht="12" customHeight="1">
      <c r="E44250" s="576"/>
    </row>
    <row r="44251" spans="5:5" ht="12" customHeight="1">
      <c r="E44251" s="576"/>
    </row>
    <row r="44252" spans="5:5" ht="12" customHeight="1">
      <c r="E44252" s="576"/>
    </row>
    <row r="44253" spans="5:5" ht="12" customHeight="1">
      <c r="E44253" s="576"/>
    </row>
    <row r="44254" spans="5:5" ht="12" customHeight="1">
      <c r="E44254" s="576"/>
    </row>
    <row r="44255" spans="5:5" ht="12" customHeight="1">
      <c r="E44255" s="576"/>
    </row>
    <row r="44256" spans="5:5" ht="12" customHeight="1">
      <c r="E44256" s="576"/>
    </row>
    <row r="44257" spans="5:5" ht="12" customHeight="1">
      <c r="E44257" s="576"/>
    </row>
    <row r="44258" spans="5:5" ht="12" customHeight="1">
      <c r="E44258" s="576"/>
    </row>
    <row r="44259" spans="5:5" ht="12" customHeight="1">
      <c r="E44259" s="576"/>
    </row>
    <row r="44260" spans="5:5" ht="12" customHeight="1">
      <c r="E44260" s="576"/>
    </row>
    <row r="44261" spans="5:5" ht="12" customHeight="1">
      <c r="E44261" s="576"/>
    </row>
    <row r="44262" spans="5:5" ht="12" customHeight="1">
      <c r="E44262" s="576"/>
    </row>
    <row r="44263" spans="5:5" ht="12" customHeight="1">
      <c r="E44263" s="576"/>
    </row>
    <row r="44264" spans="5:5" ht="12" customHeight="1">
      <c r="E44264" s="576"/>
    </row>
    <row r="44265" spans="5:5" ht="12" customHeight="1">
      <c r="E44265" s="576"/>
    </row>
    <row r="44266" spans="5:5" ht="12" customHeight="1">
      <c r="E44266" s="576"/>
    </row>
    <row r="44267" spans="5:5" ht="12" customHeight="1">
      <c r="E44267" s="576"/>
    </row>
    <row r="44268" spans="5:5" ht="12" customHeight="1">
      <c r="E44268" s="576"/>
    </row>
    <row r="44269" spans="5:5" ht="12" customHeight="1">
      <c r="E44269" s="576"/>
    </row>
    <row r="44270" spans="5:5" ht="12" customHeight="1">
      <c r="E44270" s="576"/>
    </row>
    <row r="44271" spans="5:5" ht="12" customHeight="1">
      <c r="E44271" s="576"/>
    </row>
    <row r="44272" spans="5:5" ht="12" customHeight="1">
      <c r="E44272" s="576"/>
    </row>
    <row r="44273" spans="5:5" ht="12" customHeight="1">
      <c r="E44273" s="576"/>
    </row>
    <row r="44274" spans="5:5" ht="12" customHeight="1">
      <c r="E44274" s="576"/>
    </row>
    <row r="44275" spans="5:5" ht="12" customHeight="1">
      <c r="E44275" s="576"/>
    </row>
    <row r="44276" spans="5:5" ht="12" customHeight="1">
      <c r="E44276" s="576"/>
    </row>
    <row r="44277" spans="5:5" ht="12" customHeight="1">
      <c r="E44277" s="576"/>
    </row>
    <row r="44278" spans="5:5" ht="12" customHeight="1">
      <c r="E44278" s="576"/>
    </row>
    <row r="44279" spans="5:5" ht="12" customHeight="1">
      <c r="E44279" s="576"/>
    </row>
    <row r="44280" spans="5:5" ht="12" customHeight="1">
      <c r="E44280" s="576"/>
    </row>
    <row r="44281" spans="5:5" ht="12" customHeight="1">
      <c r="E44281" s="576"/>
    </row>
    <row r="44282" spans="5:5" ht="12" customHeight="1">
      <c r="E44282" s="576"/>
    </row>
    <row r="44283" spans="5:5" ht="12" customHeight="1">
      <c r="E44283" s="576"/>
    </row>
    <row r="44284" spans="5:5" ht="12" customHeight="1">
      <c r="E44284" s="576"/>
    </row>
    <row r="44285" spans="5:5" ht="12" customHeight="1">
      <c r="E44285" s="576"/>
    </row>
    <row r="44286" spans="5:5" ht="12" customHeight="1">
      <c r="E44286" s="576"/>
    </row>
    <row r="44287" spans="5:5" ht="12" customHeight="1">
      <c r="E44287" s="576"/>
    </row>
    <row r="44288" spans="5:5" ht="12" customHeight="1">
      <c r="E44288" s="576"/>
    </row>
    <row r="44289" spans="5:5" ht="12" customHeight="1">
      <c r="E44289" s="576"/>
    </row>
    <row r="44290" spans="5:5" ht="12" customHeight="1">
      <c r="E44290" s="576"/>
    </row>
    <row r="44291" spans="5:5" ht="12" customHeight="1">
      <c r="E44291" s="576"/>
    </row>
    <row r="44292" spans="5:5" ht="12" customHeight="1">
      <c r="E44292" s="576"/>
    </row>
    <row r="44293" spans="5:5" ht="12" customHeight="1">
      <c r="E44293" s="576"/>
    </row>
    <row r="44294" spans="5:5" ht="12" customHeight="1">
      <c r="E44294" s="576"/>
    </row>
    <row r="44295" spans="5:5" ht="12" customHeight="1">
      <c r="E44295" s="576"/>
    </row>
    <row r="44296" spans="5:5" ht="12" customHeight="1">
      <c r="E44296" s="576"/>
    </row>
    <row r="44297" spans="5:5" ht="12" customHeight="1">
      <c r="E44297" s="576"/>
    </row>
    <row r="44298" spans="5:5" ht="12" customHeight="1">
      <c r="E44298" s="576"/>
    </row>
    <row r="44299" spans="5:5" ht="12" customHeight="1">
      <c r="E44299" s="576"/>
    </row>
    <row r="44300" spans="5:5" ht="12" customHeight="1">
      <c r="E44300" s="576"/>
    </row>
    <row r="44301" spans="5:5" ht="12" customHeight="1">
      <c r="E44301" s="576"/>
    </row>
    <row r="44302" spans="5:5" ht="12" customHeight="1">
      <c r="E44302" s="576"/>
    </row>
    <row r="44303" spans="5:5" ht="12" customHeight="1">
      <c r="E44303" s="576"/>
    </row>
    <row r="44304" spans="5:5" ht="12" customHeight="1">
      <c r="E44304" s="576"/>
    </row>
    <row r="44305" spans="5:5" ht="12" customHeight="1">
      <c r="E44305" s="576"/>
    </row>
    <row r="44306" spans="5:5" ht="12" customHeight="1">
      <c r="E44306" s="576"/>
    </row>
    <row r="44307" spans="5:5" ht="12" customHeight="1">
      <c r="E44307" s="576"/>
    </row>
    <row r="44308" spans="5:5" ht="12" customHeight="1">
      <c r="E44308" s="576"/>
    </row>
    <row r="44309" spans="5:5" ht="12" customHeight="1">
      <c r="E44309" s="576"/>
    </row>
    <row r="44310" spans="5:5" ht="12" customHeight="1">
      <c r="E44310" s="576"/>
    </row>
    <row r="44311" spans="5:5" ht="12" customHeight="1">
      <c r="E44311" s="576"/>
    </row>
    <row r="44312" spans="5:5" ht="12" customHeight="1">
      <c r="E44312" s="576"/>
    </row>
    <row r="44313" spans="5:5" ht="12" customHeight="1">
      <c r="E44313" s="576"/>
    </row>
    <row r="44314" spans="5:5" ht="12" customHeight="1">
      <c r="E44314" s="576"/>
    </row>
    <row r="44315" spans="5:5" ht="12" customHeight="1">
      <c r="E44315" s="576"/>
    </row>
    <row r="44316" spans="5:5" ht="12" customHeight="1">
      <c r="E44316" s="576"/>
    </row>
    <row r="44317" spans="5:5" ht="12" customHeight="1">
      <c r="E44317" s="576"/>
    </row>
    <row r="44318" spans="5:5" ht="12" customHeight="1">
      <c r="E44318" s="576"/>
    </row>
    <row r="44319" spans="5:5" ht="12" customHeight="1">
      <c r="E44319" s="576"/>
    </row>
    <row r="44320" spans="5:5" ht="12" customHeight="1">
      <c r="E44320" s="576"/>
    </row>
    <row r="44321" spans="5:5" ht="12" customHeight="1">
      <c r="E44321" s="576"/>
    </row>
    <row r="44322" spans="5:5" ht="12" customHeight="1">
      <c r="E44322" s="576"/>
    </row>
    <row r="44323" spans="5:5" ht="12" customHeight="1">
      <c r="E44323" s="576"/>
    </row>
    <row r="44324" spans="5:5" ht="12" customHeight="1">
      <c r="E44324" s="576"/>
    </row>
    <row r="44325" spans="5:5" ht="12" customHeight="1">
      <c r="E44325" s="576"/>
    </row>
    <row r="44326" spans="5:5" ht="12" customHeight="1">
      <c r="E44326" s="576"/>
    </row>
    <row r="44327" spans="5:5" ht="12" customHeight="1">
      <c r="E44327" s="576"/>
    </row>
    <row r="44328" spans="5:5" ht="12" customHeight="1">
      <c r="E44328" s="576"/>
    </row>
    <row r="44329" spans="5:5" ht="12" customHeight="1">
      <c r="E44329" s="576"/>
    </row>
    <row r="44330" spans="5:5" ht="12" customHeight="1">
      <c r="E44330" s="576"/>
    </row>
    <row r="44331" spans="5:5" ht="12" customHeight="1">
      <c r="E44331" s="576"/>
    </row>
    <row r="44332" spans="5:5" ht="12" customHeight="1">
      <c r="E44332" s="576"/>
    </row>
    <row r="44333" spans="5:5" ht="12" customHeight="1">
      <c r="E44333" s="576"/>
    </row>
    <row r="44334" spans="5:5" ht="12" customHeight="1">
      <c r="E44334" s="576"/>
    </row>
    <row r="44335" spans="5:5" ht="12" customHeight="1">
      <c r="E44335" s="576"/>
    </row>
    <row r="44336" spans="5:5" ht="12" customHeight="1">
      <c r="E44336" s="576"/>
    </row>
    <row r="44337" spans="5:5" ht="12" customHeight="1">
      <c r="E44337" s="576"/>
    </row>
    <row r="44338" spans="5:5" ht="12" customHeight="1">
      <c r="E44338" s="576"/>
    </row>
    <row r="44339" spans="5:5" ht="12" customHeight="1">
      <c r="E44339" s="576"/>
    </row>
    <row r="44340" spans="5:5" ht="12" customHeight="1">
      <c r="E44340" s="576"/>
    </row>
    <row r="44341" spans="5:5" ht="12" customHeight="1">
      <c r="E44341" s="576"/>
    </row>
    <row r="44342" spans="5:5" ht="12" customHeight="1">
      <c r="E44342" s="576"/>
    </row>
    <row r="44343" spans="5:5" ht="12" customHeight="1">
      <c r="E44343" s="576"/>
    </row>
    <row r="44344" spans="5:5" ht="12" customHeight="1">
      <c r="E44344" s="576"/>
    </row>
    <row r="44345" spans="5:5" ht="12" customHeight="1">
      <c r="E44345" s="576"/>
    </row>
    <row r="44346" spans="5:5" ht="12" customHeight="1">
      <c r="E44346" s="576"/>
    </row>
    <row r="44347" spans="5:5" ht="12" customHeight="1">
      <c r="E44347" s="576"/>
    </row>
    <row r="44348" spans="5:5" ht="12" customHeight="1">
      <c r="E44348" s="576"/>
    </row>
    <row r="44349" spans="5:5" ht="12" customHeight="1">
      <c r="E44349" s="576"/>
    </row>
    <row r="44350" spans="5:5" ht="12" customHeight="1">
      <c r="E44350" s="576"/>
    </row>
    <row r="44351" spans="5:5" ht="12" customHeight="1">
      <c r="E44351" s="576"/>
    </row>
    <row r="44352" spans="5:5" ht="12" customHeight="1">
      <c r="E44352" s="576"/>
    </row>
    <row r="44353" spans="5:5" ht="12" customHeight="1">
      <c r="E44353" s="576"/>
    </row>
    <row r="44354" spans="5:5" ht="12" customHeight="1">
      <c r="E44354" s="576"/>
    </row>
    <row r="44355" spans="5:5" ht="12" customHeight="1">
      <c r="E44355" s="576"/>
    </row>
    <row r="44356" spans="5:5" ht="12" customHeight="1">
      <c r="E44356" s="576"/>
    </row>
    <row r="44357" spans="5:5" ht="12" customHeight="1">
      <c r="E44357" s="576"/>
    </row>
    <row r="44358" spans="5:5" ht="12" customHeight="1">
      <c r="E44358" s="576"/>
    </row>
    <row r="44359" spans="5:5" ht="12" customHeight="1">
      <c r="E44359" s="576"/>
    </row>
    <row r="44360" spans="5:5" ht="12" customHeight="1">
      <c r="E44360" s="576"/>
    </row>
    <row r="44361" spans="5:5" ht="12" customHeight="1">
      <c r="E44361" s="576"/>
    </row>
    <row r="44362" spans="5:5" ht="12" customHeight="1">
      <c r="E44362" s="576"/>
    </row>
    <row r="44363" spans="5:5" ht="12" customHeight="1">
      <c r="E44363" s="576"/>
    </row>
    <row r="44364" spans="5:5" ht="12" customHeight="1">
      <c r="E44364" s="576"/>
    </row>
    <row r="44365" spans="5:5" ht="12" customHeight="1">
      <c r="E44365" s="576"/>
    </row>
    <row r="44366" spans="5:5" ht="12" customHeight="1">
      <c r="E44366" s="576"/>
    </row>
    <row r="44367" spans="5:5" ht="12" customHeight="1">
      <c r="E44367" s="576"/>
    </row>
    <row r="44368" spans="5:5" ht="12" customHeight="1">
      <c r="E44368" s="576"/>
    </row>
    <row r="44369" spans="5:5" ht="12" customHeight="1">
      <c r="E44369" s="576"/>
    </row>
    <row r="44370" spans="5:5" ht="12" customHeight="1">
      <c r="E44370" s="576"/>
    </row>
    <row r="44371" spans="5:5" ht="12" customHeight="1">
      <c r="E44371" s="576"/>
    </row>
    <row r="44372" spans="5:5" ht="12" customHeight="1">
      <c r="E44372" s="576"/>
    </row>
    <row r="44373" spans="5:5" ht="12" customHeight="1">
      <c r="E44373" s="576"/>
    </row>
    <row r="44374" spans="5:5" ht="12" customHeight="1">
      <c r="E44374" s="576"/>
    </row>
    <row r="44375" spans="5:5" ht="12" customHeight="1">
      <c r="E44375" s="576"/>
    </row>
    <row r="44376" spans="5:5" ht="12" customHeight="1">
      <c r="E44376" s="576"/>
    </row>
    <row r="44377" spans="5:5" ht="12" customHeight="1">
      <c r="E44377" s="576"/>
    </row>
    <row r="44378" spans="5:5" ht="12" customHeight="1">
      <c r="E44378" s="576"/>
    </row>
    <row r="44379" spans="5:5" ht="12" customHeight="1">
      <c r="E44379" s="576"/>
    </row>
    <row r="44380" spans="5:5" ht="12" customHeight="1">
      <c r="E44380" s="576"/>
    </row>
    <row r="44381" spans="5:5" ht="12" customHeight="1">
      <c r="E44381" s="576"/>
    </row>
    <row r="44382" spans="5:5" ht="12" customHeight="1">
      <c r="E44382" s="576"/>
    </row>
    <row r="44383" spans="5:5" ht="12" customHeight="1">
      <c r="E44383" s="576"/>
    </row>
    <row r="44384" spans="5:5" ht="12" customHeight="1">
      <c r="E44384" s="576"/>
    </row>
    <row r="44385" spans="5:5" ht="12" customHeight="1">
      <c r="E44385" s="576"/>
    </row>
    <row r="44386" spans="5:5" ht="12" customHeight="1">
      <c r="E44386" s="576"/>
    </row>
    <row r="44387" spans="5:5" ht="12" customHeight="1">
      <c r="E44387" s="576"/>
    </row>
    <row r="44388" spans="5:5" ht="12" customHeight="1">
      <c r="E44388" s="576"/>
    </row>
    <row r="44389" spans="5:5" ht="12" customHeight="1">
      <c r="E44389" s="576"/>
    </row>
    <row r="44390" spans="5:5" ht="12" customHeight="1">
      <c r="E44390" s="576"/>
    </row>
    <row r="44391" spans="5:5" ht="12" customHeight="1">
      <c r="E44391" s="576"/>
    </row>
    <row r="44392" spans="5:5" ht="12" customHeight="1">
      <c r="E44392" s="576"/>
    </row>
    <row r="44393" spans="5:5" ht="12" customHeight="1">
      <c r="E44393" s="576"/>
    </row>
    <row r="44394" spans="5:5" ht="12" customHeight="1">
      <c r="E44394" s="576"/>
    </row>
    <row r="44395" spans="5:5" ht="12" customHeight="1">
      <c r="E44395" s="576"/>
    </row>
    <row r="44396" spans="5:5" ht="12" customHeight="1">
      <c r="E44396" s="576"/>
    </row>
    <row r="44397" spans="5:5" ht="12" customHeight="1">
      <c r="E44397" s="576"/>
    </row>
    <row r="44398" spans="5:5" ht="12" customHeight="1">
      <c r="E44398" s="576"/>
    </row>
    <row r="44399" spans="5:5" ht="12" customHeight="1">
      <c r="E44399" s="576"/>
    </row>
    <row r="44400" spans="5:5" ht="12" customHeight="1">
      <c r="E44400" s="576"/>
    </row>
    <row r="44401" spans="5:5" ht="12" customHeight="1">
      <c r="E44401" s="576"/>
    </row>
    <row r="44402" spans="5:5" ht="12" customHeight="1">
      <c r="E44402" s="576"/>
    </row>
    <row r="44403" spans="5:5" ht="12" customHeight="1">
      <c r="E44403" s="576"/>
    </row>
    <row r="44404" spans="5:5" ht="12" customHeight="1">
      <c r="E44404" s="576"/>
    </row>
    <row r="44405" spans="5:5" ht="12" customHeight="1">
      <c r="E44405" s="576"/>
    </row>
    <row r="44406" spans="5:5" ht="12" customHeight="1">
      <c r="E44406" s="576"/>
    </row>
    <row r="44407" spans="5:5" ht="12" customHeight="1">
      <c r="E44407" s="576"/>
    </row>
    <row r="44408" spans="5:5" ht="12" customHeight="1">
      <c r="E44408" s="576"/>
    </row>
    <row r="44409" spans="5:5" ht="12" customHeight="1">
      <c r="E44409" s="576"/>
    </row>
    <row r="44410" spans="5:5" ht="12" customHeight="1">
      <c r="E44410" s="576"/>
    </row>
    <row r="44411" spans="5:5" ht="12" customHeight="1">
      <c r="E44411" s="576"/>
    </row>
    <row r="44412" spans="5:5" ht="12" customHeight="1">
      <c r="E44412" s="576"/>
    </row>
    <row r="44413" spans="5:5" ht="12" customHeight="1">
      <c r="E44413" s="576"/>
    </row>
    <row r="44414" spans="5:5" ht="12" customHeight="1">
      <c r="E44414" s="576"/>
    </row>
    <row r="44415" spans="5:5" ht="12" customHeight="1">
      <c r="E44415" s="576"/>
    </row>
    <row r="44416" spans="5:5" ht="12" customHeight="1">
      <c r="E44416" s="576"/>
    </row>
    <row r="44417" spans="5:5" ht="12" customHeight="1">
      <c r="E44417" s="576"/>
    </row>
    <row r="44418" spans="5:5" ht="12" customHeight="1">
      <c r="E44418" s="576"/>
    </row>
    <row r="44419" spans="5:5" ht="12" customHeight="1">
      <c r="E44419" s="576"/>
    </row>
    <row r="44420" spans="5:5" ht="12" customHeight="1">
      <c r="E44420" s="576"/>
    </row>
    <row r="44421" spans="5:5" ht="12" customHeight="1">
      <c r="E44421" s="576"/>
    </row>
    <row r="44422" spans="5:5" ht="12" customHeight="1">
      <c r="E44422" s="576"/>
    </row>
    <row r="44423" spans="5:5" ht="12" customHeight="1">
      <c r="E44423" s="576"/>
    </row>
    <row r="44424" spans="5:5" ht="12" customHeight="1">
      <c r="E44424" s="576"/>
    </row>
    <row r="44425" spans="5:5" ht="12" customHeight="1">
      <c r="E44425" s="576"/>
    </row>
    <row r="44426" spans="5:5" ht="12" customHeight="1">
      <c r="E44426" s="576"/>
    </row>
    <row r="44427" spans="5:5" ht="12" customHeight="1">
      <c r="E44427" s="576"/>
    </row>
    <row r="44428" spans="5:5" ht="12" customHeight="1">
      <c r="E44428" s="576"/>
    </row>
    <row r="44429" spans="5:5" ht="12" customHeight="1">
      <c r="E44429" s="576"/>
    </row>
    <row r="44430" spans="5:5" ht="12" customHeight="1">
      <c r="E44430" s="576"/>
    </row>
    <row r="44431" spans="5:5" ht="12" customHeight="1">
      <c r="E44431" s="576"/>
    </row>
    <row r="44432" spans="5:5" ht="12" customHeight="1">
      <c r="E44432" s="576"/>
    </row>
    <row r="44433" spans="5:5" ht="12" customHeight="1">
      <c r="E44433" s="576"/>
    </row>
    <row r="44434" spans="5:5" ht="12" customHeight="1">
      <c r="E44434" s="576"/>
    </row>
    <row r="44435" spans="5:5" ht="12" customHeight="1">
      <c r="E44435" s="576"/>
    </row>
    <row r="44436" spans="5:5" ht="12" customHeight="1">
      <c r="E44436" s="576"/>
    </row>
    <row r="44437" spans="5:5" ht="12" customHeight="1">
      <c r="E44437" s="576"/>
    </row>
    <row r="44438" spans="5:5" ht="12" customHeight="1">
      <c r="E44438" s="576"/>
    </row>
    <row r="44439" spans="5:5" ht="12" customHeight="1">
      <c r="E44439" s="576"/>
    </row>
    <row r="44440" spans="5:5" ht="12" customHeight="1">
      <c r="E44440" s="576"/>
    </row>
    <row r="44441" spans="5:5" ht="12" customHeight="1">
      <c r="E44441" s="576"/>
    </row>
    <row r="44442" spans="5:5" ht="12" customHeight="1">
      <c r="E44442" s="576"/>
    </row>
    <row r="44443" spans="5:5" ht="12" customHeight="1">
      <c r="E44443" s="576"/>
    </row>
    <row r="44444" spans="5:5" ht="12" customHeight="1">
      <c r="E44444" s="576"/>
    </row>
    <row r="44445" spans="5:5" ht="12" customHeight="1">
      <c r="E44445" s="576"/>
    </row>
    <row r="44446" spans="5:5" ht="12" customHeight="1">
      <c r="E44446" s="576"/>
    </row>
    <row r="44447" spans="5:5" ht="12" customHeight="1">
      <c r="E44447" s="576"/>
    </row>
    <row r="44448" spans="5:5" ht="12" customHeight="1">
      <c r="E44448" s="576"/>
    </row>
    <row r="44449" spans="5:5" ht="12" customHeight="1">
      <c r="E44449" s="576"/>
    </row>
    <row r="44450" spans="5:5" ht="12" customHeight="1">
      <c r="E44450" s="576"/>
    </row>
    <row r="44451" spans="5:5" ht="12" customHeight="1">
      <c r="E44451" s="576"/>
    </row>
    <row r="44452" spans="5:5" ht="12" customHeight="1">
      <c r="E44452" s="576"/>
    </row>
    <row r="44453" spans="5:5" ht="12" customHeight="1">
      <c r="E44453" s="576"/>
    </row>
    <row r="44454" spans="5:5" ht="12" customHeight="1">
      <c r="E44454" s="576"/>
    </row>
    <row r="44455" spans="5:5" ht="12" customHeight="1">
      <c r="E44455" s="576"/>
    </row>
    <row r="44456" spans="5:5" ht="12" customHeight="1">
      <c r="E44456" s="576"/>
    </row>
    <row r="44457" spans="5:5" ht="12" customHeight="1">
      <c r="E44457" s="576"/>
    </row>
    <row r="44458" spans="5:5" ht="12" customHeight="1">
      <c r="E44458" s="576"/>
    </row>
    <row r="44459" spans="5:5" ht="12" customHeight="1">
      <c r="E44459" s="576"/>
    </row>
    <row r="44460" spans="5:5" ht="12" customHeight="1">
      <c r="E44460" s="576"/>
    </row>
    <row r="44461" spans="5:5" ht="12" customHeight="1">
      <c r="E44461" s="576"/>
    </row>
    <row r="44462" spans="5:5" ht="12" customHeight="1">
      <c r="E44462" s="576"/>
    </row>
    <row r="44463" spans="5:5" ht="12" customHeight="1">
      <c r="E44463" s="576"/>
    </row>
    <row r="44464" spans="5:5" ht="12" customHeight="1">
      <c r="E44464" s="576"/>
    </row>
    <row r="44465" spans="5:5" ht="12" customHeight="1">
      <c r="E44465" s="576"/>
    </row>
    <row r="44466" spans="5:5" ht="12" customHeight="1">
      <c r="E44466" s="576"/>
    </row>
    <row r="44467" spans="5:5" ht="12" customHeight="1">
      <c r="E44467" s="576"/>
    </row>
    <row r="44468" spans="5:5" ht="12" customHeight="1">
      <c r="E44468" s="576"/>
    </row>
    <row r="44469" spans="5:5" ht="12" customHeight="1">
      <c r="E44469" s="576"/>
    </row>
    <row r="44470" spans="5:5" ht="12" customHeight="1">
      <c r="E44470" s="576"/>
    </row>
    <row r="44471" spans="5:5" ht="12" customHeight="1">
      <c r="E44471" s="576"/>
    </row>
    <row r="44472" spans="5:5" ht="12" customHeight="1">
      <c r="E44472" s="576"/>
    </row>
    <row r="44473" spans="5:5" ht="12" customHeight="1">
      <c r="E44473" s="576"/>
    </row>
    <row r="44474" spans="5:5" ht="12" customHeight="1">
      <c r="E44474" s="576"/>
    </row>
    <row r="44475" spans="5:5" ht="12" customHeight="1">
      <c r="E44475" s="576"/>
    </row>
    <row r="44476" spans="5:5" ht="12" customHeight="1">
      <c r="E44476" s="576"/>
    </row>
    <row r="44477" spans="5:5" ht="12" customHeight="1">
      <c r="E44477" s="576"/>
    </row>
    <row r="44478" spans="5:5" ht="12" customHeight="1">
      <c r="E44478" s="576"/>
    </row>
    <row r="44479" spans="5:5" ht="12" customHeight="1">
      <c r="E44479" s="576"/>
    </row>
    <row r="44480" spans="5:5" ht="12" customHeight="1">
      <c r="E44480" s="576"/>
    </row>
    <row r="44481" spans="5:5" ht="12" customHeight="1">
      <c r="E44481" s="576"/>
    </row>
    <row r="44482" spans="5:5" ht="12" customHeight="1">
      <c r="E44482" s="576"/>
    </row>
    <row r="44483" spans="5:5" ht="12" customHeight="1">
      <c r="E44483" s="576"/>
    </row>
    <row r="44484" spans="5:5" ht="12" customHeight="1">
      <c r="E44484" s="576"/>
    </row>
    <row r="44485" spans="5:5" ht="12" customHeight="1">
      <c r="E44485" s="576"/>
    </row>
    <row r="44486" spans="5:5" ht="12" customHeight="1">
      <c r="E44486" s="576"/>
    </row>
    <row r="44487" spans="5:5" ht="12" customHeight="1">
      <c r="E44487" s="576"/>
    </row>
    <row r="44488" spans="5:5" ht="12" customHeight="1">
      <c r="E44488" s="576"/>
    </row>
    <row r="44489" spans="5:5" ht="12" customHeight="1">
      <c r="E44489" s="576"/>
    </row>
    <row r="44490" spans="5:5" ht="12" customHeight="1">
      <c r="E44490" s="576"/>
    </row>
    <row r="44491" spans="5:5" ht="12" customHeight="1">
      <c r="E44491" s="576"/>
    </row>
    <row r="44492" spans="5:5" ht="12" customHeight="1">
      <c r="E44492" s="576"/>
    </row>
    <row r="44493" spans="5:5" ht="12" customHeight="1">
      <c r="E44493" s="576"/>
    </row>
    <row r="44494" spans="5:5" ht="12" customHeight="1">
      <c r="E44494" s="576"/>
    </row>
    <row r="44495" spans="5:5" ht="12" customHeight="1">
      <c r="E44495" s="576"/>
    </row>
    <row r="44496" spans="5:5" ht="12" customHeight="1">
      <c r="E44496" s="576"/>
    </row>
    <row r="44497" spans="5:5" ht="12" customHeight="1">
      <c r="E44497" s="576"/>
    </row>
    <row r="44498" spans="5:5" ht="12" customHeight="1">
      <c r="E44498" s="576"/>
    </row>
    <row r="44499" spans="5:5" ht="12" customHeight="1">
      <c r="E44499" s="576"/>
    </row>
    <row r="44500" spans="5:5" ht="12" customHeight="1">
      <c r="E44500" s="576"/>
    </row>
    <row r="44501" spans="5:5" ht="12" customHeight="1">
      <c r="E44501" s="576"/>
    </row>
    <row r="44502" spans="5:5" ht="12" customHeight="1">
      <c r="E44502" s="576"/>
    </row>
    <row r="44503" spans="5:5" ht="12" customHeight="1">
      <c r="E44503" s="576"/>
    </row>
    <row r="44504" spans="5:5" ht="12" customHeight="1">
      <c r="E44504" s="576"/>
    </row>
    <row r="44505" spans="5:5" ht="12" customHeight="1">
      <c r="E44505" s="576"/>
    </row>
    <row r="44506" spans="5:5" ht="12" customHeight="1">
      <c r="E44506" s="576"/>
    </row>
    <row r="44507" spans="5:5" ht="12" customHeight="1">
      <c r="E44507" s="576"/>
    </row>
    <row r="44508" spans="5:5" ht="12" customHeight="1">
      <c r="E44508" s="576"/>
    </row>
    <row r="44509" spans="5:5" ht="12" customHeight="1">
      <c r="E44509" s="576"/>
    </row>
    <row r="44510" spans="5:5" ht="12" customHeight="1">
      <c r="E44510" s="576"/>
    </row>
    <row r="44511" spans="5:5" ht="12" customHeight="1">
      <c r="E44511" s="576"/>
    </row>
    <row r="44512" spans="5:5" ht="12" customHeight="1">
      <c r="E44512" s="576"/>
    </row>
    <row r="44513" spans="5:5" ht="12" customHeight="1">
      <c r="E44513" s="576"/>
    </row>
    <row r="44514" spans="5:5" ht="12" customHeight="1">
      <c r="E44514" s="576"/>
    </row>
    <row r="44515" spans="5:5" ht="12" customHeight="1">
      <c r="E44515" s="576"/>
    </row>
    <row r="44516" spans="5:5" ht="12" customHeight="1">
      <c r="E44516" s="576"/>
    </row>
    <row r="44517" spans="5:5" ht="12" customHeight="1">
      <c r="E44517" s="576"/>
    </row>
    <row r="44518" spans="5:5" ht="12" customHeight="1">
      <c r="E44518" s="576"/>
    </row>
    <row r="44519" spans="5:5" ht="12" customHeight="1">
      <c r="E44519" s="576"/>
    </row>
    <row r="44520" spans="5:5" ht="12" customHeight="1">
      <c r="E44520" s="576"/>
    </row>
    <row r="44521" spans="5:5" ht="12" customHeight="1">
      <c r="E44521" s="576"/>
    </row>
    <row r="44522" spans="5:5" ht="12" customHeight="1">
      <c r="E44522" s="576"/>
    </row>
    <row r="44523" spans="5:5" ht="12" customHeight="1">
      <c r="E44523" s="576"/>
    </row>
    <row r="44524" spans="5:5" ht="12" customHeight="1">
      <c r="E44524" s="576"/>
    </row>
    <row r="44525" spans="5:5" ht="12" customHeight="1">
      <c r="E44525" s="576"/>
    </row>
    <row r="44526" spans="5:5" ht="12" customHeight="1">
      <c r="E44526" s="576"/>
    </row>
    <row r="44527" spans="5:5" ht="12" customHeight="1">
      <c r="E44527" s="576"/>
    </row>
    <row r="44528" spans="5:5" ht="12" customHeight="1">
      <c r="E44528" s="576"/>
    </row>
    <row r="44529" spans="5:5" ht="12" customHeight="1">
      <c r="E44529" s="576"/>
    </row>
    <row r="44530" spans="5:5" ht="12" customHeight="1">
      <c r="E44530" s="576"/>
    </row>
    <row r="44531" spans="5:5" ht="12" customHeight="1">
      <c r="E44531" s="576"/>
    </row>
    <row r="44532" spans="5:5" ht="12" customHeight="1">
      <c r="E44532" s="576"/>
    </row>
    <row r="44533" spans="5:5" ht="12" customHeight="1">
      <c r="E44533" s="576"/>
    </row>
    <row r="44534" spans="5:5" ht="12" customHeight="1">
      <c r="E44534" s="576"/>
    </row>
    <row r="44535" spans="5:5" ht="12" customHeight="1">
      <c r="E44535" s="576"/>
    </row>
    <row r="44536" spans="5:5" ht="12" customHeight="1">
      <c r="E44536" s="576"/>
    </row>
    <row r="44537" spans="5:5" ht="12" customHeight="1">
      <c r="E44537" s="576"/>
    </row>
    <row r="44538" spans="5:5" ht="12" customHeight="1">
      <c r="E44538" s="576"/>
    </row>
    <row r="44539" spans="5:5" ht="12" customHeight="1">
      <c r="E44539" s="576"/>
    </row>
    <row r="44540" spans="5:5" ht="12" customHeight="1">
      <c r="E44540" s="576"/>
    </row>
    <row r="44541" spans="5:5" ht="12" customHeight="1">
      <c r="E44541" s="576"/>
    </row>
    <row r="44542" spans="5:5" ht="12" customHeight="1">
      <c r="E44542" s="576"/>
    </row>
    <row r="44543" spans="5:5" ht="12" customHeight="1">
      <c r="E44543" s="576"/>
    </row>
    <row r="44544" spans="5:5" ht="12" customHeight="1">
      <c r="E44544" s="576"/>
    </row>
    <row r="44545" spans="5:5" ht="12" customHeight="1">
      <c r="E44545" s="576"/>
    </row>
    <row r="44546" spans="5:5" ht="12" customHeight="1">
      <c r="E44546" s="576"/>
    </row>
    <row r="44547" spans="5:5" ht="12" customHeight="1">
      <c r="E44547" s="576"/>
    </row>
    <row r="44548" spans="5:5" ht="12" customHeight="1">
      <c r="E44548" s="576"/>
    </row>
    <row r="44549" spans="5:5" ht="12" customHeight="1">
      <c r="E44549" s="576"/>
    </row>
    <row r="44550" spans="5:5" ht="12" customHeight="1">
      <c r="E44550" s="576"/>
    </row>
    <row r="44551" spans="5:5" ht="12" customHeight="1">
      <c r="E44551" s="576"/>
    </row>
    <row r="44552" spans="5:5" ht="12" customHeight="1">
      <c r="E44552" s="576"/>
    </row>
    <row r="44553" spans="5:5" ht="12" customHeight="1">
      <c r="E44553" s="576"/>
    </row>
    <row r="44554" spans="5:5" ht="12" customHeight="1">
      <c r="E44554" s="576"/>
    </row>
    <row r="44555" spans="5:5" ht="12" customHeight="1">
      <c r="E44555" s="576"/>
    </row>
    <row r="44556" spans="5:5" ht="12" customHeight="1">
      <c r="E44556" s="576"/>
    </row>
    <row r="44557" spans="5:5" ht="12" customHeight="1">
      <c r="E44557" s="576"/>
    </row>
    <row r="44558" spans="5:5" ht="12" customHeight="1">
      <c r="E44558" s="576"/>
    </row>
    <row r="44559" spans="5:5" ht="12" customHeight="1">
      <c r="E44559" s="576"/>
    </row>
    <row r="44560" spans="5:5" ht="12" customHeight="1">
      <c r="E44560" s="576"/>
    </row>
    <row r="44561" spans="5:5" ht="12" customHeight="1">
      <c r="E44561" s="576"/>
    </row>
    <row r="44562" spans="5:5" ht="12" customHeight="1">
      <c r="E44562" s="576"/>
    </row>
    <row r="44563" spans="5:5" ht="12" customHeight="1">
      <c r="E44563" s="576"/>
    </row>
    <row r="44564" spans="5:5" ht="12" customHeight="1">
      <c r="E44564" s="576"/>
    </row>
    <row r="44565" spans="5:5" ht="12" customHeight="1">
      <c r="E44565" s="576"/>
    </row>
    <row r="44566" spans="5:5" ht="12" customHeight="1">
      <c r="E44566" s="576"/>
    </row>
    <row r="44567" spans="5:5" ht="12" customHeight="1">
      <c r="E44567" s="576"/>
    </row>
    <row r="44568" spans="5:5" ht="12" customHeight="1">
      <c r="E44568" s="576"/>
    </row>
    <row r="44569" spans="5:5" ht="12" customHeight="1">
      <c r="E44569" s="576"/>
    </row>
    <row r="44570" spans="5:5" ht="12" customHeight="1">
      <c r="E44570" s="576"/>
    </row>
    <row r="44571" spans="5:5" ht="12" customHeight="1">
      <c r="E44571" s="576"/>
    </row>
    <row r="44572" spans="5:5" ht="12" customHeight="1">
      <c r="E44572" s="576"/>
    </row>
    <row r="44573" spans="5:5" ht="12" customHeight="1">
      <c r="E44573" s="576"/>
    </row>
    <row r="44574" spans="5:5" ht="12" customHeight="1">
      <c r="E44574" s="576"/>
    </row>
    <row r="44575" spans="5:5" ht="12" customHeight="1">
      <c r="E44575" s="576"/>
    </row>
    <row r="44576" spans="5:5" ht="12" customHeight="1">
      <c r="E44576" s="576"/>
    </row>
    <row r="44577" spans="5:5" ht="12" customHeight="1">
      <c r="E44577" s="576"/>
    </row>
    <row r="44578" spans="5:5" ht="12" customHeight="1">
      <c r="E44578" s="576"/>
    </row>
    <row r="44579" spans="5:5" ht="12" customHeight="1">
      <c r="E44579" s="576"/>
    </row>
    <row r="44580" spans="5:5" ht="12" customHeight="1">
      <c r="E44580" s="576"/>
    </row>
    <row r="44581" spans="5:5" ht="12" customHeight="1">
      <c r="E44581" s="576"/>
    </row>
    <row r="44582" spans="5:5" ht="12" customHeight="1">
      <c r="E44582" s="576"/>
    </row>
    <row r="44583" spans="5:5" ht="12" customHeight="1">
      <c r="E44583" s="576"/>
    </row>
    <row r="44584" spans="5:5" ht="12" customHeight="1">
      <c r="E44584" s="576"/>
    </row>
    <row r="44585" spans="5:5" ht="12" customHeight="1">
      <c r="E44585" s="576"/>
    </row>
    <row r="44586" spans="5:5" ht="12" customHeight="1">
      <c r="E44586" s="576"/>
    </row>
    <row r="44587" spans="5:5" ht="12" customHeight="1">
      <c r="E44587" s="576"/>
    </row>
    <row r="44588" spans="5:5" ht="12" customHeight="1">
      <c r="E44588" s="576"/>
    </row>
    <row r="44589" spans="5:5" ht="12" customHeight="1">
      <c r="E44589" s="576"/>
    </row>
    <row r="44590" spans="5:5" ht="12" customHeight="1">
      <c r="E44590" s="576"/>
    </row>
    <row r="44591" spans="5:5" ht="12" customHeight="1">
      <c r="E44591" s="576"/>
    </row>
    <row r="44592" spans="5:5" ht="12" customHeight="1">
      <c r="E44592" s="576"/>
    </row>
    <row r="44593" spans="5:5" ht="12" customHeight="1">
      <c r="E44593" s="576"/>
    </row>
    <row r="44594" spans="5:5" ht="12" customHeight="1">
      <c r="E44594" s="576"/>
    </row>
    <row r="44595" spans="5:5" ht="12" customHeight="1">
      <c r="E44595" s="576"/>
    </row>
    <row r="44596" spans="5:5" ht="12" customHeight="1">
      <c r="E44596" s="576"/>
    </row>
    <row r="44597" spans="5:5" ht="12" customHeight="1">
      <c r="E44597" s="576"/>
    </row>
    <row r="44598" spans="5:5" ht="12" customHeight="1">
      <c r="E44598" s="576"/>
    </row>
    <row r="44599" spans="5:5" ht="12" customHeight="1">
      <c r="E44599" s="576"/>
    </row>
    <row r="44600" spans="5:5" ht="12" customHeight="1">
      <c r="E44600" s="576"/>
    </row>
    <row r="44601" spans="5:5" ht="12" customHeight="1">
      <c r="E44601" s="576"/>
    </row>
    <row r="44602" spans="5:5" ht="12" customHeight="1">
      <c r="E44602" s="576"/>
    </row>
    <row r="44603" spans="5:5" ht="12" customHeight="1">
      <c r="E44603" s="576"/>
    </row>
    <row r="44604" spans="5:5" ht="12" customHeight="1">
      <c r="E44604" s="576"/>
    </row>
    <row r="44605" spans="5:5" ht="12" customHeight="1">
      <c r="E44605" s="576"/>
    </row>
    <row r="44606" spans="5:5" ht="12" customHeight="1">
      <c r="E44606" s="576"/>
    </row>
    <row r="44607" spans="5:5" ht="12" customHeight="1">
      <c r="E44607" s="576"/>
    </row>
    <row r="44608" spans="5:5" ht="12" customHeight="1">
      <c r="E44608" s="576"/>
    </row>
    <row r="44609" spans="5:5" ht="12" customHeight="1">
      <c r="E44609" s="576"/>
    </row>
    <row r="44610" spans="5:5" ht="12" customHeight="1">
      <c r="E44610" s="576"/>
    </row>
    <row r="44611" spans="5:5" ht="12" customHeight="1">
      <c r="E44611" s="576"/>
    </row>
    <row r="44612" spans="5:5" ht="12" customHeight="1">
      <c r="E44612" s="576"/>
    </row>
    <row r="44613" spans="5:5" ht="12" customHeight="1">
      <c r="E44613" s="576"/>
    </row>
    <row r="44614" spans="5:5" ht="12" customHeight="1">
      <c r="E44614" s="576"/>
    </row>
    <row r="44615" spans="5:5" ht="12" customHeight="1">
      <c r="E44615" s="576"/>
    </row>
    <row r="44616" spans="5:5" ht="12" customHeight="1">
      <c r="E44616" s="576"/>
    </row>
    <row r="44617" spans="5:5" ht="12" customHeight="1">
      <c r="E44617" s="576"/>
    </row>
    <row r="44618" spans="5:5" ht="12" customHeight="1">
      <c r="E44618" s="576"/>
    </row>
    <row r="44619" spans="5:5" ht="12" customHeight="1">
      <c r="E44619" s="576"/>
    </row>
    <row r="44620" spans="5:5" ht="12" customHeight="1">
      <c r="E44620" s="576"/>
    </row>
    <row r="44621" spans="5:5" ht="12" customHeight="1">
      <c r="E44621" s="576"/>
    </row>
    <row r="44622" spans="5:5" ht="12" customHeight="1">
      <c r="E44622" s="576"/>
    </row>
    <row r="44623" spans="5:5" ht="12" customHeight="1">
      <c r="E44623" s="576"/>
    </row>
    <row r="44624" spans="5:5" ht="12" customHeight="1">
      <c r="E44624" s="576"/>
    </row>
    <row r="44625" spans="5:5" ht="12" customHeight="1">
      <c r="E44625" s="576"/>
    </row>
    <row r="44626" spans="5:5" ht="12" customHeight="1">
      <c r="E44626" s="576"/>
    </row>
    <row r="44627" spans="5:5" ht="12" customHeight="1">
      <c r="E44627" s="576"/>
    </row>
    <row r="44628" spans="5:5" ht="12" customHeight="1">
      <c r="E44628" s="576"/>
    </row>
    <row r="44629" spans="5:5" ht="12" customHeight="1">
      <c r="E44629" s="576"/>
    </row>
    <row r="44630" spans="5:5" ht="12" customHeight="1">
      <c r="E44630" s="576"/>
    </row>
    <row r="44631" spans="5:5" ht="12" customHeight="1">
      <c r="E44631" s="576"/>
    </row>
    <row r="44632" spans="5:5" ht="12" customHeight="1">
      <c r="E44632" s="576"/>
    </row>
    <row r="44633" spans="5:5" ht="12" customHeight="1">
      <c r="E44633" s="576"/>
    </row>
    <row r="44634" spans="5:5" ht="12" customHeight="1">
      <c r="E44634" s="576"/>
    </row>
    <row r="44635" spans="5:5" ht="12" customHeight="1">
      <c r="E44635" s="576"/>
    </row>
    <row r="44636" spans="5:5" ht="12" customHeight="1">
      <c r="E44636" s="576"/>
    </row>
    <row r="44637" spans="5:5" ht="12" customHeight="1">
      <c r="E44637" s="576"/>
    </row>
    <row r="44638" spans="5:5" ht="12" customHeight="1">
      <c r="E44638" s="576"/>
    </row>
    <row r="44639" spans="5:5" ht="12" customHeight="1">
      <c r="E44639" s="576"/>
    </row>
    <row r="44640" spans="5:5" ht="12" customHeight="1">
      <c r="E44640" s="576"/>
    </row>
    <row r="44641" spans="5:5" ht="12" customHeight="1">
      <c r="E44641" s="576"/>
    </row>
    <row r="44642" spans="5:5" ht="12" customHeight="1">
      <c r="E44642" s="576"/>
    </row>
    <row r="44643" spans="5:5" ht="12" customHeight="1">
      <c r="E44643" s="576"/>
    </row>
    <row r="44644" spans="5:5" ht="12" customHeight="1">
      <c r="E44644" s="576"/>
    </row>
    <row r="44645" spans="5:5" ht="12" customHeight="1">
      <c r="E44645" s="576"/>
    </row>
    <row r="44646" spans="5:5" ht="12" customHeight="1">
      <c r="E44646" s="576"/>
    </row>
    <row r="44647" spans="5:5" ht="12" customHeight="1">
      <c r="E44647" s="576"/>
    </row>
    <row r="44648" spans="5:5" ht="12" customHeight="1">
      <c r="E44648" s="576"/>
    </row>
    <row r="44649" spans="5:5" ht="12" customHeight="1">
      <c r="E44649" s="576"/>
    </row>
    <row r="44650" spans="5:5" ht="12" customHeight="1">
      <c r="E44650" s="576"/>
    </row>
    <row r="44651" spans="5:5" ht="12" customHeight="1">
      <c r="E44651" s="576"/>
    </row>
    <row r="44652" spans="5:5" ht="12" customHeight="1">
      <c r="E44652" s="576"/>
    </row>
    <row r="44653" spans="5:5" ht="12" customHeight="1">
      <c r="E44653" s="576"/>
    </row>
    <row r="44654" spans="5:5" ht="12" customHeight="1">
      <c r="E44654" s="576"/>
    </row>
    <row r="44655" spans="5:5" ht="12" customHeight="1">
      <c r="E44655" s="576"/>
    </row>
    <row r="44656" spans="5:5" ht="12" customHeight="1">
      <c r="E44656" s="576"/>
    </row>
    <row r="44657" spans="5:5" ht="12" customHeight="1">
      <c r="E44657" s="576"/>
    </row>
    <row r="44658" spans="5:5" ht="12" customHeight="1">
      <c r="E44658" s="576"/>
    </row>
    <row r="44659" spans="5:5" ht="12" customHeight="1">
      <c r="E44659" s="576"/>
    </row>
    <row r="44660" spans="5:5" ht="12" customHeight="1">
      <c r="E44660" s="576"/>
    </row>
    <row r="44661" spans="5:5" ht="12" customHeight="1">
      <c r="E44661" s="576"/>
    </row>
    <row r="44662" spans="5:5" ht="12" customHeight="1">
      <c r="E44662" s="576"/>
    </row>
    <row r="44663" spans="5:5" ht="12" customHeight="1">
      <c r="E44663" s="576"/>
    </row>
    <row r="44664" spans="5:5" ht="12" customHeight="1">
      <c r="E44664" s="576"/>
    </row>
    <row r="44665" spans="5:5" ht="12" customHeight="1">
      <c r="E44665" s="576"/>
    </row>
    <row r="44666" spans="5:5" ht="12" customHeight="1">
      <c r="E44666" s="576"/>
    </row>
    <row r="44667" spans="5:5" ht="12" customHeight="1">
      <c r="E44667" s="576"/>
    </row>
    <row r="44668" spans="5:5" ht="12" customHeight="1">
      <c r="E44668" s="576"/>
    </row>
    <row r="44669" spans="5:5" ht="12" customHeight="1">
      <c r="E44669" s="576"/>
    </row>
    <row r="44670" spans="5:5" ht="12" customHeight="1">
      <c r="E44670" s="576"/>
    </row>
    <row r="44671" spans="5:5" ht="12" customHeight="1">
      <c r="E44671" s="576"/>
    </row>
    <row r="44672" spans="5:5" ht="12" customHeight="1">
      <c r="E44672" s="576"/>
    </row>
    <row r="44673" spans="5:5" ht="12" customHeight="1">
      <c r="E44673" s="576"/>
    </row>
    <row r="44674" spans="5:5" ht="12" customHeight="1">
      <c r="E44674" s="576"/>
    </row>
    <row r="44675" spans="5:5" ht="12" customHeight="1">
      <c r="E44675" s="576"/>
    </row>
    <row r="44676" spans="5:5" ht="12" customHeight="1">
      <c r="E44676" s="576"/>
    </row>
    <row r="44677" spans="5:5" ht="12" customHeight="1">
      <c r="E44677" s="576"/>
    </row>
    <row r="44678" spans="5:5" ht="12" customHeight="1">
      <c r="E44678" s="576"/>
    </row>
    <row r="44679" spans="5:5" ht="12" customHeight="1">
      <c r="E44679" s="576"/>
    </row>
    <row r="44680" spans="5:5" ht="12" customHeight="1">
      <c r="E44680" s="576"/>
    </row>
    <row r="44681" spans="5:5" ht="12" customHeight="1">
      <c r="E44681" s="576"/>
    </row>
    <row r="44682" spans="5:5" ht="12" customHeight="1">
      <c r="E44682" s="576"/>
    </row>
    <row r="44683" spans="5:5" ht="12" customHeight="1">
      <c r="E44683" s="576"/>
    </row>
    <row r="44684" spans="5:5" ht="12" customHeight="1">
      <c r="E44684" s="576"/>
    </row>
    <row r="44685" spans="5:5" ht="12" customHeight="1">
      <c r="E44685" s="576"/>
    </row>
    <row r="44686" spans="5:5" ht="12" customHeight="1">
      <c r="E44686" s="576"/>
    </row>
    <row r="44687" spans="5:5" ht="12" customHeight="1">
      <c r="E44687" s="576"/>
    </row>
    <row r="44688" spans="5:5" ht="12" customHeight="1">
      <c r="E44688" s="576"/>
    </row>
    <row r="44689" spans="5:5" ht="12" customHeight="1">
      <c r="E44689" s="576"/>
    </row>
    <row r="44690" spans="5:5" ht="12" customHeight="1">
      <c r="E44690" s="576"/>
    </row>
    <row r="44691" spans="5:5" ht="12" customHeight="1">
      <c r="E44691" s="576"/>
    </row>
    <row r="44692" spans="5:5" ht="12" customHeight="1">
      <c r="E44692" s="576"/>
    </row>
    <row r="44693" spans="5:5" ht="12" customHeight="1">
      <c r="E44693" s="576"/>
    </row>
    <row r="44694" spans="5:5" ht="12" customHeight="1">
      <c r="E44694" s="576"/>
    </row>
    <row r="44695" spans="5:5" ht="12" customHeight="1">
      <c r="E44695" s="576"/>
    </row>
    <row r="44696" spans="5:5" ht="12" customHeight="1">
      <c r="E44696" s="576"/>
    </row>
    <row r="44697" spans="5:5" ht="12" customHeight="1">
      <c r="E44697" s="576"/>
    </row>
    <row r="44698" spans="5:5" ht="12" customHeight="1">
      <c r="E44698" s="576"/>
    </row>
    <row r="44699" spans="5:5" ht="12" customHeight="1">
      <c r="E44699" s="576"/>
    </row>
    <row r="44700" spans="5:5" ht="12" customHeight="1">
      <c r="E44700" s="576"/>
    </row>
    <row r="44701" spans="5:5" ht="12" customHeight="1">
      <c r="E44701" s="576"/>
    </row>
    <row r="44702" spans="5:5" ht="12" customHeight="1">
      <c r="E44702" s="576"/>
    </row>
    <row r="44703" spans="5:5" ht="12" customHeight="1">
      <c r="E44703" s="576"/>
    </row>
    <row r="44704" spans="5:5" ht="12" customHeight="1">
      <c r="E44704" s="576"/>
    </row>
    <row r="44705" spans="5:5" ht="12" customHeight="1">
      <c r="E44705" s="576"/>
    </row>
    <row r="44706" spans="5:5" ht="12" customHeight="1">
      <c r="E44706" s="576"/>
    </row>
    <row r="44707" spans="5:5" ht="12" customHeight="1">
      <c r="E44707" s="576"/>
    </row>
    <row r="44708" spans="5:5" ht="12" customHeight="1">
      <c r="E44708" s="576"/>
    </row>
    <row r="44709" spans="5:5" ht="12" customHeight="1">
      <c r="E44709" s="576"/>
    </row>
    <row r="44710" spans="5:5" ht="12" customHeight="1">
      <c r="E44710" s="576"/>
    </row>
    <row r="44711" spans="5:5" ht="12" customHeight="1">
      <c r="E44711" s="576"/>
    </row>
    <row r="44712" spans="5:5" ht="12" customHeight="1">
      <c r="E44712" s="576"/>
    </row>
    <row r="44713" spans="5:5" ht="12" customHeight="1">
      <c r="E44713" s="576"/>
    </row>
    <row r="44714" spans="5:5" ht="12" customHeight="1">
      <c r="E44714" s="576"/>
    </row>
    <row r="44715" spans="5:5" ht="12" customHeight="1">
      <c r="E44715" s="576"/>
    </row>
    <row r="44716" spans="5:5" ht="12" customHeight="1">
      <c r="E44716" s="576"/>
    </row>
    <row r="44717" spans="5:5" ht="12" customHeight="1">
      <c r="E44717" s="576"/>
    </row>
    <row r="44718" spans="5:5" ht="12" customHeight="1">
      <c r="E44718" s="576"/>
    </row>
    <row r="44719" spans="5:5" ht="12" customHeight="1">
      <c r="E44719" s="576"/>
    </row>
    <row r="44720" spans="5:5" ht="12" customHeight="1">
      <c r="E44720" s="576"/>
    </row>
    <row r="44721" spans="5:5" ht="12" customHeight="1">
      <c r="E44721" s="576"/>
    </row>
    <row r="44722" spans="5:5" ht="12" customHeight="1">
      <c r="E44722" s="576"/>
    </row>
    <row r="44723" spans="5:5" ht="12" customHeight="1">
      <c r="E44723" s="576"/>
    </row>
    <row r="44724" spans="5:5" ht="12" customHeight="1">
      <c r="E44724" s="576"/>
    </row>
    <row r="44725" spans="5:5" ht="12" customHeight="1">
      <c r="E44725" s="576"/>
    </row>
    <row r="44726" spans="5:5" ht="12" customHeight="1">
      <c r="E44726" s="576"/>
    </row>
    <row r="44727" spans="5:5" ht="12" customHeight="1">
      <c r="E44727" s="576"/>
    </row>
    <row r="44728" spans="5:5" ht="12" customHeight="1">
      <c r="E44728" s="576"/>
    </row>
    <row r="44729" spans="5:5" ht="12" customHeight="1">
      <c r="E44729" s="576"/>
    </row>
    <row r="44730" spans="5:5" ht="12" customHeight="1">
      <c r="E44730" s="576"/>
    </row>
    <row r="44731" spans="5:5" ht="12" customHeight="1">
      <c r="E44731" s="576"/>
    </row>
    <row r="44732" spans="5:5" ht="12" customHeight="1">
      <c r="E44732" s="576"/>
    </row>
    <row r="44733" spans="5:5" ht="12" customHeight="1">
      <c r="E44733" s="576"/>
    </row>
    <row r="44734" spans="5:5" ht="12" customHeight="1">
      <c r="E44734" s="576"/>
    </row>
    <row r="44735" spans="5:5" ht="12" customHeight="1">
      <c r="E44735" s="576"/>
    </row>
    <row r="44736" spans="5:5" ht="12" customHeight="1">
      <c r="E44736" s="576"/>
    </row>
    <row r="44737" spans="5:5" ht="12" customHeight="1">
      <c r="E44737" s="576"/>
    </row>
    <row r="44738" spans="5:5" ht="12" customHeight="1">
      <c r="E44738" s="576"/>
    </row>
    <row r="44739" spans="5:5" ht="12" customHeight="1">
      <c r="E44739" s="576"/>
    </row>
    <row r="44740" spans="5:5" ht="12" customHeight="1">
      <c r="E44740" s="576"/>
    </row>
    <row r="44741" spans="5:5" ht="12" customHeight="1">
      <c r="E44741" s="576"/>
    </row>
    <row r="44742" spans="5:5" ht="12" customHeight="1">
      <c r="E44742" s="576"/>
    </row>
    <row r="44743" spans="5:5" ht="12" customHeight="1">
      <c r="E44743" s="576"/>
    </row>
    <row r="44744" spans="5:5" ht="12" customHeight="1">
      <c r="E44744" s="576"/>
    </row>
    <row r="44745" spans="5:5" ht="12" customHeight="1">
      <c r="E44745" s="576"/>
    </row>
    <row r="44746" spans="5:5" ht="12" customHeight="1">
      <c r="E44746" s="576"/>
    </row>
    <row r="44747" spans="5:5" ht="12" customHeight="1">
      <c r="E44747" s="576"/>
    </row>
    <row r="44748" spans="5:5" ht="12" customHeight="1">
      <c r="E44748" s="576"/>
    </row>
    <row r="44749" spans="5:5" ht="12" customHeight="1">
      <c r="E44749" s="576"/>
    </row>
    <row r="44750" spans="5:5" ht="12" customHeight="1">
      <c r="E44750" s="576"/>
    </row>
    <row r="44751" spans="5:5" ht="12" customHeight="1">
      <c r="E44751" s="576"/>
    </row>
    <row r="44752" spans="5:5" ht="12" customHeight="1">
      <c r="E44752" s="576"/>
    </row>
    <row r="44753" spans="5:5" ht="12" customHeight="1">
      <c r="E44753" s="576"/>
    </row>
    <row r="44754" spans="5:5" ht="12" customHeight="1">
      <c r="E44754" s="576"/>
    </row>
    <row r="44755" spans="5:5" ht="12" customHeight="1">
      <c r="E44755" s="576"/>
    </row>
    <row r="44756" spans="5:5" ht="12" customHeight="1">
      <c r="E44756" s="576"/>
    </row>
    <row r="44757" spans="5:5" ht="12" customHeight="1">
      <c r="E44757" s="576"/>
    </row>
    <row r="44758" spans="5:5" ht="12" customHeight="1">
      <c r="E44758" s="576"/>
    </row>
    <row r="44759" spans="5:5" ht="12" customHeight="1">
      <c r="E44759" s="576"/>
    </row>
    <row r="44760" spans="5:5" ht="12" customHeight="1">
      <c r="E44760" s="576"/>
    </row>
    <row r="44761" spans="5:5" ht="12" customHeight="1">
      <c r="E44761" s="576"/>
    </row>
    <row r="44762" spans="5:5" ht="12" customHeight="1">
      <c r="E44762" s="576"/>
    </row>
    <row r="44763" spans="5:5" ht="12" customHeight="1">
      <c r="E44763" s="576"/>
    </row>
    <row r="44764" spans="5:5" ht="12" customHeight="1">
      <c r="E44764" s="576"/>
    </row>
    <row r="44765" spans="5:5" ht="12" customHeight="1">
      <c r="E44765" s="576"/>
    </row>
    <row r="44766" spans="5:5" ht="12" customHeight="1">
      <c r="E44766" s="576"/>
    </row>
    <row r="44767" spans="5:5" ht="12" customHeight="1">
      <c r="E44767" s="576"/>
    </row>
    <row r="44768" spans="5:5" ht="12" customHeight="1">
      <c r="E44768" s="576"/>
    </row>
    <row r="44769" spans="5:5" ht="12" customHeight="1">
      <c r="E44769" s="576"/>
    </row>
    <row r="44770" spans="5:5" ht="12" customHeight="1">
      <c r="E44770" s="576"/>
    </row>
    <row r="44771" spans="5:5" ht="12" customHeight="1">
      <c r="E44771" s="576"/>
    </row>
    <row r="44772" spans="5:5" ht="12" customHeight="1">
      <c r="E44772" s="576"/>
    </row>
    <row r="44773" spans="5:5" ht="12" customHeight="1">
      <c r="E44773" s="576"/>
    </row>
    <row r="44774" spans="5:5" ht="12" customHeight="1">
      <c r="E44774" s="576"/>
    </row>
    <row r="44775" spans="5:5" ht="12" customHeight="1">
      <c r="E44775" s="576"/>
    </row>
    <row r="44776" spans="5:5" ht="12" customHeight="1">
      <c r="E44776" s="576"/>
    </row>
    <row r="44777" spans="5:5" ht="12" customHeight="1">
      <c r="E44777" s="576"/>
    </row>
    <row r="44778" spans="5:5" ht="12" customHeight="1">
      <c r="E44778" s="576"/>
    </row>
    <row r="44779" spans="5:5" ht="12" customHeight="1">
      <c r="E44779" s="576"/>
    </row>
    <row r="44780" spans="5:5" ht="12" customHeight="1">
      <c r="E44780" s="576"/>
    </row>
    <row r="44781" spans="5:5" ht="12" customHeight="1">
      <c r="E44781" s="576"/>
    </row>
    <row r="44782" spans="5:5" ht="12" customHeight="1">
      <c r="E44782" s="576"/>
    </row>
    <row r="44783" spans="5:5" ht="12" customHeight="1">
      <c r="E44783" s="576"/>
    </row>
    <row r="44784" spans="5:5" ht="12" customHeight="1">
      <c r="E44784" s="576"/>
    </row>
    <row r="44785" spans="5:5" ht="12" customHeight="1">
      <c r="E44785" s="576"/>
    </row>
    <row r="44786" spans="5:5" ht="12" customHeight="1">
      <c r="E44786" s="576"/>
    </row>
    <row r="44787" spans="5:5" ht="12" customHeight="1">
      <c r="E44787" s="576"/>
    </row>
    <row r="44788" spans="5:5" ht="12" customHeight="1">
      <c r="E44788" s="576"/>
    </row>
    <row r="44789" spans="5:5" ht="12" customHeight="1">
      <c r="E44789" s="576"/>
    </row>
    <row r="44790" spans="5:5" ht="12" customHeight="1">
      <c r="E44790" s="576"/>
    </row>
    <row r="44791" spans="5:5" ht="12" customHeight="1">
      <c r="E44791" s="576"/>
    </row>
    <row r="44792" spans="5:5" ht="12" customHeight="1">
      <c r="E44792" s="576"/>
    </row>
    <row r="44793" spans="5:5" ht="12" customHeight="1">
      <c r="E44793" s="576"/>
    </row>
    <row r="44794" spans="5:5" ht="12" customHeight="1">
      <c r="E44794" s="576"/>
    </row>
    <row r="44795" spans="5:5" ht="12" customHeight="1">
      <c r="E44795" s="576"/>
    </row>
    <row r="44796" spans="5:5" ht="12" customHeight="1">
      <c r="E44796" s="576"/>
    </row>
    <row r="44797" spans="5:5" ht="12" customHeight="1">
      <c r="E44797" s="576"/>
    </row>
    <row r="44798" spans="5:5" ht="12" customHeight="1">
      <c r="E44798" s="576"/>
    </row>
    <row r="44799" spans="5:5" ht="12" customHeight="1">
      <c r="E44799" s="576"/>
    </row>
    <row r="44800" spans="5:5" ht="12" customHeight="1">
      <c r="E44800" s="576"/>
    </row>
    <row r="44801" spans="5:5" ht="12" customHeight="1">
      <c r="E44801" s="576"/>
    </row>
    <row r="44802" spans="5:5" ht="12" customHeight="1">
      <c r="E44802" s="576"/>
    </row>
    <row r="44803" spans="5:5" ht="12" customHeight="1">
      <c r="E44803" s="576"/>
    </row>
    <row r="44804" spans="5:5" ht="12" customHeight="1">
      <c r="E44804" s="576"/>
    </row>
    <row r="44805" spans="5:5" ht="12" customHeight="1">
      <c r="E44805" s="576"/>
    </row>
    <row r="44806" spans="5:5" ht="12" customHeight="1">
      <c r="E44806" s="576"/>
    </row>
    <row r="44807" spans="5:5" ht="12" customHeight="1">
      <c r="E44807" s="576"/>
    </row>
    <row r="44808" spans="5:5" ht="12" customHeight="1">
      <c r="E44808" s="576"/>
    </row>
    <row r="44809" spans="5:5" ht="12" customHeight="1">
      <c r="E44809" s="576"/>
    </row>
    <row r="44810" spans="5:5" ht="12" customHeight="1">
      <c r="E44810" s="576"/>
    </row>
    <row r="44811" spans="5:5" ht="12" customHeight="1">
      <c r="E44811" s="576"/>
    </row>
    <row r="44812" spans="5:5" ht="12" customHeight="1">
      <c r="E44812" s="576"/>
    </row>
    <row r="44813" spans="5:5" ht="12" customHeight="1">
      <c r="E44813" s="576"/>
    </row>
    <row r="44814" spans="5:5" ht="12" customHeight="1">
      <c r="E44814" s="576"/>
    </row>
    <row r="44815" spans="5:5" ht="12" customHeight="1">
      <c r="E44815" s="576"/>
    </row>
    <row r="44816" spans="5:5" ht="12" customHeight="1">
      <c r="E44816" s="576"/>
    </row>
    <row r="44817" spans="5:5" ht="12" customHeight="1">
      <c r="E44817" s="576"/>
    </row>
    <row r="44818" spans="5:5" ht="12" customHeight="1">
      <c r="E44818" s="576"/>
    </row>
    <row r="44819" spans="5:5" ht="12" customHeight="1">
      <c r="E44819" s="576"/>
    </row>
    <row r="44820" spans="5:5" ht="12" customHeight="1">
      <c r="E44820" s="576"/>
    </row>
    <row r="44821" spans="5:5" ht="12" customHeight="1">
      <c r="E44821" s="576"/>
    </row>
    <row r="44822" spans="5:5" ht="12" customHeight="1">
      <c r="E44822" s="576"/>
    </row>
    <row r="44823" spans="5:5" ht="12" customHeight="1">
      <c r="E44823" s="576"/>
    </row>
    <row r="44824" spans="5:5" ht="12" customHeight="1">
      <c r="E44824" s="576"/>
    </row>
    <row r="44825" spans="5:5" ht="12" customHeight="1">
      <c r="E44825" s="576"/>
    </row>
    <row r="44826" spans="5:5" ht="12" customHeight="1">
      <c r="E44826" s="576"/>
    </row>
    <row r="44827" spans="5:5" ht="12" customHeight="1">
      <c r="E44827" s="576"/>
    </row>
    <row r="44828" spans="5:5" ht="12" customHeight="1">
      <c r="E44828" s="576"/>
    </row>
    <row r="44829" spans="5:5" ht="12" customHeight="1">
      <c r="E44829" s="576"/>
    </row>
    <row r="44830" spans="5:5" ht="12" customHeight="1">
      <c r="E44830" s="576"/>
    </row>
    <row r="44831" spans="5:5" ht="12" customHeight="1">
      <c r="E44831" s="576"/>
    </row>
    <row r="44832" spans="5:5" ht="12" customHeight="1">
      <c r="E44832" s="576"/>
    </row>
    <row r="44833" spans="5:5" ht="12" customHeight="1">
      <c r="E44833" s="576"/>
    </row>
    <row r="44834" spans="5:5" ht="12" customHeight="1">
      <c r="E44834" s="576"/>
    </row>
    <row r="44835" spans="5:5" ht="12" customHeight="1">
      <c r="E44835" s="576"/>
    </row>
    <row r="44836" spans="5:5" ht="12" customHeight="1">
      <c r="E44836" s="576"/>
    </row>
    <row r="44837" spans="5:5" ht="12" customHeight="1">
      <c r="E44837" s="576"/>
    </row>
    <row r="44838" spans="5:5" ht="12" customHeight="1">
      <c r="E44838" s="576"/>
    </row>
    <row r="44839" spans="5:5" ht="12" customHeight="1">
      <c r="E44839" s="576"/>
    </row>
    <row r="44840" spans="5:5" ht="12" customHeight="1">
      <c r="E44840" s="576"/>
    </row>
    <row r="44841" spans="5:5" ht="12" customHeight="1">
      <c r="E44841" s="576"/>
    </row>
    <row r="44842" spans="5:5" ht="12" customHeight="1">
      <c r="E44842" s="576"/>
    </row>
    <row r="44843" spans="5:5" ht="12" customHeight="1">
      <c r="E44843" s="576"/>
    </row>
    <row r="44844" spans="5:5" ht="12" customHeight="1">
      <c r="E44844" s="576"/>
    </row>
    <row r="44845" spans="5:5" ht="12" customHeight="1">
      <c r="E44845" s="576"/>
    </row>
    <row r="44846" spans="5:5" ht="12" customHeight="1">
      <c r="E44846" s="576"/>
    </row>
    <row r="44847" spans="5:5" ht="12" customHeight="1">
      <c r="E44847" s="576"/>
    </row>
    <row r="44848" spans="5:5" ht="12" customHeight="1">
      <c r="E44848" s="576"/>
    </row>
    <row r="44849" spans="5:5" ht="12" customHeight="1">
      <c r="E44849" s="576"/>
    </row>
    <row r="44850" spans="5:5" ht="12" customHeight="1">
      <c r="E44850" s="576"/>
    </row>
    <row r="44851" spans="5:5" ht="12" customHeight="1">
      <c r="E44851" s="576"/>
    </row>
    <row r="44852" spans="5:5" ht="12" customHeight="1">
      <c r="E44852" s="576"/>
    </row>
    <row r="44853" spans="5:5" ht="12" customHeight="1">
      <c r="E44853" s="576"/>
    </row>
    <row r="44854" spans="5:5" ht="12" customHeight="1">
      <c r="E44854" s="576"/>
    </row>
    <row r="44855" spans="5:5" ht="12" customHeight="1">
      <c r="E44855" s="576"/>
    </row>
    <row r="44856" spans="5:5" ht="12" customHeight="1">
      <c r="E44856" s="576"/>
    </row>
    <row r="44857" spans="5:5" ht="12" customHeight="1">
      <c r="E44857" s="576"/>
    </row>
    <row r="44858" spans="5:5" ht="12" customHeight="1">
      <c r="E44858" s="576"/>
    </row>
    <row r="44859" spans="5:5" ht="12" customHeight="1">
      <c r="E44859" s="576"/>
    </row>
    <row r="44860" spans="5:5" ht="12" customHeight="1">
      <c r="E44860" s="576"/>
    </row>
    <row r="44861" spans="5:5" ht="12" customHeight="1">
      <c r="E44861" s="576"/>
    </row>
    <row r="44862" spans="5:5" ht="12" customHeight="1">
      <c r="E44862" s="576"/>
    </row>
    <row r="44863" spans="5:5" ht="12" customHeight="1">
      <c r="E44863" s="576"/>
    </row>
    <row r="44864" spans="5:5" ht="12" customHeight="1">
      <c r="E44864" s="576"/>
    </row>
    <row r="44865" spans="5:5" ht="12" customHeight="1">
      <c r="E44865" s="576"/>
    </row>
    <row r="44866" spans="5:5" ht="12" customHeight="1">
      <c r="E44866" s="576"/>
    </row>
    <row r="44867" spans="5:5" ht="12" customHeight="1">
      <c r="E44867" s="576"/>
    </row>
    <row r="44868" spans="5:5" ht="12" customHeight="1">
      <c r="E44868" s="576"/>
    </row>
    <row r="44869" spans="5:5" ht="12" customHeight="1">
      <c r="E44869" s="576"/>
    </row>
    <row r="44870" spans="5:5" ht="12" customHeight="1">
      <c r="E44870" s="576"/>
    </row>
    <row r="44871" spans="5:5" ht="12" customHeight="1">
      <c r="E44871" s="576"/>
    </row>
    <row r="44872" spans="5:5" ht="12" customHeight="1">
      <c r="E44872" s="576"/>
    </row>
    <row r="44873" spans="5:5" ht="12" customHeight="1">
      <c r="E44873" s="576"/>
    </row>
    <row r="44874" spans="5:5" ht="12" customHeight="1">
      <c r="E44874" s="576"/>
    </row>
    <row r="44875" spans="5:5" ht="12" customHeight="1">
      <c r="E44875" s="576"/>
    </row>
    <row r="44876" spans="5:5" ht="12" customHeight="1">
      <c r="E44876" s="576"/>
    </row>
    <row r="44877" spans="5:5" ht="12" customHeight="1">
      <c r="E44877" s="576"/>
    </row>
    <row r="44878" spans="5:5" ht="12" customHeight="1">
      <c r="E44878" s="576"/>
    </row>
    <row r="44879" spans="5:5" ht="12" customHeight="1">
      <c r="E44879" s="576"/>
    </row>
    <row r="44880" spans="5:5" ht="12" customHeight="1">
      <c r="E44880" s="576"/>
    </row>
    <row r="44881" spans="5:5" ht="12" customHeight="1">
      <c r="E44881" s="576"/>
    </row>
    <row r="44882" spans="5:5" ht="12" customHeight="1">
      <c r="E44882" s="576"/>
    </row>
    <row r="44883" spans="5:5" ht="12" customHeight="1">
      <c r="E44883" s="576"/>
    </row>
    <row r="44884" spans="5:5" ht="12" customHeight="1">
      <c r="E44884" s="576"/>
    </row>
    <row r="44885" spans="5:5" ht="12" customHeight="1">
      <c r="E44885" s="576"/>
    </row>
    <row r="44886" spans="5:5" ht="12" customHeight="1">
      <c r="E44886" s="576"/>
    </row>
    <row r="44887" spans="5:5" ht="12" customHeight="1">
      <c r="E44887" s="576"/>
    </row>
    <row r="44888" spans="5:5" ht="12" customHeight="1">
      <c r="E44888" s="576"/>
    </row>
    <row r="44889" spans="5:5" ht="12" customHeight="1">
      <c r="E44889" s="576"/>
    </row>
    <row r="44890" spans="5:5" ht="12" customHeight="1">
      <c r="E44890" s="576"/>
    </row>
    <row r="44891" spans="5:5" ht="12" customHeight="1">
      <c r="E44891" s="576"/>
    </row>
    <row r="44892" spans="5:5" ht="12" customHeight="1">
      <c r="E44892" s="576"/>
    </row>
    <row r="44893" spans="5:5" ht="12" customHeight="1">
      <c r="E44893" s="576"/>
    </row>
    <row r="44894" spans="5:5" ht="12" customHeight="1">
      <c r="E44894" s="576"/>
    </row>
    <row r="44895" spans="5:5" ht="12" customHeight="1">
      <c r="E44895" s="576"/>
    </row>
    <row r="44896" spans="5:5" ht="12" customHeight="1">
      <c r="E44896" s="576"/>
    </row>
    <row r="44897" spans="5:5" ht="12" customHeight="1">
      <c r="E44897" s="576"/>
    </row>
    <row r="44898" spans="5:5" ht="12" customHeight="1">
      <c r="E44898" s="576"/>
    </row>
    <row r="44899" spans="5:5" ht="12" customHeight="1">
      <c r="E44899" s="576"/>
    </row>
    <row r="44900" spans="5:5" ht="12" customHeight="1">
      <c r="E44900" s="576"/>
    </row>
    <row r="44901" spans="5:5" ht="12" customHeight="1">
      <c r="E44901" s="576"/>
    </row>
    <row r="44902" spans="5:5" ht="12" customHeight="1">
      <c r="E44902" s="576"/>
    </row>
    <row r="44903" spans="5:5" ht="12" customHeight="1">
      <c r="E44903" s="576"/>
    </row>
    <row r="44904" spans="5:5" ht="12" customHeight="1">
      <c r="E44904" s="576"/>
    </row>
    <row r="44905" spans="5:5" ht="12" customHeight="1">
      <c r="E44905" s="576"/>
    </row>
    <row r="44906" spans="5:5" ht="12" customHeight="1">
      <c r="E44906" s="576"/>
    </row>
    <row r="44907" spans="5:5" ht="12" customHeight="1">
      <c r="E44907" s="576"/>
    </row>
    <row r="44908" spans="5:5" ht="12" customHeight="1">
      <c r="E44908" s="576"/>
    </row>
    <row r="44909" spans="5:5" ht="12" customHeight="1">
      <c r="E44909" s="576"/>
    </row>
    <row r="44910" spans="5:5" ht="12" customHeight="1">
      <c r="E44910" s="576"/>
    </row>
    <row r="44911" spans="5:5" ht="12" customHeight="1">
      <c r="E44911" s="576"/>
    </row>
    <row r="44912" spans="5:5" ht="12" customHeight="1">
      <c r="E44912" s="576"/>
    </row>
    <row r="44913" spans="5:5" ht="12" customHeight="1">
      <c r="E44913" s="576"/>
    </row>
    <row r="44914" spans="5:5" ht="12" customHeight="1">
      <c r="E44914" s="576"/>
    </row>
    <row r="44915" spans="5:5" ht="12" customHeight="1">
      <c r="E44915" s="576"/>
    </row>
    <row r="44916" spans="5:5" ht="12" customHeight="1">
      <c r="E44916" s="576"/>
    </row>
    <row r="44917" spans="5:5" ht="12" customHeight="1">
      <c r="E44917" s="576"/>
    </row>
    <row r="44918" spans="5:5" ht="12" customHeight="1">
      <c r="E44918" s="576"/>
    </row>
    <row r="44919" spans="5:5" ht="12" customHeight="1">
      <c r="E44919" s="576"/>
    </row>
    <row r="44920" spans="5:5" ht="12" customHeight="1">
      <c r="E44920" s="576"/>
    </row>
    <row r="44921" spans="5:5" ht="12" customHeight="1">
      <c r="E44921" s="576"/>
    </row>
    <row r="44922" spans="5:5" ht="12" customHeight="1">
      <c r="E44922" s="576"/>
    </row>
    <row r="44923" spans="5:5" ht="12" customHeight="1">
      <c r="E44923" s="576"/>
    </row>
    <row r="44924" spans="5:5" ht="12" customHeight="1">
      <c r="E44924" s="576"/>
    </row>
    <row r="44925" spans="5:5" ht="12" customHeight="1">
      <c r="E44925" s="576"/>
    </row>
    <row r="44926" spans="5:5" ht="12" customHeight="1">
      <c r="E44926" s="576"/>
    </row>
    <row r="44927" spans="5:5" ht="12" customHeight="1">
      <c r="E44927" s="576"/>
    </row>
    <row r="44928" spans="5:5" ht="12" customHeight="1">
      <c r="E44928" s="576"/>
    </row>
    <row r="44929" spans="5:5" ht="12" customHeight="1">
      <c r="E44929" s="576"/>
    </row>
    <row r="44930" spans="5:5" ht="12" customHeight="1">
      <c r="E44930" s="576"/>
    </row>
    <row r="44931" spans="5:5" ht="12" customHeight="1">
      <c r="E44931" s="576"/>
    </row>
    <row r="44932" spans="5:5" ht="12" customHeight="1">
      <c r="E44932" s="576"/>
    </row>
    <row r="44933" spans="5:5" ht="12" customHeight="1">
      <c r="E44933" s="576"/>
    </row>
    <row r="44934" spans="5:5" ht="12" customHeight="1">
      <c r="E44934" s="576"/>
    </row>
    <row r="44935" spans="5:5" ht="12" customHeight="1">
      <c r="E44935" s="576"/>
    </row>
    <row r="44936" spans="5:5" ht="12" customHeight="1">
      <c r="E44936" s="576"/>
    </row>
    <row r="44937" spans="5:5" ht="12" customHeight="1">
      <c r="E44937" s="576"/>
    </row>
    <row r="44938" spans="5:5" ht="12" customHeight="1">
      <c r="E44938" s="576"/>
    </row>
    <row r="44939" spans="5:5" ht="12" customHeight="1">
      <c r="E44939" s="576"/>
    </row>
    <row r="44940" spans="5:5" ht="12" customHeight="1">
      <c r="E44940" s="576"/>
    </row>
    <row r="44941" spans="5:5" ht="12" customHeight="1">
      <c r="E44941" s="576"/>
    </row>
    <row r="44942" spans="5:5" ht="12" customHeight="1">
      <c r="E44942" s="576"/>
    </row>
    <row r="44943" spans="5:5" ht="12" customHeight="1">
      <c r="E44943" s="576"/>
    </row>
    <row r="44944" spans="5:5" ht="12" customHeight="1">
      <c r="E44944" s="576"/>
    </row>
    <row r="44945" spans="5:5" ht="12" customHeight="1">
      <c r="E44945" s="576"/>
    </row>
    <row r="44946" spans="5:5" ht="12" customHeight="1">
      <c r="E44946" s="576"/>
    </row>
    <row r="44947" spans="5:5" ht="12" customHeight="1">
      <c r="E44947" s="576"/>
    </row>
    <row r="44948" spans="5:5" ht="12" customHeight="1">
      <c r="E44948" s="576"/>
    </row>
    <row r="44949" spans="5:5" ht="12" customHeight="1">
      <c r="E44949" s="576"/>
    </row>
    <row r="44950" spans="5:5" ht="12" customHeight="1">
      <c r="E44950" s="576"/>
    </row>
    <row r="44951" spans="5:5" ht="12" customHeight="1">
      <c r="E44951" s="576"/>
    </row>
    <row r="44952" spans="5:5" ht="12" customHeight="1">
      <c r="E44952" s="576"/>
    </row>
    <row r="44953" spans="5:5" ht="12" customHeight="1">
      <c r="E44953" s="576"/>
    </row>
    <row r="44954" spans="5:5" ht="12" customHeight="1">
      <c r="E44954" s="576"/>
    </row>
    <row r="44955" spans="5:5" ht="12" customHeight="1">
      <c r="E44955" s="576"/>
    </row>
    <row r="44956" spans="5:5" ht="12" customHeight="1">
      <c r="E44956" s="576"/>
    </row>
    <row r="44957" spans="5:5" ht="12" customHeight="1">
      <c r="E44957" s="576"/>
    </row>
    <row r="44958" spans="5:5" ht="12" customHeight="1">
      <c r="E44958" s="576"/>
    </row>
    <row r="44959" spans="5:5" ht="12" customHeight="1">
      <c r="E44959" s="576"/>
    </row>
    <row r="44960" spans="5:5" ht="12" customHeight="1">
      <c r="E44960" s="576"/>
    </row>
    <row r="44961" spans="5:5" ht="12" customHeight="1">
      <c r="E44961" s="576"/>
    </row>
    <row r="44962" spans="5:5" ht="12" customHeight="1">
      <c r="E44962" s="576"/>
    </row>
    <row r="44963" spans="5:5" ht="12" customHeight="1">
      <c r="E44963" s="576"/>
    </row>
    <row r="44964" spans="5:5" ht="12" customHeight="1">
      <c r="E44964" s="576"/>
    </row>
    <row r="44965" spans="5:5" ht="12" customHeight="1">
      <c r="E44965" s="576"/>
    </row>
    <row r="44966" spans="5:5" ht="12" customHeight="1">
      <c r="E44966" s="576"/>
    </row>
    <row r="44967" spans="5:5" ht="12" customHeight="1">
      <c r="E44967" s="576"/>
    </row>
    <row r="44968" spans="5:5" ht="12" customHeight="1">
      <c r="E44968" s="576"/>
    </row>
    <row r="44969" spans="5:5" ht="12" customHeight="1">
      <c r="E44969" s="576"/>
    </row>
    <row r="44970" spans="5:5" ht="12" customHeight="1">
      <c r="E44970" s="576"/>
    </row>
    <row r="44971" spans="5:5" ht="12" customHeight="1">
      <c r="E44971" s="576"/>
    </row>
    <row r="44972" spans="5:5" ht="12" customHeight="1">
      <c r="E44972" s="576"/>
    </row>
    <row r="44973" spans="5:5" ht="12" customHeight="1">
      <c r="E44973" s="576"/>
    </row>
    <row r="44974" spans="5:5" ht="12" customHeight="1">
      <c r="E44974" s="576"/>
    </row>
    <row r="44975" spans="5:5" ht="12" customHeight="1">
      <c r="E44975" s="576"/>
    </row>
    <row r="44976" spans="5:5" ht="12" customHeight="1">
      <c r="E44976" s="576"/>
    </row>
    <row r="44977" spans="5:5" ht="12" customHeight="1">
      <c r="E44977" s="576"/>
    </row>
    <row r="44978" spans="5:5" ht="12" customHeight="1">
      <c r="E44978" s="576"/>
    </row>
    <row r="44979" spans="5:5" ht="12" customHeight="1">
      <c r="E44979" s="576"/>
    </row>
    <row r="44980" spans="5:5" ht="12" customHeight="1">
      <c r="E44980" s="576"/>
    </row>
    <row r="44981" spans="5:5" ht="12" customHeight="1">
      <c r="E44981" s="576"/>
    </row>
    <row r="44982" spans="5:5" ht="12" customHeight="1">
      <c r="E44982" s="576"/>
    </row>
    <row r="44983" spans="5:5" ht="12" customHeight="1">
      <c r="E44983" s="576"/>
    </row>
    <row r="44984" spans="5:5" ht="12" customHeight="1">
      <c r="E44984" s="576"/>
    </row>
    <row r="44985" spans="5:5" ht="12" customHeight="1">
      <c r="E44985" s="576"/>
    </row>
    <row r="44986" spans="5:5" ht="12" customHeight="1">
      <c r="E44986" s="576"/>
    </row>
    <row r="44987" spans="5:5" ht="12" customHeight="1">
      <c r="E44987" s="576"/>
    </row>
    <row r="44988" spans="5:5" ht="12" customHeight="1">
      <c r="E44988" s="576"/>
    </row>
    <row r="44989" spans="5:5" ht="12" customHeight="1">
      <c r="E44989" s="576"/>
    </row>
    <row r="44990" spans="5:5" ht="12" customHeight="1">
      <c r="E44990" s="576"/>
    </row>
    <row r="44991" spans="5:5" ht="12" customHeight="1">
      <c r="E44991" s="576"/>
    </row>
    <row r="44992" spans="5:5" ht="12" customHeight="1">
      <c r="E44992" s="576"/>
    </row>
    <row r="44993" spans="5:5" ht="12" customHeight="1">
      <c r="E44993" s="576"/>
    </row>
    <row r="44994" spans="5:5" ht="12" customHeight="1">
      <c r="E44994" s="576"/>
    </row>
    <row r="44995" spans="5:5" ht="12" customHeight="1">
      <c r="E44995" s="576"/>
    </row>
    <row r="44996" spans="5:5" ht="12" customHeight="1">
      <c r="E44996" s="576"/>
    </row>
    <row r="44997" spans="5:5" ht="12" customHeight="1">
      <c r="E44997" s="576"/>
    </row>
    <row r="44998" spans="5:5" ht="12" customHeight="1">
      <c r="E44998" s="576"/>
    </row>
    <row r="44999" spans="5:5" ht="12" customHeight="1">
      <c r="E44999" s="576"/>
    </row>
    <row r="45000" spans="5:5" ht="12" customHeight="1">
      <c r="E45000" s="576"/>
    </row>
    <row r="45001" spans="5:5" ht="12" customHeight="1">
      <c r="E45001" s="576"/>
    </row>
    <row r="45002" spans="5:5" ht="12" customHeight="1">
      <c r="E45002" s="576"/>
    </row>
    <row r="45003" spans="5:5" ht="12" customHeight="1">
      <c r="E45003" s="576"/>
    </row>
    <row r="45004" spans="5:5" ht="12" customHeight="1">
      <c r="E45004" s="576"/>
    </row>
    <row r="45005" spans="5:5" ht="12" customHeight="1">
      <c r="E45005" s="576"/>
    </row>
    <row r="45006" spans="5:5" ht="12" customHeight="1">
      <c r="E45006" s="576"/>
    </row>
    <row r="45007" spans="5:5" ht="12" customHeight="1">
      <c r="E45007" s="576"/>
    </row>
    <row r="45008" spans="5:5" ht="12" customHeight="1">
      <c r="E45008" s="576"/>
    </row>
    <row r="45009" spans="5:5" ht="12" customHeight="1">
      <c r="E45009" s="576"/>
    </row>
    <row r="45010" spans="5:5" ht="12" customHeight="1">
      <c r="E45010" s="576"/>
    </row>
    <row r="45011" spans="5:5" ht="12" customHeight="1">
      <c r="E45011" s="576"/>
    </row>
    <row r="45012" spans="5:5" ht="12" customHeight="1">
      <c r="E45012" s="576"/>
    </row>
    <row r="45013" spans="5:5" ht="12" customHeight="1">
      <c r="E45013" s="576"/>
    </row>
    <row r="45014" spans="5:5" ht="12" customHeight="1">
      <c r="E45014" s="576"/>
    </row>
    <row r="45015" spans="5:5" ht="12" customHeight="1">
      <c r="E45015" s="576"/>
    </row>
    <row r="45016" spans="5:5" ht="12" customHeight="1">
      <c r="E45016" s="576"/>
    </row>
    <row r="45017" spans="5:5" ht="12" customHeight="1">
      <c r="E45017" s="576"/>
    </row>
    <row r="45018" spans="5:5" ht="12" customHeight="1">
      <c r="E45018" s="576"/>
    </row>
    <row r="45019" spans="5:5" ht="12" customHeight="1">
      <c r="E45019" s="576"/>
    </row>
    <row r="45020" spans="5:5" ht="12" customHeight="1">
      <c r="E45020" s="576"/>
    </row>
    <row r="45021" spans="5:5" ht="12" customHeight="1">
      <c r="E45021" s="576"/>
    </row>
    <row r="45022" spans="5:5" ht="12" customHeight="1">
      <c r="E45022" s="576"/>
    </row>
    <row r="45023" spans="5:5" ht="12" customHeight="1">
      <c r="E45023" s="576"/>
    </row>
    <row r="45024" spans="5:5" ht="12" customHeight="1">
      <c r="E45024" s="576"/>
    </row>
    <row r="45025" spans="5:5" ht="12" customHeight="1">
      <c r="E45025" s="576"/>
    </row>
    <row r="45026" spans="5:5" ht="12" customHeight="1">
      <c r="E45026" s="576"/>
    </row>
    <row r="45027" spans="5:5" ht="12" customHeight="1">
      <c r="E45027" s="576"/>
    </row>
    <row r="45028" spans="5:5" ht="12" customHeight="1">
      <c r="E45028" s="576"/>
    </row>
    <row r="45029" spans="5:5" ht="12" customHeight="1">
      <c r="E45029" s="576"/>
    </row>
    <row r="45030" spans="5:5" ht="12" customHeight="1">
      <c r="E45030" s="576"/>
    </row>
    <row r="45031" spans="5:5" ht="12" customHeight="1">
      <c r="E45031" s="576"/>
    </row>
    <row r="45032" spans="5:5" ht="12" customHeight="1">
      <c r="E45032" s="576"/>
    </row>
    <row r="45033" spans="5:5" ht="12" customHeight="1">
      <c r="E45033" s="576"/>
    </row>
    <row r="45034" spans="5:5" ht="12" customHeight="1">
      <c r="E45034" s="576"/>
    </row>
    <row r="45035" spans="5:5" ht="12" customHeight="1">
      <c r="E45035" s="576"/>
    </row>
    <row r="45036" spans="5:5" ht="12" customHeight="1">
      <c r="E45036" s="576"/>
    </row>
    <row r="45037" spans="5:5" ht="12" customHeight="1">
      <c r="E45037" s="576"/>
    </row>
    <row r="45038" spans="5:5" ht="12" customHeight="1">
      <c r="E45038" s="576"/>
    </row>
    <row r="45039" spans="5:5" ht="12" customHeight="1">
      <c r="E45039" s="576"/>
    </row>
    <row r="45040" spans="5:5" ht="12" customHeight="1">
      <c r="E45040" s="576"/>
    </row>
    <row r="45041" spans="5:5" ht="12" customHeight="1">
      <c r="E45041" s="576"/>
    </row>
    <row r="45042" spans="5:5" ht="12" customHeight="1">
      <c r="E45042" s="576"/>
    </row>
    <row r="45043" spans="5:5" ht="12" customHeight="1">
      <c r="E45043" s="576"/>
    </row>
    <row r="45044" spans="5:5" ht="12" customHeight="1">
      <c r="E45044" s="576"/>
    </row>
    <row r="45045" spans="5:5" ht="12" customHeight="1">
      <c r="E45045" s="576"/>
    </row>
    <row r="45046" spans="5:5" ht="12" customHeight="1">
      <c r="E45046" s="576"/>
    </row>
    <row r="45047" spans="5:5" ht="12" customHeight="1">
      <c r="E45047" s="576"/>
    </row>
    <row r="45048" spans="5:5" ht="12" customHeight="1">
      <c r="E45048" s="576"/>
    </row>
    <row r="45049" spans="5:5" ht="12" customHeight="1">
      <c r="E45049" s="576"/>
    </row>
    <row r="45050" spans="5:5" ht="12" customHeight="1">
      <c r="E45050" s="576"/>
    </row>
    <row r="45051" spans="5:5" ht="12" customHeight="1">
      <c r="E45051" s="576"/>
    </row>
    <row r="45052" spans="5:5" ht="12" customHeight="1">
      <c r="E45052" s="576"/>
    </row>
    <row r="45053" spans="5:5" ht="12" customHeight="1">
      <c r="E45053" s="576"/>
    </row>
    <row r="45054" spans="5:5" ht="12" customHeight="1">
      <c r="E45054" s="576"/>
    </row>
    <row r="45055" spans="5:5" ht="12" customHeight="1">
      <c r="E45055" s="576"/>
    </row>
    <row r="45056" spans="5:5" ht="12" customHeight="1">
      <c r="E45056" s="576"/>
    </row>
    <row r="45057" spans="5:5" ht="12" customHeight="1">
      <c r="E45057" s="576"/>
    </row>
    <row r="45058" spans="5:5" ht="12" customHeight="1">
      <c r="E45058" s="576"/>
    </row>
    <row r="45059" spans="5:5" ht="12" customHeight="1">
      <c r="E45059" s="576"/>
    </row>
    <row r="45060" spans="5:5" ht="12" customHeight="1">
      <c r="E45060" s="576"/>
    </row>
    <row r="45061" spans="5:5" ht="12" customHeight="1">
      <c r="E45061" s="576"/>
    </row>
    <row r="45062" spans="5:5" ht="12" customHeight="1">
      <c r="E45062" s="576"/>
    </row>
    <row r="45063" spans="5:5" ht="12" customHeight="1">
      <c r="E45063" s="576"/>
    </row>
    <row r="45064" spans="5:5" ht="12" customHeight="1">
      <c r="E45064" s="576"/>
    </row>
    <row r="45065" spans="5:5" ht="12" customHeight="1">
      <c r="E45065" s="576"/>
    </row>
    <row r="45066" spans="5:5" ht="12" customHeight="1">
      <c r="E45066" s="576"/>
    </row>
    <row r="45067" spans="5:5" ht="12" customHeight="1">
      <c r="E45067" s="576"/>
    </row>
    <row r="45068" spans="5:5" ht="12" customHeight="1">
      <c r="E45068" s="576"/>
    </row>
    <row r="45069" spans="5:5" ht="12" customHeight="1">
      <c r="E45069" s="576"/>
    </row>
    <row r="45070" spans="5:5" ht="12" customHeight="1">
      <c r="E45070" s="576"/>
    </row>
    <row r="45071" spans="5:5" ht="12" customHeight="1">
      <c r="E45071" s="576"/>
    </row>
    <row r="45072" spans="5:5" ht="12" customHeight="1">
      <c r="E45072" s="576"/>
    </row>
    <row r="45073" spans="5:5" ht="12" customHeight="1">
      <c r="E45073" s="576"/>
    </row>
    <row r="45074" spans="5:5" ht="12" customHeight="1">
      <c r="E45074" s="576"/>
    </row>
    <row r="45075" spans="5:5" ht="12" customHeight="1">
      <c r="E45075" s="576"/>
    </row>
    <row r="45076" spans="5:5" ht="12" customHeight="1">
      <c r="E45076" s="576"/>
    </row>
    <row r="45077" spans="5:5" ht="12" customHeight="1">
      <c r="E45077" s="576"/>
    </row>
    <row r="45078" spans="5:5" ht="12" customHeight="1">
      <c r="E45078" s="576"/>
    </row>
    <row r="45079" spans="5:5" ht="12" customHeight="1">
      <c r="E45079" s="576"/>
    </row>
    <row r="45080" spans="5:5" ht="12" customHeight="1">
      <c r="E45080" s="576"/>
    </row>
    <row r="45081" spans="5:5" ht="12" customHeight="1">
      <c r="E45081" s="576"/>
    </row>
    <row r="45082" spans="5:5" ht="12" customHeight="1">
      <c r="E45082" s="576"/>
    </row>
    <row r="45083" spans="5:5" ht="12" customHeight="1">
      <c r="E45083" s="576"/>
    </row>
    <row r="45084" spans="5:5" ht="12" customHeight="1">
      <c r="E45084" s="576"/>
    </row>
    <row r="45085" spans="5:5" ht="12" customHeight="1">
      <c r="E45085" s="576"/>
    </row>
    <row r="45086" spans="5:5" ht="12" customHeight="1">
      <c r="E45086" s="576"/>
    </row>
    <row r="45087" spans="5:5" ht="12" customHeight="1">
      <c r="E45087" s="576"/>
    </row>
    <row r="45088" spans="5:5" ht="12" customHeight="1">
      <c r="E45088" s="576"/>
    </row>
    <row r="45089" spans="5:5" ht="12" customHeight="1">
      <c r="E45089" s="576"/>
    </row>
    <row r="45090" spans="5:5" ht="12" customHeight="1">
      <c r="E45090" s="576"/>
    </row>
    <row r="45091" spans="5:5" ht="12" customHeight="1">
      <c r="E45091" s="576"/>
    </row>
    <row r="45092" spans="5:5" ht="12" customHeight="1">
      <c r="E45092" s="576"/>
    </row>
    <row r="45093" spans="5:5" ht="12" customHeight="1">
      <c r="E45093" s="576"/>
    </row>
    <row r="45094" spans="5:5" ht="12" customHeight="1">
      <c r="E45094" s="576"/>
    </row>
    <row r="45095" spans="5:5" ht="12" customHeight="1">
      <c r="E45095" s="576"/>
    </row>
    <row r="45096" spans="5:5" ht="12" customHeight="1">
      <c r="E45096" s="576"/>
    </row>
    <row r="45097" spans="5:5" ht="12" customHeight="1">
      <c r="E45097" s="576"/>
    </row>
    <row r="45098" spans="5:5" ht="12" customHeight="1">
      <c r="E45098" s="576"/>
    </row>
    <row r="45099" spans="5:5" ht="12" customHeight="1">
      <c r="E45099" s="576"/>
    </row>
    <row r="45100" spans="5:5" ht="12" customHeight="1">
      <c r="E45100" s="576"/>
    </row>
    <row r="45101" spans="5:5" ht="12" customHeight="1">
      <c r="E45101" s="576"/>
    </row>
    <row r="45102" spans="5:5" ht="12" customHeight="1">
      <c r="E45102" s="576"/>
    </row>
    <row r="45103" spans="5:5" ht="12" customHeight="1">
      <c r="E45103" s="576"/>
    </row>
    <row r="45104" spans="5:5" ht="12" customHeight="1">
      <c r="E45104" s="576"/>
    </row>
    <row r="45105" spans="5:5" ht="12" customHeight="1">
      <c r="E45105" s="576"/>
    </row>
    <row r="45106" spans="5:5" ht="12" customHeight="1">
      <c r="E45106" s="576"/>
    </row>
    <row r="45107" spans="5:5" ht="12" customHeight="1">
      <c r="E45107" s="576"/>
    </row>
    <row r="45108" spans="5:5" ht="12" customHeight="1">
      <c r="E45108" s="576"/>
    </row>
    <row r="45109" spans="5:5" ht="12" customHeight="1">
      <c r="E45109" s="576"/>
    </row>
    <row r="45110" spans="5:5" ht="12" customHeight="1">
      <c r="E45110" s="576"/>
    </row>
    <row r="45111" spans="5:5" ht="12" customHeight="1">
      <c r="E45111" s="576"/>
    </row>
    <row r="45112" spans="5:5" ht="12" customHeight="1">
      <c r="E45112" s="576"/>
    </row>
    <row r="45113" spans="5:5" ht="12" customHeight="1">
      <c r="E45113" s="576"/>
    </row>
    <row r="45114" spans="5:5" ht="12" customHeight="1">
      <c r="E45114" s="576"/>
    </row>
    <row r="45115" spans="5:5" ht="12" customHeight="1">
      <c r="E45115" s="576"/>
    </row>
    <row r="45116" spans="5:5" ht="12" customHeight="1">
      <c r="E45116" s="576"/>
    </row>
    <row r="45117" spans="5:5" ht="12" customHeight="1">
      <c r="E45117" s="576"/>
    </row>
    <row r="45118" spans="5:5" ht="12" customHeight="1">
      <c r="E45118" s="576"/>
    </row>
    <row r="45119" spans="5:5" ht="12" customHeight="1">
      <c r="E45119" s="576"/>
    </row>
    <row r="45120" spans="5:5" ht="12" customHeight="1">
      <c r="E45120" s="576"/>
    </row>
    <row r="45121" spans="5:5" ht="12" customHeight="1">
      <c r="E45121" s="576"/>
    </row>
    <row r="45122" spans="5:5" ht="12" customHeight="1">
      <c r="E45122" s="576"/>
    </row>
    <row r="45123" spans="5:5" ht="12" customHeight="1">
      <c r="E45123" s="576"/>
    </row>
    <row r="45124" spans="5:5" ht="12" customHeight="1">
      <c r="E45124" s="576"/>
    </row>
    <row r="45125" spans="5:5" ht="12" customHeight="1">
      <c r="E45125" s="576"/>
    </row>
    <row r="45126" spans="5:5" ht="12" customHeight="1">
      <c r="E45126" s="576"/>
    </row>
    <row r="45127" spans="5:5" ht="12" customHeight="1">
      <c r="E45127" s="576"/>
    </row>
    <row r="45128" spans="5:5" ht="12" customHeight="1">
      <c r="E45128" s="576"/>
    </row>
    <row r="45129" spans="5:5" ht="12" customHeight="1">
      <c r="E45129" s="576"/>
    </row>
    <row r="45130" spans="5:5" ht="12" customHeight="1">
      <c r="E45130" s="576"/>
    </row>
    <row r="45131" spans="5:5" ht="12" customHeight="1">
      <c r="E45131" s="576"/>
    </row>
    <row r="45132" spans="5:5" ht="12" customHeight="1">
      <c r="E45132" s="576"/>
    </row>
    <row r="45133" spans="5:5" ht="12" customHeight="1">
      <c r="E45133" s="576"/>
    </row>
    <row r="45134" spans="5:5" ht="12" customHeight="1">
      <c r="E45134" s="576"/>
    </row>
    <row r="45135" spans="5:5" ht="12" customHeight="1">
      <c r="E45135" s="576"/>
    </row>
    <row r="45136" spans="5:5" ht="12" customHeight="1">
      <c r="E45136" s="576"/>
    </row>
    <row r="45137" spans="5:5" ht="12" customHeight="1">
      <c r="E45137" s="576"/>
    </row>
    <row r="45138" spans="5:5" ht="12" customHeight="1">
      <c r="E45138" s="576"/>
    </row>
    <row r="45139" spans="5:5" ht="12" customHeight="1">
      <c r="E45139" s="576"/>
    </row>
    <row r="45140" spans="5:5" ht="12" customHeight="1">
      <c r="E45140" s="576"/>
    </row>
    <row r="45141" spans="5:5" ht="12" customHeight="1">
      <c r="E45141" s="576"/>
    </row>
    <row r="45142" spans="5:5" ht="12" customHeight="1">
      <c r="E45142" s="576"/>
    </row>
    <row r="45143" spans="5:5" ht="12" customHeight="1">
      <c r="E45143" s="576"/>
    </row>
    <row r="45144" spans="5:5" ht="12" customHeight="1">
      <c r="E45144" s="576"/>
    </row>
    <row r="45145" spans="5:5" ht="12" customHeight="1">
      <c r="E45145" s="576"/>
    </row>
    <row r="45146" spans="5:5" ht="12" customHeight="1">
      <c r="E45146" s="576"/>
    </row>
    <row r="45147" spans="5:5" ht="12" customHeight="1">
      <c r="E45147" s="576"/>
    </row>
    <row r="45148" spans="5:5" ht="12" customHeight="1">
      <c r="E45148" s="576"/>
    </row>
    <row r="45149" spans="5:5" ht="12" customHeight="1">
      <c r="E45149" s="576"/>
    </row>
    <row r="45150" spans="5:5" ht="12" customHeight="1">
      <c r="E45150" s="576"/>
    </row>
    <row r="45151" spans="5:5" ht="12" customHeight="1">
      <c r="E45151" s="576"/>
    </row>
    <row r="45152" spans="5:5" ht="12" customHeight="1">
      <c r="E45152" s="576"/>
    </row>
    <row r="45153" spans="5:5" ht="12" customHeight="1">
      <c r="E45153" s="576"/>
    </row>
    <row r="45154" spans="5:5" ht="12" customHeight="1">
      <c r="E45154" s="576"/>
    </row>
    <row r="45155" spans="5:5" ht="12" customHeight="1">
      <c r="E45155" s="576"/>
    </row>
    <row r="45156" spans="5:5" ht="12" customHeight="1">
      <c r="E45156" s="576"/>
    </row>
    <row r="45157" spans="5:5" ht="12" customHeight="1">
      <c r="E45157" s="576"/>
    </row>
    <row r="45158" spans="5:5" ht="12" customHeight="1">
      <c r="E45158" s="576"/>
    </row>
    <row r="45159" spans="5:5" ht="12" customHeight="1">
      <c r="E45159" s="576"/>
    </row>
    <row r="45160" spans="5:5" ht="12" customHeight="1">
      <c r="E45160" s="576"/>
    </row>
    <row r="45161" spans="5:5" ht="12" customHeight="1">
      <c r="E45161" s="576"/>
    </row>
    <row r="45162" spans="5:5" ht="12" customHeight="1">
      <c r="E45162" s="576"/>
    </row>
    <row r="45163" spans="5:5" ht="12" customHeight="1">
      <c r="E45163" s="576"/>
    </row>
    <row r="45164" spans="5:5" ht="12" customHeight="1">
      <c r="E45164" s="576"/>
    </row>
    <row r="45165" spans="5:5" ht="12" customHeight="1">
      <c r="E45165" s="576"/>
    </row>
    <row r="45166" spans="5:5" ht="12" customHeight="1">
      <c r="E45166" s="576"/>
    </row>
    <row r="45167" spans="5:5" ht="12" customHeight="1">
      <c r="E45167" s="576"/>
    </row>
    <row r="45168" spans="5:5" ht="12" customHeight="1">
      <c r="E45168" s="576"/>
    </row>
    <row r="45169" spans="5:5" ht="12" customHeight="1">
      <c r="E45169" s="576"/>
    </row>
    <row r="45170" spans="5:5" ht="12" customHeight="1">
      <c r="E45170" s="576"/>
    </row>
    <row r="45171" spans="5:5" ht="12" customHeight="1">
      <c r="E45171" s="576"/>
    </row>
    <row r="45172" spans="5:5" ht="12" customHeight="1">
      <c r="E45172" s="576"/>
    </row>
    <row r="45173" spans="5:5" ht="12" customHeight="1">
      <c r="E45173" s="576"/>
    </row>
    <row r="45174" spans="5:5" ht="12" customHeight="1">
      <c r="E45174" s="576"/>
    </row>
    <row r="45175" spans="5:5" ht="12" customHeight="1">
      <c r="E45175" s="576"/>
    </row>
    <row r="45176" spans="5:5" ht="12" customHeight="1">
      <c r="E45176" s="576"/>
    </row>
    <row r="45177" spans="5:5" ht="12" customHeight="1">
      <c r="E45177" s="576"/>
    </row>
    <row r="45178" spans="5:5" ht="12" customHeight="1">
      <c r="E45178" s="576"/>
    </row>
    <row r="45179" spans="5:5" ht="12" customHeight="1">
      <c r="E45179" s="576"/>
    </row>
    <row r="45180" spans="5:5" ht="12" customHeight="1">
      <c r="E45180" s="576"/>
    </row>
    <row r="45181" spans="5:5" ht="12" customHeight="1">
      <c r="E45181" s="576"/>
    </row>
    <row r="45182" spans="5:5" ht="12" customHeight="1">
      <c r="E45182" s="576"/>
    </row>
    <row r="45183" spans="5:5" ht="12" customHeight="1">
      <c r="E45183" s="576"/>
    </row>
    <row r="45184" spans="5:5" ht="12" customHeight="1">
      <c r="E45184" s="576"/>
    </row>
    <row r="45185" spans="5:5" ht="12" customHeight="1">
      <c r="E45185" s="576"/>
    </row>
    <row r="45186" spans="5:5" ht="12" customHeight="1">
      <c r="E45186" s="576"/>
    </row>
    <row r="45187" spans="5:5" ht="12" customHeight="1">
      <c r="E45187" s="576"/>
    </row>
    <row r="45188" spans="5:5" ht="12" customHeight="1">
      <c r="E45188" s="576"/>
    </row>
    <row r="45189" spans="5:5" ht="12" customHeight="1">
      <c r="E45189" s="576"/>
    </row>
    <row r="45190" spans="5:5" ht="12" customHeight="1">
      <c r="E45190" s="576"/>
    </row>
    <row r="45191" spans="5:5" ht="12" customHeight="1">
      <c r="E45191" s="576"/>
    </row>
    <row r="45192" spans="5:5" ht="12" customHeight="1">
      <c r="E45192" s="576"/>
    </row>
    <row r="45193" spans="5:5" ht="12" customHeight="1">
      <c r="E45193" s="576"/>
    </row>
    <row r="45194" spans="5:5" ht="12" customHeight="1">
      <c r="E45194" s="576"/>
    </row>
    <row r="45195" spans="5:5" ht="12" customHeight="1">
      <c r="E45195" s="576"/>
    </row>
    <row r="45196" spans="5:5" ht="12" customHeight="1">
      <c r="E45196" s="576"/>
    </row>
    <row r="45197" spans="5:5" ht="12" customHeight="1">
      <c r="E45197" s="576"/>
    </row>
    <row r="45198" spans="5:5" ht="12" customHeight="1">
      <c r="E45198" s="576"/>
    </row>
    <row r="45199" spans="5:5" ht="12" customHeight="1">
      <c r="E45199" s="576"/>
    </row>
    <row r="45200" spans="5:5" ht="12" customHeight="1">
      <c r="E45200" s="576"/>
    </row>
    <row r="45201" spans="5:5" ht="12" customHeight="1">
      <c r="E45201" s="576"/>
    </row>
    <row r="45202" spans="5:5" ht="12" customHeight="1">
      <c r="E45202" s="576"/>
    </row>
    <row r="45203" spans="5:5" ht="12" customHeight="1">
      <c r="E45203" s="576"/>
    </row>
    <row r="45204" spans="5:5" ht="12" customHeight="1">
      <c r="E45204" s="576"/>
    </row>
    <row r="45205" spans="5:5" ht="12" customHeight="1">
      <c r="E45205" s="576"/>
    </row>
    <row r="45206" spans="5:5" ht="12" customHeight="1">
      <c r="E45206" s="576"/>
    </row>
    <row r="45207" spans="5:5" ht="12" customHeight="1">
      <c r="E45207" s="576"/>
    </row>
    <row r="45208" spans="5:5" ht="12" customHeight="1">
      <c r="E45208" s="576"/>
    </row>
    <row r="45209" spans="5:5" ht="12" customHeight="1">
      <c r="E45209" s="576"/>
    </row>
    <row r="45210" spans="5:5" ht="12" customHeight="1">
      <c r="E45210" s="576"/>
    </row>
    <row r="45211" spans="5:5" ht="12" customHeight="1">
      <c r="E45211" s="576"/>
    </row>
    <row r="45212" spans="5:5" ht="12" customHeight="1">
      <c r="E45212" s="576"/>
    </row>
    <row r="45213" spans="5:5" ht="12" customHeight="1">
      <c r="E45213" s="576"/>
    </row>
    <row r="45214" spans="5:5" ht="12" customHeight="1">
      <c r="E45214" s="576"/>
    </row>
    <row r="45215" spans="5:5" ht="12" customHeight="1">
      <c r="E45215" s="576"/>
    </row>
    <row r="45216" spans="5:5" ht="12" customHeight="1">
      <c r="E45216" s="576"/>
    </row>
    <row r="45217" spans="5:5" ht="12" customHeight="1">
      <c r="E45217" s="576"/>
    </row>
    <row r="45218" spans="5:5" ht="12" customHeight="1">
      <c r="E45218" s="576"/>
    </row>
    <row r="45219" spans="5:5" ht="12" customHeight="1">
      <c r="E45219" s="576"/>
    </row>
    <row r="45220" spans="5:5" ht="12" customHeight="1">
      <c r="E45220" s="576"/>
    </row>
    <row r="45221" spans="5:5" ht="12" customHeight="1">
      <c r="E45221" s="576"/>
    </row>
    <row r="45222" spans="5:5" ht="12" customHeight="1">
      <c r="E45222" s="576"/>
    </row>
    <row r="45223" spans="5:5" ht="12" customHeight="1">
      <c r="E45223" s="576"/>
    </row>
    <row r="45224" spans="5:5" ht="12" customHeight="1">
      <c r="E45224" s="576"/>
    </row>
    <row r="45225" spans="5:5" ht="12" customHeight="1">
      <c r="E45225" s="576"/>
    </row>
    <row r="45226" spans="5:5" ht="12" customHeight="1">
      <c r="E45226" s="576"/>
    </row>
    <row r="45227" spans="5:5" ht="12" customHeight="1">
      <c r="E45227" s="576"/>
    </row>
    <row r="45228" spans="5:5" ht="12" customHeight="1">
      <c r="E45228" s="576"/>
    </row>
    <row r="45229" spans="5:5" ht="12" customHeight="1">
      <c r="E45229" s="576"/>
    </row>
    <row r="45230" spans="5:5" ht="12" customHeight="1">
      <c r="E45230" s="576"/>
    </row>
    <row r="45231" spans="5:5" ht="12" customHeight="1">
      <c r="E45231" s="576"/>
    </row>
    <row r="45232" spans="5:5" ht="12" customHeight="1">
      <c r="E45232" s="576"/>
    </row>
    <row r="45233" spans="5:5" ht="12" customHeight="1">
      <c r="E45233" s="576"/>
    </row>
    <row r="45234" spans="5:5" ht="12" customHeight="1">
      <c r="E45234" s="576"/>
    </row>
    <row r="45235" spans="5:5" ht="12" customHeight="1">
      <c r="E45235" s="576"/>
    </row>
    <row r="45236" spans="5:5" ht="12" customHeight="1">
      <c r="E45236" s="576"/>
    </row>
    <row r="45237" spans="5:5" ht="12" customHeight="1">
      <c r="E45237" s="576"/>
    </row>
    <row r="45238" spans="5:5" ht="12" customHeight="1">
      <c r="E45238" s="576"/>
    </row>
    <row r="45239" spans="5:5" ht="12" customHeight="1">
      <c r="E45239" s="576"/>
    </row>
    <row r="45240" spans="5:5" ht="12" customHeight="1">
      <c r="E45240" s="576"/>
    </row>
    <row r="45241" spans="5:5" ht="12" customHeight="1">
      <c r="E45241" s="576"/>
    </row>
    <row r="45242" spans="5:5" ht="12" customHeight="1">
      <c r="E45242" s="576"/>
    </row>
    <row r="45243" spans="5:5" ht="12" customHeight="1">
      <c r="E45243" s="576"/>
    </row>
    <row r="45244" spans="5:5" ht="12" customHeight="1">
      <c r="E45244" s="576"/>
    </row>
    <row r="45245" spans="5:5" ht="12" customHeight="1">
      <c r="E45245" s="576"/>
    </row>
    <row r="45246" spans="5:5" ht="12" customHeight="1">
      <c r="E45246" s="576"/>
    </row>
    <row r="45247" spans="5:5" ht="12" customHeight="1">
      <c r="E45247" s="576"/>
    </row>
    <row r="45248" spans="5:5" ht="12" customHeight="1">
      <c r="E45248" s="576"/>
    </row>
    <row r="45249" spans="5:5" ht="12" customHeight="1">
      <c r="E45249" s="576"/>
    </row>
    <row r="45250" spans="5:5" ht="12" customHeight="1">
      <c r="E45250" s="576"/>
    </row>
    <row r="45251" spans="5:5" ht="12" customHeight="1">
      <c r="E45251" s="576"/>
    </row>
    <row r="45252" spans="5:5" ht="12" customHeight="1">
      <c r="E45252" s="576"/>
    </row>
    <row r="45253" spans="5:5" ht="12" customHeight="1">
      <c r="E45253" s="576"/>
    </row>
    <row r="45254" spans="5:5" ht="12" customHeight="1">
      <c r="E45254" s="576"/>
    </row>
    <row r="45255" spans="5:5" ht="12" customHeight="1">
      <c r="E45255" s="576"/>
    </row>
    <row r="45256" spans="5:5" ht="12" customHeight="1">
      <c r="E45256" s="576"/>
    </row>
    <row r="45257" spans="5:5" ht="12" customHeight="1">
      <c r="E45257" s="576"/>
    </row>
    <row r="45258" spans="5:5" ht="12" customHeight="1">
      <c r="E45258" s="576"/>
    </row>
    <row r="45259" spans="5:5" ht="12" customHeight="1">
      <c r="E45259" s="576"/>
    </row>
    <row r="45260" spans="5:5" ht="12" customHeight="1">
      <c r="E45260" s="576"/>
    </row>
    <row r="45261" spans="5:5" ht="12" customHeight="1">
      <c r="E45261" s="576"/>
    </row>
    <row r="45262" spans="5:5" ht="12" customHeight="1">
      <c r="E45262" s="576"/>
    </row>
    <row r="45263" spans="5:5" ht="12" customHeight="1">
      <c r="E45263" s="576"/>
    </row>
    <row r="45264" spans="5:5" ht="12" customHeight="1">
      <c r="E45264" s="576"/>
    </row>
    <row r="45265" spans="5:5" ht="12" customHeight="1">
      <c r="E45265" s="576"/>
    </row>
    <row r="45266" spans="5:5" ht="12" customHeight="1">
      <c r="E45266" s="576"/>
    </row>
    <row r="45267" spans="5:5" ht="12" customHeight="1">
      <c r="E45267" s="576"/>
    </row>
    <row r="45268" spans="5:5" ht="12" customHeight="1">
      <c r="E45268" s="576"/>
    </row>
    <row r="45269" spans="5:5" ht="12" customHeight="1">
      <c r="E45269" s="576"/>
    </row>
    <row r="45270" spans="5:5" ht="12" customHeight="1">
      <c r="E45270" s="576"/>
    </row>
    <row r="45271" spans="5:5" ht="12" customHeight="1">
      <c r="E45271" s="576"/>
    </row>
    <row r="45272" spans="5:5" ht="12" customHeight="1">
      <c r="E45272" s="576"/>
    </row>
    <row r="45273" spans="5:5" ht="12" customHeight="1">
      <c r="E45273" s="576"/>
    </row>
    <row r="45274" spans="5:5" ht="12" customHeight="1">
      <c r="E45274" s="576"/>
    </row>
    <row r="45275" spans="5:5" ht="12" customHeight="1">
      <c r="E45275" s="576"/>
    </row>
    <row r="45276" spans="5:5" ht="12" customHeight="1">
      <c r="E45276" s="576"/>
    </row>
    <row r="45277" spans="5:5" ht="12" customHeight="1">
      <c r="E45277" s="576"/>
    </row>
    <row r="45278" spans="5:5" ht="12" customHeight="1">
      <c r="E45278" s="576"/>
    </row>
    <row r="45279" spans="5:5" ht="12" customHeight="1">
      <c r="E45279" s="576"/>
    </row>
    <row r="45280" spans="5:5" ht="12" customHeight="1">
      <c r="E45280" s="576"/>
    </row>
    <row r="45281" spans="5:5" ht="12" customHeight="1">
      <c r="E45281" s="576"/>
    </row>
    <row r="45282" spans="5:5" ht="12" customHeight="1">
      <c r="E45282" s="576"/>
    </row>
    <row r="45283" spans="5:5" ht="12" customHeight="1">
      <c r="E45283" s="576"/>
    </row>
    <row r="45284" spans="5:5" ht="12" customHeight="1">
      <c r="E45284" s="576"/>
    </row>
    <row r="45285" spans="5:5" ht="12" customHeight="1">
      <c r="E45285" s="576"/>
    </row>
    <row r="45286" spans="5:5" ht="12" customHeight="1">
      <c r="E45286" s="576"/>
    </row>
    <row r="45287" spans="5:5" ht="12" customHeight="1">
      <c r="E45287" s="576"/>
    </row>
    <row r="45288" spans="5:5" ht="12" customHeight="1">
      <c r="E45288" s="576"/>
    </row>
    <row r="45289" spans="5:5" ht="12" customHeight="1">
      <c r="E45289" s="576"/>
    </row>
    <row r="45290" spans="5:5" ht="12" customHeight="1">
      <c r="E45290" s="576"/>
    </row>
    <row r="45291" spans="5:5" ht="12" customHeight="1">
      <c r="E45291" s="576"/>
    </row>
    <row r="45292" spans="5:5" ht="12" customHeight="1">
      <c r="E45292" s="576"/>
    </row>
    <row r="45293" spans="5:5" ht="12" customHeight="1">
      <c r="E45293" s="576"/>
    </row>
    <row r="45294" spans="5:5" ht="12" customHeight="1">
      <c r="E45294" s="576"/>
    </row>
    <row r="45295" spans="5:5" ht="12" customHeight="1">
      <c r="E45295" s="576"/>
    </row>
    <row r="45296" spans="5:5" ht="12" customHeight="1">
      <c r="E45296" s="576"/>
    </row>
    <row r="45297" spans="5:5" ht="12" customHeight="1">
      <c r="E45297" s="576"/>
    </row>
    <row r="45298" spans="5:5" ht="12" customHeight="1">
      <c r="E45298" s="576"/>
    </row>
    <row r="45299" spans="5:5" ht="12" customHeight="1">
      <c r="E45299" s="576"/>
    </row>
    <row r="45300" spans="5:5" ht="12" customHeight="1">
      <c r="E45300" s="576"/>
    </row>
    <row r="45301" spans="5:5" ht="12" customHeight="1">
      <c r="E45301" s="576"/>
    </row>
    <row r="45302" spans="5:5" ht="12" customHeight="1">
      <c r="E45302" s="576"/>
    </row>
    <row r="45303" spans="5:5" ht="12" customHeight="1">
      <c r="E45303" s="576"/>
    </row>
    <row r="45304" spans="5:5" ht="12" customHeight="1">
      <c r="E45304" s="576"/>
    </row>
    <row r="45305" spans="5:5" ht="12" customHeight="1">
      <c r="E45305" s="576"/>
    </row>
    <row r="45306" spans="5:5" ht="12" customHeight="1">
      <c r="E45306" s="576"/>
    </row>
    <row r="45307" spans="5:5" ht="12" customHeight="1">
      <c r="E45307" s="576"/>
    </row>
    <row r="45308" spans="5:5" ht="12" customHeight="1">
      <c r="E45308" s="576"/>
    </row>
    <row r="45309" spans="5:5" ht="12" customHeight="1">
      <c r="E45309" s="576"/>
    </row>
    <row r="45310" spans="5:5" ht="12" customHeight="1">
      <c r="E45310" s="576"/>
    </row>
    <row r="45311" spans="5:5" ht="12" customHeight="1">
      <c r="E45311" s="576"/>
    </row>
    <row r="45312" spans="5:5" ht="12" customHeight="1">
      <c r="E45312" s="576"/>
    </row>
    <row r="45313" spans="5:5" ht="12" customHeight="1">
      <c r="E45313" s="576"/>
    </row>
    <row r="45314" spans="5:5" ht="12" customHeight="1">
      <c r="E45314" s="576"/>
    </row>
    <row r="45315" spans="5:5" ht="12" customHeight="1">
      <c r="E45315" s="576"/>
    </row>
    <row r="45316" spans="5:5" ht="12" customHeight="1">
      <c r="E45316" s="576"/>
    </row>
    <row r="45317" spans="5:5" ht="12" customHeight="1">
      <c r="E45317" s="576"/>
    </row>
    <row r="45318" spans="5:5" ht="12" customHeight="1">
      <c r="E45318" s="576"/>
    </row>
    <row r="45319" spans="5:5" ht="12" customHeight="1">
      <c r="E45319" s="576"/>
    </row>
    <row r="45320" spans="5:5" ht="12" customHeight="1">
      <c r="E45320" s="576"/>
    </row>
    <row r="45321" spans="5:5" ht="12" customHeight="1">
      <c r="E45321" s="576"/>
    </row>
    <row r="45322" spans="5:5" ht="12" customHeight="1">
      <c r="E45322" s="576"/>
    </row>
    <row r="45323" spans="5:5" ht="12" customHeight="1">
      <c r="E45323" s="576"/>
    </row>
    <row r="45324" spans="5:5" ht="12" customHeight="1">
      <c r="E45324" s="576"/>
    </row>
    <row r="45325" spans="5:5" ht="12" customHeight="1">
      <c r="E45325" s="576"/>
    </row>
    <row r="45326" spans="5:5" ht="12" customHeight="1">
      <c r="E45326" s="576"/>
    </row>
    <row r="45327" spans="5:5" ht="12" customHeight="1">
      <c r="E45327" s="576"/>
    </row>
    <row r="45328" spans="5:5" ht="12" customHeight="1">
      <c r="E45328" s="576"/>
    </row>
    <row r="45329" spans="5:5" ht="12" customHeight="1">
      <c r="E45329" s="576"/>
    </row>
    <row r="45330" spans="5:5" ht="12" customHeight="1">
      <c r="E45330" s="576"/>
    </row>
    <row r="45331" spans="5:5" ht="12" customHeight="1">
      <c r="E45331" s="576"/>
    </row>
    <row r="45332" spans="5:5" ht="12" customHeight="1">
      <c r="E45332" s="576"/>
    </row>
    <row r="45333" spans="5:5" ht="12" customHeight="1">
      <c r="E45333" s="576"/>
    </row>
    <row r="45334" spans="5:5" ht="12" customHeight="1">
      <c r="E45334" s="576"/>
    </row>
    <row r="45335" spans="5:5" ht="12" customHeight="1">
      <c r="E45335" s="576"/>
    </row>
    <row r="45336" spans="5:5" ht="12" customHeight="1">
      <c r="E45336" s="576"/>
    </row>
    <row r="45337" spans="5:5" ht="12" customHeight="1">
      <c r="E45337" s="576"/>
    </row>
    <row r="45338" spans="5:5" ht="12" customHeight="1">
      <c r="E45338" s="576"/>
    </row>
    <row r="45339" spans="5:5" ht="12" customHeight="1">
      <c r="E45339" s="576"/>
    </row>
    <row r="45340" spans="5:5" ht="12" customHeight="1">
      <c r="E45340" s="576"/>
    </row>
    <row r="45341" spans="5:5" ht="12" customHeight="1">
      <c r="E45341" s="576"/>
    </row>
    <row r="45342" spans="5:5" ht="12" customHeight="1">
      <c r="E45342" s="576"/>
    </row>
    <row r="45343" spans="5:5" ht="12" customHeight="1">
      <c r="E45343" s="576"/>
    </row>
    <row r="45344" spans="5:5" ht="12" customHeight="1">
      <c r="E45344" s="576"/>
    </row>
    <row r="45345" spans="5:5" ht="12" customHeight="1">
      <c r="E45345" s="576"/>
    </row>
    <row r="45346" spans="5:5" ht="12" customHeight="1">
      <c r="E45346" s="576"/>
    </row>
    <row r="45347" spans="5:5" ht="12" customHeight="1">
      <c r="E45347" s="576"/>
    </row>
    <row r="45348" spans="5:5" ht="12" customHeight="1">
      <c r="E45348" s="576"/>
    </row>
    <row r="45349" spans="5:5" ht="12" customHeight="1">
      <c r="E45349" s="576"/>
    </row>
    <row r="45350" spans="5:5" ht="12" customHeight="1">
      <c r="E45350" s="576"/>
    </row>
    <row r="45351" spans="5:5" ht="12" customHeight="1">
      <c r="E45351" s="576"/>
    </row>
    <row r="45352" spans="5:5" ht="12" customHeight="1">
      <c r="E45352" s="576"/>
    </row>
    <row r="45353" spans="5:5" ht="12" customHeight="1">
      <c r="E45353" s="576"/>
    </row>
    <row r="45354" spans="5:5" ht="12" customHeight="1">
      <c r="E45354" s="576"/>
    </row>
    <row r="45355" spans="5:5" ht="12" customHeight="1">
      <c r="E45355" s="576"/>
    </row>
    <row r="45356" spans="5:5" ht="12" customHeight="1">
      <c r="E45356" s="576"/>
    </row>
    <row r="45357" spans="5:5" ht="12" customHeight="1">
      <c r="E45357" s="576"/>
    </row>
    <row r="45358" spans="5:5" ht="12" customHeight="1">
      <c r="E45358" s="576"/>
    </row>
    <row r="45359" spans="5:5" ht="12" customHeight="1">
      <c r="E45359" s="576"/>
    </row>
    <row r="45360" spans="5:5" ht="12" customHeight="1">
      <c r="E45360" s="576"/>
    </row>
    <row r="45361" spans="5:5" ht="12" customHeight="1">
      <c r="E45361" s="576"/>
    </row>
    <row r="45362" spans="5:5" ht="12" customHeight="1">
      <c r="E45362" s="576"/>
    </row>
    <row r="45363" spans="5:5" ht="12" customHeight="1">
      <c r="E45363" s="576"/>
    </row>
    <row r="45364" spans="5:5" ht="12" customHeight="1">
      <c r="E45364" s="576"/>
    </row>
    <row r="45365" spans="5:5" ht="12" customHeight="1">
      <c r="E45365" s="576"/>
    </row>
    <row r="45366" spans="5:5" ht="12" customHeight="1">
      <c r="E45366" s="576"/>
    </row>
    <row r="45367" spans="5:5" ht="12" customHeight="1">
      <c r="E45367" s="576"/>
    </row>
    <row r="45368" spans="5:5" ht="12" customHeight="1">
      <c r="E45368" s="576"/>
    </row>
    <row r="45369" spans="5:5" ht="12" customHeight="1">
      <c r="E45369" s="576"/>
    </row>
    <row r="45370" spans="5:5" ht="12" customHeight="1">
      <c r="E45370" s="576"/>
    </row>
    <row r="45371" spans="5:5" ht="12" customHeight="1">
      <c r="E45371" s="576"/>
    </row>
    <row r="45372" spans="5:5" ht="12" customHeight="1">
      <c r="E45372" s="576"/>
    </row>
    <row r="45373" spans="5:5" ht="12" customHeight="1">
      <c r="E45373" s="576"/>
    </row>
    <row r="45374" spans="5:5" ht="12" customHeight="1">
      <c r="E45374" s="576"/>
    </row>
    <row r="45375" spans="5:5" ht="12" customHeight="1">
      <c r="E45375" s="576"/>
    </row>
    <row r="45376" spans="5:5" ht="12" customHeight="1">
      <c r="E45376" s="576"/>
    </row>
    <row r="45377" spans="5:5" ht="12" customHeight="1">
      <c r="E45377" s="576"/>
    </row>
    <row r="45378" spans="5:5" ht="12" customHeight="1">
      <c r="E45378" s="576"/>
    </row>
    <row r="45379" spans="5:5" ht="12" customHeight="1">
      <c r="E45379" s="576"/>
    </row>
    <row r="45380" spans="5:5" ht="12" customHeight="1">
      <c r="E45380" s="576"/>
    </row>
    <row r="45381" spans="5:5" ht="12" customHeight="1">
      <c r="E45381" s="576"/>
    </row>
    <row r="45382" spans="5:5" ht="12" customHeight="1">
      <c r="E45382" s="576"/>
    </row>
    <row r="45383" spans="5:5" ht="12" customHeight="1">
      <c r="E45383" s="576"/>
    </row>
    <row r="45384" spans="5:5" ht="12" customHeight="1">
      <c r="E45384" s="576"/>
    </row>
    <row r="45385" spans="5:5" ht="12" customHeight="1">
      <c r="E45385" s="576"/>
    </row>
    <row r="45386" spans="5:5" ht="12" customHeight="1">
      <c r="E45386" s="576"/>
    </row>
    <row r="45387" spans="5:5" ht="12" customHeight="1">
      <c r="E45387" s="576"/>
    </row>
    <row r="45388" spans="5:5" ht="12" customHeight="1">
      <c r="E45388" s="576"/>
    </row>
    <row r="45389" spans="5:5" ht="12" customHeight="1">
      <c r="E45389" s="576"/>
    </row>
    <row r="45390" spans="5:5" ht="12" customHeight="1">
      <c r="E45390" s="576"/>
    </row>
    <row r="45391" spans="5:5" ht="12" customHeight="1">
      <c r="E45391" s="576"/>
    </row>
    <row r="45392" spans="5:5" ht="12" customHeight="1">
      <c r="E45392" s="576"/>
    </row>
    <row r="45393" spans="5:5" ht="12" customHeight="1">
      <c r="E45393" s="576"/>
    </row>
    <row r="45394" spans="5:5" ht="12" customHeight="1">
      <c r="E45394" s="576"/>
    </row>
    <row r="45395" spans="5:5" ht="12" customHeight="1">
      <c r="E45395" s="576"/>
    </row>
    <row r="45396" spans="5:5" ht="12" customHeight="1">
      <c r="E45396" s="576"/>
    </row>
    <row r="45397" spans="5:5" ht="12" customHeight="1">
      <c r="E45397" s="576"/>
    </row>
    <row r="45398" spans="5:5" ht="12" customHeight="1">
      <c r="E45398" s="576"/>
    </row>
    <row r="45399" spans="5:5" ht="12" customHeight="1">
      <c r="E45399" s="576"/>
    </row>
    <row r="45400" spans="5:5" ht="12" customHeight="1">
      <c r="E45400" s="576"/>
    </row>
    <row r="45401" spans="5:5" ht="12" customHeight="1">
      <c r="E45401" s="576"/>
    </row>
    <row r="45402" spans="5:5" ht="12" customHeight="1">
      <c r="E45402" s="576"/>
    </row>
    <row r="45403" spans="5:5" ht="12" customHeight="1">
      <c r="E45403" s="576"/>
    </row>
    <row r="45404" spans="5:5" ht="12" customHeight="1">
      <c r="E45404" s="576"/>
    </row>
    <row r="45405" spans="5:5" ht="12" customHeight="1">
      <c r="E45405" s="576"/>
    </row>
    <row r="45406" spans="5:5" ht="12" customHeight="1">
      <c r="E45406" s="576"/>
    </row>
    <row r="45407" spans="5:5" ht="12" customHeight="1">
      <c r="E45407" s="576"/>
    </row>
    <row r="45408" spans="5:5" ht="12" customHeight="1">
      <c r="E45408" s="576"/>
    </row>
    <row r="45409" spans="5:5" ht="12" customHeight="1">
      <c r="E45409" s="576"/>
    </row>
    <row r="45410" spans="5:5" ht="12" customHeight="1">
      <c r="E45410" s="576"/>
    </row>
    <row r="45411" spans="5:5" ht="12" customHeight="1">
      <c r="E45411" s="576"/>
    </row>
    <row r="45412" spans="5:5" ht="12" customHeight="1">
      <c r="E45412" s="576"/>
    </row>
    <row r="45413" spans="5:5" ht="12" customHeight="1">
      <c r="E45413" s="576"/>
    </row>
    <row r="45414" spans="5:5" ht="12" customHeight="1">
      <c r="E45414" s="576"/>
    </row>
    <row r="45415" spans="5:5" ht="12" customHeight="1">
      <c r="E45415" s="576"/>
    </row>
    <row r="45416" spans="5:5" ht="12" customHeight="1">
      <c r="E45416" s="576"/>
    </row>
    <row r="45417" spans="5:5" ht="12" customHeight="1">
      <c r="E45417" s="576"/>
    </row>
    <row r="45418" spans="5:5" ht="12" customHeight="1">
      <c r="E45418" s="576"/>
    </row>
    <row r="45419" spans="5:5" ht="12" customHeight="1">
      <c r="E45419" s="576"/>
    </row>
    <row r="45420" spans="5:5" ht="12" customHeight="1">
      <c r="E45420" s="576"/>
    </row>
    <row r="45421" spans="5:5" ht="12" customHeight="1">
      <c r="E45421" s="576"/>
    </row>
    <row r="45422" spans="5:5" ht="12" customHeight="1">
      <c r="E45422" s="576"/>
    </row>
    <row r="45423" spans="5:5" ht="12" customHeight="1">
      <c r="E45423" s="576"/>
    </row>
    <row r="45424" spans="5:5" ht="12" customHeight="1">
      <c r="E45424" s="576"/>
    </row>
    <row r="45425" spans="5:5" ht="12" customHeight="1">
      <c r="E45425" s="576"/>
    </row>
    <row r="45426" spans="5:5" ht="12" customHeight="1">
      <c r="E45426" s="576"/>
    </row>
    <row r="45427" spans="5:5" ht="12" customHeight="1">
      <c r="E45427" s="576"/>
    </row>
    <row r="45428" spans="5:5" ht="12" customHeight="1">
      <c r="E45428" s="576"/>
    </row>
    <row r="45429" spans="5:5" ht="12" customHeight="1">
      <c r="E45429" s="576"/>
    </row>
    <row r="45430" spans="5:5" ht="12" customHeight="1">
      <c r="E45430" s="576"/>
    </row>
    <row r="45431" spans="5:5" ht="12" customHeight="1">
      <c r="E45431" s="576"/>
    </row>
    <row r="45432" spans="5:5" ht="12" customHeight="1">
      <c r="E45432" s="576"/>
    </row>
    <row r="45433" spans="5:5" ht="12" customHeight="1">
      <c r="E45433" s="576"/>
    </row>
    <row r="45434" spans="5:5" ht="12" customHeight="1">
      <c r="E45434" s="576"/>
    </row>
    <row r="45435" spans="5:5" ht="12" customHeight="1">
      <c r="E45435" s="576"/>
    </row>
    <row r="45436" spans="5:5" ht="12" customHeight="1">
      <c r="E45436" s="576"/>
    </row>
    <row r="45437" spans="5:5" ht="12" customHeight="1">
      <c r="E45437" s="576"/>
    </row>
    <row r="45438" spans="5:5" ht="12" customHeight="1">
      <c r="E45438" s="576"/>
    </row>
    <row r="45439" spans="5:5" ht="12" customHeight="1">
      <c r="E45439" s="576"/>
    </row>
    <row r="45440" spans="5:5" ht="12" customHeight="1">
      <c r="E45440" s="576"/>
    </row>
    <row r="45441" spans="5:5" ht="12" customHeight="1">
      <c r="E45441" s="576"/>
    </row>
    <row r="45442" spans="5:5" ht="12" customHeight="1">
      <c r="E45442" s="576"/>
    </row>
    <row r="45443" spans="5:5" ht="12" customHeight="1">
      <c r="E45443" s="576"/>
    </row>
    <row r="45444" spans="5:5" ht="12" customHeight="1">
      <c r="E45444" s="576"/>
    </row>
    <row r="45445" spans="5:5" ht="12" customHeight="1">
      <c r="E45445" s="576"/>
    </row>
    <row r="45446" spans="5:5" ht="12" customHeight="1">
      <c r="E45446" s="576"/>
    </row>
    <row r="45447" spans="5:5" ht="12" customHeight="1">
      <c r="E45447" s="576"/>
    </row>
    <row r="45448" spans="5:5" ht="12" customHeight="1">
      <c r="E45448" s="576"/>
    </row>
    <row r="45449" spans="5:5" ht="12" customHeight="1">
      <c r="E45449" s="576"/>
    </row>
    <row r="45450" spans="5:5" ht="12" customHeight="1">
      <c r="E45450" s="576"/>
    </row>
    <row r="45451" spans="5:5" ht="12" customHeight="1">
      <c r="E45451" s="576"/>
    </row>
    <row r="45452" spans="5:5" ht="12" customHeight="1">
      <c r="E45452" s="576"/>
    </row>
    <row r="45453" spans="5:5" ht="12" customHeight="1">
      <c r="E45453" s="576"/>
    </row>
    <row r="45454" spans="5:5" ht="12" customHeight="1">
      <c r="E45454" s="576"/>
    </row>
    <row r="45455" spans="5:5" ht="12" customHeight="1">
      <c r="E45455" s="576"/>
    </row>
    <row r="45456" spans="5:5" ht="12" customHeight="1">
      <c r="E45456" s="576"/>
    </row>
    <row r="45457" spans="5:5" ht="12" customHeight="1">
      <c r="E45457" s="576"/>
    </row>
    <row r="45458" spans="5:5" ht="12" customHeight="1">
      <c r="E45458" s="576"/>
    </row>
    <row r="45459" spans="5:5" ht="12" customHeight="1">
      <c r="E45459" s="576"/>
    </row>
    <row r="45460" spans="5:5" ht="12" customHeight="1">
      <c r="E45460" s="576"/>
    </row>
    <row r="45461" spans="5:5" ht="12" customHeight="1">
      <c r="E45461" s="576"/>
    </row>
    <row r="45462" spans="5:5" ht="12" customHeight="1">
      <c r="E45462" s="576"/>
    </row>
    <row r="45463" spans="5:5" ht="12" customHeight="1">
      <c r="E45463" s="576"/>
    </row>
    <row r="45464" spans="5:5" ht="12" customHeight="1">
      <c r="E45464" s="576"/>
    </row>
    <row r="45465" spans="5:5" ht="12" customHeight="1">
      <c r="E45465" s="576"/>
    </row>
    <row r="45466" spans="5:5" ht="12" customHeight="1">
      <c r="E45466" s="576"/>
    </row>
    <row r="45467" spans="5:5" ht="12" customHeight="1">
      <c r="E45467" s="576"/>
    </row>
    <row r="45468" spans="5:5" ht="12" customHeight="1">
      <c r="E45468" s="576"/>
    </row>
    <row r="45469" spans="5:5" ht="12" customHeight="1">
      <c r="E45469" s="576"/>
    </row>
    <row r="45470" spans="5:5" ht="12" customHeight="1">
      <c r="E45470" s="576"/>
    </row>
    <row r="45471" spans="5:5" ht="12" customHeight="1">
      <c r="E45471" s="576"/>
    </row>
    <row r="45472" spans="5:5" ht="12" customHeight="1">
      <c r="E45472" s="576"/>
    </row>
    <row r="45473" spans="5:5" ht="12" customHeight="1">
      <c r="E45473" s="576"/>
    </row>
    <row r="45474" spans="5:5" ht="12" customHeight="1">
      <c r="E45474" s="576"/>
    </row>
    <row r="45475" spans="5:5" ht="12" customHeight="1">
      <c r="E45475" s="576"/>
    </row>
    <row r="45476" spans="5:5" ht="12" customHeight="1">
      <c r="E45476" s="576"/>
    </row>
    <row r="45477" spans="5:5" ht="12" customHeight="1">
      <c r="E45477" s="576"/>
    </row>
    <row r="45478" spans="5:5" ht="12" customHeight="1">
      <c r="E45478" s="576"/>
    </row>
    <row r="45479" spans="5:5" ht="12" customHeight="1">
      <c r="E45479" s="576"/>
    </row>
    <row r="45480" spans="5:5" ht="12" customHeight="1">
      <c r="E45480" s="576"/>
    </row>
    <row r="45481" spans="5:5" ht="12" customHeight="1">
      <c r="E45481" s="576"/>
    </row>
    <row r="45482" spans="5:5" ht="12" customHeight="1">
      <c r="E45482" s="576"/>
    </row>
    <row r="45483" spans="5:5" ht="12" customHeight="1">
      <c r="E45483" s="576"/>
    </row>
    <row r="45484" spans="5:5" ht="12" customHeight="1">
      <c r="E45484" s="576"/>
    </row>
    <row r="45485" spans="5:5" ht="12" customHeight="1">
      <c r="E45485" s="576"/>
    </row>
    <row r="45486" spans="5:5" ht="12" customHeight="1">
      <c r="E45486" s="576"/>
    </row>
    <row r="45487" spans="5:5" ht="12" customHeight="1">
      <c r="E45487" s="576"/>
    </row>
    <row r="45488" spans="5:5" ht="12" customHeight="1">
      <c r="E45488" s="576"/>
    </row>
    <row r="45489" spans="5:5" ht="12" customHeight="1">
      <c r="E45489" s="576"/>
    </row>
    <row r="45490" spans="5:5" ht="12" customHeight="1">
      <c r="E45490" s="576"/>
    </row>
    <row r="45491" spans="5:5" ht="12" customHeight="1">
      <c r="E45491" s="576"/>
    </row>
    <row r="45492" spans="5:5" ht="12" customHeight="1">
      <c r="E45492" s="576"/>
    </row>
    <row r="45493" spans="5:5" ht="12" customHeight="1">
      <c r="E45493" s="576"/>
    </row>
    <row r="45494" spans="5:5" ht="12" customHeight="1">
      <c r="E45494" s="576"/>
    </row>
    <row r="45495" spans="5:5" ht="12" customHeight="1">
      <c r="E45495" s="576"/>
    </row>
    <row r="45496" spans="5:5" ht="12" customHeight="1">
      <c r="E45496" s="576"/>
    </row>
    <row r="45497" spans="5:5" ht="12" customHeight="1">
      <c r="E45497" s="576"/>
    </row>
    <row r="45498" spans="5:5" ht="12" customHeight="1">
      <c r="E45498" s="576"/>
    </row>
    <row r="45499" spans="5:5" ht="12" customHeight="1">
      <c r="E45499" s="576"/>
    </row>
    <row r="45500" spans="5:5" ht="12" customHeight="1">
      <c r="E45500" s="576"/>
    </row>
    <row r="45501" spans="5:5" ht="12" customHeight="1">
      <c r="E45501" s="576"/>
    </row>
    <row r="45502" spans="5:5" ht="12" customHeight="1">
      <c r="E45502" s="576"/>
    </row>
    <row r="45503" spans="5:5" ht="12" customHeight="1">
      <c r="E45503" s="576"/>
    </row>
    <row r="45504" spans="5:5" ht="12" customHeight="1">
      <c r="E45504" s="576"/>
    </row>
    <row r="45505" spans="5:5" ht="12" customHeight="1">
      <c r="E45505" s="576"/>
    </row>
    <row r="45506" spans="5:5" ht="12" customHeight="1">
      <c r="E45506" s="576"/>
    </row>
    <row r="45507" spans="5:5" ht="12" customHeight="1">
      <c r="E45507" s="576"/>
    </row>
    <row r="45508" spans="5:5" ht="12" customHeight="1">
      <c r="E45508" s="576"/>
    </row>
    <row r="45509" spans="5:5" ht="12" customHeight="1">
      <c r="E45509" s="576"/>
    </row>
    <row r="45510" spans="5:5" ht="12" customHeight="1">
      <c r="E45510" s="576"/>
    </row>
    <row r="45511" spans="5:5" ht="12" customHeight="1">
      <c r="E45511" s="576"/>
    </row>
    <row r="45512" spans="5:5" ht="12" customHeight="1">
      <c r="E45512" s="576"/>
    </row>
    <row r="45513" spans="5:5" ht="12" customHeight="1">
      <c r="E45513" s="576"/>
    </row>
    <row r="45514" spans="5:5" ht="12" customHeight="1">
      <c r="E45514" s="576"/>
    </row>
    <row r="45515" spans="5:5" ht="12" customHeight="1">
      <c r="E45515" s="576"/>
    </row>
    <row r="45516" spans="5:5" ht="12" customHeight="1">
      <c r="E45516" s="576"/>
    </row>
    <row r="45517" spans="5:5" ht="12" customHeight="1">
      <c r="E45517" s="576"/>
    </row>
    <row r="45518" spans="5:5" ht="12" customHeight="1">
      <c r="E45518" s="576"/>
    </row>
    <row r="45519" spans="5:5" ht="12" customHeight="1">
      <c r="E45519" s="576"/>
    </row>
    <row r="45520" spans="5:5" ht="12" customHeight="1">
      <c r="E45520" s="576"/>
    </row>
    <row r="45521" spans="5:5" ht="12" customHeight="1">
      <c r="E45521" s="576"/>
    </row>
    <row r="45522" spans="5:5" ht="12" customHeight="1">
      <c r="E45522" s="576"/>
    </row>
    <row r="45523" spans="5:5" ht="12" customHeight="1">
      <c r="E45523" s="576"/>
    </row>
    <row r="45524" spans="5:5" ht="12" customHeight="1">
      <c r="E45524" s="576"/>
    </row>
    <row r="45525" spans="5:5" ht="12" customHeight="1">
      <c r="E45525" s="576"/>
    </row>
    <row r="45526" spans="5:5" ht="12" customHeight="1">
      <c r="E45526" s="576"/>
    </row>
    <row r="45527" spans="5:5" ht="12" customHeight="1">
      <c r="E45527" s="576"/>
    </row>
    <row r="45528" spans="5:5" ht="12" customHeight="1">
      <c r="E45528" s="576"/>
    </row>
    <row r="45529" spans="5:5" ht="12" customHeight="1">
      <c r="E45529" s="576"/>
    </row>
    <row r="45530" spans="5:5" ht="12" customHeight="1">
      <c r="E45530" s="576"/>
    </row>
    <row r="45531" spans="5:5" ht="12" customHeight="1">
      <c r="E45531" s="576"/>
    </row>
    <row r="45532" spans="5:5" ht="12" customHeight="1">
      <c r="E45532" s="576"/>
    </row>
    <row r="45533" spans="5:5" ht="12" customHeight="1">
      <c r="E45533" s="576"/>
    </row>
    <row r="45534" spans="5:5" ht="12" customHeight="1">
      <c r="E45534" s="576"/>
    </row>
    <row r="45535" spans="5:5" ht="12" customHeight="1">
      <c r="E45535" s="576"/>
    </row>
    <row r="45536" spans="5:5" ht="12" customHeight="1">
      <c r="E45536" s="576"/>
    </row>
    <row r="45537" spans="5:5" ht="12" customHeight="1">
      <c r="E45537" s="576"/>
    </row>
    <row r="45538" spans="5:5" ht="12" customHeight="1">
      <c r="E45538" s="576"/>
    </row>
    <row r="45539" spans="5:5" ht="12" customHeight="1">
      <c r="E45539" s="576"/>
    </row>
    <row r="45540" spans="5:5" ht="12" customHeight="1">
      <c r="E45540" s="576"/>
    </row>
    <row r="45541" spans="5:5" ht="12" customHeight="1">
      <c r="E45541" s="576"/>
    </row>
    <row r="45542" spans="5:5" ht="12" customHeight="1">
      <c r="E45542" s="576"/>
    </row>
    <row r="45543" spans="5:5" ht="12" customHeight="1">
      <c r="E45543" s="576"/>
    </row>
    <row r="45544" spans="5:5" ht="12" customHeight="1">
      <c r="E45544" s="576"/>
    </row>
    <row r="45545" spans="5:5" ht="12" customHeight="1">
      <c r="E45545" s="576"/>
    </row>
    <row r="45546" spans="5:5" ht="12" customHeight="1">
      <c r="E45546" s="576"/>
    </row>
    <row r="45547" spans="5:5" ht="12" customHeight="1">
      <c r="E45547" s="576"/>
    </row>
    <row r="45548" spans="5:5" ht="12" customHeight="1">
      <c r="E45548" s="576"/>
    </row>
    <row r="45549" spans="5:5" ht="12" customHeight="1">
      <c r="E45549" s="576"/>
    </row>
    <row r="45550" spans="5:5" ht="12" customHeight="1">
      <c r="E45550" s="576"/>
    </row>
    <row r="45551" spans="5:5" ht="12" customHeight="1">
      <c r="E45551" s="576"/>
    </row>
    <row r="45552" spans="5:5" ht="12" customHeight="1">
      <c r="E45552" s="576"/>
    </row>
    <row r="45553" spans="5:5" ht="12" customHeight="1">
      <c r="E45553" s="576"/>
    </row>
    <row r="45554" spans="5:5" ht="12" customHeight="1">
      <c r="E45554" s="576"/>
    </row>
    <row r="45555" spans="5:5" ht="12" customHeight="1">
      <c r="E45555" s="576"/>
    </row>
    <row r="45556" spans="5:5" ht="12" customHeight="1">
      <c r="E45556" s="576"/>
    </row>
    <row r="45557" spans="5:5" ht="12" customHeight="1">
      <c r="E45557" s="576"/>
    </row>
    <row r="45558" spans="5:5" ht="12" customHeight="1">
      <c r="E45558" s="576"/>
    </row>
    <row r="45559" spans="5:5" ht="12" customHeight="1">
      <c r="E45559" s="576"/>
    </row>
    <row r="45560" spans="5:5" ht="12" customHeight="1">
      <c r="E45560" s="576"/>
    </row>
    <row r="45561" spans="5:5" ht="12" customHeight="1">
      <c r="E45561" s="576"/>
    </row>
    <row r="45562" spans="5:5" ht="12" customHeight="1">
      <c r="E45562" s="576"/>
    </row>
    <row r="45563" spans="5:5" ht="12" customHeight="1">
      <c r="E45563" s="576"/>
    </row>
    <row r="45564" spans="5:5" ht="12" customHeight="1">
      <c r="E45564" s="576"/>
    </row>
    <row r="45565" spans="5:5" ht="12" customHeight="1">
      <c r="E45565" s="576"/>
    </row>
    <row r="45566" spans="5:5" ht="12" customHeight="1">
      <c r="E45566" s="576"/>
    </row>
    <row r="45567" spans="5:5" ht="12" customHeight="1">
      <c r="E45567" s="576"/>
    </row>
    <row r="45568" spans="5:5" ht="12" customHeight="1">
      <c r="E45568" s="576"/>
    </row>
    <row r="45569" spans="5:5" ht="12" customHeight="1">
      <c r="E45569" s="576"/>
    </row>
    <row r="45570" spans="5:5" ht="12" customHeight="1">
      <c r="E45570" s="576"/>
    </row>
    <row r="45571" spans="5:5" ht="12" customHeight="1">
      <c r="E45571" s="576"/>
    </row>
    <row r="45572" spans="5:5" ht="12" customHeight="1">
      <c r="E45572" s="576"/>
    </row>
    <row r="45573" spans="5:5" ht="12" customHeight="1">
      <c r="E45573" s="576"/>
    </row>
    <row r="45574" spans="5:5" ht="12" customHeight="1">
      <c r="E45574" s="576"/>
    </row>
    <row r="45575" spans="5:5" ht="12" customHeight="1">
      <c r="E45575" s="576"/>
    </row>
    <row r="45576" spans="5:5" ht="12" customHeight="1">
      <c r="E45576" s="576"/>
    </row>
    <row r="45577" spans="5:5" ht="12" customHeight="1">
      <c r="E45577" s="576"/>
    </row>
    <row r="45578" spans="5:5" ht="12" customHeight="1">
      <c r="E45578" s="576"/>
    </row>
    <row r="45579" spans="5:5" ht="12" customHeight="1">
      <c r="E45579" s="576"/>
    </row>
    <row r="45580" spans="5:5" ht="12" customHeight="1">
      <c r="E45580" s="576"/>
    </row>
    <row r="45581" spans="5:5" ht="12" customHeight="1">
      <c r="E45581" s="576"/>
    </row>
    <row r="45582" spans="5:5" ht="12" customHeight="1">
      <c r="E45582" s="576"/>
    </row>
    <row r="45583" spans="5:5" ht="12" customHeight="1">
      <c r="E45583" s="576"/>
    </row>
    <row r="45584" spans="5:5" ht="12" customHeight="1">
      <c r="E45584" s="576"/>
    </row>
    <row r="45585" spans="5:5" ht="12" customHeight="1">
      <c r="E45585" s="576"/>
    </row>
    <row r="45586" spans="5:5" ht="12" customHeight="1">
      <c r="E45586" s="576"/>
    </row>
    <row r="45587" spans="5:5" ht="12" customHeight="1">
      <c r="E45587" s="576"/>
    </row>
    <row r="45588" spans="5:5" ht="12" customHeight="1">
      <c r="E45588" s="576"/>
    </row>
    <row r="45589" spans="5:5" ht="12" customHeight="1">
      <c r="E45589" s="576"/>
    </row>
    <row r="45590" spans="5:5" ht="12" customHeight="1">
      <c r="E45590" s="576"/>
    </row>
    <row r="45591" spans="5:5" ht="12" customHeight="1">
      <c r="E45591" s="576"/>
    </row>
    <row r="45592" spans="5:5" ht="12" customHeight="1">
      <c r="E45592" s="576"/>
    </row>
    <row r="45593" spans="5:5" ht="12" customHeight="1">
      <c r="E45593" s="576"/>
    </row>
    <row r="45594" spans="5:5" ht="12" customHeight="1">
      <c r="E45594" s="576"/>
    </row>
    <row r="45595" spans="5:5" ht="12" customHeight="1">
      <c r="E45595" s="576"/>
    </row>
    <row r="45596" spans="5:5" ht="12" customHeight="1">
      <c r="E45596" s="576"/>
    </row>
    <row r="45597" spans="5:5" ht="12" customHeight="1">
      <c r="E45597" s="576"/>
    </row>
    <row r="45598" spans="5:5" ht="12" customHeight="1">
      <c r="E45598" s="576"/>
    </row>
    <row r="45599" spans="5:5" ht="12" customHeight="1">
      <c r="E45599" s="576"/>
    </row>
    <row r="45600" spans="5:5" ht="12" customHeight="1">
      <c r="E45600" s="576"/>
    </row>
    <row r="45601" spans="5:5" ht="12" customHeight="1">
      <c r="E45601" s="576"/>
    </row>
    <row r="45602" spans="5:5" ht="12" customHeight="1">
      <c r="E45602" s="576"/>
    </row>
    <row r="45603" spans="5:5" ht="12" customHeight="1">
      <c r="E45603" s="576"/>
    </row>
    <row r="45604" spans="5:5" ht="12" customHeight="1">
      <c r="E45604" s="576"/>
    </row>
    <row r="45605" spans="5:5" ht="12" customHeight="1">
      <c r="E45605" s="576"/>
    </row>
    <row r="45606" spans="5:5" ht="12" customHeight="1">
      <c r="E45606" s="576"/>
    </row>
    <row r="45607" spans="5:5" ht="12" customHeight="1">
      <c r="E45607" s="576"/>
    </row>
    <row r="45608" spans="5:5" ht="12" customHeight="1">
      <c r="E45608" s="576"/>
    </row>
    <row r="45609" spans="5:5" ht="12" customHeight="1">
      <c r="E45609" s="576"/>
    </row>
    <row r="45610" spans="5:5" ht="12" customHeight="1">
      <c r="E45610" s="576"/>
    </row>
    <row r="45611" spans="5:5" ht="12" customHeight="1">
      <c r="E45611" s="576"/>
    </row>
    <row r="45612" spans="5:5" ht="12" customHeight="1">
      <c r="E45612" s="576"/>
    </row>
    <row r="45613" spans="5:5" ht="12" customHeight="1">
      <c r="E45613" s="576"/>
    </row>
    <row r="45614" spans="5:5" ht="12" customHeight="1">
      <c r="E45614" s="576"/>
    </row>
    <row r="45615" spans="5:5" ht="12" customHeight="1">
      <c r="E45615" s="576"/>
    </row>
    <row r="45616" spans="5:5" ht="12" customHeight="1">
      <c r="E45616" s="576"/>
    </row>
    <row r="45617" spans="5:5" ht="12" customHeight="1">
      <c r="E45617" s="576"/>
    </row>
    <row r="45618" spans="5:5" ht="12" customHeight="1">
      <c r="E45618" s="576"/>
    </row>
    <row r="45619" spans="5:5" ht="12" customHeight="1">
      <c r="E45619" s="576"/>
    </row>
    <row r="45620" spans="5:5" ht="12" customHeight="1">
      <c r="E45620" s="576"/>
    </row>
    <row r="45621" spans="5:5" ht="12" customHeight="1">
      <c r="E45621" s="576"/>
    </row>
    <row r="45622" spans="5:5" ht="12" customHeight="1">
      <c r="E45622" s="576"/>
    </row>
    <row r="45623" spans="5:5" ht="12" customHeight="1">
      <c r="E45623" s="576"/>
    </row>
    <row r="45624" spans="5:5" ht="12" customHeight="1">
      <c r="E45624" s="576"/>
    </row>
    <row r="45625" spans="5:5" ht="12" customHeight="1">
      <c r="E45625" s="576"/>
    </row>
    <row r="45626" spans="5:5" ht="12" customHeight="1">
      <c r="E45626" s="576"/>
    </row>
    <row r="45627" spans="5:5" ht="12" customHeight="1">
      <c r="E45627" s="576"/>
    </row>
    <row r="45628" spans="5:5" ht="12" customHeight="1">
      <c r="E45628" s="576"/>
    </row>
    <row r="45629" spans="5:5" ht="12" customHeight="1">
      <c r="E45629" s="576"/>
    </row>
    <row r="45630" spans="5:5" ht="12" customHeight="1">
      <c r="E45630" s="576"/>
    </row>
    <row r="45631" spans="5:5" ht="12" customHeight="1">
      <c r="E45631" s="576"/>
    </row>
    <row r="45632" spans="5:5" ht="12" customHeight="1">
      <c r="E45632" s="576"/>
    </row>
    <row r="45633" spans="5:5" ht="12" customHeight="1">
      <c r="E45633" s="576"/>
    </row>
    <row r="45634" spans="5:5" ht="12" customHeight="1">
      <c r="E45634" s="576"/>
    </row>
    <row r="45635" spans="5:5" ht="12" customHeight="1">
      <c r="E45635" s="576"/>
    </row>
    <row r="45636" spans="5:5" ht="12" customHeight="1">
      <c r="E45636" s="576"/>
    </row>
    <row r="45637" spans="5:5" ht="12" customHeight="1">
      <c r="E45637" s="576"/>
    </row>
    <row r="45638" spans="5:5" ht="12" customHeight="1">
      <c r="E45638" s="576"/>
    </row>
    <row r="45639" spans="5:5" ht="12" customHeight="1">
      <c r="E45639" s="576"/>
    </row>
    <row r="45640" spans="5:5" ht="12" customHeight="1">
      <c r="E45640" s="576"/>
    </row>
    <row r="45641" spans="5:5" ht="12" customHeight="1">
      <c r="E45641" s="576"/>
    </row>
    <row r="45642" spans="5:5" ht="12" customHeight="1">
      <c r="E45642" s="576"/>
    </row>
    <row r="45643" spans="5:5" ht="12" customHeight="1">
      <c r="E45643" s="576"/>
    </row>
    <row r="45644" spans="5:5" ht="12" customHeight="1">
      <c r="E45644" s="576"/>
    </row>
    <row r="45645" spans="5:5" ht="12" customHeight="1">
      <c r="E45645" s="576"/>
    </row>
    <row r="45646" spans="5:5" ht="12" customHeight="1">
      <c r="E45646" s="576"/>
    </row>
    <row r="45647" spans="5:5" ht="12" customHeight="1">
      <c r="E45647" s="576"/>
    </row>
    <row r="45648" spans="5:5" ht="12" customHeight="1">
      <c r="E45648" s="576"/>
    </row>
    <row r="45649" spans="5:5" ht="12" customHeight="1">
      <c r="E45649" s="576"/>
    </row>
    <row r="45650" spans="5:5" ht="12" customHeight="1">
      <c r="E45650" s="576"/>
    </row>
    <row r="45651" spans="5:5" ht="12" customHeight="1">
      <c r="E45651" s="576"/>
    </row>
    <row r="45652" spans="5:5" ht="12" customHeight="1">
      <c r="E45652" s="576"/>
    </row>
    <row r="45653" spans="5:5" ht="12" customHeight="1">
      <c r="E45653" s="576"/>
    </row>
    <row r="45654" spans="5:5" ht="12" customHeight="1">
      <c r="E45654" s="576"/>
    </row>
    <row r="45655" spans="5:5" ht="12" customHeight="1">
      <c r="E45655" s="576"/>
    </row>
    <row r="45656" spans="5:5" ht="12" customHeight="1">
      <c r="E45656" s="576"/>
    </row>
    <row r="45657" spans="5:5" ht="12" customHeight="1">
      <c r="E45657" s="576"/>
    </row>
    <row r="45658" spans="5:5" ht="12" customHeight="1">
      <c r="E45658" s="576"/>
    </row>
    <row r="45659" spans="5:5" ht="12" customHeight="1">
      <c r="E45659" s="576"/>
    </row>
    <row r="45660" spans="5:5" ht="12" customHeight="1">
      <c r="E45660" s="576"/>
    </row>
    <row r="45661" spans="5:5" ht="12" customHeight="1">
      <c r="E45661" s="576"/>
    </row>
    <row r="45662" spans="5:5" ht="12" customHeight="1">
      <c r="E45662" s="576"/>
    </row>
    <row r="45663" spans="5:5" ht="12" customHeight="1">
      <c r="E45663" s="576"/>
    </row>
    <row r="45664" spans="5:5" ht="12" customHeight="1">
      <c r="E45664" s="576"/>
    </row>
    <row r="45665" spans="5:5" ht="12" customHeight="1">
      <c r="E45665" s="576"/>
    </row>
    <row r="45666" spans="5:5" ht="12" customHeight="1">
      <c r="E45666" s="576"/>
    </row>
    <row r="45667" spans="5:5" ht="12" customHeight="1">
      <c r="E45667" s="576"/>
    </row>
    <row r="45668" spans="5:5" ht="12" customHeight="1">
      <c r="E45668" s="576"/>
    </row>
    <row r="45669" spans="5:5" ht="12" customHeight="1">
      <c r="E45669" s="576"/>
    </row>
    <row r="45670" spans="5:5" ht="12" customHeight="1">
      <c r="E45670" s="576"/>
    </row>
    <row r="45671" spans="5:5" ht="12" customHeight="1">
      <c r="E45671" s="576"/>
    </row>
    <row r="45672" spans="5:5" ht="12" customHeight="1">
      <c r="E45672" s="576"/>
    </row>
    <row r="45673" spans="5:5" ht="12" customHeight="1">
      <c r="E45673" s="576"/>
    </row>
    <row r="45674" spans="5:5" ht="12" customHeight="1">
      <c r="E45674" s="576"/>
    </row>
    <row r="45675" spans="5:5" ht="12" customHeight="1">
      <c r="E45675" s="576"/>
    </row>
    <row r="45676" spans="5:5" ht="12" customHeight="1">
      <c r="E45676" s="576"/>
    </row>
    <row r="45677" spans="5:5" ht="12" customHeight="1">
      <c r="E45677" s="576"/>
    </row>
    <row r="45678" spans="5:5" ht="12" customHeight="1">
      <c r="E45678" s="576"/>
    </row>
    <row r="45679" spans="5:5" ht="12" customHeight="1">
      <c r="E45679" s="576"/>
    </row>
    <row r="45680" spans="5:5" ht="12" customHeight="1">
      <c r="E45680" s="576"/>
    </row>
    <row r="45681" spans="5:5" ht="12" customHeight="1">
      <c r="E45681" s="576"/>
    </row>
    <row r="45682" spans="5:5" ht="12" customHeight="1">
      <c r="E45682" s="576"/>
    </row>
    <row r="45683" spans="5:5" ht="12" customHeight="1">
      <c r="E45683" s="576"/>
    </row>
    <row r="45684" spans="5:5" ht="12" customHeight="1">
      <c r="E45684" s="576"/>
    </row>
    <row r="45685" spans="5:5" ht="12" customHeight="1">
      <c r="E45685" s="576"/>
    </row>
    <row r="45686" spans="5:5" ht="12" customHeight="1">
      <c r="E45686" s="576"/>
    </row>
    <row r="45687" spans="5:5" ht="12" customHeight="1">
      <c r="E45687" s="576"/>
    </row>
    <row r="45688" spans="5:5" ht="12" customHeight="1">
      <c r="E45688" s="576"/>
    </row>
    <row r="45689" spans="5:5" ht="12" customHeight="1">
      <c r="E45689" s="576"/>
    </row>
    <row r="45690" spans="5:5" ht="12" customHeight="1">
      <c r="E45690" s="576"/>
    </row>
    <row r="45691" spans="5:5" ht="12" customHeight="1">
      <c r="E45691" s="576"/>
    </row>
    <row r="45692" spans="5:5" ht="12" customHeight="1">
      <c r="E45692" s="576"/>
    </row>
    <row r="45693" spans="5:5" ht="12" customHeight="1">
      <c r="E45693" s="576"/>
    </row>
    <row r="45694" spans="5:5" ht="12" customHeight="1">
      <c r="E45694" s="576"/>
    </row>
    <row r="45695" spans="5:5" ht="12" customHeight="1">
      <c r="E45695" s="576"/>
    </row>
    <row r="45696" spans="5:5" ht="12" customHeight="1">
      <c r="E45696" s="576"/>
    </row>
    <row r="45697" spans="5:5" ht="12" customHeight="1">
      <c r="E45697" s="576"/>
    </row>
    <row r="45698" spans="5:5" ht="12" customHeight="1">
      <c r="E45698" s="576"/>
    </row>
    <row r="45699" spans="5:5" ht="12" customHeight="1">
      <c r="E45699" s="576"/>
    </row>
    <row r="45700" spans="5:5" ht="12" customHeight="1">
      <c r="E45700" s="576"/>
    </row>
    <row r="45701" spans="5:5" ht="12" customHeight="1">
      <c r="E45701" s="576"/>
    </row>
    <row r="45702" spans="5:5" ht="12" customHeight="1">
      <c r="E45702" s="576"/>
    </row>
    <row r="45703" spans="5:5" ht="12" customHeight="1">
      <c r="E45703" s="576"/>
    </row>
    <row r="45704" spans="5:5" ht="12" customHeight="1">
      <c r="E45704" s="576"/>
    </row>
    <row r="45705" spans="5:5" ht="12" customHeight="1">
      <c r="E45705" s="576"/>
    </row>
    <row r="45706" spans="5:5" ht="12" customHeight="1">
      <c r="E45706" s="576"/>
    </row>
    <row r="45707" spans="5:5" ht="12" customHeight="1">
      <c r="E45707" s="576"/>
    </row>
    <row r="45708" spans="5:5" ht="12" customHeight="1">
      <c r="E45708" s="576"/>
    </row>
    <row r="45709" spans="5:5" ht="12" customHeight="1">
      <c r="E45709" s="576"/>
    </row>
    <row r="45710" spans="5:5" ht="12" customHeight="1">
      <c r="E45710" s="576"/>
    </row>
    <row r="45711" spans="5:5" ht="12" customHeight="1">
      <c r="E45711" s="576"/>
    </row>
    <row r="45712" spans="5:5" ht="12" customHeight="1">
      <c r="E45712" s="576"/>
    </row>
    <row r="45713" spans="5:5" ht="12" customHeight="1">
      <c r="E45713" s="576"/>
    </row>
    <row r="45714" spans="5:5" ht="12" customHeight="1">
      <c r="E45714" s="576"/>
    </row>
    <row r="45715" spans="5:5" ht="12" customHeight="1">
      <c r="E45715" s="576"/>
    </row>
    <row r="45716" spans="5:5" ht="12" customHeight="1">
      <c r="E45716" s="576"/>
    </row>
    <row r="45717" spans="5:5" ht="12" customHeight="1">
      <c r="E45717" s="576"/>
    </row>
    <row r="45718" spans="5:5" ht="12" customHeight="1">
      <c r="E45718" s="576"/>
    </row>
    <row r="45719" spans="5:5" ht="12" customHeight="1">
      <c r="E45719" s="576"/>
    </row>
    <row r="45720" spans="5:5" ht="12" customHeight="1">
      <c r="E45720" s="576"/>
    </row>
    <row r="45721" spans="5:5" ht="12" customHeight="1">
      <c r="E45721" s="576"/>
    </row>
    <row r="45722" spans="5:5" ht="12" customHeight="1">
      <c r="E45722" s="576"/>
    </row>
    <row r="45723" spans="5:5" ht="12" customHeight="1">
      <c r="E45723" s="576"/>
    </row>
    <row r="45724" spans="5:5" ht="12" customHeight="1">
      <c r="E45724" s="576"/>
    </row>
    <row r="45725" spans="5:5" ht="12" customHeight="1">
      <c r="E45725" s="576"/>
    </row>
    <row r="45726" spans="5:5" ht="12" customHeight="1">
      <c r="E45726" s="576"/>
    </row>
    <row r="45727" spans="5:5" ht="12" customHeight="1">
      <c r="E45727" s="576"/>
    </row>
    <row r="45728" spans="5:5" ht="12" customHeight="1">
      <c r="E45728" s="576"/>
    </row>
    <row r="45729" spans="5:5" ht="12" customHeight="1">
      <c r="E45729" s="576"/>
    </row>
    <row r="45730" spans="5:5" ht="12" customHeight="1">
      <c r="E45730" s="576"/>
    </row>
    <row r="45731" spans="5:5" ht="12" customHeight="1">
      <c r="E45731" s="576"/>
    </row>
    <row r="45732" spans="5:5" ht="12" customHeight="1">
      <c r="E45732" s="576"/>
    </row>
    <row r="45733" spans="5:5" ht="12" customHeight="1">
      <c r="E45733" s="576"/>
    </row>
    <row r="45734" spans="5:5" ht="12" customHeight="1">
      <c r="E45734" s="576"/>
    </row>
    <row r="45735" spans="5:5" ht="12" customHeight="1">
      <c r="E45735" s="576"/>
    </row>
    <row r="45736" spans="5:5" ht="12" customHeight="1">
      <c r="E45736" s="576"/>
    </row>
    <row r="45737" spans="5:5" ht="12" customHeight="1">
      <c r="E45737" s="576"/>
    </row>
    <row r="45738" spans="5:5" ht="12" customHeight="1">
      <c r="E45738" s="576"/>
    </row>
    <row r="45739" spans="5:5" ht="12" customHeight="1">
      <c r="E45739" s="576"/>
    </row>
    <row r="45740" spans="5:5" ht="12" customHeight="1">
      <c r="E45740" s="576"/>
    </row>
    <row r="45741" spans="5:5" ht="12" customHeight="1">
      <c r="E45741" s="576"/>
    </row>
    <row r="45742" spans="5:5" ht="12" customHeight="1">
      <c r="E45742" s="576"/>
    </row>
    <row r="45743" spans="5:5" ht="12" customHeight="1">
      <c r="E45743" s="576"/>
    </row>
    <row r="45744" spans="5:5" ht="12" customHeight="1">
      <c r="E45744" s="576"/>
    </row>
    <row r="45745" spans="5:5" ht="12" customHeight="1">
      <c r="E45745" s="576"/>
    </row>
    <row r="45746" spans="5:5" ht="12" customHeight="1">
      <c r="E45746" s="576"/>
    </row>
    <row r="45747" spans="5:5" ht="12" customHeight="1">
      <c r="E45747" s="576"/>
    </row>
    <row r="45748" spans="5:5" ht="12" customHeight="1">
      <c r="E45748" s="576"/>
    </row>
    <row r="45749" spans="5:5" ht="12" customHeight="1">
      <c r="E45749" s="576"/>
    </row>
    <row r="45750" spans="5:5" ht="12" customHeight="1">
      <c r="E45750" s="576"/>
    </row>
    <row r="45751" spans="5:5" ht="12" customHeight="1">
      <c r="E45751" s="576"/>
    </row>
    <row r="45752" spans="5:5" ht="12" customHeight="1">
      <c r="E45752" s="576"/>
    </row>
    <row r="45753" spans="5:5" ht="12" customHeight="1">
      <c r="E45753" s="576"/>
    </row>
    <row r="45754" spans="5:5" ht="12" customHeight="1">
      <c r="E45754" s="576"/>
    </row>
    <row r="45755" spans="5:5" ht="12" customHeight="1">
      <c r="E45755" s="576"/>
    </row>
    <row r="45756" spans="5:5" ht="12" customHeight="1">
      <c r="E45756" s="576"/>
    </row>
    <row r="45757" spans="5:5" ht="12" customHeight="1">
      <c r="E45757" s="576"/>
    </row>
    <row r="45758" spans="5:5" ht="12" customHeight="1">
      <c r="E45758" s="576"/>
    </row>
    <row r="45759" spans="5:5" ht="12" customHeight="1">
      <c r="E45759" s="576"/>
    </row>
    <row r="45760" spans="5:5" ht="12" customHeight="1">
      <c r="E45760" s="576"/>
    </row>
    <row r="45761" spans="5:5" ht="12" customHeight="1">
      <c r="E45761" s="576"/>
    </row>
    <row r="45762" spans="5:5" ht="12" customHeight="1">
      <c r="E45762" s="576"/>
    </row>
    <row r="45763" spans="5:5" ht="12" customHeight="1">
      <c r="E45763" s="576"/>
    </row>
    <row r="45764" spans="5:5" ht="12" customHeight="1">
      <c r="E45764" s="576"/>
    </row>
    <row r="45765" spans="5:5" ht="12" customHeight="1">
      <c r="E45765" s="576"/>
    </row>
    <row r="45766" spans="5:5" ht="12" customHeight="1">
      <c r="E45766" s="576"/>
    </row>
    <row r="45767" spans="5:5" ht="12" customHeight="1">
      <c r="E45767" s="576"/>
    </row>
    <row r="45768" spans="5:5" ht="12" customHeight="1">
      <c r="E45768" s="576"/>
    </row>
    <row r="45769" spans="5:5" ht="12" customHeight="1">
      <c r="E45769" s="576"/>
    </row>
    <row r="45770" spans="5:5" ht="12" customHeight="1">
      <c r="E45770" s="576"/>
    </row>
    <row r="45771" spans="5:5" ht="12" customHeight="1">
      <c r="E45771" s="576"/>
    </row>
    <row r="45772" spans="5:5" ht="12" customHeight="1">
      <c r="E45772" s="576"/>
    </row>
    <row r="45773" spans="5:5" ht="12" customHeight="1">
      <c r="E45773" s="576"/>
    </row>
    <row r="45774" spans="5:5" ht="12" customHeight="1">
      <c r="E45774" s="576"/>
    </row>
    <row r="45775" spans="5:5" ht="12" customHeight="1">
      <c r="E45775" s="576"/>
    </row>
    <row r="45776" spans="5:5" ht="12" customHeight="1">
      <c r="E45776" s="576"/>
    </row>
    <row r="45777" spans="5:5" ht="12" customHeight="1">
      <c r="E45777" s="576"/>
    </row>
    <row r="45778" spans="5:5" ht="12" customHeight="1">
      <c r="E45778" s="576"/>
    </row>
    <row r="45779" spans="5:5" ht="12" customHeight="1">
      <c r="E45779" s="576"/>
    </row>
    <row r="45780" spans="5:5" ht="12" customHeight="1">
      <c r="E45780" s="576"/>
    </row>
    <row r="45781" spans="5:5" ht="12" customHeight="1">
      <c r="E45781" s="576"/>
    </row>
    <row r="45782" spans="5:5" ht="12" customHeight="1">
      <c r="E45782" s="576"/>
    </row>
    <row r="45783" spans="5:5" ht="12" customHeight="1">
      <c r="E45783" s="576"/>
    </row>
    <row r="45784" spans="5:5" ht="12" customHeight="1">
      <c r="E45784" s="576"/>
    </row>
    <row r="45785" spans="5:5" ht="12" customHeight="1">
      <c r="E45785" s="576"/>
    </row>
    <row r="45786" spans="5:5" ht="12" customHeight="1">
      <c r="E45786" s="576"/>
    </row>
    <row r="45787" spans="5:5" ht="12" customHeight="1">
      <c r="E45787" s="576"/>
    </row>
    <row r="45788" spans="5:5" ht="12" customHeight="1">
      <c r="E45788" s="576"/>
    </row>
    <row r="45789" spans="5:5" ht="12" customHeight="1">
      <c r="E45789" s="576"/>
    </row>
    <row r="45790" spans="5:5" ht="12" customHeight="1">
      <c r="E45790" s="576"/>
    </row>
    <row r="45791" spans="5:5" ht="12" customHeight="1">
      <c r="E45791" s="576"/>
    </row>
    <row r="45792" spans="5:5" ht="12" customHeight="1">
      <c r="E45792" s="576"/>
    </row>
    <row r="45793" spans="5:5" ht="12" customHeight="1">
      <c r="E45793" s="576"/>
    </row>
    <row r="45794" spans="5:5" ht="12" customHeight="1">
      <c r="E45794" s="576"/>
    </row>
    <row r="45795" spans="5:5" ht="12" customHeight="1">
      <c r="E45795" s="576"/>
    </row>
    <row r="45796" spans="5:5" ht="12" customHeight="1">
      <c r="E45796" s="576"/>
    </row>
    <row r="45797" spans="5:5" ht="12" customHeight="1">
      <c r="E45797" s="576"/>
    </row>
    <row r="45798" spans="5:5" ht="12" customHeight="1">
      <c r="E45798" s="576"/>
    </row>
    <row r="45799" spans="5:5" ht="12" customHeight="1">
      <c r="E45799" s="576"/>
    </row>
    <row r="45800" spans="5:5" ht="12" customHeight="1">
      <c r="E45800" s="576"/>
    </row>
    <row r="45801" spans="5:5" ht="12" customHeight="1">
      <c r="E45801" s="576"/>
    </row>
    <row r="45802" spans="5:5" ht="12" customHeight="1">
      <c r="E45802" s="576"/>
    </row>
    <row r="45803" spans="5:5" ht="12" customHeight="1">
      <c r="E45803" s="576"/>
    </row>
    <row r="45804" spans="5:5" ht="12" customHeight="1">
      <c r="E45804" s="576"/>
    </row>
    <row r="45805" spans="5:5" ht="12" customHeight="1">
      <c r="E45805" s="576"/>
    </row>
    <row r="45806" spans="5:5" ht="12" customHeight="1">
      <c r="E45806" s="576"/>
    </row>
    <row r="45807" spans="5:5" ht="12" customHeight="1">
      <c r="E45807" s="576"/>
    </row>
    <row r="45808" spans="5:5" ht="12" customHeight="1">
      <c r="E45808" s="576"/>
    </row>
    <row r="45809" spans="5:5" ht="12" customHeight="1">
      <c r="E45809" s="576"/>
    </row>
    <row r="45810" spans="5:5" ht="12" customHeight="1">
      <c r="E45810" s="576"/>
    </row>
    <row r="45811" spans="5:5" ht="12" customHeight="1">
      <c r="E45811" s="576"/>
    </row>
    <row r="45812" spans="5:5" ht="12" customHeight="1">
      <c r="E45812" s="576"/>
    </row>
    <row r="45813" spans="5:5" ht="12" customHeight="1">
      <c r="E45813" s="576"/>
    </row>
    <row r="45814" spans="5:5" ht="12" customHeight="1">
      <c r="E45814" s="576"/>
    </row>
    <row r="45815" spans="5:5" ht="12" customHeight="1">
      <c r="E45815" s="576"/>
    </row>
    <row r="45816" spans="5:5" ht="12" customHeight="1">
      <c r="E45816" s="576"/>
    </row>
    <row r="45817" spans="5:5" ht="12" customHeight="1">
      <c r="E45817" s="576"/>
    </row>
    <row r="45818" spans="5:5" ht="12" customHeight="1">
      <c r="E45818" s="576"/>
    </row>
    <row r="45819" spans="5:5" ht="12" customHeight="1">
      <c r="E45819" s="576"/>
    </row>
    <row r="45820" spans="5:5" ht="12" customHeight="1">
      <c r="E45820" s="576"/>
    </row>
    <row r="45821" spans="5:5" ht="12" customHeight="1">
      <c r="E45821" s="576"/>
    </row>
    <row r="45822" spans="5:5" ht="12" customHeight="1">
      <c r="E45822" s="576"/>
    </row>
    <row r="45823" spans="5:5" ht="12" customHeight="1">
      <c r="E45823" s="576"/>
    </row>
    <row r="45824" spans="5:5" ht="12" customHeight="1">
      <c r="E45824" s="576"/>
    </row>
    <row r="45825" spans="5:5" ht="12" customHeight="1">
      <c r="E45825" s="576"/>
    </row>
    <row r="45826" spans="5:5" ht="12" customHeight="1">
      <c r="E45826" s="576"/>
    </row>
    <row r="45827" spans="5:5" ht="12" customHeight="1">
      <c r="E45827" s="576"/>
    </row>
    <row r="45828" spans="5:5" ht="12" customHeight="1">
      <c r="E45828" s="576"/>
    </row>
    <row r="45829" spans="5:5" ht="12" customHeight="1">
      <c r="E45829" s="576"/>
    </row>
    <row r="45830" spans="5:5" ht="12" customHeight="1">
      <c r="E45830" s="576"/>
    </row>
    <row r="45831" spans="5:5" ht="12" customHeight="1">
      <c r="E45831" s="576"/>
    </row>
    <row r="45832" spans="5:5" ht="12" customHeight="1">
      <c r="E45832" s="576"/>
    </row>
    <row r="45833" spans="5:5" ht="12" customHeight="1">
      <c r="E45833" s="576"/>
    </row>
    <row r="45834" spans="5:5" ht="12" customHeight="1">
      <c r="E45834" s="576"/>
    </row>
    <row r="45835" spans="5:5" ht="12" customHeight="1">
      <c r="E45835" s="576"/>
    </row>
    <row r="45836" spans="5:5" ht="12" customHeight="1">
      <c r="E45836" s="576"/>
    </row>
    <row r="45837" spans="5:5" ht="12" customHeight="1">
      <c r="E45837" s="576"/>
    </row>
    <row r="45838" spans="5:5" ht="12" customHeight="1">
      <c r="E45838" s="576"/>
    </row>
    <row r="45839" spans="5:5" ht="12" customHeight="1">
      <c r="E45839" s="576"/>
    </row>
    <row r="45840" spans="5:5" ht="12" customHeight="1">
      <c r="E45840" s="576"/>
    </row>
    <row r="45841" spans="5:5" ht="12" customHeight="1">
      <c r="E45841" s="576"/>
    </row>
    <row r="45842" spans="5:5" ht="12" customHeight="1">
      <c r="E45842" s="576"/>
    </row>
    <row r="45843" spans="5:5" ht="12" customHeight="1">
      <c r="E45843" s="576"/>
    </row>
    <row r="45844" spans="5:5" ht="12" customHeight="1">
      <c r="E45844" s="576"/>
    </row>
    <row r="45845" spans="5:5" ht="12" customHeight="1">
      <c r="E45845" s="576"/>
    </row>
    <row r="45846" spans="5:5" ht="12" customHeight="1">
      <c r="E45846" s="576"/>
    </row>
    <row r="45847" spans="5:5" ht="12" customHeight="1">
      <c r="E45847" s="576"/>
    </row>
    <row r="45848" spans="5:5" ht="12" customHeight="1">
      <c r="E45848" s="576"/>
    </row>
    <row r="45849" spans="5:5" ht="12" customHeight="1">
      <c r="E45849" s="576"/>
    </row>
    <row r="45850" spans="5:5" ht="12" customHeight="1">
      <c r="E45850" s="576"/>
    </row>
    <row r="45851" spans="5:5" ht="12" customHeight="1">
      <c r="E45851" s="576"/>
    </row>
    <row r="45852" spans="5:5" ht="12" customHeight="1">
      <c r="E45852" s="576"/>
    </row>
    <row r="45853" spans="5:5" ht="12" customHeight="1">
      <c r="E45853" s="576"/>
    </row>
    <row r="45854" spans="5:5" ht="12" customHeight="1">
      <c r="E45854" s="576"/>
    </row>
    <row r="45855" spans="5:5" ht="12" customHeight="1">
      <c r="E45855" s="576"/>
    </row>
    <row r="45856" spans="5:5" ht="12" customHeight="1">
      <c r="E45856" s="576"/>
    </row>
    <row r="45857" spans="5:5" ht="12" customHeight="1">
      <c r="E45857" s="576"/>
    </row>
    <row r="45858" spans="5:5" ht="12" customHeight="1">
      <c r="E45858" s="576"/>
    </row>
    <row r="45859" spans="5:5" ht="12" customHeight="1">
      <c r="E45859" s="576"/>
    </row>
    <row r="45860" spans="5:5" ht="12" customHeight="1">
      <c r="E45860" s="576"/>
    </row>
    <row r="45861" spans="5:5" ht="12" customHeight="1">
      <c r="E45861" s="576"/>
    </row>
    <row r="45862" spans="5:5" ht="12" customHeight="1">
      <c r="E45862" s="576"/>
    </row>
    <row r="45863" spans="5:5" ht="12" customHeight="1">
      <c r="E45863" s="576"/>
    </row>
    <row r="45864" spans="5:5" ht="12" customHeight="1">
      <c r="E45864" s="576"/>
    </row>
    <row r="45865" spans="5:5" ht="12" customHeight="1">
      <c r="E45865" s="576"/>
    </row>
    <row r="45866" spans="5:5" ht="12" customHeight="1">
      <c r="E45866" s="576"/>
    </row>
    <row r="45867" spans="5:5" ht="12" customHeight="1">
      <c r="E45867" s="576"/>
    </row>
    <row r="45868" spans="5:5" ht="12" customHeight="1">
      <c r="E45868" s="576"/>
    </row>
    <row r="45869" spans="5:5" ht="12" customHeight="1">
      <c r="E45869" s="576"/>
    </row>
    <row r="45870" spans="5:5" ht="12" customHeight="1">
      <c r="E45870" s="576"/>
    </row>
    <row r="45871" spans="5:5" ht="12" customHeight="1">
      <c r="E45871" s="576"/>
    </row>
    <row r="45872" spans="5:5" ht="12" customHeight="1">
      <c r="E45872" s="576"/>
    </row>
    <row r="45873" spans="5:5" ht="12" customHeight="1">
      <c r="E45873" s="576"/>
    </row>
    <row r="45874" spans="5:5" ht="12" customHeight="1">
      <c r="E45874" s="576"/>
    </row>
    <row r="45875" spans="5:5" ht="12" customHeight="1">
      <c r="E45875" s="576"/>
    </row>
    <row r="45876" spans="5:5" ht="12" customHeight="1">
      <c r="E45876" s="576"/>
    </row>
    <row r="45877" spans="5:5" ht="12" customHeight="1">
      <c r="E45877" s="576"/>
    </row>
    <row r="45878" spans="5:5" ht="12" customHeight="1">
      <c r="E45878" s="576"/>
    </row>
    <row r="45879" spans="5:5" ht="12" customHeight="1">
      <c r="E45879" s="576"/>
    </row>
    <row r="45880" spans="5:5" ht="12" customHeight="1">
      <c r="E45880" s="576"/>
    </row>
    <row r="45881" spans="5:5" ht="12" customHeight="1">
      <c r="E45881" s="576"/>
    </row>
    <row r="45882" spans="5:5" ht="12" customHeight="1">
      <c r="E45882" s="576"/>
    </row>
    <row r="45883" spans="5:5" ht="12" customHeight="1">
      <c r="E45883" s="576"/>
    </row>
    <row r="45884" spans="5:5" ht="12" customHeight="1">
      <c r="E45884" s="576"/>
    </row>
    <row r="45885" spans="5:5" ht="12" customHeight="1">
      <c r="E45885" s="576"/>
    </row>
    <row r="45886" spans="5:5" ht="12" customHeight="1">
      <c r="E45886" s="576"/>
    </row>
    <row r="45887" spans="5:5" ht="12" customHeight="1">
      <c r="E45887" s="576"/>
    </row>
    <row r="45888" spans="5:5" ht="12" customHeight="1">
      <c r="E45888" s="576"/>
    </row>
    <row r="45889" spans="5:5" ht="12" customHeight="1">
      <c r="E45889" s="576"/>
    </row>
    <row r="45890" spans="5:5" ht="12" customHeight="1">
      <c r="E45890" s="576"/>
    </row>
    <row r="45891" spans="5:5" ht="12" customHeight="1">
      <c r="E45891" s="576"/>
    </row>
    <row r="45892" spans="5:5" ht="12" customHeight="1">
      <c r="E45892" s="576"/>
    </row>
    <row r="45893" spans="5:5" ht="12" customHeight="1">
      <c r="E45893" s="576"/>
    </row>
    <row r="45894" spans="5:5" ht="12" customHeight="1">
      <c r="E45894" s="576"/>
    </row>
    <row r="45895" spans="5:5" ht="12" customHeight="1">
      <c r="E45895" s="576"/>
    </row>
    <row r="45896" spans="5:5" ht="12" customHeight="1">
      <c r="E45896" s="576"/>
    </row>
    <row r="45897" spans="5:5" ht="12" customHeight="1">
      <c r="E45897" s="576"/>
    </row>
    <row r="45898" spans="5:5" ht="12" customHeight="1">
      <c r="E45898" s="576"/>
    </row>
    <row r="45899" spans="5:5" ht="12" customHeight="1">
      <c r="E45899" s="576"/>
    </row>
    <row r="45900" spans="5:5" ht="12" customHeight="1">
      <c r="E45900" s="576"/>
    </row>
    <row r="45901" spans="5:5" ht="12" customHeight="1">
      <c r="E45901" s="576"/>
    </row>
    <row r="45902" spans="5:5" ht="12" customHeight="1">
      <c r="E45902" s="576"/>
    </row>
    <row r="45903" spans="5:5" ht="12" customHeight="1">
      <c r="E45903" s="576"/>
    </row>
    <row r="45904" spans="5:5" ht="12" customHeight="1">
      <c r="E45904" s="576"/>
    </row>
    <row r="45905" spans="5:5" ht="12" customHeight="1">
      <c r="E45905" s="576"/>
    </row>
    <row r="45906" spans="5:5" ht="12" customHeight="1">
      <c r="E45906" s="576"/>
    </row>
    <row r="45907" spans="5:5" ht="12" customHeight="1">
      <c r="E45907" s="576"/>
    </row>
    <row r="45908" spans="5:5" ht="12" customHeight="1">
      <c r="E45908" s="576"/>
    </row>
    <row r="45909" spans="5:5" ht="12" customHeight="1">
      <c r="E45909" s="576"/>
    </row>
    <row r="45910" spans="5:5" ht="12" customHeight="1">
      <c r="E45910" s="576"/>
    </row>
    <row r="45911" spans="5:5" ht="12" customHeight="1">
      <c r="E45911" s="576"/>
    </row>
    <row r="45912" spans="5:5" ht="12" customHeight="1">
      <c r="E45912" s="576"/>
    </row>
    <row r="45913" spans="5:5" ht="12" customHeight="1">
      <c r="E45913" s="576"/>
    </row>
    <row r="45914" spans="5:5" ht="12" customHeight="1">
      <c r="E45914" s="576"/>
    </row>
    <row r="45915" spans="5:5" ht="12" customHeight="1">
      <c r="E45915" s="576"/>
    </row>
    <row r="45916" spans="5:5" ht="12" customHeight="1">
      <c r="E45916" s="576"/>
    </row>
    <row r="45917" spans="5:5" ht="12" customHeight="1">
      <c r="E45917" s="576"/>
    </row>
    <row r="45918" spans="5:5" ht="12" customHeight="1">
      <c r="E45918" s="576"/>
    </row>
    <row r="45919" spans="5:5" ht="12" customHeight="1">
      <c r="E45919" s="576"/>
    </row>
    <row r="45920" spans="5:5" ht="12" customHeight="1">
      <c r="E45920" s="576"/>
    </row>
    <row r="45921" spans="5:5" ht="12" customHeight="1">
      <c r="E45921" s="576"/>
    </row>
    <row r="45922" spans="5:5" ht="12" customHeight="1">
      <c r="E45922" s="576"/>
    </row>
    <row r="45923" spans="5:5" ht="12" customHeight="1">
      <c r="E45923" s="576"/>
    </row>
    <row r="45924" spans="5:5" ht="12" customHeight="1">
      <c r="E45924" s="576"/>
    </row>
    <row r="45925" spans="5:5" ht="12" customHeight="1">
      <c r="E45925" s="576"/>
    </row>
    <row r="45926" spans="5:5" ht="12" customHeight="1">
      <c r="E45926" s="576"/>
    </row>
    <row r="45927" spans="5:5" ht="12" customHeight="1">
      <c r="E45927" s="576"/>
    </row>
    <row r="45928" spans="5:5" ht="12" customHeight="1">
      <c r="E45928" s="576"/>
    </row>
    <row r="45929" spans="5:5" ht="12" customHeight="1">
      <c r="E45929" s="576"/>
    </row>
    <row r="45930" spans="5:5" ht="12" customHeight="1">
      <c r="E45930" s="576"/>
    </row>
    <row r="45931" spans="5:5" ht="12" customHeight="1">
      <c r="E45931" s="576"/>
    </row>
    <row r="45932" spans="5:5" ht="12" customHeight="1">
      <c r="E45932" s="576"/>
    </row>
    <row r="45933" spans="5:5" ht="12" customHeight="1">
      <c r="E45933" s="576"/>
    </row>
    <row r="45934" spans="5:5" ht="12" customHeight="1">
      <c r="E45934" s="576"/>
    </row>
    <row r="45935" spans="5:5" ht="12" customHeight="1">
      <c r="E45935" s="576"/>
    </row>
    <row r="45936" spans="5:5" ht="12" customHeight="1">
      <c r="E45936" s="576"/>
    </row>
    <row r="45937" spans="5:5" ht="12" customHeight="1">
      <c r="E45937" s="576"/>
    </row>
    <row r="45938" spans="5:5" ht="12" customHeight="1">
      <c r="E45938" s="576"/>
    </row>
    <row r="45939" spans="5:5" ht="12" customHeight="1">
      <c r="E45939" s="576"/>
    </row>
    <row r="45940" spans="5:5" ht="12" customHeight="1">
      <c r="E45940" s="576"/>
    </row>
    <row r="45941" spans="5:5" ht="12" customHeight="1">
      <c r="E45941" s="576"/>
    </row>
    <row r="45942" spans="5:5" ht="12" customHeight="1">
      <c r="E45942" s="576"/>
    </row>
    <row r="45943" spans="5:5" ht="12" customHeight="1">
      <c r="E45943" s="576"/>
    </row>
    <row r="45944" spans="5:5" ht="12" customHeight="1">
      <c r="E45944" s="576"/>
    </row>
    <row r="45945" spans="5:5" ht="12" customHeight="1">
      <c r="E45945" s="576"/>
    </row>
    <row r="45946" spans="5:5" ht="12" customHeight="1">
      <c r="E45946" s="576"/>
    </row>
    <row r="45947" spans="5:5" ht="12" customHeight="1">
      <c r="E45947" s="576"/>
    </row>
    <row r="45948" spans="5:5" ht="12" customHeight="1">
      <c r="E45948" s="576"/>
    </row>
    <row r="45949" spans="5:5" ht="12" customHeight="1">
      <c r="E45949" s="576"/>
    </row>
    <row r="45950" spans="5:5" ht="12" customHeight="1">
      <c r="E45950" s="576"/>
    </row>
    <row r="45951" spans="5:5" ht="12" customHeight="1">
      <c r="E45951" s="576"/>
    </row>
    <row r="45952" spans="5:5" ht="12" customHeight="1">
      <c r="E45952" s="576"/>
    </row>
    <row r="45953" spans="5:5" ht="12" customHeight="1">
      <c r="E45953" s="576"/>
    </row>
    <row r="45954" spans="5:5" ht="12" customHeight="1">
      <c r="E45954" s="576"/>
    </row>
    <row r="45955" spans="5:5" ht="12" customHeight="1">
      <c r="E45955" s="576"/>
    </row>
    <row r="45956" spans="5:5" ht="12" customHeight="1">
      <c r="E45956" s="576"/>
    </row>
    <row r="45957" spans="5:5" ht="12" customHeight="1">
      <c r="E45957" s="576"/>
    </row>
    <row r="45958" spans="5:5" ht="12" customHeight="1">
      <c r="E45958" s="576"/>
    </row>
    <row r="45959" spans="5:5" ht="12" customHeight="1">
      <c r="E45959" s="576"/>
    </row>
    <row r="45960" spans="5:5" ht="12" customHeight="1">
      <c r="E45960" s="576"/>
    </row>
    <row r="45961" spans="5:5" ht="12" customHeight="1">
      <c r="E45961" s="576"/>
    </row>
    <row r="45962" spans="5:5" ht="12" customHeight="1">
      <c r="E45962" s="576"/>
    </row>
    <row r="45963" spans="5:5" ht="12" customHeight="1">
      <c r="E45963" s="576"/>
    </row>
    <row r="45964" spans="5:5" ht="12" customHeight="1">
      <c r="E45964" s="576"/>
    </row>
    <row r="45965" spans="5:5" ht="12" customHeight="1">
      <c r="E45965" s="576"/>
    </row>
    <row r="45966" spans="5:5" ht="12" customHeight="1">
      <c r="E45966" s="576"/>
    </row>
    <row r="45967" spans="5:5" ht="12" customHeight="1">
      <c r="E45967" s="576"/>
    </row>
    <row r="45968" spans="5:5" ht="12" customHeight="1">
      <c r="E45968" s="576"/>
    </row>
    <row r="45969" spans="5:5" ht="12" customHeight="1">
      <c r="E45969" s="576"/>
    </row>
    <row r="45970" spans="5:5" ht="12" customHeight="1">
      <c r="E45970" s="576"/>
    </row>
    <row r="45971" spans="5:5" ht="12" customHeight="1">
      <c r="E45971" s="576"/>
    </row>
    <row r="45972" spans="5:5" ht="12" customHeight="1">
      <c r="E45972" s="576"/>
    </row>
    <row r="45973" spans="5:5" ht="12" customHeight="1">
      <c r="E45973" s="576"/>
    </row>
    <row r="45974" spans="5:5" ht="12" customHeight="1">
      <c r="E45974" s="576"/>
    </row>
    <row r="45975" spans="5:5" ht="12" customHeight="1">
      <c r="E45975" s="576"/>
    </row>
    <row r="45976" spans="5:5" ht="12" customHeight="1">
      <c r="E45976" s="576"/>
    </row>
    <row r="45977" spans="5:5" ht="12" customHeight="1">
      <c r="E45977" s="576"/>
    </row>
    <row r="45978" spans="5:5" ht="12" customHeight="1">
      <c r="E45978" s="576"/>
    </row>
    <row r="45979" spans="5:5" ht="12" customHeight="1">
      <c r="E45979" s="576"/>
    </row>
    <row r="45980" spans="5:5" ht="12" customHeight="1">
      <c r="E45980" s="576"/>
    </row>
    <row r="45981" spans="5:5" ht="12" customHeight="1">
      <c r="E45981" s="576"/>
    </row>
    <row r="45982" spans="5:5" ht="12" customHeight="1">
      <c r="E45982" s="576"/>
    </row>
    <row r="45983" spans="5:5" ht="12" customHeight="1">
      <c r="E45983" s="576"/>
    </row>
    <row r="45984" spans="5:5" ht="12" customHeight="1">
      <c r="E45984" s="576"/>
    </row>
    <row r="45985" spans="5:5" ht="12" customHeight="1">
      <c r="E45985" s="576"/>
    </row>
    <row r="45986" spans="5:5" ht="12" customHeight="1">
      <c r="E45986" s="576"/>
    </row>
    <row r="45987" spans="5:5" ht="12" customHeight="1">
      <c r="E45987" s="576"/>
    </row>
    <row r="45988" spans="5:5" ht="12" customHeight="1">
      <c r="E45988" s="576"/>
    </row>
    <row r="45989" spans="5:5" ht="12" customHeight="1">
      <c r="E45989" s="576"/>
    </row>
    <row r="45990" spans="5:5" ht="12" customHeight="1">
      <c r="E45990" s="576"/>
    </row>
    <row r="45991" spans="5:5" ht="12" customHeight="1">
      <c r="E45991" s="576"/>
    </row>
    <row r="45992" spans="5:5" ht="12" customHeight="1">
      <c r="E45992" s="576"/>
    </row>
    <row r="45993" spans="5:5" ht="12" customHeight="1">
      <c r="E45993" s="576"/>
    </row>
    <row r="45994" spans="5:5" ht="12" customHeight="1">
      <c r="E45994" s="576"/>
    </row>
    <row r="45995" spans="5:5" ht="12" customHeight="1">
      <c r="E45995" s="576"/>
    </row>
    <row r="45996" spans="5:5" ht="12" customHeight="1">
      <c r="E45996" s="576"/>
    </row>
    <row r="45997" spans="5:5" ht="12" customHeight="1">
      <c r="E45997" s="576"/>
    </row>
    <row r="45998" spans="5:5" ht="12" customHeight="1">
      <c r="E45998" s="576"/>
    </row>
    <row r="45999" spans="5:5" ht="12" customHeight="1">
      <c r="E45999" s="576"/>
    </row>
    <row r="46000" spans="5:5" ht="12" customHeight="1">
      <c r="E46000" s="576"/>
    </row>
    <row r="46001" spans="5:5" ht="12" customHeight="1">
      <c r="E46001" s="576"/>
    </row>
    <row r="46002" spans="5:5" ht="12" customHeight="1">
      <c r="E46002" s="576"/>
    </row>
    <row r="46003" spans="5:5" ht="12" customHeight="1">
      <c r="E46003" s="576"/>
    </row>
    <row r="46004" spans="5:5" ht="12" customHeight="1">
      <c r="E46004" s="576"/>
    </row>
    <row r="46005" spans="5:5" ht="12" customHeight="1">
      <c r="E46005" s="576"/>
    </row>
    <row r="46006" spans="5:5" ht="12" customHeight="1">
      <c r="E46006" s="576"/>
    </row>
    <row r="46007" spans="5:5" ht="12" customHeight="1">
      <c r="E46007" s="576"/>
    </row>
    <row r="46008" spans="5:5" ht="12" customHeight="1">
      <c r="E46008" s="576"/>
    </row>
    <row r="46009" spans="5:5" ht="12" customHeight="1">
      <c r="E46009" s="576"/>
    </row>
    <row r="46010" spans="5:5" ht="12" customHeight="1">
      <c r="E46010" s="576"/>
    </row>
    <row r="46011" spans="5:5" ht="12" customHeight="1">
      <c r="E46011" s="576"/>
    </row>
    <row r="46012" spans="5:5" ht="12" customHeight="1">
      <c r="E46012" s="576"/>
    </row>
    <row r="46013" spans="5:5" ht="12" customHeight="1">
      <c r="E46013" s="576"/>
    </row>
    <row r="46014" spans="5:5" ht="12" customHeight="1">
      <c r="E46014" s="576"/>
    </row>
    <row r="46015" spans="5:5" ht="12" customHeight="1">
      <c r="E46015" s="576"/>
    </row>
    <row r="46016" spans="5:5" ht="12" customHeight="1">
      <c r="E46016" s="576"/>
    </row>
    <row r="46017" spans="5:5" ht="12" customHeight="1">
      <c r="E46017" s="576"/>
    </row>
    <row r="46018" spans="5:5" ht="12" customHeight="1">
      <c r="E46018" s="576"/>
    </row>
    <row r="46019" spans="5:5" ht="12" customHeight="1">
      <c r="E46019" s="576"/>
    </row>
    <row r="46020" spans="5:5" ht="12" customHeight="1">
      <c r="E46020" s="576"/>
    </row>
    <row r="46021" spans="5:5" ht="12" customHeight="1">
      <c r="E46021" s="576"/>
    </row>
    <row r="46022" spans="5:5" ht="12" customHeight="1">
      <c r="E46022" s="576"/>
    </row>
    <row r="46023" spans="5:5" ht="12" customHeight="1">
      <c r="E46023" s="576"/>
    </row>
    <row r="46024" spans="5:5" ht="12" customHeight="1">
      <c r="E46024" s="576"/>
    </row>
    <row r="46025" spans="5:5" ht="12" customHeight="1">
      <c r="E46025" s="576"/>
    </row>
    <row r="46026" spans="5:5" ht="12" customHeight="1">
      <c r="E46026" s="576"/>
    </row>
    <row r="46027" spans="5:5" ht="12" customHeight="1">
      <c r="E46027" s="576"/>
    </row>
    <row r="46028" spans="5:5" ht="12" customHeight="1">
      <c r="E46028" s="576"/>
    </row>
    <row r="46029" spans="5:5" ht="12" customHeight="1">
      <c r="E46029" s="576"/>
    </row>
    <row r="46030" spans="5:5" ht="12" customHeight="1">
      <c r="E46030" s="576"/>
    </row>
    <row r="46031" spans="5:5" ht="12" customHeight="1">
      <c r="E46031" s="576"/>
    </row>
    <row r="46032" spans="5:5" ht="12" customHeight="1">
      <c r="E46032" s="576"/>
    </row>
    <row r="46033" spans="5:5" ht="12" customHeight="1">
      <c r="E46033" s="576"/>
    </row>
    <row r="46034" spans="5:5" ht="12" customHeight="1">
      <c r="E46034" s="576"/>
    </row>
    <row r="46035" spans="5:5" ht="12" customHeight="1">
      <c r="E46035" s="576"/>
    </row>
    <row r="46036" spans="5:5" ht="12" customHeight="1">
      <c r="E46036" s="576"/>
    </row>
    <row r="46037" spans="5:5" ht="12" customHeight="1">
      <c r="E46037" s="576"/>
    </row>
    <row r="46038" spans="5:5" ht="12" customHeight="1">
      <c r="E46038" s="576"/>
    </row>
    <row r="46039" spans="5:5" ht="12" customHeight="1">
      <c r="E46039" s="576"/>
    </row>
    <row r="46040" spans="5:5" ht="12" customHeight="1">
      <c r="E46040" s="576"/>
    </row>
    <row r="46041" spans="5:5" ht="12" customHeight="1">
      <c r="E46041" s="576"/>
    </row>
    <row r="46042" spans="5:5" ht="12" customHeight="1">
      <c r="E46042" s="576"/>
    </row>
    <row r="46043" spans="5:5" ht="12" customHeight="1">
      <c r="E46043" s="576"/>
    </row>
    <row r="46044" spans="5:5" ht="12" customHeight="1">
      <c r="E46044" s="576"/>
    </row>
    <row r="46045" spans="5:5" ht="12" customHeight="1">
      <c r="E46045" s="576"/>
    </row>
    <row r="46046" spans="5:5" ht="12" customHeight="1">
      <c r="E46046" s="576"/>
    </row>
    <row r="46047" spans="5:5" ht="12" customHeight="1">
      <c r="E46047" s="576"/>
    </row>
    <row r="46048" spans="5:5" ht="12" customHeight="1">
      <c r="E46048" s="576"/>
    </row>
    <row r="46049" spans="5:5" ht="12" customHeight="1">
      <c r="E46049" s="576"/>
    </row>
    <row r="46050" spans="5:5" ht="12" customHeight="1">
      <c r="E46050" s="576"/>
    </row>
    <row r="46051" spans="5:5" ht="12" customHeight="1">
      <c r="E46051" s="576"/>
    </row>
    <row r="46052" spans="5:5" ht="12" customHeight="1">
      <c r="E46052" s="576"/>
    </row>
    <row r="46053" spans="5:5" ht="12" customHeight="1">
      <c r="E46053" s="576"/>
    </row>
    <row r="46054" spans="5:5" ht="12" customHeight="1">
      <c r="E46054" s="576"/>
    </row>
    <row r="46055" spans="5:5" ht="12" customHeight="1">
      <c r="E46055" s="576"/>
    </row>
    <row r="46056" spans="5:5" ht="12" customHeight="1">
      <c r="E46056" s="576"/>
    </row>
    <row r="46057" spans="5:5" ht="12" customHeight="1">
      <c r="E46057" s="576"/>
    </row>
    <row r="46058" spans="5:5" ht="12" customHeight="1">
      <c r="E46058" s="576"/>
    </row>
    <row r="46059" spans="5:5" ht="12" customHeight="1">
      <c r="E46059" s="576"/>
    </row>
    <row r="46060" spans="5:5" ht="12" customHeight="1">
      <c r="E46060" s="576"/>
    </row>
    <row r="46061" spans="5:5" ht="12" customHeight="1">
      <c r="E46061" s="576"/>
    </row>
    <row r="46062" spans="5:5" ht="12" customHeight="1">
      <c r="E46062" s="576"/>
    </row>
    <row r="46063" spans="5:5" ht="12" customHeight="1">
      <c r="E46063" s="576"/>
    </row>
    <row r="46064" spans="5:5" ht="12" customHeight="1">
      <c r="E46064" s="576"/>
    </row>
    <row r="46065" spans="5:5" ht="12" customHeight="1">
      <c r="E46065" s="576"/>
    </row>
    <row r="46066" spans="5:5" ht="12" customHeight="1">
      <c r="E46066" s="576"/>
    </row>
    <row r="46067" spans="5:5" ht="12" customHeight="1">
      <c r="E46067" s="576"/>
    </row>
    <row r="46068" spans="5:5" ht="12" customHeight="1">
      <c r="E46068" s="576"/>
    </row>
    <row r="46069" spans="5:5" ht="12" customHeight="1">
      <c r="E46069" s="576"/>
    </row>
    <row r="46070" spans="5:5" ht="12" customHeight="1">
      <c r="E46070" s="576"/>
    </row>
    <row r="46071" spans="5:5" ht="12" customHeight="1">
      <c r="E46071" s="576"/>
    </row>
    <row r="46072" spans="5:5" ht="12" customHeight="1">
      <c r="E46072" s="576"/>
    </row>
    <row r="46073" spans="5:5" ht="12" customHeight="1">
      <c r="E46073" s="576"/>
    </row>
    <row r="46074" spans="5:5" ht="12" customHeight="1">
      <c r="E46074" s="576"/>
    </row>
    <row r="46075" spans="5:5" ht="12" customHeight="1">
      <c r="E46075" s="576"/>
    </row>
    <row r="46076" spans="5:5" ht="12" customHeight="1">
      <c r="E46076" s="576"/>
    </row>
    <row r="46077" spans="5:5" ht="12" customHeight="1">
      <c r="E46077" s="576"/>
    </row>
    <row r="46078" spans="5:5" ht="12" customHeight="1">
      <c r="E46078" s="576"/>
    </row>
    <row r="46079" spans="5:5" ht="12" customHeight="1">
      <c r="E46079" s="576"/>
    </row>
    <row r="46080" spans="5:5" ht="12" customHeight="1">
      <c r="E46080" s="576"/>
    </row>
    <row r="46081" spans="5:5" ht="12" customHeight="1">
      <c r="E46081" s="576"/>
    </row>
    <row r="46082" spans="5:5" ht="12" customHeight="1">
      <c r="E46082" s="576"/>
    </row>
    <row r="46083" spans="5:5" ht="12" customHeight="1">
      <c r="E46083" s="576"/>
    </row>
    <row r="46084" spans="5:5" ht="12" customHeight="1">
      <c r="E46084" s="576"/>
    </row>
    <row r="46085" spans="5:5" ht="12" customHeight="1">
      <c r="E46085" s="576"/>
    </row>
    <row r="46086" spans="5:5" ht="12" customHeight="1">
      <c r="E46086" s="576"/>
    </row>
    <row r="46087" spans="5:5" ht="12" customHeight="1">
      <c r="E46087" s="576"/>
    </row>
    <row r="46088" spans="5:5" ht="12" customHeight="1">
      <c r="E46088" s="576"/>
    </row>
    <row r="46089" spans="5:5" ht="12" customHeight="1">
      <c r="E46089" s="576"/>
    </row>
    <row r="46090" spans="5:5" ht="12" customHeight="1">
      <c r="E46090" s="576"/>
    </row>
    <row r="46091" spans="5:5" ht="12" customHeight="1">
      <c r="E46091" s="576"/>
    </row>
    <row r="46092" spans="5:5" ht="12" customHeight="1">
      <c r="E46092" s="576"/>
    </row>
    <row r="46093" spans="5:5" ht="12" customHeight="1">
      <c r="E46093" s="576"/>
    </row>
    <row r="46094" spans="5:5" ht="12" customHeight="1">
      <c r="E46094" s="576"/>
    </row>
    <row r="46095" spans="5:5" ht="12" customHeight="1">
      <c r="E46095" s="576"/>
    </row>
    <row r="46096" spans="5:5" ht="12" customHeight="1">
      <c r="E46096" s="576"/>
    </row>
    <row r="46097" spans="5:5" ht="12" customHeight="1">
      <c r="E46097" s="576"/>
    </row>
    <row r="46098" spans="5:5" ht="12" customHeight="1">
      <c r="E46098" s="576"/>
    </row>
    <row r="46099" spans="5:5" ht="12" customHeight="1">
      <c r="E46099" s="576"/>
    </row>
    <row r="46100" spans="5:5" ht="12" customHeight="1">
      <c r="E46100" s="576"/>
    </row>
    <row r="46101" spans="5:5" ht="12" customHeight="1">
      <c r="E46101" s="576"/>
    </row>
    <row r="46102" spans="5:5" ht="12" customHeight="1">
      <c r="E46102" s="576"/>
    </row>
    <row r="46103" spans="5:5" ht="12" customHeight="1">
      <c r="E46103" s="576"/>
    </row>
    <row r="46104" spans="5:5" ht="12" customHeight="1">
      <c r="E46104" s="576"/>
    </row>
    <row r="46105" spans="5:5" ht="12" customHeight="1">
      <c r="E46105" s="576"/>
    </row>
    <row r="46106" spans="5:5" ht="12" customHeight="1">
      <c r="E46106" s="576"/>
    </row>
    <row r="46107" spans="5:5" ht="12" customHeight="1">
      <c r="E46107" s="576"/>
    </row>
    <row r="46108" spans="5:5" ht="12" customHeight="1">
      <c r="E46108" s="576"/>
    </row>
    <row r="46109" spans="5:5" ht="12" customHeight="1">
      <c r="E46109" s="576"/>
    </row>
    <row r="46110" spans="5:5" ht="12" customHeight="1">
      <c r="E46110" s="576"/>
    </row>
    <row r="46111" spans="5:5" ht="12" customHeight="1">
      <c r="E46111" s="576"/>
    </row>
    <row r="46112" spans="5:5" ht="12" customHeight="1">
      <c r="E46112" s="576"/>
    </row>
    <row r="46113" spans="5:5" ht="12" customHeight="1">
      <c r="E46113" s="576"/>
    </row>
    <row r="46114" spans="5:5" ht="12" customHeight="1">
      <c r="E46114" s="576"/>
    </row>
    <row r="46115" spans="5:5" ht="12" customHeight="1">
      <c r="E46115" s="576"/>
    </row>
    <row r="46116" spans="5:5" ht="12" customHeight="1">
      <c r="E46116" s="576"/>
    </row>
    <row r="46117" spans="5:5" ht="12" customHeight="1">
      <c r="E46117" s="576"/>
    </row>
    <row r="46118" spans="5:5" ht="12" customHeight="1">
      <c r="E46118" s="576"/>
    </row>
    <row r="46119" spans="5:5" ht="12" customHeight="1">
      <c r="E46119" s="576"/>
    </row>
    <row r="46120" spans="5:5" ht="12" customHeight="1">
      <c r="E46120" s="576"/>
    </row>
    <row r="46121" spans="5:5" ht="12" customHeight="1">
      <c r="E46121" s="576"/>
    </row>
    <row r="46122" spans="5:5" ht="12" customHeight="1">
      <c r="E46122" s="576"/>
    </row>
    <row r="46123" spans="5:5" ht="12" customHeight="1">
      <c r="E46123" s="576"/>
    </row>
    <row r="46124" spans="5:5" ht="12" customHeight="1">
      <c r="E46124" s="576"/>
    </row>
    <row r="46125" spans="5:5" ht="12" customHeight="1">
      <c r="E46125" s="576"/>
    </row>
    <row r="46126" spans="5:5" ht="12" customHeight="1">
      <c r="E46126" s="576"/>
    </row>
    <row r="46127" spans="5:5" ht="12" customHeight="1">
      <c r="E46127" s="576"/>
    </row>
    <row r="46128" spans="5:5" ht="12" customHeight="1">
      <c r="E46128" s="576"/>
    </row>
    <row r="46129" spans="5:5" ht="12" customHeight="1">
      <c r="E46129" s="576"/>
    </row>
    <row r="46130" spans="5:5" ht="12" customHeight="1">
      <c r="E46130" s="576"/>
    </row>
    <row r="46131" spans="5:5" ht="12" customHeight="1">
      <c r="E46131" s="576"/>
    </row>
    <row r="46132" spans="5:5" ht="12" customHeight="1">
      <c r="E46132" s="576"/>
    </row>
    <row r="46133" spans="5:5" ht="12" customHeight="1">
      <c r="E46133" s="576"/>
    </row>
    <row r="46134" spans="5:5" ht="12" customHeight="1">
      <c r="E46134" s="576"/>
    </row>
    <row r="46135" spans="5:5" ht="12" customHeight="1">
      <c r="E46135" s="576"/>
    </row>
    <row r="46136" spans="5:5" ht="12" customHeight="1">
      <c r="E46136" s="576"/>
    </row>
    <row r="46137" spans="5:5" ht="12" customHeight="1">
      <c r="E46137" s="576"/>
    </row>
    <row r="46138" spans="5:5" ht="12" customHeight="1">
      <c r="E46138" s="576"/>
    </row>
    <row r="46139" spans="5:5" ht="12" customHeight="1">
      <c r="E46139" s="576"/>
    </row>
    <row r="46140" spans="5:5" ht="12" customHeight="1">
      <c r="E46140" s="576"/>
    </row>
    <row r="46141" spans="5:5" ht="12" customHeight="1">
      <c r="E46141" s="576"/>
    </row>
    <row r="46142" spans="5:5" ht="12" customHeight="1">
      <c r="E46142" s="576"/>
    </row>
    <row r="46143" spans="5:5" ht="12" customHeight="1">
      <c r="E46143" s="576"/>
    </row>
    <row r="46144" spans="5:5" ht="12" customHeight="1">
      <c r="E46144" s="576"/>
    </row>
    <row r="46145" spans="5:5" ht="12" customHeight="1">
      <c r="E46145" s="576"/>
    </row>
    <row r="46146" spans="5:5" ht="12" customHeight="1">
      <c r="E46146" s="576"/>
    </row>
    <row r="46147" spans="5:5" ht="12" customHeight="1">
      <c r="E46147" s="576"/>
    </row>
    <row r="46148" spans="5:5" ht="12" customHeight="1">
      <c r="E46148" s="576"/>
    </row>
    <row r="46149" spans="5:5" ht="12" customHeight="1">
      <c r="E46149" s="576"/>
    </row>
    <row r="46150" spans="5:5" ht="12" customHeight="1">
      <c r="E46150" s="576"/>
    </row>
    <row r="46151" spans="5:5" ht="12" customHeight="1">
      <c r="E46151" s="576"/>
    </row>
    <row r="46152" spans="5:5" ht="12" customHeight="1">
      <c r="E46152" s="576"/>
    </row>
    <row r="46153" spans="5:5" ht="12" customHeight="1">
      <c r="E46153" s="576"/>
    </row>
    <row r="46154" spans="5:5" ht="12" customHeight="1">
      <c r="E46154" s="576"/>
    </row>
    <row r="46155" spans="5:5" ht="12" customHeight="1">
      <c r="E46155" s="576"/>
    </row>
    <row r="46156" spans="5:5" ht="12" customHeight="1">
      <c r="E46156" s="576"/>
    </row>
    <row r="46157" spans="5:5" ht="12" customHeight="1">
      <c r="E46157" s="576"/>
    </row>
    <row r="46158" spans="5:5" ht="12" customHeight="1">
      <c r="E46158" s="576"/>
    </row>
    <row r="46159" spans="5:5" ht="12" customHeight="1">
      <c r="E46159" s="576"/>
    </row>
    <row r="46160" spans="5:5" ht="12" customHeight="1">
      <c r="E46160" s="576"/>
    </row>
    <row r="46161" spans="5:5" ht="12" customHeight="1">
      <c r="E46161" s="576"/>
    </row>
    <row r="46162" spans="5:5" ht="12" customHeight="1">
      <c r="E46162" s="576"/>
    </row>
    <row r="46163" spans="5:5" ht="12" customHeight="1">
      <c r="E46163" s="576"/>
    </row>
    <row r="46164" spans="5:5" ht="12" customHeight="1">
      <c r="E46164" s="576"/>
    </row>
    <row r="46165" spans="5:5" ht="12" customHeight="1">
      <c r="E46165" s="576"/>
    </row>
    <row r="46166" spans="5:5" ht="12" customHeight="1">
      <c r="E46166" s="576"/>
    </row>
    <row r="46167" spans="5:5" ht="12" customHeight="1">
      <c r="E46167" s="576"/>
    </row>
    <row r="46168" spans="5:5" ht="12" customHeight="1">
      <c r="E46168" s="576"/>
    </row>
    <row r="46169" spans="5:5" ht="12" customHeight="1">
      <c r="E46169" s="576"/>
    </row>
    <row r="46170" spans="5:5" ht="12" customHeight="1">
      <c r="E46170" s="576"/>
    </row>
    <row r="46171" spans="5:5" ht="12" customHeight="1">
      <c r="E46171" s="576"/>
    </row>
    <row r="46172" spans="5:5" ht="12" customHeight="1">
      <c r="E46172" s="576"/>
    </row>
    <row r="46173" spans="5:5" ht="12" customHeight="1">
      <c r="E46173" s="576"/>
    </row>
    <row r="46174" spans="5:5" ht="12" customHeight="1">
      <c r="E46174" s="576"/>
    </row>
    <row r="46175" spans="5:5" ht="12" customHeight="1">
      <c r="E46175" s="576"/>
    </row>
    <row r="46176" spans="5:5" ht="12" customHeight="1">
      <c r="E46176" s="576"/>
    </row>
    <row r="46177" spans="5:5" ht="12" customHeight="1">
      <c r="E46177" s="576"/>
    </row>
    <row r="46178" spans="5:5" ht="12" customHeight="1">
      <c r="E46178" s="576"/>
    </row>
    <row r="46179" spans="5:5" ht="12" customHeight="1">
      <c r="E46179" s="576"/>
    </row>
    <row r="46180" spans="5:5" ht="12" customHeight="1">
      <c r="E46180" s="576"/>
    </row>
    <row r="46181" spans="5:5" ht="12" customHeight="1">
      <c r="E46181" s="576"/>
    </row>
    <row r="46182" spans="5:5" ht="12" customHeight="1">
      <c r="E46182" s="576"/>
    </row>
    <row r="46183" spans="5:5" ht="12" customHeight="1">
      <c r="E46183" s="576"/>
    </row>
    <row r="46184" spans="5:5" ht="12" customHeight="1">
      <c r="E46184" s="576"/>
    </row>
    <row r="46185" spans="5:5" ht="12" customHeight="1">
      <c r="E46185" s="576"/>
    </row>
    <row r="46186" spans="5:5" ht="12" customHeight="1">
      <c r="E46186" s="576"/>
    </row>
    <row r="46187" spans="5:5" ht="12" customHeight="1">
      <c r="E46187" s="576"/>
    </row>
    <row r="46188" spans="5:5" ht="12" customHeight="1">
      <c r="E46188" s="576"/>
    </row>
    <row r="46189" spans="5:5" ht="12" customHeight="1">
      <c r="E46189" s="576"/>
    </row>
    <row r="46190" spans="5:5" ht="12" customHeight="1">
      <c r="E46190" s="576"/>
    </row>
    <row r="46191" spans="5:5" ht="12" customHeight="1">
      <c r="E46191" s="576"/>
    </row>
    <row r="46192" spans="5:5" ht="12" customHeight="1">
      <c r="E46192" s="576"/>
    </row>
    <row r="46193" spans="5:5" ht="12" customHeight="1">
      <c r="E46193" s="576"/>
    </row>
    <row r="46194" spans="5:5" ht="12" customHeight="1">
      <c r="E46194" s="576"/>
    </row>
    <row r="46195" spans="5:5" ht="12" customHeight="1">
      <c r="E46195" s="576"/>
    </row>
    <row r="46196" spans="5:5" ht="12" customHeight="1">
      <c r="E46196" s="576"/>
    </row>
    <row r="46197" spans="5:5" ht="12" customHeight="1">
      <c r="E46197" s="576"/>
    </row>
    <row r="46198" spans="5:5" ht="12" customHeight="1">
      <c r="E46198" s="576"/>
    </row>
    <row r="46199" spans="5:5" ht="12" customHeight="1">
      <c r="E46199" s="576"/>
    </row>
    <row r="46200" spans="5:5" ht="12" customHeight="1">
      <c r="E46200" s="576"/>
    </row>
    <row r="46201" spans="5:5" ht="12" customHeight="1">
      <c r="E46201" s="576"/>
    </row>
    <row r="46202" spans="5:5" ht="12" customHeight="1">
      <c r="E46202" s="576"/>
    </row>
    <row r="46203" spans="5:5" ht="12" customHeight="1">
      <c r="E46203" s="576"/>
    </row>
    <row r="46204" spans="5:5" ht="12" customHeight="1">
      <c r="E46204" s="576"/>
    </row>
    <row r="46205" spans="5:5" ht="12" customHeight="1">
      <c r="E46205" s="576"/>
    </row>
    <row r="46206" spans="5:5" ht="12" customHeight="1">
      <c r="E46206" s="576"/>
    </row>
    <row r="46207" spans="5:5" ht="12" customHeight="1">
      <c r="E46207" s="576"/>
    </row>
    <row r="46208" spans="5:5" ht="12" customHeight="1">
      <c r="E46208" s="576"/>
    </row>
    <row r="46209" spans="5:5" ht="12" customHeight="1">
      <c r="E46209" s="576"/>
    </row>
    <row r="46210" spans="5:5" ht="12" customHeight="1">
      <c r="E46210" s="576"/>
    </row>
    <row r="46211" spans="5:5" ht="12" customHeight="1">
      <c r="E46211" s="576"/>
    </row>
    <row r="46212" spans="5:5" ht="12" customHeight="1">
      <c r="E46212" s="576"/>
    </row>
    <row r="46213" spans="5:5" ht="12" customHeight="1">
      <c r="E46213" s="576"/>
    </row>
    <row r="46214" spans="5:5" ht="12" customHeight="1">
      <c r="E46214" s="576"/>
    </row>
    <row r="46215" spans="5:5" ht="12" customHeight="1">
      <c r="E46215" s="576"/>
    </row>
    <row r="46216" spans="5:5" ht="12" customHeight="1">
      <c r="E46216" s="576"/>
    </row>
    <row r="46217" spans="5:5" ht="12" customHeight="1">
      <c r="E46217" s="576"/>
    </row>
    <row r="46218" spans="5:5" ht="12" customHeight="1">
      <c r="E46218" s="576"/>
    </row>
    <row r="46219" spans="5:5" ht="12" customHeight="1">
      <c r="E46219" s="576"/>
    </row>
    <row r="46220" spans="5:5" ht="12" customHeight="1">
      <c r="E46220" s="576"/>
    </row>
    <row r="46221" spans="5:5" ht="12" customHeight="1">
      <c r="E46221" s="576"/>
    </row>
    <row r="46222" spans="5:5" ht="12" customHeight="1">
      <c r="E46222" s="576"/>
    </row>
    <row r="46223" spans="5:5" ht="12" customHeight="1">
      <c r="E46223" s="576"/>
    </row>
    <row r="46224" spans="5:5" ht="12" customHeight="1">
      <c r="E46224" s="576"/>
    </row>
    <row r="46225" spans="5:5" ht="12" customHeight="1">
      <c r="E46225" s="576"/>
    </row>
    <row r="46226" spans="5:5" ht="12" customHeight="1">
      <c r="E46226" s="576"/>
    </row>
    <row r="46227" spans="5:5" ht="12" customHeight="1">
      <c r="E46227" s="576"/>
    </row>
    <row r="46228" spans="5:5" ht="12" customHeight="1">
      <c r="E46228" s="576"/>
    </row>
    <row r="46229" spans="5:5" ht="12" customHeight="1">
      <c r="E46229" s="576"/>
    </row>
    <row r="46230" spans="5:5" ht="12" customHeight="1">
      <c r="E46230" s="576"/>
    </row>
    <row r="46231" spans="5:5" ht="12" customHeight="1">
      <c r="E46231" s="576"/>
    </row>
    <row r="46232" spans="5:5" ht="12" customHeight="1">
      <c r="E46232" s="576"/>
    </row>
    <row r="46233" spans="5:5" ht="12" customHeight="1">
      <c r="E46233" s="576"/>
    </row>
    <row r="46234" spans="5:5" ht="12" customHeight="1">
      <c r="E46234" s="576"/>
    </row>
    <row r="46235" spans="5:5" ht="12" customHeight="1">
      <c r="E46235" s="576"/>
    </row>
    <row r="46236" spans="5:5" ht="12" customHeight="1">
      <c r="E46236" s="576"/>
    </row>
    <row r="46237" spans="5:5" ht="12" customHeight="1">
      <c r="E46237" s="576"/>
    </row>
    <row r="46238" spans="5:5" ht="12" customHeight="1">
      <c r="E46238" s="576"/>
    </row>
    <row r="46239" spans="5:5" ht="12" customHeight="1">
      <c r="E46239" s="576"/>
    </row>
    <row r="46240" spans="5:5" ht="12" customHeight="1">
      <c r="E46240" s="576"/>
    </row>
    <row r="46241" spans="5:5" ht="12" customHeight="1">
      <c r="E46241" s="576"/>
    </row>
    <row r="46242" spans="5:5" ht="12" customHeight="1">
      <c r="E46242" s="576"/>
    </row>
    <row r="46243" spans="5:5" ht="12" customHeight="1">
      <c r="E46243" s="576"/>
    </row>
    <row r="46244" spans="5:5" ht="12" customHeight="1">
      <c r="E46244" s="576"/>
    </row>
    <row r="46245" spans="5:5" ht="12" customHeight="1">
      <c r="E46245" s="576"/>
    </row>
    <row r="46246" spans="5:5" ht="12" customHeight="1">
      <c r="E46246" s="576"/>
    </row>
    <row r="46247" spans="5:5" ht="12" customHeight="1">
      <c r="E46247" s="576"/>
    </row>
    <row r="46248" spans="5:5" ht="12" customHeight="1">
      <c r="E46248" s="576"/>
    </row>
    <row r="46249" spans="5:5" ht="12" customHeight="1">
      <c r="E46249" s="576"/>
    </row>
    <row r="46250" spans="5:5" ht="12" customHeight="1">
      <c r="E46250" s="576"/>
    </row>
    <row r="46251" spans="5:5" ht="12" customHeight="1">
      <c r="E46251" s="576"/>
    </row>
    <row r="46252" spans="5:5" ht="12" customHeight="1">
      <c r="E46252" s="576"/>
    </row>
    <row r="46253" spans="5:5" ht="12" customHeight="1">
      <c r="E46253" s="576"/>
    </row>
    <row r="46254" spans="5:5" ht="12" customHeight="1">
      <c r="E46254" s="576"/>
    </row>
    <row r="46255" spans="5:5" ht="12" customHeight="1">
      <c r="E46255" s="576"/>
    </row>
    <row r="46256" spans="5:5" ht="12" customHeight="1">
      <c r="E46256" s="576"/>
    </row>
    <row r="46257" spans="5:5" ht="12" customHeight="1">
      <c r="E46257" s="576"/>
    </row>
    <row r="46258" spans="5:5" ht="12" customHeight="1">
      <c r="E46258" s="576"/>
    </row>
    <row r="46259" spans="5:5" ht="12" customHeight="1">
      <c r="E46259" s="576"/>
    </row>
    <row r="46260" spans="5:5" ht="12" customHeight="1">
      <c r="E46260" s="576"/>
    </row>
    <row r="46261" spans="5:5" ht="12" customHeight="1">
      <c r="E46261" s="576"/>
    </row>
    <row r="46262" spans="5:5" ht="12" customHeight="1">
      <c r="E46262" s="576"/>
    </row>
    <row r="46263" spans="5:5" ht="12" customHeight="1">
      <c r="E46263" s="576"/>
    </row>
    <row r="46264" spans="5:5" ht="12" customHeight="1">
      <c r="E46264" s="576"/>
    </row>
    <row r="46265" spans="5:5" ht="12" customHeight="1">
      <c r="E46265" s="576"/>
    </row>
    <row r="46266" spans="5:5" ht="12" customHeight="1">
      <c r="E46266" s="576"/>
    </row>
    <row r="46267" spans="5:5" ht="12" customHeight="1">
      <c r="E46267" s="576"/>
    </row>
    <row r="46268" spans="5:5" ht="12" customHeight="1">
      <c r="E46268" s="576"/>
    </row>
    <row r="46269" spans="5:5" ht="12" customHeight="1">
      <c r="E46269" s="576"/>
    </row>
    <row r="46270" spans="5:5" ht="12" customHeight="1">
      <c r="E46270" s="576"/>
    </row>
    <row r="46271" spans="5:5" ht="12" customHeight="1">
      <c r="E46271" s="576"/>
    </row>
    <row r="46272" spans="5:5" ht="12" customHeight="1">
      <c r="E46272" s="576"/>
    </row>
    <row r="46273" spans="5:5" ht="12" customHeight="1">
      <c r="E46273" s="576"/>
    </row>
    <row r="46274" spans="5:5" ht="12" customHeight="1">
      <c r="E46274" s="576"/>
    </row>
    <row r="46275" spans="5:5" ht="12" customHeight="1">
      <c r="E46275" s="576"/>
    </row>
    <row r="46276" spans="5:5" ht="12" customHeight="1">
      <c r="E46276" s="576"/>
    </row>
    <row r="46277" spans="5:5" ht="12" customHeight="1">
      <c r="E46277" s="576"/>
    </row>
    <row r="46278" spans="5:5" ht="12" customHeight="1">
      <c r="E46278" s="576"/>
    </row>
    <row r="46279" spans="5:5" ht="12" customHeight="1">
      <c r="E46279" s="576"/>
    </row>
    <row r="46280" spans="5:5" ht="12" customHeight="1">
      <c r="E46280" s="576"/>
    </row>
    <row r="46281" spans="5:5" ht="12" customHeight="1">
      <c r="E46281" s="576"/>
    </row>
    <row r="46282" spans="5:5" ht="12" customHeight="1">
      <c r="E46282" s="576"/>
    </row>
    <row r="46283" spans="5:5" ht="12" customHeight="1">
      <c r="E46283" s="576"/>
    </row>
    <row r="46284" spans="5:5" ht="12" customHeight="1">
      <c r="E46284" s="576"/>
    </row>
    <row r="46285" spans="5:5" ht="12" customHeight="1">
      <c r="E46285" s="576"/>
    </row>
    <row r="46286" spans="5:5" ht="12" customHeight="1">
      <c r="E46286" s="576"/>
    </row>
    <row r="46287" spans="5:5" ht="12" customHeight="1">
      <c r="E46287" s="576"/>
    </row>
    <row r="46288" spans="5:5" ht="12" customHeight="1">
      <c r="E46288" s="576"/>
    </row>
    <row r="46289" spans="5:5" ht="12" customHeight="1">
      <c r="E46289" s="576"/>
    </row>
    <row r="46290" spans="5:5" ht="12" customHeight="1">
      <c r="E46290" s="576"/>
    </row>
    <row r="46291" spans="5:5" ht="12" customHeight="1">
      <c r="E46291" s="576"/>
    </row>
    <row r="46292" spans="5:5" ht="12" customHeight="1">
      <c r="E46292" s="576"/>
    </row>
    <row r="46293" spans="5:5" ht="12" customHeight="1">
      <c r="E46293" s="576"/>
    </row>
    <row r="46294" spans="5:5" ht="12" customHeight="1">
      <c r="E46294" s="576"/>
    </row>
    <row r="46295" spans="5:5" ht="12" customHeight="1">
      <c r="E46295" s="576"/>
    </row>
    <row r="46296" spans="5:5" ht="12" customHeight="1">
      <c r="E46296" s="576"/>
    </row>
    <row r="46297" spans="5:5" ht="12" customHeight="1">
      <c r="E46297" s="576"/>
    </row>
    <row r="46298" spans="5:5" ht="12" customHeight="1">
      <c r="E46298" s="576"/>
    </row>
    <row r="46299" spans="5:5" ht="12" customHeight="1">
      <c r="E46299" s="576"/>
    </row>
    <row r="46300" spans="5:5" ht="12" customHeight="1">
      <c r="E46300" s="576"/>
    </row>
    <row r="46301" spans="5:5" ht="12" customHeight="1">
      <c r="E46301" s="576"/>
    </row>
    <row r="46302" spans="5:5" ht="12" customHeight="1">
      <c r="E46302" s="576"/>
    </row>
    <row r="46303" spans="5:5" ht="12" customHeight="1">
      <c r="E46303" s="576"/>
    </row>
    <row r="46304" spans="5:5" ht="12" customHeight="1">
      <c r="E46304" s="576"/>
    </row>
    <row r="46305" spans="5:5" ht="12" customHeight="1">
      <c r="E46305" s="576"/>
    </row>
    <row r="46306" spans="5:5" ht="12" customHeight="1">
      <c r="E46306" s="576"/>
    </row>
    <row r="46307" spans="5:5" ht="12" customHeight="1">
      <c r="E46307" s="576"/>
    </row>
    <row r="46308" spans="5:5" ht="12" customHeight="1">
      <c r="E46308" s="576"/>
    </row>
    <row r="46309" spans="5:5" ht="12" customHeight="1">
      <c r="E46309" s="576"/>
    </row>
    <row r="46310" spans="5:5" ht="12" customHeight="1">
      <c r="E46310" s="576"/>
    </row>
    <row r="46311" spans="5:5" ht="12" customHeight="1">
      <c r="E46311" s="576"/>
    </row>
    <row r="46312" spans="5:5" ht="12" customHeight="1">
      <c r="E46312" s="576"/>
    </row>
    <row r="46313" spans="5:5" ht="12" customHeight="1">
      <c r="E46313" s="576"/>
    </row>
    <row r="46314" spans="5:5" ht="12" customHeight="1">
      <c r="E46314" s="576"/>
    </row>
    <row r="46315" spans="5:5" ht="12" customHeight="1">
      <c r="E46315" s="576"/>
    </row>
    <row r="46316" spans="5:5" ht="12" customHeight="1">
      <c r="E46316" s="576"/>
    </row>
    <row r="46317" spans="5:5" ht="12" customHeight="1">
      <c r="E46317" s="576"/>
    </row>
    <row r="46318" spans="5:5" ht="12" customHeight="1">
      <c r="E46318" s="576"/>
    </row>
    <row r="46319" spans="5:5" ht="12" customHeight="1">
      <c r="E46319" s="576"/>
    </row>
    <row r="46320" spans="5:5" ht="12" customHeight="1">
      <c r="E46320" s="576"/>
    </row>
    <row r="46321" spans="5:5" ht="12" customHeight="1">
      <c r="E46321" s="576"/>
    </row>
    <row r="46322" spans="5:5" ht="12" customHeight="1">
      <c r="E46322" s="576"/>
    </row>
    <row r="46323" spans="5:5" ht="12" customHeight="1">
      <c r="E46323" s="576"/>
    </row>
    <row r="46324" spans="5:5" ht="12" customHeight="1">
      <c r="E46324" s="576"/>
    </row>
    <row r="46325" spans="5:5" ht="12" customHeight="1">
      <c r="E46325" s="576"/>
    </row>
    <row r="46326" spans="5:5" ht="12" customHeight="1">
      <c r="E46326" s="576"/>
    </row>
    <row r="46327" spans="5:5" ht="12" customHeight="1">
      <c r="E46327" s="576"/>
    </row>
    <row r="46328" spans="5:5" ht="12" customHeight="1">
      <c r="E46328" s="576"/>
    </row>
    <row r="46329" spans="5:5" ht="12" customHeight="1">
      <c r="E46329" s="576"/>
    </row>
    <row r="46330" spans="5:5" ht="12" customHeight="1">
      <c r="E46330" s="576"/>
    </row>
    <row r="46331" spans="5:5" ht="12" customHeight="1">
      <c r="E46331" s="576"/>
    </row>
    <row r="46332" spans="5:5" ht="12" customHeight="1">
      <c r="E46332" s="576"/>
    </row>
    <row r="46333" spans="5:5" ht="12" customHeight="1">
      <c r="E46333" s="576"/>
    </row>
    <row r="46334" spans="5:5" ht="12" customHeight="1">
      <c r="E46334" s="576"/>
    </row>
    <row r="46335" spans="5:5" ht="12" customHeight="1">
      <c r="E46335" s="576"/>
    </row>
    <row r="46336" spans="5:5" ht="12" customHeight="1">
      <c r="E46336" s="576"/>
    </row>
    <row r="46337" spans="5:5" ht="12" customHeight="1">
      <c r="E46337" s="576"/>
    </row>
    <row r="46338" spans="5:5" ht="12" customHeight="1">
      <c r="E46338" s="576"/>
    </row>
    <row r="46339" spans="5:5" ht="12" customHeight="1">
      <c r="E46339" s="576"/>
    </row>
    <row r="46340" spans="5:5" ht="12" customHeight="1">
      <c r="E46340" s="576"/>
    </row>
    <row r="46341" spans="5:5" ht="12" customHeight="1">
      <c r="E46341" s="576"/>
    </row>
    <row r="46342" spans="5:5" ht="12" customHeight="1">
      <c r="E46342" s="576"/>
    </row>
    <row r="46343" spans="5:5" ht="12" customHeight="1">
      <c r="E46343" s="576"/>
    </row>
    <row r="46344" spans="5:5" ht="12" customHeight="1">
      <c r="E46344" s="576"/>
    </row>
    <row r="46345" spans="5:5" ht="12" customHeight="1">
      <c r="E46345" s="576"/>
    </row>
    <row r="46346" spans="5:5" ht="12" customHeight="1">
      <c r="E46346" s="576"/>
    </row>
    <row r="46347" spans="5:5" ht="12" customHeight="1">
      <c r="E46347" s="576"/>
    </row>
    <row r="46348" spans="5:5" ht="12" customHeight="1">
      <c r="E46348" s="576"/>
    </row>
    <row r="46349" spans="5:5" ht="12" customHeight="1">
      <c r="E46349" s="576"/>
    </row>
    <row r="46350" spans="5:5" ht="12" customHeight="1">
      <c r="E46350" s="576"/>
    </row>
    <row r="46351" spans="5:5" ht="12" customHeight="1">
      <c r="E46351" s="576"/>
    </row>
    <row r="46352" spans="5:5" ht="12" customHeight="1">
      <c r="E46352" s="576"/>
    </row>
    <row r="46353" spans="5:5" ht="12" customHeight="1">
      <c r="E46353" s="576"/>
    </row>
    <row r="46354" spans="5:5" ht="12" customHeight="1">
      <c r="E46354" s="576"/>
    </row>
    <row r="46355" spans="5:5" ht="12" customHeight="1">
      <c r="E46355" s="576"/>
    </row>
    <row r="46356" spans="5:5" ht="12" customHeight="1">
      <c r="E46356" s="576"/>
    </row>
    <row r="46357" spans="5:5" ht="12" customHeight="1">
      <c r="E46357" s="576"/>
    </row>
    <row r="46358" spans="5:5" ht="12" customHeight="1">
      <c r="E46358" s="576"/>
    </row>
    <row r="46359" spans="5:5" ht="12" customHeight="1">
      <c r="E46359" s="576"/>
    </row>
    <row r="46360" spans="5:5" ht="12" customHeight="1">
      <c r="E46360" s="576"/>
    </row>
    <row r="46361" spans="5:5" ht="12" customHeight="1">
      <c r="E46361" s="576"/>
    </row>
    <row r="46362" spans="5:5" ht="12" customHeight="1">
      <c r="E46362" s="576"/>
    </row>
    <row r="46363" spans="5:5" ht="12" customHeight="1">
      <c r="E46363" s="576"/>
    </row>
    <row r="46364" spans="5:5" ht="12" customHeight="1">
      <c r="E46364" s="576"/>
    </row>
    <row r="46365" spans="5:5" ht="12" customHeight="1">
      <c r="E46365" s="576"/>
    </row>
    <row r="46366" spans="5:5" ht="12" customHeight="1">
      <c r="E46366" s="576"/>
    </row>
    <row r="46367" spans="5:5" ht="12" customHeight="1">
      <c r="E46367" s="576"/>
    </row>
    <row r="46368" spans="5:5" ht="12" customHeight="1">
      <c r="E46368" s="576"/>
    </row>
    <row r="46369" spans="5:5" ht="12" customHeight="1">
      <c r="E46369" s="576"/>
    </row>
    <row r="46370" spans="5:5" ht="12" customHeight="1">
      <c r="E46370" s="576"/>
    </row>
    <row r="46371" spans="5:5" ht="12" customHeight="1">
      <c r="E46371" s="576"/>
    </row>
    <row r="46372" spans="5:5" ht="12" customHeight="1">
      <c r="E46372" s="576"/>
    </row>
    <row r="46373" spans="5:5" ht="12" customHeight="1">
      <c r="E46373" s="576"/>
    </row>
    <row r="46374" spans="5:5" ht="12" customHeight="1">
      <c r="E46374" s="576"/>
    </row>
    <row r="46375" spans="5:5" ht="12" customHeight="1">
      <c r="E46375" s="576"/>
    </row>
    <row r="46376" spans="5:5" ht="12" customHeight="1">
      <c r="E46376" s="576"/>
    </row>
    <row r="46377" spans="5:5" ht="12" customHeight="1">
      <c r="E46377" s="576"/>
    </row>
    <row r="46378" spans="5:5" ht="12" customHeight="1">
      <c r="E46378" s="576"/>
    </row>
    <row r="46379" spans="5:5" ht="12" customHeight="1">
      <c r="E46379" s="576"/>
    </row>
    <row r="46380" spans="5:5" ht="12" customHeight="1">
      <c r="E46380" s="576"/>
    </row>
    <row r="46381" spans="5:5" ht="12" customHeight="1">
      <c r="E46381" s="576"/>
    </row>
    <row r="46382" spans="5:5" ht="12" customHeight="1">
      <c r="E46382" s="576"/>
    </row>
    <row r="46383" spans="5:5" ht="12" customHeight="1">
      <c r="E46383" s="576"/>
    </row>
    <row r="46384" spans="5:5" ht="12" customHeight="1">
      <c r="E46384" s="576"/>
    </row>
    <row r="46385" spans="5:5" ht="12" customHeight="1">
      <c r="E46385" s="576"/>
    </row>
    <row r="46386" spans="5:5" ht="12" customHeight="1">
      <c r="E46386" s="576"/>
    </row>
    <row r="46387" spans="5:5" ht="12" customHeight="1">
      <c r="E46387" s="576"/>
    </row>
    <row r="46388" spans="5:5" ht="12" customHeight="1">
      <c r="E46388" s="576"/>
    </row>
    <row r="46389" spans="5:5" ht="12" customHeight="1">
      <c r="E46389" s="576"/>
    </row>
    <row r="46390" spans="5:5" ht="12" customHeight="1">
      <c r="E46390" s="576"/>
    </row>
    <row r="46391" spans="5:5" ht="12" customHeight="1">
      <c r="E46391" s="576"/>
    </row>
    <row r="46392" spans="5:5" ht="12" customHeight="1">
      <c r="E46392" s="576"/>
    </row>
    <row r="46393" spans="5:5" ht="12" customHeight="1">
      <c r="E46393" s="576"/>
    </row>
    <row r="46394" spans="5:5" ht="12" customHeight="1">
      <c r="E46394" s="576"/>
    </row>
    <row r="46395" spans="5:5" ht="12" customHeight="1">
      <c r="E46395" s="576"/>
    </row>
    <row r="46396" spans="5:5" ht="12" customHeight="1">
      <c r="E46396" s="576"/>
    </row>
    <row r="46397" spans="5:5" ht="12" customHeight="1">
      <c r="E46397" s="576"/>
    </row>
    <row r="46398" spans="5:5" ht="12" customHeight="1">
      <c r="E46398" s="576"/>
    </row>
    <row r="46399" spans="5:5" ht="12" customHeight="1">
      <c r="E46399" s="576"/>
    </row>
    <row r="46400" spans="5:5" ht="12" customHeight="1">
      <c r="E46400" s="576"/>
    </row>
    <row r="46401" spans="5:5" ht="12" customHeight="1">
      <c r="E46401" s="576"/>
    </row>
    <row r="46402" spans="5:5" ht="12" customHeight="1">
      <c r="E46402" s="576"/>
    </row>
    <row r="46403" spans="5:5" ht="12" customHeight="1">
      <c r="E46403" s="576"/>
    </row>
    <row r="46404" spans="5:5" ht="12" customHeight="1">
      <c r="E46404" s="576"/>
    </row>
    <row r="46405" spans="5:5" ht="12" customHeight="1">
      <c r="E46405" s="576"/>
    </row>
    <row r="46406" spans="5:5" ht="12" customHeight="1">
      <c r="E46406" s="576"/>
    </row>
    <row r="46407" spans="5:5" ht="12" customHeight="1">
      <c r="E46407" s="576"/>
    </row>
    <row r="46408" spans="5:5" ht="12" customHeight="1">
      <c r="E46408" s="576"/>
    </row>
    <row r="46409" spans="5:5" ht="12" customHeight="1">
      <c r="E46409" s="576"/>
    </row>
    <row r="46410" spans="5:5" ht="12" customHeight="1">
      <c r="E46410" s="576"/>
    </row>
    <row r="46411" spans="5:5" ht="12" customHeight="1">
      <c r="E46411" s="576"/>
    </row>
    <row r="46412" spans="5:5" ht="12" customHeight="1">
      <c r="E46412" s="576"/>
    </row>
    <row r="46413" spans="5:5" ht="12" customHeight="1">
      <c r="E46413" s="576"/>
    </row>
    <row r="46414" spans="5:5" ht="12" customHeight="1">
      <c r="E46414" s="576"/>
    </row>
    <row r="46415" spans="5:5" ht="12" customHeight="1">
      <c r="E46415" s="576"/>
    </row>
    <row r="46416" spans="5:5" ht="12" customHeight="1">
      <c r="E46416" s="576"/>
    </row>
    <row r="46417" spans="5:5" ht="12" customHeight="1">
      <c r="E46417" s="576"/>
    </row>
    <row r="46418" spans="5:5" ht="12" customHeight="1">
      <c r="E46418" s="576"/>
    </row>
    <row r="46419" spans="5:5" ht="12" customHeight="1">
      <c r="E46419" s="576"/>
    </row>
    <row r="46420" spans="5:5" ht="12" customHeight="1">
      <c r="E46420" s="576"/>
    </row>
    <row r="46421" spans="5:5" ht="12" customHeight="1">
      <c r="E46421" s="576"/>
    </row>
    <row r="46422" spans="5:5" ht="12" customHeight="1">
      <c r="E46422" s="576"/>
    </row>
    <row r="46423" spans="5:5" ht="12" customHeight="1">
      <c r="E46423" s="576"/>
    </row>
    <row r="46424" spans="5:5" ht="12" customHeight="1">
      <c r="E46424" s="576"/>
    </row>
    <row r="46425" spans="5:5" ht="12" customHeight="1">
      <c r="E46425" s="576"/>
    </row>
    <row r="46426" spans="5:5" ht="12" customHeight="1">
      <c r="E46426" s="576"/>
    </row>
    <row r="46427" spans="5:5" ht="12" customHeight="1">
      <c r="E46427" s="576"/>
    </row>
    <row r="46428" spans="5:5" ht="12" customHeight="1">
      <c r="E46428" s="576"/>
    </row>
    <row r="46429" spans="5:5" ht="12" customHeight="1">
      <c r="E46429" s="576"/>
    </row>
    <row r="46430" spans="5:5" ht="12" customHeight="1">
      <c r="E46430" s="576"/>
    </row>
    <row r="46431" spans="5:5" ht="12" customHeight="1">
      <c r="E46431" s="576"/>
    </row>
    <row r="46432" spans="5:5" ht="12" customHeight="1">
      <c r="E46432" s="576"/>
    </row>
    <row r="46433" spans="5:5" ht="12" customHeight="1">
      <c r="E46433" s="576"/>
    </row>
    <row r="46434" spans="5:5" ht="12" customHeight="1">
      <c r="E46434" s="576"/>
    </row>
    <row r="46435" spans="5:5" ht="12" customHeight="1">
      <c r="E46435" s="576"/>
    </row>
    <row r="46436" spans="5:5" ht="12" customHeight="1">
      <c r="E46436" s="576"/>
    </row>
    <row r="46437" spans="5:5" ht="12" customHeight="1">
      <c r="E46437" s="576"/>
    </row>
    <row r="46438" spans="5:5" ht="12" customHeight="1">
      <c r="E46438" s="576"/>
    </row>
    <row r="46439" spans="5:5" ht="12" customHeight="1">
      <c r="E46439" s="576"/>
    </row>
    <row r="46440" spans="5:5" ht="12" customHeight="1">
      <c r="E46440" s="576"/>
    </row>
    <row r="46441" spans="5:5" ht="12" customHeight="1">
      <c r="E46441" s="576"/>
    </row>
    <row r="46442" spans="5:5" ht="12" customHeight="1">
      <c r="E46442" s="576"/>
    </row>
    <row r="46443" spans="5:5" ht="12" customHeight="1">
      <c r="E46443" s="576"/>
    </row>
    <row r="46444" spans="5:5" ht="12" customHeight="1">
      <c r="E46444" s="576"/>
    </row>
    <row r="46445" spans="5:5" ht="12" customHeight="1">
      <c r="E46445" s="576"/>
    </row>
    <row r="46446" spans="5:5" ht="12" customHeight="1">
      <c r="E46446" s="576"/>
    </row>
    <row r="46447" spans="5:5" ht="12" customHeight="1">
      <c r="E46447" s="576"/>
    </row>
    <row r="46448" spans="5:5" ht="12" customHeight="1">
      <c r="E46448" s="576"/>
    </row>
    <row r="46449" spans="5:5" ht="12" customHeight="1">
      <c r="E46449" s="576"/>
    </row>
    <row r="46450" spans="5:5" ht="12" customHeight="1">
      <c r="E46450" s="576"/>
    </row>
    <row r="46451" spans="5:5" ht="12" customHeight="1">
      <c r="E46451" s="576"/>
    </row>
    <row r="46452" spans="5:5" ht="12" customHeight="1">
      <c r="E46452" s="576"/>
    </row>
    <row r="46453" spans="5:5" ht="12" customHeight="1">
      <c r="E46453" s="576"/>
    </row>
    <row r="46454" spans="5:5" ht="12" customHeight="1">
      <c r="E46454" s="576"/>
    </row>
    <row r="46455" spans="5:5" ht="12" customHeight="1">
      <c r="E46455" s="576"/>
    </row>
    <row r="46456" spans="5:5" ht="12" customHeight="1">
      <c r="E46456" s="576"/>
    </row>
    <row r="46457" spans="5:5" ht="12" customHeight="1">
      <c r="E46457" s="576"/>
    </row>
    <row r="46458" spans="5:5" ht="12" customHeight="1">
      <c r="E46458" s="576"/>
    </row>
    <row r="46459" spans="5:5" ht="12" customHeight="1">
      <c r="E46459" s="576"/>
    </row>
    <row r="46460" spans="5:5" ht="12" customHeight="1">
      <c r="E46460" s="576"/>
    </row>
    <row r="46461" spans="5:5" ht="12" customHeight="1">
      <c r="E46461" s="576"/>
    </row>
    <row r="46462" spans="5:5" ht="12" customHeight="1">
      <c r="E46462" s="576"/>
    </row>
    <row r="46463" spans="5:5" ht="12" customHeight="1">
      <c r="E46463" s="576"/>
    </row>
    <row r="46464" spans="5:5" ht="12" customHeight="1">
      <c r="E46464" s="576"/>
    </row>
    <row r="46465" spans="5:5" ht="12" customHeight="1">
      <c r="E46465" s="576"/>
    </row>
    <row r="46466" spans="5:5" ht="12" customHeight="1">
      <c r="E46466" s="576"/>
    </row>
    <row r="46467" spans="5:5" ht="12" customHeight="1">
      <c r="E46467" s="576"/>
    </row>
    <row r="46468" spans="5:5" ht="12" customHeight="1">
      <c r="E46468" s="576"/>
    </row>
    <row r="46469" spans="5:5" ht="12" customHeight="1">
      <c r="E46469" s="576"/>
    </row>
    <row r="46470" spans="5:5" ht="12" customHeight="1">
      <c r="E46470" s="576"/>
    </row>
    <row r="46471" spans="5:5" ht="12" customHeight="1">
      <c r="E46471" s="576"/>
    </row>
    <row r="46472" spans="5:5" ht="12" customHeight="1">
      <c r="E46472" s="576"/>
    </row>
    <row r="46473" spans="5:5" ht="12" customHeight="1">
      <c r="E46473" s="576"/>
    </row>
    <row r="46474" spans="5:5" ht="12" customHeight="1">
      <c r="E46474" s="576"/>
    </row>
    <row r="46475" spans="5:5" ht="12" customHeight="1">
      <c r="E46475" s="576"/>
    </row>
    <row r="46476" spans="5:5" ht="12" customHeight="1">
      <c r="E46476" s="576"/>
    </row>
    <row r="46477" spans="5:5" ht="12" customHeight="1">
      <c r="E46477" s="576"/>
    </row>
    <row r="46478" spans="5:5" ht="12" customHeight="1">
      <c r="E46478" s="576"/>
    </row>
    <row r="46479" spans="5:5" ht="12" customHeight="1">
      <c r="E46479" s="576"/>
    </row>
    <row r="46480" spans="5:5" ht="12" customHeight="1">
      <c r="E46480" s="576"/>
    </row>
    <row r="46481" spans="5:5" ht="12" customHeight="1">
      <c r="E46481" s="576"/>
    </row>
    <row r="46482" spans="5:5" ht="12" customHeight="1">
      <c r="E46482" s="576"/>
    </row>
    <row r="46483" spans="5:5" ht="12" customHeight="1">
      <c r="E46483" s="576"/>
    </row>
    <row r="46484" spans="5:5" ht="12" customHeight="1">
      <c r="E46484" s="576"/>
    </row>
    <row r="46485" spans="5:5" ht="12" customHeight="1">
      <c r="E46485" s="576"/>
    </row>
    <row r="46486" spans="5:5" ht="12" customHeight="1">
      <c r="E46486" s="576"/>
    </row>
    <row r="46487" spans="5:5" ht="12" customHeight="1">
      <c r="E46487" s="576"/>
    </row>
    <row r="46488" spans="5:5" ht="12" customHeight="1">
      <c r="E46488" s="576"/>
    </row>
    <row r="46489" spans="5:5" ht="12" customHeight="1">
      <c r="E46489" s="576"/>
    </row>
    <row r="46490" spans="5:5" ht="12" customHeight="1">
      <c r="E46490" s="576"/>
    </row>
    <row r="46491" spans="5:5" ht="12" customHeight="1">
      <c r="E46491" s="576"/>
    </row>
    <row r="46492" spans="5:5" ht="12" customHeight="1">
      <c r="E46492" s="576"/>
    </row>
    <row r="46493" spans="5:5" ht="12" customHeight="1">
      <c r="E46493" s="576"/>
    </row>
    <row r="46494" spans="5:5" ht="12" customHeight="1">
      <c r="E46494" s="576"/>
    </row>
    <row r="46495" spans="5:5" ht="12" customHeight="1">
      <c r="E46495" s="576"/>
    </row>
    <row r="46496" spans="5:5" ht="12" customHeight="1">
      <c r="E46496" s="576"/>
    </row>
    <row r="46497" spans="5:5" ht="12" customHeight="1">
      <c r="E46497" s="576"/>
    </row>
    <row r="46498" spans="5:5" ht="12" customHeight="1">
      <c r="E46498" s="576"/>
    </row>
    <row r="46499" spans="5:5" ht="12" customHeight="1">
      <c r="E46499" s="576"/>
    </row>
    <row r="46500" spans="5:5" ht="12" customHeight="1">
      <c r="E46500" s="576"/>
    </row>
    <row r="46501" spans="5:5" ht="12" customHeight="1">
      <c r="E46501" s="576"/>
    </row>
    <row r="46502" spans="5:5" ht="12" customHeight="1">
      <c r="E46502" s="576"/>
    </row>
    <row r="46503" spans="5:5" ht="12" customHeight="1">
      <c r="E46503" s="576"/>
    </row>
    <row r="46504" spans="5:5" ht="12" customHeight="1">
      <c r="E46504" s="576"/>
    </row>
    <row r="46505" spans="5:5" ht="12" customHeight="1">
      <c r="E46505" s="576"/>
    </row>
    <row r="46506" spans="5:5" ht="12" customHeight="1">
      <c r="E46506" s="576"/>
    </row>
    <row r="46507" spans="5:5" ht="12" customHeight="1">
      <c r="E46507" s="576"/>
    </row>
    <row r="46508" spans="5:5" ht="12" customHeight="1">
      <c r="E46508" s="576"/>
    </row>
    <row r="46509" spans="5:5" ht="12" customHeight="1">
      <c r="E46509" s="576"/>
    </row>
    <row r="46510" spans="5:5" ht="12" customHeight="1">
      <c r="E46510" s="576"/>
    </row>
    <row r="46511" spans="5:5" ht="12" customHeight="1">
      <c r="E46511" s="576"/>
    </row>
    <row r="46512" spans="5:5" ht="12" customHeight="1">
      <c r="E46512" s="576"/>
    </row>
    <row r="46513" spans="5:5" ht="12" customHeight="1">
      <c r="E46513" s="576"/>
    </row>
    <row r="46514" spans="5:5" ht="12" customHeight="1">
      <c r="E46514" s="576"/>
    </row>
    <row r="46515" spans="5:5" ht="12" customHeight="1">
      <c r="E46515" s="576"/>
    </row>
    <row r="46516" spans="5:5" ht="12" customHeight="1">
      <c r="E46516" s="576"/>
    </row>
    <row r="46517" spans="5:5" ht="12" customHeight="1">
      <c r="E46517" s="576"/>
    </row>
    <row r="46518" spans="5:5" ht="12" customHeight="1">
      <c r="E46518" s="576"/>
    </row>
    <row r="46519" spans="5:5" ht="12" customHeight="1">
      <c r="E46519" s="576"/>
    </row>
    <row r="46520" spans="5:5" ht="12" customHeight="1">
      <c r="E46520" s="576"/>
    </row>
    <row r="46521" spans="5:5" ht="12" customHeight="1">
      <c r="E46521" s="576"/>
    </row>
    <row r="46522" spans="5:5" ht="12" customHeight="1">
      <c r="E46522" s="576"/>
    </row>
    <row r="46523" spans="5:5" ht="12" customHeight="1">
      <c r="E46523" s="576"/>
    </row>
    <row r="46524" spans="5:5" ht="12" customHeight="1">
      <c r="E46524" s="576"/>
    </row>
    <row r="46525" spans="5:5" ht="12" customHeight="1">
      <c r="E46525" s="576"/>
    </row>
    <row r="46526" spans="5:5" ht="12" customHeight="1">
      <c r="E46526" s="576"/>
    </row>
    <row r="46527" spans="5:5" ht="12" customHeight="1">
      <c r="E46527" s="576"/>
    </row>
    <row r="46528" spans="5:5" ht="12" customHeight="1">
      <c r="E46528" s="576"/>
    </row>
    <row r="46529" spans="5:5" ht="12" customHeight="1">
      <c r="E46529" s="576"/>
    </row>
    <row r="46530" spans="5:5" ht="12" customHeight="1">
      <c r="E46530" s="576"/>
    </row>
    <row r="46531" spans="5:5" ht="12" customHeight="1">
      <c r="E46531" s="576"/>
    </row>
    <row r="46532" spans="5:5" ht="12" customHeight="1">
      <c r="E46532" s="576"/>
    </row>
    <row r="46533" spans="5:5" ht="12" customHeight="1">
      <c r="E46533" s="576"/>
    </row>
    <row r="46534" spans="5:5" ht="12" customHeight="1">
      <c r="E46534" s="576"/>
    </row>
    <row r="46535" spans="5:5" ht="12" customHeight="1">
      <c r="E46535" s="576"/>
    </row>
    <row r="46536" spans="5:5" ht="12" customHeight="1">
      <c r="E46536" s="576"/>
    </row>
    <row r="46537" spans="5:5" ht="12" customHeight="1">
      <c r="E46537" s="576"/>
    </row>
    <row r="46538" spans="5:5" ht="12" customHeight="1">
      <c r="E46538" s="576"/>
    </row>
    <row r="46539" spans="5:5" ht="12" customHeight="1">
      <c r="E46539" s="576"/>
    </row>
    <row r="46540" spans="5:5" ht="12" customHeight="1">
      <c r="E46540" s="576"/>
    </row>
    <row r="46541" spans="5:5" ht="12" customHeight="1">
      <c r="E46541" s="576"/>
    </row>
    <row r="46542" spans="5:5" ht="12" customHeight="1">
      <c r="E46542" s="576"/>
    </row>
    <row r="46543" spans="5:5" ht="12" customHeight="1">
      <c r="E46543" s="576"/>
    </row>
    <row r="46544" spans="5:5" ht="12" customHeight="1">
      <c r="E46544" s="576"/>
    </row>
    <row r="46545" spans="5:5" ht="12" customHeight="1">
      <c r="E46545" s="576"/>
    </row>
    <row r="46546" spans="5:5" ht="12" customHeight="1">
      <c r="E46546" s="576"/>
    </row>
    <row r="46547" spans="5:5" ht="12" customHeight="1">
      <c r="E46547" s="576"/>
    </row>
    <row r="46548" spans="5:5" ht="12" customHeight="1">
      <c r="E46548" s="576"/>
    </row>
    <row r="46549" spans="5:5" ht="12" customHeight="1">
      <c r="E46549" s="576"/>
    </row>
    <row r="46550" spans="5:5" ht="12" customHeight="1">
      <c r="E46550" s="576"/>
    </row>
    <row r="46551" spans="5:5" ht="12" customHeight="1">
      <c r="E46551" s="576"/>
    </row>
    <row r="46552" spans="5:5" ht="12" customHeight="1">
      <c r="E46552" s="576"/>
    </row>
    <row r="46553" spans="5:5" ht="12" customHeight="1">
      <c r="E46553" s="576"/>
    </row>
    <row r="46554" spans="5:5" ht="12" customHeight="1">
      <c r="E46554" s="576"/>
    </row>
    <row r="46555" spans="5:5" ht="12" customHeight="1">
      <c r="E46555" s="576"/>
    </row>
    <row r="46556" spans="5:5" ht="12" customHeight="1">
      <c r="E46556" s="576"/>
    </row>
    <row r="46557" spans="5:5" ht="12" customHeight="1">
      <c r="E46557" s="576"/>
    </row>
    <row r="46558" spans="5:5" ht="12" customHeight="1">
      <c r="E46558" s="576"/>
    </row>
    <row r="46559" spans="5:5" ht="12" customHeight="1">
      <c r="E46559" s="576"/>
    </row>
    <row r="46560" spans="5:5" ht="12" customHeight="1">
      <c r="E46560" s="576"/>
    </row>
    <row r="46561" spans="5:5" ht="12" customHeight="1">
      <c r="E46561" s="576"/>
    </row>
    <row r="46562" spans="5:5" ht="12" customHeight="1">
      <c r="E46562" s="576"/>
    </row>
    <row r="46563" spans="5:5" ht="12" customHeight="1">
      <c r="E46563" s="576"/>
    </row>
    <row r="46564" spans="5:5" ht="12" customHeight="1">
      <c r="E46564" s="576"/>
    </row>
    <row r="46565" spans="5:5" ht="12" customHeight="1">
      <c r="E46565" s="576"/>
    </row>
    <row r="46566" spans="5:5" ht="12" customHeight="1">
      <c r="E46566" s="576"/>
    </row>
    <row r="46567" spans="5:5" ht="12" customHeight="1">
      <c r="E46567" s="576"/>
    </row>
    <row r="46568" spans="5:5" ht="12" customHeight="1">
      <c r="E46568" s="576"/>
    </row>
    <row r="46569" spans="5:5" ht="12" customHeight="1">
      <c r="E46569" s="576"/>
    </row>
    <row r="46570" spans="5:5" ht="12" customHeight="1">
      <c r="E46570" s="576"/>
    </row>
    <row r="46571" spans="5:5" ht="12" customHeight="1">
      <c r="E46571" s="576"/>
    </row>
    <row r="46572" spans="5:5" ht="12" customHeight="1">
      <c r="E46572" s="576"/>
    </row>
    <row r="46573" spans="5:5" ht="12" customHeight="1">
      <c r="E46573" s="576"/>
    </row>
    <row r="46574" spans="5:5" ht="12" customHeight="1">
      <c r="E46574" s="576"/>
    </row>
    <row r="46575" spans="5:5" ht="12" customHeight="1">
      <c r="E46575" s="576"/>
    </row>
    <row r="46576" spans="5:5" ht="12" customHeight="1">
      <c r="E46576" s="576"/>
    </row>
    <row r="46577" spans="5:5" ht="12" customHeight="1">
      <c r="E46577" s="576"/>
    </row>
    <row r="46578" spans="5:5" ht="12" customHeight="1">
      <c r="E46578" s="576"/>
    </row>
    <row r="46579" spans="5:5" ht="12" customHeight="1">
      <c r="E46579" s="576"/>
    </row>
    <row r="46580" spans="5:5" ht="12" customHeight="1">
      <c r="E46580" s="576"/>
    </row>
    <row r="46581" spans="5:5" ht="12" customHeight="1">
      <c r="E46581" s="576"/>
    </row>
    <row r="46582" spans="5:5" ht="12" customHeight="1">
      <c r="E46582" s="576"/>
    </row>
    <row r="46583" spans="5:5" ht="12" customHeight="1">
      <c r="E46583" s="576"/>
    </row>
    <row r="46584" spans="5:5" ht="12" customHeight="1">
      <c r="E46584" s="576"/>
    </row>
    <row r="46585" spans="5:5" ht="12" customHeight="1">
      <c r="E46585" s="576"/>
    </row>
    <row r="46586" spans="5:5" ht="12" customHeight="1">
      <c r="E46586" s="576"/>
    </row>
    <row r="46587" spans="5:5" ht="12" customHeight="1">
      <c r="E46587" s="576"/>
    </row>
    <row r="46588" spans="5:5" ht="12" customHeight="1">
      <c r="E46588" s="576"/>
    </row>
    <row r="46589" spans="5:5" ht="12" customHeight="1">
      <c r="E46589" s="576"/>
    </row>
    <row r="46590" spans="5:5" ht="12" customHeight="1">
      <c r="E46590" s="576"/>
    </row>
    <row r="46591" spans="5:5" ht="12" customHeight="1">
      <c r="E46591" s="576"/>
    </row>
    <row r="46592" spans="5:5" ht="12" customHeight="1">
      <c r="E46592" s="576"/>
    </row>
    <row r="46593" spans="5:5" ht="12" customHeight="1">
      <c r="E46593" s="576"/>
    </row>
    <row r="46594" spans="5:5" ht="12" customHeight="1">
      <c r="E46594" s="576"/>
    </row>
    <row r="46595" spans="5:5" ht="12" customHeight="1">
      <c r="E46595" s="576"/>
    </row>
    <row r="46596" spans="5:5" ht="12" customHeight="1">
      <c r="E46596" s="576"/>
    </row>
    <row r="46597" spans="5:5" ht="12" customHeight="1">
      <c r="E46597" s="576"/>
    </row>
    <row r="46598" spans="5:5" ht="12" customHeight="1">
      <c r="E46598" s="576"/>
    </row>
    <row r="46599" spans="5:5" ht="12" customHeight="1">
      <c r="E46599" s="576"/>
    </row>
    <row r="46600" spans="5:5" ht="12" customHeight="1">
      <c r="E46600" s="576"/>
    </row>
    <row r="46601" spans="5:5" ht="12" customHeight="1">
      <c r="E46601" s="576"/>
    </row>
    <row r="46602" spans="5:5" ht="12" customHeight="1">
      <c r="E46602" s="576"/>
    </row>
    <row r="46603" spans="5:5" ht="12" customHeight="1">
      <c r="E46603" s="576"/>
    </row>
    <row r="46604" spans="5:5" ht="12" customHeight="1">
      <c r="E46604" s="576"/>
    </row>
    <row r="46605" spans="5:5" ht="12" customHeight="1">
      <c r="E46605" s="576"/>
    </row>
    <row r="46606" spans="5:5" ht="12" customHeight="1">
      <c r="E46606" s="576"/>
    </row>
    <row r="46607" spans="5:5" ht="12" customHeight="1">
      <c r="E46607" s="576"/>
    </row>
    <row r="46608" spans="5:5" ht="12" customHeight="1">
      <c r="E46608" s="576"/>
    </row>
    <row r="46609" spans="5:5" ht="12" customHeight="1">
      <c r="E46609" s="576"/>
    </row>
    <row r="46610" spans="5:5" ht="12" customHeight="1">
      <c r="E46610" s="576"/>
    </row>
    <row r="46611" spans="5:5" ht="12" customHeight="1">
      <c r="E46611" s="576"/>
    </row>
    <row r="46612" spans="5:5" ht="12" customHeight="1">
      <c r="E46612" s="576"/>
    </row>
    <row r="46613" spans="5:5" ht="12" customHeight="1">
      <c r="E46613" s="576"/>
    </row>
    <row r="46614" spans="5:5" ht="12" customHeight="1">
      <c r="E46614" s="576"/>
    </row>
    <row r="46615" spans="5:5" ht="12" customHeight="1">
      <c r="E46615" s="576"/>
    </row>
    <row r="46616" spans="5:5" ht="12" customHeight="1">
      <c r="E46616" s="576"/>
    </row>
    <row r="46617" spans="5:5" ht="12" customHeight="1">
      <c r="E46617" s="576"/>
    </row>
    <row r="46618" spans="5:5" ht="12" customHeight="1">
      <c r="E46618" s="576"/>
    </row>
    <row r="46619" spans="5:5" ht="12" customHeight="1">
      <c r="E46619" s="576"/>
    </row>
    <row r="46620" spans="5:5" ht="12" customHeight="1">
      <c r="E46620" s="576"/>
    </row>
    <row r="46621" spans="5:5" ht="12" customHeight="1">
      <c r="E46621" s="576"/>
    </row>
    <row r="46622" spans="5:5" ht="12" customHeight="1">
      <c r="E46622" s="576"/>
    </row>
    <row r="46623" spans="5:5" ht="12" customHeight="1">
      <c r="E46623" s="576"/>
    </row>
    <row r="46624" spans="5:5" ht="12" customHeight="1">
      <c r="E46624" s="576"/>
    </row>
    <row r="46625" spans="5:5" ht="12" customHeight="1">
      <c r="E46625" s="576"/>
    </row>
    <row r="46626" spans="5:5" ht="12" customHeight="1">
      <c r="E46626" s="576"/>
    </row>
    <row r="46627" spans="5:5" ht="12" customHeight="1">
      <c r="E46627" s="576"/>
    </row>
    <row r="46628" spans="5:5" ht="12" customHeight="1">
      <c r="E46628" s="576"/>
    </row>
    <row r="46629" spans="5:5" ht="12" customHeight="1">
      <c r="E46629" s="576"/>
    </row>
    <row r="46630" spans="5:5" ht="12" customHeight="1">
      <c r="E46630" s="576"/>
    </row>
    <row r="46631" spans="5:5" ht="12" customHeight="1">
      <c r="E46631" s="576"/>
    </row>
    <row r="46632" spans="5:5" ht="12" customHeight="1">
      <c r="E46632" s="576"/>
    </row>
    <row r="46633" spans="5:5" ht="12" customHeight="1">
      <c r="E46633" s="576"/>
    </row>
    <row r="46634" spans="5:5" ht="12" customHeight="1">
      <c r="E46634" s="576"/>
    </row>
    <row r="46635" spans="5:5" ht="12" customHeight="1">
      <c r="E46635" s="576"/>
    </row>
    <row r="46636" spans="5:5" ht="12" customHeight="1">
      <c r="E46636" s="576"/>
    </row>
    <row r="46637" spans="5:5" ht="12" customHeight="1">
      <c r="E46637" s="576"/>
    </row>
    <row r="46638" spans="5:5" ht="12" customHeight="1">
      <c r="E46638" s="576"/>
    </row>
    <row r="46639" spans="5:5" ht="12" customHeight="1">
      <c r="E46639" s="576"/>
    </row>
    <row r="46640" spans="5:5" ht="12" customHeight="1">
      <c r="E46640" s="576"/>
    </row>
    <row r="46641" spans="5:5" ht="12" customHeight="1">
      <c r="E46641" s="576"/>
    </row>
    <row r="46642" spans="5:5" ht="12" customHeight="1">
      <c r="E46642" s="576"/>
    </row>
    <row r="46643" spans="5:5" ht="12" customHeight="1">
      <c r="E46643" s="576"/>
    </row>
    <row r="46644" spans="5:5" ht="12" customHeight="1">
      <c r="E46644" s="576"/>
    </row>
    <row r="46645" spans="5:5" ht="12" customHeight="1">
      <c r="E46645" s="576"/>
    </row>
    <row r="46646" spans="5:5" ht="12" customHeight="1">
      <c r="E46646" s="576"/>
    </row>
    <row r="46647" spans="5:5" ht="12" customHeight="1">
      <c r="E46647" s="576"/>
    </row>
    <row r="46648" spans="5:5" ht="12" customHeight="1">
      <c r="E46648" s="576"/>
    </row>
    <row r="46649" spans="5:5" ht="12" customHeight="1">
      <c r="E46649" s="576"/>
    </row>
    <row r="46650" spans="5:5" ht="12" customHeight="1">
      <c r="E46650" s="576"/>
    </row>
    <row r="46651" spans="5:5" ht="12" customHeight="1">
      <c r="E46651" s="576"/>
    </row>
    <row r="46652" spans="5:5" ht="12" customHeight="1">
      <c r="E46652" s="576"/>
    </row>
    <row r="46653" spans="5:5" ht="12" customHeight="1">
      <c r="E46653" s="576"/>
    </row>
    <row r="46654" spans="5:5" ht="12" customHeight="1">
      <c r="E46654" s="576"/>
    </row>
    <row r="46655" spans="5:5" ht="12" customHeight="1">
      <c r="E46655" s="576"/>
    </row>
    <row r="46656" spans="5:5" ht="12" customHeight="1">
      <c r="E46656" s="576"/>
    </row>
    <row r="46657" spans="5:5" ht="12" customHeight="1">
      <c r="E46657" s="576"/>
    </row>
    <row r="46658" spans="5:5" ht="12" customHeight="1">
      <c r="E46658" s="576"/>
    </row>
    <row r="46659" spans="5:5" ht="12" customHeight="1">
      <c r="E46659" s="576"/>
    </row>
    <row r="46660" spans="5:5" ht="12" customHeight="1">
      <c r="E46660" s="576"/>
    </row>
    <row r="46661" spans="5:5" ht="12" customHeight="1">
      <c r="E46661" s="576"/>
    </row>
    <row r="46662" spans="5:5" ht="12" customHeight="1">
      <c r="E46662" s="576"/>
    </row>
    <row r="46663" spans="5:5" ht="12" customHeight="1">
      <c r="E46663" s="576"/>
    </row>
    <row r="46664" spans="5:5" ht="12" customHeight="1">
      <c r="E46664" s="576"/>
    </row>
    <row r="46665" spans="5:5" ht="12" customHeight="1">
      <c r="E46665" s="576"/>
    </row>
    <row r="46666" spans="5:5" ht="12" customHeight="1">
      <c r="E46666" s="576"/>
    </row>
    <row r="46667" spans="5:5" ht="12" customHeight="1">
      <c r="E46667" s="576"/>
    </row>
    <row r="46668" spans="5:5" ht="12" customHeight="1">
      <c r="E46668" s="576"/>
    </row>
    <row r="46669" spans="5:5" ht="12" customHeight="1">
      <c r="E46669" s="576"/>
    </row>
    <row r="46670" spans="5:5" ht="12" customHeight="1">
      <c r="E46670" s="576"/>
    </row>
    <row r="46671" spans="5:5" ht="12" customHeight="1">
      <c r="E46671" s="576"/>
    </row>
    <row r="46672" spans="5:5" ht="12" customHeight="1">
      <c r="E46672" s="576"/>
    </row>
    <row r="46673" spans="5:5" ht="12" customHeight="1">
      <c r="E46673" s="576"/>
    </row>
    <row r="46674" spans="5:5" ht="12" customHeight="1">
      <c r="E46674" s="576"/>
    </row>
    <row r="46675" spans="5:5" ht="12" customHeight="1">
      <c r="E46675" s="576"/>
    </row>
    <row r="46676" spans="5:5" ht="12" customHeight="1">
      <c r="E46676" s="576"/>
    </row>
    <row r="46677" spans="5:5" ht="12" customHeight="1">
      <c r="E46677" s="576"/>
    </row>
    <row r="46678" spans="5:5" ht="12" customHeight="1">
      <c r="E46678" s="576"/>
    </row>
    <row r="46679" spans="5:5" ht="12" customHeight="1">
      <c r="E46679" s="576"/>
    </row>
    <row r="46680" spans="5:5" ht="12" customHeight="1">
      <c r="E46680" s="576"/>
    </row>
    <row r="46681" spans="5:5" ht="12" customHeight="1">
      <c r="E46681" s="576"/>
    </row>
    <row r="46682" spans="5:5" ht="12" customHeight="1">
      <c r="E46682" s="576"/>
    </row>
    <row r="46683" spans="5:5" ht="12" customHeight="1">
      <c r="E46683" s="576"/>
    </row>
    <row r="46684" spans="5:5" ht="12" customHeight="1">
      <c r="E46684" s="576"/>
    </row>
    <row r="46685" spans="5:5" ht="12" customHeight="1">
      <c r="E46685" s="576"/>
    </row>
    <row r="46686" spans="5:5" ht="12" customHeight="1">
      <c r="E46686" s="576"/>
    </row>
    <row r="46687" spans="5:5" ht="12" customHeight="1">
      <c r="E46687" s="576"/>
    </row>
    <row r="46688" spans="5:5" ht="12" customHeight="1">
      <c r="E46688" s="576"/>
    </row>
    <row r="46689" spans="5:5" ht="12" customHeight="1">
      <c r="E46689" s="576"/>
    </row>
    <row r="46690" spans="5:5" ht="12" customHeight="1">
      <c r="E46690" s="576"/>
    </row>
    <row r="46691" spans="5:5" ht="12" customHeight="1">
      <c r="E46691" s="576"/>
    </row>
    <row r="46692" spans="5:5" ht="12" customHeight="1">
      <c r="E46692" s="576"/>
    </row>
    <row r="46693" spans="5:5" ht="12" customHeight="1">
      <c r="E46693" s="576"/>
    </row>
    <row r="46694" spans="5:5" ht="12" customHeight="1">
      <c r="E46694" s="576"/>
    </row>
    <row r="46695" spans="5:5" ht="12" customHeight="1">
      <c r="E46695" s="576"/>
    </row>
    <row r="46696" spans="5:5" ht="12" customHeight="1">
      <c r="E46696" s="576"/>
    </row>
    <row r="46697" spans="5:5" ht="12" customHeight="1">
      <c r="E46697" s="576"/>
    </row>
    <row r="46698" spans="5:5" ht="12" customHeight="1">
      <c r="E46698" s="576"/>
    </row>
    <row r="46699" spans="5:5" ht="12" customHeight="1">
      <c r="E46699" s="576"/>
    </row>
    <row r="46700" spans="5:5" ht="12" customHeight="1">
      <c r="E46700" s="576"/>
    </row>
    <row r="46701" spans="5:5" ht="12" customHeight="1">
      <c r="E46701" s="576"/>
    </row>
    <row r="46702" spans="5:5" ht="12" customHeight="1">
      <c r="E46702" s="576"/>
    </row>
    <row r="46703" spans="5:5" ht="12" customHeight="1">
      <c r="E46703" s="576"/>
    </row>
    <row r="46704" spans="5:5" ht="12" customHeight="1">
      <c r="E46704" s="576"/>
    </row>
    <row r="46705" spans="5:5" ht="12" customHeight="1">
      <c r="E46705" s="576"/>
    </row>
    <row r="46706" spans="5:5" ht="12" customHeight="1">
      <c r="E46706" s="576"/>
    </row>
    <row r="46707" spans="5:5" ht="12" customHeight="1">
      <c r="E46707" s="576"/>
    </row>
    <row r="46708" spans="5:5" ht="12" customHeight="1">
      <c r="E46708" s="576"/>
    </row>
    <row r="46709" spans="5:5" ht="12" customHeight="1">
      <c r="E46709" s="576"/>
    </row>
    <row r="46710" spans="5:5" ht="12" customHeight="1">
      <c r="E46710" s="576"/>
    </row>
    <row r="46711" spans="5:5" ht="12" customHeight="1">
      <c r="E46711" s="576"/>
    </row>
    <row r="46712" spans="5:5" ht="12" customHeight="1">
      <c r="E46712" s="576"/>
    </row>
    <row r="46713" spans="5:5" ht="12" customHeight="1">
      <c r="E46713" s="576"/>
    </row>
    <row r="46714" spans="5:5" ht="12" customHeight="1">
      <c r="E46714" s="576"/>
    </row>
    <row r="46715" spans="5:5" ht="12" customHeight="1">
      <c r="E46715" s="576"/>
    </row>
    <row r="46716" spans="5:5" ht="12" customHeight="1">
      <c r="E46716" s="576"/>
    </row>
    <row r="46717" spans="5:5" ht="12" customHeight="1">
      <c r="E46717" s="576"/>
    </row>
    <row r="46718" spans="5:5" ht="12" customHeight="1">
      <c r="E46718" s="576"/>
    </row>
    <row r="46719" spans="5:5" ht="12" customHeight="1">
      <c r="E46719" s="576"/>
    </row>
    <row r="46720" spans="5:5" ht="12" customHeight="1">
      <c r="E46720" s="576"/>
    </row>
    <row r="46721" spans="5:5" ht="12" customHeight="1">
      <c r="E46721" s="576"/>
    </row>
    <row r="46722" spans="5:5" ht="12" customHeight="1">
      <c r="E46722" s="576"/>
    </row>
    <row r="46723" spans="5:5" ht="12" customHeight="1">
      <c r="E46723" s="576"/>
    </row>
    <row r="46724" spans="5:5" ht="12" customHeight="1">
      <c r="E46724" s="576"/>
    </row>
    <row r="46725" spans="5:5" ht="12" customHeight="1">
      <c r="E46725" s="576"/>
    </row>
    <row r="46726" spans="5:5" ht="12" customHeight="1">
      <c r="E46726" s="576"/>
    </row>
    <row r="46727" spans="5:5" ht="12" customHeight="1">
      <c r="E46727" s="576"/>
    </row>
    <row r="46728" spans="5:5" ht="12" customHeight="1">
      <c r="E46728" s="576"/>
    </row>
    <row r="46729" spans="5:5" ht="12" customHeight="1">
      <c r="E46729" s="576"/>
    </row>
    <row r="46730" spans="5:5" ht="12" customHeight="1">
      <c r="E46730" s="576"/>
    </row>
    <row r="46731" spans="5:5" ht="12" customHeight="1">
      <c r="E46731" s="576"/>
    </row>
    <row r="46732" spans="5:5" ht="12" customHeight="1">
      <c r="E46732" s="576"/>
    </row>
    <row r="46733" spans="5:5" ht="12" customHeight="1">
      <c r="E46733" s="576"/>
    </row>
    <row r="46734" spans="5:5" ht="12" customHeight="1">
      <c r="E46734" s="576"/>
    </row>
    <row r="46735" spans="5:5" ht="12" customHeight="1">
      <c r="E46735" s="576"/>
    </row>
    <row r="46736" spans="5:5" ht="12" customHeight="1">
      <c r="E46736" s="576"/>
    </row>
    <row r="46737" spans="5:5" ht="12" customHeight="1">
      <c r="E46737" s="576"/>
    </row>
    <row r="46738" spans="5:5" ht="12" customHeight="1">
      <c r="E46738" s="576"/>
    </row>
    <row r="46739" spans="5:5" ht="12" customHeight="1">
      <c r="E46739" s="576"/>
    </row>
    <row r="46740" spans="5:5" ht="12" customHeight="1">
      <c r="E46740" s="576"/>
    </row>
    <row r="46741" spans="5:5" ht="12" customHeight="1">
      <c r="E46741" s="576"/>
    </row>
    <row r="46742" spans="5:5" ht="12" customHeight="1">
      <c r="E46742" s="576"/>
    </row>
    <row r="46743" spans="5:5" ht="12" customHeight="1">
      <c r="E46743" s="576"/>
    </row>
    <row r="46744" spans="5:5" ht="12" customHeight="1">
      <c r="E46744" s="576"/>
    </row>
    <row r="46745" spans="5:5" ht="12" customHeight="1">
      <c r="E46745" s="576"/>
    </row>
    <row r="46746" spans="5:5" ht="12" customHeight="1">
      <c r="E46746" s="576"/>
    </row>
    <row r="46747" spans="5:5" ht="12" customHeight="1">
      <c r="E46747" s="576"/>
    </row>
    <row r="46748" spans="5:5" ht="12" customHeight="1">
      <c r="E46748" s="576"/>
    </row>
    <row r="46749" spans="5:5" ht="12" customHeight="1">
      <c r="E46749" s="576"/>
    </row>
    <row r="46750" spans="5:5" ht="12" customHeight="1">
      <c r="E46750" s="576"/>
    </row>
    <row r="46751" spans="5:5" ht="12" customHeight="1">
      <c r="E46751" s="576"/>
    </row>
    <row r="46752" spans="5:5" ht="12" customHeight="1">
      <c r="E46752" s="576"/>
    </row>
    <row r="46753" spans="5:5" ht="12" customHeight="1">
      <c r="E46753" s="576"/>
    </row>
    <row r="46754" spans="5:5" ht="12" customHeight="1">
      <c r="E46754" s="576"/>
    </row>
    <row r="46755" spans="5:5" ht="12" customHeight="1">
      <c r="E46755" s="576"/>
    </row>
    <row r="46756" spans="5:5" ht="12" customHeight="1">
      <c r="E46756" s="576"/>
    </row>
    <row r="46757" spans="5:5" ht="12" customHeight="1">
      <c r="E46757" s="576"/>
    </row>
    <row r="46758" spans="5:5" ht="12" customHeight="1">
      <c r="E46758" s="576"/>
    </row>
    <row r="46759" spans="5:5" ht="12" customHeight="1">
      <c r="E46759" s="576"/>
    </row>
    <row r="46760" spans="5:5" ht="12" customHeight="1">
      <c r="E46760" s="576"/>
    </row>
    <row r="46761" spans="5:5" ht="12" customHeight="1">
      <c r="E46761" s="576"/>
    </row>
    <row r="46762" spans="5:5" ht="12" customHeight="1">
      <c r="E46762" s="576"/>
    </row>
    <row r="46763" spans="5:5" ht="12" customHeight="1">
      <c r="E46763" s="576"/>
    </row>
    <row r="46764" spans="5:5" ht="12" customHeight="1">
      <c r="E46764" s="576"/>
    </row>
    <row r="46765" spans="5:5" ht="12" customHeight="1">
      <c r="E46765" s="576"/>
    </row>
    <row r="46766" spans="5:5" ht="12" customHeight="1">
      <c r="E46766" s="576"/>
    </row>
    <row r="46767" spans="5:5" ht="12" customHeight="1">
      <c r="E46767" s="576"/>
    </row>
    <row r="46768" spans="5:5" ht="12" customHeight="1">
      <c r="E46768" s="576"/>
    </row>
    <row r="46769" spans="5:5" ht="12" customHeight="1">
      <c r="E46769" s="576"/>
    </row>
    <row r="46770" spans="5:5" ht="12" customHeight="1">
      <c r="E46770" s="576"/>
    </row>
    <row r="46771" spans="5:5" ht="12" customHeight="1">
      <c r="E46771" s="576"/>
    </row>
    <row r="46772" spans="5:5" ht="12" customHeight="1">
      <c r="E46772" s="576"/>
    </row>
    <row r="46773" spans="5:5" ht="12" customHeight="1">
      <c r="E46773" s="576"/>
    </row>
    <row r="46774" spans="5:5" ht="12" customHeight="1">
      <c r="E46774" s="576"/>
    </row>
    <row r="46775" spans="5:5" ht="12" customHeight="1">
      <c r="E46775" s="576"/>
    </row>
    <row r="46776" spans="5:5" ht="12" customHeight="1">
      <c r="E46776" s="576"/>
    </row>
    <row r="46777" spans="5:5" ht="12" customHeight="1">
      <c r="E46777" s="576"/>
    </row>
    <row r="46778" spans="5:5" ht="12" customHeight="1">
      <c r="E46778" s="576"/>
    </row>
    <row r="46779" spans="5:5" ht="12" customHeight="1">
      <c r="E46779" s="576"/>
    </row>
    <row r="46780" spans="5:5" ht="12" customHeight="1">
      <c r="E46780" s="576"/>
    </row>
    <row r="46781" spans="5:5" ht="12" customHeight="1">
      <c r="E46781" s="576"/>
    </row>
    <row r="46782" spans="5:5" ht="12" customHeight="1">
      <c r="E46782" s="576"/>
    </row>
    <row r="46783" spans="5:5" ht="12" customHeight="1">
      <c r="E46783" s="576"/>
    </row>
    <row r="46784" spans="5:5" ht="12" customHeight="1">
      <c r="E46784" s="576"/>
    </row>
    <row r="46785" spans="5:5" ht="12" customHeight="1">
      <c r="E46785" s="576"/>
    </row>
    <row r="46786" spans="5:5" ht="12" customHeight="1">
      <c r="E46786" s="576"/>
    </row>
    <row r="46787" spans="5:5" ht="12" customHeight="1">
      <c r="E46787" s="576"/>
    </row>
    <row r="46788" spans="5:5" ht="12" customHeight="1">
      <c r="E46788" s="576"/>
    </row>
    <row r="46789" spans="5:5" ht="12" customHeight="1">
      <c r="E46789" s="576"/>
    </row>
    <row r="46790" spans="5:5" ht="12" customHeight="1">
      <c r="E46790" s="576"/>
    </row>
    <row r="46791" spans="5:5" ht="12" customHeight="1">
      <c r="E46791" s="576"/>
    </row>
    <row r="46792" spans="5:5" ht="12" customHeight="1">
      <c r="E46792" s="576"/>
    </row>
    <row r="46793" spans="5:5" ht="12" customHeight="1">
      <c r="E46793" s="576"/>
    </row>
    <row r="46794" spans="5:5" ht="12" customHeight="1">
      <c r="E46794" s="576"/>
    </row>
    <row r="46795" spans="5:5" ht="12" customHeight="1">
      <c r="E46795" s="576"/>
    </row>
    <row r="46796" spans="5:5" ht="12" customHeight="1">
      <c r="E46796" s="576"/>
    </row>
    <row r="46797" spans="5:5" ht="12" customHeight="1">
      <c r="E46797" s="576"/>
    </row>
    <row r="46798" spans="5:5" ht="12" customHeight="1">
      <c r="E46798" s="576"/>
    </row>
    <row r="46799" spans="5:5" ht="12" customHeight="1">
      <c r="E46799" s="576"/>
    </row>
    <row r="46800" spans="5:5" ht="12" customHeight="1">
      <c r="E46800" s="576"/>
    </row>
    <row r="46801" spans="5:5" ht="12" customHeight="1">
      <c r="E46801" s="576"/>
    </row>
    <row r="46802" spans="5:5" ht="12" customHeight="1">
      <c r="E46802" s="576"/>
    </row>
    <row r="46803" spans="5:5" ht="12" customHeight="1">
      <c r="E46803" s="576"/>
    </row>
    <row r="46804" spans="5:5" ht="12" customHeight="1">
      <c r="E46804" s="576"/>
    </row>
    <row r="46805" spans="5:5" ht="12" customHeight="1">
      <c r="E46805" s="576"/>
    </row>
    <row r="46806" spans="5:5" ht="12" customHeight="1">
      <c r="E46806" s="576"/>
    </row>
    <row r="46807" spans="5:5" ht="12" customHeight="1">
      <c r="E46807" s="576"/>
    </row>
    <row r="46808" spans="5:5" ht="12" customHeight="1">
      <c r="E46808" s="576"/>
    </row>
    <row r="46809" spans="5:5" ht="12" customHeight="1">
      <c r="E46809" s="576"/>
    </row>
    <row r="46810" spans="5:5" ht="12" customHeight="1">
      <c r="E46810" s="576"/>
    </row>
    <row r="46811" spans="5:5" ht="12" customHeight="1">
      <c r="E46811" s="576"/>
    </row>
    <row r="46812" spans="5:5" ht="12" customHeight="1">
      <c r="E46812" s="576"/>
    </row>
    <row r="46813" spans="5:5" ht="12" customHeight="1">
      <c r="E46813" s="576"/>
    </row>
    <row r="46814" spans="5:5" ht="12" customHeight="1">
      <c r="E46814" s="576"/>
    </row>
    <row r="46815" spans="5:5" ht="12" customHeight="1">
      <c r="E46815" s="576"/>
    </row>
    <row r="46816" spans="5:5" ht="12" customHeight="1">
      <c r="E46816" s="576"/>
    </row>
    <row r="46817" spans="5:5" ht="12" customHeight="1">
      <c r="E46817" s="576"/>
    </row>
    <row r="46818" spans="5:5" ht="12" customHeight="1">
      <c r="E46818" s="576"/>
    </row>
    <row r="46819" spans="5:5" ht="12" customHeight="1">
      <c r="E46819" s="576"/>
    </row>
    <row r="46820" spans="5:5" ht="12" customHeight="1">
      <c r="E46820" s="576"/>
    </row>
    <row r="46821" spans="5:5" ht="12" customHeight="1">
      <c r="E46821" s="576"/>
    </row>
    <row r="46822" spans="5:5" ht="12" customHeight="1">
      <c r="E46822" s="576"/>
    </row>
    <row r="46823" spans="5:5" ht="12" customHeight="1">
      <c r="E46823" s="576"/>
    </row>
    <row r="46824" spans="5:5" ht="12" customHeight="1">
      <c r="E46824" s="576"/>
    </row>
    <row r="46825" spans="5:5" ht="12" customHeight="1">
      <c r="E46825" s="576"/>
    </row>
    <row r="46826" spans="5:5" ht="12" customHeight="1">
      <c r="E46826" s="576"/>
    </row>
    <row r="46827" spans="5:5" ht="12" customHeight="1">
      <c r="E46827" s="576"/>
    </row>
    <row r="46828" spans="5:5" ht="12" customHeight="1">
      <c r="E46828" s="576"/>
    </row>
    <row r="46829" spans="5:5" ht="12" customHeight="1">
      <c r="E46829" s="576"/>
    </row>
    <row r="46830" spans="5:5" ht="12" customHeight="1">
      <c r="E46830" s="576"/>
    </row>
    <row r="46831" spans="5:5" ht="12" customHeight="1">
      <c r="E46831" s="576"/>
    </row>
    <row r="46832" spans="5:5" ht="12" customHeight="1">
      <c r="E46832" s="576"/>
    </row>
    <row r="46833" spans="5:5" ht="12" customHeight="1">
      <c r="E46833" s="576"/>
    </row>
    <row r="46834" spans="5:5" ht="12" customHeight="1">
      <c r="E46834" s="576"/>
    </row>
    <row r="46835" spans="5:5" ht="12" customHeight="1">
      <c r="E46835" s="576"/>
    </row>
    <row r="46836" spans="5:5" ht="12" customHeight="1">
      <c r="E46836" s="576"/>
    </row>
    <row r="46837" spans="5:5" ht="12" customHeight="1">
      <c r="E46837" s="576"/>
    </row>
    <row r="46838" spans="5:5" ht="12" customHeight="1">
      <c r="E46838" s="576"/>
    </row>
    <row r="46839" spans="5:5" ht="12" customHeight="1">
      <c r="E46839" s="576"/>
    </row>
    <row r="46840" spans="5:5" ht="12" customHeight="1">
      <c r="E46840" s="576"/>
    </row>
    <row r="46841" spans="5:5" ht="12" customHeight="1">
      <c r="E46841" s="576"/>
    </row>
    <row r="46842" spans="5:5" ht="12" customHeight="1">
      <c r="E46842" s="576"/>
    </row>
    <row r="46843" spans="5:5" ht="12" customHeight="1">
      <c r="E46843" s="576"/>
    </row>
    <row r="46844" spans="5:5" ht="12" customHeight="1">
      <c r="E46844" s="576"/>
    </row>
    <row r="46845" spans="5:5" ht="12" customHeight="1">
      <c r="E46845" s="576"/>
    </row>
    <row r="46846" spans="5:5" ht="12" customHeight="1">
      <c r="E46846" s="576"/>
    </row>
    <row r="46847" spans="5:5" ht="12" customHeight="1">
      <c r="E46847" s="576"/>
    </row>
    <row r="46848" spans="5:5" ht="12" customHeight="1">
      <c r="E46848" s="576"/>
    </row>
    <row r="46849" spans="5:5" ht="12" customHeight="1">
      <c r="E46849" s="576"/>
    </row>
    <row r="46850" spans="5:5" ht="12" customHeight="1">
      <c r="E46850" s="576"/>
    </row>
    <row r="46851" spans="5:5" ht="12" customHeight="1">
      <c r="E46851" s="576"/>
    </row>
    <row r="46852" spans="5:5" ht="12" customHeight="1">
      <c r="E46852" s="576"/>
    </row>
    <row r="46853" spans="5:5" ht="12" customHeight="1">
      <c r="E46853" s="576"/>
    </row>
    <row r="46854" spans="5:5" ht="12" customHeight="1">
      <c r="E46854" s="576"/>
    </row>
    <row r="46855" spans="5:5" ht="12" customHeight="1">
      <c r="E46855" s="576"/>
    </row>
    <row r="46856" spans="5:5" ht="12" customHeight="1">
      <c r="E46856" s="576"/>
    </row>
    <row r="46857" spans="5:5" ht="12" customHeight="1">
      <c r="E46857" s="576"/>
    </row>
    <row r="46858" spans="5:5" ht="12" customHeight="1">
      <c r="E46858" s="576"/>
    </row>
    <row r="46859" spans="5:5" ht="12" customHeight="1">
      <c r="E46859" s="576"/>
    </row>
    <row r="46860" spans="5:5" ht="12" customHeight="1">
      <c r="E46860" s="576"/>
    </row>
    <row r="46861" spans="5:5" ht="12" customHeight="1">
      <c r="E46861" s="576"/>
    </row>
    <row r="46862" spans="5:5" ht="12" customHeight="1">
      <c r="E46862" s="576"/>
    </row>
    <row r="46863" spans="5:5" ht="12" customHeight="1">
      <c r="E46863" s="576"/>
    </row>
    <row r="46864" spans="5:5" ht="12" customHeight="1">
      <c r="E46864" s="576"/>
    </row>
    <row r="46865" spans="5:5" ht="12" customHeight="1">
      <c r="E46865" s="576"/>
    </row>
    <row r="46866" spans="5:5" ht="12" customHeight="1">
      <c r="E46866" s="576"/>
    </row>
    <row r="46867" spans="5:5" ht="12" customHeight="1">
      <c r="E46867" s="576"/>
    </row>
    <row r="46868" spans="5:5" ht="12" customHeight="1">
      <c r="E46868" s="576"/>
    </row>
    <row r="46869" spans="5:5" ht="12" customHeight="1">
      <c r="E46869" s="576"/>
    </row>
    <row r="46870" spans="5:5" ht="12" customHeight="1">
      <c r="E46870" s="576"/>
    </row>
    <row r="46871" spans="5:5" ht="12" customHeight="1">
      <c r="E46871" s="576"/>
    </row>
    <row r="46872" spans="5:5" ht="12" customHeight="1">
      <c r="E46872" s="576"/>
    </row>
    <row r="46873" spans="5:5" ht="12" customHeight="1">
      <c r="E46873" s="576"/>
    </row>
    <row r="46874" spans="5:5" ht="12" customHeight="1">
      <c r="E46874" s="576"/>
    </row>
    <row r="46875" spans="5:5" ht="12" customHeight="1">
      <c r="E46875" s="576"/>
    </row>
    <row r="46876" spans="5:5" ht="12" customHeight="1">
      <c r="E46876" s="576"/>
    </row>
    <row r="46877" spans="5:5" ht="12" customHeight="1">
      <c r="E46877" s="576"/>
    </row>
    <row r="46878" spans="5:5" ht="12" customHeight="1">
      <c r="E46878" s="576"/>
    </row>
    <row r="46879" spans="5:5" ht="12" customHeight="1">
      <c r="E46879" s="576"/>
    </row>
    <row r="46880" spans="5:5" ht="12" customHeight="1">
      <c r="E46880" s="576"/>
    </row>
    <row r="46881" spans="5:5" ht="12" customHeight="1">
      <c r="E46881" s="576"/>
    </row>
    <row r="46882" spans="5:5" ht="12" customHeight="1">
      <c r="E46882" s="576"/>
    </row>
    <row r="46883" spans="5:5" ht="12" customHeight="1">
      <c r="E46883" s="576"/>
    </row>
    <row r="46884" spans="5:5" ht="12" customHeight="1">
      <c r="E46884" s="576"/>
    </row>
    <row r="46885" spans="5:5" ht="12" customHeight="1">
      <c r="E46885" s="576"/>
    </row>
    <row r="46886" spans="5:5" ht="12" customHeight="1">
      <c r="E46886" s="576"/>
    </row>
    <row r="46887" spans="5:5" ht="12" customHeight="1">
      <c r="E46887" s="576"/>
    </row>
    <row r="46888" spans="5:5" ht="12" customHeight="1">
      <c r="E46888" s="576"/>
    </row>
    <row r="46889" spans="5:5" ht="12" customHeight="1">
      <c r="E46889" s="576"/>
    </row>
    <row r="46890" spans="5:5" ht="12" customHeight="1">
      <c r="E46890" s="576"/>
    </row>
    <row r="46891" spans="5:5" ht="12" customHeight="1">
      <c r="E46891" s="576"/>
    </row>
    <row r="46892" spans="5:5" ht="12" customHeight="1">
      <c r="E46892" s="576"/>
    </row>
    <row r="46893" spans="5:5" ht="12" customHeight="1">
      <c r="E46893" s="576"/>
    </row>
    <row r="46894" spans="5:5" ht="12" customHeight="1">
      <c r="E46894" s="576"/>
    </row>
    <row r="46895" spans="5:5" ht="12" customHeight="1">
      <c r="E46895" s="576"/>
    </row>
    <row r="46896" spans="5:5" ht="12" customHeight="1">
      <c r="E46896" s="576"/>
    </row>
    <row r="46897" spans="5:5" ht="12" customHeight="1">
      <c r="E46897" s="576"/>
    </row>
    <row r="46898" spans="5:5" ht="12" customHeight="1">
      <c r="E46898" s="576"/>
    </row>
    <row r="46899" spans="5:5" ht="12" customHeight="1">
      <c r="E46899" s="576"/>
    </row>
    <row r="46900" spans="5:5" ht="12" customHeight="1">
      <c r="E46900" s="576"/>
    </row>
    <row r="46901" spans="5:5" ht="12" customHeight="1">
      <c r="E46901" s="576"/>
    </row>
    <row r="46902" spans="5:5" ht="12" customHeight="1">
      <c r="E46902" s="576"/>
    </row>
    <row r="46903" spans="5:5" ht="12" customHeight="1">
      <c r="E46903" s="576"/>
    </row>
    <row r="46904" spans="5:5" ht="12" customHeight="1">
      <c r="E46904" s="576"/>
    </row>
    <row r="46905" spans="5:5" ht="12" customHeight="1">
      <c r="E46905" s="576"/>
    </row>
    <row r="46906" spans="5:5" ht="12" customHeight="1">
      <c r="E46906" s="576"/>
    </row>
    <row r="46907" spans="5:5" ht="12" customHeight="1">
      <c r="E46907" s="576"/>
    </row>
    <row r="46908" spans="5:5" ht="12" customHeight="1">
      <c r="E46908" s="576"/>
    </row>
    <row r="46909" spans="5:5" ht="12" customHeight="1">
      <c r="E46909" s="576"/>
    </row>
    <row r="46910" spans="5:5" ht="12" customHeight="1">
      <c r="E46910" s="576"/>
    </row>
    <row r="46911" spans="5:5" ht="12" customHeight="1">
      <c r="E46911" s="576"/>
    </row>
    <row r="46912" spans="5:5" ht="12" customHeight="1">
      <c r="E46912" s="576"/>
    </row>
    <row r="46913" spans="5:5" ht="12" customHeight="1">
      <c r="E46913" s="576"/>
    </row>
    <row r="46914" spans="5:5" ht="12" customHeight="1">
      <c r="E46914" s="576"/>
    </row>
    <row r="46915" spans="5:5" ht="12" customHeight="1">
      <c r="E46915" s="576"/>
    </row>
    <row r="46916" spans="5:5" ht="12" customHeight="1">
      <c r="E46916" s="576"/>
    </row>
    <row r="46917" spans="5:5" ht="12" customHeight="1">
      <c r="E46917" s="576"/>
    </row>
    <row r="46918" spans="5:5" ht="12" customHeight="1">
      <c r="E46918" s="576"/>
    </row>
    <row r="46919" spans="5:5" ht="12" customHeight="1">
      <c r="E46919" s="576"/>
    </row>
    <row r="46920" spans="5:5" ht="12" customHeight="1">
      <c r="E46920" s="576"/>
    </row>
    <row r="46921" spans="5:5" ht="12" customHeight="1">
      <c r="E46921" s="576"/>
    </row>
    <row r="46922" spans="5:5" ht="12" customHeight="1">
      <c r="E46922" s="576"/>
    </row>
    <row r="46923" spans="5:5" ht="12" customHeight="1">
      <c r="E46923" s="576"/>
    </row>
    <row r="46924" spans="5:5" ht="12" customHeight="1">
      <c r="E46924" s="576"/>
    </row>
    <row r="46925" spans="5:5" ht="12" customHeight="1">
      <c r="E46925" s="576"/>
    </row>
    <row r="46926" spans="5:5" ht="12" customHeight="1">
      <c r="E46926" s="576"/>
    </row>
    <row r="46927" spans="5:5" ht="12" customHeight="1">
      <c r="E46927" s="576"/>
    </row>
    <row r="46928" spans="5:5" ht="12" customHeight="1">
      <c r="E46928" s="576"/>
    </row>
    <row r="46929" spans="5:5" ht="12" customHeight="1">
      <c r="E46929" s="576"/>
    </row>
    <row r="46930" spans="5:5" ht="12" customHeight="1">
      <c r="E46930" s="576"/>
    </row>
    <row r="46931" spans="5:5" ht="12" customHeight="1">
      <c r="E46931" s="576"/>
    </row>
    <row r="46932" spans="5:5" ht="12" customHeight="1">
      <c r="E46932" s="576"/>
    </row>
    <row r="46933" spans="5:5" ht="12" customHeight="1">
      <c r="E46933" s="576"/>
    </row>
    <row r="46934" spans="5:5" ht="12" customHeight="1">
      <c r="E46934" s="576"/>
    </row>
    <row r="46935" spans="5:5" ht="12" customHeight="1">
      <c r="E46935" s="576"/>
    </row>
    <row r="46936" spans="5:5" ht="12" customHeight="1">
      <c r="E46936" s="576"/>
    </row>
    <row r="46937" spans="5:5" ht="12" customHeight="1">
      <c r="E46937" s="576"/>
    </row>
    <row r="46938" spans="5:5" ht="12" customHeight="1">
      <c r="E46938" s="576"/>
    </row>
    <row r="46939" spans="5:5" ht="12" customHeight="1">
      <c r="E46939" s="576"/>
    </row>
    <row r="46940" spans="5:5" ht="12" customHeight="1">
      <c r="E46940" s="576"/>
    </row>
    <row r="46941" spans="5:5" ht="12" customHeight="1">
      <c r="E46941" s="576"/>
    </row>
    <row r="46942" spans="5:5" ht="12" customHeight="1">
      <c r="E46942" s="576"/>
    </row>
    <row r="46943" spans="5:5" ht="12" customHeight="1">
      <c r="E46943" s="576"/>
    </row>
    <row r="46944" spans="5:5" ht="12" customHeight="1">
      <c r="E46944" s="576"/>
    </row>
    <row r="46945" spans="5:5" ht="12" customHeight="1">
      <c r="E46945" s="576"/>
    </row>
    <row r="46946" spans="5:5" ht="12" customHeight="1">
      <c r="E46946" s="576"/>
    </row>
    <row r="46947" spans="5:5" ht="12" customHeight="1">
      <c r="E46947" s="576"/>
    </row>
    <row r="46948" spans="5:5" ht="12" customHeight="1">
      <c r="E46948" s="576"/>
    </row>
    <row r="46949" spans="5:5" ht="12" customHeight="1">
      <c r="E46949" s="576"/>
    </row>
    <row r="46950" spans="5:5" ht="12" customHeight="1">
      <c r="E46950" s="576"/>
    </row>
    <row r="46951" spans="5:5" ht="12" customHeight="1">
      <c r="E46951" s="576"/>
    </row>
    <row r="46952" spans="5:5" ht="12" customHeight="1">
      <c r="E46952" s="576"/>
    </row>
    <row r="46953" spans="5:5" ht="12" customHeight="1">
      <c r="E46953" s="576"/>
    </row>
    <row r="46954" spans="5:5" ht="12" customHeight="1">
      <c r="E46954" s="576"/>
    </row>
    <row r="46955" spans="5:5" ht="12" customHeight="1">
      <c r="E46955" s="576"/>
    </row>
    <row r="46956" spans="5:5" ht="12" customHeight="1">
      <c r="E46956" s="576"/>
    </row>
    <row r="46957" spans="5:5" ht="12" customHeight="1">
      <c r="E46957" s="576"/>
    </row>
    <row r="46958" spans="5:5" ht="12" customHeight="1">
      <c r="E46958" s="576"/>
    </row>
    <row r="46959" spans="5:5" ht="12" customHeight="1">
      <c r="E46959" s="576"/>
    </row>
    <row r="46960" spans="5:5" ht="12" customHeight="1">
      <c r="E46960" s="576"/>
    </row>
    <row r="46961" spans="5:5" ht="12" customHeight="1">
      <c r="E46961" s="576"/>
    </row>
    <row r="46962" spans="5:5" ht="12" customHeight="1">
      <c r="E46962" s="576"/>
    </row>
    <row r="46963" spans="5:5" ht="12" customHeight="1">
      <c r="E46963" s="576"/>
    </row>
    <row r="46964" spans="5:5" ht="12" customHeight="1">
      <c r="E46964" s="576"/>
    </row>
    <row r="46965" spans="5:5" ht="12" customHeight="1">
      <c r="E46965" s="576"/>
    </row>
    <row r="46966" spans="5:5" ht="12" customHeight="1">
      <c r="E46966" s="576"/>
    </row>
    <row r="46967" spans="5:5" ht="12" customHeight="1">
      <c r="E46967" s="576"/>
    </row>
    <row r="46968" spans="5:5" ht="12" customHeight="1">
      <c r="E46968" s="576"/>
    </row>
    <row r="46969" spans="5:5" ht="12" customHeight="1">
      <c r="E46969" s="576"/>
    </row>
    <row r="46970" spans="5:5" ht="12" customHeight="1">
      <c r="E46970" s="576"/>
    </row>
    <row r="46971" spans="5:5" ht="12" customHeight="1">
      <c r="E46971" s="576"/>
    </row>
    <row r="46972" spans="5:5" ht="12" customHeight="1">
      <c r="E46972" s="576"/>
    </row>
    <row r="46973" spans="5:5" ht="12" customHeight="1">
      <c r="E46973" s="576"/>
    </row>
    <row r="46974" spans="5:5" ht="12" customHeight="1">
      <c r="E46974" s="576"/>
    </row>
    <row r="46975" spans="5:5" ht="12" customHeight="1">
      <c r="E46975" s="576"/>
    </row>
    <row r="46976" spans="5:5" ht="12" customHeight="1">
      <c r="E46976" s="576"/>
    </row>
    <row r="46977" spans="5:5" ht="12" customHeight="1">
      <c r="E46977" s="576"/>
    </row>
    <row r="46978" spans="5:5" ht="12" customHeight="1">
      <c r="E46978" s="576"/>
    </row>
    <row r="46979" spans="5:5" ht="12" customHeight="1">
      <c r="E46979" s="576"/>
    </row>
    <row r="46980" spans="5:5" ht="12" customHeight="1">
      <c r="E46980" s="576"/>
    </row>
    <row r="46981" spans="5:5" ht="12" customHeight="1">
      <c r="E46981" s="576"/>
    </row>
    <row r="46982" spans="5:5" ht="12" customHeight="1">
      <c r="E46982" s="576"/>
    </row>
    <row r="46983" spans="5:5" ht="12" customHeight="1">
      <c r="E46983" s="576"/>
    </row>
    <row r="46984" spans="5:5" ht="12" customHeight="1">
      <c r="E46984" s="576"/>
    </row>
    <row r="46985" spans="5:5" ht="12" customHeight="1">
      <c r="E46985" s="576"/>
    </row>
    <row r="46986" spans="5:5" ht="12" customHeight="1">
      <c r="E46986" s="576"/>
    </row>
    <row r="46987" spans="5:5" ht="12" customHeight="1">
      <c r="E46987" s="576"/>
    </row>
    <row r="46988" spans="5:5" ht="12" customHeight="1">
      <c r="E46988" s="576"/>
    </row>
    <row r="46989" spans="5:5" ht="12" customHeight="1">
      <c r="E46989" s="576"/>
    </row>
    <row r="46990" spans="5:5" ht="12" customHeight="1">
      <c r="E46990" s="576"/>
    </row>
    <row r="46991" spans="5:5" ht="12" customHeight="1">
      <c r="E46991" s="576"/>
    </row>
    <row r="46992" spans="5:5" ht="12" customHeight="1">
      <c r="E46992" s="576"/>
    </row>
    <row r="46993" spans="5:5" ht="12" customHeight="1">
      <c r="E46993" s="576"/>
    </row>
    <row r="46994" spans="5:5" ht="12" customHeight="1">
      <c r="E46994" s="576"/>
    </row>
    <row r="46995" spans="5:5" ht="12" customHeight="1">
      <c r="E46995" s="576"/>
    </row>
    <row r="46996" spans="5:5" ht="12" customHeight="1">
      <c r="E46996" s="576"/>
    </row>
    <row r="46997" spans="5:5" ht="12" customHeight="1">
      <c r="E46997" s="576"/>
    </row>
    <row r="46998" spans="5:5" ht="12" customHeight="1">
      <c r="E46998" s="576"/>
    </row>
    <row r="46999" spans="5:5" ht="12" customHeight="1">
      <c r="E46999" s="576"/>
    </row>
    <row r="47000" spans="5:5" ht="12" customHeight="1">
      <c r="E47000" s="576"/>
    </row>
    <row r="47001" spans="5:5" ht="12" customHeight="1">
      <c r="E47001" s="576"/>
    </row>
    <row r="47002" spans="5:5" ht="12" customHeight="1">
      <c r="E47002" s="576"/>
    </row>
    <row r="47003" spans="5:5" ht="12" customHeight="1">
      <c r="E47003" s="576"/>
    </row>
    <row r="47004" spans="5:5" ht="12" customHeight="1">
      <c r="E47004" s="576"/>
    </row>
    <row r="47005" spans="5:5" ht="12" customHeight="1">
      <c r="E47005" s="576"/>
    </row>
    <row r="47006" spans="5:5" ht="12" customHeight="1">
      <c r="E47006" s="576"/>
    </row>
    <row r="47007" spans="5:5" ht="12" customHeight="1">
      <c r="E47007" s="576"/>
    </row>
    <row r="47008" spans="5:5" ht="12" customHeight="1">
      <c r="E47008" s="576"/>
    </row>
    <row r="47009" spans="5:5" ht="12" customHeight="1">
      <c r="E47009" s="576"/>
    </row>
    <row r="47010" spans="5:5" ht="12" customHeight="1">
      <c r="E47010" s="576"/>
    </row>
    <row r="47011" spans="5:5" ht="12" customHeight="1">
      <c r="E47011" s="576"/>
    </row>
    <row r="47012" spans="5:5" ht="12" customHeight="1">
      <c r="E47012" s="576"/>
    </row>
    <row r="47013" spans="5:5" ht="12" customHeight="1">
      <c r="E47013" s="576"/>
    </row>
    <row r="47014" spans="5:5" ht="12" customHeight="1">
      <c r="E47014" s="576"/>
    </row>
    <row r="47015" spans="5:5" ht="12" customHeight="1">
      <c r="E47015" s="576"/>
    </row>
    <row r="47016" spans="5:5" ht="12" customHeight="1">
      <c r="E47016" s="576"/>
    </row>
    <row r="47017" spans="5:5" ht="12" customHeight="1">
      <c r="E47017" s="576"/>
    </row>
    <row r="47018" spans="5:5" ht="12" customHeight="1">
      <c r="E47018" s="576"/>
    </row>
    <row r="47019" spans="5:5" ht="12" customHeight="1">
      <c r="E47019" s="576"/>
    </row>
    <row r="47020" spans="5:5" ht="12" customHeight="1">
      <c r="E47020" s="576"/>
    </row>
    <row r="47021" spans="5:5" ht="12" customHeight="1">
      <c r="E47021" s="576"/>
    </row>
    <row r="47022" spans="5:5" ht="12" customHeight="1">
      <c r="E47022" s="576"/>
    </row>
    <row r="47023" spans="5:5" ht="12" customHeight="1">
      <c r="E47023" s="576"/>
    </row>
    <row r="47024" spans="5:5" ht="12" customHeight="1">
      <c r="E47024" s="576"/>
    </row>
    <row r="47025" spans="5:5" ht="12" customHeight="1">
      <c r="E47025" s="576"/>
    </row>
    <row r="47026" spans="5:5" ht="12" customHeight="1">
      <c r="E47026" s="576"/>
    </row>
    <row r="47027" spans="5:5" ht="12" customHeight="1">
      <c r="E47027" s="576"/>
    </row>
    <row r="47028" spans="5:5" ht="12" customHeight="1">
      <c r="E47028" s="576"/>
    </row>
    <row r="47029" spans="5:5" ht="12" customHeight="1">
      <c r="E47029" s="576"/>
    </row>
    <row r="47030" spans="5:5" ht="12" customHeight="1">
      <c r="E47030" s="576"/>
    </row>
    <row r="47031" spans="5:5" ht="12" customHeight="1">
      <c r="E47031" s="576"/>
    </row>
    <row r="47032" spans="5:5" ht="12" customHeight="1">
      <c r="E47032" s="576"/>
    </row>
    <row r="47033" spans="5:5" ht="12" customHeight="1">
      <c r="E47033" s="576"/>
    </row>
    <row r="47034" spans="5:5" ht="12" customHeight="1">
      <c r="E47034" s="576"/>
    </row>
    <row r="47035" spans="5:5" ht="12" customHeight="1">
      <c r="E47035" s="576"/>
    </row>
    <row r="47036" spans="5:5" ht="12" customHeight="1">
      <c r="E47036" s="576"/>
    </row>
    <row r="47037" spans="5:5" ht="12" customHeight="1">
      <c r="E47037" s="576"/>
    </row>
    <row r="47038" spans="5:5" ht="12" customHeight="1">
      <c r="E47038" s="576"/>
    </row>
    <row r="47039" spans="5:5" ht="12" customHeight="1">
      <c r="E47039" s="576"/>
    </row>
    <row r="47040" spans="5:5" ht="12" customHeight="1">
      <c r="E47040" s="576"/>
    </row>
    <row r="47041" spans="5:5" ht="12" customHeight="1">
      <c r="E47041" s="576"/>
    </row>
    <row r="47042" spans="5:5" ht="12" customHeight="1">
      <c r="E47042" s="576"/>
    </row>
    <row r="47043" spans="5:5" ht="12" customHeight="1">
      <c r="E47043" s="576"/>
    </row>
    <row r="47044" spans="5:5" ht="12" customHeight="1">
      <c r="E47044" s="576"/>
    </row>
    <row r="47045" spans="5:5" ht="12" customHeight="1">
      <c r="E47045" s="576"/>
    </row>
    <row r="47046" spans="5:5" ht="12" customHeight="1">
      <c r="E47046" s="576"/>
    </row>
    <row r="47047" spans="5:5" ht="12" customHeight="1">
      <c r="E47047" s="576"/>
    </row>
    <row r="47048" spans="5:5" ht="12" customHeight="1">
      <c r="E47048" s="576"/>
    </row>
    <row r="47049" spans="5:5" ht="12" customHeight="1">
      <c r="E47049" s="576"/>
    </row>
    <row r="47050" spans="5:5" ht="12" customHeight="1">
      <c r="E47050" s="576"/>
    </row>
    <row r="47051" spans="5:5" ht="12" customHeight="1">
      <c r="E47051" s="576"/>
    </row>
    <row r="47052" spans="5:5" ht="12" customHeight="1">
      <c r="E47052" s="576"/>
    </row>
    <row r="47053" spans="5:5" ht="12" customHeight="1">
      <c r="E47053" s="576"/>
    </row>
    <row r="47054" spans="5:5" ht="12" customHeight="1">
      <c r="E47054" s="576"/>
    </row>
    <row r="47055" spans="5:5" ht="12" customHeight="1">
      <c r="E47055" s="576"/>
    </row>
    <row r="47056" spans="5:5" ht="12" customHeight="1">
      <c r="E47056" s="576"/>
    </row>
    <row r="47057" spans="5:5" ht="12" customHeight="1">
      <c r="E47057" s="576"/>
    </row>
    <row r="47058" spans="5:5" ht="12" customHeight="1">
      <c r="E47058" s="576"/>
    </row>
    <row r="47059" spans="5:5" ht="12" customHeight="1">
      <c r="E47059" s="576"/>
    </row>
    <row r="47060" spans="5:5" ht="12" customHeight="1">
      <c r="E47060" s="576"/>
    </row>
    <row r="47061" spans="5:5" ht="12" customHeight="1">
      <c r="E47061" s="576"/>
    </row>
    <row r="47062" spans="5:5" ht="12" customHeight="1">
      <c r="E47062" s="576"/>
    </row>
    <row r="47063" spans="5:5" ht="12" customHeight="1">
      <c r="E47063" s="576"/>
    </row>
    <row r="47064" spans="5:5" ht="12" customHeight="1">
      <c r="E47064" s="576"/>
    </row>
    <row r="47065" spans="5:5" ht="12" customHeight="1">
      <c r="E47065" s="576"/>
    </row>
    <row r="47066" spans="5:5" ht="12" customHeight="1">
      <c r="E47066" s="576"/>
    </row>
    <row r="47067" spans="5:5" ht="12" customHeight="1">
      <c r="E47067" s="576"/>
    </row>
    <row r="47068" spans="5:5" ht="12" customHeight="1">
      <c r="E47068" s="576"/>
    </row>
    <row r="47069" spans="5:5" ht="12" customHeight="1">
      <c r="E47069" s="576"/>
    </row>
    <row r="47070" spans="5:5" ht="12" customHeight="1">
      <c r="E47070" s="576"/>
    </row>
    <row r="47071" spans="5:5" ht="12" customHeight="1">
      <c r="E47071" s="576"/>
    </row>
    <row r="47072" spans="5:5" ht="12" customHeight="1">
      <c r="E47072" s="576"/>
    </row>
    <row r="47073" spans="5:5" ht="12" customHeight="1">
      <c r="E47073" s="576"/>
    </row>
    <row r="47074" spans="5:5" ht="12" customHeight="1">
      <c r="E47074" s="576"/>
    </row>
    <row r="47075" spans="5:5" ht="12" customHeight="1">
      <c r="E47075" s="576"/>
    </row>
    <row r="47076" spans="5:5" ht="12" customHeight="1">
      <c r="E47076" s="576"/>
    </row>
    <row r="47077" spans="5:5" ht="12" customHeight="1">
      <c r="E47077" s="576"/>
    </row>
    <row r="47078" spans="5:5" ht="12" customHeight="1">
      <c r="E47078" s="576"/>
    </row>
    <row r="47079" spans="5:5" ht="12" customHeight="1">
      <c r="E47079" s="576"/>
    </row>
    <row r="47080" spans="5:5" ht="12" customHeight="1">
      <c r="E47080" s="576"/>
    </row>
    <row r="47081" spans="5:5" ht="12" customHeight="1">
      <c r="E47081" s="576"/>
    </row>
    <row r="47082" spans="5:5" ht="12" customHeight="1">
      <c r="E47082" s="576"/>
    </row>
    <row r="47083" spans="5:5" ht="12" customHeight="1">
      <c r="E47083" s="576"/>
    </row>
    <row r="47084" spans="5:5" ht="12" customHeight="1">
      <c r="E47084" s="576"/>
    </row>
    <row r="47085" spans="5:5" ht="12" customHeight="1">
      <c r="E47085" s="576"/>
    </row>
    <row r="47086" spans="5:5" ht="12" customHeight="1">
      <c r="E47086" s="576"/>
    </row>
    <row r="47087" spans="5:5" ht="12" customHeight="1">
      <c r="E47087" s="576"/>
    </row>
    <row r="47088" spans="5:5" ht="12" customHeight="1">
      <c r="E47088" s="576"/>
    </row>
    <row r="47089" spans="5:5" ht="12" customHeight="1">
      <c r="E47089" s="576"/>
    </row>
    <row r="47090" spans="5:5" ht="12" customHeight="1">
      <c r="E47090" s="576"/>
    </row>
    <row r="47091" spans="5:5" ht="12" customHeight="1">
      <c r="E47091" s="576"/>
    </row>
    <row r="47092" spans="5:5" ht="12" customHeight="1">
      <c r="E47092" s="576"/>
    </row>
    <row r="47093" spans="5:5" ht="12" customHeight="1">
      <c r="E47093" s="576"/>
    </row>
    <row r="47094" spans="5:5" ht="12" customHeight="1">
      <c r="E47094" s="576"/>
    </row>
    <row r="47095" spans="5:5" ht="12" customHeight="1">
      <c r="E47095" s="576"/>
    </row>
    <row r="47096" spans="5:5" ht="12" customHeight="1">
      <c r="E47096" s="576"/>
    </row>
    <row r="47097" spans="5:5" ht="12" customHeight="1">
      <c r="E47097" s="576"/>
    </row>
    <row r="47098" spans="5:5" ht="12" customHeight="1">
      <c r="E47098" s="576"/>
    </row>
    <row r="47099" spans="5:5" ht="12" customHeight="1">
      <c r="E47099" s="576"/>
    </row>
    <row r="47100" spans="5:5" ht="12" customHeight="1">
      <c r="E47100" s="576"/>
    </row>
    <row r="47101" spans="5:5" ht="12" customHeight="1">
      <c r="E47101" s="576"/>
    </row>
    <row r="47102" spans="5:5" ht="12" customHeight="1">
      <c r="E47102" s="576"/>
    </row>
    <row r="47103" spans="5:5" ht="12" customHeight="1">
      <c r="E47103" s="576"/>
    </row>
    <row r="47104" spans="5:5" ht="12" customHeight="1">
      <c r="E47104" s="576"/>
    </row>
    <row r="47105" spans="5:5" ht="12" customHeight="1">
      <c r="E47105" s="576"/>
    </row>
    <row r="47106" spans="5:5" ht="12" customHeight="1">
      <c r="E47106" s="576"/>
    </row>
    <row r="47107" spans="5:5" ht="12" customHeight="1">
      <c r="E47107" s="576"/>
    </row>
    <row r="47108" spans="5:5" ht="12" customHeight="1">
      <c r="E47108" s="576"/>
    </row>
    <row r="47109" spans="5:5" ht="12" customHeight="1">
      <c r="E47109" s="576"/>
    </row>
    <row r="47110" spans="5:5" ht="12" customHeight="1">
      <c r="E47110" s="576"/>
    </row>
    <row r="47111" spans="5:5" ht="12" customHeight="1">
      <c r="E47111" s="576"/>
    </row>
    <row r="47112" spans="5:5" ht="12" customHeight="1">
      <c r="E47112" s="576"/>
    </row>
    <row r="47113" spans="5:5" ht="12" customHeight="1">
      <c r="E47113" s="576"/>
    </row>
    <row r="47114" spans="5:5" ht="12" customHeight="1">
      <c r="E47114" s="576"/>
    </row>
    <row r="47115" spans="5:5" ht="12" customHeight="1">
      <c r="E47115" s="576"/>
    </row>
    <row r="47116" spans="5:5" ht="12" customHeight="1">
      <c r="E47116" s="576"/>
    </row>
    <row r="47117" spans="5:5" ht="12" customHeight="1">
      <c r="E47117" s="576"/>
    </row>
    <row r="47118" spans="5:5" ht="12" customHeight="1">
      <c r="E47118" s="576"/>
    </row>
    <row r="47119" spans="5:5" ht="12" customHeight="1">
      <c r="E47119" s="576"/>
    </row>
    <row r="47120" spans="5:5" ht="12" customHeight="1">
      <c r="E47120" s="576"/>
    </row>
    <row r="47121" spans="5:5" ht="12" customHeight="1">
      <c r="E47121" s="576"/>
    </row>
    <row r="47122" spans="5:5" ht="12" customHeight="1">
      <c r="E47122" s="576"/>
    </row>
    <row r="47123" spans="5:5" ht="12" customHeight="1">
      <c r="E47123" s="576"/>
    </row>
    <row r="47124" spans="5:5" ht="12" customHeight="1">
      <c r="E47124" s="576"/>
    </row>
    <row r="47125" spans="5:5" ht="12" customHeight="1">
      <c r="E47125" s="576"/>
    </row>
    <row r="47126" spans="5:5" ht="12" customHeight="1">
      <c r="E47126" s="576"/>
    </row>
    <row r="47127" spans="5:5" ht="12" customHeight="1">
      <c r="E47127" s="576"/>
    </row>
    <row r="47128" spans="5:5" ht="12" customHeight="1">
      <c r="E47128" s="576"/>
    </row>
    <row r="47129" spans="5:5" ht="12" customHeight="1">
      <c r="E47129" s="576"/>
    </row>
    <row r="47130" spans="5:5" ht="12" customHeight="1">
      <c r="E47130" s="576"/>
    </row>
    <row r="47131" spans="5:5" ht="12" customHeight="1">
      <c r="E47131" s="576"/>
    </row>
    <row r="47132" spans="5:5" ht="12" customHeight="1">
      <c r="E47132" s="576"/>
    </row>
    <row r="47133" spans="5:5" ht="12" customHeight="1">
      <c r="E47133" s="576"/>
    </row>
    <row r="47134" spans="5:5" ht="12" customHeight="1">
      <c r="E47134" s="576"/>
    </row>
    <row r="47135" spans="5:5" ht="12" customHeight="1">
      <c r="E47135" s="576"/>
    </row>
    <row r="47136" spans="5:5" ht="12" customHeight="1">
      <c r="E47136" s="576"/>
    </row>
    <row r="47137" spans="5:5" ht="12" customHeight="1">
      <c r="E47137" s="576"/>
    </row>
    <row r="47138" spans="5:5" ht="12" customHeight="1">
      <c r="E47138" s="576"/>
    </row>
    <row r="47139" spans="5:5" ht="12" customHeight="1">
      <c r="E47139" s="576"/>
    </row>
    <row r="47140" spans="5:5" ht="12" customHeight="1">
      <c r="E47140" s="576"/>
    </row>
    <row r="47141" spans="5:5" ht="12" customHeight="1">
      <c r="E47141" s="576"/>
    </row>
    <row r="47142" spans="5:5" ht="12" customHeight="1">
      <c r="E47142" s="576"/>
    </row>
    <row r="47143" spans="5:5" ht="12" customHeight="1">
      <c r="E47143" s="576"/>
    </row>
    <row r="47144" spans="5:5" ht="12" customHeight="1">
      <c r="E47144" s="576"/>
    </row>
    <row r="47145" spans="5:5" ht="12" customHeight="1">
      <c r="E47145" s="576"/>
    </row>
    <row r="47146" spans="5:5" ht="12" customHeight="1">
      <c r="E47146" s="576"/>
    </row>
    <row r="47147" spans="5:5" ht="12" customHeight="1">
      <c r="E47147" s="576"/>
    </row>
    <row r="47148" spans="5:5" ht="12" customHeight="1">
      <c r="E47148" s="576"/>
    </row>
    <row r="47149" spans="5:5" ht="12" customHeight="1">
      <c r="E47149" s="576"/>
    </row>
    <row r="47150" spans="5:5" ht="12" customHeight="1">
      <c r="E47150" s="576"/>
    </row>
    <row r="47151" spans="5:5" ht="12" customHeight="1">
      <c r="E47151" s="576"/>
    </row>
    <row r="47152" spans="5:5" ht="12" customHeight="1">
      <c r="E47152" s="576"/>
    </row>
    <row r="47153" spans="5:5" ht="12" customHeight="1">
      <c r="E47153" s="576"/>
    </row>
    <row r="47154" spans="5:5" ht="12" customHeight="1">
      <c r="E47154" s="576"/>
    </row>
    <row r="47155" spans="5:5" ht="12" customHeight="1">
      <c r="E47155" s="576"/>
    </row>
    <row r="47156" spans="5:5" ht="12" customHeight="1">
      <c r="E47156" s="576"/>
    </row>
    <row r="47157" spans="5:5" ht="12" customHeight="1">
      <c r="E47157" s="576"/>
    </row>
    <row r="47158" spans="5:5" ht="12" customHeight="1">
      <c r="E47158" s="576"/>
    </row>
    <row r="47159" spans="5:5" ht="12" customHeight="1">
      <c r="E47159" s="576"/>
    </row>
    <row r="47160" spans="5:5" ht="12" customHeight="1">
      <c r="E47160" s="576"/>
    </row>
    <row r="47161" spans="5:5" ht="12" customHeight="1">
      <c r="E47161" s="576"/>
    </row>
    <row r="47162" spans="5:5" ht="12" customHeight="1">
      <c r="E47162" s="576"/>
    </row>
    <row r="47163" spans="5:5" ht="12" customHeight="1">
      <c r="E47163" s="576"/>
    </row>
    <row r="47164" spans="5:5" ht="12" customHeight="1">
      <c r="E47164" s="576"/>
    </row>
    <row r="47165" spans="5:5" ht="12" customHeight="1">
      <c r="E47165" s="576"/>
    </row>
    <row r="47166" spans="5:5" ht="12" customHeight="1">
      <c r="E47166" s="576"/>
    </row>
    <row r="47167" spans="5:5" ht="12" customHeight="1">
      <c r="E47167" s="576"/>
    </row>
    <row r="47168" spans="5:5" ht="12" customHeight="1">
      <c r="E47168" s="576"/>
    </row>
    <row r="47169" spans="5:5" ht="12" customHeight="1">
      <c r="E47169" s="576"/>
    </row>
    <row r="47170" spans="5:5" ht="12" customHeight="1">
      <c r="E47170" s="576"/>
    </row>
    <row r="47171" spans="5:5" ht="12" customHeight="1">
      <c r="E47171" s="576"/>
    </row>
    <row r="47172" spans="5:5" ht="12" customHeight="1">
      <c r="E47172" s="576"/>
    </row>
    <row r="47173" spans="5:5" ht="12" customHeight="1">
      <c r="E47173" s="576"/>
    </row>
    <row r="47174" spans="5:5" ht="12" customHeight="1">
      <c r="E47174" s="576"/>
    </row>
    <row r="47175" spans="5:5" ht="12" customHeight="1">
      <c r="E47175" s="576"/>
    </row>
    <row r="47176" spans="5:5" ht="12" customHeight="1">
      <c r="E47176" s="576"/>
    </row>
    <row r="47177" spans="5:5" ht="12" customHeight="1">
      <c r="E47177" s="576"/>
    </row>
    <row r="47178" spans="5:5" ht="12" customHeight="1">
      <c r="E47178" s="576"/>
    </row>
    <row r="47179" spans="5:5" ht="12" customHeight="1">
      <c r="E47179" s="576"/>
    </row>
    <row r="47180" spans="5:5" ht="12" customHeight="1">
      <c r="E47180" s="576"/>
    </row>
    <row r="47181" spans="5:5" ht="12" customHeight="1">
      <c r="E47181" s="576"/>
    </row>
    <row r="47182" spans="5:5" ht="12" customHeight="1">
      <c r="E47182" s="576"/>
    </row>
    <row r="47183" spans="5:5" ht="12" customHeight="1">
      <c r="E47183" s="576"/>
    </row>
    <row r="47184" spans="5:5" ht="12" customHeight="1">
      <c r="E47184" s="576"/>
    </row>
    <row r="47185" spans="5:5" ht="12" customHeight="1">
      <c r="E47185" s="576"/>
    </row>
    <row r="47186" spans="5:5" ht="12" customHeight="1">
      <c r="E47186" s="576"/>
    </row>
    <row r="47187" spans="5:5" ht="12" customHeight="1">
      <c r="E47187" s="576"/>
    </row>
    <row r="47188" spans="5:5" ht="12" customHeight="1">
      <c r="E47188" s="576"/>
    </row>
    <row r="47189" spans="5:5" ht="12" customHeight="1">
      <c r="E47189" s="576"/>
    </row>
    <row r="47190" spans="5:5" ht="12" customHeight="1">
      <c r="E47190" s="576"/>
    </row>
    <row r="47191" spans="5:5" ht="12" customHeight="1">
      <c r="E47191" s="576"/>
    </row>
    <row r="47192" spans="5:5" ht="12" customHeight="1">
      <c r="E47192" s="576"/>
    </row>
    <row r="47193" spans="5:5" ht="12" customHeight="1">
      <c r="E47193" s="576"/>
    </row>
    <row r="47194" spans="5:5" ht="12" customHeight="1">
      <c r="E47194" s="576"/>
    </row>
    <row r="47195" spans="5:5" ht="12" customHeight="1">
      <c r="E47195" s="576"/>
    </row>
    <row r="47196" spans="5:5" ht="12" customHeight="1">
      <c r="E47196" s="576"/>
    </row>
    <row r="47197" spans="5:5" ht="12" customHeight="1">
      <c r="E47197" s="576"/>
    </row>
    <row r="47198" spans="5:5" ht="12" customHeight="1">
      <c r="E47198" s="576"/>
    </row>
    <row r="47199" spans="5:5" ht="12" customHeight="1">
      <c r="E47199" s="576"/>
    </row>
    <row r="47200" spans="5:5" ht="12" customHeight="1">
      <c r="E47200" s="576"/>
    </row>
    <row r="47201" spans="5:5" ht="12" customHeight="1">
      <c r="E47201" s="576"/>
    </row>
    <row r="47202" spans="5:5" ht="12" customHeight="1">
      <c r="E47202" s="576"/>
    </row>
    <row r="47203" spans="5:5" ht="12" customHeight="1">
      <c r="E47203" s="576"/>
    </row>
    <row r="47204" spans="5:5" ht="12" customHeight="1">
      <c r="E47204" s="576"/>
    </row>
    <row r="47205" spans="5:5" ht="12" customHeight="1">
      <c r="E47205" s="576"/>
    </row>
    <row r="47206" spans="5:5" ht="12" customHeight="1">
      <c r="E47206" s="576"/>
    </row>
    <row r="47207" spans="5:5" ht="12" customHeight="1">
      <c r="E47207" s="576"/>
    </row>
    <row r="47208" spans="5:5" ht="12" customHeight="1">
      <c r="E47208" s="576"/>
    </row>
    <row r="47209" spans="5:5" ht="12" customHeight="1">
      <c r="E47209" s="576"/>
    </row>
    <row r="47210" spans="5:5" ht="12" customHeight="1">
      <c r="E47210" s="576"/>
    </row>
    <row r="47211" spans="5:5" ht="12" customHeight="1">
      <c r="E47211" s="576"/>
    </row>
    <row r="47212" spans="5:5" ht="12" customHeight="1">
      <c r="E47212" s="576"/>
    </row>
    <row r="47213" spans="5:5" ht="12" customHeight="1">
      <c r="E47213" s="576"/>
    </row>
    <row r="47214" spans="5:5" ht="12" customHeight="1">
      <c r="E47214" s="576"/>
    </row>
    <row r="47215" spans="5:5" ht="12" customHeight="1">
      <c r="E47215" s="576"/>
    </row>
    <row r="47216" spans="5:5" ht="12" customHeight="1">
      <c r="E47216" s="576"/>
    </row>
    <row r="47217" spans="5:5" ht="12" customHeight="1">
      <c r="E47217" s="576"/>
    </row>
    <row r="47218" spans="5:5" ht="12" customHeight="1">
      <c r="E47218" s="576"/>
    </row>
    <row r="47219" spans="5:5" ht="12" customHeight="1">
      <c r="E47219" s="576"/>
    </row>
    <row r="47220" spans="5:5" ht="12" customHeight="1">
      <c r="E47220" s="576"/>
    </row>
    <row r="47221" spans="5:5" ht="12" customHeight="1">
      <c r="E47221" s="576"/>
    </row>
    <row r="47222" spans="5:5" ht="12" customHeight="1">
      <c r="E47222" s="576"/>
    </row>
    <row r="47223" spans="5:5" ht="12" customHeight="1">
      <c r="E47223" s="576"/>
    </row>
    <row r="47224" spans="5:5" ht="12" customHeight="1">
      <c r="E47224" s="576"/>
    </row>
    <row r="47225" spans="5:5" ht="12" customHeight="1">
      <c r="E47225" s="576"/>
    </row>
    <row r="47226" spans="5:5" ht="12" customHeight="1">
      <c r="E47226" s="576"/>
    </row>
    <row r="47227" spans="5:5" ht="12" customHeight="1">
      <c r="E47227" s="576"/>
    </row>
    <row r="47228" spans="5:5" ht="12" customHeight="1">
      <c r="E47228" s="576"/>
    </row>
    <row r="47229" spans="5:5" ht="12" customHeight="1">
      <c r="E47229" s="576"/>
    </row>
    <row r="47230" spans="5:5" ht="12" customHeight="1">
      <c r="E47230" s="576"/>
    </row>
    <row r="47231" spans="5:5" ht="12" customHeight="1">
      <c r="E47231" s="576"/>
    </row>
    <row r="47232" spans="5:5" ht="12" customHeight="1">
      <c r="E47232" s="576"/>
    </row>
    <row r="47233" spans="5:5" ht="12" customHeight="1">
      <c r="E47233" s="576"/>
    </row>
    <row r="47234" spans="5:5" ht="12" customHeight="1">
      <c r="E47234" s="576"/>
    </row>
    <row r="47235" spans="5:5" ht="12" customHeight="1">
      <c r="E47235" s="576"/>
    </row>
    <row r="47236" spans="5:5" ht="12" customHeight="1">
      <c r="E47236" s="576"/>
    </row>
    <row r="47237" spans="5:5" ht="12" customHeight="1">
      <c r="E47237" s="576"/>
    </row>
    <row r="47238" spans="5:5" ht="12" customHeight="1">
      <c r="E47238" s="576"/>
    </row>
    <row r="47239" spans="5:5" ht="12" customHeight="1">
      <c r="E47239" s="576"/>
    </row>
    <row r="47240" spans="5:5" ht="12" customHeight="1">
      <c r="E47240" s="576"/>
    </row>
    <row r="47241" spans="5:5" ht="12" customHeight="1">
      <c r="E47241" s="576"/>
    </row>
    <row r="47242" spans="5:5" ht="12" customHeight="1">
      <c r="E47242" s="576"/>
    </row>
    <row r="47243" spans="5:5" ht="12" customHeight="1">
      <c r="E47243" s="576"/>
    </row>
    <row r="47244" spans="5:5" ht="12" customHeight="1">
      <c r="E47244" s="576"/>
    </row>
    <row r="47245" spans="5:5" ht="12" customHeight="1">
      <c r="E47245" s="576"/>
    </row>
    <row r="47246" spans="5:5" ht="12" customHeight="1">
      <c r="E47246" s="576"/>
    </row>
    <row r="47247" spans="5:5" ht="12" customHeight="1">
      <c r="E47247" s="576"/>
    </row>
    <row r="47248" spans="5:5" ht="12" customHeight="1">
      <c r="E47248" s="576"/>
    </row>
    <row r="47249" spans="5:5" ht="12" customHeight="1">
      <c r="E47249" s="576"/>
    </row>
    <row r="47250" spans="5:5" ht="12" customHeight="1">
      <c r="E47250" s="576"/>
    </row>
    <row r="47251" spans="5:5" ht="12" customHeight="1">
      <c r="E47251" s="576"/>
    </row>
    <row r="47252" spans="5:5" ht="12" customHeight="1">
      <c r="E47252" s="576"/>
    </row>
    <row r="47253" spans="5:5" ht="12" customHeight="1">
      <c r="E47253" s="576"/>
    </row>
    <row r="47254" spans="5:5" ht="12" customHeight="1">
      <c r="E47254" s="576"/>
    </row>
    <row r="47255" spans="5:5" ht="12" customHeight="1">
      <c r="E47255" s="576"/>
    </row>
    <row r="47256" spans="5:5" ht="12" customHeight="1">
      <c r="E47256" s="576"/>
    </row>
    <row r="47257" spans="5:5" ht="12" customHeight="1">
      <c r="E47257" s="576"/>
    </row>
    <row r="47258" spans="5:5" ht="12" customHeight="1">
      <c r="E47258" s="576"/>
    </row>
    <row r="47259" spans="5:5" ht="12" customHeight="1">
      <c r="E47259" s="576"/>
    </row>
    <row r="47260" spans="5:5" ht="12" customHeight="1">
      <c r="E47260" s="576"/>
    </row>
    <row r="47261" spans="5:5" ht="12" customHeight="1">
      <c r="E47261" s="576"/>
    </row>
    <row r="47262" spans="5:5" ht="12" customHeight="1">
      <c r="E47262" s="576"/>
    </row>
    <row r="47263" spans="5:5" ht="12" customHeight="1">
      <c r="E47263" s="576"/>
    </row>
    <row r="47264" spans="5:5" ht="12" customHeight="1">
      <c r="E47264" s="576"/>
    </row>
    <row r="47265" spans="5:5" ht="12" customHeight="1">
      <c r="E47265" s="576"/>
    </row>
    <row r="47266" spans="5:5" ht="12" customHeight="1">
      <c r="E47266" s="576"/>
    </row>
    <row r="47267" spans="5:5" ht="12" customHeight="1">
      <c r="E47267" s="576"/>
    </row>
    <row r="47268" spans="5:5" ht="12" customHeight="1">
      <c r="E47268" s="576"/>
    </row>
    <row r="47269" spans="5:5" ht="12" customHeight="1">
      <c r="E47269" s="576"/>
    </row>
    <row r="47270" spans="5:5" ht="12" customHeight="1">
      <c r="E47270" s="576"/>
    </row>
    <row r="47271" spans="5:5" ht="12" customHeight="1">
      <c r="E47271" s="576"/>
    </row>
    <row r="47272" spans="5:5" ht="12" customHeight="1">
      <c r="E47272" s="576"/>
    </row>
    <row r="47273" spans="5:5" ht="12" customHeight="1">
      <c r="E47273" s="576"/>
    </row>
    <row r="47274" spans="5:5" ht="12" customHeight="1">
      <c r="E47274" s="576"/>
    </row>
    <row r="47275" spans="5:5" ht="12" customHeight="1">
      <c r="E47275" s="576"/>
    </row>
    <row r="47276" spans="5:5" ht="12" customHeight="1">
      <c r="E47276" s="576"/>
    </row>
    <row r="47277" spans="5:5" ht="12" customHeight="1">
      <c r="E47277" s="576"/>
    </row>
    <row r="47278" spans="5:5" ht="12" customHeight="1">
      <c r="E47278" s="576"/>
    </row>
    <row r="47279" spans="5:5" ht="12" customHeight="1">
      <c r="E47279" s="576"/>
    </row>
    <row r="47280" spans="5:5" ht="12" customHeight="1">
      <c r="E47280" s="576"/>
    </row>
    <row r="47281" spans="5:5" ht="12" customHeight="1">
      <c r="E47281" s="576"/>
    </row>
    <row r="47282" spans="5:5" ht="12" customHeight="1">
      <c r="E47282" s="576"/>
    </row>
    <row r="47283" spans="5:5" ht="12" customHeight="1">
      <c r="E47283" s="576"/>
    </row>
    <row r="47284" spans="5:5" ht="12" customHeight="1">
      <c r="E47284" s="576"/>
    </row>
    <row r="47285" spans="5:5" ht="12" customHeight="1">
      <c r="E47285" s="576"/>
    </row>
    <row r="47286" spans="5:5" ht="12" customHeight="1">
      <c r="E47286" s="576"/>
    </row>
    <row r="47287" spans="5:5" ht="12" customHeight="1">
      <c r="E47287" s="576"/>
    </row>
    <row r="47288" spans="5:5" ht="12" customHeight="1">
      <c r="E47288" s="576"/>
    </row>
    <row r="47289" spans="5:5" ht="12" customHeight="1">
      <c r="E47289" s="576"/>
    </row>
    <row r="47290" spans="5:5" ht="12" customHeight="1">
      <c r="E47290" s="576"/>
    </row>
    <row r="47291" spans="5:5" ht="12" customHeight="1">
      <c r="E47291" s="576"/>
    </row>
    <row r="47292" spans="5:5" ht="12" customHeight="1">
      <c r="E47292" s="576"/>
    </row>
    <row r="47293" spans="5:5" ht="12" customHeight="1">
      <c r="E47293" s="576"/>
    </row>
    <row r="47294" spans="5:5" ht="12" customHeight="1">
      <c r="E47294" s="576"/>
    </row>
    <row r="47295" spans="5:5" ht="12" customHeight="1">
      <c r="E47295" s="576"/>
    </row>
    <row r="47296" spans="5:5" ht="12" customHeight="1">
      <c r="E47296" s="576"/>
    </row>
    <row r="47297" spans="5:5" ht="12" customHeight="1">
      <c r="E47297" s="576"/>
    </row>
    <row r="47298" spans="5:5" ht="12" customHeight="1">
      <c r="E47298" s="576"/>
    </row>
    <row r="47299" spans="5:5" ht="12" customHeight="1">
      <c r="E47299" s="576"/>
    </row>
    <row r="47300" spans="5:5" ht="12" customHeight="1">
      <c r="E47300" s="576"/>
    </row>
    <row r="47301" spans="5:5" ht="12" customHeight="1">
      <c r="E47301" s="576"/>
    </row>
    <row r="47302" spans="5:5" ht="12" customHeight="1">
      <c r="E47302" s="576"/>
    </row>
    <row r="47303" spans="5:5" ht="12" customHeight="1">
      <c r="E47303" s="576"/>
    </row>
    <row r="47304" spans="5:5" ht="12" customHeight="1">
      <c r="E47304" s="576"/>
    </row>
    <row r="47305" spans="5:5" ht="12" customHeight="1">
      <c r="E47305" s="576"/>
    </row>
    <row r="47306" spans="5:5" ht="12" customHeight="1">
      <c r="E47306" s="576"/>
    </row>
    <row r="47307" spans="5:5" ht="12" customHeight="1">
      <c r="E47307" s="576"/>
    </row>
    <row r="47308" spans="5:5" ht="12" customHeight="1">
      <c r="E47308" s="576"/>
    </row>
    <row r="47309" spans="5:5" ht="12" customHeight="1">
      <c r="E47309" s="576"/>
    </row>
    <row r="47310" spans="5:5" ht="12" customHeight="1">
      <c r="E47310" s="576"/>
    </row>
    <row r="47311" spans="5:5" ht="12" customHeight="1">
      <c r="E47311" s="576"/>
    </row>
    <row r="47312" spans="5:5" ht="12" customHeight="1">
      <c r="E47312" s="576"/>
    </row>
    <row r="47313" spans="5:5" ht="12" customHeight="1">
      <c r="E47313" s="576"/>
    </row>
    <row r="47314" spans="5:5" ht="12" customHeight="1">
      <c r="E47314" s="576"/>
    </row>
    <row r="47315" spans="5:5" ht="12" customHeight="1">
      <c r="E47315" s="576"/>
    </row>
    <row r="47316" spans="5:5" ht="12" customHeight="1">
      <c r="E47316" s="576"/>
    </row>
    <row r="47317" spans="5:5" ht="12" customHeight="1">
      <c r="E47317" s="576"/>
    </row>
    <row r="47318" spans="5:5" ht="12" customHeight="1">
      <c r="E47318" s="576"/>
    </row>
    <row r="47319" spans="5:5" ht="12" customHeight="1">
      <c r="E47319" s="576"/>
    </row>
    <row r="47320" spans="5:5" ht="12" customHeight="1">
      <c r="E47320" s="576"/>
    </row>
    <row r="47321" spans="5:5" ht="12" customHeight="1">
      <c r="E47321" s="576"/>
    </row>
    <row r="47322" spans="5:5" ht="12" customHeight="1">
      <c r="E47322" s="576"/>
    </row>
    <row r="47323" spans="5:5" ht="12" customHeight="1">
      <c r="E47323" s="576"/>
    </row>
    <row r="47324" spans="5:5" ht="12" customHeight="1">
      <c r="E47324" s="576"/>
    </row>
    <row r="47325" spans="5:5" ht="12" customHeight="1">
      <c r="E47325" s="576"/>
    </row>
    <row r="47326" spans="5:5" ht="12" customHeight="1">
      <c r="E47326" s="576"/>
    </row>
    <row r="47327" spans="5:5" ht="12" customHeight="1">
      <c r="E47327" s="576"/>
    </row>
    <row r="47328" spans="5:5" ht="12" customHeight="1">
      <c r="E47328" s="576"/>
    </row>
    <row r="47329" spans="5:5" ht="12" customHeight="1">
      <c r="E47329" s="576"/>
    </row>
    <row r="47330" spans="5:5" ht="12" customHeight="1">
      <c r="E47330" s="576"/>
    </row>
    <row r="47331" spans="5:5" ht="12" customHeight="1">
      <c r="E47331" s="576"/>
    </row>
    <row r="47332" spans="5:5" ht="12" customHeight="1">
      <c r="E47332" s="576"/>
    </row>
    <row r="47333" spans="5:5" ht="12" customHeight="1">
      <c r="E47333" s="576"/>
    </row>
    <row r="47334" spans="5:5" ht="12" customHeight="1">
      <c r="E47334" s="576"/>
    </row>
    <row r="47335" spans="5:5" ht="12" customHeight="1">
      <c r="E47335" s="576"/>
    </row>
    <row r="47336" spans="5:5" ht="12" customHeight="1">
      <c r="E47336" s="576"/>
    </row>
    <row r="47337" spans="5:5" ht="12" customHeight="1">
      <c r="E47337" s="576"/>
    </row>
    <row r="47338" spans="5:5" ht="12" customHeight="1">
      <c r="E47338" s="576"/>
    </row>
    <row r="47339" spans="5:5" ht="12" customHeight="1">
      <c r="E47339" s="576"/>
    </row>
    <row r="47340" spans="5:5" ht="12" customHeight="1">
      <c r="E47340" s="576"/>
    </row>
    <row r="47341" spans="5:5" ht="12" customHeight="1">
      <c r="E47341" s="576"/>
    </row>
    <row r="47342" spans="5:5" ht="12" customHeight="1">
      <c r="E47342" s="576"/>
    </row>
    <row r="47343" spans="5:5" ht="12" customHeight="1">
      <c r="E47343" s="576"/>
    </row>
    <row r="47344" spans="5:5" ht="12" customHeight="1">
      <c r="E47344" s="576"/>
    </row>
    <row r="47345" spans="5:5" ht="12" customHeight="1">
      <c r="E47345" s="576"/>
    </row>
    <row r="47346" spans="5:5" ht="12" customHeight="1">
      <c r="E47346" s="576"/>
    </row>
    <row r="47347" spans="5:5" ht="12" customHeight="1">
      <c r="E47347" s="576"/>
    </row>
    <row r="47348" spans="5:5" ht="12" customHeight="1">
      <c r="E47348" s="576"/>
    </row>
    <row r="47349" spans="5:5" ht="12" customHeight="1">
      <c r="E47349" s="576"/>
    </row>
    <row r="47350" spans="5:5" ht="12" customHeight="1">
      <c r="E47350" s="576"/>
    </row>
    <row r="47351" spans="5:5" ht="12" customHeight="1">
      <c r="E47351" s="576"/>
    </row>
    <row r="47352" spans="5:5" ht="12" customHeight="1">
      <c r="E47352" s="576"/>
    </row>
    <row r="47353" spans="5:5" ht="12" customHeight="1">
      <c r="E47353" s="576"/>
    </row>
    <row r="47354" spans="5:5" ht="12" customHeight="1">
      <c r="E47354" s="576"/>
    </row>
    <row r="47355" spans="5:5" ht="12" customHeight="1">
      <c r="E47355" s="576"/>
    </row>
    <row r="47356" spans="5:5" ht="12" customHeight="1">
      <c r="E47356" s="576"/>
    </row>
    <row r="47357" spans="5:5" ht="12" customHeight="1">
      <c r="E47357" s="576"/>
    </row>
    <row r="47358" spans="5:5" ht="12" customHeight="1">
      <c r="E47358" s="576"/>
    </row>
    <row r="47359" spans="5:5" ht="12" customHeight="1">
      <c r="E47359" s="576"/>
    </row>
    <row r="47360" spans="5:5" ht="12" customHeight="1">
      <c r="E47360" s="576"/>
    </row>
    <row r="47361" spans="5:5" ht="12" customHeight="1">
      <c r="E47361" s="576"/>
    </row>
    <row r="47362" spans="5:5" ht="12" customHeight="1">
      <c r="E47362" s="576"/>
    </row>
    <row r="47363" spans="5:5" ht="12" customHeight="1">
      <c r="E47363" s="576"/>
    </row>
    <row r="47364" spans="5:5" ht="12" customHeight="1">
      <c r="E47364" s="576"/>
    </row>
    <row r="47365" spans="5:5" ht="12" customHeight="1">
      <c r="E47365" s="576"/>
    </row>
    <row r="47366" spans="5:5" ht="12" customHeight="1">
      <c r="E47366" s="576"/>
    </row>
    <row r="47367" spans="5:5" ht="12" customHeight="1">
      <c r="E47367" s="576"/>
    </row>
    <row r="47368" spans="5:5" ht="12" customHeight="1">
      <c r="E47368" s="576"/>
    </row>
    <row r="47369" spans="5:5" ht="12" customHeight="1">
      <c r="E47369" s="576"/>
    </row>
    <row r="47370" spans="5:5" ht="12" customHeight="1">
      <c r="E47370" s="576"/>
    </row>
    <row r="47371" spans="5:5" ht="12" customHeight="1">
      <c r="E47371" s="576"/>
    </row>
    <row r="47372" spans="5:5" ht="12" customHeight="1">
      <c r="E47372" s="576"/>
    </row>
    <row r="47373" spans="5:5" ht="12" customHeight="1">
      <c r="E47373" s="576"/>
    </row>
    <row r="47374" spans="5:5" ht="12" customHeight="1">
      <c r="E47374" s="576"/>
    </row>
    <row r="47375" spans="5:5" ht="12" customHeight="1">
      <c r="E47375" s="576"/>
    </row>
    <row r="47376" spans="5:5" ht="12" customHeight="1">
      <c r="E47376" s="576"/>
    </row>
    <row r="47377" spans="5:5" ht="12" customHeight="1">
      <c r="E47377" s="576"/>
    </row>
    <row r="47378" spans="5:5" ht="12" customHeight="1">
      <c r="E47378" s="576"/>
    </row>
    <row r="47379" spans="5:5" ht="12" customHeight="1">
      <c r="E47379" s="576"/>
    </row>
    <row r="47380" spans="5:5" ht="12" customHeight="1">
      <c r="E47380" s="576"/>
    </row>
    <row r="47381" spans="5:5" ht="12" customHeight="1">
      <c r="E47381" s="576"/>
    </row>
    <row r="47382" spans="5:5" ht="12" customHeight="1">
      <c r="E47382" s="576"/>
    </row>
    <row r="47383" spans="5:5" ht="12" customHeight="1">
      <c r="E47383" s="576"/>
    </row>
    <row r="47384" spans="5:5" ht="12" customHeight="1">
      <c r="E47384" s="576"/>
    </row>
    <row r="47385" spans="5:5" ht="12" customHeight="1">
      <c r="E47385" s="576"/>
    </row>
    <row r="47386" spans="5:5" ht="12" customHeight="1">
      <c r="E47386" s="576"/>
    </row>
    <row r="47387" spans="5:5" ht="12" customHeight="1">
      <c r="E47387" s="576"/>
    </row>
    <row r="47388" spans="5:5" ht="12" customHeight="1">
      <c r="E47388" s="576"/>
    </row>
    <row r="47389" spans="5:5" ht="12" customHeight="1">
      <c r="E47389" s="576"/>
    </row>
    <row r="47390" spans="5:5" ht="12" customHeight="1">
      <c r="E47390" s="576"/>
    </row>
    <row r="47391" spans="5:5" ht="12" customHeight="1">
      <c r="E47391" s="576"/>
    </row>
    <row r="47392" spans="5:5" ht="12" customHeight="1">
      <c r="E47392" s="576"/>
    </row>
    <row r="47393" spans="5:5" ht="12" customHeight="1">
      <c r="E47393" s="576"/>
    </row>
    <row r="47394" spans="5:5" ht="12" customHeight="1">
      <c r="E47394" s="576"/>
    </row>
    <row r="47395" spans="5:5" ht="12" customHeight="1">
      <c r="E47395" s="576"/>
    </row>
    <row r="47396" spans="5:5" ht="12" customHeight="1">
      <c r="E47396" s="576"/>
    </row>
    <row r="47397" spans="5:5" ht="12" customHeight="1">
      <c r="E47397" s="576"/>
    </row>
    <row r="47398" spans="5:5" ht="12" customHeight="1">
      <c r="E47398" s="576"/>
    </row>
    <row r="47399" spans="5:5" ht="12" customHeight="1">
      <c r="E47399" s="576"/>
    </row>
    <row r="47400" spans="5:5" ht="12" customHeight="1">
      <c r="E47400" s="576"/>
    </row>
    <row r="47401" spans="5:5" ht="12" customHeight="1">
      <c r="E47401" s="576"/>
    </row>
    <row r="47402" spans="5:5" ht="12" customHeight="1">
      <c r="E47402" s="576"/>
    </row>
    <row r="47403" spans="5:5" ht="12" customHeight="1">
      <c r="E47403" s="576"/>
    </row>
    <row r="47404" spans="5:5" ht="12" customHeight="1">
      <c r="E47404" s="576"/>
    </row>
    <row r="47405" spans="5:5" ht="12" customHeight="1">
      <c r="E47405" s="576"/>
    </row>
    <row r="47406" spans="5:5" ht="12" customHeight="1">
      <c r="E47406" s="576"/>
    </row>
    <row r="47407" spans="5:5" ht="12" customHeight="1">
      <c r="E47407" s="576"/>
    </row>
    <row r="47408" spans="5:5" ht="12" customHeight="1">
      <c r="E47408" s="576"/>
    </row>
    <row r="47409" spans="5:5" ht="12" customHeight="1">
      <c r="E47409" s="576"/>
    </row>
    <row r="47410" spans="5:5" ht="12" customHeight="1">
      <c r="E47410" s="576"/>
    </row>
    <row r="47411" spans="5:5" ht="12" customHeight="1">
      <c r="E47411" s="576"/>
    </row>
    <row r="47412" spans="5:5" ht="12" customHeight="1">
      <c r="E47412" s="576"/>
    </row>
    <row r="47413" spans="5:5" ht="12" customHeight="1">
      <c r="E47413" s="576"/>
    </row>
    <row r="47414" spans="5:5" ht="12" customHeight="1">
      <c r="E47414" s="576"/>
    </row>
    <row r="47415" spans="5:5" ht="12" customHeight="1">
      <c r="E47415" s="576"/>
    </row>
    <row r="47416" spans="5:5" ht="12" customHeight="1">
      <c r="E47416" s="576"/>
    </row>
    <row r="47417" spans="5:5" ht="12" customHeight="1">
      <c r="E47417" s="576"/>
    </row>
    <row r="47418" spans="5:5" ht="12" customHeight="1">
      <c r="E47418" s="576"/>
    </row>
    <row r="47419" spans="5:5" ht="12" customHeight="1">
      <c r="E47419" s="576"/>
    </row>
    <row r="47420" spans="5:5" ht="12" customHeight="1">
      <c r="E47420" s="576"/>
    </row>
    <row r="47421" spans="5:5" ht="12" customHeight="1">
      <c r="E47421" s="576"/>
    </row>
    <row r="47422" spans="5:5" ht="12" customHeight="1">
      <c r="E47422" s="576"/>
    </row>
    <row r="47423" spans="5:5" ht="12" customHeight="1">
      <c r="E47423" s="576"/>
    </row>
    <row r="47424" spans="5:5" ht="12" customHeight="1">
      <c r="E47424" s="576"/>
    </row>
    <row r="47425" spans="5:5" ht="12" customHeight="1">
      <c r="E47425" s="576"/>
    </row>
    <row r="47426" spans="5:5" ht="12" customHeight="1">
      <c r="E47426" s="576"/>
    </row>
    <row r="47427" spans="5:5" ht="12" customHeight="1">
      <c r="E47427" s="576"/>
    </row>
    <row r="47428" spans="5:5" ht="12" customHeight="1">
      <c r="E47428" s="576"/>
    </row>
    <row r="47429" spans="5:5" ht="12" customHeight="1">
      <c r="E47429" s="576"/>
    </row>
    <row r="47430" spans="5:5" ht="12" customHeight="1">
      <c r="E47430" s="576"/>
    </row>
    <row r="47431" spans="5:5" ht="12" customHeight="1">
      <c r="E47431" s="576"/>
    </row>
    <row r="47432" spans="5:5" ht="12" customHeight="1">
      <c r="E47432" s="576"/>
    </row>
    <row r="47433" spans="5:5" ht="12" customHeight="1">
      <c r="E47433" s="576"/>
    </row>
    <row r="47434" spans="5:5" ht="12" customHeight="1">
      <c r="E47434" s="576"/>
    </row>
    <row r="47435" spans="5:5" ht="12" customHeight="1">
      <c r="E47435" s="576"/>
    </row>
    <row r="47436" spans="5:5" ht="12" customHeight="1">
      <c r="E47436" s="576"/>
    </row>
    <row r="47437" spans="5:5" ht="12" customHeight="1">
      <c r="E47437" s="576"/>
    </row>
    <row r="47438" spans="5:5" ht="12" customHeight="1">
      <c r="E47438" s="576"/>
    </row>
    <row r="47439" spans="5:5" ht="12" customHeight="1">
      <c r="E47439" s="576"/>
    </row>
    <row r="47440" spans="5:5" ht="12" customHeight="1">
      <c r="E47440" s="576"/>
    </row>
    <row r="47441" spans="5:5" ht="12" customHeight="1">
      <c r="E47441" s="576"/>
    </row>
    <row r="47442" spans="5:5" ht="12" customHeight="1">
      <c r="E47442" s="576"/>
    </row>
    <row r="47443" spans="5:5" ht="12" customHeight="1">
      <c r="E47443" s="576"/>
    </row>
    <row r="47444" spans="5:5" ht="12" customHeight="1">
      <c r="E47444" s="576"/>
    </row>
    <row r="47445" spans="5:5" ht="12" customHeight="1">
      <c r="E47445" s="576"/>
    </row>
    <row r="47446" spans="5:5" ht="12" customHeight="1">
      <c r="E47446" s="576"/>
    </row>
    <row r="47447" spans="5:5" ht="12" customHeight="1">
      <c r="E47447" s="576"/>
    </row>
    <row r="47448" spans="5:5" ht="12" customHeight="1">
      <c r="E47448" s="576"/>
    </row>
    <row r="47449" spans="5:5" ht="12" customHeight="1">
      <c r="E47449" s="576"/>
    </row>
    <row r="47450" spans="5:5" ht="12" customHeight="1">
      <c r="E47450" s="576"/>
    </row>
    <row r="47451" spans="5:5" ht="12" customHeight="1">
      <c r="E47451" s="576"/>
    </row>
    <row r="47452" spans="5:5" ht="12" customHeight="1">
      <c r="E47452" s="576"/>
    </row>
    <row r="47453" spans="5:5" ht="12" customHeight="1">
      <c r="E47453" s="576"/>
    </row>
    <row r="47454" spans="5:5" ht="12" customHeight="1">
      <c r="E47454" s="576"/>
    </row>
    <row r="47455" spans="5:5" ht="12" customHeight="1">
      <c r="E47455" s="576"/>
    </row>
    <row r="47456" spans="5:5" ht="12" customHeight="1">
      <c r="E47456" s="576"/>
    </row>
    <row r="47457" spans="5:5" ht="12" customHeight="1">
      <c r="E47457" s="576"/>
    </row>
    <row r="47458" spans="5:5" ht="12" customHeight="1">
      <c r="E47458" s="576"/>
    </row>
    <row r="47459" spans="5:5" ht="12" customHeight="1">
      <c r="E47459" s="576"/>
    </row>
    <row r="47460" spans="5:5" ht="12" customHeight="1">
      <c r="E47460" s="576"/>
    </row>
    <row r="47461" spans="5:5" ht="12" customHeight="1">
      <c r="E47461" s="576"/>
    </row>
    <row r="47462" spans="5:5" ht="12" customHeight="1">
      <c r="E47462" s="576"/>
    </row>
    <row r="47463" spans="5:5" ht="12" customHeight="1">
      <c r="E47463" s="576"/>
    </row>
    <row r="47464" spans="5:5" ht="12" customHeight="1">
      <c r="E47464" s="576"/>
    </row>
    <row r="47465" spans="5:5" ht="12" customHeight="1">
      <c r="E47465" s="576"/>
    </row>
    <row r="47466" spans="5:5" ht="12" customHeight="1">
      <c r="E47466" s="576"/>
    </row>
    <row r="47467" spans="5:5" ht="12" customHeight="1">
      <c r="E47467" s="576"/>
    </row>
    <row r="47468" spans="5:5" ht="12" customHeight="1">
      <c r="E47468" s="576"/>
    </row>
    <row r="47469" spans="5:5" ht="12" customHeight="1">
      <c r="E47469" s="576"/>
    </row>
    <row r="47470" spans="5:5" ht="12" customHeight="1">
      <c r="E47470" s="576"/>
    </row>
    <row r="47471" spans="5:5" ht="12" customHeight="1">
      <c r="E47471" s="576"/>
    </row>
    <row r="47472" spans="5:5" ht="12" customHeight="1">
      <c r="E47472" s="576"/>
    </row>
    <row r="47473" spans="5:5" ht="12" customHeight="1">
      <c r="E47473" s="576"/>
    </row>
    <row r="47474" spans="5:5" ht="12" customHeight="1">
      <c r="E47474" s="576"/>
    </row>
    <row r="47475" spans="5:5" ht="12" customHeight="1">
      <c r="E47475" s="576"/>
    </row>
    <row r="47476" spans="5:5" ht="12" customHeight="1">
      <c r="E47476" s="576"/>
    </row>
    <row r="47477" spans="5:5" ht="12" customHeight="1">
      <c r="E47477" s="576"/>
    </row>
    <row r="47478" spans="5:5" ht="12" customHeight="1">
      <c r="E47478" s="576"/>
    </row>
    <row r="47479" spans="5:5" ht="12" customHeight="1">
      <c r="E47479" s="576"/>
    </row>
    <row r="47480" spans="5:5" ht="12" customHeight="1">
      <c r="E47480" s="576"/>
    </row>
    <row r="47481" spans="5:5" ht="12" customHeight="1">
      <c r="E47481" s="576"/>
    </row>
    <row r="47482" spans="5:5" ht="12" customHeight="1">
      <c r="E47482" s="576"/>
    </row>
    <row r="47483" spans="5:5" ht="12" customHeight="1">
      <c r="E47483" s="576"/>
    </row>
    <row r="47484" spans="5:5" ht="12" customHeight="1">
      <c r="E47484" s="576"/>
    </row>
    <row r="47485" spans="5:5" ht="12" customHeight="1">
      <c r="E47485" s="576"/>
    </row>
    <row r="47486" spans="5:5" ht="12" customHeight="1">
      <c r="E47486" s="576"/>
    </row>
    <row r="47487" spans="5:5" ht="12" customHeight="1">
      <c r="E47487" s="576"/>
    </row>
    <row r="47488" spans="5:5" ht="12" customHeight="1">
      <c r="E47488" s="576"/>
    </row>
    <row r="47489" spans="5:5" ht="12" customHeight="1">
      <c r="E47489" s="576"/>
    </row>
    <row r="47490" spans="5:5" ht="12" customHeight="1">
      <c r="E47490" s="576"/>
    </row>
    <row r="47491" spans="5:5" ht="12" customHeight="1">
      <c r="E47491" s="576"/>
    </row>
    <row r="47492" spans="5:5" ht="12" customHeight="1">
      <c r="E47492" s="576"/>
    </row>
    <row r="47493" spans="5:5" ht="12" customHeight="1">
      <c r="E47493" s="576"/>
    </row>
    <row r="47494" spans="5:5" ht="12" customHeight="1">
      <c r="E47494" s="576"/>
    </row>
    <row r="47495" spans="5:5" ht="12" customHeight="1">
      <c r="E47495" s="576"/>
    </row>
    <row r="47496" spans="5:5" ht="12" customHeight="1">
      <c r="E47496" s="576"/>
    </row>
    <row r="47497" spans="5:5" ht="12" customHeight="1">
      <c r="E47497" s="576"/>
    </row>
    <row r="47498" spans="5:5" ht="12" customHeight="1">
      <c r="E47498" s="576"/>
    </row>
    <row r="47499" spans="5:5" ht="12" customHeight="1">
      <c r="E47499" s="576"/>
    </row>
    <row r="47500" spans="5:5" ht="12" customHeight="1">
      <c r="E47500" s="576"/>
    </row>
    <row r="47501" spans="5:5" ht="12" customHeight="1">
      <c r="E47501" s="576"/>
    </row>
    <row r="47502" spans="5:5" ht="12" customHeight="1">
      <c r="E47502" s="576"/>
    </row>
    <row r="47503" spans="5:5" ht="12" customHeight="1">
      <c r="E47503" s="576"/>
    </row>
    <row r="47504" spans="5:5" ht="12" customHeight="1">
      <c r="E47504" s="576"/>
    </row>
    <row r="47505" spans="5:5" ht="12" customHeight="1">
      <c r="E47505" s="576"/>
    </row>
    <row r="47506" spans="5:5" ht="12" customHeight="1">
      <c r="E47506" s="576"/>
    </row>
    <row r="47507" spans="5:5" ht="12" customHeight="1">
      <c r="E47507" s="576"/>
    </row>
    <row r="47508" spans="5:5" ht="12" customHeight="1">
      <c r="E47508" s="576"/>
    </row>
    <row r="47509" spans="5:5" ht="12" customHeight="1">
      <c r="E47509" s="576"/>
    </row>
    <row r="47510" spans="5:5" ht="12" customHeight="1">
      <c r="E47510" s="576"/>
    </row>
    <row r="47511" spans="5:5" ht="12" customHeight="1">
      <c r="E47511" s="576"/>
    </row>
    <row r="47512" spans="5:5" ht="12" customHeight="1">
      <c r="E47512" s="576"/>
    </row>
    <row r="47513" spans="5:5" ht="12" customHeight="1">
      <c r="E47513" s="576"/>
    </row>
    <row r="47514" spans="5:5" ht="12" customHeight="1">
      <c r="E47514" s="576"/>
    </row>
    <row r="47515" spans="5:5" ht="12" customHeight="1">
      <c r="E47515" s="576"/>
    </row>
    <row r="47516" spans="5:5" ht="12" customHeight="1">
      <c r="E47516" s="576"/>
    </row>
    <row r="47517" spans="5:5" ht="12" customHeight="1">
      <c r="E47517" s="576"/>
    </row>
    <row r="47518" spans="5:5" ht="12" customHeight="1">
      <c r="E47518" s="576"/>
    </row>
    <row r="47519" spans="5:5" ht="12" customHeight="1">
      <c r="E47519" s="576"/>
    </row>
    <row r="47520" spans="5:5" ht="12" customHeight="1">
      <c r="E47520" s="576"/>
    </row>
    <row r="47521" spans="5:5" ht="12" customHeight="1">
      <c r="E47521" s="576"/>
    </row>
    <row r="47522" spans="5:5" ht="12" customHeight="1">
      <c r="E47522" s="576"/>
    </row>
    <row r="47523" spans="5:5" ht="12" customHeight="1">
      <c r="E47523" s="576"/>
    </row>
    <row r="47524" spans="5:5" ht="12" customHeight="1">
      <c r="E47524" s="576"/>
    </row>
    <row r="47525" spans="5:5" ht="12" customHeight="1">
      <c r="E47525" s="576"/>
    </row>
    <row r="47526" spans="5:5" ht="12" customHeight="1">
      <c r="E47526" s="576"/>
    </row>
    <row r="47527" spans="5:5" ht="12" customHeight="1">
      <c r="E47527" s="576"/>
    </row>
    <row r="47528" spans="5:5" ht="12" customHeight="1">
      <c r="E47528" s="576"/>
    </row>
    <row r="47529" spans="5:5" ht="12" customHeight="1">
      <c r="E47529" s="576"/>
    </row>
    <row r="47530" spans="5:5" ht="12" customHeight="1">
      <c r="E47530" s="576"/>
    </row>
    <row r="47531" spans="5:5" ht="12" customHeight="1">
      <c r="E47531" s="576"/>
    </row>
    <row r="47532" spans="5:5" ht="12" customHeight="1">
      <c r="E47532" s="576"/>
    </row>
    <row r="47533" spans="5:5" ht="12" customHeight="1">
      <c r="E47533" s="576"/>
    </row>
    <row r="47534" spans="5:5" ht="12" customHeight="1">
      <c r="E47534" s="576"/>
    </row>
    <row r="47535" spans="5:5" ht="12" customHeight="1">
      <c r="E47535" s="576"/>
    </row>
    <row r="47536" spans="5:5" ht="12" customHeight="1">
      <c r="E47536" s="576"/>
    </row>
    <row r="47537" spans="5:5" ht="12" customHeight="1">
      <c r="E47537" s="576"/>
    </row>
    <row r="47538" spans="5:5" ht="12" customHeight="1">
      <c r="E47538" s="576"/>
    </row>
    <row r="47539" spans="5:5" ht="12" customHeight="1">
      <c r="E47539" s="576"/>
    </row>
    <row r="47540" spans="5:5" ht="12" customHeight="1">
      <c r="E47540" s="576"/>
    </row>
    <row r="47541" spans="5:5" ht="12" customHeight="1">
      <c r="E47541" s="576"/>
    </row>
    <row r="47542" spans="5:5" ht="12" customHeight="1">
      <c r="E47542" s="576"/>
    </row>
    <row r="47543" spans="5:5" ht="12" customHeight="1">
      <c r="E47543" s="576"/>
    </row>
    <row r="47544" spans="5:5" ht="12" customHeight="1">
      <c r="E47544" s="576"/>
    </row>
    <row r="47545" spans="5:5" ht="12" customHeight="1">
      <c r="E47545" s="576"/>
    </row>
    <row r="47546" spans="5:5" ht="12" customHeight="1">
      <c r="E47546" s="576"/>
    </row>
    <row r="47547" spans="5:5" ht="12" customHeight="1">
      <c r="E47547" s="576"/>
    </row>
    <row r="47548" spans="5:5" ht="12" customHeight="1">
      <c r="E47548" s="576"/>
    </row>
    <row r="47549" spans="5:5" ht="12" customHeight="1">
      <c r="E47549" s="576"/>
    </row>
    <row r="47550" spans="5:5" ht="12" customHeight="1">
      <c r="E47550" s="576"/>
    </row>
    <row r="47551" spans="5:5" ht="12" customHeight="1">
      <c r="E47551" s="576"/>
    </row>
    <row r="47552" spans="5:5" ht="12" customHeight="1">
      <c r="E47552" s="576"/>
    </row>
    <row r="47553" spans="5:5" ht="12" customHeight="1">
      <c r="E47553" s="576"/>
    </row>
    <row r="47554" spans="5:5" ht="12" customHeight="1">
      <c r="E47554" s="576"/>
    </row>
    <row r="47555" spans="5:5" ht="12" customHeight="1">
      <c r="E47555" s="576"/>
    </row>
    <row r="47556" spans="5:5" ht="12" customHeight="1">
      <c r="E47556" s="576"/>
    </row>
    <row r="47557" spans="5:5" ht="12" customHeight="1">
      <c r="E47557" s="576"/>
    </row>
    <row r="47558" spans="5:5" ht="12" customHeight="1">
      <c r="E47558" s="576"/>
    </row>
    <row r="47559" spans="5:5" ht="12" customHeight="1">
      <c r="E47559" s="576"/>
    </row>
    <row r="47560" spans="5:5" ht="12" customHeight="1">
      <c r="E47560" s="576"/>
    </row>
    <row r="47561" spans="5:5" ht="12" customHeight="1">
      <c r="E47561" s="576"/>
    </row>
    <row r="47562" spans="5:5" ht="12" customHeight="1">
      <c r="E47562" s="576"/>
    </row>
    <row r="47563" spans="5:5" ht="12" customHeight="1">
      <c r="E47563" s="576"/>
    </row>
    <row r="47564" spans="5:5" ht="12" customHeight="1">
      <c r="E47564" s="576"/>
    </row>
    <row r="47565" spans="5:5" ht="12" customHeight="1">
      <c r="E47565" s="576"/>
    </row>
    <row r="47566" spans="5:5" ht="12" customHeight="1">
      <c r="E47566" s="576"/>
    </row>
    <row r="47567" spans="5:5" ht="12" customHeight="1">
      <c r="E47567" s="576"/>
    </row>
    <row r="47568" spans="5:5" ht="12" customHeight="1">
      <c r="E47568" s="576"/>
    </row>
    <row r="47569" spans="5:5" ht="12" customHeight="1">
      <c r="E47569" s="576"/>
    </row>
    <row r="47570" spans="5:5" ht="12" customHeight="1">
      <c r="E47570" s="576"/>
    </row>
    <row r="47571" spans="5:5" ht="12" customHeight="1">
      <c r="E47571" s="576"/>
    </row>
    <row r="47572" spans="5:5" ht="12" customHeight="1">
      <c r="E47572" s="576"/>
    </row>
    <row r="47573" spans="5:5" ht="12" customHeight="1">
      <c r="E47573" s="576"/>
    </row>
    <row r="47574" spans="5:5" ht="12" customHeight="1">
      <c r="E47574" s="576"/>
    </row>
    <row r="47575" spans="5:5" ht="12" customHeight="1">
      <c r="E47575" s="576"/>
    </row>
    <row r="47576" spans="5:5" ht="12" customHeight="1">
      <c r="E47576" s="576"/>
    </row>
    <row r="47577" spans="5:5" ht="12" customHeight="1">
      <c r="E47577" s="576"/>
    </row>
    <row r="47578" spans="5:5" ht="12" customHeight="1">
      <c r="E47578" s="576"/>
    </row>
    <row r="47579" spans="5:5" ht="12" customHeight="1">
      <c r="E47579" s="576"/>
    </row>
    <row r="47580" spans="5:5" ht="12" customHeight="1">
      <c r="E47580" s="576"/>
    </row>
    <row r="47581" spans="5:5" ht="12" customHeight="1">
      <c r="E47581" s="576"/>
    </row>
    <row r="47582" spans="5:5" ht="12" customHeight="1">
      <c r="E47582" s="576"/>
    </row>
    <row r="47583" spans="5:5" ht="12" customHeight="1">
      <c r="E47583" s="576"/>
    </row>
    <row r="47584" spans="5:5" ht="12" customHeight="1">
      <c r="E47584" s="576"/>
    </row>
    <row r="47585" spans="5:5" ht="12" customHeight="1">
      <c r="E47585" s="576"/>
    </row>
    <row r="47586" spans="5:5" ht="12" customHeight="1">
      <c r="E47586" s="576"/>
    </row>
    <row r="47587" spans="5:5" ht="12" customHeight="1">
      <c r="E47587" s="576"/>
    </row>
    <row r="47588" spans="5:5" ht="12" customHeight="1">
      <c r="E47588" s="576"/>
    </row>
    <row r="47589" spans="5:5" ht="12" customHeight="1">
      <c r="E47589" s="576"/>
    </row>
    <row r="47590" spans="5:5" ht="12" customHeight="1">
      <c r="E47590" s="576"/>
    </row>
    <row r="47591" spans="5:5" ht="12" customHeight="1">
      <c r="E47591" s="576"/>
    </row>
    <row r="47592" spans="5:5" ht="12" customHeight="1">
      <c r="E47592" s="576"/>
    </row>
    <row r="47593" spans="5:5" ht="12" customHeight="1">
      <c r="E47593" s="576"/>
    </row>
    <row r="47594" spans="5:5" ht="12" customHeight="1">
      <c r="E47594" s="576"/>
    </row>
    <row r="47595" spans="5:5" ht="12" customHeight="1">
      <c r="E47595" s="576"/>
    </row>
    <row r="47596" spans="5:5" ht="12" customHeight="1">
      <c r="E47596" s="576"/>
    </row>
    <row r="47597" spans="5:5" ht="12" customHeight="1">
      <c r="E47597" s="576"/>
    </row>
    <row r="47598" spans="5:5" ht="12" customHeight="1">
      <c r="E47598" s="576"/>
    </row>
    <row r="47599" spans="5:5" ht="12" customHeight="1">
      <c r="E47599" s="576"/>
    </row>
    <row r="47600" spans="5:5" ht="12" customHeight="1">
      <c r="E47600" s="576"/>
    </row>
    <row r="47601" spans="5:5" ht="12" customHeight="1">
      <c r="E47601" s="576"/>
    </row>
    <row r="47602" spans="5:5" ht="12" customHeight="1">
      <c r="E47602" s="576"/>
    </row>
    <row r="47603" spans="5:5" ht="12" customHeight="1">
      <c r="E47603" s="576"/>
    </row>
    <row r="47604" spans="5:5" ht="12" customHeight="1">
      <c r="E47604" s="576"/>
    </row>
    <row r="47605" spans="5:5" ht="12" customHeight="1">
      <c r="E47605" s="576"/>
    </row>
    <row r="47606" spans="5:5" ht="12" customHeight="1">
      <c r="E47606" s="576"/>
    </row>
    <row r="47607" spans="5:5" ht="12" customHeight="1">
      <c r="E47607" s="576"/>
    </row>
    <row r="47608" spans="5:5" ht="12" customHeight="1">
      <c r="E47608" s="576"/>
    </row>
    <row r="47609" spans="5:5" ht="12" customHeight="1">
      <c r="E47609" s="576"/>
    </row>
    <row r="47610" spans="5:5" ht="12" customHeight="1">
      <c r="E47610" s="576"/>
    </row>
    <row r="47611" spans="5:5" ht="12" customHeight="1">
      <c r="E47611" s="576"/>
    </row>
    <row r="47612" spans="5:5" ht="12" customHeight="1">
      <c r="E47612" s="576"/>
    </row>
    <row r="47613" spans="5:5" ht="12" customHeight="1">
      <c r="E47613" s="576"/>
    </row>
    <row r="47614" spans="5:5" ht="12" customHeight="1">
      <c r="E47614" s="576"/>
    </row>
    <row r="47615" spans="5:5" ht="12" customHeight="1">
      <c r="E47615" s="576"/>
    </row>
    <row r="47616" spans="5:5" ht="12" customHeight="1">
      <c r="E47616" s="576"/>
    </row>
    <row r="47617" spans="5:5" ht="12" customHeight="1">
      <c r="E47617" s="576"/>
    </row>
    <row r="47618" spans="5:5" ht="12" customHeight="1">
      <c r="E47618" s="576"/>
    </row>
    <row r="47619" spans="5:5" ht="12" customHeight="1">
      <c r="E47619" s="576"/>
    </row>
    <row r="47620" spans="5:5" ht="12" customHeight="1">
      <c r="E47620" s="576"/>
    </row>
    <row r="47621" spans="5:5" ht="12" customHeight="1">
      <c r="E47621" s="576"/>
    </row>
    <row r="47622" spans="5:5" ht="12" customHeight="1">
      <c r="E47622" s="576"/>
    </row>
    <row r="47623" spans="5:5" ht="12" customHeight="1">
      <c r="E47623" s="576"/>
    </row>
    <row r="47624" spans="5:5" ht="12" customHeight="1">
      <c r="E47624" s="576"/>
    </row>
    <row r="47625" spans="5:5" ht="12" customHeight="1">
      <c r="E47625" s="576"/>
    </row>
    <row r="47626" spans="5:5" ht="12" customHeight="1">
      <c r="E47626" s="576"/>
    </row>
    <row r="47627" spans="5:5" ht="12" customHeight="1">
      <c r="E47627" s="576"/>
    </row>
    <row r="47628" spans="5:5" ht="12" customHeight="1">
      <c r="E47628" s="576"/>
    </row>
    <row r="47629" spans="5:5" ht="12" customHeight="1">
      <c r="E47629" s="576"/>
    </row>
    <row r="47630" spans="5:5" ht="12" customHeight="1">
      <c r="E47630" s="576"/>
    </row>
    <row r="47631" spans="5:5" ht="12" customHeight="1">
      <c r="E47631" s="576"/>
    </row>
    <row r="47632" spans="5:5" ht="12" customHeight="1">
      <c r="E47632" s="576"/>
    </row>
    <row r="47633" spans="5:5" ht="12" customHeight="1">
      <c r="E47633" s="576"/>
    </row>
    <row r="47634" spans="5:5" ht="12" customHeight="1">
      <c r="E47634" s="576"/>
    </row>
    <row r="47635" spans="5:5" ht="12" customHeight="1">
      <c r="E47635" s="576"/>
    </row>
    <row r="47636" spans="5:5" ht="12" customHeight="1">
      <c r="E47636" s="576"/>
    </row>
    <row r="47637" spans="5:5" ht="12" customHeight="1">
      <c r="E47637" s="576"/>
    </row>
    <row r="47638" spans="5:5" ht="12" customHeight="1">
      <c r="E47638" s="576"/>
    </row>
    <row r="47639" spans="5:5" ht="12" customHeight="1">
      <c r="E47639" s="576"/>
    </row>
    <row r="47640" spans="5:5" ht="12" customHeight="1">
      <c r="E47640" s="576"/>
    </row>
    <row r="47641" spans="5:5" ht="12" customHeight="1">
      <c r="E47641" s="576"/>
    </row>
    <row r="47642" spans="5:5" ht="12" customHeight="1">
      <c r="E47642" s="576"/>
    </row>
  </sheetData>
  <sheetProtection algorithmName="SHA-512" hashValue="07VXNqszlaxvfDM4UmTGb4ty13N/M1ZbbgcPJXr0obL8CjdT9S6UhS22nsSI0zf/6FFo8p3t56XigQZpLQOvKQ==" saltValue="glBUR7mmOdNMGxwiZj83eQ==" spinCount="100000" sheet="1" objects="1" scenarios="1"/>
  <protectedRanges>
    <protectedRange algorithmName="SHA-512" hashValue="/U26fcal0DY5fh0yDJXteUklaf11/1djXxJpGQLQp13OFKdaaq0rPrOV3cVCAnN7Qok1ylLhy6uQfTUUpgsYaA==" saltValue="P6DUc79F3XhpExsT+NDLbw==" spinCount="100000" sqref="EF1:EG1048575" name="区域1"/>
  </protectedRanges>
  <autoFilter ref="A1:EB3487"/>
  <phoneticPr fontId="1" type="noConversion"/>
  <dataValidations count="1">
    <dataValidation allowBlank="1" showErrorMessage="1" promptTitle="严禁修改" prompt="严禁修改" sqref="D2:D745"/>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另存工作簿" altText="另存为">
                <anchor moveWithCells="1">
                  <from>
                    <xdr:col>0</xdr:col>
                    <xdr:colOff>0</xdr:colOff>
                    <xdr:row>0</xdr:row>
                    <xdr:rowOff>0</xdr:rowOff>
                  </from>
                  <to>
                    <xdr:col>1</xdr:col>
                    <xdr:colOff>390525</xdr:colOff>
                    <xdr:row>0</xdr:row>
                    <xdr:rowOff>428625</xdr:rowOff>
                  </to>
                </anchor>
              </controlPr>
            </control>
          </mc:Choice>
        </mc:AlternateContent>
        <mc:AlternateContent xmlns:mc="http://schemas.openxmlformats.org/markup-compatibility/2006">
          <mc:Choice Requires="x14">
            <control shapeId="12296" r:id="rId5" name="Button 8">
              <controlPr defaultSize="0" print="0" autoFill="0" autoPict="0" macro="[0]!清除数据" altText="另存为">
                <anchor moveWithCells="1">
                  <from>
                    <xdr:col>2</xdr:col>
                    <xdr:colOff>190500</xdr:colOff>
                    <xdr:row>0</xdr:row>
                    <xdr:rowOff>0</xdr:rowOff>
                  </from>
                  <to>
                    <xdr:col>2</xdr:col>
                    <xdr:colOff>1276350</xdr:colOff>
                    <xdr:row>0</xdr:row>
                    <xdr:rowOff>428625</xdr:rowOff>
                  </to>
                </anchor>
              </controlPr>
            </control>
          </mc:Choice>
        </mc:AlternateContent>
        <mc:AlternateContent xmlns:mc="http://schemas.openxmlformats.org/markup-compatibility/2006">
          <mc:Choice Requires="x14">
            <control shapeId="12297" r:id="rId6" name="Button 9">
              <controlPr defaultSize="0" print="0" autoFill="0" autoPict="0" macro="[0]!追加数据" altText="另存为">
                <anchor moveWithCells="1">
                  <from>
                    <xdr:col>3</xdr:col>
                    <xdr:colOff>514350</xdr:colOff>
                    <xdr:row>0</xdr:row>
                    <xdr:rowOff>0</xdr:rowOff>
                  </from>
                  <to>
                    <xdr:col>4</xdr:col>
                    <xdr:colOff>0</xdr:colOff>
                    <xdr:row>0</xdr:row>
                    <xdr:rowOff>428625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0000"/>
  </sheetPr>
  <dimension ref="A1:N22"/>
  <sheetViews>
    <sheetView view="pageBreakPreview" zoomScale="85" zoomScaleNormal="80" zoomScaleSheetLayoutView="85" workbookViewId="0">
      <selection activeCell="K11" sqref="K11"/>
    </sheetView>
  </sheetViews>
  <sheetFormatPr defaultColWidth="9" defaultRowHeight="25.5"/>
  <cols>
    <col min="1" max="1" width="17.375" style="502" bestFit="1" customWidth="1"/>
    <col min="2" max="2" width="36.375" style="502" bestFit="1" customWidth="1"/>
    <col min="3" max="3" width="18.25" style="502" customWidth="1"/>
    <col min="4" max="4" width="11" style="502" bestFit="1" customWidth="1"/>
    <col min="5" max="5" width="14.125" style="502" bestFit="1" customWidth="1"/>
    <col min="6" max="6" width="20" style="502" bestFit="1" customWidth="1"/>
    <col min="7" max="7" width="29.125" style="505" bestFit="1" customWidth="1"/>
    <col min="8" max="8" width="12.5" style="502" bestFit="1" customWidth="1"/>
    <col min="9" max="9" width="11.875" style="502" customWidth="1"/>
    <col min="10" max="10" width="21.75" style="502" bestFit="1" customWidth="1"/>
    <col min="11" max="11" width="11.5" style="502" customWidth="1"/>
    <col min="12" max="12" width="53.25" style="502" bestFit="1" customWidth="1"/>
    <col min="13" max="16384" width="9" style="502"/>
  </cols>
  <sheetData>
    <row r="1" spans="1:14" ht="29.25">
      <c r="A1" s="288" t="s">
        <v>270</v>
      </c>
      <c r="B1" s="501">
        <v>119</v>
      </c>
      <c r="C1" s="291" t="str">
        <f>(LEFT(数据表!F3,2))&amp;TEXT(COUNTA(数据表!B2:B3999),0)</f>
        <v>0</v>
      </c>
      <c r="D1" s="289" t="s">
        <v>185</v>
      </c>
      <c r="E1" s="289" t="s">
        <v>186</v>
      </c>
      <c r="F1" s="289" t="s">
        <v>187</v>
      </c>
      <c r="G1" s="408" t="str">
        <f>(LEFT(数据表!F3,2))&amp;"    "&amp;TEXT(COUNTA(数据表!B2:B3999),0)</f>
        <v xml:space="preserve">    0</v>
      </c>
      <c r="H1" s="289" t="s">
        <v>185</v>
      </c>
      <c r="I1" s="289" t="s">
        <v>186</v>
      </c>
      <c r="J1" s="289" t="s">
        <v>187</v>
      </c>
      <c r="K1" s="506" t="s">
        <v>277</v>
      </c>
      <c r="L1" s="569"/>
      <c r="M1" s="89"/>
      <c r="N1" s="89"/>
    </row>
    <row r="2" spans="1:14" ht="29.25">
      <c r="A2" s="288" t="s">
        <v>271</v>
      </c>
      <c r="B2" s="291">
        <f>E12+E11-SUMIFS(I1:I14,K1:K14,"-")+SUMIFS(数据表!H1:H3999,数据表!B1:B3999,"&lt;&gt;""")</f>
        <v>0</v>
      </c>
      <c r="C2" s="292" t="s">
        <v>188</v>
      </c>
      <c r="D2" s="293">
        <f>COUNTIFS(数据表!G1:G3999,C2,数据表!B1:B3999,"&lt;&gt;""")-H2</f>
        <v>0</v>
      </c>
      <c r="E2" s="292">
        <f>SUMIFS(数据表!H1:H3999,数据表!G1:G3999,C2,数据表!B1:B3999,"&lt;&gt;""",数据表!N1:N3999,"&lt;&gt;G2")-I2</f>
        <v>0</v>
      </c>
      <c r="F2" s="293">
        <f>SUMIFS(数据表!I1:I3999,数据表!G1:G3999,C2,数据表!B1:B3999,"&lt;&gt;""",数据表!N1:N3999,"&lt;&gt;G2")-J2</f>
        <v>0</v>
      </c>
      <c r="G2" s="290" t="s">
        <v>189</v>
      </c>
      <c r="H2" s="291">
        <f>COUNTIFS(数据表!N1:N3999,G2,数据表!B1:B3999,"&lt;&gt;""",数据表!G1:G3999,C2)</f>
        <v>0</v>
      </c>
      <c r="I2" s="293">
        <f>SUMIFS(数据表!H1:H3999,数据表!N1:N3999,G2,数据表!B1:B3999,"&lt;&gt;""",数据表!G1:G3999,C2)</f>
        <v>0</v>
      </c>
      <c r="J2" s="293">
        <f>SUMIFS(数据表!I1:I3999,数据表!N1:N3999,G2,数据表!B1:B3999,"&lt;&gt;""",数据表!G1:G3999,C2)</f>
        <v>0</v>
      </c>
      <c r="K2" s="503"/>
      <c r="L2" s="569"/>
      <c r="M2" s="89"/>
      <c r="N2" s="89"/>
    </row>
    <row r="3" spans="1:14" ht="29.25">
      <c r="A3" s="288" t="s">
        <v>272</v>
      </c>
      <c r="B3" s="291">
        <f>ROUND((SUMIFS(数据表!I1:I3999,数据表!B1:B3999,"&lt;&gt;""")+B1+F12+F11-SUMIFS(J1:J14,K1:K14,"-")),0)</f>
        <v>119</v>
      </c>
      <c r="C3" s="292" t="s">
        <v>190</v>
      </c>
      <c r="D3" s="292">
        <f>COUNTIFS(数据表!G1:G3999,C3,数据表!B1:B3999,"&lt;&gt;""")-H3</f>
        <v>0</v>
      </c>
      <c r="E3" s="292">
        <f>SUMIFS(数据表!H1:H3999,数据表!G1:G3999,C3,数据表!B1:B3999,"&lt;&gt;""",数据表!N1:N3999,"&lt;&gt;G3")-I3</f>
        <v>0</v>
      </c>
      <c r="F3" s="293">
        <f>SUMIFS(数据表!I1:I3999,数据表!G1:G3999,C3,数据表!B1:B3999,"&lt;&gt;""",数据表!N1:N3999,"&lt;&gt;G3")-J3</f>
        <v>0</v>
      </c>
      <c r="G3" s="290" t="s">
        <v>189</v>
      </c>
      <c r="H3" s="291">
        <f>COUNTIFS(数据表!N1:N3999,G3,数据表!B1:B3999,"&lt;&gt;""",数据表!G1:G3999,C3)</f>
        <v>0</v>
      </c>
      <c r="I3" s="293">
        <f>SUMIFS(数据表!H1:H3999,数据表!N1:N3999,G3,数据表!B1:B3999,"&lt;&gt;""",数据表!G1:G3999,C3)</f>
        <v>0</v>
      </c>
      <c r="J3" s="293">
        <f>SUMIFS(数据表!I1:I3999,数据表!N1:N3999,G3,数据表!B1:B3999,"&lt;&gt;""",数据表!G1:G3999,C3)</f>
        <v>0</v>
      </c>
      <c r="K3" s="503"/>
      <c r="L3" s="569"/>
      <c r="M3" s="89"/>
      <c r="N3" s="89"/>
    </row>
    <row r="4" spans="1:14" ht="29.25">
      <c r="A4" s="288" t="s">
        <v>266</v>
      </c>
      <c r="B4" s="292">
        <f>IF(B5="",SUM(数据表!CG2:CG3999)+C11+C12,B5)</f>
        <v>0</v>
      </c>
      <c r="C4" s="292" t="s">
        <v>191</v>
      </c>
      <c r="D4" s="292">
        <f>COUNTIFS(数据表!G1:G3999,C4,数据表!B1:B3999,"&lt;&gt;""")-H4</f>
        <v>0</v>
      </c>
      <c r="E4" s="292">
        <f>SUMIFS(数据表!H1:H3999,数据表!G1:G3999,C4,数据表!B1:B3999,"&lt;&gt;""",数据表!N1:N3999,"&lt;&gt;G4")-I4</f>
        <v>0</v>
      </c>
      <c r="F4" s="293">
        <f>SUMIFS(数据表!I1:I3999,数据表!G1:G3999,C4,数据表!B1:B3999,"&lt;&gt;""",数据表!N1:N3999,"&lt;&gt;G4")-J4</f>
        <v>0</v>
      </c>
      <c r="G4" s="294" t="s">
        <v>189</v>
      </c>
      <c r="H4" s="295">
        <f>COUNTIFS(数据表!N1:N3999,G4,数据表!B1:B3999,"&lt;&gt;""",数据表!G1:G3999,C4)</f>
        <v>0</v>
      </c>
      <c r="I4" s="296">
        <f>SUMIFS(数据表!H1:H3999,数据表!N1:N3999,G4,数据表!B1:B3999,"&lt;&gt;""",数据表!G1:G3999,C4)</f>
        <v>0</v>
      </c>
      <c r="J4" s="296">
        <f>SUMIFS(数据表!I1:I3999,数据表!N1:N3999,G4,数据表!B1:B3999,"&lt;&gt;""",数据表!G1:G3999,C4)</f>
        <v>0</v>
      </c>
      <c r="K4" s="503"/>
      <c r="L4" s="569"/>
      <c r="M4" s="89"/>
      <c r="N4" s="89"/>
    </row>
    <row r="5" spans="1:14" ht="29.25">
      <c r="A5" s="297"/>
      <c r="B5" s="89"/>
      <c r="C5" s="292" t="s">
        <v>192</v>
      </c>
      <c r="D5" s="292">
        <f>COUNTIFS(数据表!G1:G3999,C5,数据表!B1:B3999,"&lt;&gt;""")-H5</f>
        <v>0</v>
      </c>
      <c r="E5" s="292">
        <f>SUMIFS(数据表!H1:H3999,数据表!G1:G3999,C5,数据表!B1:B3999,"&lt;&gt;""",数据表!N1:N3999,"&lt;&gt;G5")-I5</f>
        <v>0</v>
      </c>
      <c r="F5" s="293">
        <f>SUMIFS(数据表!I1:I3999,数据表!G1:G3999,C5,数据表!B1:B3999,"&lt;&gt;""",数据表!N1:N3999,"&lt;&gt;G5")-J5</f>
        <v>0</v>
      </c>
      <c r="G5" s="294" t="s">
        <v>189</v>
      </c>
      <c r="H5" s="295">
        <f>COUNTIFS(数据表!N1:N3999,G5,数据表!B1:B3999,"&lt;&gt;""",数据表!G1:G3999,C5)</f>
        <v>0</v>
      </c>
      <c r="I5" s="296">
        <f>SUMIFS(数据表!H1:H3999,数据表!N1:N3999,G5,数据表!B1:B3999,"&lt;&gt;""",数据表!G1:G3999,C5)</f>
        <v>0</v>
      </c>
      <c r="J5" s="296">
        <f>SUMIFS(数据表!I1:I3999,数据表!N1:N3999,G5,数据表!B1:B3999,"&lt;&gt;""",数据表!G1:G3999,C5)</f>
        <v>0</v>
      </c>
      <c r="K5" s="503"/>
      <c r="L5" s="569"/>
      <c r="M5" s="89"/>
      <c r="N5" s="89"/>
    </row>
    <row r="6" spans="1:14" ht="29.25">
      <c r="A6" s="288" t="s">
        <v>193</v>
      </c>
      <c r="B6" s="291">
        <f>数据表!D2</f>
        <v>0</v>
      </c>
      <c r="C6" s="292" t="s">
        <v>194</v>
      </c>
      <c r="D6" s="292">
        <f>COUNTIFS(数据表!G1:G3999,C6,数据表!B1:B3999,"&lt;&gt;""")-H6</f>
        <v>0</v>
      </c>
      <c r="E6" s="292">
        <f>SUMIFS(数据表!H1:H3999,数据表!G1:G3999,C6,数据表!B1:B3999,"&lt;&gt;""",数据表!N1:N3999,"&lt;&gt;G6")-I6</f>
        <v>0</v>
      </c>
      <c r="F6" s="293">
        <f>SUMIFS(数据表!I1:I3999,数据表!G1:G3999,C6,数据表!B1:B3999,"&lt;&gt;""",数据表!N1:N3999,"&lt;&gt;G6")-J6</f>
        <v>0</v>
      </c>
      <c r="G6" s="294" t="s">
        <v>195</v>
      </c>
      <c r="H6" s="296">
        <f>COUNTIFS(数据表!N1:N3999,G6,数据表!B1:B3999,"&lt;&gt;""",数据表!G1:G3999,C6)</f>
        <v>0</v>
      </c>
      <c r="I6" s="296">
        <f>SUMIFS(数据表!H1:H3999,数据表!N1:N3999,G6,数据表!B1:B3999,"&lt;&gt;""",数据表!G1:G3999,C6)</f>
        <v>0</v>
      </c>
      <c r="J6" s="296">
        <f>SUMIFS(数据表!I1:I3999,数据表!N1:N3999,G6,数据表!B1:B3999,"&lt;&gt;""",数据表!G1:G3999,C6)</f>
        <v>0</v>
      </c>
      <c r="K6" s="503"/>
      <c r="L6" s="569"/>
      <c r="M6" s="89"/>
      <c r="N6" s="89"/>
    </row>
    <row r="7" spans="1:14" ht="29.25">
      <c r="A7" s="288" t="s">
        <v>196</v>
      </c>
      <c r="B7" s="298">
        <f>数据表!C2</f>
        <v>0</v>
      </c>
      <c r="C7" s="296" t="s">
        <v>197</v>
      </c>
      <c r="D7" s="296">
        <f>SUM(D2:D5)-H11</f>
        <v>0</v>
      </c>
      <c r="E7" s="296">
        <f>SUM(E2:E5)-I11</f>
        <v>0</v>
      </c>
      <c r="F7" s="296">
        <f>SUM(F2:F5)-J11</f>
        <v>0</v>
      </c>
      <c r="G7" s="294" t="s">
        <v>510</v>
      </c>
      <c r="H7" s="295">
        <f>COUNTIFS(数据表!N1:N3999,G7,数据表!B1:B3999,"&lt;&gt;""")</f>
        <v>0</v>
      </c>
      <c r="I7" s="295">
        <f>SUMIFS(数据表!H1:H3999,数据表!N1:N3999,G7,数据表!B1:B3999,"&lt;&gt;""")</f>
        <v>0</v>
      </c>
      <c r="J7" s="295">
        <f>SUMIFS(数据表!I1:I3999,数据表!N1:N3999,G7,数据表!B1:B3999,"&lt;&gt;""")</f>
        <v>0</v>
      </c>
      <c r="K7" s="503"/>
      <c r="L7" s="569"/>
      <c r="M7" s="89"/>
      <c r="N7" s="89"/>
    </row>
    <row r="8" spans="1:14" ht="29.25">
      <c r="A8" s="297" t="s">
        <v>198</v>
      </c>
      <c r="B8" s="298" t="str">
        <f>IFERROR(VLOOKUP(B6,车辆信息!A1:P500,3,FALSE),"车牌错误,注意核对")</f>
        <v>车牌错误,注意核对</v>
      </c>
      <c r="C8" s="89"/>
      <c r="D8" s="89"/>
      <c r="E8" s="299"/>
      <c r="F8" s="292"/>
      <c r="G8" s="294" t="s">
        <v>199</v>
      </c>
      <c r="H8" s="296">
        <f>COUNTIFS(数据表!N1:N3999,G8,数据表!B1:B3999,"&lt;&gt;""")</f>
        <v>0</v>
      </c>
      <c r="I8" s="296">
        <f>SUMIFS(数据表!H1:H3999,数据表!N1:N3999,G8,数据表!B1:B3999,"&lt;&gt;""")</f>
        <v>0</v>
      </c>
      <c r="J8" s="296">
        <f>SUMIFS(数据表!I1:I3999,数据表!N1:N3999,G8,数据表!B1:B3999,"&lt;&gt;""")</f>
        <v>0</v>
      </c>
      <c r="K8" s="503"/>
      <c r="L8" s="569"/>
      <c r="M8" s="89"/>
      <c r="N8" s="89"/>
    </row>
    <row r="9" spans="1:14" ht="29.25">
      <c r="A9" s="297" t="s">
        <v>200</v>
      </c>
      <c r="B9" s="419" t="str">
        <f>IFERROR(VLOOKUP(B6,车辆信息!A1:P500,2,FALSE),"车牌错误,注意核对")</f>
        <v>车牌错误,注意核对</v>
      </c>
      <c r="C9" s="89"/>
      <c r="D9" s="89"/>
      <c r="E9" s="89"/>
      <c r="F9" s="89"/>
      <c r="G9" s="300" t="s">
        <v>273</v>
      </c>
      <c r="H9" s="295">
        <f>COUNTIFS(数据表!N1:N3999,G9,数据表!B1:B3999,"&lt;&gt;""")</f>
        <v>0</v>
      </c>
      <c r="I9" s="295">
        <f>SUMIFS(数据表!H1:H3999,数据表!N1:N3999,G9,数据表!B1:B3999,"&lt;&gt;""")</f>
        <v>0</v>
      </c>
      <c r="J9" s="295">
        <f>SUMIFS(数据表!I1:I3999,数据表!N1:N3999,G9,数据表!B1:B3999,"&lt;&gt;""")</f>
        <v>0</v>
      </c>
      <c r="K9" s="503"/>
      <c r="L9" s="569"/>
      <c r="M9" s="89"/>
      <c r="N9" s="89"/>
    </row>
    <row r="10" spans="1:14" ht="29.25">
      <c r="A10" s="293" t="s">
        <v>269</v>
      </c>
      <c r="B10" s="301" t="str">
        <f ca="1">TEXT(数据表!E2,"emmdd")&amp;TEXT(NOW(),"HHMMSS")</f>
        <v>19000100170528</v>
      </c>
      <c r="C10" s="296" t="s">
        <v>276</v>
      </c>
      <c r="D10" s="296" t="s">
        <v>263</v>
      </c>
      <c r="E10" s="296" t="s">
        <v>264</v>
      </c>
      <c r="F10" s="296" t="s">
        <v>265</v>
      </c>
      <c r="G10" s="302" t="s">
        <v>201</v>
      </c>
      <c r="H10" s="296">
        <f>COUNTIFS(数据表!N1:N3999,G10,数据表!B1:B3999,"&lt;&gt;""")</f>
        <v>0</v>
      </c>
      <c r="I10" s="296">
        <f>SUMIFS(数据表!H1:H3999,数据表!N1:N3999,G10,数据表!B1:B3999,"&lt;&gt;""")</f>
        <v>0</v>
      </c>
      <c r="J10" s="296">
        <f>SUMIFS(数据表!I1:I3999,数据表!N1:N3999,G10,数据表!B1:B3999,"&lt;&gt;""")</f>
        <v>0</v>
      </c>
      <c r="K10" s="503"/>
      <c r="L10" s="569"/>
      <c r="M10" s="89"/>
      <c r="N10" s="89"/>
    </row>
    <row r="11" spans="1:14" ht="29.25">
      <c r="A11" s="303"/>
      <c r="B11" s="304" t="s">
        <v>275</v>
      </c>
      <c r="C11" s="504"/>
      <c r="D11" s="504"/>
      <c r="E11" s="504"/>
      <c r="F11" s="504"/>
      <c r="G11" s="300" t="s">
        <v>274</v>
      </c>
      <c r="H11" s="295">
        <f>COUNTIFS(数据表!N2:N3999,G11,数据表!B2:B3999,"&lt;&gt;""")</f>
        <v>0</v>
      </c>
      <c r="I11" s="296">
        <f>SUMIFS(数据表!H2:H3999,数据表!N2:N3999,G11,数据表!B2:B3999,"&lt;&gt;""")</f>
        <v>0</v>
      </c>
      <c r="J11" s="296">
        <f>SUMIFS(数据表!I2:I3999,数据表!N2:N3999,G11,数据表!B2:B3999,"&lt;&gt;""")</f>
        <v>0</v>
      </c>
      <c r="K11" s="503"/>
      <c r="L11" s="569"/>
      <c r="M11" s="89"/>
      <c r="N11" s="89"/>
    </row>
    <row r="12" spans="1:14" ht="29.25">
      <c r="A12" s="305"/>
      <c r="B12" s="304" t="s">
        <v>1618</v>
      </c>
      <c r="C12" s="504"/>
      <c r="D12" s="504"/>
      <c r="E12" s="504"/>
      <c r="F12" s="504"/>
      <c r="G12" s="294" t="s">
        <v>202</v>
      </c>
      <c r="H12" s="296">
        <f>COUNTA(数据表!B2:B3999)-SUM(H2:H11)-D6</f>
        <v>0</v>
      </c>
      <c r="I12" s="296">
        <f>SUMIFS(数据表!H1:H3999,数据表!B1:B3999,"&lt;&gt;""")-SUM(I2:I11)-E6</f>
        <v>0</v>
      </c>
      <c r="J12" s="296">
        <f>SUMIFS(数据表!I1:I3999,数据表!B1:B3999,"&lt;&gt;""")-SUM(J2:J11)-F6</f>
        <v>0</v>
      </c>
      <c r="K12" s="503"/>
      <c r="L12" s="569"/>
      <c r="M12" s="89"/>
      <c r="N12" s="89"/>
    </row>
    <row r="13" spans="1:14" ht="31.5">
      <c r="A13" s="577" t="s">
        <v>1839</v>
      </c>
      <c r="B13" s="578">
        <v>44094</v>
      </c>
      <c r="C13" s="306"/>
      <c r="D13" s="306"/>
      <c r="E13" s="306"/>
      <c r="F13" s="306"/>
      <c r="G13" s="294" t="s">
        <v>262</v>
      </c>
      <c r="H13" s="307">
        <f>COUNTA(数据表!B2:B3999)-D6</f>
        <v>0</v>
      </c>
      <c r="I13" s="307">
        <f>SUMIFS(数据表!H2:H3999,数据表!H2:H3999,"&gt;0")-E6</f>
        <v>0</v>
      </c>
      <c r="J13" s="307">
        <f>SUMIFS(数据表!I2:I3999,数据表!I2:I3999,"&gt;0")-参数!F6</f>
        <v>0</v>
      </c>
      <c r="K13" s="503"/>
      <c r="L13" s="569"/>
      <c r="M13" s="89"/>
      <c r="N13" s="89"/>
    </row>
    <row r="14" spans="1:14" ht="29.25">
      <c r="A14" s="577" t="s">
        <v>1841</v>
      </c>
      <c r="B14" s="579" t="s">
        <v>1855</v>
      </c>
      <c r="C14" s="89"/>
      <c r="D14" s="89"/>
      <c r="E14" s="89"/>
      <c r="F14" s="89"/>
      <c r="G14" s="300" t="s">
        <v>267</v>
      </c>
      <c r="H14" s="295">
        <f>D11+D12</f>
        <v>0</v>
      </c>
      <c r="I14" s="295">
        <f>E11+E12</f>
        <v>0</v>
      </c>
      <c r="J14" s="295">
        <f>F11+F12</f>
        <v>0</v>
      </c>
      <c r="K14" s="503"/>
      <c r="L14" s="89"/>
      <c r="M14" s="89"/>
      <c r="N14" s="89"/>
    </row>
    <row r="15" spans="1:14" ht="29.25">
      <c r="A15" s="577" t="s">
        <v>1840</v>
      </c>
      <c r="B15" s="579" t="s">
        <v>1875</v>
      </c>
      <c r="C15" s="306" t="s">
        <v>203</v>
      </c>
      <c r="D15" s="296">
        <f>COUNTIFS(数据表!L1:L3999,C15,数据表!B1:B3999,"&lt;&gt;""")</f>
        <v>0</v>
      </c>
      <c r="E15" s="293">
        <f>SUMIFS(数据表!H1:H3999,数据表!L1:L3999,C15,数据表!B1:B3999,"&lt;&gt;""")</f>
        <v>0</v>
      </c>
      <c r="F15" s="293">
        <f>SUMIFS(数据表!I1:I3999,数据表!L1:L3999,C15,数据表!B1:B3999,"&lt;&gt;""")</f>
        <v>0</v>
      </c>
      <c r="G15" s="290" t="s">
        <v>204</v>
      </c>
      <c r="H15" s="295">
        <f>COUNTIFS(数据表!L1:L3999,G15,数据表!B1:B3999,"&lt;&gt;""")</f>
        <v>0</v>
      </c>
      <c r="I15" s="295">
        <f>SUMIFS(数据表!H1:H3999,数据表!L1:L3999,G15,数据表!B1:B3999,"&lt;&gt;""")</f>
        <v>0</v>
      </c>
      <c r="J15" s="295">
        <f>SUMIFS(数据表!I1:I3999,数据表!L1:L3999,G15,数据表!B1:B3999,"&lt;&gt;""")</f>
        <v>0</v>
      </c>
      <c r="K15" s="503"/>
      <c r="L15" s="89"/>
      <c r="M15" s="89"/>
      <c r="N15" s="89"/>
    </row>
    <row r="16" spans="1:14">
      <c r="A16" s="577" t="s">
        <v>1843</v>
      </c>
      <c r="B16" s="583">
        <v>0.99930555555555556</v>
      </c>
      <c r="C16" s="89"/>
      <c r="D16" s="89"/>
      <c r="E16" s="89"/>
      <c r="F16" s="89"/>
      <c r="G16" s="570"/>
      <c r="H16" s="89"/>
      <c r="I16" s="89"/>
      <c r="J16" s="89"/>
      <c r="K16" s="89"/>
      <c r="L16" s="569"/>
      <c r="M16" s="89"/>
      <c r="N16" s="89"/>
    </row>
    <row r="17" spans="1:14">
      <c r="A17" s="577" t="s">
        <v>1844</v>
      </c>
      <c r="B17" s="580" t="s">
        <v>1879</v>
      </c>
      <c r="C17" s="89"/>
      <c r="D17" s="89"/>
      <c r="E17" s="89"/>
      <c r="F17" s="89"/>
      <c r="G17" s="570"/>
      <c r="H17" s="89"/>
      <c r="I17" s="89"/>
      <c r="J17" s="89"/>
      <c r="K17" s="89"/>
      <c r="L17" s="89"/>
      <c r="M17" s="89"/>
      <c r="N17" s="89"/>
    </row>
    <row r="18" spans="1:14">
      <c r="A18" s="577" t="s">
        <v>1845</v>
      </c>
      <c r="B18" s="580" t="s">
        <v>1854</v>
      </c>
      <c r="C18" s="89"/>
      <c r="D18" s="89"/>
      <c r="E18" s="89"/>
      <c r="F18" s="89"/>
      <c r="G18" s="570"/>
      <c r="H18" s="89"/>
      <c r="I18" s="89"/>
      <c r="J18" s="89"/>
      <c r="K18" s="89"/>
      <c r="L18" s="89"/>
      <c r="M18" s="89"/>
      <c r="N18" s="89"/>
    </row>
    <row r="19" spans="1:14">
      <c r="A19" s="577" t="s">
        <v>1846</v>
      </c>
      <c r="B19" s="580" t="s">
        <v>1856</v>
      </c>
      <c r="C19" s="89"/>
      <c r="D19" s="89"/>
      <c r="E19" s="89"/>
      <c r="F19" s="89"/>
      <c r="G19" s="570"/>
      <c r="H19" s="89"/>
      <c r="I19" s="89"/>
      <c r="J19" s="89"/>
      <c r="K19" s="89"/>
      <c r="L19" s="89"/>
      <c r="M19" s="89"/>
      <c r="N19" s="89"/>
    </row>
    <row r="20" spans="1:14">
      <c r="A20" s="89"/>
      <c r="B20" s="89"/>
      <c r="C20" s="89"/>
      <c r="D20" s="89"/>
      <c r="E20" s="89"/>
      <c r="F20" s="89"/>
      <c r="G20" s="570"/>
      <c r="H20" s="89"/>
      <c r="I20" s="89"/>
      <c r="J20" s="89"/>
      <c r="K20" s="89"/>
      <c r="L20" s="89"/>
      <c r="M20" s="89"/>
      <c r="N20" s="89"/>
    </row>
    <row r="21" spans="1:14">
      <c r="A21" s="89"/>
      <c r="B21" s="89"/>
      <c r="C21" s="89"/>
      <c r="D21" s="89"/>
      <c r="E21" s="89"/>
      <c r="F21" s="89"/>
      <c r="G21" s="570"/>
      <c r="H21" s="89"/>
      <c r="I21" s="89"/>
      <c r="J21" s="89"/>
      <c r="K21" s="89"/>
      <c r="L21" s="89"/>
      <c r="M21" s="89"/>
      <c r="N21" s="89"/>
    </row>
    <row r="22" spans="1:14">
      <c r="A22" s="89"/>
      <c r="B22" s="89"/>
      <c r="C22" s="89"/>
      <c r="D22" s="89"/>
      <c r="E22" s="89"/>
      <c r="F22" s="89"/>
      <c r="G22" s="570"/>
      <c r="H22" s="89"/>
      <c r="I22" s="89"/>
      <c r="J22" s="89"/>
      <c r="K22" s="89"/>
      <c r="L22" s="89"/>
      <c r="M22" s="89"/>
      <c r="N22" s="89"/>
    </row>
  </sheetData>
  <sheetProtection algorithmName="SHA-512" hashValue="12nEiUehJjAx416IukcAjuOhb8H5innmVvLayKeScWrFdCKxM0V4Cc96GbYIW7+56kS6o2+oz4JaUPut5Z0pTg==" saltValue="hYdproxk3t/mS+vi9Cv2Vw==" spinCount="100000" sheet="1" objects="1" scenarios="1"/>
  <protectedRanges>
    <protectedRange sqref="B1 C11:F12 K2:K15" name="alert"/>
  </protectedRanges>
  <phoneticPr fontId="1" type="noConversion"/>
  <pageMargins left="0.78740157480314965" right="0" top="0.78740157480314965" bottom="0" header="0.15748031496062992" footer="0.15748031496062992"/>
  <pageSetup paperSize="9" scale="67"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保存出口舱单" altText="另存为">
                <anchor moveWithCells="1">
                  <from>
                    <xdr:col>11</xdr:col>
                    <xdr:colOff>28575</xdr:colOff>
                    <xdr:row>0</xdr:row>
                    <xdr:rowOff>0</xdr:rowOff>
                  </from>
                  <to>
                    <xdr:col>11</xdr:col>
                    <xdr:colOff>1466850</xdr:colOff>
                    <xdr:row>1</xdr:row>
                    <xdr:rowOff>171450</xdr:rowOff>
                  </to>
                </anchor>
              </controlPr>
            </control>
          </mc:Choice>
        </mc:AlternateContent>
        <mc:AlternateContent xmlns:mc="http://schemas.openxmlformats.org/markup-compatibility/2006">
          <mc:Choice Requires="x14">
            <control shapeId="65538" r:id="rId5" name="Button 2">
              <controlPr defaultSize="0" print="0" autoFill="0" autoPict="0" macro="[0]!copyarea">
                <anchor moveWithCells="1" sizeWithCells="1">
                  <from>
                    <xdr:col>6</xdr:col>
                    <xdr:colOff>1733550</xdr:colOff>
                    <xdr:row>15</xdr:row>
                    <xdr:rowOff>114300</xdr:rowOff>
                  </from>
                  <to>
                    <xdr:col>8</xdr:col>
                    <xdr:colOff>0</xdr:colOff>
                    <xdr:row>17</xdr:row>
                    <xdr:rowOff>0</xdr:rowOff>
                  </to>
                </anchor>
              </controlPr>
            </control>
          </mc:Choice>
        </mc:AlternateContent>
        <mc:AlternateContent xmlns:mc="http://schemas.openxmlformats.org/markup-compatibility/2006">
          <mc:Choice Requires="x14">
            <control shapeId="65541" r:id="rId6" name="Button 5">
              <controlPr defaultSize="0" print="0" autoFill="0" autoPict="0" macro="[0]!清除数据">
                <anchor moveWithCells="1" sizeWithCells="1">
                  <from>
                    <xdr:col>5</xdr:col>
                    <xdr:colOff>9525</xdr:colOff>
                    <xdr:row>15</xdr:row>
                    <xdr:rowOff>114300</xdr:rowOff>
                  </from>
                  <to>
                    <xdr:col>5</xdr:col>
                    <xdr:colOff>1447800</xdr:colOff>
                    <xdr:row>17</xdr:row>
                    <xdr:rowOff>0</xdr:rowOff>
                  </to>
                </anchor>
              </controlPr>
            </control>
          </mc:Choice>
        </mc:AlternateContent>
        <mc:AlternateContent xmlns:mc="http://schemas.openxmlformats.org/markup-compatibility/2006">
          <mc:Choice Requires="x14">
            <control shapeId="65542" r:id="rId7" name="Button 6">
              <controlPr defaultSize="0" print="0" autoFill="0" autoPict="0" macro="[0]!打印区域">
                <anchor moveWithCells="1" sizeWithCells="1">
                  <from>
                    <xdr:col>9</xdr:col>
                    <xdr:colOff>904875</xdr:colOff>
                    <xdr:row>15</xdr:row>
                    <xdr:rowOff>114300</xdr:rowOff>
                  </from>
                  <to>
                    <xdr:col>10</xdr:col>
                    <xdr:colOff>685800</xdr:colOff>
                    <xdr:row>17</xdr:row>
                    <xdr:rowOff>0</xdr:rowOff>
                  </to>
                </anchor>
              </controlPr>
            </control>
          </mc:Choice>
        </mc:AlternateContent>
        <mc:AlternateContent xmlns:mc="http://schemas.openxmlformats.org/markup-compatibility/2006">
          <mc:Choice Requires="x14">
            <control shapeId="65544" r:id="rId8" name="Button 8">
              <controlPr defaultSize="0" print="0" autoFill="0" autoPict="0" macro="[0]!automail">
                <anchor moveWithCells="1" sizeWithCells="1">
                  <from>
                    <xdr:col>11</xdr:col>
                    <xdr:colOff>28575</xdr:colOff>
                    <xdr:row>6</xdr:row>
                    <xdr:rowOff>57150</xdr:rowOff>
                  </from>
                  <to>
                    <xdr:col>11</xdr:col>
                    <xdr:colOff>1466850</xdr:colOff>
                    <xdr:row>7</xdr:row>
                    <xdr:rowOff>228600</xdr:rowOff>
                  </to>
                </anchor>
              </controlPr>
            </control>
          </mc:Choice>
        </mc:AlternateContent>
        <mc:AlternateContent xmlns:mc="http://schemas.openxmlformats.org/markup-compatibility/2006">
          <mc:Choice Requires="x14">
            <control shapeId="65550" r:id="rId9" name="Button 14">
              <controlPr defaultSize="0" print="0" autoFill="0" autoPict="0" macro="[0]!KJKJKJ">
                <anchor moveWithCells="1" sizeWithCells="1">
                  <from>
                    <xdr:col>11</xdr:col>
                    <xdr:colOff>9525</xdr:colOff>
                    <xdr:row>3</xdr:row>
                    <xdr:rowOff>123825</xdr:rowOff>
                  </from>
                  <to>
                    <xdr:col>11</xdr:col>
                    <xdr:colOff>1447800</xdr:colOff>
                    <xdr:row>4</xdr:row>
                    <xdr:rowOff>295275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00B050"/>
  </sheetPr>
  <dimension ref="A1:FK1"/>
  <sheetViews>
    <sheetView view="pageBreakPreview" zoomScale="85" zoomScaleNormal="100" zoomScaleSheetLayoutView="85" workbookViewId="0">
      <pane xSplit="7" ySplit="1" topLeftCell="H2" activePane="bottomRight" state="frozen"/>
      <selection pane="topRight" activeCell="C1" sqref="C1"/>
      <selection pane="bottomLeft" activeCell="A2" sqref="A2"/>
      <selection pane="bottomRight" activeCell="K13" sqref="K13"/>
    </sheetView>
  </sheetViews>
  <sheetFormatPr defaultColWidth="4.375" defaultRowHeight="21.75"/>
  <cols>
    <col min="1" max="9" width="4.375" style="584"/>
    <col min="10" max="10" width="4.375" style="585"/>
    <col min="11" max="167" width="4.375" style="584"/>
    <col min="168" max="16384" width="4.375" style="586"/>
  </cols>
  <sheetData/>
  <phoneticPr fontId="1" type="noConversion"/>
  <pageMargins left="0.39370078740157483" right="0.11811023622047245" top="0.39370078740157483" bottom="0.39370078740157483" header="0" footer="0"/>
  <pageSetup paperSize="9" orientation="portrait" r:id="rId1"/>
  <headerFooter>
    <oddHeader>&amp;L文件url:&amp;C&amp;Z&amp;F</oddHeader>
    <oddFooter>&amp;L制作人: FedEx  &amp;D&amp;C打印时间 &amp;D   &amp;T&amp;R共&amp;N页_第&amp;P页</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U18"/>
  <sheetViews>
    <sheetView showFormulas="1" zoomScale="70" zoomScaleNormal="70" workbookViewId="0">
      <pane xSplit="3" ySplit="3" topLeftCell="D4" activePane="bottomRight" state="frozen"/>
      <selection sqref="A1:T5"/>
      <selection pane="topRight" sqref="A1:T5"/>
      <selection pane="bottomLeft" sqref="A1:T5"/>
      <selection pane="bottomRight" activeCell="F631" sqref="F631"/>
    </sheetView>
  </sheetViews>
  <sheetFormatPr defaultRowHeight="13.5"/>
  <cols>
    <col min="1" max="1" width="6.375" style="175" customWidth="1"/>
    <col min="2" max="2" width="7.375" style="175" customWidth="1"/>
    <col min="3" max="3" width="5.125" style="175" customWidth="1"/>
    <col min="4" max="4" width="7" style="176" customWidth="1"/>
    <col min="5" max="5" width="6.125" style="177" customWidth="1"/>
    <col min="6" max="6" width="6.75" style="178" customWidth="1"/>
    <col min="7" max="7" width="8.375" style="175" customWidth="1"/>
    <col min="8" max="8" width="5.125" style="175" bestFit="1" customWidth="1"/>
    <col min="9" max="9" width="4.75" style="179" customWidth="1"/>
    <col min="10" max="10" width="4.875" style="178" customWidth="1"/>
    <col min="11" max="11" width="5.125" style="180" customWidth="1"/>
    <col min="12" max="12" width="5.5" style="181" customWidth="1"/>
    <col min="13" max="13" width="5.125" style="182" customWidth="1"/>
    <col min="14" max="14" width="9" style="178" customWidth="1"/>
    <col min="15" max="15" width="8.75" style="183" customWidth="1"/>
    <col min="16" max="16" width="9.5" style="184" customWidth="1"/>
    <col min="17" max="17" width="4.625" style="180" customWidth="1"/>
    <col min="18" max="18" width="5" style="181" customWidth="1"/>
    <col min="19" max="19" width="4.75" style="183" customWidth="1"/>
    <col min="20" max="20" width="6.75" style="185" customWidth="1"/>
    <col min="21" max="16384" width="9" style="186"/>
  </cols>
  <sheetData>
    <row r="1" spans="1:21" s="164" customFormat="1">
      <c r="A1" s="154">
        <v>1</v>
      </c>
      <c r="B1" s="154">
        <v>1</v>
      </c>
      <c r="C1" s="154">
        <v>1</v>
      </c>
      <c r="D1" s="155">
        <v>1</v>
      </c>
      <c r="E1" s="156">
        <v>1</v>
      </c>
      <c r="F1" s="157">
        <v>1</v>
      </c>
      <c r="G1" s="154">
        <v>1</v>
      </c>
      <c r="H1" s="154">
        <v>1</v>
      </c>
      <c r="I1" s="154">
        <v>1</v>
      </c>
      <c r="J1" s="157">
        <v>1</v>
      </c>
      <c r="K1" s="158">
        <v>1</v>
      </c>
      <c r="L1" s="159">
        <v>1</v>
      </c>
      <c r="M1" s="160">
        <v>1</v>
      </c>
      <c r="N1" s="157">
        <v>1</v>
      </c>
      <c r="O1" s="161">
        <v>1</v>
      </c>
      <c r="P1" s="162">
        <v>1</v>
      </c>
      <c r="Q1" s="158">
        <v>1</v>
      </c>
      <c r="R1" s="159">
        <v>1</v>
      </c>
      <c r="S1" s="161">
        <v>1</v>
      </c>
      <c r="T1" s="163">
        <v>1</v>
      </c>
      <c r="U1" s="164">
        <v>1</v>
      </c>
    </row>
    <row r="2" spans="1:21" s="165" customFormat="1" ht="31.5">
      <c r="A2" s="587" t="s">
        <v>326</v>
      </c>
      <c r="B2" s="587"/>
      <c r="C2" s="587"/>
      <c r="D2" s="587"/>
      <c r="E2" s="587"/>
      <c r="F2" s="587"/>
      <c r="G2" s="587"/>
      <c r="H2" s="587"/>
      <c r="I2" s="587"/>
      <c r="J2" s="587"/>
      <c r="K2" s="587"/>
      <c r="L2" s="587"/>
      <c r="M2" s="587"/>
      <c r="N2" s="587"/>
      <c r="O2" s="587"/>
      <c r="P2" s="587"/>
      <c r="Q2" s="587"/>
      <c r="R2" s="587"/>
      <c r="S2" s="587"/>
      <c r="T2" s="587"/>
    </row>
    <row r="3" spans="1:21" s="164" customFormat="1" ht="18.75">
      <c r="A3" s="588" t="s">
        <v>327</v>
      </c>
      <c r="B3" s="588"/>
      <c r="C3" s="588"/>
      <c r="D3" s="588"/>
      <c r="E3" s="589" t="s">
        <v>328</v>
      </c>
      <c r="F3" s="589"/>
      <c r="G3" s="589"/>
      <c r="H3" s="589"/>
      <c r="I3" s="589"/>
      <c r="J3" s="589"/>
      <c r="K3" s="589"/>
      <c r="L3" s="589"/>
      <c r="M3" s="589"/>
      <c r="N3" s="589"/>
      <c r="O3" s="590"/>
      <c r="P3" s="591" t="s">
        <v>329</v>
      </c>
      <c r="Q3" s="592"/>
      <c r="R3" s="592"/>
      <c r="S3" s="592"/>
      <c r="T3" s="166" t="s">
        <v>330</v>
      </c>
    </row>
    <row r="4" spans="1:21" s="174" customFormat="1">
      <c r="A4" s="167" t="s">
        <v>331</v>
      </c>
      <c r="B4" s="167" t="s">
        <v>332</v>
      </c>
      <c r="C4" s="167" t="s">
        <v>333</v>
      </c>
      <c r="D4" s="168" t="s">
        <v>334</v>
      </c>
      <c r="E4" s="169" t="s">
        <v>335</v>
      </c>
      <c r="F4" s="167" t="s">
        <v>336</v>
      </c>
      <c r="G4" s="167" t="s">
        <v>337</v>
      </c>
      <c r="H4" s="167" t="s">
        <v>338</v>
      </c>
      <c r="I4" s="167" t="s">
        <v>339</v>
      </c>
      <c r="J4" s="167" t="s">
        <v>340</v>
      </c>
      <c r="K4" s="170" t="s">
        <v>341</v>
      </c>
      <c r="L4" s="171" t="s">
        <v>342</v>
      </c>
      <c r="M4" s="167" t="s">
        <v>343</v>
      </c>
      <c r="N4" s="167" t="s">
        <v>344</v>
      </c>
      <c r="O4" s="168" t="s">
        <v>345</v>
      </c>
      <c r="P4" s="172" t="s">
        <v>346</v>
      </c>
      <c r="Q4" s="170" t="s">
        <v>347</v>
      </c>
      <c r="R4" s="171" t="s">
        <v>348</v>
      </c>
      <c r="S4" s="173" t="s">
        <v>343</v>
      </c>
      <c r="T4" s="169" t="s">
        <v>349</v>
      </c>
    </row>
    <row r="8" spans="1:21">
      <c r="A8" s="187"/>
    </row>
    <row r="18" spans="2:2">
      <c r="B18" s="188"/>
    </row>
  </sheetData>
  <sheetProtection formatColumns="0" insertRows="0" deleteRows="0" selectLockedCells="1" sort="0" autoFilter="0"/>
  <dataConsolidate/>
  <mergeCells count="4">
    <mergeCell ref="A2:T2"/>
    <mergeCell ref="A3:D3"/>
    <mergeCell ref="E3:O3"/>
    <mergeCell ref="P3:S3"/>
  </mergeCells>
  <phoneticPr fontId="1" type="noConversion"/>
  <dataValidations count="15">
    <dataValidation type="custom" allowBlank="1" showInputMessage="1" showErrorMessage="1" error="小数点后最多只能保留2位小数。" sqref="I5:I333">
      <formula1>TRUNC(I5,2)=I5</formula1>
    </dataValidation>
    <dataValidation type="custom" allowBlank="1" showInputMessage="1" showErrorMessage="1" error="小数点后最多保留3位小数。" sqref="R5:R333">
      <formula1>R5*10^3&lt;=INT(R5*10^3)</formula1>
    </dataValidation>
    <dataValidation type="whole" operator="greaterThanOrEqual" allowBlank="1" showInputMessage="1" showErrorMessage="1" error="只能输入整数" sqref="Q5:Q333">
      <formula1>0</formula1>
    </dataValidation>
    <dataValidation type="custom" allowBlank="1" showInputMessage="1" showErrorMessage="1" error="小数点后最多保留3位小数" sqref="L5:L333">
      <formula1>L5*10^3&lt;=INT(L5*10^3)</formula1>
    </dataValidation>
    <dataValidation type="list" allowBlank="1" showInputMessage="1" showErrorMessage="1" sqref="S5:S333 M5:M333">
      <formula1>包装类型</formula1>
    </dataValidation>
    <dataValidation type="list" allowBlank="1" showInputMessage="1" showErrorMessage="1" sqref="J5:J333">
      <formula1>金额类型</formula1>
    </dataValidation>
    <dataValidation type="whole" operator="greaterThanOrEqual" allowBlank="1" showInputMessage="1" showErrorMessage="1" error="只能输入整数。" sqref="K5:K333">
      <formula1>0</formula1>
    </dataValidation>
    <dataValidation type="list" allowBlank="1" showInputMessage="1" showErrorMessage="1" sqref="H1 H5:H333 H3">
      <formula1>运输条款</formula1>
    </dataValidation>
    <dataValidation operator="greaterThanOrEqual" allowBlank="1" showInputMessage="1" showErrorMessage="1" error="只能输入整数" sqref="P1 P5:P333 P3"/>
    <dataValidation allowBlank="1" showInputMessage="1" showErrorMessage="1" error="小数点后最多只能保留2位小数。" sqref="I1 B4 F4"/>
    <dataValidation type="list" allowBlank="1" showInputMessage="1" showErrorMessage="1" error="小数点后最多只能保留2位小数。" sqref="F1 F5:F333 F3">
      <formula1>货物通关代码</formula1>
    </dataValidation>
    <dataValidation type="list" allowBlank="1" showInputMessage="1" showErrorMessage="1" error="小数点后最多只能保留2位小数。" sqref="B1 B19:B333 B3 B5:B17">
      <formula1>过境口岸</formula1>
    </dataValidation>
    <dataValidation allowBlank="1" showInputMessage="1" showErrorMessage="1" error="小数点后最多保留3位小数。" sqref="R1"/>
    <dataValidation operator="notEqual" allowBlank="1" showInputMessage="1" showErrorMessage="1" sqref="A1:A1048576"/>
    <dataValidation type="textLength" operator="lessThanOrEqual" allowBlank="1" showInputMessage="1" showErrorMessage="1" error="提运单号的长度不能超过35位" sqref="E1 E5:E333">
      <formula1>35</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rgb="FFFF0000"/>
  </sheetPr>
  <dimension ref="A1:L117"/>
  <sheetViews>
    <sheetView zoomScale="70" zoomScaleNormal="70" workbookViewId="0">
      <pane ySplit="1" topLeftCell="A2" activePane="bottomLeft" state="frozen"/>
      <selection activeCell="A2" sqref="A2"/>
      <selection pane="bottomLeft" activeCell="B14" sqref="B14"/>
    </sheetView>
  </sheetViews>
  <sheetFormatPr defaultRowHeight="51.75" customHeight="1"/>
  <cols>
    <col min="1" max="1" width="102" style="558" customWidth="1"/>
    <col min="2" max="2" width="57.125" style="536" customWidth="1"/>
    <col min="3" max="3" width="13.625" style="559" customWidth="1"/>
    <col min="4" max="4" width="24.75" style="575" customWidth="1"/>
    <col min="5" max="5" width="37.25" style="538" customWidth="1"/>
    <col min="6" max="6" width="3.125" style="538" customWidth="1"/>
    <col min="7" max="7" width="3.25" style="538" customWidth="1"/>
    <col min="8" max="8" width="4.25" style="538" customWidth="1"/>
    <col min="9" max="9" width="28.875" style="560" customWidth="1"/>
    <col min="10" max="10" width="13.125" style="560" customWidth="1"/>
    <col min="11" max="16384" width="9" style="538"/>
  </cols>
  <sheetData>
    <row r="1" spans="1:12" s="531" customFormat="1" ht="54" customHeight="1">
      <c r="A1" s="561" t="s">
        <v>1978</v>
      </c>
      <c r="B1" s="562">
        <v>15</v>
      </c>
      <c r="C1" s="563"/>
      <c r="D1" s="564">
        <v>5</v>
      </c>
      <c r="E1" s="565" t="s">
        <v>1878</v>
      </c>
      <c r="F1" s="566"/>
      <c r="G1" s="566"/>
      <c r="H1" s="567"/>
      <c r="I1" t="s">
        <v>1858</v>
      </c>
      <c r="J1" t="s">
        <v>1859</v>
      </c>
      <c r="K1" s="567"/>
      <c r="L1" s="567"/>
    </row>
    <row r="2" spans="1:12" s="535" customFormat="1" ht="27.75" customHeight="1">
      <c r="A2" s="532" t="s">
        <v>1684</v>
      </c>
      <c r="B2" s="533" t="s">
        <v>1849</v>
      </c>
      <c r="C2" s="534">
        <v>15</v>
      </c>
      <c r="D2" s="572"/>
      <c r="I2" t="s">
        <v>1860</v>
      </c>
      <c r="J2" t="s">
        <v>1861</v>
      </c>
    </row>
    <row r="3" spans="1:12" s="535" customFormat="1" ht="32.25" customHeight="1">
      <c r="A3" s="532" t="s">
        <v>1976</v>
      </c>
      <c r="B3" s="536" t="s">
        <v>1848</v>
      </c>
      <c r="C3" s="534">
        <v>10</v>
      </c>
      <c r="D3" s="572">
        <v>0</v>
      </c>
      <c r="I3" t="s">
        <v>1862</v>
      </c>
      <c r="J3" t="s">
        <v>1861</v>
      </c>
    </row>
    <row r="4" spans="1:12" s="535" customFormat="1" ht="27.75" customHeight="1">
      <c r="A4" s="532" t="s">
        <v>1686</v>
      </c>
      <c r="B4" s="536" t="s">
        <v>1687</v>
      </c>
      <c r="C4" s="534">
        <v>19</v>
      </c>
      <c r="D4" s="572">
        <v>0</v>
      </c>
      <c r="I4" t="s">
        <v>1863</v>
      </c>
      <c r="J4" t="s">
        <v>1861</v>
      </c>
    </row>
    <row r="5" spans="1:12" ht="27.75" customHeight="1">
      <c r="A5" s="532" t="s">
        <v>1688</v>
      </c>
      <c r="B5" s="537" t="s">
        <v>1689</v>
      </c>
      <c r="C5" s="534">
        <v>10</v>
      </c>
      <c r="D5" s="572">
        <v>0</v>
      </c>
      <c r="I5" t="s">
        <v>1864</v>
      </c>
      <c r="J5" t="s">
        <v>1861</v>
      </c>
    </row>
    <row r="6" spans="1:12" s="535" customFormat="1" ht="27.75" customHeight="1">
      <c r="A6" s="532" t="s">
        <v>1690</v>
      </c>
      <c r="B6" s="533" t="s">
        <v>1851</v>
      </c>
      <c r="C6" s="534"/>
      <c r="D6" s="572"/>
      <c r="I6"/>
      <c r="J6"/>
    </row>
    <row r="7" spans="1:12" ht="27.75" customHeight="1">
      <c r="A7" s="532" t="s">
        <v>1692</v>
      </c>
      <c r="B7" s="539" t="s">
        <v>1693</v>
      </c>
      <c r="C7" s="534">
        <v>19</v>
      </c>
      <c r="D7" s="572">
        <v>3</v>
      </c>
      <c r="I7"/>
      <c r="J7"/>
    </row>
    <row r="8" spans="1:12" ht="27.75" customHeight="1">
      <c r="A8" s="532" t="s">
        <v>1956</v>
      </c>
      <c r="B8" s="533" t="s">
        <v>1957</v>
      </c>
      <c r="C8" s="534">
        <v>19</v>
      </c>
      <c r="D8" s="572">
        <v>3</v>
      </c>
      <c r="I8"/>
      <c r="J8"/>
    </row>
    <row r="9" spans="1:12" ht="27.75" customHeight="1">
      <c r="A9" s="532" t="s">
        <v>1694</v>
      </c>
      <c r="B9" s="539" t="s">
        <v>1695</v>
      </c>
      <c r="C9" s="534">
        <v>19</v>
      </c>
      <c r="D9" s="572">
        <v>0</v>
      </c>
      <c r="I9"/>
      <c r="J9"/>
    </row>
    <row r="10" spans="1:12" s="535" customFormat="1" ht="27.75" customHeight="1">
      <c r="A10" s="532" t="s">
        <v>1847</v>
      </c>
      <c r="B10" s="581" t="s">
        <v>1850</v>
      </c>
      <c r="C10" s="534"/>
      <c r="D10" s="572"/>
      <c r="I10"/>
      <c r="J10"/>
    </row>
    <row r="11" spans="1:12" s="535" customFormat="1" ht="27.75" customHeight="1">
      <c r="A11" s="532" t="s">
        <v>1698</v>
      </c>
      <c r="B11" s="539" t="s">
        <v>1699</v>
      </c>
      <c r="C11" s="534">
        <v>10</v>
      </c>
      <c r="D11" s="572"/>
      <c r="I11"/>
      <c r="J11"/>
    </row>
    <row r="12" spans="1:12" s="535" customFormat="1" ht="27.75" customHeight="1">
      <c r="A12" s="532" t="s">
        <v>1835</v>
      </c>
      <c r="B12" s="533" t="s">
        <v>1700</v>
      </c>
      <c r="C12" s="534">
        <v>10</v>
      </c>
      <c r="D12" s="572"/>
      <c r="I12"/>
      <c r="J12"/>
    </row>
    <row r="13" spans="1:12" s="535" customFormat="1" ht="27.75" customHeight="1">
      <c r="A13" s="532" t="s">
        <v>1877</v>
      </c>
      <c r="B13" s="533" t="s">
        <v>1853</v>
      </c>
      <c r="C13" s="534">
        <v>10</v>
      </c>
      <c r="D13" s="572">
        <v>6</v>
      </c>
      <c r="I13"/>
      <c r="J13"/>
    </row>
    <row r="14" spans="1:12" s="535" customFormat="1" ht="27.75" customHeight="1">
      <c r="A14" s="532" t="s">
        <v>1701</v>
      </c>
      <c r="B14" s="533" t="s">
        <v>1702</v>
      </c>
      <c r="C14" s="534">
        <v>15</v>
      </c>
      <c r="D14" s="572">
        <v>5</v>
      </c>
      <c r="I14"/>
      <c r="J14"/>
    </row>
    <row r="15" spans="1:12" s="535" customFormat="1" ht="27.75" customHeight="1">
      <c r="A15" s="532" t="s">
        <v>1703</v>
      </c>
      <c r="B15" s="539" t="s">
        <v>1704</v>
      </c>
      <c r="C15" s="534">
        <v>15</v>
      </c>
      <c r="D15" s="572">
        <v>7</v>
      </c>
      <c r="I15"/>
      <c r="J15"/>
    </row>
    <row r="16" spans="1:12" s="535" customFormat="1" ht="27.75" customHeight="1">
      <c r="A16" s="532" t="s">
        <v>1705</v>
      </c>
      <c r="B16" s="540" t="s">
        <v>1706</v>
      </c>
      <c r="C16" s="534">
        <v>19</v>
      </c>
      <c r="D16" s="572">
        <v>5</v>
      </c>
      <c r="I16"/>
      <c r="J16"/>
    </row>
    <row r="17" spans="1:10" s="535" customFormat="1" ht="27.75" customHeight="1">
      <c r="A17" s="541" t="s">
        <v>1649</v>
      </c>
      <c r="B17" s="542" t="s">
        <v>1659</v>
      </c>
      <c r="C17" s="534">
        <v>10</v>
      </c>
      <c r="D17" s="572">
        <v>0</v>
      </c>
      <c r="I17"/>
      <c r="J17"/>
    </row>
    <row r="18" spans="1:10" s="535" customFormat="1" ht="27.75" customHeight="1">
      <c r="A18" s="541" t="s">
        <v>1707</v>
      </c>
      <c r="B18" s="571" t="s">
        <v>1659</v>
      </c>
      <c r="C18" s="534">
        <v>10</v>
      </c>
      <c r="D18" s="572">
        <v>0</v>
      </c>
      <c r="I18"/>
      <c r="J18"/>
    </row>
    <row r="19" spans="1:10" s="535" customFormat="1" ht="27.75" customHeight="1">
      <c r="A19" s="532" t="s">
        <v>1667</v>
      </c>
      <c r="B19" s="533" t="s">
        <v>1708</v>
      </c>
      <c r="C19" s="534">
        <v>10</v>
      </c>
      <c r="D19" s="572"/>
      <c r="I19"/>
      <c r="J19"/>
    </row>
    <row r="20" spans="1:10" s="535" customFormat="1" ht="27.75" customHeight="1">
      <c r="A20" s="532" t="s">
        <v>1709</v>
      </c>
      <c r="B20" s="533" t="s">
        <v>1710</v>
      </c>
      <c r="C20" s="534">
        <v>10</v>
      </c>
      <c r="D20" s="572">
        <v>0</v>
      </c>
      <c r="I20"/>
      <c r="J20"/>
    </row>
    <row r="21" spans="1:10" s="535" customFormat="1" ht="27.75" customHeight="1">
      <c r="A21" s="532" t="s">
        <v>1711</v>
      </c>
      <c r="B21" s="533" t="s">
        <v>1842</v>
      </c>
      <c r="C21" s="534">
        <v>10</v>
      </c>
      <c r="D21" s="572">
        <v>0</v>
      </c>
      <c r="I21"/>
      <c r="J21"/>
    </row>
    <row r="22" spans="1:10" s="535" customFormat="1" ht="27.75" customHeight="1">
      <c r="A22" s="532" t="s">
        <v>1712</v>
      </c>
      <c r="B22" s="533"/>
      <c r="C22" s="534">
        <v>10</v>
      </c>
      <c r="D22" s="572">
        <v>0</v>
      </c>
      <c r="I22"/>
      <c r="J22"/>
    </row>
    <row r="23" spans="1:10" s="535" customFormat="1" ht="27.75" customHeight="1">
      <c r="A23" s="532" t="s">
        <v>1713</v>
      </c>
      <c r="B23" s="533"/>
      <c r="C23" s="534">
        <v>10</v>
      </c>
      <c r="D23" s="572">
        <v>0</v>
      </c>
      <c r="I23"/>
      <c r="J23"/>
    </row>
    <row r="24" spans="1:10" s="535" customFormat="1" ht="27.75" customHeight="1">
      <c r="A24" s="532" t="s">
        <v>1714</v>
      </c>
      <c r="B24" s="533"/>
      <c r="C24" s="534">
        <v>10</v>
      </c>
      <c r="D24" s="572">
        <v>0</v>
      </c>
      <c r="I24"/>
      <c r="J24"/>
    </row>
    <row r="25" spans="1:10" s="535" customFormat="1" ht="27.75" customHeight="1">
      <c r="A25" s="532" t="s">
        <v>1715</v>
      </c>
      <c r="B25" s="533"/>
      <c r="C25" s="534">
        <v>10</v>
      </c>
      <c r="D25" s="572">
        <v>0</v>
      </c>
      <c r="I25"/>
      <c r="J25"/>
    </row>
    <row r="26" spans="1:10" s="535" customFormat="1" ht="27.75" customHeight="1">
      <c r="A26" s="532" t="s">
        <v>1716</v>
      </c>
      <c r="B26" s="533" t="s">
        <v>1691</v>
      </c>
      <c r="C26" s="534"/>
      <c r="D26" s="572"/>
      <c r="I26"/>
      <c r="J26"/>
    </row>
    <row r="27" spans="1:10" s="535" customFormat="1" ht="27.75" customHeight="1">
      <c r="A27" s="532" t="s">
        <v>1837</v>
      </c>
      <c r="B27" s="533" t="s">
        <v>1685</v>
      </c>
      <c r="C27" s="534">
        <v>15</v>
      </c>
      <c r="D27" s="572">
        <v>7</v>
      </c>
      <c r="I27"/>
      <c r="J27"/>
    </row>
    <row r="28" spans="1:10" s="535" customFormat="1" ht="27.75" customHeight="1">
      <c r="A28" s="532" t="s">
        <v>1836</v>
      </c>
      <c r="B28" s="533" t="s">
        <v>1685</v>
      </c>
      <c r="C28" s="534">
        <v>15</v>
      </c>
      <c r="D28" s="572">
        <v>7</v>
      </c>
      <c r="I28"/>
      <c r="J28"/>
    </row>
    <row r="29" spans="1:10" s="535" customFormat="1" ht="27.75" customHeight="1">
      <c r="A29" s="532" t="s">
        <v>1717</v>
      </c>
      <c r="B29" s="533"/>
      <c r="C29" s="534"/>
      <c r="D29" s="572"/>
      <c r="I29"/>
      <c r="J29"/>
    </row>
    <row r="30" spans="1:10" s="535" customFormat="1" ht="27.75" customHeight="1">
      <c r="A30" s="532" t="s">
        <v>1718</v>
      </c>
      <c r="B30" s="533"/>
      <c r="C30" s="534"/>
      <c r="D30" s="572"/>
      <c r="I30"/>
      <c r="J30"/>
    </row>
    <row r="31" spans="1:10" s="535" customFormat="1" ht="27.75" customHeight="1">
      <c r="A31" s="532" t="s">
        <v>1696</v>
      </c>
      <c r="B31" s="581" t="s">
        <v>1697</v>
      </c>
      <c r="C31" s="534"/>
      <c r="D31" s="572"/>
      <c r="I31"/>
      <c r="J31"/>
    </row>
    <row r="32" spans="1:10" s="535" customFormat="1" ht="27.75" customHeight="1">
      <c r="A32" s="532" t="s">
        <v>1719</v>
      </c>
      <c r="B32" s="533" t="s">
        <v>1720</v>
      </c>
      <c r="C32" s="534">
        <v>19</v>
      </c>
      <c r="D32" s="572">
        <v>0</v>
      </c>
      <c r="I32"/>
      <c r="J32"/>
    </row>
    <row r="33" spans="1:10" s="535" customFormat="1" ht="27.75" customHeight="1">
      <c r="A33" s="532" t="s">
        <v>1721</v>
      </c>
      <c r="B33" s="533" t="s">
        <v>1722</v>
      </c>
      <c r="C33" s="534">
        <v>10</v>
      </c>
      <c r="D33" s="572">
        <v>0</v>
      </c>
      <c r="I33"/>
      <c r="J33"/>
    </row>
    <row r="34" spans="1:10" s="535" customFormat="1" ht="27.75" customHeight="1">
      <c r="A34" s="532" t="s">
        <v>1723</v>
      </c>
      <c r="B34" s="533" t="s">
        <v>1724</v>
      </c>
      <c r="C34" s="534"/>
      <c r="D34" s="572"/>
      <c r="I34"/>
      <c r="J34"/>
    </row>
    <row r="35" spans="1:10" s="535" customFormat="1" ht="27.75" customHeight="1">
      <c r="A35" s="543" t="s">
        <v>1725</v>
      </c>
      <c r="B35" s="544" t="s">
        <v>1726</v>
      </c>
      <c r="C35" s="545">
        <v>15</v>
      </c>
      <c r="D35" s="573">
        <v>0</v>
      </c>
      <c r="I35"/>
      <c r="J35"/>
    </row>
    <row r="36" spans="1:10" s="535" customFormat="1" ht="27.75" customHeight="1">
      <c r="A36" s="532" t="s">
        <v>1727</v>
      </c>
      <c r="B36" s="533" t="s">
        <v>1728</v>
      </c>
      <c r="C36" s="534"/>
      <c r="D36" s="572"/>
      <c r="I36"/>
      <c r="J36"/>
    </row>
    <row r="37" spans="1:10" s="535" customFormat="1" ht="27.75" customHeight="1">
      <c r="A37" s="532" t="s">
        <v>1729</v>
      </c>
      <c r="B37" s="533" t="s">
        <v>1730</v>
      </c>
      <c r="C37" s="534">
        <v>9</v>
      </c>
      <c r="D37" s="572">
        <v>0</v>
      </c>
      <c r="I37"/>
      <c r="J37"/>
    </row>
    <row r="38" spans="1:10" s="535" customFormat="1" ht="27.75" customHeight="1">
      <c r="A38" s="532" t="s">
        <v>1731</v>
      </c>
      <c r="B38" s="533" t="s">
        <v>1708</v>
      </c>
      <c r="C38" s="534"/>
      <c r="D38" s="572"/>
      <c r="I38"/>
      <c r="J38"/>
    </row>
    <row r="39" spans="1:10" s="535" customFormat="1" ht="27.75" customHeight="1">
      <c r="A39" s="532" t="s">
        <v>1732</v>
      </c>
      <c r="B39" s="533" t="s">
        <v>1733</v>
      </c>
      <c r="C39" s="534"/>
      <c r="D39" s="572"/>
      <c r="I39"/>
      <c r="J39"/>
    </row>
    <row r="40" spans="1:10" s="535" customFormat="1" ht="27.75" customHeight="1">
      <c r="A40" s="532" t="s">
        <v>1620</v>
      </c>
      <c r="B40" s="533">
        <v>5555</v>
      </c>
      <c r="C40" s="534"/>
      <c r="D40" s="572"/>
      <c r="I40"/>
      <c r="J40"/>
    </row>
    <row r="41" spans="1:10" s="535" customFormat="1" ht="27.75" customHeight="1">
      <c r="A41" s="532" t="s">
        <v>1621</v>
      </c>
      <c r="B41" s="533" t="s">
        <v>1734</v>
      </c>
      <c r="C41" s="534">
        <v>10</v>
      </c>
      <c r="D41" s="572">
        <v>0</v>
      </c>
      <c r="I41"/>
      <c r="J41"/>
    </row>
    <row r="42" spans="1:10" s="535" customFormat="1" ht="27.75" customHeight="1">
      <c r="A42" s="532" t="s">
        <v>1622</v>
      </c>
      <c r="B42" s="533" t="s">
        <v>1735</v>
      </c>
      <c r="C42" s="534">
        <v>19</v>
      </c>
      <c r="D42" s="572">
        <v>0</v>
      </c>
      <c r="I42"/>
      <c r="J42"/>
    </row>
    <row r="43" spans="1:10" s="535" customFormat="1" ht="27.75" customHeight="1">
      <c r="A43" s="532" t="s">
        <v>1623</v>
      </c>
      <c r="B43" s="533" t="s">
        <v>1736</v>
      </c>
      <c r="C43" s="534">
        <v>10</v>
      </c>
      <c r="D43" s="572">
        <v>0</v>
      </c>
      <c r="I43"/>
      <c r="J43"/>
    </row>
    <row r="44" spans="1:10" s="535" customFormat="1" ht="32.25" customHeight="1">
      <c r="A44" s="532" t="s">
        <v>1624</v>
      </c>
      <c r="B44" s="536" t="s">
        <v>1737</v>
      </c>
      <c r="C44" s="534">
        <v>10</v>
      </c>
      <c r="D44" s="572">
        <v>0</v>
      </c>
      <c r="I44"/>
      <c r="J44"/>
    </row>
    <row r="45" spans="1:10" s="535" customFormat="1" ht="32.25" customHeight="1">
      <c r="A45" s="532" t="s">
        <v>1625</v>
      </c>
      <c r="B45" s="536" t="s">
        <v>1738</v>
      </c>
      <c r="C45" s="534"/>
      <c r="D45" s="572"/>
      <c r="I45"/>
      <c r="J45"/>
    </row>
    <row r="46" spans="1:10" s="535" customFormat="1" ht="32.25" customHeight="1">
      <c r="A46" s="532" t="s">
        <v>1626</v>
      </c>
      <c r="B46" s="536" t="s">
        <v>1739</v>
      </c>
      <c r="C46" s="534"/>
      <c r="D46" s="572"/>
      <c r="I46"/>
      <c r="J46"/>
    </row>
    <row r="47" spans="1:10" s="535" customFormat="1" ht="27.75" customHeight="1">
      <c r="A47" s="532" t="s">
        <v>514</v>
      </c>
      <c r="B47" s="546" t="s">
        <v>1740</v>
      </c>
      <c r="C47" s="534">
        <v>9</v>
      </c>
      <c r="D47" s="572"/>
      <c r="I47"/>
      <c r="J47"/>
    </row>
    <row r="48" spans="1:10" s="535" customFormat="1" ht="27.75" customHeight="1">
      <c r="A48" s="532" t="s">
        <v>1619</v>
      </c>
      <c r="B48" s="546" t="s">
        <v>1741</v>
      </c>
      <c r="C48" s="534">
        <v>9</v>
      </c>
      <c r="D48" s="572"/>
      <c r="I48"/>
      <c r="J48"/>
    </row>
    <row r="49" spans="1:10" s="535" customFormat="1" ht="27.75" customHeight="1">
      <c r="A49" s="532" t="s">
        <v>1742</v>
      </c>
      <c r="B49" s="546" t="s">
        <v>1743</v>
      </c>
      <c r="C49" s="534">
        <v>10</v>
      </c>
      <c r="D49" s="572"/>
      <c r="I49"/>
      <c r="J49"/>
    </row>
    <row r="50" spans="1:10" s="535" customFormat="1" ht="27.75" customHeight="1">
      <c r="A50" s="532" t="s">
        <v>1742</v>
      </c>
      <c r="B50" s="546" t="s">
        <v>1743</v>
      </c>
      <c r="C50" s="534">
        <v>10</v>
      </c>
      <c r="D50" s="572"/>
      <c r="I50"/>
      <c r="J50"/>
    </row>
    <row r="51" spans="1:10" s="535" customFormat="1" ht="27.75" customHeight="1">
      <c r="A51" s="532" t="s">
        <v>1744</v>
      </c>
      <c r="B51" s="547" t="s">
        <v>1745</v>
      </c>
      <c r="C51" s="534">
        <v>10</v>
      </c>
      <c r="D51" s="572"/>
      <c r="E51" s="532" t="s">
        <v>1746</v>
      </c>
      <c r="F51" s="532" t="s">
        <v>1746</v>
      </c>
      <c r="G51" s="532" t="s">
        <v>1746</v>
      </c>
      <c r="H51" s="532" t="s">
        <v>1746</v>
      </c>
      <c r="I51"/>
      <c r="J51"/>
    </row>
    <row r="52" spans="1:10" s="535" customFormat="1" ht="27.75" customHeight="1">
      <c r="A52" s="532" t="s">
        <v>1747</v>
      </c>
      <c r="B52" s="546" t="s">
        <v>1748</v>
      </c>
      <c r="C52" s="534">
        <v>10</v>
      </c>
      <c r="D52" s="572"/>
      <c r="E52" s="532" t="s">
        <v>1746</v>
      </c>
      <c r="F52" s="532" t="s">
        <v>1746</v>
      </c>
      <c r="G52" s="532" t="s">
        <v>1746</v>
      </c>
      <c r="H52" s="532" t="s">
        <v>1746</v>
      </c>
      <c r="I52"/>
      <c r="J52"/>
    </row>
    <row r="53" spans="1:10" ht="27.75" customHeight="1">
      <c r="A53" s="532" t="s">
        <v>1749</v>
      </c>
      <c r="B53" s="533" t="s">
        <v>1750</v>
      </c>
      <c r="C53" s="534">
        <v>14</v>
      </c>
      <c r="D53" s="572">
        <v>0</v>
      </c>
      <c r="I53"/>
      <c r="J53"/>
    </row>
    <row r="54" spans="1:10" s="535" customFormat="1" ht="27.75" customHeight="1">
      <c r="A54" s="532" t="s">
        <v>1751</v>
      </c>
      <c r="B54" s="533" t="s">
        <v>1752</v>
      </c>
      <c r="C54" s="534">
        <v>15</v>
      </c>
      <c r="D54" s="572">
        <v>0</v>
      </c>
      <c r="I54"/>
      <c r="J54"/>
    </row>
    <row r="55" spans="1:10" s="535" customFormat="1" ht="27.75" customHeight="1">
      <c r="A55" s="532" t="s">
        <v>1753</v>
      </c>
      <c r="B55" s="533" t="s">
        <v>1754</v>
      </c>
      <c r="C55" s="534">
        <v>19</v>
      </c>
      <c r="D55" s="572">
        <v>0</v>
      </c>
      <c r="I55"/>
      <c r="J55"/>
    </row>
    <row r="56" spans="1:10" ht="27.75" customHeight="1">
      <c r="A56" s="532" t="s">
        <v>1755</v>
      </c>
      <c r="B56" s="536" t="s">
        <v>1756</v>
      </c>
      <c r="C56" s="534">
        <v>10</v>
      </c>
      <c r="D56" s="572">
        <v>0</v>
      </c>
      <c r="I56"/>
      <c r="J56"/>
    </row>
    <row r="57" spans="1:10" s="535" customFormat="1" ht="27.75" customHeight="1">
      <c r="A57" s="532" t="s">
        <v>1757</v>
      </c>
      <c r="B57" s="533" t="s">
        <v>1758</v>
      </c>
      <c r="C57" s="534">
        <v>10</v>
      </c>
      <c r="D57" s="572">
        <v>0</v>
      </c>
      <c r="I57"/>
      <c r="J57"/>
    </row>
    <row r="58" spans="1:10" s="535" customFormat="1" ht="27.75" customHeight="1">
      <c r="A58" s="532" t="s">
        <v>1759</v>
      </c>
      <c r="B58" s="539" t="s">
        <v>1760</v>
      </c>
      <c r="C58" s="548">
        <v>19</v>
      </c>
      <c r="D58" s="572">
        <v>0</v>
      </c>
      <c r="I58"/>
      <c r="J58"/>
    </row>
    <row r="59" spans="1:10" s="535" customFormat="1" ht="27.75" customHeight="1">
      <c r="A59" s="532" t="s">
        <v>1761</v>
      </c>
      <c r="B59" s="533" t="s">
        <v>1762</v>
      </c>
      <c r="C59" s="534">
        <v>10</v>
      </c>
      <c r="D59" s="572">
        <v>0</v>
      </c>
      <c r="I59"/>
      <c r="J59"/>
    </row>
    <row r="60" spans="1:10" s="535" customFormat="1" ht="27.75" customHeight="1">
      <c r="A60" s="532" t="s">
        <v>1763</v>
      </c>
      <c r="B60" s="549" t="s">
        <v>1764</v>
      </c>
      <c r="C60" s="534"/>
      <c r="D60" s="572"/>
      <c r="I60"/>
      <c r="J60"/>
    </row>
    <row r="61" spans="1:10" s="535" customFormat="1" ht="27.75" customHeight="1">
      <c r="A61" s="532" t="s">
        <v>1765</v>
      </c>
      <c r="B61" s="549" t="s">
        <v>1766</v>
      </c>
      <c r="C61" s="534"/>
      <c r="D61" s="572"/>
      <c r="I61"/>
      <c r="J61"/>
    </row>
    <row r="62" spans="1:10" s="535" customFormat="1" ht="27.75" customHeight="1">
      <c r="A62" s="532" t="s">
        <v>1767</v>
      </c>
      <c r="B62" s="539" t="s">
        <v>1768</v>
      </c>
      <c r="C62" s="548"/>
      <c r="D62" s="572"/>
      <c r="I62"/>
      <c r="J62"/>
    </row>
    <row r="63" spans="1:10" s="535" customFormat="1" ht="27.75" customHeight="1">
      <c r="A63" s="532" t="s">
        <v>1769</v>
      </c>
      <c r="B63" s="540" t="s">
        <v>1770</v>
      </c>
      <c r="C63" s="534">
        <v>19</v>
      </c>
      <c r="D63" s="572">
        <v>0</v>
      </c>
      <c r="I63"/>
      <c r="J63"/>
    </row>
    <row r="64" spans="1:10" s="535" customFormat="1" ht="27.75" customHeight="1">
      <c r="A64" s="543"/>
      <c r="B64" s="550"/>
      <c r="C64" s="545"/>
      <c r="D64" s="573"/>
      <c r="E64" s="551"/>
      <c r="F64" s="551"/>
      <c r="G64" s="551"/>
      <c r="H64" s="551"/>
      <c r="I64"/>
      <c r="J64"/>
    </row>
    <row r="65" spans="1:10" s="554" customFormat="1" ht="74.25" customHeight="1">
      <c r="A65" s="532" t="s">
        <v>1771</v>
      </c>
      <c r="B65" s="552" t="s">
        <v>1772</v>
      </c>
      <c r="C65" s="553">
        <v>15</v>
      </c>
      <c r="D65" s="574" t="s">
        <v>1615</v>
      </c>
      <c r="I65"/>
      <c r="J65"/>
    </row>
    <row r="66" spans="1:10" s="554" customFormat="1" ht="60.75" customHeight="1">
      <c r="A66" s="532" t="s">
        <v>1773</v>
      </c>
      <c r="B66" s="552" t="s">
        <v>1774</v>
      </c>
      <c r="C66" s="553">
        <v>18</v>
      </c>
      <c r="D66" s="574" t="s">
        <v>1615</v>
      </c>
      <c r="I66"/>
      <c r="J66"/>
    </row>
    <row r="67" spans="1:10" s="554" customFormat="1" ht="60.75" customHeight="1">
      <c r="A67" s="532" t="s">
        <v>1775</v>
      </c>
      <c r="B67" s="552" t="s">
        <v>1774</v>
      </c>
      <c r="C67" s="553">
        <v>18</v>
      </c>
      <c r="D67" s="574"/>
      <c r="I67"/>
      <c r="J67"/>
    </row>
    <row r="68" spans="1:10" s="554" customFormat="1" ht="60.75" customHeight="1">
      <c r="A68" s="532" t="s">
        <v>1776</v>
      </c>
      <c r="B68" s="552" t="s">
        <v>1777</v>
      </c>
      <c r="C68" s="553"/>
      <c r="D68" s="574"/>
      <c r="I68"/>
      <c r="J68"/>
    </row>
    <row r="69" spans="1:10" s="554" customFormat="1" ht="60.75" customHeight="1">
      <c r="A69" s="532" t="s">
        <v>1778</v>
      </c>
      <c r="B69" s="552" t="s">
        <v>1779</v>
      </c>
      <c r="C69" s="553">
        <v>18</v>
      </c>
      <c r="D69" s="574" t="s">
        <v>1615</v>
      </c>
      <c r="I69"/>
      <c r="J69"/>
    </row>
    <row r="70" spans="1:10" s="554" customFormat="1" ht="40.5">
      <c r="A70" s="532" t="str">
        <f>"insert into 放行 SELECT * FROM"&amp; E1&amp;".[checkData$] "</f>
        <v xml:space="preserve">insert into 放行 SELECT * FROM [Excel 12.0;DATABASE=D:\2020\import and export OA 20200904.xlsm].[checkData$] </v>
      </c>
      <c r="B70" s="552" t="s">
        <v>1780</v>
      </c>
      <c r="C70" s="553"/>
      <c r="D70" s="574"/>
      <c r="I70"/>
      <c r="J70"/>
    </row>
    <row r="71" spans="1:10" s="554" customFormat="1" ht="101.25">
      <c r="A71" s="532" t="str">
        <f>"insert into 放行 SELECT 报关单号,总运单号,分运单号,接收日期,进出口类型,运输方式,件数,毛重,快件公司代码,快件公司,报关方式,经营人单位代码,经营人单位名称,货品名称G,货品名称SIMPLE,货品名称SIMP,货品名称only FROM"&amp; E1&amp;".[checkData$] "</f>
        <v xml:space="preserve">insert into 放行 SELECT 报关单号,总运单号,分运单号,接收日期,进出口类型,运输方式,件数,毛重,快件公司代码,快件公司,报关方式,经营人单位代码,经营人单位名称,货品名称G,货品名称SIMPLE,货品名称SIMP,货品名称only FROM [Excel 12.0;DATABASE=D:\2020\import and export OA 20200904.xlsm].[checkData$] </v>
      </c>
      <c r="B71" s="552" t="s">
        <v>1780</v>
      </c>
      <c r="C71" s="553"/>
      <c r="D71" s="574"/>
      <c r="I71"/>
      <c r="J71"/>
    </row>
    <row r="72" spans="1:10" s="554" customFormat="1" ht="60.75" customHeight="1">
      <c r="A72" s="532" t="str">
        <f>"insert into 数据表 SELECT * FROM"&amp; E1&amp;".[数据表$] WHERE LEFT(运单号,6)*1 &gt; 333"</f>
        <v>insert into 数据表 SELECT * FROM [Excel 12.0;DATABASE=D:\2020\import and export OA 20200904.xlsm].[数据表$] WHERE LEFT(运单号,6)*1 &gt; 333</v>
      </c>
      <c r="B72" s="555" t="s">
        <v>1738</v>
      </c>
      <c r="C72" s="553"/>
      <c r="D72" s="574"/>
      <c r="I72"/>
      <c r="J72"/>
    </row>
    <row r="73" spans="1:10" s="554" customFormat="1" ht="74.25" customHeight="1">
      <c r="A73" s="532" t="str">
        <f>"insert into checkData SELECT * FROM"&amp; E1&amp;".[checkData$] WHERE LEN(分运单) &gt; 3"</f>
        <v>insert into checkData SELECT * FROM [Excel 12.0;DATABASE=D:\2020\import and export OA 20200904.xlsm].[checkData$] WHERE LEN(分运单) &gt; 3</v>
      </c>
      <c r="B73" s="555" t="s">
        <v>1739</v>
      </c>
      <c r="C73" s="553"/>
      <c r="D73" s="574"/>
      <c r="I73"/>
      <c r="J73"/>
    </row>
    <row r="74" spans="1:10" s="554" customFormat="1" ht="74.25" customHeight="1">
      <c r="A74" s="532" t="str">
        <f>"insert into 结果 SELECT * FROM"&amp; E1&amp;".[结果$] WHERE LEN(分运单) &gt; 3"</f>
        <v>insert into 结果 SELECT * FROM [Excel 12.0;DATABASE=D:\2020\import and export OA 20200904.xlsm].[结果$] WHERE LEN(分运单) &gt; 3</v>
      </c>
      <c r="B74" s="555" t="s">
        <v>1781</v>
      </c>
      <c r="C74" s="553"/>
      <c r="D74" s="574"/>
      <c r="I74"/>
      <c r="J74"/>
    </row>
    <row r="75" spans="1:10" s="554" customFormat="1" ht="74.25" customHeight="1">
      <c r="A75" s="532" t="str">
        <f>"insert  into 数据表 SELECT * FROM "&amp;  E1&amp;".[数据表$] WHERE  运单号 &gt; 7"</f>
        <v>insert  into 数据表 SELECT * FROM  [Excel 12.0;DATABASE=D:\2020\import and export OA 20200904.xlsm].[数据表$] WHERE  运单号 &gt; 7</v>
      </c>
      <c r="B75" s="552" t="s">
        <v>1782</v>
      </c>
      <c r="C75" s="553"/>
      <c r="D75" s="574"/>
      <c r="I75"/>
      <c r="J75"/>
    </row>
    <row r="76" spans="1:10" s="554" customFormat="1" ht="74.25" customHeight="1">
      <c r="A76" s="532" t="s">
        <v>1783</v>
      </c>
      <c r="B76" s="552" t="s">
        <v>1784</v>
      </c>
      <c r="C76" s="553"/>
      <c r="D76" s="574"/>
      <c r="I76"/>
      <c r="J76"/>
    </row>
    <row r="77" spans="1:10" s="554" customFormat="1" ht="27.75" customHeight="1">
      <c r="A77" s="532" t="s">
        <v>1785</v>
      </c>
      <c r="B77" s="552" t="s">
        <v>1786</v>
      </c>
      <c r="C77" s="553"/>
      <c r="D77" s="574"/>
      <c r="I77"/>
      <c r="J77"/>
    </row>
    <row r="78" spans="1:10" s="554" customFormat="1" ht="27.75" customHeight="1">
      <c r="A78" s="532" t="s">
        <v>1787</v>
      </c>
      <c r="B78" s="552" t="s">
        <v>1788</v>
      </c>
      <c r="C78" s="553"/>
      <c r="D78" s="574"/>
      <c r="I78"/>
      <c r="J78"/>
    </row>
    <row r="79" spans="1:10" s="554" customFormat="1" ht="27.75" customHeight="1">
      <c r="A79" s="532" t="s">
        <v>1789</v>
      </c>
      <c r="B79" s="552" t="s">
        <v>1790</v>
      </c>
      <c r="C79" s="553"/>
      <c r="D79" s="574"/>
      <c r="I79"/>
      <c r="J79"/>
    </row>
    <row r="80" spans="1:10" s="554" customFormat="1" ht="102" customHeight="1">
      <c r="A80" s="532" t="s">
        <v>1791</v>
      </c>
      <c r="B80" s="552" t="s">
        <v>1792</v>
      </c>
      <c r="C80" s="553"/>
      <c r="D80" s="574"/>
      <c r="I80"/>
      <c r="J80"/>
    </row>
    <row r="81" spans="1:10" s="554" customFormat="1" ht="102" customHeight="1">
      <c r="A81" s="532" t="s">
        <v>1793</v>
      </c>
      <c r="B81" s="552" t="s">
        <v>1794</v>
      </c>
      <c r="C81" s="553"/>
      <c r="D81" s="574"/>
      <c r="I81"/>
      <c r="J81"/>
    </row>
    <row r="82" spans="1:10" s="554" customFormat="1" ht="102" customHeight="1">
      <c r="A82" s="532" t="s">
        <v>1795</v>
      </c>
      <c r="B82" s="552" t="s">
        <v>1792</v>
      </c>
      <c r="C82" s="553"/>
      <c r="D82" s="574"/>
      <c r="I82"/>
      <c r="J82"/>
    </row>
    <row r="83" spans="1:10" s="554" customFormat="1" ht="102" customHeight="1">
      <c r="A83" s="532" t="s">
        <v>1796</v>
      </c>
      <c r="B83" s="552" t="s">
        <v>1792</v>
      </c>
      <c r="C83" s="553"/>
      <c r="D83" s="574"/>
      <c r="I83"/>
      <c r="J83"/>
    </row>
    <row r="84" spans="1:10" s="554" customFormat="1" ht="102" customHeight="1">
      <c r="A84" s="532" t="s">
        <v>1797</v>
      </c>
      <c r="B84" s="552" t="s">
        <v>1792</v>
      </c>
      <c r="C84" s="553"/>
      <c r="D84" s="574"/>
      <c r="I84"/>
      <c r="J84"/>
    </row>
    <row r="85" spans="1:10" s="554" customFormat="1" ht="51.75" customHeight="1">
      <c r="A85" s="532" t="s">
        <v>1798</v>
      </c>
      <c r="B85" s="552" t="s">
        <v>1799</v>
      </c>
      <c r="C85" s="553">
        <v>18</v>
      </c>
      <c r="D85" s="574" t="s">
        <v>1615</v>
      </c>
      <c r="I85"/>
      <c r="J85"/>
    </row>
    <row r="86" spans="1:10" s="554" customFormat="1" ht="51.75" customHeight="1">
      <c r="A86" s="532" t="s">
        <v>1800</v>
      </c>
      <c r="B86" s="552" t="s">
        <v>1801</v>
      </c>
      <c r="C86" s="553"/>
      <c r="D86" s="574"/>
      <c r="I86"/>
      <c r="J86"/>
    </row>
    <row r="87" spans="1:10" s="554" customFormat="1" ht="51.75" customHeight="1">
      <c r="A87" s="532" t="s">
        <v>1802</v>
      </c>
      <c r="B87" s="555" t="s">
        <v>1801</v>
      </c>
      <c r="C87" s="553"/>
      <c r="D87" s="574"/>
      <c r="I87"/>
      <c r="J87"/>
    </row>
    <row r="88" spans="1:10" s="554" customFormat="1" ht="51.75" customHeight="1">
      <c r="A88" s="532" t="s">
        <v>1803</v>
      </c>
      <c r="B88" s="552" t="s">
        <v>1804</v>
      </c>
      <c r="C88" s="553"/>
      <c r="D88" s="574"/>
      <c r="I88"/>
      <c r="J88"/>
    </row>
    <row r="89" spans="1:10" s="554" customFormat="1" ht="51.75" customHeight="1">
      <c r="A89" s="532" t="s">
        <v>1805</v>
      </c>
      <c r="B89" s="552" t="s">
        <v>1804</v>
      </c>
      <c r="C89" s="553">
        <v>12</v>
      </c>
      <c r="D89" s="574" t="s">
        <v>1615</v>
      </c>
      <c r="I89"/>
      <c r="J89"/>
    </row>
    <row r="90" spans="1:10" s="554" customFormat="1" ht="51.75" customHeight="1">
      <c r="A90" s="532" t="s">
        <v>1806</v>
      </c>
      <c r="B90" s="552" t="s">
        <v>1804</v>
      </c>
      <c r="C90" s="553">
        <v>12</v>
      </c>
      <c r="D90" s="574" t="s">
        <v>1615</v>
      </c>
      <c r="I90"/>
      <c r="J90"/>
    </row>
    <row r="91" spans="1:10" s="554" customFormat="1" ht="51.75" customHeight="1">
      <c r="A91" s="532" t="s">
        <v>1807</v>
      </c>
      <c r="B91" s="552" t="s">
        <v>1808</v>
      </c>
      <c r="C91" s="553"/>
      <c r="D91" s="574"/>
      <c r="I91"/>
      <c r="J91"/>
    </row>
    <row r="92" spans="1:10" s="554" customFormat="1" ht="56.25" customHeight="1">
      <c r="A92" s="532" t="s">
        <v>1809</v>
      </c>
      <c r="B92" s="552" t="s">
        <v>1808</v>
      </c>
      <c r="C92" s="553"/>
      <c r="D92" s="574"/>
      <c r="I92"/>
      <c r="J92"/>
    </row>
    <row r="93" spans="1:10" s="554" customFormat="1" ht="27.75" customHeight="1">
      <c r="A93" s="532" t="s">
        <v>1810</v>
      </c>
      <c r="B93" s="552" t="s">
        <v>1811</v>
      </c>
      <c r="C93" s="553"/>
      <c r="D93" s="574"/>
      <c r="I93"/>
      <c r="J93"/>
    </row>
    <row r="94" spans="1:10" s="554" customFormat="1" ht="51.75" customHeight="1">
      <c r="A94" s="532" t="s">
        <v>1812</v>
      </c>
      <c r="B94" s="552" t="s">
        <v>1811</v>
      </c>
      <c r="C94" s="553"/>
      <c r="D94" s="574"/>
      <c r="I94"/>
      <c r="J94"/>
    </row>
    <row r="95" spans="1:10" s="554" customFormat="1" ht="51.75" customHeight="1">
      <c r="A95" s="532" t="s">
        <v>1813</v>
      </c>
      <c r="B95" s="552" t="s">
        <v>1814</v>
      </c>
      <c r="C95" s="553">
        <v>10</v>
      </c>
      <c r="D95" s="574" t="s">
        <v>1615</v>
      </c>
      <c r="I95"/>
      <c r="J95"/>
    </row>
    <row r="96" spans="1:10" s="554" customFormat="1" ht="72.75" customHeight="1">
      <c r="A96" s="532" t="s">
        <v>1815</v>
      </c>
      <c r="B96" s="556" t="s">
        <v>1816</v>
      </c>
      <c r="C96" s="553">
        <v>10</v>
      </c>
      <c r="D96" s="574" t="s">
        <v>1615</v>
      </c>
      <c r="I96"/>
      <c r="J96"/>
    </row>
    <row r="97" spans="1:10" s="554" customFormat="1" ht="51.75" customHeight="1">
      <c r="A97" s="532" t="s">
        <v>1817</v>
      </c>
      <c r="B97" s="552" t="s">
        <v>1818</v>
      </c>
      <c r="C97" s="553"/>
      <c r="D97" s="574"/>
      <c r="I97"/>
      <c r="J97"/>
    </row>
    <row r="98" spans="1:10" s="554" customFormat="1" ht="136.5" customHeight="1">
      <c r="A98" s="532" t="str">
        <f>"SELECT * INTO 放行 FROM"&amp; E1&amp;".[checkData$]"</f>
        <v>SELECT * INTO 放行 FROM [Excel 12.0;DATABASE=D:\2020\import and export OA 20200904.xlsm].[checkData$]</v>
      </c>
      <c r="B98" s="552" t="s">
        <v>1819</v>
      </c>
      <c r="C98" s="553"/>
      <c r="D98" s="574"/>
      <c r="E98" s="554" t="s">
        <v>1820</v>
      </c>
      <c r="I98"/>
      <c r="J98"/>
    </row>
    <row r="99" spans="1:10" s="554" customFormat="1" ht="136.5" customHeight="1">
      <c r="A99" s="532" t="str">
        <f>"SELECT 报关单号,总运单号,分运单号,接收日期,进出口类型,运输方式,件数,毛重,快件公司代码,快件公司,报关方式,经营人单位代码,经营人单位名称,货品名称G,货品名称SIMPLE,货品名称SIMP,货品名称only INTO 放行 FROM"&amp; E1&amp;".[checkData$]"</f>
        <v>SELECT 报关单号,总运单号,分运单号,接收日期,进出口类型,运输方式,件数,毛重,快件公司代码,快件公司,报关方式,经营人单位代码,经营人单位名称,货品名称G,货品名称SIMPLE,货品名称SIMP,货品名称only INTO 放行 FROM [Excel 12.0;DATABASE=D:\2020\import and export OA 20200904.xlsm].[checkData$]</v>
      </c>
      <c r="B99" s="552" t="s">
        <v>1819</v>
      </c>
      <c r="C99" s="553"/>
      <c r="D99" s="574"/>
      <c r="E99" s="554" t="s">
        <v>1820</v>
      </c>
      <c r="I99"/>
      <c r="J99"/>
    </row>
    <row r="100" spans="1:10" s="554" customFormat="1" ht="63.75" customHeight="1">
      <c r="A100" s="532" t="str">
        <f>"SELECT * INTO checkData FROM"&amp; E1&amp;".[checkData$] where len(分运单)&gt;8"</f>
        <v>SELECT * INTO checkData FROM [Excel 12.0;DATABASE=D:\2020\import and export OA 20200904.xlsm].[checkData$] where len(分运单)&gt;8</v>
      </c>
      <c r="B100" s="552" t="s">
        <v>1821</v>
      </c>
      <c r="C100" s="553"/>
      <c r="D100" s="574"/>
      <c r="E100" s="554" t="s">
        <v>1822</v>
      </c>
      <c r="I100"/>
      <c r="J100"/>
    </row>
    <row r="101" spans="1:10" s="554" customFormat="1" ht="63.75" customHeight="1">
      <c r="A101" s="532" t="s">
        <v>1823</v>
      </c>
      <c r="B101" s="552" t="s">
        <v>1824</v>
      </c>
      <c r="C101" s="553"/>
      <c r="D101" s="574"/>
      <c r="I101"/>
      <c r="J101"/>
    </row>
    <row r="102" spans="1:10" s="554" customFormat="1" ht="63.75" customHeight="1">
      <c r="A102" s="532" t="str">
        <f>"SELECT * INTO 数据表 FROM"&amp;E1&amp;".[数据表$] where LEFT(运单号,5)*1&gt;88"</f>
        <v>SELECT * INTO 数据表 FROM [Excel 12.0;DATABASE=D:\2020\import and export OA 20200904.xlsm].[数据表$] where LEFT(运单号,5)*1&gt;88</v>
      </c>
      <c r="B102" s="552" t="s">
        <v>1825</v>
      </c>
      <c r="C102" s="553"/>
      <c r="D102" s="574"/>
      <c r="I102"/>
      <c r="J102"/>
    </row>
    <row r="103" spans="1:10" s="554" customFormat="1" ht="105.75" customHeight="1">
      <c r="A103" s="532" t="s">
        <v>515</v>
      </c>
      <c r="B103" s="552" t="s">
        <v>1826</v>
      </c>
      <c r="C103" s="553"/>
      <c r="D103" s="574"/>
      <c r="I103"/>
      <c r="J103"/>
    </row>
    <row r="104" spans="1:10" s="554" customFormat="1" ht="63.75" customHeight="1">
      <c r="A104" s="532" t="s">
        <v>1827</v>
      </c>
      <c r="B104" s="552" t="s">
        <v>1828</v>
      </c>
      <c r="C104" s="553"/>
      <c r="D104" s="574"/>
      <c r="I104"/>
      <c r="J104"/>
    </row>
    <row r="105" spans="1:10" s="535" customFormat="1" ht="27.75" customHeight="1">
      <c r="A105" s="532" t="s">
        <v>1682</v>
      </c>
      <c r="B105" s="536" t="s">
        <v>1687</v>
      </c>
      <c r="C105" s="534">
        <v>19</v>
      </c>
      <c r="D105" s="572">
        <v>0</v>
      </c>
      <c r="I105"/>
      <c r="J105"/>
    </row>
    <row r="106" spans="1:10" s="554" customFormat="1" ht="63.75" customHeight="1">
      <c r="A106" s="532"/>
      <c r="B106" s="557"/>
      <c r="C106" s="553"/>
      <c r="D106" s="574"/>
      <c r="I106"/>
      <c r="J106"/>
    </row>
    <row r="107" spans="1:10" s="554" customFormat="1" ht="63.75" customHeight="1">
      <c r="A107" s="532" t="s">
        <v>1829</v>
      </c>
      <c r="B107" s="557">
        <v>113132132</v>
      </c>
      <c r="C107" s="553"/>
      <c r="D107" s="574"/>
      <c r="I107"/>
      <c r="J107"/>
    </row>
    <row r="108" spans="1:10" ht="51.75" customHeight="1">
      <c r="I108"/>
      <c r="J108"/>
    </row>
    <row r="109" spans="1:10" ht="51.75" customHeight="1">
      <c r="I109"/>
      <c r="J109"/>
    </row>
    <row r="110" spans="1:10" ht="51.75" customHeight="1">
      <c r="I110"/>
      <c r="J110"/>
    </row>
    <row r="111" spans="1:10" ht="51.75" customHeight="1">
      <c r="I111"/>
      <c r="J111"/>
    </row>
    <row r="112" spans="1:10" ht="51.75" customHeight="1">
      <c r="I112"/>
      <c r="J112"/>
    </row>
    <row r="113" spans="9:10" ht="51.75" customHeight="1">
      <c r="I113"/>
      <c r="J113"/>
    </row>
    <row r="114" spans="9:10" ht="51.75" customHeight="1">
      <c r="I114"/>
      <c r="J114"/>
    </row>
    <row r="115" spans="9:10" ht="51.75" customHeight="1">
      <c r="I115"/>
      <c r="J115"/>
    </row>
    <row r="116" spans="9:10" ht="51.75" customHeight="1">
      <c r="I116"/>
      <c r="J116"/>
    </row>
    <row r="117" spans="9:10" ht="51.75" customHeight="1">
      <c r="I117" s="39"/>
      <c r="J117" s="39"/>
    </row>
  </sheetData>
  <sheetProtection selectLockedCells="1" selectUnlockedCells="1"/>
  <phoneticPr fontId="1"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9951" r:id="rId4" name="Button 15">
              <controlPr defaultSize="0" print="0" autoFill="0" autoPict="0" macro="[0]!VIEW_SAVESQL">
                <anchor moveWithCells="1" sizeWithCells="1">
                  <from>
                    <xdr:col>0</xdr:col>
                    <xdr:colOff>4714875</xdr:colOff>
                    <xdr:row>0</xdr:row>
                    <xdr:rowOff>0</xdr:rowOff>
                  </from>
                  <to>
                    <xdr:col>0</xdr:col>
                    <xdr:colOff>5953125</xdr:colOff>
                    <xdr:row>0</xdr:row>
                    <xdr:rowOff>542925</xdr:rowOff>
                  </to>
                </anchor>
              </controlPr>
            </control>
          </mc:Choice>
        </mc:AlternateContent>
        <mc:AlternateContent xmlns:mc="http://schemas.openxmlformats.org/markup-compatibility/2006">
          <mc:Choice Requires="x14">
            <control shapeId="39952" r:id="rId5" name="Button 16">
              <controlPr defaultSize="0" print="0" autoFill="0" autoPict="0" macro="[0]!SVAEONLYSQL">
                <anchor moveWithCells="1" sizeWithCells="1">
                  <from>
                    <xdr:col>0</xdr:col>
                    <xdr:colOff>0</xdr:colOff>
                    <xdr:row>0</xdr:row>
                    <xdr:rowOff>0</xdr:rowOff>
                  </from>
                  <to>
                    <xdr:col>0</xdr:col>
                    <xdr:colOff>1238250</xdr:colOff>
                    <xdr:row>0</xdr:row>
                    <xdr:rowOff>542925</xdr:rowOff>
                  </to>
                </anchor>
              </controlPr>
            </control>
          </mc:Choice>
        </mc:AlternateContent>
        <mc:AlternateContent xmlns:mc="http://schemas.openxmlformats.org/markup-compatibility/2006">
          <mc:Choice Requires="x14">
            <control shapeId="39953" r:id="rId6" name="Button 17">
              <controlPr defaultSize="0" print="0" autoFill="0" autoPict="0" macro="[0]!SAVESQL">
                <anchor moveWithCells="1" sizeWithCells="1">
                  <from>
                    <xdr:col>0</xdr:col>
                    <xdr:colOff>7077075</xdr:colOff>
                    <xdr:row>0</xdr:row>
                    <xdr:rowOff>0</xdr:rowOff>
                  </from>
                  <to>
                    <xdr:col>1</xdr:col>
                    <xdr:colOff>381000</xdr:colOff>
                    <xdr:row>0</xdr:row>
                    <xdr:rowOff>542925</xdr:rowOff>
                  </to>
                </anchor>
              </controlPr>
            </control>
          </mc:Choice>
        </mc:AlternateContent>
        <mc:AlternateContent xmlns:mc="http://schemas.openxmlformats.org/markup-compatibility/2006">
          <mc:Choice Requires="x14">
            <control shapeId="39954" r:id="rId7" name="Button 18">
              <controlPr defaultSize="0" print="0" autoFill="0" autoPict="0" macro="[0]!ACCESS导入数据1">
                <anchor moveWithCells="1" sizeWithCells="1">
                  <from>
                    <xdr:col>4</xdr:col>
                    <xdr:colOff>552450</xdr:colOff>
                    <xdr:row>0</xdr:row>
                    <xdr:rowOff>0</xdr:rowOff>
                  </from>
                  <to>
                    <xdr:col>4</xdr:col>
                    <xdr:colOff>2476500</xdr:colOff>
                    <xdr:row>0</xdr:row>
                    <xdr:rowOff>542925</xdr:rowOff>
                  </to>
                </anchor>
              </controlPr>
            </control>
          </mc:Choice>
        </mc:AlternateContent>
        <mc:AlternateContent xmlns:mc="http://schemas.openxmlformats.org/markup-compatibility/2006">
          <mc:Choice Requires="x14">
            <control shapeId="39958" r:id="rId8" name="Button 22">
              <controlPr defaultSize="0" print="0" autoFill="0" autoPict="0" macro="[0]!对货">
                <anchor moveWithCells="1" sizeWithCells="1">
                  <from>
                    <xdr:col>1</xdr:col>
                    <xdr:colOff>4200525</xdr:colOff>
                    <xdr:row>0</xdr:row>
                    <xdr:rowOff>0</xdr:rowOff>
                  </from>
                  <to>
                    <xdr:col>3</xdr:col>
                    <xdr:colOff>38100</xdr:colOff>
                    <xdr:row>0</xdr:row>
                    <xdr:rowOff>542925</xdr:rowOff>
                  </to>
                </anchor>
              </controlPr>
            </control>
          </mc:Choice>
        </mc:AlternateContent>
        <mc:AlternateContent xmlns:mc="http://schemas.openxmlformats.org/markup-compatibility/2006">
          <mc:Choice Requires="x14">
            <control shapeId="39959" r:id="rId9" name="Button 23">
              <controlPr defaultSize="0" print="0" autoFill="0" autoPict="0" macro="[0]!onlypdf">
                <anchor moveWithCells="1" sizeWithCells="1">
                  <from>
                    <xdr:col>0</xdr:col>
                    <xdr:colOff>2362200</xdr:colOff>
                    <xdr:row>0</xdr:row>
                    <xdr:rowOff>0</xdr:rowOff>
                  </from>
                  <to>
                    <xdr:col>0</xdr:col>
                    <xdr:colOff>3600450</xdr:colOff>
                    <xdr:row>0</xdr:row>
                    <xdr:rowOff>542925</xdr:rowOff>
                  </to>
                </anchor>
              </controlPr>
            </control>
          </mc:Choice>
        </mc:AlternateContent>
        <mc:AlternateContent xmlns:mc="http://schemas.openxmlformats.org/markup-compatibility/2006">
          <mc:Choice Requires="x14">
            <control shapeId="39960" r:id="rId10" name="Button 24">
              <controlPr defaultSize="0" print="0" autoFill="0" autoPict="0" macro="[0]!导入EDI">
                <anchor moveWithCells="1" sizeWithCells="1">
                  <from>
                    <xdr:col>5</xdr:col>
                    <xdr:colOff>76200</xdr:colOff>
                    <xdr:row>0</xdr:row>
                    <xdr:rowOff>0</xdr:rowOff>
                  </from>
                  <to>
                    <xdr:col>8</xdr:col>
                    <xdr:colOff>495300</xdr:colOff>
                    <xdr:row>0</xdr:row>
                    <xdr:rowOff>542925</xdr:rowOff>
                  </to>
                </anchor>
              </controlPr>
            </control>
          </mc:Choice>
        </mc:AlternateContent>
        <mc:AlternateContent xmlns:mc="http://schemas.openxmlformats.org/markup-compatibility/2006">
          <mc:Choice Requires="x14">
            <control shapeId="39962" r:id="rId11" name="Button 26">
              <controlPr defaultSize="0" print="0" autoFill="0" autoPict="0" macro="[0]!sheet1另存为">
                <anchor moveWithCells="1" sizeWithCells="1">
                  <from>
                    <xdr:col>3</xdr:col>
                    <xdr:colOff>485775</xdr:colOff>
                    <xdr:row>0</xdr:row>
                    <xdr:rowOff>0</xdr:rowOff>
                  </from>
                  <to>
                    <xdr:col>3</xdr:col>
                    <xdr:colOff>1714500</xdr:colOff>
                    <xdr:row>0</xdr:row>
                    <xdr:rowOff>542925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rgb="FF7030A0"/>
  </sheetPr>
  <dimension ref="A1:N16"/>
  <sheetViews>
    <sheetView zoomScale="115" zoomScaleNormal="115" workbookViewId="0">
      <pane ySplit="1" topLeftCell="A2" activePane="bottomLeft" state="frozen"/>
      <selection activeCell="B18" sqref="B18"/>
      <selection pane="bottomLeft" activeCell="A2" sqref="A2"/>
    </sheetView>
  </sheetViews>
  <sheetFormatPr defaultRowHeight="13.5"/>
  <cols>
    <col min="1" max="1" width="16.875" style="223" bestFit="1" customWidth="1"/>
    <col min="2" max="2" width="24.375" style="223" bestFit="1" customWidth="1"/>
    <col min="3" max="3" width="17.625" style="223" bestFit="1" customWidth="1"/>
    <col min="4" max="4" width="10.25" style="223" bestFit="1" customWidth="1"/>
    <col min="5" max="5" width="10" style="223" bestFit="1" customWidth="1"/>
    <col min="6" max="6" width="9.875" style="223" bestFit="1" customWidth="1"/>
    <col min="7" max="7" width="11" style="223" bestFit="1" customWidth="1"/>
    <col min="8" max="8" width="9" style="276"/>
    <col min="9" max="10" width="9" style="223"/>
    <col min="11" max="11" width="44" style="223" bestFit="1" customWidth="1"/>
    <col min="12" max="12" width="82.125" style="223" bestFit="1" customWidth="1"/>
    <col min="13" max="16384" width="9" style="223"/>
  </cols>
  <sheetData>
    <row r="1" spans="1:14" s="219" customFormat="1" ht="22.5">
      <c r="A1" s="91" t="s">
        <v>392</v>
      </c>
      <c r="B1" s="91" t="s">
        <v>393</v>
      </c>
      <c r="C1" s="91" t="s">
        <v>394</v>
      </c>
      <c r="D1" s="91" t="s">
        <v>395</v>
      </c>
      <c r="E1" s="93" t="s">
        <v>396</v>
      </c>
      <c r="F1" s="93" t="s">
        <v>397</v>
      </c>
      <c r="G1" s="91" t="s">
        <v>398</v>
      </c>
      <c r="H1" s="273" t="s">
        <v>461</v>
      </c>
      <c r="I1" s="91"/>
      <c r="J1" s="91"/>
      <c r="K1" s="90" t="s">
        <v>399</v>
      </c>
      <c r="L1" s="90" t="s">
        <v>400</v>
      </c>
      <c r="M1" s="218"/>
      <c r="N1" s="218"/>
    </row>
    <row r="2" spans="1:14" s="491" customFormat="1" ht="22.5">
      <c r="A2" s="487" t="s">
        <v>401</v>
      </c>
      <c r="B2" s="488">
        <v>13800314</v>
      </c>
      <c r="C2" s="488">
        <v>5340004704</v>
      </c>
      <c r="D2" s="488" t="s">
        <v>159</v>
      </c>
      <c r="E2" s="488">
        <v>800465</v>
      </c>
      <c r="F2" s="488"/>
      <c r="G2" s="488" t="s">
        <v>385</v>
      </c>
      <c r="H2" s="489" t="s">
        <v>549</v>
      </c>
      <c r="I2" s="488"/>
      <c r="J2" s="488"/>
      <c r="K2" s="490" t="s">
        <v>386</v>
      </c>
      <c r="L2" s="490" t="s">
        <v>387</v>
      </c>
    </row>
    <row r="3" spans="1:14" s="219" customFormat="1" ht="22.5">
      <c r="A3" s="92" t="s">
        <v>388</v>
      </c>
      <c r="B3" s="220">
        <v>12900522</v>
      </c>
      <c r="C3" s="220">
        <v>5300106299</v>
      </c>
      <c r="D3" s="220" t="s">
        <v>389</v>
      </c>
      <c r="E3" s="220">
        <v>123672</v>
      </c>
      <c r="F3" s="220"/>
      <c r="G3" s="220" t="s">
        <v>390</v>
      </c>
      <c r="H3" s="274"/>
      <c r="I3" s="220"/>
      <c r="J3" s="220"/>
      <c r="K3" s="221" t="s">
        <v>386</v>
      </c>
      <c r="L3" s="221" t="s">
        <v>387</v>
      </c>
      <c r="M3" s="218"/>
      <c r="N3" s="218"/>
    </row>
    <row r="4" spans="1:14" s="491" customFormat="1" ht="22.5">
      <c r="A4" s="487" t="s">
        <v>468</v>
      </c>
      <c r="B4" s="488">
        <v>13800315</v>
      </c>
      <c r="C4" s="488">
        <v>5340011636</v>
      </c>
      <c r="D4" s="488" t="s">
        <v>171</v>
      </c>
      <c r="E4" s="488">
        <v>123422</v>
      </c>
      <c r="F4" s="488"/>
      <c r="G4" s="488" t="s">
        <v>469</v>
      </c>
      <c r="H4" s="489" t="s">
        <v>523</v>
      </c>
      <c r="I4" s="488"/>
      <c r="J4" s="488"/>
      <c r="K4" s="490" t="s">
        <v>470</v>
      </c>
      <c r="L4" s="490" t="s">
        <v>471</v>
      </c>
    </row>
    <row r="5" spans="1:14" s="219" customFormat="1" ht="22.5">
      <c r="A5" s="92" t="s">
        <v>472</v>
      </c>
      <c r="B5" s="220">
        <v>13800313</v>
      </c>
      <c r="C5" s="220">
        <v>5300111078</v>
      </c>
      <c r="D5" s="220" t="s">
        <v>473</v>
      </c>
      <c r="E5" s="220">
        <v>444667</v>
      </c>
      <c r="F5" s="220">
        <v>996</v>
      </c>
      <c r="G5" s="220" t="s">
        <v>474</v>
      </c>
      <c r="H5" s="274"/>
      <c r="I5" s="220"/>
      <c r="J5" s="220"/>
      <c r="K5" s="221" t="s">
        <v>470</v>
      </c>
      <c r="L5" s="221" t="s">
        <v>471</v>
      </c>
      <c r="M5" s="218"/>
      <c r="N5" s="218"/>
    </row>
    <row r="6" spans="1:14" s="491" customFormat="1" ht="22.5">
      <c r="A6" s="487" t="s">
        <v>475</v>
      </c>
      <c r="B6" s="488">
        <v>13800213</v>
      </c>
      <c r="C6" s="488">
        <v>5300108003</v>
      </c>
      <c r="D6" s="488" t="s">
        <v>173</v>
      </c>
      <c r="E6" s="488">
        <v>442847</v>
      </c>
      <c r="F6" s="488">
        <v>427</v>
      </c>
      <c r="G6" s="488" t="s">
        <v>476</v>
      </c>
      <c r="H6" s="489" t="s">
        <v>463</v>
      </c>
      <c r="I6" s="488"/>
      <c r="J6" s="488"/>
      <c r="K6" s="490" t="s">
        <v>470</v>
      </c>
      <c r="L6" s="490" t="s">
        <v>471</v>
      </c>
    </row>
    <row r="7" spans="1:14" s="219" customFormat="1" ht="22.5">
      <c r="A7" s="92" t="s">
        <v>477</v>
      </c>
      <c r="B7" s="220">
        <v>13800082</v>
      </c>
      <c r="C7" s="220">
        <v>5300112128</v>
      </c>
      <c r="D7" s="220" t="s">
        <v>478</v>
      </c>
      <c r="E7" s="220">
        <v>443004</v>
      </c>
      <c r="F7" s="220">
        <v>837</v>
      </c>
      <c r="G7" s="220" t="s">
        <v>479</v>
      </c>
      <c r="H7" s="274" t="s">
        <v>462</v>
      </c>
      <c r="I7" s="220"/>
      <c r="J7" s="220"/>
      <c r="K7" s="221" t="s">
        <v>470</v>
      </c>
      <c r="L7" s="221" t="s">
        <v>471</v>
      </c>
      <c r="M7" s="218"/>
      <c r="N7" s="218"/>
    </row>
    <row r="8" spans="1:14" s="491" customFormat="1" ht="22.5">
      <c r="A8" s="487" t="s">
        <v>480</v>
      </c>
      <c r="B8" s="488">
        <v>13800231</v>
      </c>
      <c r="C8" s="488">
        <v>5300101997</v>
      </c>
      <c r="D8" s="488" t="s">
        <v>172</v>
      </c>
      <c r="E8" s="488">
        <v>444571</v>
      </c>
      <c r="F8" s="488">
        <v>690</v>
      </c>
      <c r="G8" s="488" t="s">
        <v>481</v>
      </c>
      <c r="H8" s="489"/>
      <c r="I8" s="488"/>
      <c r="J8" s="488"/>
      <c r="K8" s="490" t="s">
        <v>470</v>
      </c>
      <c r="L8" s="490" t="s">
        <v>471</v>
      </c>
    </row>
    <row r="9" spans="1:14" s="219" customFormat="1" ht="22.5">
      <c r="A9" s="92" t="s">
        <v>482</v>
      </c>
      <c r="B9" s="220">
        <v>13800241</v>
      </c>
      <c r="C9" s="220">
        <v>5340000357</v>
      </c>
      <c r="D9" s="220" t="s">
        <v>483</v>
      </c>
      <c r="E9" s="220">
        <v>200074</v>
      </c>
      <c r="F9" s="220">
        <v>820</v>
      </c>
      <c r="G9" s="220" t="s">
        <v>484</v>
      </c>
      <c r="H9" s="274" t="s">
        <v>464</v>
      </c>
      <c r="I9" s="220"/>
      <c r="J9" s="220"/>
      <c r="K9" s="221" t="s">
        <v>485</v>
      </c>
      <c r="L9" s="221" t="s">
        <v>486</v>
      </c>
      <c r="M9" s="218"/>
      <c r="N9" s="218"/>
    </row>
    <row r="10" spans="1:14" s="491" customFormat="1" ht="22.5">
      <c r="A10" s="487" t="s">
        <v>487</v>
      </c>
      <c r="B10" s="488">
        <v>13800316</v>
      </c>
      <c r="C10" s="488">
        <v>5340015122</v>
      </c>
      <c r="D10" s="488" t="s">
        <v>174</v>
      </c>
      <c r="E10" s="488">
        <v>123479</v>
      </c>
      <c r="F10" s="488"/>
      <c r="G10" s="488" t="s">
        <v>488</v>
      </c>
      <c r="H10" s="489"/>
      <c r="I10" s="488"/>
      <c r="J10" s="488"/>
      <c r="K10" s="490" t="s">
        <v>485</v>
      </c>
      <c r="L10" s="490" t="s">
        <v>486</v>
      </c>
    </row>
    <row r="11" spans="1:14" s="219" customFormat="1" ht="22.5">
      <c r="A11" s="92" t="s">
        <v>489</v>
      </c>
      <c r="B11" s="220">
        <v>12900521</v>
      </c>
      <c r="C11" s="220">
        <v>5300114389</v>
      </c>
      <c r="D11" s="220" t="s">
        <v>490</v>
      </c>
      <c r="E11" s="220">
        <v>123656</v>
      </c>
      <c r="F11" s="220"/>
      <c r="G11" s="220" t="s">
        <v>491</v>
      </c>
      <c r="H11" s="274"/>
      <c r="I11" s="220"/>
      <c r="J11" s="220"/>
      <c r="K11" s="221" t="s">
        <v>492</v>
      </c>
      <c r="L11" s="221" t="s">
        <v>493</v>
      </c>
      <c r="M11" s="218"/>
      <c r="N11" s="218"/>
    </row>
    <row r="12" spans="1:14" s="491" customFormat="1" ht="22.5">
      <c r="A12" s="487" t="s">
        <v>494</v>
      </c>
      <c r="B12" s="488">
        <v>13800311</v>
      </c>
      <c r="C12" s="488">
        <v>5300100911</v>
      </c>
      <c r="D12" s="488" t="s">
        <v>175</v>
      </c>
      <c r="E12" s="488">
        <v>443038</v>
      </c>
      <c r="F12" s="488">
        <v>762</v>
      </c>
      <c r="G12" s="488" t="s">
        <v>495</v>
      </c>
      <c r="H12" s="489"/>
      <c r="I12" s="488"/>
      <c r="J12" s="488"/>
      <c r="K12" s="490" t="s">
        <v>496</v>
      </c>
      <c r="L12" s="490" t="s">
        <v>493</v>
      </c>
    </row>
    <row r="13" spans="1:14" s="219" customFormat="1" ht="22.5">
      <c r="A13" s="92" t="s">
        <v>497</v>
      </c>
      <c r="B13" s="220">
        <v>10909402</v>
      </c>
      <c r="C13" s="220">
        <v>5340010497</v>
      </c>
      <c r="D13" s="220" t="s">
        <v>498</v>
      </c>
      <c r="E13" s="220">
        <v>123633</v>
      </c>
      <c r="F13" s="220"/>
      <c r="G13" s="220" t="s">
        <v>499</v>
      </c>
      <c r="H13" s="274"/>
      <c r="I13" s="220"/>
      <c r="J13" s="220"/>
      <c r="K13" s="221" t="s">
        <v>500</v>
      </c>
      <c r="L13" s="221" t="s">
        <v>501</v>
      </c>
      <c r="M13" s="218"/>
      <c r="N13" s="218"/>
    </row>
    <row r="14" spans="1:14" s="491" customFormat="1" ht="22.5">
      <c r="A14" s="487" t="s">
        <v>502</v>
      </c>
      <c r="B14" s="488" t="s">
        <v>391</v>
      </c>
      <c r="C14" s="488">
        <v>5340025247</v>
      </c>
      <c r="D14" s="488" t="s">
        <v>384</v>
      </c>
      <c r="E14" s="488"/>
      <c r="F14" s="488"/>
      <c r="G14" s="488" t="s">
        <v>503</v>
      </c>
      <c r="H14" s="489"/>
      <c r="I14" s="488"/>
      <c r="J14" s="488"/>
      <c r="K14" s="490" t="s">
        <v>504</v>
      </c>
      <c r="L14" s="490" t="s">
        <v>501</v>
      </c>
    </row>
    <row r="15" spans="1:14" s="219" customFormat="1" ht="22.5">
      <c r="A15" s="92" t="s">
        <v>505</v>
      </c>
      <c r="B15" s="220">
        <v>12900272</v>
      </c>
      <c r="C15" s="220">
        <v>5300105861</v>
      </c>
      <c r="D15" s="220" t="s">
        <v>506</v>
      </c>
      <c r="E15" s="220"/>
      <c r="F15" s="220"/>
      <c r="G15" s="220" t="s">
        <v>507</v>
      </c>
      <c r="H15" s="274"/>
      <c r="I15" s="220"/>
      <c r="J15" s="220"/>
      <c r="K15" s="221" t="s">
        <v>508</v>
      </c>
      <c r="L15" s="221" t="s">
        <v>509</v>
      </c>
      <c r="M15" s="218"/>
      <c r="N15" s="218"/>
    </row>
    <row r="16" spans="1:14" s="222" customFormat="1" ht="25.5">
      <c r="H16" s="275"/>
    </row>
  </sheetData>
  <sheetProtection algorithmName="SHA-512" hashValue="VYYQHgG86EdMORdapEmyBTdOnT91ZpVkAoVkw7IYZd/ImAxXG12DZ45ULs6HcLv/nR0g/7pUbVB5JJuNNoGXdA==" saltValue="tAsvI2RBcaY9OGR6mxWXOQ==" spinCount="100000" sheet="1" objects="1" scenarios="1"/>
  <autoFilter ref="A1:N16"/>
  <phoneticPr fontId="1" type="noConversion"/>
  <dataValidations count="1">
    <dataValidation allowBlank="1" showErrorMessage="1" promptTitle="严禁修改" prompt="严禁修改" sqref="A1:G10 A12:G12"/>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FF0000"/>
  </sheetPr>
  <dimension ref="A1:H237"/>
  <sheetViews>
    <sheetView zoomScaleNormal="100" workbookViewId="0">
      <pane ySplit="1" topLeftCell="A2" activePane="bottomLeft" state="frozen"/>
      <selection activeCell="B18" sqref="B18"/>
      <selection pane="bottomLeft" activeCell="E15" sqref="E15"/>
    </sheetView>
  </sheetViews>
  <sheetFormatPr defaultRowHeight="13.5"/>
  <cols>
    <col min="1" max="1" width="15.875" style="279" bestFit="1" customWidth="1"/>
    <col min="2" max="2" width="44.75" style="280" customWidth="1"/>
    <col min="3" max="3" width="13.75" style="281" customWidth="1"/>
    <col min="4" max="4" width="18.625" style="281" customWidth="1"/>
    <col min="5" max="5" width="17" style="281" customWidth="1"/>
    <col min="6" max="6" width="48.625" style="280" customWidth="1"/>
    <col min="7" max="7" width="46.5" style="280" customWidth="1"/>
    <col min="8" max="16384" width="9" style="281"/>
  </cols>
  <sheetData>
    <row r="1" spans="1:8" s="407" customFormat="1" ht="64.5" customHeight="1">
      <c r="A1" s="507" t="s">
        <v>318</v>
      </c>
      <c r="B1" s="508" t="s">
        <v>1668</v>
      </c>
      <c r="C1" s="509" t="s">
        <v>465</v>
      </c>
      <c r="D1" s="509" t="s">
        <v>466</v>
      </c>
      <c r="E1" s="509" t="s">
        <v>467</v>
      </c>
      <c r="F1" s="510" t="s">
        <v>161</v>
      </c>
      <c r="G1" s="510" t="s">
        <v>162</v>
      </c>
      <c r="H1" s="511"/>
    </row>
    <row r="2" spans="1:8" s="277" customFormat="1">
      <c r="A2" s="473"/>
      <c r="B2" s="428"/>
      <c r="C2" s="428"/>
      <c r="D2" s="428"/>
      <c r="E2" s="428"/>
      <c r="F2" s="428"/>
      <c r="G2" s="428"/>
    </row>
    <row r="3" spans="1:8" s="277" customFormat="1">
      <c r="A3" s="473"/>
      <c r="B3" s="428"/>
      <c r="C3" s="428"/>
      <c r="D3" s="428"/>
      <c r="E3" s="428"/>
      <c r="F3" s="428"/>
      <c r="G3" s="428"/>
    </row>
    <row r="4" spans="1:8" s="277" customFormat="1">
      <c r="A4" s="473"/>
      <c r="B4" s="428"/>
      <c r="C4" s="428"/>
      <c r="D4" s="428"/>
      <c r="E4" s="428"/>
      <c r="F4" s="428"/>
      <c r="G4" s="428"/>
    </row>
    <row r="5" spans="1:8" s="277" customFormat="1">
      <c r="A5" s="473"/>
      <c r="B5" s="428"/>
      <c r="C5" s="428"/>
      <c r="D5" s="428"/>
      <c r="E5" s="428"/>
      <c r="F5" s="428"/>
      <c r="G5" s="428"/>
    </row>
    <row r="6" spans="1:8" s="277" customFormat="1">
      <c r="A6" s="473"/>
      <c r="B6" s="428"/>
      <c r="C6" s="428"/>
      <c r="D6" s="428"/>
      <c r="E6" s="428"/>
      <c r="F6" s="428"/>
      <c r="G6" s="428"/>
    </row>
    <row r="7" spans="1:8" s="277" customFormat="1">
      <c r="A7" s="473"/>
      <c r="B7" s="428"/>
      <c r="C7" s="428"/>
      <c r="D7" s="428"/>
      <c r="E7" s="428"/>
      <c r="F7" s="428"/>
      <c r="G7" s="428"/>
    </row>
    <row r="8" spans="1:8" s="277" customFormat="1">
      <c r="A8" s="473"/>
      <c r="B8" s="428"/>
      <c r="C8" s="428"/>
      <c r="D8" s="428"/>
      <c r="E8" s="428"/>
      <c r="F8" s="428"/>
      <c r="G8" s="428"/>
    </row>
    <row r="9" spans="1:8" s="277" customFormat="1">
      <c r="A9" s="473"/>
      <c r="B9" s="428"/>
      <c r="C9" s="428"/>
      <c r="D9" s="428"/>
      <c r="E9" s="428"/>
      <c r="F9" s="428"/>
      <c r="G9" s="428"/>
    </row>
    <row r="10" spans="1:8" s="277" customFormat="1">
      <c r="A10" s="473"/>
      <c r="B10" s="428"/>
      <c r="C10" s="428"/>
      <c r="D10" s="428"/>
      <c r="E10" s="428"/>
      <c r="F10" s="428"/>
      <c r="G10" s="428"/>
    </row>
    <row r="11" spans="1:8" s="277" customFormat="1">
      <c r="A11" s="473"/>
      <c r="B11" s="428"/>
      <c r="C11" s="428"/>
      <c r="D11" s="428"/>
      <c r="E11" s="428"/>
      <c r="F11" s="428"/>
      <c r="G11" s="428"/>
    </row>
    <row r="12" spans="1:8" s="277" customFormat="1">
      <c r="A12" s="473"/>
      <c r="B12" s="428"/>
      <c r="C12" s="428"/>
      <c r="D12" s="428"/>
      <c r="E12" s="428"/>
      <c r="F12" s="428"/>
      <c r="G12" s="428"/>
    </row>
    <row r="13" spans="1:8" s="277" customFormat="1">
      <c r="A13" s="473"/>
      <c r="B13" s="428"/>
      <c r="C13" s="428"/>
      <c r="D13" s="428"/>
      <c r="E13" s="428"/>
      <c r="F13" s="428"/>
      <c r="G13" s="428"/>
    </row>
    <row r="14" spans="1:8" s="277" customFormat="1">
      <c r="A14" s="473"/>
      <c r="B14" s="428"/>
      <c r="C14" s="428"/>
      <c r="D14" s="428"/>
      <c r="E14" s="428"/>
      <c r="F14" s="428"/>
      <c r="G14" s="428"/>
    </row>
    <row r="15" spans="1:8" s="277" customFormat="1">
      <c r="A15" s="473"/>
      <c r="B15" s="428"/>
      <c r="C15" s="428"/>
      <c r="D15" s="428"/>
      <c r="E15" s="428"/>
      <c r="F15" s="428"/>
      <c r="G15" s="428"/>
    </row>
    <row r="16" spans="1:8" s="277" customFormat="1">
      <c r="A16" s="473"/>
      <c r="B16" s="428"/>
      <c r="C16" s="428"/>
      <c r="D16" s="428"/>
      <c r="E16" s="428"/>
      <c r="F16" s="428"/>
      <c r="G16" s="428"/>
    </row>
    <row r="17" spans="1:7" s="277" customFormat="1">
      <c r="A17" s="473"/>
      <c r="B17" s="428"/>
      <c r="C17" s="428"/>
      <c r="D17" s="428"/>
      <c r="E17" s="428"/>
      <c r="F17" s="428"/>
      <c r="G17" s="428"/>
    </row>
    <row r="18" spans="1:7" s="277" customFormat="1">
      <c r="A18" s="473"/>
      <c r="B18" s="428"/>
      <c r="C18" s="428"/>
      <c r="D18" s="428"/>
      <c r="E18" s="428"/>
      <c r="F18" s="428"/>
      <c r="G18" s="428"/>
    </row>
    <row r="19" spans="1:7" s="277" customFormat="1">
      <c r="A19" s="473"/>
      <c r="B19" s="428"/>
      <c r="C19" s="428"/>
      <c r="D19" s="428"/>
      <c r="E19" s="428"/>
      <c r="F19" s="428"/>
      <c r="G19" s="428"/>
    </row>
    <row r="20" spans="1:7" s="277" customFormat="1">
      <c r="A20" s="473"/>
      <c r="B20" s="428"/>
      <c r="C20" s="428"/>
      <c r="D20" s="428"/>
      <c r="E20" s="428"/>
      <c r="F20" s="428"/>
      <c r="G20" s="428"/>
    </row>
    <row r="21" spans="1:7" s="277" customFormat="1">
      <c r="A21" s="473"/>
      <c r="B21" s="428"/>
      <c r="C21" s="428"/>
      <c r="D21" s="428"/>
      <c r="E21" s="428"/>
      <c r="F21" s="428"/>
      <c r="G21" s="428"/>
    </row>
    <row r="22" spans="1:7" s="277" customFormat="1">
      <c r="A22" s="473"/>
      <c r="B22" s="428"/>
      <c r="C22" s="428"/>
      <c r="D22" s="428"/>
      <c r="E22" s="428"/>
      <c r="F22" s="428"/>
      <c r="G22" s="428"/>
    </row>
    <row r="23" spans="1:7" s="277" customFormat="1">
      <c r="A23" s="473"/>
      <c r="B23" s="428"/>
      <c r="C23" s="428"/>
      <c r="D23" s="428"/>
      <c r="E23" s="428"/>
      <c r="F23" s="428"/>
      <c r="G23" s="428"/>
    </row>
    <row r="24" spans="1:7" s="277" customFormat="1">
      <c r="A24" s="473"/>
      <c r="B24" s="428"/>
      <c r="C24" s="428"/>
      <c r="D24" s="428"/>
      <c r="E24" s="428"/>
      <c r="F24" s="428"/>
      <c r="G24" s="428"/>
    </row>
    <row r="25" spans="1:7" s="277" customFormat="1">
      <c r="A25" s="473"/>
      <c r="B25" s="428"/>
      <c r="C25" s="428"/>
      <c r="D25" s="428"/>
      <c r="E25" s="428"/>
      <c r="F25" s="428"/>
      <c r="G25" s="428"/>
    </row>
    <row r="26" spans="1:7" s="277" customFormat="1">
      <c r="A26" s="473"/>
      <c r="B26" s="428"/>
      <c r="C26" s="428"/>
      <c r="D26" s="428"/>
      <c r="E26" s="428"/>
      <c r="F26" s="428"/>
      <c r="G26" s="428"/>
    </row>
    <row r="27" spans="1:7" s="277" customFormat="1">
      <c r="A27" s="473"/>
      <c r="B27" s="428"/>
      <c r="C27" s="428"/>
      <c r="D27" s="428"/>
      <c r="E27" s="428"/>
      <c r="F27" s="428"/>
      <c r="G27" s="428"/>
    </row>
    <row r="28" spans="1:7" s="277" customFormat="1">
      <c r="A28" s="473"/>
      <c r="B28" s="428"/>
      <c r="C28" s="428"/>
      <c r="D28" s="428"/>
      <c r="E28" s="428"/>
      <c r="F28" s="428"/>
      <c r="G28" s="428"/>
    </row>
    <row r="29" spans="1:7" s="277" customFormat="1">
      <c r="A29" s="473"/>
      <c r="B29" s="428"/>
      <c r="C29" s="428"/>
      <c r="D29" s="428"/>
      <c r="E29" s="428"/>
      <c r="F29" s="428"/>
      <c r="G29" s="428"/>
    </row>
    <row r="30" spans="1:7" s="277" customFormat="1">
      <c r="A30" s="473"/>
      <c r="B30" s="428"/>
      <c r="C30" s="428"/>
      <c r="D30" s="428"/>
      <c r="E30" s="428"/>
      <c r="F30" s="428"/>
      <c r="G30" s="428"/>
    </row>
    <row r="31" spans="1:7" s="277" customFormat="1">
      <c r="A31" s="473"/>
      <c r="B31" s="428"/>
      <c r="C31" s="428"/>
      <c r="D31" s="428"/>
      <c r="E31" s="428"/>
      <c r="F31" s="428"/>
      <c r="G31" s="428"/>
    </row>
    <row r="32" spans="1:7" s="277" customFormat="1">
      <c r="A32" s="473"/>
      <c r="B32" s="428"/>
      <c r="C32" s="428"/>
      <c r="D32" s="428"/>
      <c r="E32" s="428"/>
      <c r="F32" s="428"/>
      <c r="G32" s="428"/>
    </row>
    <row r="33" spans="1:7" s="277" customFormat="1">
      <c r="A33" s="473"/>
      <c r="B33" s="428"/>
      <c r="C33" s="428"/>
      <c r="D33" s="428"/>
      <c r="E33" s="428"/>
      <c r="F33" s="428"/>
      <c r="G33" s="428"/>
    </row>
    <row r="34" spans="1:7" s="277" customFormat="1">
      <c r="A34" s="473"/>
      <c r="B34" s="428"/>
      <c r="C34" s="428"/>
      <c r="D34" s="428"/>
      <c r="E34" s="428"/>
      <c r="F34" s="428"/>
      <c r="G34" s="428"/>
    </row>
    <row r="35" spans="1:7" s="277" customFormat="1">
      <c r="A35" s="473"/>
      <c r="B35" s="428"/>
      <c r="C35" s="428"/>
      <c r="D35" s="428"/>
      <c r="E35" s="428"/>
      <c r="F35" s="428"/>
      <c r="G35" s="428"/>
    </row>
    <row r="36" spans="1:7" s="277" customFormat="1">
      <c r="A36" s="473"/>
      <c r="B36" s="428"/>
      <c r="C36" s="428"/>
      <c r="D36" s="428"/>
      <c r="E36" s="428"/>
      <c r="F36" s="428"/>
      <c r="G36" s="428"/>
    </row>
    <row r="37" spans="1:7" s="277" customFormat="1">
      <c r="A37" s="473"/>
      <c r="B37" s="428"/>
      <c r="C37" s="428"/>
      <c r="D37" s="428"/>
      <c r="E37" s="428"/>
      <c r="F37" s="428"/>
      <c r="G37" s="428"/>
    </row>
    <row r="38" spans="1:7" s="277" customFormat="1">
      <c r="A38" s="473"/>
      <c r="B38" s="428"/>
      <c r="C38" s="428"/>
      <c r="D38" s="428"/>
      <c r="E38" s="428"/>
      <c r="F38" s="428"/>
      <c r="G38" s="428"/>
    </row>
    <row r="39" spans="1:7" s="277" customFormat="1">
      <c r="A39" s="473"/>
      <c r="B39" s="428"/>
      <c r="C39" s="428"/>
      <c r="D39" s="428"/>
      <c r="E39" s="428"/>
      <c r="F39" s="428"/>
      <c r="G39" s="428"/>
    </row>
    <row r="40" spans="1:7" s="277" customFormat="1">
      <c r="A40" s="473"/>
      <c r="B40" s="428"/>
      <c r="C40" s="428"/>
      <c r="D40" s="428"/>
      <c r="E40" s="428"/>
      <c r="F40" s="428"/>
      <c r="G40" s="428"/>
    </row>
    <row r="41" spans="1:7" s="277" customFormat="1">
      <c r="A41" s="473"/>
      <c r="B41" s="428"/>
      <c r="C41" s="428"/>
      <c r="D41" s="428"/>
      <c r="E41" s="428"/>
      <c r="F41" s="428"/>
      <c r="G41" s="428"/>
    </row>
    <row r="42" spans="1:7" s="277" customFormat="1">
      <c r="A42" s="473"/>
      <c r="B42" s="428"/>
      <c r="C42" s="428"/>
      <c r="D42" s="428"/>
      <c r="E42" s="428"/>
      <c r="F42" s="428"/>
      <c r="G42" s="428"/>
    </row>
    <row r="43" spans="1:7" s="277" customFormat="1">
      <c r="A43" s="473"/>
      <c r="B43" s="428"/>
      <c r="C43" s="428"/>
      <c r="D43" s="428"/>
      <c r="E43" s="428"/>
      <c r="F43" s="428"/>
      <c r="G43" s="428"/>
    </row>
    <row r="44" spans="1:7" s="277" customFormat="1">
      <c r="A44" s="473"/>
      <c r="B44" s="428"/>
      <c r="C44" s="428"/>
      <c r="D44" s="428"/>
      <c r="E44" s="428"/>
      <c r="F44" s="428"/>
      <c r="G44" s="428"/>
    </row>
    <row r="45" spans="1:7" s="277" customFormat="1">
      <c r="A45" s="473"/>
      <c r="B45" s="428"/>
      <c r="C45" s="428"/>
      <c r="D45" s="428"/>
      <c r="E45" s="428"/>
      <c r="F45" s="428"/>
      <c r="G45" s="428"/>
    </row>
    <row r="46" spans="1:7" s="277" customFormat="1">
      <c r="A46" s="473"/>
      <c r="B46" s="428"/>
      <c r="C46" s="428"/>
      <c r="D46" s="428"/>
      <c r="E46" s="428"/>
      <c r="F46" s="428"/>
      <c r="G46" s="428"/>
    </row>
    <row r="47" spans="1:7" s="277" customFormat="1">
      <c r="A47" s="473"/>
      <c r="B47" s="428"/>
      <c r="C47" s="428"/>
      <c r="D47" s="428"/>
      <c r="E47" s="428"/>
      <c r="F47" s="428"/>
      <c r="G47" s="428"/>
    </row>
    <row r="48" spans="1:7" s="277" customFormat="1">
      <c r="A48" s="473"/>
      <c r="B48" s="428"/>
      <c r="C48" s="428"/>
      <c r="D48" s="428"/>
      <c r="E48" s="428"/>
      <c r="F48" s="428"/>
      <c r="G48" s="428"/>
    </row>
    <row r="49" spans="1:7" s="277" customFormat="1">
      <c r="A49" s="473"/>
      <c r="B49" s="428"/>
      <c r="C49" s="428"/>
      <c r="D49" s="428"/>
      <c r="E49" s="428"/>
      <c r="F49" s="428"/>
      <c r="G49" s="428"/>
    </row>
    <row r="50" spans="1:7" s="277" customFormat="1">
      <c r="A50" s="473"/>
      <c r="B50" s="428"/>
      <c r="C50" s="428"/>
      <c r="D50" s="428"/>
      <c r="E50" s="428"/>
      <c r="F50" s="428"/>
      <c r="G50" s="428"/>
    </row>
    <row r="51" spans="1:7" s="277" customFormat="1">
      <c r="A51" s="474"/>
      <c r="B51" s="429"/>
      <c r="C51" s="429"/>
      <c r="D51" s="429"/>
      <c r="E51" s="429"/>
      <c r="F51" s="429"/>
      <c r="G51" s="429"/>
    </row>
    <row r="52" spans="1:7" s="277" customFormat="1">
      <c r="A52" s="474"/>
      <c r="B52" s="429"/>
      <c r="C52" s="429"/>
      <c r="D52" s="429"/>
      <c r="E52" s="429"/>
      <c r="F52" s="429"/>
      <c r="G52" s="429"/>
    </row>
    <row r="53" spans="1:7" s="277" customFormat="1">
      <c r="A53" s="474"/>
      <c r="B53" s="429"/>
      <c r="C53" s="429"/>
      <c r="D53" s="429"/>
      <c r="E53" s="429"/>
      <c r="F53" s="429"/>
      <c r="G53" s="429"/>
    </row>
    <row r="54" spans="1:7" s="277" customFormat="1">
      <c r="A54" s="474"/>
      <c r="B54" s="429"/>
      <c r="C54" s="429"/>
      <c r="D54" s="429"/>
      <c r="E54" s="429"/>
      <c r="F54" s="429"/>
      <c r="G54" s="429"/>
    </row>
    <row r="55" spans="1:7" s="277" customFormat="1">
      <c r="A55" s="474"/>
      <c r="B55" s="429"/>
      <c r="C55" s="429"/>
      <c r="D55" s="429"/>
      <c r="E55" s="429"/>
      <c r="F55" s="429"/>
      <c r="G55" s="429"/>
    </row>
    <row r="56" spans="1:7" s="277" customFormat="1">
      <c r="A56" s="474"/>
      <c r="B56" s="429"/>
      <c r="C56" s="429"/>
      <c r="D56" s="429"/>
      <c r="E56" s="429"/>
      <c r="F56" s="429"/>
      <c r="G56" s="429"/>
    </row>
    <row r="57" spans="1:7" s="277" customFormat="1">
      <c r="A57" s="474"/>
      <c r="B57" s="429"/>
      <c r="C57" s="429"/>
      <c r="D57" s="429"/>
      <c r="E57" s="429"/>
      <c r="F57" s="429"/>
      <c r="G57" s="429"/>
    </row>
    <row r="58" spans="1:7" s="277" customFormat="1">
      <c r="A58" s="474"/>
      <c r="B58" s="429"/>
      <c r="C58" s="429"/>
      <c r="D58" s="429"/>
      <c r="E58" s="429"/>
      <c r="F58" s="429"/>
      <c r="G58" s="429"/>
    </row>
    <row r="59" spans="1:7" s="278" customFormat="1">
      <c r="A59" s="474"/>
      <c r="B59" s="429"/>
      <c r="C59" s="429"/>
      <c r="D59" s="429"/>
      <c r="E59" s="429"/>
      <c r="F59" s="429"/>
      <c r="G59" s="429"/>
    </row>
    <row r="60" spans="1:7" s="278" customFormat="1">
      <c r="A60" s="474"/>
      <c r="B60" s="429"/>
      <c r="C60" s="429"/>
      <c r="D60" s="429"/>
      <c r="E60" s="429"/>
      <c r="F60" s="429"/>
      <c r="G60" s="429"/>
    </row>
    <row r="61" spans="1:7" s="278" customFormat="1">
      <c r="A61" s="474"/>
      <c r="B61" s="429"/>
      <c r="C61" s="429"/>
      <c r="D61" s="429"/>
      <c r="E61" s="429"/>
      <c r="F61" s="429"/>
      <c r="G61" s="429"/>
    </row>
    <row r="62" spans="1:7" s="278" customFormat="1">
      <c r="A62" s="474"/>
      <c r="B62" s="429"/>
      <c r="C62" s="429"/>
      <c r="D62" s="429"/>
      <c r="E62" s="429"/>
      <c r="F62" s="429"/>
      <c r="G62" s="429"/>
    </row>
    <row r="63" spans="1:7" s="278" customFormat="1">
      <c r="A63" s="474"/>
      <c r="B63" s="429"/>
      <c r="C63" s="429"/>
      <c r="D63" s="429"/>
      <c r="E63" s="429"/>
      <c r="F63" s="429"/>
      <c r="G63" s="429"/>
    </row>
    <row r="64" spans="1:7" s="278" customFormat="1">
      <c r="A64" s="474"/>
      <c r="B64" s="429"/>
      <c r="C64" s="429"/>
      <c r="D64" s="429"/>
      <c r="E64" s="429"/>
      <c r="F64" s="429"/>
      <c r="G64" s="429"/>
    </row>
    <row r="65" spans="1:7" s="278" customFormat="1">
      <c r="A65" s="474"/>
      <c r="B65" s="429"/>
      <c r="C65" s="429"/>
      <c r="D65" s="429"/>
      <c r="E65" s="429"/>
      <c r="F65" s="429"/>
      <c r="G65" s="429"/>
    </row>
    <row r="66" spans="1:7" s="278" customFormat="1">
      <c r="A66" s="474"/>
      <c r="B66" s="429"/>
      <c r="C66" s="429"/>
      <c r="D66" s="429"/>
      <c r="E66" s="429"/>
      <c r="F66" s="429"/>
      <c r="G66" s="429"/>
    </row>
    <row r="67" spans="1:7" s="278" customFormat="1">
      <c r="A67" s="474"/>
      <c r="B67" s="429"/>
      <c r="C67" s="429"/>
      <c r="D67" s="429"/>
      <c r="E67" s="429"/>
      <c r="F67" s="429"/>
      <c r="G67" s="429"/>
    </row>
    <row r="68" spans="1:7" s="278" customFormat="1">
      <c r="A68" s="474"/>
      <c r="B68" s="429"/>
      <c r="C68" s="429"/>
      <c r="D68" s="429"/>
      <c r="E68" s="429"/>
      <c r="F68" s="429"/>
      <c r="G68" s="429"/>
    </row>
    <row r="69" spans="1:7" s="278" customFormat="1">
      <c r="A69" s="474"/>
      <c r="B69" s="429"/>
      <c r="C69" s="429"/>
      <c r="D69" s="429"/>
      <c r="E69" s="429"/>
      <c r="F69" s="429"/>
      <c r="G69" s="429"/>
    </row>
    <row r="70" spans="1:7" s="278" customFormat="1">
      <c r="A70" s="474"/>
      <c r="B70" s="429"/>
      <c r="C70" s="429"/>
      <c r="D70" s="429"/>
      <c r="E70" s="429"/>
      <c r="F70" s="429"/>
      <c r="G70" s="429"/>
    </row>
    <row r="71" spans="1:7" s="278" customFormat="1">
      <c r="A71" s="474"/>
      <c r="B71" s="429"/>
      <c r="C71" s="429"/>
      <c r="D71" s="429"/>
      <c r="E71" s="429"/>
      <c r="F71" s="429"/>
      <c r="G71" s="429"/>
    </row>
    <row r="72" spans="1:7" s="278" customFormat="1">
      <c r="A72" s="474"/>
      <c r="B72" s="429"/>
      <c r="C72" s="429"/>
      <c r="D72" s="429"/>
      <c r="E72" s="429"/>
      <c r="F72" s="429"/>
      <c r="G72" s="429"/>
    </row>
    <row r="73" spans="1:7" s="278" customFormat="1">
      <c r="A73" s="475"/>
      <c r="B73" s="430"/>
      <c r="C73" s="430"/>
      <c r="D73" s="430"/>
      <c r="E73" s="430"/>
      <c r="F73" s="430"/>
      <c r="G73" s="430"/>
    </row>
    <row r="74" spans="1:7" s="278" customFormat="1">
      <c r="A74" s="474"/>
      <c r="B74" s="429"/>
      <c r="C74" s="429"/>
      <c r="D74" s="429"/>
      <c r="E74" s="429"/>
      <c r="F74" s="429"/>
      <c r="G74" s="429"/>
    </row>
    <row r="75" spans="1:7" s="278" customFormat="1">
      <c r="A75" s="474"/>
      <c r="B75" s="429"/>
      <c r="C75" s="429"/>
      <c r="D75" s="429"/>
      <c r="E75" s="429"/>
      <c r="F75" s="429"/>
      <c r="G75" s="429"/>
    </row>
    <row r="76" spans="1:7" s="278" customFormat="1">
      <c r="A76" s="474"/>
      <c r="B76" s="429"/>
      <c r="C76" s="429"/>
      <c r="D76" s="429"/>
      <c r="E76" s="429"/>
      <c r="F76" s="429"/>
      <c r="G76" s="429"/>
    </row>
    <row r="77" spans="1:7" s="278" customFormat="1">
      <c r="A77" s="474"/>
      <c r="B77" s="429"/>
      <c r="C77" s="429"/>
      <c r="D77" s="429"/>
      <c r="E77" s="429"/>
      <c r="F77" s="429"/>
      <c r="G77" s="429"/>
    </row>
    <row r="78" spans="1:7" s="278" customFormat="1">
      <c r="A78" s="474"/>
      <c r="B78" s="429"/>
      <c r="C78" s="429"/>
      <c r="D78" s="429"/>
      <c r="E78" s="429"/>
      <c r="F78" s="429"/>
      <c r="G78" s="429"/>
    </row>
    <row r="79" spans="1:7" s="278" customFormat="1">
      <c r="A79" s="474"/>
      <c r="B79" s="429"/>
      <c r="C79" s="429"/>
      <c r="D79" s="429"/>
      <c r="E79" s="429"/>
      <c r="F79" s="429"/>
      <c r="G79" s="429"/>
    </row>
    <row r="80" spans="1:7" s="278" customFormat="1">
      <c r="A80" s="474"/>
      <c r="B80" s="429"/>
      <c r="C80" s="429"/>
      <c r="D80" s="429"/>
      <c r="E80" s="429"/>
      <c r="F80" s="429"/>
      <c r="G80" s="429"/>
    </row>
    <row r="81" spans="1:7" s="278" customFormat="1">
      <c r="A81" s="474"/>
      <c r="B81" s="429"/>
      <c r="C81" s="429"/>
      <c r="D81" s="429"/>
      <c r="E81" s="429"/>
      <c r="F81" s="429"/>
      <c r="G81" s="429"/>
    </row>
    <row r="82" spans="1:7" s="278" customFormat="1">
      <c r="A82" s="474"/>
      <c r="B82" s="429"/>
      <c r="C82" s="429"/>
      <c r="D82" s="429"/>
      <c r="E82" s="429"/>
      <c r="F82" s="429"/>
      <c r="G82" s="429"/>
    </row>
    <row r="83" spans="1:7" s="278" customFormat="1">
      <c r="A83" s="474"/>
      <c r="B83" s="429"/>
      <c r="C83" s="429"/>
      <c r="D83" s="429"/>
      <c r="E83" s="429"/>
      <c r="F83" s="429"/>
      <c r="G83" s="429"/>
    </row>
    <row r="84" spans="1:7" s="278" customFormat="1">
      <c r="A84" s="474"/>
      <c r="B84" s="429"/>
      <c r="C84" s="429"/>
      <c r="D84" s="429"/>
      <c r="E84" s="429"/>
      <c r="F84" s="429"/>
      <c r="G84" s="429"/>
    </row>
    <row r="85" spans="1:7" s="278" customFormat="1">
      <c r="A85" s="474"/>
      <c r="B85" s="429"/>
      <c r="C85" s="429"/>
      <c r="D85" s="429"/>
      <c r="E85" s="429"/>
      <c r="F85" s="429"/>
      <c r="G85" s="429"/>
    </row>
    <row r="86" spans="1:7" s="278" customFormat="1">
      <c r="A86" s="474"/>
      <c r="B86" s="429"/>
      <c r="C86" s="429"/>
      <c r="D86" s="429"/>
      <c r="E86" s="429"/>
      <c r="F86" s="429"/>
      <c r="G86" s="429"/>
    </row>
    <row r="87" spans="1:7" s="278" customFormat="1">
      <c r="A87" s="474"/>
      <c r="B87" s="429"/>
      <c r="C87" s="429"/>
      <c r="D87" s="429"/>
      <c r="E87" s="429"/>
      <c r="F87" s="429"/>
      <c r="G87" s="429"/>
    </row>
    <row r="88" spans="1:7" s="278" customFormat="1">
      <c r="A88" s="474"/>
      <c r="B88" s="429"/>
      <c r="C88" s="429"/>
      <c r="D88" s="429"/>
      <c r="E88" s="429"/>
      <c r="F88" s="429"/>
      <c r="G88" s="429"/>
    </row>
    <row r="89" spans="1:7" s="278" customFormat="1">
      <c r="A89" s="474"/>
      <c r="B89" s="429"/>
      <c r="C89" s="429"/>
      <c r="D89" s="429"/>
      <c r="E89" s="429"/>
      <c r="F89" s="429"/>
      <c r="G89" s="429"/>
    </row>
    <row r="90" spans="1:7" s="278" customFormat="1">
      <c r="A90" s="474"/>
      <c r="B90" s="429"/>
      <c r="C90" s="429"/>
      <c r="D90" s="429"/>
      <c r="E90" s="429"/>
      <c r="F90" s="429"/>
      <c r="G90" s="429"/>
    </row>
    <row r="91" spans="1:7" s="278" customFormat="1">
      <c r="A91" s="474"/>
      <c r="B91" s="429"/>
      <c r="C91" s="429"/>
      <c r="D91" s="429"/>
      <c r="E91" s="429"/>
      <c r="F91" s="429"/>
      <c r="G91" s="429"/>
    </row>
    <row r="92" spans="1:7" s="278" customFormat="1">
      <c r="A92" s="474"/>
      <c r="B92" s="429"/>
      <c r="C92" s="429"/>
      <c r="D92" s="429"/>
      <c r="E92" s="429"/>
      <c r="F92" s="429"/>
      <c r="G92" s="429"/>
    </row>
    <row r="93" spans="1:7" s="278" customFormat="1">
      <c r="A93" s="474"/>
      <c r="B93" s="429"/>
      <c r="C93" s="429"/>
      <c r="D93" s="429"/>
      <c r="E93" s="429"/>
      <c r="F93" s="429"/>
      <c r="G93" s="429"/>
    </row>
    <row r="94" spans="1:7" s="278" customFormat="1">
      <c r="A94" s="474"/>
      <c r="B94" s="429"/>
      <c r="C94" s="429"/>
      <c r="D94" s="429"/>
      <c r="E94" s="429"/>
      <c r="F94" s="429"/>
      <c r="G94" s="429"/>
    </row>
    <row r="95" spans="1:7" s="278" customFormat="1">
      <c r="A95" s="474"/>
      <c r="B95" s="429"/>
      <c r="C95" s="429"/>
      <c r="D95" s="429"/>
      <c r="E95" s="429"/>
      <c r="F95" s="429"/>
      <c r="G95" s="429"/>
    </row>
    <row r="96" spans="1:7" s="278" customFormat="1">
      <c r="A96" s="474"/>
      <c r="B96" s="429"/>
      <c r="C96" s="429"/>
      <c r="D96" s="429"/>
      <c r="E96" s="429"/>
      <c r="F96" s="429"/>
      <c r="G96" s="429"/>
    </row>
    <row r="97" spans="1:7" s="278" customFormat="1">
      <c r="A97" s="474"/>
      <c r="B97" s="429"/>
      <c r="C97" s="429"/>
      <c r="D97" s="429"/>
      <c r="E97" s="429"/>
      <c r="F97" s="429"/>
      <c r="G97" s="429"/>
    </row>
    <row r="98" spans="1:7" s="278" customFormat="1">
      <c r="A98" s="474"/>
      <c r="B98" s="429"/>
      <c r="C98" s="429"/>
      <c r="D98" s="429"/>
      <c r="E98" s="429"/>
      <c r="F98" s="429"/>
      <c r="G98" s="429"/>
    </row>
    <row r="99" spans="1:7" s="278" customFormat="1">
      <c r="A99" s="474"/>
      <c r="B99" s="429"/>
      <c r="C99" s="429"/>
      <c r="D99" s="429"/>
      <c r="E99" s="429"/>
      <c r="F99" s="429"/>
      <c r="G99" s="429"/>
    </row>
    <row r="100" spans="1:7" s="278" customFormat="1">
      <c r="A100" s="474"/>
      <c r="B100" s="429"/>
      <c r="C100" s="429"/>
      <c r="D100" s="429"/>
      <c r="E100" s="429"/>
      <c r="F100" s="429"/>
      <c r="G100" s="429"/>
    </row>
    <row r="101" spans="1:7" s="278" customFormat="1">
      <c r="A101" s="474"/>
      <c r="B101" s="429"/>
      <c r="C101" s="429"/>
      <c r="D101" s="429"/>
      <c r="E101" s="429"/>
      <c r="F101" s="429"/>
      <c r="G101" s="429"/>
    </row>
    <row r="102" spans="1:7" s="278" customFormat="1">
      <c r="A102" s="474"/>
      <c r="B102" s="429"/>
      <c r="C102" s="429"/>
      <c r="D102" s="429"/>
      <c r="E102" s="429"/>
      <c r="F102" s="429"/>
      <c r="G102" s="429"/>
    </row>
    <row r="103" spans="1:7" s="278" customFormat="1">
      <c r="A103" s="474"/>
      <c r="B103" s="429"/>
      <c r="C103" s="429"/>
      <c r="D103" s="429"/>
      <c r="E103" s="429"/>
      <c r="F103" s="429"/>
      <c r="G103" s="429"/>
    </row>
    <row r="104" spans="1:7" s="278" customFormat="1">
      <c r="A104" s="431"/>
      <c r="B104" s="432"/>
      <c r="C104" s="433"/>
      <c r="D104" s="433"/>
      <c r="E104" s="433"/>
      <c r="F104" s="432"/>
      <c r="G104" s="432"/>
    </row>
    <row r="105" spans="1:7" s="278" customFormat="1">
      <c r="A105" s="431"/>
      <c r="B105" s="432"/>
      <c r="C105" s="433"/>
      <c r="D105" s="433"/>
      <c r="E105" s="433"/>
      <c r="F105" s="432"/>
      <c r="G105" s="432"/>
    </row>
    <row r="106" spans="1:7" s="278" customFormat="1">
      <c r="A106" s="431"/>
      <c r="B106" s="432"/>
      <c r="C106" s="433"/>
      <c r="D106" s="433"/>
      <c r="E106" s="433"/>
      <c r="F106" s="432"/>
      <c r="G106" s="432"/>
    </row>
    <row r="107" spans="1:7" s="278" customFormat="1">
      <c r="A107" s="431"/>
      <c r="B107" s="432"/>
      <c r="C107" s="433"/>
      <c r="D107" s="433"/>
      <c r="E107" s="433"/>
      <c r="F107" s="432"/>
      <c r="G107" s="432"/>
    </row>
    <row r="108" spans="1:7" s="278" customFormat="1">
      <c r="A108" s="431"/>
      <c r="B108" s="432"/>
      <c r="C108" s="433"/>
      <c r="D108" s="433"/>
      <c r="E108" s="433"/>
      <c r="F108" s="432"/>
      <c r="G108" s="432"/>
    </row>
    <row r="109" spans="1:7" s="278" customFormat="1">
      <c r="A109" s="431"/>
      <c r="B109" s="432"/>
      <c r="C109" s="433"/>
      <c r="D109" s="433"/>
      <c r="E109" s="433"/>
      <c r="F109" s="432"/>
      <c r="G109" s="432"/>
    </row>
    <row r="110" spans="1:7" s="278" customFormat="1">
      <c r="A110" s="431"/>
      <c r="B110" s="432"/>
      <c r="C110" s="433"/>
      <c r="D110" s="433"/>
      <c r="E110" s="433"/>
      <c r="F110" s="432"/>
      <c r="G110" s="432"/>
    </row>
    <row r="111" spans="1:7" s="278" customFormat="1">
      <c r="A111" s="431"/>
      <c r="B111" s="432"/>
      <c r="C111" s="433"/>
      <c r="D111" s="433"/>
      <c r="E111" s="433"/>
      <c r="F111" s="432"/>
      <c r="G111" s="432"/>
    </row>
    <row r="112" spans="1:7" s="278" customFormat="1">
      <c r="A112" s="431"/>
      <c r="B112" s="432"/>
      <c r="C112" s="433"/>
      <c r="D112" s="433"/>
      <c r="E112" s="433"/>
      <c r="F112" s="432"/>
      <c r="G112" s="432"/>
    </row>
    <row r="113" spans="1:7" s="278" customFormat="1">
      <c r="A113" s="431"/>
      <c r="B113" s="432"/>
      <c r="C113" s="433"/>
      <c r="D113" s="433"/>
      <c r="E113" s="433"/>
      <c r="F113" s="432"/>
      <c r="G113" s="432"/>
    </row>
    <row r="114" spans="1:7" s="278" customFormat="1">
      <c r="A114" s="431"/>
      <c r="B114" s="432"/>
      <c r="C114" s="433"/>
      <c r="D114" s="433"/>
      <c r="E114" s="433"/>
      <c r="F114" s="432"/>
      <c r="G114" s="432"/>
    </row>
    <row r="115" spans="1:7" s="278" customFormat="1">
      <c r="A115" s="431"/>
      <c r="B115" s="432"/>
      <c r="C115" s="433"/>
      <c r="D115" s="433"/>
      <c r="E115" s="433"/>
      <c r="F115" s="432"/>
      <c r="G115" s="432"/>
    </row>
    <row r="116" spans="1:7" s="278" customFormat="1">
      <c r="A116" s="431"/>
      <c r="B116" s="432"/>
      <c r="C116" s="433"/>
      <c r="D116" s="433"/>
      <c r="E116" s="433"/>
      <c r="F116" s="432"/>
      <c r="G116" s="432"/>
    </row>
    <row r="117" spans="1:7" s="278" customFormat="1">
      <c r="A117" s="431"/>
      <c r="B117" s="432"/>
      <c r="C117" s="433"/>
      <c r="D117" s="433"/>
      <c r="E117" s="433"/>
      <c r="F117" s="432"/>
      <c r="G117" s="432"/>
    </row>
    <row r="118" spans="1:7" s="278" customFormat="1">
      <c r="A118" s="431"/>
      <c r="B118" s="432"/>
      <c r="C118" s="433"/>
      <c r="D118" s="433"/>
      <c r="E118" s="433"/>
      <c r="F118" s="432"/>
      <c r="G118" s="432"/>
    </row>
    <row r="119" spans="1:7" s="278" customFormat="1">
      <c r="A119" s="431"/>
      <c r="B119" s="432"/>
      <c r="C119" s="433"/>
      <c r="D119" s="433"/>
      <c r="E119" s="433"/>
      <c r="F119" s="432"/>
      <c r="G119" s="432"/>
    </row>
    <row r="120" spans="1:7" s="278" customFormat="1">
      <c r="A120" s="431"/>
      <c r="B120" s="432"/>
      <c r="C120" s="433"/>
      <c r="D120" s="433"/>
      <c r="E120" s="433"/>
      <c r="F120" s="432"/>
      <c r="G120" s="432"/>
    </row>
    <row r="121" spans="1:7" s="278" customFormat="1">
      <c r="A121" s="431"/>
      <c r="B121" s="432"/>
      <c r="C121" s="433"/>
      <c r="D121" s="433"/>
      <c r="E121" s="433"/>
      <c r="F121" s="432"/>
      <c r="G121" s="432"/>
    </row>
    <row r="122" spans="1:7" s="278" customFormat="1">
      <c r="A122" s="431"/>
      <c r="B122" s="432"/>
      <c r="C122" s="433"/>
      <c r="D122" s="433"/>
      <c r="E122" s="433"/>
      <c r="F122" s="432"/>
      <c r="G122" s="432"/>
    </row>
    <row r="123" spans="1:7" s="278" customFormat="1">
      <c r="A123" s="431"/>
      <c r="B123" s="432"/>
      <c r="C123" s="433"/>
      <c r="D123" s="433"/>
      <c r="E123" s="433"/>
      <c r="F123" s="432"/>
      <c r="G123" s="432"/>
    </row>
    <row r="124" spans="1:7" s="278" customFormat="1">
      <c r="A124" s="431"/>
      <c r="B124" s="432"/>
      <c r="C124" s="433"/>
      <c r="D124" s="433"/>
      <c r="E124" s="433"/>
      <c r="F124" s="432"/>
      <c r="G124" s="432"/>
    </row>
    <row r="125" spans="1:7" s="278" customFormat="1">
      <c r="A125" s="431"/>
      <c r="B125" s="432"/>
      <c r="C125" s="433"/>
      <c r="D125" s="433"/>
      <c r="E125" s="433"/>
      <c r="F125" s="432"/>
      <c r="G125" s="432"/>
    </row>
    <row r="126" spans="1:7" s="278" customFormat="1">
      <c r="A126" s="431"/>
      <c r="B126" s="432"/>
      <c r="C126" s="433"/>
      <c r="D126" s="433"/>
      <c r="E126" s="433"/>
      <c r="F126" s="432"/>
      <c r="G126" s="432"/>
    </row>
    <row r="127" spans="1:7" s="278" customFormat="1">
      <c r="A127" s="431"/>
      <c r="B127" s="432"/>
      <c r="C127" s="433"/>
      <c r="D127" s="433"/>
      <c r="E127" s="433"/>
      <c r="F127" s="432"/>
      <c r="G127" s="432"/>
    </row>
    <row r="128" spans="1:7" s="278" customFormat="1">
      <c r="A128" s="431"/>
      <c r="B128" s="432"/>
      <c r="C128" s="433"/>
      <c r="D128" s="433"/>
      <c r="E128" s="433"/>
      <c r="F128" s="432"/>
      <c r="G128" s="432"/>
    </row>
    <row r="129" spans="1:7" s="278" customFormat="1">
      <c r="A129" s="431"/>
      <c r="B129" s="432"/>
      <c r="C129" s="433"/>
      <c r="D129" s="433"/>
      <c r="E129" s="433"/>
      <c r="F129" s="432"/>
      <c r="G129" s="432"/>
    </row>
    <row r="130" spans="1:7" s="278" customFormat="1">
      <c r="A130" s="431"/>
      <c r="B130" s="432"/>
      <c r="C130" s="433"/>
      <c r="D130" s="433"/>
      <c r="E130" s="433"/>
      <c r="F130" s="432"/>
      <c r="G130" s="432"/>
    </row>
    <row r="131" spans="1:7" s="278" customFormat="1">
      <c r="A131" s="431"/>
      <c r="B131" s="432"/>
      <c r="C131" s="433"/>
      <c r="D131" s="433"/>
      <c r="E131" s="433"/>
      <c r="F131" s="432"/>
      <c r="G131" s="432"/>
    </row>
    <row r="132" spans="1:7" s="278" customFormat="1">
      <c r="A132" s="431"/>
      <c r="B132" s="432"/>
      <c r="C132" s="433"/>
      <c r="D132" s="433"/>
      <c r="E132" s="433"/>
      <c r="F132" s="432"/>
      <c r="G132" s="432"/>
    </row>
    <row r="133" spans="1:7" s="278" customFormat="1">
      <c r="A133" s="431"/>
      <c r="B133" s="432"/>
      <c r="C133" s="433"/>
      <c r="D133" s="433"/>
      <c r="E133" s="433"/>
      <c r="F133" s="432"/>
      <c r="G133" s="432"/>
    </row>
    <row r="134" spans="1:7" s="278" customFormat="1">
      <c r="A134" s="431"/>
      <c r="B134" s="432"/>
      <c r="C134" s="433"/>
      <c r="D134" s="433"/>
      <c r="E134" s="433"/>
      <c r="F134" s="432"/>
      <c r="G134" s="432"/>
    </row>
    <row r="135" spans="1:7" s="278" customFormat="1">
      <c r="A135" s="431"/>
      <c r="B135" s="432"/>
      <c r="C135" s="433"/>
      <c r="D135" s="433"/>
      <c r="E135" s="433"/>
      <c r="F135" s="432"/>
      <c r="G135" s="432"/>
    </row>
    <row r="136" spans="1:7" s="278" customFormat="1">
      <c r="A136" s="431"/>
      <c r="B136" s="432"/>
      <c r="C136" s="433"/>
      <c r="D136" s="433"/>
      <c r="E136" s="433"/>
      <c r="F136" s="432"/>
      <c r="G136" s="432"/>
    </row>
    <row r="137" spans="1:7" s="278" customFormat="1">
      <c r="A137" s="431"/>
      <c r="B137" s="432"/>
      <c r="C137" s="433"/>
      <c r="D137" s="433"/>
      <c r="E137" s="433"/>
      <c r="F137" s="432"/>
      <c r="G137" s="432"/>
    </row>
    <row r="138" spans="1:7">
      <c r="A138" s="431"/>
      <c r="B138" s="432"/>
      <c r="C138" s="434"/>
      <c r="D138" s="434"/>
      <c r="E138" s="434"/>
      <c r="F138" s="432"/>
      <c r="G138" s="432"/>
    </row>
    <row r="139" spans="1:7">
      <c r="A139" s="431"/>
      <c r="B139" s="432"/>
      <c r="C139" s="434"/>
      <c r="D139" s="434"/>
      <c r="E139" s="434"/>
      <c r="F139" s="432"/>
      <c r="G139" s="432"/>
    </row>
    <row r="140" spans="1:7">
      <c r="A140" s="431"/>
      <c r="B140" s="432"/>
      <c r="C140" s="434"/>
      <c r="D140" s="434"/>
      <c r="E140" s="434"/>
      <c r="F140" s="432"/>
      <c r="G140" s="432"/>
    </row>
    <row r="141" spans="1:7">
      <c r="A141" s="431"/>
      <c r="B141" s="432"/>
      <c r="C141" s="434"/>
      <c r="D141" s="434"/>
      <c r="E141" s="434"/>
      <c r="F141" s="432"/>
      <c r="G141" s="432"/>
    </row>
    <row r="142" spans="1:7">
      <c r="A142" s="431"/>
      <c r="B142" s="432"/>
      <c r="C142" s="434"/>
      <c r="D142" s="434"/>
      <c r="E142" s="434"/>
      <c r="F142" s="432"/>
      <c r="G142" s="432"/>
    </row>
    <row r="143" spans="1:7">
      <c r="A143" s="431"/>
      <c r="B143" s="432"/>
      <c r="C143" s="434"/>
      <c r="D143" s="434"/>
      <c r="E143" s="434"/>
      <c r="F143" s="432"/>
      <c r="G143" s="432"/>
    </row>
    <row r="144" spans="1:7">
      <c r="A144" s="431"/>
      <c r="B144" s="432"/>
      <c r="C144" s="434"/>
      <c r="D144" s="434"/>
      <c r="E144" s="434"/>
      <c r="F144" s="432"/>
      <c r="G144" s="432"/>
    </row>
    <row r="145" spans="1:7">
      <c r="A145" s="431"/>
      <c r="B145" s="432"/>
      <c r="C145" s="434"/>
      <c r="D145" s="434"/>
      <c r="E145" s="434"/>
      <c r="F145" s="432"/>
      <c r="G145" s="432"/>
    </row>
    <row r="146" spans="1:7">
      <c r="A146" s="431"/>
      <c r="B146" s="432"/>
      <c r="C146" s="434"/>
      <c r="D146" s="434"/>
      <c r="E146" s="434"/>
      <c r="F146" s="432"/>
      <c r="G146" s="432"/>
    </row>
    <row r="147" spans="1:7">
      <c r="A147" s="431"/>
      <c r="B147" s="432"/>
      <c r="C147" s="434"/>
      <c r="D147" s="434"/>
      <c r="E147" s="434"/>
      <c r="F147" s="432"/>
      <c r="G147" s="432"/>
    </row>
    <row r="148" spans="1:7">
      <c r="A148" s="431"/>
      <c r="B148" s="432"/>
      <c r="C148" s="434"/>
      <c r="D148" s="434"/>
      <c r="E148" s="434"/>
      <c r="F148" s="432"/>
      <c r="G148" s="432"/>
    </row>
    <row r="149" spans="1:7">
      <c r="A149" s="431"/>
      <c r="B149" s="432"/>
      <c r="C149" s="434"/>
      <c r="D149" s="434"/>
      <c r="E149" s="434"/>
      <c r="F149" s="432"/>
      <c r="G149" s="432"/>
    </row>
    <row r="150" spans="1:7">
      <c r="A150" s="431"/>
      <c r="B150" s="432"/>
      <c r="C150" s="434"/>
      <c r="D150" s="434"/>
      <c r="E150" s="434"/>
      <c r="F150" s="432"/>
      <c r="G150" s="432"/>
    </row>
    <row r="151" spans="1:7">
      <c r="A151" s="431"/>
      <c r="B151" s="432"/>
      <c r="C151" s="434"/>
      <c r="D151" s="434"/>
      <c r="E151" s="434"/>
      <c r="F151" s="432"/>
      <c r="G151" s="432"/>
    </row>
    <row r="152" spans="1:7">
      <c r="A152" s="431"/>
      <c r="B152" s="432"/>
      <c r="C152" s="434"/>
      <c r="D152" s="434"/>
      <c r="E152" s="434"/>
      <c r="F152" s="432"/>
      <c r="G152" s="432"/>
    </row>
    <row r="153" spans="1:7">
      <c r="A153" s="431"/>
      <c r="B153" s="432"/>
      <c r="C153" s="434"/>
      <c r="D153" s="434"/>
      <c r="E153" s="434"/>
      <c r="F153" s="432"/>
      <c r="G153" s="432"/>
    </row>
    <row r="154" spans="1:7">
      <c r="A154" s="431"/>
      <c r="B154" s="432"/>
      <c r="C154" s="434"/>
      <c r="D154" s="434"/>
      <c r="E154" s="434"/>
      <c r="F154" s="432"/>
      <c r="G154" s="432"/>
    </row>
    <row r="155" spans="1:7">
      <c r="A155" s="431"/>
      <c r="B155" s="432"/>
      <c r="C155" s="434"/>
      <c r="D155" s="434"/>
      <c r="E155" s="434"/>
      <c r="F155" s="432"/>
      <c r="G155" s="432"/>
    </row>
    <row r="156" spans="1:7">
      <c r="A156" s="431"/>
      <c r="B156" s="432"/>
      <c r="C156" s="434"/>
      <c r="D156" s="434"/>
      <c r="E156" s="434"/>
      <c r="F156" s="432"/>
      <c r="G156" s="432"/>
    </row>
    <row r="157" spans="1:7">
      <c r="A157" s="431"/>
      <c r="B157" s="432"/>
      <c r="C157" s="434"/>
      <c r="D157" s="434"/>
      <c r="E157" s="434"/>
      <c r="F157" s="432"/>
      <c r="G157" s="432"/>
    </row>
    <row r="158" spans="1:7">
      <c r="A158" s="431"/>
      <c r="B158" s="432"/>
      <c r="C158" s="434"/>
      <c r="D158" s="434"/>
      <c r="E158" s="434"/>
      <c r="F158" s="432"/>
      <c r="G158" s="432"/>
    </row>
    <row r="159" spans="1:7">
      <c r="A159" s="431"/>
      <c r="B159" s="432"/>
      <c r="C159" s="434"/>
      <c r="D159" s="434"/>
      <c r="E159" s="434"/>
      <c r="F159" s="432"/>
      <c r="G159" s="432"/>
    </row>
    <row r="160" spans="1:7">
      <c r="A160" s="431"/>
      <c r="B160" s="432"/>
      <c r="C160" s="434"/>
      <c r="D160" s="434"/>
      <c r="E160" s="434"/>
      <c r="F160" s="432"/>
      <c r="G160" s="432"/>
    </row>
    <row r="161" spans="1:7">
      <c r="A161" s="431"/>
      <c r="B161" s="432"/>
      <c r="C161" s="434"/>
      <c r="D161" s="434"/>
      <c r="E161" s="434"/>
      <c r="F161" s="432"/>
      <c r="G161" s="432"/>
    </row>
    <row r="162" spans="1:7">
      <c r="A162" s="431"/>
      <c r="B162" s="432"/>
      <c r="C162" s="434"/>
      <c r="D162" s="434"/>
      <c r="E162" s="434"/>
      <c r="F162" s="432"/>
      <c r="G162" s="432"/>
    </row>
    <row r="163" spans="1:7">
      <c r="A163" s="431"/>
      <c r="B163" s="432"/>
      <c r="C163" s="434"/>
      <c r="D163" s="434"/>
      <c r="E163" s="434"/>
      <c r="F163" s="432"/>
      <c r="G163" s="432"/>
    </row>
    <row r="164" spans="1:7">
      <c r="A164" s="431"/>
      <c r="B164" s="432"/>
      <c r="C164" s="434"/>
      <c r="D164" s="434"/>
      <c r="E164" s="434"/>
      <c r="F164" s="432"/>
      <c r="G164" s="432"/>
    </row>
    <row r="165" spans="1:7">
      <c r="A165" s="431"/>
      <c r="B165" s="432"/>
      <c r="C165" s="434"/>
      <c r="D165" s="434"/>
      <c r="E165" s="434"/>
      <c r="F165" s="432"/>
      <c r="G165" s="432"/>
    </row>
    <row r="166" spans="1:7">
      <c r="A166" s="431"/>
      <c r="B166" s="432"/>
      <c r="C166" s="434"/>
      <c r="D166" s="434"/>
      <c r="E166" s="434"/>
      <c r="F166" s="432"/>
      <c r="G166" s="432"/>
    </row>
    <row r="167" spans="1:7">
      <c r="A167" s="431"/>
      <c r="B167" s="432"/>
      <c r="C167" s="434"/>
      <c r="D167" s="434"/>
      <c r="E167" s="434"/>
      <c r="F167" s="432"/>
      <c r="G167" s="432"/>
    </row>
    <row r="168" spans="1:7">
      <c r="A168" s="431"/>
      <c r="B168" s="432"/>
      <c r="C168" s="434"/>
      <c r="D168" s="434"/>
      <c r="E168" s="434"/>
      <c r="F168" s="432"/>
      <c r="G168" s="432"/>
    </row>
    <row r="169" spans="1:7">
      <c r="A169" s="431"/>
      <c r="B169" s="432"/>
      <c r="C169" s="434"/>
      <c r="D169" s="434"/>
      <c r="E169" s="434"/>
      <c r="F169" s="432"/>
      <c r="G169" s="432"/>
    </row>
    <row r="170" spans="1:7">
      <c r="A170" s="431"/>
      <c r="B170" s="432"/>
      <c r="C170" s="434"/>
      <c r="D170" s="434"/>
      <c r="E170" s="434"/>
      <c r="F170" s="432"/>
      <c r="G170" s="432"/>
    </row>
    <row r="171" spans="1:7">
      <c r="A171" s="431"/>
      <c r="B171" s="432"/>
      <c r="C171" s="434"/>
      <c r="D171" s="434"/>
      <c r="E171" s="434"/>
      <c r="F171" s="432"/>
      <c r="G171" s="432"/>
    </row>
    <row r="172" spans="1:7">
      <c r="A172" s="431"/>
      <c r="B172" s="432"/>
      <c r="C172" s="434"/>
      <c r="D172" s="434"/>
      <c r="E172" s="434"/>
      <c r="F172" s="432"/>
      <c r="G172" s="432"/>
    </row>
    <row r="173" spans="1:7">
      <c r="A173" s="431"/>
      <c r="B173" s="432"/>
      <c r="C173" s="434"/>
      <c r="D173" s="434"/>
      <c r="E173" s="434"/>
      <c r="F173" s="432"/>
      <c r="G173" s="432"/>
    </row>
    <row r="174" spans="1:7">
      <c r="A174" s="431"/>
      <c r="B174" s="432"/>
      <c r="C174" s="434"/>
      <c r="D174" s="434"/>
      <c r="E174" s="434"/>
      <c r="F174" s="432"/>
      <c r="G174" s="432"/>
    </row>
    <row r="175" spans="1:7">
      <c r="A175" s="431"/>
      <c r="B175" s="432"/>
      <c r="C175" s="434"/>
      <c r="D175" s="434"/>
      <c r="E175" s="434"/>
      <c r="F175" s="432"/>
      <c r="G175" s="432"/>
    </row>
    <row r="176" spans="1:7">
      <c r="A176" s="431"/>
      <c r="B176" s="432"/>
      <c r="C176" s="434"/>
      <c r="D176" s="434"/>
      <c r="E176" s="434"/>
      <c r="F176" s="432"/>
      <c r="G176" s="432"/>
    </row>
    <row r="177" spans="1:7">
      <c r="A177" s="431"/>
      <c r="B177" s="432"/>
      <c r="C177" s="434"/>
      <c r="D177" s="434"/>
      <c r="E177" s="434"/>
      <c r="F177" s="432"/>
      <c r="G177" s="432"/>
    </row>
    <row r="178" spans="1:7">
      <c r="A178" s="431"/>
      <c r="B178" s="432"/>
      <c r="C178" s="434"/>
      <c r="D178" s="434"/>
      <c r="E178" s="434"/>
      <c r="F178" s="432"/>
      <c r="G178" s="432"/>
    </row>
    <row r="179" spans="1:7">
      <c r="A179" s="431"/>
      <c r="B179" s="432"/>
      <c r="C179" s="434"/>
      <c r="D179" s="434"/>
      <c r="E179" s="434"/>
      <c r="F179" s="432"/>
      <c r="G179" s="432"/>
    </row>
    <row r="180" spans="1:7">
      <c r="A180" s="431"/>
      <c r="B180" s="432"/>
      <c r="C180" s="434"/>
      <c r="D180" s="434"/>
      <c r="E180" s="434"/>
      <c r="F180" s="432"/>
      <c r="G180" s="432"/>
    </row>
    <row r="181" spans="1:7">
      <c r="A181" s="431"/>
      <c r="B181" s="432"/>
      <c r="C181" s="434"/>
      <c r="D181" s="434"/>
      <c r="E181" s="434"/>
      <c r="F181" s="432"/>
      <c r="G181" s="432"/>
    </row>
    <row r="182" spans="1:7">
      <c r="A182" s="431"/>
      <c r="B182" s="432"/>
      <c r="C182" s="434"/>
      <c r="D182" s="434"/>
      <c r="E182" s="434"/>
      <c r="F182" s="432"/>
      <c r="G182" s="432"/>
    </row>
    <row r="183" spans="1:7">
      <c r="A183" s="431"/>
      <c r="B183" s="432"/>
      <c r="C183" s="434"/>
      <c r="D183" s="434"/>
      <c r="E183" s="434"/>
      <c r="F183" s="432"/>
      <c r="G183" s="432"/>
    </row>
    <row r="184" spans="1:7">
      <c r="A184" s="431"/>
      <c r="B184" s="432"/>
      <c r="C184" s="434"/>
      <c r="D184" s="434"/>
      <c r="E184" s="434"/>
      <c r="F184" s="432"/>
      <c r="G184" s="432"/>
    </row>
    <row r="185" spans="1:7">
      <c r="A185" s="431"/>
      <c r="B185" s="432"/>
      <c r="C185" s="434"/>
      <c r="D185" s="434"/>
      <c r="E185" s="434"/>
      <c r="F185" s="432"/>
      <c r="G185" s="432"/>
    </row>
    <row r="186" spans="1:7">
      <c r="A186" s="431"/>
      <c r="B186" s="432"/>
      <c r="C186" s="434"/>
      <c r="D186" s="434"/>
      <c r="E186" s="434"/>
      <c r="F186" s="432"/>
      <c r="G186" s="432"/>
    </row>
    <row r="187" spans="1:7">
      <c r="A187" s="431"/>
      <c r="B187" s="432"/>
      <c r="C187" s="434"/>
      <c r="D187" s="434"/>
      <c r="E187" s="434"/>
      <c r="F187" s="432"/>
      <c r="G187" s="432"/>
    </row>
    <row r="188" spans="1:7">
      <c r="A188" s="431"/>
      <c r="B188" s="432"/>
      <c r="C188" s="434"/>
      <c r="D188" s="434"/>
      <c r="E188" s="434"/>
      <c r="F188" s="432"/>
      <c r="G188" s="432"/>
    </row>
    <row r="189" spans="1:7">
      <c r="A189" s="431"/>
      <c r="B189" s="432"/>
      <c r="C189" s="434"/>
      <c r="D189" s="434"/>
      <c r="E189" s="434"/>
      <c r="F189" s="432"/>
      <c r="G189" s="432"/>
    </row>
    <row r="190" spans="1:7">
      <c r="A190" s="431"/>
      <c r="B190" s="432"/>
      <c r="C190" s="434"/>
      <c r="D190" s="434"/>
      <c r="E190" s="434"/>
      <c r="F190" s="432"/>
      <c r="G190" s="432"/>
    </row>
    <row r="191" spans="1:7">
      <c r="A191" s="431"/>
      <c r="B191" s="432"/>
      <c r="C191" s="434"/>
      <c r="D191" s="434"/>
      <c r="E191" s="434"/>
      <c r="F191" s="432"/>
      <c r="G191" s="432"/>
    </row>
    <row r="192" spans="1:7">
      <c r="A192" s="431"/>
      <c r="B192" s="432"/>
      <c r="C192" s="434"/>
      <c r="D192" s="434"/>
      <c r="E192" s="434"/>
      <c r="F192" s="432"/>
      <c r="G192" s="432"/>
    </row>
    <row r="193" spans="1:7">
      <c r="A193" s="431"/>
      <c r="B193" s="432"/>
      <c r="C193" s="434"/>
      <c r="D193" s="434"/>
      <c r="E193" s="434"/>
      <c r="F193" s="432"/>
      <c r="G193" s="432"/>
    </row>
    <row r="194" spans="1:7">
      <c r="A194" s="431"/>
      <c r="B194" s="432"/>
      <c r="C194" s="434"/>
      <c r="D194" s="434"/>
      <c r="E194" s="434"/>
      <c r="F194" s="432"/>
      <c r="G194" s="432"/>
    </row>
    <row r="195" spans="1:7">
      <c r="A195" s="431"/>
      <c r="B195" s="432"/>
      <c r="C195" s="434"/>
      <c r="D195" s="434"/>
      <c r="E195" s="434"/>
      <c r="F195" s="432"/>
      <c r="G195" s="432"/>
    </row>
    <row r="196" spans="1:7">
      <c r="A196" s="431"/>
      <c r="B196" s="432"/>
      <c r="C196" s="434"/>
      <c r="D196" s="434"/>
      <c r="E196" s="434"/>
      <c r="F196" s="432"/>
      <c r="G196" s="432"/>
    </row>
    <row r="197" spans="1:7">
      <c r="A197" s="431"/>
      <c r="B197" s="432"/>
      <c r="C197" s="434"/>
      <c r="D197" s="434"/>
      <c r="E197" s="434"/>
      <c r="F197" s="432"/>
      <c r="G197" s="432"/>
    </row>
    <row r="198" spans="1:7">
      <c r="A198" s="431"/>
      <c r="B198" s="432"/>
      <c r="C198" s="434"/>
      <c r="D198" s="434"/>
      <c r="E198" s="434"/>
      <c r="F198" s="432"/>
      <c r="G198" s="432"/>
    </row>
    <row r="199" spans="1:7">
      <c r="A199" s="431"/>
      <c r="B199" s="432"/>
      <c r="C199" s="434"/>
      <c r="D199" s="434"/>
      <c r="E199" s="434"/>
      <c r="F199" s="432"/>
      <c r="G199" s="432"/>
    </row>
    <row r="200" spans="1:7">
      <c r="A200" s="431"/>
      <c r="B200" s="432"/>
      <c r="C200" s="434"/>
      <c r="D200" s="434"/>
      <c r="E200" s="434"/>
      <c r="F200" s="432"/>
      <c r="G200" s="432"/>
    </row>
    <row r="201" spans="1:7">
      <c r="A201" s="431"/>
      <c r="B201" s="432"/>
      <c r="C201" s="434"/>
      <c r="D201" s="434"/>
      <c r="E201" s="434"/>
      <c r="F201" s="432"/>
      <c r="G201" s="432"/>
    </row>
    <row r="202" spans="1:7">
      <c r="A202" s="431"/>
      <c r="B202" s="432"/>
      <c r="C202" s="434"/>
      <c r="D202" s="434"/>
      <c r="E202" s="434"/>
      <c r="F202" s="432"/>
      <c r="G202" s="432"/>
    </row>
    <row r="203" spans="1:7">
      <c r="A203" s="431"/>
      <c r="B203" s="432"/>
      <c r="C203" s="434"/>
      <c r="D203" s="434"/>
      <c r="E203" s="434"/>
      <c r="F203" s="432"/>
      <c r="G203" s="432"/>
    </row>
    <row r="204" spans="1:7">
      <c r="A204" s="431"/>
      <c r="B204" s="432"/>
      <c r="C204" s="434"/>
      <c r="D204" s="434"/>
      <c r="E204" s="434"/>
      <c r="F204" s="432"/>
      <c r="G204" s="432"/>
    </row>
    <row r="205" spans="1:7">
      <c r="A205" s="431"/>
      <c r="B205" s="432"/>
      <c r="C205" s="434"/>
      <c r="D205" s="434"/>
      <c r="E205" s="434"/>
      <c r="F205" s="432"/>
      <c r="G205" s="432"/>
    </row>
    <row r="206" spans="1:7">
      <c r="A206" s="431"/>
      <c r="B206" s="432"/>
      <c r="C206" s="434"/>
      <c r="D206" s="434"/>
      <c r="E206" s="434"/>
      <c r="F206" s="432"/>
      <c r="G206" s="432"/>
    </row>
    <row r="207" spans="1:7">
      <c r="A207" s="431"/>
      <c r="B207" s="432"/>
      <c r="C207" s="434"/>
      <c r="D207" s="434"/>
      <c r="E207" s="434"/>
      <c r="F207" s="432"/>
      <c r="G207" s="432"/>
    </row>
    <row r="208" spans="1:7">
      <c r="A208" s="431"/>
      <c r="B208" s="432"/>
      <c r="C208" s="434"/>
      <c r="D208" s="434"/>
      <c r="E208" s="434"/>
      <c r="F208" s="432"/>
      <c r="G208" s="432"/>
    </row>
    <row r="209" spans="1:7">
      <c r="A209" s="431"/>
      <c r="B209" s="432"/>
      <c r="C209" s="434"/>
      <c r="D209" s="434"/>
      <c r="E209" s="434"/>
      <c r="F209" s="432"/>
      <c r="G209" s="432"/>
    </row>
    <row r="210" spans="1:7">
      <c r="A210" s="431"/>
      <c r="B210" s="432"/>
      <c r="C210" s="434"/>
      <c r="D210" s="434"/>
      <c r="E210" s="434"/>
      <c r="F210" s="432"/>
      <c r="G210" s="432"/>
    </row>
    <row r="211" spans="1:7">
      <c r="A211" s="431"/>
      <c r="B211" s="432"/>
      <c r="C211" s="434"/>
      <c r="D211" s="434"/>
      <c r="E211" s="434"/>
      <c r="F211" s="432"/>
      <c r="G211" s="432"/>
    </row>
    <row r="212" spans="1:7">
      <c r="A212" s="431"/>
      <c r="B212" s="432"/>
      <c r="C212" s="434"/>
      <c r="D212" s="434"/>
      <c r="E212" s="434"/>
      <c r="F212" s="432"/>
      <c r="G212" s="432"/>
    </row>
    <row r="213" spans="1:7">
      <c r="A213" s="431"/>
      <c r="B213" s="432"/>
      <c r="C213" s="434"/>
      <c r="D213" s="434"/>
      <c r="E213" s="434"/>
      <c r="F213" s="432"/>
      <c r="G213" s="432"/>
    </row>
    <row r="214" spans="1:7">
      <c r="A214" s="431"/>
      <c r="B214" s="432"/>
      <c r="C214" s="434"/>
      <c r="D214" s="434"/>
      <c r="E214" s="434"/>
      <c r="F214" s="432"/>
      <c r="G214" s="432"/>
    </row>
    <row r="215" spans="1:7">
      <c r="A215" s="431"/>
      <c r="B215" s="432"/>
      <c r="C215" s="434"/>
      <c r="D215" s="434"/>
      <c r="E215" s="434"/>
      <c r="F215" s="432"/>
      <c r="G215" s="432"/>
    </row>
    <row r="216" spans="1:7">
      <c r="A216" s="431"/>
      <c r="B216" s="432"/>
      <c r="C216" s="434"/>
      <c r="D216" s="434"/>
      <c r="E216" s="434"/>
      <c r="F216" s="432"/>
      <c r="G216" s="432"/>
    </row>
    <row r="217" spans="1:7">
      <c r="A217" s="431"/>
      <c r="B217" s="432"/>
      <c r="C217" s="434"/>
      <c r="D217" s="434"/>
      <c r="E217" s="434"/>
      <c r="F217" s="432"/>
      <c r="G217" s="432"/>
    </row>
    <row r="218" spans="1:7">
      <c r="A218" s="431"/>
      <c r="B218" s="432"/>
      <c r="C218" s="434"/>
      <c r="D218" s="434"/>
      <c r="E218" s="434"/>
      <c r="F218" s="432"/>
      <c r="G218" s="432"/>
    </row>
    <row r="219" spans="1:7">
      <c r="A219" s="431"/>
      <c r="B219" s="432"/>
      <c r="C219" s="434"/>
      <c r="D219" s="434"/>
      <c r="E219" s="434"/>
      <c r="F219" s="432"/>
      <c r="G219" s="432"/>
    </row>
    <row r="220" spans="1:7">
      <c r="A220" s="431"/>
      <c r="B220" s="432"/>
      <c r="C220" s="434"/>
      <c r="D220" s="434"/>
      <c r="E220" s="434"/>
      <c r="F220" s="432"/>
      <c r="G220" s="432"/>
    </row>
    <row r="221" spans="1:7">
      <c r="A221" s="431"/>
      <c r="B221" s="432"/>
      <c r="C221" s="434"/>
      <c r="D221" s="434"/>
      <c r="E221" s="434"/>
      <c r="F221" s="432"/>
      <c r="G221" s="432"/>
    </row>
    <row r="222" spans="1:7">
      <c r="A222" s="431"/>
      <c r="B222" s="432"/>
      <c r="C222" s="434"/>
      <c r="D222" s="434"/>
      <c r="E222" s="434"/>
      <c r="F222" s="432"/>
      <c r="G222" s="432"/>
    </row>
    <row r="223" spans="1:7">
      <c r="A223" s="431"/>
      <c r="B223" s="432"/>
      <c r="C223" s="434"/>
      <c r="D223" s="434"/>
      <c r="E223" s="434"/>
      <c r="F223" s="432"/>
      <c r="G223" s="432"/>
    </row>
    <row r="224" spans="1:7">
      <c r="A224" s="431"/>
      <c r="B224" s="432"/>
      <c r="C224" s="434"/>
      <c r="D224" s="434"/>
      <c r="E224" s="434"/>
      <c r="F224" s="432"/>
      <c r="G224" s="432"/>
    </row>
    <row r="225" spans="1:7">
      <c r="A225" s="431"/>
      <c r="B225" s="432"/>
      <c r="C225" s="434"/>
      <c r="D225" s="434"/>
      <c r="E225" s="434"/>
      <c r="F225" s="432"/>
      <c r="G225" s="432"/>
    </row>
    <row r="226" spans="1:7">
      <c r="A226" s="431"/>
      <c r="B226" s="432"/>
      <c r="C226" s="434"/>
      <c r="D226" s="434"/>
      <c r="E226" s="434"/>
      <c r="F226" s="432"/>
      <c r="G226" s="432"/>
    </row>
    <row r="227" spans="1:7">
      <c r="A227" s="431"/>
      <c r="B227" s="432"/>
      <c r="C227" s="434"/>
      <c r="D227" s="434"/>
      <c r="E227" s="434"/>
      <c r="F227" s="432"/>
      <c r="G227" s="432"/>
    </row>
    <row r="228" spans="1:7">
      <c r="A228" s="431"/>
      <c r="B228" s="432"/>
      <c r="C228" s="434"/>
      <c r="D228" s="434"/>
      <c r="E228" s="434"/>
      <c r="F228" s="432"/>
      <c r="G228" s="432"/>
    </row>
    <row r="229" spans="1:7">
      <c r="A229" s="431"/>
      <c r="B229" s="432"/>
      <c r="C229" s="434"/>
      <c r="D229" s="434"/>
      <c r="E229" s="434"/>
      <c r="F229" s="432"/>
      <c r="G229" s="432"/>
    </row>
    <row r="230" spans="1:7">
      <c r="A230" s="431"/>
      <c r="B230" s="432"/>
      <c r="C230" s="434"/>
      <c r="D230" s="434"/>
      <c r="E230" s="434"/>
      <c r="F230" s="432"/>
      <c r="G230" s="432"/>
    </row>
    <row r="231" spans="1:7">
      <c r="A231" s="431"/>
      <c r="B231" s="432"/>
      <c r="C231" s="434"/>
      <c r="D231" s="434"/>
      <c r="E231" s="434"/>
      <c r="F231" s="432"/>
      <c r="G231" s="432"/>
    </row>
    <row r="232" spans="1:7">
      <c r="A232" s="431"/>
      <c r="B232" s="432"/>
      <c r="C232" s="434"/>
      <c r="D232" s="434"/>
      <c r="E232" s="434"/>
      <c r="F232" s="432"/>
      <c r="G232" s="432"/>
    </row>
    <row r="233" spans="1:7">
      <c r="A233" s="431"/>
      <c r="B233" s="432"/>
      <c r="C233" s="434"/>
      <c r="D233" s="434"/>
      <c r="E233" s="434"/>
      <c r="F233" s="432"/>
      <c r="G233" s="432"/>
    </row>
    <row r="234" spans="1:7">
      <c r="A234" s="431"/>
      <c r="B234" s="432"/>
      <c r="C234" s="434"/>
      <c r="D234" s="434"/>
      <c r="E234" s="434"/>
      <c r="F234" s="432"/>
      <c r="G234" s="432"/>
    </row>
    <row r="235" spans="1:7">
      <c r="A235" s="431"/>
      <c r="B235" s="432"/>
      <c r="C235" s="434"/>
      <c r="D235" s="434"/>
      <c r="E235" s="434"/>
      <c r="F235" s="432"/>
      <c r="G235" s="432"/>
    </row>
    <row r="236" spans="1:7">
      <c r="A236" s="431"/>
      <c r="B236" s="432"/>
      <c r="C236" s="434"/>
      <c r="D236" s="434"/>
      <c r="E236" s="434"/>
      <c r="F236" s="432"/>
      <c r="G236" s="432"/>
    </row>
    <row r="237" spans="1:7">
      <c r="A237" s="431"/>
      <c r="B237" s="432"/>
      <c r="C237" s="434"/>
      <c r="D237" s="434"/>
      <c r="E237" s="434"/>
      <c r="F237" s="432"/>
      <c r="G237" s="432"/>
    </row>
  </sheetData>
  <sheetProtection algorithmName="SHA-512" hashValue="ZRCts8UJbDXanc7RQWNkLrI7K3nKS5gpbJxDZksvmlr2n4k6aXQ47nqVTsFnQf4KztubZzaleh+8C8WBIxc28A==" saltValue="EIQLd926w8npABhgjd2+TQ==" spinCount="100000" sheet="1"/>
  <phoneticPr fontId="1" type="noConversion"/>
  <conditionalFormatting sqref="A2:A81">
    <cfRule type="duplicateValues" dxfId="20" priority="1"/>
  </conditionalFormatting>
  <pageMargins left="0.17" right="0.19" top="0.74803149606299213" bottom="0.74803149606299213" header="0.31496062992125984" footer="0.31496062992125984"/>
  <pageSetup paperSize="9" orientation="landscape" horizontalDpi="180" verticalDpi="180"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保存进口舱单" altText="另存为">
                <anchor moveWithCells="1">
                  <from>
                    <xdr:col>0</xdr:col>
                    <xdr:colOff>0</xdr:colOff>
                    <xdr:row>0</xdr:row>
                    <xdr:rowOff>0</xdr:rowOff>
                  </from>
                  <to>
                    <xdr:col>1</xdr:col>
                    <xdr:colOff>9525</xdr:colOff>
                    <xdr:row>0</xdr:row>
                    <xdr:rowOff>495300</xdr:rowOff>
                  </to>
                </anchor>
              </controlPr>
            </control>
          </mc:Choice>
        </mc:AlternateContent>
        <mc:AlternateContent xmlns:mc="http://schemas.openxmlformats.org/markup-compatibility/2006">
          <mc:Choice Requires="x14">
            <control shapeId="16386" r:id="rId5" name="Button 2">
              <controlPr defaultSize="0" print="0" autoFill="0" autoPict="0" macro="[0]!清除数据并复制" altText="另存为">
                <anchor moveWithCells="1">
                  <from>
                    <xdr:col>3</xdr:col>
                    <xdr:colOff>9525</xdr:colOff>
                    <xdr:row>0</xdr:row>
                    <xdr:rowOff>9525</xdr:rowOff>
                  </from>
                  <to>
                    <xdr:col>3</xdr:col>
                    <xdr:colOff>1228725</xdr:colOff>
                    <xdr:row>0</xdr:row>
                    <xdr:rowOff>504825</xdr:rowOff>
                  </to>
                </anchor>
              </controlPr>
            </control>
          </mc:Choice>
        </mc:AlternateContent>
        <mc:AlternateContent xmlns:mc="http://schemas.openxmlformats.org/markup-compatibility/2006">
          <mc:Choice Requires="x14">
            <control shapeId="16387" r:id="rId6" name="Button 3">
              <controlPr defaultSize="0" print="0" autoFill="0" autoPict="0" macro="[0]!舱单一体" altText="另存为">
                <anchor moveWithCells="1">
                  <from>
                    <xdr:col>6</xdr:col>
                    <xdr:colOff>352425</xdr:colOff>
                    <xdr:row>0</xdr:row>
                    <xdr:rowOff>0</xdr:rowOff>
                  </from>
                  <to>
                    <xdr:col>6</xdr:col>
                    <xdr:colOff>1866900</xdr:colOff>
                    <xdr:row>0</xdr:row>
                    <xdr:rowOff>485775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I314"/>
  <sheetViews>
    <sheetView showGridLines="0" zoomScaleNormal="100" workbookViewId="0">
      <selection sqref="A1:H1"/>
    </sheetView>
  </sheetViews>
  <sheetFormatPr defaultColWidth="18.625" defaultRowHeight="15.95" customHeight="1"/>
  <cols>
    <col min="1" max="1" width="26.125" style="9" customWidth="1"/>
    <col min="2" max="2" width="28.125" style="9" bestFit="1" customWidth="1"/>
    <col min="3" max="3" width="12.25" style="9" bestFit="1" customWidth="1"/>
    <col min="4" max="4" width="17.125" style="9" bestFit="1" customWidth="1"/>
    <col min="5" max="5" width="10.375" style="9" bestFit="1" customWidth="1"/>
    <col min="6" max="6" width="14" style="9" bestFit="1" customWidth="1"/>
    <col min="7" max="7" width="39.625" style="9" customWidth="1"/>
    <col min="8" max="8" width="49.25" style="9" customWidth="1"/>
    <col min="9" max="9" width="18.625" style="34" customWidth="1"/>
    <col min="10" max="16384" width="18.625" style="9"/>
  </cols>
  <sheetData>
    <row r="1" spans="1:9" ht="31.5" customHeight="1">
      <c r="A1" s="593" t="s">
        <v>141</v>
      </c>
      <c r="B1" s="594"/>
      <c r="C1" s="594"/>
      <c r="D1" s="594"/>
      <c r="E1" s="594"/>
      <c r="F1" s="594"/>
      <c r="G1" s="594"/>
      <c r="H1" s="595"/>
      <c r="I1" s="8"/>
    </row>
    <row r="2" spans="1:9" ht="24.75">
      <c r="A2" s="10" t="s">
        <v>142</v>
      </c>
      <c r="B2" s="49">
        <f>数据表!C2</f>
        <v>0</v>
      </c>
      <c r="C2" s="596" t="s">
        <v>163</v>
      </c>
      <c r="D2" s="597"/>
      <c r="E2" s="597"/>
      <c r="F2" s="597"/>
      <c r="G2" s="597"/>
      <c r="H2" s="598"/>
      <c r="I2" s="11"/>
    </row>
    <row r="3" spans="1:9" ht="22.5">
      <c r="A3" s="10" t="s">
        <v>164</v>
      </c>
      <c r="B3" s="12" t="s">
        <v>63</v>
      </c>
      <c r="C3" s="10" t="s">
        <v>143</v>
      </c>
      <c r="D3" s="12" t="s">
        <v>64</v>
      </c>
      <c r="E3" s="10" t="s">
        <v>144</v>
      </c>
      <c r="F3" s="438">
        <v>5301</v>
      </c>
      <c r="G3" s="10" t="s">
        <v>165</v>
      </c>
      <c r="H3" s="51" t="str">
        <f ca="1">TEXT(数据表!E2,"emmdd")&amp;TEXT(NOW(),"HHMMSS")</f>
        <v>19000100170528</v>
      </c>
      <c r="I3" s="11"/>
    </row>
    <row r="4" spans="1:9" ht="15" customHeight="1">
      <c r="A4" s="13" t="s">
        <v>65</v>
      </c>
      <c r="B4" s="14"/>
      <c r="C4" s="10" t="s">
        <v>145</v>
      </c>
      <c r="D4" s="12" t="s">
        <v>66</v>
      </c>
      <c r="E4" s="13"/>
      <c r="F4" s="15"/>
      <c r="G4" s="10" t="s">
        <v>166</v>
      </c>
      <c r="H4" s="439">
        <v>5314</v>
      </c>
      <c r="I4" s="11"/>
    </row>
    <row r="5" spans="1:9" ht="15" customHeight="1">
      <c r="A5" s="17" t="s">
        <v>67</v>
      </c>
      <c r="B5" s="18"/>
      <c r="C5" s="18"/>
      <c r="D5" s="18"/>
      <c r="E5" s="18"/>
      <c r="F5" s="18"/>
      <c r="G5" s="18"/>
      <c r="H5" s="19"/>
      <c r="I5" s="11"/>
    </row>
    <row r="6" spans="1:9" ht="15" customHeight="1">
      <c r="A6" s="20" t="s">
        <v>146</v>
      </c>
      <c r="B6" s="20" t="s">
        <v>147</v>
      </c>
      <c r="C6" s="20" t="s">
        <v>148</v>
      </c>
      <c r="D6" s="20" t="s">
        <v>167</v>
      </c>
      <c r="E6" s="20" t="s">
        <v>149</v>
      </c>
      <c r="F6" s="20" t="s">
        <v>139</v>
      </c>
      <c r="G6" s="40" t="s">
        <v>168</v>
      </c>
      <c r="H6" s="40" t="s">
        <v>169</v>
      </c>
      <c r="I6" s="11"/>
    </row>
    <row r="7" spans="1:9" s="39" customFormat="1" ht="22.5">
      <c r="A7" s="50" t="str">
        <f>IF(OR(D7=0,F7=0),"0","0"&amp;数据表!C2)</f>
        <v>0</v>
      </c>
      <c r="B7" s="48">
        <f>参数!B4-SUM(B8:B107)</f>
        <v>0</v>
      </c>
      <c r="C7" s="37" t="s">
        <v>68</v>
      </c>
      <c r="D7" s="435">
        <f>INT(参数!B2)-SUM(D8:D107)</f>
        <v>0</v>
      </c>
      <c r="E7" s="37" t="s">
        <v>180</v>
      </c>
      <c r="F7" s="62">
        <f>参数!B3-SUM(F8:F107)</f>
        <v>119</v>
      </c>
      <c r="G7" s="41" t="s">
        <v>1616</v>
      </c>
      <c r="H7" s="41" t="s">
        <v>160</v>
      </c>
      <c r="I7" s="38"/>
    </row>
    <row r="8" spans="1:9" s="39" customFormat="1" ht="15" customHeight="1">
      <c r="A8" s="46">
        <f>普货!A2</f>
        <v>0</v>
      </c>
      <c r="B8" s="7">
        <f>普货!E2</f>
        <v>0</v>
      </c>
      <c r="C8" s="37" t="str">
        <f>IF(A8&gt;99,"CNY人民币","")</f>
        <v/>
      </c>
      <c r="D8" s="436">
        <f>普货!C2</f>
        <v>0</v>
      </c>
      <c r="E8" s="37" t="str">
        <f>IF(A8&gt;99,"CT 纸板箱","")</f>
        <v/>
      </c>
      <c r="F8" s="63">
        <f>ROUND(普货!D2,2)</f>
        <v>0</v>
      </c>
      <c r="G8" s="41" t="str">
        <f>CLEAN(普货!F2)</f>
        <v/>
      </c>
      <c r="H8" s="41" t="str">
        <f>CLEAN(普货!G2)</f>
        <v/>
      </c>
      <c r="I8" s="38"/>
    </row>
    <row r="9" spans="1:9" s="39" customFormat="1" ht="15" customHeight="1">
      <c r="A9" s="46">
        <f>普货!A3</f>
        <v>0</v>
      </c>
      <c r="B9" s="7">
        <f>普货!E3</f>
        <v>0</v>
      </c>
      <c r="C9" s="37" t="str">
        <f t="shared" ref="C9:C72" si="0">IF(A9&gt;99,"CNY人民币","")</f>
        <v/>
      </c>
      <c r="D9" s="436">
        <f>普货!C3</f>
        <v>0</v>
      </c>
      <c r="E9" s="37" t="str">
        <f t="shared" ref="E9:E72" si="1">IF(A9&gt;99,"CT 纸板箱","")</f>
        <v/>
      </c>
      <c r="F9" s="63">
        <f>ROUND(普货!D3,2)</f>
        <v>0</v>
      </c>
      <c r="G9" s="41" t="str">
        <f>CLEAN(普货!F3)</f>
        <v/>
      </c>
      <c r="H9" s="41" t="str">
        <f>CLEAN(普货!G3)</f>
        <v/>
      </c>
      <c r="I9" s="38"/>
    </row>
    <row r="10" spans="1:9" s="39" customFormat="1" ht="15" customHeight="1">
      <c r="A10" s="46">
        <f>普货!A4</f>
        <v>0</v>
      </c>
      <c r="B10" s="7">
        <f>普货!E4</f>
        <v>0</v>
      </c>
      <c r="C10" s="37" t="str">
        <f t="shared" si="0"/>
        <v/>
      </c>
      <c r="D10" s="436">
        <f>普货!C4</f>
        <v>0</v>
      </c>
      <c r="E10" s="37" t="str">
        <f t="shared" si="1"/>
        <v/>
      </c>
      <c r="F10" s="63">
        <f>ROUND(普货!D4,2)</f>
        <v>0</v>
      </c>
      <c r="G10" s="41" t="str">
        <f>CLEAN(普货!F4)</f>
        <v/>
      </c>
      <c r="H10" s="41" t="str">
        <f>CLEAN(普货!G4)</f>
        <v/>
      </c>
      <c r="I10" s="38"/>
    </row>
    <row r="11" spans="1:9" s="39" customFormat="1" ht="15" customHeight="1">
      <c r="A11" s="46">
        <f>普货!A5</f>
        <v>0</v>
      </c>
      <c r="B11" s="7">
        <f>普货!E5</f>
        <v>0</v>
      </c>
      <c r="C11" s="37" t="str">
        <f t="shared" si="0"/>
        <v/>
      </c>
      <c r="D11" s="436">
        <f>普货!C5</f>
        <v>0</v>
      </c>
      <c r="E11" s="37" t="str">
        <f t="shared" si="1"/>
        <v/>
      </c>
      <c r="F11" s="63">
        <f>ROUND(普货!D5,2)</f>
        <v>0</v>
      </c>
      <c r="G11" s="41" t="str">
        <f>CLEAN(普货!F5)</f>
        <v/>
      </c>
      <c r="H11" s="41" t="str">
        <f>CLEAN(普货!G5)</f>
        <v/>
      </c>
      <c r="I11" s="38"/>
    </row>
    <row r="12" spans="1:9" s="39" customFormat="1" ht="15" customHeight="1">
      <c r="A12" s="46">
        <f>普货!A6</f>
        <v>0</v>
      </c>
      <c r="B12" s="7">
        <f>普货!E6</f>
        <v>0</v>
      </c>
      <c r="C12" s="37" t="str">
        <f t="shared" si="0"/>
        <v/>
      </c>
      <c r="D12" s="436">
        <f>普货!C6</f>
        <v>0</v>
      </c>
      <c r="E12" s="37" t="str">
        <f t="shared" si="1"/>
        <v/>
      </c>
      <c r="F12" s="63">
        <f>ROUND(普货!D6,2)</f>
        <v>0</v>
      </c>
      <c r="G12" s="41" t="str">
        <f>CLEAN(普货!F6)</f>
        <v/>
      </c>
      <c r="H12" s="41" t="str">
        <f>CLEAN(普货!G6)</f>
        <v/>
      </c>
      <c r="I12" s="38"/>
    </row>
    <row r="13" spans="1:9" s="39" customFormat="1" ht="15" customHeight="1">
      <c r="A13" s="46">
        <f>普货!A7</f>
        <v>0</v>
      </c>
      <c r="B13" s="7">
        <f>普货!E7</f>
        <v>0</v>
      </c>
      <c r="C13" s="37" t="str">
        <f t="shared" si="0"/>
        <v/>
      </c>
      <c r="D13" s="436">
        <f>普货!C7</f>
        <v>0</v>
      </c>
      <c r="E13" s="37" t="str">
        <f t="shared" si="1"/>
        <v/>
      </c>
      <c r="F13" s="63">
        <f>ROUND(普货!D7,2)</f>
        <v>0</v>
      </c>
      <c r="G13" s="41" t="str">
        <f>CLEAN(普货!F7)</f>
        <v/>
      </c>
      <c r="H13" s="41" t="str">
        <f>CLEAN(普货!G7)</f>
        <v/>
      </c>
      <c r="I13" s="38"/>
    </row>
    <row r="14" spans="1:9" s="39" customFormat="1" ht="15" customHeight="1">
      <c r="A14" s="46">
        <f>普货!A8</f>
        <v>0</v>
      </c>
      <c r="B14" s="7">
        <f>普货!E8</f>
        <v>0</v>
      </c>
      <c r="C14" s="37" t="str">
        <f t="shared" si="0"/>
        <v/>
      </c>
      <c r="D14" s="436">
        <f>普货!C8</f>
        <v>0</v>
      </c>
      <c r="E14" s="37" t="str">
        <f t="shared" si="1"/>
        <v/>
      </c>
      <c r="F14" s="63">
        <f>ROUND(普货!D8,2)</f>
        <v>0</v>
      </c>
      <c r="G14" s="41" t="str">
        <f>CLEAN(普货!F8)</f>
        <v/>
      </c>
      <c r="H14" s="41" t="str">
        <f>CLEAN(普货!G8)</f>
        <v/>
      </c>
      <c r="I14" s="38"/>
    </row>
    <row r="15" spans="1:9" s="39" customFormat="1" ht="15" customHeight="1">
      <c r="A15" s="46">
        <f>普货!A9</f>
        <v>0</v>
      </c>
      <c r="B15" s="7">
        <f>普货!E9</f>
        <v>0</v>
      </c>
      <c r="C15" s="37" t="str">
        <f t="shared" si="0"/>
        <v/>
      </c>
      <c r="D15" s="436">
        <f>普货!C9</f>
        <v>0</v>
      </c>
      <c r="E15" s="37" t="str">
        <f t="shared" si="1"/>
        <v/>
      </c>
      <c r="F15" s="63">
        <f>ROUND(普货!D9,2)</f>
        <v>0</v>
      </c>
      <c r="G15" s="41" t="str">
        <f>CLEAN(普货!F9)</f>
        <v/>
      </c>
      <c r="H15" s="41" t="str">
        <f>CLEAN(普货!G9)</f>
        <v/>
      </c>
      <c r="I15" s="38"/>
    </row>
    <row r="16" spans="1:9" s="39" customFormat="1" ht="15" customHeight="1">
      <c r="A16" s="46">
        <f>普货!A10</f>
        <v>0</v>
      </c>
      <c r="B16" s="7">
        <f>普货!E10</f>
        <v>0</v>
      </c>
      <c r="C16" s="37" t="str">
        <f t="shared" si="0"/>
        <v/>
      </c>
      <c r="D16" s="436">
        <f>普货!C10</f>
        <v>0</v>
      </c>
      <c r="E16" s="37" t="str">
        <f t="shared" si="1"/>
        <v/>
      </c>
      <c r="F16" s="63">
        <f>ROUND(普货!D10,2)</f>
        <v>0</v>
      </c>
      <c r="G16" s="41" t="str">
        <f>CLEAN(普货!F10)</f>
        <v/>
      </c>
      <c r="H16" s="41" t="str">
        <f>CLEAN(普货!G10)</f>
        <v/>
      </c>
      <c r="I16" s="38"/>
    </row>
    <row r="17" spans="1:9" s="39" customFormat="1" ht="15" customHeight="1">
      <c r="A17" s="46">
        <f>普货!A11</f>
        <v>0</v>
      </c>
      <c r="B17" s="7">
        <f>普货!E11</f>
        <v>0</v>
      </c>
      <c r="C17" s="37" t="str">
        <f t="shared" si="0"/>
        <v/>
      </c>
      <c r="D17" s="436">
        <f>普货!C11</f>
        <v>0</v>
      </c>
      <c r="E17" s="37" t="str">
        <f t="shared" si="1"/>
        <v/>
      </c>
      <c r="F17" s="63">
        <f>ROUND(普货!D11,2)</f>
        <v>0</v>
      </c>
      <c r="G17" s="41" t="str">
        <f>CLEAN(普货!F11)</f>
        <v/>
      </c>
      <c r="H17" s="41" t="str">
        <f>CLEAN(普货!G11)</f>
        <v/>
      </c>
      <c r="I17" s="38"/>
    </row>
    <row r="18" spans="1:9" s="39" customFormat="1" ht="15" customHeight="1">
      <c r="A18" s="46">
        <f>普货!A12</f>
        <v>0</v>
      </c>
      <c r="B18" s="7">
        <f>普货!E12</f>
        <v>0</v>
      </c>
      <c r="C18" s="37" t="str">
        <f t="shared" si="0"/>
        <v/>
      </c>
      <c r="D18" s="436">
        <f>普货!C12</f>
        <v>0</v>
      </c>
      <c r="E18" s="37" t="str">
        <f t="shared" si="1"/>
        <v/>
      </c>
      <c r="F18" s="63">
        <f>ROUND(普货!D12,2)</f>
        <v>0</v>
      </c>
      <c r="G18" s="41" t="str">
        <f>CLEAN(普货!F12)</f>
        <v/>
      </c>
      <c r="H18" s="41" t="str">
        <f>CLEAN(普货!G12)</f>
        <v/>
      </c>
      <c r="I18" s="38"/>
    </row>
    <row r="19" spans="1:9" s="39" customFormat="1" ht="15" customHeight="1">
      <c r="A19" s="46">
        <f>普货!A13</f>
        <v>0</v>
      </c>
      <c r="B19" s="7">
        <f>普货!E13</f>
        <v>0</v>
      </c>
      <c r="C19" s="37" t="str">
        <f t="shared" si="0"/>
        <v/>
      </c>
      <c r="D19" s="436">
        <f>普货!C13</f>
        <v>0</v>
      </c>
      <c r="E19" s="37" t="str">
        <f t="shared" si="1"/>
        <v/>
      </c>
      <c r="F19" s="63">
        <f>ROUND(普货!D13,2)</f>
        <v>0</v>
      </c>
      <c r="G19" s="41" t="str">
        <f>CLEAN(普货!F13)</f>
        <v/>
      </c>
      <c r="H19" s="41" t="str">
        <f>CLEAN(普货!G13)</f>
        <v/>
      </c>
      <c r="I19" s="38"/>
    </row>
    <row r="20" spans="1:9" s="39" customFormat="1" ht="15" customHeight="1">
      <c r="A20" s="46">
        <f>普货!A14</f>
        <v>0</v>
      </c>
      <c r="B20" s="7">
        <f>普货!E14</f>
        <v>0</v>
      </c>
      <c r="C20" s="37" t="str">
        <f t="shared" si="0"/>
        <v/>
      </c>
      <c r="D20" s="436">
        <f>普货!C14</f>
        <v>0</v>
      </c>
      <c r="E20" s="37" t="str">
        <f t="shared" si="1"/>
        <v/>
      </c>
      <c r="F20" s="63">
        <f>ROUND(普货!D14,2)</f>
        <v>0</v>
      </c>
      <c r="G20" s="41" t="str">
        <f>CLEAN(普货!F14)</f>
        <v/>
      </c>
      <c r="H20" s="41" t="str">
        <f>CLEAN(普货!G14)</f>
        <v/>
      </c>
      <c r="I20" s="38"/>
    </row>
    <row r="21" spans="1:9" s="39" customFormat="1" ht="15" customHeight="1">
      <c r="A21" s="46">
        <f>普货!A15</f>
        <v>0</v>
      </c>
      <c r="B21" s="7">
        <f>普货!E15</f>
        <v>0</v>
      </c>
      <c r="C21" s="37" t="str">
        <f t="shared" si="0"/>
        <v/>
      </c>
      <c r="D21" s="436">
        <f>普货!C15</f>
        <v>0</v>
      </c>
      <c r="E21" s="37" t="str">
        <f t="shared" si="1"/>
        <v/>
      </c>
      <c r="F21" s="63">
        <f>ROUND(普货!D15,2)</f>
        <v>0</v>
      </c>
      <c r="G21" s="41" t="str">
        <f>CLEAN(普货!F15)</f>
        <v/>
      </c>
      <c r="H21" s="41" t="str">
        <f>CLEAN(普货!G15)</f>
        <v/>
      </c>
      <c r="I21" s="38"/>
    </row>
    <row r="22" spans="1:9" s="39" customFormat="1" ht="15" customHeight="1">
      <c r="A22" s="46">
        <f>普货!A16</f>
        <v>0</v>
      </c>
      <c r="B22" s="7">
        <f>普货!E16</f>
        <v>0</v>
      </c>
      <c r="C22" s="37" t="str">
        <f t="shared" si="0"/>
        <v/>
      </c>
      <c r="D22" s="436">
        <f>普货!C16</f>
        <v>0</v>
      </c>
      <c r="E22" s="37" t="str">
        <f t="shared" si="1"/>
        <v/>
      </c>
      <c r="F22" s="63">
        <f>ROUND(普货!D16,2)</f>
        <v>0</v>
      </c>
      <c r="G22" s="41" t="str">
        <f>CLEAN(普货!F16)</f>
        <v/>
      </c>
      <c r="H22" s="41" t="str">
        <f>CLEAN(普货!G16)</f>
        <v/>
      </c>
      <c r="I22" s="38"/>
    </row>
    <row r="23" spans="1:9" s="39" customFormat="1" ht="15" customHeight="1">
      <c r="A23" s="46">
        <f>普货!A17</f>
        <v>0</v>
      </c>
      <c r="B23" s="7">
        <f>普货!E17</f>
        <v>0</v>
      </c>
      <c r="C23" s="37" t="str">
        <f t="shared" si="0"/>
        <v/>
      </c>
      <c r="D23" s="436">
        <f>普货!C17</f>
        <v>0</v>
      </c>
      <c r="E23" s="37" t="str">
        <f t="shared" si="1"/>
        <v/>
      </c>
      <c r="F23" s="63">
        <f>ROUND(普货!D17,2)</f>
        <v>0</v>
      </c>
      <c r="G23" s="41" t="str">
        <f>CLEAN(普货!F17)</f>
        <v/>
      </c>
      <c r="H23" s="41" t="str">
        <f>CLEAN(普货!G17)</f>
        <v/>
      </c>
      <c r="I23" s="38"/>
    </row>
    <row r="24" spans="1:9" s="39" customFormat="1" ht="15" customHeight="1">
      <c r="A24" s="46">
        <f>普货!A18</f>
        <v>0</v>
      </c>
      <c r="B24" s="7">
        <f>普货!E18</f>
        <v>0</v>
      </c>
      <c r="C24" s="37" t="str">
        <f t="shared" si="0"/>
        <v/>
      </c>
      <c r="D24" s="436">
        <f>普货!C18</f>
        <v>0</v>
      </c>
      <c r="E24" s="37" t="str">
        <f t="shared" si="1"/>
        <v/>
      </c>
      <c r="F24" s="63">
        <f>ROUND(普货!D18,2)</f>
        <v>0</v>
      </c>
      <c r="G24" s="41" t="str">
        <f>CLEAN(普货!F18)</f>
        <v/>
      </c>
      <c r="H24" s="41" t="str">
        <f>CLEAN(普货!G18)</f>
        <v/>
      </c>
      <c r="I24" s="38"/>
    </row>
    <row r="25" spans="1:9" s="39" customFormat="1" ht="15" customHeight="1">
      <c r="A25" s="46">
        <f>普货!A19</f>
        <v>0</v>
      </c>
      <c r="B25" s="7">
        <f>普货!E19</f>
        <v>0</v>
      </c>
      <c r="C25" s="37" t="str">
        <f t="shared" si="0"/>
        <v/>
      </c>
      <c r="D25" s="436">
        <f>普货!C19</f>
        <v>0</v>
      </c>
      <c r="E25" s="37" t="str">
        <f t="shared" si="1"/>
        <v/>
      </c>
      <c r="F25" s="63">
        <f>ROUND(普货!D19,2)</f>
        <v>0</v>
      </c>
      <c r="G25" s="41" t="str">
        <f>CLEAN(普货!F19)</f>
        <v/>
      </c>
      <c r="H25" s="41" t="str">
        <f>CLEAN(普货!G19)</f>
        <v/>
      </c>
      <c r="I25" s="38"/>
    </row>
    <row r="26" spans="1:9" s="39" customFormat="1" ht="15" customHeight="1">
      <c r="A26" s="46">
        <f>普货!A20</f>
        <v>0</v>
      </c>
      <c r="B26" s="7">
        <f>普货!E20</f>
        <v>0</v>
      </c>
      <c r="C26" s="37" t="str">
        <f t="shared" si="0"/>
        <v/>
      </c>
      <c r="D26" s="436">
        <f>普货!C20</f>
        <v>0</v>
      </c>
      <c r="E26" s="37" t="str">
        <f t="shared" si="1"/>
        <v/>
      </c>
      <c r="F26" s="63">
        <f>ROUND(普货!D20,2)</f>
        <v>0</v>
      </c>
      <c r="G26" s="41" t="str">
        <f>CLEAN(普货!F20)</f>
        <v/>
      </c>
      <c r="H26" s="41" t="str">
        <f>CLEAN(普货!G20)</f>
        <v/>
      </c>
      <c r="I26" s="38"/>
    </row>
    <row r="27" spans="1:9" s="39" customFormat="1" ht="15" customHeight="1">
      <c r="A27" s="46">
        <f>普货!A21</f>
        <v>0</v>
      </c>
      <c r="B27" s="7">
        <f>普货!E21</f>
        <v>0</v>
      </c>
      <c r="C27" s="37" t="str">
        <f t="shared" si="0"/>
        <v/>
      </c>
      <c r="D27" s="436">
        <f>普货!C21</f>
        <v>0</v>
      </c>
      <c r="E27" s="37" t="str">
        <f t="shared" si="1"/>
        <v/>
      </c>
      <c r="F27" s="63">
        <f>ROUND(普货!D21,2)</f>
        <v>0</v>
      </c>
      <c r="G27" s="41" t="str">
        <f>CLEAN(普货!F21)</f>
        <v/>
      </c>
      <c r="H27" s="41" t="str">
        <f>CLEAN(普货!G21)</f>
        <v/>
      </c>
      <c r="I27" s="38"/>
    </row>
    <row r="28" spans="1:9" s="39" customFormat="1" ht="15" customHeight="1">
      <c r="A28" s="46">
        <f>普货!A22</f>
        <v>0</v>
      </c>
      <c r="B28" s="7">
        <f>普货!E22</f>
        <v>0</v>
      </c>
      <c r="C28" s="37" t="str">
        <f t="shared" si="0"/>
        <v/>
      </c>
      <c r="D28" s="436">
        <f>普货!C22</f>
        <v>0</v>
      </c>
      <c r="E28" s="37" t="str">
        <f t="shared" si="1"/>
        <v/>
      </c>
      <c r="F28" s="63">
        <f>ROUND(普货!D22,2)</f>
        <v>0</v>
      </c>
      <c r="G28" s="41" t="str">
        <f>CLEAN(普货!F22)</f>
        <v/>
      </c>
      <c r="H28" s="41" t="str">
        <f>CLEAN(普货!G22)</f>
        <v/>
      </c>
      <c r="I28" s="38"/>
    </row>
    <row r="29" spans="1:9" s="39" customFormat="1" ht="15" customHeight="1">
      <c r="A29" s="46">
        <f>普货!A23</f>
        <v>0</v>
      </c>
      <c r="B29" s="7">
        <f>普货!E23</f>
        <v>0</v>
      </c>
      <c r="C29" s="37" t="str">
        <f t="shared" si="0"/>
        <v/>
      </c>
      <c r="D29" s="436">
        <f>普货!C23</f>
        <v>0</v>
      </c>
      <c r="E29" s="37" t="str">
        <f t="shared" si="1"/>
        <v/>
      </c>
      <c r="F29" s="63">
        <f>ROUND(普货!D23,2)</f>
        <v>0</v>
      </c>
      <c r="G29" s="41" t="str">
        <f>CLEAN(普货!F23)</f>
        <v/>
      </c>
      <c r="H29" s="41" t="str">
        <f>CLEAN(普货!G23)</f>
        <v/>
      </c>
      <c r="I29" s="38"/>
    </row>
    <row r="30" spans="1:9" s="39" customFormat="1" ht="15" customHeight="1">
      <c r="A30" s="46">
        <f>普货!A24</f>
        <v>0</v>
      </c>
      <c r="B30" s="7">
        <f>普货!E24</f>
        <v>0</v>
      </c>
      <c r="C30" s="37" t="str">
        <f t="shared" si="0"/>
        <v/>
      </c>
      <c r="D30" s="436">
        <f>普货!C24</f>
        <v>0</v>
      </c>
      <c r="E30" s="37" t="str">
        <f t="shared" si="1"/>
        <v/>
      </c>
      <c r="F30" s="63">
        <f>ROUND(普货!D24,2)</f>
        <v>0</v>
      </c>
      <c r="G30" s="41" t="str">
        <f>CLEAN(普货!F24)</f>
        <v/>
      </c>
      <c r="H30" s="41" t="str">
        <f>CLEAN(普货!G24)</f>
        <v/>
      </c>
      <c r="I30" s="38"/>
    </row>
    <row r="31" spans="1:9" s="39" customFormat="1" ht="15" customHeight="1">
      <c r="A31" s="46">
        <f>普货!A25</f>
        <v>0</v>
      </c>
      <c r="B31" s="7">
        <f>普货!E25</f>
        <v>0</v>
      </c>
      <c r="C31" s="37" t="str">
        <f t="shared" si="0"/>
        <v/>
      </c>
      <c r="D31" s="436">
        <f>普货!C25</f>
        <v>0</v>
      </c>
      <c r="E31" s="37" t="str">
        <f t="shared" si="1"/>
        <v/>
      </c>
      <c r="F31" s="63">
        <f>ROUND(普货!D25,2)</f>
        <v>0</v>
      </c>
      <c r="G31" s="41" t="str">
        <f>CLEAN(普货!F25)</f>
        <v/>
      </c>
      <c r="H31" s="41" t="str">
        <f>CLEAN(普货!G25)</f>
        <v/>
      </c>
      <c r="I31" s="38"/>
    </row>
    <row r="32" spans="1:9" s="39" customFormat="1" ht="15" customHeight="1">
      <c r="A32" s="46">
        <f>普货!A26</f>
        <v>0</v>
      </c>
      <c r="B32" s="7">
        <f>普货!E26</f>
        <v>0</v>
      </c>
      <c r="C32" s="37" t="str">
        <f t="shared" si="0"/>
        <v/>
      </c>
      <c r="D32" s="436">
        <f>普货!C26</f>
        <v>0</v>
      </c>
      <c r="E32" s="37" t="str">
        <f t="shared" si="1"/>
        <v/>
      </c>
      <c r="F32" s="63">
        <f>ROUND(普货!D26,2)</f>
        <v>0</v>
      </c>
      <c r="G32" s="41" t="str">
        <f>CLEAN(普货!F26)</f>
        <v/>
      </c>
      <c r="H32" s="41" t="str">
        <f>CLEAN(普货!G26)</f>
        <v/>
      </c>
      <c r="I32" s="38"/>
    </row>
    <row r="33" spans="1:9" s="39" customFormat="1" ht="15" customHeight="1">
      <c r="A33" s="46">
        <f>普货!A27</f>
        <v>0</v>
      </c>
      <c r="B33" s="7">
        <f>普货!E27</f>
        <v>0</v>
      </c>
      <c r="C33" s="37" t="str">
        <f t="shared" si="0"/>
        <v/>
      </c>
      <c r="D33" s="436">
        <f>普货!C27</f>
        <v>0</v>
      </c>
      <c r="E33" s="37" t="str">
        <f t="shared" si="1"/>
        <v/>
      </c>
      <c r="F33" s="63">
        <f>ROUND(普货!D27,2)</f>
        <v>0</v>
      </c>
      <c r="G33" s="41" t="str">
        <f>CLEAN(普货!F27)</f>
        <v/>
      </c>
      <c r="H33" s="41" t="str">
        <f>CLEAN(普货!G27)</f>
        <v/>
      </c>
      <c r="I33" s="38"/>
    </row>
    <row r="34" spans="1:9" s="39" customFormat="1" ht="15" customHeight="1">
      <c r="A34" s="46">
        <f>普货!A28</f>
        <v>0</v>
      </c>
      <c r="B34" s="7">
        <f>普货!E28</f>
        <v>0</v>
      </c>
      <c r="C34" s="37" t="str">
        <f t="shared" si="0"/>
        <v/>
      </c>
      <c r="D34" s="436">
        <f>普货!C28</f>
        <v>0</v>
      </c>
      <c r="E34" s="37" t="str">
        <f t="shared" si="1"/>
        <v/>
      </c>
      <c r="F34" s="63">
        <f>ROUND(普货!D28,2)</f>
        <v>0</v>
      </c>
      <c r="G34" s="41" t="str">
        <f>CLEAN(普货!F28)</f>
        <v/>
      </c>
      <c r="H34" s="41" t="str">
        <f>CLEAN(普货!G28)</f>
        <v/>
      </c>
      <c r="I34" s="38"/>
    </row>
    <row r="35" spans="1:9" s="39" customFormat="1" ht="15" customHeight="1">
      <c r="A35" s="46">
        <f>普货!A29</f>
        <v>0</v>
      </c>
      <c r="B35" s="7">
        <f>普货!E29</f>
        <v>0</v>
      </c>
      <c r="C35" s="37" t="str">
        <f t="shared" si="0"/>
        <v/>
      </c>
      <c r="D35" s="436">
        <f>普货!C29</f>
        <v>0</v>
      </c>
      <c r="E35" s="37" t="str">
        <f t="shared" si="1"/>
        <v/>
      </c>
      <c r="F35" s="63">
        <f>ROUND(普货!D29,2)</f>
        <v>0</v>
      </c>
      <c r="G35" s="41" t="str">
        <f>CLEAN(普货!F29)</f>
        <v/>
      </c>
      <c r="H35" s="41" t="str">
        <f>CLEAN(普货!G29)</f>
        <v/>
      </c>
      <c r="I35" s="38"/>
    </row>
    <row r="36" spans="1:9" s="39" customFormat="1" ht="15" customHeight="1">
      <c r="A36" s="46">
        <f>普货!A30</f>
        <v>0</v>
      </c>
      <c r="B36" s="7">
        <f>普货!E30</f>
        <v>0</v>
      </c>
      <c r="C36" s="37" t="str">
        <f t="shared" si="0"/>
        <v/>
      </c>
      <c r="D36" s="436">
        <f>普货!C30</f>
        <v>0</v>
      </c>
      <c r="E36" s="37" t="str">
        <f t="shared" si="1"/>
        <v/>
      </c>
      <c r="F36" s="63">
        <f>ROUND(普货!D30,2)</f>
        <v>0</v>
      </c>
      <c r="G36" s="41" t="str">
        <f>CLEAN(普货!F30)</f>
        <v/>
      </c>
      <c r="H36" s="41" t="str">
        <f>CLEAN(普货!G30)</f>
        <v/>
      </c>
      <c r="I36" s="38"/>
    </row>
    <row r="37" spans="1:9" s="39" customFormat="1" ht="15" customHeight="1">
      <c r="A37" s="46">
        <f>普货!A31</f>
        <v>0</v>
      </c>
      <c r="B37" s="7">
        <f>普货!E31</f>
        <v>0</v>
      </c>
      <c r="C37" s="37" t="str">
        <f t="shared" si="0"/>
        <v/>
      </c>
      <c r="D37" s="436">
        <f>普货!C31</f>
        <v>0</v>
      </c>
      <c r="E37" s="37" t="str">
        <f t="shared" si="1"/>
        <v/>
      </c>
      <c r="F37" s="63">
        <f>ROUND(普货!D31,2)</f>
        <v>0</v>
      </c>
      <c r="G37" s="41" t="str">
        <f>CLEAN(普货!F31)</f>
        <v/>
      </c>
      <c r="H37" s="41" t="str">
        <f>CLEAN(普货!G31)</f>
        <v/>
      </c>
      <c r="I37" s="38"/>
    </row>
    <row r="38" spans="1:9" s="39" customFormat="1" ht="15" customHeight="1">
      <c r="A38" s="46">
        <f>普货!A32</f>
        <v>0</v>
      </c>
      <c r="B38" s="7">
        <f>普货!E32</f>
        <v>0</v>
      </c>
      <c r="C38" s="37" t="str">
        <f t="shared" si="0"/>
        <v/>
      </c>
      <c r="D38" s="436">
        <f>普货!C32</f>
        <v>0</v>
      </c>
      <c r="E38" s="37" t="str">
        <f t="shared" si="1"/>
        <v/>
      </c>
      <c r="F38" s="63">
        <f>ROUND(普货!D32,2)</f>
        <v>0</v>
      </c>
      <c r="G38" s="41" t="str">
        <f>CLEAN(普货!F32)</f>
        <v/>
      </c>
      <c r="H38" s="41" t="str">
        <f>CLEAN(普货!G32)</f>
        <v/>
      </c>
      <c r="I38" s="38"/>
    </row>
    <row r="39" spans="1:9" s="39" customFormat="1" ht="15" customHeight="1">
      <c r="A39" s="46">
        <f>普货!A33</f>
        <v>0</v>
      </c>
      <c r="B39" s="7">
        <f>普货!E33</f>
        <v>0</v>
      </c>
      <c r="C39" s="37" t="str">
        <f t="shared" si="0"/>
        <v/>
      </c>
      <c r="D39" s="436">
        <f>普货!C33</f>
        <v>0</v>
      </c>
      <c r="E39" s="37" t="str">
        <f t="shared" si="1"/>
        <v/>
      </c>
      <c r="F39" s="63">
        <f>ROUND(普货!D33,2)</f>
        <v>0</v>
      </c>
      <c r="G39" s="41" t="str">
        <f>CLEAN(普货!F33)</f>
        <v/>
      </c>
      <c r="H39" s="41" t="str">
        <f>CLEAN(普货!G33)</f>
        <v/>
      </c>
      <c r="I39" s="38"/>
    </row>
    <row r="40" spans="1:9" s="39" customFormat="1" ht="15" customHeight="1">
      <c r="A40" s="46">
        <f>普货!A34</f>
        <v>0</v>
      </c>
      <c r="B40" s="7">
        <f>普货!E34</f>
        <v>0</v>
      </c>
      <c r="C40" s="37" t="str">
        <f t="shared" si="0"/>
        <v/>
      </c>
      <c r="D40" s="436">
        <f>普货!C34</f>
        <v>0</v>
      </c>
      <c r="E40" s="37" t="str">
        <f t="shared" si="1"/>
        <v/>
      </c>
      <c r="F40" s="63">
        <f>ROUND(普货!D34,2)</f>
        <v>0</v>
      </c>
      <c r="G40" s="41" t="str">
        <f>CLEAN(普货!F34)</f>
        <v/>
      </c>
      <c r="H40" s="41" t="str">
        <f>CLEAN(普货!G34)</f>
        <v/>
      </c>
      <c r="I40" s="38"/>
    </row>
    <row r="41" spans="1:9" s="39" customFormat="1" ht="15" customHeight="1">
      <c r="A41" s="46">
        <f>普货!A35</f>
        <v>0</v>
      </c>
      <c r="B41" s="7">
        <f>普货!E35</f>
        <v>0</v>
      </c>
      <c r="C41" s="37" t="str">
        <f t="shared" si="0"/>
        <v/>
      </c>
      <c r="D41" s="436">
        <f>普货!C35</f>
        <v>0</v>
      </c>
      <c r="E41" s="37" t="str">
        <f t="shared" si="1"/>
        <v/>
      </c>
      <c r="F41" s="63">
        <f>ROUND(普货!D35,2)</f>
        <v>0</v>
      </c>
      <c r="G41" s="41" t="str">
        <f>CLEAN(普货!F35)</f>
        <v/>
      </c>
      <c r="H41" s="41" t="str">
        <f>CLEAN(普货!G35)</f>
        <v/>
      </c>
      <c r="I41" s="38"/>
    </row>
    <row r="42" spans="1:9" s="39" customFormat="1" ht="15" customHeight="1">
      <c r="A42" s="46">
        <f>普货!A36</f>
        <v>0</v>
      </c>
      <c r="B42" s="7">
        <f>普货!E36</f>
        <v>0</v>
      </c>
      <c r="C42" s="37" t="str">
        <f t="shared" si="0"/>
        <v/>
      </c>
      <c r="D42" s="436">
        <f>普货!C36</f>
        <v>0</v>
      </c>
      <c r="E42" s="37" t="str">
        <f t="shared" si="1"/>
        <v/>
      </c>
      <c r="F42" s="63">
        <f>ROUND(普货!D36,2)</f>
        <v>0</v>
      </c>
      <c r="G42" s="41" t="str">
        <f>CLEAN(普货!F36)</f>
        <v/>
      </c>
      <c r="H42" s="41" t="str">
        <f>CLEAN(普货!G36)</f>
        <v/>
      </c>
      <c r="I42" s="38"/>
    </row>
    <row r="43" spans="1:9" s="39" customFormat="1" ht="15" customHeight="1">
      <c r="A43" s="46">
        <f>普货!A37</f>
        <v>0</v>
      </c>
      <c r="B43" s="7">
        <f>普货!E37</f>
        <v>0</v>
      </c>
      <c r="C43" s="37" t="str">
        <f t="shared" si="0"/>
        <v/>
      </c>
      <c r="D43" s="436">
        <f>普货!C37</f>
        <v>0</v>
      </c>
      <c r="E43" s="37" t="str">
        <f t="shared" si="1"/>
        <v/>
      </c>
      <c r="F43" s="63">
        <f>ROUND(普货!D37,2)</f>
        <v>0</v>
      </c>
      <c r="G43" s="41" t="str">
        <f>CLEAN(普货!F37)</f>
        <v/>
      </c>
      <c r="H43" s="41" t="str">
        <f>CLEAN(普货!G37)</f>
        <v/>
      </c>
      <c r="I43" s="38"/>
    </row>
    <row r="44" spans="1:9" s="39" customFormat="1" ht="15" customHeight="1">
      <c r="A44" s="46">
        <f>普货!A38</f>
        <v>0</v>
      </c>
      <c r="B44" s="7">
        <f>普货!E38</f>
        <v>0</v>
      </c>
      <c r="C44" s="37" t="str">
        <f t="shared" si="0"/>
        <v/>
      </c>
      <c r="D44" s="436">
        <f>普货!C38</f>
        <v>0</v>
      </c>
      <c r="E44" s="37" t="str">
        <f t="shared" si="1"/>
        <v/>
      </c>
      <c r="F44" s="63">
        <f>ROUND(普货!D38,2)</f>
        <v>0</v>
      </c>
      <c r="G44" s="41" t="str">
        <f>CLEAN(普货!F38)</f>
        <v/>
      </c>
      <c r="H44" s="41" t="str">
        <f>CLEAN(普货!G38)</f>
        <v/>
      </c>
      <c r="I44" s="38"/>
    </row>
    <row r="45" spans="1:9" s="39" customFormat="1" ht="15" customHeight="1">
      <c r="A45" s="46">
        <f>普货!A39</f>
        <v>0</v>
      </c>
      <c r="B45" s="7">
        <f>普货!E39</f>
        <v>0</v>
      </c>
      <c r="C45" s="37" t="str">
        <f t="shared" si="0"/>
        <v/>
      </c>
      <c r="D45" s="436">
        <f>普货!C39</f>
        <v>0</v>
      </c>
      <c r="E45" s="37" t="str">
        <f t="shared" si="1"/>
        <v/>
      </c>
      <c r="F45" s="63">
        <f>ROUND(普货!D39,2)</f>
        <v>0</v>
      </c>
      <c r="G45" s="41" t="str">
        <f>CLEAN(普货!F39)</f>
        <v/>
      </c>
      <c r="H45" s="41" t="str">
        <f>CLEAN(普货!G39)</f>
        <v/>
      </c>
      <c r="I45" s="38"/>
    </row>
    <row r="46" spans="1:9" s="39" customFormat="1" ht="15" customHeight="1">
      <c r="A46" s="46">
        <f>普货!A40</f>
        <v>0</v>
      </c>
      <c r="B46" s="7">
        <f>普货!E40</f>
        <v>0</v>
      </c>
      <c r="C46" s="37" t="str">
        <f t="shared" si="0"/>
        <v/>
      </c>
      <c r="D46" s="436">
        <f>普货!C40</f>
        <v>0</v>
      </c>
      <c r="E46" s="37" t="str">
        <f t="shared" si="1"/>
        <v/>
      </c>
      <c r="F46" s="63">
        <f>ROUND(普货!D40,2)</f>
        <v>0</v>
      </c>
      <c r="G46" s="41" t="str">
        <f>CLEAN(普货!F40)</f>
        <v/>
      </c>
      <c r="H46" s="41" t="str">
        <f>CLEAN(普货!G40)</f>
        <v/>
      </c>
      <c r="I46" s="38"/>
    </row>
    <row r="47" spans="1:9" s="39" customFormat="1" ht="15" customHeight="1">
      <c r="A47" s="46">
        <f>普货!A41</f>
        <v>0</v>
      </c>
      <c r="B47" s="7">
        <f>普货!E41</f>
        <v>0</v>
      </c>
      <c r="C47" s="37" t="str">
        <f t="shared" si="0"/>
        <v/>
      </c>
      <c r="D47" s="436">
        <f>普货!C41</f>
        <v>0</v>
      </c>
      <c r="E47" s="37" t="str">
        <f t="shared" si="1"/>
        <v/>
      </c>
      <c r="F47" s="63">
        <f>ROUND(普货!D41,2)</f>
        <v>0</v>
      </c>
      <c r="G47" s="41" t="str">
        <f>CLEAN(普货!F41)</f>
        <v/>
      </c>
      <c r="H47" s="41" t="str">
        <f>CLEAN(普货!G41)</f>
        <v/>
      </c>
      <c r="I47" s="38"/>
    </row>
    <row r="48" spans="1:9" s="39" customFormat="1" ht="15" customHeight="1">
      <c r="A48" s="46">
        <f>普货!A42</f>
        <v>0</v>
      </c>
      <c r="B48" s="7">
        <f>普货!E42</f>
        <v>0</v>
      </c>
      <c r="C48" s="37" t="str">
        <f t="shared" si="0"/>
        <v/>
      </c>
      <c r="D48" s="436">
        <f>普货!C42</f>
        <v>0</v>
      </c>
      <c r="E48" s="37" t="str">
        <f t="shared" si="1"/>
        <v/>
      </c>
      <c r="F48" s="63">
        <f>ROUND(普货!D42,2)</f>
        <v>0</v>
      </c>
      <c r="G48" s="41" t="str">
        <f>CLEAN(普货!F42)</f>
        <v/>
      </c>
      <c r="H48" s="41" t="str">
        <f>CLEAN(普货!G42)</f>
        <v/>
      </c>
      <c r="I48" s="38"/>
    </row>
    <row r="49" spans="1:9" s="39" customFormat="1" ht="15" customHeight="1">
      <c r="A49" s="46">
        <f>普货!A43</f>
        <v>0</v>
      </c>
      <c r="B49" s="7">
        <f>普货!E43</f>
        <v>0</v>
      </c>
      <c r="C49" s="37" t="str">
        <f t="shared" si="0"/>
        <v/>
      </c>
      <c r="D49" s="436">
        <f>普货!C43</f>
        <v>0</v>
      </c>
      <c r="E49" s="37" t="str">
        <f t="shared" si="1"/>
        <v/>
      </c>
      <c r="F49" s="63">
        <f>ROUND(普货!D43,2)</f>
        <v>0</v>
      </c>
      <c r="G49" s="41" t="str">
        <f>CLEAN(普货!F43)</f>
        <v/>
      </c>
      <c r="H49" s="41" t="str">
        <f>CLEAN(普货!G43)</f>
        <v/>
      </c>
      <c r="I49" s="38"/>
    </row>
    <row r="50" spans="1:9" s="39" customFormat="1" ht="15" customHeight="1">
      <c r="A50" s="46">
        <f>普货!A44</f>
        <v>0</v>
      </c>
      <c r="B50" s="7">
        <f>普货!E44</f>
        <v>0</v>
      </c>
      <c r="C50" s="37" t="str">
        <f t="shared" si="0"/>
        <v/>
      </c>
      <c r="D50" s="436">
        <f>普货!C44</f>
        <v>0</v>
      </c>
      <c r="E50" s="37" t="str">
        <f t="shared" si="1"/>
        <v/>
      </c>
      <c r="F50" s="63">
        <f>ROUND(普货!D44,2)</f>
        <v>0</v>
      </c>
      <c r="G50" s="41" t="str">
        <f>CLEAN(普货!F44)</f>
        <v/>
      </c>
      <c r="H50" s="41" t="str">
        <f>CLEAN(普货!G44)</f>
        <v/>
      </c>
      <c r="I50" s="38"/>
    </row>
    <row r="51" spans="1:9" s="39" customFormat="1" ht="15" customHeight="1">
      <c r="A51" s="46">
        <f>普货!A45</f>
        <v>0</v>
      </c>
      <c r="B51" s="7">
        <f>普货!E45</f>
        <v>0</v>
      </c>
      <c r="C51" s="37" t="str">
        <f t="shared" si="0"/>
        <v/>
      </c>
      <c r="D51" s="436">
        <f>普货!C45</f>
        <v>0</v>
      </c>
      <c r="E51" s="37" t="str">
        <f t="shared" si="1"/>
        <v/>
      </c>
      <c r="F51" s="63">
        <f>ROUND(普货!D45,2)</f>
        <v>0</v>
      </c>
      <c r="G51" s="41" t="str">
        <f>CLEAN(普货!F45)</f>
        <v/>
      </c>
      <c r="H51" s="41" t="str">
        <f>CLEAN(普货!G45)</f>
        <v/>
      </c>
      <c r="I51" s="38"/>
    </row>
    <row r="52" spans="1:9" s="39" customFormat="1" ht="15" customHeight="1">
      <c r="A52" s="46">
        <f>普货!A46</f>
        <v>0</v>
      </c>
      <c r="B52" s="7">
        <f>普货!E46</f>
        <v>0</v>
      </c>
      <c r="C52" s="37" t="str">
        <f t="shared" si="0"/>
        <v/>
      </c>
      <c r="D52" s="436">
        <f>普货!C46</f>
        <v>0</v>
      </c>
      <c r="E52" s="37" t="str">
        <f t="shared" si="1"/>
        <v/>
      </c>
      <c r="F52" s="63">
        <f>ROUND(普货!D46,2)</f>
        <v>0</v>
      </c>
      <c r="G52" s="41" t="str">
        <f>CLEAN(普货!F46)</f>
        <v/>
      </c>
      <c r="H52" s="41" t="str">
        <f>CLEAN(普货!G46)</f>
        <v/>
      </c>
      <c r="I52" s="38"/>
    </row>
    <row r="53" spans="1:9" s="39" customFormat="1" ht="15" customHeight="1">
      <c r="A53" s="46">
        <f>普货!A47</f>
        <v>0</v>
      </c>
      <c r="B53" s="7">
        <f>普货!E47</f>
        <v>0</v>
      </c>
      <c r="C53" s="37" t="str">
        <f t="shared" si="0"/>
        <v/>
      </c>
      <c r="D53" s="436">
        <f>普货!C47</f>
        <v>0</v>
      </c>
      <c r="E53" s="37" t="str">
        <f t="shared" si="1"/>
        <v/>
      </c>
      <c r="F53" s="63">
        <f>ROUND(普货!D47,2)</f>
        <v>0</v>
      </c>
      <c r="G53" s="41" t="str">
        <f>CLEAN(普货!F47)</f>
        <v/>
      </c>
      <c r="H53" s="41" t="str">
        <f>CLEAN(普货!G47)</f>
        <v/>
      </c>
      <c r="I53" s="38"/>
    </row>
    <row r="54" spans="1:9" s="39" customFormat="1" ht="15" customHeight="1">
      <c r="A54" s="46">
        <f>普货!A48</f>
        <v>0</v>
      </c>
      <c r="B54" s="7">
        <f>普货!E48</f>
        <v>0</v>
      </c>
      <c r="C54" s="37" t="str">
        <f t="shared" si="0"/>
        <v/>
      </c>
      <c r="D54" s="436">
        <f>普货!C48</f>
        <v>0</v>
      </c>
      <c r="E54" s="37" t="str">
        <f t="shared" si="1"/>
        <v/>
      </c>
      <c r="F54" s="63">
        <f>ROUND(普货!D48,2)</f>
        <v>0</v>
      </c>
      <c r="G54" s="41" t="str">
        <f>CLEAN(普货!F48)</f>
        <v/>
      </c>
      <c r="H54" s="41" t="str">
        <f>CLEAN(普货!G48)</f>
        <v/>
      </c>
      <c r="I54" s="38"/>
    </row>
    <row r="55" spans="1:9" s="39" customFormat="1" ht="15" customHeight="1">
      <c r="A55" s="46">
        <f>普货!A49</f>
        <v>0</v>
      </c>
      <c r="B55" s="7">
        <f>普货!E49</f>
        <v>0</v>
      </c>
      <c r="C55" s="37" t="str">
        <f t="shared" si="0"/>
        <v/>
      </c>
      <c r="D55" s="436">
        <f>普货!C49</f>
        <v>0</v>
      </c>
      <c r="E55" s="37" t="str">
        <f t="shared" si="1"/>
        <v/>
      </c>
      <c r="F55" s="63">
        <f>ROUND(普货!D49,2)</f>
        <v>0</v>
      </c>
      <c r="G55" s="41" t="str">
        <f>CLEAN(普货!F49)</f>
        <v/>
      </c>
      <c r="H55" s="41" t="str">
        <f>CLEAN(普货!G49)</f>
        <v/>
      </c>
      <c r="I55" s="38"/>
    </row>
    <row r="56" spans="1:9" s="39" customFormat="1" ht="15" customHeight="1">
      <c r="A56" s="46">
        <f>普货!A50</f>
        <v>0</v>
      </c>
      <c r="B56" s="7">
        <f>普货!E50</f>
        <v>0</v>
      </c>
      <c r="C56" s="37" t="str">
        <f t="shared" si="0"/>
        <v/>
      </c>
      <c r="D56" s="436">
        <f>普货!C50</f>
        <v>0</v>
      </c>
      <c r="E56" s="37" t="str">
        <f t="shared" si="1"/>
        <v/>
      </c>
      <c r="F56" s="63">
        <f>ROUND(普货!D50,2)</f>
        <v>0</v>
      </c>
      <c r="G56" s="41" t="str">
        <f>CLEAN(普货!F50)</f>
        <v/>
      </c>
      <c r="H56" s="41" t="str">
        <f>CLEAN(普货!G50)</f>
        <v/>
      </c>
      <c r="I56" s="38"/>
    </row>
    <row r="57" spans="1:9" s="39" customFormat="1" ht="15" customHeight="1">
      <c r="A57" s="46">
        <f>普货!A51</f>
        <v>0</v>
      </c>
      <c r="B57" s="7">
        <f>普货!E51</f>
        <v>0</v>
      </c>
      <c r="C57" s="37" t="str">
        <f t="shared" si="0"/>
        <v/>
      </c>
      <c r="D57" s="436">
        <f>普货!C51</f>
        <v>0</v>
      </c>
      <c r="E57" s="37" t="str">
        <f t="shared" si="1"/>
        <v/>
      </c>
      <c r="F57" s="63">
        <f>ROUND(普货!D51,2)</f>
        <v>0</v>
      </c>
      <c r="G57" s="41" t="str">
        <f>CLEAN(普货!F51)</f>
        <v/>
      </c>
      <c r="H57" s="41" t="str">
        <f>CLEAN(普货!G51)</f>
        <v/>
      </c>
      <c r="I57" s="38"/>
    </row>
    <row r="58" spans="1:9" s="39" customFormat="1" ht="15" customHeight="1">
      <c r="A58" s="46">
        <f>普货!A52</f>
        <v>0</v>
      </c>
      <c r="B58" s="7">
        <f>普货!E52</f>
        <v>0</v>
      </c>
      <c r="C58" s="37" t="str">
        <f t="shared" si="0"/>
        <v/>
      </c>
      <c r="D58" s="436">
        <f>普货!C52</f>
        <v>0</v>
      </c>
      <c r="E58" s="37" t="str">
        <f t="shared" si="1"/>
        <v/>
      </c>
      <c r="F58" s="63">
        <f>ROUND(普货!D52,2)</f>
        <v>0</v>
      </c>
      <c r="G58" s="41" t="str">
        <f>CLEAN(普货!F52)</f>
        <v/>
      </c>
      <c r="H58" s="41" t="str">
        <f>CLEAN(普货!G52)</f>
        <v/>
      </c>
      <c r="I58" s="38"/>
    </row>
    <row r="59" spans="1:9" s="39" customFormat="1" ht="15" customHeight="1">
      <c r="A59" s="46">
        <f>普货!A53</f>
        <v>0</v>
      </c>
      <c r="B59" s="7">
        <f>普货!E53</f>
        <v>0</v>
      </c>
      <c r="C59" s="37" t="str">
        <f t="shared" si="0"/>
        <v/>
      </c>
      <c r="D59" s="436">
        <f>普货!C53</f>
        <v>0</v>
      </c>
      <c r="E59" s="37" t="str">
        <f t="shared" si="1"/>
        <v/>
      </c>
      <c r="F59" s="63">
        <f>ROUND(普货!D53,2)</f>
        <v>0</v>
      </c>
      <c r="G59" s="41" t="str">
        <f>CLEAN(普货!F53)</f>
        <v/>
      </c>
      <c r="H59" s="41" t="str">
        <f>CLEAN(普货!G53)</f>
        <v/>
      </c>
      <c r="I59" s="38"/>
    </row>
    <row r="60" spans="1:9" s="39" customFormat="1" ht="15" customHeight="1">
      <c r="A60" s="46">
        <f>普货!A54</f>
        <v>0</v>
      </c>
      <c r="B60" s="7">
        <f>普货!E54</f>
        <v>0</v>
      </c>
      <c r="C60" s="37" t="str">
        <f t="shared" si="0"/>
        <v/>
      </c>
      <c r="D60" s="436">
        <f>普货!C54</f>
        <v>0</v>
      </c>
      <c r="E60" s="37" t="str">
        <f t="shared" si="1"/>
        <v/>
      </c>
      <c r="F60" s="63">
        <f>ROUND(普货!D54,2)</f>
        <v>0</v>
      </c>
      <c r="G60" s="41" t="str">
        <f>CLEAN(普货!F54)</f>
        <v/>
      </c>
      <c r="H60" s="41" t="str">
        <f>CLEAN(普货!G54)</f>
        <v/>
      </c>
      <c r="I60" s="38"/>
    </row>
    <row r="61" spans="1:9" s="39" customFormat="1" ht="15" customHeight="1">
      <c r="A61" s="46">
        <f>普货!A55</f>
        <v>0</v>
      </c>
      <c r="B61" s="7">
        <f>普货!E55</f>
        <v>0</v>
      </c>
      <c r="C61" s="37" t="str">
        <f t="shared" si="0"/>
        <v/>
      </c>
      <c r="D61" s="436">
        <f>普货!C55</f>
        <v>0</v>
      </c>
      <c r="E61" s="37" t="str">
        <f t="shared" si="1"/>
        <v/>
      </c>
      <c r="F61" s="63">
        <f>ROUND(普货!D55,2)</f>
        <v>0</v>
      </c>
      <c r="G61" s="41" t="str">
        <f>CLEAN(普货!F55)</f>
        <v/>
      </c>
      <c r="H61" s="41" t="str">
        <f>CLEAN(普货!G55)</f>
        <v/>
      </c>
      <c r="I61" s="38"/>
    </row>
    <row r="62" spans="1:9" s="39" customFormat="1" ht="15" customHeight="1">
      <c r="A62" s="46">
        <f>普货!A56</f>
        <v>0</v>
      </c>
      <c r="B62" s="7">
        <f>普货!E56</f>
        <v>0</v>
      </c>
      <c r="C62" s="37" t="str">
        <f t="shared" si="0"/>
        <v/>
      </c>
      <c r="D62" s="436">
        <f>普货!C56</f>
        <v>0</v>
      </c>
      <c r="E62" s="37" t="str">
        <f t="shared" si="1"/>
        <v/>
      </c>
      <c r="F62" s="63">
        <f>ROUND(普货!D56,2)</f>
        <v>0</v>
      </c>
      <c r="G62" s="41" t="str">
        <f>CLEAN(普货!F56)</f>
        <v/>
      </c>
      <c r="H62" s="41" t="str">
        <f>CLEAN(普货!G56)</f>
        <v/>
      </c>
      <c r="I62" s="38"/>
    </row>
    <row r="63" spans="1:9" s="39" customFormat="1" ht="15" customHeight="1">
      <c r="A63" s="46">
        <f>普货!A57</f>
        <v>0</v>
      </c>
      <c r="B63" s="7">
        <f>普货!E57</f>
        <v>0</v>
      </c>
      <c r="C63" s="37" t="str">
        <f t="shared" si="0"/>
        <v/>
      </c>
      <c r="D63" s="436">
        <f>普货!C57</f>
        <v>0</v>
      </c>
      <c r="E63" s="37" t="str">
        <f t="shared" si="1"/>
        <v/>
      </c>
      <c r="F63" s="63">
        <f>ROUND(普货!D57,2)</f>
        <v>0</v>
      </c>
      <c r="G63" s="41" t="str">
        <f>CLEAN(普货!F57)</f>
        <v/>
      </c>
      <c r="H63" s="41" t="str">
        <f>CLEAN(普货!G57)</f>
        <v/>
      </c>
      <c r="I63" s="38"/>
    </row>
    <row r="64" spans="1:9" s="39" customFormat="1" ht="15" customHeight="1">
      <c r="A64" s="46">
        <f>普货!A58</f>
        <v>0</v>
      </c>
      <c r="B64" s="7">
        <f>普货!E58</f>
        <v>0</v>
      </c>
      <c r="C64" s="37" t="str">
        <f t="shared" si="0"/>
        <v/>
      </c>
      <c r="D64" s="436">
        <f>普货!C58</f>
        <v>0</v>
      </c>
      <c r="E64" s="37" t="str">
        <f t="shared" si="1"/>
        <v/>
      </c>
      <c r="F64" s="63">
        <f>ROUND(普货!D58,2)</f>
        <v>0</v>
      </c>
      <c r="G64" s="41" t="str">
        <f>CLEAN(普货!F58)</f>
        <v/>
      </c>
      <c r="H64" s="41" t="str">
        <f>CLEAN(普货!G58)</f>
        <v/>
      </c>
      <c r="I64" s="38"/>
    </row>
    <row r="65" spans="1:9" s="39" customFormat="1" ht="15" customHeight="1">
      <c r="A65" s="46">
        <f>普货!A59</f>
        <v>0</v>
      </c>
      <c r="B65" s="7">
        <f>普货!E59</f>
        <v>0</v>
      </c>
      <c r="C65" s="37" t="str">
        <f t="shared" si="0"/>
        <v/>
      </c>
      <c r="D65" s="436">
        <f>普货!C59</f>
        <v>0</v>
      </c>
      <c r="E65" s="37" t="str">
        <f t="shared" si="1"/>
        <v/>
      </c>
      <c r="F65" s="63">
        <f>ROUND(普货!D59,2)</f>
        <v>0</v>
      </c>
      <c r="G65" s="41" t="str">
        <f>CLEAN(普货!F59)</f>
        <v/>
      </c>
      <c r="H65" s="41" t="str">
        <f>CLEAN(普货!G59)</f>
        <v/>
      </c>
      <c r="I65" s="38"/>
    </row>
    <row r="66" spans="1:9" s="39" customFormat="1" ht="15" customHeight="1">
      <c r="A66" s="46">
        <f>普货!A60</f>
        <v>0</v>
      </c>
      <c r="B66" s="7">
        <f>普货!E60</f>
        <v>0</v>
      </c>
      <c r="C66" s="37" t="str">
        <f t="shared" si="0"/>
        <v/>
      </c>
      <c r="D66" s="436">
        <f>普货!C60</f>
        <v>0</v>
      </c>
      <c r="E66" s="37" t="str">
        <f t="shared" si="1"/>
        <v/>
      </c>
      <c r="F66" s="63">
        <f>ROUND(普货!D60,2)</f>
        <v>0</v>
      </c>
      <c r="G66" s="41" t="str">
        <f>CLEAN(普货!F60)</f>
        <v/>
      </c>
      <c r="H66" s="41" t="str">
        <f>CLEAN(普货!G60)</f>
        <v/>
      </c>
      <c r="I66" s="38"/>
    </row>
    <row r="67" spans="1:9" s="39" customFormat="1" ht="15" customHeight="1">
      <c r="A67" s="46">
        <f>普货!A61</f>
        <v>0</v>
      </c>
      <c r="B67" s="7">
        <f>普货!E61</f>
        <v>0</v>
      </c>
      <c r="C67" s="37" t="str">
        <f t="shared" si="0"/>
        <v/>
      </c>
      <c r="D67" s="436">
        <f>普货!C61</f>
        <v>0</v>
      </c>
      <c r="E67" s="37" t="str">
        <f t="shared" si="1"/>
        <v/>
      </c>
      <c r="F67" s="63">
        <f>ROUND(普货!D61,2)</f>
        <v>0</v>
      </c>
      <c r="G67" s="41" t="str">
        <f>CLEAN(普货!F61)</f>
        <v/>
      </c>
      <c r="H67" s="41" t="str">
        <f>CLEAN(普货!G61)</f>
        <v/>
      </c>
      <c r="I67" s="38"/>
    </row>
    <row r="68" spans="1:9" s="39" customFormat="1" ht="15" customHeight="1">
      <c r="A68" s="46">
        <f>普货!A62</f>
        <v>0</v>
      </c>
      <c r="B68" s="7">
        <f>普货!E62</f>
        <v>0</v>
      </c>
      <c r="C68" s="37" t="str">
        <f t="shared" si="0"/>
        <v/>
      </c>
      <c r="D68" s="436">
        <f>普货!C62</f>
        <v>0</v>
      </c>
      <c r="E68" s="37" t="str">
        <f t="shared" si="1"/>
        <v/>
      </c>
      <c r="F68" s="63">
        <f>ROUND(普货!D62,2)</f>
        <v>0</v>
      </c>
      <c r="G68" s="41" t="str">
        <f>CLEAN(普货!F62)</f>
        <v/>
      </c>
      <c r="H68" s="41" t="str">
        <f>CLEAN(普货!G62)</f>
        <v/>
      </c>
      <c r="I68" s="38"/>
    </row>
    <row r="69" spans="1:9" s="39" customFormat="1" ht="15" customHeight="1">
      <c r="A69" s="46">
        <f>普货!A63</f>
        <v>0</v>
      </c>
      <c r="B69" s="7">
        <f>普货!E63</f>
        <v>0</v>
      </c>
      <c r="C69" s="37" t="str">
        <f t="shared" si="0"/>
        <v/>
      </c>
      <c r="D69" s="436">
        <f>普货!C63</f>
        <v>0</v>
      </c>
      <c r="E69" s="37" t="str">
        <f t="shared" si="1"/>
        <v/>
      </c>
      <c r="F69" s="63">
        <f>ROUND(普货!D63,2)</f>
        <v>0</v>
      </c>
      <c r="G69" s="41" t="str">
        <f>CLEAN(普货!F63)</f>
        <v/>
      </c>
      <c r="H69" s="41" t="str">
        <f>CLEAN(普货!G63)</f>
        <v/>
      </c>
      <c r="I69" s="38"/>
    </row>
    <row r="70" spans="1:9" s="39" customFormat="1" ht="15" customHeight="1">
      <c r="A70" s="46">
        <f>普货!A64</f>
        <v>0</v>
      </c>
      <c r="B70" s="7">
        <f>普货!E64</f>
        <v>0</v>
      </c>
      <c r="C70" s="37" t="str">
        <f t="shared" si="0"/>
        <v/>
      </c>
      <c r="D70" s="436">
        <f>普货!C64</f>
        <v>0</v>
      </c>
      <c r="E70" s="37" t="str">
        <f t="shared" si="1"/>
        <v/>
      </c>
      <c r="F70" s="63">
        <f>ROUND(普货!D64,2)</f>
        <v>0</v>
      </c>
      <c r="G70" s="41" t="str">
        <f>CLEAN(普货!F64)</f>
        <v/>
      </c>
      <c r="H70" s="41" t="str">
        <f>CLEAN(普货!G64)</f>
        <v/>
      </c>
      <c r="I70" s="38"/>
    </row>
    <row r="71" spans="1:9" s="39" customFormat="1" ht="15" customHeight="1">
      <c r="A71" s="46">
        <f>普货!A65</f>
        <v>0</v>
      </c>
      <c r="B71" s="7">
        <f>普货!E65</f>
        <v>0</v>
      </c>
      <c r="C71" s="37" t="str">
        <f t="shared" si="0"/>
        <v/>
      </c>
      <c r="D71" s="436">
        <f>普货!C65</f>
        <v>0</v>
      </c>
      <c r="E71" s="37" t="str">
        <f t="shared" si="1"/>
        <v/>
      </c>
      <c r="F71" s="63">
        <f>ROUND(普货!D65,2)</f>
        <v>0</v>
      </c>
      <c r="G71" s="41" t="str">
        <f>CLEAN(普货!F65)</f>
        <v/>
      </c>
      <c r="H71" s="41" t="str">
        <f>CLEAN(普货!G65)</f>
        <v/>
      </c>
      <c r="I71" s="38"/>
    </row>
    <row r="72" spans="1:9" s="39" customFormat="1" ht="15" customHeight="1">
      <c r="A72" s="46">
        <f>普货!A66</f>
        <v>0</v>
      </c>
      <c r="B72" s="7">
        <f>普货!E66</f>
        <v>0</v>
      </c>
      <c r="C72" s="37" t="str">
        <f t="shared" si="0"/>
        <v/>
      </c>
      <c r="D72" s="436">
        <f>普货!C66</f>
        <v>0</v>
      </c>
      <c r="E72" s="37" t="str">
        <f t="shared" si="1"/>
        <v/>
      </c>
      <c r="F72" s="63">
        <f>ROUND(普货!D66,2)</f>
        <v>0</v>
      </c>
      <c r="G72" s="41" t="str">
        <f>CLEAN(普货!F66)</f>
        <v/>
      </c>
      <c r="H72" s="41" t="str">
        <f>CLEAN(普货!G66)</f>
        <v/>
      </c>
      <c r="I72" s="38"/>
    </row>
    <row r="73" spans="1:9" s="39" customFormat="1" ht="15" customHeight="1">
      <c r="A73" s="46">
        <f>普货!A67</f>
        <v>0</v>
      </c>
      <c r="B73" s="7">
        <f>普货!E67</f>
        <v>0</v>
      </c>
      <c r="C73" s="37" t="str">
        <f t="shared" ref="C73:C107" si="2">IF(A73&gt;99,"CNY人民币","")</f>
        <v/>
      </c>
      <c r="D73" s="436">
        <f>普货!C67</f>
        <v>0</v>
      </c>
      <c r="E73" s="37" t="str">
        <f t="shared" ref="E73:E107" si="3">IF(A73&gt;99,"CT 纸板箱","")</f>
        <v/>
      </c>
      <c r="F73" s="63">
        <f>ROUND(普货!D67,2)</f>
        <v>0</v>
      </c>
      <c r="G73" s="41" t="str">
        <f>CLEAN(普货!F67)</f>
        <v/>
      </c>
      <c r="H73" s="41" t="str">
        <f>CLEAN(普货!G67)</f>
        <v/>
      </c>
      <c r="I73" s="38"/>
    </row>
    <row r="74" spans="1:9" s="39" customFormat="1" ht="15" customHeight="1">
      <c r="A74" s="46">
        <f>普货!A68</f>
        <v>0</v>
      </c>
      <c r="B74" s="7">
        <f>普货!E68</f>
        <v>0</v>
      </c>
      <c r="C74" s="37" t="str">
        <f t="shared" si="2"/>
        <v/>
      </c>
      <c r="D74" s="436">
        <f>普货!C68</f>
        <v>0</v>
      </c>
      <c r="E74" s="37" t="str">
        <f t="shared" si="3"/>
        <v/>
      </c>
      <c r="F74" s="63">
        <f>ROUND(普货!D68,2)</f>
        <v>0</v>
      </c>
      <c r="G74" s="41" t="str">
        <f>CLEAN(普货!F68)</f>
        <v/>
      </c>
      <c r="H74" s="41" t="str">
        <f>CLEAN(普货!G68)</f>
        <v/>
      </c>
      <c r="I74" s="38"/>
    </row>
    <row r="75" spans="1:9" s="39" customFormat="1" ht="15" customHeight="1">
      <c r="A75" s="46">
        <f>普货!A69</f>
        <v>0</v>
      </c>
      <c r="B75" s="7">
        <f>普货!E69</f>
        <v>0</v>
      </c>
      <c r="C75" s="37" t="str">
        <f t="shared" si="2"/>
        <v/>
      </c>
      <c r="D75" s="436">
        <f>普货!C69</f>
        <v>0</v>
      </c>
      <c r="E75" s="37" t="str">
        <f t="shared" si="3"/>
        <v/>
      </c>
      <c r="F75" s="63">
        <f>ROUND(普货!D69,2)</f>
        <v>0</v>
      </c>
      <c r="G75" s="41" t="str">
        <f>CLEAN(普货!F69)</f>
        <v/>
      </c>
      <c r="H75" s="41" t="str">
        <f>CLEAN(普货!G69)</f>
        <v/>
      </c>
      <c r="I75" s="38"/>
    </row>
    <row r="76" spans="1:9" s="39" customFormat="1" ht="15" customHeight="1">
      <c r="A76" s="46">
        <f>普货!A70</f>
        <v>0</v>
      </c>
      <c r="B76" s="7">
        <f>普货!E70</f>
        <v>0</v>
      </c>
      <c r="C76" s="37" t="str">
        <f t="shared" si="2"/>
        <v/>
      </c>
      <c r="D76" s="436">
        <f>普货!C70</f>
        <v>0</v>
      </c>
      <c r="E76" s="37" t="str">
        <f t="shared" si="3"/>
        <v/>
      </c>
      <c r="F76" s="63">
        <f>ROUND(普货!D70,2)</f>
        <v>0</v>
      </c>
      <c r="G76" s="41" t="str">
        <f>CLEAN(普货!F70)</f>
        <v/>
      </c>
      <c r="H76" s="41" t="str">
        <f>CLEAN(普货!G70)</f>
        <v/>
      </c>
      <c r="I76" s="38"/>
    </row>
    <row r="77" spans="1:9" s="39" customFormat="1" ht="15" customHeight="1">
      <c r="A77" s="46">
        <f>普货!A71</f>
        <v>0</v>
      </c>
      <c r="B77" s="7">
        <f>普货!E71</f>
        <v>0</v>
      </c>
      <c r="C77" s="37" t="str">
        <f t="shared" si="2"/>
        <v/>
      </c>
      <c r="D77" s="436">
        <f>普货!C71</f>
        <v>0</v>
      </c>
      <c r="E77" s="37" t="str">
        <f t="shared" si="3"/>
        <v/>
      </c>
      <c r="F77" s="63">
        <f>ROUND(普货!D71,2)</f>
        <v>0</v>
      </c>
      <c r="G77" s="41" t="str">
        <f>CLEAN(普货!F71)</f>
        <v/>
      </c>
      <c r="H77" s="41" t="str">
        <f>CLEAN(普货!G71)</f>
        <v/>
      </c>
      <c r="I77" s="38"/>
    </row>
    <row r="78" spans="1:9" s="39" customFormat="1" ht="15" customHeight="1">
      <c r="A78" s="46">
        <f>普货!A72</f>
        <v>0</v>
      </c>
      <c r="B78" s="7">
        <f>普货!E72</f>
        <v>0</v>
      </c>
      <c r="C78" s="37" t="str">
        <f t="shared" si="2"/>
        <v/>
      </c>
      <c r="D78" s="436">
        <f>普货!C72</f>
        <v>0</v>
      </c>
      <c r="E78" s="37" t="str">
        <f t="shared" si="3"/>
        <v/>
      </c>
      <c r="F78" s="63">
        <f>ROUND(普货!D72,2)</f>
        <v>0</v>
      </c>
      <c r="G78" s="41" t="str">
        <f>CLEAN(普货!F72)</f>
        <v/>
      </c>
      <c r="H78" s="41" t="str">
        <f>CLEAN(普货!G72)</f>
        <v/>
      </c>
      <c r="I78" s="38"/>
    </row>
    <row r="79" spans="1:9" s="39" customFormat="1" ht="15" customHeight="1">
      <c r="A79" s="46">
        <f>普货!A73</f>
        <v>0</v>
      </c>
      <c r="B79" s="7">
        <f>普货!E73</f>
        <v>0</v>
      </c>
      <c r="C79" s="37" t="str">
        <f t="shared" si="2"/>
        <v/>
      </c>
      <c r="D79" s="436">
        <f>普货!C73</f>
        <v>0</v>
      </c>
      <c r="E79" s="37" t="str">
        <f t="shared" si="3"/>
        <v/>
      </c>
      <c r="F79" s="63">
        <f>ROUND(普货!D73,2)</f>
        <v>0</v>
      </c>
      <c r="G79" s="41" t="str">
        <f>CLEAN(普货!F73)</f>
        <v/>
      </c>
      <c r="H79" s="41" t="str">
        <f>CLEAN(普货!G73)</f>
        <v/>
      </c>
      <c r="I79" s="38"/>
    </row>
    <row r="80" spans="1:9" s="39" customFormat="1" ht="15" customHeight="1">
      <c r="A80" s="46">
        <f>普货!A74</f>
        <v>0</v>
      </c>
      <c r="B80" s="7">
        <f>普货!E74</f>
        <v>0</v>
      </c>
      <c r="C80" s="37" t="str">
        <f t="shared" si="2"/>
        <v/>
      </c>
      <c r="D80" s="436">
        <f>普货!C74</f>
        <v>0</v>
      </c>
      <c r="E80" s="37" t="str">
        <f t="shared" si="3"/>
        <v/>
      </c>
      <c r="F80" s="63">
        <f>ROUND(普货!D74,2)</f>
        <v>0</v>
      </c>
      <c r="G80" s="41" t="str">
        <f>CLEAN(普货!F74)</f>
        <v/>
      </c>
      <c r="H80" s="41" t="str">
        <f>CLEAN(普货!G74)</f>
        <v/>
      </c>
      <c r="I80" s="38"/>
    </row>
    <row r="81" spans="1:9" s="39" customFormat="1" ht="15" customHeight="1">
      <c r="A81" s="46">
        <f>普货!A75</f>
        <v>0</v>
      </c>
      <c r="B81" s="7">
        <f>普货!E75</f>
        <v>0</v>
      </c>
      <c r="C81" s="37" t="str">
        <f t="shared" si="2"/>
        <v/>
      </c>
      <c r="D81" s="436">
        <f>普货!C75</f>
        <v>0</v>
      </c>
      <c r="E81" s="37" t="str">
        <f t="shared" si="3"/>
        <v/>
      </c>
      <c r="F81" s="63">
        <f>ROUND(普货!D75,2)</f>
        <v>0</v>
      </c>
      <c r="G81" s="41" t="str">
        <f>CLEAN(普货!F75)</f>
        <v/>
      </c>
      <c r="H81" s="41" t="str">
        <f>CLEAN(普货!G75)</f>
        <v/>
      </c>
      <c r="I81" s="38"/>
    </row>
    <row r="82" spans="1:9" s="39" customFormat="1" ht="15" customHeight="1">
      <c r="A82" s="46">
        <f>普货!A76</f>
        <v>0</v>
      </c>
      <c r="B82" s="7">
        <f>普货!E76</f>
        <v>0</v>
      </c>
      <c r="C82" s="37" t="str">
        <f t="shared" si="2"/>
        <v/>
      </c>
      <c r="D82" s="436">
        <f>普货!C76</f>
        <v>0</v>
      </c>
      <c r="E82" s="37" t="str">
        <f t="shared" si="3"/>
        <v/>
      </c>
      <c r="F82" s="63">
        <f>ROUND(普货!D76,2)</f>
        <v>0</v>
      </c>
      <c r="G82" s="41" t="str">
        <f>CLEAN(普货!F76)</f>
        <v/>
      </c>
      <c r="H82" s="41" t="str">
        <f>CLEAN(普货!G76)</f>
        <v/>
      </c>
      <c r="I82" s="38"/>
    </row>
    <row r="83" spans="1:9" s="39" customFormat="1" ht="15" customHeight="1">
      <c r="A83" s="46">
        <f>普货!A77</f>
        <v>0</v>
      </c>
      <c r="B83" s="7">
        <f>普货!E77</f>
        <v>0</v>
      </c>
      <c r="C83" s="37" t="str">
        <f t="shared" si="2"/>
        <v/>
      </c>
      <c r="D83" s="436">
        <f>普货!C77</f>
        <v>0</v>
      </c>
      <c r="E83" s="37" t="str">
        <f t="shared" si="3"/>
        <v/>
      </c>
      <c r="F83" s="63">
        <f>ROUND(普货!D77,2)</f>
        <v>0</v>
      </c>
      <c r="G83" s="41" t="str">
        <f>CLEAN(普货!F77)</f>
        <v/>
      </c>
      <c r="H83" s="41" t="str">
        <f>CLEAN(普货!G77)</f>
        <v/>
      </c>
      <c r="I83" s="38"/>
    </row>
    <row r="84" spans="1:9" s="39" customFormat="1" ht="15" customHeight="1">
      <c r="A84" s="46">
        <f>普货!A78</f>
        <v>0</v>
      </c>
      <c r="B84" s="7">
        <f>普货!E78</f>
        <v>0</v>
      </c>
      <c r="C84" s="37" t="str">
        <f t="shared" si="2"/>
        <v/>
      </c>
      <c r="D84" s="436">
        <f>普货!C78</f>
        <v>0</v>
      </c>
      <c r="E84" s="37" t="str">
        <f t="shared" si="3"/>
        <v/>
      </c>
      <c r="F84" s="63">
        <f>ROUND(普货!D78,2)</f>
        <v>0</v>
      </c>
      <c r="G84" s="41" t="str">
        <f>CLEAN(普货!F78)</f>
        <v/>
      </c>
      <c r="H84" s="41" t="str">
        <f>CLEAN(普货!G78)</f>
        <v/>
      </c>
      <c r="I84" s="38"/>
    </row>
    <row r="85" spans="1:9" s="39" customFormat="1" ht="15" customHeight="1">
      <c r="A85" s="46">
        <f>普货!A79</f>
        <v>0</v>
      </c>
      <c r="B85" s="7">
        <f>普货!E79</f>
        <v>0</v>
      </c>
      <c r="C85" s="37" t="str">
        <f t="shared" si="2"/>
        <v/>
      </c>
      <c r="D85" s="436">
        <f>普货!C79</f>
        <v>0</v>
      </c>
      <c r="E85" s="37" t="str">
        <f t="shared" si="3"/>
        <v/>
      </c>
      <c r="F85" s="63">
        <f>ROUND(普货!D79,2)</f>
        <v>0</v>
      </c>
      <c r="G85" s="41" t="str">
        <f>CLEAN(普货!F79)</f>
        <v/>
      </c>
      <c r="H85" s="41" t="str">
        <f>CLEAN(普货!G79)</f>
        <v/>
      </c>
      <c r="I85" s="38"/>
    </row>
    <row r="86" spans="1:9" s="39" customFormat="1" ht="15" customHeight="1">
      <c r="A86" s="46">
        <f>普货!A80</f>
        <v>0</v>
      </c>
      <c r="B86" s="7">
        <f>普货!E80</f>
        <v>0</v>
      </c>
      <c r="C86" s="37" t="str">
        <f t="shared" si="2"/>
        <v/>
      </c>
      <c r="D86" s="436">
        <f>普货!C80</f>
        <v>0</v>
      </c>
      <c r="E86" s="37" t="str">
        <f t="shared" si="3"/>
        <v/>
      </c>
      <c r="F86" s="63">
        <f>ROUND(普货!D80,2)</f>
        <v>0</v>
      </c>
      <c r="G86" s="41" t="str">
        <f>CLEAN(普货!F80)</f>
        <v/>
      </c>
      <c r="H86" s="41" t="str">
        <f>CLEAN(普货!G80)</f>
        <v/>
      </c>
      <c r="I86" s="38"/>
    </row>
    <row r="87" spans="1:9" s="39" customFormat="1" ht="15" customHeight="1">
      <c r="A87" s="46">
        <f>普货!A81</f>
        <v>0</v>
      </c>
      <c r="B87" s="7">
        <f>普货!E81</f>
        <v>0</v>
      </c>
      <c r="C87" s="37" t="str">
        <f t="shared" si="2"/>
        <v/>
      </c>
      <c r="D87" s="436">
        <f>普货!C81</f>
        <v>0</v>
      </c>
      <c r="E87" s="37" t="str">
        <f t="shared" si="3"/>
        <v/>
      </c>
      <c r="F87" s="63">
        <f>ROUND(普货!D81,2)</f>
        <v>0</v>
      </c>
      <c r="G87" s="41" t="str">
        <f>CLEAN(普货!F81)</f>
        <v/>
      </c>
      <c r="H87" s="41" t="str">
        <f>CLEAN(普货!G81)</f>
        <v/>
      </c>
      <c r="I87" s="38"/>
    </row>
    <row r="88" spans="1:9" s="39" customFormat="1" ht="15" customHeight="1">
      <c r="A88" s="46">
        <f>普货!A82</f>
        <v>0</v>
      </c>
      <c r="B88" s="7">
        <f>普货!E82</f>
        <v>0</v>
      </c>
      <c r="C88" s="37" t="str">
        <f t="shared" si="2"/>
        <v/>
      </c>
      <c r="D88" s="436">
        <f>普货!C82</f>
        <v>0</v>
      </c>
      <c r="E88" s="37" t="str">
        <f t="shared" si="3"/>
        <v/>
      </c>
      <c r="F88" s="63">
        <f>ROUND(普货!D82,2)</f>
        <v>0</v>
      </c>
      <c r="G88" s="41" t="str">
        <f>CLEAN(普货!F82)</f>
        <v/>
      </c>
      <c r="H88" s="41" t="str">
        <f>CLEAN(普货!G82)</f>
        <v/>
      </c>
      <c r="I88" s="38"/>
    </row>
    <row r="89" spans="1:9" s="39" customFormat="1" ht="15" customHeight="1">
      <c r="A89" s="46">
        <f>普货!A83</f>
        <v>0</v>
      </c>
      <c r="B89" s="7">
        <f>普货!E83</f>
        <v>0</v>
      </c>
      <c r="C89" s="37" t="str">
        <f t="shared" si="2"/>
        <v/>
      </c>
      <c r="D89" s="436">
        <f>普货!C83</f>
        <v>0</v>
      </c>
      <c r="E89" s="37" t="str">
        <f t="shared" si="3"/>
        <v/>
      </c>
      <c r="F89" s="63">
        <f>ROUND(普货!D83,2)</f>
        <v>0</v>
      </c>
      <c r="G89" s="41" t="str">
        <f>CLEAN(普货!F83)</f>
        <v/>
      </c>
      <c r="H89" s="41" t="str">
        <f>CLEAN(普货!G83)</f>
        <v/>
      </c>
      <c r="I89" s="38"/>
    </row>
    <row r="90" spans="1:9" s="39" customFormat="1" ht="15" customHeight="1">
      <c r="A90" s="46">
        <f>普货!A84</f>
        <v>0</v>
      </c>
      <c r="B90" s="7">
        <f>普货!E84</f>
        <v>0</v>
      </c>
      <c r="C90" s="37" t="str">
        <f t="shared" si="2"/>
        <v/>
      </c>
      <c r="D90" s="436">
        <f>普货!C84</f>
        <v>0</v>
      </c>
      <c r="E90" s="37" t="str">
        <f t="shared" si="3"/>
        <v/>
      </c>
      <c r="F90" s="63">
        <f>ROUND(普货!D84,2)</f>
        <v>0</v>
      </c>
      <c r="G90" s="41" t="str">
        <f>CLEAN(普货!F84)</f>
        <v/>
      </c>
      <c r="H90" s="41" t="str">
        <f>CLEAN(普货!G84)</f>
        <v/>
      </c>
      <c r="I90" s="38"/>
    </row>
    <row r="91" spans="1:9" s="39" customFormat="1" ht="15" customHeight="1">
      <c r="A91" s="46">
        <f>普货!A85</f>
        <v>0</v>
      </c>
      <c r="B91" s="7">
        <f>普货!E85</f>
        <v>0</v>
      </c>
      <c r="C91" s="37" t="str">
        <f t="shared" si="2"/>
        <v/>
      </c>
      <c r="D91" s="436">
        <f>普货!C85</f>
        <v>0</v>
      </c>
      <c r="E91" s="37" t="str">
        <f t="shared" si="3"/>
        <v/>
      </c>
      <c r="F91" s="63">
        <f>ROUND(普货!D85,2)</f>
        <v>0</v>
      </c>
      <c r="G91" s="41" t="str">
        <f>CLEAN(普货!F85)</f>
        <v/>
      </c>
      <c r="H91" s="41" t="str">
        <f>CLEAN(普货!G85)</f>
        <v/>
      </c>
      <c r="I91" s="38"/>
    </row>
    <row r="92" spans="1:9" s="39" customFormat="1" ht="15" customHeight="1">
      <c r="A92" s="46">
        <f>普货!A86</f>
        <v>0</v>
      </c>
      <c r="B92" s="7">
        <f>普货!E86</f>
        <v>0</v>
      </c>
      <c r="C92" s="37" t="str">
        <f t="shared" si="2"/>
        <v/>
      </c>
      <c r="D92" s="436">
        <f>普货!C86</f>
        <v>0</v>
      </c>
      <c r="E92" s="37" t="str">
        <f t="shared" si="3"/>
        <v/>
      </c>
      <c r="F92" s="63">
        <f>ROUND(普货!D86,2)</f>
        <v>0</v>
      </c>
      <c r="G92" s="41" t="str">
        <f>CLEAN(普货!F86)</f>
        <v/>
      </c>
      <c r="H92" s="41" t="str">
        <f>CLEAN(普货!G86)</f>
        <v/>
      </c>
      <c r="I92" s="38"/>
    </row>
    <row r="93" spans="1:9" s="39" customFormat="1" ht="15" customHeight="1">
      <c r="A93" s="46">
        <f>普货!A87</f>
        <v>0</v>
      </c>
      <c r="B93" s="7">
        <f>普货!E87</f>
        <v>0</v>
      </c>
      <c r="C93" s="37" t="str">
        <f t="shared" si="2"/>
        <v/>
      </c>
      <c r="D93" s="436">
        <f>普货!C87</f>
        <v>0</v>
      </c>
      <c r="E93" s="37" t="str">
        <f t="shared" si="3"/>
        <v/>
      </c>
      <c r="F93" s="63">
        <f>ROUND(普货!D87,2)</f>
        <v>0</v>
      </c>
      <c r="G93" s="41" t="str">
        <f>CLEAN(普货!F87)</f>
        <v/>
      </c>
      <c r="H93" s="41" t="str">
        <f>CLEAN(普货!G87)</f>
        <v/>
      </c>
      <c r="I93" s="38"/>
    </row>
    <row r="94" spans="1:9" s="39" customFormat="1" ht="15" customHeight="1">
      <c r="A94" s="46">
        <f>普货!A88</f>
        <v>0</v>
      </c>
      <c r="B94" s="7">
        <f>普货!E88</f>
        <v>0</v>
      </c>
      <c r="C94" s="37" t="str">
        <f t="shared" si="2"/>
        <v/>
      </c>
      <c r="D94" s="436">
        <f>普货!C88</f>
        <v>0</v>
      </c>
      <c r="E94" s="37" t="str">
        <f t="shared" si="3"/>
        <v/>
      </c>
      <c r="F94" s="63">
        <f>ROUND(普货!D88,2)</f>
        <v>0</v>
      </c>
      <c r="G94" s="41" t="str">
        <f>CLEAN(普货!F88)</f>
        <v/>
      </c>
      <c r="H94" s="41" t="str">
        <f>CLEAN(普货!G88)</f>
        <v/>
      </c>
      <c r="I94" s="38"/>
    </row>
    <row r="95" spans="1:9" s="39" customFormat="1" ht="15" customHeight="1">
      <c r="A95" s="46">
        <f>普货!A89</f>
        <v>0</v>
      </c>
      <c r="B95" s="7">
        <f>普货!E89</f>
        <v>0</v>
      </c>
      <c r="C95" s="37" t="str">
        <f t="shared" si="2"/>
        <v/>
      </c>
      <c r="D95" s="436">
        <f>普货!C89</f>
        <v>0</v>
      </c>
      <c r="E95" s="37" t="str">
        <f t="shared" si="3"/>
        <v/>
      </c>
      <c r="F95" s="63">
        <f>ROUND(普货!D89,2)</f>
        <v>0</v>
      </c>
      <c r="G95" s="41" t="str">
        <f>CLEAN(普货!F89)</f>
        <v/>
      </c>
      <c r="H95" s="41" t="str">
        <f>CLEAN(普货!G89)</f>
        <v/>
      </c>
      <c r="I95" s="38"/>
    </row>
    <row r="96" spans="1:9" s="39" customFormat="1" ht="15" customHeight="1">
      <c r="A96" s="46">
        <f>普货!A90</f>
        <v>0</v>
      </c>
      <c r="B96" s="7">
        <f>普货!E90</f>
        <v>0</v>
      </c>
      <c r="C96" s="37" t="str">
        <f t="shared" si="2"/>
        <v/>
      </c>
      <c r="D96" s="436">
        <f>普货!C90</f>
        <v>0</v>
      </c>
      <c r="E96" s="37" t="str">
        <f t="shared" si="3"/>
        <v/>
      </c>
      <c r="F96" s="63">
        <f>ROUND(普货!D90,2)</f>
        <v>0</v>
      </c>
      <c r="G96" s="41" t="str">
        <f>CLEAN(普货!F90)</f>
        <v/>
      </c>
      <c r="H96" s="41" t="str">
        <f>CLEAN(普货!G90)</f>
        <v/>
      </c>
      <c r="I96" s="38"/>
    </row>
    <row r="97" spans="1:9" s="39" customFormat="1" ht="15" customHeight="1">
      <c r="A97" s="46">
        <f>普货!A91</f>
        <v>0</v>
      </c>
      <c r="B97" s="7">
        <f>普货!E91</f>
        <v>0</v>
      </c>
      <c r="C97" s="37" t="str">
        <f t="shared" si="2"/>
        <v/>
      </c>
      <c r="D97" s="436">
        <f>普货!C91</f>
        <v>0</v>
      </c>
      <c r="E97" s="37" t="str">
        <f t="shared" si="3"/>
        <v/>
      </c>
      <c r="F97" s="63">
        <f>ROUND(普货!D91,2)</f>
        <v>0</v>
      </c>
      <c r="G97" s="41" t="str">
        <f>CLEAN(普货!F91)</f>
        <v/>
      </c>
      <c r="H97" s="41" t="str">
        <f>CLEAN(普货!G91)</f>
        <v/>
      </c>
      <c r="I97" s="38"/>
    </row>
    <row r="98" spans="1:9" s="39" customFormat="1" ht="15" customHeight="1">
      <c r="A98" s="46">
        <f>普货!A92</f>
        <v>0</v>
      </c>
      <c r="B98" s="7">
        <f>普货!E92</f>
        <v>0</v>
      </c>
      <c r="C98" s="37" t="str">
        <f t="shared" si="2"/>
        <v/>
      </c>
      <c r="D98" s="436">
        <f>普货!C92</f>
        <v>0</v>
      </c>
      <c r="E98" s="37" t="str">
        <f t="shared" si="3"/>
        <v/>
      </c>
      <c r="F98" s="63">
        <f>ROUND(普货!D92,2)</f>
        <v>0</v>
      </c>
      <c r="G98" s="41" t="str">
        <f>CLEAN(普货!F92)</f>
        <v/>
      </c>
      <c r="H98" s="41" t="str">
        <f>CLEAN(普货!G92)</f>
        <v/>
      </c>
      <c r="I98" s="38"/>
    </row>
    <row r="99" spans="1:9" s="39" customFormat="1" ht="15" customHeight="1">
      <c r="A99" s="46">
        <f>普货!A93</f>
        <v>0</v>
      </c>
      <c r="B99" s="7">
        <f>普货!E93</f>
        <v>0</v>
      </c>
      <c r="C99" s="37" t="str">
        <f t="shared" si="2"/>
        <v/>
      </c>
      <c r="D99" s="436">
        <f>普货!C93</f>
        <v>0</v>
      </c>
      <c r="E99" s="37" t="str">
        <f t="shared" si="3"/>
        <v/>
      </c>
      <c r="F99" s="63">
        <f>ROUND(普货!D93,2)</f>
        <v>0</v>
      </c>
      <c r="G99" s="41" t="str">
        <f>CLEAN(普货!F93)</f>
        <v/>
      </c>
      <c r="H99" s="41" t="str">
        <f>CLEAN(普货!G93)</f>
        <v/>
      </c>
      <c r="I99" s="38"/>
    </row>
    <row r="100" spans="1:9" s="39" customFormat="1" ht="15" customHeight="1">
      <c r="A100" s="46">
        <f>普货!A94</f>
        <v>0</v>
      </c>
      <c r="B100" s="7">
        <f>普货!E94</f>
        <v>0</v>
      </c>
      <c r="C100" s="37" t="str">
        <f t="shared" si="2"/>
        <v/>
      </c>
      <c r="D100" s="436">
        <f>普货!C94</f>
        <v>0</v>
      </c>
      <c r="E100" s="37" t="str">
        <f t="shared" si="3"/>
        <v/>
      </c>
      <c r="F100" s="63">
        <f>ROUND(普货!D94,2)</f>
        <v>0</v>
      </c>
      <c r="G100" s="41" t="str">
        <f>CLEAN(普货!F94)</f>
        <v/>
      </c>
      <c r="H100" s="41" t="str">
        <f>CLEAN(普货!G94)</f>
        <v/>
      </c>
      <c r="I100" s="38"/>
    </row>
    <row r="101" spans="1:9" s="39" customFormat="1" ht="15" customHeight="1">
      <c r="A101" s="46">
        <f>普货!A95</f>
        <v>0</v>
      </c>
      <c r="B101" s="7">
        <f>普货!E95</f>
        <v>0</v>
      </c>
      <c r="C101" s="37" t="str">
        <f t="shared" si="2"/>
        <v/>
      </c>
      <c r="D101" s="436">
        <f>普货!C95</f>
        <v>0</v>
      </c>
      <c r="E101" s="37" t="str">
        <f t="shared" si="3"/>
        <v/>
      </c>
      <c r="F101" s="63">
        <f>ROUND(普货!D95,2)</f>
        <v>0</v>
      </c>
      <c r="G101" s="41" t="str">
        <f>CLEAN(普货!F95)</f>
        <v/>
      </c>
      <c r="H101" s="41" t="str">
        <f>CLEAN(普货!G95)</f>
        <v/>
      </c>
      <c r="I101" s="38"/>
    </row>
    <row r="102" spans="1:9" s="39" customFormat="1" ht="15" customHeight="1">
      <c r="A102" s="46">
        <f>普货!A96</f>
        <v>0</v>
      </c>
      <c r="B102" s="7">
        <f>普货!E96</f>
        <v>0</v>
      </c>
      <c r="C102" s="37" t="str">
        <f t="shared" si="2"/>
        <v/>
      </c>
      <c r="D102" s="436">
        <f>普货!C96</f>
        <v>0</v>
      </c>
      <c r="E102" s="37" t="str">
        <f t="shared" si="3"/>
        <v/>
      </c>
      <c r="F102" s="63">
        <f>ROUND(普货!D96,2)</f>
        <v>0</v>
      </c>
      <c r="G102" s="41" t="str">
        <f>CLEAN(普货!F96)</f>
        <v/>
      </c>
      <c r="H102" s="41" t="str">
        <f>CLEAN(普货!G96)</f>
        <v/>
      </c>
      <c r="I102" s="38"/>
    </row>
    <row r="103" spans="1:9" s="39" customFormat="1" ht="15" customHeight="1">
      <c r="A103" s="46">
        <f>普货!A97</f>
        <v>0</v>
      </c>
      <c r="B103" s="7">
        <f>普货!E97</f>
        <v>0</v>
      </c>
      <c r="C103" s="37" t="str">
        <f t="shared" si="2"/>
        <v/>
      </c>
      <c r="D103" s="436">
        <f>普货!C97</f>
        <v>0</v>
      </c>
      <c r="E103" s="37" t="str">
        <f t="shared" si="3"/>
        <v/>
      </c>
      <c r="F103" s="63">
        <f>ROUND(普货!D97,2)</f>
        <v>0</v>
      </c>
      <c r="G103" s="41" t="str">
        <f>CLEAN(普货!F97)</f>
        <v/>
      </c>
      <c r="H103" s="41" t="str">
        <f>CLEAN(普货!G97)</f>
        <v/>
      </c>
      <c r="I103" s="38"/>
    </row>
    <row r="104" spans="1:9" s="39" customFormat="1" ht="15" customHeight="1">
      <c r="A104" s="46">
        <f>普货!A98</f>
        <v>0</v>
      </c>
      <c r="B104" s="7">
        <f>普货!E98</f>
        <v>0</v>
      </c>
      <c r="C104" s="37" t="str">
        <f t="shared" si="2"/>
        <v/>
      </c>
      <c r="D104" s="436">
        <f>普货!C98</f>
        <v>0</v>
      </c>
      <c r="E104" s="37" t="str">
        <f t="shared" si="3"/>
        <v/>
      </c>
      <c r="F104" s="63">
        <f>ROUND(普货!D98,2)</f>
        <v>0</v>
      </c>
      <c r="G104" s="41" t="str">
        <f>CLEAN(普货!F98)</f>
        <v/>
      </c>
      <c r="H104" s="41" t="str">
        <f>CLEAN(普货!G98)</f>
        <v/>
      </c>
      <c r="I104" s="38"/>
    </row>
    <row r="105" spans="1:9" s="39" customFormat="1" ht="15" customHeight="1">
      <c r="A105" s="46">
        <f>普货!A99</f>
        <v>0</v>
      </c>
      <c r="B105" s="7">
        <f>普货!E99</f>
        <v>0</v>
      </c>
      <c r="C105" s="37" t="str">
        <f t="shared" si="2"/>
        <v/>
      </c>
      <c r="D105" s="436">
        <f>普货!C99</f>
        <v>0</v>
      </c>
      <c r="E105" s="37" t="str">
        <f t="shared" si="3"/>
        <v/>
      </c>
      <c r="F105" s="63">
        <f>ROUND(普货!D99,2)</f>
        <v>0</v>
      </c>
      <c r="G105" s="41" t="str">
        <f>CLEAN(普货!F99)</f>
        <v/>
      </c>
      <c r="H105" s="41" t="str">
        <f>CLEAN(普货!G99)</f>
        <v/>
      </c>
      <c r="I105" s="38"/>
    </row>
    <row r="106" spans="1:9" s="39" customFormat="1" ht="15" customHeight="1">
      <c r="A106" s="46">
        <f>普货!A100</f>
        <v>0</v>
      </c>
      <c r="B106" s="7">
        <f>普货!E100</f>
        <v>0</v>
      </c>
      <c r="C106" s="37" t="str">
        <f t="shared" si="2"/>
        <v/>
      </c>
      <c r="D106" s="436">
        <f>普货!C100</f>
        <v>0</v>
      </c>
      <c r="E106" s="37" t="str">
        <f t="shared" si="3"/>
        <v/>
      </c>
      <c r="F106" s="63">
        <f>ROUND(普货!D100,2)</f>
        <v>0</v>
      </c>
      <c r="G106" s="41" t="str">
        <f>CLEAN(普货!F100)</f>
        <v/>
      </c>
      <c r="H106" s="41" t="str">
        <f>CLEAN(普货!G100)</f>
        <v/>
      </c>
      <c r="I106" s="38"/>
    </row>
    <row r="107" spans="1:9" s="39" customFormat="1" ht="15" customHeight="1">
      <c r="A107" s="46">
        <f>普货!A101</f>
        <v>0</v>
      </c>
      <c r="B107" s="7">
        <f>普货!E101</f>
        <v>0</v>
      </c>
      <c r="C107" s="37" t="str">
        <f t="shared" si="2"/>
        <v/>
      </c>
      <c r="D107" s="436">
        <f>普货!C101</f>
        <v>0</v>
      </c>
      <c r="E107" s="37" t="str">
        <f t="shared" si="3"/>
        <v/>
      </c>
      <c r="F107" s="63">
        <f>ROUND(普货!D101,2)</f>
        <v>0</v>
      </c>
      <c r="G107" s="41" t="str">
        <f>CLEAN(普货!F101)</f>
        <v/>
      </c>
      <c r="H107" s="41" t="str">
        <f>CLEAN(普货!G101)</f>
        <v/>
      </c>
      <c r="I107" s="38"/>
    </row>
    <row r="108" spans="1:9" ht="15" customHeight="1">
      <c r="A108" s="23" t="s">
        <v>150</v>
      </c>
      <c r="B108" s="23"/>
      <c r="C108" s="24"/>
      <c r="D108" s="24"/>
      <c r="E108" s="25"/>
      <c r="F108" s="35"/>
      <c r="G108" s="25"/>
      <c r="H108" s="25"/>
      <c r="I108" s="11"/>
    </row>
    <row r="109" spans="1:9" ht="15" customHeight="1">
      <c r="A109" s="26" t="s">
        <v>146</v>
      </c>
      <c r="B109" s="26" t="s">
        <v>170</v>
      </c>
      <c r="C109" s="27"/>
      <c r="D109" s="27"/>
      <c r="E109" s="27"/>
      <c r="F109" s="28"/>
      <c r="G109" s="21"/>
      <c r="H109" s="21"/>
      <c r="I109" s="11"/>
    </row>
    <row r="110" spans="1:9" s="39" customFormat="1" ht="21">
      <c r="A110" s="54" t="str">
        <f>IF(OR(D7=0,F7=0),"0","0"&amp;数据表!C2)</f>
        <v>0</v>
      </c>
      <c r="B110" s="437" t="str">
        <f>IF(A110&lt;&gt;0,参数!$B$8,"")</f>
        <v>车牌错误,注意核对</v>
      </c>
      <c r="C110" s="43"/>
      <c r="D110" s="42"/>
      <c r="E110" s="43"/>
      <c r="F110" s="44"/>
      <c r="G110" s="42"/>
      <c r="H110" s="42"/>
      <c r="I110" s="38"/>
    </row>
    <row r="111" spans="1:9" s="39" customFormat="1" ht="15" customHeight="1">
      <c r="A111" s="46">
        <f>普货!A2</f>
        <v>0</v>
      </c>
      <c r="B111" s="437" t="str">
        <f>IF(A111&lt;&gt;0,参数!$B$8,"")</f>
        <v/>
      </c>
      <c r="C111" s="43"/>
      <c r="D111" s="42"/>
      <c r="E111" s="43"/>
      <c r="F111" s="44"/>
      <c r="G111" s="42"/>
      <c r="H111" s="42"/>
      <c r="I111" s="38"/>
    </row>
    <row r="112" spans="1:9" s="39" customFormat="1" ht="15" customHeight="1">
      <c r="A112" s="46">
        <f>普货!A3</f>
        <v>0</v>
      </c>
      <c r="B112" s="437" t="str">
        <f>IF(A112&lt;&gt;0,参数!$B$8,"")</f>
        <v/>
      </c>
      <c r="C112" s="43"/>
      <c r="D112" s="42"/>
      <c r="E112" s="43"/>
      <c r="F112" s="44"/>
      <c r="G112" s="42"/>
      <c r="H112" s="42"/>
      <c r="I112" s="38"/>
    </row>
    <row r="113" spans="1:9" s="39" customFormat="1" ht="15" customHeight="1">
      <c r="A113" s="46">
        <f>普货!A4</f>
        <v>0</v>
      </c>
      <c r="B113" s="437" t="str">
        <f>IF(A113&lt;&gt;0,参数!$B$8,"")</f>
        <v/>
      </c>
      <c r="C113" s="43"/>
      <c r="D113" s="42"/>
      <c r="E113" s="43"/>
      <c r="F113" s="44"/>
      <c r="G113" s="42"/>
      <c r="H113" s="42"/>
      <c r="I113" s="38"/>
    </row>
    <row r="114" spans="1:9" s="39" customFormat="1" ht="15" customHeight="1">
      <c r="A114" s="46">
        <f>普货!A5</f>
        <v>0</v>
      </c>
      <c r="B114" s="437" t="str">
        <f>IF(A114&lt;&gt;0,参数!$B$8,"")</f>
        <v/>
      </c>
      <c r="C114" s="43"/>
      <c r="D114" s="42"/>
      <c r="E114" s="43"/>
      <c r="F114" s="44"/>
      <c r="G114" s="42"/>
      <c r="H114" s="42"/>
      <c r="I114" s="38"/>
    </row>
    <row r="115" spans="1:9" s="39" customFormat="1" ht="15" customHeight="1">
      <c r="A115" s="46">
        <f>普货!A6</f>
        <v>0</v>
      </c>
      <c r="B115" s="437" t="str">
        <f>IF(A115&lt;&gt;0,参数!$B$8,"")</f>
        <v/>
      </c>
      <c r="C115" s="43"/>
      <c r="D115" s="42"/>
      <c r="E115" s="43"/>
      <c r="F115" s="44"/>
      <c r="G115" s="42"/>
      <c r="H115" s="42"/>
      <c r="I115" s="38"/>
    </row>
    <row r="116" spans="1:9" s="39" customFormat="1" ht="15" customHeight="1">
      <c r="A116" s="46">
        <f>普货!A7</f>
        <v>0</v>
      </c>
      <c r="B116" s="437" t="str">
        <f>IF(A116&lt;&gt;0,参数!$B$8,"")</f>
        <v/>
      </c>
      <c r="C116" s="43"/>
      <c r="D116" s="42"/>
      <c r="E116" s="43"/>
      <c r="F116" s="44"/>
      <c r="G116" s="42"/>
      <c r="H116" s="42"/>
      <c r="I116" s="38"/>
    </row>
    <row r="117" spans="1:9" s="39" customFormat="1" ht="15" customHeight="1">
      <c r="A117" s="46">
        <f>普货!A8</f>
        <v>0</v>
      </c>
      <c r="B117" s="437" t="str">
        <f>IF(A117&lt;&gt;0,参数!$B$8,"")</f>
        <v/>
      </c>
      <c r="C117" s="43"/>
      <c r="D117" s="42"/>
      <c r="E117" s="43"/>
      <c r="F117" s="44"/>
      <c r="G117" s="42"/>
      <c r="H117" s="42"/>
      <c r="I117" s="38"/>
    </row>
    <row r="118" spans="1:9" s="39" customFormat="1" ht="15" customHeight="1">
      <c r="A118" s="46">
        <f>普货!A9</f>
        <v>0</v>
      </c>
      <c r="B118" s="437" t="str">
        <f>IF(A118&lt;&gt;0,参数!$B$8,"")</f>
        <v/>
      </c>
      <c r="C118" s="43"/>
      <c r="D118" s="42"/>
      <c r="E118" s="43"/>
      <c r="F118" s="44"/>
      <c r="G118" s="42"/>
      <c r="H118" s="42"/>
      <c r="I118" s="38"/>
    </row>
    <row r="119" spans="1:9" s="39" customFormat="1" ht="15" customHeight="1">
      <c r="A119" s="46">
        <f>普货!A10</f>
        <v>0</v>
      </c>
      <c r="B119" s="437" t="str">
        <f>IF(A119&lt;&gt;0,参数!$B$8,"")</f>
        <v/>
      </c>
      <c r="C119" s="43"/>
      <c r="D119" s="42"/>
      <c r="E119" s="43"/>
      <c r="F119" s="44"/>
      <c r="G119" s="42"/>
      <c r="H119" s="42"/>
      <c r="I119" s="38"/>
    </row>
    <row r="120" spans="1:9" s="39" customFormat="1" ht="15" customHeight="1">
      <c r="A120" s="46">
        <f>普货!A11</f>
        <v>0</v>
      </c>
      <c r="B120" s="437" t="str">
        <f>IF(A120&lt;&gt;0,参数!$B$8,"")</f>
        <v/>
      </c>
      <c r="C120" s="43"/>
      <c r="D120" s="42"/>
      <c r="E120" s="43"/>
      <c r="F120" s="44"/>
      <c r="G120" s="42"/>
      <c r="H120" s="42"/>
      <c r="I120" s="38"/>
    </row>
    <row r="121" spans="1:9" s="39" customFormat="1" ht="15" customHeight="1">
      <c r="A121" s="46">
        <f>普货!A12</f>
        <v>0</v>
      </c>
      <c r="B121" s="437" t="str">
        <f>IF(A121&lt;&gt;0,参数!$B$8,"")</f>
        <v/>
      </c>
      <c r="C121" s="43"/>
      <c r="D121" s="42"/>
      <c r="E121" s="43"/>
      <c r="F121" s="44"/>
      <c r="G121" s="42"/>
      <c r="H121" s="42"/>
      <c r="I121" s="38"/>
    </row>
    <row r="122" spans="1:9" s="39" customFormat="1" ht="15" customHeight="1">
      <c r="A122" s="46">
        <f>普货!A13</f>
        <v>0</v>
      </c>
      <c r="B122" s="437" t="str">
        <f>IF(A122&lt;&gt;0,参数!$B$8,"")</f>
        <v/>
      </c>
      <c r="C122" s="43"/>
      <c r="D122" s="42"/>
      <c r="E122" s="43"/>
      <c r="F122" s="44"/>
      <c r="G122" s="42"/>
      <c r="H122" s="42"/>
      <c r="I122" s="38"/>
    </row>
    <row r="123" spans="1:9" s="39" customFormat="1" ht="15" customHeight="1">
      <c r="A123" s="46">
        <f>普货!A14</f>
        <v>0</v>
      </c>
      <c r="B123" s="437" t="str">
        <f>IF(A123&lt;&gt;0,参数!$B$8,"")</f>
        <v/>
      </c>
      <c r="C123" s="43"/>
      <c r="D123" s="42"/>
      <c r="E123" s="43"/>
      <c r="F123" s="44"/>
      <c r="G123" s="42"/>
      <c r="H123" s="42"/>
      <c r="I123" s="38"/>
    </row>
    <row r="124" spans="1:9" s="39" customFormat="1" ht="15" customHeight="1">
      <c r="A124" s="46">
        <f>普货!A15</f>
        <v>0</v>
      </c>
      <c r="B124" s="437" t="str">
        <f>IF(A124&lt;&gt;0,参数!$B$8,"")</f>
        <v/>
      </c>
      <c r="C124" s="43"/>
      <c r="D124" s="42"/>
      <c r="E124" s="43"/>
      <c r="F124" s="44"/>
      <c r="G124" s="42"/>
      <c r="H124" s="42"/>
      <c r="I124" s="38"/>
    </row>
    <row r="125" spans="1:9" s="39" customFormat="1" ht="15" customHeight="1">
      <c r="A125" s="46">
        <f>普货!A16</f>
        <v>0</v>
      </c>
      <c r="B125" s="437" t="str">
        <f>IF(A125&lt;&gt;0,参数!$B$8,"")</f>
        <v/>
      </c>
      <c r="C125" s="43"/>
      <c r="D125" s="42"/>
      <c r="E125" s="43"/>
      <c r="F125" s="44"/>
      <c r="G125" s="42"/>
      <c r="H125" s="42"/>
      <c r="I125" s="38"/>
    </row>
    <row r="126" spans="1:9" s="39" customFormat="1" ht="15" customHeight="1">
      <c r="A126" s="46">
        <f>普货!A17</f>
        <v>0</v>
      </c>
      <c r="B126" s="437" t="str">
        <f>IF(A126&lt;&gt;0,参数!$B$8,"")</f>
        <v/>
      </c>
      <c r="C126" s="43"/>
      <c r="D126" s="42"/>
      <c r="E126" s="43"/>
      <c r="F126" s="44"/>
      <c r="G126" s="42"/>
      <c r="H126" s="42"/>
      <c r="I126" s="38"/>
    </row>
    <row r="127" spans="1:9" s="39" customFormat="1" ht="15" customHeight="1">
      <c r="A127" s="46">
        <f>普货!A18</f>
        <v>0</v>
      </c>
      <c r="B127" s="437" t="str">
        <f>IF(A127&lt;&gt;0,参数!$B$8,"")</f>
        <v/>
      </c>
      <c r="C127" s="43"/>
      <c r="D127" s="42"/>
      <c r="E127" s="43"/>
      <c r="F127" s="44"/>
      <c r="G127" s="42"/>
      <c r="H127" s="42"/>
      <c r="I127" s="38"/>
    </row>
    <row r="128" spans="1:9" s="39" customFormat="1" ht="15" customHeight="1">
      <c r="A128" s="46">
        <f>普货!A19</f>
        <v>0</v>
      </c>
      <c r="B128" s="437" t="str">
        <f>IF(A128&lt;&gt;0,参数!$B$8,"")</f>
        <v/>
      </c>
      <c r="C128" s="43"/>
      <c r="D128" s="42"/>
      <c r="E128" s="43"/>
      <c r="F128" s="44"/>
      <c r="G128" s="42"/>
      <c r="H128" s="42"/>
      <c r="I128" s="38"/>
    </row>
    <row r="129" spans="1:9" s="39" customFormat="1" ht="15" customHeight="1">
      <c r="A129" s="46">
        <f>普货!A20</f>
        <v>0</v>
      </c>
      <c r="B129" s="437" t="str">
        <f>IF(A129&lt;&gt;0,参数!$B$8,"")</f>
        <v/>
      </c>
      <c r="C129" s="43"/>
      <c r="D129" s="42"/>
      <c r="E129" s="43"/>
      <c r="F129" s="44"/>
      <c r="G129" s="42"/>
      <c r="H129" s="42"/>
      <c r="I129" s="38"/>
    </row>
    <row r="130" spans="1:9" s="39" customFormat="1" ht="15" customHeight="1">
      <c r="A130" s="46">
        <f>普货!A21</f>
        <v>0</v>
      </c>
      <c r="B130" s="437" t="str">
        <f>IF(A130&lt;&gt;0,参数!$B$8,"")</f>
        <v/>
      </c>
      <c r="C130" s="43"/>
      <c r="D130" s="42"/>
      <c r="E130" s="43"/>
      <c r="F130" s="44"/>
      <c r="G130" s="42"/>
      <c r="H130" s="42"/>
      <c r="I130" s="38"/>
    </row>
    <row r="131" spans="1:9" s="39" customFormat="1" ht="15" customHeight="1">
      <c r="A131" s="46">
        <f>普货!A22</f>
        <v>0</v>
      </c>
      <c r="B131" s="437" t="str">
        <f>IF(A131&lt;&gt;0,参数!$B$8,"")</f>
        <v/>
      </c>
      <c r="C131" s="43"/>
      <c r="D131" s="42"/>
      <c r="E131" s="43"/>
      <c r="F131" s="44"/>
      <c r="G131" s="42"/>
      <c r="H131" s="42"/>
      <c r="I131" s="38"/>
    </row>
    <row r="132" spans="1:9" s="39" customFormat="1" ht="15" customHeight="1">
      <c r="A132" s="46">
        <f>普货!A23</f>
        <v>0</v>
      </c>
      <c r="B132" s="437" t="str">
        <f>IF(A132&lt;&gt;0,参数!$B$8,"")</f>
        <v/>
      </c>
      <c r="C132" s="43"/>
      <c r="D132" s="42"/>
      <c r="E132" s="43"/>
      <c r="F132" s="44"/>
      <c r="G132" s="42"/>
      <c r="H132" s="42"/>
      <c r="I132" s="38"/>
    </row>
    <row r="133" spans="1:9" s="39" customFormat="1" ht="15" customHeight="1">
      <c r="A133" s="46">
        <f>普货!A24</f>
        <v>0</v>
      </c>
      <c r="B133" s="437" t="str">
        <f>IF(A133&lt;&gt;0,参数!$B$8,"")</f>
        <v/>
      </c>
      <c r="C133" s="43"/>
      <c r="D133" s="42"/>
      <c r="E133" s="43"/>
      <c r="F133" s="44"/>
      <c r="G133" s="42"/>
      <c r="H133" s="42"/>
      <c r="I133" s="38"/>
    </row>
    <row r="134" spans="1:9" s="39" customFormat="1" ht="15" customHeight="1">
      <c r="A134" s="46">
        <f>普货!A25</f>
        <v>0</v>
      </c>
      <c r="B134" s="437" t="str">
        <f>IF(A134&lt;&gt;0,参数!$B$8,"")</f>
        <v/>
      </c>
      <c r="C134" s="43"/>
      <c r="D134" s="42"/>
      <c r="E134" s="43"/>
      <c r="F134" s="44"/>
      <c r="G134" s="42"/>
      <c r="H134" s="42"/>
      <c r="I134" s="38"/>
    </row>
    <row r="135" spans="1:9" s="39" customFormat="1" ht="15" customHeight="1">
      <c r="A135" s="46">
        <f>普货!A26</f>
        <v>0</v>
      </c>
      <c r="B135" s="437" t="str">
        <f>IF(A135&lt;&gt;0,参数!$B$8,"")</f>
        <v/>
      </c>
      <c r="C135" s="43"/>
      <c r="D135" s="42"/>
      <c r="E135" s="43"/>
      <c r="F135" s="44"/>
      <c r="G135" s="42"/>
      <c r="H135" s="42"/>
      <c r="I135" s="38"/>
    </row>
    <row r="136" spans="1:9" s="39" customFormat="1" ht="15" customHeight="1">
      <c r="A136" s="46">
        <f>普货!A27</f>
        <v>0</v>
      </c>
      <c r="B136" s="437" t="str">
        <f>IF(A136&lt;&gt;0,参数!$B$8,"")</f>
        <v/>
      </c>
      <c r="C136" s="43"/>
      <c r="D136" s="42"/>
      <c r="E136" s="43"/>
      <c r="F136" s="44"/>
      <c r="G136" s="42"/>
      <c r="H136" s="42"/>
      <c r="I136" s="38"/>
    </row>
    <row r="137" spans="1:9" s="39" customFormat="1" ht="15" customHeight="1">
      <c r="A137" s="46">
        <f>普货!A28</f>
        <v>0</v>
      </c>
      <c r="B137" s="437" t="str">
        <f>IF(A137&lt;&gt;0,参数!$B$8,"")</f>
        <v/>
      </c>
      <c r="C137" s="43"/>
      <c r="D137" s="42"/>
      <c r="E137" s="43"/>
      <c r="F137" s="44"/>
      <c r="G137" s="42"/>
      <c r="H137" s="42"/>
      <c r="I137" s="38"/>
    </row>
    <row r="138" spans="1:9" s="39" customFormat="1" ht="15" customHeight="1">
      <c r="A138" s="46">
        <f>普货!A29</f>
        <v>0</v>
      </c>
      <c r="B138" s="437" t="str">
        <f>IF(A138&lt;&gt;0,参数!$B$8,"")</f>
        <v/>
      </c>
      <c r="C138" s="43"/>
      <c r="D138" s="42"/>
      <c r="E138" s="43"/>
      <c r="F138" s="44"/>
      <c r="G138" s="42"/>
      <c r="H138" s="42"/>
      <c r="I138" s="38"/>
    </row>
    <row r="139" spans="1:9" s="39" customFormat="1" ht="15" customHeight="1">
      <c r="A139" s="46">
        <f>普货!A30</f>
        <v>0</v>
      </c>
      <c r="B139" s="437" t="str">
        <f>IF(A139&lt;&gt;0,参数!$B$8,"")</f>
        <v/>
      </c>
      <c r="C139" s="43"/>
      <c r="D139" s="42"/>
      <c r="E139" s="43"/>
      <c r="F139" s="44"/>
      <c r="G139" s="42"/>
      <c r="H139" s="42"/>
      <c r="I139" s="38"/>
    </row>
    <row r="140" spans="1:9" s="39" customFormat="1" ht="15" customHeight="1">
      <c r="A140" s="46">
        <f>普货!A31</f>
        <v>0</v>
      </c>
      <c r="B140" s="437" t="str">
        <f>IF(A140&lt;&gt;0,参数!$B$8,"")</f>
        <v/>
      </c>
      <c r="C140" s="43"/>
      <c r="D140" s="42"/>
      <c r="E140" s="43"/>
      <c r="F140" s="44"/>
      <c r="G140" s="42"/>
      <c r="H140" s="42"/>
      <c r="I140" s="38"/>
    </row>
    <row r="141" spans="1:9" s="39" customFormat="1" ht="15" customHeight="1">
      <c r="A141" s="46">
        <f>普货!A32</f>
        <v>0</v>
      </c>
      <c r="B141" s="437" t="str">
        <f>IF(A141&lt;&gt;0,参数!$B$8,"")</f>
        <v/>
      </c>
      <c r="C141" s="43"/>
      <c r="D141" s="42"/>
      <c r="E141" s="43"/>
      <c r="F141" s="44"/>
      <c r="G141" s="42"/>
      <c r="H141" s="42"/>
      <c r="I141" s="38"/>
    </row>
    <row r="142" spans="1:9" s="39" customFormat="1" ht="15" customHeight="1">
      <c r="A142" s="46">
        <f>普货!A33</f>
        <v>0</v>
      </c>
      <c r="B142" s="437" t="str">
        <f>IF(A142&lt;&gt;0,参数!$B$8,"")</f>
        <v/>
      </c>
      <c r="C142" s="43"/>
      <c r="D142" s="42"/>
      <c r="E142" s="43"/>
      <c r="F142" s="44"/>
      <c r="G142" s="42"/>
      <c r="H142" s="42"/>
      <c r="I142" s="38"/>
    </row>
    <row r="143" spans="1:9" s="39" customFormat="1" ht="15" customHeight="1">
      <c r="A143" s="46">
        <f>普货!A34</f>
        <v>0</v>
      </c>
      <c r="B143" s="437" t="str">
        <f>IF(A143&lt;&gt;0,参数!$B$8,"")</f>
        <v/>
      </c>
      <c r="C143" s="43"/>
      <c r="D143" s="42"/>
      <c r="E143" s="43"/>
      <c r="F143" s="44"/>
      <c r="G143" s="42"/>
      <c r="H143" s="42"/>
      <c r="I143" s="38"/>
    </row>
    <row r="144" spans="1:9" s="39" customFormat="1" ht="15" customHeight="1">
      <c r="A144" s="46">
        <f>普货!A35</f>
        <v>0</v>
      </c>
      <c r="B144" s="437" t="str">
        <f>IF(A144&lt;&gt;0,参数!$B$8,"")</f>
        <v/>
      </c>
      <c r="C144" s="43"/>
      <c r="D144" s="42"/>
      <c r="E144" s="43"/>
      <c r="F144" s="44"/>
      <c r="G144" s="42"/>
      <c r="H144" s="42"/>
      <c r="I144" s="38"/>
    </row>
    <row r="145" spans="1:9" s="39" customFormat="1" ht="15" customHeight="1">
      <c r="A145" s="46">
        <f>普货!A36</f>
        <v>0</v>
      </c>
      <c r="B145" s="437" t="str">
        <f>IF(A145&lt;&gt;0,参数!$B$8,"")</f>
        <v/>
      </c>
      <c r="C145" s="43"/>
      <c r="D145" s="42"/>
      <c r="E145" s="43"/>
      <c r="F145" s="44"/>
      <c r="G145" s="42"/>
      <c r="H145" s="42"/>
      <c r="I145" s="38"/>
    </row>
    <row r="146" spans="1:9" s="39" customFormat="1" ht="15" customHeight="1">
      <c r="A146" s="46">
        <f>普货!A37</f>
        <v>0</v>
      </c>
      <c r="B146" s="437" t="str">
        <f>IF(A146&lt;&gt;0,参数!$B$8,"")</f>
        <v/>
      </c>
      <c r="C146" s="43"/>
      <c r="D146" s="42"/>
      <c r="E146" s="43"/>
      <c r="F146" s="44"/>
      <c r="G146" s="42"/>
      <c r="H146" s="42"/>
      <c r="I146" s="38"/>
    </row>
    <row r="147" spans="1:9" s="39" customFormat="1" ht="15" customHeight="1">
      <c r="A147" s="46">
        <f>普货!A38</f>
        <v>0</v>
      </c>
      <c r="B147" s="437" t="str">
        <f>IF(A147&lt;&gt;0,参数!$B$8,"")</f>
        <v/>
      </c>
      <c r="C147" s="43"/>
      <c r="D147" s="42"/>
      <c r="E147" s="43"/>
      <c r="F147" s="44"/>
      <c r="G147" s="42"/>
      <c r="H147" s="42"/>
      <c r="I147" s="38"/>
    </row>
    <row r="148" spans="1:9" s="39" customFormat="1" ht="15" customHeight="1">
      <c r="A148" s="46">
        <f>普货!A39</f>
        <v>0</v>
      </c>
      <c r="B148" s="437" t="str">
        <f>IF(A148&lt;&gt;0,参数!$B$8,"")</f>
        <v/>
      </c>
      <c r="C148" s="43"/>
      <c r="D148" s="42"/>
      <c r="E148" s="43"/>
      <c r="F148" s="44"/>
      <c r="G148" s="42"/>
      <c r="H148" s="42"/>
      <c r="I148" s="38"/>
    </row>
    <row r="149" spans="1:9" s="39" customFormat="1" ht="15" customHeight="1">
      <c r="A149" s="46">
        <f>普货!A40</f>
        <v>0</v>
      </c>
      <c r="B149" s="437" t="str">
        <f>IF(A149&lt;&gt;0,参数!$B$8,"")</f>
        <v/>
      </c>
      <c r="C149" s="43"/>
      <c r="D149" s="42"/>
      <c r="E149" s="43"/>
      <c r="F149" s="44"/>
      <c r="G149" s="42"/>
      <c r="H149" s="42"/>
      <c r="I149" s="38"/>
    </row>
    <row r="150" spans="1:9" s="39" customFormat="1" ht="15" customHeight="1">
      <c r="A150" s="46">
        <f>普货!A41</f>
        <v>0</v>
      </c>
      <c r="B150" s="437" t="str">
        <f>IF(A150&lt;&gt;0,参数!$B$8,"")</f>
        <v/>
      </c>
      <c r="C150" s="43"/>
      <c r="D150" s="42"/>
      <c r="E150" s="43"/>
      <c r="F150" s="44"/>
      <c r="G150" s="42"/>
      <c r="H150" s="42"/>
      <c r="I150" s="38"/>
    </row>
    <row r="151" spans="1:9" s="39" customFormat="1" ht="15" customHeight="1">
      <c r="A151" s="46">
        <f>普货!A42</f>
        <v>0</v>
      </c>
      <c r="B151" s="437" t="str">
        <f>IF(A151&lt;&gt;0,参数!$B$8,"")</f>
        <v/>
      </c>
      <c r="C151" s="43"/>
      <c r="D151" s="42"/>
      <c r="E151" s="43"/>
      <c r="F151" s="44"/>
      <c r="G151" s="42"/>
      <c r="H151" s="42"/>
      <c r="I151" s="38"/>
    </row>
    <row r="152" spans="1:9" s="39" customFormat="1" ht="15" customHeight="1">
      <c r="A152" s="46">
        <f>普货!A43</f>
        <v>0</v>
      </c>
      <c r="B152" s="437" t="str">
        <f>IF(A152&lt;&gt;0,参数!$B$8,"")</f>
        <v/>
      </c>
      <c r="C152" s="43"/>
      <c r="D152" s="42"/>
      <c r="E152" s="43"/>
      <c r="F152" s="44"/>
      <c r="G152" s="42"/>
      <c r="H152" s="42"/>
      <c r="I152" s="38"/>
    </row>
    <row r="153" spans="1:9" s="39" customFormat="1" ht="15" customHeight="1">
      <c r="A153" s="46">
        <f>普货!A44</f>
        <v>0</v>
      </c>
      <c r="B153" s="437" t="str">
        <f>IF(A153&lt;&gt;0,参数!$B$8,"")</f>
        <v/>
      </c>
      <c r="C153" s="43"/>
      <c r="D153" s="42"/>
      <c r="E153" s="43"/>
      <c r="F153" s="44"/>
      <c r="G153" s="42"/>
      <c r="H153" s="42"/>
      <c r="I153" s="38"/>
    </row>
    <row r="154" spans="1:9" s="39" customFormat="1" ht="15" customHeight="1">
      <c r="A154" s="46">
        <f>普货!A45</f>
        <v>0</v>
      </c>
      <c r="B154" s="437" t="str">
        <f>IF(A154&lt;&gt;0,参数!$B$8,"")</f>
        <v/>
      </c>
      <c r="C154" s="43"/>
      <c r="D154" s="42"/>
      <c r="E154" s="43"/>
      <c r="F154" s="44"/>
      <c r="G154" s="42"/>
      <c r="H154" s="42"/>
      <c r="I154" s="38"/>
    </row>
    <row r="155" spans="1:9" s="39" customFormat="1" ht="15" customHeight="1">
      <c r="A155" s="46">
        <f>普货!A46</f>
        <v>0</v>
      </c>
      <c r="B155" s="437" t="str">
        <f>IF(A155&lt;&gt;0,参数!$B$8,"")</f>
        <v/>
      </c>
      <c r="C155" s="43"/>
      <c r="D155" s="42"/>
      <c r="E155" s="43"/>
      <c r="F155" s="44"/>
      <c r="G155" s="42"/>
      <c r="H155" s="42"/>
      <c r="I155" s="38"/>
    </row>
    <row r="156" spans="1:9" s="39" customFormat="1" ht="15" customHeight="1">
      <c r="A156" s="46">
        <f>普货!A47</f>
        <v>0</v>
      </c>
      <c r="B156" s="437" t="str">
        <f>IF(A156&lt;&gt;0,参数!$B$8,"")</f>
        <v/>
      </c>
      <c r="C156" s="43"/>
      <c r="D156" s="42"/>
      <c r="E156" s="43"/>
      <c r="F156" s="44"/>
      <c r="G156" s="42"/>
      <c r="H156" s="42"/>
      <c r="I156" s="38"/>
    </row>
    <row r="157" spans="1:9" s="39" customFormat="1" ht="15" customHeight="1">
      <c r="A157" s="46">
        <f>普货!A48</f>
        <v>0</v>
      </c>
      <c r="B157" s="437" t="str">
        <f>IF(A157&lt;&gt;0,参数!$B$8,"")</f>
        <v/>
      </c>
      <c r="C157" s="43"/>
      <c r="D157" s="42"/>
      <c r="E157" s="43"/>
      <c r="F157" s="44"/>
      <c r="G157" s="42"/>
      <c r="H157" s="42"/>
      <c r="I157" s="38"/>
    </row>
    <row r="158" spans="1:9" s="39" customFormat="1" ht="15" customHeight="1">
      <c r="A158" s="46">
        <f>普货!A49</f>
        <v>0</v>
      </c>
      <c r="B158" s="437" t="str">
        <f>IF(A158&lt;&gt;0,参数!$B$8,"")</f>
        <v/>
      </c>
      <c r="C158" s="43"/>
      <c r="D158" s="42"/>
      <c r="E158" s="43"/>
      <c r="F158" s="44"/>
      <c r="G158" s="42"/>
      <c r="H158" s="42"/>
      <c r="I158" s="38"/>
    </row>
    <row r="159" spans="1:9" s="39" customFormat="1" ht="15" customHeight="1">
      <c r="A159" s="46">
        <f>普货!A50</f>
        <v>0</v>
      </c>
      <c r="B159" s="437" t="str">
        <f>IF(A159&lt;&gt;0,参数!$B$8,"")</f>
        <v/>
      </c>
      <c r="C159" s="43"/>
      <c r="D159" s="42"/>
      <c r="E159" s="43"/>
      <c r="F159" s="44"/>
      <c r="G159" s="42"/>
      <c r="H159" s="42"/>
      <c r="I159" s="38"/>
    </row>
    <row r="160" spans="1:9" s="39" customFormat="1" ht="15" customHeight="1">
      <c r="A160" s="46">
        <f>普货!A51</f>
        <v>0</v>
      </c>
      <c r="B160" s="437" t="str">
        <f>IF(A160&lt;&gt;0,参数!$B$8,"")</f>
        <v/>
      </c>
      <c r="C160" s="43"/>
      <c r="D160" s="42"/>
      <c r="E160" s="43"/>
      <c r="F160" s="44"/>
      <c r="G160" s="42"/>
      <c r="H160" s="42"/>
      <c r="I160" s="38"/>
    </row>
    <row r="161" spans="1:9" s="39" customFormat="1" ht="15" customHeight="1">
      <c r="A161" s="46">
        <f>普货!A52</f>
        <v>0</v>
      </c>
      <c r="B161" s="437" t="str">
        <f>IF(A161&lt;&gt;0,参数!$B$8,"")</f>
        <v/>
      </c>
      <c r="C161" s="43"/>
      <c r="D161" s="42"/>
      <c r="E161" s="43"/>
      <c r="F161" s="44"/>
      <c r="G161" s="42"/>
      <c r="H161" s="42"/>
      <c r="I161" s="38"/>
    </row>
    <row r="162" spans="1:9" s="39" customFormat="1" ht="15" customHeight="1">
      <c r="A162" s="46">
        <f>普货!A53</f>
        <v>0</v>
      </c>
      <c r="B162" s="437" t="str">
        <f>IF(A162&lt;&gt;0,参数!$B$8,"")</f>
        <v/>
      </c>
      <c r="C162" s="43"/>
      <c r="D162" s="42"/>
      <c r="E162" s="43"/>
      <c r="F162" s="44"/>
      <c r="G162" s="42"/>
      <c r="H162" s="42"/>
      <c r="I162" s="38"/>
    </row>
    <row r="163" spans="1:9" s="39" customFormat="1" ht="15" customHeight="1">
      <c r="A163" s="46">
        <f>普货!A54</f>
        <v>0</v>
      </c>
      <c r="B163" s="437" t="str">
        <f>IF(A163&lt;&gt;0,参数!$B$8,"")</f>
        <v/>
      </c>
      <c r="C163" s="43"/>
      <c r="D163" s="42"/>
      <c r="E163" s="43"/>
      <c r="F163" s="44"/>
      <c r="G163" s="42"/>
      <c r="H163" s="42"/>
      <c r="I163" s="38"/>
    </row>
    <row r="164" spans="1:9" s="39" customFormat="1" ht="15" customHeight="1">
      <c r="A164" s="46">
        <f>普货!A55</f>
        <v>0</v>
      </c>
      <c r="B164" s="437" t="str">
        <f>IF(A164&lt;&gt;0,参数!$B$8,"")</f>
        <v/>
      </c>
      <c r="C164" s="43"/>
      <c r="D164" s="42"/>
      <c r="E164" s="43"/>
      <c r="F164" s="44"/>
      <c r="G164" s="42"/>
      <c r="H164" s="42"/>
      <c r="I164" s="38"/>
    </row>
    <row r="165" spans="1:9" s="39" customFormat="1" ht="15" customHeight="1">
      <c r="A165" s="46">
        <f>普货!A56</f>
        <v>0</v>
      </c>
      <c r="B165" s="437" t="str">
        <f>IF(A165&lt;&gt;0,参数!$B$8,"")</f>
        <v/>
      </c>
      <c r="C165" s="43"/>
      <c r="D165" s="42"/>
      <c r="E165" s="43"/>
      <c r="F165" s="44"/>
      <c r="G165" s="42"/>
      <c r="H165" s="42"/>
      <c r="I165" s="38"/>
    </row>
    <row r="166" spans="1:9" s="39" customFormat="1" ht="15" customHeight="1">
      <c r="A166" s="46">
        <f>普货!A57</f>
        <v>0</v>
      </c>
      <c r="B166" s="437" t="str">
        <f>IF(A166&lt;&gt;0,参数!$B$8,"")</f>
        <v/>
      </c>
      <c r="C166" s="43"/>
      <c r="D166" s="42"/>
      <c r="E166" s="43"/>
      <c r="F166" s="44"/>
      <c r="G166" s="42"/>
      <c r="H166" s="42"/>
      <c r="I166" s="38"/>
    </row>
    <row r="167" spans="1:9" s="39" customFormat="1" ht="15" customHeight="1">
      <c r="A167" s="46">
        <f>普货!A58</f>
        <v>0</v>
      </c>
      <c r="B167" s="437" t="str">
        <f>IF(A167&lt;&gt;0,参数!$B$8,"")</f>
        <v/>
      </c>
      <c r="C167" s="43"/>
      <c r="D167" s="42"/>
      <c r="E167" s="43"/>
      <c r="F167" s="44"/>
      <c r="G167" s="42"/>
      <c r="H167" s="42"/>
      <c r="I167" s="38"/>
    </row>
    <row r="168" spans="1:9" s="39" customFormat="1" ht="15" customHeight="1">
      <c r="A168" s="46">
        <f>普货!A59</f>
        <v>0</v>
      </c>
      <c r="B168" s="437" t="str">
        <f>IF(A168&lt;&gt;0,参数!$B$8,"")</f>
        <v/>
      </c>
      <c r="C168" s="43"/>
      <c r="D168" s="42"/>
      <c r="E168" s="43"/>
      <c r="F168" s="44"/>
      <c r="G168" s="42"/>
      <c r="H168" s="42"/>
      <c r="I168" s="38"/>
    </row>
    <row r="169" spans="1:9" s="39" customFormat="1" ht="15" customHeight="1">
      <c r="A169" s="46">
        <f>普货!A60</f>
        <v>0</v>
      </c>
      <c r="B169" s="437" t="str">
        <f>IF(A169&lt;&gt;0,参数!$B$8,"")</f>
        <v/>
      </c>
      <c r="C169" s="43"/>
      <c r="D169" s="42"/>
      <c r="E169" s="43"/>
      <c r="F169" s="44"/>
      <c r="G169" s="42"/>
      <c r="H169" s="42"/>
      <c r="I169" s="38"/>
    </row>
    <row r="170" spans="1:9" s="39" customFormat="1" ht="15" customHeight="1">
      <c r="A170" s="46">
        <f>普货!A61</f>
        <v>0</v>
      </c>
      <c r="B170" s="437" t="str">
        <f>IF(A170&lt;&gt;0,参数!$B$8,"")</f>
        <v/>
      </c>
      <c r="C170" s="43"/>
      <c r="D170" s="42"/>
      <c r="E170" s="43"/>
      <c r="F170" s="44"/>
      <c r="G170" s="42"/>
      <c r="H170" s="42"/>
      <c r="I170" s="38"/>
    </row>
    <row r="171" spans="1:9" s="39" customFormat="1" ht="15" customHeight="1">
      <c r="A171" s="46">
        <f>普货!A62</f>
        <v>0</v>
      </c>
      <c r="B171" s="437" t="str">
        <f>IF(A171&lt;&gt;0,参数!$B$8,"")</f>
        <v/>
      </c>
      <c r="C171" s="43"/>
      <c r="D171" s="42"/>
      <c r="E171" s="43"/>
      <c r="F171" s="44"/>
      <c r="G171" s="42"/>
      <c r="H171" s="42"/>
      <c r="I171" s="38"/>
    </row>
    <row r="172" spans="1:9" s="39" customFormat="1" ht="15" customHeight="1">
      <c r="A172" s="46">
        <f>普货!A63</f>
        <v>0</v>
      </c>
      <c r="B172" s="437" t="str">
        <f>IF(A172&lt;&gt;0,参数!$B$8,"")</f>
        <v/>
      </c>
      <c r="C172" s="43"/>
      <c r="D172" s="42"/>
      <c r="E172" s="43"/>
      <c r="F172" s="44"/>
      <c r="G172" s="42"/>
      <c r="H172" s="42"/>
      <c r="I172" s="38"/>
    </row>
    <row r="173" spans="1:9" s="39" customFormat="1" ht="15" customHeight="1">
      <c r="A173" s="46">
        <f>普货!A64</f>
        <v>0</v>
      </c>
      <c r="B173" s="437" t="str">
        <f>IF(A173&lt;&gt;0,参数!$B$8,"")</f>
        <v/>
      </c>
      <c r="C173" s="43"/>
      <c r="D173" s="42"/>
      <c r="E173" s="43"/>
      <c r="F173" s="44"/>
      <c r="G173" s="42"/>
      <c r="H173" s="42"/>
      <c r="I173" s="38"/>
    </row>
    <row r="174" spans="1:9" s="39" customFormat="1" ht="15" customHeight="1">
      <c r="A174" s="46">
        <f>普货!A65</f>
        <v>0</v>
      </c>
      <c r="B174" s="437" t="str">
        <f>IF(A174&lt;&gt;0,参数!$B$8,"")</f>
        <v/>
      </c>
      <c r="C174" s="43"/>
      <c r="D174" s="42"/>
      <c r="E174" s="43"/>
      <c r="F174" s="44"/>
      <c r="G174" s="42"/>
      <c r="H174" s="42"/>
      <c r="I174" s="38"/>
    </row>
    <row r="175" spans="1:9" s="39" customFormat="1" ht="15" customHeight="1">
      <c r="A175" s="46">
        <f>普货!A66</f>
        <v>0</v>
      </c>
      <c r="B175" s="437" t="str">
        <f>IF(A175&lt;&gt;0,参数!$B$8,"")</f>
        <v/>
      </c>
      <c r="C175" s="43"/>
      <c r="D175" s="42"/>
      <c r="E175" s="43"/>
      <c r="F175" s="44"/>
      <c r="G175" s="42"/>
      <c r="H175" s="42"/>
      <c r="I175" s="38"/>
    </row>
    <row r="176" spans="1:9" s="39" customFormat="1" ht="15" customHeight="1">
      <c r="A176" s="46">
        <f>普货!A67</f>
        <v>0</v>
      </c>
      <c r="B176" s="437" t="str">
        <f>IF(A176&lt;&gt;0,参数!$B$8,"")</f>
        <v/>
      </c>
      <c r="C176" s="43"/>
      <c r="D176" s="42"/>
      <c r="E176" s="43"/>
      <c r="F176" s="44"/>
      <c r="G176" s="42"/>
      <c r="H176" s="42"/>
      <c r="I176" s="38"/>
    </row>
    <row r="177" spans="1:9" s="39" customFormat="1" ht="15" customHeight="1">
      <c r="A177" s="46">
        <f>普货!A68</f>
        <v>0</v>
      </c>
      <c r="B177" s="437" t="str">
        <f>IF(A177&lt;&gt;0,参数!$B$8,"")</f>
        <v/>
      </c>
      <c r="C177" s="43"/>
      <c r="D177" s="42"/>
      <c r="E177" s="43"/>
      <c r="F177" s="44"/>
      <c r="G177" s="42"/>
      <c r="H177" s="42"/>
      <c r="I177" s="38"/>
    </row>
    <row r="178" spans="1:9" s="39" customFormat="1" ht="15" customHeight="1">
      <c r="A178" s="46">
        <f>普货!A69</f>
        <v>0</v>
      </c>
      <c r="B178" s="437" t="str">
        <f>IF(A178&lt;&gt;0,参数!$B$8,"")</f>
        <v/>
      </c>
      <c r="C178" s="43"/>
      <c r="D178" s="42"/>
      <c r="E178" s="43"/>
      <c r="F178" s="44"/>
      <c r="G178" s="42"/>
      <c r="H178" s="42"/>
      <c r="I178" s="38"/>
    </row>
    <row r="179" spans="1:9" s="39" customFormat="1" ht="15" customHeight="1">
      <c r="A179" s="46">
        <f>普货!A70</f>
        <v>0</v>
      </c>
      <c r="B179" s="437" t="str">
        <f>IF(A179&lt;&gt;0,参数!$B$8,"")</f>
        <v/>
      </c>
      <c r="C179" s="43"/>
      <c r="D179" s="42"/>
      <c r="E179" s="43"/>
      <c r="F179" s="44"/>
      <c r="G179" s="42"/>
      <c r="H179" s="42"/>
      <c r="I179" s="38"/>
    </row>
    <row r="180" spans="1:9" s="39" customFormat="1" ht="15" customHeight="1">
      <c r="A180" s="46">
        <f>普货!A71</f>
        <v>0</v>
      </c>
      <c r="B180" s="437" t="str">
        <f>IF(A180&lt;&gt;0,参数!$B$8,"")</f>
        <v/>
      </c>
      <c r="C180" s="43"/>
      <c r="D180" s="42"/>
      <c r="E180" s="43"/>
      <c r="F180" s="44"/>
      <c r="G180" s="42"/>
      <c r="H180" s="42"/>
      <c r="I180" s="38"/>
    </row>
    <row r="181" spans="1:9" s="39" customFormat="1" ht="15" customHeight="1">
      <c r="A181" s="46">
        <f>普货!A72</f>
        <v>0</v>
      </c>
      <c r="B181" s="437" t="str">
        <f>IF(A181&lt;&gt;0,参数!$B$8,"")</f>
        <v/>
      </c>
      <c r="C181" s="43"/>
      <c r="D181" s="42"/>
      <c r="E181" s="43"/>
      <c r="F181" s="44"/>
      <c r="G181" s="42"/>
      <c r="H181" s="42"/>
      <c r="I181" s="38"/>
    </row>
    <row r="182" spans="1:9" s="39" customFormat="1" ht="15" customHeight="1">
      <c r="A182" s="46">
        <f>普货!A73</f>
        <v>0</v>
      </c>
      <c r="B182" s="437" t="str">
        <f>IF(A182&lt;&gt;0,参数!$B$8,"")</f>
        <v/>
      </c>
      <c r="C182" s="43"/>
      <c r="D182" s="42"/>
      <c r="E182" s="43"/>
      <c r="F182" s="44"/>
      <c r="G182" s="42"/>
      <c r="H182" s="42"/>
      <c r="I182" s="38"/>
    </row>
    <row r="183" spans="1:9" s="39" customFormat="1" ht="15" customHeight="1">
      <c r="A183" s="46">
        <f>普货!A74</f>
        <v>0</v>
      </c>
      <c r="B183" s="437" t="str">
        <f>IF(A183&lt;&gt;0,参数!$B$8,"")</f>
        <v/>
      </c>
      <c r="C183" s="43"/>
      <c r="D183" s="42"/>
      <c r="E183" s="43"/>
      <c r="F183" s="44"/>
      <c r="G183" s="42"/>
      <c r="H183" s="42"/>
      <c r="I183" s="38"/>
    </row>
    <row r="184" spans="1:9" s="39" customFormat="1" ht="15" customHeight="1">
      <c r="A184" s="46">
        <f>普货!A75</f>
        <v>0</v>
      </c>
      <c r="B184" s="437" t="str">
        <f>IF(A184&lt;&gt;0,参数!$B$8,"")</f>
        <v/>
      </c>
      <c r="C184" s="43"/>
      <c r="D184" s="42"/>
      <c r="E184" s="43"/>
      <c r="F184" s="44"/>
      <c r="G184" s="42"/>
      <c r="H184" s="42"/>
      <c r="I184" s="38"/>
    </row>
    <row r="185" spans="1:9" s="39" customFormat="1" ht="15" customHeight="1">
      <c r="A185" s="46">
        <f>普货!A76</f>
        <v>0</v>
      </c>
      <c r="B185" s="437" t="str">
        <f>IF(A185&lt;&gt;0,参数!$B$8,"")</f>
        <v/>
      </c>
      <c r="C185" s="43"/>
      <c r="D185" s="42"/>
      <c r="E185" s="43"/>
      <c r="F185" s="44"/>
      <c r="G185" s="42"/>
      <c r="H185" s="42"/>
      <c r="I185" s="38"/>
    </row>
    <row r="186" spans="1:9" s="39" customFormat="1" ht="15" customHeight="1">
      <c r="A186" s="46">
        <f>普货!A77</f>
        <v>0</v>
      </c>
      <c r="B186" s="437" t="str">
        <f>IF(A186&lt;&gt;0,参数!$B$8,"")</f>
        <v/>
      </c>
      <c r="C186" s="43"/>
      <c r="D186" s="42"/>
      <c r="E186" s="43"/>
      <c r="F186" s="44"/>
      <c r="G186" s="42"/>
      <c r="H186" s="42"/>
      <c r="I186" s="38"/>
    </row>
    <row r="187" spans="1:9" s="39" customFormat="1" ht="15" customHeight="1">
      <c r="A187" s="46">
        <f>普货!A78</f>
        <v>0</v>
      </c>
      <c r="B187" s="437" t="str">
        <f>IF(A187&lt;&gt;0,参数!$B$8,"")</f>
        <v/>
      </c>
      <c r="C187" s="43"/>
      <c r="D187" s="42"/>
      <c r="E187" s="43"/>
      <c r="F187" s="44"/>
      <c r="G187" s="42"/>
      <c r="H187" s="42"/>
      <c r="I187" s="38"/>
    </row>
    <row r="188" spans="1:9" s="39" customFormat="1" ht="15" customHeight="1">
      <c r="A188" s="46">
        <f>普货!A79</f>
        <v>0</v>
      </c>
      <c r="B188" s="437" t="str">
        <f>IF(A188&lt;&gt;0,参数!$B$8,"")</f>
        <v/>
      </c>
      <c r="C188" s="43"/>
      <c r="D188" s="42"/>
      <c r="E188" s="43"/>
      <c r="F188" s="44"/>
      <c r="G188" s="42"/>
      <c r="H188" s="42"/>
      <c r="I188" s="38"/>
    </row>
    <row r="189" spans="1:9" s="39" customFormat="1" ht="15" customHeight="1">
      <c r="A189" s="46">
        <f>普货!A80</f>
        <v>0</v>
      </c>
      <c r="B189" s="437" t="str">
        <f>IF(A189&lt;&gt;0,参数!$B$8,"")</f>
        <v/>
      </c>
      <c r="C189" s="43"/>
      <c r="D189" s="42"/>
      <c r="E189" s="43"/>
      <c r="F189" s="44"/>
      <c r="G189" s="42"/>
      <c r="H189" s="42"/>
      <c r="I189" s="38"/>
    </row>
    <row r="190" spans="1:9" s="39" customFormat="1" ht="15" customHeight="1">
      <c r="A190" s="46">
        <f>普货!A81</f>
        <v>0</v>
      </c>
      <c r="B190" s="437" t="str">
        <f>IF(A190&lt;&gt;0,参数!$B$8,"")</f>
        <v/>
      </c>
      <c r="C190" s="43"/>
      <c r="D190" s="42"/>
      <c r="E190" s="43"/>
      <c r="F190" s="44"/>
      <c r="G190" s="42"/>
      <c r="H190" s="42"/>
      <c r="I190" s="38"/>
    </row>
    <row r="191" spans="1:9" s="39" customFormat="1" ht="15" customHeight="1">
      <c r="A191" s="46">
        <f>普货!A82</f>
        <v>0</v>
      </c>
      <c r="B191" s="437" t="str">
        <f>IF(A191&lt;&gt;0,参数!$B$8,"")</f>
        <v/>
      </c>
      <c r="C191" s="43"/>
      <c r="D191" s="42"/>
      <c r="E191" s="43"/>
      <c r="F191" s="44"/>
      <c r="G191" s="42"/>
      <c r="H191" s="42"/>
      <c r="I191" s="38"/>
    </row>
    <row r="192" spans="1:9" s="39" customFormat="1" ht="15" customHeight="1">
      <c r="A192" s="46">
        <f>普货!A83</f>
        <v>0</v>
      </c>
      <c r="B192" s="437" t="str">
        <f>IF(A192&lt;&gt;0,参数!$B$8,"")</f>
        <v/>
      </c>
      <c r="C192" s="43"/>
      <c r="D192" s="42"/>
      <c r="E192" s="43"/>
      <c r="F192" s="44"/>
      <c r="G192" s="42"/>
      <c r="H192" s="42"/>
      <c r="I192" s="38"/>
    </row>
    <row r="193" spans="1:9" s="39" customFormat="1" ht="15" customHeight="1">
      <c r="A193" s="46">
        <f>普货!A84</f>
        <v>0</v>
      </c>
      <c r="B193" s="437" t="str">
        <f>IF(A193&lt;&gt;0,参数!$B$8,"")</f>
        <v/>
      </c>
      <c r="C193" s="43"/>
      <c r="D193" s="42"/>
      <c r="E193" s="43"/>
      <c r="F193" s="44"/>
      <c r="G193" s="42"/>
      <c r="H193" s="42"/>
      <c r="I193" s="38"/>
    </row>
    <row r="194" spans="1:9" s="39" customFormat="1" ht="15" customHeight="1">
      <c r="A194" s="46">
        <f>普货!A85</f>
        <v>0</v>
      </c>
      <c r="B194" s="437" t="str">
        <f>IF(A194&lt;&gt;0,参数!$B$8,"")</f>
        <v/>
      </c>
      <c r="C194" s="43"/>
      <c r="D194" s="42"/>
      <c r="E194" s="43"/>
      <c r="F194" s="44"/>
      <c r="G194" s="42"/>
      <c r="H194" s="42"/>
      <c r="I194" s="38"/>
    </row>
    <row r="195" spans="1:9" s="39" customFormat="1" ht="15" customHeight="1">
      <c r="A195" s="46">
        <f>普货!A86</f>
        <v>0</v>
      </c>
      <c r="B195" s="437" t="str">
        <f>IF(A195&lt;&gt;0,参数!$B$8,"")</f>
        <v/>
      </c>
      <c r="C195" s="43"/>
      <c r="D195" s="42"/>
      <c r="E195" s="43"/>
      <c r="F195" s="44"/>
      <c r="G195" s="42"/>
      <c r="H195" s="42"/>
      <c r="I195" s="38"/>
    </row>
    <row r="196" spans="1:9" s="39" customFormat="1" ht="15" customHeight="1">
      <c r="A196" s="46">
        <f>普货!A87</f>
        <v>0</v>
      </c>
      <c r="B196" s="437" t="str">
        <f>IF(A196&lt;&gt;0,参数!$B$8,"")</f>
        <v/>
      </c>
      <c r="C196" s="43"/>
      <c r="D196" s="42"/>
      <c r="E196" s="43"/>
      <c r="F196" s="44"/>
      <c r="G196" s="42"/>
      <c r="H196" s="42"/>
      <c r="I196" s="38"/>
    </row>
    <row r="197" spans="1:9" s="39" customFormat="1" ht="15" customHeight="1">
      <c r="A197" s="46">
        <f>普货!A88</f>
        <v>0</v>
      </c>
      <c r="B197" s="437" t="str">
        <f>IF(A197&lt;&gt;0,参数!$B$8,"")</f>
        <v/>
      </c>
      <c r="C197" s="43"/>
      <c r="D197" s="42"/>
      <c r="E197" s="43"/>
      <c r="F197" s="44"/>
      <c r="G197" s="42"/>
      <c r="H197" s="42"/>
      <c r="I197" s="38"/>
    </row>
    <row r="198" spans="1:9" s="39" customFormat="1" ht="15" customHeight="1">
      <c r="A198" s="46">
        <f>普货!A89</f>
        <v>0</v>
      </c>
      <c r="B198" s="437" t="str">
        <f>IF(A198&lt;&gt;0,参数!$B$8,"")</f>
        <v/>
      </c>
      <c r="C198" s="43"/>
      <c r="D198" s="42"/>
      <c r="E198" s="43"/>
      <c r="F198" s="44"/>
      <c r="G198" s="42"/>
      <c r="H198" s="42"/>
      <c r="I198" s="38"/>
    </row>
    <row r="199" spans="1:9" s="39" customFormat="1" ht="15" customHeight="1">
      <c r="A199" s="46">
        <f>普货!A90</f>
        <v>0</v>
      </c>
      <c r="B199" s="437" t="str">
        <f>IF(A199&lt;&gt;0,参数!$B$8,"")</f>
        <v/>
      </c>
      <c r="C199" s="43"/>
      <c r="D199" s="42"/>
      <c r="E199" s="43"/>
      <c r="F199" s="44"/>
      <c r="G199" s="42"/>
      <c r="H199" s="42"/>
      <c r="I199" s="38"/>
    </row>
    <row r="200" spans="1:9" s="39" customFormat="1" ht="15" customHeight="1">
      <c r="A200" s="46">
        <f>普货!A91</f>
        <v>0</v>
      </c>
      <c r="B200" s="437" t="str">
        <f>IF(A200&lt;&gt;0,参数!$B$8,"")</f>
        <v/>
      </c>
      <c r="C200" s="43"/>
      <c r="D200" s="42"/>
      <c r="E200" s="43"/>
      <c r="F200" s="44"/>
      <c r="G200" s="42"/>
      <c r="H200" s="42"/>
      <c r="I200" s="38"/>
    </row>
    <row r="201" spans="1:9" s="39" customFormat="1" ht="15" customHeight="1">
      <c r="A201" s="46">
        <f>普货!A92</f>
        <v>0</v>
      </c>
      <c r="B201" s="437" t="str">
        <f>IF(A201&lt;&gt;0,参数!$B$8,"")</f>
        <v/>
      </c>
      <c r="C201" s="43"/>
      <c r="D201" s="42"/>
      <c r="E201" s="43"/>
      <c r="F201" s="44"/>
      <c r="G201" s="42"/>
      <c r="H201" s="42"/>
      <c r="I201" s="38"/>
    </row>
    <row r="202" spans="1:9" s="39" customFormat="1" ht="15" customHeight="1">
      <c r="A202" s="46">
        <f>普货!A93</f>
        <v>0</v>
      </c>
      <c r="B202" s="437" t="str">
        <f>IF(A202&lt;&gt;0,参数!$B$8,"")</f>
        <v/>
      </c>
      <c r="C202" s="43"/>
      <c r="D202" s="42"/>
      <c r="E202" s="43"/>
      <c r="F202" s="44"/>
      <c r="G202" s="42"/>
      <c r="H202" s="42"/>
      <c r="I202" s="38"/>
    </row>
    <row r="203" spans="1:9" s="39" customFormat="1" ht="15" customHeight="1">
      <c r="A203" s="46">
        <f>普货!A94</f>
        <v>0</v>
      </c>
      <c r="B203" s="437" t="str">
        <f>IF(A203&lt;&gt;0,参数!$B$8,"")</f>
        <v/>
      </c>
      <c r="C203" s="43"/>
      <c r="D203" s="42"/>
      <c r="E203" s="43"/>
      <c r="F203" s="44"/>
      <c r="G203" s="42"/>
      <c r="H203" s="42"/>
      <c r="I203" s="38"/>
    </row>
    <row r="204" spans="1:9" s="39" customFormat="1" ht="15" customHeight="1">
      <c r="A204" s="46">
        <f>普货!A95</f>
        <v>0</v>
      </c>
      <c r="B204" s="437" t="str">
        <f>IF(A204&lt;&gt;0,参数!$B$8,"")</f>
        <v/>
      </c>
      <c r="C204" s="43"/>
      <c r="D204" s="42"/>
      <c r="E204" s="43"/>
      <c r="F204" s="44"/>
      <c r="G204" s="42"/>
      <c r="H204" s="42"/>
      <c r="I204" s="38"/>
    </row>
    <row r="205" spans="1:9" s="39" customFormat="1" ht="15" customHeight="1">
      <c r="A205" s="46">
        <f>普货!A96</f>
        <v>0</v>
      </c>
      <c r="B205" s="437" t="str">
        <f>IF(A205&lt;&gt;0,参数!$B$8,"")</f>
        <v/>
      </c>
      <c r="C205" s="43"/>
      <c r="D205" s="42"/>
      <c r="E205" s="43"/>
      <c r="F205" s="44"/>
      <c r="G205" s="42"/>
      <c r="H205" s="42"/>
      <c r="I205" s="38"/>
    </row>
    <row r="206" spans="1:9" s="39" customFormat="1" ht="15" customHeight="1">
      <c r="A206" s="46">
        <f>普货!A97</f>
        <v>0</v>
      </c>
      <c r="B206" s="437" t="str">
        <f>IF(A206&lt;&gt;0,参数!$B$8,"")</f>
        <v/>
      </c>
      <c r="C206" s="43"/>
      <c r="D206" s="42"/>
      <c r="E206" s="43"/>
      <c r="F206" s="44"/>
      <c r="G206" s="42"/>
      <c r="H206" s="42"/>
      <c r="I206" s="38"/>
    </row>
    <row r="207" spans="1:9" s="39" customFormat="1" ht="15" customHeight="1">
      <c r="A207" s="46">
        <f>普货!A98</f>
        <v>0</v>
      </c>
      <c r="B207" s="437" t="str">
        <f>IF(A207&lt;&gt;0,参数!$B$8,"")</f>
        <v/>
      </c>
      <c r="C207" s="43"/>
      <c r="D207" s="42"/>
      <c r="E207" s="43"/>
      <c r="F207" s="44"/>
      <c r="G207" s="42"/>
      <c r="H207" s="42"/>
      <c r="I207" s="38"/>
    </row>
    <row r="208" spans="1:9" s="39" customFormat="1" ht="15" customHeight="1">
      <c r="A208" s="46">
        <f>普货!A99</f>
        <v>0</v>
      </c>
      <c r="B208" s="437" t="str">
        <f>IF(A208&lt;&gt;0,参数!$B$8,"")</f>
        <v/>
      </c>
      <c r="C208" s="43"/>
      <c r="D208" s="42"/>
      <c r="E208" s="43"/>
      <c r="F208" s="44"/>
      <c r="G208" s="42"/>
      <c r="H208" s="42"/>
      <c r="I208" s="38"/>
    </row>
    <row r="209" spans="1:9" s="39" customFormat="1" ht="15" customHeight="1">
      <c r="A209" s="46">
        <f>普货!A100</f>
        <v>0</v>
      </c>
      <c r="B209" s="437" t="str">
        <f>IF(A209&lt;&gt;0,参数!$B$8,"")</f>
        <v/>
      </c>
      <c r="C209" s="43"/>
      <c r="D209" s="42"/>
      <c r="E209" s="43"/>
      <c r="F209" s="44"/>
      <c r="G209" s="42"/>
      <c r="H209" s="42"/>
      <c r="I209" s="38"/>
    </row>
    <row r="210" spans="1:9" s="39" customFormat="1" ht="15" customHeight="1">
      <c r="A210" s="46">
        <f>普货!A101</f>
        <v>0</v>
      </c>
      <c r="B210" s="437" t="str">
        <f>IF(A210&lt;&gt;0,参数!$B$8,"")</f>
        <v/>
      </c>
      <c r="C210" s="43"/>
      <c r="D210" s="42"/>
      <c r="E210" s="43"/>
      <c r="F210" s="44"/>
      <c r="G210" s="42"/>
      <c r="H210" s="42"/>
      <c r="I210" s="38"/>
    </row>
    <row r="211" spans="1:9" ht="15" customHeight="1">
      <c r="A211" s="30" t="s">
        <v>70</v>
      </c>
      <c r="B211" s="24"/>
      <c r="C211" s="24"/>
      <c r="D211" s="24"/>
      <c r="E211" s="24"/>
      <c r="F211" s="24"/>
      <c r="G211" s="24"/>
      <c r="H211" s="24"/>
      <c r="I211" s="11"/>
    </row>
    <row r="212" spans="1:9" ht="15" customHeight="1">
      <c r="A212" s="26" t="s">
        <v>146</v>
      </c>
      <c r="B212" s="6" t="s">
        <v>140</v>
      </c>
      <c r="C212" s="26" t="s">
        <v>151</v>
      </c>
      <c r="D212" s="26" t="s">
        <v>71</v>
      </c>
      <c r="E212" s="26" t="s">
        <v>149</v>
      </c>
      <c r="F212" s="36"/>
      <c r="G212" s="36"/>
      <c r="H212" s="36"/>
      <c r="I212" s="11"/>
    </row>
    <row r="213" spans="1:9" s="39" customFormat="1" ht="22.5">
      <c r="A213" s="50" t="str">
        <f>IF(OR(D7=0,F7=0),"0","0"&amp;数据表!C2)</f>
        <v>0</v>
      </c>
      <c r="B213" s="47" t="s">
        <v>181</v>
      </c>
      <c r="C213" s="436">
        <f>D7</f>
        <v>0</v>
      </c>
      <c r="D213" s="63">
        <f>F7</f>
        <v>119</v>
      </c>
      <c r="E213" s="37" t="s">
        <v>69</v>
      </c>
      <c r="F213" s="42"/>
      <c r="G213" s="42"/>
      <c r="H213" s="45"/>
      <c r="I213" s="38"/>
    </row>
    <row r="214" spans="1:9" s="39" customFormat="1" ht="15" customHeight="1">
      <c r="A214" s="46">
        <f>普货!A2</f>
        <v>0</v>
      </c>
      <c r="B214" s="47" t="str">
        <f>CLEAN(普货!B2)</f>
        <v/>
      </c>
      <c r="C214" s="436">
        <f>普货!C2</f>
        <v>0</v>
      </c>
      <c r="D214" s="63">
        <f>ROUND(普货!D2,2)</f>
        <v>0</v>
      </c>
      <c r="E214" s="37" t="s">
        <v>69</v>
      </c>
      <c r="F214" s="42"/>
      <c r="G214" s="42"/>
      <c r="H214" s="45"/>
      <c r="I214" s="38"/>
    </row>
    <row r="215" spans="1:9" s="39" customFormat="1" ht="15" customHeight="1">
      <c r="A215" s="46">
        <f>普货!A3</f>
        <v>0</v>
      </c>
      <c r="B215" s="47" t="str">
        <f>CLEAN(普货!B3)</f>
        <v/>
      </c>
      <c r="C215" s="436">
        <f>普货!C3</f>
        <v>0</v>
      </c>
      <c r="D215" s="63">
        <f>ROUND(普货!D3,2)</f>
        <v>0</v>
      </c>
      <c r="E215" s="37" t="s">
        <v>69</v>
      </c>
      <c r="F215" s="42"/>
      <c r="G215" s="42"/>
      <c r="H215" s="45"/>
      <c r="I215" s="38"/>
    </row>
    <row r="216" spans="1:9" s="39" customFormat="1" ht="15" customHeight="1">
      <c r="A216" s="46">
        <f>普货!A4</f>
        <v>0</v>
      </c>
      <c r="B216" s="47" t="str">
        <f>CLEAN(普货!B4)</f>
        <v/>
      </c>
      <c r="C216" s="436">
        <f>普货!C4</f>
        <v>0</v>
      </c>
      <c r="D216" s="63">
        <f>ROUND(普货!D4,2)</f>
        <v>0</v>
      </c>
      <c r="E216" s="37" t="s">
        <v>69</v>
      </c>
      <c r="F216" s="42"/>
      <c r="G216" s="42"/>
      <c r="H216" s="45"/>
      <c r="I216" s="38"/>
    </row>
    <row r="217" spans="1:9" s="39" customFormat="1" ht="15" customHeight="1">
      <c r="A217" s="46">
        <f>普货!A5</f>
        <v>0</v>
      </c>
      <c r="B217" s="47" t="str">
        <f>CLEAN(普货!B5)</f>
        <v/>
      </c>
      <c r="C217" s="436">
        <f>普货!C5</f>
        <v>0</v>
      </c>
      <c r="D217" s="63">
        <f>ROUND(普货!D5,2)</f>
        <v>0</v>
      </c>
      <c r="E217" s="37" t="s">
        <v>69</v>
      </c>
      <c r="F217" s="42"/>
      <c r="G217" s="42"/>
      <c r="H217" s="45"/>
      <c r="I217" s="38"/>
    </row>
    <row r="218" spans="1:9" s="39" customFormat="1" ht="15.95" customHeight="1">
      <c r="A218" s="46">
        <f>普货!A6</f>
        <v>0</v>
      </c>
      <c r="B218" s="47" t="str">
        <f>CLEAN(普货!B6)</f>
        <v/>
      </c>
      <c r="C218" s="436">
        <f>普货!C6</f>
        <v>0</v>
      </c>
      <c r="D218" s="63">
        <f>ROUND(普货!D6,2)</f>
        <v>0</v>
      </c>
      <c r="E218" s="37" t="s">
        <v>69</v>
      </c>
      <c r="F218" s="42"/>
      <c r="G218" s="42"/>
      <c r="H218" s="45"/>
      <c r="I218" s="38"/>
    </row>
    <row r="219" spans="1:9" s="39" customFormat="1" ht="15.95" customHeight="1">
      <c r="A219" s="46">
        <f>普货!A7</f>
        <v>0</v>
      </c>
      <c r="B219" s="47" t="str">
        <f>CLEAN(普货!B7)</f>
        <v/>
      </c>
      <c r="C219" s="436">
        <f>普货!C7</f>
        <v>0</v>
      </c>
      <c r="D219" s="63">
        <f>ROUND(普货!D7,2)</f>
        <v>0</v>
      </c>
      <c r="E219" s="37" t="s">
        <v>69</v>
      </c>
      <c r="F219" s="42"/>
      <c r="G219" s="42"/>
      <c r="H219" s="45"/>
      <c r="I219" s="38"/>
    </row>
    <row r="220" spans="1:9" s="39" customFormat="1" ht="15.95" customHeight="1">
      <c r="A220" s="46">
        <f>普货!A8</f>
        <v>0</v>
      </c>
      <c r="B220" s="47" t="str">
        <f>CLEAN(普货!B8)</f>
        <v/>
      </c>
      <c r="C220" s="436">
        <f>普货!C8</f>
        <v>0</v>
      </c>
      <c r="D220" s="63">
        <f>ROUND(普货!D8,2)</f>
        <v>0</v>
      </c>
      <c r="E220" s="37" t="s">
        <v>69</v>
      </c>
      <c r="F220" s="42"/>
      <c r="G220" s="42"/>
      <c r="H220" s="45"/>
      <c r="I220" s="38"/>
    </row>
    <row r="221" spans="1:9" s="39" customFormat="1" ht="15.95" customHeight="1">
      <c r="A221" s="46">
        <f>普货!A9</f>
        <v>0</v>
      </c>
      <c r="B221" s="47" t="str">
        <f>CLEAN(普货!B9)</f>
        <v/>
      </c>
      <c r="C221" s="436">
        <f>普货!C9</f>
        <v>0</v>
      </c>
      <c r="D221" s="63">
        <f>ROUND(普货!D9,2)</f>
        <v>0</v>
      </c>
      <c r="E221" s="37" t="s">
        <v>69</v>
      </c>
      <c r="F221" s="42"/>
      <c r="G221" s="42"/>
      <c r="H221" s="45"/>
      <c r="I221" s="38"/>
    </row>
    <row r="222" spans="1:9" s="39" customFormat="1" ht="15.95" customHeight="1">
      <c r="A222" s="46">
        <f>普货!A10</f>
        <v>0</v>
      </c>
      <c r="B222" s="47" t="str">
        <f>CLEAN(普货!B10)</f>
        <v/>
      </c>
      <c r="C222" s="436">
        <f>普货!C10</f>
        <v>0</v>
      </c>
      <c r="D222" s="63">
        <f>ROUND(普货!D10,2)</f>
        <v>0</v>
      </c>
      <c r="E222" s="37" t="s">
        <v>69</v>
      </c>
      <c r="F222" s="42"/>
      <c r="G222" s="42"/>
      <c r="H222" s="45"/>
      <c r="I222" s="38"/>
    </row>
    <row r="223" spans="1:9" s="39" customFormat="1" ht="15.95" customHeight="1">
      <c r="A223" s="46">
        <f>普货!A11</f>
        <v>0</v>
      </c>
      <c r="B223" s="47" t="str">
        <f>CLEAN(普货!B11)</f>
        <v/>
      </c>
      <c r="C223" s="436">
        <f>普货!C11</f>
        <v>0</v>
      </c>
      <c r="D223" s="63">
        <f>ROUND(普货!D11,2)</f>
        <v>0</v>
      </c>
      <c r="E223" s="37" t="s">
        <v>69</v>
      </c>
      <c r="F223" s="42"/>
      <c r="G223" s="42"/>
      <c r="H223" s="45"/>
      <c r="I223" s="38"/>
    </row>
    <row r="224" spans="1:9" s="39" customFormat="1" ht="15.95" customHeight="1">
      <c r="A224" s="46">
        <f>普货!A12</f>
        <v>0</v>
      </c>
      <c r="B224" s="47" t="str">
        <f>CLEAN(普货!B12)</f>
        <v/>
      </c>
      <c r="C224" s="436">
        <f>普货!C12</f>
        <v>0</v>
      </c>
      <c r="D224" s="63">
        <f>ROUND(普货!D12,2)</f>
        <v>0</v>
      </c>
      <c r="E224" s="37" t="s">
        <v>69</v>
      </c>
      <c r="F224" s="42"/>
      <c r="G224" s="42"/>
      <c r="H224" s="45"/>
      <c r="I224" s="38"/>
    </row>
    <row r="225" spans="1:9" s="39" customFormat="1" ht="15.95" customHeight="1">
      <c r="A225" s="46">
        <f>普货!A13</f>
        <v>0</v>
      </c>
      <c r="B225" s="47" t="str">
        <f>CLEAN(普货!B13)</f>
        <v/>
      </c>
      <c r="C225" s="436">
        <f>普货!C13</f>
        <v>0</v>
      </c>
      <c r="D225" s="63">
        <f>ROUND(普货!D13,2)</f>
        <v>0</v>
      </c>
      <c r="E225" s="37" t="s">
        <v>69</v>
      </c>
      <c r="F225" s="42"/>
      <c r="G225" s="42"/>
      <c r="H225" s="45"/>
      <c r="I225" s="38"/>
    </row>
    <row r="226" spans="1:9" s="39" customFormat="1" ht="15.95" customHeight="1">
      <c r="A226" s="46">
        <f>普货!A14</f>
        <v>0</v>
      </c>
      <c r="B226" s="47" t="str">
        <f>CLEAN(普货!B14)</f>
        <v/>
      </c>
      <c r="C226" s="436">
        <f>普货!C14</f>
        <v>0</v>
      </c>
      <c r="D226" s="63">
        <f>ROUND(普货!D14,2)</f>
        <v>0</v>
      </c>
      <c r="E226" s="37" t="s">
        <v>69</v>
      </c>
      <c r="F226" s="42"/>
      <c r="G226" s="42"/>
      <c r="H226" s="45"/>
      <c r="I226" s="38"/>
    </row>
    <row r="227" spans="1:9" s="39" customFormat="1" ht="15.95" customHeight="1">
      <c r="A227" s="46">
        <f>普货!A15</f>
        <v>0</v>
      </c>
      <c r="B227" s="47" t="str">
        <f>CLEAN(普货!B15)</f>
        <v/>
      </c>
      <c r="C227" s="436">
        <f>普货!C15</f>
        <v>0</v>
      </c>
      <c r="D227" s="63">
        <f>ROUND(普货!D15,2)</f>
        <v>0</v>
      </c>
      <c r="E227" s="37" t="s">
        <v>69</v>
      </c>
      <c r="F227" s="42"/>
      <c r="G227" s="42"/>
      <c r="H227" s="45"/>
      <c r="I227" s="38"/>
    </row>
    <row r="228" spans="1:9" s="39" customFormat="1" ht="15.95" customHeight="1">
      <c r="A228" s="46">
        <f>普货!A16</f>
        <v>0</v>
      </c>
      <c r="B228" s="47" t="str">
        <f>CLEAN(普货!B16)</f>
        <v/>
      </c>
      <c r="C228" s="436">
        <f>普货!C16</f>
        <v>0</v>
      </c>
      <c r="D228" s="63">
        <f>ROUND(普货!D16,2)</f>
        <v>0</v>
      </c>
      <c r="E228" s="37" t="s">
        <v>69</v>
      </c>
      <c r="F228" s="42"/>
      <c r="G228" s="42"/>
      <c r="H228" s="45"/>
      <c r="I228" s="38"/>
    </row>
    <row r="229" spans="1:9" s="39" customFormat="1" ht="15.95" customHeight="1">
      <c r="A229" s="46">
        <f>普货!A17</f>
        <v>0</v>
      </c>
      <c r="B229" s="47" t="str">
        <f>CLEAN(普货!B17)</f>
        <v/>
      </c>
      <c r="C229" s="436">
        <f>普货!C17</f>
        <v>0</v>
      </c>
      <c r="D229" s="63">
        <f>ROUND(普货!D17,2)</f>
        <v>0</v>
      </c>
      <c r="E229" s="37" t="s">
        <v>69</v>
      </c>
      <c r="F229" s="42"/>
      <c r="G229" s="42"/>
      <c r="H229" s="45"/>
      <c r="I229" s="38"/>
    </row>
    <row r="230" spans="1:9" s="39" customFormat="1" ht="15.95" customHeight="1">
      <c r="A230" s="46">
        <f>普货!A18</f>
        <v>0</v>
      </c>
      <c r="B230" s="47" t="str">
        <f>CLEAN(普货!B18)</f>
        <v/>
      </c>
      <c r="C230" s="436">
        <f>普货!C18</f>
        <v>0</v>
      </c>
      <c r="D230" s="63">
        <f>ROUND(普货!D18,2)</f>
        <v>0</v>
      </c>
      <c r="E230" s="37" t="s">
        <v>69</v>
      </c>
      <c r="F230" s="42"/>
      <c r="G230" s="42"/>
      <c r="H230" s="45"/>
      <c r="I230" s="38"/>
    </row>
    <row r="231" spans="1:9" s="39" customFormat="1" ht="15.95" customHeight="1">
      <c r="A231" s="46">
        <f>普货!A19</f>
        <v>0</v>
      </c>
      <c r="B231" s="47" t="str">
        <f>CLEAN(普货!B19)</f>
        <v/>
      </c>
      <c r="C231" s="436">
        <f>普货!C19</f>
        <v>0</v>
      </c>
      <c r="D231" s="63">
        <f>ROUND(普货!D19,2)</f>
        <v>0</v>
      </c>
      <c r="E231" s="37" t="s">
        <v>69</v>
      </c>
      <c r="F231" s="42"/>
      <c r="G231" s="42"/>
      <c r="H231" s="45"/>
      <c r="I231" s="38"/>
    </row>
    <row r="232" spans="1:9" s="39" customFormat="1" ht="15.95" customHeight="1">
      <c r="A232" s="46">
        <f>普货!A20</f>
        <v>0</v>
      </c>
      <c r="B232" s="47" t="str">
        <f>CLEAN(普货!B20)</f>
        <v/>
      </c>
      <c r="C232" s="436">
        <f>普货!C20</f>
        <v>0</v>
      </c>
      <c r="D232" s="63">
        <f>ROUND(普货!D20,2)</f>
        <v>0</v>
      </c>
      <c r="E232" s="37" t="s">
        <v>69</v>
      </c>
      <c r="F232" s="42"/>
      <c r="G232" s="42"/>
      <c r="H232" s="45"/>
      <c r="I232" s="38"/>
    </row>
    <row r="233" spans="1:9" s="39" customFormat="1" ht="15.95" customHeight="1">
      <c r="A233" s="46">
        <f>普货!A21</f>
        <v>0</v>
      </c>
      <c r="B233" s="47" t="str">
        <f>CLEAN(普货!B21)</f>
        <v/>
      </c>
      <c r="C233" s="436">
        <f>普货!C21</f>
        <v>0</v>
      </c>
      <c r="D233" s="63">
        <f>ROUND(普货!D21,2)</f>
        <v>0</v>
      </c>
      <c r="E233" s="37" t="s">
        <v>69</v>
      </c>
      <c r="F233" s="42"/>
      <c r="G233" s="42"/>
      <c r="H233" s="45"/>
      <c r="I233" s="38"/>
    </row>
    <row r="234" spans="1:9" s="39" customFormat="1" ht="15.95" customHeight="1">
      <c r="A234" s="46">
        <f>普货!A22</f>
        <v>0</v>
      </c>
      <c r="B234" s="47" t="str">
        <f>CLEAN(普货!B22)</f>
        <v/>
      </c>
      <c r="C234" s="436">
        <f>普货!C22</f>
        <v>0</v>
      </c>
      <c r="D234" s="63">
        <f>ROUND(普货!D22,2)</f>
        <v>0</v>
      </c>
      <c r="E234" s="37" t="s">
        <v>69</v>
      </c>
      <c r="F234" s="42"/>
      <c r="G234" s="42"/>
      <c r="H234" s="45"/>
      <c r="I234" s="38"/>
    </row>
    <row r="235" spans="1:9" s="39" customFormat="1" ht="15.95" customHeight="1">
      <c r="A235" s="46">
        <f>普货!A23</f>
        <v>0</v>
      </c>
      <c r="B235" s="47" t="str">
        <f>CLEAN(普货!B23)</f>
        <v/>
      </c>
      <c r="C235" s="436">
        <f>普货!C23</f>
        <v>0</v>
      </c>
      <c r="D235" s="63">
        <f>ROUND(普货!D23,2)</f>
        <v>0</v>
      </c>
      <c r="E235" s="37" t="s">
        <v>69</v>
      </c>
      <c r="F235" s="42"/>
      <c r="G235" s="42"/>
      <c r="H235" s="45"/>
      <c r="I235" s="38"/>
    </row>
    <row r="236" spans="1:9" s="39" customFormat="1" ht="15.95" customHeight="1">
      <c r="A236" s="46">
        <f>普货!A24</f>
        <v>0</v>
      </c>
      <c r="B236" s="47" t="str">
        <f>CLEAN(普货!B24)</f>
        <v/>
      </c>
      <c r="C236" s="436">
        <f>普货!C24</f>
        <v>0</v>
      </c>
      <c r="D236" s="63">
        <f>ROUND(普货!D24,2)</f>
        <v>0</v>
      </c>
      <c r="E236" s="37" t="s">
        <v>69</v>
      </c>
      <c r="F236" s="42"/>
      <c r="G236" s="42"/>
      <c r="H236" s="45"/>
      <c r="I236" s="38"/>
    </row>
    <row r="237" spans="1:9" s="39" customFormat="1" ht="15.95" customHeight="1">
      <c r="A237" s="46">
        <f>普货!A25</f>
        <v>0</v>
      </c>
      <c r="B237" s="47" t="str">
        <f>CLEAN(普货!B25)</f>
        <v/>
      </c>
      <c r="C237" s="436">
        <f>普货!C25</f>
        <v>0</v>
      </c>
      <c r="D237" s="63">
        <f>ROUND(普货!D25,2)</f>
        <v>0</v>
      </c>
      <c r="E237" s="37" t="s">
        <v>69</v>
      </c>
      <c r="F237" s="42"/>
      <c r="G237" s="42"/>
      <c r="H237" s="45"/>
      <c r="I237" s="38"/>
    </row>
    <row r="238" spans="1:9" s="39" customFormat="1" ht="15.95" customHeight="1">
      <c r="A238" s="46">
        <f>普货!A26</f>
        <v>0</v>
      </c>
      <c r="B238" s="47" t="str">
        <f>CLEAN(普货!B26)</f>
        <v/>
      </c>
      <c r="C238" s="436">
        <f>普货!C26</f>
        <v>0</v>
      </c>
      <c r="D238" s="63">
        <f>ROUND(普货!D26,2)</f>
        <v>0</v>
      </c>
      <c r="E238" s="37" t="s">
        <v>69</v>
      </c>
      <c r="F238" s="42"/>
      <c r="G238" s="42"/>
      <c r="H238" s="45"/>
      <c r="I238" s="38"/>
    </row>
    <row r="239" spans="1:9" s="39" customFormat="1" ht="15.95" customHeight="1">
      <c r="A239" s="46">
        <f>普货!A27</f>
        <v>0</v>
      </c>
      <c r="B239" s="47" t="str">
        <f>CLEAN(普货!B27)</f>
        <v/>
      </c>
      <c r="C239" s="436">
        <f>普货!C27</f>
        <v>0</v>
      </c>
      <c r="D239" s="63">
        <f>ROUND(普货!D27,2)</f>
        <v>0</v>
      </c>
      <c r="E239" s="37" t="s">
        <v>69</v>
      </c>
      <c r="F239" s="42"/>
      <c r="G239" s="42"/>
      <c r="H239" s="45"/>
      <c r="I239" s="38"/>
    </row>
    <row r="240" spans="1:9" s="39" customFormat="1" ht="15.95" customHeight="1">
      <c r="A240" s="46">
        <f>普货!A28</f>
        <v>0</v>
      </c>
      <c r="B240" s="47" t="str">
        <f>CLEAN(普货!B28)</f>
        <v/>
      </c>
      <c r="C240" s="436">
        <f>普货!C28</f>
        <v>0</v>
      </c>
      <c r="D240" s="63">
        <f>ROUND(普货!D28,2)</f>
        <v>0</v>
      </c>
      <c r="E240" s="37" t="s">
        <v>69</v>
      </c>
      <c r="F240" s="42"/>
      <c r="G240" s="42"/>
      <c r="H240" s="45"/>
      <c r="I240" s="38"/>
    </row>
    <row r="241" spans="1:9" s="39" customFormat="1" ht="15.95" customHeight="1">
      <c r="A241" s="46">
        <f>普货!A29</f>
        <v>0</v>
      </c>
      <c r="B241" s="47" t="str">
        <f>CLEAN(普货!B29)</f>
        <v/>
      </c>
      <c r="C241" s="436">
        <f>普货!C29</f>
        <v>0</v>
      </c>
      <c r="D241" s="63">
        <f>ROUND(普货!D29,2)</f>
        <v>0</v>
      </c>
      <c r="E241" s="37" t="s">
        <v>69</v>
      </c>
      <c r="F241" s="42"/>
      <c r="G241" s="42"/>
      <c r="H241" s="45"/>
      <c r="I241" s="38"/>
    </row>
    <row r="242" spans="1:9" s="39" customFormat="1" ht="15.95" customHeight="1">
      <c r="A242" s="46">
        <f>普货!A30</f>
        <v>0</v>
      </c>
      <c r="B242" s="47" t="str">
        <f>CLEAN(普货!B30)</f>
        <v/>
      </c>
      <c r="C242" s="436">
        <f>普货!C30</f>
        <v>0</v>
      </c>
      <c r="D242" s="63">
        <f>ROUND(普货!D30,2)</f>
        <v>0</v>
      </c>
      <c r="E242" s="37" t="s">
        <v>69</v>
      </c>
      <c r="F242" s="42"/>
      <c r="G242" s="42"/>
      <c r="H242" s="45"/>
      <c r="I242" s="38"/>
    </row>
    <row r="243" spans="1:9" s="39" customFormat="1" ht="15.95" customHeight="1">
      <c r="A243" s="46">
        <f>普货!A31</f>
        <v>0</v>
      </c>
      <c r="B243" s="47" t="str">
        <f>CLEAN(普货!B31)</f>
        <v/>
      </c>
      <c r="C243" s="436">
        <f>普货!C31</f>
        <v>0</v>
      </c>
      <c r="D243" s="63">
        <f>ROUND(普货!D31,2)</f>
        <v>0</v>
      </c>
      <c r="E243" s="37" t="s">
        <v>69</v>
      </c>
      <c r="F243" s="42"/>
      <c r="G243" s="42"/>
      <c r="H243" s="45"/>
      <c r="I243" s="38"/>
    </row>
    <row r="244" spans="1:9" s="39" customFormat="1" ht="15.95" customHeight="1">
      <c r="A244" s="46">
        <f>普货!A32</f>
        <v>0</v>
      </c>
      <c r="B244" s="47" t="str">
        <f>CLEAN(普货!B32)</f>
        <v/>
      </c>
      <c r="C244" s="436">
        <f>普货!C32</f>
        <v>0</v>
      </c>
      <c r="D244" s="63">
        <f>ROUND(普货!D32,2)</f>
        <v>0</v>
      </c>
      <c r="E244" s="37" t="s">
        <v>69</v>
      </c>
      <c r="F244" s="42"/>
      <c r="G244" s="42"/>
      <c r="H244" s="45"/>
      <c r="I244" s="38"/>
    </row>
    <row r="245" spans="1:9" s="39" customFormat="1" ht="15.95" customHeight="1">
      <c r="A245" s="46">
        <f>普货!A33</f>
        <v>0</v>
      </c>
      <c r="B245" s="47" t="str">
        <f>CLEAN(普货!B33)</f>
        <v/>
      </c>
      <c r="C245" s="436">
        <f>普货!C33</f>
        <v>0</v>
      </c>
      <c r="D245" s="63">
        <f>ROUND(普货!D33,2)</f>
        <v>0</v>
      </c>
      <c r="E245" s="37" t="s">
        <v>69</v>
      </c>
      <c r="F245" s="42"/>
      <c r="G245" s="42"/>
      <c r="H245" s="45"/>
      <c r="I245" s="38"/>
    </row>
    <row r="246" spans="1:9" s="39" customFormat="1" ht="15.95" customHeight="1">
      <c r="A246" s="46">
        <f>普货!A34</f>
        <v>0</v>
      </c>
      <c r="B246" s="47" t="str">
        <f>CLEAN(普货!B34)</f>
        <v/>
      </c>
      <c r="C246" s="436">
        <f>普货!C34</f>
        <v>0</v>
      </c>
      <c r="D246" s="63">
        <f>ROUND(普货!D34,2)</f>
        <v>0</v>
      </c>
      <c r="E246" s="37" t="s">
        <v>69</v>
      </c>
      <c r="F246" s="42"/>
      <c r="G246" s="42"/>
      <c r="H246" s="45"/>
      <c r="I246" s="38"/>
    </row>
    <row r="247" spans="1:9" s="39" customFormat="1" ht="15.95" customHeight="1">
      <c r="A247" s="46">
        <f>普货!A35</f>
        <v>0</v>
      </c>
      <c r="B247" s="47" t="str">
        <f>CLEAN(普货!B35)</f>
        <v/>
      </c>
      <c r="C247" s="436">
        <f>普货!C35</f>
        <v>0</v>
      </c>
      <c r="D247" s="63">
        <f>ROUND(普货!D35,2)</f>
        <v>0</v>
      </c>
      <c r="E247" s="37" t="s">
        <v>69</v>
      </c>
      <c r="F247" s="42"/>
      <c r="G247" s="42"/>
      <c r="H247" s="45"/>
      <c r="I247" s="38"/>
    </row>
    <row r="248" spans="1:9" s="39" customFormat="1" ht="15.95" customHeight="1">
      <c r="A248" s="46">
        <f>普货!A36</f>
        <v>0</v>
      </c>
      <c r="B248" s="47" t="str">
        <f>CLEAN(普货!B36)</f>
        <v/>
      </c>
      <c r="C248" s="436">
        <f>普货!C36</f>
        <v>0</v>
      </c>
      <c r="D248" s="63">
        <f>ROUND(普货!D36,2)</f>
        <v>0</v>
      </c>
      <c r="E248" s="37" t="s">
        <v>69</v>
      </c>
      <c r="F248" s="42"/>
      <c r="G248" s="42"/>
      <c r="H248" s="45"/>
      <c r="I248" s="38"/>
    </row>
    <row r="249" spans="1:9" s="39" customFormat="1" ht="15.95" customHeight="1">
      <c r="A249" s="46">
        <f>普货!A37</f>
        <v>0</v>
      </c>
      <c r="B249" s="47" t="str">
        <f>CLEAN(普货!B37)</f>
        <v/>
      </c>
      <c r="C249" s="436">
        <f>普货!C37</f>
        <v>0</v>
      </c>
      <c r="D249" s="63">
        <f>ROUND(普货!D37,2)</f>
        <v>0</v>
      </c>
      <c r="E249" s="37" t="s">
        <v>69</v>
      </c>
      <c r="F249" s="42"/>
      <c r="G249" s="42"/>
      <c r="H249" s="45"/>
      <c r="I249" s="38"/>
    </row>
    <row r="250" spans="1:9" s="39" customFormat="1" ht="15.95" customHeight="1">
      <c r="A250" s="46">
        <f>普货!A38</f>
        <v>0</v>
      </c>
      <c r="B250" s="47" t="str">
        <f>CLEAN(普货!B38)</f>
        <v/>
      </c>
      <c r="C250" s="436">
        <f>普货!C38</f>
        <v>0</v>
      </c>
      <c r="D250" s="63">
        <f>ROUND(普货!D38,2)</f>
        <v>0</v>
      </c>
      <c r="E250" s="37" t="s">
        <v>69</v>
      </c>
      <c r="F250" s="42"/>
      <c r="G250" s="42"/>
      <c r="H250" s="45"/>
      <c r="I250" s="38"/>
    </row>
    <row r="251" spans="1:9" s="39" customFormat="1" ht="15.95" customHeight="1">
      <c r="A251" s="46">
        <f>普货!A39</f>
        <v>0</v>
      </c>
      <c r="B251" s="47" t="str">
        <f>CLEAN(普货!B39)</f>
        <v/>
      </c>
      <c r="C251" s="436">
        <f>普货!C39</f>
        <v>0</v>
      </c>
      <c r="D251" s="63">
        <f>ROUND(普货!D39,2)</f>
        <v>0</v>
      </c>
      <c r="E251" s="37" t="s">
        <v>69</v>
      </c>
      <c r="F251" s="42"/>
      <c r="G251" s="42"/>
      <c r="H251" s="45"/>
      <c r="I251" s="38"/>
    </row>
    <row r="252" spans="1:9" s="39" customFormat="1" ht="15.95" customHeight="1">
      <c r="A252" s="46">
        <f>普货!A40</f>
        <v>0</v>
      </c>
      <c r="B252" s="47" t="str">
        <f>CLEAN(普货!B40)</f>
        <v/>
      </c>
      <c r="C252" s="436">
        <f>普货!C40</f>
        <v>0</v>
      </c>
      <c r="D252" s="63">
        <f>ROUND(普货!D40,2)</f>
        <v>0</v>
      </c>
      <c r="E252" s="37" t="s">
        <v>69</v>
      </c>
      <c r="F252" s="42"/>
      <c r="G252" s="42"/>
      <c r="H252" s="45"/>
      <c r="I252" s="38"/>
    </row>
    <row r="253" spans="1:9" s="39" customFormat="1" ht="15.95" customHeight="1">
      <c r="A253" s="46">
        <f>普货!A41</f>
        <v>0</v>
      </c>
      <c r="B253" s="47" t="str">
        <f>CLEAN(普货!B41)</f>
        <v/>
      </c>
      <c r="C253" s="436">
        <f>普货!C41</f>
        <v>0</v>
      </c>
      <c r="D253" s="63">
        <f>ROUND(普货!D41,2)</f>
        <v>0</v>
      </c>
      <c r="E253" s="37" t="s">
        <v>69</v>
      </c>
      <c r="F253" s="42"/>
      <c r="G253" s="42"/>
      <c r="H253" s="45"/>
      <c r="I253" s="38"/>
    </row>
    <row r="254" spans="1:9" s="39" customFormat="1" ht="15.95" customHeight="1">
      <c r="A254" s="46">
        <f>普货!A42</f>
        <v>0</v>
      </c>
      <c r="B254" s="47" t="str">
        <f>CLEAN(普货!B42)</f>
        <v/>
      </c>
      <c r="C254" s="436">
        <f>普货!C42</f>
        <v>0</v>
      </c>
      <c r="D254" s="63">
        <f>ROUND(普货!D42,2)</f>
        <v>0</v>
      </c>
      <c r="E254" s="37" t="s">
        <v>69</v>
      </c>
      <c r="F254" s="42"/>
      <c r="G254" s="42"/>
      <c r="H254" s="45"/>
      <c r="I254" s="38"/>
    </row>
    <row r="255" spans="1:9" s="39" customFormat="1" ht="15.95" customHeight="1">
      <c r="A255" s="46">
        <f>普货!A43</f>
        <v>0</v>
      </c>
      <c r="B255" s="47" t="str">
        <f>CLEAN(普货!B43)</f>
        <v/>
      </c>
      <c r="C255" s="436">
        <f>普货!C43</f>
        <v>0</v>
      </c>
      <c r="D255" s="63">
        <f>ROUND(普货!D43,2)</f>
        <v>0</v>
      </c>
      <c r="E255" s="37" t="s">
        <v>69</v>
      </c>
      <c r="F255" s="42"/>
      <c r="G255" s="42"/>
      <c r="H255" s="45"/>
      <c r="I255" s="38"/>
    </row>
    <row r="256" spans="1:9" s="39" customFormat="1" ht="15.95" customHeight="1">
      <c r="A256" s="46">
        <f>普货!A44</f>
        <v>0</v>
      </c>
      <c r="B256" s="47" t="str">
        <f>CLEAN(普货!B44)</f>
        <v/>
      </c>
      <c r="C256" s="436">
        <f>普货!C44</f>
        <v>0</v>
      </c>
      <c r="D256" s="63">
        <f>ROUND(普货!D44,2)</f>
        <v>0</v>
      </c>
      <c r="E256" s="37" t="s">
        <v>69</v>
      </c>
      <c r="F256" s="42"/>
      <c r="G256" s="42"/>
      <c r="H256" s="45"/>
      <c r="I256" s="38"/>
    </row>
    <row r="257" spans="1:9" s="39" customFormat="1" ht="15.95" customHeight="1">
      <c r="A257" s="46">
        <f>普货!A45</f>
        <v>0</v>
      </c>
      <c r="B257" s="47" t="str">
        <f>CLEAN(普货!B45)</f>
        <v/>
      </c>
      <c r="C257" s="436">
        <f>普货!C45</f>
        <v>0</v>
      </c>
      <c r="D257" s="63">
        <f>ROUND(普货!D45,2)</f>
        <v>0</v>
      </c>
      <c r="E257" s="37" t="s">
        <v>69</v>
      </c>
      <c r="F257" s="42"/>
      <c r="G257" s="42"/>
      <c r="H257" s="45"/>
      <c r="I257" s="38"/>
    </row>
    <row r="258" spans="1:9" s="39" customFormat="1" ht="15.95" customHeight="1">
      <c r="A258" s="46">
        <f>普货!A46</f>
        <v>0</v>
      </c>
      <c r="B258" s="47" t="str">
        <f>CLEAN(普货!B46)</f>
        <v/>
      </c>
      <c r="C258" s="436">
        <f>普货!C46</f>
        <v>0</v>
      </c>
      <c r="D258" s="63">
        <f>ROUND(普货!D46,2)</f>
        <v>0</v>
      </c>
      <c r="E258" s="37" t="s">
        <v>69</v>
      </c>
      <c r="F258" s="42"/>
      <c r="G258" s="42"/>
      <c r="H258" s="45"/>
      <c r="I258" s="38"/>
    </row>
    <row r="259" spans="1:9" s="39" customFormat="1" ht="15.95" customHeight="1">
      <c r="A259" s="46">
        <f>普货!A47</f>
        <v>0</v>
      </c>
      <c r="B259" s="47" t="str">
        <f>CLEAN(普货!B47)</f>
        <v/>
      </c>
      <c r="C259" s="436">
        <f>普货!C47</f>
        <v>0</v>
      </c>
      <c r="D259" s="63">
        <f>ROUND(普货!D47,2)</f>
        <v>0</v>
      </c>
      <c r="E259" s="37" t="s">
        <v>69</v>
      </c>
      <c r="F259" s="42"/>
      <c r="G259" s="42"/>
      <c r="H259" s="45"/>
      <c r="I259" s="38"/>
    </row>
    <row r="260" spans="1:9" s="39" customFormat="1" ht="15.95" customHeight="1">
      <c r="A260" s="46">
        <f>普货!A48</f>
        <v>0</v>
      </c>
      <c r="B260" s="47" t="str">
        <f>CLEAN(普货!B48)</f>
        <v/>
      </c>
      <c r="C260" s="436">
        <f>普货!C48</f>
        <v>0</v>
      </c>
      <c r="D260" s="63">
        <f>ROUND(普货!D48,2)</f>
        <v>0</v>
      </c>
      <c r="E260" s="37" t="s">
        <v>69</v>
      </c>
      <c r="F260" s="42"/>
      <c r="G260" s="42"/>
      <c r="H260" s="45"/>
      <c r="I260" s="38"/>
    </row>
    <row r="261" spans="1:9" s="39" customFormat="1" ht="15.95" customHeight="1">
      <c r="A261" s="46">
        <f>普货!A49</f>
        <v>0</v>
      </c>
      <c r="B261" s="47" t="str">
        <f>CLEAN(普货!B49)</f>
        <v/>
      </c>
      <c r="C261" s="436">
        <f>普货!C49</f>
        <v>0</v>
      </c>
      <c r="D261" s="63">
        <f>ROUND(普货!D49,2)</f>
        <v>0</v>
      </c>
      <c r="E261" s="37" t="s">
        <v>69</v>
      </c>
      <c r="F261" s="42"/>
      <c r="G261" s="42"/>
      <c r="H261" s="45"/>
      <c r="I261" s="38"/>
    </row>
    <row r="262" spans="1:9" s="39" customFormat="1" ht="15.95" customHeight="1">
      <c r="A262" s="46">
        <f>普货!A50</f>
        <v>0</v>
      </c>
      <c r="B262" s="47" t="str">
        <f>CLEAN(普货!B50)</f>
        <v/>
      </c>
      <c r="C262" s="436">
        <f>普货!C50</f>
        <v>0</v>
      </c>
      <c r="D262" s="63">
        <f>ROUND(普货!D50,2)</f>
        <v>0</v>
      </c>
      <c r="E262" s="37" t="s">
        <v>69</v>
      </c>
      <c r="F262" s="42"/>
      <c r="G262" s="42"/>
      <c r="H262" s="45"/>
      <c r="I262" s="38"/>
    </row>
    <row r="263" spans="1:9" s="39" customFormat="1" ht="15.95" customHeight="1">
      <c r="A263" s="46">
        <f>普货!A51</f>
        <v>0</v>
      </c>
      <c r="B263" s="47" t="str">
        <f>CLEAN(普货!B51)</f>
        <v/>
      </c>
      <c r="C263" s="436">
        <f>普货!C51</f>
        <v>0</v>
      </c>
      <c r="D263" s="63">
        <f>ROUND(普货!D51,2)</f>
        <v>0</v>
      </c>
      <c r="E263" s="37" t="s">
        <v>69</v>
      </c>
      <c r="F263" s="42"/>
      <c r="G263" s="42"/>
      <c r="H263" s="45"/>
      <c r="I263" s="38"/>
    </row>
    <row r="264" spans="1:9" s="39" customFormat="1" ht="15.95" customHeight="1">
      <c r="A264" s="46">
        <f>普货!A52</f>
        <v>0</v>
      </c>
      <c r="B264" s="47" t="str">
        <f>CLEAN(普货!B52)</f>
        <v/>
      </c>
      <c r="C264" s="436">
        <f>普货!C52</f>
        <v>0</v>
      </c>
      <c r="D264" s="63">
        <f>ROUND(普货!D52,2)</f>
        <v>0</v>
      </c>
      <c r="E264" s="37" t="s">
        <v>69</v>
      </c>
      <c r="F264" s="42"/>
      <c r="G264" s="42"/>
      <c r="H264" s="45"/>
      <c r="I264" s="38"/>
    </row>
    <row r="265" spans="1:9" s="39" customFormat="1" ht="15.95" customHeight="1">
      <c r="A265" s="46">
        <f>普货!A53</f>
        <v>0</v>
      </c>
      <c r="B265" s="47" t="str">
        <f>CLEAN(普货!B53)</f>
        <v/>
      </c>
      <c r="C265" s="436">
        <f>普货!C53</f>
        <v>0</v>
      </c>
      <c r="D265" s="63">
        <f>ROUND(普货!D53,2)</f>
        <v>0</v>
      </c>
      <c r="E265" s="37" t="s">
        <v>69</v>
      </c>
      <c r="F265" s="42"/>
      <c r="G265" s="42"/>
      <c r="H265" s="45"/>
      <c r="I265" s="38"/>
    </row>
    <row r="266" spans="1:9" s="39" customFormat="1" ht="15.95" customHeight="1">
      <c r="A266" s="46">
        <f>普货!A54</f>
        <v>0</v>
      </c>
      <c r="B266" s="47" t="str">
        <f>CLEAN(普货!B54)</f>
        <v/>
      </c>
      <c r="C266" s="436">
        <f>普货!C54</f>
        <v>0</v>
      </c>
      <c r="D266" s="63">
        <f>ROUND(普货!D54,2)</f>
        <v>0</v>
      </c>
      <c r="E266" s="37" t="s">
        <v>69</v>
      </c>
      <c r="F266" s="42"/>
      <c r="G266" s="42"/>
      <c r="H266" s="45"/>
      <c r="I266" s="38"/>
    </row>
    <row r="267" spans="1:9" s="39" customFormat="1" ht="15.95" customHeight="1">
      <c r="A267" s="46">
        <f>普货!A55</f>
        <v>0</v>
      </c>
      <c r="B267" s="47" t="str">
        <f>CLEAN(普货!B55)</f>
        <v/>
      </c>
      <c r="C267" s="436">
        <f>普货!C55</f>
        <v>0</v>
      </c>
      <c r="D267" s="63">
        <f>ROUND(普货!D55,2)</f>
        <v>0</v>
      </c>
      <c r="E267" s="37" t="s">
        <v>69</v>
      </c>
      <c r="F267" s="42"/>
      <c r="G267" s="42"/>
      <c r="H267" s="45"/>
      <c r="I267" s="38"/>
    </row>
    <row r="268" spans="1:9" s="39" customFormat="1" ht="15.95" customHeight="1">
      <c r="A268" s="46">
        <f>普货!A56</f>
        <v>0</v>
      </c>
      <c r="B268" s="47" t="str">
        <f>CLEAN(普货!B56)</f>
        <v/>
      </c>
      <c r="C268" s="436">
        <f>普货!C56</f>
        <v>0</v>
      </c>
      <c r="D268" s="63">
        <f>ROUND(普货!D56,2)</f>
        <v>0</v>
      </c>
      <c r="E268" s="37" t="s">
        <v>69</v>
      </c>
      <c r="F268" s="42"/>
      <c r="G268" s="42"/>
      <c r="H268" s="45"/>
      <c r="I268" s="38"/>
    </row>
    <row r="269" spans="1:9" s="39" customFormat="1" ht="15.95" customHeight="1">
      <c r="A269" s="46">
        <f>普货!A57</f>
        <v>0</v>
      </c>
      <c r="B269" s="47" t="str">
        <f>CLEAN(普货!B57)</f>
        <v/>
      </c>
      <c r="C269" s="436">
        <f>普货!C57</f>
        <v>0</v>
      </c>
      <c r="D269" s="63">
        <f>ROUND(普货!D57,2)</f>
        <v>0</v>
      </c>
      <c r="E269" s="37" t="s">
        <v>69</v>
      </c>
      <c r="F269" s="42"/>
      <c r="G269" s="42"/>
      <c r="H269" s="45"/>
      <c r="I269" s="38"/>
    </row>
    <row r="270" spans="1:9" s="39" customFormat="1" ht="15.95" customHeight="1">
      <c r="A270" s="46">
        <f>普货!A58</f>
        <v>0</v>
      </c>
      <c r="B270" s="47" t="str">
        <f>CLEAN(普货!B58)</f>
        <v/>
      </c>
      <c r="C270" s="436">
        <f>普货!C58</f>
        <v>0</v>
      </c>
      <c r="D270" s="63">
        <f>ROUND(普货!D58,2)</f>
        <v>0</v>
      </c>
      <c r="E270" s="37" t="s">
        <v>69</v>
      </c>
      <c r="F270" s="42"/>
      <c r="G270" s="42"/>
      <c r="H270" s="45"/>
      <c r="I270" s="38"/>
    </row>
    <row r="271" spans="1:9" s="39" customFormat="1" ht="15.95" customHeight="1">
      <c r="A271" s="46">
        <f>普货!A59</f>
        <v>0</v>
      </c>
      <c r="B271" s="47" t="str">
        <f>CLEAN(普货!B59)</f>
        <v/>
      </c>
      <c r="C271" s="436">
        <f>普货!C59</f>
        <v>0</v>
      </c>
      <c r="D271" s="63">
        <f>ROUND(普货!D59,2)</f>
        <v>0</v>
      </c>
      <c r="E271" s="37" t="s">
        <v>69</v>
      </c>
      <c r="F271" s="42"/>
      <c r="G271" s="42"/>
      <c r="H271" s="45"/>
      <c r="I271" s="38"/>
    </row>
    <row r="272" spans="1:9" s="39" customFormat="1" ht="15.95" customHeight="1">
      <c r="A272" s="46">
        <f>普货!A60</f>
        <v>0</v>
      </c>
      <c r="B272" s="47" t="str">
        <f>CLEAN(普货!B60)</f>
        <v/>
      </c>
      <c r="C272" s="436">
        <f>普货!C60</f>
        <v>0</v>
      </c>
      <c r="D272" s="63">
        <f>ROUND(普货!D60,2)</f>
        <v>0</v>
      </c>
      <c r="E272" s="37" t="s">
        <v>69</v>
      </c>
      <c r="F272" s="42"/>
      <c r="G272" s="42"/>
      <c r="H272" s="45"/>
      <c r="I272" s="38"/>
    </row>
    <row r="273" spans="1:9" s="39" customFormat="1" ht="15.95" customHeight="1">
      <c r="A273" s="46">
        <f>普货!A61</f>
        <v>0</v>
      </c>
      <c r="B273" s="47" t="str">
        <f>CLEAN(普货!B61)</f>
        <v/>
      </c>
      <c r="C273" s="436">
        <f>普货!C61</f>
        <v>0</v>
      </c>
      <c r="D273" s="63">
        <f>ROUND(普货!D61,2)</f>
        <v>0</v>
      </c>
      <c r="E273" s="37" t="s">
        <v>69</v>
      </c>
      <c r="F273" s="42"/>
      <c r="G273" s="42"/>
      <c r="H273" s="45"/>
      <c r="I273" s="38"/>
    </row>
    <row r="274" spans="1:9" s="39" customFormat="1" ht="15.95" customHeight="1">
      <c r="A274" s="46">
        <f>普货!A62</f>
        <v>0</v>
      </c>
      <c r="B274" s="47" t="str">
        <f>CLEAN(普货!B62)</f>
        <v/>
      </c>
      <c r="C274" s="436">
        <f>普货!C62</f>
        <v>0</v>
      </c>
      <c r="D274" s="63">
        <f>ROUND(普货!D62,2)</f>
        <v>0</v>
      </c>
      <c r="E274" s="37" t="s">
        <v>69</v>
      </c>
      <c r="F274" s="42"/>
      <c r="G274" s="42"/>
      <c r="H274" s="45"/>
      <c r="I274" s="38"/>
    </row>
    <row r="275" spans="1:9" s="39" customFormat="1" ht="15.95" customHeight="1">
      <c r="A275" s="46">
        <f>普货!A63</f>
        <v>0</v>
      </c>
      <c r="B275" s="47" t="str">
        <f>CLEAN(普货!B63)</f>
        <v/>
      </c>
      <c r="C275" s="436">
        <f>普货!C63</f>
        <v>0</v>
      </c>
      <c r="D275" s="63">
        <f>ROUND(普货!D63,2)</f>
        <v>0</v>
      </c>
      <c r="E275" s="37" t="s">
        <v>69</v>
      </c>
      <c r="F275" s="42"/>
      <c r="G275" s="42"/>
      <c r="H275" s="45"/>
      <c r="I275" s="38"/>
    </row>
    <row r="276" spans="1:9" s="39" customFormat="1" ht="15.95" customHeight="1">
      <c r="A276" s="46">
        <f>普货!A64</f>
        <v>0</v>
      </c>
      <c r="B276" s="47" t="str">
        <f>CLEAN(普货!B64)</f>
        <v/>
      </c>
      <c r="C276" s="436">
        <f>普货!C64</f>
        <v>0</v>
      </c>
      <c r="D276" s="63">
        <f>ROUND(普货!D64,2)</f>
        <v>0</v>
      </c>
      <c r="E276" s="37" t="s">
        <v>69</v>
      </c>
      <c r="F276" s="42"/>
      <c r="G276" s="42"/>
      <c r="H276" s="45"/>
      <c r="I276" s="38"/>
    </row>
    <row r="277" spans="1:9" s="39" customFormat="1" ht="15.95" customHeight="1">
      <c r="A277" s="46">
        <f>普货!A65</f>
        <v>0</v>
      </c>
      <c r="B277" s="47" t="str">
        <f>CLEAN(普货!B65)</f>
        <v/>
      </c>
      <c r="C277" s="436">
        <f>普货!C65</f>
        <v>0</v>
      </c>
      <c r="D277" s="63">
        <f>ROUND(普货!D65,2)</f>
        <v>0</v>
      </c>
      <c r="E277" s="37" t="s">
        <v>69</v>
      </c>
      <c r="F277" s="42"/>
      <c r="G277" s="42"/>
      <c r="H277" s="45"/>
      <c r="I277" s="38"/>
    </row>
    <row r="278" spans="1:9" s="39" customFormat="1" ht="15.95" customHeight="1">
      <c r="A278" s="46">
        <f>普货!A66</f>
        <v>0</v>
      </c>
      <c r="B278" s="47" t="str">
        <f>CLEAN(普货!B66)</f>
        <v/>
      </c>
      <c r="C278" s="436">
        <f>普货!C66</f>
        <v>0</v>
      </c>
      <c r="D278" s="63">
        <f>ROUND(普货!D66,2)</f>
        <v>0</v>
      </c>
      <c r="E278" s="37" t="s">
        <v>69</v>
      </c>
      <c r="F278" s="42"/>
      <c r="G278" s="42"/>
      <c r="H278" s="45"/>
      <c r="I278" s="38"/>
    </row>
    <row r="279" spans="1:9" s="39" customFormat="1" ht="15.95" customHeight="1">
      <c r="A279" s="46">
        <f>普货!A67</f>
        <v>0</v>
      </c>
      <c r="B279" s="47" t="str">
        <f>CLEAN(普货!B67)</f>
        <v/>
      </c>
      <c r="C279" s="436">
        <f>普货!C67</f>
        <v>0</v>
      </c>
      <c r="D279" s="63">
        <f>ROUND(普货!D67,2)</f>
        <v>0</v>
      </c>
      <c r="E279" s="37" t="s">
        <v>69</v>
      </c>
      <c r="F279" s="42"/>
      <c r="G279" s="42"/>
      <c r="H279" s="45"/>
      <c r="I279" s="38"/>
    </row>
    <row r="280" spans="1:9" s="39" customFormat="1" ht="15.95" customHeight="1">
      <c r="A280" s="46">
        <f>普货!A68</f>
        <v>0</v>
      </c>
      <c r="B280" s="47" t="str">
        <f>CLEAN(普货!B68)</f>
        <v/>
      </c>
      <c r="C280" s="436">
        <f>普货!C68</f>
        <v>0</v>
      </c>
      <c r="D280" s="63">
        <f>ROUND(普货!D68,2)</f>
        <v>0</v>
      </c>
      <c r="E280" s="37" t="s">
        <v>69</v>
      </c>
      <c r="F280" s="42"/>
      <c r="G280" s="42"/>
      <c r="H280" s="45"/>
      <c r="I280" s="38"/>
    </row>
    <row r="281" spans="1:9" s="39" customFormat="1" ht="15.95" customHeight="1">
      <c r="A281" s="46">
        <f>普货!A69</f>
        <v>0</v>
      </c>
      <c r="B281" s="47" t="str">
        <f>CLEAN(普货!B69)</f>
        <v/>
      </c>
      <c r="C281" s="436">
        <f>普货!C69</f>
        <v>0</v>
      </c>
      <c r="D281" s="63">
        <f>ROUND(普货!D69,2)</f>
        <v>0</v>
      </c>
      <c r="E281" s="37" t="s">
        <v>69</v>
      </c>
      <c r="F281" s="42"/>
      <c r="G281" s="42"/>
      <c r="H281" s="45"/>
      <c r="I281" s="38"/>
    </row>
    <row r="282" spans="1:9" s="39" customFormat="1" ht="15.95" customHeight="1">
      <c r="A282" s="46">
        <f>普货!A70</f>
        <v>0</v>
      </c>
      <c r="B282" s="47" t="str">
        <f>CLEAN(普货!B70)</f>
        <v/>
      </c>
      <c r="C282" s="436">
        <f>普货!C70</f>
        <v>0</v>
      </c>
      <c r="D282" s="63">
        <f>ROUND(普货!D70,2)</f>
        <v>0</v>
      </c>
      <c r="E282" s="37" t="s">
        <v>69</v>
      </c>
      <c r="F282" s="42"/>
      <c r="G282" s="42"/>
      <c r="H282" s="45"/>
      <c r="I282" s="38"/>
    </row>
    <row r="283" spans="1:9" s="39" customFormat="1" ht="15.95" customHeight="1">
      <c r="A283" s="46">
        <f>普货!A71</f>
        <v>0</v>
      </c>
      <c r="B283" s="47" t="str">
        <f>CLEAN(普货!B71)</f>
        <v/>
      </c>
      <c r="C283" s="436">
        <f>普货!C71</f>
        <v>0</v>
      </c>
      <c r="D283" s="63">
        <f>ROUND(普货!D71,2)</f>
        <v>0</v>
      </c>
      <c r="E283" s="37" t="s">
        <v>69</v>
      </c>
      <c r="F283" s="42"/>
      <c r="G283" s="42"/>
      <c r="H283" s="45"/>
      <c r="I283" s="38"/>
    </row>
    <row r="284" spans="1:9" s="39" customFormat="1" ht="15.95" customHeight="1">
      <c r="A284" s="46">
        <f>普货!A72</f>
        <v>0</v>
      </c>
      <c r="B284" s="47" t="str">
        <f>CLEAN(普货!B72)</f>
        <v/>
      </c>
      <c r="C284" s="436">
        <f>普货!C72</f>
        <v>0</v>
      </c>
      <c r="D284" s="63">
        <f>ROUND(普货!D72,2)</f>
        <v>0</v>
      </c>
      <c r="E284" s="37" t="s">
        <v>69</v>
      </c>
      <c r="F284" s="42"/>
      <c r="G284" s="42"/>
      <c r="H284" s="45"/>
      <c r="I284" s="38"/>
    </row>
    <row r="285" spans="1:9" s="39" customFormat="1" ht="15.95" customHeight="1">
      <c r="A285" s="46">
        <f>普货!A73</f>
        <v>0</v>
      </c>
      <c r="B285" s="47" t="str">
        <f>CLEAN(普货!B73)</f>
        <v/>
      </c>
      <c r="C285" s="436">
        <f>普货!C73</f>
        <v>0</v>
      </c>
      <c r="D285" s="63">
        <f>ROUND(普货!D73,2)</f>
        <v>0</v>
      </c>
      <c r="E285" s="37" t="s">
        <v>69</v>
      </c>
      <c r="F285" s="42"/>
      <c r="G285" s="42"/>
      <c r="H285" s="45"/>
      <c r="I285" s="38"/>
    </row>
    <row r="286" spans="1:9" s="39" customFormat="1" ht="15.95" customHeight="1">
      <c r="A286" s="46">
        <f>普货!A74</f>
        <v>0</v>
      </c>
      <c r="B286" s="47" t="str">
        <f>CLEAN(普货!B74)</f>
        <v/>
      </c>
      <c r="C286" s="436">
        <f>普货!C74</f>
        <v>0</v>
      </c>
      <c r="D286" s="63">
        <f>ROUND(普货!D74,2)</f>
        <v>0</v>
      </c>
      <c r="E286" s="37" t="s">
        <v>69</v>
      </c>
      <c r="F286" s="42"/>
      <c r="G286" s="42"/>
      <c r="H286" s="45"/>
      <c r="I286" s="38"/>
    </row>
    <row r="287" spans="1:9" s="39" customFormat="1" ht="15.95" customHeight="1">
      <c r="A287" s="46">
        <f>普货!A75</f>
        <v>0</v>
      </c>
      <c r="B287" s="47" t="str">
        <f>CLEAN(普货!B75)</f>
        <v/>
      </c>
      <c r="C287" s="436">
        <f>普货!C75</f>
        <v>0</v>
      </c>
      <c r="D287" s="63">
        <f>ROUND(普货!D75,2)</f>
        <v>0</v>
      </c>
      <c r="E287" s="37" t="s">
        <v>69</v>
      </c>
      <c r="F287" s="42"/>
      <c r="G287" s="42"/>
      <c r="H287" s="45"/>
      <c r="I287" s="38"/>
    </row>
    <row r="288" spans="1:9" s="39" customFormat="1" ht="15.95" customHeight="1">
      <c r="A288" s="46">
        <f>普货!A76</f>
        <v>0</v>
      </c>
      <c r="B288" s="47" t="str">
        <f>CLEAN(普货!B76)</f>
        <v/>
      </c>
      <c r="C288" s="436">
        <f>普货!C76</f>
        <v>0</v>
      </c>
      <c r="D288" s="63">
        <f>ROUND(普货!D76,2)</f>
        <v>0</v>
      </c>
      <c r="E288" s="37" t="s">
        <v>69</v>
      </c>
      <c r="F288" s="42"/>
      <c r="G288" s="42"/>
      <c r="H288" s="45"/>
      <c r="I288" s="38"/>
    </row>
    <row r="289" spans="1:9" s="39" customFormat="1" ht="15.95" customHeight="1">
      <c r="A289" s="46">
        <f>普货!A77</f>
        <v>0</v>
      </c>
      <c r="B289" s="47" t="str">
        <f>CLEAN(普货!B77)</f>
        <v/>
      </c>
      <c r="C289" s="436">
        <f>普货!C77</f>
        <v>0</v>
      </c>
      <c r="D289" s="63">
        <f>ROUND(普货!D77,2)</f>
        <v>0</v>
      </c>
      <c r="E289" s="37" t="s">
        <v>69</v>
      </c>
      <c r="F289" s="42"/>
      <c r="G289" s="42"/>
      <c r="H289" s="45"/>
      <c r="I289" s="38"/>
    </row>
    <row r="290" spans="1:9" s="39" customFormat="1" ht="15.95" customHeight="1">
      <c r="A290" s="46">
        <f>普货!A78</f>
        <v>0</v>
      </c>
      <c r="B290" s="47" t="str">
        <f>CLEAN(普货!B78)</f>
        <v/>
      </c>
      <c r="C290" s="436">
        <f>普货!C78</f>
        <v>0</v>
      </c>
      <c r="D290" s="63">
        <f>ROUND(普货!D78,2)</f>
        <v>0</v>
      </c>
      <c r="E290" s="37" t="s">
        <v>69</v>
      </c>
      <c r="F290" s="42"/>
      <c r="G290" s="42"/>
      <c r="H290" s="45"/>
      <c r="I290" s="38"/>
    </row>
    <row r="291" spans="1:9" s="39" customFormat="1" ht="15.95" customHeight="1">
      <c r="A291" s="46">
        <f>普货!A79</f>
        <v>0</v>
      </c>
      <c r="B291" s="47" t="str">
        <f>CLEAN(普货!B79)</f>
        <v/>
      </c>
      <c r="C291" s="436">
        <f>普货!C79</f>
        <v>0</v>
      </c>
      <c r="D291" s="63">
        <f>ROUND(普货!D79,2)</f>
        <v>0</v>
      </c>
      <c r="E291" s="37" t="s">
        <v>69</v>
      </c>
      <c r="F291" s="42"/>
      <c r="G291" s="42"/>
      <c r="H291" s="45"/>
      <c r="I291" s="38"/>
    </row>
    <row r="292" spans="1:9" s="39" customFormat="1" ht="15.95" customHeight="1">
      <c r="A292" s="46">
        <f>普货!A80</f>
        <v>0</v>
      </c>
      <c r="B292" s="47" t="str">
        <f>CLEAN(普货!B80)</f>
        <v/>
      </c>
      <c r="C292" s="436">
        <f>普货!C80</f>
        <v>0</v>
      </c>
      <c r="D292" s="63">
        <f>ROUND(普货!D80,2)</f>
        <v>0</v>
      </c>
      <c r="E292" s="37" t="s">
        <v>69</v>
      </c>
      <c r="F292" s="42"/>
      <c r="G292" s="42"/>
      <c r="H292" s="45"/>
      <c r="I292" s="38"/>
    </row>
    <row r="293" spans="1:9" s="39" customFormat="1" ht="15.95" customHeight="1">
      <c r="A293" s="46">
        <f>普货!A81</f>
        <v>0</v>
      </c>
      <c r="B293" s="47" t="str">
        <f>CLEAN(普货!B81)</f>
        <v/>
      </c>
      <c r="C293" s="436">
        <f>普货!C81</f>
        <v>0</v>
      </c>
      <c r="D293" s="63">
        <f>ROUND(普货!D81,2)</f>
        <v>0</v>
      </c>
      <c r="E293" s="37" t="s">
        <v>69</v>
      </c>
      <c r="F293" s="42"/>
      <c r="G293" s="42"/>
      <c r="H293" s="45"/>
      <c r="I293" s="38"/>
    </row>
    <row r="294" spans="1:9" s="39" customFormat="1" ht="15.95" customHeight="1">
      <c r="A294" s="46">
        <f>普货!A82</f>
        <v>0</v>
      </c>
      <c r="B294" s="47" t="str">
        <f>CLEAN(普货!B82)</f>
        <v/>
      </c>
      <c r="C294" s="436">
        <f>普货!C82</f>
        <v>0</v>
      </c>
      <c r="D294" s="63">
        <f>ROUND(普货!D82,2)</f>
        <v>0</v>
      </c>
      <c r="E294" s="37" t="s">
        <v>69</v>
      </c>
      <c r="F294" s="42"/>
      <c r="G294" s="42"/>
      <c r="H294" s="45"/>
      <c r="I294" s="38"/>
    </row>
    <row r="295" spans="1:9" s="22" customFormat="1" ht="15.95" customHeight="1">
      <c r="A295" s="46">
        <f>普货!A83</f>
        <v>0</v>
      </c>
      <c r="B295" s="47" t="str">
        <f>CLEAN(普货!B83)</f>
        <v/>
      </c>
      <c r="C295" s="436">
        <f>普货!C83</f>
        <v>0</v>
      </c>
      <c r="D295" s="63">
        <f>ROUND(普货!D83,2)</f>
        <v>0</v>
      </c>
      <c r="E295" s="37" t="s">
        <v>69</v>
      </c>
      <c r="F295" s="29"/>
      <c r="G295" s="29"/>
      <c r="H295" s="31"/>
      <c r="I295" s="32"/>
    </row>
    <row r="296" spans="1:9" s="22" customFormat="1" ht="15.95" customHeight="1">
      <c r="A296" s="46">
        <f>普货!A84</f>
        <v>0</v>
      </c>
      <c r="B296" s="47" t="str">
        <f>CLEAN(普货!B84)</f>
        <v/>
      </c>
      <c r="C296" s="436">
        <f>普货!C84</f>
        <v>0</v>
      </c>
      <c r="D296" s="63">
        <f>ROUND(普货!D84,2)</f>
        <v>0</v>
      </c>
      <c r="E296" s="37" t="s">
        <v>69</v>
      </c>
      <c r="F296" s="29"/>
      <c r="G296" s="29"/>
      <c r="H296" s="31"/>
      <c r="I296" s="32"/>
    </row>
    <row r="297" spans="1:9" s="22" customFormat="1" ht="15.95" customHeight="1">
      <c r="A297" s="46">
        <f>普货!A85</f>
        <v>0</v>
      </c>
      <c r="B297" s="47" t="str">
        <f>CLEAN(普货!B85)</f>
        <v/>
      </c>
      <c r="C297" s="436">
        <f>普货!C85</f>
        <v>0</v>
      </c>
      <c r="D297" s="63">
        <f>ROUND(普货!D85,2)</f>
        <v>0</v>
      </c>
      <c r="E297" s="37" t="s">
        <v>69</v>
      </c>
      <c r="F297" s="29"/>
      <c r="G297" s="29"/>
      <c r="H297" s="31"/>
      <c r="I297" s="32"/>
    </row>
    <row r="298" spans="1:9" s="22" customFormat="1" ht="15.95" customHeight="1">
      <c r="A298" s="46">
        <f>普货!A86</f>
        <v>0</v>
      </c>
      <c r="B298" s="47" t="str">
        <f>CLEAN(普货!B86)</f>
        <v/>
      </c>
      <c r="C298" s="436">
        <f>普货!C86</f>
        <v>0</v>
      </c>
      <c r="D298" s="63">
        <f>ROUND(普货!D86,2)</f>
        <v>0</v>
      </c>
      <c r="E298" s="37" t="s">
        <v>69</v>
      </c>
      <c r="F298" s="29"/>
      <c r="G298" s="29"/>
      <c r="H298" s="31"/>
      <c r="I298" s="32"/>
    </row>
    <row r="299" spans="1:9" s="22" customFormat="1" ht="15.95" customHeight="1">
      <c r="A299" s="46">
        <f>普货!A87</f>
        <v>0</v>
      </c>
      <c r="B299" s="47" t="str">
        <f>CLEAN(普货!B87)</f>
        <v/>
      </c>
      <c r="C299" s="436">
        <f>普货!C87</f>
        <v>0</v>
      </c>
      <c r="D299" s="63">
        <f>ROUND(普货!D87,2)</f>
        <v>0</v>
      </c>
      <c r="E299" s="37" t="s">
        <v>69</v>
      </c>
      <c r="F299" s="29"/>
      <c r="G299" s="29"/>
      <c r="H299" s="31"/>
      <c r="I299" s="32"/>
    </row>
    <row r="300" spans="1:9" s="22" customFormat="1" ht="15.95" customHeight="1">
      <c r="A300" s="46">
        <f>普货!A88</f>
        <v>0</v>
      </c>
      <c r="B300" s="47" t="str">
        <f>CLEAN(普货!B88)</f>
        <v/>
      </c>
      <c r="C300" s="436">
        <f>普货!C88</f>
        <v>0</v>
      </c>
      <c r="D300" s="63">
        <f>ROUND(普货!D88,2)</f>
        <v>0</v>
      </c>
      <c r="E300" s="37" t="s">
        <v>69</v>
      </c>
      <c r="F300" s="29"/>
      <c r="G300" s="29"/>
      <c r="H300" s="31"/>
      <c r="I300" s="32"/>
    </row>
    <row r="301" spans="1:9" s="22" customFormat="1" ht="15.95" customHeight="1">
      <c r="A301" s="46">
        <f>普货!A89</f>
        <v>0</v>
      </c>
      <c r="B301" s="47" t="str">
        <f>CLEAN(普货!B89)</f>
        <v/>
      </c>
      <c r="C301" s="436">
        <f>普货!C89</f>
        <v>0</v>
      </c>
      <c r="D301" s="63">
        <f>ROUND(普货!D89,2)</f>
        <v>0</v>
      </c>
      <c r="E301" s="37" t="s">
        <v>69</v>
      </c>
      <c r="F301" s="29"/>
      <c r="G301" s="29"/>
      <c r="H301" s="31"/>
      <c r="I301" s="32"/>
    </row>
    <row r="302" spans="1:9" s="22" customFormat="1" ht="15.95" customHeight="1">
      <c r="A302" s="46">
        <f>普货!A90</f>
        <v>0</v>
      </c>
      <c r="B302" s="47" t="str">
        <f>CLEAN(普货!B90)</f>
        <v/>
      </c>
      <c r="C302" s="436">
        <f>普货!C90</f>
        <v>0</v>
      </c>
      <c r="D302" s="63">
        <f>ROUND(普货!D90,2)</f>
        <v>0</v>
      </c>
      <c r="E302" s="37" t="s">
        <v>69</v>
      </c>
      <c r="F302" s="29"/>
      <c r="G302" s="29"/>
      <c r="H302" s="31"/>
      <c r="I302" s="32"/>
    </row>
    <row r="303" spans="1:9" s="22" customFormat="1" ht="15.95" customHeight="1">
      <c r="A303" s="46">
        <f>普货!A91</f>
        <v>0</v>
      </c>
      <c r="B303" s="47" t="str">
        <f>CLEAN(普货!B91)</f>
        <v/>
      </c>
      <c r="C303" s="436">
        <f>普货!C91</f>
        <v>0</v>
      </c>
      <c r="D303" s="63">
        <f>ROUND(普货!D91,2)</f>
        <v>0</v>
      </c>
      <c r="E303" s="37" t="s">
        <v>69</v>
      </c>
      <c r="F303" s="29"/>
      <c r="G303" s="29"/>
      <c r="H303" s="31"/>
      <c r="I303" s="32"/>
    </row>
    <row r="304" spans="1:9" s="22" customFormat="1" ht="15.95" customHeight="1">
      <c r="A304" s="46">
        <f>普货!A92</f>
        <v>0</v>
      </c>
      <c r="B304" s="47" t="str">
        <f>CLEAN(普货!B92)</f>
        <v/>
      </c>
      <c r="C304" s="436">
        <f>普货!C92</f>
        <v>0</v>
      </c>
      <c r="D304" s="63">
        <f>ROUND(普货!D92,2)</f>
        <v>0</v>
      </c>
      <c r="E304" s="37" t="s">
        <v>69</v>
      </c>
      <c r="F304" s="29"/>
      <c r="G304" s="29"/>
      <c r="H304" s="31"/>
      <c r="I304" s="32"/>
    </row>
    <row r="305" spans="1:9" s="22" customFormat="1" ht="15.95" customHeight="1">
      <c r="A305" s="46">
        <f>普货!A93</f>
        <v>0</v>
      </c>
      <c r="B305" s="47" t="str">
        <f>CLEAN(普货!B93)</f>
        <v/>
      </c>
      <c r="C305" s="436">
        <f>普货!C93</f>
        <v>0</v>
      </c>
      <c r="D305" s="63">
        <f>ROUND(普货!D93,2)</f>
        <v>0</v>
      </c>
      <c r="E305" s="37" t="s">
        <v>69</v>
      </c>
      <c r="F305" s="29"/>
      <c r="G305" s="29"/>
      <c r="H305" s="31"/>
      <c r="I305" s="32"/>
    </row>
    <row r="306" spans="1:9" s="22" customFormat="1" ht="15.95" customHeight="1">
      <c r="A306" s="46">
        <f>普货!A94</f>
        <v>0</v>
      </c>
      <c r="B306" s="47" t="str">
        <f>CLEAN(普货!B94)</f>
        <v/>
      </c>
      <c r="C306" s="436">
        <f>普货!C94</f>
        <v>0</v>
      </c>
      <c r="D306" s="63">
        <f>ROUND(普货!D94,2)</f>
        <v>0</v>
      </c>
      <c r="E306" s="37" t="s">
        <v>69</v>
      </c>
      <c r="F306" s="29"/>
      <c r="G306" s="29"/>
      <c r="H306" s="31"/>
      <c r="I306" s="32"/>
    </row>
    <row r="307" spans="1:9" s="22" customFormat="1" ht="15.95" customHeight="1">
      <c r="A307" s="46">
        <f>普货!A95</f>
        <v>0</v>
      </c>
      <c r="B307" s="47" t="str">
        <f>CLEAN(普货!B95)</f>
        <v/>
      </c>
      <c r="C307" s="436">
        <f>普货!C95</f>
        <v>0</v>
      </c>
      <c r="D307" s="63">
        <f>ROUND(普货!D95,2)</f>
        <v>0</v>
      </c>
      <c r="E307" s="37" t="s">
        <v>69</v>
      </c>
      <c r="F307" s="29"/>
      <c r="G307" s="29"/>
      <c r="H307" s="31"/>
      <c r="I307" s="32"/>
    </row>
    <row r="308" spans="1:9" s="22" customFormat="1" ht="15.95" customHeight="1">
      <c r="A308" s="46">
        <f>普货!A96</f>
        <v>0</v>
      </c>
      <c r="B308" s="47" t="str">
        <f>CLEAN(普货!B96)</f>
        <v/>
      </c>
      <c r="C308" s="436">
        <f>普货!C96</f>
        <v>0</v>
      </c>
      <c r="D308" s="63">
        <f>ROUND(普货!D96,2)</f>
        <v>0</v>
      </c>
      <c r="E308" s="37" t="s">
        <v>69</v>
      </c>
      <c r="F308" s="29"/>
      <c r="G308" s="29"/>
      <c r="H308" s="31"/>
      <c r="I308" s="32"/>
    </row>
    <row r="309" spans="1:9" s="22" customFormat="1" ht="15.95" customHeight="1">
      <c r="A309" s="46">
        <f>普货!A97</f>
        <v>0</v>
      </c>
      <c r="B309" s="47" t="str">
        <f>CLEAN(普货!B97)</f>
        <v/>
      </c>
      <c r="C309" s="436">
        <f>普货!C97</f>
        <v>0</v>
      </c>
      <c r="D309" s="63">
        <f>ROUND(普货!D97,2)</f>
        <v>0</v>
      </c>
      <c r="E309" s="37" t="s">
        <v>69</v>
      </c>
      <c r="F309" s="29"/>
      <c r="G309" s="29"/>
      <c r="H309" s="31"/>
      <c r="I309" s="32"/>
    </row>
    <row r="310" spans="1:9" s="22" customFormat="1" ht="15.95" customHeight="1">
      <c r="A310" s="46">
        <f>普货!A98</f>
        <v>0</v>
      </c>
      <c r="B310" s="47" t="str">
        <f>CLEAN(普货!B98)</f>
        <v/>
      </c>
      <c r="C310" s="436">
        <f>普货!C98</f>
        <v>0</v>
      </c>
      <c r="D310" s="63">
        <f>ROUND(普货!D98,2)</f>
        <v>0</v>
      </c>
      <c r="E310" s="37" t="s">
        <v>69</v>
      </c>
      <c r="F310" s="29"/>
      <c r="G310" s="29"/>
      <c r="H310" s="31"/>
      <c r="I310" s="32"/>
    </row>
    <row r="311" spans="1:9" s="22" customFormat="1" ht="15.95" customHeight="1">
      <c r="A311" s="46">
        <f>普货!A99</f>
        <v>0</v>
      </c>
      <c r="B311" s="47" t="str">
        <f>CLEAN(普货!B99)</f>
        <v/>
      </c>
      <c r="C311" s="436">
        <f>普货!C99</f>
        <v>0</v>
      </c>
      <c r="D311" s="63">
        <f>ROUND(普货!D99,2)</f>
        <v>0</v>
      </c>
      <c r="E311" s="37" t="s">
        <v>69</v>
      </c>
      <c r="F311" s="29"/>
      <c r="G311" s="29"/>
      <c r="H311" s="31"/>
      <c r="I311" s="32"/>
    </row>
    <row r="312" spans="1:9" s="22" customFormat="1" ht="15.95" customHeight="1">
      <c r="A312" s="46">
        <f>普货!A100</f>
        <v>0</v>
      </c>
      <c r="B312" s="47" t="str">
        <f>CLEAN(普货!B100)</f>
        <v/>
      </c>
      <c r="C312" s="436">
        <f>普货!C100</f>
        <v>0</v>
      </c>
      <c r="D312" s="63">
        <f>ROUND(普货!D100,2)</f>
        <v>0</v>
      </c>
      <c r="E312" s="37" t="s">
        <v>69</v>
      </c>
      <c r="F312" s="29"/>
      <c r="G312" s="29"/>
      <c r="H312" s="31"/>
      <c r="I312" s="32"/>
    </row>
    <row r="313" spans="1:9" s="22" customFormat="1" ht="15.95" customHeight="1">
      <c r="A313" s="46">
        <f>普货!A101</f>
        <v>0</v>
      </c>
      <c r="B313" s="47" t="str">
        <f>CLEAN(普货!B101)</f>
        <v/>
      </c>
      <c r="C313" s="436">
        <f>普货!C101</f>
        <v>0</v>
      </c>
      <c r="D313" s="63">
        <f>ROUND(普货!D101,2)</f>
        <v>0</v>
      </c>
      <c r="E313" s="37" t="s">
        <v>69</v>
      </c>
      <c r="F313" s="29"/>
      <c r="G313" s="29"/>
      <c r="H313" s="31"/>
      <c r="I313" s="32"/>
    </row>
    <row r="314" spans="1:9" s="22" customFormat="1" ht="15.95" customHeight="1">
      <c r="A314" s="33"/>
      <c r="B314" s="29"/>
      <c r="C314" s="16"/>
      <c r="D314" s="16"/>
      <c r="E314" s="16"/>
      <c r="F314" s="29"/>
      <c r="G314" s="29"/>
      <c r="H314" s="31"/>
      <c r="I314" s="32"/>
    </row>
  </sheetData>
  <sheetProtection insertRows="0" deleteRows="0" selectLockedCells="1"/>
  <protectedRanges>
    <protectedRange sqref="B7:H107" name="区域1"/>
  </protectedRanges>
  <mergeCells count="2">
    <mergeCell ref="A1:H1"/>
    <mergeCell ref="C2:H2"/>
  </mergeCells>
  <phoneticPr fontId="68" type="noConversion"/>
  <conditionalFormatting sqref="A314">
    <cfRule type="duplicateValues" dxfId="19" priority="15" stopIfTrue="1"/>
    <cfRule type="duplicateValues" dxfId="18" priority="16" stopIfTrue="1"/>
  </conditionalFormatting>
  <dataValidations count="13">
    <dataValidation type="list" imeMode="off" showInputMessage="1" showErrorMessage="1" errorTitle="提示：" error="只允许点单元格右侧下拉菜单按钮来选择。" promptTitle="提示：" prompt="只允许点单元格右侧下拉菜单按钮来选择。" sqref="D4">
      <formula1>"--请选择--,RD01 进出境直通,RD02 进出境直通转关,RD09 跨境快速通关,RD13 非贸进出境口岸直通,RD16 过境货物快速通关"</formula1>
    </dataValidation>
    <dataValidation type="textLength" imeMode="off" operator="equal" showInputMessage="1" showErrorMessage="1" errorTitle="提示：" error="共计14位长度，例如：20141219123000，代表为：2014年12月19号12点30分00秒。" promptTitle="提示：" prompt="共计14位长度，例如：20141219123000，代表为：2014年12月19号12点30分00秒。" sqref="H3">
      <formula1>14</formula1>
    </dataValidation>
    <dataValidation type="whole" imeMode="off" showInputMessage="1" showErrorMessage="1" errorTitle="提示：" error="---1开头的六联单，进口舱单填写卸货地代码。_x000a_---5开头的六联单，出口舱单填写装货地代码。" promptTitle="提示：" prompt="---1开头的六联单，进口舱单填写卸货地代码。_x000a_---5开头的六联单，出口舱单填写装货地代码。" sqref="F3">
      <formula1>1000</formula1>
      <formula2>1000000</formula2>
    </dataValidation>
    <dataValidation type="list" showInputMessage="1" showErrorMessage="1" errorTitle="提示：" error="只允许点单元格右侧下拉菜单按钮来选择。" promptTitle="提示：" prompt="只允许点单元格右侧下拉菜单按钮来选择。" sqref="D3">
      <formula1>"--请选择--,3 公路运输,6 其他"</formula1>
    </dataValidation>
    <dataValidation type="list" showInputMessage="1" showErrorMessage="1" errorTitle="提示：" error="只允许点单元格右侧下拉菜单按钮来选择。" promptTitle="提示：" prompt="只允许点单元格右侧下拉菜单按钮来选择。" sqref="B3">
      <formula1>"--请选择--,5301 皇岗口岸,5320 文锦渡口岸,5345 深圳湾口岸,5303 沙头角口岸,5321 福田保税区,5322 沙头角保税区"</formula1>
    </dataValidation>
    <dataValidation type="whole" imeMode="off" showInputMessage="1" showErrorMessage="1" errorTitle="提示：" error="请输入连续13位纯数字，不允许有空格隔开，预配出口舱单是5字头。" promptTitle="提示：" prompt="请输入连续13位纯数字，不允许有空格隔开，预配出口舱单是5字头。" sqref="B2">
      <formula1>1000000000000</formula1>
      <formula2>5999999999999</formula2>
    </dataValidation>
    <dataValidation type="list" showInputMessage="1" showErrorMessage="1" sqref="C7:C107">
      <formula1>CURRENCY_TYPE</formula1>
    </dataValidation>
    <dataValidation type="decimal" imeMode="off" showInputMessage="1" showErrorMessage="1" errorTitle="提示：" error="请输入正确纯数字，小数点保留两位。" promptTitle="提示：" prompt="请输入正确纯数字，小数点保留两位。" sqref="B7:B107">
      <formula1>0.01</formula1>
      <formula2>100000000</formula2>
    </dataValidation>
    <dataValidation type="textLength" imeMode="off" allowBlank="1" showInputMessage="1" showErrorMessage="1" errorTitle="提示：" error="请输入正确柜号，4位字母+7位数字，跨境快通RD09时，填写车辆海关编号。" promptTitle="提示：" prompt="1.请输入正确柜号，4位字母+7位数字。_x000a_2.一车一柜多票的情况，每个提运单后的柜号都应相同。_x000a_3.一车二柜（20尺）单票的情况，一个提运单对应两个不同的柜号。_x000a_4.一车二柜（20尺）多票的情况，提运单与柜号的关系是一对多或多对多。_x000a_5.多车多柜的情况，提运单与柜号的关系是一对多或多对多。" sqref="B110:B210">
      <formula1>6</formula1>
      <formula2>11</formula2>
    </dataValidation>
    <dataValidation type="list" showInputMessage="1" showErrorMessage="1" errorTitle="提示：" error="1.只允许点单元格右侧下拉菜单按钮来选择。_x000a_2.CH箱、柜是万能包装，适合所有的情况。" promptTitle="提示：" prompt="1.只允许点单元格右侧下拉菜单按钮来选择。_x000a_2.CH箱、柜是万能包装，适合所有的情况。" sqref="E108">
      <formula1>"CT  纸板箱,BA  桶,PL  桶,VA  桶,SA  袋,PU  托盘,PK  包,CS  箱,CH  箱，柜,ST  薄板,SU  手提箱,SW  收缩包装,SZ  以堆/束/捆形式的薄板,TB  盆,TC  茶叶箱,TD  收缩管,TD  管可拆(收缩),TK  矩形油箱,TN  马口铁,TO  大桶,TR  衣箱,TS  捆,TU  管,TY  圆柱形油箱,TZ  以堆/束/捆形式的管,VG  散装气体(1031毫巴，15/C),VI  小玻璃瓶,VL  散装液体,"</formula1>
    </dataValidation>
    <dataValidation type="list" allowBlank="1" showInputMessage="1" showErrorMessage="1" sqref="E7:E107 E213:E314">
      <formula1>CODE_TYPE</formula1>
    </dataValidation>
    <dataValidation type="decimal" imeMode="off" showInputMessage="1" showErrorMessage="1" errorTitle="提示：" error="1.无需输入“单位”KG。_x000a_2.请输入数字。_x000a_3.重量超出范围。" promptTitle="提示：" prompt="无需输入“单位”KG。" sqref="D213:D314 F7:F107">
      <formula1>0.001</formula1>
      <formula2>200000</formula2>
    </dataValidation>
    <dataValidation type="whole" imeMode="off" showInputMessage="1" showErrorMessage="1" errorTitle="出错提示：" error="1.输入货物件数即可（整数），无需输入单位 “件”。_x000a_2.请输入整数。" promptTitle="提示：" prompt="输入货物件数即可（整数），无需输入单位 “件”。" sqref="D7:D107 C213:C314">
      <formula1>1</formula1>
      <formula2>100000</formula2>
    </dataValidation>
  </dataValidations>
  <pageMargins left="0.7" right="0.7" top="0.75" bottom="0.75" header="0.3" footer="0.3"/>
  <pageSetup paperSize="9" orientation="portrait" horizontalDpi="200" verticalDpi="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I295"/>
  <sheetViews>
    <sheetView zoomScale="85" zoomScaleNormal="85" workbookViewId="0">
      <pane xSplit="1" ySplit="3" topLeftCell="B4" activePane="bottomRight" state="frozen"/>
      <selection activeCell="A12" sqref="A12"/>
      <selection pane="topRight" activeCell="A12" sqref="A12"/>
      <selection pane="bottomLeft" activeCell="A12" sqref="A12"/>
      <selection pane="bottomRight" activeCell="H1" activeCellId="1" sqref="F1 H1"/>
    </sheetView>
  </sheetViews>
  <sheetFormatPr defaultRowHeight="13.5"/>
  <cols>
    <col min="1" max="1" width="25" style="55" bestFit="1" customWidth="1"/>
    <col min="2" max="2" width="19" style="56" bestFit="1" customWidth="1"/>
    <col min="3" max="3" width="16.125" style="413" bestFit="1" customWidth="1"/>
    <col min="4" max="4" width="23.625" style="57" customWidth="1"/>
    <col min="5" max="5" width="17.375" style="55" bestFit="1" customWidth="1"/>
    <col min="6" max="6" width="16.125" style="55" bestFit="1" customWidth="1"/>
    <col min="7" max="7" width="24.875" style="55" customWidth="1"/>
    <col min="8" max="8" width="39.75" style="55" customWidth="1"/>
    <col min="9" max="9" width="39.625" style="55" customWidth="1"/>
    <col min="10" max="16384" width="9" style="55"/>
  </cols>
  <sheetData>
    <row r="1" spans="1:9" s="226" customFormat="1" ht="30" customHeight="1" thickBot="1">
      <c r="A1" s="224" t="s">
        <v>403</v>
      </c>
      <c r="B1" s="232">
        <f>数据表!C2</f>
        <v>0</v>
      </c>
      <c r="C1" s="409" t="s">
        <v>404</v>
      </c>
      <c r="D1" s="231" t="s">
        <v>178</v>
      </c>
      <c r="E1" s="225" t="s">
        <v>405</v>
      </c>
      <c r="F1" s="467">
        <v>5314</v>
      </c>
      <c r="G1" s="225" t="s">
        <v>406</v>
      </c>
      <c r="H1" s="467" t="str">
        <f>参数!B8</f>
        <v>车牌错误,注意核对</v>
      </c>
      <c r="I1" s="230" t="s">
        <v>417</v>
      </c>
    </row>
    <row r="2" spans="1:9" s="226" customFormat="1" ht="34.5" customHeight="1" thickBot="1">
      <c r="A2" s="599" t="s">
        <v>407</v>
      </c>
      <c r="B2" s="600"/>
      <c r="C2" s="600"/>
      <c r="D2" s="600"/>
      <c r="E2" s="600"/>
      <c r="F2" s="600"/>
      <c r="G2" s="600"/>
      <c r="H2" s="600"/>
      <c r="I2" s="601"/>
    </row>
    <row r="3" spans="1:9" s="226" customFormat="1" ht="17.25" customHeight="1">
      <c r="A3" s="227" t="s">
        <v>408</v>
      </c>
      <c r="B3" s="228" t="s">
        <v>409</v>
      </c>
      <c r="C3" s="410" t="s">
        <v>410</v>
      </c>
      <c r="D3" s="228" t="s">
        <v>411</v>
      </c>
      <c r="E3" s="228" t="s">
        <v>412</v>
      </c>
      <c r="F3" s="228" t="s">
        <v>413</v>
      </c>
      <c r="G3" s="229" t="s">
        <v>414</v>
      </c>
      <c r="H3" s="228" t="s">
        <v>415</v>
      </c>
      <c r="I3" s="228" t="s">
        <v>416</v>
      </c>
    </row>
    <row r="4" spans="1:9" s="61" customFormat="1" ht="22.5">
      <c r="A4" s="440" t="str">
        <f>IF(B4=0,"0","0"&amp;数据表!C2)</f>
        <v>0</v>
      </c>
      <c r="B4" s="59">
        <f>IF((数据表!C2-5100000000000)&gt;0,参数!B2,(INT(参数!B2)-SUM(普货!$C$2:$C$99)))</f>
        <v>0</v>
      </c>
      <c r="C4" s="411">
        <f>IF((数据表!C2-5100000000000)&gt;0,参数!B3,(参数!B3-SUM(普货!D2:D99)))</f>
        <v>119</v>
      </c>
      <c r="D4" s="411">
        <f>IF((数据表!C2-5100000000000)&gt;0,参数!B4,(参数!B4-SUM(普货!E2:E200)))</f>
        <v>0</v>
      </c>
      <c r="E4" s="58" t="s">
        <v>543</v>
      </c>
      <c r="F4" s="58" t="s">
        <v>182</v>
      </c>
      <c r="G4" s="88" t="s">
        <v>183</v>
      </c>
      <c r="H4" s="60" t="str">
        <f>IF((数据表!C2-5100000000000)&gt;0,"HKG TNT","联邦快递(中国)有限公司深圳分公司")</f>
        <v>联邦快递(中国)有限公司深圳分公司</v>
      </c>
      <c r="I4" s="60" t="str">
        <f>IF((数据表!C2-5100000000000)&gt;0,"联邦快递(中国)有限公司深圳分公司","HK TNT")</f>
        <v>HK TNT</v>
      </c>
    </row>
    <row r="5" spans="1:9" s="236" customFormat="1" ht="20.25">
      <c r="A5" s="441">
        <f>IF((数据表!$C$2-5100000000000)&gt;0,"0",普货!A2)</f>
        <v>0</v>
      </c>
      <c r="B5" s="233" t="str">
        <f>""&amp;普货!C2</f>
        <v/>
      </c>
      <c r="C5" s="412" t="str">
        <f>""&amp;ROUND(普货!D2,2)</f>
        <v>0</v>
      </c>
      <c r="D5" s="412" t="str">
        <f>""&amp;普货!E2</f>
        <v/>
      </c>
      <c r="E5" s="234" t="s">
        <v>179</v>
      </c>
      <c r="F5" s="234" t="s">
        <v>69</v>
      </c>
      <c r="G5" s="235" t="str">
        <f>CLEAN(普货!B2)</f>
        <v/>
      </c>
      <c r="H5" s="235" t="str">
        <f>CLEAN(普货!F2)</f>
        <v/>
      </c>
      <c r="I5" s="235" t="str">
        <f>CLEAN(普货!G2)</f>
        <v/>
      </c>
    </row>
    <row r="6" spans="1:9" s="236" customFormat="1" ht="20.25">
      <c r="A6" s="441">
        <f>IF((数据表!$C$2-5100000000000)&gt;0,"0",普货!A3)</f>
        <v>0</v>
      </c>
      <c r="B6" s="233" t="str">
        <f>""&amp;普货!C3</f>
        <v/>
      </c>
      <c r="C6" s="412" t="str">
        <f>""&amp;ROUND(普货!D3,2)</f>
        <v>0</v>
      </c>
      <c r="D6" s="412" t="str">
        <f>""&amp;普货!E3</f>
        <v/>
      </c>
      <c r="E6" s="234" t="s">
        <v>179</v>
      </c>
      <c r="F6" s="234" t="s">
        <v>69</v>
      </c>
      <c r="G6" s="235" t="str">
        <f>CLEAN(普货!B3)</f>
        <v/>
      </c>
      <c r="H6" s="235" t="str">
        <f>CLEAN(普货!F3)</f>
        <v/>
      </c>
      <c r="I6" s="235" t="str">
        <f>CLEAN(普货!G3)</f>
        <v/>
      </c>
    </row>
    <row r="7" spans="1:9" s="236" customFormat="1" ht="20.25">
      <c r="A7" s="441">
        <f>IF((数据表!$C$2-5100000000000)&gt;0,"0",普货!A4)</f>
        <v>0</v>
      </c>
      <c r="B7" s="233" t="str">
        <f>""&amp;普货!C4</f>
        <v/>
      </c>
      <c r="C7" s="412" t="str">
        <f>""&amp;ROUND(普货!D4,2)</f>
        <v>0</v>
      </c>
      <c r="D7" s="412" t="str">
        <f>""&amp;普货!E4</f>
        <v/>
      </c>
      <c r="E7" s="234" t="s">
        <v>179</v>
      </c>
      <c r="F7" s="234" t="s">
        <v>69</v>
      </c>
      <c r="G7" s="235" t="str">
        <f>CLEAN(普货!B4)</f>
        <v/>
      </c>
      <c r="H7" s="235" t="str">
        <f>CLEAN(普货!F4)</f>
        <v/>
      </c>
      <c r="I7" s="235" t="str">
        <f>CLEAN(普货!G4)</f>
        <v/>
      </c>
    </row>
    <row r="8" spans="1:9" s="236" customFormat="1" ht="20.25">
      <c r="A8" s="441">
        <f>IF((数据表!$C$2-5100000000000)&gt;0,"0",普货!A5)</f>
        <v>0</v>
      </c>
      <c r="B8" s="233" t="str">
        <f>""&amp;普货!C5</f>
        <v/>
      </c>
      <c r="C8" s="412" t="str">
        <f>""&amp;ROUND(普货!D5,2)</f>
        <v>0</v>
      </c>
      <c r="D8" s="412" t="str">
        <f>""&amp;普货!E5</f>
        <v/>
      </c>
      <c r="E8" s="234" t="s">
        <v>179</v>
      </c>
      <c r="F8" s="234" t="s">
        <v>69</v>
      </c>
      <c r="G8" s="235" t="str">
        <f>CLEAN(普货!B5)</f>
        <v/>
      </c>
      <c r="H8" s="235" t="str">
        <f>CLEAN(普货!F5)</f>
        <v/>
      </c>
      <c r="I8" s="235" t="str">
        <f>CLEAN(普货!G5)</f>
        <v/>
      </c>
    </row>
    <row r="9" spans="1:9" s="236" customFormat="1" ht="20.25">
      <c r="A9" s="441">
        <f>IF((数据表!$C$2-5100000000000)&gt;0,"0",普货!A6)</f>
        <v>0</v>
      </c>
      <c r="B9" s="233" t="str">
        <f>""&amp;普货!C6</f>
        <v/>
      </c>
      <c r="C9" s="412" t="str">
        <f>""&amp;ROUND(普货!D6,2)</f>
        <v>0</v>
      </c>
      <c r="D9" s="412" t="str">
        <f>""&amp;普货!E6</f>
        <v/>
      </c>
      <c r="E9" s="234" t="s">
        <v>179</v>
      </c>
      <c r="F9" s="234" t="s">
        <v>69</v>
      </c>
      <c r="G9" s="235" t="str">
        <f>CLEAN(普货!B6)</f>
        <v/>
      </c>
      <c r="H9" s="235" t="str">
        <f>CLEAN(普货!F6)</f>
        <v/>
      </c>
      <c r="I9" s="235" t="str">
        <f>CLEAN(普货!G6)</f>
        <v/>
      </c>
    </row>
    <row r="10" spans="1:9" s="236" customFormat="1" ht="20.25">
      <c r="A10" s="441">
        <f>IF((数据表!$C$2-5100000000000)&gt;0,"0",普货!A7)</f>
        <v>0</v>
      </c>
      <c r="B10" s="233" t="str">
        <f>""&amp;普货!C7</f>
        <v/>
      </c>
      <c r="C10" s="412" t="str">
        <f>""&amp;ROUND(普货!D7,2)</f>
        <v>0</v>
      </c>
      <c r="D10" s="412" t="str">
        <f>""&amp;普货!E7</f>
        <v/>
      </c>
      <c r="E10" s="234" t="s">
        <v>179</v>
      </c>
      <c r="F10" s="234" t="s">
        <v>69</v>
      </c>
      <c r="G10" s="235" t="str">
        <f>CLEAN(普货!B7)</f>
        <v/>
      </c>
      <c r="H10" s="235" t="str">
        <f>CLEAN(普货!F7)</f>
        <v/>
      </c>
      <c r="I10" s="235" t="str">
        <f>CLEAN(普货!G7)</f>
        <v/>
      </c>
    </row>
    <row r="11" spans="1:9" s="236" customFormat="1" ht="20.25">
      <c r="A11" s="441">
        <f>IF((数据表!$C$2-5100000000000)&gt;0,"0",普货!A8)</f>
        <v>0</v>
      </c>
      <c r="B11" s="233" t="str">
        <f>""&amp;普货!C8</f>
        <v/>
      </c>
      <c r="C11" s="412" t="str">
        <f>""&amp;ROUND(普货!D8,2)</f>
        <v>0</v>
      </c>
      <c r="D11" s="412" t="str">
        <f>""&amp;普货!E8</f>
        <v/>
      </c>
      <c r="E11" s="234" t="s">
        <v>179</v>
      </c>
      <c r="F11" s="234" t="s">
        <v>69</v>
      </c>
      <c r="G11" s="235" t="str">
        <f>CLEAN(普货!B8)</f>
        <v/>
      </c>
      <c r="H11" s="235" t="str">
        <f>CLEAN(普货!F8)</f>
        <v/>
      </c>
      <c r="I11" s="235" t="str">
        <f>CLEAN(普货!G8)</f>
        <v/>
      </c>
    </row>
    <row r="12" spans="1:9" s="236" customFormat="1" ht="20.25">
      <c r="A12" s="441">
        <f>IF((数据表!$C$2-5100000000000)&gt;0,"0",普货!A9)</f>
        <v>0</v>
      </c>
      <c r="B12" s="233" t="str">
        <f>""&amp;普货!C9</f>
        <v/>
      </c>
      <c r="C12" s="412" t="str">
        <f>""&amp;ROUND(普货!D9,2)</f>
        <v>0</v>
      </c>
      <c r="D12" s="412" t="str">
        <f>""&amp;普货!E9</f>
        <v/>
      </c>
      <c r="E12" s="234" t="s">
        <v>179</v>
      </c>
      <c r="F12" s="234" t="s">
        <v>69</v>
      </c>
      <c r="G12" s="235" t="str">
        <f>CLEAN(普货!B9)</f>
        <v/>
      </c>
      <c r="H12" s="235" t="str">
        <f>CLEAN(普货!F9)</f>
        <v/>
      </c>
      <c r="I12" s="235" t="str">
        <f>CLEAN(普货!G9)</f>
        <v/>
      </c>
    </row>
    <row r="13" spans="1:9" s="236" customFormat="1" ht="20.25">
      <c r="A13" s="441">
        <f>IF((数据表!$C$2-5100000000000)&gt;0,"0",普货!A10)</f>
        <v>0</v>
      </c>
      <c r="B13" s="233" t="str">
        <f>""&amp;普货!C10</f>
        <v/>
      </c>
      <c r="C13" s="412" t="str">
        <f>""&amp;ROUND(普货!D10,2)</f>
        <v>0</v>
      </c>
      <c r="D13" s="412" t="str">
        <f>""&amp;普货!E10</f>
        <v/>
      </c>
      <c r="E13" s="234" t="s">
        <v>179</v>
      </c>
      <c r="F13" s="234" t="s">
        <v>69</v>
      </c>
      <c r="G13" s="235" t="str">
        <f>CLEAN(普货!B10)</f>
        <v/>
      </c>
      <c r="H13" s="235" t="str">
        <f>CLEAN(普货!F10)</f>
        <v/>
      </c>
      <c r="I13" s="235" t="str">
        <f>CLEAN(普货!G10)</f>
        <v/>
      </c>
    </row>
    <row r="14" spans="1:9" s="236" customFormat="1" ht="20.25">
      <c r="A14" s="441">
        <f>IF((数据表!$C$2-5100000000000)&gt;0,"0",普货!A11)</f>
        <v>0</v>
      </c>
      <c r="B14" s="233" t="str">
        <f>""&amp;普货!C11</f>
        <v/>
      </c>
      <c r="C14" s="412" t="str">
        <f>""&amp;ROUND(普货!D11,2)</f>
        <v>0</v>
      </c>
      <c r="D14" s="412" t="str">
        <f>""&amp;普货!E11</f>
        <v/>
      </c>
      <c r="E14" s="234" t="s">
        <v>179</v>
      </c>
      <c r="F14" s="234" t="s">
        <v>69</v>
      </c>
      <c r="G14" s="235" t="str">
        <f>CLEAN(普货!B11)</f>
        <v/>
      </c>
      <c r="H14" s="235" t="str">
        <f>CLEAN(普货!F11)</f>
        <v/>
      </c>
      <c r="I14" s="235" t="str">
        <f>CLEAN(普货!G11)</f>
        <v/>
      </c>
    </row>
    <row r="15" spans="1:9" s="236" customFormat="1" ht="20.25">
      <c r="A15" s="441">
        <f>IF((数据表!$C$2-5100000000000)&gt;0,"0",普货!A12)</f>
        <v>0</v>
      </c>
      <c r="B15" s="233" t="str">
        <f>""&amp;普货!C12</f>
        <v/>
      </c>
      <c r="C15" s="412" t="str">
        <f>""&amp;ROUND(普货!D12,2)</f>
        <v>0</v>
      </c>
      <c r="D15" s="412" t="str">
        <f>""&amp;普货!E12</f>
        <v/>
      </c>
      <c r="E15" s="234" t="s">
        <v>179</v>
      </c>
      <c r="F15" s="234" t="s">
        <v>69</v>
      </c>
      <c r="G15" s="235" t="str">
        <f>CLEAN(普货!B12)</f>
        <v/>
      </c>
      <c r="H15" s="235" t="str">
        <f>CLEAN(普货!F12)</f>
        <v/>
      </c>
      <c r="I15" s="235" t="str">
        <f>CLEAN(普货!G12)</f>
        <v/>
      </c>
    </row>
    <row r="16" spans="1:9" s="236" customFormat="1" ht="20.25">
      <c r="A16" s="441">
        <f>IF((数据表!$C$2-5100000000000)&gt;0,"0",普货!A13)</f>
        <v>0</v>
      </c>
      <c r="B16" s="233" t="str">
        <f>""&amp;普货!C13</f>
        <v/>
      </c>
      <c r="C16" s="412" t="str">
        <f>""&amp;ROUND(普货!D13,2)</f>
        <v>0</v>
      </c>
      <c r="D16" s="412" t="str">
        <f>""&amp;普货!E13</f>
        <v/>
      </c>
      <c r="E16" s="234" t="s">
        <v>179</v>
      </c>
      <c r="F16" s="234" t="s">
        <v>69</v>
      </c>
      <c r="G16" s="235" t="str">
        <f>CLEAN(普货!B13)</f>
        <v/>
      </c>
      <c r="H16" s="235" t="str">
        <f>CLEAN(普货!F13)</f>
        <v/>
      </c>
      <c r="I16" s="235" t="str">
        <f>CLEAN(普货!G13)</f>
        <v/>
      </c>
    </row>
    <row r="17" spans="1:9" s="236" customFormat="1" ht="20.25">
      <c r="A17" s="441">
        <f>IF((数据表!$C$2-5100000000000)&gt;0,"0",普货!A14)</f>
        <v>0</v>
      </c>
      <c r="B17" s="233" t="str">
        <f>""&amp;普货!C14</f>
        <v/>
      </c>
      <c r="C17" s="412" t="str">
        <f>""&amp;ROUND(普货!D14,2)</f>
        <v>0</v>
      </c>
      <c r="D17" s="412" t="str">
        <f>""&amp;普货!E14</f>
        <v/>
      </c>
      <c r="E17" s="234" t="s">
        <v>179</v>
      </c>
      <c r="F17" s="234" t="s">
        <v>69</v>
      </c>
      <c r="G17" s="235" t="str">
        <f>CLEAN(普货!B14)</f>
        <v/>
      </c>
      <c r="H17" s="235" t="str">
        <f>CLEAN(普货!F14)</f>
        <v/>
      </c>
      <c r="I17" s="235" t="str">
        <f>CLEAN(普货!G14)</f>
        <v/>
      </c>
    </row>
    <row r="18" spans="1:9" s="236" customFormat="1" ht="20.25">
      <c r="A18" s="441">
        <f>IF((数据表!$C$2-5100000000000)&gt;0,"0",普货!A15)</f>
        <v>0</v>
      </c>
      <c r="B18" s="233" t="str">
        <f>""&amp;普货!C15</f>
        <v/>
      </c>
      <c r="C18" s="412" t="str">
        <f>""&amp;ROUND(普货!D15,2)</f>
        <v>0</v>
      </c>
      <c r="D18" s="412" t="str">
        <f>""&amp;普货!E15</f>
        <v/>
      </c>
      <c r="E18" s="234" t="s">
        <v>179</v>
      </c>
      <c r="F18" s="234" t="s">
        <v>69</v>
      </c>
      <c r="G18" s="235" t="str">
        <f>CLEAN(普货!B15)</f>
        <v/>
      </c>
      <c r="H18" s="235" t="str">
        <f>CLEAN(普货!F15)</f>
        <v/>
      </c>
      <c r="I18" s="235" t="str">
        <f>CLEAN(普货!G15)</f>
        <v/>
      </c>
    </row>
    <row r="19" spans="1:9" s="236" customFormat="1" ht="20.25">
      <c r="A19" s="441">
        <f>IF((数据表!$C$2-5100000000000)&gt;0,"0",普货!A16)</f>
        <v>0</v>
      </c>
      <c r="B19" s="233" t="str">
        <f>""&amp;普货!C16</f>
        <v/>
      </c>
      <c r="C19" s="412" t="str">
        <f>""&amp;ROUND(普货!D16,2)</f>
        <v>0</v>
      </c>
      <c r="D19" s="412" t="str">
        <f>""&amp;普货!E16</f>
        <v/>
      </c>
      <c r="E19" s="234" t="s">
        <v>179</v>
      </c>
      <c r="F19" s="234" t="s">
        <v>69</v>
      </c>
      <c r="G19" s="235" t="str">
        <f>CLEAN(普货!B16)</f>
        <v/>
      </c>
      <c r="H19" s="235" t="str">
        <f>CLEAN(普货!F16)</f>
        <v/>
      </c>
      <c r="I19" s="235" t="str">
        <f>CLEAN(普货!G16)</f>
        <v/>
      </c>
    </row>
    <row r="20" spans="1:9" s="236" customFormat="1" ht="20.25">
      <c r="A20" s="441">
        <f>IF((数据表!$C$2-5100000000000)&gt;0,"0",普货!A17)</f>
        <v>0</v>
      </c>
      <c r="B20" s="233" t="str">
        <f>""&amp;普货!C17</f>
        <v/>
      </c>
      <c r="C20" s="412" t="str">
        <f>""&amp;ROUND(普货!D17,2)</f>
        <v>0</v>
      </c>
      <c r="D20" s="412" t="str">
        <f>""&amp;普货!E17</f>
        <v/>
      </c>
      <c r="E20" s="234" t="s">
        <v>179</v>
      </c>
      <c r="F20" s="234" t="s">
        <v>69</v>
      </c>
      <c r="G20" s="235" t="str">
        <f>CLEAN(普货!B17)</f>
        <v/>
      </c>
      <c r="H20" s="235" t="str">
        <f>CLEAN(普货!F17)</f>
        <v/>
      </c>
      <c r="I20" s="235" t="str">
        <f>CLEAN(普货!G17)</f>
        <v/>
      </c>
    </row>
    <row r="21" spans="1:9" s="236" customFormat="1" ht="20.25">
      <c r="A21" s="441">
        <f>IF((数据表!$C$2-5100000000000)&gt;0,"0",普货!A18)</f>
        <v>0</v>
      </c>
      <c r="B21" s="233" t="str">
        <f>""&amp;普货!C18</f>
        <v/>
      </c>
      <c r="C21" s="412" t="str">
        <f>""&amp;ROUND(普货!D18,2)</f>
        <v>0</v>
      </c>
      <c r="D21" s="412" t="str">
        <f>""&amp;普货!E18</f>
        <v/>
      </c>
      <c r="E21" s="234" t="s">
        <v>179</v>
      </c>
      <c r="F21" s="234" t="s">
        <v>69</v>
      </c>
      <c r="G21" s="235" t="str">
        <f>CLEAN(普货!B18)</f>
        <v/>
      </c>
      <c r="H21" s="235" t="str">
        <f>CLEAN(普货!F18)</f>
        <v/>
      </c>
      <c r="I21" s="235" t="str">
        <f>CLEAN(普货!G18)</f>
        <v/>
      </c>
    </row>
    <row r="22" spans="1:9" s="236" customFormat="1" ht="20.25">
      <c r="A22" s="441">
        <f>IF((数据表!$C$2-5100000000000)&gt;0,"0",普货!A19)</f>
        <v>0</v>
      </c>
      <c r="B22" s="233" t="str">
        <f>""&amp;普货!C19</f>
        <v/>
      </c>
      <c r="C22" s="412" t="str">
        <f>""&amp;ROUND(普货!D19,2)</f>
        <v>0</v>
      </c>
      <c r="D22" s="412" t="str">
        <f>""&amp;普货!E19</f>
        <v/>
      </c>
      <c r="E22" s="234" t="s">
        <v>179</v>
      </c>
      <c r="F22" s="234" t="s">
        <v>69</v>
      </c>
      <c r="G22" s="235" t="str">
        <f>CLEAN(普货!B19)</f>
        <v/>
      </c>
      <c r="H22" s="235" t="str">
        <f>CLEAN(普货!F19)</f>
        <v/>
      </c>
      <c r="I22" s="235" t="str">
        <f>CLEAN(普货!G19)</f>
        <v/>
      </c>
    </row>
    <row r="23" spans="1:9" s="236" customFormat="1" ht="20.25">
      <c r="A23" s="441">
        <f>IF((数据表!$C$2-5100000000000)&gt;0,"0",普货!A20)</f>
        <v>0</v>
      </c>
      <c r="B23" s="233" t="str">
        <f>""&amp;普货!C20</f>
        <v/>
      </c>
      <c r="C23" s="412" t="str">
        <f>""&amp;ROUND(普货!D20,2)</f>
        <v>0</v>
      </c>
      <c r="D23" s="412" t="str">
        <f>""&amp;普货!E20</f>
        <v/>
      </c>
      <c r="E23" s="234" t="s">
        <v>179</v>
      </c>
      <c r="F23" s="234" t="s">
        <v>69</v>
      </c>
      <c r="G23" s="235" t="str">
        <f>CLEAN(普货!B20)</f>
        <v/>
      </c>
      <c r="H23" s="235" t="str">
        <f>CLEAN(普货!F20)</f>
        <v/>
      </c>
      <c r="I23" s="235" t="str">
        <f>CLEAN(普货!G20)</f>
        <v/>
      </c>
    </row>
    <row r="24" spans="1:9" s="236" customFormat="1" ht="20.25">
      <c r="A24" s="441">
        <f>IF((数据表!$C$2-5100000000000)&gt;0,"0",普货!A21)</f>
        <v>0</v>
      </c>
      <c r="B24" s="233" t="str">
        <f>""&amp;普货!C21</f>
        <v/>
      </c>
      <c r="C24" s="412" t="str">
        <f>""&amp;ROUND(普货!D21,2)</f>
        <v>0</v>
      </c>
      <c r="D24" s="412" t="str">
        <f>""&amp;普货!E21</f>
        <v/>
      </c>
      <c r="E24" s="234" t="s">
        <v>179</v>
      </c>
      <c r="F24" s="234" t="s">
        <v>69</v>
      </c>
      <c r="G24" s="235" t="str">
        <f>CLEAN(普货!B21)</f>
        <v/>
      </c>
      <c r="H24" s="235" t="str">
        <f>CLEAN(普货!F21)</f>
        <v/>
      </c>
      <c r="I24" s="235" t="str">
        <f>CLEAN(普货!G21)</f>
        <v/>
      </c>
    </row>
    <row r="25" spans="1:9" s="236" customFormat="1" ht="20.25">
      <c r="A25" s="441">
        <f>IF((数据表!$C$2-5100000000000)&gt;0,"0",普货!A22)</f>
        <v>0</v>
      </c>
      <c r="B25" s="233" t="str">
        <f>""&amp;普货!C22</f>
        <v/>
      </c>
      <c r="C25" s="412" t="str">
        <f>""&amp;ROUND(普货!D22,2)</f>
        <v>0</v>
      </c>
      <c r="D25" s="412" t="str">
        <f>""&amp;普货!E22</f>
        <v/>
      </c>
      <c r="E25" s="234" t="s">
        <v>179</v>
      </c>
      <c r="F25" s="234" t="s">
        <v>69</v>
      </c>
      <c r="G25" s="235" t="str">
        <f>CLEAN(普货!B22)</f>
        <v/>
      </c>
      <c r="H25" s="235" t="str">
        <f>CLEAN(普货!F22)</f>
        <v/>
      </c>
      <c r="I25" s="235" t="str">
        <f>CLEAN(普货!G22)</f>
        <v/>
      </c>
    </row>
    <row r="26" spans="1:9" s="236" customFormat="1" ht="20.25">
      <c r="A26" s="441">
        <f>IF((数据表!$C$2-5100000000000)&gt;0,"0",普货!A23)</f>
        <v>0</v>
      </c>
      <c r="B26" s="233" t="str">
        <f>""&amp;普货!C23</f>
        <v/>
      </c>
      <c r="C26" s="412" t="str">
        <f>""&amp;ROUND(普货!D23,2)</f>
        <v>0</v>
      </c>
      <c r="D26" s="412" t="str">
        <f>""&amp;普货!E23</f>
        <v/>
      </c>
      <c r="E26" s="234" t="s">
        <v>179</v>
      </c>
      <c r="F26" s="234" t="s">
        <v>69</v>
      </c>
      <c r="G26" s="235" t="str">
        <f>CLEAN(普货!B23)</f>
        <v/>
      </c>
      <c r="H26" s="235" t="str">
        <f>CLEAN(普货!F23)</f>
        <v/>
      </c>
      <c r="I26" s="235" t="str">
        <f>CLEAN(普货!G23)</f>
        <v/>
      </c>
    </row>
    <row r="27" spans="1:9" s="236" customFormat="1" ht="20.25">
      <c r="A27" s="441">
        <f>IF((数据表!$C$2-5100000000000)&gt;0,"0",普货!A24)</f>
        <v>0</v>
      </c>
      <c r="B27" s="233" t="str">
        <f>""&amp;普货!C24</f>
        <v/>
      </c>
      <c r="C27" s="412" t="str">
        <f>""&amp;ROUND(普货!D24,2)</f>
        <v>0</v>
      </c>
      <c r="D27" s="412" t="str">
        <f>""&amp;普货!E24</f>
        <v/>
      </c>
      <c r="E27" s="234" t="s">
        <v>179</v>
      </c>
      <c r="F27" s="234" t="s">
        <v>69</v>
      </c>
      <c r="G27" s="235" t="str">
        <f>CLEAN(普货!B24)</f>
        <v/>
      </c>
      <c r="H27" s="235" t="str">
        <f>CLEAN(普货!F24)</f>
        <v/>
      </c>
      <c r="I27" s="235" t="str">
        <f>CLEAN(普货!G24)</f>
        <v/>
      </c>
    </row>
    <row r="28" spans="1:9" s="236" customFormat="1" ht="20.25">
      <c r="A28" s="441">
        <f>IF((数据表!$C$2-5100000000000)&gt;0,"0",普货!A25)</f>
        <v>0</v>
      </c>
      <c r="B28" s="233" t="str">
        <f>""&amp;普货!C25</f>
        <v/>
      </c>
      <c r="C28" s="412" t="str">
        <f>""&amp;ROUND(普货!D25,2)</f>
        <v>0</v>
      </c>
      <c r="D28" s="412" t="str">
        <f>""&amp;普货!E25</f>
        <v/>
      </c>
      <c r="E28" s="234" t="s">
        <v>179</v>
      </c>
      <c r="F28" s="234" t="s">
        <v>69</v>
      </c>
      <c r="G28" s="235" t="str">
        <f>CLEAN(普货!B25)</f>
        <v/>
      </c>
      <c r="H28" s="235" t="str">
        <f>CLEAN(普货!F25)</f>
        <v/>
      </c>
      <c r="I28" s="235" t="str">
        <f>CLEAN(普货!G25)</f>
        <v/>
      </c>
    </row>
    <row r="29" spans="1:9" s="236" customFormat="1" ht="20.25">
      <c r="A29" s="441">
        <f>IF((数据表!$C$2-5100000000000)&gt;0,"0",普货!A26)</f>
        <v>0</v>
      </c>
      <c r="B29" s="233" t="str">
        <f>""&amp;普货!C26</f>
        <v/>
      </c>
      <c r="C29" s="412" t="str">
        <f>""&amp;ROUND(普货!D26,2)</f>
        <v>0</v>
      </c>
      <c r="D29" s="412" t="str">
        <f>""&amp;普货!E26</f>
        <v/>
      </c>
      <c r="E29" s="234" t="s">
        <v>179</v>
      </c>
      <c r="F29" s="234" t="s">
        <v>69</v>
      </c>
      <c r="G29" s="235" t="str">
        <f>CLEAN(普货!B26)</f>
        <v/>
      </c>
      <c r="H29" s="235" t="str">
        <f>CLEAN(普货!F26)</f>
        <v/>
      </c>
      <c r="I29" s="235" t="str">
        <f>CLEAN(普货!G26)</f>
        <v/>
      </c>
    </row>
    <row r="30" spans="1:9" s="236" customFormat="1" ht="20.25">
      <c r="A30" s="441">
        <f>IF((数据表!$C$2-5100000000000)&gt;0,"0",普货!A27)</f>
        <v>0</v>
      </c>
      <c r="B30" s="233" t="str">
        <f>""&amp;普货!C27</f>
        <v/>
      </c>
      <c r="C30" s="412" t="str">
        <f>""&amp;ROUND(普货!D27,2)</f>
        <v>0</v>
      </c>
      <c r="D30" s="412" t="str">
        <f>""&amp;普货!E27</f>
        <v/>
      </c>
      <c r="E30" s="234" t="s">
        <v>179</v>
      </c>
      <c r="F30" s="234" t="s">
        <v>69</v>
      </c>
      <c r="G30" s="235" t="str">
        <f>CLEAN(普货!B27)</f>
        <v/>
      </c>
      <c r="H30" s="235" t="str">
        <f>CLEAN(普货!F27)</f>
        <v/>
      </c>
      <c r="I30" s="235" t="str">
        <f>CLEAN(普货!G27)</f>
        <v/>
      </c>
    </row>
    <row r="31" spans="1:9" s="236" customFormat="1" ht="20.25">
      <c r="A31" s="441">
        <f>IF((数据表!$C$2-5100000000000)&gt;0,"0",普货!A28)</f>
        <v>0</v>
      </c>
      <c r="B31" s="233" t="str">
        <f>""&amp;普货!C28</f>
        <v/>
      </c>
      <c r="C31" s="412" t="str">
        <f>""&amp;ROUND(普货!D28,2)</f>
        <v>0</v>
      </c>
      <c r="D31" s="412" t="str">
        <f>""&amp;普货!E28</f>
        <v/>
      </c>
      <c r="E31" s="234" t="s">
        <v>179</v>
      </c>
      <c r="F31" s="234" t="s">
        <v>69</v>
      </c>
      <c r="G31" s="235" t="str">
        <f>CLEAN(普货!B28)</f>
        <v/>
      </c>
      <c r="H31" s="235" t="str">
        <f>CLEAN(普货!F28)</f>
        <v/>
      </c>
      <c r="I31" s="235" t="str">
        <f>CLEAN(普货!G28)</f>
        <v/>
      </c>
    </row>
    <row r="32" spans="1:9" s="236" customFormat="1" ht="20.25">
      <c r="A32" s="441">
        <f>IF((数据表!$C$2-5100000000000)&gt;0,"0",普货!A29)</f>
        <v>0</v>
      </c>
      <c r="B32" s="233" t="str">
        <f>""&amp;普货!C29</f>
        <v/>
      </c>
      <c r="C32" s="412" t="str">
        <f>""&amp;ROUND(普货!D29,2)</f>
        <v>0</v>
      </c>
      <c r="D32" s="412" t="str">
        <f>""&amp;普货!E29</f>
        <v/>
      </c>
      <c r="E32" s="234" t="s">
        <v>179</v>
      </c>
      <c r="F32" s="234" t="s">
        <v>69</v>
      </c>
      <c r="G32" s="235" t="str">
        <f>CLEAN(普货!B29)</f>
        <v/>
      </c>
      <c r="H32" s="235" t="str">
        <f>CLEAN(普货!F29)</f>
        <v/>
      </c>
      <c r="I32" s="235" t="str">
        <f>CLEAN(普货!G29)</f>
        <v/>
      </c>
    </row>
    <row r="33" spans="1:9" s="236" customFormat="1" ht="20.25">
      <c r="A33" s="441">
        <f>IF((数据表!$C$2-5100000000000)&gt;0,"0",普货!A30)</f>
        <v>0</v>
      </c>
      <c r="B33" s="233" t="str">
        <f>""&amp;普货!C30</f>
        <v/>
      </c>
      <c r="C33" s="412" t="str">
        <f>""&amp;ROUND(普货!D30,2)</f>
        <v>0</v>
      </c>
      <c r="D33" s="412" t="str">
        <f>""&amp;普货!E30</f>
        <v/>
      </c>
      <c r="E33" s="234" t="s">
        <v>179</v>
      </c>
      <c r="F33" s="234" t="s">
        <v>69</v>
      </c>
      <c r="G33" s="235" t="str">
        <f>CLEAN(普货!B30)</f>
        <v/>
      </c>
      <c r="H33" s="235" t="str">
        <f>CLEAN(普货!F30)</f>
        <v/>
      </c>
      <c r="I33" s="235" t="str">
        <f>CLEAN(普货!G30)</f>
        <v/>
      </c>
    </row>
    <row r="34" spans="1:9" s="236" customFormat="1" ht="20.25">
      <c r="A34" s="441">
        <f>IF((数据表!$C$2-5100000000000)&gt;0,"0",普货!A31)</f>
        <v>0</v>
      </c>
      <c r="B34" s="233" t="str">
        <f>""&amp;普货!C31</f>
        <v/>
      </c>
      <c r="C34" s="412" t="str">
        <f>""&amp;ROUND(普货!D31,2)</f>
        <v>0</v>
      </c>
      <c r="D34" s="412" t="str">
        <f>""&amp;普货!E31</f>
        <v/>
      </c>
      <c r="E34" s="234" t="s">
        <v>179</v>
      </c>
      <c r="F34" s="234" t="s">
        <v>69</v>
      </c>
      <c r="G34" s="235" t="str">
        <f>CLEAN(普货!B31)</f>
        <v/>
      </c>
      <c r="H34" s="235" t="str">
        <f>CLEAN(普货!F31)</f>
        <v/>
      </c>
      <c r="I34" s="235" t="str">
        <f>CLEAN(普货!G31)</f>
        <v/>
      </c>
    </row>
    <row r="35" spans="1:9" s="236" customFormat="1" ht="20.25">
      <c r="A35" s="441">
        <f>IF((数据表!$C$2-5100000000000)&gt;0,"0",普货!A32)</f>
        <v>0</v>
      </c>
      <c r="B35" s="233" t="str">
        <f>""&amp;普货!C32</f>
        <v/>
      </c>
      <c r="C35" s="412" t="str">
        <f>""&amp;ROUND(普货!D32,2)</f>
        <v>0</v>
      </c>
      <c r="D35" s="412" t="str">
        <f>""&amp;普货!E32</f>
        <v/>
      </c>
      <c r="E35" s="234" t="s">
        <v>179</v>
      </c>
      <c r="F35" s="234" t="s">
        <v>69</v>
      </c>
      <c r="G35" s="235" t="str">
        <f>CLEAN(普货!B32)</f>
        <v/>
      </c>
      <c r="H35" s="235" t="str">
        <f>CLEAN(普货!F32)</f>
        <v/>
      </c>
      <c r="I35" s="235" t="str">
        <f>CLEAN(普货!G32)</f>
        <v/>
      </c>
    </row>
    <row r="36" spans="1:9" s="236" customFormat="1" ht="20.25">
      <c r="A36" s="441">
        <f>IF((数据表!$C$2-5100000000000)&gt;0,"0",普货!A33)</f>
        <v>0</v>
      </c>
      <c r="B36" s="233" t="str">
        <f>""&amp;普货!C33</f>
        <v/>
      </c>
      <c r="C36" s="412" t="str">
        <f>""&amp;ROUND(普货!D33,2)</f>
        <v>0</v>
      </c>
      <c r="D36" s="412" t="str">
        <f>""&amp;普货!E33</f>
        <v/>
      </c>
      <c r="E36" s="234" t="s">
        <v>179</v>
      </c>
      <c r="F36" s="234" t="s">
        <v>69</v>
      </c>
      <c r="G36" s="235" t="str">
        <f>CLEAN(普货!B33)</f>
        <v/>
      </c>
      <c r="H36" s="235" t="str">
        <f>CLEAN(普货!F33)</f>
        <v/>
      </c>
      <c r="I36" s="235" t="str">
        <f>CLEAN(普货!G33)</f>
        <v/>
      </c>
    </row>
    <row r="37" spans="1:9" s="236" customFormat="1" ht="20.25">
      <c r="A37" s="441">
        <f>IF((数据表!$C$2-5100000000000)&gt;0,"0",普货!A34)</f>
        <v>0</v>
      </c>
      <c r="B37" s="233" t="str">
        <f>""&amp;普货!C34</f>
        <v/>
      </c>
      <c r="C37" s="412" t="str">
        <f>""&amp;ROUND(普货!D34,2)</f>
        <v>0</v>
      </c>
      <c r="D37" s="412" t="str">
        <f>""&amp;普货!E34</f>
        <v/>
      </c>
      <c r="E37" s="234" t="s">
        <v>179</v>
      </c>
      <c r="F37" s="234" t="s">
        <v>69</v>
      </c>
      <c r="G37" s="235" t="str">
        <f>CLEAN(普货!B34)</f>
        <v/>
      </c>
      <c r="H37" s="235" t="str">
        <f>CLEAN(普货!F34)</f>
        <v/>
      </c>
      <c r="I37" s="235" t="str">
        <f>CLEAN(普货!G34)</f>
        <v/>
      </c>
    </row>
    <row r="38" spans="1:9" s="236" customFormat="1" ht="20.25">
      <c r="A38" s="441">
        <f>IF((数据表!$C$2-5100000000000)&gt;0,"0",普货!A35)</f>
        <v>0</v>
      </c>
      <c r="B38" s="233" t="str">
        <f>""&amp;普货!C35</f>
        <v/>
      </c>
      <c r="C38" s="412" t="str">
        <f>""&amp;ROUND(普货!D35,2)</f>
        <v>0</v>
      </c>
      <c r="D38" s="412" t="str">
        <f>""&amp;普货!E35</f>
        <v/>
      </c>
      <c r="E38" s="234" t="s">
        <v>179</v>
      </c>
      <c r="F38" s="234" t="s">
        <v>69</v>
      </c>
      <c r="G38" s="235" t="str">
        <f>CLEAN(普货!B35)</f>
        <v/>
      </c>
      <c r="H38" s="235" t="str">
        <f>CLEAN(普货!F35)</f>
        <v/>
      </c>
      <c r="I38" s="235" t="str">
        <f>CLEAN(普货!G35)</f>
        <v/>
      </c>
    </row>
    <row r="39" spans="1:9" s="236" customFormat="1" ht="20.25">
      <c r="A39" s="441">
        <f>IF((数据表!$C$2-5100000000000)&gt;0,"0",普货!A36)</f>
        <v>0</v>
      </c>
      <c r="B39" s="233" t="str">
        <f>""&amp;普货!C36</f>
        <v/>
      </c>
      <c r="C39" s="412" t="str">
        <f>""&amp;ROUND(普货!D36,2)</f>
        <v>0</v>
      </c>
      <c r="D39" s="412" t="str">
        <f>""&amp;普货!E36</f>
        <v/>
      </c>
      <c r="E39" s="234" t="s">
        <v>179</v>
      </c>
      <c r="F39" s="234" t="s">
        <v>69</v>
      </c>
      <c r="G39" s="235" t="str">
        <f>CLEAN(普货!B36)</f>
        <v/>
      </c>
      <c r="H39" s="235" t="str">
        <f>CLEAN(普货!F36)</f>
        <v/>
      </c>
      <c r="I39" s="235" t="str">
        <f>CLEAN(普货!G36)</f>
        <v/>
      </c>
    </row>
    <row r="40" spans="1:9" s="236" customFormat="1" ht="20.25">
      <c r="A40" s="441">
        <f>IF((数据表!$C$2-5100000000000)&gt;0,"0",普货!A37)</f>
        <v>0</v>
      </c>
      <c r="B40" s="233" t="str">
        <f>""&amp;普货!C37</f>
        <v/>
      </c>
      <c r="C40" s="412" t="str">
        <f>""&amp;ROUND(普货!D37,2)</f>
        <v>0</v>
      </c>
      <c r="D40" s="412" t="str">
        <f>""&amp;普货!E37</f>
        <v/>
      </c>
      <c r="E40" s="234" t="s">
        <v>179</v>
      </c>
      <c r="F40" s="234" t="s">
        <v>69</v>
      </c>
      <c r="G40" s="235" t="str">
        <f>CLEAN(普货!B37)</f>
        <v/>
      </c>
      <c r="H40" s="235" t="str">
        <f>CLEAN(普货!F37)</f>
        <v/>
      </c>
      <c r="I40" s="235" t="str">
        <f>CLEAN(普货!G37)</f>
        <v/>
      </c>
    </row>
    <row r="41" spans="1:9" s="236" customFormat="1" ht="20.25">
      <c r="A41" s="441">
        <f>IF((数据表!$C$2-5100000000000)&gt;0,"0",普货!A38)</f>
        <v>0</v>
      </c>
      <c r="B41" s="233" t="str">
        <f>""&amp;普货!C38</f>
        <v/>
      </c>
      <c r="C41" s="412" t="str">
        <f>""&amp;ROUND(普货!D38,2)</f>
        <v>0</v>
      </c>
      <c r="D41" s="412" t="str">
        <f>""&amp;普货!E38</f>
        <v/>
      </c>
      <c r="E41" s="234" t="s">
        <v>179</v>
      </c>
      <c r="F41" s="234" t="s">
        <v>69</v>
      </c>
      <c r="G41" s="235" t="str">
        <f>CLEAN(普货!B38)</f>
        <v/>
      </c>
      <c r="H41" s="235" t="str">
        <f>CLEAN(普货!F38)</f>
        <v/>
      </c>
      <c r="I41" s="235" t="str">
        <f>CLEAN(普货!G38)</f>
        <v/>
      </c>
    </row>
    <row r="42" spans="1:9" s="236" customFormat="1" ht="20.25">
      <c r="A42" s="441">
        <f>IF((数据表!$C$2-5100000000000)&gt;0,"0",普货!A39)</f>
        <v>0</v>
      </c>
      <c r="B42" s="233" t="str">
        <f>""&amp;普货!C39</f>
        <v/>
      </c>
      <c r="C42" s="412" t="str">
        <f>""&amp;ROUND(普货!D39,2)</f>
        <v>0</v>
      </c>
      <c r="D42" s="412" t="str">
        <f>""&amp;普货!E39</f>
        <v/>
      </c>
      <c r="E42" s="234" t="s">
        <v>179</v>
      </c>
      <c r="F42" s="234" t="s">
        <v>69</v>
      </c>
      <c r="G42" s="235" t="str">
        <f>CLEAN(普货!B39)</f>
        <v/>
      </c>
      <c r="H42" s="235" t="str">
        <f>CLEAN(普货!F39)</f>
        <v/>
      </c>
      <c r="I42" s="235" t="str">
        <f>CLEAN(普货!G39)</f>
        <v/>
      </c>
    </row>
    <row r="43" spans="1:9" s="236" customFormat="1" ht="20.25">
      <c r="A43" s="441">
        <f>IF((数据表!$C$2-5100000000000)&gt;0,"0",普货!A40)</f>
        <v>0</v>
      </c>
      <c r="B43" s="233" t="str">
        <f>""&amp;普货!C40</f>
        <v/>
      </c>
      <c r="C43" s="412" t="str">
        <f>""&amp;ROUND(普货!D40,2)</f>
        <v>0</v>
      </c>
      <c r="D43" s="412" t="str">
        <f>""&amp;普货!E40</f>
        <v/>
      </c>
      <c r="E43" s="234" t="s">
        <v>179</v>
      </c>
      <c r="F43" s="234" t="s">
        <v>69</v>
      </c>
      <c r="G43" s="235" t="str">
        <f>CLEAN(普货!B40)</f>
        <v/>
      </c>
      <c r="H43" s="235" t="str">
        <f>CLEAN(普货!F40)</f>
        <v/>
      </c>
      <c r="I43" s="235" t="str">
        <f>CLEAN(普货!G40)</f>
        <v/>
      </c>
    </row>
    <row r="44" spans="1:9" s="236" customFormat="1" ht="20.25">
      <c r="A44" s="441">
        <f>IF((数据表!$C$2-5100000000000)&gt;0,"0",普货!A41)</f>
        <v>0</v>
      </c>
      <c r="B44" s="233" t="str">
        <f>""&amp;普货!C41</f>
        <v/>
      </c>
      <c r="C44" s="412" t="str">
        <f>""&amp;ROUND(普货!D41,2)</f>
        <v>0</v>
      </c>
      <c r="D44" s="412" t="str">
        <f>""&amp;普货!E41</f>
        <v/>
      </c>
      <c r="E44" s="234" t="s">
        <v>179</v>
      </c>
      <c r="F44" s="234" t="s">
        <v>69</v>
      </c>
      <c r="G44" s="235" t="str">
        <f>CLEAN(普货!B41)</f>
        <v/>
      </c>
      <c r="H44" s="235" t="str">
        <f>CLEAN(普货!F41)</f>
        <v/>
      </c>
      <c r="I44" s="235" t="str">
        <f>CLEAN(普货!G41)</f>
        <v/>
      </c>
    </row>
    <row r="45" spans="1:9" s="236" customFormat="1" ht="20.25">
      <c r="A45" s="441">
        <f>IF((数据表!$C$2-5100000000000)&gt;0,"0",普货!A42)</f>
        <v>0</v>
      </c>
      <c r="B45" s="233" t="str">
        <f>""&amp;普货!C42</f>
        <v/>
      </c>
      <c r="C45" s="412" t="str">
        <f>""&amp;ROUND(普货!D42,2)</f>
        <v>0</v>
      </c>
      <c r="D45" s="412" t="str">
        <f>""&amp;普货!E42</f>
        <v/>
      </c>
      <c r="E45" s="234" t="s">
        <v>179</v>
      </c>
      <c r="F45" s="234" t="s">
        <v>69</v>
      </c>
      <c r="G45" s="235" t="str">
        <f>CLEAN(普货!B42)</f>
        <v/>
      </c>
      <c r="H45" s="235" t="str">
        <f>CLEAN(普货!F42)</f>
        <v/>
      </c>
      <c r="I45" s="235" t="str">
        <f>CLEAN(普货!G42)</f>
        <v/>
      </c>
    </row>
    <row r="46" spans="1:9" s="236" customFormat="1" ht="20.25">
      <c r="A46" s="441">
        <f>IF((数据表!$C$2-5100000000000)&gt;0,"0",普货!A43)</f>
        <v>0</v>
      </c>
      <c r="B46" s="233" t="str">
        <f>""&amp;普货!C43</f>
        <v/>
      </c>
      <c r="C46" s="412" t="str">
        <f>""&amp;ROUND(普货!D43,2)</f>
        <v>0</v>
      </c>
      <c r="D46" s="412" t="str">
        <f>""&amp;普货!E43</f>
        <v/>
      </c>
      <c r="E46" s="234" t="s">
        <v>179</v>
      </c>
      <c r="F46" s="234" t="s">
        <v>69</v>
      </c>
      <c r="G46" s="235" t="str">
        <f>CLEAN(普货!B43)</f>
        <v/>
      </c>
      <c r="H46" s="235" t="str">
        <f>CLEAN(普货!F43)</f>
        <v/>
      </c>
      <c r="I46" s="235" t="str">
        <f>CLEAN(普货!G43)</f>
        <v/>
      </c>
    </row>
    <row r="47" spans="1:9" s="236" customFormat="1" ht="20.25">
      <c r="A47" s="441">
        <f>IF((数据表!$C$2-5100000000000)&gt;0,"0",普货!A44)</f>
        <v>0</v>
      </c>
      <c r="B47" s="233" t="str">
        <f>""&amp;普货!C44</f>
        <v/>
      </c>
      <c r="C47" s="412" t="str">
        <f>""&amp;ROUND(普货!D44,2)</f>
        <v>0</v>
      </c>
      <c r="D47" s="412" t="str">
        <f>""&amp;普货!E44</f>
        <v/>
      </c>
      <c r="E47" s="234" t="s">
        <v>179</v>
      </c>
      <c r="F47" s="234" t="s">
        <v>69</v>
      </c>
      <c r="G47" s="235" t="str">
        <f>CLEAN(普货!B44)</f>
        <v/>
      </c>
      <c r="H47" s="235" t="str">
        <f>CLEAN(普货!F44)</f>
        <v/>
      </c>
      <c r="I47" s="235" t="str">
        <f>CLEAN(普货!G44)</f>
        <v/>
      </c>
    </row>
    <row r="48" spans="1:9" s="236" customFormat="1" ht="20.25">
      <c r="A48" s="441">
        <f>IF((数据表!$C$2-5100000000000)&gt;0,"0",普货!A45)</f>
        <v>0</v>
      </c>
      <c r="B48" s="233" t="str">
        <f>""&amp;普货!C45</f>
        <v/>
      </c>
      <c r="C48" s="412" t="str">
        <f>""&amp;ROUND(普货!D45,2)</f>
        <v>0</v>
      </c>
      <c r="D48" s="412" t="str">
        <f>""&amp;普货!E45</f>
        <v/>
      </c>
      <c r="E48" s="234" t="s">
        <v>179</v>
      </c>
      <c r="F48" s="234" t="s">
        <v>69</v>
      </c>
      <c r="G48" s="235" t="str">
        <f>CLEAN(普货!B45)</f>
        <v/>
      </c>
      <c r="H48" s="235" t="str">
        <f>CLEAN(普货!F45)</f>
        <v/>
      </c>
      <c r="I48" s="235" t="str">
        <f>CLEAN(普货!G45)</f>
        <v/>
      </c>
    </row>
    <row r="49" spans="1:9" s="236" customFormat="1" ht="20.25">
      <c r="A49" s="441">
        <f>IF((数据表!$C$2-5100000000000)&gt;0,"0",普货!A46)</f>
        <v>0</v>
      </c>
      <c r="B49" s="233" t="str">
        <f>""&amp;普货!C46</f>
        <v/>
      </c>
      <c r="C49" s="412" t="str">
        <f>""&amp;ROUND(普货!D46,2)</f>
        <v>0</v>
      </c>
      <c r="D49" s="412" t="str">
        <f>""&amp;普货!E46</f>
        <v/>
      </c>
      <c r="E49" s="234" t="s">
        <v>179</v>
      </c>
      <c r="F49" s="234" t="s">
        <v>69</v>
      </c>
      <c r="G49" s="235" t="str">
        <f>CLEAN(普货!B46)</f>
        <v/>
      </c>
      <c r="H49" s="235" t="str">
        <f>CLEAN(普货!F46)</f>
        <v/>
      </c>
      <c r="I49" s="235" t="str">
        <f>CLEAN(普货!G46)</f>
        <v/>
      </c>
    </row>
    <row r="50" spans="1:9" s="236" customFormat="1" ht="20.25">
      <c r="A50" s="441">
        <f>IF((数据表!$C$2-5100000000000)&gt;0,"0",普货!A47)</f>
        <v>0</v>
      </c>
      <c r="B50" s="233" t="str">
        <f>""&amp;普货!C47</f>
        <v/>
      </c>
      <c r="C50" s="412" t="str">
        <f>""&amp;ROUND(普货!D47,2)</f>
        <v>0</v>
      </c>
      <c r="D50" s="412" t="str">
        <f>""&amp;普货!E47</f>
        <v/>
      </c>
      <c r="E50" s="234" t="s">
        <v>179</v>
      </c>
      <c r="F50" s="234" t="s">
        <v>69</v>
      </c>
      <c r="G50" s="235" t="str">
        <f>CLEAN(普货!B47)</f>
        <v/>
      </c>
      <c r="H50" s="235" t="str">
        <f>CLEAN(普货!F47)</f>
        <v/>
      </c>
      <c r="I50" s="235" t="str">
        <f>CLEAN(普货!G47)</f>
        <v/>
      </c>
    </row>
    <row r="51" spans="1:9" s="236" customFormat="1" ht="20.25">
      <c r="A51" s="441">
        <f>IF((数据表!$C$2-5100000000000)&gt;0,"0",普货!A48)</f>
        <v>0</v>
      </c>
      <c r="B51" s="233" t="str">
        <f>""&amp;普货!C48</f>
        <v/>
      </c>
      <c r="C51" s="412" t="str">
        <f>""&amp;ROUND(普货!D48,2)</f>
        <v>0</v>
      </c>
      <c r="D51" s="412" t="str">
        <f>""&amp;普货!E48</f>
        <v/>
      </c>
      <c r="E51" s="234" t="s">
        <v>179</v>
      </c>
      <c r="F51" s="234" t="s">
        <v>69</v>
      </c>
      <c r="G51" s="235" t="str">
        <f>CLEAN(普货!B48)</f>
        <v/>
      </c>
      <c r="H51" s="235" t="str">
        <f>CLEAN(普货!F48)</f>
        <v/>
      </c>
      <c r="I51" s="235" t="str">
        <f>CLEAN(普货!G48)</f>
        <v/>
      </c>
    </row>
    <row r="52" spans="1:9" s="236" customFormat="1" ht="20.25">
      <c r="A52" s="441">
        <f>IF((数据表!$C$2-5100000000000)&gt;0,"0",普货!A49)</f>
        <v>0</v>
      </c>
      <c r="B52" s="233" t="str">
        <f>""&amp;普货!C49</f>
        <v/>
      </c>
      <c r="C52" s="412" t="str">
        <f>""&amp;ROUND(普货!D49,2)</f>
        <v>0</v>
      </c>
      <c r="D52" s="412" t="str">
        <f>""&amp;普货!E49</f>
        <v/>
      </c>
      <c r="E52" s="234" t="s">
        <v>179</v>
      </c>
      <c r="F52" s="234" t="s">
        <v>69</v>
      </c>
      <c r="G52" s="235" t="str">
        <f>CLEAN(普货!B49)</f>
        <v/>
      </c>
      <c r="H52" s="235" t="str">
        <f>CLEAN(普货!F49)</f>
        <v/>
      </c>
      <c r="I52" s="235" t="str">
        <f>CLEAN(普货!G49)</f>
        <v/>
      </c>
    </row>
    <row r="53" spans="1:9" s="236" customFormat="1" ht="20.25">
      <c r="A53" s="441">
        <f>IF((数据表!$C$2-5100000000000)&gt;0,"0",普货!A50)</f>
        <v>0</v>
      </c>
      <c r="B53" s="233" t="str">
        <f>""&amp;普货!C50</f>
        <v/>
      </c>
      <c r="C53" s="412" t="str">
        <f>""&amp;ROUND(普货!D50,2)</f>
        <v>0</v>
      </c>
      <c r="D53" s="412" t="str">
        <f>""&amp;普货!E50</f>
        <v/>
      </c>
      <c r="E53" s="234" t="s">
        <v>179</v>
      </c>
      <c r="F53" s="234" t="s">
        <v>69</v>
      </c>
      <c r="G53" s="235" t="str">
        <f>CLEAN(普货!B50)</f>
        <v/>
      </c>
      <c r="H53" s="235" t="str">
        <f>CLEAN(普货!F50)</f>
        <v/>
      </c>
      <c r="I53" s="235" t="str">
        <f>CLEAN(普货!G50)</f>
        <v/>
      </c>
    </row>
    <row r="54" spans="1:9" s="236" customFormat="1" ht="20.25">
      <c r="A54" s="441">
        <f>IF((数据表!$C$2-5100000000000)&gt;0,"0",普货!A51)</f>
        <v>0</v>
      </c>
      <c r="B54" s="233" t="str">
        <f>""&amp;普货!C51</f>
        <v/>
      </c>
      <c r="C54" s="412" t="str">
        <f>""&amp;ROUND(普货!D51,2)</f>
        <v>0</v>
      </c>
      <c r="D54" s="412" t="str">
        <f>""&amp;普货!E51</f>
        <v/>
      </c>
      <c r="E54" s="234" t="s">
        <v>179</v>
      </c>
      <c r="F54" s="234" t="s">
        <v>69</v>
      </c>
      <c r="G54" s="235" t="str">
        <f>CLEAN(普货!B51)</f>
        <v/>
      </c>
      <c r="H54" s="235" t="str">
        <f>CLEAN(普货!F51)</f>
        <v/>
      </c>
      <c r="I54" s="235" t="str">
        <f>CLEAN(普货!G51)</f>
        <v/>
      </c>
    </row>
    <row r="55" spans="1:9" s="236" customFormat="1" ht="20.25">
      <c r="A55" s="441">
        <f>IF((数据表!$C$2-5100000000000)&gt;0,"0",普货!A52)</f>
        <v>0</v>
      </c>
      <c r="B55" s="233" t="str">
        <f>""&amp;普货!C52</f>
        <v/>
      </c>
      <c r="C55" s="412" t="str">
        <f>""&amp;ROUND(普货!D52,2)</f>
        <v>0</v>
      </c>
      <c r="D55" s="412" t="str">
        <f>""&amp;普货!E52</f>
        <v/>
      </c>
      <c r="E55" s="234" t="s">
        <v>179</v>
      </c>
      <c r="F55" s="234" t="s">
        <v>69</v>
      </c>
      <c r="G55" s="235" t="str">
        <f>CLEAN(普货!B52)</f>
        <v/>
      </c>
      <c r="H55" s="235" t="str">
        <f>CLEAN(普货!F52)</f>
        <v/>
      </c>
      <c r="I55" s="235" t="str">
        <f>CLEAN(普货!G52)</f>
        <v/>
      </c>
    </row>
    <row r="56" spans="1:9" s="236" customFormat="1" ht="20.25">
      <c r="A56" s="441">
        <f>IF((数据表!$C$2-5100000000000)&gt;0,"0",普货!A53)</f>
        <v>0</v>
      </c>
      <c r="B56" s="233" t="str">
        <f>""&amp;普货!C53</f>
        <v/>
      </c>
      <c r="C56" s="412" t="str">
        <f>""&amp;ROUND(普货!D53,2)</f>
        <v>0</v>
      </c>
      <c r="D56" s="412" t="str">
        <f>""&amp;普货!E53</f>
        <v/>
      </c>
      <c r="E56" s="234" t="s">
        <v>179</v>
      </c>
      <c r="F56" s="234" t="s">
        <v>69</v>
      </c>
      <c r="G56" s="235" t="str">
        <f>CLEAN(普货!B53)</f>
        <v/>
      </c>
      <c r="H56" s="235" t="str">
        <f>CLEAN(普货!F53)</f>
        <v/>
      </c>
      <c r="I56" s="235" t="str">
        <f>CLEAN(普货!G53)</f>
        <v/>
      </c>
    </row>
    <row r="57" spans="1:9" s="236" customFormat="1" ht="20.25">
      <c r="A57" s="441">
        <f>IF((数据表!$C$2-5100000000000)&gt;0,"0",普货!A54)</f>
        <v>0</v>
      </c>
      <c r="B57" s="233" t="str">
        <f>""&amp;普货!C54</f>
        <v/>
      </c>
      <c r="C57" s="412" t="str">
        <f>""&amp;ROUND(普货!D54,2)</f>
        <v>0</v>
      </c>
      <c r="D57" s="412" t="str">
        <f>""&amp;普货!E54</f>
        <v/>
      </c>
      <c r="E57" s="234" t="s">
        <v>179</v>
      </c>
      <c r="F57" s="234" t="s">
        <v>69</v>
      </c>
      <c r="G57" s="235" t="str">
        <f>CLEAN(普货!B54)</f>
        <v/>
      </c>
      <c r="H57" s="235" t="str">
        <f>CLEAN(普货!F54)</f>
        <v/>
      </c>
      <c r="I57" s="235" t="str">
        <f>CLEAN(普货!G54)</f>
        <v/>
      </c>
    </row>
    <row r="58" spans="1:9" s="236" customFormat="1" ht="20.25">
      <c r="A58" s="441">
        <f>IF((数据表!$C$2-5100000000000)&gt;0,"0",普货!A55)</f>
        <v>0</v>
      </c>
      <c r="B58" s="233" t="str">
        <f>""&amp;普货!C55</f>
        <v/>
      </c>
      <c r="C58" s="412" t="str">
        <f>""&amp;ROUND(普货!D55,2)</f>
        <v>0</v>
      </c>
      <c r="D58" s="412" t="str">
        <f>""&amp;普货!E55</f>
        <v/>
      </c>
      <c r="E58" s="234" t="s">
        <v>179</v>
      </c>
      <c r="F58" s="234" t="s">
        <v>69</v>
      </c>
      <c r="G58" s="235" t="str">
        <f>CLEAN(普货!B55)</f>
        <v/>
      </c>
      <c r="H58" s="235" t="str">
        <f>CLEAN(普货!F55)</f>
        <v/>
      </c>
      <c r="I58" s="235" t="str">
        <f>CLEAN(普货!G55)</f>
        <v/>
      </c>
    </row>
    <row r="59" spans="1:9" s="236" customFormat="1" ht="20.25">
      <c r="A59" s="441">
        <f>IF((数据表!$C$2-5100000000000)&gt;0,"0",普货!A56)</f>
        <v>0</v>
      </c>
      <c r="B59" s="233" t="str">
        <f>""&amp;普货!C56</f>
        <v/>
      </c>
      <c r="C59" s="412" t="str">
        <f>""&amp;ROUND(普货!D56,2)</f>
        <v>0</v>
      </c>
      <c r="D59" s="412" t="str">
        <f>""&amp;普货!E56</f>
        <v/>
      </c>
      <c r="E59" s="234" t="s">
        <v>179</v>
      </c>
      <c r="F59" s="234" t="s">
        <v>69</v>
      </c>
      <c r="G59" s="235" t="str">
        <f>CLEAN(普货!B56)</f>
        <v/>
      </c>
      <c r="H59" s="235" t="str">
        <f>CLEAN(普货!F56)</f>
        <v/>
      </c>
      <c r="I59" s="235" t="str">
        <f>CLEAN(普货!G56)</f>
        <v/>
      </c>
    </row>
    <row r="60" spans="1:9" s="236" customFormat="1" ht="20.25">
      <c r="A60" s="441">
        <f>IF((数据表!$C$2-5100000000000)&gt;0,"0",普货!A57)</f>
        <v>0</v>
      </c>
      <c r="B60" s="233" t="str">
        <f>""&amp;普货!C57</f>
        <v/>
      </c>
      <c r="C60" s="412" t="str">
        <f>""&amp;ROUND(普货!D57,2)</f>
        <v>0</v>
      </c>
      <c r="D60" s="412" t="str">
        <f>""&amp;普货!E57</f>
        <v/>
      </c>
      <c r="E60" s="234" t="s">
        <v>179</v>
      </c>
      <c r="F60" s="234" t="s">
        <v>69</v>
      </c>
      <c r="G60" s="235" t="str">
        <f>CLEAN(普货!B57)</f>
        <v/>
      </c>
      <c r="H60" s="235" t="str">
        <f>CLEAN(普货!F57)</f>
        <v/>
      </c>
      <c r="I60" s="235" t="str">
        <f>CLEAN(普货!G57)</f>
        <v/>
      </c>
    </row>
    <row r="61" spans="1:9" s="236" customFormat="1" ht="20.25">
      <c r="A61" s="441">
        <f>IF((数据表!$C$2-5100000000000)&gt;0,"0",普货!A58)</f>
        <v>0</v>
      </c>
      <c r="B61" s="233" t="str">
        <f>""&amp;普货!C58</f>
        <v/>
      </c>
      <c r="C61" s="412" t="str">
        <f>""&amp;ROUND(普货!D58,2)</f>
        <v>0</v>
      </c>
      <c r="D61" s="412" t="str">
        <f>""&amp;普货!E58</f>
        <v/>
      </c>
      <c r="E61" s="234" t="s">
        <v>179</v>
      </c>
      <c r="F61" s="234" t="s">
        <v>69</v>
      </c>
      <c r="G61" s="235" t="str">
        <f>CLEAN(普货!B58)</f>
        <v/>
      </c>
      <c r="H61" s="235" t="str">
        <f>CLEAN(普货!F58)</f>
        <v/>
      </c>
      <c r="I61" s="235" t="str">
        <f>CLEAN(普货!G58)</f>
        <v/>
      </c>
    </row>
    <row r="62" spans="1:9" s="236" customFormat="1" ht="20.25">
      <c r="A62" s="441">
        <f>IF((数据表!$C$2-5100000000000)&gt;0,"0",普货!A59)</f>
        <v>0</v>
      </c>
      <c r="B62" s="233" t="str">
        <f>""&amp;普货!C59</f>
        <v/>
      </c>
      <c r="C62" s="412" t="str">
        <f>""&amp;ROUND(普货!D59,2)</f>
        <v>0</v>
      </c>
      <c r="D62" s="412" t="str">
        <f>""&amp;普货!E59</f>
        <v/>
      </c>
      <c r="E62" s="234" t="s">
        <v>179</v>
      </c>
      <c r="F62" s="234" t="s">
        <v>69</v>
      </c>
      <c r="G62" s="235" t="str">
        <f>CLEAN(普货!B59)</f>
        <v/>
      </c>
      <c r="H62" s="235" t="str">
        <f>CLEAN(普货!F59)</f>
        <v/>
      </c>
      <c r="I62" s="235" t="str">
        <f>CLEAN(普货!G59)</f>
        <v/>
      </c>
    </row>
    <row r="63" spans="1:9" s="236" customFormat="1" ht="20.25">
      <c r="A63" s="441">
        <f>IF((数据表!$C$2-5100000000000)&gt;0,"0",普货!A60)</f>
        <v>0</v>
      </c>
      <c r="B63" s="233" t="str">
        <f>""&amp;普货!C60</f>
        <v/>
      </c>
      <c r="C63" s="412" t="str">
        <f>""&amp;ROUND(普货!D60,2)</f>
        <v>0</v>
      </c>
      <c r="D63" s="412" t="str">
        <f>""&amp;普货!E60</f>
        <v/>
      </c>
      <c r="E63" s="234" t="s">
        <v>179</v>
      </c>
      <c r="F63" s="234" t="s">
        <v>69</v>
      </c>
      <c r="G63" s="235" t="str">
        <f>CLEAN(普货!B60)</f>
        <v/>
      </c>
      <c r="H63" s="235" t="str">
        <f>CLEAN(普货!F60)</f>
        <v/>
      </c>
      <c r="I63" s="235" t="str">
        <f>CLEAN(普货!G60)</f>
        <v/>
      </c>
    </row>
    <row r="64" spans="1:9" s="236" customFormat="1" ht="20.25">
      <c r="A64" s="441">
        <f>IF((数据表!$C$2-5100000000000)&gt;0,"0",普货!A61)</f>
        <v>0</v>
      </c>
      <c r="B64" s="233" t="str">
        <f>""&amp;普货!C61</f>
        <v/>
      </c>
      <c r="C64" s="412" t="str">
        <f>""&amp;ROUND(普货!D61,2)</f>
        <v>0</v>
      </c>
      <c r="D64" s="412" t="str">
        <f>""&amp;普货!E61</f>
        <v/>
      </c>
      <c r="E64" s="234" t="s">
        <v>179</v>
      </c>
      <c r="F64" s="234" t="s">
        <v>69</v>
      </c>
      <c r="G64" s="235" t="str">
        <f>CLEAN(普货!B61)</f>
        <v/>
      </c>
      <c r="H64" s="235" t="str">
        <f>CLEAN(普货!F61)</f>
        <v/>
      </c>
      <c r="I64" s="235" t="str">
        <f>CLEAN(普货!G61)</f>
        <v/>
      </c>
    </row>
    <row r="65" spans="1:9" s="236" customFormat="1" ht="20.25">
      <c r="A65" s="441">
        <f>IF((数据表!$C$2-5100000000000)&gt;0,"0",普货!A62)</f>
        <v>0</v>
      </c>
      <c r="B65" s="233" t="str">
        <f>""&amp;普货!C62</f>
        <v/>
      </c>
      <c r="C65" s="412" t="str">
        <f>""&amp;ROUND(普货!D62,2)</f>
        <v>0</v>
      </c>
      <c r="D65" s="412" t="str">
        <f>""&amp;普货!E62</f>
        <v/>
      </c>
      <c r="E65" s="234" t="s">
        <v>179</v>
      </c>
      <c r="F65" s="234" t="s">
        <v>69</v>
      </c>
      <c r="G65" s="235" t="str">
        <f>CLEAN(普货!B62)</f>
        <v/>
      </c>
      <c r="H65" s="235" t="str">
        <f>CLEAN(普货!F62)</f>
        <v/>
      </c>
      <c r="I65" s="235" t="str">
        <f>CLEAN(普货!G62)</f>
        <v/>
      </c>
    </row>
    <row r="66" spans="1:9" s="236" customFormat="1" ht="20.25">
      <c r="A66" s="441">
        <f>IF((数据表!$C$2-5100000000000)&gt;0,"0",普货!A63)</f>
        <v>0</v>
      </c>
      <c r="B66" s="233" t="str">
        <f>""&amp;普货!C63</f>
        <v/>
      </c>
      <c r="C66" s="412" t="str">
        <f>""&amp;ROUND(普货!D63,2)</f>
        <v>0</v>
      </c>
      <c r="D66" s="412" t="str">
        <f>""&amp;普货!E63</f>
        <v/>
      </c>
      <c r="E66" s="234" t="s">
        <v>179</v>
      </c>
      <c r="F66" s="234" t="s">
        <v>69</v>
      </c>
      <c r="G66" s="235" t="str">
        <f>CLEAN(普货!B63)</f>
        <v/>
      </c>
      <c r="H66" s="235" t="str">
        <f>CLEAN(普货!F63)</f>
        <v/>
      </c>
      <c r="I66" s="235" t="str">
        <f>CLEAN(普货!G63)</f>
        <v/>
      </c>
    </row>
    <row r="67" spans="1:9" s="236" customFormat="1" ht="20.25">
      <c r="A67" s="441">
        <f>IF((数据表!$C$2-5100000000000)&gt;0,"0",普货!A64)</f>
        <v>0</v>
      </c>
      <c r="B67" s="233" t="str">
        <f>""&amp;普货!C64</f>
        <v/>
      </c>
      <c r="C67" s="412" t="str">
        <f>""&amp;ROUND(普货!D64,2)</f>
        <v>0</v>
      </c>
      <c r="D67" s="412" t="str">
        <f>""&amp;普货!E64</f>
        <v/>
      </c>
      <c r="E67" s="234" t="s">
        <v>179</v>
      </c>
      <c r="F67" s="234" t="s">
        <v>69</v>
      </c>
      <c r="G67" s="235" t="str">
        <f>CLEAN(普货!B64)</f>
        <v/>
      </c>
      <c r="H67" s="235" t="str">
        <f>CLEAN(普货!F64)</f>
        <v/>
      </c>
      <c r="I67" s="235" t="str">
        <f>CLEAN(普货!G64)</f>
        <v/>
      </c>
    </row>
    <row r="68" spans="1:9" s="236" customFormat="1" ht="20.25">
      <c r="A68" s="441">
        <f>IF((数据表!$C$2-5100000000000)&gt;0,"0",普货!A65)</f>
        <v>0</v>
      </c>
      <c r="B68" s="233" t="str">
        <f>""&amp;普货!C65</f>
        <v/>
      </c>
      <c r="C68" s="412" t="str">
        <f>""&amp;ROUND(普货!D65,2)</f>
        <v>0</v>
      </c>
      <c r="D68" s="412" t="str">
        <f>""&amp;普货!E65</f>
        <v/>
      </c>
      <c r="E68" s="234" t="s">
        <v>179</v>
      </c>
      <c r="F68" s="234" t="s">
        <v>69</v>
      </c>
      <c r="G68" s="235" t="str">
        <f>CLEAN(普货!B65)</f>
        <v/>
      </c>
      <c r="H68" s="235" t="str">
        <f>CLEAN(普货!F65)</f>
        <v/>
      </c>
      <c r="I68" s="235" t="str">
        <f>CLEAN(普货!G65)</f>
        <v/>
      </c>
    </row>
    <row r="69" spans="1:9" s="236" customFormat="1" ht="20.25">
      <c r="A69" s="441">
        <f>IF((数据表!$C$2-5100000000000)&gt;0,"0",普货!A66)</f>
        <v>0</v>
      </c>
      <c r="B69" s="233" t="str">
        <f>""&amp;普货!C66</f>
        <v/>
      </c>
      <c r="C69" s="412" t="str">
        <f>""&amp;ROUND(普货!D66,2)</f>
        <v>0</v>
      </c>
      <c r="D69" s="412" t="str">
        <f>""&amp;普货!E66</f>
        <v/>
      </c>
      <c r="E69" s="234" t="s">
        <v>179</v>
      </c>
      <c r="F69" s="234" t="s">
        <v>69</v>
      </c>
      <c r="G69" s="235" t="str">
        <f>CLEAN(普货!B66)</f>
        <v/>
      </c>
      <c r="H69" s="235" t="str">
        <f>CLEAN(普货!F66)</f>
        <v/>
      </c>
      <c r="I69" s="235" t="str">
        <f>CLEAN(普货!G66)</f>
        <v/>
      </c>
    </row>
    <row r="70" spans="1:9" s="236" customFormat="1" ht="20.25">
      <c r="A70" s="441">
        <f>IF((数据表!$C$2-5100000000000)&gt;0,"0",普货!A67)</f>
        <v>0</v>
      </c>
      <c r="B70" s="233" t="str">
        <f>""&amp;普货!C67</f>
        <v/>
      </c>
      <c r="C70" s="412" t="str">
        <f>""&amp;ROUND(普货!D67,2)</f>
        <v>0</v>
      </c>
      <c r="D70" s="412" t="str">
        <f>""&amp;普货!E67</f>
        <v/>
      </c>
      <c r="E70" s="234" t="s">
        <v>179</v>
      </c>
      <c r="F70" s="234" t="s">
        <v>69</v>
      </c>
      <c r="G70" s="235" t="str">
        <f>CLEAN(普货!B67)</f>
        <v/>
      </c>
      <c r="H70" s="235" t="str">
        <f>CLEAN(普货!F67)</f>
        <v/>
      </c>
      <c r="I70" s="235" t="str">
        <f>CLEAN(普货!G67)</f>
        <v/>
      </c>
    </row>
    <row r="71" spans="1:9" s="236" customFormat="1" ht="20.25">
      <c r="A71" s="441">
        <f>IF((数据表!$C$2-5100000000000)&gt;0,"0",普货!A68)</f>
        <v>0</v>
      </c>
      <c r="B71" s="233" t="str">
        <f>""&amp;普货!C68</f>
        <v/>
      </c>
      <c r="C71" s="412" t="str">
        <f>""&amp;ROUND(普货!D68,2)</f>
        <v>0</v>
      </c>
      <c r="D71" s="412" t="str">
        <f>""&amp;普货!E68</f>
        <v/>
      </c>
      <c r="E71" s="234" t="s">
        <v>179</v>
      </c>
      <c r="F71" s="234" t="s">
        <v>69</v>
      </c>
      <c r="G71" s="235" t="str">
        <f>CLEAN(普货!B68)</f>
        <v/>
      </c>
      <c r="H71" s="235" t="str">
        <f>CLEAN(普货!F68)</f>
        <v/>
      </c>
      <c r="I71" s="235" t="str">
        <f>CLEAN(普货!G68)</f>
        <v/>
      </c>
    </row>
    <row r="72" spans="1:9" s="236" customFormat="1" ht="20.25">
      <c r="A72" s="441">
        <f>IF((数据表!$C$2-5100000000000)&gt;0,"0",普货!A69)</f>
        <v>0</v>
      </c>
      <c r="B72" s="233" t="str">
        <f>""&amp;普货!C69</f>
        <v/>
      </c>
      <c r="C72" s="412" t="str">
        <f>""&amp;ROUND(普货!D69,2)</f>
        <v>0</v>
      </c>
      <c r="D72" s="412" t="str">
        <f>""&amp;普货!E69</f>
        <v/>
      </c>
      <c r="E72" s="234" t="s">
        <v>179</v>
      </c>
      <c r="F72" s="234" t="s">
        <v>69</v>
      </c>
      <c r="G72" s="235" t="str">
        <f>CLEAN(普货!B69)</f>
        <v/>
      </c>
      <c r="H72" s="235" t="str">
        <f>CLEAN(普货!F69)</f>
        <v/>
      </c>
      <c r="I72" s="235" t="str">
        <f>CLEAN(普货!G69)</f>
        <v/>
      </c>
    </row>
    <row r="73" spans="1:9" s="236" customFormat="1" ht="20.25">
      <c r="A73" s="441">
        <f>IF((数据表!$C$2-5100000000000)&gt;0,"0",普货!A70)</f>
        <v>0</v>
      </c>
      <c r="B73" s="233" t="str">
        <f>""&amp;普货!C70</f>
        <v/>
      </c>
      <c r="C73" s="412" t="str">
        <f>""&amp;ROUND(普货!D70,2)</f>
        <v>0</v>
      </c>
      <c r="D73" s="412" t="str">
        <f>""&amp;普货!E70</f>
        <v/>
      </c>
      <c r="E73" s="234" t="s">
        <v>179</v>
      </c>
      <c r="F73" s="234" t="s">
        <v>69</v>
      </c>
      <c r="G73" s="235" t="str">
        <f>CLEAN(普货!B70)</f>
        <v/>
      </c>
      <c r="H73" s="235" t="str">
        <f>CLEAN(普货!F70)</f>
        <v/>
      </c>
      <c r="I73" s="235" t="str">
        <f>CLEAN(普货!G70)</f>
        <v/>
      </c>
    </row>
    <row r="74" spans="1:9" s="236" customFormat="1" ht="20.25">
      <c r="A74" s="441">
        <f>IF((数据表!$C$2-5100000000000)&gt;0,"0",普货!A71)</f>
        <v>0</v>
      </c>
      <c r="B74" s="233" t="str">
        <f>""&amp;普货!C71</f>
        <v/>
      </c>
      <c r="C74" s="412" t="str">
        <f>""&amp;ROUND(普货!D71,2)</f>
        <v>0</v>
      </c>
      <c r="D74" s="412" t="str">
        <f>""&amp;普货!E71</f>
        <v/>
      </c>
      <c r="E74" s="234" t="s">
        <v>179</v>
      </c>
      <c r="F74" s="234" t="s">
        <v>69</v>
      </c>
      <c r="G74" s="235" t="str">
        <f>CLEAN(普货!B71)</f>
        <v/>
      </c>
      <c r="H74" s="235" t="str">
        <f>CLEAN(普货!F71)</f>
        <v/>
      </c>
      <c r="I74" s="235" t="str">
        <f>CLEAN(普货!G71)</f>
        <v/>
      </c>
    </row>
    <row r="75" spans="1:9" s="236" customFormat="1" ht="20.25">
      <c r="A75" s="441">
        <f>IF((数据表!$C$2-5100000000000)&gt;0,"0",普货!A72)</f>
        <v>0</v>
      </c>
      <c r="B75" s="233" t="str">
        <f>""&amp;普货!C72</f>
        <v/>
      </c>
      <c r="C75" s="412" t="str">
        <f>""&amp;ROUND(普货!D72,2)</f>
        <v>0</v>
      </c>
      <c r="D75" s="412" t="str">
        <f>""&amp;普货!E72</f>
        <v/>
      </c>
      <c r="E75" s="234" t="s">
        <v>179</v>
      </c>
      <c r="F75" s="234" t="s">
        <v>69</v>
      </c>
      <c r="G75" s="235" t="str">
        <f>CLEAN(普货!B72)</f>
        <v/>
      </c>
      <c r="H75" s="235" t="str">
        <f>CLEAN(普货!F72)</f>
        <v/>
      </c>
      <c r="I75" s="235" t="str">
        <f>CLEAN(普货!G72)</f>
        <v/>
      </c>
    </row>
    <row r="76" spans="1:9" s="236" customFormat="1" ht="20.25">
      <c r="A76" s="441">
        <f>IF((数据表!$C$2-5100000000000)&gt;0,"0",普货!A73)</f>
        <v>0</v>
      </c>
      <c r="B76" s="233" t="str">
        <f>""&amp;普货!C73</f>
        <v/>
      </c>
      <c r="C76" s="412" t="str">
        <f>""&amp;ROUND(普货!D73,2)</f>
        <v>0</v>
      </c>
      <c r="D76" s="412" t="str">
        <f>""&amp;普货!E73</f>
        <v/>
      </c>
      <c r="E76" s="234" t="s">
        <v>179</v>
      </c>
      <c r="F76" s="234" t="s">
        <v>69</v>
      </c>
      <c r="G76" s="235" t="str">
        <f>CLEAN(普货!B73)</f>
        <v/>
      </c>
      <c r="H76" s="235" t="str">
        <f>CLEAN(普货!F73)</f>
        <v/>
      </c>
      <c r="I76" s="235" t="str">
        <f>CLEAN(普货!G73)</f>
        <v/>
      </c>
    </row>
    <row r="77" spans="1:9" s="236" customFormat="1" ht="20.25">
      <c r="A77" s="441">
        <f>IF((数据表!$C$2-5100000000000)&gt;0,"0",普货!A74)</f>
        <v>0</v>
      </c>
      <c r="B77" s="233" t="str">
        <f>""&amp;普货!C74</f>
        <v/>
      </c>
      <c r="C77" s="412" t="str">
        <f>""&amp;ROUND(普货!D74,2)</f>
        <v>0</v>
      </c>
      <c r="D77" s="412" t="str">
        <f>""&amp;普货!E74</f>
        <v/>
      </c>
      <c r="E77" s="234" t="s">
        <v>179</v>
      </c>
      <c r="F77" s="234" t="s">
        <v>69</v>
      </c>
      <c r="G77" s="235" t="str">
        <f>CLEAN(普货!B74)</f>
        <v/>
      </c>
      <c r="H77" s="235" t="str">
        <f>CLEAN(普货!F74)</f>
        <v/>
      </c>
      <c r="I77" s="235" t="str">
        <f>CLEAN(普货!G74)</f>
        <v/>
      </c>
    </row>
    <row r="78" spans="1:9" s="236" customFormat="1" ht="20.25">
      <c r="A78" s="441">
        <f>IF((数据表!$C$2-5100000000000)&gt;0,"0",普货!A75)</f>
        <v>0</v>
      </c>
      <c r="B78" s="233" t="str">
        <f>""&amp;普货!C75</f>
        <v/>
      </c>
      <c r="C78" s="412" t="str">
        <f>""&amp;ROUND(普货!D75,2)</f>
        <v>0</v>
      </c>
      <c r="D78" s="412" t="str">
        <f>""&amp;普货!E75</f>
        <v/>
      </c>
      <c r="E78" s="234" t="s">
        <v>179</v>
      </c>
      <c r="F78" s="234" t="s">
        <v>69</v>
      </c>
      <c r="G78" s="235" t="str">
        <f>CLEAN(普货!B75)</f>
        <v/>
      </c>
      <c r="H78" s="235" t="str">
        <f>CLEAN(普货!F75)</f>
        <v/>
      </c>
      <c r="I78" s="235" t="str">
        <f>CLEAN(普货!G75)</f>
        <v/>
      </c>
    </row>
    <row r="79" spans="1:9" s="236" customFormat="1" ht="20.25">
      <c r="A79" s="441">
        <f>IF((数据表!$C$2-5100000000000)&gt;0,"0",普货!A76)</f>
        <v>0</v>
      </c>
      <c r="B79" s="233" t="str">
        <f>""&amp;普货!C76</f>
        <v/>
      </c>
      <c r="C79" s="412" t="str">
        <f>""&amp;ROUND(普货!D76,2)</f>
        <v>0</v>
      </c>
      <c r="D79" s="412" t="str">
        <f>""&amp;普货!E76</f>
        <v/>
      </c>
      <c r="E79" s="234" t="s">
        <v>179</v>
      </c>
      <c r="F79" s="234" t="s">
        <v>69</v>
      </c>
      <c r="G79" s="235" t="str">
        <f>CLEAN(普货!B76)</f>
        <v/>
      </c>
      <c r="H79" s="235" t="str">
        <f>CLEAN(普货!F76)</f>
        <v/>
      </c>
      <c r="I79" s="235" t="str">
        <f>CLEAN(普货!G76)</f>
        <v/>
      </c>
    </row>
    <row r="80" spans="1:9" s="236" customFormat="1" ht="20.25">
      <c r="A80" s="441">
        <f>IF((数据表!$C$2-5100000000000)&gt;0,"0",普货!A77)</f>
        <v>0</v>
      </c>
      <c r="B80" s="233" t="str">
        <f>""&amp;普货!C77</f>
        <v/>
      </c>
      <c r="C80" s="412" t="str">
        <f>""&amp;ROUND(普货!D77,2)</f>
        <v>0</v>
      </c>
      <c r="D80" s="412" t="str">
        <f>""&amp;普货!E77</f>
        <v/>
      </c>
      <c r="E80" s="234" t="s">
        <v>179</v>
      </c>
      <c r="F80" s="234" t="s">
        <v>69</v>
      </c>
      <c r="G80" s="235" t="str">
        <f>CLEAN(普货!B77)</f>
        <v/>
      </c>
      <c r="H80" s="235" t="str">
        <f>CLEAN(普货!F77)</f>
        <v/>
      </c>
      <c r="I80" s="235" t="str">
        <f>CLEAN(普货!G77)</f>
        <v/>
      </c>
    </row>
    <row r="81" spans="1:9" s="236" customFormat="1" ht="20.25">
      <c r="A81" s="441">
        <f>IF((数据表!$C$2-5100000000000)&gt;0,"0",普货!A78)</f>
        <v>0</v>
      </c>
      <c r="B81" s="233" t="str">
        <f>""&amp;普货!C78</f>
        <v/>
      </c>
      <c r="C81" s="412" t="str">
        <f>""&amp;ROUND(普货!D78,2)</f>
        <v>0</v>
      </c>
      <c r="D81" s="412" t="str">
        <f>""&amp;普货!E78</f>
        <v/>
      </c>
      <c r="E81" s="234" t="s">
        <v>179</v>
      </c>
      <c r="F81" s="234" t="s">
        <v>69</v>
      </c>
      <c r="G81" s="235" t="str">
        <f>CLEAN(普货!B78)</f>
        <v/>
      </c>
      <c r="H81" s="235" t="str">
        <f>CLEAN(普货!F78)</f>
        <v/>
      </c>
      <c r="I81" s="235" t="str">
        <f>CLEAN(普货!G78)</f>
        <v/>
      </c>
    </row>
    <row r="82" spans="1:9" s="236" customFormat="1" ht="20.25">
      <c r="A82" s="441">
        <f>IF((数据表!$C$2-5100000000000)&gt;0,"0",普货!A79)</f>
        <v>0</v>
      </c>
      <c r="B82" s="233" t="str">
        <f>""&amp;普货!C79</f>
        <v/>
      </c>
      <c r="C82" s="412" t="str">
        <f>""&amp;ROUND(普货!D79,2)</f>
        <v>0</v>
      </c>
      <c r="D82" s="412" t="str">
        <f>""&amp;普货!E79</f>
        <v/>
      </c>
      <c r="E82" s="234" t="s">
        <v>179</v>
      </c>
      <c r="F82" s="234" t="s">
        <v>69</v>
      </c>
      <c r="G82" s="235" t="str">
        <f>CLEAN(普货!B79)</f>
        <v/>
      </c>
      <c r="H82" s="235" t="str">
        <f>CLEAN(普货!F79)</f>
        <v/>
      </c>
      <c r="I82" s="235" t="str">
        <f>CLEAN(普货!G79)</f>
        <v/>
      </c>
    </row>
    <row r="83" spans="1:9" s="236" customFormat="1" ht="20.25">
      <c r="A83" s="441">
        <f>IF((数据表!$C$2-5100000000000)&gt;0,"0",普货!A80)</f>
        <v>0</v>
      </c>
      <c r="B83" s="233" t="str">
        <f>""&amp;普货!C80</f>
        <v/>
      </c>
      <c r="C83" s="412" t="str">
        <f>""&amp;ROUND(普货!D80,2)</f>
        <v>0</v>
      </c>
      <c r="D83" s="412" t="str">
        <f>""&amp;普货!E80</f>
        <v/>
      </c>
      <c r="E83" s="234" t="s">
        <v>179</v>
      </c>
      <c r="F83" s="234" t="s">
        <v>69</v>
      </c>
      <c r="G83" s="235" t="str">
        <f>CLEAN(普货!B80)</f>
        <v/>
      </c>
      <c r="H83" s="235" t="str">
        <f>CLEAN(普货!F80)</f>
        <v/>
      </c>
      <c r="I83" s="235" t="str">
        <f>CLEAN(普货!G80)</f>
        <v/>
      </c>
    </row>
    <row r="84" spans="1:9" s="236" customFormat="1" ht="20.25">
      <c r="A84" s="441">
        <f>IF((数据表!$C$2-5100000000000)&gt;0,"0",普货!A81)</f>
        <v>0</v>
      </c>
      <c r="B84" s="233" t="str">
        <f>""&amp;普货!C81</f>
        <v/>
      </c>
      <c r="C84" s="412" t="str">
        <f>""&amp;ROUND(普货!D81,2)</f>
        <v>0</v>
      </c>
      <c r="D84" s="412" t="str">
        <f>""&amp;普货!E81</f>
        <v/>
      </c>
      <c r="E84" s="234" t="s">
        <v>179</v>
      </c>
      <c r="F84" s="234" t="s">
        <v>69</v>
      </c>
      <c r="G84" s="235" t="str">
        <f>CLEAN(普货!B81)</f>
        <v/>
      </c>
      <c r="H84" s="235" t="str">
        <f>CLEAN(普货!F81)</f>
        <v/>
      </c>
      <c r="I84" s="235" t="str">
        <f>CLEAN(普货!G81)</f>
        <v/>
      </c>
    </row>
    <row r="85" spans="1:9" s="236" customFormat="1" ht="20.25">
      <c r="A85" s="441">
        <f>IF((数据表!$C$2-5100000000000)&gt;0,"0",普货!A82)</f>
        <v>0</v>
      </c>
      <c r="B85" s="233" t="str">
        <f>""&amp;普货!C82</f>
        <v/>
      </c>
      <c r="C85" s="412" t="str">
        <f>""&amp;ROUND(普货!D82,2)</f>
        <v>0</v>
      </c>
      <c r="D85" s="412" t="str">
        <f>""&amp;普货!E82</f>
        <v/>
      </c>
      <c r="E85" s="234" t="s">
        <v>179</v>
      </c>
      <c r="F85" s="234" t="s">
        <v>69</v>
      </c>
      <c r="G85" s="235" t="str">
        <f>CLEAN(普货!B82)</f>
        <v/>
      </c>
      <c r="H85" s="235" t="str">
        <f>CLEAN(普货!F82)</f>
        <v/>
      </c>
      <c r="I85" s="235" t="str">
        <f>CLEAN(普货!G82)</f>
        <v/>
      </c>
    </row>
    <row r="86" spans="1:9" s="236" customFormat="1" ht="20.25">
      <c r="A86" s="441">
        <f>IF((数据表!$C$2-5100000000000)&gt;0,"0",普货!A83)</f>
        <v>0</v>
      </c>
      <c r="B86" s="233" t="str">
        <f>""&amp;普货!C83</f>
        <v/>
      </c>
      <c r="C86" s="412" t="str">
        <f>""&amp;ROUND(普货!D83,2)</f>
        <v>0</v>
      </c>
      <c r="D86" s="412" t="str">
        <f>""&amp;普货!E83</f>
        <v/>
      </c>
      <c r="E86" s="234" t="s">
        <v>179</v>
      </c>
      <c r="F86" s="234" t="s">
        <v>69</v>
      </c>
      <c r="G86" s="235" t="str">
        <f>CLEAN(普货!B83)</f>
        <v/>
      </c>
      <c r="H86" s="235" t="str">
        <f>CLEAN(普货!F83)</f>
        <v/>
      </c>
      <c r="I86" s="235" t="str">
        <f>CLEAN(普货!G83)</f>
        <v/>
      </c>
    </row>
    <row r="87" spans="1:9" s="236" customFormat="1" ht="20.25">
      <c r="A87" s="441">
        <f>IF((数据表!$C$2-5100000000000)&gt;0,"0",普货!A84)</f>
        <v>0</v>
      </c>
      <c r="B87" s="233" t="str">
        <f>""&amp;普货!C84</f>
        <v/>
      </c>
      <c r="C87" s="412" t="str">
        <f>""&amp;ROUND(普货!D84,2)</f>
        <v>0</v>
      </c>
      <c r="D87" s="412" t="str">
        <f>""&amp;普货!E84</f>
        <v/>
      </c>
      <c r="E87" s="234" t="s">
        <v>179</v>
      </c>
      <c r="F87" s="234" t="s">
        <v>69</v>
      </c>
      <c r="G87" s="235" t="str">
        <f>CLEAN(普货!B84)</f>
        <v/>
      </c>
      <c r="H87" s="235" t="str">
        <f>CLEAN(普货!F84)</f>
        <v/>
      </c>
      <c r="I87" s="235" t="str">
        <f>CLEAN(普货!G84)</f>
        <v/>
      </c>
    </row>
    <row r="88" spans="1:9" s="236" customFormat="1" ht="20.25">
      <c r="A88" s="441">
        <f>IF((数据表!$C$2-5100000000000)&gt;0,"0",普货!A85)</f>
        <v>0</v>
      </c>
      <c r="B88" s="233" t="str">
        <f>""&amp;普货!C85</f>
        <v/>
      </c>
      <c r="C88" s="412" t="str">
        <f>""&amp;ROUND(普货!D85,2)</f>
        <v>0</v>
      </c>
      <c r="D88" s="412" t="str">
        <f>""&amp;普货!E85</f>
        <v/>
      </c>
      <c r="E88" s="234" t="s">
        <v>179</v>
      </c>
      <c r="F88" s="234" t="s">
        <v>69</v>
      </c>
      <c r="G88" s="235" t="str">
        <f>CLEAN(普货!B85)</f>
        <v/>
      </c>
      <c r="H88" s="235" t="str">
        <f>CLEAN(普货!F85)</f>
        <v/>
      </c>
      <c r="I88" s="235" t="str">
        <f>CLEAN(普货!G85)</f>
        <v/>
      </c>
    </row>
    <row r="89" spans="1:9" s="236" customFormat="1" ht="20.25">
      <c r="A89" s="441">
        <f>IF((数据表!$C$2-5100000000000)&gt;0,"0",普货!A86)</f>
        <v>0</v>
      </c>
      <c r="B89" s="233" t="str">
        <f>""&amp;普货!C86</f>
        <v/>
      </c>
      <c r="C89" s="412" t="str">
        <f>""&amp;ROUND(普货!D86,2)</f>
        <v>0</v>
      </c>
      <c r="D89" s="412" t="str">
        <f>""&amp;普货!E86</f>
        <v/>
      </c>
      <c r="E89" s="234" t="s">
        <v>179</v>
      </c>
      <c r="F89" s="234" t="s">
        <v>69</v>
      </c>
      <c r="G89" s="235" t="str">
        <f>CLEAN(普货!B86)</f>
        <v/>
      </c>
      <c r="H89" s="235" t="str">
        <f>CLEAN(普货!F86)</f>
        <v/>
      </c>
      <c r="I89" s="235" t="str">
        <f>CLEAN(普货!G86)</f>
        <v/>
      </c>
    </row>
    <row r="90" spans="1:9" s="236" customFormat="1" ht="20.25">
      <c r="A90" s="441">
        <f>IF((数据表!$C$2-5100000000000)&gt;0,"0",普货!A87)</f>
        <v>0</v>
      </c>
      <c r="B90" s="233" t="str">
        <f>""&amp;普货!C87</f>
        <v/>
      </c>
      <c r="C90" s="412" t="str">
        <f>""&amp;ROUND(普货!D87,2)</f>
        <v>0</v>
      </c>
      <c r="D90" s="412" t="str">
        <f>""&amp;普货!E87</f>
        <v/>
      </c>
      <c r="E90" s="234" t="s">
        <v>179</v>
      </c>
      <c r="F90" s="234" t="s">
        <v>69</v>
      </c>
      <c r="G90" s="235" t="str">
        <f>CLEAN(普货!B87)</f>
        <v/>
      </c>
      <c r="H90" s="235" t="str">
        <f>CLEAN(普货!F87)</f>
        <v/>
      </c>
      <c r="I90" s="235" t="str">
        <f>CLEAN(普货!G87)</f>
        <v/>
      </c>
    </row>
    <row r="91" spans="1:9" s="236" customFormat="1" ht="20.25">
      <c r="A91" s="441">
        <f>IF((数据表!$C$2-5100000000000)&gt;0,"0",普货!A88)</f>
        <v>0</v>
      </c>
      <c r="B91" s="233" t="str">
        <f>""&amp;普货!C88</f>
        <v/>
      </c>
      <c r="C91" s="412" t="str">
        <f>""&amp;ROUND(普货!D88,2)</f>
        <v>0</v>
      </c>
      <c r="D91" s="412" t="str">
        <f>""&amp;普货!E88</f>
        <v/>
      </c>
      <c r="E91" s="234" t="s">
        <v>179</v>
      </c>
      <c r="F91" s="234" t="s">
        <v>69</v>
      </c>
      <c r="G91" s="235" t="str">
        <f>CLEAN(普货!B88)</f>
        <v/>
      </c>
      <c r="H91" s="235" t="str">
        <f>CLEAN(普货!F88)</f>
        <v/>
      </c>
      <c r="I91" s="235" t="str">
        <f>CLEAN(普货!G88)</f>
        <v/>
      </c>
    </row>
    <row r="92" spans="1:9" s="236" customFormat="1" ht="20.25">
      <c r="A92" s="441">
        <f>IF((数据表!$C$2-5100000000000)&gt;0,"0",普货!A89)</f>
        <v>0</v>
      </c>
      <c r="B92" s="233" t="str">
        <f>""&amp;普货!C89</f>
        <v/>
      </c>
      <c r="C92" s="412" t="str">
        <f>""&amp;ROUND(普货!D89,2)</f>
        <v>0</v>
      </c>
      <c r="D92" s="412" t="str">
        <f>""&amp;普货!E89</f>
        <v/>
      </c>
      <c r="E92" s="234" t="s">
        <v>179</v>
      </c>
      <c r="F92" s="234" t="s">
        <v>69</v>
      </c>
      <c r="G92" s="235" t="str">
        <f>CLEAN(普货!B89)</f>
        <v/>
      </c>
      <c r="H92" s="235" t="str">
        <f>CLEAN(普货!F89)</f>
        <v/>
      </c>
      <c r="I92" s="235" t="str">
        <f>CLEAN(普货!G89)</f>
        <v/>
      </c>
    </row>
    <row r="93" spans="1:9" s="236" customFormat="1" ht="20.25">
      <c r="A93" s="441">
        <f>IF((数据表!$C$2-5100000000000)&gt;0,"0",普货!A90)</f>
        <v>0</v>
      </c>
      <c r="B93" s="233" t="str">
        <f>""&amp;普货!C90</f>
        <v/>
      </c>
      <c r="C93" s="412" t="str">
        <f>""&amp;ROUND(普货!D90,2)</f>
        <v>0</v>
      </c>
      <c r="D93" s="412" t="str">
        <f>""&amp;普货!E90</f>
        <v/>
      </c>
      <c r="E93" s="234" t="s">
        <v>179</v>
      </c>
      <c r="F93" s="234" t="s">
        <v>69</v>
      </c>
      <c r="G93" s="235" t="str">
        <f>CLEAN(普货!B90)</f>
        <v/>
      </c>
      <c r="H93" s="235" t="str">
        <f>CLEAN(普货!F90)</f>
        <v/>
      </c>
      <c r="I93" s="235" t="str">
        <f>CLEAN(普货!G90)</f>
        <v/>
      </c>
    </row>
    <row r="94" spans="1:9" s="236" customFormat="1" ht="20.25">
      <c r="A94" s="441">
        <f>IF((数据表!$C$2-5100000000000)&gt;0,"0",普货!A91)</f>
        <v>0</v>
      </c>
      <c r="B94" s="233" t="str">
        <f>""&amp;普货!C91</f>
        <v/>
      </c>
      <c r="C94" s="412" t="str">
        <f>""&amp;ROUND(普货!D91,2)</f>
        <v>0</v>
      </c>
      <c r="D94" s="412" t="str">
        <f>""&amp;普货!E91</f>
        <v/>
      </c>
      <c r="E94" s="234" t="s">
        <v>179</v>
      </c>
      <c r="F94" s="234" t="s">
        <v>69</v>
      </c>
      <c r="G94" s="235" t="str">
        <f>CLEAN(普货!B91)</f>
        <v/>
      </c>
      <c r="H94" s="235" t="str">
        <f>CLEAN(普货!F91)</f>
        <v/>
      </c>
      <c r="I94" s="235" t="str">
        <f>CLEAN(普货!G91)</f>
        <v/>
      </c>
    </row>
    <row r="95" spans="1:9" s="236" customFormat="1" ht="20.25">
      <c r="A95" s="441">
        <f>IF((数据表!$C$2-5100000000000)&gt;0,"0",普货!A92)</f>
        <v>0</v>
      </c>
      <c r="B95" s="233" t="str">
        <f>""&amp;普货!C92</f>
        <v/>
      </c>
      <c r="C95" s="412" t="str">
        <f>""&amp;ROUND(普货!D92,2)</f>
        <v>0</v>
      </c>
      <c r="D95" s="412" t="str">
        <f>""&amp;普货!E92</f>
        <v/>
      </c>
      <c r="E95" s="234" t="s">
        <v>179</v>
      </c>
      <c r="F95" s="234" t="s">
        <v>69</v>
      </c>
      <c r="G95" s="235" t="str">
        <f>CLEAN(普货!B92)</f>
        <v/>
      </c>
      <c r="H95" s="235" t="str">
        <f>CLEAN(普货!F92)</f>
        <v/>
      </c>
      <c r="I95" s="235" t="str">
        <f>CLEAN(普货!G92)</f>
        <v/>
      </c>
    </row>
    <row r="96" spans="1:9" s="236" customFormat="1" ht="20.25">
      <c r="A96" s="441">
        <f>IF((数据表!$C$2-5100000000000)&gt;0,"0",普货!A93)</f>
        <v>0</v>
      </c>
      <c r="B96" s="233" t="str">
        <f>""&amp;普货!C93</f>
        <v/>
      </c>
      <c r="C96" s="412" t="str">
        <f>""&amp;ROUND(普货!D93,2)</f>
        <v>0</v>
      </c>
      <c r="D96" s="412" t="str">
        <f>""&amp;普货!E93</f>
        <v/>
      </c>
      <c r="E96" s="234" t="s">
        <v>179</v>
      </c>
      <c r="F96" s="234" t="s">
        <v>69</v>
      </c>
      <c r="G96" s="235" t="str">
        <f>CLEAN(普货!B93)</f>
        <v/>
      </c>
      <c r="H96" s="235" t="str">
        <f>CLEAN(普货!F93)</f>
        <v/>
      </c>
      <c r="I96" s="235" t="str">
        <f>CLEAN(普货!G93)</f>
        <v/>
      </c>
    </row>
    <row r="97" spans="1:9" s="236" customFormat="1" ht="20.25">
      <c r="A97" s="441">
        <f>IF((数据表!$C$2-5100000000000)&gt;0,"0",普货!A94)</f>
        <v>0</v>
      </c>
      <c r="B97" s="233" t="str">
        <f>""&amp;普货!C94</f>
        <v/>
      </c>
      <c r="C97" s="412" t="str">
        <f>""&amp;ROUND(普货!D94,2)</f>
        <v>0</v>
      </c>
      <c r="D97" s="412" t="str">
        <f>""&amp;普货!E94</f>
        <v/>
      </c>
      <c r="E97" s="234" t="s">
        <v>179</v>
      </c>
      <c r="F97" s="234" t="s">
        <v>69</v>
      </c>
      <c r="G97" s="235" t="str">
        <f>CLEAN(普货!B94)</f>
        <v/>
      </c>
      <c r="H97" s="235" t="str">
        <f>CLEAN(普货!F94)</f>
        <v/>
      </c>
      <c r="I97" s="235" t="str">
        <f>CLEAN(普货!G94)</f>
        <v/>
      </c>
    </row>
    <row r="98" spans="1:9" s="236" customFormat="1" ht="20.25">
      <c r="A98" s="441">
        <f>IF((数据表!$C$2-5100000000000)&gt;0,"0",普货!A95)</f>
        <v>0</v>
      </c>
      <c r="B98" s="233" t="str">
        <f>""&amp;普货!C95</f>
        <v/>
      </c>
      <c r="C98" s="412" t="str">
        <f>""&amp;ROUND(普货!D95,2)</f>
        <v>0</v>
      </c>
      <c r="D98" s="412" t="str">
        <f>""&amp;普货!E95</f>
        <v/>
      </c>
      <c r="E98" s="234" t="s">
        <v>179</v>
      </c>
      <c r="F98" s="234" t="s">
        <v>69</v>
      </c>
      <c r="G98" s="235" t="str">
        <f>CLEAN(普货!B95)</f>
        <v/>
      </c>
      <c r="H98" s="235" t="str">
        <f>CLEAN(普货!F95)</f>
        <v/>
      </c>
      <c r="I98" s="235" t="str">
        <f>CLEAN(普货!G95)</f>
        <v/>
      </c>
    </row>
    <row r="99" spans="1:9" s="236" customFormat="1" ht="20.25">
      <c r="A99" s="441">
        <f>IF((数据表!$C$2-5100000000000)&gt;0,"0",普货!A96)</f>
        <v>0</v>
      </c>
      <c r="B99" s="233" t="str">
        <f>""&amp;普货!C96</f>
        <v/>
      </c>
      <c r="C99" s="412" t="str">
        <f>""&amp;ROUND(普货!D96,2)</f>
        <v>0</v>
      </c>
      <c r="D99" s="412" t="str">
        <f>""&amp;普货!E96</f>
        <v/>
      </c>
      <c r="E99" s="234" t="s">
        <v>179</v>
      </c>
      <c r="F99" s="234" t="s">
        <v>69</v>
      </c>
      <c r="G99" s="235" t="str">
        <f>CLEAN(普货!B96)</f>
        <v/>
      </c>
      <c r="H99" s="235" t="str">
        <f>CLEAN(普货!F96)</f>
        <v/>
      </c>
      <c r="I99" s="235" t="str">
        <f>CLEAN(普货!G96)</f>
        <v/>
      </c>
    </row>
    <row r="100" spans="1:9" s="236" customFormat="1" ht="20.25">
      <c r="A100" s="441">
        <f>IF((数据表!$C$2-5100000000000)&gt;0,"0",普货!A97)</f>
        <v>0</v>
      </c>
      <c r="B100" s="233" t="str">
        <f>""&amp;普货!C97</f>
        <v/>
      </c>
      <c r="C100" s="412" t="str">
        <f>""&amp;ROUND(普货!D97,2)</f>
        <v>0</v>
      </c>
      <c r="D100" s="412" t="str">
        <f>""&amp;普货!E97</f>
        <v/>
      </c>
      <c r="E100" s="234" t="s">
        <v>179</v>
      </c>
      <c r="F100" s="234" t="s">
        <v>69</v>
      </c>
      <c r="G100" s="235" t="str">
        <f>CLEAN(普货!B97)</f>
        <v/>
      </c>
      <c r="H100" s="235" t="str">
        <f>CLEAN(普货!F97)</f>
        <v/>
      </c>
      <c r="I100" s="235" t="str">
        <f>CLEAN(普货!G97)</f>
        <v/>
      </c>
    </row>
    <row r="101" spans="1:9" s="236" customFormat="1" ht="20.25">
      <c r="A101" s="441">
        <f>IF((数据表!$C$2-5100000000000)&gt;0,"0",普货!A98)</f>
        <v>0</v>
      </c>
      <c r="B101" s="233" t="str">
        <f>""&amp;普货!C98</f>
        <v/>
      </c>
      <c r="C101" s="412" t="str">
        <f>""&amp;ROUND(普货!D98,2)</f>
        <v>0</v>
      </c>
      <c r="D101" s="412" t="str">
        <f>""&amp;普货!E98</f>
        <v/>
      </c>
      <c r="E101" s="234" t="s">
        <v>179</v>
      </c>
      <c r="F101" s="234" t="s">
        <v>69</v>
      </c>
      <c r="G101" s="235" t="str">
        <f>CLEAN(普货!B98)</f>
        <v/>
      </c>
      <c r="H101" s="235" t="str">
        <f>CLEAN(普货!F98)</f>
        <v/>
      </c>
      <c r="I101" s="235" t="str">
        <f>CLEAN(普货!G98)</f>
        <v/>
      </c>
    </row>
    <row r="102" spans="1:9" s="236" customFormat="1" ht="20.25">
      <c r="A102" s="441">
        <f>IF((数据表!$C$2-5100000000000)&gt;0,"0",普货!A99)</f>
        <v>0</v>
      </c>
      <c r="B102" s="233" t="str">
        <f>""&amp;普货!C99</f>
        <v/>
      </c>
      <c r="C102" s="412" t="str">
        <f>""&amp;ROUND(普货!D99,2)</f>
        <v>0</v>
      </c>
      <c r="D102" s="412" t="str">
        <f>""&amp;普货!E99</f>
        <v/>
      </c>
      <c r="E102" s="234" t="s">
        <v>179</v>
      </c>
      <c r="F102" s="234" t="s">
        <v>69</v>
      </c>
      <c r="G102" s="235" t="str">
        <f>CLEAN(普货!B99)</f>
        <v/>
      </c>
      <c r="H102" s="235" t="str">
        <f>CLEAN(普货!F99)</f>
        <v/>
      </c>
      <c r="I102" s="235" t="str">
        <f>CLEAN(普货!G99)</f>
        <v/>
      </c>
    </row>
    <row r="103" spans="1:9" s="236" customFormat="1" ht="20.25">
      <c r="A103" s="441">
        <f>IF((数据表!$C$2-5100000000000)&gt;0,"0",普货!A100)</f>
        <v>0</v>
      </c>
      <c r="B103" s="233" t="str">
        <f>""&amp;普货!C100</f>
        <v/>
      </c>
      <c r="C103" s="412" t="str">
        <f>""&amp;ROUND(普货!D100,2)</f>
        <v>0</v>
      </c>
      <c r="D103" s="412" t="str">
        <f>""&amp;普货!E100</f>
        <v/>
      </c>
      <c r="E103" s="234" t="s">
        <v>179</v>
      </c>
      <c r="F103" s="234" t="s">
        <v>69</v>
      </c>
      <c r="G103" s="235" t="str">
        <f>CLEAN(普货!B100)</f>
        <v/>
      </c>
      <c r="H103" s="235" t="str">
        <f>CLEAN(普货!F100)</f>
        <v/>
      </c>
      <c r="I103" s="235" t="str">
        <f>CLEAN(普货!G100)</f>
        <v/>
      </c>
    </row>
    <row r="104" spans="1:9" s="236" customFormat="1" ht="20.25">
      <c r="A104" s="441">
        <f>IF((数据表!$C$2-5100000000000)&gt;0,"0",普货!A101)</f>
        <v>0</v>
      </c>
      <c r="B104" s="233" t="str">
        <f>""&amp;普货!C101</f>
        <v/>
      </c>
      <c r="C104" s="412" t="str">
        <f>""&amp;ROUND(普货!D101,2)</f>
        <v>0</v>
      </c>
      <c r="D104" s="412" t="str">
        <f>""&amp;普货!E101</f>
        <v/>
      </c>
      <c r="E104" s="234" t="s">
        <v>179</v>
      </c>
      <c r="F104" s="234" t="s">
        <v>69</v>
      </c>
      <c r="G104" s="235" t="str">
        <f>CLEAN(普货!B101)</f>
        <v/>
      </c>
      <c r="H104" s="235" t="str">
        <f>CLEAN(普货!F101)</f>
        <v/>
      </c>
      <c r="I104" s="235" t="str">
        <f>CLEAN(普货!G101)</f>
        <v/>
      </c>
    </row>
    <row r="105" spans="1:9" s="236" customFormat="1" ht="20.25">
      <c r="A105" s="441">
        <f>IF((数据表!$C$2-5100000000000)&gt;0,"0",普货!A102)</f>
        <v>0</v>
      </c>
      <c r="B105" s="233" t="str">
        <f>""&amp;普货!C102</f>
        <v/>
      </c>
      <c r="C105" s="412" t="str">
        <f>""&amp;ROUND(普货!D102,2)</f>
        <v>0</v>
      </c>
      <c r="D105" s="412" t="str">
        <f>""&amp;普货!E102</f>
        <v/>
      </c>
      <c r="E105" s="234" t="s">
        <v>179</v>
      </c>
      <c r="F105" s="234" t="s">
        <v>69</v>
      </c>
      <c r="G105" s="235" t="str">
        <f>CLEAN(普货!B102)</f>
        <v/>
      </c>
      <c r="H105" s="235" t="str">
        <f>CLEAN(普货!F102)</f>
        <v/>
      </c>
      <c r="I105" s="235" t="str">
        <f>CLEAN(普货!G102)</f>
        <v/>
      </c>
    </row>
    <row r="106" spans="1:9" s="236" customFormat="1" ht="20.25">
      <c r="A106" s="441">
        <f>IF((数据表!$C$2-5100000000000)&gt;0,"0",普货!A103)</f>
        <v>0</v>
      </c>
      <c r="B106" s="233" t="str">
        <f>""&amp;普货!C103</f>
        <v/>
      </c>
      <c r="C106" s="412" t="str">
        <f>""&amp;ROUND(普货!D103,2)</f>
        <v>0</v>
      </c>
      <c r="D106" s="412" t="str">
        <f>""&amp;普货!E103</f>
        <v/>
      </c>
      <c r="E106" s="234" t="s">
        <v>179</v>
      </c>
      <c r="F106" s="234" t="s">
        <v>69</v>
      </c>
      <c r="G106" s="235" t="str">
        <f>CLEAN(普货!B103)</f>
        <v/>
      </c>
      <c r="H106" s="235" t="str">
        <f>CLEAN(普货!F103)</f>
        <v/>
      </c>
      <c r="I106" s="235" t="str">
        <f>CLEAN(普货!G103)</f>
        <v/>
      </c>
    </row>
    <row r="107" spans="1:9" s="236" customFormat="1" ht="20.25">
      <c r="A107" s="441">
        <f>IF((数据表!$C$2-5100000000000)&gt;0,"0",普货!A104)</f>
        <v>0</v>
      </c>
      <c r="B107" s="233" t="str">
        <f>""&amp;普货!C104</f>
        <v/>
      </c>
      <c r="C107" s="412" t="str">
        <f>""&amp;ROUND(普货!D104,2)</f>
        <v>0</v>
      </c>
      <c r="D107" s="412" t="str">
        <f>""&amp;普货!E104</f>
        <v/>
      </c>
      <c r="E107" s="234" t="s">
        <v>179</v>
      </c>
      <c r="F107" s="234" t="s">
        <v>69</v>
      </c>
      <c r="G107" s="235" t="str">
        <f>CLEAN(普货!B104)</f>
        <v/>
      </c>
      <c r="H107" s="235" t="str">
        <f>CLEAN(普货!F104)</f>
        <v/>
      </c>
      <c r="I107" s="235" t="str">
        <f>CLEAN(普货!G104)</f>
        <v/>
      </c>
    </row>
    <row r="108" spans="1:9" s="236" customFormat="1" ht="20.25">
      <c r="A108" s="441">
        <f>IF((数据表!$C$2-5100000000000)&gt;0,"0",普货!A105)</f>
        <v>0</v>
      </c>
      <c r="B108" s="233" t="str">
        <f>""&amp;普货!C105</f>
        <v/>
      </c>
      <c r="C108" s="412" t="str">
        <f>""&amp;ROUND(普货!D105,2)</f>
        <v>0</v>
      </c>
      <c r="D108" s="412" t="str">
        <f>""&amp;普货!E105</f>
        <v/>
      </c>
      <c r="E108" s="234" t="s">
        <v>179</v>
      </c>
      <c r="F108" s="234" t="s">
        <v>69</v>
      </c>
      <c r="G108" s="235" t="str">
        <f>CLEAN(普货!B105)</f>
        <v/>
      </c>
      <c r="H108" s="235" t="str">
        <f>CLEAN(普货!F105)</f>
        <v/>
      </c>
      <c r="I108" s="235" t="str">
        <f>CLEAN(普货!G105)</f>
        <v/>
      </c>
    </row>
    <row r="109" spans="1:9" s="236" customFormat="1" ht="20.25">
      <c r="A109" s="441">
        <f>IF((数据表!$C$2-5100000000000)&gt;0,"0",普货!A106)</f>
        <v>0</v>
      </c>
      <c r="B109" s="233" t="str">
        <f>""&amp;普货!C106</f>
        <v/>
      </c>
      <c r="C109" s="412" t="str">
        <f>""&amp;ROUND(普货!D106,2)</f>
        <v>0</v>
      </c>
      <c r="D109" s="412" t="str">
        <f>""&amp;普货!E106</f>
        <v/>
      </c>
      <c r="E109" s="234" t="s">
        <v>179</v>
      </c>
      <c r="F109" s="234" t="s">
        <v>69</v>
      </c>
      <c r="G109" s="235" t="str">
        <f>CLEAN(普货!B106)</f>
        <v/>
      </c>
      <c r="H109" s="235" t="str">
        <f>CLEAN(普货!F106)</f>
        <v/>
      </c>
      <c r="I109" s="235" t="str">
        <f>CLEAN(普货!G106)</f>
        <v/>
      </c>
    </row>
    <row r="110" spans="1:9" s="236" customFormat="1" ht="20.25">
      <c r="A110" s="441">
        <f>IF((数据表!$C$2-5100000000000)&gt;0,"0",普货!A107)</f>
        <v>0</v>
      </c>
      <c r="B110" s="233" t="str">
        <f>""&amp;普货!C107</f>
        <v/>
      </c>
      <c r="C110" s="412" t="str">
        <f>""&amp;ROUND(普货!D107,2)</f>
        <v>0</v>
      </c>
      <c r="D110" s="412" t="str">
        <f>""&amp;普货!E107</f>
        <v/>
      </c>
      <c r="E110" s="234" t="s">
        <v>179</v>
      </c>
      <c r="F110" s="234" t="s">
        <v>69</v>
      </c>
      <c r="G110" s="235" t="str">
        <f>CLEAN(普货!B107)</f>
        <v/>
      </c>
      <c r="H110" s="235" t="str">
        <f>CLEAN(普货!F107)</f>
        <v/>
      </c>
      <c r="I110" s="235" t="str">
        <f>CLEAN(普货!G107)</f>
        <v/>
      </c>
    </row>
    <row r="111" spans="1:9" s="236" customFormat="1" ht="20.25">
      <c r="A111" s="441">
        <f>IF((数据表!$C$2-5100000000000)&gt;0,"0",普货!A108)</f>
        <v>0</v>
      </c>
      <c r="B111" s="233" t="str">
        <f>""&amp;普货!C108</f>
        <v/>
      </c>
      <c r="C111" s="412" t="str">
        <f>""&amp;ROUND(普货!D108,2)</f>
        <v>0</v>
      </c>
      <c r="D111" s="412" t="str">
        <f>""&amp;普货!E108</f>
        <v/>
      </c>
      <c r="E111" s="234" t="s">
        <v>179</v>
      </c>
      <c r="F111" s="234" t="s">
        <v>69</v>
      </c>
      <c r="G111" s="235" t="str">
        <f>CLEAN(普货!B108)</f>
        <v/>
      </c>
      <c r="H111" s="235" t="str">
        <f>CLEAN(普货!F108)</f>
        <v/>
      </c>
      <c r="I111" s="235" t="str">
        <f>CLEAN(普货!G108)</f>
        <v/>
      </c>
    </row>
    <row r="112" spans="1:9" s="236" customFormat="1" ht="20.25">
      <c r="A112" s="441">
        <f>IF((数据表!$C$2-5100000000000)&gt;0,"0",普货!A109)</f>
        <v>0</v>
      </c>
      <c r="B112" s="233" t="str">
        <f>""&amp;普货!C109</f>
        <v/>
      </c>
      <c r="C112" s="412" t="str">
        <f>""&amp;ROUND(普货!D109,2)</f>
        <v>0</v>
      </c>
      <c r="D112" s="412" t="str">
        <f>""&amp;普货!E109</f>
        <v/>
      </c>
      <c r="E112" s="234" t="s">
        <v>179</v>
      </c>
      <c r="F112" s="234" t="s">
        <v>69</v>
      </c>
      <c r="G112" s="235" t="str">
        <f>CLEAN(普货!B109)</f>
        <v/>
      </c>
      <c r="H112" s="235" t="str">
        <f>CLEAN(普货!F109)</f>
        <v/>
      </c>
      <c r="I112" s="235" t="str">
        <f>CLEAN(普货!G109)</f>
        <v/>
      </c>
    </row>
    <row r="113" spans="1:9" s="236" customFormat="1" ht="20.25">
      <c r="A113" s="441">
        <f>IF((数据表!$C$2-5100000000000)&gt;0,"0",普货!A110)</f>
        <v>0</v>
      </c>
      <c r="B113" s="233" t="str">
        <f>""&amp;普货!C110</f>
        <v/>
      </c>
      <c r="C113" s="412" t="str">
        <f>""&amp;ROUND(普货!D110,2)</f>
        <v>0</v>
      </c>
      <c r="D113" s="412" t="str">
        <f>""&amp;普货!E110</f>
        <v/>
      </c>
      <c r="E113" s="234" t="s">
        <v>179</v>
      </c>
      <c r="F113" s="234" t="s">
        <v>69</v>
      </c>
      <c r="G113" s="235" t="str">
        <f>CLEAN(普货!B110)</f>
        <v/>
      </c>
      <c r="H113" s="235" t="str">
        <f>CLEAN(普货!F110)</f>
        <v/>
      </c>
      <c r="I113" s="235" t="str">
        <f>CLEAN(普货!G110)</f>
        <v/>
      </c>
    </row>
    <row r="114" spans="1:9" s="236" customFormat="1" ht="20.25">
      <c r="A114" s="441">
        <f>IF((数据表!$C$2-5100000000000)&gt;0,"0",普货!A111)</f>
        <v>0</v>
      </c>
      <c r="B114" s="233" t="str">
        <f>""&amp;普货!C111</f>
        <v/>
      </c>
      <c r="C114" s="412" t="str">
        <f>""&amp;ROUND(普货!D111,2)</f>
        <v>0</v>
      </c>
      <c r="D114" s="412" t="str">
        <f>""&amp;普货!E111</f>
        <v/>
      </c>
      <c r="E114" s="234" t="s">
        <v>179</v>
      </c>
      <c r="F114" s="234" t="s">
        <v>69</v>
      </c>
      <c r="G114" s="235" t="str">
        <f>CLEAN(普货!B111)</f>
        <v/>
      </c>
      <c r="H114" s="235" t="str">
        <f>CLEAN(普货!F111)</f>
        <v/>
      </c>
      <c r="I114" s="235" t="str">
        <f>CLEAN(普货!G111)</f>
        <v/>
      </c>
    </row>
    <row r="115" spans="1:9" s="236" customFormat="1" ht="20.25">
      <c r="A115" s="441">
        <f>IF((数据表!$C$2-5100000000000)&gt;0,"0",普货!A112)</f>
        <v>0</v>
      </c>
      <c r="B115" s="233" t="str">
        <f>""&amp;普货!C112</f>
        <v/>
      </c>
      <c r="C115" s="412" t="str">
        <f>""&amp;ROUND(普货!D112,2)</f>
        <v>0</v>
      </c>
      <c r="D115" s="412" t="str">
        <f>""&amp;普货!E112</f>
        <v/>
      </c>
      <c r="E115" s="234" t="s">
        <v>179</v>
      </c>
      <c r="F115" s="234" t="s">
        <v>69</v>
      </c>
      <c r="G115" s="235" t="str">
        <f>CLEAN(普货!B112)</f>
        <v/>
      </c>
      <c r="H115" s="235" t="str">
        <f>CLEAN(普货!F112)</f>
        <v/>
      </c>
      <c r="I115" s="235" t="str">
        <f>CLEAN(普货!G112)</f>
        <v/>
      </c>
    </row>
    <row r="116" spans="1:9" s="236" customFormat="1" ht="20.25">
      <c r="A116" s="441">
        <f>IF((数据表!$C$2-5100000000000)&gt;0,"0",普货!A113)</f>
        <v>0</v>
      </c>
      <c r="B116" s="233" t="str">
        <f>""&amp;普货!C113</f>
        <v/>
      </c>
      <c r="C116" s="412" t="str">
        <f>""&amp;ROUND(普货!D113,2)</f>
        <v>0</v>
      </c>
      <c r="D116" s="412" t="str">
        <f>""&amp;普货!E113</f>
        <v/>
      </c>
      <c r="E116" s="234" t="s">
        <v>179</v>
      </c>
      <c r="F116" s="234" t="s">
        <v>69</v>
      </c>
      <c r="G116" s="235" t="str">
        <f>CLEAN(普货!B113)</f>
        <v/>
      </c>
      <c r="H116" s="235" t="str">
        <f>CLEAN(普货!F113)</f>
        <v/>
      </c>
      <c r="I116" s="235" t="str">
        <f>CLEAN(普货!G113)</f>
        <v/>
      </c>
    </row>
    <row r="117" spans="1:9" s="236" customFormat="1" ht="20.25">
      <c r="A117" s="441">
        <f>IF((数据表!$C$2-5100000000000)&gt;0,"0",普货!A114)</f>
        <v>0</v>
      </c>
      <c r="B117" s="233" t="str">
        <f>""&amp;普货!C114</f>
        <v/>
      </c>
      <c r="C117" s="412" t="str">
        <f>""&amp;ROUND(普货!D114,2)</f>
        <v>0</v>
      </c>
      <c r="D117" s="412" t="str">
        <f>""&amp;普货!E114</f>
        <v/>
      </c>
      <c r="E117" s="234" t="s">
        <v>179</v>
      </c>
      <c r="F117" s="234" t="s">
        <v>69</v>
      </c>
      <c r="G117" s="235" t="str">
        <f>CLEAN(普货!B114)</f>
        <v/>
      </c>
      <c r="H117" s="235" t="str">
        <f>CLEAN(普货!F114)</f>
        <v/>
      </c>
      <c r="I117" s="235" t="str">
        <f>CLEAN(普货!G114)</f>
        <v/>
      </c>
    </row>
    <row r="118" spans="1:9" s="236" customFormat="1" ht="20.25">
      <c r="A118" s="441">
        <f>IF((数据表!$C$2-5100000000000)&gt;0,"0",普货!A115)</f>
        <v>0</v>
      </c>
      <c r="B118" s="233" t="str">
        <f>""&amp;普货!C115</f>
        <v/>
      </c>
      <c r="C118" s="412" t="str">
        <f>""&amp;ROUND(普货!D115,2)</f>
        <v>0</v>
      </c>
      <c r="D118" s="412" t="str">
        <f>""&amp;普货!E115</f>
        <v/>
      </c>
      <c r="E118" s="234" t="s">
        <v>179</v>
      </c>
      <c r="F118" s="234" t="s">
        <v>69</v>
      </c>
      <c r="G118" s="235" t="str">
        <f>CLEAN(普货!B115)</f>
        <v/>
      </c>
      <c r="H118" s="235" t="str">
        <f>CLEAN(普货!F115)</f>
        <v/>
      </c>
      <c r="I118" s="235" t="str">
        <f>CLEAN(普货!G115)</f>
        <v/>
      </c>
    </row>
    <row r="119" spans="1:9" s="236" customFormat="1" ht="20.25">
      <c r="A119" s="441">
        <f>IF((数据表!$C$2-5100000000000)&gt;0,"0",普货!A116)</f>
        <v>0</v>
      </c>
      <c r="B119" s="233" t="str">
        <f>""&amp;普货!C116</f>
        <v/>
      </c>
      <c r="C119" s="412" t="str">
        <f>""&amp;ROUND(普货!D116,2)</f>
        <v>0</v>
      </c>
      <c r="D119" s="412" t="str">
        <f>""&amp;普货!E116</f>
        <v/>
      </c>
      <c r="E119" s="234" t="s">
        <v>179</v>
      </c>
      <c r="F119" s="234" t="s">
        <v>69</v>
      </c>
      <c r="G119" s="235" t="str">
        <f>CLEAN(普货!B116)</f>
        <v/>
      </c>
      <c r="H119" s="235" t="str">
        <f>CLEAN(普货!F116)</f>
        <v/>
      </c>
      <c r="I119" s="235" t="str">
        <f>CLEAN(普货!G116)</f>
        <v/>
      </c>
    </row>
    <row r="120" spans="1:9" s="236" customFormat="1" ht="20.25">
      <c r="A120" s="441">
        <f>IF((数据表!$C$2-5100000000000)&gt;0,"0",普货!A117)</f>
        <v>0</v>
      </c>
      <c r="B120" s="233" t="str">
        <f>""&amp;普货!C117</f>
        <v/>
      </c>
      <c r="C120" s="412" t="str">
        <f>""&amp;ROUND(普货!D117,2)</f>
        <v>0</v>
      </c>
      <c r="D120" s="412" t="str">
        <f>""&amp;普货!E117</f>
        <v/>
      </c>
      <c r="E120" s="234" t="s">
        <v>179</v>
      </c>
      <c r="F120" s="234" t="s">
        <v>69</v>
      </c>
      <c r="G120" s="235" t="str">
        <f>CLEAN(普货!B117)</f>
        <v/>
      </c>
      <c r="H120" s="235" t="str">
        <f>CLEAN(普货!F117)</f>
        <v/>
      </c>
      <c r="I120" s="235" t="str">
        <f>CLEAN(普货!G117)</f>
        <v/>
      </c>
    </row>
    <row r="121" spans="1:9" s="236" customFormat="1" ht="20.25">
      <c r="A121" s="441">
        <f>IF((数据表!$C$2-5100000000000)&gt;0,"0",普货!A118)</f>
        <v>0</v>
      </c>
      <c r="B121" s="233" t="str">
        <f>""&amp;普货!C118</f>
        <v/>
      </c>
      <c r="C121" s="412" t="str">
        <f>""&amp;ROUND(普货!D118,2)</f>
        <v>0</v>
      </c>
      <c r="D121" s="412" t="str">
        <f>""&amp;普货!E118</f>
        <v/>
      </c>
      <c r="E121" s="234" t="s">
        <v>179</v>
      </c>
      <c r="F121" s="234" t="s">
        <v>69</v>
      </c>
      <c r="G121" s="235" t="str">
        <f>CLEAN(普货!B118)</f>
        <v/>
      </c>
      <c r="H121" s="235" t="str">
        <f>CLEAN(普货!F118)</f>
        <v/>
      </c>
      <c r="I121" s="235" t="str">
        <f>CLEAN(普货!G118)</f>
        <v/>
      </c>
    </row>
    <row r="122" spans="1:9" s="236" customFormat="1" ht="20.25">
      <c r="A122" s="441">
        <f>IF((数据表!$C$2-5100000000000)&gt;0,"0",普货!A119)</f>
        <v>0</v>
      </c>
      <c r="B122" s="233" t="str">
        <f>""&amp;普货!C119</f>
        <v/>
      </c>
      <c r="C122" s="412" t="str">
        <f>""&amp;ROUND(普货!D119,2)</f>
        <v>0</v>
      </c>
      <c r="D122" s="412" t="str">
        <f>""&amp;普货!E119</f>
        <v/>
      </c>
      <c r="E122" s="234" t="s">
        <v>179</v>
      </c>
      <c r="F122" s="234" t="s">
        <v>69</v>
      </c>
      <c r="G122" s="235" t="str">
        <f>CLEAN(普货!B119)</f>
        <v/>
      </c>
      <c r="H122" s="235" t="str">
        <f>CLEAN(普货!F119)</f>
        <v/>
      </c>
      <c r="I122" s="235" t="str">
        <f>CLEAN(普货!G119)</f>
        <v/>
      </c>
    </row>
    <row r="123" spans="1:9" s="236" customFormat="1" ht="20.25">
      <c r="A123" s="441">
        <f>IF((数据表!$C$2-5100000000000)&gt;0,"0",普货!A120)</f>
        <v>0</v>
      </c>
      <c r="B123" s="233" t="str">
        <f>""&amp;普货!C120</f>
        <v/>
      </c>
      <c r="C123" s="412" t="str">
        <f>""&amp;ROUND(普货!D120,2)</f>
        <v>0</v>
      </c>
      <c r="D123" s="412" t="str">
        <f>""&amp;普货!E120</f>
        <v/>
      </c>
      <c r="E123" s="234" t="s">
        <v>179</v>
      </c>
      <c r="F123" s="234" t="s">
        <v>69</v>
      </c>
      <c r="G123" s="235" t="str">
        <f>CLEAN(普货!B120)</f>
        <v/>
      </c>
      <c r="H123" s="235" t="str">
        <f>CLEAN(普货!F120)</f>
        <v/>
      </c>
      <c r="I123" s="235" t="str">
        <f>CLEAN(普货!G120)</f>
        <v/>
      </c>
    </row>
    <row r="124" spans="1:9" s="236" customFormat="1" ht="20.25">
      <c r="A124" s="441">
        <f>IF((数据表!$C$2-5100000000000)&gt;0,"0",普货!A121)</f>
        <v>0</v>
      </c>
      <c r="B124" s="233" t="str">
        <f>""&amp;普货!C121</f>
        <v/>
      </c>
      <c r="C124" s="412" t="str">
        <f>""&amp;ROUND(普货!D121,2)</f>
        <v>0</v>
      </c>
      <c r="D124" s="412" t="str">
        <f>""&amp;普货!E121</f>
        <v/>
      </c>
      <c r="E124" s="234" t="s">
        <v>179</v>
      </c>
      <c r="F124" s="234" t="s">
        <v>69</v>
      </c>
      <c r="G124" s="235" t="str">
        <f>CLEAN(普货!B121)</f>
        <v/>
      </c>
      <c r="H124" s="235" t="str">
        <f>CLEAN(普货!F121)</f>
        <v/>
      </c>
      <c r="I124" s="235" t="str">
        <f>CLEAN(普货!G121)</f>
        <v/>
      </c>
    </row>
    <row r="125" spans="1:9" s="236" customFormat="1" ht="20.25">
      <c r="A125" s="441">
        <f>IF((数据表!$C$2-5100000000000)&gt;0,"0",普货!A122)</f>
        <v>0</v>
      </c>
      <c r="B125" s="233" t="str">
        <f>""&amp;普货!C122</f>
        <v/>
      </c>
      <c r="C125" s="412" t="str">
        <f>""&amp;ROUND(普货!D122,2)</f>
        <v>0</v>
      </c>
      <c r="D125" s="412" t="str">
        <f>""&amp;普货!E122</f>
        <v/>
      </c>
      <c r="E125" s="234" t="s">
        <v>179</v>
      </c>
      <c r="F125" s="234" t="s">
        <v>69</v>
      </c>
      <c r="G125" s="235" t="str">
        <f>CLEAN(普货!B122)</f>
        <v/>
      </c>
      <c r="H125" s="235" t="str">
        <f>CLEAN(普货!F122)</f>
        <v/>
      </c>
      <c r="I125" s="235" t="str">
        <f>CLEAN(普货!G122)</f>
        <v/>
      </c>
    </row>
    <row r="126" spans="1:9" s="236" customFormat="1" ht="20.25">
      <c r="A126" s="441">
        <f>IF((数据表!$C$2-5100000000000)&gt;0,"0",普货!A123)</f>
        <v>0</v>
      </c>
      <c r="B126" s="233" t="str">
        <f>""&amp;普货!C123</f>
        <v/>
      </c>
      <c r="C126" s="412" t="str">
        <f>""&amp;ROUND(普货!D123,2)</f>
        <v>0</v>
      </c>
      <c r="D126" s="412" t="str">
        <f>""&amp;普货!E123</f>
        <v/>
      </c>
      <c r="E126" s="234" t="s">
        <v>179</v>
      </c>
      <c r="F126" s="234" t="s">
        <v>69</v>
      </c>
      <c r="G126" s="235" t="str">
        <f>CLEAN(普货!B123)</f>
        <v/>
      </c>
      <c r="H126" s="235" t="str">
        <f>CLEAN(普货!F123)</f>
        <v/>
      </c>
      <c r="I126" s="235" t="str">
        <f>CLEAN(普货!G123)</f>
        <v/>
      </c>
    </row>
    <row r="127" spans="1:9" s="236" customFormat="1" ht="20.25">
      <c r="A127" s="441">
        <f>IF((数据表!$C$2-5100000000000)&gt;0,"0",普货!A124)</f>
        <v>0</v>
      </c>
      <c r="B127" s="233" t="str">
        <f>""&amp;普货!C124</f>
        <v/>
      </c>
      <c r="C127" s="412" t="str">
        <f>""&amp;ROUND(普货!D124,2)</f>
        <v>0</v>
      </c>
      <c r="D127" s="412" t="str">
        <f>""&amp;普货!E124</f>
        <v/>
      </c>
      <c r="E127" s="234" t="s">
        <v>179</v>
      </c>
      <c r="F127" s="234" t="s">
        <v>69</v>
      </c>
      <c r="G127" s="235" t="str">
        <f>CLEAN(普货!B124)</f>
        <v/>
      </c>
      <c r="H127" s="235" t="str">
        <f>CLEAN(普货!F124)</f>
        <v/>
      </c>
      <c r="I127" s="235" t="str">
        <f>CLEAN(普货!G124)</f>
        <v/>
      </c>
    </row>
    <row r="128" spans="1:9" s="236" customFormat="1" ht="20.25">
      <c r="A128" s="441">
        <f>IF((数据表!$C$2-5100000000000)&gt;0,"0",普货!A125)</f>
        <v>0</v>
      </c>
      <c r="B128" s="233" t="str">
        <f>""&amp;普货!C125</f>
        <v/>
      </c>
      <c r="C128" s="412" t="str">
        <f>""&amp;ROUND(普货!D125,2)</f>
        <v>0</v>
      </c>
      <c r="D128" s="412" t="str">
        <f>""&amp;普货!E125</f>
        <v/>
      </c>
      <c r="E128" s="234" t="s">
        <v>179</v>
      </c>
      <c r="F128" s="234" t="s">
        <v>69</v>
      </c>
      <c r="G128" s="235" t="str">
        <f>CLEAN(普货!B125)</f>
        <v/>
      </c>
      <c r="H128" s="235" t="str">
        <f>CLEAN(普货!F125)</f>
        <v/>
      </c>
      <c r="I128" s="235" t="str">
        <f>CLEAN(普货!G125)</f>
        <v/>
      </c>
    </row>
    <row r="129" spans="1:9" s="236" customFormat="1" ht="20.25">
      <c r="A129" s="441">
        <f>IF((数据表!$C$2-5100000000000)&gt;0,"0",普货!A126)</f>
        <v>0</v>
      </c>
      <c r="B129" s="233" t="str">
        <f>""&amp;普货!C126</f>
        <v/>
      </c>
      <c r="C129" s="412" t="str">
        <f>""&amp;ROUND(普货!D126,2)</f>
        <v>0</v>
      </c>
      <c r="D129" s="412" t="str">
        <f>""&amp;普货!E126</f>
        <v/>
      </c>
      <c r="E129" s="234" t="s">
        <v>179</v>
      </c>
      <c r="F129" s="234" t="s">
        <v>69</v>
      </c>
      <c r="G129" s="235" t="str">
        <f>CLEAN(普货!B126)</f>
        <v/>
      </c>
      <c r="H129" s="235" t="str">
        <f>CLEAN(普货!F126)</f>
        <v/>
      </c>
      <c r="I129" s="235" t="str">
        <f>CLEAN(普货!G126)</f>
        <v/>
      </c>
    </row>
    <row r="130" spans="1:9" s="236" customFormat="1" ht="20.25">
      <c r="A130" s="441">
        <f>IF((数据表!$C$2-5100000000000)&gt;0,"0",普货!A127)</f>
        <v>0</v>
      </c>
      <c r="B130" s="233" t="str">
        <f>""&amp;普货!C127</f>
        <v/>
      </c>
      <c r="C130" s="412" t="str">
        <f>""&amp;ROUND(普货!D127,2)</f>
        <v>0</v>
      </c>
      <c r="D130" s="412" t="str">
        <f>""&amp;普货!E127</f>
        <v/>
      </c>
      <c r="E130" s="234" t="s">
        <v>179</v>
      </c>
      <c r="F130" s="234" t="s">
        <v>69</v>
      </c>
      <c r="G130" s="235" t="str">
        <f>CLEAN(普货!B127)</f>
        <v/>
      </c>
      <c r="H130" s="235" t="str">
        <f>CLEAN(普货!F127)</f>
        <v/>
      </c>
      <c r="I130" s="235" t="str">
        <f>CLEAN(普货!G127)</f>
        <v/>
      </c>
    </row>
    <row r="131" spans="1:9" s="236" customFormat="1" ht="20.25">
      <c r="A131" s="441">
        <f>IF((数据表!$C$2-5100000000000)&gt;0,"0",普货!A128)</f>
        <v>0</v>
      </c>
      <c r="B131" s="233" t="str">
        <f>""&amp;普货!C128</f>
        <v/>
      </c>
      <c r="C131" s="412" t="str">
        <f>""&amp;ROUND(普货!D128,2)</f>
        <v>0</v>
      </c>
      <c r="D131" s="412" t="str">
        <f>""&amp;普货!E128</f>
        <v/>
      </c>
      <c r="E131" s="234" t="s">
        <v>179</v>
      </c>
      <c r="F131" s="234" t="s">
        <v>69</v>
      </c>
      <c r="G131" s="235" t="str">
        <f>CLEAN(普货!B128)</f>
        <v/>
      </c>
      <c r="H131" s="235" t="str">
        <f>CLEAN(普货!F128)</f>
        <v/>
      </c>
      <c r="I131" s="235" t="str">
        <f>CLEAN(普货!G128)</f>
        <v/>
      </c>
    </row>
    <row r="132" spans="1:9" s="236" customFormat="1" ht="20.25">
      <c r="A132" s="441">
        <f>IF((数据表!$C$2-5100000000000)&gt;0,"0",普货!A129)</f>
        <v>0</v>
      </c>
      <c r="B132" s="233" t="str">
        <f>""&amp;普货!C129</f>
        <v/>
      </c>
      <c r="C132" s="412" t="str">
        <f>""&amp;ROUND(普货!D129,2)</f>
        <v>0</v>
      </c>
      <c r="D132" s="412" t="str">
        <f>""&amp;普货!E129</f>
        <v/>
      </c>
      <c r="E132" s="234" t="s">
        <v>179</v>
      </c>
      <c r="F132" s="234" t="s">
        <v>69</v>
      </c>
      <c r="G132" s="235" t="str">
        <f>CLEAN(普货!B129)</f>
        <v/>
      </c>
      <c r="H132" s="235" t="str">
        <f>CLEAN(普货!F129)</f>
        <v/>
      </c>
      <c r="I132" s="235" t="str">
        <f>CLEAN(普货!G129)</f>
        <v/>
      </c>
    </row>
    <row r="133" spans="1:9" s="236" customFormat="1" ht="20.25">
      <c r="A133" s="441">
        <f>IF((数据表!$C$2-5100000000000)&gt;0,"0",普货!A130)</f>
        <v>0</v>
      </c>
      <c r="B133" s="233" t="str">
        <f>""&amp;普货!C130</f>
        <v/>
      </c>
      <c r="C133" s="412" t="str">
        <f>""&amp;ROUND(普货!D130,2)</f>
        <v>0</v>
      </c>
      <c r="D133" s="412" t="str">
        <f>""&amp;普货!E130</f>
        <v/>
      </c>
      <c r="E133" s="234" t="s">
        <v>179</v>
      </c>
      <c r="F133" s="234" t="s">
        <v>69</v>
      </c>
      <c r="G133" s="235" t="str">
        <f>CLEAN(普货!B130)</f>
        <v/>
      </c>
      <c r="H133" s="235" t="str">
        <f>CLEAN(普货!F130)</f>
        <v/>
      </c>
      <c r="I133" s="235" t="str">
        <f>CLEAN(普货!G130)</f>
        <v/>
      </c>
    </row>
    <row r="134" spans="1:9" s="236" customFormat="1" ht="20.25">
      <c r="A134" s="441">
        <f>IF((数据表!$C$2-5100000000000)&gt;0,"0",普货!A131)</f>
        <v>0</v>
      </c>
      <c r="B134" s="233" t="str">
        <f>""&amp;普货!C131</f>
        <v/>
      </c>
      <c r="C134" s="412" t="str">
        <f>""&amp;ROUND(普货!D131,2)</f>
        <v>0</v>
      </c>
      <c r="D134" s="412" t="str">
        <f>""&amp;普货!E131</f>
        <v/>
      </c>
      <c r="E134" s="234" t="s">
        <v>179</v>
      </c>
      <c r="F134" s="234" t="s">
        <v>69</v>
      </c>
      <c r="G134" s="235" t="str">
        <f>CLEAN(普货!B131)</f>
        <v/>
      </c>
      <c r="H134" s="235" t="str">
        <f>CLEAN(普货!F131)</f>
        <v/>
      </c>
      <c r="I134" s="235" t="str">
        <f>CLEAN(普货!G131)</f>
        <v/>
      </c>
    </row>
    <row r="135" spans="1:9" s="236" customFormat="1" ht="20.25">
      <c r="A135" s="441">
        <f>IF((数据表!$C$2-5100000000000)&gt;0,"0",普货!A132)</f>
        <v>0</v>
      </c>
      <c r="B135" s="233" t="str">
        <f>""&amp;普货!C132</f>
        <v/>
      </c>
      <c r="C135" s="412" t="str">
        <f>""&amp;ROUND(普货!D132,2)</f>
        <v>0</v>
      </c>
      <c r="D135" s="412" t="str">
        <f>""&amp;普货!E132</f>
        <v/>
      </c>
      <c r="E135" s="234" t="s">
        <v>179</v>
      </c>
      <c r="F135" s="234" t="s">
        <v>69</v>
      </c>
      <c r="G135" s="235" t="str">
        <f>CLEAN(普货!B132)</f>
        <v/>
      </c>
      <c r="H135" s="235" t="str">
        <f>CLEAN(普货!F132)</f>
        <v/>
      </c>
      <c r="I135" s="235" t="str">
        <f>CLEAN(普货!G132)</f>
        <v/>
      </c>
    </row>
    <row r="136" spans="1:9" s="236" customFormat="1" ht="20.25">
      <c r="A136" s="441">
        <f>IF((数据表!$C$2-5100000000000)&gt;0,"0",普货!A133)</f>
        <v>0</v>
      </c>
      <c r="B136" s="233" t="str">
        <f>""&amp;普货!C133</f>
        <v/>
      </c>
      <c r="C136" s="412" t="str">
        <f>""&amp;ROUND(普货!D133,2)</f>
        <v>0</v>
      </c>
      <c r="D136" s="412" t="str">
        <f>""&amp;普货!E133</f>
        <v/>
      </c>
      <c r="E136" s="234" t="s">
        <v>179</v>
      </c>
      <c r="F136" s="234" t="s">
        <v>69</v>
      </c>
      <c r="G136" s="235" t="str">
        <f>CLEAN(普货!B133)</f>
        <v/>
      </c>
      <c r="H136" s="235" t="str">
        <f>CLEAN(普货!F133)</f>
        <v/>
      </c>
      <c r="I136" s="235" t="str">
        <f>CLEAN(普货!G133)</f>
        <v/>
      </c>
    </row>
    <row r="137" spans="1:9" s="236" customFormat="1" ht="20.25">
      <c r="A137" s="441">
        <f>IF((数据表!$C$2-5100000000000)&gt;0,"0",普货!A134)</f>
        <v>0</v>
      </c>
      <c r="B137" s="233" t="str">
        <f>""&amp;普货!C134</f>
        <v/>
      </c>
      <c r="C137" s="412" t="str">
        <f>""&amp;ROUND(普货!D134,2)</f>
        <v>0</v>
      </c>
      <c r="D137" s="412" t="str">
        <f>""&amp;普货!E134</f>
        <v/>
      </c>
      <c r="E137" s="234" t="s">
        <v>179</v>
      </c>
      <c r="F137" s="234" t="s">
        <v>69</v>
      </c>
      <c r="G137" s="235" t="str">
        <f>CLEAN(普货!B134)</f>
        <v/>
      </c>
      <c r="H137" s="235" t="str">
        <f>CLEAN(普货!F134)</f>
        <v/>
      </c>
      <c r="I137" s="235" t="str">
        <f>CLEAN(普货!G134)</f>
        <v/>
      </c>
    </row>
    <row r="138" spans="1:9" s="236" customFormat="1" ht="20.25">
      <c r="A138" s="441">
        <f>IF((数据表!$C$2-5100000000000)&gt;0,"0",普货!A135)</f>
        <v>0</v>
      </c>
      <c r="B138" s="233" t="str">
        <f>""&amp;普货!C135</f>
        <v/>
      </c>
      <c r="C138" s="412" t="str">
        <f>""&amp;ROUND(普货!D135,2)</f>
        <v>0</v>
      </c>
      <c r="D138" s="412" t="str">
        <f>""&amp;普货!E135</f>
        <v/>
      </c>
      <c r="E138" s="234" t="s">
        <v>179</v>
      </c>
      <c r="F138" s="234" t="s">
        <v>69</v>
      </c>
      <c r="G138" s="235" t="str">
        <f>CLEAN(普货!B135)</f>
        <v/>
      </c>
      <c r="H138" s="235" t="str">
        <f>CLEAN(普货!F135)</f>
        <v/>
      </c>
      <c r="I138" s="235" t="str">
        <f>CLEAN(普货!G135)</f>
        <v/>
      </c>
    </row>
    <row r="139" spans="1:9" s="236" customFormat="1" ht="20.25">
      <c r="A139" s="441">
        <f>IF((数据表!$C$2-5100000000000)&gt;0,"0",普货!A136)</f>
        <v>0</v>
      </c>
      <c r="B139" s="233" t="str">
        <f>""&amp;普货!C136</f>
        <v/>
      </c>
      <c r="C139" s="412" t="str">
        <f>""&amp;ROUND(普货!D136,2)</f>
        <v>0</v>
      </c>
      <c r="D139" s="412" t="str">
        <f>""&amp;普货!E136</f>
        <v/>
      </c>
      <c r="E139" s="234" t="s">
        <v>179</v>
      </c>
      <c r="F139" s="234" t="s">
        <v>69</v>
      </c>
      <c r="G139" s="235" t="str">
        <f>CLEAN(普货!B136)</f>
        <v/>
      </c>
      <c r="H139" s="235" t="str">
        <f>CLEAN(普货!F136)</f>
        <v/>
      </c>
      <c r="I139" s="235" t="str">
        <f>CLEAN(普货!G136)</f>
        <v/>
      </c>
    </row>
    <row r="140" spans="1:9" s="236" customFormat="1" ht="20.25">
      <c r="A140" s="441">
        <f>IF((数据表!$C$2-5100000000000)&gt;0,"0",普货!A137)</f>
        <v>0</v>
      </c>
      <c r="B140" s="233" t="str">
        <f>""&amp;普货!C137</f>
        <v/>
      </c>
      <c r="C140" s="412" t="str">
        <f>""&amp;ROUND(普货!D137,2)</f>
        <v>0</v>
      </c>
      <c r="D140" s="412" t="str">
        <f>""&amp;普货!E137</f>
        <v/>
      </c>
      <c r="E140" s="234" t="s">
        <v>179</v>
      </c>
      <c r="F140" s="234" t="s">
        <v>69</v>
      </c>
      <c r="G140" s="235" t="str">
        <f>CLEAN(普货!B137)</f>
        <v/>
      </c>
      <c r="H140" s="235" t="str">
        <f>CLEAN(普货!F137)</f>
        <v/>
      </c>
      <c r="I140" s="235" t="str">
        <f>CLEAN(普货!G137)</f>
        <v/>
      </c>
    </row>
    <row r="141" spans="1:9" s="236" customFormat="1" ht="20.25">
      <c r="A141" s="441">
        <f>IF((数据表!$C$2-5100000000000)&gt;0,"0",普货!A138)</f>
        <v>0</v>
      </c>
      <c r="B141" s="233" t="str">
        <f>""&amp;普货!C138</f>
        <v/>
      </c>
      <c r="C141" s="412" t="str">
        <f>""&amp;ROUND(普货!D138,2)</f>
        <v>0</v>
      </c>
      <c r="D141" s="412" t="str">
        <f>""&amp;普货!E138</f>
        <v/>
      </c>
      <c r="E141" s="234" t="s">
        <v>179</v>
      </c>
      <c r="F141" s="234" t="s">
        <v>69</v>
      </c>
      <c r="G141" s="235" t="str">
        <f>CLEAN(普货!B138)</f>
        <v/>
      </c>
      <c r="H141" s="235" t="str">
        <f>CLEAN(普货!F138)</f>
        <v/>
      </c>
      <c r="I141" s="235" t="str">
        <f>CLEAN(普货!G138)</f>
        <v/>
      </c>
    </row>
    <row r="142" spans="1:9" s="236" customFormat="1" ht="20.25">
      <c r="A142" s="441">
        <f>IF((数据表!$C$2-5100000000000)&gt;0,"0",普货!A139)</f>
        <v>0</v>
      </c>
      <c r="B142" s="233" t="str">
        <f>""&amp;普货!C139</f>
        <v/>
      </c>
      <c r="C142" s="412" t="str">
        <f>""&amp;ROUND(普货!D139,2)</f>
        <v>0</v>
      </c>
      <c r="D142" s="412" t="str">
        <f>""&amp;普货!E139</f>
        <v/>
      </c>
      <c r="E142" s="234" t="s">
        <v>179</v>
      </c>
      <c r="F142" s="234" t="s">
        <v>69</v>
      </c>
      <c r="G142" s="235" t="str">
        <f>CLEAN(普货!B139)</f>
        <v/>
      </c>
      <c r="H142" s="235" t="str">
        <f>CLEAN(普货!F139)</f>
        <v/>
      </c>
      <c r="I142" s="235" t="str">
        <f>CLEAN(普货!G139)</f>
        <v/>
      </c>
    </row>
    <row r="143" spans="1:9" s="236" customFormat="1" ht="20.25">
      <c r="A143" s="441">
        <f>IF((数据表!$C$2-5100000000000)&gt;0,"0",普货!A140)</f>
        <v>0</v>
      </c>
      <c r="B143" s="233" t="str">
        <f>""&amp;普货!C140</f>
        <v/>
      </c>
      <c r="C143" s="412" t="str">
        <f>""&amp;ROUND(普货!D140,2)</f>
        <v>0</v>
      </c>
      <c r="D143" s="412" t="str">
        <f>""&amp;普货!E140</f>
        <v/>
      </c>
      <c r="E143" s="234" t="s">
        <v>179</v>
      </c>
      <c r="F143" s="234" t="s">
        <v>69</v>
      </c>
      <c r="G143" s="235" t="str">
        <f>CLEAN(普货!B140)</f>
        <v/>
      </c>
      <c r="H143" s="235" t="str">
        <f>CLEAN(普货!F140)</f>
        <v/>
      </c>
      <c r="I143" s="235" t="str">
        <f>CLEAN(普货!G140)</f>
        <v/>
      </c>
    </row>
    <row r="144" spans="1:9" s="236" customFormat="1" ht="20.25">
      <c r="A144" s="441">
        <f>IF((数据表!$C$2-5100000000000)&gt;0,"0",普货!A141)</f>
        <v>0</v>
      </c>
      <c r="B144" s="233" t="str">
        <f>""&amp;普货!C141</f>
        <v/>
      </c>
      <c r="C144" s="412" t="str">
        <f>""&amp;ROUND(普货!D141,2)</f>
        <v>0</v>
      </c>
      <c r="D144" s="412" t="str">
        <f>""&amp;普货!E141</f>
        <v/>
      </c>
      <c r="E144" s="234" t="s">
        <v>179</v>
      </c>
      <c r="F144" s="234" t="s">
        <v>69</v>
      </c>
      <c r="G144" s="235" t="str">
        <f>CLEAN(普货!B141)</f>
        <v/>
      </c>
      <c r="H144" s="235" t="str">
        <f>CLEAN(普货!F141)</f>
        <v/>
      </c>
      <c r="I144" s="235" t="str">
        <f>CLEAN(普货!G141)</f>
        <v/>
      </c>
    </row>
    <row r="145" spans="1:9" s="236" customFormat="1" ht="20.25">
      <c r="A145" s="441">
        <f>IF((数据表!$C$2-5100000000000)&gt;0,"0",普货!A142)</f>
        <v>0</v>
      </c>
      <c r="B145" s="233" t="str">
        <f>""&amp;普货!C142</f>
        <v/>
      </c>
      <c r="C145" s="412" t="str">
        <f>""&amp;ROUND(普货!D142,2)</f>
        <v>0</v>
      </c>
      <c r="D145" s="412" t="str">
        <f>""&amp;普货!E142</f>
        <v/>
      </c>
      <c r="E145" s="234" t="s">
        <v>179</v>
      </c>
      <c r="F145" s="234" t="s">
        <v>69</v>
      </c>
      <c r="G145" s="235" t="str">
        <f>CLEAN(普货!B142)</f>
        <v/>
      </c>
      <c r="H145" s="235" t="str">
        <f>CLEAN(普货!F142)</f>
        <v/>
      </c>
      <c r="I145" s="235" t="str">
        <f>CLEAN(普货!G142)</f>
        <v/>
      </c>
    </row>
    <row r="146" spans="1:9" s="236" customFormat="1" ht="20.25">
      <c r="A146" s="441">
        <f>IF((数据表!$C$2-5100000000000)&gt;0,"0",普货!A143)</f>
        <v>0</v>
      </c>
      <c r="B146" s="233" t="str">
        <f>""&amp;普货!C143</f>
        <v/>
      </c>
      <c r="C146" s="412" t="str">
        <f>""&amp;ROUND(普货!D143,2)</f>
        <v>0</v>
      </c>
      <c r="D146" s="412" t="str">
        <f>""&amp;普货!E143</f>
        <v/>
      </c>
      <c r="E146" s="234" t="s">
        <v>179</v>
      </c>
      <c r="F146" s="234" t="s">
        <v>69</v>
      </c>
      <c r="G146" s="235" t="str">
        <f>CLEAN(普货!B143)</f>
        <v/>
      </c>
      <c r="H146" s="235" t="str">
        <f>CLEAN(普货!F143)</f>
        <v/>
      </c>
      <c r="I146" s="235" t="str">
        <f>CLEAN(普货!G143)</f>
        <v/>
      </c>
    </row>
    <row r="147" spans="1:9" s="236" customFormat="1" ht="20.25">
      <c r="A147" s="441">
        <f>IF((数据表!$C$2-5100000000000)&gt;0,"0",普货!A144)</f>
        <v>0</v>
      </c>
      <c r="B147" s="233" t="str">
        <f>""&amp;普货!C144</f>
        <v/>
      </c>
      <c r="C147" s="412" t="str">
        <f>""&amp;ROUND(普货!D144,2)</f>
        <v>0</v>
      </c>
      <c r="D147" s="412" t="str">
        <f>""&amp;普货!E144</f>
        <v/>
      </c>
      <c r="E147" s="234" t="s">
        <v>179</v>
      </c>
      <c r="F147" s="234" t="s">
        <v>69</v>
      </c>
      <c r="G147" s="235" t="str">
        <f>CLEAN(普货!B144)</f>
        <v/>
      </c>
      <c r="H147" s="235" t="str">
        <f>CLEAN(普货!F144)</f>
        <v/>
      </c>
      <c r="I147" s="235" t="str">
        <f>CLEAN(普货!G144)</f>
        <v/>
      </c>
    </row>
    <row r="148" spans="1:9" s="236" customFormat="1" ht="20.25">
      <c r="A148" s="441">
        <f>IF((数据表!$C$2-5100000000000)&gt;0,"0",普货!A145)</f>
        <v>0</v>
      </c>
      <c r="B148" s="233" t="str">
        <f>""&amp;普货!C145</f>
        <v/>
      </c>
      <c r="C148" s="412" t="str">
        <f>""&amp;ROUND(普货!D145,2)</f>
        <v>0</v>
      </c>
      <c r="D148" s="412" t="str">
        <f>""&amp;普货!E145</f>
        <v/>
      </c>
      <c r="E148" s="234" t="s">
        <v>179</v>
      </c>
      <c r="F148" s="234" t="s">
        <v>69</v>
      </c>
      <c r="G148" s="235" t="str">
        <f>CLEAN(普货!B145)</f>
        <v/>
      </c>
      <c r="H148" s="235" t="str">
        <f>CLEAN(普货!F145)</f>
        <v/>
      </c>
      <c r="I148" s="235" t="str">
        <f>CLEAN(普货!G145)</f>
        <v/>
      </c>
    </row>
    <row r="149" spans="1:9" s="236" customFormat="1" ht="20.25">
      <c r="A149" s="441">
        <f>IF((数据表!$C$2-5100000000000)&gt;0,"0",普货!A146)</f>
        <v>0</v>
      </c>
      <c r="B149" s="233" t="str">
        <f>""&amp;普货!C146</f>
        <v/>
      </c>
      <c r="C149" s="412" t="str">
        <f>""&amp;ROUND(普货!D146,2)</f>
        <v>0</v>
      </c>
      <c r="D149" s="412" t="str">
        <f>""&amp;普货!E146</f>
        <v/>
      </c>
      <c r="E149" s="234" t="s">
        <v>179</v>
      </c>
      <c r="F149" s="234" t="s">
        <v>69</v>
      </c>
      <c r="G149" s="235" t="str">
        <f>CLEAN(普货!B146)</f>
        <v/>
      </c>
      <c r="H149" s="235" t="str">
        <f>CLEAN(普货!F146)</f>
        <v/>
      </c>
      <c r="I149" s="235" t="str">
        <f>CLEAN(普货!G146)</f>
        <v/>
      </c>
    </row>
    <row r="150" spans="1:9" s="236" customFormat="1" ht="20.25">
      <c r="A150" s="441">
        <f>IF((数据表!$C$2-5100000000000)&gt;0,"0",普货!A147)</f>
        <v>0</v>
      </c>
      <c r="B150" s="233" t="str">
        <f>""&amp;普货!C147</f>
        <v/>
      </c>
      <c r="C150" s="412" t="str">
        <f>""&amp;ROUND(普货!D147,2)</f>
        <v>0</v>
      </c>
      <c r="D150" s="412" t="str">
        <f>""&amp;普货!E147</f>
        <v/>
      </c>
      <c r="E150" s="234" t="s">
        <v>179</v>
      </c>
      <c r="F150" s="234" t="s">
        <v>69</v>
      </c>
      <c r="G150" s="235" t="str">
        <f>CLEAN(普货!B147)</f>
        <v/>
      </c>
      <c r="H150" s="235" t="str">
        <f>CLEAN(普货!F147)</f>
        <v/>
      </c>
      <c r="I150" s="235" t="str">
        <f>CLEAN(普货!G147)</f>
        <v/>
      </c>
    </row>
    <row r="151" spans="1:9" s="236" customFormat="1" ht="20.25">
      <c r="A151" s="441">
        <f>IF((数据表!$C$2-5100000000000)&gt;0,"0",普货!A148)</f>
        <v>0</v>
      </c>
      <c r="B151" s="233" t="str">
        <f>""&amp;普货!C148</f>
        <v/>
      </c>
      <c r="C151" s="412" t="str">
        <f>""&amp;ROUND(普货!D148,2)</f>
        <v>0</v>
      </c>
      <c r="D151" s="412" t="str">
        <f>""&amp;普货!E148</f>
        <v/>
      </c>
      <c r="E151" s="234" t="s">
        <v>179</v>
      </c>
      <c r="F151" s="234" t="s">
        <v>69</v>
      </c>
      <c r="G151" s="235" t="str">
        <f>CLEAN(普货!B148)</f>
        <v/>
      </c>
      <c r="H151" s="235" t="str">
        <f>CLEAN(普货!F148)</f>
        <v/>
      </c>
      <c r="I151" s="235" t="str">
        <f>CLEAN(普货!G148)</f>
        <v/>
      </c>
    </row>
    <row r="152" spans="1:9" s="236" customFormat="1" ht="20.25">
      <c r="A152" s="441">
        <f>IF((数据表!$C$2-5100000000000)&gt;0,"0",普货!A149)</f>
        <v>0</v>
      </c>
      <c r="B152" s="233" t="str">
        <f>""&amp;普货!C149</f>
        <v/>
      </c>
      <c r="C152" s="412" t="str">
        <f>""&amp;ROUND(普货!D149,2)</f>
        <v>0</v>
      </c>
      <c r="D152" s="412" t="str">
        <f>""&amp;普货!E149</f>
        <v/>
      </c>
      <c r="E152" s="234" t="s">
        <v>179</v>
      </c>
      <c r="F152" s="234" t="s">
        <v>69</v>
      </c>
      <c r="G152" s="235" t="str">
        <f>CLEAN(普货!B149)</f>
        <v/>
      </c>
      <c r="H152" s="235" t="str">
        <f>CLEAN(普货!F149)</f>
        <v/>
      </c>
      <c r="I152" s="235" t="str">
        <f>CLEAN(普货!G149)</f>
        <v/>
      </c>
    </row>
    <row r="153" spans="1:9" s="236" customFormat="1" ht="20.25">
      <c r="A153" s="441">
        <f>IF((数据表!$C$2-5100000000000)&gt;0,"0",普货!A150)</f>
        <v>0</v>
      </c>
      <c r="B153" s="233" t="str">
        <f>""&amp;普货!C150</f>
        <v/>
      </c>
      <c r="C153" s="412" t="str">
        <f>""&amp;ROUND(普货!D150,2)</f>
        <v>0</v>
      </c>
      <c r="D153" s="412" t="str">
        <f>""&amp;普货!E150</f>
        <v/>
      </c>
      <c r="E153" s="234" t="s">
        <v>179</v>
      </c>
      <c r="F153" s="234" t="s">
        <v>69</v>
      </c>
      <c r="G153" s="235" t="str">
        <f>CLEAN(普货!B150)</f>
        <v/>
      </c>
      <c r="H153" s="235" t="str">
        <f>CLEAN(普货!F150)</f>
        <v/>
      </c>
      <c r="I153" s="235" t="str">
        <f>CLEAN(普货!G150)</f>
        <v/>
      </c>
    </row>
    <row r="154" spans="1:9" s="236" customFormat="1" ht="20.25">
      <c r="A154" s="441">
        <f>IF((数据表!$C$2-5100000000000)&gt;0,"0",普货!A151)</f>
        <v>0</v>
      </c>
      <c r="B154" s="233" t="str">
        <f>""&amp;普货!C151</f>
        <v/>
      </c>
      <c r="C154" s="412" t="str">
        <f>""&amp;ROUND(普货!D151,2)</f>
        <v>0</v>
      </c>
      <c r="D154" s="412" t="str">
        <f>""&amp;普货!E151</f>
        <v/>
      </c>
      <c r="E154" s="234" t="s">
        <v>179</v>
      </c>
      <c r="F154" s="234" t="s">
        <v>69</v>
      </c>
      <c r="G154" s="235" t="str">
        <f>CLEAN(普货!B151)</f>
        <v/>
      </c>
      <c r="H154" s="235" t="str">
        <f>CLEAN(普货!F151)</f>
        <v/>
      </c>
      <c r="I154" s="235" t="str">
        <f>CLEAN(普货!G151)</f>
        <v/>
      </c>
    </row>
    <row r="155" spans="1:9" s="236" customFormat="1" ht="20.25">
      <c r="A155" s="441">
        <f>IF((数据表!$C$2-5100000000000)&gt;0,"0",普货!A152)</f>
        <v>0</v>
      </c>
      <c r="B155" s="233" t="str">
        <f>""&amp;普货!C152</f>
        <v/>
      </c>
      <c r="C155" s="412" t="str">
        <f>""&amp;ROUND(普货!D152,2)</f>
        <v>0</v>
      </c>
      <c r="D155" s="412" t="str">
        <f>""&amp;普货!E152</f>
        <v/>
      </c>
      <c r="E155" s="234" t="s">
        <v>179</v>
      </c>
      <c r="F155" s="234" t="s">
        <v>69</v>
      </c>
      <c r="G155" s="235" t="str">
        <f>CLEAN(普货!B152)</f>
        <v/>
      </c>
      <c r="H155" s="235" t="str">
        <f>CLEAN(普货!F152)</f>
        <v/>
      </c>
      <c r="I155" s="235" t="str">
        <f>CLEAN(普货!G152)</f>
        <v/>
      </c>
    </row>
    <row r="156" spans="1:9" s="236" customFormat="1" ht="20.25">
      <c r="A156" s="441">
        <f>IF((数据表!$C$2-5100000000000)&gt;0,"0",普货!A153)</f>
        <v>0</v>
      </c>
      <c r="B156" s="233" t="str">
        <f>""&amp;普货!C153</f>
        <v/>
      </c>
      <c r="C156" s="412" t="str">
        <f>""&amp;ROUND(普货!D153,2)</f>
        <v>0</v>
      </c>
      <c r="D156" s="412" t="str">
        <f>""&amp;普货!E153</f>
        <v/>
      </c>
      <c r="E156" s="234" t="s">
        <v>179</v>
      </c>
      <c r="F156" s="234" t="s">
        <v>69</v>
      </c>
      <c r="G156" s="235" t="str">
        <f>CLEAN(普货!B153)</f>
        <v/>
      </c>
      <c r="H156" s="235" t="str">
        <f>CLEAN(普货!F153)</f>
        <v/>
      </c>
      <c r="I156" s="235" t="str">
        <f>CLEAN(普货!G153)</f>
        <v/>
      </c>
    </row>
    <row r="157" spans="1:9" s="236" customFormat="1" ht="20.25">
      <c r="A157" s="441">
        <f>IF((数据表!$C$2-5100000000000)&gt;0,"0",普货!A154)</f>
        <v>0</v>
      </c>
      <c r="B157" s="233" t="str">
        <f>""&amp;普货!C154</f>
        <v/>
      </c>
      <c r="C157" s="412" t="str">
        <f>""&amp;ROUND(普货!D154,2)</f>
        <v>0</v>
      </c>
      <c r="D157" s="412" t="str">
        <f>""&amp;普货!E154</f>
        <v/>
      </c>
      <c r="E157" s="234" t="s">
        <v>179</v>
      </c>
      <c r="F157" s="234" t="s">
        <v>69</v>
      </c>
      <c r="G157" s="235" t="str">
        <f>CLEAN(普货!B154)</f>
        <v/>
      </c>
      <c r="H157" s="235" t="str">
        <f>CLEAN(普货!F154)</f>
        <v/>
      </c>
      <c r="I157" s="235" t="str">
        <f>CLEAN(普货!G154)</f>
        <v/>
      </c>
    </row>
    <row r="158" spans="1:9" s="236" customFormat="1" ht="20.25">
      <c r="A158" s="441">
        <f>IF((数据表!$C$2-5100000000000)&gt;0,"0",普货!A155)</f>
        <v>0</v>
      </c>
      <c r="B158" s="233" t="str">
        <f>""&amp;普货!C155</f>
        <v/>
      </c>
      <c r="C158" s="412" t="str">
        <f>""&amp;ROUND(普货!D155,2)</f>
        <v>0</v>
      </c>
      <c r="D158" s="412" t="str">
        <f>""&amp;普货!E155</f>
        <v/>
      </c>
      <c r="E158" s="234" t="s">
        <v>179</v>
      </c>
      <c r="F158" s="234" t="s">
        <v>69</v>
      </c>
      <c r="G158" s="235" t="str">
        <f>CLEAN(普货!B155)</f>
        <v/>
      </c>
      <c r="H158" s="235" t="str">
        <f>CLEAN(普货!F155)</f>
        <v/>
      </c>
      <c r="I158" s="235" t="str">
        <f>CLEAN(普货!G155)</f>
        <v/>
      </c>
    </row>
    <row r="159" spans="1:9" s="236" customFormat="1" ht="20.25">
      <c r="A159" s="441">
        <f>IF((数据表!$C$2-5100000000000)&gt;0,"0",普货!A156)</f>
        <v>0</v>
      </c>
      <c r="B159" s="233" t="str">
        <f>""&amp;普货!C156</f>
        <v/>
      </c>
      <c r="C159" s="412" t="str">
        <f>""&amp;ROUND(普货!D156,2)</f>
        <v>0</v>
      </c>
      <c r="D159" s="412" t="str">
        <f>""&amp;普货!E156</f>
        <v/>
      </c>
      <c r="E159" s="234" t="s">
        <v>179</v>
      </c>
      <c r="F159" s="234" t="s">
        <v>69</v>
      </c>
      <c r="G159" s="235" t="str">
        <f>CLEAN(普货!B156)</f>
        <v/>
      </c>
      <c r="H159" s="235" t="str">
        <f>CLEAN(普货!F156)</f>
        <v/>
      </c>
      <c r="I159" s="235" t="str">
        <f>CLEAN(普货!G156)</f>
        <v/>
      </c>
    </row>
    <row r="160" spans="1:9" s="236" customFormat="1" ht="20.25">
      <c r="A160" s="441">
        <f>IF((数据表!$C$2-5100000000000)&gt;0,"0",普货!A157)</f>
        <v>0</v>
      </c>
      <c r="B160" s="233" t="str">
        <f>""&amp;普货!C157</f>
        <v/>
      </c>
      <c r="C160" s="412" t="str">
        <f>""&amp;ROUND(普货!D157,2)</f>
        <v>0</v>
      </c>
      <c r="D160" s="412" t="str">
        <f>""&amp;普货!E157</f>
        <v/>
      </c>
      <c r="E160" s="234" t="s">
        <v>179</v>
      </c>
      <c r="F160" s="234" t="s">
        <v>69</v>
      </c>
      <c r="G160" s="235" t="str">
        <f>CLEAN(普货!B157)</f>
        <v/>
      </c>
      <c r="H160" s="235" t="str">
        <f>CLEAN(普货!F157)</f>
        <v/>
      </c>
      <c r="I160" s="235" t="str">
        <f>CLEAN(普货!G157)</f>
        <v/>
      </c>
    </row>
    <row r="161" spans="1:9" s="236" customFormat="1" ht="20.25">
      <c r="A161" s="441">
        <f>IF((数据表!$C$2-5100000000000)&gt;0,"0",普货!A158)</f>
        <v>0</v>
      </c>
      <c r="B161" s="233" t="str">
        <f>""&amp;普货!C158</f>
        <v/>
      </c>
      <c r="C161" s="412" t="str">
        <f>""&amp;ROUND(普货!D158,2)</f>
        <v>0</v>
      </c>
      <c r="D161" s="412" t="str">
        <f>""&amp;普货!E158</f>
        <v/>
      </c>
      <c r="E161" s="234" t="s">
        <v>179</v>
      </c>
      <c r="F161" s="234" t="s">
        <v>69</v>
      </c>
      <c r="G161" s="235" t="str">
        <f>CLEAN(普货!B158)</f>
        <v/>
      </c>
      <c r="H161" s="235" t="str">
        <f>CLEAN(普货!F158)</f>
        <v/>
      </c>
      <c r="I161" s="235" t="str">
        <f>CLEAN(普货!G158)</f>
        <v/>
      </c>
    </row>
    <row r="162" spans="1:9" s="236" customFormat="1" ht="20.25">
      <c r="A162" s="441">
        <f>IF((数据表!$C$2-5100000000000)&gt;0,"0",普货!A159)</f>
        <v>0</v>
      </c>
      <c r="B162" s="233" t="str">
        <f>""&amp;普货!C159</f>
        <v/>
      </c>
      <c r="C162" s="412" t="str">
        <f>""&amp;ROUND(普货!D159,2)</f>
        <v>0</v>
      </c>
      <c r="D162" s="412" t="str">
        <f>""&amp;普货!E159</f>
        <v/>
      </c>
      <c r="E162" s="234" t="s">
        <v>179</v>
      </c>
      <c r="F162" s="234" t="s">
        <v>69</v>
      </c>
      <c r="G162" s="235" t="str">
        <f>CLEAN(普货!B159)</f>
        <v/>
      </c>
      <c r="H162" s="235" t="str">
        <f>CLEAN(普货!F159)</f>
        <v/>
      </c>
      <c r="I162" s="235" t="str">
        <f>CLEAN(普货!G159)</f>
        <v/>
      </c>
    </row>
    <row r="163" spans="1:9" s="236" customFormat="1" ht="20.25">
      <c r="A163" s="441">
        <f>IF((数据表!$C$2-5100000000000)&gt;0,"0",普货!A160)</f>
        <v>0</v>
      </c>
      <c r="B163" s="233" t="str">
        <f>""&amp;普货!C160</f>
        <v/>
      </c>
      <c r="C163" s="412" t="str">
        <f>""&amp;ROUND(普货!D160,2)</f>
        <v>0</v>
      </c>
      <c r="D163" s="412" t="str">
        <f>""&amp;普货!E160</f>
        <v/>
      </c>
      <c r="E163" s="234" t="s">
        <v>179</v>
      </c>
      <c r="F163" s="234" t="s">
        <v>69</v>
      </c>
      <c r="G163" s="235" t="str">
        <f>CLEAN(普货!B160)</f>
        <v/>
      </c>
      <c r="H163" s="235" t="str">
        <f>CLEAN(普货!F160)</f>
        <v/>
      </c>
      <c r="I163" s="235" t="str">
        <f>CLEAN(普货!G160)</f>
        <v/>
      </c>
    </row>
    <row r="164" spans="1:9" s="236" customFormat="1" ht="20.25">
      <c r="A164" s="441">
        <f>IF((数据表!$C$2-5100000000000)&gt;0,"0",普货!A161)</f>
        <v>0</v>
      </c>
      <c r="B164" s="233" t="str">
        <f>""&amp;普货!C161</f>
        <v/>
      </c>
      <c r="C164" s="412" t="str">
        <f>""&amp;ROUND(普货!D161,2)</f>
        <v>0</v>
      </c>
      <c r="D164" s="412" t="str">
        <f>""&amp;普货!E161</f>
        <v/>
      </c>
      <c r="E164" s="234" t="s">
        <v>179</v>
      </c>
      <c r="F164" s="234" t="s">
        <v>69</v>
      </c>
      <c r="G164" s="235" t="str">
        <f>CLEAN(普货!B161)</f>
        <v/>
      </c>
      <c r="H164" s="235" t="str">
        <f>CLEAN(普货!F161)</f>
        <v/>
      </c>
      <c r="I164" s="235" t="str">
        <f>CLEAN(普货!G161)</f>
        <v/>
      </c>
    </row>
    <row r="165" spans="1:9" s="236" customFormat="1" ht="20.25">
      <c r="A165" s="441">
        <f>IF((数据表!$C$2-5100000000000)&gt;0,"0",普货!A162)</f>
        <v>0</v>
      </c>
      <c r="B165" s="233" t="str">
        <f>""&amp;普货!C162</f>
        <v/>
      </c>
      <c r="C165" s="412" t="str">
        <f>""&amp;ROUND(普货!D162,2)</f>
        <v>0</v>
      </c>
      <c r="D165" s="412" t="str">
        <f>""&amp;普货!E162</f>
        <v/>
      </c>
      <c r="E165" s="234" t="s">
        <v>179</v>
      </c>
      <c r="F165" s="234" t="s">
        <v>69</v>
      </c>
      <c r="G165" s="235" t="str">
        <f>CLEAN(普货!B162)</f>
        <v/>
      </c>
      <c r="H165" s="235" t="str">
        <f>CLEAN(普货!F162)</f>
        <v/>
      </c>
      <c r="I165" s="235" t="str">
        <f>CLEAN(普货!G162)</f>
        <v/>
      </c>
    </row>
    <row r="166" spans="1:9" s="236" customFormat="1" ht="20.25">
      <c r="A166" s="441">
        <f>IF((数据表!$C$2-5100000000000)&gt;0,"0",普货!A163)</f>
        <v>0</v>
      </c>
      <c r="B166" s="233" t="str">
        <f>""&amp;普货!C163</f>
        <v/>
      </c>
      <c r="C166" s="412" t="str">
        <f>""&amp;ROUND(普货!D163,2)</f>
        <v>0</v>
      </c>
      <c r="D166" s="412" t="str">
        <f>""&amp;普货!E163</f>
        <v/>
      </c>
      <c r="E166" s="234" t="s">
        <v>179</v>
      </c>
      <c r="F166" s="234" t="s">
        <v>69</v>
      </c>
      <c r="G166" s="235" t="str">
        <f>CLEAN(普货!B163)</f>
        <v/>
      </c>
      <c r="H166" s="235" t="str">
        <f>CLEAN(普货!F163)</f>
        <v/>
      </c>
      <c r="I166" s="235" t="str">
        <f>CLEAN(普货!G163)</f>
        <v/>
      </c>
    </row>
    <row r="167" spans="1:9" s="236" customFormat="1" ht="20.25">
      <c r="A167" s="441">
        <f>IF((数据表!$C$2-5100000000000)&gt;0,"0",普货!A164)</f>
        <v>0</v>
      </c>
      <c r="B167" s="233" t="str">
        <f>""&amp;普货!C164</f>
        <v/>
      </c>
      <c r="C167" s="412" t="str">
        <f>""&amp;ROUND(普货!D164,2)</f>
        <v>0</v>
      </c>
      <c r="D167" s="412" t="str">
        <f>""&amp;普货!E164</f>
        <v/>
      </c>
      <c r="E167" s="234" t="s">
        <v>179</v>
      </c>
      <c r="F167" s="234" t="s">
        <v>69</v>
      </c>
      <c r="G167" s="235" t="str">
        <f>CLEAN(普货!B164)</f>
        <v/>
      </c>
      <c r="H167" s="235" t="str">
        <f>CLEAN(普货!F164)</f>
        <v/>
      </c>
      <c r="I167" s="235" t="str">
        <f>CLEAN(普货!G164)</f>
        <v/>
      </c>
    </row>
    <row r="168" spans="1:9" s="236" customFormat="1" ht="20.25">
      <c r="A168" s="441">
        <f>IF((数据表!$C$2-5100000000000)&gt;0,"0",普货!A165)</f>
        <v>0</v>
      </c>
      <c r="B168" s="233" t="str">
        <f>""&amp;普货!C165</f>
        <v/>
      </c>
      <c r="C168" s="412" t="str">
        <f>""&amp;ROUND(普货!D165,2)</f>
        <v>0</v>
      </c>
      <c r="D168" s="412" t="str">
        <f>""&amp;普货!E165</f>
        <v/>
      </c>
      <c r="E168" s="234" t="s">
        <v>179</v>
      </c>
      <c r="F168" s="234" t="s">
        <v>69</v>
      </c>
      <c r="G168" s="235" t="str">
        <f>CLEAN(普货!B165)</f>
        <v/>
      </c>
      <c r="H168" s="235" t="str">
        <f>CLEAN(普货!F165)</f>
        <v/>
      </c>
      <c r="I168" s="235" t="str">
        <f>CLEAN(普货!G165)</f>
        <v/>
      </c>
    </row>
    <row r="169" spans="1:9" s="236" customFormat="1" ht="20.25">
      <c r="A169" s="441">
        <f>IF((数据表!$C$2-5100000000000)&gt;0,"0",普货!A166)</f>
        <v>0</v>
      </c>
      <c r="B169" s="233" t="str">
        <f>""&amp;普货!C166</f>
        <v/>
      </c>
      <c r="C169" s="412" t="str">
        <f>""&amp;ROUND(普货!D166,2)</f>
        <v>0</v>
      </c>
      <c r="D169" s="412" t="str">
        <f>""&amp;普货!E166</f>
        <v/>
      </c>
      <c r="E169" s="234" t="s">
        <v>179</v>
      </c>
      <c r="F169" s="234" t="s">
        <v>69</v>
      </c>
      <c r="G169" s="235" t="str">
        <f>CLEAN(普货!B166)</f>
        <v/>
      </c>
      <c r="H169" s="235" t="str">
        <f>CLEAN(普货!F166)</f>
        <v/>
      </c>
      <c r="I169" s="235" t="str">
        <f>CLEAN(普货!G166)</f>
        <v/>
      </c>
    </row>
    <row r="170" spans="1:9" s="236" customFormat="1" ht="20.25">
      <c r="A170" s="441">
        <f>IF((数据表!$C$2-5100000000000)&gt;0,"0",普货!A167)</f>
        <v>0</v>
      </c>
      <c r="B170" s="233" t="str">
        <f>""&amp;普货!C167</f>
        <v/>
      </c>
      <c r="C170" s="412" t="str">
        <f>""&amp;ROUND(普货!D167,2)</f>
        <v>0</v>
      </c>
      <c r="D170" s="412" t="str">
        <f>""&amp;普货!E167</f>
        <v/>
      </c>
      <c r="E170" s="234" t="s">
        <v>179</v>
      </c>
      <c r="F170" s="234" t="s">
        <v>69</v>
      </c>
      <c r="G170" s="235" t="str">
        <f>CLEAN(普货!B167)</f>
        <v/>
      </c>
      <c r="H170" s="235" t="str">
        <f>CLEAN(普货!F167)</f>
        <v/>
      </c>
      <c r="I170" s="235" t="str">
        <f>CLEAN(普货!G167)</f>
        <v/>
      </c>
    </row>
    <row r="171" spans="1:9" s="236" customFormat="1" ht="20.25">
      <c r="A171" s="441">
        <f>IF((数据表!$C$2-5100000000000)&gt;0,"0",普货!A168)</f>
        <v>0</v>
      </c>
      <c r="B171" s="233" t="str">
        <f>""&amp;普货!C168</f>
        <v/>
      </c>
      <c r="C171" s="412" t="str">
        <f>""&amp;ROUND(普货!D168,2)</f>
        <v>0</v>
      </c>
      <c r="D171" s="412" t="str">
        <f>""&amp;普货!E168</f>
        <v/>
      </c>
      <c r="E171" s="234" t="s">
        <v>179</v>
      </c>
      <c r="F171" s="234" t="s">
        <v>69</v>
      </c>
      <c r="G171" s="235" t="str">
        <f>CLEAN(普货!B168)</f>
        <v/>
      </c>
      <c r="H171" s="235" t="str">
        <f>CLEAN(普货!F168)</f>
        <v/>
      </c>
      <c r="I171" s="235" t="str">
        <f>CLEAN(普货!G168)</f>
        <v/>
      </c>
    </row>
    <row r="172" spans="1:9" s="236" customFormat="1" ht="20.25">
      <c r="A172" s="441">
        <f>IF((数据表!$C$2-5100000000000)&gt;0,"0",普货!A169)</f>
        <v>0</v>
      </c>
      <c r="B172" s="233" t="str">
        <f>""&amp;普货!C169</f>
        <v/>
      </c>
      <c r="C172" s="412" t="str">
        <f>""&amp;ROUND(普货!D169,2)</f>
        <v>0</v>
      </c>
      <c r="D172" s="412" t="str">
        <f>""&amp;普货!E169</f>
        <v/>
      </c>
      <c r="E172" s="234" t="s">
        <v>179</v>
      </c>
      <c r="F172" s="234" t="s">
        <v>69</v>
      </c>
      <c r="G172" s="235" t="str">
        <f>CLEAN(普货!B169)</f>
        <v/>
      </c>
      <c r="H172" s="235" t="str">
        <f>CLEAN(普货!F169)</f>
        <v/>
      </c>
      <c r="I172" s="235" t="str">
        <f>CLEAN(普货!G169)</f>
        <v/>
      </c>
    </row>
    <row r="173" spans="1:9" s="236" customFormat="1" ht="20.25">
      <c r="A173" s="441">
        <f>IF((数据表!$C$2-5100000000000)&gt;0,"0",普货!A170)</f>
        <v>0</v>
      </c>
      <c r="B173" s="233" t="str">
        <f>""&amp;普货!C170</f>
        <v/>
      </c>
      <c r="C173" s="412" t="str">
        <f>""&amp;ROUND(普货!D170,2)</f>
        <v>0</v>
      </c>
      <c r="D173" s="412" t="str">
        <f>""&amp;普货!E170</f>
        <v/>
      </c>
      <c r="E173" s="234" t="s">
        <v>179</v>
      </c>
      <c r="F173" s="234" t="s">
        <v>69</v>
      </c>
      <c r="G173" s="235" t="str">
        <f>CLEAN(普货!B170)</f>
        <v/>
      </c>
      <c r="H173" s="235" t="str">
        <f>CLEAN(普货!F170)</f>
        <v/>
      </c>
      <c r="I173" s="235" t="str">
        <f>CLEAN(普货!G170)</f>
        <v/>
      </c>
    </row>
    <row r="174" spans="1:9" s="236" customFormat="1" ht="20.25">
      <c r="A174" s="441">
        <f>IF((数据表!$C$2-5100000000000)&gt;0,"0",普货!A171)</f>
        <v>0</v>
      </c>
      <c r="B174" s="233" t="str">
        <f>""&amp;普货!C171</f>
        <v/>
      </c>
      <c r="C174" s="412" t="str">
        <f>""&amp;ROUND(普货!D171,2)</f>
        <v>0</v>
      </c>
      <c r="D174" s="412" t="str">
        <f>""&amp;普货!E171</f>
        <v/>
      </c>
      <c r="E174" s="234" t="s">
        <v>179</v>
      </c>
      <c r="F174" s="234" t="s">
        <v>69</v>
      </c>
      <c r="G174" s="235" t="str">
        <f>CLEAN(普货!B171)</f>
        <v/>
      </c>
      <c r="H174" s="235" t="str">
        <f>CLEAN(普货!F171)</f>
        <v/>
      </c>
      <c r="I174" s="235" t="str">
        <f>CLEAN(普货!G171)</f>
        <v/>
      </c>
    </row>
    <row r="175" spans="1:9" s="236" customFormat="1" ht="20.25">
      <c r="A175" s="441">
        <f>IF((数据表!$C$2-5100000000000)&gt;0,"0",普货!A172)</f>
        <v>0</v>
      </c>
      <c r="B175" s="233" t="str">
        <f>""&amp;普货!C172</f>
        <v/>
      </c>
      <c r="C175" s="412" t="str">
        <f>""&amp;ROUND(普货!D172,2)</f>
        <v>0</v>
      </c>
      <c r="D175" s="412" t="str">
        <f>""&amp;普货!E172</f>
        <v/>
      </c>
      <c r="E175" s="234" t="s">
        <v>179</v>
      </c>
      <c r="F175" s="234" t="s">
        <v>69</v>
      </c>
      <c r="G175" s="235" t="str">
        <f>CLEAN(普货!B172)</f>
        <v/>
      </c>
      <c r="H175" s="235" t="str">
        <f>CLEAN(普货!F172)</f>
        <v/>
      </c>
      <c r="I175" s="235" t="str">
        <f>CLEAN(普货!G172)</f>
        <v/>
      </c>
    </row>
    <row r="176" spans="1:9" s="236" customFormat="1" ht="20.25">
      <c r="A176" s="441">
        <f>IF((数据表!$C$2-5100000000000)&gt;0,"0",普货!A173)</f>
        <v>0</v>
      </c>
      <c r="B176" s="233" t="str">
        <f>""&amp;普货!C173</f>
        <v/>
      </c>
      <c r="C176" s="412" t="str">
        <f>""&amp;ROUND(普货!D173,2)</f>
        <v>0</v>
      </c>
      <c r="D176" s="412" t="str">
        <f>""&amp;普货!E173</f>
        <v/>
      </c>
      <c r="E176" s="234" t="s">
        <v>179</v>
      </c>
      <c r="F176" s="234" t="s">
        <v>69</v>
      </c>
      <c r="G176" s="235" t="str">
        <f>CLEAN(普货!B173)</f>
        <v/>
      </c>
      <c r="H176" s="235" t="str">
        <f>CLEAN(普货!F173)</f>
        <v/>
      </c>
      <c r="I176" s="235" t="str">
        <f>CLEAN(普货!G173)</f>
        <v/>
      </c>
    </row>
    <row r="177" spans="1:9" s="236" customFormat="1" ht="20.25">
      <c r="A177" s="441">
        <f>IF((数据表!$C$2-5100000000000)&gt;0,"0",普货!A174)</f>
        <v>0</v>
      </c>
      <c r="B177" s="233" t="str">
        <f>""&amp;普货!C174</f>
        <v/>
      </c>
      <c r="C177" s="412" t="str">
        <f>""&amp;ROUND(普货!D174,2)</f>
        <v>0</v>
      </c>
      <c r="D177" s="412" t="str">
        <f>""&amp;普货!E174</f>
        <v/>
      </c>
      <c r="E177" s="234" t="s">
        <v>179</v>
      </c>
      <c r="F177" s="234" t="s">
        <v>69</v>
      </c>
      <c r="G177" s="235" t="str">
        <f>CLEAN(普货!B174)</f>
        <v/>
      </c>
      <c r="H177" s="235" t="str">
        <f>CLEAN(普货!F174)</f>
        <v/>
      </c>
      <c r="I177" s="235" t="str">
        <f>CLEAN(普货!G174)</f>
        <v/>
      </c>
    </row>
    <row r="178" spans="1:9" s="236" customFormat="1" ht="20.25">
      <c r="A178" s="441">
        <f>IF((数据表!$C$2-5100000000000)&gt;0,"0",普货!A175)</f>
        <v>0</v>
      </c>
      <c r="B178" s="233" t="str">
        <f>""&amp;普货!C175</f>
        <v/>
      </c>
      <c r="C178" s="412" t="str">
        <f>""&amp;ROUND(普货!D175,2)</f>
        <v>0</v>
      </c>
      <c r="D178" s="412" t="str">
        <f>""&amp;普货!E175</f>
        <v/>
      </c>
      <c r="E178" s="234" t="s">
        <v>179</v>
      </c>
      <c r="F178" s="234" t="s">
        <v>69</v>
      </c>
      <c r="G178" s="235" t="str">
        <f>CLEAN(普货!B175)</f>
        <v/>
      </c>
      <c r="H178" s="235" t="str">
        <f>CLEAN(普货!F175)</f>
        <v/>
      </c>
      <c r="I178" s="235" t="str">
        <f>CLEAN(普货!G175)</f>
        <v/>
      </c>
    </row>
    <row r="179" spans="1:9" s="236" customFormat="1" ht="20.25">
      <c r="A179" s="441">
        <f>IF((数据表!$C$2-5100000000000)&gt;0,"0",普货!A176)</f>
        <v>0</v>
      </c>
      <c r="B179" s="233" t="str">
        <f>""&amp;普货!C176</f>
        <v/>
      </c>
      <c r="C179" s="412" t="str">
        <f>""&amp;ROUND(普货!D176,2)</f>
        <v>0</v>
      </c>
      <c r="D179" s="412" t="str">
        <f>""&amp;普货!E176</f>
        <v/>
      </c>
      <c r="E179" s="234" t="s">
        <v>179</v>
      </c>
      <c r="F179" s="234" t="s">
        <v>69</v>
      </c>
      <c r="G179" s="235" t="str">
        <f>CLEAN(普货!B176)</f>
        <v/>
      </c>
      <c r="H179" s="235" t="str">
        <f>CLEAN(普货!F176)</f>
        <v/>
      </c>
      <c r="I179" s="235" t="str">
        <f>CLEAN(普货!G176)</f>
        <v/>
      </c>
    </row>
    <row r="180" spans="1:9" s="236" customFormat="1" ht="20.25">
      <c r="A180" s="441">
        <f>IF((数据表!$C$2-5100000000000)&gt;0,"0",普货!A177)</f>
        <v>0</v>
      </c>
      <c r="B180" s="233" t="str">
        <f>""&amp;普货!C177</f>
        <v/>
      </c>
      <c r="C180" s="412" t="str">
        <f>""&amp;ROUND(普货!D177,2)</f>
        <v>0</v>
      </c>
      <c r="D180" s="412" t="str">
        <f>""&amp;普货!E177</f>
        <v/>
      </c>
      <c r="E180" s="234" t="s">
        <v>179</v>
      </c>
      <c r="F180" s="234" t="s">
        <v>69</v>
      </c>
      <c r="G180" s="235" t="str">
        <f>CLEAN(普货!B177)</f>
        <v/>
      </c>
      <c r="H180" s="235" t="str">
        <f>CLEAN(普货!F177)</f>
        <v/>
      </c>
      <c r="I180" s="235" t="str">
        <f>CLEAN(普货!G177)</f>
        <v/>
      </c>
    </row>
    <row r="181" spans="1:9" s="236" customFormat="1" ht="20.25">
      <c r="A181" s="441">
        <f>IF((数据表!$C$2-5100000000000)&gt;0,"0",普货!A178)</f>
        <v>0</v>
      </c>
      <c r="B181" s="233" t="str">
        <f>""&amp;普货!C178</f>
        <v/>
      </c>
      <c r="C181" s="412" t="str">
        <f>""&amp;ROUND(普货!D178,2)</f>
        <v>0</v>
      </c>
      <c r="D181" s="412" t="str">
        <f>""&amp;普货!E178</f>
        <v/>
      </c>
      <c r="E181" s="234" t="s">
        <v>179</v>
      </c>
      <c r="F181" s="234" t="s">
        <v>69</v>
      </c>
      <c r="G181" s="235" t="str">
        <f>CLEAN(普货!B178)</f>
        <v/>
      </c>
      <c r="H181" s="235" t="str">
        <f>CLEAN(普货!F178)</f>
        <v/>
      </c>
      <c r="I181" s="235" t="str">
        <f>CLEAN(普货!G178)</f>
        <v/>
      </c>
    </row>
    <row r="182" spans="1:9" s="236" customFormat="1" ht="20.25">
      <c r="A182" s="441">
        <f>IF((数据表!$C$2-5100000000000)&gt;0,"0",普货!A179)</f>
        <v>0</v>
      </c>
      <c r="B182" s="233" t="str">
        <f>""&amp;普货!C179</f>
        <v/>
      </c>
      <c r="C182" s="412" t="str">
        <f>""&amp;ROUND(普货!D179,2)</f>
        <v>0</v>
      </c>
      <c r="D182" s="412" t="str">
        <f>""&amp;普货!E179</f>
        <v/>
      </c>
      <c r="E182" s="234" t="s">
        <v>179</v>
      </c>
      <c r="F182" s="234" t="s">
        <v>69</v>
      </c>
      <c r="G182" s="235" t="str">
        <f>CLEAN(普货!B179)</f>
        <v/>
      </c>
      <c r="H182" s="235" t="str">
        <f>CLEAN(普货!F179)</f>
        <v/>
      </c>
      <c r="I182" s="235" t="str">
        <f>CLEAN(普货!G179)</f>
        <v/>
      </c>
    </row>
    <row r="183" spans="1:9" s="236" customFormat="1" ht="20.25">
      <c r="A183" s="441">
        <f>IF((数据表!$C$2-5100000000000)&gt;0,"0",普货!A180)</f>
        <v>0</v>
      </c>
      <c r="B183" s="233" t="str">
        <f>""&amp;普货!C180</f>
        <v/>
      </c>
      <c r="C183" s="412" t="str">
        <f>""&amp;ROUND(普货!D180,2)</f>
        <v>0</v>
      </c>
      <c r="D183" s="412" t="str">
        <f>""&amp;普货!E180</f>
        <v/>
      </c>
      <c r="E183" s="234" t="s">
        <v>179</v>
      </c>
      <c r="F183" s="234" t="s">
        <v>69</v>
      </c>
      <c r="G183" s="235" t="str">
        <f>CLEAN(普货!B180)</f>
        <v/>
      </c>
      <c r="H183" s="235" t="str">
        <f>CLEAN(普货!F180)</f>
        <v/>
      </c>
      <c r="I183" s="235" t="str">
        <f>CLEAN(普货!G180)</f>
        <v/>
      </c>
    </row>
    <row r="184" spans="1:9" s="236" customFormat="1" ht="20.25">
      <c r="A184" s="441">
        <f>IF((数据表!$C$2-5100000000000)&gt;0,"0",普货!A181)</f>
        <v>0</v>
      </c>
      <c r="B184" s="233" t="str">
        <f>""&amp;普货!C181</f>
        <v/>
      </c>
      <c r="C184" s="412" t="str">
        <f>""&amp;ROUND(普货!D181,2)</f>
        <v>0</v>
      </c>
      <c r="D184" s="412" t="str">
        <f>""&amp;普货!E181</f>
        <v/>
      </c>
      <c r="E184" s="234" t="s">
        <v>179</v>
      </c>
      <c r="F184" s="234" t="s">
        <v>69</v>
      </c>
      <c r="G184" s="235" t="str">
        <f>CLEAN(普货!B181)</f>
        <v/>
      </c>
      <c r="H184" s="235" t="str">
        <f>CLEAN(普货!F181)</f>
        <v/>
      </c>
      <c r="I184" s="235" t="str">
        <f>CLEAN(普货!G181)</f>
        <v/>
      </c>
    </row>
    <row r="185" spans="1:9" s="236" customFormat="1" ht="20.25">
      <c r="A185" s="441">
        <f>IF((数据表!$C$2-5100000000000)&gt;0,"0",普货!A182)</f>
        <v>0</v>
      </c>
      <c r="B185" s="233" t="str">
        <f>""&amp;普货!C182</f>
        <v/>
      </c>
      <c r="C185" s="412" t="str">
        <f>""&amp;ROUND(普货!D182,2)</f>
        <v>0</v>
      </c>
      <c r="D185" s="412" t="str">
        <f>""&amp;普货!E182</f>
        <v/>
      </c>
      <c r="E185" s="234" t="s">
        <v>179</v>
      </c>
      <c r="F185" s="234" t="s">
        <v>69</v>
      </c>
      <c r="G185" s="235" t="str">
        <f>CLEAN(普货!B182)</f>
        <v/>
      </c>
      <c r="H185" s="235" t="str">
        <f>CLEAN(普货!F182)</f>
        <v/>
      </c>
      <c r="I185" s="235" t="str">
        <f>CLEAN(普货!G182)</f>
        <v/>
      </c>
    </row>
    <row r="186" spans="1:9" s="236" customFormat="1" ht="20.25">
      <c r="A186" s="441">
        <f>IF((数据表!$C$2-5100000000000)&gt;0,"0",普货!A183)</f>
        <v>0</v>
      </c>
      <c r="B186" s="233" t="str">
        <f>""&amp;普货!C183</f>
        <v/>
      </c>
      <c r="C186" s="412" t="str">
        <f>""&amp;ROUND(普货!D183,2)</f>
        <v>0</v>
      </c>
      <c r="D186" s="412" t="str">
        <f>""&amp;普货!E183</f>
        <v/>
      </c>
      <c r="E186" s="234" t="s">
        <v>179</v>
      </c>
      <c r="F186" s="234" t="s">
        <v>69</v>
      </c>
      <c r="G186" s="235" t="str">
        <f>CLEAN(普货!B183)</f>
        <v/>
      </c>
      <c r="H186" s="235" t="str">
        <f>CLEAN(普货!F183)</f>
        <v/>
      </c>
      <c r="I186" s="235" t="str">
        <f>CLEAN(普货!G183)</f>
        <v/>
      </c>
    </row>
    <row r="187" spans="1:9" s="236" customFormat="1" ht="20.25">
      <c r="A187" s="441">
        <f>IF((数据表!$C$2-5100000000000)&gt;0,"0",普货!A184)</f>
        <v>0</v>
      </c>
      <c r="B187" s="233" t="str">
        <f>""&amp;普货!C184</f>
        <v/>
      </c>
      <c r="C187" s="412" t="str">
        <f>""&amp;ROUND(普货!D184,2)</f>
        <v>0</v>
      </c>
      <c r="D187" s="412" t="str">
        <f>""&amp;普货!E184</f>
        <v/>
      </c>
      <c r="E187" s="234" t="s">
        <v>179</v>
      </c>
      <c r="F187" s="234" t="s">
        <v>69</v>
      </c>
      <c r="G187" s="235" t="str">
        <f>CLEAN(普货!B184)</f>
        <v/>
      </c>
      <c r="H187" s="235" t="str">
        <f>CLEAN(普货!F184)</f>
        <v/>
      </c>
      <c r="I187" s="235" t="str">
        <f>CLEAN(普货!G184)</f>
        <v/>
      </c>
    </row>
    <row r="188" spans="1:9" s="236" customFormat="1" ht="20.25">
      <c r="A188" s="441">
        <f>IF((数据表!$C$2-5100000000000)&gt;0,"0",普货!A185)</f>
        <v>0</v>
      </c>
      <c r="B188" s="233" t="str">
        <f>""&amp;普货!C185</f>
        <v/>
      </c>
      <c r="C188" s="412" t="str">
        <f>""&amp;ROUND(普货!D185,2)</f>
        <v>0</v>
      </c>
      <c r="D188" s="412" t="str">
        <f>""&amp;普货!E185</f>
        <v/>
      </c>
      <c r="E188" s="234" t="s">
        <v>179</v>
      </c>
      <c r="F188" s="234" t="s">
        <v>69</v>
      </c>
      <c r="G188" s="235" t="str">
        <f>CLEAN(普货!B185)</f>
        <v/>
      </c>
      <c r="H188" s="235" t="str">
        <f>CLEAN(普货!F185)</f>
        <v/>
      </c>
      <c r="I188" s="235" t="str">
        <f>CLEAN(普货!G185)</f>
        <v/>
      </c>
    </row>
    <row r="189" spans="1:9" s="236" customFormat="1" ht="20.25">
      <c r="A189" s="441">
        <f>IF((数据表!$C$2-5100000000000)&gt;0,"0",普货!A186)</f>
        <v>0</v>
      </c>
      <c r="B189" s="233" t="str">
        <f>""&amp;普货!C186</f>
        <v/>
      </c>
      <c r="C189" s="412" t="str">
        <f>""&amp;ROUND(普货!D186,2)</f>
        <v>0</v>
      </c>
      <c r="D189" s="412" t="str">
        <f>""&amp;普货!E186</f>
        <v/>
      </c>
      <c r="E189" s="234" t="s">
        <v>179</v>
      </c>
      <c r="F189" s="234" t="s">
        <v>69</v>
      </c>
      <c r="G189" s="235" t="str">
        <f>CLEAN(普货!B186)</f>
        <v/>
      </c>
      <c r="H189" s="235" t="str">
        <f>CLEAN(普货!F186)</f>
        <v/>
      </c>
      <c r="I189" s="235" t="str">
        <f>CLEAN(普货!G186)</f>
        <v/>
      </c>
    </row>
    <row r="190" spans="1:9" s="236" customFormat="1" ht="20.25">
      <c r="A190" s="441">
        <f>IF((数据表!$C$2-5100000000000)&gt;0,"0",普货!A187)</f>
        <v>0</v>
      </c>
      <c r="B190" s="233" t="str">
        <f>""&amp;普货!C187</f>
        <v/>
      </c>
      <c r="C190" s="412" t="str">
        <f>""&amp;ROUND(普货!D187,2)</f>
        <v>0</v>
      </c>
      <c r="D190" s="412" t="str">
        <f>""&amp;普货!E187</f>
        <v/>
      </c>
      <c r="E190" s="234" t="s">
        <v>179</v>
      </c>
      <c r="F190" s="234" t="s">
        <v>69</v>
      </c>
      <c r="G190" s="235" t="str">
        <f>CLEAN(普货!B187)</f>
        <v/>
      </c>
      <c r="H190" s="235" t="str">
        <f>CLEAN(普货!F187)</f>
        <v/>
      </c>
      <c r="I190" s="235" t="str">
        <f>CLEAN(普货!G187)</f>
        <v/>
      </c>
    </row>
    <row r="191" spans="1:9" s="236" customFormat="1" ht="20.25">
      <c r="A191" s="441">
        <f>IF((数据表!$C$2-5100000000000)&gt;0,"0",普货!A188)</f>
        <v>0</v>
      </c>
      <c r="B191" s="233" t="str">
        <f>""&amp;普货!C188</f>
        <v/>
      </c>
      <c r="C191" s="412" t="str">
        <f>""&amp;ROUND(普货!D188,2)</f>
        <v>0</v>
      </c>
      <c r="D191" s="412" t="str">
        <f>""&amp;普货!E188</f>
        <v/>
      </c>
      <c r="E191" s="234" t="s">
        <v>179</v>
      </c>
      <c r="F191" s="234" t="s">
        <v>69</v>
      </c>
      <c r="G191" s="235" t="str">
        <f>CLEAN(普货!B188)</f>
        <v/>
      </c>
      <c r="H191" s="235" t="str">
        <f>CLEAN(普货!F188)</f>
        <v/>
      </c>
      <c r="I191" s="235" t="str">
        <f>CLEAN(普货!G188)</f>
        <v/>
      </c>
    </row>
    <row r="192" spans="1:9" s="236" customFormat="1" ht="20.25">
      <c r="A192" s="441">
        <f>IF((数据表!$C$2-5100000000000)&gt;0,"0",普货!A189)</f>
        <v>0</v>
      </c>
      <c r="B192" s="233" t="str">
        <f>""&amp;普货!C189</f>
        <v/>
      </c>
      <c r="C192" s="412" t="str">
        <f>""&amp;ROUND(普货!D189,2)</f>
        <v>0</v>
      </c>
      <c r="D192" s="412" t="str">
        <f>""&amp;普货!E189</f>
        <v/>
      </c>
      <c r="E192" s="234" t="s">
        <v>179</v>
      </c>
      <c r="F192" s="234" t="s">
        <v>69</v>
      </c>
      <c r="G192" s="235" t="str">
        <f>CLEAN(普货!B189)</f>
        <v/>
      </c>
      <c r="H192" s="235" t="str">
        <f>CLEAN(普货!F189)</f>
        <v/>
      </c>
      <c r="I192" s="235" t="str">
        <f>CLEAN(普货!G189)</f>
        <v/>
      </c>
    </row>
    <row r="193" spans="1:9" s="236" customFormat="1" ht="20.25">
      <c r="A193" s="441">
        <f>IF((数据表!$C$2-5100000000000)&gt;0,"0",普货!A190)</f>
        <v>0</v>
      </c>
      <c r="B193" s="233" t="str">
        <f>""&amp;普货!C190</f>
        <v/>
      </c>
      <c r="C193" s="412" t="str">
        <f>""&amp;ROUND(普货!D190,2)</f>
        <v>0</v>
      </c>
      <c r="D193" s="412" t="str">
        <f>""&amp;普货!E190</f>
        <v/>
      </c>
      <c r="E193" s="234" t="s">
        <v>179</v>
      </c>
      <c r="F193" s="234" t="s">
        <v>69</v>
      </c>
      <c r="G193" s="235" t="str">
        <f>CLEAN(普货!B190)</f>
        <v/>
      </c>
      <c r="H193" s="235" t="str">
        <f>CLEAN(普货!F190)</f>
        <v/>
      </c>
      <c r="I193" s="235" t="str">
        <f>CLEAN(普货!G190)</f>
        <v/>
      </c>
    </row>
    <row r="194" spans="1:9" s="236" customFormat="1" ht="20.25">
      <c r="A194" s="441">
        <f>IF((数据表!$C$2-5100000000000)&gt;0,"0",普货!A191)</f>
        <v>0</v>
      </c>
      <c r="B194" s="233" t="str">
        <f>""&amp;普货!C191</f>
        <v/>
      </c>
      <c r="C194" s="412" t="str">
        <f>""&amp;ROUND(普货!D191,2)</f>
        <v>0</v>
      </c>
      <c r="D194" s="412" t="str">
        <f>""&amp;普货!E191</f>
        <v/>
      </c>
      <c r="E194" s="234" t="s">
        <v>179</v>
      </c>
      <c r="F194" s="234" t="s">
        <v>69</v>
      </c>
      <c r="G194" s="235" t="str">
        <f>CLEAN(普货!B191)</f>
        <v/>
      </c>
      <c r="H194" s="235" t="str">
        <f>CLEAN(普货!F191)</f>
        <v/>
      </c>
      <c r="I194" s="235" t="str">
        <f>CLEAN(普货!G191)</f>
        <v/>
      </c>
    </row>
    <row r="195" spans="1:9" s="236" customFormat="1" ht="20.25">
      <c r="A195" s="441">
        <f>IF((数据表!$C$2-5100000000000)&gt;0,"0",普货!A192)</f>
        <v>0</v>
      </c>
      <c r="B195" s="233" t="str">
        <f>""&amp;普货!C192</f>
        <v/>
      </c>
      <c r="C195" s="412" t="str">
        <f>""&amp;ROUND(普货!D192,2)</f>
        <v>0</v>
      </c>
      <c r="D195" s="412" t="str">
        <f>""&amp;普货!E192</f>
        <v/>
      </c>
      <c r="E195" s="234" t="s">
        <v>179</v>
      </c>
      <c r="F195" s="234" t="s">
        <v>69</v>
      </c>
      <c r="G195" s="235" t="str">
        <f>CLEAN(普货!B192)</f>
        <v/>
      </c>
      <c r="H195" s="235" t="str">
        <f>CLEAN(普货!F192)</f>
        <v/>
      </c>
      <c r="I195" s="235" t="str">
        <f>CLEAN(普货!G192)</f>
        <v/>
      </c>
    </row>
    <row r="196" spans="1:9" s="236" customFormat="1" ht="20.25">
      <c r="A196" s="441">
        <f>IF((数据表!$C$2-5100000000000)&gt;0,"0",普货!A193)</f>
        <v>0</v>
      </c>
      <c r="B196" s="233" t="str">
        <f>""&amp;普货!C193</f>
        <v/>
      </c>
      <c r="C196" s="412" t="str">
        <f>""&amp;ROUND(普货!D193,2)</f>
        <v>0</v>
      </c>
      <c r="D196" s="412" t="str">
        <f>""&amp;普货!E193</f>
        <v/>
      </c>
      <c r="E196" s="234" t="s">
        <v>179</v>
      </c>
      <c r="F196" s="234" t="s">
        <v>69</v>
      </c>
      <c r="G196" s="235" t="str">
        <f>CLEAN(普货!B193)</f>
        <v/>
      </c>
      <c r="H196" s="235" t="str">
        <f>CLEAN(普货!F193)</f>
        <v/>
      </c>
      <c r="I196" s="235" t="str">
        <f>CLEAN(普货!G193)</f>
        <v/>
      </c>
    </row>
    <row r="197" spans="1:9" s="236" customFormat="1" ht="20.25">
      <c r="A197" s="441">
        <f>IF((数据表!$C$2-5100000000000)&gt;0,"0",普货!A194)</f>
        <v>0</v>
      </c>
      <c r="B197" s="233" t="str">
        <f>""&amp;普货!C194</f>
        <v/>
      </c>
      <c r="C197" s="412" t="str">
        <f>""&amp;ROUND(普货!D194,2)</f>
        <v>0</v>
      </c>
      <c r="D197" s="412" t="str">
        <f>""&amp;普货!E194</f>
        <v/>
      </c>
      <c r="E197" s="234" t="s">
        <v>179</v>
      </c>
      <c r="F197" s="234" t="s">
        <v>69</v>
      </c>
      <c r="G197" s="235" t="str">
        <f>CLEAN(普货!B194)</f>
        <v/>
      </c>
      <c r="H197" s="235" t="str">
        <f>CLEAN(普货!F194)</f>
        <v/>
      </c>
      <c r="I197" s="235" t="str">
        <f>CLEAN(普货!G194)</f>
        <v/>
      </c>
    </row>
    <row r="198" spans="1:9" s="236" customFormat="1" ht="20.25">
      <c r="A198" s="441">
        <f>IF((数据表!$C$2-5100000000000)&gt;0,"0",普货!A195)</f>
        <v>0</v>
      </c>
      <c r="B198" s="233" t="str">
        <f>""&amp;普货!C195</f>
        <v/>
      </c>
      <c r="C198" s="412" t="str">
        <f>""&amp;ROUND(普货!D195,2)</f>
        <v>0</v>
      </c>
      <c r="D198" s="412" t="str">
        <f>""&amp;普货!E195</f>
        <v/>
      </c>
      <c r="E198" s="234" t="s">
        <v>179</v>
      </c>
      <c r="F198" s="234" t="s">
        <v>69</v>
      </c>
      <c r="G198" s="235" t="str">
        <f>CLEAN(普货!B195)</f>
        <v/>
      </c>
      <c r="H198" s="235" t="str">
        <f>CLEAN(普货!F195)</f>
        <v/>
      </c>
      <c r="I198" s="235" t="str">
        <f>CLEAN(普货!G195)</f>
        <v/>
      </c>
    </row>
    <row r="199" spans="1:9" s="236" customFormat="1" ht="20.25">
      <c r="A199" s="441">
        <f>IF((数据表!$C$2-5100000000000)&gt;0,"0",普货!A196)</f>
        <v>0</v>
      </c>
      <c r="B199" s="233" t="str">
        <f>""&amp;普货!C196</f>
        <v/>
      </c>
      <c r="C199" s="412" t="str">
        <f>""&amp;ROUND(普货!D196,2)</f>
        <v>0</v>
      </c>
      <c r="D199" s="412" t="str">
        <f>""&amp;普货!E196</f>
        <v/>
      </c>
      <c r="E199" s="234" t="s">
        <v>179</v>
      </c>
      <c r="F199" s="234" t="s">
        <v>69</v>
      </c>
      <c r="G199" s="235" t="str">
        <f>CLEAN(普货!B196)</f>
        <v/>
      </c>
      <c r="H199" s="235" t="str">
        <f>CLEAN(普货!F196)</f>
        <v/>
      </c>
      <c r="I199" s="235" t="str">
        <f>CLEAN(普货!G196)</f>
        <v/>
      </c>
    </row>
    <row r="200" spans="1:9" s="236" customFormat="1" ht="20.25">
      <c r="A200" s="441">
        <f>IF((数据表!$C$2-5100000000000)&gt;0,"0",普货!A197)</f>
        <v>0</v>
      </c>
      <c r="B200" s="233" t="str">
        <f>""&amp;普货!C197</f>
        <v/>
      </c>
      <c r="C200" s="412" t="str">
        <f>""&amp;ROUND(普货!D197,2)</f>
        <v>0</v>
      </c>
      <c r="D200" s="412" t="str">
        <f>""&amp;普货!E197</f>
        <v/>
      </c>
      <c r="E200" s="234" t="s">
        <v>179</v>
      </c>
      <c r="F200" s="234" t="s">
        <v>69</v>
      </c>
      <c r="G200" s="235" t="str">
        <f>CLEAN(普货!B197)</f>
        <v/>
      </c>
      <c r="H200" s="235" t="str">
        <f>CLEAN(普货!F197)</f>
        <v/>
      </c>
      <c r="I200" s="235" t="str">
        <f>CLEAN(普货!G197)</f>
        <v/>
      </c>
    </row>
    <row r="201" spans="1:9" s="236" customFormat="1" ht="20.25">
      <c r="A201" s="441">
        <f>IF((数据表!$C$2-5100000000000)&gt;0,"0",普货!A198)</f>
        <v>0</v>
      </c>
      <c r="B201" s="233" t="str">
        <f>""&amp;普货!C198</f>
        <v/>
      </c>
      <c r="C201" s="412" t="str">
        <f>""&amp;ROUND(普货!D198,2)</f>
        <v>0</v>
      </c>
      <c r="D201" s="412" t="str">
        <f>""&amp;普货!E198</f>
        <v/>
      </c>
      <c r="E201" s="234" t="s">
        <v>179</v>
      </c>
      <c r="F201" s="234" t="s">
        <v>69</v>
      </c>
      <c r="G201" s="235" t="str">
        <f>CLEAN(普货!B198)</f>
        <v/>
      </c>
      <c r="H201" s="235" t="str">
        <f>CLEAN(普货!F198)</f>
        <v/>
      </c>
      <c r="I201" s="235" t="str">
        <f>CLEAN(普货!G198)</f>
        <v/>
      </c>
    </row>
    <row r="202" spans="1:9" s="236" customFormat="1" ht="20.25">
      <c r="A202" s="441">
        <f>IF((数据表!$C$2-5100000000000)&gt;0,"0",普货!A199)</f>
        <v>0</v>
      </c>
      <c r="B202" s="233" t="str">
        <f>""&amp;普货!C199</f>
        <v/>
      </c>
      <c r="C202" s="412" t="str">
        <f>""&amp;ROUND(普货!D199,2)</f>
        <v>0</v>
      </c>
      <c r="D202" s="412" t="str">
        <f>""&amp;普货!E199</f>
        <v/>
      </c>
      <c r="E202" s="234" t="s">
        <v>179</v>
      </c>
      <c r="F202" s="234" t="s">
        <v>69</v>
      </c>
      <c r="G202" s="235" t="str">
        <f>CLEAN(普货!B199)</f>
        <v/>
      </c>
      <c r="H202" s="235" t="str">
        <f>CLEAN(普货!F199)</f>
        <v/>
      </c>
      <c r="I202" s="235" t="str">
        <f>CLEAN(普货!G199)</f>
        <v/>
      </c>
    </row>
    <row r="203" spans="1:9" s="236" customFormat="1" ht="20.25">
      <c r="A203" s="441">
        <f>IF((数据表!$C$2-5100000000000)&gt;0,"0",普货!A200)</f>
        <v>0</v>
      </c>
      <c r="B203" s="233" t="str">
        <f>""&amp;普货!C200</f>
        <v/>
      </c>
      <c r="C203" s="412" t="str">
        <f>""&amp;ROUND(普货!D200,2)</f>
        <v>0</v>
      </c>
      <c r="D203" s="412" t="str">
        <f>""&amp;普货!E200</f>
        <v/>
      </c>
      <c r="E203" s="234" t="s">
        <v>179</v>
      </c>
      <c r="F203" s="234" t="s">
        <v>69</v>
      </c>
      <c r="G203" s="235" t="str">
        <f>CLEAN(普货!B200)</f>
        <v/>
      </c>
      <c r="H203" s="235" t="str">
        <f>CLEAN(普货!F200)</f>
        <v/>
      </c>
      <c r="I203" s="235" t="str">
        <f>CLEAN(普货!G200)</f>
        <v/>
      </c>
    </row>
    <row r="204" spans="1:9" s="236" customFormat="1" ht="20.25">
      <c r="A204" s="441">
        <f>IF((数据表!$C$2-5100000000000)&gt;0,"0",普货!A201)</f>
        <v>0</v>
      </c>
      <c r="B204" s="233" t="str">
        <f>""&amp;普货!C201</f>
        <v/>
      </c>
      <c r="C204" s="412" t="str">
        <f>""&amp;ROUND(普货!D201,2)</f>
        <v>0</v>
      </c>
      <c r="D204" s="412" t="str">
        <f>""&amp;普货!E201</f>
        <v/>
      </c>
      <c r="E204" s="234" t="s">
        <v>179</v>
      </c>
      <c r="F204" s="234" t="s">
        <v>69</v>
      </c>
      <c r="G204" s="235" t="str">
        <f>CLEAN(普货!B201)</f>
        <v/>
      </c>
      <c r="H204" s="235" t="str">
        <f>CLEAN(普货!F201)</f>
        <v/>
      </c>
      <c r="I204" s="235" t="str">
        <f>CLEAN(普货!G201)</f>
        <v/>
      </c>
    </row>
    <row r="205" spans="1:9" s="236" customFormat="1" ht="20.25">
      <c r="A205" s="441">
        <f>IF((数据表!$C$2-5100000000000)&gt;0,"0",普货!A202)</f>
        <v>0</v>
      </c>
      <c r="B205" s="233" t="str">
        <f>""&amp;普货!C202</f>
        <v/>
      </c>
      <c r="C205" s="412" t="str">
        <f>""&amp;ROUND(普货!D202,2)</f>
        <v>0</v>
      </c>
      <c r="D205" s="412" t="str">
        <f>""&amp;普货!E202</f>
        <v/>
      </c>
      <c r="E205" s="234" t="s">
        <v>179</v>
      </c>
      <c r="F205" s="234" t="s">
        <v>69</v>
      </c>
      <c r="G205" s="235" t="str">
        <f>CLEAN(普货!B202)</f>
        <v/>
      </c>
      <c r="H205" s="235" t="str">
        <f>CLEAN(普货!F202)</f>
        <v/>
      </c>
      <c r="I205" s="235" t="str">
        <f>CLEAN(普货!G202)</f>
        <v/>
      </c>
    </row>
    <row r="206" spans="1:9" s="236" customFormat="1" ht="20.25">
      <c r="A206" s="441">
        <f>IF((数据表!$C$2-5100000000000)&gt;0,"0",普货!A203)</f>
        <v>0</v>
      </c>
      <c r="B206" s="233" t="str">
        <f>""&amp;普货!C203</f>
        <v/>
      </c>
      <c r="C206" s="412" t="str">
        <f>""&amp;ROUND(普货!D203,2)</f>
        <v>0</v>
      </c>
      <c r="D206" s="412" t="str">
        <f>""&amp;普货!E203</f>
        <v/>
      </c>
      <c r="E206" s="234" t="s">
        <v>179</v>
      </c>
      <c r="F206" s="234" t="s">
        <v>69</v>
      </c>
      <c r="G206" s="235" t="str">
        <f>CLEAN(普货!B203)</f>
        <v/>
      </c>
      <c r="H206" s="235" t="str">
        <f>CLEAN(普货!F203)</f>
        <v/>
      </c>
      <c r="I206" s="235" t="str">
        <f>CLEAN(普货!G203)</f>
        <v/>
      </c>
    </row>
    <row r="207" spans="1:9" s="236" customFormat="1" ht="20.25">
      <c r="A207" s="441">
        <f>IF((数据表!$C$2-5100000000000)&gt;0,"0",普货!A204)</f>
        <v>0</v>
      </c>
      <c r="B207" s="233" t="str">
        <f>""&amp;普货!C204</f>
        <v/>
      </c>
      <c r="C207" s="412" t="str">
        <f>""&amp;ROUND(普货!D204,2)</f>
        <v>0</v>
      </c>
      <c r="D207" s="412" t="str">
        <f>""&amp;普货!E204</f>
        <v/>
      </c>
      <c r="E207" s="234" t="s">
        <v>179</v>
      </c>
      <c r="F207" s="234" t="s">
        <v>69</v>
      </c>
      <c r="G207" s="235" t="str">
        <f>CLEAN(普货!B204)</f>
        <v/>
      </c>
      <c r="H207" s="235" t="str">
        <f>CLEAN(普货!F204)</f>
        <v/>
      </c>
      <c r="I207" s="235" t="str">
        <f>CLEAN(普货!G204)</f>
        <v/>
      </c>
    </row>
    <row r="208" spans="1:9" s="236" customFormat="1" ht="20.25">
      <c r="A208" s="441">
        <f>IF((数据表!$C$2-5100000000000)&gt;0,"0",普货!A205)</f>
        <v>0</v>
      </c>
      <c r="B208" s="233" t="str">
        <f>""&amp;普货!C205</f>
        <v/>
      </c>
      <c r="C208" s="412" t="str">
        <f>""&amp;ROUND(普货!D205,2)</f>
        <v>0</v>
      </c>
      <c r="D208" s="412" t="str">
        <f>""&amp;普货!E205</f>
        <v/>
      </c>
      <c r="E208" s="234" t="s">
        <v>179</v>
      </c>
      <c r="F208" s="234" t="s">
        <v>69</v>
      </c>
      <c r="G208" s="235" t="str">
        <f>CLEAN(普货!B205)</f>
        <v/>
      </c>
      <c r="H208" s="235" t="str">
        <f>CLEAN(普货!F205)</f>
        <v/>
      </c>
      <c r="I208" s="235" t="str">
        <f>CLEAN(普货!G205)</f>
        <v/>
      </c>
    </row>
    <row r="209" spans="1:9" s="236" customFormat="1" ht="20.25">
      <c r="A209" s="441">
        <f>IF((数据表!$C$2-5100000000000)&gt;0,"0",普货!A206)</f>
        <v>0</v>
      </c>
      <c r="B209" s="233" t="str">
        <f>""&amp;普货!C206</f>
        <v/>
      </c>
      <c r="C209" s="412" t="str">
        <f>""&amp;ROUND(普货!D206,2)</f>
        <v>0</v>
      </c>
      <c r="D209" s="412" t="str">
        <f>""&amp;普货!E206</f>
        <v/>
      </c>
      <c r="E209" s="234" t="s">
        <v>179</v>
      </c>
      <c r="F209" s="234" t="s">
        <v>69</v>
      </c>
      <c r="G209" s="235" t="str">
        <f>CLEAN(普货!B206)</f>
        <v/>
      </c>
      <c r="H209" s="235" t="str">
        <f>CLEAN(普货!F206)</f>
        <v/>
      </c>
      <c r="I209" s="235" t="str">
        <f>CLEAN(普货!G206)</f>
        <v/>
      </c>
    </row>
    <row r="210" spans="1:9" s="236" customFormat="1" ht="20.25">
      <c r="A210" s="441">
        <f>IF((数据表!$C$2-5100000000000)&gt;0,"0",普货!A207)</f>
        <v>0</v>
      </c>
      <c r="B210" s="233" t="str">
        <f>""&amp;普货!C207</f>
        <v/>
      </c>
      <c r="C210" s="412" t="str">
        <f>""&amp;ROUND(普货!D207,2)</f>
        <v>0</v>
      </c>
      <c r="D210" s="412" t="str">
        <f>""&amp;普货!E207</f>
        <v/>
      </c>
      <c r="E210" s="234" t="s">
        <v>179</v>
      </c>
      <c r="F210" s="234" t="s">
        <v>69</v>
      </c>
      <c r="G210" s="235" t="str">
        <f>CLEAN(普货!B207)</f>
        <v/>
      </c>
      <c r="H210" s="235" t="str">
        <f>CLEAN(普货!F207)</f>
        <v/>
      </c>
      <c r="I210" s="235" t="str">
        <f>CLEAN(普货!G207)</f>
        <v/>
      </c>
    </row>
    <row r="211" spans="1:9" s="236" customFormat="1" ht="20.25">
      <c r="A211" s="441">
        <f>IF((数据表!$C$2-5100000000000)&gt;0,"0",普货!A208)</f>
        <v>0</v>
      </c>
      <c r="B211" s="233" t="str">
        <f>""&amp;普货!C208</f>
        <v/>
      </c>
      <c r="C211" s="412" t="str">
        <f>""&amp;ROUND(普货!D208,2)</f>
        <v>0</v>
      </c>
      <c r="D211" s="412" t="str">
        <f>""&amp;普货!E208</f>
        <v/>
      </c>
      <c r="E211" s="234" t="s">
        <v>179</v>
      </c>
      <c r="F211" s="234" t="s">
        <v>69</v>
      </c>
      <c r="G211" s="235" t="str">
        <f>CLEAN(普货!B208)</f>
        <v/>
      </c>
      <c r="H211" s="235" t="str">
        <f>CLEAN(普货!F208)</f>
        <v/>
      </c>
      <c r="I211" s="235" t="str">
        <f>CLEAN(普货!G208)</f>
        <v/>
      </c>
    </row>
    <row r="212" spans="1:9" s="236" customFormat="1" ht="20.25">
      <c r="A212" s="441">
        <f>IF((数据表!$C$2-5100000000000)&gt;0,"0",普货!A209)</f>
        <v>0</v>
      </c>
      <c r="B212" s="233" t="str">
        <f>""&amp;普货!C209</f>
        <v/>
      </c>
      <c r="C212" s="412" t="str">
        <f>""&amp;ROUND(普货!D209,2)</f>
        <v>0</v>
      </c>
      <c r="D212" s="412" t="str">
        <f>""&amp;普货!E209</f>
        <v/>
      </c>
      <c r="E212" s="234" t="s">
        <v>179</v>
      </c>
      <c r="F212" s="234" t="s">
        <v>69</v>
      </c>
      <c r="G212" s="235" t="str">
        <f>CLEAN(普货!B209)</f>
        <v/>
      </c>
      <c r="H212" s="235" t="str">
        <f>CLEAN(普货!F209)</f>
        <v/>
      </c>
      <c r="I212" s="235" t="str">
        <f>CLEAN(普货!G209)</f>
        <v/>
      </c>
    </row>
    <row r="213" spans="1:9" s="236" customFormat="1" ht="20.25">
      <c r="A213" s="441">
        <f>IF((数据表!$C$2-5100000000000)&gt;0,"0",普货!A210)</f>
        <v>0</v>
      </c>
      <c r="B213" s="233" t="str">
        <f>""&amp;普货!C210</f>
        <v/>
      </c>
      <c r="C213" s="412" t="str">
        <f>""&amp;ROUND(普货!D210,2)</f>
        <v>0</v>
      </c>
      <c r="D213" s="412" t="str">
        <f>""&amp;普货!E210</f>
        <v/>
      </c>
      <c r="E213" s="234" t="s">
        <v>179</v>
      </c>
      <c r="F213" s="234" t="s">
        <v>69</v>
      </c>
      <c r="G213" s="235" t="str">
        <f>CLEAN(普货!B210)</f>
        <v/>
      </c>
      <c r="H213" s="235" t="str">
        <f>CLEAN(普货!F210)</f>
        <v/>
      </c>
      <c r="I213" s="235" t="str">
        <f>CLEAN(普货!G210)</f>
        <v/>
      </c>
    </row>
    <row r="214" spans="1:9" s="236" customFormat="1" ht="20.25">
      <c r="A214" s="441">
        <f>IF((数据表!$C$2-5100000000000)&gt;0,"0",普货!A211)</f>
        <v>0</v>
      </c>
      <c r="B214" s="233" t="str">
        <f>""&amp;普货!C211</f>
        <v/>
      </c>
      <c r="C214" s="412" t="str">
        <f>""&amp;ROUND(普货!D211,2)</f>
        <v>0</v>
      </c>
      <c r="D214" s="412" t="str">
        <f>""&amp;普货!E211</f>
        <v/>
      </c>
      <c r="E214" s="234" t="s">
        <v>179</v>
      </c>
      <c r="F214" s="234" t="s">
        <v>69</v>
      </c>
      <c r="G214" s="235" t="str">
        <f>CLEAN(普货!B211)</f>
        <v/>
      </c>
      <c r="H214" s="235" t="str">
        <f>CLEAN(普货!F211)</f>
        <v/>
      </c>
      <c r="I214" s="235" t="str">
        <f>CLEAN(普货!G211)</f>
        <v/>
      </c>
    </row>
    <row r="215" spans="1:9" s="236" customFormat="1" ht="20.25">
      <c r="A215" s="441">
        <f>IF((数据表!$C$2-5100000000000)&gt;0,"0",普货!A212)</f>
        <v>0</v>
      </c>
      <c r="B215" s="233" t="str">
        <f>""&amp;普货!C212</f>
        <v/>
      </c>
      <c r="C215" s="412" t="str">
        <f>""&amp;ROUND(普货!D212,2)</f>
        <v>0</v>
      </c>
      <c r="D215" s="412" t="str">
        <f>""&amp;普货!E212</f>
        <v/>
      </c>
      <c r="E215" s="234" t="s">
        <v>179</v>
      </c>
      <c r="F215" s="234" t="s">
        <v>69</v>
      </c>
      <c r="G215" s="235" t="str">
        <f>CLEAN(普货!B212)</f>
        <v/>
      </c>
      <c r="H215" s="235" t="str">
        <f>CLEAN(普货!F212)</f>
        <v/>
      </c>
      <c r="I215" s="235" t="str">
        <f>CLEAN(普货!G212)</f>
        <v/>
      </c>
    </row>
    <row r="216" spans="1:9" s="236" customFormat="1" ht="20.25">
      <c r="A216" s="441">
        <f>IF((数据表!$C$2-5100000000000)&gt;0,"0",普货!A213)</f>
        <v>0</v>
      </c>
      <c r="B216" s="233" t="str">
        <f>""&amp;普货!C213</f>
        <v/>
      </c>
      <c r="C216" s="412" t="str">
        <f>""&amp;ROUND(普货!D213,2)</f>
        <v>0</v>
      </c>
      <c r="D216" s="412" t="str">
        <f>""&amp;普货!E213</f>
        <v/>
      </c>
      <c r="E216" s="234" t="s">
        <v>179</v>
      </c>
      <c r="F216" s="234" t="s">
        <v>69</v>
      </c>
      <c r="G216" s="235" t="str">
        <f>CLEAN(普货!B213)</f>
        <v/>
      </c>
      <c r="H216" s="235" t="str">
        <f>CLEAN(普货!F213)</f>
        <v/>
      </c>
      <c r="I216" s="235" t="str">
        <f>CLEAN(普货!G213)</f>
        <v/>
      </c>
    </row>
    <row r="217" spans="1:9" s="236" customFormat="1" ht="20.25">
      <c r="A217" s="441">
        <f>IF((数据表!$C$2-5100000000000)&gt;0,"0",普货!A214)</f>
        <v>0</v>
      </c>
      <c r="B217" s="233" t="str">
        <f>""&amp;普货!C214</f>
        <v/>
      </c>
      <c r="C217" s="412" t="str">
        <f>""&amp;ROUND(普货!D214,2)</f>
        <v>0</v>
      </c>
      <c r="D217" s="412" t="str">
        <f>""&amp;普货!E214</f>
        <v/>
      </c>
      <c r="E217" s="234" t="s">
        <v>179</v>
      </c>
      <c r="F217" s="234" t="s">
        <v>69</v>
      </c>
      <c r="G217" s="235" t="str">
        <f>CLEAN(普货!B214)</f>
        <v/>
      </c>
      <c r="H217" s="235" t="str">
        <f>CLEAN(普货!F214)</f>
        <v/>
      </c>
      <c r="I217" s="235" t="str">
        <f>CLEAN(普货!G214)</f>
        <v/>
      </c>
    </row>
    <row r="218" spans="1:9" s="236" customFormat="1" ht="20.25">
      <c r="A218" s="441">
        <f>IF((数据表!$C$2-5100000000000)&gt;0,"0",普货!A215)</f>
        <v>0</v>
      </c>
      <c r="B218" s="233" t="str">
        <f>""&amp;普货!C215</f>
        <v/>
      </c>
      <c r="C218" s="412" t="str">
        <f>""&amp;ROUND(普货!D215,2)</f>
        <v>0</v>
      </c>
      <c r="D218" s="412" t="str">
        <f>""&amp;普货!E215</f>
        <v/>
      </c>
      <c r="E218" s="234" t="s">
        <v>179</v>
      </c>
      <c r="F218" s="234" t="s">
        <v>69</v>
      </c>
      <c r="G218" s="235" t="str">
        <f>CLEAN(普货!B215)</f>
        <v/>
      </c>
      <c r="H218" s="235" t="str">
        <f>CLEAN(普货!F215)</f>
        <v/>
      </c>
      <c r="I218" s="235" t="str">
        <f>CLEAN(普货!G215)</f>
        <v/>
      </c>
    </row>
    <row r="219" spans="1:9" s="236" customFormat="1" ht="20.25">
      <c r="A219" s="441">
        <f>IF((数据表!$C$2-5100000000000)&gt;0,"0",普货!A216)</f>
        <v>0</v>
      </c>
      <c r="B219" s="233" t="str">
        <f>""&amp;普货!C216</f>
        <v/>
      </c>
      <c r="C219" s="412" t="str">
        <f>""&amp;ROUND(普货!D216,2)</f>
        <v>0</v>
      </c>
      <c r="D219" s="412" t="str">
        <f>""&amp;普货!E216</f>
        <v/>
      </c>
      <c r="E219" s="234" t="s">
        <v>179</v>
      </c>
      <c r="F219" s="234" t="s">
        <v>69</v>
      </c>
      <c r="G219" s="235" t="str">
        <f>CLEAN(普货!B216)</f>
        <v/>
      </c>
      <c r="H219" s="235" t="str">
        <f>CLEAN(普货!F216)</f>
        <v/>
      </c>
      <c r="I219" s="235" t="str">
        <f>CLEAN(普货!G216)</f>
        <v/>
      </c>
    </row>
    <row r="220" spans="1:9" s="236" customFormat="1" ht="20.25">
      <c r="A220" s="441">
        <f>IF((数据表!$C$2-5100000000000)&gt;0,"0",普货!A217)</f>
        <v>0</v>
      </c>
      <c r="B220" s="233" t="str">
        <f>""&amp;普货!C217</f>
        <v/>
      </c>
      <c r="C220" s="412" t="str">
        <f>""&amp;ROUND(普货!D217,2)</f>
        <v>0</v>
      </c>
      <c r="D220" s="412" t="str">
        <f>""&amp;普货!E217</f>
        <v/>
      </c>
      <c r="E220" s="234" t="s">
        <v>179</v>
      </c>
      <c r="F220" s="234" t="s">
        <v>69</v>
      </c>
      <c r="G220" s="235" t="str">
        <f>CLEAN(普货!B217)</f>
        <v/>
      </c>
      <c r="H220" s="235" t="str">
        <f>CLEAN(普货!F217)</f>
        <v/>
      </c>
      <c r="I220" s="235" t="str">
        <f>CLEAN(普货!G217)</f>
        <v/>
      </c>
    </row>
    <row r="221" spans="1:9" s="236" customFormat="1" ht="20.25">
      <c r="A221" s="441">
        <f>IF((数据表!$C$2-5100000000000)&gt;0,"0",普货!A218)</f>
        <v>0</v>
      </c>
      <c r="B221" s="233" t="str">
        <f>""&amp;普货!C218</f>
        <v/>
      </c>
      <c r="C221" s="412" t="str">
        <f>""&amp;ROUND(普货!D218,2)</f>
        <v>0</v>
      </c>
      <c r="D221" s="412" t="str">
        <f>""&amp;普货!E218</f>
        <v/>
      </c>
      <c r="E221" s="234" t="s">
        <v>179</v>
      </c>
      <c r="F221" s="234" t="s">
        <v>69</v>
      </c>
      <c r="G221" s="235" t="str">
        <f>CLEAN(普货!B218)</f>
        <v/>
      </c>
      <c r="H221" s="235" t="str">
        <f>CLEAN(普货!F218)</f>
        <v/>
      </c>
      <c r="I221" s="235" t="str">
        <f>CLEAN(普货!G218)</f>
        <v/>
      </c>
    </row>
    <row r="222" spans="1:9" s="236" customFormat="1" ht="20.25">
      <c r="A222" s="441">
        <f>IF((数据表!$C$2-5100000000000)&gt;0,"0",普货!A219)</f>
        <v>0</v>
      </c>
      <c r="B222" s="233" t="str">
        <f>""&amp;普货!C219</f>
        <v/>
      </c>
      <c r="C222" s="412" t="str">
        <f>""&amp;ROUND(普货!D219,2)</f>
        <v>0</v>
      </c>
      <c r="D222" s="412" t="str">
        <f>""&amp;普货!E219</f>
        <v/>
      </c>
      <c r="E222" s="234" t="s">
        <v>179</v>
      </c>
      <c r="F222" s="234" t="s">
        <v>69</v>
      </c>
      <c r="G222" s="235" t="str">
        <f>CLEAN(普货!B219)</f>
        <v/>
      </c>
      <c r="H222" s="235" t="str">
        <f>CLEAN(普货!F219)</f>
        <v/>
      </c>
      <c r="I222" s="235" t="str">
        <f>CLEAN(普货!G219)</f>
        <v/>
      </c>
    </row>
    <row r="223" spans="1:9" s="236" customFormat="1" ht="20.25">
      <c r="A223" s="441">
        <f>IF((数据表!$C$2-5100000000000)&gt;0,"0",普货!A220)</f>
        <v>0</v>
      </c>
      <c r="B223" s="233" t="str">
        <f>""&amp;普货!C220</f>
        <v/>
      </c>
      <c r="C223" s="412" t="str">
        <f>""&amp;ROUND(普货!D220,2)</f>
        <v>0</v>
      </c>
      <c r="D223" s="412" t="str">
        <f>""&amp;普货!E220</f>
        <v/>
      </c>
      <c r="E223" s="234" t="s">
        <v>179</v>
      </c>
      <c r="F223" s="234" t="s">
        <v>69</v>
      </c>
      <c r="G223" s="235" t="str">
        <f>CLEAN(普货!B220)</f>
        <v/>
      </c>
      <c r="H223" s="235" t="str">
        <f>CLEAN(普货!F220)</f>
        <v/>
      </c>
      <c r="I223" s="235" t="str">
        <f>CLEAN(普货!G220)</f>
        <v/>
      </c>
    </row>
    <row r="224" spans="1:9" s="236" customFormat="1" ht="20.25">
      <c r="A224" s="441">
        <f>IF((数据表!$C$2-5100000000000)&gt;0,"0",普货!A221)</f>
        <v>0</v>
      </c>
      <c r="B224" s="233" t="str">
        <f>""&amp;普货!C221</f>
        <v/>
      </c>
      <c r="C224" s="412" t="str">
        <f>""&amp;ROUND(普货!D221,2)</f>
        <v>0</v>
      </c>
      <c r="D224" s="412" t="str">
        <f>""&amp;普货!E221</f>
        <v/>
      </c>
      <c r="E224" s="234" t="s">
        <v>179</v>
      </c>
      <c r="F224" s="234" t="s">
        <v>69</v>
      </c>
      <c r="G224" s="235" t="str">
        <f>CLEAN(普货!B221)</f>
        <v/>
      </c>
      <c r="H224" s="235" t="str">
        <f>CLEAN(普货!F221)</f>
        <v/>
      </c>
      <c r="I224" s="235" t="str">
        <f>CLEAN(普货!G221)</f>
        <v/>
      </c>
    </row>
    <row r="225" spans="1:9" s="236" customFormat="1" ht="20.25">
      <c r="A225" s="441">
        <f>IF((数据表!$C$2-5100000000000)&gt;0,"0",普货!A222)</f>
        <v>0</v>
      </c>
      <c r="B225" s="233" t="str">
        <f>""&amp;普货!C222</f>
        <v/>
      </c>
      <c r="C225" s="412" t="str">
        <f>""&amp;ROUND(普货!D222,2)</f>
        <v>0</v>
      </c>
      <c r="D225" s="412" t="str">
        <f>""&amp;普货!E222</f>
        <v/>
      </c>
      <c r="E225" s="234" t="s">
        <v>179</v>
      </c>
      <c r="F225" s="234" t="s">
        <v>69</v>
      </c>
      <c r="G225" s="235" t="str">
        <f>CLEAN(普货!B222)</f>
        <v/>
      </c>
      <c r="H225" s="235" t="str">
        <f>CLEAN(普货!F222)</f>
        <v/>
      </c>
      <c r="I225" s="235" t="str">
        <f>CLEAN(普货!G222)</f>
        <v/>
      </c>
    </row>
    <row r="226" spans="1:9" s="236" customFormat="1" ht="20.25">
      <c r="A226" s="441">
        <f>IF((数据表!$C$2-5100000000000)&gt;0,"0",普货!A223)</f>
        <v>0</v>
      </c>
      <c r="B226" s="233" t="str">
        <f>""&amp;普货!C223</f>
        <v/>
      </c>
      <c r="C226" s="412" t="str">
        <f>""&amp;ROUND(普货!D223,2)</f>
        <v>0</v>
      </c>
      <c r="D226" s="412" t="str">
        <f>""&amp;普货!E223</f>
        <v/>
      </c>
      <c r="E226" s="234" t="s">
        <v>179</v>
      </c>
      <c r="F226" s="234" t="s">
        <v>69</v>
      </c>
      <c r="G226" s="235" t="str">
        <f>CLEAN(普货!B223)</f>
        <v/>
      </c>
      <c r="H226" s="235" t="str">
        <f>CLEAN(普货!F223)</f>
        <v/>
      </c>
      <c r="I226" s="235" t="str">
        <f>CLEAN(普货!G223)</f>
        <v/>
      </c>
    </row>
    <row r="227" spans="1:9" s="236" customFormat="1" ht="20.25">
      <c r="A227" s="441">
        <f>IF((数据表!$C$2-5100000000000)&gt;0,"0",普货!A224)</f>
        <v>0</v>
      </c>
      <c r="B227" s="233" t="str">
        <f>""&amp;普货!C224</f>
        <v/>
      </c>
      <c r="C227" s="412" t="str">
        <f>""&amp;ROUND(普货!D224,2)</f>
        <v>0</v>
      </c>
      <c r="D227" s="412" t="str">
        <f>""&amp;普货!E224</f>
        <v/>
      </c>
      <c r="E227" s="234" t="s">
        <v>179</v>
      </c>
      <c r="F227" s="234" t="s">
        <v>69</v>
      </c>
      <c r="G227" s="235" t="str">
        <f>CLEAN(普货!B224)</f>
        <v/>
      </c>
      <c r="H227" s="235" t="str">
        <f>CLEAN(普货!F224)</f>
        <v/>
      </c>
      <c r="I227" s="235" t="str">
        <f>CLEAN(普货!G224)</f>
        <v/>
      </c>
    </row>
    <row r="228" spans="1:9" s="236" customFormat="1" ht="20.25">
      <c r="A228" s="441">
        <f>IF((数据表!$C$2-5100000000000)&gt;0,"0",普货!A225)</f>
        <v>0</v>
      </c>
      <c r="B228" s="233" t="str">
        <f>""&amp;普货!C225</f>
        <v/>
      </c>
      <c r="C228" s="412" t="str">
        <f>""&amp;ROUND(普货!D225,2)</f>
        <v>0</v>
      </c>
      <c r="D228" s="412" t="str">
        <f>""&amp;普货!E225</f>
        <v/>
      </c>
      <c r="E228" s="234" t="s">
        <v>179</v>
      </c>
      <c r="F228" s="234" t="s">
        <v>69</v>
      </c>
      <c r="G228" s="235" t="str">
        <f>CLEAN(普货!B225)</f>
        <v/>
      </c>
      <c r="H228" s="235" t="str">
        <f>CLEAN(普货!F225)</f>
        <v/>
      </c>
      <c r="I228" s="235" t="str">
        <f>CLEAN(普货!G225)</f>
        <v/>
      </c>
    </row>
    <row r="229" spans="1:9" s="236" customFormat="1" ht="20.25">
      <c r="A229" s="441">
        <f>IF((数据表!$C$2-5100000000000)&gt;0,"0",普货!A226)</f>
        <v>0</v>
      </c>
      <c r="B229" s="233" t="str">
        <f>""&amp;普货!C226</f>
        <v/>
      </c>
      <c r="C229" s="412" t="str">
        <f>""&amp;ROUND(普货!D226,2)</f>
        <v>0</v>
      </c>
      <c r="D229" s="412" t="str">
        <f>""&amp;普货!E226</f>
        <v/>
      </c>
      <c r="E229" s="234" t="s">
        <v>179</v>
      </c>
      <c r="F229" s="234" t="s">
        <v>69</v>
      </c>
      <c r="G229" s="235" t="str">
        <f>CLEAN(普货!B226)</f>
        <v/>
      </c>
      <c r="H229" s="235" t="str">
        <f>CLEAN(普货!F226)</f>
        <v/>
      </c>
      <c r="I229" s="235" t="str">
        <f>CLEAN(普货!G226)</f>
        <v/>
      </c>
    </row>
    <row r="230" spans="1:9" s="236" customFormat="1" ht="20.25">
      <c r="A230" s="441">
        <f>IF((数据表!$C$2-5100000000000)&gt;0,"0",普货!A227)</f>
        <v>0</v>
      </c>
      <c r="B230" s="233" t="str">
        <f>""&amp;普货!C227</f>
        <v/>
      </c>
      <c r="C230" s="412" t="str">
        <f>""&amp;ROUND(普货!D227,2)</f>
        <v>0</v>
      </c>
      <c r="D230" s="412" t="str">
        <f>""&amp;普货!E227</f>
        <v/>
      </c>
      <c r="E230" s="234" t="s">
        <v>179</v>
      </c>
      <c r="F230" s="234" t="s">
        <v>69</v>
      </c>
      <c r="G230" s="235" t="str">
        <f>CLEAN(普货!B227)</f>
        <v/>
      </c>
      <c r="H230" s="235" t="str">
        <f>CLEAN(普货!F227)</f>
        <v/>
      </c>
      <c r="I230" s="235" t="str">
        <f>CLEAN(普货!G227)</f>
        <v/>
      </c>
    </row>
    <row r="231" spans="1:9" s="236" customFormat="1" ht="20.25">
      <c r="A231" s="441">
        <f>IF((数据表!$C$2-5100000000000)&gt;0,"0",普货!A228)</f>
        <v>0</v>
      </c>
      <c r="B231" s="233" t="str">
        <f>""&amp;普货!C228</f>
        <v/>
      </c>
      <c r="C231" s="412" t="str">
        <f>""&amp;ROUND(普货!D228,2)</f>
        <v>0</v>
      </c>
      <c r="D231" s="412" t="str">
        <f>""&amp;普货!E228</f>
        <v/>
      </c>
      <c r="E231" s="234" t="s">
        <v>179</v>
      </c>
      <c r="F231" s="234" t="s">
        <v>69</v>
      </c>
      <c r="G231" s="235" t="str">
        <f>CLEAN(普货!B228)</f>
        <v/>
      </c>
      <c r="H231" s="235" t="str">
        <f>CLEAN(普货!F228)</f>
        <v/>
      </c>
      <c r="I231" s="235" t="str">
        <f>CLEAN(普货!G228)</f>
        <v/>
      </c>
    </row>
    <row r="232" spans="1:9" s="236" customFormat="1" ht="20.25">
      <c r="A232" s="441">
        <f>IF((数据表!$C$2-5100000000000)&gt;0,"0",普货!A229)</f>
        <v>0</v>
      </c>
      <c r="B232" s="233" t="str">
        <f>""&amp;普货!C229</f>
        <v/>
      </c>
      <c r="C232" s="412" t="str">
        <f>""&amp;ROUND(普货!D229,2)</f>
        <v>0</v>
      </c>
      <c r="D232" s="412" t="str">
        <f>""&amp;普货!E229</f>
        <v/>
      </c>
      <c r="E232" s="234" t="s">
        <v>179</v>
      </c>
      <c r="F232" s="234" t="s">
        <v>69</v>
      </c>
      <c r="G232" s="235" t="str">
        <f>CLEAN(普货!B229)</f>
        <v/>
      </c>
      <c r="H232" s="235" t="str">
        <f>CLEAN(普货!F229)</f>
        <v/>
      </c>
      <c r="I232" s="235" t="str">
        <f>CLEAN(普货!G229)</f>
        <v/>
      </c>
    </row>
    <row r="233" spans="1:9" s="236" customFormat="1" ht="20.25">
      <c r="A233" s="441">
        <f>IF((数据表!$C$2-5100000000000)&gt;0,"0",普货!A230)</f>
        <v>0</v>
      </c>
      <c r="B233" s="233" t="str">
        <f>""&amp;普货!C230</f>
        <v/>
      </c>
      <c r="C233" s="412" t="str">
        <f>""&amp;ROUND(普货!D230,2)</f>
        <v>0</v>
      </c>
      <c r="D233" s="412" t="str">
        <f>""&amp;普货!E230</f>
        <v/>
      </c>
      <c r="E233" s="234" t="s">
        <v>179</v>
      </c>
      <c r="F233" s="234" t="s">
        <v>69</v>
      </c>
      <c r="G233" s="235" t="str">
        <f>CLEAN(普货!B230)</f>
        <v/>
      </c>
      <c r="H233" s="235" t="str">
        <f>CLEAN(普货!F230)</f>
        <v/>
      </c>
      <c r="I233" s="235" t="str">
        <f>CLEAN(普货!G230)</f>
        <v/>
      </c>
    </row>
    <row r="234" spans="1:9" s="236" customFormat="1" ht="20.25">
      <c r="A234" s="441">
        <f>IF((数据表!$C$2-5100000000000)&gt;0,"0",普货!A231)</f>
        <v>0</v>
      </c>
      <c r="B234" s="233" t="str">
        <f>""&amp;普货!C231</f>
        <v/>
      </c>
      <c r="C234" s="412" t="str">
        <f>""&amp;ROUND(普货!D231,2)</f>
        <v>0</v>
      </c>
      <c r="D234" s="412" t="str">
        <f>""&amp;普货!E231</f>
        <v/>
      </c>
      <c r="E234" s="234" t="s">
        <v>179</v>
      </c>
      <c r="F234" s="234" t="s">
        <v>69</v>
      </c>
      <c r="G234" s="235" t="str">
        <f>CLEAN(普货!B231)</f>
        <v/>
      </c>
      <c r="H234" s="235" t="str">
        <f>CLEAN(普货!F231)</f>
        <v/>
      </c>
      <c r="I234" s="235" t="str">
        <f>CLEAN(普货!G231)</f>
        <v/>
      </c>
    </row>
    <row r="235" spans="1:9" s="236" customFormat="1" ht="20.25">
      <c r="A235" s="441">
        <f>IF((数据表!$C$2-5100000000000)&gt;0,"0",普货!A232)</f>
        <v>0</v>
      </c>
      <c r="B235" s="233" t="str">
        <f>""&amp;普货!C232</f>
        <v/>
      </c>
      <c r="C235" s="412" t="str">
        <f>""&amp;ROUND(普货!D232,2)</f>
        <v>0</v>
      </c>
      <c r="D235" s="412" t="str">
        <f>""&amp;普货!E232</f>
        <v/>
      </c>
      <c r="E235" s="234" t="s">
        <v>179</v>
      </c>
      <c r="F235" s="234" t="s">
        <v>69</v>
      </c>
      <c r="G235" s="235" t="str">
        <f>CLEAN(普货!B232)</f>
        <v/>
      </c>
      <c r="H235" s="235" t="str">
        <f>CLEAN(普货!F232)</f>
        <v/>
      </c>
      <c r="I235" s="235" t="str">
        <f>CLEAN(普货!G232)</f>
        <v/>
      </c>
    </row>
    <row r="236" spans="1:9" s="236" customFormat="1" ht="20.25">
      <c r="A236" s="441">
        <f>IF((数据表!$C$2-5100000000000)&gt;0,"0",普货!A233)</f>
        <v>0</v>
      </c>
      <c r="B236" s="233" t="str">
        <f>""&amp;普货!C233</f>
        <v/>
      </c>
      <c r="C236" s="412" t="str">
        <f>""&amp;ROUND(普货!D233,2)</f>
        <v>0</v>
      </c>
      <c r="D236" s="412" t="str">
        <f>""&amp;普货!E233</f>
        <v/>
      </c>
      <c r="E236" s="234" t="s">
        <v>179</v>
      </c>
      <c r="F236" s="234" t="s">
        <v>69</v>
      </c>
      <c r="G236" s="235" t="str">
        <f>CLEAN(普货!B233)</f>
        <v/>
      </c>
      <c r="H236" s="235" t="str">
        <f>CLEAN(普货!F233)</f>
        <v/>
      </c>
      <c r="I236" s="235" t="str">
        <f>CLEAN(普货!G233)</f>
        <v/>
      </c>
    </row>
    <row r="237" spans="1:9" s="236" customFormat="1" ht="20.25">
      <c r="A237" s="441">
        <f>IF((数据表!$C$2-5100000000000)&gt;0,"0",普货!A234)</f>
        <v>0</v>
      </c>
      <c r="B237" s="233" t="str">
        <f>""&amp;普货!C234</f>
        <v/>
      </c>
      <c r="C237" s="412" t="str">
        <f>""&amp;ROUND(普货!D234,2)</f>
        <v>0</v>
      </c>
      <c r="D237" s="412" t="str">
        <f>""&amp;普货!E234</f>
        <v/>
      </c>
      <c r="E237" s="234" t="s">
        <v>179</v>
      </c>
      <c r="F237" s="234" t="s">
        <v>69</v>
      </c>
      <c r="G237" s="235" t="str">
        <f>CLEAN(普货!B234)</f>
        <v/>
      </c>
      <c r="H237" s="235" t="str">
        <f>CLEAN(普货!F234)</f>
        <v/>
      </c>
      <c r="I237" s="235" t="str">
        <f>CLEAN(普货!G234)</f>
        <v/>
      </c>
    </row>
    <row r="238" spans="1:9" s="236" customFormat="1" ht="20.25">
      <c r="A238" s="441">
        <f>IF((数据表!$C$2-5100000000000)&gt;0,"0",普货!A235)</f>
        <v>0</v>
      </c>
      <c r="B238" s="233" t="str">
        <f>""&amp;普货!C235</f>
        <v/>
      </c>
      <c r="C238" s="412" t="str">
        <f>""&amp;ROUND(普货!D235,2)</f>
        <v>0</v>
      </c>
      <c r="D238" s="412" t="str">
        <f>""&amp;普货!E235</f>
        <v/>
      </c>
      <c r="E238" s="234" t="s">
        <v>179</v>
      </c>
      <c r="F238" s="234" t="s">
        <v>69</v>
      </c>
      <c r="G238" s="235" t="str">
        <f>CLEAN(普货!B235)</f>
        <v/>
      </c>
      <c r="H238" s="235" t="str">
        <f>CLEAN(普货!F235)</f>
        <v/>
      </c>
      <c r="I238" s="235" t="str">
        <f>CLEAN(普货!G235)</f>
        <v/>
      </c>
    </row>
    <row r="239" spans="1:9" s="236" customFormat="1" ht="20.25">
      <c r="A239" s="441">
        <f>IF((数据表!$C$2-5100000000000)&gt;0,"0",普货!A236)</f>
        <v>0</v>
      </c>
      <c r="B239" s="233" t="str">
        <f>""&amp;普货!C236</f>
        <v/>
      </c>
      <c r="C239" s="412" t="str">
        <f>""&amp;ROUND(普货!D236,2)</f>
        <v>0</v>
      </c>
      <c r="D239" s="412" t="str">
        <f>""&amp;普货!E236</f>
        <v/>
      </c>
      <c r="E239" s="234" t="s">
        <v>179</v>
      </c>
      <c r="F239" s="234" t="s">
        <v>69</v>
      </c>
      <c r="G239" s="235" t="str">
        <f>CLEAN(普货!B236)</f>
        <v/>
      </c>
      <c r="H239" s="235" t="str">
        <f>CLEAN(普货!F236)</f>
        <v/>
      </c>
      <c r="I239" s="235" t="str">
        <f>CLEAN(普货!G236)</f>
        <v/>
      </c>
    </row>
    <row r="240" spans="1:9" s="236" customFormat="1" ht="20.25">
      <c r="A240" s="441">
        <f>IF((数据表!$C$2-5100000000000)&gt;0,"0",普货!A237)</f>
        <v>0</v>
      </c>
      <c r="B240" s="233" t="str">
        <f>""&amp;普货!C237</f>
        <v/>
      </c>
      <c r="C240" s="412" t="str">
        <f>""&amp;ROUND(普货!D237,2)</f>
        <v>0</v>
      </c>
      <c r="D240" s="412" t="str">
        <f>""&amp;普货!E237</f>
        <v/>
      </c>
      <c r="E240" s="234" t="s">
        <v>179</v>
      </c>
      <c r="F240" s="234" t="s">
        <v>69</v>
      </c>
      <c r="G240" s="235" t="str">
        <f>CLEAN(普货!B237)</f>
        <v/>
      </c>
      <c r="H240" s="235" t="str">
        <f>CLEAN(普货!F237)</f>
        <v/>
      </c>
      <c r="I240" s="235" t="str">
        <f>CLEAN(普货!G237)</f>
        <v/>
      </c>
    </row>
    <row r="241" spans="1:9" s="236" customFormat="1" ht="20.25">
      <c r="A241" s="441">
        <f>IF((数据表!$C$2-5100000000000)&gt;0,"0",普货!A238)</f>
        <v>0</v>
      </c>
      <c r="B241" s="233" t="str">
        <f>""&amp;普货!C238</f>
        <v/>
      </c>
      <c r="C241" s="412" t="str">
        <f>""&amp;ROUND(普货!D238,2)</f>
        <v>0</v>
      </c>
      <c r="D241" s="412" t="str">
        <f>""&amp;普货!E238</f>
        <v/>
      </c>
      <c r="E241" s="234" t="s">
        <v>179</v>
      </c>
      <c r="F241" s="234" t="s">
        <v>69</v>
      </c>
      <c r="G241" s="235" t="str">
        <f>CLEAN(普货!B238)</f>
        <v/>
      </c>
      <c r="H241" s="235" t="str">
        <f>CLEAN(普货!F238)</f>
        <v/>
      </c>
      <c r="I241" s="235" t="str">
        <f>CLEAN(普货!G238)</f>
        <v/>
      </c>
    </row>
    <row r="242" spans="1:9" s="236" customFormat="1" ht="20.25">
      <c r="A242" s="441">
        <f>IF((数据表!$C$2-5100000000000)&gt;0,"0",普货!A239)</f>
        <v>0</v>
      </c>
      <c r="B242" s="233" t="str">
        <f>""&amp;普货!C239</f>
        <v/>
      </c>
      <c r="C242" s="412" t="str">
        <f>""&amp;ROUND(普货!D239,2)</f>
        <v>0</v>
      </c>
      <c r="D242" s="412" t="str">
        <f>""&amp;普货!E239</f>
        <v/>
      </c>
      <c r="E242" s="234" t="s">
        <v>179</v>
      </c>
      <c r="F242" s="234" t="s">
        <v>69</v>
      </c>
      <c r="G242" s="235" t="str">
        <f>CLEAN(普货!B239)</f>
        <v/>
      </c>
      <c r="H242" s="235" t="str">
        <f>CLEAN(普货!F239)</f>
        <v/>
      </c>
      <c r="I242" s="235" t="str">
        <f>CLEAN(普货!G239)</f>
        <v/>
      </c>
    </row>
    <row r="243" spans="1:9" s="236" customFormat="1" ht="20.25">
      <c r="A243" s="441">
        <f>IF((数据表!$C$2-5100000000000)&gt;0,"0",普货!A240)</f>
        <v>0</v>
      </c>
      <c r="B243" s="233" t="str">
        <f>""&amp;普货!C240</f>
        <v/>
      </c>
      <c r="C243" s="412" t="str">
        <f>""&amp;ROUND(普货!D240,2)</f>
        <v>0</v>
      </c>
      <c r="D243" s="412" t="str">
        <f>""&amp;普货!E240</f>
        <v/>
      </c>
      <c r="E243" s="234" t="s">
        <v>179</v>
      </c>
      <c r="F243" s="234" t="s">
        <v>69</v>
      </c>
      <c r="G243" s="235" t="str">
        <f>CLEAN(普货!B240)</f>
        <v/>
      </c>
      <c r="H243" s="235" t="str">
        <f>CLEAN(普货!F240)</f>
        <v/>
      </c>
      <c r="I243" s="235" t="str">
        <f>CLEAN(普货!G240)</f>
        <v/>
      </c>
    </row>
    <row r="244" spans="1:9" s="236" customFormat="1" ht="20.25">
      <c r="A244" s="441">
        <f>IF((数据表!$C$2-5100000000000)&gt;0,"0",普货!A241)</f>
        <v>0</v>
      </c>
      <c r="B244" s="233" t="str">
        <f>""&amp;普货!C241</f>
        <v/>
      </c>
      <c r="C244" s="412" t="str">
        <f>""&amp;ROUND(普货!D241,2)</f>
        <v>0</v>
      </c>
      <c r="D244" s="412" t="str">
        <f>""&amp;普货!E241</f>
        <v/>
      </c>
      <c r="E244" s="234" t="s">
        <v>179</v>
      </c>
      <c r="F244" s="234" t="s">
        <v>69</v>
      </c>
      <c r="G244" s="235" t="str">
        <f>CLEAN(普货!B241)</f>
        <v/>
      </c>
      <c r="H244" s="235" t="str">
        <f>CLEAN(普货!F241)</f>
        <v/>
      </c>
      <c r="I244" s="235" t="str">
        <f>CLEAN(普货!G241)</f>
        <v/>
      </c>
    </row>
    <row r="245" spans="1:9" s="236" customFormat="1" ht="20.25">
      <c r="A245" s="441">
        <f>IF((数据表!$C$2-5100000000000)&gt;0,"0",普货!A242)</f>
        <v>0</v>
      </c>
      <c r="B245" s="233" t="str">
        <f>""&amp;普货!C242</f>
        <v/>
      </c>
      <c r="C245" s="412" t="str">
        <f>""&amp;ROUND(普货!D242,2)</f>
        <v>0</v>
      </c>
      <c r="D245" s="412" t="str">
        <f>""&amp;普货!E242</f>
        <v/>
      </c>
      <c r="E245" s="234" t="s">
        <v>179</v>
      </c>
      <c r="F245" s="234" t="s">
        <v>69</v>
      </c>
      <c r="G245" s="235" t="str">
        <f>CLEAN(普货!B242)</f>
        <v/>
      </c>
      <c r="H245" s="235" t="str">
        <f>CLEAN(普货!F242)</f>
        <v/>
      </c>
      <c r="I245" s="235" t="str">
        <f>CLEAN(普货!G242)</f>
        <v/>
      </c>
    </row>
    <row r="246" spans="1:9" s="236" customFormat="1" ht="20.25">
      <c r="A246" s="441">
        <f>IF((数据表!$C$2-5100000000000)&gt;0,"0",普货!A243)</f>
        <v>0</v>
      </c>
      <c r="B246" s="233" t="str">
        <f>""&amp;普货!C243</f>
        <v/>
      </c>
      <c r="C246" s="412" t="str">
        <f>""&amp;ROUND(普货!D243,2)</f>
        <v>0</v>
      </c>
      <c r="D246" s="412" t="str">
        <f>""&amp;普货!E243</f>
        <v/>
      </c>
      <c r="E246" s="234" t="s">
        <v>179</v>
      </c>
      <c r="F246" s="234" t="s">
        <v>69</v>
      </c>
      <c r="G246" s="235" t="str">
        <f>CLEAN(普货!B243)</f>
        <v/>
      </c>
      <c r="H246" s="235" t="str">
        <f>CLEAN(普货!F243)</f>
        <v/>
      </c>
      <c r="I246" s="235" t="str">
        <f>CLEAN(普货!G243)</f>
        <v/>
      </c>
    </row>
    <row r="247" spans="1:9" s="236" customFormat="1" ht="20.25">
      <c r="A247" s="441">
        <f>IF((数据表!$C$2-5100000000000)&gt;0,"0",普货!A244)</f>
        <v>0</v>
      </c>
      <c r="B247" s="233" t="str">
        <f>""&amp;普货!C244</f>
        <v/>
      </c>
      <c r="C247" s="412" t="str">
        <f>""&amp;ROUND(普货!D244,2)</f>
        <v>0</v>
      </c>
      <c r="D247" s="412" t="str">
        <f>""&amp;普货!E244</f>
        <v/>
      </c>
      <c r="E247" s="234" t="s">
        <v>179</v>
      </c>
      <c r="F247" s="234" t="s">
        <v>69</v>
      </c>
      <c r="G247" s="235" t="str">
        <f>CLEAN(普货!B244)</f>
        <v/>
      </c>
      <c r="H247" s="235" t="str">
        <f>CLEAN(普货!F244)</f>
        <v/>
      </c>
      <c r="I247" s="235" t="str">
        <f>CLEAN(普货!G244)</f>
        <v/>
      </c>
    </row>
    <row r="248" spans="1:9" s="236" customFormat="1" ht="20.25">
      <c r="A248" s="441">
        <f>IF((数据表!$C$2-5100000000000)&gt;0,"0",普货!A245)</f>
        <v>0</v>
      </c>
      <c r="B248" s="233" t="str">
        <f>""&amp;普货!C245</f>
        <v/>
      </c>
      <c r="C248" s="412" t="str">
        <f>""&amp;ROUND(普货!D245,2)</f>
        <v>0</v>
      </c>
      <c r="D248" s="412" t="str">
        <f>""&amp;普货!E245</f>
        <v/>
      </c>
      <c r="E248" s="234" t="s">
        <v>179</v>
      </c>
      <c r="F248" s="234" t="s">
        <v>69</v>
      </c>
      <c r="G248" s="235" t="str">
        <f>CLEAN(普货!B245)</f>
        <v/>
      </c>
      <c r="H248" s="235" t="str">
        <f>CLEAN(普货!F245)</f>
        <v/>
      </c>
      <c r="I248" s="235" t="str">
        <f>CLEAN(普货!G245)</f>
        <v/>
      </c>
    </row>
    <row r="249" spans="1:9" s="236" customFormat="1" ht="20.25">
      <c r="A249" s="441">
        <f>IF((数据表!$C$2-5100000000000)&gt;0,"0",普货!A246)</f>
        <v>0</v>
      </c>
      <c r="B249" s="233" t="str">
        <f>""&amp;普货!C246</f>
        <v/>
      </c>
      <c r="C249" s="412" t="str">
        <f>""&amp;ROUND(普货!D246,2)</f>
        <v>0</v>
      </c>
      <c r="D249" s="412" t="str">
        <f>""&amp;普货!E246</f>
        <v/>
      </c>
      <c r="E249" s="234" t="s">
        <v>179</v>
      </c>
      <c r="F249" s="234" t="s">
        <v>69</v>
      </c>
      <c r="G249" s="235" t="str">
        <f>CLEAN(普货!B246)</f>
        <v/>
      </c>
      <c r="H249" s="235" t="str">
        <f>CLEAN(普货!F246)</f>
        <v/>
      </c>
      <c r="I249" s="235" t="str">
        <f>CLEAN(普货!G246)</f>
        <v/>
      </c>
    </row>
    <row r="250" spans="1:9" s="236" customFormat="1" ht="20.25">
      <c r="A250" s="441">
        <f>IF((数据表!$C$2-5100000000000)&gt;0,"0",普货!A247)</f>
        <v>0</v>
      </c>
      <c r="B250" s="233" t="str">
        <f>""&amp;普货!C247</f>
        <v/>
      </c>
      <c r="C250" s="412" t="str">
        <f>""&amp;ROUND(普货!D247,2)</f>
        <v>0</v>
      </c>
      <c r="D250" s="412" t="str">
        <f>""&amp;普货!E247</f>
        <v/>
      </c>
      <c r="E250" s="234" t="s">
        <v>179</v>
      </c>
      <c r="F250" s="234" t="s">
        <v>69</v>
      </c>
      <c r="G250" s="235" t="str">
        <f>CLEAN(普货!B247)</f>
        <v/>
      </c>
      <c r="H250" s="235" t="str">
        <f>CLEAN(普货!F247)</f>
        <v/>
      </c>
      <c r="I250" s="235" t="str">
        <f>CLEAN(普货!G247)</f>
        <v/>
      </c>
    </row>
    <row r="251" spans="1:9" s="236" customFormat="1" ht="20.25">
      <c r="A251" s="441">
        <f>IF((数据表!$C$2-5100000000000)&gt;0,"0",普货!A248)</f>
        <v>0</v>
      </c>
      <c r="B251" s="233" t="str">
        <f>""&amp;普货!C248</f>
        <v/>
      </c>
      <c r="C251" s="412" t="str">
        <f>""&amp;ROUND(普货!D248,2)</f>
        <v>0</v>
      </c>
      <c r="D251" s="412" t="str">
        <f>""&amp;普货!E248</f>
        <v/>
      </c>
      <c r="E251" s="234" t="s">
        <v>179</v>
      </c>
      <c r="F251" s="234" t="s">
        <v>69</v>
      </c>
      <c r="G251" s="235" t="str">
        <f>CLEAN(普货!B248)</f>
        <v/>
      </c>
      <c r="H251" s="235" t="str">
        <f>CLEAN(普货!F248)</f>
        <v/>
      </c>
      <c r="I251" s="235" t="str">
        <f>CLEAN(普货!G248)</f>
        <v/>
      </c>
    </row>
    <row r="252" spans="1:9" s="236" customFormat="1" ht="20.25">
      <c r="A252" s="441">
        <f>IF((数据表!$C$2-5100000000000)&gt;0,"0",普货!A249)</f>
        <v>0</v>
      </c>
      <c r="B252" s="233" t="str">
        <f>""&amp;普货!C249</f>
        <v/>
      </c>
      <c r="C252" s="412" t="str">
        <f>""&amp;ROUND(普货!D249,2)</f>
        <v>0</v>
      </c>
      <c r="D252" s="412" t="str">
        <f>""&amp;普货!E249</f>
        <v/>
      </c>
      <c r="E252" s="234" t="s">
        <v>179</v>
      </c>
      <c r="F252" s="234" t="s">
        <v>69</v>
      </c>
      <c r="G252" s="235" t="str">
        <f>CLEAN(普货!B249)</f>
        <v/>
      </c>
      <c r="H252" s="235" t="str">
        <f>CLEAN(普货!F249)</f>
        <v/>
      </c>
      <c r="I252" s="235" t="str">
        <f>CLEAN(普货!G249)</f>
        <v/>
      </c>
    </row>
    <row r="253" spans="1:9" s="236" customFormat="1" ht="20.25">
      <c r="A253" s="441">
        <f>IF((数据表!$C$2-5100000000000)&gt;0,"0",普货!A250)</f>
        <v>0</v>
      </c>
      <c r="B253" s="233" t="str">
        <f>""&amp;普货!C250</f>
        <v/>
      </c>
      <c r="C253" s="412" t="str">
        <f>""&amp;ROUND(普货!D250,2)</f>
        <v>0</v>
      </c>
      <c r="D253" s="412" t="str">
        <f>""&amp;普货!E250</f>
        <v/>
      </c>
      <c r="E253" s="234" t="s">
        <v>179</v>
      </c>
      <c r="F253" s="234" t="s">
        <v>69</v>
      </c>
      <c r="G253" s="235" t="str">
        <f>CLEAN(普货!B250)</f>
        <v/>
      </c>
      <c r="H253" s="235" t="str">
        <f>CLEAN(普货!F250)</f>
        <v/>
      </c>
      <c r="I253" s="235" t="str">
        <f>CLEAN(普货!G250)</f>
        <v/>
      </c>
    </row>
    <row r="254" spans="1:9" s="236" customFormat="1" ht="20.25">
      <c r="A254" s="441">
        <f>IF((数据表!$C$2-5100000000000)&gt;0,"0",普货!A251)</f>
        <v>0</v>
      </c>
      <c r="B254" s="233" t="str">
        <f>""&amp;普货!C251</f>
        <v/>
      </c>
      <c r="C254" s="412" t="str">
        <f>""&amp;ROUND(普货!D251,2)</f>
        <v>0</v>
      </c>
      <c r="D254" s="412" t="str">
        <f>""&amp;普货!E251</f>
        <v/>
      </c>
      <c r="E254" s="234" t="s">
        <v>179</v>
      </c>
      <c r="F254" s="234" t="s">
        <v>69</v>
      </c>
      <c r="G254" s="235" t="str">
        <f>CLEAN(普货!B251)</f>
        <v/>
      </c>
      <c r="H254" s="235" t="str">
        <f>CLEAN(普货!F251)</f>
        <v/>
      </c>
      <c r="I254" s="235" t="str">
        <f>CLEAN(普货!G251)</f>
        <v/>
      </c>
    </row>
    <row r="255" spans="1:9" s="236" customFormat="1" ht="20.25">
      <c r="A255" s="441">
        <f>IF((数据表!$C$2-5100000000000)&gt;0,"0",普货!A252)</f>
        <v>0</v>
      </c>
      <c r="B255" s="233" t="str">
        <f>""&amp;普货!C252</f>
        <v/>
      </c>
      <c r="C255" s="412" t="str">
        <f>""&amp;ROUND(普货!D252,2)</f>
        <v>0</v>
      </c>
      <c r="D255" s="412" t="str">
        <f>""&amp;普货!E252</f>
        <v/>
      </c>
      <c r="E255" s="234" t="s">
        <v>179</v>
      </c>
      <c r="F255" s="234" t="s">
        <v>69</v>
      </c>
      <c r="G255" s="235" t="str">
        <f>CLEAN(普货!B252)</f>
        <v/>
      </c>
      <c r="H255" s="235" t="str">
        <f>CLEAN(普货!F252)</f>
        <v/>
      </c>
      <c r="I255" s="235" t="str">
        <f>CLEAN(普货!G252)</f>
        <v/>
      </c>
    </row>
    <row r="256" spans="1:9" s="236" customFormat="1" ht="20.25">
      <c r="A256" s="441">
        <f>IF((数据表!$C$2-5100000000000)&gt;0,"0",普货!A253)</f>
        <v>0</v>
      </c>
      <c r="B256" s="233" t="str">
        <f>""&amp;普货!C253</f>
        <v/>
      </c>
      <c r="C256" s="412" t="str">
        <f>""&amp;ROUND(普货!D253,2)</f>
        <v>0</v>
      </c>
      <c r="D256" s="412" t="str">
        <f>""&amp;普货!E253</f>
        <v/>
      </c>
      <c r="E256" s="234" t="s">
        <v>179</v>
      </c>
      <c r="F256" s="234" t="s">
        <v>69</v>
      </c>
      <c r="G256" s="235" t="str">
        <f>CLEAN(普货!B253)</f>
        <v/>
      </c>
      <c r="H256" s="235" t="str">
        <f>CLEAN(普货!F253)</f>
        <v/>
      </c>
      <c r="I256" s="235" t="str">
        <f>CLEAN(普货!G253)</f>
        <v/>
      </c>
    </row>
    <row r="257" spans="1:9" s="236" customFormat="1" ht="20.25">
      <c r="A257" s="441">
        <f>IF((数据表!$C$2-5100000000000)&gt;0,"0",普货!A254)</f>
        <v>0</v>
      </c>
      <c r="B257" s="233" t="str">
        <f>""&amp;普货!C254</f>
        <v/>
      </c>
      <c r="C257" s="412" t="str">
        <f>""&amp;ROUND(普货!D254,2)</f>
        <v>0</v>
      </c>
      <c r="D257" s="412" t="str">
        <f>""&amp;普货!E254</f>
        <v/>
      </c>
      <c r="E257" s="234" t="s">
        <v>179</v>
      </c>
      <c r="F257" s="234" t="s">
        <v>69</v>
      </c>
      <c r="G257" s="235" t="str">
        <f>CLEAN(普货!B254)</f>
        <v/>
      </c>
      <c r="H257" s="235" t="str">
        <f>CLEAN(普货!F254)</f>
        <v/>
      </c>
      <c r="I257" s="235" t="str">
        <f>CLEAN(普货!G254)</f>
        <v/>
      </c>
    </row>
    <row r="258" spans="1:9" s="236" customFormat="1" ht="20.25">
      <c r="A258" s="441">
        <f>IF((数据表!$C$2-5100000000000)&gt;0,"0",普货!A255)</f>
        <v>0</v>
      </c>
      <c r="B258" s="233" t="str">
        <f>""&amp;普货!C255</f>
        <v/>
      </c>
      <c r="C258" s="412" t="str">
        <f>""&amp;ROUND(普货!D255,2)</f>
        <v>0</v>
      </c>
      <c r="D258" s="412" t="str">
        <f>""&amp;普货!E255</f>
        <v/>
      </c>
      <c r="E258" s="234" t="s">
        <v>179</v>
      </c>
      <c r="F258" s="234" t="s">
        <v>69</v>
      </c>
      <c r="G258" s="235" t="str">
        <f>CLEAN(普货!B255)</f>
        <v/>
      </c>
      <c r="H258" s="235" t="str">
        <f>CLEAN(普货!F255)</f>
        <v/>
      </c>
      <c r="I258" s="235" t="str">
        <f>CLEAN(普货!G255)</f>
        <v/>
      </c>
    </row>
    <row r="259" spans="1:9" s="236" customFormat="1" ht="20.25">
      <c r="A259" s="441">
        <f>IF((数据表!$C$2-5100000000000)&gt;0,"0",普货!A256)</f>
        <v>0</v>
      </c>
      <c r="B259" s="233" t="str">
        <f>""&amp;普货!C256</f>
        <v/>
      </c>
      <c r="C259" s="412" t="str">
        <f>""&amp;ROUND(普货!D256,2)</f>
        <v>0</v>
      </c>
      <c r="D259" s="412" t="str">
        <f>""&amp;普货!E256</f>
        <v/>
      </c>
      <c r="E259" s="234" t="s">
        <v>179</v>
      </c>
      <c r="F259" s="234" t="s">
        <v>69</v>
      </c>
      <c r="G259" s="235" t="str">
        <f>CLEAN(普货!B256)</f>
        <v/>
      </c>
      <c r="H259" s="235" t="str">
        <f>CLEAN(普货!F256)</f>
        <v/>
      </c>
      <c r="I259" s="235" t="str">
        <f>CLEAN(普货!G256)</f>
        <v/>
      </c>
    </row>
    <row r="260" spans="1:9" s="236" customFormat="1" ht="20.25">
      <c r="A260" s="441">
        <f>IF((数据表!$C$2-5100000000000)&gt;0,"0",普货!A257)</f>
        <v>0</v>
      </c>
      <c r="B260" s="233" t="str">
        <f>""&amp;普货!C257</f>
        <v/>
      </c>
      <c r="C260" s="412" t="str">
        <f>""&amp;ROUND(普货!D257,2)</f>
        <v>0</v>
      </c>
      <c r="D260" s="412" t="str">
        <f>""&amp;普货!E257</f>
        <v/>
      </c>
      <c r="E260" s="234" t="s">
        <v>179</v>
      </c>
      <c r="F260" s="234" t="s">
        <v>69</v>
      </c>
      <c r="G260" s="235" t="str">
        <f>CLEAN(普货!B257)</f>
        <v/>
      </c>
      <c r="H260" s="235" t="str">
        <f>CLEAN(普货!F257)</f>
        <v/>
      </c>
      <c r="I260" s="235" t="str">
        <f>CLEAN(普货!G257)</f>
        <v/>
      </c>
    </row>
    <row r="261" spans="1:9" s="236" customFormat="1" ht="20.25">
      <c r="A261" s="441">
        <f>IF((数据表!$C$2-5100000000000)&gt;0,"0",普货!A258)</f>
        <v>0</v>
      </c>
      <c r="B261" s="233" t="str">
        <f>""&amp;普货!C258</f>
        <v/>
      </c>
      <c r="C261" s="412" t="str">
        <f>""&amp;ROUND(普货!D258,2)</f>
        <v>0</v>
      </c>
      <c r="D261" s="412" t="str">
        <f>""&amp;普货!E258</f>
        <v/>
      </c>
      <c r="E261" s="234" t="s">
        <v>179</v>
      </c>
      <c r="F261" s="234" t="s">
        <v>69</v>
      </c>
      <c r="G261" s="235" t="str">
        <f>CLEAN(普货!B258)</f>
        <v/>
      </c>
      <c r="H261" s="235" t="str">
        <f>CLEAN(普货!F258)</f>
        <v/>
      </c>
      <c r="I261" s="235" t="str">
        <f>CLEAN(普货!G258)</f>
        <v/>
      </c>
    </row>
    <row r="262" spans="1:9" s="236" customFormat="1" ht="20.25">
      <c r="A262" s="441">
        <f>IF((数据表!$C$2-5100000000000)&gt;0,"0",普货!A259)</f>
        <v>0</v>
      </c>
      <c r="B262" s="233" t="str">
        <f>""&amp;普货!C259</f>
        <v/>
      </c>
      <c r="C262" s="412" t="str">
        <f>""&amp;ROUND(普货!D259,2)</f>
        <v>0</v>
      </c>
      <c r="D262" s="412" t="str">
        <f>""&amp;普货!E259</f>
        <v/>
      </c>
      <c r="E262" s="234" t="s">
        <v>179</v>
      </c>
      <c r="F262" s="234" t="s">
        <v>69</v>
      </c>
      <c r="G262" s="235" t="str">
        <f>CLEAN(普货!B259)</f>
        <v/>
      </c>
      <c r="H262" s="235" t="str">
        <f>CLEAN(普货!F259)</f>
        <v/>
      </c>
      <c r="I262" s="235" t="str">
        <f>CLEAN(普货!G259)</f>
        <v/>
      </c>
    </row>
    <row r="263" spans="1:9" s="236" customFormat="1" ht="20.25">
      <c r="A263" s="441">
        <f>IF((数据表!$C$2-5100000000000)&gt;0,"0",普货!A260)</f>
        <v>0</v>
      </c>
      <c r="B263" s="233" t="str">
        <f>""&amp;普货!C260</f>
        <v/>
      </c>
      <c r="C263" s="412" t="str">
        <f>""&amp;ROUND(普货!D260,2)</f>
        <v>0</v>
      </c>
      <c r="D263" s="412" t="str">
        <f>""&amp;普货!E260</f>
        <v/>
      </c>
      <c r="E263" s="234" t="s">
        <v>179</v>
      </c>
      <c r="F263" s="234" t="s">
        <v>69</v>
      </c>
      <c r="G263" s="235" t="str">
        <f>CLEAN(普货!B260)</f>
        <v/>
      </c>
      <c r="H263" s="235" t="str">
        <f>CLEAN(普货!F260)</f>
        <v/>
      </c>
      <c r="I263" s="235" t="str">
        <f>CLEAN(普货!G260)</f>
        <v/>
      </c>
    </row>
    <row r="264" spans="1:9" s="236" customFormat="1" ht="20.25">
      <c r="A264" s="441">
        <f>IF((数据表!$C$2-5100000000000)&gt;0,"0",普货!A261)</f>
        <v>0</v>
      </c>
      <c r="B264" s="233" t="str">
        <f>""&amp;普货!C261</f>
        <v/>
      </c>
      <c r="C264" s="412" t="str">
        <f>""&amp;ROUND(普货!D261,2)</f>
        <v>0</v>
      </c>
      <c r="D264" s="412" t="str">
        <f>""&amp;普货!E261</f>
        <v/>
      </c>
      <c r="E264" s="234" t="s">
        <v>179</v>
      </c>
      <c r="F264" s="234" t="s">
        <v>69</v>
      </c>
      <c r="G264" s="235" t="str">
        <f>CLEAN(普货!B261)</f>
        <v/>
      </c>
      <c r="H264" s="235" t="str">
        <f>CLEAN(普货!F261)</f>
        <v/>
      </c>
      <c r="I264" s="235" t="str">
        <f>CLEAN(普货!G261)</f>
        <v/>
      </c>
    </row>
    <row r="265" spans="1:9" s="236" customFormat="1" ht="20.25">
      <c r="A265" s="441">
        <f>IF((数据表!$C$2-5100000000000)&gt;0,"0",普货!A262)</f>
        <v>0</v>
      </c>
      <c r="B265" s="233" t="str">
        <f>""&amp;普货!C262</f>
        <v/>
      </c>
      <c r="C265" s="412" t="str">
        <f>""&amp;ROUND(普货!D262,2)</f>
        <v>0</v>
      </c>
      <c r="D265" s="412" t="str">
        <f>""&amp;普货!E262</f>
        <v/>
      </c>
      <c r="E265" s="234" t="s">
        <v>179</v>
      </c>
      <c r="F265" s="234" t="s">
        <v>69</v>
      </c>
      <c r="G265" s="235" t="str">
        <f>CLEAN(普货!B262)</f>
        <v/>
      </c>
      <c r="H265" s="235" t="str">
        <f>CLEAN(普货!F262)</f>
        <v/>
      </c>
      <c r="I265" s="235" t="str">
        <f>CLEAN(普货!G262)</f>
        <v/>
      </c>
    </row>
    <row r="266" spans="1:9" s="236" customFormat="1" ht="20.25">
      <c r="A266" s="441">
        <f>IF((数据表!$C$2-5100000000000)&gt;0,"0",普货!A263)</f>
        <v>0</v>
      </c>
      <c r="B266" s="233" t="str">
        <f>""&amp;普货!C263</f>
        <v/>
      </c>
      <c r="C266" s="412" t="str">
        <f>""&amp;ROUND(普货!D263,2)</f>
        <v>0</v>
      </c>
      <c r="D266" s="412" t="str">
        <f>""&amp;普货!E263</f>
        <v/>
      </c>
      <c r="E266" s="234" t="s">
        <v>179</v>
      </c>
      <c r="F266" s="234" t="s">
        <v>69</v>
      </c>
      <c r="G266" s="235" t="str">
        <f>CLEAN(普货!B263)</f>
        <v/>
      </c>
      <c r="H266" s="235" t="str">
        <f>CLEAN(普货!F263)</f>
        <v/>
      </c>
      <c r="I266" s="235" t="str">
        <f>CLEAN(普货!G263)</f>
        <v/>
      </c>
    </row>
    <row r="267" spans="1:9" s="236" customFormat="1" ht="20.25">
      <c r="A267" s="441">
        <f>IF((数据表!$C$2-5100000000000)&gt;0,"0",普货!A264)</f>
        <v>0</v>
      </c>
      <c r="B267" s="233" t="str">
        <f>""&amp;普货!C264</f>
        <v/>
      </c>
      <c r="C267" s="412" t="str">
        <f>""&amp;ROUND(普货!D264,2)</f>
        <v>0</v>
      </c>
      <c r="D267" s="412" t="str">
        <f>""&amp;普货!E264</f>
        <v/>
      </c>
      <c r="E267" s="234" t="s">
        <v>179</v>
      </c>
      <c r="F267" s="234" t="s">
        <v>69</v>
      </c>
      <c r="G267" s="235" t="str">
        <f>CLEAN(普货!B264)</f>
        <v/>
      </c>
      <c r="H267" s="235" t="str">
        <f>CLEAN(普货!F264)</f>
        <v/>
      </c>
      <c r="I267" s="235" t="str">
        <f>CLEAN(普货!G264)</f>
        <v/>
      </c>
    </row>
    <row r="268" spans="1:9" s="236" customFormat="1" ht="20.25">
      <c r="A268" s="441">
        <f>IF((数据表!$C$2-5100000000000)&gt;0,"0",普货!A265)</f>
        <v>0</v>
      </c>
      <c r="B268" s="233" t="str">
        <f>""&amp;普货!C265</f>
        <v/>
      </c>
      <c r="C268" s="412" t="str">
        <f>""&amp;ROUND(普货!D265,2)</f>
        <v>0</v>
      </c>
      <c r="D268" s="412" t="str">
        <f>""&amp;普货!E265</f>
        <v/>
      </c>
      <c r="E268" s="234" t="s">
        <v>179</v>
      </c>
      <c r="F268" s="234" t="s">
        <v>69</v>
      </c>
      <c r="G268" s="235" t="str">
        <f>CLEAN(普货!B265)</f>
        <v/>
      </c>
      <c r="H268" s="235" t="str">
        <f>CLEAN(普货!F265)</f>
        <v/>
      </c>
      <c r="I268" s="235" t="str">
        <f>CLEAN(普货!G265)</f>
        <v/>
      </c>
    </row>
    <row r="269" spans="1:9" s="236" customFormat="1" ht="20.25">
      <c r="A269" s="441">
        <f>IF((数据表!$C$2-5100000000000)&gt;0,"0",普货!A266)</f>
        <v>0</v>
      </c>
      <c r="B269" s="233" t="str">
        <f>""&amp;普货!C266</f>
        <v/>
      </c>
      <c r="C269" s="412" t="str">
        <f>""&amp;ROUND(普货!D266,2)</f>
        <v>0</v>
      </c>
      <c r="D269" s="412" t="str">
        <f>""&amp;普货!E266</f>
        <v/>
      </c>
      <c r="E269" s="234" t="s">
        <v>179</v>
      </c>
      <c r="F269" s="234" t="s">
        <v>69</v>
      </c>
      <c r="G269" s="235" t="str">
        <f>CLEAN(普货!B266)</f>
        <v/>
      </c>
      <c r="H269" s="235" t="str">
        <f>CLEAN(普货!F266)</f>
        <v/>
      </c>
      <c r="I269" s="235" t="str">
        <f>CLEAN(普货!G266)</f>
        <v/>
      </c>
    </row>
    <row r="270" spans="1:9" s="236" customFormat="1" ht="20.25">
      <c r="A270" s="441">
        <f>IF((数据表!$C$2-5100000000000)&gt;0,"0",普货!A267)</f>
        <v>0</v>
      </c>
      <c r="B270" s="233" t="str">
        <f>""&amp;普货!C267</f>
        <v/>
      </c>
      <c r="C270" s="412" t="str">
        <f>""&amp;ROUND(普货!D267,2)</f>
        <v>0</v>
      </c>
      <c r="D270" s="412" t="str">
        <f>""&amp;普货!E267</f>
        <v/>
      </c>
      <c r="E270" s="234" t="s">
        <v>179</v>
      </c>
      <c r="F270" s="234" t="s">
        <v>69</v>
      </c>
      <c r="G270" s="235" t="str">
        <f>CLEAN(普货!B267)</f>
        <v/>
      </c>
      <c r="H270" s="235" t="str">
        <f>CLEAN(普货!F267)</f>
        <v/>
      </c>
      <c r="I270" s="235" t="str">
        <f>CLEAN(普货!G267)</f>
        <v/>
      </c>
    </row>
    <row r="271" spans="1:9" s="236" customFormat="1" ht="20.25">
      <c r="A271" s="441">
        <f>IF((数据表!$C$2-5100000000000)&gt;0,"0",普货!A268)</f>
        <v>0</v>
      </c>
      <c r="B271" s="233" t="str">
        <f>""&amp;普货!C268</f>
        <v/>
      </c>
      <c r="C271" s="412" t="str">
        <f>""&amp;ROUND(普货!D268,2)</f>
        <v>0</v>
      </c>
      <c r="D271" s="412" t="str">
        <f>""&amp;普货!E268</f>
        <v/>
      </c>
      <c r="E271" s="234" t="s">
        <v>179</v>
      </c>
      <c r="F271" s="234" t="s">
        <v>69</v>
      </c>
      <c r="G271" s="235" t="str">
        <f>CLEAN(普货!B268)</f>
        <v/>
      </c>
      <c r="H271" s="235" t="str">
        <f>CLEAN(普货!F268)</f>
        <v/>
      </c>
      <c r="I271" s="235" t="str">
        <f>CLEAN(普货!G268)</f>
        <v/>
      </c>
    </row>
    <row r="272" spans="1:9" s="236" customFormat="1" ht="20.25">
      <c r="A272" s="441">
        <f>IF((数据表!$C$2-5100000000000)&gt;0,"0",普货!A269)</f>
        <v>0</v>
      </c>
      <c r="B272" s="233" t="str">
        <f>""&amp;普货!C269</f>
        <v/>
      </c>
      <c r="C272" s="412" t="str">
        <f>""&amp;ROUND(普货!D269,2)</f>
        <v>0</v>
      </c>
      <c r="D272" s="412" t="str">
        <f>""&amp;普货!E269</f>
        <v/>
      </c>
      <c r="E272" s="234" t="s">
        <v>179</v>
      </c>
      <c r="F272" s="234" t="s">
        <v>69</v>
      </c>
      <c r="G272" s="235" t="str">
        <f>CLEAN(普货!B269)</f>
        <v/>
      </c>
      <c r="H272" s="235" t="str">
        <f>CLEAN(普货!F269)</f>
        <v/>
      </c>
      <c r="I272" s="235" t="str">
        <f>CLEAN(普货!G269)</f>
        <v/>
      </c>
    </row>
    <row r="273" spans="1:9" s="236" customFormat="1" ht="20.25">
      <c r="A273" s="441">
        <f>IF((数据表!$C$2-5100000000000)&gt;0,"0",普货!A270)</f>
        <v>0</v>
      </c>
      <c r="B273" s="233" t="str">
        <f>""&amp;普货!C270</f>
        <v/>
      </c>
      <c r="C273" s="412" t="str">
        <f>""&amp;ROUND(普货!D270,2)</f>
        <v>0</v>
      </c>
      <c r="D273" s="412" t="str">
        <f>""&amp;普货!E270</f>
        <v/>
      </c>
      <c r="E273" s="234" t="s">
        <v>179</v>
      </c>
      <c r="F273" s="234" t="s">
        <v>69</v>
      </c>
      <c r="G273" s="235" t="str">
        <f>CLEAN(普货!B270)</f>
        <v/>
      </c>
      <c r="H273" s="235" t="str">
        <f>CLEAN(普货!F270)</f>
        <v/>
      </c>
      <c r="I273" s="235" t="str">
        <f>CLEAN(普货!G270)</f>
        <v/>
      </c>
    </row>
    <row r="274" spans="1:9" s="236" customFormat="1" ht="20.25">
      <c r="A274" s="441">
        <f>IF((数据表!$C$2-5100000000000)&gt;0,"0",普货!A271)</f>
        <v>0</v>
      </c>
      <c r="B274" s="233" t="str">
        <f>""&amp;普货!C271</f>
        <v/>
      </c>
      <c r="C274" s="412" t="str">
        <f>""&amp;ROUND(普货!D271,2)</f>
        <v>0</v>
      </c>
      <c r="D274" s="412" t="str">
        <f>""&amp;普货!E271</f>
        <v/>
      </c>
      <c r="E274" s="234" t="s">
        <v>179</v>
      </c>
      <c r="F274" s="234" t="s">
        <v>69</v>
      </c>
      <c r="G274" s="235" t="str">
        <f>CLEAN(普货!B271)</f>
        <v/>
      </c>
      <c r="H274" s="235" t="str">
        <f>CLEAN(普货!F271)</f>
        <v/>
      </c>
      <c r="I274" s="235" t="str">
        <f>CLEAN(普货!G271)</f>
        <v/>
      </c>
    </row>
    <row r="275" spans="1:9" s="236" customFormat="1" ht="20.25">
      <c r="A275" s="441">
        <f>IF((数据表!$C$2-5100000000000)&gt;0,"0",普货!A272)</f>
        <v>0</v>
      </c>
      <c r="B275" s="233" t="str">
        <f>""&amp;普货!C272</f>
        <v/>
      </c>
      <c r="C275" s="412" t="str">
        <f>""&amp;ROUND(普货!D272,2)</f>
        <v>0</v>
      </c>
      <c r="D275" s="412" t="str">
        <f>""&amp;普货!E272</f>
        <v/>
      </c>
      <c r="E275" s="234" t="s">
        <v>179</v>
      </c>
      <c r="F275" s="234" t="s">
        <v>69</v>
      </c>
      <c r="G275" s="235" t="str">
        <f>CLEAN(普货!B272)</f>
        <v/>
      </c>
      <c r="H275" s="235" t="str">
        <f>CLEAN(普货!F272)</f>
        <v/>
      </c>
      <c r="I275" s="235" t="str">
        <f>CLEAN(普货!G272)</f>
        <v/>
      </c>
    </row>
    <row r="276" spans="1:9" s="236" customFormat="1" ht="20.25">
      <c r="A276" s="441">
        <f>IF((数据表!$C$2-5100000000000)&gt;0,"0",普货!A273)</f>
        <v>0</v>
      </c>
      <c r="B276" s="233" t="str">
        <f>""&amp;普货!C273</f>
        <v/>
      </c>
      <c r="C276" s="412" t="str">
        <f>""&amp;ROUND(普货!D273,2)</f>
        <v>0</v>
      </c>
      <c r="D276" s="412" t="str">
        <f>""&amp;普货!E273</f>
        <v/>
      </c>
      <c r="E276" s="234" t="s">
        <v>179</v>
      </c>
      <c r="F276" s="234" t="s">
        <v>69</v>
      </c>
      <c r="G276" s="235" t="str">
        <f>CLEAN(普货!B273)</f>
        <v/>
      </c>
      <c r="H276" s="235" t="str">
        <f>CLEAN(普货!F273)</f>
        <v/>
      </c>
      <c r="I276" s="235" t="str">
        <f>CLEAN(普货!G273)</f>
        <v/>
      </c>
    </row>
    <row r="277" spans="1:9" s="236" customFormat="1" ht="20.25">
      <c r="A277" s="441">
        <f>IF((数据表!$C$2-5100000000000)&gt;0,"0",普货!A274)</f>
        <v>0</v>
      </c>
      <c r="B277" s="233" t="str">
        <f>""&amp;普货!C274</f>
        <v/>
      </c>
      <c r="C277" s="412" t="str">
        <f>""&amp;ROUND(普货!D274,2)</f>
        <v>0</v>
      </c>
      <c r="D277" s="412" t="str">
        <f>""&amp;普货!E274</f>
        <v/>
      </c>
      <c r="E277" s="234" t="s">
        <v>179</v>
      </c>
      <c r="F277" s="234" t="s">
        <v>69</v>
      </c>
      <c r="G277" s="235" t="str">
        <f>CLEAN(普货!B274)</f>
        <v/>
      </c>
      <c r="H277" s="235" t="str">
        <f>CLEAN(普货!F274)</f>
        <v/>
      </c>
      <c r="I277" s="235" t="str">
        <f>CLEAN(普货!G274)</f>
        <v/>
      </c>
    </row>
    <row r="278" spans="1:9" s="236" customFormat="1" ht="20.25">
      <c r="A278" s="441">
        <f>IF((数据表!$C$2-5100000000000)&gt;0,"0",普货!A275)</f>
        <v>0</v>
      </c>
      <c r="B278" s="233" t="str">
        <f>""&amp;普货!C275</f>
        <v/>
      </c>
      <c r="C278" s="412" t="str">
        <f>""&amp;ROUND(普货!D275,2)</f>
        <v>0</v>
      </c>
      <c r="D278" s="412" t="str">
        <f>""&amp;普货!E275</f>
        <v/>
      </c>
      <c r="E278" s="234" t="s">
        <v>179</v>
      </c>
      <c r="F278" s="234" t="s">
        <v>69</v>
      </c>
      <c r="G278" s="235" t="str">
        <f>CLEAN(普货!B275)</f>
        <v/>
      </c>
      <c r="H278" s="235" t="str">
        <f>CLEAN(普货!F275)</f>
        <v/>
      </c>
      <c r="I278" s="235" t="str">
        <f>CLEAN(普货!G275)</f>
        <v/>
      </c>
    </row>
    <row r="279" spans="1:9" s="236" customFormat="1" ht="20.25">
      <c r="A279" s="441">
        <f>IF((数据表!$C$2-5100000000000)&gt;0,"0",普货!A276)</f>
        <v>0</v>
      </c>
      <c r="B279" s="233" t="str">
        <f>""&amp;普货!C276</f>
        <v/>
      </c>
      <c r="C279" s="412" t="str">
        <f>""&amp;ROUND(普货!D276,2)</f>
        <v>0</v>
      </c>
      <c r="D279" s="412" t="str">
        <f>""&amp;普货!E276</f>
        <v/>
      </c>
      <c r="E279" s="234" t="s">
        <v>179</v>
      </c>
      <c r="F279" s="234" t="s">
        <v>69</v>
      </c>
      <c r="G279" s="235" t="str">
        <f>CLEAN(普货!B276)</f>
        <v/>
      </c>
      <c r="H279" s="235" t="str">
        <f>CLEAN(普货!F276)</f>
        <v/>
      </c>
      <c r="I279" s="235" t="str">
        <f>CLEAN(普货!G276)</f>
        <v/>
      </c>
    </row>
    <row r="280" spans="1:9" s="236" customFormat="1" ht="20.25">
      <c r="A280" s="441">
        <f>IF((数据表!$C$2-5100000000000)&gt;0,"0",普货!A277)</f>
        <v>0</v>
      </c>
      <c r="B280" s="233" t="str">
        <f>""&amp;普货!C277</f>
        <v/>
      </c>
      <c r="C280" s="412" t="str">
        <f>""&amp;ROUND(普货!D277,2)</f>
        <v>0</v>
      </c>
      <c r="D280" s="412" t="str">
        <f>""&amp;普货!E277</f>
        <v/>
      </c>
      <c r="E280" s="234" t="s">
        <v>179</v>
      </c>
      <c r="F280" s="234" t="s">
        <v>69</v>
      </c>
      <c r="G280" s="235" t="str">
        <f>CLEAN(普货!B277)</f>
        <v/>
      </c>
      <c r="H280" s="235" t="str">
        <f>CLEAN(普货!F277)</f>
        <v/>
      </c>
      <c r="I280" s="235" t="str">
        <f>CLEAN(普货!G277)</f>
        <v/>
      </c>
    </row>
    <row r="281" spans="1:9" s="236" customFormat="1" ht="20.25">
      <c r="A281" s="441">
        <f>IF((数据表!$C$2-5100000000000)&gt;0,"0",普货!A278)</f>
        <v>0</v>
      </c>
      <c r="B281" s="233" t="str">
        <f>""&amp;普货!C278</f>
        <v/>
      </c>
      <c r="C281" s="412" t="str">
        <f>""&amp;ROUND(普货!D278,2)</f>
        <v>0</v>
      </c>
      <c r="D281" s="412" t="str">
        <f>""&amp;普货!E278</f>
        <v/>
      </c>
      <c r="E281" s="234" t="s">
        <v>179</v>
      </c>
      <c r="F281" s="234" t="s">
        <v>69</v>
      </c>
      <c r="G281" s="235" t="str">
        <f>CLEAN(普货!B278)</f>
        <v/>
      </c>
      <c r="H281" s="235" t="str">
        <f>CLEAN(普货!F278)</f>
        <v/>
      </c>
      <c r="I281" s="235" t="str">
        <f>CLEAN(普货!G278)</f>
        <v/>
      </c>
    </row>
    <row r="282" spans="1:9" s="236" customFormat="1" ht="20.25">
      <c r="A282" s="441">
        <f>IF((数据表!$C$2-5100000000000)&gt;0,"0",普货!A279)</f>
        <v>0</v>
      </c>
      <c r="B282" s="233" t="str">
        <f>""&amp;普货!C279</f>
        <v/>
      </c>
      <c r="C282" s="412" t="str">
        <f>""&amp;ROUND(普货!D279,2)</f>
        <v>0</v>
      </c>
      <c r="D282" s="412" t="str">
        <f>""&amp;普货!E279</f>
        <v/>
      </c>
      <c r="E282" s="234" t="s">
        <v>179</v>
      </c>
      <c r="F282" s="234" t="s">
        <v>69</v>
      </c>
      <c r="G282" s="235" t="str">
        <f>CLEAN(普货!B279)</f>
        <v/>
      </c>
      <c r="H282" s="235" t="str">
        <f>CLEAN(普货!F279)</f>
        <v/>
      </c>
      <c r="I282" s="235" t="str">
        <f>CLEAN(普货!G279)</f>
        <v/>
      </c>
    </row>
    <row r="283" spans="1:9" s="236" customFormat="1" ht="20.25">
      <c r="A283" s="441">
        <f>IF((数据表!$C$2-5100000000000)&gt;0,"0",普货!A280)</f>
        <v>0</v>
      </c>
      <c r="B283" s="233" t="str">
        <f>""&amp;普货!C280</f>
        <v/>
      </c>
      <c r="C283" s="412" t="str">
        <f>""&amp;ROUND(普货!D280,2)</f>
        <v>0</v>
      </c>
      <c r="D283" s="412" t="str">
        <f>""&amp;普货!E280</f>
        <v/>
      </c>
      <c r="E283" s="234" t="s">
        <v>179</v>
      </c>
      <c r="F283" s="234" t="s">
        <v>69</v>
      </c>
      <c r="G283" s="235" t="str">
        <f>CLEAN(普货!B280)</f>
        <v/>
      </c>
      <c r="H283" s="235" t="str">
        <f>CLEAN(普货!F280)</f>
        <v/>
      </c>
      <c r="I283" s="235" t="str">
        <f>CLEAN(普货!G280)</f>
        <v/>
      </c>
    </row>
    <row r="284" spans="1:9" s="236" customFormat="1" ht="20.25">
      <c r="A284" s="441">
        <f>IF((数据表!$C$2-5100000000000)&gt;0,"0",普货!A281)</f>
        <v>0</v>
      </c>
      <c r="B284" s="233" t="str">
        <f>""&amp;普货!C281</f>
        <v/>
      </c>
      <c r="C284" s="412" t="str">
        <f>""&amp;ROUND(普货!D281,2)</f>
        <v>0</v>
      </c>
      <c r="D284" s="412" t="str">
        <f>""&amp;普货!E281</f>
        <v/>
      </c>
      <c r="E284" s="234" t="s">
        <v>179</v>
      </c>
      <c r="F284" s="234" t="s">
        <v>69</v>
      </c>
      <c r="G284" s="235" t="str">
        <f>CLEAN(普货!B281)</f>
        <v/>
      </c>
      <c r="H284" s="235" t="str">
        <f>CLEAN(普货!F281)</f>
        <v/>
      </c>
      <c r="I284" s="235" t="str">
        <f>CLEAN(普货!G281)</f>
        <v/>
      </c>
    </row>
    <row r="285" spans="1:9" s="236" customFormat="1" ht="20.25">
      <c r="A285" s="441">
        <f>IF((数据表!$C$2-5100000000000)&gt;0,"0",普货!A282)</f>
        <v>0</v>
      </c>
      <c r="B285" s="233" t="str">
        <f>""&amp;普货!C282</f>
        <v/>
      </c>
      <c r="C285" s="412" t="str">
        <f>""&amp;ROUND(普货!D282,2)</f>
        <v>0</v>
      </c>
      <c r="D285" s="412" t="str">
        <f>""&amp;普货!E282</f>
        <v/>
      </c>
      <c r="E285" s="234" t="s">
        <v>179</v>
      </c>
      <c r="F285" s="234" t="s">
        <v>69</v>
      </c>
      <c r="G285" s="235" t="str">
        <f>CLEAN(普货!B282)</f>
        <v/>
      </c>
      <c r="H285" s="235" t="str">
        <f>CLEAN(普货!F282)</f>
        <v/>
      </c>
      <c r="I285" s="235" t="str">
        <f>CLEAN(普货!G282)</f>
        <v/>
      </c>
    </row>
    <row r="286" spans="1:9" s="236" customFormat="1" ht="20.25">
      <c r="A286" s="441">
        <f>IF((数据表!$C$2-5100000000000)&gt;0,"0",普货!A283)</f>
        <v>0</v>
      </c>
      <c r="B286" s="233" t="str">
        <f>""&amp;普货!C283</f>
        <v/>
      </c>
      <c r="C286" s="412" t="str">
        <f>""&amp;ROUND(普货!D283,2)</f>
        <v>0</v>
      </c>
      <c r="D286" s="412" t="str">
        <f>""&amp;普货!E283</f>
        <v/>
      </c>
      <c r="E286" s="234" t="s">
        <v>179</v>
      </c>
      <c r="F286" s="234" t="s">
        <v>69</v>
      </c>
      <c r="G286" s="235" t="str">
        <f>CLEAN(普货!B283)</f>
        <v/>
      </c>
      <c r="H286" s="235" t="str">
        <f>CLEAN(普货!F283)</f>
        <v/>
      </c>
      <c r="I286" s="235" t="str">
        <f>CLEAN(普货!G283)</f>
        <v/>
      </c>
    </row>
    <row r="287" spans="1:9" s="236" customFormat="1" ht="20.25">
      <c r="A287" s="441">
        <f>IF((数据表!$C$2-5100000000000)&gt;0,"0",普货!A284)</f>
        <v>0</v>
      </c>
      <c r="B287" s="233" t="str">
        <f>""&amp;普货!C284</f>
        <v/>
      </c>
      <c r="C287" s="412" t="str">
        <f>""&amp;ROUND(普货!D284,2)</f>
        <v>0</v>
      </c>
      <c r="D287" s="412" t="str">
        <f>""&amp;普货!E284</f>
        <v/>
      </c>
      <c r="E287" s="234" t="s">
        <v>179</v>
      </c>
      <c r="F287" s="234" t="s">
        <v>69</v>
      </c>
      <c r="G287" s="235" t="str">
        <f>CLEAN(普货!B284)</f>
        <v/>
      </c>
      <c r="H287" s="235" t="str">
        <f>CLEAN(普货!F284)</f>
        <v/>
      </c>
      <c r="I287" s="235" t="str">
        <f>CLEAN(普货!G284)</f>
        <v/>
      </c>
    </row>
    <row r="288" spans="1:9" s="236" customFormat="1" ht="20.25">
      <c r="A288" s="441">
        <f>IF((数据表!$C$2-5100000000000)&gt;0,"0",普货!A285)</f>
        <v>0</v>
      </c>
      <c r="B288" s="233" t="str">
        <f>""&amp;普货!C285</f>
        <v/>
      </c>
      <c r="C288" s="412" t="str">
        <f>""&amp;ROUND(普货!D285,2)</f>
        <v>0</v>
      </c>
      <c r="D288" s="412" t="str">
        <f>""&amp;普货!E285</f>
        <v/>
      </c>
      <c r="E288" s="234" t="s">
        <v>179</v>
      </c>
      <c r="F288" s="234" t="s">
        <v>69</v>
      </c>
      <c r="G288" s="235" t="str">
        <f>CLEAN(普货!B285)</f>
        <v/>
      </c>
      <c r="H288" s="235" t="str">
        <f>CLEAN(普货!F285)</f>
        <v/>
      </c>
      <c r="I288" s="235" t="str">
        <f>CLEAN(普货!G285)</f>
        <v/>
      </c>
    </row>
    <row r="289" spans="1:9" s="236" customFormat="1" ht="20.25">
      <c r="A289" s="441">
        <f>IF((数据表!$C$2-5100000000000)&gt;0,"0",普货!A286)</f>
        <v>0</v>
      </c>
      <c r="B289" s="233" t="str">
        <f>""&amp;普货!C286</f>
        <v/>
      </c>
      <c r="C289" s="412" t="str">
        <f>""&amp;ROUND(普货!D286,2)</f>
        <v>0</v>
      </c>
      <c r="D289" s="412" t="str">
        <f>""&amp;普货!E286</f>
        <v/>
      </c>
      <c r="E289" s="234" t="s">
        <v>179</v>
      </c>
      <c r="F289" s="234" t="s">
        <v>69</v>
      </c>
      <c r="G289" s="235" t="str">
        <f>CLEAN(普货!B286)</f>
        <v/>
      </c>
      <c r="H289" s="235" t="str">
        <f>CLEAN(普货!F286)</f>
        <v/>
      </c>
      <c r="I289" s="235" t="str">
        <f>CLEAN(普货!G286)</f>
        <v/>
      </c>
    </row>
    <row r="290" spans="1:9" s="236" customFormat="1" ht="20.25">
      <c r="A290" s="441">
        <f>IF((数据表!$C$2-5100000000000)&gt;0,"0",普货!A287)</f>
        <v>0</v>
      </c>
      <c r="B290" s="233" t="str">
        <f>""&amp;普货!C287</f>
        <v/>
      </c>
      <c r="C290" s="412" t="str">
        <f>""&amp;ROUND(普货!D287,2)</f>
        <v>0</v>
      </c>
      <c r="D290" s="412" t="str">
        <f>""&amp;普货!E287</f>
        <v/>
      </c>
      <c r="E290" s="234" t="s">
        <v>179</v>
      </c>
      <c r="F290" s="234" t="s">
        <v>69</v>
      </c>
      <c r="G290" s="235" t="str">
        <f>CLEAN(普货!B287)</f>
        <v/>
      </c>
      <c r="H290" s="235" t="str">
        <f>CLEAN(普货!F287)</f>
        <v/>
      </c>
      <c r="I290" s="235" t="str">
        <f>CLEAN(普货!G287)</f>
        <v/>
      </c>
    </row>
    <row r="291" spans="1:9" s="236" customFormat="1" ht="20.25">
      <c r="A291" s="441">
        <f>IF((数据表!$C$2-5100000000000)&gt;0,"0",普货!A288)</f>
        <v>0</v>
      </c>
      <c r="B291" s="233" t="str">
        <f>""&amp;普货!C288</f>
        <v/>
      </c>
      <c r="C291" s="412" t="str">
        <f>""&amp;ROUND(普货!D288,2)</f>
        <v>0</v>
      </c>
      <c r="D291" s="412" t="str">
        <f>""&amp;普货!E288</f>
        <v/>
      </c>
      <c r="E291" s="234" t="s">
        <v>179</v>
      </c>
      <c r="F291" s="234" t="s">
        <v>69</v>
      </c>
      <c r="G291" s="235" t="str">
        <f>CLEAN(普货!B288)</f>
        <v/>
      </c>
      <c r="H291" s="235" t="str">
        <f>CLEAN(普货!F288)</f>
        <v/>
      </c>
      <c r="I291" s="235" t="str">
        <f>CLEAN(普货!G288)</f>
        <v/>
      </c>
    </row>
    <row r="292" spans="1:9" s="236" customFormat="1" ht="20.25">
      <c r="A292" s="441">
        <f>IF((数据表!$C$2-5100000000000)&gt;0,"0",普货!A289)</f>
        <v>0</v>
      </c>
      <c r="B292" s="233" t="str">
        <f>""&amp;普货!C289</f>
        <v/>
      </c>
      <c r="C292" s="412" t="str">
        <f>""&amp;ROUND(普货!D289,2)</f>
        <v>0</v>
      </c>
      <c r="D292" s="412" t="str">
        <f>""&amp;普货!E289</f>
        <v/>
      </c>
      <c r="E292" s="234" t="s">
        <v>179</v>
      </c>
      <c r="F292" s="234" t="s">
        <v>69</v>
      </c>
      <c r="G292" s="235" t="str">
        <f>CLEAN(普货!B289)</f>
        <v/>
      </c>
      <c r="H292" s="235" t="str">
        <f>CLEAN(普货!F289)</f>
        <v/>
      </c>
      <c r="I292" s="235" t="str">
        <f>CLEAN(普货!G289)</f>
        <v/>
      </c>
    </row>
    <row r="293" spans="1:9" s="236" customFormat="1" ht="20.25">
      <c r="A293" s="441">
        <f>IF((数据表!$C$2-5100000000000)&gt;0,"0",普货!A290)</f>
        <v>0</v>
      </c>
      <c r="B293" s="233" t="str">
        <f>""&amp;普货!C290</f>
        <v/>
      </c>
      <c r="C293" s="412" t="str">
        <f>""&amp;ROUND(普货!D290,2)</f>
        <v>0</v>
      </c>
      <c r="D293" s="412" t="str">
        <f>""&amp;普货!E290</f>
        <v/>
      </c>
      <c r="E293" s="234" t="s">
        <v>179</v>
      </c>
      <c r="F293" s="234" t="s">
        <v>69</v>
      </c>
      <c r="G293" s="235" t="str">
        <f>CLEAN(普货!B290)</f>
        <v/>
      </c>
      <c r="H293" s="235" t="str">
        <f>CLEAN(普货!F290)</f>
        <v/>
      </c>
      <c r="I293" s="235" t="str">
        <f>CLEAN(普货!G290)</f>
        <v/>
      </c>
    </row>
    <row r="294" spans="1:9" s="236" customFormat="1" ht="20.25">
      <c r="A294" s="441">
        <f>IF((数据表!$C$2-5100000000000)&gt;0,"0",普货!A291)</f>
        <v>0</v>
      </c>
      <c r="B294" s="233" t="str">
        <f>""&amp;普货!C291</f>
        <v/>
      </c>
      <c r="C294" s="412" t="str">
        <f>""&amp;ROUND(普货!D291,2)</f>
        <v>0</v>
      </c>
      <c r="D294" s="412" t="str">
        <f>""&amp;普货!E291</f>
        <v/>
      </c>
      <c r="E294" s="234" t="s">
        <v>179</v>
      </c>
      <c r="F294" s="234" t="s">
        <v>69</v>
      </c>
      <c r="G294" s="235" t="str">
        <f>CLEAN(普货!B291)</f>
        <v/>
      </c>
      <c r="H294" s="235" t="str">
        <f>CLEAN(普货!F291)</f>
        <v/>
      </c>
      <c r="I294" s="235" t="str">
        <f>CLEAN(普货!G291)</f>
        <v/>
      </c>
    </row>
    <row r="295" spans="1:9" s="236" customFormat="1" ht="20.25">
      <c r="A295" s="441">
        <f>IF((数据表!$C$2-5100000000000)&gt;0,"0",普货!A292)</f>
        <v>0</v>
      </c>
      <c r="B295" s="233" t="str">
        <f>""&amp;普货!C292</f>
        <v/>
      </c>
      <c r="C295" s="412" t="str">
        <f>""&amp;ROUND(普货!D292,2)</f>
        <v>0</v>
      </c>
      <c r="D295" s="412" t="str">
        <f>""&amp;普货!E292</f>
        <v/>
      </c>
      <c r="E295" s="234" t="s">
        <v>179</v>
      </c>
      <c r="F295" s="234" t="s">
        <v>69</v>
      </c>
      <c r="G295" s="235" t="str">
        <f>CLEAN(普货!B292)</f>
        <v/>
      </c>
      <c r="H295" s="235" t="str">
        <f>CLEAN(普货!F292)</f>
        <v/>
      </c>
      <c r="I295" s="235" t="str">
        <f>CLEAN(普货!G292)</f>
        <v/>
      </c>
    </row>
  </sheetData>
  <sheetProtection selectLockedCells="1"/>
  <protectedRanges>
    <protectedRange sqref="H1" name="区域1_1_2"/>
  </protectedRanges>
  <mergeCells count="1">
    <mergeCell ref="A2:I2"/>
  </mergeCells>
  <phoneticPr fontId="1" type="noConversion"/>
  <conditionalFormatting sqref="A1">
    <cfRule type="duplicateValues" dxfId="17" priority="5"/>
  </conditionalFormatting>
  <conditionalFormatting sqref="F1">
    <cfRule type="duplicateValues" dxfId="16" priority="6"/>
    <cfRule type="duplicateValues" dxfId="15" priority="6"/>
    <cfRule type="duplicateValues" dxfId="14" priority="7"/>
    <cfRule type="duplicateValues" dxfId="13" priority="8"/>
  </conditionalFormatting>
  <conditionalFormatting sqref="H1">
    <cfRule type="duplicateValues" dxfId="12" priority="9"/>
    <cfRule type="duplicateValues" dxfId="11" priority="9"/>
    <cfRule type="duplicateValues" dxfId="10" priority="9"/>
    <cfRule type="duplicateValues" dxfId="9" priority="9"/>
  </conditionalFormatting>
  <conditionalFormatting sqref="A2:A3">
    <cfRule type="duplicateValues" dxfId="8" priority="10"/>
  </conditionalFormatting>
  <conditionalFormatting sqref="D1">
    <cfRule type="duplicateValues" dxfId="7" priority="1"/>
    <cfRule type="duplicateValues" dxfId="6" priority="2"/>
    <cfRule type="duplicateValues" dxfId="5" priority="3"/>
    <cfRule type="duplicateValues" dxfId="4" priority="4"/>
  </conditionalFormatting>
  <dataValidations count="8">
    <dataValidation type="textLength" allowBlank="1" showInputMessage="1" showErrorMessage="1" sqref="ACO3 G3 IW3 SS3 WVI3 WLM3 WBQ3 VRU3 VHY3 UYC3 UOG3 UEK3 TUO3 TKS3 TAW3 SRA3 SHE3 RXI3 RNM3 RDQ3 QTU3 QJY3 QAC3 PQG3 PGK3 OWO3 OMS3 OCW3 NTA3 NJE3 MZI3 MPM3 MFQ3 LVU3 LLY3 LCC3 KSG3 KIK3 JYO3 JOS3 JEW3 IVA3 ILE3 IBI3 HRM3 HHQ3 GXU3 GNY3 GEC3 FUG3 FKK3 FAO3 EQS3 EGW3 DXA3 DNE3 DDI3 CTM3 CJQ3 BZU3 BPY3 BGC3 AWG3 AMK3">
      <formula1>1</formula1>
      <formula2>128</formula2>
    </dataValidation>
    <dataValidation type="list" showInputMessage="1" showErrorMessage="1" errorTitle="提示：" error="只允许点单元格右侧下拉菜单按钮来选择。" promptTitle="提示：" prompt="只允许点单元格右侧下拉菜单按钮来选择。" sqref="WVF1 WLJ1 WBN1 VRR1 VHV1 UXZ1 UOD1 UEH1 TUL1 TKP1 TAT1 SQX1 SHB1 RXF1 RNJ1 RDN1 QTR1 QJV1 PZZ1 PQD1 PGH1 OWL1 OMP1 OCT1 NSX1 NJB1 MZF1 MPJ1 MFN1 LVR1 LLV1 LBZ1 KSD1 KIH1 JYL1 JOP1 JET1 IUX1 ILB1 IBF1 HRJ1 HHN1 GXR1 GNV1 GDZ1 FUD1 FKH1 FAL1 EQP1 EGT1 DWX1 DNB1 DDF1 CTJ1 CJN1 BZR1 BPV1 BFZ1 AWD1 AMH1 ACL1 SP1 IT1">
      <formula1>"--请选择--,5301 皇岗口岸,5320 文锦渡口岸,5345 深圳湾口岸,5303 沙头角口岸,5321 福田保税区,5322 沙头角保税区"</formula1>
    </dataValidation>
    <dataValidation type="whole" imeMode="off" showInputMessage="1" showErrorMessage="1" errorTitle="提示：" error="请输入连续13位纯数字，不允许有空格隔开，预配出口舱单是5字头。" promptTitle="提示：" prompt="请输入连续13位纯数字，不允许有空格隔开，预配出口舱单是5字头。" sqref="WVD1 WLH1 WBL1 VRP1 VHT1 UXX1 UOB1 UEF1 TUJ1 TKN1 TAR1 SQV1 SGZ1 RXD1 RNH1 RDL1 QTP1 QJT1 PZX1 PQB1 PGF1 OWJ1 OMN1 OCR1 NSV1 NIZ1 MZD1 MPH1 MFL1 LVP1 LLT1 LBX1 KSB1 KIF1 JYJ1 JON1 JER1 IUV1 IKZ1 IBD1 HRH1 HHL1 GXP1 GNT1 GDX1 FUB1 FKF1 FAJ1 EQN1 EGR1 DWV1 DMZ1 DDD1 CTH1 CJL1 BZP1 BPT1 BFX1 AWB1 AMF1 ACJ1 SN1 IR1">
      <formula1>1000000000000</formula1>
      <formula2>5999999999999</formula2>
    </dataValidation>
    <dataValidation type="textLength" operator="equal" allowBlank="1" showInputMessage="1" showErrorMessage="1" sqref="IV1 F1 WVH1 WLL1 WBP1 VRT1 VHX1 UYB1 UOF1 UEJ1 TUN1 TKR1 TAV1 SQZ1 SHD1 RXH1 RNL1 RDP1 QTT1 QJX1 QAB1 PQF1 PGJ1 OWN1 OMR1 OCV1 NSZ1 NJD1 MZH1 MPL1 MFP1 LVT1 LLX1 LCB1 KSF1 KIJ1 JYN1 JOR1 JEV1 IUZ1 ILD1 IBH1 HRL1 HHP1 GXT1 GNX1 GEB1 FUF1 FKJ1 FAN1 EQR1 EGV1 DWZ1 DND1 DDH1 CTL1 CJP1 BZT1 BPX1 BGB1 AWF1 AMJ1 ACN1 SR1">
      <formula1>4</formula1>
    </dataValidation>
    <dataValidation type="textLength" allowBlank="1" showInputMessage="1" showErrorMessage="1" sqref="IX1 H1 WVJ1 WLN1 WBR1 VRV1 VHZ1 UYD1 UOH1 UEL1 TUP1 TKT1 TAX1 SRB1 SHF1 RXJ1 RNN1 RDR1 QTV1 QJZ1 QAD1 PQH1 PGL1 OWP1 OMT1 OCX1 NTB1 NJF1 MZJ1 MPN1 MFR1 LVV1 LLZ1 LCD1 KSH1 KIL1 JYP1 JOT1 JEX1 IVB1 ILF1 IBJ1 HRN1 HHR1 GXV1 GNZ1 GED1 FUH1 FKL1 FAP1 EQT1 EGX1 DXB1 DNF1 DDJ1 CTN1 CJR1 BZV1 BPZ1 BGD1 AWH1 AML1 ACP1 ST1">
      <formula1>8</formula1>
      <formula2>11</formula2>
    </dataValidation>
    <dataValidation type="list" showInputMessage="1" showErrorMessage="1" errorTitle="提示：" error="只允许点单元格右侧下拉菜单按钮来选择。" promptTitle="提示：" prompt="只允许点单元格右侧下拉菜单按钮来选择。" sqref="D1">
      <formula1>"5301 皇岗口岸,5320 文锦渡口岸,5345 深圳湾口岸,5303 沙头角口岸,5321 福田保税区,5322 沙头角保税区,5788 港珠澳大桥,5791 珠澳工业区,5795 横琴口岸"</formula1>
    </dataValidation>
    <dataValidation type="list" imeMode="off" errorTitle="提示：" error="只允许点单元格右侧下拉菜单按钮来选择。" promptTitle="提示：" prompt="只允许点单元格右侧下拉菜单按钮来选择。" sqref="I1">
      <formula1>"RD01 直通,RD02 转关,RD09 跨境,RD13 非贸,RD16 过境"</formula1>
    </dataValidation>
    <dataValidation type="textLength" imeMode="off" operator="equal" showErrorMessage="1" errorTitle="提示：" error="六联单号固定13位，1字头进口 5字头出口。" promptTitle="提示：" prompt="请输入连续13位纯数字，不允许有空格隔开，预配出口舱单是5字头。" sqref="B1">
      <formula1>13</formula1>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1" tint="4.9989318521683403E-2"/>
  </sheetPr>
  <dimension ref="A1:N1368"/>
  <sheetViews>
    <sheetView zoomScaleNormal="100" workbookViewId="0">
      <pane xSplit="4" ySplit="1" topLeftCell="E2" activePane="bottomRight" state="frozen"/>
      <selection activeCell="B18" sqref="B18"/>
      <selection pane="topRight" activeCell="B18" sqref="B18"/>
      <selection pane="bottomLeft" activeCell="B18" sqref="B18"/>
      <selection pane="bottomRight" activeCell="F16" sqref="F16"/>
    </sheetView>
  </sheetViews>
  <sheetFormatPr defaultColWidth="14" defaultRowHeight="12.75"/>
  <cols>
    <col min="1" max="1" width="17.75" style="469" customWidth="1"/>
    <col min="2" max="2" width="10.75" style="469" bestFit="1" customWidth="1"/>
    <col min="3" max="3" width="18.125" style="469" bestFit="1" customWidth="1"/>
    <col min="4" max="4" width="14" style="469"/>
    <col min="5" max="5" width="7.75" style="469" bestFit="1" customWidth="1"/>
    <col min="6" max="6" width="29.75" style="472" customWidth="1"/>
    <col min="7" max="7" width="9.125" style="469" customWidth="1"/>
    <col min="8" max="8" width="6.625" style="469" bestFit="1" customWidth="1"/>
    <col min="9" max="9" width="11.125" style="469" customWidth="1"/>
    <col min="10" max="11" width="9.75" style="469" bestFit="1" customWidth="1"/>
    <col min="12" max="12" width="10.75" style="469" bestFit="1" customWidth="1"/>
    <col min="13" max="13" width="16" style="470" customWidth="1"/>
    <col min="14" max="16384" width="14" style="308"/>
  </cols>
  <sheetData>
    <row r="1" spans="1:14" s="486" customFormat="1" ht="54.75" customHeight="1">
      <c r="A1" s="485" t="s">
        <v>516</v>
      </c>
      <c r="B1" s="485" t="s">
        <v>517</v>
      </c>
      <c r="C1" s="485" t="s">
        <v>518</v>
      </c>
      <c r="D1" s="512" t="s">
        <v>519</v>
      </c>
      <c r="E1" s="485" t="s">
        <v>520</v>
      </c>
      <c r="F1" s="485" t="s">
        <v>97</v>
      </c>
      <c r="G1" s="485" t="s">
        <v>13</v>
      </c>
      <c r="H1" s="485" t="s">
        <v>12</v>
      </c>
      <c r="I1" s="485" t="s">
        <v>138</v>
      </c>
      <c r="J1" s="485" t="s">
        <v>1617</v>
      </c>
      <c r="K1" s="485" t="s">
        <v>521</v>
      </c>
      <c r="L1" s="513" t="s">
        <v>522</v>
      </c>
      <c r="M1" s="568" t="s">
        <v>1830</v>
      </c>
      <c r="N1" s="515" t="s">
        <v>1683</v>
      </c>
    </row>
    <row r="2" spans="1:14" s="309" customFormat="1" ht="13.5">
      <c r="A2" s="468"/>
      <c r="B2" s="468"/>
      <c r="C2" s="468"/>
      <c r="D2" s="468"/>
      <c r="E2" s="468"/>
      <c r="F2" s="471"/>
      <c r="G2" s="468"/>
      <c r="H2" s="468"/>
      <c r="I2" s="468"/>
      <c r="J2" s="468"/>
      <c r="K2" s="468"/>
      <c r="L2" s="514"/>
      <c r="M2" s="516"/>
      <c r="N2" s="517" t="str">
        <f>IF(B2="联邦快递",""&amp;(MID(F2,1,MIN(FIND({0;1;2;3;4;5;6;7;8;9},F2&amp;"1234567890",1)-1)))&amp;"","")</f>
        <v/>
      </c>
    </row>
    <row r="3" spans="1:14" s="309" customFormat="1" ht="13.5">
      <c r="A3" s="468"/>
      <c r="B3" s="468"/>
      <c r="C3" s="468"/>
      <c r="D3" s="468"/>
      <c r="E3" s="468"/>
      <c r="F3" s="471"/>
      <c r="G3" s="468"/>
      <c r="H3" s="468"/>
      <c r="I3" s="468"/>
      <c r="J3" s="468"/>
      <c r="K3" s="468"/>
      <c r="L3" s="514"/>
      <c r="M3" s="516"/>
      <c r="N3" s="517" t="str">
        <f>IF(B3="联邦快递",""&amp;(MID(F3,1,MIN(FIND({0;1;2;3;4;5;6;7;8;9},F3&amp;"1234567890",1)-1)))&amp;"","")</f>
        <v/>
      </c>
    </row>
    <row r="4" spans="1:14" s="309" customFormat="1" ht="13.5">
      <c r="A4" s="468"/>
      <c r="B4" s="468"/>
      <c r="C4" s="468"/>
      <c r="D4" s="468"/>
      <c r="E4" s="468"/>
      <c r="F4" s="471"/>
      <c r="G4" s="468"/>
      <c r="H4" s="468"/>
      <c r="I4" s="468"/>
      <c r="J4" s="468"/>
      <c r="K4" s="468"/>
      <c r="L4" s="514"/>
      <c r="M4" s="516"/>
      <c r="N4" s="517" t="str">
        <f>IF(B4="联邦快递",""&amp;(MID(F4,1,MIN(FIND({0;1;2;3;4;5;6;7;8;9},F4&amp;"1234567890",1)-1)))&amp;"","")</f>
        <v/>
      </c>
    </row>
    <row r="5" spans="1:14" s="309" customFormat="1" ht="13.5">
      <c r="A5" s="468"/>
      <c r="B5" s="468"/>
      <c r="C5" s="468"/>
      <c r="D5" s="468"/>
      <c r="E5" s="468"/>
      <c r="F5" s="471"/>
      <c r="G5" s="468"/>
      <c r="H5" s="468"/>
      <c r="I5" s="468"/>
      <c r="J5" s="468"/>
      <c r="K5" s="468"/>
      <c r="L5" s="514"/>
      <c r="M5" s="516"/>
      <c r="N5" s="517" t="str">
        <f>IF(B5="联邦快递",""&amp;(MID(F5,1,MIN(FIND({0;1;2;3;4;5;6;7;8;9},F5&amp;"1234567890",1)-1)))&amp;"","")</f>
        <v/>
      </c>
    </row>
    <row r="6" spans="1:14" s="309" customFormat="1" ht="13.5">
      <c r="A6" s="468"/>
      <c r="B6" s="468"/>
      <c r="C6" s="468"/>
      <c r="D6" s="468"/>
      <c r="E6" s="468"/>
      <c r="F6" s="471"/>
      <c r="G6" s="468"/>
      <c r="H6" s="468"/>
      <c r="I6" s="468"/>
      <c r="J6" s="468"/>
      <c r="K6" s="468"/>
      <c r="L6" s="514"/>
      <c r="M6" s="516"/>
      <c r="N6" s="517" t="str">
        <f>IF(B6="联邦快递",""&amp;(MID(F6,1,MIN(FIND({0;1;2;3;4;5;6;7;8;9},F6&amp;"1234567890",1)-1)))&amp;"","")</f>
        <v/>
      </c>
    </row>
    <row r="7" spans="1:14" s="309" customFormat="1" ht="13.5">
      <c r="A7" s="468"/>
      <c r="B7" s="468"/>
      <c r="C7" s="468"/>
      <c r="D7" s="468"/>
      <c r="E7" s="468"/>
      <c r="F7" s="471"/>
      <c r="G7" s="468"/>
      <c r="H7" s="468"/>
      <c r="I7" s="468"/>
      <c r="J7" s="468"/>
      <c r="K7" s="468"/>
      <c r="L7" s="514"/>
      <c r="M7" s="516"/>
      <c r="N7" s="517" t="str">
        <f>IF(B7="联邦快递",""&amp;(MID(F7,1,MIN(FIND({0;1;2;3;4;5;6;7;8;9},F7&amp;"1234567890",1)-1)))&amp;"","")</f>
        <v/>
      </c>
    </row>
    <row r="8" spans="1:14" s="309" customFormat="1" ht="13.5">
      <c r="A8" s="468"/>
      <c r="B8" s="468"/>
      <c r="C8" s="468"/>
      <c r="D8" s="468"/>
      <c r="E8" s="468"/>
      <c r="F8" s="471"/>
      <c r="G8" s="468"/>
      <c r="H8" s="468"/>
      <c r="I8" s="468"/>
      <c r="J8" s="468"/>
      <c r="K8" s="468"/>
      <c r="L8" s="514"/>
      <c r="M8" s="516"/>
      <c r="N8" s="517" t="str">
        <f>IF(B8="联邦快递",""&amp;(MID(F8,1,MIN(FIND({0;1;2;3;4;5;6;7;8;9},F8&amp;"1234567890",1)-1)))&amp;"","")</f>
        <v/>
      </c>
    </row>
    <row r="9" spans="1:14" s="309" customFormat="1" ht="13.5">
      <c r="A9" s="468"/>
      <c r="B9" s="468"/>
      <c r="C9" s="468"/>
      <c r="D9" s="468"/>
      <c r="E9" s="468"/>
      <c r="F9" s="471"/>
      <c r="G9" s="468"/>
      <c r="H9" s="468"/>
      <c r="I9" s="468"/>
      <c r="J9" s="468"/>
      <c r="K9" s="468"/>
      <c r="L9" s="514"/>
      <c r="M9" s="516"/>
      <c r="N9" s="517" t="str">
        <f>IF(B9="联邦快递",""&amp;(MID(F9,1,MIN(FIND({0;1;2;3;4;5;6;7;8;9},F9&amp;"1234567890",1)-1)))&amp;"","")</f>
        <v/>
      </c>
    </row>
    <row r="10" spans="1:14" s="309" customFormat="1" ht="13.5">
      <c r="A10" s="468"/>
      <c r="B10" s="468"/>
      <c r="C10" s="468"/>
      <c r="D10" s="468"/>
      <c r="E10" s="468"/>
      <c r="F10" s="471"/>
      <c r="G10" s="468"/>
      <c r="H10" s="468"/>
      <c r="I10" s="468"/>
      <c r="J10" s="582"/>
      <c r="K10" s="468"/>
      <c r="L10" s="514"/>
      <c r="M10" s="516"/>
      <c r="N10" s="517" t="str">
        <f>IF(B10="联邦快递",""&amp;(MID(F10,1,MIN(FIND({0;1;2;3;4;5;6;7;8;9},F10&amp;"1234567890",1)-1)))&amp;"","")</f>
        <v/>
      </c>
    </row>
    <row r="11" spans="1:14" s="309" customFormat="1" ht="13.5">
      <c r="A11" s="468"/>
      <c r="B11" s="468"/>
      <c r="C11" s="468"/>
      <c r="D11" s="468"/>
      <c r="E11" s="468"/>
      <c r="F11" s="471"/>
      <c r="G11" s="468"/>
      <c r="H11" s="468"/>
      <c r="I11" s="468"/>
      <c r="J11" s="468"/>
      <c r="K11" s="468"/>
      <c r="L11" s="514"/>
      <c r="M11" s="516"/>
      <c r="N11" s="517" t="str">
        <f>IF(B11="联邦快递",""&amp;(MID(F11,1,MIN(FIND({0;1;2;3;4;5;6;7;8;9},F11&amp;"1234567890",1)-1)))&amp;"","")</f>
        <v/>
      </c>
    </row>
    <row r="12" spans="1:14" s="309" customFormat="1" ht="13.5">
      <c r="A12" s="468"/>
      <c r="B12" s="468"/>
      <c r="C12" s="468"/>
      <c r="D12" s="468"/>
      <c r="E12" s="468"/>
      <c r="F12" s="471"/>
      <c r="G12" s="468"/>
      <c r="H12" s="468"/>
      <c r="I12" s="468"/>
      <c r="J12" s="468"/>
      <c r="K12" s="468"/>
      <c r="L12" s="514"/>
      <c r="M12" s="516"/>
      <c r="N12" s="517" t="str">
        <f>IF(B12="联邦快递",""&amp;(MID(F12,1,MIN(FIND({0;1;2;3;4;5;6;7;8;9},F12&amp;"1234567890",1)-1)))&amp;"","")</f>
        <v/>
      </c>
    </row>
    <row r="13" spans="1:14" s="309" customFormat="1" ht="13.5">
      <c r="A13" s="468"/>
      <c r="B13" s="468"/>
      <c r="C13" s="468"/>
      <c r="D13" s="468"/>
      <c r="E13" s="468"/>
      <c r="F13" s="471"/>
      <c r="G13" s="468"/>
      <c r="H13" s="468"/>
      <c r="I13" s="468"/>
      <c r="J13" s="468"/>
      <c r="K13" s="468"/>
      <c r="L13" s="514"/>
      <c r="M13" s="516"/>
      <c r="N13" s="517" t="str">
        <f>IF(B13="联邦快递",""&amp;(MID(F13,1,MIN(FIND({0;1;2;3;4;5;6;7;8;9},F13&amp;"1234567890",1)-1)))&amp;"","")</f>
        <v/>
      </c>
    </row>
    <row r="14" spans="1:14" s="309" customFormat="1" ht="13.5">
      <c r="A14" s="468"/>
      <c r="B14" s="468"/>
      <c r="C14" s="468"/>
      <c r="D14" s="468"/>
      <c r="E14" s="468"/>
      <c r="F14" s="471"/>
      <c r="G14" s="468"/>
      <c r="H14" s="468"/>
      <c r="I14" s="468"/>
      <c r="J14" s="468"/>
      <c r="K14" s="468"/>
      <c r="L14" s="514"/>
      <c r="M14" s="516"/>
      <c r="N14" s="517" t="str">
        <f>IF(B14="联邦快递",""&amp;(MID(F14,1,MIN(FIND({0;1;2;3;4;5;6;7;8;9},F14&amp;"1234567890",1)-1)))&amp;"","")</f>
        <v/>
      </c>
    </row>
    <row r="15" spans="1:14" s="309" customFormat="1" ht="13.5">
      <c r="A15" s="468"/>
      <c r="B15" s="468"/>
      <c r="C15" s="468"/>
      <c r="D15" s="468"/>
      <c r="E15" s="468"/>
      <c r="F15" s="471"/>
      <c r="G15" s="468"/>
      <c r="H15" s="468"/>
      <c r="I15" s="468"/>
      <c r="J15" s="468"/>
      <c r="K15" s="468"/>
      <c r="L15" s="514"/>
      <c r="M15" s="516"/>
      <c r="N15" s="517" t="str">
        <f>IF(B15="联邦快递",""&amp;(MID(F15,1,MIN(FIND({0;1;2;3;4;5;6;7;8;9},F15&amp;"1234567890",1)-1)))&amp;"","")</f>
        <v/>
      </c>
    </row>
    <row r="16" spans="1:14" s="309" customFormat="1" ht="13.5">
      <c r="A16" s="468"/>
      <c r="B16" s="468"/>
      <c r="C16" s="468"/>
      <c r="D16" s="468"/>
      <c r="E16" s="468"/>
      <c r="F16" s="471"/>
      <c r="G16" s="468"/>
      <c r="H16" s="468"/>
      <c r="I16" s="468"/>
      <c r="J16" s="468"/>
      <c r="K16" s="468"/>
      <c r="L16" s="514"/>
      <c r="M16" s="516"/>
      <c r="N16" s="517" t="str">
        <f>IF(B16="联邦快递",""&amp;(MID(F16,1,MIN(FIND({0;1;2;3;4;5;6;7;8;9},F16&amp;"1234567890",1)-1)))&amp;"","")</f>
        <v/>
      </c>
    </row>
    <row r="17" spans="1:14" s="309" customFormat="1" ht="13.5">
      <c r="A17" s="468"/>
      <c r="B17" s="468"/>
      <c r="C17" s="468"/>
      <c r="D17" s="468"/>
      <c r="E17" s="468"/>
      <c r="F17" s="471"/>
      <c r="G17" s="468"/>
      <c r="H17" s="468"/>
      <c r="I17" s="468"/>
      <c r="J17" s="468"/>
      <c r="K17" s="468"/>
      <c r="L17" s="514"/>
      <c r="M17" s="516"/>
      <c r="N17" s="517" t="str">
        <f>IF(B17="联邦快递",""&amp;(MID(F17,1,MIN(FIND({0;1;2;3;4;5;6;7;8;9},F17&amp;"1234567890",1)-1)))&amp;"","")</f>
        <v/>
      </c>
    </row>
    <row r="18" spans="1:14" s="309" customFormat="1" ht="13.5">
      <c r="A18" s="468"/>
      <c r="B18" s="468"/>
      <c r="C18" s="468"/>
      <c r="D18" s="468"/>
      <c r="E18" s="468"/>
      <c r="F18" s="471"/>
      <c r="G18" s="468"/>
      <c r="H18" s="468"/>
      <c r="I18" s="468"/>
      <c r="J18" s="468"/>
      <c r="K18" s="468"/>
      <c r="L18" s="514"/>
      <c r="M18" s="516"/>
      <c r="N18" s="517" t="str">
        <f>IF(B18="联邦快递",""&amp;(MID(F18,1,MIN(FIND({0;1;2;3;4;5;6;7;8;9},F18&amp;"1234567890",1)-1)))&amp;"","")</f>
        <v/>
      </c>
    </row>
    <row r="19" spans="1:14" s="309" customFormat="1" ht="13.5">
      <c r="A19" s="468"/>
      <c r="B19" s="468"/>
      <c r="C19" s="468"/>
      <c r="D19" s="468"/>
      <c r="E19" s="468"/>
      <c r="F19" s="471"/>
      <c r="G19" s="468"/>
      <c r="H19" s="468"/>
      <c r="I19" s="468"/>
      <c r="J19" s="468"/>
      <c r="K19" s="468"/>
      <c r="L19" s="514"/>
      <c r="M19" s="516"/>
      <c r="N19" s="517" t="str">
        <f>IF(B19="联邦快递",""&amp;(MID(F19,1,MIN(FIND({0;1;2;3;4;5;6;7;8;9},F19&amp;"1234567890",1)-1)))&amp;"","")</f>
        <v/>
      </c>
    </row>
    <row r="20" spans="1:14" s="309" customFormat="1" ht="13.5">
      <c r="A20" s="468"/>
      <c r="B20" s="468"/>
      <c r="C20" s="468"/>
      <c r="D20" s="468"/>
      <c r="E20" s="468"/>
      <c r="F20" s="471"/>
      <c r="G20" s="468"/>
      <c r="H20" s="468"/>
      <c r="I20" s="468"/>
      <c r="J20" s="468"/>
      <c r="K20" s="468"/>
      <c r="L20" s="514"/>
      <c r="M20" s="516"/>
      <c r="N20" s="517" t="str">
        <f>IF(B20="联邦快递",""&amp;(MID(F20,1,MIN(FIND({0;1;2;3;4;5;6;7;8;9},F20&amp;"1234567890",1)-1)))&amp;"","")</f>
        <v/>
      </c>
    </row>
    <row r="21" spans="1:14" s="309" customFormat="1" ht="13.5">
      <c r="A21" s="468"/>
      <c r="B21" s="468"/>
      <c r="C21" s="468"/>
      <c r="D21" s="468"/>
      <c r="E21" s="468"/>
      <c r="F21" s="471"/>
      <c r="G21" s="468"/>
      <c r="H21" s="468"/>
      <c r="I21" s="468"/>
      <c r="J21" s="468"/>
      <c r="K21" s="468"/>
      <c r="L21" s="514"/>
      <c r="M21" s="516"/>
      <c r="N21" s="517" t="str">
        <f>IF(B21="联邦快递",""&amp;(MID(F21,1,MIN(FIND({0;1;2;3;4;5;6;7;8;9},F21&amp;"1234567890",1)-1)))&amp;"","")</f>
        <v/>
      </c>
    </row>
    <row r="22" spans="1:14" s="309" customFormat="1" ht="13.5">
      <c r="A22" s="468"/>
      <c r="B22" s="468"/>
      <c r="C22" s="468"/>
      <c r="D22" s="468"/>
      <c r="E22" s="468"/>
      <c r="F22" s="471"/>
      <c r="G22" s="468"/>
      <c r="H22" s="468"/>
      <c r="I22" s="468"/>
      <c r="J22" s="468"/>
      <c r="K22" s="468"/>
      <c r="L22" s="514"/>
      <c r="M22" s="516"/>
      <c r="N22" s="517" t="str">
        <f>IF(B22="联邦快递",""&amp;(MID(F22,1,MIN(FIND({0;1;2;3;4;5;6;7;8;9},F22&amp;"1234567890",1)-1)))&amp;"","")</f>
        <v/>
      </c>
    </row>
    <row r="23" spans="1:14" s="309" customFormat="1" ht="13.5">
      <c r="A23" s="468"/>
      <c r="B23" s="468"/>
      <c r="C23" s="468"/>
      <c r="D23" s="468"/>
      <c r="E23" s="468"/>
      <c r="F23" s="471"/>
      <c r="G23" s="468"/>
      <c r="H23" s="468"/>
      <c r="I23" s="468"/>
      <c r="J23" s="468"/>
      <c r="K23" s="468"/>
      <c r="L23" s="514"/>
      <c r="M23" s="516"/>
      <c r="N23" s="517" t="str">
        <f>IF(B23="联邦快递",""&amp;(MID(F23,1,MIN(FIND({0;1;2;3;4;5;6;7;8;9},F23&amp;"1234567890",1)-1)))&amp;"","")</f>
        <v/>
      </c>
    </row>
    <row r="24" spans="1:14" s="309" customFormat="1" ht="13.5">
      <c r="A24" s="468"/>
      <c r="B24" s="468"/>
      <c r="C24" s="468"/>
      <c r="D24" s="468"/>
      <c r="E24" s="468"/>
      <c r="F24" s="471"/>
      <c r="G24" s="468"/>
      <c r="H24" s="468"/>
      <c r="I24" s="468"/>
      <c r="J24" s="468"/>
      <c r="K24" s="468"/>
      <c r="L24" s="514"/>
      <c r="M24" s="516"/>
      <c r="N24" s="517" t="str">
        <f>IF(B24="联邦快递",""&amp;(MID(F24,1,MIN(FIND({0;1;2;3;4;5;6;7;8;9},F24&amp;"1234567890",1)-1)))&amp;"","")</f>
        <v/>
      </c>
    </row>
    <row r="25" spans="1:14" s="309" customFormat="1" ht="13.5">
      <c r="A25" s="468"/>
      <c r="B25" s="468"/>
      <c r="C25" s="468"/>
      <c r="D25" s="468"/>
      <c r="E25" s="468"/>
      <c r="F25" s="471"/>
      <c r="G25" s="468"/>
      <c r="H25" s="468"/>
      <c r="I25" s="468"/>
      <c r="J25" s="468"/>
      <c r="K25" s="468"/>
      <c r="L25" s="514"/>
      <c r="M25" s="516"/>
      <c r="N25" s="517" t="str">
        <f>IF(B25="联邦快递",""&amp;(MID(F25,1,MIN(FIND({0;1;2;3;4;5;6;7;8;9},F25&amp;"1234567890",1)-1)))&amp;"","")</f>
        <v/>
      </c>
    </row>
    <row r="26" spans="1:14" s="309" customFormat="1" ht="13.5">
      <c r="A26" s="468"/>
      <c r="B26" s="468"/>
      <c r="C26" s="468"/>
      <c r="D26" s="468"/>
      <c r="E26" s="468"/>
      <c r="F26" s="471"/>
      <c r="G26" s="468"/>
      <c r="H26" s="468"/>
      <c r="I26" s="468"/>
      <c r="J26" s="468"/>
      <c r="K26" s="468"/>
      <c r="L26" s="514"/>
      <c r="M26" s="516"/>
      <c r="N26" s="517" t="str">
        <f>IF(B26="联邦快递",""&amp;(MID(F26,1,MIN(FIND({0;1;2;3;4;5;6;7;8;9},F26&amp;"1234567890",1)-1)))&amp;"","")</f>
        <v/>
      </c>
    </row>
    <row r="27" spans="1:14" s="309" customFormat="1" ht="13.5">
      <c r="A27" s="468"/>
      <c r="B27" s="468"/>
      <c r="C27" s="468"/>
      <c r="D27" s="468"/>
      <c r="E27" s="468"/>
      <c r="F27" s="471"/>
      <c r="G27" s="468"/>
      <c r="H27" s="468"/>
      <c r="I27" s="468"/>
      <c r="J27" s="468"/>
      <c r="K27" s="468"/>
      <c r="L27" s="514"/>
      <c r="M27" s="516"/>
      <c r="N27" s="517" t="str">
        <f>IF(B27="联邦快递",""&amp;(MID(F27,1,MIN(FIND({0;1;2;3;4;5;6;7;8;9},F27&amp;"1234567890",1)-1)))&amp;"","")</f>
        <v/>
      </c>
    </row>
    <row r="28" spans="1:14" s="309" customFormat="1" ht="13.5">
      <c r="A28" s="468"/>
      <c r="B28" s="468"/>
      <c r="C28" s="468"/>
      <c r="D28" s="468"/>
      <c r="E28" s="468"/>
      <c r="F28" s="471"/>
      <c r="G28" s="468"/>
      <c r="H28" s="468"/>
      <c r="I28" s="468"/>
      <c r="J28" s="468"/>
      <c r="K28" s="468"/>
      <c r="L28" s="514"/>
      <c r="M28" s="516"/>
      <c r="N28" s="517" t="str">
        <f>IF(B28="联邦快递",""&amp;(MID(F28,1,MIN(FIND({0;1;2;3;4;5;6;7;8;9},F28&amp;"1234567890",1)-1)))&amp;"","")</f>
        <v/>
      </c>
    </row>
    <row r="29" spans="1:14" s="309" customFormat="1" ht="13.5">
      <c r="A29" s="468"/>
      <c r="B29" s="468"/>
      <c r="C29" s="468"/>
      <c r="D29" s="468"/>
      <c r="E29" s="468"/>
      <c r="F29" s="471"/>
      <c r="G29" s="468"/>
      <c r="H29" s="468"/>
      <c r="I29" s="468"/>
      <c r="J29" s="468"/>
      <c r="K29" s="468"/>
      <c r="L29" s="514"/>
      <c r="M29" s="516"/>
      <c r="N29" s="517" t="str">
        <f>IF(B29="联邦快递",""&amp;(MID(F29,1,MIN(FIND({0;1;2;3;4;5;6;7;8;9},F29&amp;"1234567890",1)-1)))&amp;"","")</f>
        <v/>
      </c>
    </row>
    <row r="30" spans="1:14" s="309" customFormat="1" ht="13.5">
      <c r="A30" s="468"/>
      <c r="B30" s="468"/>
      <c r="C30" s="468"/>
      <c r="D30" s="468"/>
      <c r="E30" s="468"/>
      <c r="F30" s="471"/>
      <c r="G30" s="468"/>
      <c r="H30" s="468"/>
      <c r="I30" s="468"/>
      <c r="J30" s="468"/>
      <c r="K30" s="468"/>
      <c r="L30" s="514"/>
      <c r="M30" s="516"/>
      <c r="N30" s="517" t="str">
        <f>IF(B30="联邦快递",""&amp;(MID(F30,1,MIN(FIND({0;1;2;3;4;5;6;7;8;9},F30&amp;"1234567890",1)-1)))&amp;"","")</f>
        <v/>
      </c>
    </row>
    <row r="31" spans="1:14" s="309" customFormat="1" ht="13.5">
      <c r="A31" s="468"/>
      <c r="B31" s="468"/>
      <c r="C31" s="468"/>
      <c r="D31" s="468"/>
      <c r="E31" s="468"/>
      <c r="F31" s="471"/>
      <c r="G31" s="468"/>
      <c r="H31" s="468"/>
      <c r="I31" s="468"/>
      <c r="J31" s="468"/>
      <c r="K31" s="468"/>
      <c r="L31" s="514"/>
      <c r="M31" s="516"/>
      <c r="N31" s="517" t="str">
        <f>IF(B31="联邦快递",""&amp;(MID(F31,1,MIN(FIND({0;1;2;3;4;5;6;7;8;9},F31&amp;"1234567890",1)-1)))&amp;"","")</f>
        <v/>
      </c>
    </row>
    <row r="32" spans="1:14" s="309" customFormat="1" ht="13.5">
      <c r="A32" s="468"/>
      <c r="B32" s="468"/>
      <c r="C32" s="468"/>
      <c r="D32" s="468"/>
      <c r="E32" s="468"/>
      <c r="F32" s="471"/>
      <c r="G32" s="468"/>
      <c r="H32" s="468"/>
      <c r="I32" s="468"/>
      <c r="J32" s="468"/>
      <c r="K32" s="468"/>
      <c r="L32" s="514"/>
      <c r="M32" s="516"/>
      <c r="N32" s="517" t="str">
        <f>IF(B32="联邦快递",""&amp;(MID(F32,1,MIN(FIND({0;1;2;3;4;5;6;7;8;9},F32&amp;"1234567890",1)-1)))&amp;"","")</f>
        <v/>
      </c>
    </row>
    <row r="33" spans="1:14" s="309" customFormat="1" ht="13.5">
      <c r="A33" s="468"/>
      <c r="B33" s="468"/>
      <c r="C33" s="468"/>
      <c r="D33" s="468"/>
      <c r="E33" s="468"/>
      <c r="F33" s="471"/>
      <c r="G33" s="468"/>
      <c r="H33" s="468"/>
      <c r="I33" s="468"/>
      <c r="J33" s="468"/>
      <c r="K33" s="468"/>
      <c r="L33" s="514"/>
      <c r="M33" s="516"/>
      <c r="N33" s="517" t="str">
        <f>IF(B33="联邦快递",""&amp;(MID(F33,1,MIN(FIND({0;1;2;3;4;5;6;7;8;9},F33&amp;"1234567890",1)-1)))&amp;"","")</f>
        <v/>
      </c>
    </row>
    <row r="34" spans="1:14" s="309" customFormat="1" ht="13.5">
      <c r="A34" s="468"/>
      <c r="B34" s="468"/>
      <c r="C34" s="468"/>
      <c r="D34" s="468"/>
      <c r="E34" s="468"/>
      <c r="F34" s="471"/>
      <c r="G34" s="468"/>
      <c r="H34" s="468"/>
      <c r="I34" s="468"/>
      <c r="J34" s="468"/>
      <c r="K34" s="468"/>
      <c r="L34" s="514"/>
      <c r="M34" s="516"/>
      <c r="N34" s="517" t="str">
        <f>IF(B34="联邦快递",""&amp;(MID(F34,1,MIN(FIND({0;1;2;3;4;5;6;7;8;9},F34&amp;"1234567890",1)-1)))&amp;"","")</f>
        <v/>
      </c>
    </row>
    <row r="35" spans="1:14" s="309" customFormat="1" ht="13.5">
      <c r="A35" s="468"/>
      <c r="B35" s="468"/>
      <c r="C35" s="468"/>
      <c r="D35" s="468"/>
      <c r="E35" s="468"/>
      <c r="F35" s="471"/>
      <c r="G35" s="468"/>
      <c r="H35" s="468"/>
      <c r="I35" s="468"/>
      <c r="J35" s="468"/>
      <c r="K35" s="468"/>
      <c r="L35" s="514"/>
      <c r="M35" s="516"/>
      <c r="N35" s="517" t="str">
        <f>IF(B35="联邦快递",""&amp;(MID(F35,1,MIN(FIND({0;1;2;3;4;5;6;7;8;9},F35&amp;"1234567890",1)-1)))&amp;"","")</f>
        <v/>
      </c>
    </row>
    <row r="36" spans="1:14" s="309" customFormat="1" ht="13.5">
      <c r="A36" s="468"/>
      <c r="B36" s="468"/>
      <c r="C36" s="468"/>
      <c r="D36" s="468"/>
      <c r="E36" s="468"/>
      <c r="F36" s="471"/>
      <c r="G36" s="468"/>
      <c r="H36" s="468"/>
      <c r="I36" s="468"/>
      <c r="J36" s="468"/>
      <c r="K36" s="468"/>
      <c r="L36" s="514"/>
      <c r="M36" s="516"/>
      <c r="N36" s="517" t="str">
        <f>IF(B36="联邦快递",""&amp;(MID(F36,1,MIN(FIND({0;1;2;3;4;5;6;7;8;9},F36&amp;"1234567890",1)-1)))&amp;"","")</f>
        <v/>
      </c>
    </row>
    <row r="37" spans="1:14" s="309" customFormat="1" ht="13.5">
      <c r="A37" s="468"/>
      <c r="B37" s="468"/>
      <c r="C37" s="468"/>
      <c r="D37" s="468"/>
      <c r="E37" s="468"/>
      <c r="F37" s="471"/>
      <c r="G37" s="468"/>
      <c r="H37" s="468"/>
      <c r="I37" s="468"/>
      <c r="J37" s="468"/>
      <c r="K37" s="468"/>
      <c r="L37" s="514"/>
      <c r="M37" s="516"/>
      <c r="N37" s="517" t="str">
        <f>IF(B37="联邦快递",""&amp;(MID(F37,1,MIN(FIND({0;1;2;3;4;5;6;7;8;9},F37&amp;"1234567890",1)-1)))&amp;"","")</f>
        <v/>
      </c>
    </row>
    <row r="38" spans="1:14" s="309" customFormat="1" ht="13.5">
      <c r="A38" s="468"/>
      <c r="B38" s="468"/>
      <c r="C38" s="468"/>
      <c r="D38" s="468"/>
      <c r="E38" s="468"/>
      <c r="F38" s="471"/>
      <c r="G38" s="468"/>
      <c r="H38" s="468"/>
      <c r="I38" s="468"/>
      <c r="J38" s="468"/>
      <c r="K38" s="468"/>
      <c r="L38" s="514"/>
      <c r="M38" s="516"/>
      <c r="N38" s="517" t="str">
        <f>IF(B38="联邦快递",""&amp;(MID(F38,1,MIN(FIND({0;1;2;3;4;5;6;7;8;9},F38&amp;"1234567890",1)-1)))&amp;"","")</f>
        <v/>
      </c>
    </row>
    <row r="39" spans="1:14" s="309" customFormat="1" ht="13.5">
      <c r="A39" s="468"/>
      <c r="B39" s="468"/>
      <c r="C39" s="468"/>
      <c r="D39" s="468"/>
      <c r="E39" s="468"/>
      <c r="F39" s="471"/>
      <c r="G39" s="468"/>
      <c r="H39" s="468"/>
      <c r="I39" s="468"/>
      <c r="J39" s="468"/>
      <c r="K39" s="468"/>
      <c r="L39" s="514"/>
      <c r="M39" s="516"/>
      <c r="N39" s="517" t="str">
        <f>IF(B39="联邦快递",""&amp;(MID(F39,1,MIN(FIND({0;1;2;3;4;5;6;7;8;9},F39&amp;"1234567890",1)-1)))&amp;"","")</f>
        <v/>
      </c>
    </row>
    <row r="40" spans="1:14" s="309" customFormat="1" ht="13.5">
      <c r="A40" s="468"/>
      <c r="B40" s="468"/>
      <c r="C40" s="468"/>
      <c r="D40" s="468"/>
      <c r="E40" s="468"/>
      <c r="F40" s="471"/>
      <c r="G40" s="468"/>
      <c r="H40" s="468"/>
      <c r="I40" s="468"/>
      <c r="J40" s="468"/>
      <c r="K40" s="468"/>
      <c r="L40" s="514"/>
      <c r="M40" s="516"/>
      <c r="N40" s="517" t="str">
        <f>IF(B40="联邦快递",""&amp;(MID(F40,1,MIN(FIND({0;1;2;3;4;5;6;7;8;9},F40&amp;"1234567890",1)-1)))&amp;"","")</f>
        <v/>
      </c>
    </row>
    <row r="41" spans="1:14" s="309" customFormat="1" ht="13.5">
      <c r="A41" s="468"/>
      <c r="B41" s="468"/>
      <c r="C41" s="468"/>
      <c r="D41" s="468"/>
      <c r="E41" s="468"/>
      <c r="F41" s="471"/>
      <c r="G41" s="468"/>
      <c r="H41" s="468"/>
      <c r="I41" s="468"/>
      <c r="J41" s="468"/>
      <c r="K41" s="468"/>
      <c r="L41" s="514"/>
      <c r="M41" s="516"/>
      <c r="N41" s="517" t="str">
        <f>IF(B41="联邦快递",""&amp;(MID(F41,1,MIN(FIND({0;1;2;3;4;5;6;7;8;9},F41&amp;"1234567890",1)-1)))&amp;"","")</f>
        <v/>
      </c>
    </row>
    <row r="42" spans="1:14" s="309" customFormat="1" ht="13.5">
      <c r="A42" s="468"/>
      <c r="B42" s="468"/>
      <c r="C42" s="468"/>
      <c r="D42" s="468"/>
      <c r="E42" s="468"/>
      <c r="F42" s="471"/>
      <c r="G42" s="468"/>
      <c r="H42" s="468"/>
      <c r="I42" s="468"/>
      <c r="J42" s="468"/>
      <c r="K42" s="468"/>
      <c r="L42" s="514"/>
      <c r="M42" s="516"/>
      <c r="N42" s="517" t="str">
        <f>IF(B42="联邦快递",""&amp;(MID(F42,1,MIN(FIND({0;1;2;3;4;5;6;7;8;9},F42&amp;"1234567890",1)-1)))&amp;"","")</f>
        <v/>
      </c>
    </row>
    <row r="43" spans="1:14" s="309" customFormat="1" ht="13.5">
      <c r="A43" s="468"/>
      <c r="B43" s="468"/>
      <c r="C43" s="468"/>
      <c r="D43" s="468"/>
      <c r="E43" s="468"/>
      <c r="F43" s="471"/>
      <c r="G43" s="468"/>
      <c r="H43" s="468"/>
      <c r="I43" s="468"/>
      <c r="J43" s="468"/>
      <c r="K43" s="468"/>
      <c r="L43" s="514"/>
      <c r="M43" s="516"/>
      <c r="N43" s="517" t="str">
        <f>IF(B43="联邦快递",""&amp;(MID(F43,1,MIN(FIND({0;1;2;3;4;5;6;7;8;9},F43&amp;"1234567890",1)-1)))&amp;"","")</f>
        <v/>
      </c>
    </row>
    <row r="44" spans="1:14" s="309" customFormat="1" ht="13.5">
      <c r="A44" s="468"/>
      <c r="B44" s="468"/>
      <c r="C44" s="468"/>
      <c r="D44" s="468"/>
      <c r="E44" s="468"/>
      <c r="F44" s="471"/>
      <c r="G44" s="468"/>
      <c r="H44" s="468"/>
      <c r="I44" s="468"/>
      <c r="J44" s="468"/>
      <c r="K44" s="468"/>
      <c r="L44" s="514"/>
      <c r="M44" s="516"/>
      <c r="N44" s="517" t="str">
        <f>IF(B44="联邦快递",""&amp;(MID(F44,1,MIN(FIND({0;1;2;3;4;5;6;7;8;9},F44&amp;"1234567890",1)-1)))&amp;"","")</f>
        <v/>
      </c>
    </row>
    <row r="45" spans="1:14" s="309" customFormat="1" ht="13.5">
      <c r="A45" s="468"/>
      <c r="B45" s="468"/>
      <c r="C45" s="468"/>
      <c r="D45" s="468"/>
      <c r="E45" s="468"/>
      <c r="F45" s="471"/>
      <c r="G45" s="468"/>
      <c r="H45" s="468"/>
      <c r="I45" s="468"/>
      <c r="J45" s="468"/>
      <c r="K45" s="468"/>
      <c r="L45" s="514"/>
      <c r="M45" s="516"/>
      <c r="N45" s="517" t="str">
        <f>IF(B45="联邦快递",""&amp;(MID(F45,1,MIN(FIND({0;1;2;3;4;5;6;7;8;9},F45&amp;"1234567890",1)-1)))&amp;"","")</f>
        <v/>
      </c>
    </row>
    <row r="46" spans="1:14" s="309" customFormat="1" ht="13.5">
      <c r="A46" s="468"/>
      <c r="B46" s="468"/>
      <c r="C46" s="468"/>
      <c r="D46" s="468"/>
      <c r="E46" s="468"/>
      <c r="F46" s="471"/>
      <c r="G46" s="468"/>
      <c r="H46" s="468"/>
      <c r="I46" s="468"/>
      <c r="J46" s="468"/>
      <c r="K46" s="468"/>
      <c r="L46" s="514"/>
      <c r="M46" s="516"/>
      <c r="N46" s="517" t="str">
        <f>IF(B46="联邦快递",""&amp;(MID(F46,1,MIN(FIND({0;1;2;3;4;5;6;7;8;9},F46&amp;"1234567890",1)-1)))&amp;"","")</f>
        <v/>
      </c>
    </row>
    <row r="47" spans="1:14" s="309" customFormat="1" ht="13.5">
      <c r="A47" s="468"/>
      <c r="B47" s="468"/>
      <c r="C47" s="468"/>
      <c r="D47" s="468"/>
      <c r="E47" s="468"/>
      <c r="F47" s="471"/>
      <c r="G47" s="468"/>
      <c r="H47" s="468"/>
      <c r="I47" s="468"/>
      <c r="J47" s="468"/>
      <c r="K47" s="468"/>
      <c r="L47" s="514"/>
      <c r="M47" s="516"/>
      <c r="N47" s="517" t="str">
        <f>IF(B47="联邦快递",""&amp;(MID(F47,1,MIN(FIND({0;1;2;3;4;5;6;7;8;9},F47&amp;"1234567890",1)-1)))&amp;"","")</f>
        <v/>
      </c>
    </row>
    <row r="48" spans="1:14" s="309" customFormat="1" ht="13.5">
      <c r="A48" s="468"/>
      <c r="B48" s="468"/>
      <c r="C48" s="468"/>
      <c r="D48" s="468"/>
      <c r="E48" s="468"/>
      <c r="F48" s="471"/>
      <c r="G48" s="468"/>
      <c r="H48" s="468"/>
      <c r="I48" s="468"/>
      <c r="J48" s="468"/>
      <c r="K48" s="468"/>
      <c r="L48" s="514"/>
      <c r="M48" s="516"/>
      <c r="N48" s="517" t="str">
        <f>IF(B48="联邦快递",""&amp;(MID(F48,1,MIN(FIND({0;1;2;3;4;5;6;7;8;9},F48&amp;"1234567890",1)-1)))&amp;"","")</f>
        <v/>
      </c>
    </row>
    <row r="49" spans="1:14" s="309" customFormat="1" ht="13.5">
      <c r="A49" s="468"/>
      <c r="B49" s="468"/>
      <c r="C49" s="468"/>
      <c r="D49" s="468"/>
      <c r="E49" s="468"/>
      <c r="F49" s="471"/>
      <c r="G49" s="468"/>
      <c r="H49" s="468"/>
      <c r="I49" s="468"/>
      <c r="J49" s="468"/>
      <c r="K49" s="468"/>
      <c r="L49" s="514"/>
      <c r="M49" s="516"/>
      <c r="N49" s="517" t="str">
        <f>IF(B49="联邦快递",""&amp;(MID(F49,1,MIN(FIND({0;1;2;3;4;5;6;7;8;9},F49&amp;"1234567890",1)-1)))&amp;"","")</f>
        <v/>
      </c>
    </row>
    <row r="50" spans="1:14" s="309" customFormat="1" ht="13.5">
      <c r="A50" s="468"/>
      <c r="B50" s="468"/>
      <c r="C50" s="468"/>
      <c r="D50" s="468"/>
      <c r="E50" s="468"/>
      <c r="F50" s="471"/>
      <c r="G50" s="468"/>
      <c r="H50" s="468"/>
      <c r="I50" s="468"/>
      <c r="J50" s="468"/>
      <c r="K50" s="468"/>
      <c r="L50" s="514"/>
      <c r="M50" s="516"/>
      <c r="N50" s="517" t="str">
        <f>IF(B50="联邦快递",""&amp;(MID(F50,1,MIN(FIND({0;1;2;3;4;5;6;7;8;9},F50&amp;"1234567890",1)-1)))&amp;"","")</f>
        <v/>
      </c>
    </row>
    <row r="51" spans="1:14" s="309" customFormat="1" ht="13.5">
      <c r="A51" s="468"/>
      <c r="B51" s="468"/>
      <c r="C51" s="468"/>
      <c r="D51" s="468"/>
      <c r="E51" s="468"/>
      <c r="F51" s="471"/>
      <c r="G51" s="468"/>
      <c r="H51" s="468"/>
      <c r="I51" s="468"/>
      <c r="J51" s="468"/>
      <c r="K51" s="468"/>
      <c r="L51" s="514"/>
      <c r="M51" s="516"/>
      <c r="N51" s="517" t="str">
        <f>IF(B51="联邦快递",""&amp;(MID(F51,1,MIN(FIND({0;1;2;3;4;5;6;7;8;9},F51&amp;"1234567890",1)-1)))&amp;"","")</f>
        <v/>
      </c>
    </row>
    <row r="52" spans="1:14" s="309" customFormat="1" ht="13.5">
      <c r="A52" s="468"/>
      <c r="B52" s="468"/>
      <c r="C52" s="468"/>
      <c r="D52" s="468"/>
      <c r="E52" s="468"/>
      <c r="F52" s="471"/>
      <c r="G52" s="468"/>
      <c r="H52" s="468"/>
      <c r="I52" s="468"/>
      <c r="J52" s="468"/>
      <c r="K52" s="468"/>
      <c r="L52" s="514"/>
      <c r="M52" s="516"/>
      <c r="N52" s="517" t="str">
        <f>IF(B52="联邦快递",""&amp;(MID(F52,1,MIN(FIND({0;1;2;3;4;5;6;7;8;9},F52&amp;"1234567890",1)-1)))&amp;"","")</f>
        <v/>
      </c>
    </row>
    <row r="53" spans="1:14" s="309" customFormat="1" ht="13.5">
      <c r="A53" s="468"/>
      <c r="B53" s="468"/>
      <c r="C53" s="468"/>
      <c r="D53" s="468"/>
      <c r="E53" s="468"/>
      <c r="F53" s="471"/>
      <c r="G53" s="468"/>
      <c r="H53" s="468"/>
      <c r="I53" s="468"/>
      <c r="J53" s="468"/>
      <c r="K53" s="468"/>
      <c r="L53" s="514"/>
      <c r="M53" s="516"/>
      <c r="N53" s="517" t="str">
        <f>IF(B53="联邦快递",""&amp;(MID(F53,1,MIN(FIND({0;1;2;3;4;5;6;7;8;9},F53&amp;"1234567890",1)-1)))&amp;"","")</f>
        <v/>
      </c>
    </row>
    <row r="54" spans="1:14" s="309" customFormat="1" ht="13.5">
      <c r="A54" s="468"/>
      <c r="B54" s="468"/>
      <c r="C54" s="468"/>
      <c r="D54" s="468"/>
      <c r="E54" s="468"/>
      <c r="F54" s="471"/>
      <c r="G54" s="468"/>
      <c r="H54" s="468"/>
      <c r="I54" s="468"/>
      <c r="J54" s="468"/>
      <c r="K54" s="468"/>
      <c r="L54" s="514"/>
      <c r="M54" s="516"/>
      <c r="N54" s="517" t="str">
        <f>IF(B54="联邦快递",""&amp;(MID(F54,1,MIN(FIND({0;1;2;3;4;5;6;7;8;9},F54&amp;"1234567890",1)-1)))&amp;"","")</f>
        <v/>
      </c>
    </row>
    <row r="55" spans="1:14" s="309" customFormat="1" ht="13.5">
      <c r="A55" s="468"/>
      <c r="B55" s="468"/>
      <c r="C55" s="468"/>
      <c r="D55" s="468"/>
      <c r="E55" s="468"/>
      <c r="F55" s="471"/>
      <c r="G55" s="468"/>
      <c r="H55" s="468"/>
      <c r="I55" s="468"/>
      <c r="J55" s="468"/>
      <c r="K55" s="468"/>
      <c r="L55" s="514"/>
      <c r="M55" s="516"/>
      <c r="N55" s="517" t="str">
        <f>IF(B55="联邦快递",""&amp;(MID(F55,1,MIN(FIND({0;1;2;3;4;5;6;7;8;9},F55&amp;"1234567890",1)-1)))&amp;"","")</f>
        <v/>
      </c>
    </row>
    <row r="56" spans="1:14" s="309" customFormat="1" ht="13.5">
      <c r="A56" s="468"/>
      <c r="B56" s="468"/>
      <c r="C56" s="468"/>
      <c r="D56" s="468"/>
      <c r="E56" s="468"/>
      <c r="F56" s="471"/>
      <c r="G56" s="468"/>
      <c r="H56" s="468"/>
      <c r="I56" s="468"/>
      <c r="J56" s="468"/>
      <c r="K56" s="468"/>
      <c r="L56" s="514"/>
      <c r="M56" s="516"/>
      <c r="N56" s="517" t="str">
        <f>IF(B56="联邦快递",""&amp;(MID(F56,1,MIN(FIND({0;1;2;3;4;5;6;7;8;9},F56&amp;"1234567890",1)-1)))&amp;"","")</f>
        <v/>
      </c>
    </row>
    <row r="57" spans="1:14" s="309" customFormat="1" ht="13.5">
      <c r="A57" s="468"/>
      <c r="B57" s="468"/>
      <c r="C57" s="468"/>
      <c r="D57" s="468"/>
      <c r="E57" s="468"/>
      <c r="F57" s="471"/>
      <c r="G57" s="468"/>
      <c r="H57" s="468"/>
      <c r="I57" s="468"/>
      <c r="J57" s="468"/>
      <c r="K57" s="468"/>
      <c r="L57" s="514"/>
      <c r="M57" s="516"/>
      <c r="N57" s="517" t="str">
        <f>IF(B57="联邦快递",""&amp;(MID(F57,1,MIN(FIND({0;1;2;3;4;5;6;7;8;9},F57&amp;"1234567890",1)-1)))&amp;"","")</f>
        <v/>
      </c>
    </row>
    <row r="58" spans="1:14" s="309" customFormat="1" ht="13.5">
      <c r="A58" s="468"/>
      <c r="B58" s="468"/>
      <c r="C58" s="468"/>
      <c r="D58" s="468"/>
      <c r="E58" s="468"/>
      <c r="F58" s="471"/>
      <c r="G58" s="468"/>
      <c r="H58" s="468"/>
      <c r="I58" s="468"/>
      <c r="J58" s="468"/>
      <c r="K58" s="468"/>
      <c r="L58" s="514"/>
      <c r="M58" s="516"/>
      <c r="N58" s="517" t="str">
        <f>IF(B58="联邦快递",""&amp;(MID(F58,1,MIN(FIND({0;1;2;3;4;5;6;7;8;9},F58&amp;"1234567890",1)-1)))&amp;"","")</f>
        <v/>
      </c>
    </row>
    <row r="59" spans="1:14" s="309" customFormat="1" ht="13.5">
      <c r="A59" s="468"/>
      <c r="B59" s="468"/>
      <c r="C59" s="468"/>
      <c r="D59" s="468"/>
      <c r="E59" s="468"/>
      <c r="F59" s="471"/>
      <c r="G59" s="468"/>
      <c r="H59" s="468"/>
      <c r="I59" s="468"/>
      <c r="J59" s="468"/>
      <c r="K59" s="468"/>
      <c r="L59" s="514"/>
      <c r="M59" s="516"/>
      <c r="N59" s="517" t="str">
        <f>IF(B59="联邦快递",""&amp;(MID(F59,1,MIN(FIND({0;1;2;3;4;5;6;7;8;9},F59&amp;"1234567890",1)-1)))&amp;"","")</f>
        <v/>
      </c>
    </row>
    <row r="60" spans="1:14" s="309" customFormat="1" ht="13.5">
      <c r="A60" s="468"/>
      <c r="B60" s="468"/>
      <c r="C60" s="468"/>
      <c r="D60" s="468"/>
      <c r="E60" s="468"/>
      <c r="F60" s="471"/>
      <c r="G60" s="468"/>
      <c r="H60" s="468"/>
      <c r="I60" s="468"/>
      <c r="J60" s="468"/>
      <c r="K60" s="468"/>
      <c r="L60" s="514"/>
      <c r="M60" s="516"/>
      <c r="N60" s="517" t="str">
        <f>IF(B60="联邦快递",""&amp;(MID(F60,1,MIN(FIND({0;1;2;3;4;5;6;7;8;9},F60&amp;"1234567890",1)-1)))&amp;"","")</f>
        <v/>
      </c>
    </row>
    <row r="61" spans="1:14" s="309" customFormat="1" ht="13.5">
      <c r="A61" s="468"/>
      <c r="B61" s="468"/>
      <c r="C61" s="468"/>
      <c r="D61" s="468"/>
      <c r="E61" s="468"/>
      <c r="F61" s="471"/>
      <c r="G61" s="468"/>
      <c r="H61" s="468"/>
      <c r="I61" s="468"/>
      <c r="J61" s="468"/>
      <c r="K61" s="468"/>
      <c r="L61" s="514"/>
      <c r="M61" s="516"/>
      <c r="N61" s="517" t="str">
        <f>IF(B61="联邦快递",""&amp;(MID(F61,1,MIN(FIND({0;1;2;3;4;5;6;7;8;9},F61&amp;"1234567890",1)-1)))&amp;"","")</f>
        <v/>
      </c>
    </row>
    <row r="62" spans="1:14" s="309" customFormat="1" ht="13.5">
      <c r="A62" s="468"/>
      <c r="B62" s="468"/>
      <c r="C62" s="468"/>
      <c r="D62" s="468"/>
      <c r="E62" s="468"/>
      <c r="F62" s="471"/>
      <c r="G62" s="468"/>
      <c r="H62" s="468"/>
      <c r="I62" s="468"/>
      <c r="J62" s="468"/>
      <c r="K62" s="468"/>
      <c r="L62" s="514"/>
      <c r="M62" s="516"/>
      <c r="N62" s="517" t="str">
        <f>IF(B62="联邦快递",""&amp;(MID(F62,1,MIN(FIND({0;1;2;3;4;5;6;7;8;9},F62&amp;"1234567890",1)-1)))&amp;"","")</f>
        <v/>
      </c>
    </row>
    <row r="63" spans="1:14" s="309" customFormat="1" ht="13.5">
      <c r="A63" s="468"/>
      <c r="B63" s="468"/>
      <c r="C63" s="468"/>
      <c r="D63" s="468"/>
      <c r="E63" s="468"/>
      <c r="F63" s="471"/>
      <c r="G63" s="468"/>
      <c r="H63" s="468"/>
      <c r="I63" s="468"/>
      <c r="J63" s="468"/>
      <c r="K63" s="468"/>
      <c r="L63" s="514"/>
      <c r="M63" s="516"/>
      <c r="N63" s="517" t="str">
        <f>IF(B63="联邦快递",""&amp;(MID(F63,1,MIN(FIND({0;1;2;3;4;5;6;7;8;9},F63&amp;"1234567890",1)-1)))&amp;"","")</f>
        <v/>
      </c>
    </row>
    <row r="64" spans="1:14" ht="14.25">
      <c r="A64" s="468"/>
      <c r="B64" s="468"/>
      <c r="C64" s="468"/>
      <c r="D64" s="468"/>
      <c r="E64" s="468"/>
      <c r="F64" s="471"/>
      <c r="G64" s="468"/>
      <c r="H64" s="468"/>
      <c r="I64" s="468"/>
      <c r="J64" s="468"/>
      <c r="K64" s="468"/>
      <c r="L64" s="514"/>
      <c r="M64" s="516"/>
      <c r="N64" s="517" t="str">
        <f>IF(B64="联邦快递",""&amp;(MID(F64,1,MIN(FIND({0;1;2;3;4;5;6;7;8;9},F64&amp;"1234567890",1)-1)))&amp;"","")</f>
        <v/>
      </c>
    </row>
    <row r="65" spans="1:14" ht="14.25">
      <c r="A65" s="468"/>
      <c r="B65" s="468"/>
      <c r="C65" s="468"/>
      <c r="D65" s="468"/>
      <c r="E65" s="468"/>
      <c r="F65" s="471"/>
      <c r="G65" s="468"/>
      <c r="H65" s="468"/>
      <c r="I65" s="468"/>
      <c r="J65" s="468"/>
      <c r="K65" s="468"/>
      <c r="L65" s="514"/>
      <c r="M65" s="516"/>
      <c r="N65" s="517" t="str">
        <f>IF(B65="联邦快递",""&amp;(MID(F65,1,MIN(FIND({0;1;2;3;4;5;6;7;8;9},F65&amp;"1234567890",1)-1)))&amp;"","")</f>
        <v/>
      </c>
    </row>
    <row r="66" spans="1:14" ht="14.25">
      <c r="A66" s="468"/>
      <c r="B66" s="468"/>
      <c r="C66" s="468"/>
      <c r="D66" s="468"/>
      <c r="E66" s="468"/>
      <c r="F66" s="471"/>
      <c r="G66" s="468"/>
      <c r="H66" s="468"/>
      <c r="I66" s="468"/>
      <c r="J66" s="468"/>
      <c r="K66" s="468"/>
      <c r="L66" s="514"/>
      <c r="M66" s="516"/>
      <c r="N66" s="517" t="str">
        <f>IF(B66="联邦快递",""&amp;(MID(F66,1,MIN(FIND({0;1;2;3;4;5;6;7;8;9},F66&amp;"1234567890",1)-1)))&amp;"","")</f>
        <v/>
      </c>
    </row>
    <row r="67" spans="1:14" ht="14.25">
      <c r="A67" s="468"/>
      <c r="B67" s="468"/>
      <c r="C67" s="468"/>
      <c r="D67" s="468"/>
      <c r="E67" s="468"/>
      <c r="F67" s="471"/>
      <c r="G67" s="468"/>
      <c r="H67" s="468"/>
      <c r="I67" s="468"/>
      <c r="J67" s="468"/>
      <c r="K67" s="468"/>
      <c r="L67" s="514"/>
      <c r="M67" s="516"/>
      <c r="N67" s="517" t="str">
        <f>IF(B67="联邦快递",""&amp;(MID(F67,1,MIN(FIND({0;1;2;3;4;5;6;7;8;9},F67&amp;"1234567890",1)-1)))&amp;"","")</f>
        <v/>
      </c>
    </row>
    <row r="68" spans="1:14" ht="14.25">
      <c r="A68" s="468"/>
      <c r="B68" s="468"/>
      <c r="C68" s="468"/>
      <c r="D68" s="468"/>
      <c r="E68" s="468"/>
      <c r="F68" s="471"/>
      <c r="G68" s="468"/>
      <c r="H68" s="468"/>
      <c r="I68" s="468"/>
      <c r="J68" s="468"/>
      <c r="K68" s="468"/>
      <c r="L68" s="514"/>
      <c r="M68" s="516"/>
      <c r="N68" s="517" t="str">
        <f>IF(B68="联邦快递",""&amp;(MID(F68,1,MIN(FIND({0;1;2;3;4;5;6;7;8;9},F68&amp;"1234567890",1)-1)))&amp;"","")</f>
        <v/>
      </c>
    </row>
    <row r="69" spans="1:14" ht="14.25">
      <c r="A69" s="468"/>
      <c r="B69" s="468"/>
      <c r="C69" s="468"/>
      <c r="D69" s="468"/>
      <c r="E69" s="468"/>
      <c r="F69" s="471"/>
      <c r="G69" s="468"/>
      <c r="H69" s="468"/>
      <c r="I69" s="468"/>
      <c r="J69" s="468"/>
      <c r="K69" s="468"/>
      <c r="L69" s="514"/>
      <c r="M69" s="516"/>
      <c r="N69" s="517" t="str">
        <f>IF(B69="联邦快递",""&amp;(MID(F69,1,MIN(FIND({0;1;2;3;4;5;6;7;8;9},F69&amp;"1234567890",1)-1)))&amp;"","")</f>
        <v/>
      </c>
    </row>
    <row r="70" spans="1:14" ht="14.25">
      <c r="A70" s="468"/>
      <c r="B70" s="468"/>
      <c r="C70" s="468"/>
      <c r="D70" s="468"/>
      <c r="E70" s="468"/>
      <c r="F70" s="471"/>
      <c r="G70" s="468"/>
      <c r="H70" s="468"/>
      <c r="I70" s="468"/>
      <c r="J70" s="468"/>
      <c r="K70" s="468"/>
      <c r="L70" s="514"/>
      <c r="M70" s="516"/>
      <c r="N70" s="517" t="str">
        <f>IF(B70="联邦快递",""&amp;(MID(F70,1,MIN(FIND({0;1;2;3;4;5;6;7;8;9},F70&amp;"1234567890",1)-1)))&amp;"","")</f>
        <v/>
      </c>
    </row>
    <row r="71" spans="1:14" ht="14.25">
      <c r="A71" s="468"/>
      <c r="B71" s="468"/>
      <c r="C71" s="468"/>
      <c r="D71" s="468"/>
      <c r="E71" s="468"/>
      <c r="F71" s="471"/>
      <c r="G71" s="468"/>
      <c r="H71" s="468"/>
      <c r="I71" s="468"/>
      <c r="J71" s="468"/>
      <c r="K71" s="468"/>
      <c r="L71" s="514"/>
      <c r="M71" s="516"/>
      <c r="N71" s="517" t="str">
        <f>IF(B71="联邦快递",""&amp;(MID(F71,1,MIN(FIND({0;1;2;3;4;5;6;7;8;9},F71&amp;"1234567890",1)-1)))&amp;"","")</f>
        <v/>
      </c>
    </row>
    <row r="72" spans="1:14" ht="14.25">
      <c r="A72" s="468"/>
      <c r="B72" s="468"/>
      <c r="C72" s="468"/>
      <c r="D72" s="468"/>
      <c r="E72" s="468"/>
      <c r="F72" s="471"/>
      <c r="G72" s="468"/>
      <c r="H72" s="468"/>
      <c r="I72" s="468"/>
      <c r="J72" s="468"/>
      <c r="K72" s="468"/>
      <c r="L72" s="514"/>
      <c r="M72" s="516"/>
      <c r="N72" s="517" t="str">
        <f>IF(B72="联邦快递",""&amp;(MID(F72,1,MIN(FIND({0;1;2;3;4;5;6;7;8;9},F72&amp;"1234567890",1)-1)))&amp;"","")</f>
        <v/>
      </c>
    </row>
    <row r="73" spans="1:14" ht="14.25">
      <c r="A73" s="468"/>
      <c r="B73" s="468"/>
      <c r="C73" s="468"/>
      <c r="D73" s="468"/>
      <c r="E73" s="468"/>
      <c r="F73" s="471"/>
      <c r="G73" s="468"/>
      <c r="H73" s="468"/>
      <c r="I73" s="468"/>
      <c r="J73" s="468"/>
      <c r="K73" s="468"/>
      <c r="L73" s="514"/>
      <c r="M73" s="516"/>
      <c r="N73" s="517" t="str">
        <f>IF(B73="联邦快递",""&amp;(MID(F73,1,MIN(FIND({0;1;2;3;4;5;6;7;8;9},F73&amp;"1234567890",1)-1)))&amp;"","")</f>
        <v/>
      </c>
    </row>
    <row r="74" spans="1:14" ht="14.25">
      <c r="A74" s="468"/>
      <c r="B74" s="468"/>
      <c r="C74" s="468"/>
      <c r="D74" s="468"/>
      <c r="E74" s="468"/>
      <c r="F74" s="471"/>
      <c r="G74" s="468"/>
      <c r="H74" s="468"/>
      <c r="I74" s="468"/>
      <c r="J74" s="468"/>
      <c r="K74" s="468"/>
      <c r="L74" s="514"/>
      <c r="M74" s="516"/>
      <c r="N74" s="517" t="str">
        <f>IF(B74="联邦快递",""&amp;(MID(F74,1,MIN(FIND({0;1;2;3;4;5;6;7;8;9},F74&amp;"1234567890",1)-1)))&amp;"","")</f>
        <v/>
      </c>
    </row>
    <row r="75" spans="1:14" ht="14.25">
      <c r="A75" s="468"/>
      <c r="B75" s="468"/>
      <c r="C75" s="468"/>
      <c r="D75" s="468"/>
      <c r="E75" s="468"/>
      <c r="F75" s="471"/>
      <c r="G75" s="468"/>
      <c r="H75" s="468"/>
      <c r="I75" s="468"/>
      <c r="J75" s="468"/>
      <c r="K75" s="468"/>
      <c r="L75" s="514"/>
      <c r="M75" s="516"/>
      <c r="N75" s="517" t="str">
        <f>IF(B75="联邦快递",""&amp;(MID(F75,1,MIN(FIND({0;1;2;3;4;5;6;7;8;9},F75&amp;"1234567890",1)-1)))&amp;"","")</f>
        <v/>
      </c>
    </row>
    <row r="76" spans="1:14" ht="14.25">
      <c r="A76" s="468"/>
      <c r="B76" s="468"/>
      <c r="C76" s="468"/>
      <c r="D76" s="468"/>
      <c r="E76" s="468"/>
      <c r="F76" s="471"/>
      <c r="G76" s="468"/>
      <c r="H76" s="468"/>
      <c r="I76" s="468"/>
      <c r="J76" s="468"/>
      <c r="K76" s="468"/>
      <c r="L76" s="514"/>
      <c r="M76" s="516"/>
      <c r="N76" s="517" t="str">
        <f>IF(B76="联邦快递",""&amp;(MID(F76,1,MIN(FIND({0;1;2;3;4;5;6;7;8;9},F76&amp;"1234567890",1)-1)))&amp;"","")</f>
        <v/>
      </c>
    </row>
    <row r="77" spans="1:14" ht="14.25">
      <c r="A77" s="468"/>
      <c r="B77" s="468"/>
      <c r="C77" s="468"/>
      <c r="D77" s="468"/>
      <c r="E77" s="468"/>
      <c r="F77" s="471"/>
      <c r="G77" s="468"/>
      <c r="H77" s="468"/>
      <c r="I77" s="468"/>
      <c r="J77" s="468"/>
      <c r="K77" s="468"/>
      <c r="L77" s="514"/>
      <c r="M77" s="516"/>
      <c r="N77" s="517" t="str">
        <f>IF(B77="联邦快递",""&amp;(MID(F77,1,MIN(FIND({0;1;2;3;4;5;6;7;8;9},F77&amp;"1234567890",1)-1)))&amp;"","")</f>
        <v/>
      </c>
    </row>
    <row r="78" spans="1:14" ht="14.25">
      <c r="A78" s="468"/>
      <c r="B78" s="468"/>
      <c r="C78" s="468"/>
      <c r="D78" s="468"/>
      <c r="E78" s="468"/>
      <c r="F78" s="471"/>
      <c r="G78" s="468"/>
      <c r="H78" s="468"/>
      <c r="I78" s="468"/>
      <c r="J78" s="468"/>
      <c r="K78" s="468"/>
      <c r="L78" s="514"/>
      <c r="M78" s="516"/>
      <c r="N78" s="517" t="str">
        <f>IF(B78="联邦快递",""&amp;(MID(F78,1,MIN(FIND({0;1;2;3;4;5;6;7;8;9},F78&amp;"1234567890",1)-1)))&amp;"","")</f>
        <v/>
      </c>
    </row>
    <row r="79" spans="1:14" ht="14.25">
      <c r="A79" s="468"/>
      <c r="B79" s="468"/>
      <c r="C79" s="468"/>
      <c r="D79" s="468"/>
      <c r="E79" s="468"/>
      <c r="F79" s="471"/>
      <c r="G79" s="468"/>
      <c r="H79" s="468"/>
      <c r="I79" s="468"/>
      <c r="J79" s="468"/>
      <c r="K79" s="468"/>
      <c r="L79" s="514"/>
      <c r="M79" s="516"/>
      <c r="N79" s="517" t="str">
        <f>IF(B79="联邦快递",""&amp;(MID(F79,1,MIN(FIND({0;1;2;3;4;5;6;7;8;9},F79&amp;"1234567890",1)-1)))&amp;"","")</f>
        <v/>
      </c>
    </row>
    <row r="80" spans="1:14" ht="14.25">
      <c r="A80" s="468"/>
      <c r="B80" s="468"/>
      <c r="C80" s="468"/>
      <c r="D80" s="468"/>
      <c r="E80" s="468"/>
      <c r="F80" s="471"/>
      <c r="G80" s="468"/>
      <c r="H80" s="468"/>
      <c r="I80" s="468"/>
      <c r="J80" s="468"/>
      <c r="K80" s="468"/>
      <c r="L80" s="514"/>
      <c r="M80" s="516"/>
      <c r="N80" s="517" t="str">
        <f>IF(B80="联邦快递",""&amp;(MID(F80,1,MIN(FIND({0;1;2;3;4;5;6;7;8;9},F80&amp;"1234567890",1)-1)))&amp;"","")</f>
        <v/>
      </c>
    </row>
    <row r="81" spans="1:14" ht="14.25">
      <c r="A81" s="468"/>
      <c r="B81" s="468"/>
      <c r="C81" s="468"/>
      <c r="D81" s="468"/>
      <c r="E81" s="468"/>
      <c r="F81" s="471"/>
      <c r="G81" s="468"/>
      <c r="H81" s="468"/>
      <c r="I81" s="468"/>
      <c r="J81" s="468"/>
      <c r="K81" s="468"/>
      <c r="L81" s="514"/>
      <c r="M81" s="516"/>
      <c r="N81" s="517" t="str">
        <f>IF(B81="联邦快递",""&amp;(MID(F81,1,MIN(FIND({0;1;2;3;4;5;6;7;8;9},F81&amp;"1234567890",1)-1)))&amp;"","")</f>
        <v/>
      </c>
    </row>
    <row r="82" spans="1:14" ht="14.25">
      <c r="A82" s="468"/>
      <c r="B82" s="468"/>
      <c r="C82" s="468"/>
      <c r="D82" s="468"/>
      <c r="E82" s="468"/>
      <c r="F82" s="471"/>
      <c r="G82" s="468"/>
      <c r="H82" s="468"/>
      <c r="I82" s="468"/>
      <c r="J82" s="468"/>
      <c r="K82" s="468"/>
      <c r="L82" s="514"/>
      <c r="M82" s="516"/>
      <c r="N82" s="517" t="str">
        <f>IF(B82="联邦快递",""&amp;(MID(F82,1,MIN(FIND({0;1;2;3;4;5;6;7;8;9},F82&amp;"1234567890",1)-1)))&amp;"","")</f>
        <v/>
      </c>
    </row>
    <row r="83" spans="1:14" ht="14.25">
      <c r="A83" s="468"/>
      <c r="B83" s="468"/>
      <c r="C83" s="468"/>
      <c r="D83" s="468"/>
      <c r="E83" s="468"/>
      <c r="F83" s="471"/>
      <c r="G83" s="468"/>
      <c r="H83" s="468"/>
      <c r="I83" s="468"/>
      <c r="J83" s="468"/>
      <c r="K83" s="468"/>
      <c r="L83" s="514"/>
      <c r="M83" s="516"/>
      <c r="N83" s="517" t="str">
        <f>IF(B83="联邦快递",""&amp;(MID(F83,1,MIN(FIND({0;1;2;3;4;5;6;7;8;9},F83&amp;"1234567890",1)-1)))&amp;"","")</f>
        <v/>
      </c>
    </row>
    <row r="84" spans="1:14" ht="14.25">
      <c r="A84" s="468"/>
      <c r="B84" s="468"/>
      <c r="C84" s="468"/>
      <c r="D84" s="468"/>
      <c r="E84" s="468"/>
      <c r="F84" s="471"/>
      <c r="G84" s="468"/>
      <c r="H84" s="468"/>
      <c r="I84" s="468"/>
      <c r="J84" s="468"/>
      <c r="K84" s="468"/>
      <c r="L84" s="514"/>
      <c r="M84" s="516"/>
      <c r="N84" s="517" t="str">
        <f>IF(B84="联邦快递",""&amp;(MID(F84,1,MIN(FIND({0;1;2;3;4;5;6;7;8;9},F84&amp;"1234567890",1)-1)))&amp;"","")</f>
        <v/>
      </c>
    </row>
    <row r="85" spans="1:14" ht="14.25">
      <c r="A85" s="468"/>
      <c r="B85" s="468"/>
      <c r="C85" s="468"/>
      <c r="D85" s="468"/>
      <c r="E85" s="468"/>
      <c r="F85" s="471"/>
      <c r="G85" s="468"/>
      <c r="H85" s="468"/>
      <c r="I85" s="468"/>
      <c r="J85" s="468"/>
      <c r="K85" s="468"/>
      <c r="L85" s="514"/>
      <c r="M85" s="516"/>
      <c r="N85" s="517" t="str">
        <f>IF(B85="联邦快递",""&amp;(MID(F85,1,MIN(FIND({0;1;2;3;4;5;6;7;8;9},F85&amp;"1234567890",1)-1)))&amp;"","")</f>
        <v/>
      </c>
    </row>
    <row r="86" spans="1:14" ht="14.25">
      <c r="A86" s="468"/>
      <c r="B86" s="468"/>
      <c r="C86" s="468"/>
      <c r="D86" s="468"/>
      <c r="E86" s="468"/>
      <c r="F86" s="471"/>
      <c r="G86" s="468"/>
      <c r="H86" s="468"/>
      <c r="I86" s="468"/>
      <c r="J86" s="468"/>
      <c r="K86" s="468"/>
      <c r="L86" s="514"/>
      <c r="M86" s="516"/>
      <c r="N86" s="517" t="str">
        <f>IF(B86="联邦快递",""&amp;(MID(F86,1,MIN(FIND({0;1;2;3;4;5;6;7;8;9},F86&amp;"1234567890",1)-1)))&amp;"","")</f>
        <v/>
      </c>
    </row>
    <row r="87" spans="1:14" ht="14.25">
      <c r="A87" s="468"/>
      <c r="B87" s="468"/>
      <c r="C87" s="468"/>
      <c r="D87" s="468"/>
      <c r="E87" s="468"/>
      <c r="F87" s="471"/>
      <c r="G87" s="468"/>
      <c r="H87" s="468"/>
      <c r="I87" s="468"/>
      <c r="J87" s="468"/>
      <c r="K87" s="468"/>
      <c r="L87" s="514"/>
      <c r="M87" s="516"/>
      <c r="N87" s="517" t="str">
        <f>IF(B87="联邦快递",""&amp;(MID(F87,1,MIN(FIND({0;1;2;3;4;5;6;7;8;9},F87&amp;"1234567890",1)-1)))&amp;"","")</f>
        <v/>
      </c>
    </row>
    <row r="88" spans="1:14" ht="14.25">
      <c r="A88" s="468"/>
      <c r="B88" s="468"/>
      <c r="C88" s="468"/>
      <c r="D88" s="468"/>
      <c r="E88" s="468"/>
      <c r="F88" s="471"/>
      <c r="G88" s="468"/>
      <c r="H88" s="468"/>
      <c r="I88" s="468"/>
      <c r="J88" s="468"/>
      <c r="K88" s="468"/>
      <c r="L88" s="514"/>
      <c r="M88" s="516"/>
      <c r="N88" s="517" t="str">
        <f>IF(B88="联邦快递",""&amp;(MID(F88,1,MIN(FIND({0;1;2;3;4;5;6;7;8;9},F88&amp;"1234567890",1)-1)))&amp;"","")</f>
        <v/>
      </c>
    </row>
    <row r="89" spans="1:14" ht="14.25">
      <c r="A89" s="468"/>
      <c r="B89" s="468"/>
      <c r="C89" s="468"/>
      <c r="D89" s="468"/>
      <c r="E89" s="468"/>
      <c r="F89" s="471"/>
      <c r="G89" s="468"/>
      <c r="H89" s="468"/>
      <c r="I89" s="468"/>
      <c r="J89" s="468"/>
      <c r="K89" s="468"/>
      <c r="L89" s="514"/>
      <c r="M89" s="516"/>
      <c r="N89" s="517" t="str">
        <f>IF(B89="联邦快递",""&amp;(MID(F89,1,MIN(FIND({0;1;2;3;4;5;6;7;8;9},F89&amp;"1234567890",1)-1)))&amp;"","")</f>
        <v/>
      </c>
    </row>
    <row r="90" spans="1:14" ht="14.25">
      <c r="A90" s="468"/>
      <c r="B90" s="468"/>
      <c r="C90" s="468"/>
      <c r="D90" s="468"/>
      <c r="E90" s="468"/>
      <c r="F90" s="471"/>
      <c r="G90" s="468"/>
      <c r="H90" s="468"/>
      <c r="I90" s="468"/>
      <c r="J90" s="468"/>
      <c r="K90" s="468"/>
      <c r="L90" s="514"/>
      <c r="M90" s="516"/>
      <c r="N90" s="517" t="str">
        <f>IF(B90="联邦快递",""&amp;(MID(F90,1,MIN(FIND({0;1;2;3;4;5;6;7;8;9},F90&amp;"1234567890",1)-1)))&amp;"","")</f>
        <v/>
      </c>
    </row>
    <row r="91" spans="1:14" ht="14.25">
      <c r="A91" s="468"/>
      <c r="B91" s="468"/>
      <c r="C91" s="468"/>
      <c r="D91" s="468"/>
      <c r="E91" s="468"/>
      <c r="F91" s="471"/>
      <c r="G91" s="468"/>
      <c r="H91" s="468"/>
      <c r="I91" s="468"/>
      <c r="J91" s="468"/>
      <c r="K91" s="468"/>
      <c r="L91" s="514"/>
      <c r="M91" s="516"/>
      <c r="N91" s="517" t="str">
        <f>IF(B91="联邦快递",""&amp;(MID(F91,1,MIN(FIND({0;1;2;3;4;5;6;7;8;9},F91&amp;"1234567890",1)-1)))&amp;"","")</f>
        <v/>
      </c>
    </row>
    <row r="92" spans="1:14" ht="14.25">
      <c r="A92" s="468"/>
      <c r="B92" s="468"/>
      <c r="C92" s="468"/>
      <c r="D92" s="468"/>
      <c r="E92" s="468"/>
      <c r="F92" s="471"/>
      <c r="G92" s="468"/>
      <c r="H92" s="468"/>
      <c r="I92" s="468"/>
      <c r="J92" s="468"/>
      <c r="K92" s="468"/>
      <c r="L92" s="514"/>
      <c r="M92" s="516"/>
      <c r="N92" s="517" t="str">
        <f>IF(B92="联邦快递",""&amp;(MID(F92,1,MIN(FIND({0;1;2;3;4;5;6;7;8;9},F92&amp;"1234567890",1)-1)))&amp;"","")</f>
        <v/>
      </c>
    </row>
    <row r="93" spans="1:14" ht="14.25">
      <c r="A93" s="468"/>
      <c r="B93" s="468"/>
      <c r="C93" s="468"/>
      <c r="D93" s="468"/>
      <c r="E93" s="468"/>
      <c r="F93" s="471"/>
      <c r="G93" s="468"/>
      <c r="H93" s="468"/>
      <c r="I93" s="468"/>
      <c r="J93" s="468"/>
      <c r="K93" s="468"/>
      <c r="L93" s="514"/>
      <c r="M93" s="516"/>
      <c r="N93" s="517" t="str">
        <f>IF(B93="联邦快递",""&amp;(MID(F93,1,MIN(FIND({0;1;2;3;4;5;6;7;8;9},F93&amp;"1234567890",1)-1)))&amp;"","")</f>
        <v/>
      </c>
    </row>
    <row r="94" spans="1:14" ht="14.25">
      <c r="A94" s="468"/>
      <c r="B94" s="468"/>
      <c r="C94" s="468"/>
      <c r="D94" s="468"/>
      <c r="E94" s="468"/>
      <c r="F94" s="471"/>
      <c r="G94" s="468"/>
      <c r="H94" s="468"/>
      <c r="I94" s="468"/>
      <c r="J94" s="468"/>
      <c r="K94" s="468"/>
      <c r="L94" s="514"/>
      <c r="M94" s="516"/>
      <c r="N94" s="517" t="str">
        <f>IF(B94="联邦快递",""&amp;(MID(F94,1,MIN(FIND({0;1;2;3;4;5;6;7;8;9},F94&amp;"1234567890",1)-1)))&amp;"","")</f>
        <v/>
      </c>
    </row>
    <row r="95" spans="1:14" ht="14.25">
      <c r="A95" s="468"/>
      <c r="B95" s="468"/>
      <c r="C95" s="468"/>
      <c r="D95" s="468"/>
      <c r="E95" s="468"/>
      <c r="F95" s="471"/>
      <c r="G95" s="468"/>
      <c r="H95" s="468"/>
      <c r="I95" s="468"/>
      <c r="J95" s="468"/>
      <c r="K95" s="468"/>
      <c r="L95" s="514"/>
      <c r="M95" s="516"/>
      <c r="N95" s="517" t="str">
        <f>IF(B95="联邦快递",""&amp;(MID(F95,1,MIN(FIND({0;1;2;3;4;5;6;7;8;9},F95&amp;"1234567890",1)-1)))&amp;"","")</f>
        <v/>
      </c>
    </row>
    <row r="96" spans="1:14" ht="14.25">
      <c r="A96" s="468"/>
      <c r="B96" s="468"/>
      <c r="C96" s="468"/>
      <c r="D96" s="468"/>
      <c r="E96" s="468"/>
      <c r="F96" s="471"/>
      <c r="G96" s="468"/>
      <c r="H96" s="468"/>
      <c r="I96" s="468"/>
      <c r="J96" s="468"/>
      <c r="K96" s="468"/>
      <c r="L96" s="514"/>
      <c r="M96" s="516"/>
      <c r="N96" s="517" t="str">
        <f>IF(B96="联邦快递",""&amp;(MID(F96,1,MIN(FIND({0;1;2;3;4;5;6;7;8;9},F96&amp;"1234567890",1)-1)))&amp;"","")</f>
        <v/>
      </c>
    </row>
    <row r="97" spans="1:14" ht="14.25">
      <c r="A97" s="468"/>
      <c r="B97" s="468"/>
      <c r="C97" s="468"/>
      <c r="D97" s="468"/>
      <c r="E97" s="468"/>
      <c r="F97" s="471"/>
      <c r="G97" s="468"/>
      <c r="H97" s="468"/>
      <c r="I97" s="468"/>
      <c r="J97" s="468"/>
      <c r="K97" s="468"/>
      <c r="L97" s="514"/>
      <c r="M97" s="516"/>
      <c r="N97" s="517" t="str">
        <f>IF(B97="联邦快递",""&amp;(MID(F97,1,MIN(FIND({0;1;2;3;4;5;6;7;8;9},F97&amp;"1234567890",1)-1)))&amp;"","")</f>
        <v/>
      </c>
    </row>
    <row r="98" spans="1:14" ht="14.25">
      <c r="A98" s="468"/>
      <c r="B98" s="468"/>
      <c r="C98" s="468"/>
      <c r="D98" s="468"/>
      <c r="E98" s="468"/>
      <c r="F98" s="471"/>
      <c r="G98" s="468"/>
      <c r="H98" s="468"/>
      <c r="I98" s="468"/>
      <c r="J98" s="468"/>
      <c r="K98" s="468"/>
      <c r="L98" s="514"/>
      <c r="M98" s="516"/>
      <c r="N98" s="517" t="str">
        <f>IF(B98="联邦快递",""&amp;(MID(F98,1,MIN(FIND({0;1;2;3;4;5;6;7;8;9},F98&amp;"1234567890",1)-1)))&amp;"","")</f>
        <v/>
      </c>
    </row>
    <row r="99" spans="1:14" ht="14.25">
      <c r="A99" s="468"/>
      <c r="B99" s="468"/>
      <c r="C99" s="468"/>
      <c r="D99" s="468"/>
      <c r="E99" s="468"/>
      <c r="F99" s="471"/>
      <c r="G99" s="468"/>
      <c r="H99" s="468"/>
      <c r="I99" s="468"/>
      <c r="J99" s="468"/>
      <c r="K99" s="468"/>
      <c r="L99" s="514"/>
      <c r="M99" s="516"/>
      <c r="N99" s="517" t="str">
        <f>IF(B99="联邦快递",""&amp;(MID(F99,1,MIN(FIND({0;1;2;3;4;5;6;7;8;9},F99&amp;"1234567890",1)-1)))&amp;"","")</f>
        <v/>
      </c>
    </row>
    <row r="100" spans="1:14" ht="14.25">
      <c r="A100" s="468"/>
      <c r="B100" s="468"/>
      <c r="C100" s="468"/>
      <c r="D100" s="468"/>
      <c r="E100" s="468"/>
      <c r="F100" s="471"/>
      <c r="G100" s="468"/>
      <c r="H100" s="468"/>
      <c r="I100" s="468"/>
      <c r="J100" s="468"/>
      <c r="K100" s="468"/>
      <c r="L100" s="514"/>
      <c r="M100" s="516"/>
      <c r="N100" s="517" t="str">
        <f>IF(B100="联邦快递",""&amp;(MID(F100,1,MIN(FIND({0;1;2;3;4;5;6;7;8;9},F100&amp;"1234567890",1)-1)))&amp;"","")</f>
        <v/>
      </c>
    </row>
    <row r="101" spans="1:14" ht="14.25">
      <c r="A101" s="468"/>
      <c r="B101" s="468"/>
      <c r="C101" s="468"/>
      <c r="D101" s="468"/>
      <c r="E101" s="468"/>
      <c r="F101" s="471"/>
      <c r="G101" s="468"/>
      <c r="H101" s="468"/>
      <c r="I101" s="468"/>
      <c r="J101" s="468"/>
      <c r="K101" s="468"/>
      <c r="L101" s="514"/>
      <c r="M101" s="516"/>
      <c r="N101" s="517" t="str">
        <f>IF(B101="联邦快递",""&amp;(MID(F101,1,MIN(FIND({0;1;2;3;4;5;6;7;8;9},F101&amp;"1234567890",1)-1)))&amp;"","")</f>
        <v/>
      </c>
    </row>
    <row r="102" spans="1:14" ht="14.25">
      <c r="A102" s="468"/>
      <c r="B102" s="468"/>
      <c r="C102" s="468"/>
      <c r="D102" s="468"/>
      <c r="E102" s="468"/>
      <c r="F102" s="471"/>
      <c r="G102" s="468"/>
      <c r="H102" s="468"/>
      <c r="I102" s="468"/>
      <c r="J102" s="468"/>
      <c r="K102" s="468"/>
      <c r="L102" s="514"/>
      <c r="M102" s="516"/>
      <c r="N102" s="517" t="str">
        <f>IF(B102="联邦快递",""&amp;(MID(F102,1,MIN(FIND({0;1;2;3;4;5;6;7;8;9},F102&amp;"1234567890",1)-1)))&amp;"","")</f>
        <v/>
      </c>
    </row>
    <row r="103" spans="1:14" ht="14.25">
      <c r="A103" s="468"/>
      <c r="B103" s="468"/>
      <c r="C103" s="468"/>
      <c r="D103" s="468"/>
      <c r="E103" s="468"/>
      <c r="F103" s="471"/>
      <c r="G103" s="468"/>
      <c r="H103" s="468"/>
      <c r="I103" s="468"/>
      <c r="J103" s="468"/>
      <c r="K103" s="468"/>
      <c r="L103" s="514"/>
      <c r="M103" s="516"/>
      <c r="N103" s="517" t="str">
        <f>IF(B103="联邦快递",""&amp;(MID(F103,1,MIN(FIND({0;1;2;3;4;5;6;7;8;9},F103&amp;"1234567890",1)-1)))&amp;"","")</f>
        <v/>
      </c>
    </row>
    <row r="104" spans="1:14" ht="14.25">
      <c r="A104" s="468"/>
      <c r="B104" s="468"/>
      <c r="C104" s="468"/>
      <c r="D104" s="468"/>
      <c r="E104" s="468"/>
      <c r="F104" s="471"/>
      <c r="G104" s="468"/>
      <c r="H104" s="468"/>
      <c r="I104" s="468"/>
      <c r="J104" s="468"/>
      <c r="K104" s="468"/>
      <c r="L104" s="514"/>
      <c r="M104" s="516"/>
      <c r="N104" s="517" t="str">
        <f>IF(B104="联邦快递",""&amp;(MID(F104,1,MIN(FIND({0;1;2;3;4;5;6;7;8;9},F104&amp;"1234567890",1)-1)))&amp;"","")</f>
        <v/>
      </c>
    </row>
    <row r="105" spans="1:14" ht="14.25">
      <c r="A105" s="468"/>
      <c r="B105" s="468"/>
      <c r="C105" s="468"/>
      <c r="D105" s="468"/>
      <c r="E105" s="468"/>
      <c r="F105" s="471"/>
      <c r="G105" s="468"/>
      <c r="H105" s="468"/>
      <c r="I105" s="468"/>
      <c r="J105" s="468"/>
      <c r="K105" s="468"/>
      <c r="L105" s="514"/>
      <c r="M105" s="516"/>
      <c r="N105" s="517" t="str">
        <f>IF(B105="联邦快递",""&amp;(MID(F105,1,MIN(FIND({0;1;2;3;4;5;6;7;8;9},F105&amp;"1234567890",1)-1)))&amp;"","")</f>
        <v/>
      </c>
    </row>
    <row r="106" spans="1:14" ht="14.25">
      <c r="A106" s="468"/>
      <c r="B106" s="468"/>
      <c r="C106" s="468"/>
      <c r="D106" s="468"/>
      <c r="E106" s="468"/>
      <c r="F106" s="471"/>
      <c r="G106" s="468"/>
      <c r="H106" s="468"/>
      <c r="I106" s="468"/>
      <c r="J106" s="468"/>
      <c r="K106" s="468"/>
      <c r="L106" s="514"/>
      <c r="M106" s="516"/>
      <c r="N106" s="517" t="str">
        <f>IF(B106="联邦快递",""&amp;(MID(F106,1,MIN(FIND({0;1;2;3;4;5;6;7;8;9},F106&amp;"1234567890",1)-1)))&amp;"","")</f>
        <v/>
      </c>
    </row>
    <row r="107" spans="1:14" ht="14.25">
      <c r="A107" s="468"/>
      <c r="B107" s="468"/>
      <c r="C107" s="468"/>
      <c r="D107" s="468"/>
      <c r="E107" s="468"/>
      <c r="F107" s="471"/>
      <c r="G107" s="468"/>
      <c r="H107" s="468"/>
      <c r="I107" s="468"/>
      <c r="J107" s="468"/>
      <c r="K107" s="468"/>
      <c r="L107" s="514"/>
      <c r="M107" s="516"/>
      <c r="N107" s="517" t="str">
        <f>IF(B107="联邦快递",""&amp;(MID(F107,1,MIN(FIND({0;1;2;3;4;5;6;7;8;9},F107&amp;"1234567890",1)-1)))&amp;"","")</f>
        <v/>
      </c>
    </row>
    <row r="108" spans="1:14" ht="14.25">
      <c r="A108" s="468"/>
      <c r="B108" s="468"/>
      <c r="C108" s="468"/>
      <c r="D108" s="468"/>
      <c r="E108" s="468"/>
      <c r="F108" s="471"/>
      <c r="G108" s="468"/>
      <c r="H108" s="468"/>
      <c r="I108" s="468"/>
      <c r="J108" s="468"/>
      <c r="K108" s="468"/>
      <c r="L108" s="514"/>
      <c r="M108" s="516"/>
      <c r="N108" s="517" t="str">
        <f>IF(B108="联邦快递",""&amp;(MID(F108,1,MIN(FIND({0;1;2;3;4;5;6;7;8;9},F108&amp;"1234567890",1)-1)))&amp;"","")</f>
        <v/>
      </c>
    </row>
    <row r="109" spans="1:14" ht="14.25">
      <c r="A109" s="468"/>
      <c r="B109" s="468"/>
      <c r="C109" s="468"/>
      <c r="D109" s="468"/>
      <c r="E109" s="468"/>
      <c r="F109" s="471"/>
      <c r="G109" s="468"/>
      <c r="H109" s="468"/>
      <c r="I109" s="468"/>
      <c r="J109" s="468"/>
      <c r="K109" s="468"/>
      <c r="L109" s="514"/>
      <c r="M109" s="516"/>
      <c r="N109" s="517" t="str">
        <f>IF(B109="联邦快递",""&amp;(MID(F109,1,MIN(FIND({0;1;2;3;4;5;6;7;8;9},F109&amp;"1234567890",1)-1)))&amp;"","")</f>
        <v/>
      </c>
    </row>
    <row r="110" spans="1:14" ht="14.25">
      <c r="A110" s="468"/>
      <c r="B110" s="468"/>
      <c r="C110" s="468"/>
      <c r="D110" s="468"/>
      <c r="E110" s="468"/>
      <c r="F110" s="471"/>
      <c r="G110" s="468"/>
      <c r="H110" s="468"/>
      <c r="I110" s="468"/>
      <c r="J110" s="468"/>
      <c r="K110" s="468"/>
      <c r="L110" s="514"/>
      <c r="M110" s="516"/>
      <c r="N110" s="517" t="str">
        <f>IF(B110="联邦快递",""&amp;(MID(F110,1,MIN(FIND({0;1;2;3;4;5;6;7;8;9},F110&amp;"1234567890",1)-1)))&amp;"","")</f>
        <v/>
      </c>
    </row>
    <row r="111" spans="1:14" ht="14.25">
      <c r="A111" s="468"/>
      <c r="B111" s="468"/>
      <c r="C111" s="468"/>
      <c r="D111" s="468"/>
      <c r="E111" s="468"/>
      <c r="F111" s="471"/>
      <c r="G111" s="468"/>
      <c r="H111" s="468"/>
      <c r="I111" s="468"/>
      <c r="J111" s="468"/>
      <c r="K111" s="468"/>
      <c r="L111" s="514"/>
      <c r="M111" s="516"/>
      <c r="N111" s="517" t="str">
        <f>IF(B111="联邦快递",""&amp;(MID(F111,1,MIN(FIND({0;1;2;3;4;5;6;7;8;9},F111&amp;"1234567890",1)-1)))&amp;"","")</f>
        <v/>
      </c>
    </row>
    <row r="112" spans="1:14" ht="14.25">
      <c r="A112" s="468"/>
      <c r="B112" s="468"/>
      <c r="C112" s="468"/>
      <c r="D112" s="468"/>
      <c r="E112" s="468"/>
      <c r="F112" s="471"/>
      <c r="G112" s="468"/>
      <c r="H112" s="468"/>
      <c r="I112" s="468"/>
      <c r="J112" s="468"/>
      <c r="K112" s="468"/>
      <c r="L112" s="514"/>
      <c r="M112" s="516"/>
      <c r="N112" s="517" t="str">
        <f>IF(B112="联邦快递",""&amp;(MID(F112,1,MIN(FIND({0;1;2;3;4;5;6;7;8;9},F112&amp;"1234567890",1)-1)))&amp;"","")</f>
        <v/>
      </c>
    </row>
    <row r="113" spans="1:14" ht="14.25">
      <c r="A113" s="468"/>
      <c r="B113" s="468"/>
      <c r="C113" s="468"/>
      <c r="D113" s="468"/>
      <c r="E113" s="468"/>
      <c r="F113" s="471"/>
      <c r="G113" s="468"/>
      <c r="H113" s="468"/>
      <c r="I113" s="468"/>
      <c r="J113" s="468"/>
      <c r="K113" s="468"/>
      <c r="L113" s="514"/>
      <c r="M113" s="516"/>
      <c r="N113" s="517" t="str">
        <f>IF(B113="联邦快递",""&amp;(MID(F113,1,MIN(FIND({0;1;2;3;4;5;6;7;8;9},F113&amp;"1234567890",1)-1)))&amp;"","")</f>
        <v/>
      </c>
    </row>
    <row r="114" spans="1:14" ht="14.25">
      <c r="A114" s="468"/>
      <c r="B114" s="468"/>
      <c r="C114" s="468"/>
      <c r="D114" s="468"/>
      <c r="E114" s="468"/>
      <c r="F114" s="471"/>
      <c r="G114" s="468"/>
      <c r="H114" s="468"/>
      <c r="I114" s="468"/>
      <c r="J114" s="468"/>
      <c r="K114" s="468"/>
      <c r="L114" s="514"/>
      <c r="M114" s="516"/>
      <c r="N114" s="517" t="str">
        <f>IF(B114="联邦快递",""&amp;(MID(F114,1,MIN(FIND({0;1;2;3;4;5;6;7;8;9},F114&amp;"1234567890",1)-1)))&amp;"","")</f>
        <v/>
      </c>
    </row>
    <row r="115" spans="1:14" ht="14.25">
      <c r="A115" s="468"/>
      <c r="B115" s="468"/>
      <c r="C115" s="468"/>
      <c r="D115" s="468"/>
      <c r="E115" s="468"/>
      <c r="F115" s="471"/>
      <c r="G115" s="468"/>
      <c r="H115" s="468"/>
      <c r="I115" s="468"/>
      <c r="J115" s="468"/>
      <c r="K115" s="468"/>
      <c r="L115" s="514"/>
      <c r="M115" s="516"/>
      <c r="N115" s="517" t="str">
        <f>IF(B115="联邦快递",""&amp;(MID(F115,1,MIN(FIND({0;1;2;3;4;5;6;7;8;9},F115&amp;"1234567890",1)-1)))&amp;"","")</f>
        <v/>
      </c>
    </row>
    <row r="116" spans="1:14" ht="14.25">
      <c r="A116" s="468"/>
      <c r="B116" s="468"/>
      <c r="C116" s="468"/>
      <c r="D116" s="468"/>
      <c r="E116" s="468"/>
      <c r="F116" s="471"/>
      <c r="G116" s="468"/>
      <c r="H116" s="468"/>
      <c r="I116" s="468"/>
      <c r="J116" s="468"/>
      <c r="K116" s="468"/>
      <c r="L116" s="514"/>
      <c r="M116" s="516"/>
      <c r="N116" s="517" t="str">
        <f>IF(B116="联邦快递",""&amp;(MID(F116,1,MIN(FIND({0;1;2;3;4;5;6;7;8;9},F116&amp;"1234567890",1)-1)))&amp;"","")</f>
        <v/>
      </c>
    </row>
    <row r="117" spans="1:14" ht="14.25">
      <c r="A117" s="468"/>
      <c r="B117" s="468"/>
      <c r="C117" s="468"/>
      <c r="D117" s="468"/>
      <c r="E117" s="468"/>
      <c r="F117" s="471"/>
      <c r="G117" s="468"/>
      <c r="H117" s="468"/>
      <c r="I117" s="468"/>
      <c r="J117" s="468"/>
      <c r="K117" s="468"/>
      <c r="L117" s="514"/>
      <c r="M117" s="516"/>
      <c r="N117" s="517" t="str">
        <f>IF(B117="联邦快递",""&amp;(MID(F117,1,MIN(FIND({0;1;2;3;4;5;6;7;8;9},F117&amp;"1234567890",1)-1)))&amp;"","")</f>
        <v/>
      </c>
    </row>
    <row r="118" spans="1:14" ht="14.25">
      <c r="A118" s="468"/>
      <c r="B118" s="468"/>
      <c r="C118" s="468"/>
      <c r="D118" s="468"/>
      <c r="E118" s="468"/>
      <c r="F118" s="471"/>
      <c r="G118" s="468"/>
      <c r="H118" s="468"/>
      <c r="I118" s="468"/>
      <c r="J118" s="468"/>
      <c r="K118" s="468"/>
      <c r="L118" s="514"/>
      <c r="M118" s="516"/>
      <c r="N118" s="517" t="str">
        <f>IF(B118="联邦快递",""&amp;(MID(F118,1,MIN(FIND({0;1;2;3;4;5;6;7;8;9},F118&amp;"1234567890",1)-1)))&amp;"","")</f>
        <v/>
      </c>
    </row>
    <row r="119" spans="1:14" ht="14.25">
      <c r="A119" s="468"/>
      <c r="B119" s="468"/>
      <c r="C119" s="468"/>
      <c r="D119" s="468"/>
      <c r="E119" s="468"/>
      <c r="F119" s="471"/>
      <c r="G119" s="468"/>
      <c r="H119" s="468"/>
      <c r="I119" s="468"/>
      <c r="J119" s="468"/>
      <c r="K119" s="468"/>
      <c r="L119" s="514"/>
      <c r="M119" s="516"/>
      <c r="N119" s="517" t="str">
        <f>IF(B119="联邦快递",""&amp;(MID(F119,1,MIN(FIND({0;1;2;3;4;5;6;7;8;9},F119&amp;"1234567890",1)-1)))&amp;"","")</f>
        <v/>
      </c>
    </row>
    <row r="120" spans="1:14" ht="14.25">
      <c r="A120" s="468"/>
      <c r="B120" s="468"/>
      <c r="C120" s="468"/>
      <c r="D120" s="468"/>
      <c r="E120" s="468"/>
      <c r="F120" s="471"/>
      <c r="G120" s="468"/>
      <c r="H120" s="468"/>
      <c r="I120" s="468"/>
      <c r="J120" s="468"/>
      <c r="K120" s="468"/>
      <c r="L120" s="514"/>
      <c r="M120" s="516"/>
      <c r="N120" s="517" t="str">
        <f>IF(B120="联邦快递",""&amp;(MID(F120,1,MIN(FIND({0;1;2;3;4;5;6;7;8;9},F120&amp;"1234567890",1)-1)))&amp;"","")</f>
        <v/>
      </c>
    </row>
    <row r="121" spans="1:14" ht="14.25">
      <c r="A121" s="468"/>
      <c r="B121" s="468"/>
      <c r="C121" s="468"/>
      <c r="D121" s="468"/>
      <c r="E121" s="468"/>
      <c r="F121" s="471"/>
      <c r="G121" s="468"/>
      <c r="H121" s="468"/>
      <c r="I121" s="468"/>
      <c r="J121" s="468"/>
      <c r="K121" s="468"/>
      <c r="L121" s="514"/>
      <c r="M121" s="516"/>
      <c r="N121" s="517" t="str">
        <f>IF(B121="联邦快递",""&amp;(MID(F121,1,MIN(FIND({0;1;2;3;4;5;6;7;8;9},F121&amp;"1234567890",1)-1)))&amp;"","")</f>
        <v/>
      </c>
    </row>
    <row r="122" spans="1:14" ht="14.25">
      <c r="A122" s="468"/>
      <c r="B122" s="468"/>
      <c r="C122" s="468"/>
      <c r="D122" s="468"/>
      <c r="E122" s="468"/>
      <c r="F122" s="471"/>
      <c r="G122" s="468"/>
      <c r="H122" s="468"/>
      <c r="I122" s="468"/>
      <c r="J122" s="468"/>
      <c r="K122" s="468"/>
      <c r="L122" s="514"/>
      <c r="M122" s="516"/>
      <c r="N122" s="517" t="str">
        <f>IF(B122="联邦快递",""&amp;(MID(F122,1,MIN(FIND({0;1;2;3;4;5;6;7;8;9},F122&amp;"1234567890",1)-1)))&amp;"","")</f>
        <v/>
      </c>
    </row>
    <row r="123" spans="1:14" ht="14.25">
      <c r="A123" s="468"/>
      <c r="B123" s="468"/>
      <c r="C123" s="468"/>
      <c r="D123" s="468"/>
      <c r="E123" s="468"/>
      <c r="F123" s="471"/>
      <c r="G123" s="468"/>
      <c r="H123" s="468"/>
      <c r="I123" s="468"/>
      <c r="J123" s="468"/>
      <c r="K123" s="468"/>
      <c r="L123" s="514"/>
      <c r="M123" s="516"/>
      <c r="N123" s="517" t="str">
        <f>IF(B123="联邦快递",""&amp;(MID(F123,1,MIN(FIND({0;1;2;3;4;5;6;7;8;9},F123&amp;"1234567890",1)-1)))&amp;"","")</f>
        <v/>
      </c>
    </row>
    <row r="124" spans="1:14" ht="14.25">
      <c r="A124" s="468"/>
      <c r="B124" s="468"/>
      <c r="C124" s="468"/>
      <c r="D124" s="468"/>
      <c r="E124" s="468"/>
      <c r="F124" s="471"/>
      <c r="G124" s="468"/>
      <c r="H124" s="468"/>
      <c r="I124" s="468"/>
      <c r="J124" s="468"/>
      <c r="K124" s="468"/>
      <c r="L124" s="514"/>
      <c r="M124" s="516"/>
      <c r="N124" s="517" t="str">
        <f>IF(B124="联邦快递",""&amp;(MID(F124,1,MIN(FIND({0;1;2;3;4;5;6;7;8;9},F124&amp;"1234567890",1)-1)))&amp;"","")</f>
        <v/>
      </c>
    </row>
    <row r="125" spans="1:14" ht="14.25">
      <c r="A125" s="468"/>
      <c r="B125" s="468"/>
      <c r="C125" s="468"/>
      <c r="D125" s="468"/>
      <c r="E125" s="468"/>
      <c r="F125" s="471"/>
      <c r="G125" s="468"/>
      <c r="H125" s="468"/>
      <c r="I125" s="468"/>
      <c r="J125" s="468"/>
      <c r="K125" s="468"/>
      <c r="L125" s="514"/>
      <c r="M125" s="516"/>
      <c r="N125" s="517" t="str">
        <f>IF(B125="联邦快递",""&amp;(MID(F125,1,MIN(FIND({0;1;2;3;4;5;6;7;8;9},F125&amp;"1234567890",1)-1)))&amp;"","")</f>
        <v/>
      </c>
    </row>
    <row r="126" spans="1:14" ht="14.25">
      <c r="A126" s="468"/>
      <c r="B126" s="468"/>
      <c r="C126" s="468"/>
      <c r="D126" s="468"/>
      <c r="E126" s="468"/>
      <c r="F126" s="471"/>
      <c r="G126" s="468"/>
      <c r="H126" s="468"/>
      <c r="I126" s="468"/>
      <c r="J126" s="468"/>
      <c r="K126" s="468"/>
      <c r="L126" s="514"/>
      <c r="M126" s="516"/>
      <c r="N126" s="517" t="str">
        <f>IF(B126="联邦快递",""&amp;(MID(F126,1,MIN(FIND({0;1;2;3;4;5;6;7;8;9},F126&amp;"1234567890",1)-1)))&amp;"","")</f>
        <v/>
      </c>
    </row>
    <row r="127" spans="1:14" ht="14.25">
      <c r="A127" s="468"/>
      <c r="B127" s="468"/>
      <c r="C127" s="468"/>
      <c r="D127" s="468"/>
      <c r="E127" s="468"/>
      <c r="F127" s="471"/>
      <c r="G127" s="468"/>
      <c r="H127" s="468"/>
      <c r="I127" s="468"/>
      <c r="J127" s="468"/>
      <c r="K127" s="468"/>
      <c r="L127" s="514"/>
      <c r="M127" s="516"/>
      <c r="N127" s="517" t="str">
        <f>IF(B127="联邦快递",""&amp;(MID(F127,1,MIN(FIND({0;1;2;3;4;5;6;7;8;9},F127&amp;"1234567890",1)-1)))&amp;"","")</f>
        <v/>
      </c>
    </row>
    <row r="128" spans="1:14" ht="14.25">
      <c r="A128" s="468"/>
      <c r="B128" s="468"/>
      <c r="C128" s="468"/>
      <c r="D128" s="468"/>
      <c r="E128" s="468"/>
      <c r="F128" s="471"/>
      <c r="G128" s="468"/>
      <c r="H128" s="468"/>
      <c r="I128" s="468"/>
      <c r="J128" s="468"/>
      <c r="K128" s="468"/>
      <c r="L128" s="514"/>
      <c r="M128" s="516"/>
      <c r="N128" s="517" t="str">
        <f>IF(B128="联邦快递",""&amp;(MID(F128,1,MIN(FIND({0;1;2;3;4;5;6;7;8;9},F128&amp;"1234567890",1)-1)))&amp;"","")</f>
        <v/>
      </c>
    </row>
    <row r="129" spans="1:14" ht="14.25">
      <c r="A129" s="468"/>
      <c r="B129" s="468"/>
      <c r="C129" s="468"/>
      <c r="D129" s="468"/>
      <c r="E129" s="468"/>
      <c r="F129" s="471"/>
      <c r="G129" s="468"/>
      <c r="H129" s="468"/>
      <c r="I129" s="468"/>
      <c r="J129" s="468"/>
      <c r="K129" s="468"/>
      <c r="L129" s="514"/>
      <c r="M129" s="516"/>
      <c r="N129" s="517" t="str">
        <f>IF(B129="联邦快递",""&amp;(MID(F129,1,MIN(FIND({0;1;2;3;4;5;6;7;8;9},F129&amp;"1234567890",1)-1)))&amp;"","")</f>
        <v/>
      </c>
    </row>
    <row r="130" spans="1:14" ht="14.25">
      <c r="A130" s="468"/>
      <c r="B130" s="468"/>
      <c r="C130" s="468"/>
      <c r="D130" s="468"/>
      <c r="E130" s="468"/>
      <c r="F130" s="471"/>
      <c r="G130" s="468"/>
      <c r="H130" s="468"/>
      <c r="I130" s="468"/>
      <c r="J130" s="468"/>
      <c r="K130" s="468"/>
      <c r="L130" s="514"/>
      <c r="M130" s="516"/>
      <c r="N130" s="517" t="str">
        <f>IF(B130="联邦快递",""&amp;(MID(F130,1,MIN(FIND({0;1;2;3;4;5;6;7;8;9},F130&amp;"1234567890",1)-1)))&amp;"","")</f>
        <v/>
      </c>
    </row>
    <row r="131" spans="1:14" ht="14.25">
      <c r="A131" s="468"/>
      <c r="B131" s="468"/>
      <c r="C131" s="468"/>
      <c r="D131" s="468"/>
      <c r="E131" s="468"/>
      <c r="F131" s="471"/>
      <c r="G131" s="468"/>
      <c r="H131" s="468"/>
      <c r="I131" s="468"/>
      <c r="J131" s="468"/>
      <c r="K131" s="468"/>
      <c r="L131" s="514"/>
      <c r="M131" s="516"/>
      <c r="N131" s="517" t="str">
        <f>IF(B131="联邦快递",""&amp;(MID(F131,1,MIN(FIND({0;1;2;3;4;5;6;7;8;9},F131&amp;"1234567890",1)-1)))&amp;"","")</f>
        <v/>
      </c>
    </row>
    <row r="132" spans="1:14" ht="14.25">
      <c r="A132" s="468"/>
      <c r="B132" s="468"/>
      <c r="C132" s="468"/>
      <c r="D132" s="468"/>
      <c r="E132" s="468"/>
      <c r="F132" s="471"/>
      <c r="G132" s="468"/>
      <c r="H132" s="468"/>
      <c r="I132" s="468"/>
      <c r="J132" s="468"/>
      <c r="K132" s="468"/>
      <c r="L132" s="514"/>
      <c r="M132" s="516"/>
      <c r="N132" s="517" t="str">
        <f>IF(B132="联邦快递",""&amp;(MID(F132,1,MIN(FIND({0;1;2;3;4;5;6;7;8;9},F132&amp;"1234567890",1)-1)))&amp;"","")</f>
        <v/>
      </c>
    </row>
    <row r="133" spans="1:14" ht="14.25">
      <c r="A133" s="468"/>
      <c r="B133" s="468"/>
      <c r="C133" s="468"/>
      <c r="D133" s="468"/>
      <c r="E133" s="468"/>
      <c r="F133" s="471"/>
      <c r="G133" s="468"/>
      <c r="H133" s="468"/>
      <c r="I133" s="468"/>
      <c r="J133" s="468"/>
      <c r="K133" s="468"/>
      <c r="L133" s="514"/>
      <c r="M133" s="516"/>
      <c r="N133" s="517" t="str">
        <f>IF(B133="联邦快递",""&amp;(MID(F133,1,MIN(FIND({0;1;2;3;4;5;6;7;8;9},F133&amp;"1234567890",1)-1)))&amp;"","")</f>
        <v/>
      </c>
    </row>
    <row r="134" spans="1:14" ht="14.25">
      <c r="A134" s="468"/>
      <c r="B134" s="468"/>
      <c r="C134" s="468"/>
      <c r="D134" s="468"/>
      <c r="E134" s="468"/>
      <c r="F134" s="471"/>
      <c r="G134" s="468"/>
      <c r="H134" s="468"/>
      <c r="I134" s="468"/>
      <c r="J134" s="468"/>
      <c r="K134" s="468"/>
      <c r="L134" s="514"/>
      <c r="M134" s="516"/>
      <c r="N134" s="517" t="str">
        <f>IF(B134="联邦快递",""&amp;(MID(F134,1,MIN(FIND({0;1;2;3;4;5;6;7;8;9},F134&amp;"1234567890",1)-1)))&amp;"","")</f>
        <v/>
      </c>
    </row>
    <row r="135" spans="1:14" ht="14.25">
      <c r="A135" s="468"/>
      <c r="B135" s="468"/>
      <c r="C135" s="468"/>
      <c r="D135" s="468"/>
      <c r="E135" s="468"/>
      <c r="F135" s="471"/>
      <c r="G135" s="468"/>
      <c r="H135" s="468"/>
      <c r="I135" s="468"/>
      <c r="J135" s="468"/>
      <c r="K135" s="468"/>
      <c r="L135" s="514"/>
      <c r="M135" s="516"/>
      <c r="N135" s="517" t="str">
        <f>IF(B135="联邦快递",""&amp;(MID(F135,1,MIN(FIND({0;1;2;3;4;5;6;7;8;9},F135&amp;"1234567890",1)-1)))&amp;"","")</f>
        <v/>
      </c>
    </row>
    <row r="136" spans="1:14" ht="14.25">
      <c r="A136" s="468"/>
      <c r="B136" s="468"/>
      <c r="C136" s="468"/>
      <c r="D136" s="468"/>
      <c r="E136" s="468"/>
      <c r="F136" s="471"/>
      <c r="G136" s="468"/>
      <c r="H136" s="468"/>
      <c r="I136" s="468"/>
      <c r="J136" s="468"/>
      <c r="K136" s="468"/>
      <c r="L136" s="514"/>
      <c r="M136" s="516"/>
      <c r="N136" s="517" t="str">
        <f>IF(B136="联邦快递",""&amp;(MID(F136,1,MIN(FIND({0;1;2;3;4;5;6;7;8;9},F136&amp;"1234567890",1)-1)))&amp;"","")</f>
        <v/>
      </c>
    </row>
    <row r="137" spans="1:14" ht="14.25">
      <c r="A137" s="468"/>
      <c r="B137" s="468"/>
      <c r="C137" s="468"/>
      <c r="D137" s="468"/>
      <c r="E137" s="468"/>
      <c r="F137" s="471"/>
      <c r="G137" s="468"/>
      <c r="H137" s="468"/>
      <c r="I137" s="468"/>
      <c r="J137" s="468"/>
      <c r="K137" s="468"/>
      <c r="L137" s="514"/>
      <c r="M137" s="516"/>
      <c r="N137" s="517" t="str">
        <f>IF(B137="联邦快递",""&amp;(MID(F137,1,MIN(FIND({0;1;2;3;4;5;6;7;8;9},F137&amp;"1234567890",1)-1)))&amp;"","")</f>
        <v/>
      </c>
    </row>
    <row r="138" spans="1:14" ht="14.25">
      <c r="A138" s="468"/>
      <c r="B138" s="468"/>
      <c r="C138" s="468"/>
      <c r="D138" s="468"/>
      <c r="E138" s="468"/>
      <c r="F138" s="471"/>
      <c r="G138" s="468"/>
      <c r="H138" s="468"/>
      <c r="I138" s="468"/>
      <c r="J138" s="468"/>
      <c r="K138" s="468"/>
      <c r="L138" s="514"/>
      <c r="M138" s="516"/>
      <c r="N138" s="517" t="str">
        <f>IF(B138="联邦快递",""&amp;(MID(F138,1,MIN(FIND({0;1;2;3;4;5;6;7;8;9},F138&amp;"1234567890",1)-1)))&amp;"","")</f>
        <v/>
      </c>
    </row>
    <row r="139" spans="1:14" ht="14.25">
      <c r="A139" s="468"/>
      <c r="B139" s="468"/>
      <c r="C139" s="468"/>
      <c r="D139" s="468"/>
      <c r="E139" s="468"/>
      <c r="F139" s="471"/>
      <c r="G139" s="468"/>
      <c r="H139" s="468"/>
      <c r="I139" s="468"/>
      <c r="J139" s="468"/>
      <c r="K139" s="468"/>
      <c r="L139" s="514"/>
      <c r="M139" s="516"/>
      <c r="N139" s="517" t="str">
        <f>IF(B139="联邦快递",""&amp;(MID(F139,1,MIN(FIND({0;1;2;3;4;5;6;7;8;9},F139&amp;"1234567890",1)-1)))&amp;"","")</f>
        <v/>
      </c>
    </row>
    <row r="140" spans="1:14" ht="14.25">
      <c r="A140" s="468"/>
      <c r="B140" s="468"/>
      <c r="C140" s="468"/>
      <c r="D140" s="468"/>
      <c r="E140" s="468"/>
      <c r="F140" s="471"/>
      <c r="G140" s="468"/>
      <c r="H140" s="468"/>
      <c r="I140" s="468"/>
      <c r="J140" s="468"/>
      <c r="K140" s="468"/>
      <c r="L140" s="514"/>
      <c r="M140" s="516"/>
      <c r="N140" s="517" t="str">
        <f>IF(B140="联邦快递",""&amp;(MID(F140,1,MIN(FIND({0;1;2;3;4;5;6;7;8;9},F140&amp;"1234567890",1)-1)))&amp;"","")</f>
        <v/>
      </c>
    </row>
    <row r="141" spans="1:14" ht="14.25">
      <c r="A141" s="468"/>
      <c r="B141" s="468"/>
      <c r="C141" s="468"/>
      <c r="D141" s="468"/>
      <c r="E141" s="468"/>
      <c r="F141" s="471"/>
      <c r="G141" s="468"/>
      <c r="H141" s="468"/>
      <c r="I141" s="468"/>
      <c r="J141" s="468"/>
      <c r="K141" s="468"/>
      <c r="L141" s="514"/>
      <c r="M141" s="516"/>
      <c r="N141" s="517" t="str">
        <f>IF(B141="联邦快递",""&amp;(MID(F141,1,MIN(FIND({0;1;2;3;4;5;6;7;8;9},F141&amp;"1234567890",1)-1)))&amp;"","")</f>
        <v/>
      </c>
    </row>
    <row r="142" spans="1:14" ht="14.25">
      <c r="A142" s="468"/>
      <c r="B142" s="468"/>
      <c r="C142" s="468"/>
      <c r="D142" s="468"/>
      <c r="E142" s="468"/>
      <c r="F142" s="471"/>
      <c r="G142" s="468"/>
      <c r="H142" s="468"/>
      <c r="I142" s="468"/>
      <c r="J142" s="468"/>
      <c r="K142" s="468"/>
      <c r="L142" s="514"/>
      <c r="M142" s="516"/>
      <c r="N142" s="517" t="str">
        <f>IF(B142="联邦快递",""&amp;(MID(F142,1,MIN(FIND({0;1;2;3;4;5;6;7;8;9},F142&amp;"1234567890",1)-1)))&amp;"","")</f>
        <v/>
      </c>
    </row>
    <row r="143" spans="1:14" ht="14.25">
      <c r="A143" s="468"/>
      <c r="B143" s="468"/>
      <c r="C143" s="468"/>
      <c r="D143" s="468"/>
      <c r="E143" s="468"/>
      <c r="F143" s="471"/>
      <c r="G143" s="468"/>
      <c r="H143" s="468"/>
      <c r="I143" s="468"/>
      <c r="J143" s="468"/>
      <c r="K143" s="468"/>
      <c r="L143" s="514"/>
      <c r="M143" s="516"/>
      <c r="N143" s="517" t="str">
        <f>IF(B143="联邦快递",""&amp;(MID(F143,1,MIN(FIND({0;1;2;3;4;5;6;7;8;9},F143&amp;"1234567890",1)-1)))&amp;"","")</f>
        <v/>
      </c>
    </row>
    <row r="144" spans="1:14" ht="14.25">
      <c r="A144" s="468"/>
      <c r="B144" s="468"/>
      <c r="C144" s="468"/>
      <c r="D144" s="468"/>
      <c r="E144" s="468"/>
      <c r="F144" s="471"/>
      <c r="G144" s="468"/>
      <c r="H144" s="468"/>
      <c r="I144" s="468"/>
      <c r="J144" s="468"/>
      <c r="K144" s="468"/>
      <c r="L144" s="514"/>
      <c r="M144" s="516"/>
      <c r="N144" s="517" t="str">
        <f>IF(B144="联邦快递",""&amp;(MID(F144,1,MIN(FIND({0;1;2;3;4;5;6;7;8;9},F144&amp;"1234567890",1)-1)))&amp;"","")</f>
        <v/>
      </c>
    </row>
    <row r="145" spans="1:14" ht="14.25">
      <c r="A145" s="468"/>
      <c r="B145" s="468"/>
      <c r="C145" s="468"/>
      <c r="D145" s="468"/>
      <c r="E145" s="468"/>
      <c r="F145" s="471"/>
      <c r="G145" s="468"/>
      <c r="H145" s="468"/>
      <c r="I145" s="468"/>
      <c r="J145" s="468"/>
      <c r="K145" s="468"/>
      <c r="L145" s="514"/>
      <c r="M145" s="516"/>
      <c r="N145" s="517" t="str">
        <f>IF(B145="联邦快递",""&amp;(MID(F145,1,MIN(FIND({0;1;2;3;4;5;6;7;8;9},F145&amp;"1234567890",1)-1)))&amp;"","")</f>
        <v/>
      </c>
    </row>
    <row r="146" spans="1:14" ht="14.25">
      <c r="A146" s="468"/>
      <c r="B146" s="468"/>
      <c r="C146" s="468"/>
      <c r="D146" s="468"/>
      <c r="E146" s="468"/>
      <c r="F146" s="471"/>
      <c r="G146" s="468"/>
      <c r="H146" s="468"/>
      <c r="I146" s="468"/>
      <c r="J146" s="468"/>
      <c r="K146" s="468"/>
      <c r="L146" s="514"/>
      <c r="M146" s="516"/>
      <c r="N146" s="517" t="str">
        <f>IF(B146="联邦快递",""&amp;(MID(F146,1,MIN(FIND({0;1;2;3;4;5;6;7;8;9},F146&amp;"1234567890",1)-1)))&amp;"","")</f>
        <v/>
      </c>
    </row>
    <row r="147" spans="1:14" ht="14.25">
      <c r="A147" s="468"/>
      <c r="B147" s="468"/>
      <c r="C147" s="468"/>
      <c r="D147" s="468"/>
      <c r="E147" s="468"/>
      <c r="F147" s="471"/>
      <c r="G147" s="468"/>
      <c r="H147" s="468"/>
      <c r="I147" s="468"/>
      <c r="J147" s="468"/>
      <c r="K147" s="468"/>
      <c r="L147" s="514"/>
      <c r="M147" s="516"/>
      <c r="N147" s="517" t="str">
        <f>IF(B147="联邦快递",""&amp;(MID(F147,1,MIN(FIND({0;1;2;3;4;5;6;7;8;9},F147&amp;"1234567890",1)-1)))&amp;"","")</f>
        <v/>
      </c>
    </row>
    <row r="148" spans="1:14" ht="14.25">
      <c r="A148" s="468"/>
      <c r="B148" s="468"/>
      <c r="C148" s="468"/>
      <c r="D148" s="468"/>
      <c r="E148" s="468"/>
      <c r="F148" s="471"/>
      <c r="G148" s="468"/>
      <c r="H148" s="468"/>
      <c r="I148" s="468"/>
      <c r="J148" s="468"/>
      <c r="K148" s="468"/>
      <c r="L148" s="514"/>
      <c r="M148" s="516"/>
      <c r="N148" s="517" t="str">
        <f>IF(B148="联邦快递",""&amp;(MID(F148,1,MIN(FIND({0;1;2;3;4;5;6;7;8;9},F148&amp;"1234567890",1)-1)))&amp;"","")</f>
        <v/>
      </c>
    </row>
    <row r="149" spans="1:14" ht="14.25">
      <c r="A149" s="468"/>
      <c r="B149" s="468"/>
      <c r="C149" s="468"/>
      <c r="D149" s="468"/>
      <c r="E149" s="468"/>
      <c r="F149" s="471"/>
      <c r="G149" s="468"/>
      <c r="H149" s="468"/>
      <c r="I149" s="468"/>
      <c r="J149" s="468"/>
      <c r="K149" s="468"/>
      <c r="L149" s="514"/>
      <c r="M149" s="516"/>
      <c r="N149" s="517" t="str">
        <f>IF(B149="联邦快递",""&amp;(MID(F149,1,MIN(FIND({0;1;2;3;4;5;6;7;8;9},F149&amp;"1234567890",1)-1)))&amp;"","")</f>
        <v/>
      </c>
    </row>
    <row r="150" spans="1:14" ht="14.25">
      <c r="A150" s="468"/>
      <c r="B150" s="468"/>
      <c r="C150" s="468"/>
      <c r="D150" s="468"/>
      <c r="E150" s="468"/>
      <c r="F150" s="471"/>
      <c r="G150" s="468"/>
      <c r="H150" s="468"/>
      <c r="I150" s="468"/>
      <c r="J150" s="468"/>
      <c r="K150" s="468"/>
      <c r="L150" s="514"/>
      <c r="M150" s="516"/>
      <c r="N150" s="517" t="str">
        <f>IF(B150="联邦快递",""&amp;(MID(F150,1,MIN(FIND({0;1;2;3;4;5;6;7;8;9},F150&amp;"1234567890",1)-1)))&amp;"","")</f>
        <v/>
      </c>
    </row>
    <row r="151" spans="1:14" ht="14.25">
      <c r="A151" s="468"/>
      <c r="B151" s="468"/>
      <c r="C151" s="468"/>
      <c r="D151" s="468"/>
      <c r="E151" s="468"/>
      <c r="F151" s="471"/>
      <c r="G151" s="468"/>
      <c r="H151" s="468"/>
      <c r="I151" s="468"/>
      <c r="J151" s="468"/>
      <c r="K151" s="468"/>
      <c r="L151" s="514"/>
      <c r="M151" s="516"/>
      <c r="N151" s="517" t="str">
        <f>IF(B151="联邦快递",""&amp;(MID(F151,1,MIN(FIND({0;1;2;3;4;5;6;7;8;9},F151&amp;"1234567890",1)-1)))&amp;"","")</f>
        <v/>
      </c>
    </row>
    <row r="152" spans="1:14" ht="14.25">
      <c r="A152" s="468"/>
      <c r="B152" s="468"/>
      <c r="C152" s="468"/>
      <c r="D152" s="468"/>
      <c r="E152" s="468"/>
      <c r="F152" s="471"/>
      <c r="G152" s="468"/>
      <c r="H152" s="468"/>
      <c r="I152" s="468"/>
      <c r="J152" s="468"/>
      <c r="K152" s="468"/>
      <c r="L152" s="514"/>
      <c r="M152" s="516"/>
      <c r="N152" s="517" t="str">
        <f>IF(B152="联邦快递",""&amp;(MID(F152,1,MIN(FIND({0;1;2;3;4;5;6;7;8;9},F152&amp;"1234567890",1)-1)))&amp;"","")</f>
        <v/>
      </c>
    </row>
    <row r="153" spans="1:14" ht="14.25">
      <c r="A153" s="468"/>
      <c r="B153" s="468"/>
      <c r="C153" s="468"/>
      <c r="D153" s="468"/>
      <c r="E153" s="468"/>
      <c r="F153" s="471"/>
      <c r="G153" s="468"/>
      <c r="H153" s="468"/>
      <c r="I153" s="468"/>
      <c r="J153" s="468"/>
      <c r="K153" s="468"/>
      <c r="L153" s="514"/>
      <c r="M153" s="516"/>
      <c r="N153" s="517" t="str">
        <f>IF(B153="联邦快递",""&amp;(MID(F153,1,MIN(FIND({0;1;2;3;4;5;6;7;8;9},F153&amp;"1234567890",1)-1)))&amp;"","")</f>
        <v/>
      </c>
    </row>
    <row r="154" spans="1:14" ht="14.25">
      <c r="A154" s="468"/>
      <c r="B154" s="468"/>
      <c r="C154" s="468"/>
      <c r="D154" s="468"/>
      <c r="E154" s="468"/>
      <c r="F154" s="471"/>
      <c r="G154" s="468"/>
      <c r="H154" s="468"/>
      <c r="I154" s="468"/>
      <c r="J154" s="468"/>
      <c r="K154" s="468"/>
      <c r="L154" s="514"/>
      <c r="M154" s="516"/>
      <c r="N154" s="517" t="str">
        <f>IF(B154="联邦快递",""&amp;(MID(F154,1,MIN(FIND({0;1;2;3;4;5;6;7;8;9},F154&amp;"1234567890",1)-1)))&amp;"","")</f>
        <v/>
      </c>
    </row>
    <row r="155" spans="1:14" ht="14.25">
      <c r="A155" s="468"/>
      <c r="B155" s="468"/>
      <c r="C155" s="468"/>
      <c r="D155" s="468"/>
      <c r="E155" s="468"/>
      <c r="F155" s="471"/>
      <c r="G155" s="468"/>
      <c r="H155" s="468"/>
      <c r="I155" s="468"/>
      <c r="J155" s="468"/>
      <c r="K155" s="468"/>
      <c r="L155" s="514"/>
      <c r="M155" s="516"/>
      <c r="N155" s="517" t="str">
        <f>IF(B155="联邦快递",""&amp;(MID(F155,1,MIN(FIND({0;1;2;3;4;5;6;7;8;9},F155&amp;"1234567890",1)-1)))&amp;"","")</f>
        <v/>
      </c>
    </row>
    <row r="156" spans="1:14" ht="14.25">
      <c r="A156" s="468"/>
      <c r="B156" s="468"/>
      <c r="C156" s="468"/>
      <c r="D156" s="468"/>
      <c r="E156" s="468"/>
      <c r="F156" s="471"/>
      <c r="G156" s="468"/>
      <c r="H156" s="468"/>
      <c r="I156" s="468"/>
      <c r="J156" s="468"/>
      <c r="K156" s="468"/>
      <c r="L156" s="514"/>
      <c r="M156" s="516"/>
      <c r="N156" s="517" t="str">
        <f>IF(B156="联邦快递",""&amp;(MID(F156,1,MIN(FIND({0;1;2;3;4;5;6;7;8;9},F156&amp;"1234567890",1)-1)))&amp;"","")</f>
        <v/>
      </c>
    </row>
    <row r="157" spans="1:14" ht="14.25">
      <c r="A157" s="468"/>
      <c r="B157" s="468"/>
      <c r="C157" s="468"/>
      <c r="D157" s="468"/>
      <c r="E157" s="468"/>
      <c r="F157" s="471"/>
      <c r="G157" s="468"/>
      <c r="H157" s="468"/>
      <c r="I157" s="468"/>
      <c r="J157" s="468"/>
      <c r="K157" s="468"/>
      <c r="L157" s="514"/>
      <c r="M157" s="516"/>
      <c r="N157" s="517" t="str">
        <f>IF(B157="联邦快递",""&amp;(MID(F157,1,MIN(FIND({0;1;2;3;4;5;6;7;8;9},F157&amp;"1234567890",1)-1)))&amp;"","")</f>
        <v/>
      </c>
    </row>
    <row r="158" spans="1:14" ht="14.25">
      <c r="A158" s="468"/>
      <c r="B158" s="468"/>
      <c r="C158" s="468"/>
      <c r="D158" s="468"/>
      <c r="E158" s="468"/>
      <c r="F158" s="471"/>
      <c r="G158" s="468"/>
      <c r="H158" s="468"/>
      <c r="I158" s="468"/>
      <c r="J158" s="468"/>
      <c r="K158" s="468"/>
      <c r="L158" s="514"/>
      <c r="M158" s="516"/>
      <c r="N158" s="517" t="str">
        <f>IF(B158="联邦快递",""&amp;(MID(F158,1,MIN(FIND({0;1;2;3;4;5;6;7;8;9},F158&amp;"1234567890",1)-1)))&amp;"","")</f>
        <v/>
      </c>
    </row>
    <row r="159" spans="1:14" ht="14.25">
      <c r="A159" s="468"/>
      <c r="B159" s="468"/>
      <c r="C159" s="468"/>
      <c r="D159" s="468"/>
      <c r="E159" s="468"/>
      <c r="F159" s="471"/>
      <c r="G159" s="468"/>
      <c r="H159" s="468"/>
      <c r="I159" s="468"/>
      <c r="J159" s="468"/>
      <c r="K159" s="468"/>
      <c r="L159" s="514"/>
      <c r="M159" s="516"/>
      <c r="N159" s="517" t="str">
        <f>IF(B159="联邦快递",""&amp;(MID(F159,1,MIN(FIND({0;1;2;3;4;5;6;7;8;9},F159&amp;"1234567890",1)-1)))&amp;"","")</f>
        <v/>
      </c>
    </row>
    <row r="160" spans="1:14" ht="14.25">
      <c r="A160" s="468"/>
      <c r="B160" s="468"/>
      <c r="C160" s="468"/>
      <c r="D160" s="468"/>
      <c r="E160" s="468"/>
      <c r="F160" s="471"/>
      <c r="G160" s="468"/>
      <c r="H160" s="468"/>
      <c r="I160" s="468"/>
      <c r="J160" s="468"/>
      <c r="K160" s="468"/>
      <c r="L160" s="514"/>
      <c r="M160" s="516"/>
      <c r="N160" s="517" t="str">
        <f>IF(B160="联邦快递",""&amp;(MID(F160,1,MIN(FIND({0;1;2;3;4;5;6;7;8;9},F160&amp;"1234567890",1)-1)))&amp;"","")</f>
        <v/>
      </c>
    </row>
    <row r="161" spans="1:14" ht="14.25">
      <c r="A161" s="468"/>
      <c r="B161" s="468"/>
      <c r="C161" s="468"/>
      <c r="D161" s="468"/>
      <c r="E161" s="468"/>
      <c r="F161" s="471"/>
      <c r="G161" s="468"/>
      <c r="H161" s="468"/>
      <c r="I161" s="468"/>
      <c r="J161" s="468"/>
      <c r="K161" s="468"/>
      <c r="L161" s="514"/>
      <c r="M161" s="516"/>
      <c r="N161" s="517" t="str">
        <f>IF(B161="联邦快递",""&amp;(MID(F161,1,MIN(FIND({0;1;2;3;4;5;6;7;8;9},F161&amp;"1234567890",1)-1)))&amp;"","")</f>
        <v/>
      </c>
    </row>
    <row r="162" spans="1:14" ht="14.25">
      <c r="A162" s="468"/>
      <c r="B162" s="468"/>
      <c r="C162" s="468"/>
      <c r="D162" s="468"/>
      <c r="E162" s="468"/>
      <c r="F162" s="471"/>
      <c r="G162" s="468"/>
      <c r="H162" s="468"/>
      <c r="I162" s="468"/>
      <c r="J162" s="468"/>
      <c r="K162" s="468"/>
      <c r="L162" s="514"/>
      <c r="M162" s="516"/>
      <c r="N162" s="517" t="str">
        <f>IF(B162="联邦快递",""&amp;(MID(F162,1,MIN(FIND({0;1;2;3;4;5;6;7;8;9},F162&amp;"1234567890",1)-1)))&amp;"","")</f>
        <v/>
      </c>
    </row>
    <row r="163" spans="1:14" ht="14.25">
      <c r="A163" s="468"/>
      <c r="B163" s="468"/>
      <c r="C163" s="468"/>
      <c r="D163" s="468"/>
      <c r="E163" s="468"/>
      <c r="F163" s="471"/>
      <c r="G163" s="468"/>
      <c r="H163" s="468"/>
      <c r="I163" s="468"/>
      <c r="J163" s="468"/>
      <c r="K163" s="468"/>
      <c r="L163" s="514"/>
      <c r="M163" s="516"/>
      <c r="N163" s="517" t="str">
        <f>IF(B163="联邦快递",""&amp;(MID(F163,1,MIN(FIND({0;1;2;3;4;5;6;7;8;9},F163&amp;"1234567890",1)-1)))&amp;"","")</f>
        <v/>
      </c>
    </row>
    <row r="164" spans="1:14" ht="14.25">
      <c r="A164" s="468"/>
      <c r="B164" s="468"/>
      <c r="C164" s="468"/>
      <c r="D164" s="468"/>
      <c r="E164" s="468"/>
      <c r="F164" s="471"/>
      <c r="G164" s="468"/>
      <c r="H164" s="468"/>
      <c r="I164" s="468"/>
      <c r="J164" s="468"/>
      <c r="K164" s="468"/>
      <c r="L164" s="514"/>
      <c r="M164" s="516"/>
      <c r="N164" s="517" t="str">
        <f>IF(B164="联邦快递",""&amp;(MID(F164,1,MIN(FIND({0;1;2;3;4;5;6;7;8;9},F164&amp;"1234567890",1)-1)))&amp;"","")</f>
        <v/>
      </c>
    </row>
    <row r="165" spans="1:14" ht="14.25">
      <c r="A165" s="468"/>
      <c r="B165" s="468"/>
      <c r="C165" s="468"/>
      <c r="D165" s="468"/>
      <c r="E165" s="468"/>
      <c r="F165" s="471"/>
      <c r="G165" s="468"/>
      <c r="H165" s="468"/>
      <c r="I165" s="468"/>
      <c r="J165" s="468"/>
      <c r="K165" s="468"/>
      <c r="L165" s="514"/>
      <c r="M165" s="516"/>
      <c r="N165" s="517" t="str">
        <f>IF(B165="联邦快递",""&amp;(MID(F165,1,MIN(FIND({0;1;2;3;4;5;6;7;8;9},F165&amp;"1234567890",1)-1)))&amp;"","")</f>
        <v/>
      </c>
    </row>
    <row r="166" spans="1:14" ht="14.25">
      <c r="A166" s="468"/>
      <c r="B166" s="468"/>
      <c r="C166" s="468"/>
      <c r="D166" s="468"/>
      <c r="E166" s="468"/>
      <c r="F166" s="471"/>
      <c r="G166" s="468"/>
      <c r="H166" s="468"/>
      <c r="I166" s="468"/>
      <c r="J166" s="468"/>
      <c r="K166" s="468"/>
      <c r="L166" s="514"/>
      <c r="M166" s="516"/>
      <c r="N166" s="517" t="str">
        <f>IF(B166="联邦快递",""&amp;(MID(F166,1,MIN(FIND({0;1;2;3;4;5;6;7;8;9},F166&amp;"1234567890",1)-1)))&amp;"","")</f>
        <v/>
      </c>
    </row>
    <row r="167" spans="1:14" ht="14.25">
      <c r="A167" s="468"/>
      <c r="B167" s="468"/>
      <c r="C167" s="468"/>
      <c r="D167" s="468"/>
      <c r="E167" s="468"/>
      <c r="F167" s="471"/>
      <c r="G167" s="468"/>
      <c r="H167" s="468"/>
      <c r="I167" s="468"/>
      <c r="J167" s="468"/>
      <c r="K167" s="468"/>
      <c r="L167" s="514"/>
      <c r="M167" s="516"/>
      <c r="N167" s="517" t="str">
        <f>IF(B167="联邦快递",""&amp;(MID(F167,1,MIN(FIND({0;1;2;3;4;5;6;7;8;9},F167&amp;"1234567890",1)-1)))&amp;"","")</f>
        <v/>
      </c>
    </row>
    <row r="168" spans="1:14" ht="14.25">
      <c r="A168" s="468"/>
      <c r="B168" s="468"/>
      <c r="C168" s="468"/>
      <c r="D168" s="468"/>
      <c r="E168" s="468"/>
      <c r="F168" s="471"/>
      <c r="G168" s="468"/>
      <c r="H168" s="468"/>
      <c r="I168" s="468"/>
      <c r="J168" s="468"/>
      <c r="K168" s="468"/>
      <c r="L168" s="514"/>
      <c r="M168" s="516"/>
      <c r="N168" s="517" t="str">
        <f>IF(B168="联邦快递",""&amp;(MID(F168,1,MIN(FIND({0;1;2;3;4;5;6;7;8;9},F168&amp;"1234567890",1)-1)))&amp;"","")</f>
        <v/>
      </c>
    </row>
    <row r="169" spans="1:14" ht="14.25">
      <c r="A169" s="468"/>
      <c r="B169" s="468"/>
      <c r="C169" s="468"/>
      <c r="D169" s="468"/>
      <c r="E169" s="468"/>
      <c r="F169" s="471"/>
      <c r="G169" s="468"/>
      <c r="H169" s="468"/>
      <c r="I169" s="468"/>
      <c r="J169" s="468"/>
      <c r="K169" s="468"/>
      <c r="L169" s="514"/>
      <c r="M169" s="516"/>
      <c r="N169" s="517" t="str">
        <f>IF(B169="联邦快递",""&amp;(MID(F169,1,MIN(FIND({0;1;2;3;4;5;6;7;8;9},F169&amp;"1234567890",1)-1)))&amp;"","")</f>
        <v/>
      </c>
    </row>
    <row r="170" spans="1:14" ht="14.25">
      <c r="A170" s="468"/>
      <c r="B170" s="468"/>
      <c r="C170" s="468"/>
      <c r="D170" s="468"/>
      <c r="E170" s="468"/>
      <c r="F170" s="471"/>
      <c r="G170" s="468"/>
      <c r="H170" s="468"/>
      <c r="I170" s="468"/>
      <c r="J170" s="468"/>
      <c r="K170" s="468"/>
      <c r="L170" s="514"/>
      <c r="M170" s="516"/>
      <c r="N170" s="517" t="str">
        <f>IF(B170="联邦快递",""&amp;(MID(F170,1,MIN(FIND({0;1;2;3;4;5;6;7;8;9},F170&amp;"1234567890",1)-1)))&amp;"","")</f>
        <v/>
      </c>
    </row>
    <row r="171" spans="1:14" ht="14.25">
      <c r="A171" s="468"/>
      <c r="B171" s="468"/>
      <c r="C171" s="468"/>
      <c r="D171" s="468"/>
      <c r="E171" s="468"/>
      <c r="F171" s="471"/>
      <c r="G171" s="468"/>
      <c r="H171" s="468"/>
      <c r="I171" s="468"/>
      <c r="J171" s="468"/>
      <c r="K171" s="468"/>
      <c r="L171" s="514"/>
      <c r="M171" s="516"/>
      <c r="N171" s="517" t="str">
        <f>IF(B171="联邦快递",""&amp;(MID(F171,1,MIN(FIND({0;1;2;3;4;5;6;7;8;9},F171&amp;"1234567890",1)-1)))&amp;"","")</f>
        <v/>
      </c>
    </row>
    <row r="172" spans="1:14" ht="14.25">
      <c r="A172" s="468"/>
      <c r="B172" s="468"/>
      <c r="C172" s="468"/>
      <c r="D172" s="468"/>
      <c r="E172" s="468"/>
      <c r="F172" s="471"/>
      <c r="G172" s="468"/>
      <c r="H172" s="468"/>
      <c r="I172" s="468"/>
      <c r="J172" s="468"/>
      <c r="K172" s="468"/>
      <c r="L172" s="514"/>
      <c r="M172" s="516"/>
      <c r="N172" s="517" t="str">
        <f>IF(B172="联邦快递",""&amp;(MID(F172,1,MIN(FIND({0;1;2;3;4;5;6;7;8;9},F172&amp;"1234567890",1)-1)))&amp;"","")</f>
        <v/>
      </c>
    </row>
    <row r="173" spans="1:14" ht="14.25">
      <c r="A173" s="468"/>
      <c r="B173" s="468"/>
      <c r="C173" s="468"/>
      <c r="D173" s="468"/>
      <c r="E173" s="468"/>
      <c r="F173" s="471"/>
      <c r="G173" s="468"/>
      <c r="H173" s="468"/>
      <c r="I173" s="468"/>
      <c r="J173" s="468"/>
      <c r="K173" s="468"/>
      <c r="L173" s="514"/>
      <c r="M173" s="516"/>
      <c r="N173" s="517" t="str">
        <f>IF(B173="联邦快递",""&amp;(MID(F173,1,MIN(FIND({0;1;2;3;4;5;6;7;8;9},F173&amp;"1234567890",1)-1)))&amp;"","")</f>
        <v/>
      </c>
    </row>
    <row r="174" spans="1:14" ht="14.25">
      <c r="A174" s="468"/>
      <c r="B174" s="468"/>
      <c r="C174" s="468"/>
      <c r="D174" s="468"/>
      <c r="E174" s="468"/>
      <c r="F174" s="471"/>
      <c r="G174" s="468"/>
      <c r="H174" s="468"/>
      <c r="I174" s="468"/>
      <c r="J174" s="468"/>
      <c r="K174" s="468"/>
      <c r="L174" s="514"/>
      <c r="M174" s="516"/>
      <c r="N174" s="517" t="str">
        <f>IF(B174="联邦快递",""&amp;(MID(F174,1,MIN(FIND({0;1;2;3;4;5;6;7;8;9},F174&amp;"1234567890",1)-1)))&amp;"","")</f>
        <v/>
      </c>
    </row>
    <row r="175" spans="1:14" ht="14.25">
      <c r="A175" s="468"/>
      <c r="B175" s="468"/>
      <c r="C175" s="468"/>
      <c r="D175" s="468"/>
      <c r="E175" s="468"/>
      <c r="F175" s="471"/>
      <c r="G175" s="468"/>
      <c r="H175" s="468"/>
      <c r="I175" s="468"/>
      <c r="J175" s="468"/>
      <c r="K175" s="468"/>
      <c r="L175" s="514"/>
      <c r="M175" s="516"/>
      <c r="N175" s="517" t="str">
        <f>IF(B175="联邦快递",""&amp;(MID(F175,1,MIN(FIND({0;1;2;3;4;5;6;7;8;9},F175&amp;"1234567890",1)-1)))&amp;"","")</f>
        <v/>
      </c>
    </row>
    <row r="176" spans="1:14" ht="14.25">
      <c r="A176" s="468"/>
      <c r="B176" s="468"/>
      <c r="C176" s="468"/>
      <c r="D176" s="468"/>
      <c r="E176" s="468"/>
      <c r="F176" s="471"/>
      <c r="G176" s="468"/>
      <c r="H176" s="468"/>
      <c r="I176" s="468"/>
      <c r="J176" s="468"/>
      <c r="K176" s="468"/>
      <c r="L176" s="514"/>
      <c r="M176" s="516"/>
      <c r="N176" s="517" t="str">
        <f>IF(B176="联邦快递",""&amp;(MID(F176,1,MIN(FIND({0;1;2;3;4;5;6;7;8;9},F176&amp;"1234567890",1)-1)))&amp;"","")</f>
        <v/>
      </c>
    </row>
    <row r="177" spans="1:14" ht="14.25">
      <c r="A177" s="468"/>
      <c r="B177" s="468"/>
      <c r="C177" s="468"/>
      <c r="D177" s="468"/>
      <c r="E177" s="468"/>
      <c r="F177" s="471"/>
      <c r="G177" s="468"/>
      <c r="H177" s="468"/>
      <c r="I177" s="468"/>
      <c r="J177" s="468"/>
      <c r="K177" s="468"/>
      <c r="L177" s="514"/>
      <c r="M177" s="516"/>
      <c r="N177" s="517" t="str">
        <f>IF(B177="联邦快递",""&amp;(MID(F177,1,MIN(FIND({0;1;2;3;4;5;6;7;8;9},F177&amp;"1234567890",1)-1)))&amp;"","")</f>
        <v/>
      </c>
    </row>
    <row r="178" spans="1:14" ht="14.25">
      <c r="A178" s="468"/>
      <c r="B178" s="468"/>
      <c r="C178" s="468"/>
      <c r="D178" s="468"/>
      <c r="E178" s="468"/>
      <c r="F178" s="471"/>
      <c r="G178" s="468"/>
      <c r="H178" s="468"/>
      <c r="I178" s="468"/>
      <c r="J178" s="468"/>
      <c r="K178" s="468"/>
      <c r="L178" s="514"/>
      <c r="M178" s="516"/>
      <c r="N178" s="517" t="str">
        <f>IF(B178="联邦快递",""&amp;(MID(F178,1,MIN(FIND({0;1;2;3;4;5;6;7;8;9},F178&amp;"1234567890",1)-1)))&amp;"","")</f>
        <v/>
      </c>
    </row>
    <row r="179" spans="1:14" ht="14.25">
      <c r="A179" s="468"/>
      <c r="B179" s="468"/>
      <c r="C179" s="468"/>
      <c r="D179" s="468"/>
      <c r="E179" s="468"/>
      <c r="F179" s="471"/>
      <c r="G179" s="468"/>
      <c r="H179" s="468"/>
      <c r="I179" s="468"/>
      <c r="J179" s="468"/>
      <c r="K179" s="468"/>
      <c r="L179" s="514"/>
      <c r="M179" s="516"/>
      <c r="N179" s="517" t="str">
        <f>IF(B179="联邦快递",""&amp;(MID(F179,1,MIN(FIND({0;1;2;3;4;5;6;7;8;9},F179&amp;"1234567890",1)-1)))&amp;"","")</f>
        <v/>
      </c>
    </row>
    <row r="180" spans="1:14" ht="14.25">
      <c r="A180" s="468"/>
      <c r="B180" s="468"/>
      <c r="C180" s="468"/>
      <c r="D180" s="468"/>
      <c r="E180" s="468"/>
      <c r="F180" s="471"/>
      <c r="G180" s="468"/>
      <c r="H180" s="468"/>
      <c r="I180" s="468"/>
      <c r="J180" s="468"/>
      <c r="K180" s="468"/>
      <c r="L180" s="514"/>
      <c r="M180" s="516"/>
      <c r="N180" s="517" t="str">
        <f>IF(B180="联邦快递",""&amp;(MID(F180,1,MIN(FIND({0;1;2;3;4;5;6;7;8;9},F180&amp;"1234567890",1)-1)))&amp;"","")</f>
        <v/>
      </c>
    </row>
    <row r="181" spans="1:14" ht="14.25">
      <c r="A181" s="468"/>
      <c r="B181" s="468"/>
      <c r="C181" s="468"/>
      <c r="D181" s="468"/>
      <c r="E181" s="468"/>
      <c r="F181" s="471"/>
      <c r="G181" s="468"/>
      <c r="H181" s="468"/>
      <c r="I181" s="468"/>
      <c r="J181" s="468"/>
      <c r="K181" s="468"/>
      <c r="L181" s="514"/>
      <c r="M181" s="516"/>
      <c r="N181" s="517" t="str">
        <f>IF(B181="联邦快递",""&amp;(MID(F181,1,MIN(FIND({0;1;2;3;4;5;6;7;8;9},F181&amp;"1234567890",1)-1)))&amp;"","")</f>
        <v/>
      </c>
    </row>
    <row r="182" spans="1:14" ht="14.25">
      <c r="A182" s="468"/>
      <c r="B182" s="468"/>
      <c r="C182" s="468"/>
      <c r="D182" s="468"/>
      <c r="E182" s="468"/>
      <c r="F182" s="471"/>
      <c r="G182" s="468"/>
      <c r="H182" s="468"/>
      <c r="I182" s="468"/>
      <c r="J182" s="468"/>
      <c r="K182" s="468"/>
      <c r="L182" s="514"/>
      <c r="M182" s="516"/>
      <c r="N182" s="517" t="str">
        <f>IF(B182="联邦快递",""&amp;(MID(F182,1,MIN(FIND({0;1;2;3;4;5;6;7;8;9},F182&amp;"1234567890",1)-1)))&amp;"","")</f>
        <v/>
      </c>
    </row>
    <row r="183" spans="1:14" ht="14.25">
      <c r="A183" s="468"/>
      <c r="B183" s="468"/>
      <c r="C183" s="468"/>
      <c r="D183" s="468"/>
      <c r="E183" s="468"/>
      <c r="F183" s="471"/>
      <c r="G183" s="468"/>
      <c r="H183" s="468"/>
      <c r="I183" s="468"/>
      <c r="J183" s="468"/>
      <c r="K183" s="468"/>
      <c r="L183" s="514"/>
      <c r="M183" s="516"/>
      <c r="N183" s="517" t="str">
        <f>IF(B183="联邦快递",""&amp;(MID(F183,1,MIN(FIND({0;1;2;3;4;5;6;7;8;9},F183&amp;"1234567890",1)-1)))&amp;"","")</f>
        <v/>
      </c>
    </row>
    <row r="184" spans="1:14" ht="14.25">
      <c r="A184" s="468"/>
      <c r="B184" s="468"/>
      <c r="C184" s="468"/>
      <c r="D184" s="468"/>
      <c r="E184" s="468"/>
      <c r="F184" s="471"/>
      <c r="G184" s="468"/>
      <c r="H184" s="468"/>
      <c r="I184" s="468"/>
      <c r="J184" s="468"/>
      <c r="K184" s="468"/>
      <c r="L184" s="514"/>
      <c r="M184" s="516"/>
      <c r="N184" s="517" t="str">
        <f>IF(B184="联邦快递",""&amp;(MID(F184,1,MIN(FIND({0;1;2;3;4;5;6;7;8;9},F184&amp;"1234567890",1)-1)))&amp;"","")</f>
        <v/>
      </c>
    </row>
    <row r="185" spans="1:14" ht="14.25">
      <c r="A185" s="468"/>
      <c r="B185" s="468"/>
      <c r="C185" s="468"/>
      <c r="D185" s="468"/>
      <c r="E185" s="468"/>
      <c r="F185" s="471"/>
      <c r="G185" s="468"/>
      <c r="H185" s="468"/>
      <c r="I185" s="468"/>
      <c r="J185" s="468"/>
      <c r="K185" s="468"/>
      <c r="L185" s="514"/>
      <c r="M185" s="516"/>
      <c r="N185" s="517" t="str">
        <f>IF(B185="联邦快递",""&amp;(MID(F185,1,MIN(FIND({0;1;2;3;4;5;6;7;8;9},F185&amp;"1234567890",1)-1)))&amp;"","")</f>
        <v/>
      </c>
    </row>
    <row r="186" spans="1:14" ht="14.25">
      <c r="A186" s="468"/>
      <c r="B186" s="468"/>
      <c r="C186" s="468"/>
      <c r="D186" s="468"/>
      <c r="E186" s="468"/>
      <c r="F186" s="471"/>
      <c r="G186" s="468"/>
      <c r="H186" s="468"/>
      <c r="I186" s="468"/>
      <c r="J186" s="468"/>
      <c r="K186" s="468"/>
      <c r="L186" s="514"/>
      <c r="M186" s="516"/>
      <c r="N186" s="517" t="str">
        <f>IF(B186="联邦快递",""&amp;(MID(F186,1,MIN(FIND({0;1;2;3;4;5;6;7;8;9},F186&amp;"1234567890",1)-1)))&amp;"","")</f>
        <v/>
      </c>
    </row>
    <row r="187" spans="1:14" ht="14.25">
      <c r="A187" s="468"/>
      <c r="B187" s="468"/>
      <c r="C187" s="468"/>
      <c r="D187" s="468"/>
      <c r="E187" s="468"/>
      <c r="F187" s="471"/>
      <c r="G187" s="468"/>
      <c r="H187" s="468"/>
      <c r="I187" s="468"/>
      <c r="J187" s="468"/>
      <c r="K187" s="468"/>
      <c r="L187" s="514"/>
      <c r="M187" s="516"/>
      <c r="N187" s="517" t="str">
        <f>IF(B187="联邦快递",""&amp;(MID(F187,1,MIN(FIND({0;1;2;3;4;5;6;7;8;9},F187&amp;"1234567890",1)-1)))&amp;"","")</f>
        <v/>
      </c>
    </row>
    <row r="188" spans="1:14" ht="14.25">
      <c r="A188" s="468"/>
      <c r="B188" s="468"/>
      <c r="C188" s="468"/>
      <c r="D188" s="468"/>
      <c r="E188" s="468"/>
      <c r="F188" s="471"/>
      <c r="G188" s="468"/>
      <c r="H188" s="468"/>
      <c r="I188" s="468"/>
      <c r="J188" s="468"/>
      <c r="K188" s="468"/>
      <c r="L188" s="514"/>
      <c r="M188" s="516"/>
      <c r="N188" s="517" t="str">
        <f>IF(B188="联邦快递",""&amp;(MID(F188,1,MIN(FIND({0;1;2;3;4;5;6;7;8;9},F188&amp;"1234567890",1)-1)))&amp;"","")</f>
        <v/>
      </c>
    </row>
    <row r="189" spans="1:14" ht="14.25">
      <c r="A189" s="468"/>
      <c r="B189" s="468"/>
      <c r="C189" s="468"/>
      <c r="D189" s="468"/>
      <c r="E189" s="468"/>
      <c r="F189" s="471"/>
      <c r="G189" s="468"/>
      <c r="H189" s="468"/>
      <c r="I189" s="468"/>
      <c r="J189" s="468"/>
      <c r="K189" s="468"/>
      <c r="L189" s="514"/>
      <c r="M189" s="516"/>
      <c r="N189" s="517" t="str">
        <f>IF(B189="联邦快递",""&amp;(MID(F189,1,MIN(FIND({0;1;2;3;4;5;6;7;8;9},F189&amp;"1234567890",1)-1)))&amp;"","")</f>
        <v/>
      </c>
    </row>
    <row r="190" spans="1:14" ht="14.25">
      <c r="A190" s="468"/>
      <c r="B190" s="468"/>
      <c r="C190" s="468"/>
      <c r="D190" s="468"/>
      <c r="E190" s="468"/>
      <c r="F190" s="471"/>
      <c r="G190" s="468"/>
      <c r="H190" s="468"/>
      <c r="I190" s="468"/>
      <c r="J190" s="468"/>
      <c r="K190" s="468"/>
      <c r="L190" s="514"/>
      <c r="M190" s="516"/>
      <c r="N190" s="517" t="str">
        <f>IF(B190="联邦快递",""&amp;(MID(F190,1,MIN(FIND({0;1;2;3;4;5;6;7;8;9},F190&amp;"1234567890",1)-1)))&amp;"","")</f>
        <v/>
      </c>
    </row>
    <row r="191" spans="1:14" ht="14.25">
      <c r="A191" s="468"/>
      <c r="B191" s="468"/>
      <c r="C191" s="468"/>
      <c r="D191" s="468"/>
      <c r="E191" s="468"/>
      <c r="F191" s="471"/>
      <c r="G191" s="468"/>
      <c r="H191" s="468"/>
      <c r="I191" s="468"/>
      <c r="J191" s="468"/>
      <c r="K191" s="468"/>
      <c r="L191" s="514"/>
      <c r="M191" s="516"/>
      <c r="N191" s="517" t="str">
        <f>IF(B191="联邦快递",""&amp;(MID(F191,1,MIN(FIND({0;1;2;3;4;5;6;7;8;9},F191&amp;"1234567890",1)-1)))&amp;"","")</f>
        <v/>
      </c>
    </row>
    <row r="192" spans="1:14" ht="14.25">
      <c r="A192" s="468"/>
      <c r="B192" s="468"/>
      <c r="C192" s="468"/>
      <c r="D192" s="468"/>
      <c r="E192" s="468"/>
      <c r="F192" s="471"/>
      <c r="G192" s="468"/>
      <c r="H192" s="468"/>
      <c r="I192" s="468"/>
      <c r="J192" s="468"/>
      <c r="K192" s="468"/>
      <c r="L192" s="514"/>
      <c r="M192" s="516"/>
      <c r="N192" s="517" t="str">
        <f>IF(B192="联邦快递",""&amp;(MID(F192,1,MIN(FIND({0;1;2;3;4;5;6;7;8;9},F192&amp;"1234567890",1)-1)))&amp;"","")</f>
        <v/>
      </c>
    </row>
    <row r="193" spans="1:14" ht="14.25">
      <c r="A193" s="468"/>
      <c r="B193" s="468"/>
      <c r="C193" s="468"/>
      <c r="D193" s="468"/>
      <c r="E193" s="468"/>
      <c r="F193" s="471"/>
      <c r="G193" s="468"/>
      <c r="H193" s="468"/>
      <c r="I193" s="468"/>
      <c r="J193" s="468"/>
      <c r="K193" s="468"/>
      <c r="L193" s="514"/>
      <c r="M193" s="516"/>
      <c r="N193" s="517" t="str">
        <f>IF(B193="联邦快递",""&amp;(MID(F193,1,MIN(FIND({0;1;2;3;4;5;6;7;8;9},F193&amp;"1234567890",1)-1)))&amp;"","")</f>
        <v/>
      </c>
    </row>
    <row r="194" spans="1:14" ht="14.25">
      <c r="A194" s="468"/>
      <c r="B194" s="468"/>
      <c r="C194" s="468"/>
      <c r="D194" s="468"/>
      <c r="E194" s="468"/>
      <c r="F194" s="471"/>
      <c r="G194" s="468"/>
      <c r="H194" s="468"/>
      <c r="I194" s="468"/>
      <c r="J194" s="468"/>
      <c r="K194" s="468"/>
      <c r="L194" s="514"/>
      <c r="M194" s="516"/>
      <c r="N194" s="517" t="str">
        <f>IF(B194="联邦快递",""&amp;(MID(F194,1,MIN(FIND({0;1;2;3;4;5;6;7;8;9},F194&amp;"1234567890",1)-1)))&amp;"","")</f>
        <v/>
      </c>
    </row>
    <row r="195" spans="1:14" ht="14.25">
      <c r="A195" s="468"/>
      <c r="B195" s="468"/>
      <c r="C195" s="468"/>
      <c r="D195" s="468"/>
      <c r="E195" s="468"/>
      <c r="F195" s="471"/>
      <c r="G195" s="468"/>
      <c r="H195" s="468"/>
      <c r="I195" s="468"/>
      <c r="J195" s="468"/>
      <c r="K195" s="468"/>
      <c r="L195" s="514"/>
      <c r="M195" s="516"/>
      <c r="N195" s="517" t="str">
        <f>IF(B195="联邦快递",""&amp;(MID(F195,1,MIN(FIND({0;1;2;3;4;5;6;7;8;9},F195&amp;"1234567890",1)-1)))&amp;"","")</f>
        <v/>
      </c>
    </row>
    <row r="196" spans="1:14" ht="14.25">
      <c r="A196" s="468"/>
      <c r="B196" s="468"/>
      <c r="C196" s="468"/>
      <c r="D196" s="468"/>
      <c r="E196" s="468"/>
      <c r="F196" s="471"/>
      <c r="G196" s="468"/>
      <c r="H196" s="468"/>
      <c r="I196" s="468"/>
      <c r="J196" s="468"/>
      <c r="K196" s="468"/>
      <c r="L196" s="514"/>
      <c r="M196" s="516"/>
      <c r="N196" s="517" t="str">
        <f>IF(B196="联邦快递",""&amp;(MID(F196,1,MIN(FIND({0;1;2;3;4;5;6;7;8;9},F196&amp;"1234567890",1)-1)))&amp;"","")</f>
        <v/>
      </c>
    </row>
    <row r="197" spans="1:14" ht="14.25">
      <c r="A197" s="468"/>
      <c r="B197" s="468"/>
      <c r="C197" s="468"/>
      <c r="D197" s="468"/>
      <c r="E197" s="468"/>
      <c r="F197" s="471"/>
      <c r="G197" s="468"/>
      <c r="H197" s="468"/>
      <c r="I197" s="468"/>
      <c r="J197" s="468"/>
      <c r="K197" s="468"/>
      <c r="L197" s="514"/>
      <c r="M197" s="516"/>
      <c r="N197" s="517" t="str">
        <f>IF(B197="联邦快递",""&amp;(MID(F197,1,MIN(FIND({0;1;2;3;4;5;6;7;8;9},F197&amp;"1234567890",1)-1)))&amp;"","")</f>
        <v/>
      </c>
    </row>
    <row r="198" spans="1:14" ht="14.25">
      <c r="A198" s="468"/>
      <c r="B198" s="468"/>
      <c r="C198" s="468"/>
      <c r="D198" s="468"/>
      <c r="E198" s="468"/>
      <c r="F198" s="471"/>
      <c r="G198" s="468"/>
      <c r="H198" s="468"/>
      <c r="I198" s="468"/>
      <c r="J198" s="468"/>
      <c r="K198" s="468"/>
      <c r="L198" s="514"/>
      <c r="M198" s="516"/>
      <c r="N198" s="517" t="str">
        <f>IF(B198="联邦快递",""&amp;(MID(F198,1,MIN(FIND({0;1;2;3;4;5;6;7;8;9},F198&amp;"1234567890",1)-1)))&amp;"","")</f>
        <v/>
      </c>
    </row>
    <row r="199" spans="1:14" ht="14.25">
      <c r="A199" s="468"/>
      <c r="B199" s="468"/>
      <c r="C199" s="468"/>
      <c r="D199" s="468"/>
      <c r="E199" s="468"/>
      <c r="F199" s="471"/>
      <c r="G199" s="468"/>
      <c r="H199" s="468"/>
      <c r="I199" s="468"/>
      <c r="J199" s="468"/>
      <c r="K199" s="468"/>
      <c r="L199" s="514"/>
      <c r="M199" s="516"/>
      <c r="N199" s="517" t="str">
        <f>IF(B199="联邦快递",""&amp;(MID(F199,1,MIN(FIND({0;1;2;3;4;5;6;7;8;9},F199&amp;"1234567890",1)-1)))&amp;"","")</f>
        <v/>
      </c>
    </row>
    <row r="200" spans="1:14" ht="14.25">
      <c r="A200" s="468"/>
      <c r="B200" s="468"/>
      <c r="C200" s="468"/>
      <c r="D200" s="468"/>
      <c r="E200" s="468"/>
      <c r="F200" s="471"/>
      <c r="G200" s="468"/>
      <c r="H200" s="468"/>
      <c r="I200" s="468"/>
      <c r="J200" s="468"/>
      <c r="K200" s="468"/>
      <c r="L200" s="514"/>
      <c r="M200" s="516"/>
      <c r="N200" s="517" t="str">
        <f>IF(B200="联邦快递",""&amp;(MID(F200,1,MIN(FIND({0;1;2;3;4;5;6;7;8;9},F200&amp;"1234567890",1)-1)))&amp;"","")</f>
        <v/>
      </c>
    </row>
    <row r="201" spans="1:14" ht="14.25">
      <c r="A201" s="468"/>
      <c r="B201" s="468"/>
      <c r="C201" s="468"/>
      <c r="D201" s="468"/>
      <c r="E201" s="468"/>
      <c r="F201" s="471"/>
      <c r="G201" s="468"/>
      <c r="H201" s="468"/>
      <c r="I201" s="468"/>
      <c r="J201" s="468"/>
      <c r="K201" s="468"/>
      <c r="L201" s="514"/>
      <c r="M201" s="516"/>
      <c r="N201" s="517" t="str">
        <f>IF(B201="联邦快递",""&amp;(MID(F201,1,MIN(FIND({0;1;2;3;4;5;6;7;8;9},F201&amp;"1234567890",1)-1)))&amp;"","")</f>
        <v/>
      </c>
    </row>
    <row r="202" spans="1:14" ht="14.25">
      <c r="A202" s="468"/>
      <c r="B202" s="468"/>
      <c r="C202" s="468"/>
      <c r="D202" s="468"/>
      <c r="E202" s="468"/>
      <c r="F202" s="471"/>
      <c r="G202" s="468"/>
      <c r="H202" s="468"/>
      <c r="I202" s="468"/>
      <c r="J202" s="468"/>
      <c r="K202" s="468"/>
      <c r="L202" s="514"/>
      <c r="M202" s="516"/>
      <c r="N202" s="517" t="str">
        <f>IF(B202="联邦快递",""&amp;(MID(F202,1,MIN(FIND({0;1;2;3;4;5;6;7;8;9},F202&amp;"1234567890",1)-1)))&amp;"","")</f>
        <v/>
      </c>
    </row>
    <row r="203" spans="1:14" ht="14.25">
      <c r="A203" s="468"/>
      <c r="B203" s="468"/>
      <c r="C203" s="468"/>
      <c r="D203" s="468"/>
      <c r="E203" s="468"/>
      <c r="F203" s="471"/>
      <c r="G203" s="468"/>
      <c r="H203" s="468"/>
      <c r="I203" s="468"/>
      <c r="J203" s="468"/>
      <c r="K203" s="468"/>
      <c r="L203" s="514"/>
      <c r="M203" s="516"/>
      <c r="N203" s="517" t="str">
        <f>IF(B203="联邦快递",""&amp;(MID(F203,1,MIN(FIND({0;1;2;3;4;5;6;7;8;9},F203&amp;"1234567890",1)-1)))&amp;"","")</f>
        <v/>
      </c>
    </row>
    <row r="204" spans="1:14" ht="14.25">
      <c r="A204" s="468"/>
      <c r="B204" s="468"/>
      <c r="C204" s="468"/>
      <c r="D204" s="468"/>
      <c r="E204" s="468"/>
      <c r="F204" s="471"/>
      <c r="G204" s="468"/>
      <c r="H204" s="468"/>
      <c r="I204" s="468"/>
      <c r="J204" s="468"/>
      <c r="K204" s="468"/>
      <c r="L204" s="514"/>
      <c r="M204" s="516"/>
      <c r="N204" s="517" t="str">
        <f>IF(B204="联邦快递",""&amp;(MID(F204,1,MIN(FIND({0;1;2;3;4;5;6;7;8;9},F204&amp;"1234567890",1)-1)))&amp;"","")</f>
        <v/>
      </c>
    </row>
    <row r="205" spans="1:14" ht="14.25">
      <c r="A205" s="468"/>
      <c r="B205" s="468"/>
      <c r="C205" s="468"/>
      <c r="D205" s="468"/>
      <c r="E205" s="468"/>
      <c r="F205" s="471"/>
      <c r="G205" s="468"/>
      <c r="H205" s="468"/>
      <c r="I205" s="468"/>
      <c r="J205" s="468"/>
      <c r="K205" s="468"/>
      <c r="L205" s="514"/>
      <c r="M205" s="516"/>
      <c r="N205" s="517" t="str">
        <f>IF(B205="联邦快递",""&amp;(MID(F205,1,MIN(FIND({0;1;2;3;4;5;6;7;8;9},F205&amp;"1234567890",1)-1)))&amp;"","")</f>
        <v/>
      </c>
    </row>
    <row r="206" spans="1:14" ht="14.25">
      <c r="A206" s="468"/>
      <c r="B206" s="468"/>
      <c r="C206" s="468"/>
      <c r="D206" s="468"/>
      <c r="E206" s="468"/>
      <c r="F206" s="471"/>
      <c r="G206" s="468"/>
      <c r="H206" s="468"/>
      <c r="I206" s="468"/>
      <c r="J206" s="468"/>
      <c r="K206" s="468"/>
      <c r="L206" s="514"/>
      <c r="M206" s="516"/>
      <c r="N206" s="517" t="str">
        <f>IF(B206="联邦快递",""&amp;(MID(F206,1,MIN(FIND({0;1;2;3;4;5;6;7;8;9},F206&amp;"1234567890",1)-1)))&amp;"","")</f>
        <v/>
      </c>
    </row>
    <row r="207" spans="1:14" ht="14.25">
      <c r="A207" s="468"/>
      <c r="B207" s="468"/>
      <c r="C207" s="468"/>
      <c r="D207" s="468"/>
      <c r="E207" s="468"/>
      <c r="F207" s="471"/>
      <c r="G207" s="468"/>
      <c r="H207" s="468"/>
      <c r="I207" s="468"/>
      <c r="J207" s="468"/>
      <c r="K207" s="468"/>
      <c r="L207" s="514"/>
      <c r="M207" s="516"/>
      <c r="N207" s="517" t="str">
        <f>IF(B207="联邦快递",""&amp;(MID(F207,1,MIN(FIND({0;1;2;3;4;5;6;7;8;9},F207&amp;"1234567890",1)-1)))&amp;"","")</f>
        <v/>
      </c>
    </row>
    <row r="208" spans="1:14" ht="14.25">
      <c r="A208" s="468"/>
      <c r="B208" s="468"/>
      <c r="C208" s="468"/>
      <c r="D208" s="468"/>
      <c r="E208" s="468"/>
      <c r="F208" s="471"/>
      <c r="G208" s="468"/>
      <c r="H208" s="468"/>
      <c r="I208" s="468"/>
      <c r="J208" s="468"/>
      <c r="K208" s="468"/>
      <c r="L208" s="514"/>
      <c r="M208" s="516"/>
      <c r="N208" s="517" t="str">
        <f>IF(B208="联邦快递",""&amp;(MID(F208,1,MIN(FIND({0;1;2;3;4;5;6;7;8;9},F208&amp;"1234567890",1)-1)))&amp;"","")</f>
        <v/>
      </c>
    </row>
    <row r="209" spans="1:14" ht="14.25">
      <c r="A209" s="468"/>
      <c r="B209" s="468"/>
      <c r="C209" s="468"/>
      <c r="D209" s="468"/>
      <c r="E209" s="468"/>
      <c r="F209" s="471"/>
      <c r="G209" s="468"/>
      <c r="H209" s="468"/>
      <c r="I209" s="468"/>
      <c r="J209" s="468"/>
      <c r="K209" s="468"/>
      <c r="L209" s="514"/>
      <c r="M209" s="516"/>
      <c r="N209" s="517" t="str">
        <f>IF(B209="联邦快递",""&amp;(MID(F209,1,MIN(FIND({0;1;2;3;4;5;6;7;8;9},F209&amp;"1234567890",1)-1)))&amp;"","")</f>
        <v/>
      </c>
    </row>
    <row r="210" spans="1:14" ht="14.25">
      <c r="A210" s="468"/>
      <c r="B210" s="468"/>
      <c r="C210" s="468"/>
      <c r="D210" s="468"/>
      <c r="E210" s="468"/>
      <c r="F210" s="471"/>
      <c r="G210" s="468"/>
      <c r="H210" s="468"/>
      <c r="I210" s="468"/>
      <c r="J210" s="468"/>
      <c r="K210" s="468"/>
      <c r="L210" s="514"/>
      <c r="M210" s="516"/>
      <c r="N210" s="517" t="str">
        <f>IF(B210="联邦快递",""&amp;(MID(F210,1,MIN(FIND({0;1;2;3;4;5;6;7;8;9},F210&amp;"1234567890",1)-1)))&amp;"","")</f>
        <v/>
      </c>
    </row>
    <row r="211" spans="1:14" ht="14.25">
      <c r="A211" s="468"/>
      <c r="B211" s="468"/>
      <c r="C211" s="468"/>
      <c r="D211" s="468"/>
      <c r="E211" s="468"/>
      <c r="F211" s="471"/>
      <c r="G211" s="468"/>
      <c r="H211" s="468"/>
      <c r="I211" s="468"/>
      <c r="J211" s="468"/>
      <c r="K211" s="468"/>
      <c r="L211" s="514"/>
      <c r="M211" s="516"/>
      <c r="N211" s="517" t="str">
        <f>IF(B211="联邦快递",""&amp;(MID(F211,1,MIN(FIND({0;1;2;3;4;5;6;7;8;9},F211&amp;"1234567890",1)-1)))&amp;"","")</f>
        <v/>
      </c>
    </row>
    <row r="212" spans="1:14" ht="14.25">
      <c r="A212" s="468"/>
      <c r="B212" s="468"/>
      <c r="C212" s="468"/>
      <c r="D212" s="468"/>
      <c r="E212" s="468"/>
      <c r="F212" s="471"/>
      <c r="G212" s="468"/>
      <c r="H212" s="468"/>
      <c r="I212" s="468"/>
      <c r="J212" s="468"/>
      <c r="K212" s="468"/>
      <c r="L212" s="514"/>
      <c r="M212" s="516"/>
      <c r="N212" s="517" t="str">
        <f>IF(B212="联邦快递",""&amp;(MID(F212,1,MIN(FIND({0;1;2;3;4;5;6;7;8;9},F212&amp;"1234567890",1)-1)))&amp;"","")</f>
        <v/>
      </c>
    </row>
    <row r="213" spans="1:14" ht="14.25">
      <c r="A213" s="468"/>
      <c r="B213" s="468"/>
      <c r="C213" s="468"/>
      <c r="D213" s="468"/>
      <c r="E213" s="468"/>
      <c r="F213" s="471"/>
      <c r="G213" s="468"/>
      <c r="H213" s="468"/>
      <c r="I213" s="468"/>
      <c r="J213" s="468"/>
      <c r="K213" s="468"/>
      <c r="L213" s="514"/>
      <c r="M213" s="516"/>
      <c r="N213" s="517" t="str">
        <f>IF(B213="联邦快递",""&amp;(MID(F213,1,MIN(FIND({0;1;2;3;4;5;6;7;8;9},F213&amp;"1234567890",1)-1)))&amp;"","")</f>
        <v/>
      </c>
    </row>
    <row r="214" spans="1:14" ht="14.25">
      <c r="A214" s="468"/>
      <c r="B214" s="468"/>
      <c r="C214" s="468"/>
      <c r="D214" s="468"/>
      <c r="E214" s="468"/>
      <c r="F214" s="471"/>
      <c r="G214" s="468"/>
      <c r="H214" s="468"/>
      <c r="I214" s="468"/>
      <c r="J214" s="468"/>
      <c r="K214" s="468"/>
      <c r="L214" s="514"/>
      <c r="M214" s="516"/>
      <c r="N214" s="517" t="str">
        <f>IF(B214="联邦快递",""&amp;(MID(F214,1,MIN(FIND({0;1;2;3;4;5;6;7;8;9},F214&amp;"1234567890",1)-1)))&amp;"","")</f>
        <v/>
      </c>
    </row>
    <row r="215" spans="1:14" ht="14.25">
      <c r="A215" s="468"/>
      <c r="B215" s="468"/>
      <c r="C215" s="468"/>
      <c r="D215" s="468"/>
      <c r="E215" s="468"/>
      <c r="F215" s="471"/>
      <c r="G215" s="468"/>
      <c r="H215" s="468"/>
      <c r="I215" s="468"/>
      <c r="J215" s="468"/>
      <c r="K215" s="468"/>
      <c r="L215" s="514"/>
      <c r="M215" s="516"/>
      <c r="N215" s="517" t="str">
        <f>IF(B215="联邦快递",""&amp;(MID(F215,1,MIN(FIND({0;1;2;3;4;5;6;7;8;9},F215&amp;"1234567890",1)-1)))&amp;"","")</f>
        <v/>
      </c>
    </row>
    <row r="216" spans="1:14" ht="14.25">
      <c r="A216" s="468"/>
      <c r="B216" s="468"/>
      <c r="C216" s="468"/>
      <c r="D216" s="468"/>
      <c r="E216" s="468"/>
      <c r="F216" s="471"/>
      <c r="G216" s="468"/>
      <c r="H216" s="468"/>
      <c r="I216" s="468"/>
      <c r="J216" s="468"/>
      <c r="K216" s="468"/>
      <c r="L216" s="514"/>
      <c r="M216" s="516"/>
      <c r="N216" s="517" t="str">
        <f>IF(B216="联邦快递",""&amp;(MID(F216,1,MIN(FIND({0;1;2;3;4;5;6;7;8;9},F216&amp;"1234567890",1)-1)))&amp;"","")</f>
        <v/>
      </c>
    </row>
    <row r="217" spans="1:14" ht="14.25">
      <c r="A217" s="468"/>
      <c r="B217" s="468"/>
      <c r="C217" s="468"/>
      <c r="D217" s="468"/>
      <c r="E217" s="468"/>
      <c r="F217" s="471"/>
      <c r="G217" s="468"/>
      <c r="H217" s="468"/>
      <c r="I217" s="468"/>
      <c r="J217" s="468"/>
      <c r="K217" s="468"/>
      <c r="L217" s="514"/>
      <c r="M217" s="516"/>
      <c r="N217" s="517" t="str">
        <f>IF(B217="联邦快递",""&amp;(MID(F217,1,MIN(FIND({0;1;2;3;4;5;6;7;8;9},F217&amp;"1234567890",1)-1)))&amp;"","")</f>
        <v/>
      </c>
    </row>
    <row r="218" spans="1:14" ht="14.25">
      <c r="A218" s="468"/>
      <c r="B218" s="468"/>
      <c r="C218" s="468"/>
      <c r="D218" s="468"/>
      <c r="E218" s="468"/>
      <c r="F218" s="471"/>
      <c r="G218" s="468"/>
      <c r="H218" s="468"/>
      <c r="I218" s="468"/>
      <c r="J218" s="468"/>
      <c r="K218" s="468"/>
      <c r="L218" s="514"/>
      <c r="M218" s="516"/>
      <c r="N218" s="517" t="str">
        <f>IF(B218="联邦快递",""&amp;(MID(F218,1,MIN(FIND({0;1;2;3;4;5;6;7;8;9},F218&amp;"1234567890",1)-1)))&amp;"","")</f>
        <v/>
      </c>
    </row>
    <row r="219" spans="1:14" ht="14.25">
      <c r="A219" s="468"/>
      <c r="B219" s="468"/>
      <c r="C219" s="468"/>
      <c r="D219" s="468"/>
      <c r="E219" s="468"/>
      <c r="F219" s="471"/>
      <c r="G219" s="468"/>
      <c r="H219" s="468"/>
      <c r="I219" s="468"/>
      <c r="J219" s="468"/>
      <c r="K219" s="468"/>
      <c r="L219" s="514"/>
      <c r="M219" s="516"/>
      <c r="N219" s="517" t="str">
        <f>IF(B219="联邦快递",""&amp;(MID(F219,1,MIN(FIND({0;1;2;3;4;5;6;7;8;9},F219&amp;"1234567890",1)-1)))&amp;"","")</f>
        <v/>
      </c>
    </row>
    <row r="220" spans="1:14" ht="14.25">
      <c r="A220" s="468"/>
      <c r="B220" s="468"/>
      <c r="C220" s="468"/>
      <c r="D220" s="468"/>
      <c r="E220" s="468"/>
      <c r="F220" s="471"/>
      <c r="G220" s="468"/>
      <c r="H220" s="468"/>
      <c r="I220" s="468"/>
      <c r="J220" s="468"/>
      <c r="K220" s="468"/>
      <c r="L220" s="514"/>
      <c r="M220" s="516"/>
      <c r="N220" s="517" t="str">
        <f>IF(B220="联邦快递",""&amp;(MID(F220,1,MIN(FIND({0;1;2;3;4;5;6;7;8;9},F220&amp;"1234567890",1)-1)))&amp;"","")</f>
        <v/>
      </c>
    </row>
    <row r="221" spans="1:14" ht="14.25">
      <c r="A221" s="468"/>
      <c r="B221" s="468"/>
      <c r="C221" s="468"/>
      <c r="D221" s="468"/>
      <c r="E221" s="468"/>
      <c r="F221" s="471"/>
      <c r="G221" s="468"/>
      <c r="H221" s="468"/>
      <c r="I221" s="468"/>
      <c r="J221" s="468"/>
      <c r="K221" s="468"/>
      <c r="L221" s="514"/>
      <c r="M221" s="516"/>
      <c r="N221" s="517" t="str">
        <f>IF(B221="联邦快递",""&amp;(MID(F221,1,MIN(FIND({0;1;2;3;4;5;6;7;8;9},F221&amp;"1234567890",1)-1)))&amp;"","")</f>
        <v/>
      </c>
    </row>
    <row r="222" spans="1:14" ht="14.25">
      <c r="A222" s="468"/>
      <c r="B222" s="468"/>
      <c r="C222" s="468"/>
      <c r="D222" s="468"/>
      <c r="E222" s="468"/>
      <c r="F222" s="471"/>
      <c r="G222" s="468"/>
      <c r="H222" s="468"/>
      <c r="I222" s="468"/>
      <c r="J222" s="468"/>
      <c r="K222" s="468"/>
      <c r="L222" s="514"/>
      <c r="M222" s="516"/>
      <c r="N222" s="517" t="str">
        <f>IF(B222="联邦快递",""&amp;(MID(F222,1,MIN(FIND({0;1;2;3;4;5;6;7;8;9},F222&amp;"1234567890",1)-1)))&amp;"","")</f>
        <v/>
      </c>
    </row>
    <row r="223" spans="1:14" ht="14.25">
      <c r="A223" s="468"/>
      <c r="B223" s="468"/>
      <c r="C223" s="468"/>
      <c r="D223" s="468"/>
      <c r="E223" s="468"/>
      <c r="F223" s="471"/>
      <c r="G223" s="468"/>
      <c r="H223" s="468"/>
      <c r="I223" s="468"/>
      <c r="J223" s="468"/>
      <c r="K223" s="468"/>
      <c r="L223" s="514"/>
      <c r="M223" s="516"/>
      <c r="N223" s="517" t="str">
        <f>IF(B223="联邦快递",""&amp;(MID(F223,1,MIN(FIND({0;1;2;3;4;5;6;7;8;9},F223&amp;"1234567890",1)-1)))&amp;"","")</f>
        <v/>
      </c>
    </row>
    <row r="224" spans="1:14" ht="14.25">
      <c r="A224" s="468"/>
      <c r="B224" s="468"/>
      <c r="C224" s="468"/>
      <c r="D224" s="468"/>
      <c r="E224" s="468"/>
      <c r="F224" s="471"/>
      <c r="G224" s="468"/>
      <c r="H224" s="468"/>
      <c r="I224" s="468"/>
      <c r="J224" s="468"/>
      <c r="K224" s="468"/>
      <c r="L224" s="514"/>
      <c r="M224" s="516"/>
      <c r="N224" s="517" t="str">
        <f>IF(B224="联邦快递",""&amp;(MID(F224,1,MIN(FIND({0;1;2;3;4;5;6;7;8;9},F224&amp;"1234567890",1)-1)))&amp;"","")</f>
        <v/>
      </c>
    </row>
    <row r="225" spans="1:14" ht="14.25">
      <c r="A225" s="468"/>
      <c r="B225" s="468"/>
      <c r="C225" s="468"/>
      <c r="D225" s="468"/>
      <c r="E225" s="468"/>
      <c r="F225" s="471"/>
      <c r="G225" s="468"/>
      <c r="H225" s="468"/>
      <c r="I225" s="468"/>
      <c r="J225" s="468"/>
      <c r="K225" s="468"/>
      <c r="L225" s="514"/>
      <c r="M225" s="516"/>
      <c r="N225" s="517" t="str">
        <f>IF(B225="联邦快递",""&amp;(MID(F225,1,MIN(FIND({0;1;2;3;4;5;6;7;8;9},F225&amp;"1234567890",1)-1)))&amp;"","")</f>
        <v/>
      </c>
    </row>
    <row r="226" spans="1:14" ht="14.25">
      <c r="A226" s="468"/>
      <c r="B226" s="468"/>
      <c r="C226" s="468"/>
      <c r="D226" s="468"/>
      <c r="E226" s="468"/>
      <c r="F226" s="471"/>
      <c r="G226" s="468"/>
      <c r="H226" s="468"/>
      <c r="I226" s="468"/>
      <c r="J226" s="468"/>
      <c r="K226" s="468"/>
      <c r="L226" s="514"/>
      <c r="M226" s="516"/>
      <c r="N226" s="517" t="str">
        <f>IF(B226="联邦快递",""&amp;(MID(F226,1,MIN(FIND({0;1;2;3;4;5;6;7;8;9},F226&amp;"1234567890",1)-1)))&amp;"","")</f>
        <v/>
      </c>
    </row>
    <row r="227" spans="1:14" ht="14.25">
      <c r="A227" s="468"/>
      <c r="B227" s="468"/>
      <c r="C227" s="468"/>
      <c r="D227" s="468"/>
      <c r="E227" s="468"/>
      <c r="F227" s="471"/>
      <c r="G227" s="468"/>
      <c r="H227" s="468"/>
      <c r="I227" s="468"/>
      <c r="J227" s="468"/>
      <c r="K227" s="468"/>
      <c r="L227" s="514"/>
      <c r="M227" s="516"/>
      <c r="N227" s="517" t="str">
        <f>IF(B227="联邦快递",""&amp;(MID(F227,1,MIN(FIND({0;1;2;3;4;5;6;7;8;9},F227&amp;"1234567890",1)-1)))&amp;"","")</f>
        <v/>
      </c>
    </row>
    <row r="228" spans="1:14" ht="14.25">
      <c r="A228" s="468"/>
      <c r="B228" s="468"/>
      <c r="C228" s="468"/>
      <c r="D228" s="468"/>
      <c r="E228" s="468"/>
      <c r="F228" s="471"/>
      <c r="G228" s="468"/>
      <c r="H228" s="468"/>
      <c r="I228" s="468"/>
      <c r="J228" s="468"/>
      <c r="K228" s="468"/>
      <c r="L228" s="514"/>
      <c r="M228" s="516"/>
      <c r="N228" s="517" t="str">
        <f>IF(B228="联邦快递",""&amp;(MID(F228,1,MIN(FIND({0;1;2;3;4;5;6;7;8;9},F228&amp;"1234567890",1)-1)))&amp;"","")</f>
        <v/>
      </c>
    </row>
    <row r="229" spans="1:14" ht="14.25">
      <c r="A229" s="468"/>
      <c r="B229" s="468"/>
      <c r="C229" s="468"/>
      <c r="D229" s="468"/>
      <c r="E229" s="468"/>
      <c r="F229" s="471"/>
      <c r="G229" s="468"/>
      <c r="H229" s="468"/>
      <c r="I229" s="468"/>
      <c r="J229" s="468"/>
      <c r="K229" s="468"/>
      <c r="L229" s="514"/>
      <c r="M229" s="516"/>
      <c r="N229" s="517" t="str">
        <f>IF(B229="联邦快递",""&amp;(MID(F229,1,MIN(FIND({0;1;2;3;4;5;6;7;8;9},F229&amp;"1234567890",1)-1)))&amp;"","")</f>
        <v/>
      </c>
    </row>
    <row r="230" spans="1:14" ht="14.25">
      <c r="A230" s="468"/>
      <c r="B230" s="468"/>
      <c r="C230" s="468"/>
      <c r="D230" s="468"/>
      <c r="E230" s="468"/>
      <c r="F230" s="471"/>
      <c r="G230" s="468"/>
      <c r="H230" s="468"/>
      <c r="I230" s="468"/>
      <c r="J230" s="468"/>
      <c r="K230" s="468"/>
      <c r="L230" s="514"/>
      <c r="M230" s="516"/>
      <c r="N230" s="517" t="str">
        <f>IF(B230="联邦快递",""&amp;(MID(F230,1,MIN(FIND({0;1;2;3;4;5;6;7;8;9},F230&amp;"1234567890",1)-1)))&amp;"","")</f>
        <v/>
      </c>
    </row>
    <row r="231" spans="1:14" ht="14.25">
      <c r="A231" s="468"/>
      <c r="B231" s="468"/>
      <c r="C231" s="468"/>
      <c r="D231" s="468"/>
      <c r="E231" s="468"/>
      <c r="F231" s="471"/>
      <c r="G231" s="468"/>
      <c r="H231" s="468"/>
      <c r="I231" s="468"/>
      <c r="J231" s="468"/>
      <c r="K231" s="468"/>
      <c r="L231" s="514"/>
      <c r="M231" s="516"/>
      <c r="N231" s="517" t="str">
        <f>IF(B231="联邦快递",""&amp;(MID(F231,1,MIN(FIND({0;1;2;3;4;5;6;7;8;9},F231&amp;"1234567890",1)-1)))&amp;"","")</f>
        <v/>
      </c>
    </row>
    <row r="232" spans="1:14" ht="14.25">
      <c r="A232" s="468"/>
      <c r="B232" s="468"/>
      <c r="C232" s="468"/>
      <c r="D232" s="468"/>
      <c r="E232" s="468"/>
      <c r="F232" s="471"/>
      <c r="G232" s="468"/>
      <c r="H232" s="468"/>
      <c r="I232" s="468"/>
      <c r="J232" s="468"/>
      <c r="K232" s="468"/>
      <c r="L232" s="514"/>
      <c r="M232" s="516"/>
      <c r="N232" s="517" t="str">
        <f>IF(B232="联邦快递",""&amp;(MID(F232,1,MIN(FIND({0;1;2;3;4;5;6;7;8;9},F232&amp;"1234567890",1)-1)))&amp;"","")</f>
        <v/>
      </c>
    </row>
    <row r="233" spans="1:14" ht="14.25">
      <c r="A233" s="468"/>
      <c r="B233" s="468"/>
      <c r="C233" s="468"/>
      <c r="D233" s="468"/>
      <c r="E233" s="468"/>
      <c r="F233" s="471"/>
      <c r="G233" s="468"/>
      <c r="H233" s="468"/>
      <c r="I233" s="468"/>
      <c r="J233" s="468"/>
      <c r="K233" s="468"/>
      <c r="L233" s="514"/>
      <c r="M233" s="516"/>
      <c r="N233" s="517" t="str">
        <f>IF(B233="联邦快递",""&amp;(MID(F233,1,MIN(FIND({0;1;2;3;4;5;6;7;8;9},F233&amp;"1234567890",1)-1)))&amp;"","")</f>
        <v/>
      </c>
    </row>
    <row r="234" spans="1:14" ht="14.25">
      <c r="A234" s="468"/>
      <c r="B234" s="468"/>
      <c r="C234" s="468"/>
      <c r="D234" s="468"/>
      <c r="E234" s="468"/>
      <c r="F234" s="471"/>
      <c r="G234" s="468"/>
      <c r="H234" s="468"/>
      <c r="I234" s="468"/>
      <c r="J234" s="468"/>
      <c r="K234" s="468"/>
      <c r="L234" s="514"/>
      <c r="M234" s="516"/>
      <c r="N234" s="517" t="str">
        <f>IF(B234="联邦快递",""&amp;(MID(F234,1,MIN(FIND({0;1;2;3;4;5;6;7;8;9},F234&amp;"1234567890",1)-1)))&amp;"","")</f>
        <v/>
      </c>
    </row>
    <row r="235" spans="1:14" ht="14.25">
      <c r="A235" s="468"/>
      <c r="B235" s="468"/>
      <c r="C235" s="468"/>
      <c r="D235" s="468"/>
      <c r="E235" s="468"/>
      <c r="F235" s="471"/>
      <c r="G235" s="468"/>
      <c r="H235" s="468"/>
      <c r="I235" s="468"/>
      <c r="J235" s="468"/>
      <c r="K235" s="468"/>
      <c r="L235" s="514"/>
      <c r="M235" s="516"/>
      <c r="N235" s="517" t="str">
        <f>IF(B235="联邦快递",""&amp;(MID(F235,1,MIN(FIND({0;1;2;3;4;5;6;7;8;9},F235&amp;"1234567890",1)-1)))&amp;"","")</f>
        <v/>
      </c>
    </row>
    <row r="236" spans="1:14" ht="14.25">
      <c r="A236" s="468"/>
      <c r="B236" s="468"/>
      <c r="C236" s="468"/>
      <c r="D236" s="468"/>
      <c r="E236" s="468"/>
      <c r="F236" s="471"/>
      <c r="G236" s="468"/>
      <c r="H236" s="468"/>
      <c r="I236" s="468"/>
      <c r="J236" s="468"/>
      <c r="K236" s="468"/>
      <c r="L236" s="514"/>
      <c r="M236" s="516"/>
      <c r="N236" s="517" t="str">
        <f>IF(B236="联邦快递",""&amp;(MID(F236,1,MIN(FIND({0;1;2;3;4;5;6;7;8;9},F236&amp;"1234567890",1)-1)))&amp;"","")</f>
        <v/>
      </c>
    </row>
    <row r="237" spans="1:14" ht="14.25">
      <c r="A237" s="468"/>
      <c r="B237" s="468"/>
      <c r="C237" s="468"/>
      <c r="D237" s="468"/>
      <c r="E237" s="468"/>
      <c r="F237" s="471"/>
      <c r="G237" s="468"/>
      <c r="H237" s="468"/>
      <c r="I237" s="468"/>
      <c r="J237" s="468"/>
      <c r="K237" s="468"/>
      <c r="L237" s="514"/>
      <c r="M237" s="516"/>
      <c r="N237" s="517" t="str">
        <f>IF(B237="联邦快递",""&amp;(MID(F237,1,MIN(FIND({0;1;2;3;4;5;6;7;8;9},F237&amp;"1234567890",1)-1)))&amp;"","")</f>
        <v/>
      </c>
    </row>
    <row r="238" spans="1:14" ht="14.25">
      <c r="A238" s="468"/>
      <c r="B238" s="468"/>
      <c r="C238" s="468"/>
      <c r="D238" s="468"/>
      <c r="E238" s="468"/>
      <c r="F238" s="471"/>
      <c r="G238" s="468"/>
      <c r="H238" s="468"/>
      <c r="I238" s="468"/>
      <c r="J238" s="468"/>
      <c r="K238" s="468"/>
      <c r="L238" s="514"/>
      <c r="M238" s="516"/>
      <c r="N238" s="517" t="str">
        <f>IF(B238="联邦快递",""&amp;(MID(F238,1,MIN(FIND({0;1;2;3;4;5;6;7;8;9},F238&amp;"1234567890",1)-1)))&amp;"","")</f>
        <v/>
      </c>
    </row>
    <row r="239" spans="1:14" ht="14.25">
      <c r="A239" s="468"/>
      <c r="B239" s="468"/>
      <c r="C239" s="468"/>
      <c r="D239" s="468"/>
      <c r="E239" s="468"/>
      <c r="F239" s="471"/>
      <c r="G239" s="468"/>
      <c r="H239" s="468"/>
      <c r="I239" s="468"/>
      <c r="J239" s="468"/>
      <c r="K239" s="468"/>
      <c r="L239" s="514"/>
      <c r="M239" s="516"/>
      <c r="N239" s="517" t="str">
        <f>IF(B239="联邦快递",""&amp;(MID(F239,1,MIN(FIND({0;1;2;3;4;5;6;7;8;9},F239&amp;"1234567890",1)-1)))&amp;"","")</f>
        <v/>
      </c>
    </row>
    <row r="240" spans="1:14" ht="14.25">
      <c r="A240" s="468"/>
      <c r="B240" s="468"/>
      <c r="C240" s="468"/>
      <c r="D240" s="468"/>
      <c r="E240" s="468"/>
      <c r="F240" s="471"/>
      <c r="G240" s="468"/>
      <c r="H240" s="468"/>
      <c r="I240" s="468"/>
      <c r="J240" s="468"/>
      <c r="K240" s="468"/>
      <c r="L240" s="514"/>
      <c r="M240" s="516"/>
      <c r="N240" s="517" t="str">
        <f>IF(B240="联邦快递",""&amp;(MID(F240,1,MIN(FIND({0;1;2;3;4;5;6;7;8;9},F240&amp;"1234567890",1)-1)))&amp;"","")</f>
        <v/>
      </c>
    </row>
    <row r="241" spans="1:14" ht="14.25">
      <c r="A241" s="468"/>
      <c r="B241" s="468"/>
      <c r="C241" s="468"/>
      <c r="D241" s="468"/>
      <c r="E241" s="468"/>
      <c r="F241" s="471"/>
      <c r="G241" s="468"/>
      <c r="H241" s="468"/>
      <c r="I241" s="468"/>
      <c r="J241" s="468"/>
      <c r="K241" s="468"/>
      <c r="L241" s="514"/>
      <c r="M241" s="516"/>
      <c r="N241" s="517" t="str">
        <f>IF(B241="联邦快递",""&amp;(MID(F241,1,MIN(FIND({0;1;2;3;4;5;6;7;8;9},F241&amp;"1234567890",1)-1)))&amp;"","")</f>
        <v/>
      </c>
    </row>
    <row r="242" spans="1:14" ht="14.25">
      <c r="A242" s="468"/>
      <c r="B242" s="468"/>
      <c r="C242" s="468"/>
      <c r="D242" s="468"/>
      <c r="E242" s="468"/>
      <c r="F242" s="471"/>
      <c r="G242" s="468"/>
      <c r="H242" s="468"/>
      <c r="I242" s="468"/>
      <c r="J242" s="468"/>
      <c r="K242" s="468"/>
      <c r="L242" s="514"/>
      <c r="M242" s="516"/>
      <c r="N242" s="517" t="str">
        <f>IF(B242="联邦快递",""&amp;(MID(F242,1,MIN(FIND({0;1;2;3;4;5;6;7;8;9},F242&amp;"1234567890",1)-1)))&amp;"","")</f>
        <v/>
      </c>
    </row>
    <row r="243" spans="1:14" ht="14.25">
      <c r="A243" s="468"/>
      <c r="B243" s="468"/>
      <c r="C243" s="468"/>
      <c r="D243" s="468"/>
      <c r="E243" s="468"/>
      <c r="F243" s="471"/>
      <c r="G243" s="468"/>
      <c r="H243" s="468"/>
      <c r="I243" s="468"/>
      <c r="J243" s="468"/>
      <c r="K243" s="468"/>
      <c r="L243" s="514"/>
      <c r="M243" s="516"/>
      <c r="N243" s="517" t="str">
        <f>IF(B243="联邦快递",""&amp;(MID(F243,1,MIN(FIND({0;1;2;3;4;5;6;7;8;9},F243&amp;"1234567890",1)-1)))&amp;"","")</f>
        <v/>
      </c>
    </row>
    <row r="244" spans="1:14" ht="14.25">
      <c r="A244" s="468"/>
      <c r="B244" s="468"/>
      <c r="C244" s="468"/>
      <c r="D244" s="468"/>
      <c r="E244" s="468"/>
      <c r="F244" s="471"/>
      <c r="G244" s="468"/>
      <c r="H244" s="468"/>
      <c r="I244" s="468"/>
      <c r="J244" s="468"/>
      <c r="K244" s="468"/>
      <c r="L244" s="514"/>
      <c r="M244" s="516"/>
      <c r="N244" s="517" t="str">
        <f>IF(B244="联邦快递",""&amp;(MID(F244,1,MIN(FIND({0;1;2;3;4;5;6;7;8;9},F244&amp;"1234567890",1)-1)))&amp;"","")</f>
        <v/>
      </c>
    </row>
    <row r="245" spans="1:14" ht="14.25">
      <c r="A245" s="468"/>
      <c r="B245" s="468"/>
      <c r="C245" s="468"/>
      <c r="D245" s="468"/>
      <c r="E245" s="468"/>
      <c r="F245" s="471"/>
      <c r="G245" s="468"/>
      <c r="H245" s="468"/>
      <c r="I245" s="468"/>
      <c r="J245" s="468"/>
      <c r="K245" s="468"/>
      <c r="L245" s="514"/>
      <c r="M245" s="516"/>
      <c r="N245" s="517" t="str">
        <f>IF(B245="联邦快递",""&amp;(MID(F245,1,MIN(FIND({0;1;2;3;4;5;6;7;8;9},F245&amp;"1234567890",1)-1)))&amp;"","")</f>
        <v/>
      </c>
    </row>
    <row r="246" spans="1:14" ht="14.25">
      <c r="A246" s="468"/>
      <c r="B246" s="468"/>
      <c r="C246" s="468"/>
      <c r="D246" s="468"/>
      <c r="E246" s="468"/>
      <c r="F246" s="471"/>
      <c r="G246" s="468"/>
      <c r="H246" s="468"/>
      <c r="I246" s="468"/>
      <c r="J246" s="468"/>
      <c r="K246" s="468"/>
      <c r="L246" s="514"/>
      <c r="M246" s="516"/>
      <c r="N246" s="517" t="str">
        <f>IF(B246="联邦快递",""&amp;(MID(F246,1,MIN(FIND({0;1;2;3;4;5;6;7;8;9},F246&amp;"1234567890",1)-1)))&amp;"","")</f>
        <v/>
      </c>
    </row>
    <row r="247" spans="1:14" ht="14.25">
      <c r="A247" s="468"/>
      <c r="B247" s="468"/>
      <c r="C247" s="468"/>
      <c r="D247" s="468"/>
      <c r="E247" s="468"/>
      <c r="F247" s="471"/>
      <c r="G247" s="468"/>
      <c r="H247" s="468"/>
      <c r="I247" s="468"/>
      <c r="J247" s="468"/>
      <c r="K247" s="468"/>
      <c r="L247" s="514"/>
      <c r="M247" s="516"/>
      <c r="N247" s="517" t="str">
        <f>IF(B247="联邦快递",""&amp;(MID(F247,1,MIN(FIND({0;1;2;3;4;5;6;7;8;9},F247&amp;"1234567890",1)-1)))&amp;"","")</f>
        <v/>
      </c>
    </row>
    <row r="248" spans="1:14" ht="14.25">
      <c r="A248" s="468"/>
      <c r="B248" s="468"/>
      <c r="C248" s="468"/>
      <c r="D248" s="468"/>
      <c r="E248" s="468"/>
      <c r="F248" s="471"/>
      <c r="G248" s="468"/>
      <c r="H248" s="468"/>
      <c r="I248" s="468"/>
      <c r="J248" s="468"/>
      <c r="K248" s="468"/>
      <c r="L248" s="514"/>
      <c r="M248" s="516"/>
      <c r="N248" s="517" t="str">
        <f>IF(B248="联邦快递",""&amp;(MID(F248,1,MIN(FIND({0;1;2;3;4;5;6;7;8;9},F248&amp;"1234567890",1)-1)))&amp;"","")</f>
        <v/>
      </c>
    </row>
    <row r="249" spans="1:14" ht="14.25">
      <c r="A249" s="468"/>
      <c r="B249" s="468"/>
      <c r="C249" s="468"/>
      <c r="D249" s="468"/>
      <c r="E249" s="468"/>
      <c r="F249" s="471"/>
      <c r="G249" s="468"/>
      <c r="H249" s="468"/>
      <c r="I249" s="468"/>
      <c r="J249" s="468"/>
      <c r="K249" s="468"/>
      <c r="L249" s="514"/>
      <c r="M249" s="516"/>
      <c r="N249" s="517" t="str">
        <f>IF(B249="联邦快递",""&amp;(MID(F249,1,MIN(FIND({0;1;2;3;4;5;6;7;8;9},F249&amp;"1234567890",1)-1)))&amp;"","")</f>
        <v/>
      </c>
    </row>
    <row r="250" spans="1:14" ht="14.25">
      <c r="A250" s="468"/>
      <c r="B250" s="468"/>
      <c r="C250" s="468"/>
      <c r="D250" s="468"/>
      <c r="E250" s="468"/>
      <c r="F250" s="471"/>
      <c r="G250" s="468"/>
      <c r="H250" s="468"/>
      <c r="I250" s="468"/>
      <c r="J250" s="468"/>
      <c r="K250" s="468"/>
      <c r="L250" s="514"/>
      <c r="M250" s="516"/>
      <c r="N250" s="517" t="str">
        <f>IF(B250="联邦快递",""&amp;(MID(F250,1,MIN(FIND({0;1;2;3;4;5;6;7;8;9},F250&amp;"1234567890",1)-1)))&amp;"","")</f>
        <v/>
      </c>
    </row>
    <row r="251" spans="1:14" ht="14.25">
      <c r="A251" s="468"/>
      <c r="B251" s="468"/>
      <c r="C251" s="468"/>
      <c r="D251" s="468"/>
      <c r="E251" s="468"/>
      <c r="F251" s="471"/>
      <c r="G251" s="468"/>
      <c r="H251" s="468"/>
      <c r="I251" s="468"/>
      <c r="J251" s="468"/>
      <c r="K251" s="468"/>
      <c r="L251" s="514"/>
      <c r="M251" s="516"/>
      <c r="N251" s="517" t="str">
        <f>IF(B251="联邦快递",""&amp;(MID(F251,1,MIN(FIND({0;1;2;3;4;5;6;7;8;9},F251&amp;"1234567890",1)-1)))&amp;"","")</f>
        <v/>
      </c>
    </row>
    <row r="252" spans="1:14" ht="14.25">
      <c r="A252" s="468"/>
      <c r="B252" s="468"/>
      <c r="C252" s="468"/>
      <c r="D252" s="468"/>
      <c r="E252" s="468"/>
      <c r="F252" s="471"/>
      <c r="G252" s="468"/>
      <c r="H252" s="468"/>
      <c r="I252" s="468"/>
      <c r="J252" s="468"/>
      <c r="K252" s="468"/>
      <c r="L252" s="514"/>
      <c r="M252" s="516"/>
      <c r="N252" s="517" t="str">
        <f>IF(B252="联邦快递",""&amp;(MID(F252,1,MIN(FIND({0;1;2;3;4;5;6;7;8;9},F252&amp;"1234567890",1)-1)))&amp;"","")</f>
        <v/>
      </c>
    </row>
    <row r="253" spans="1:14" ht="14.25">
      <c r="A253" s="468"/>
      <c r="B253" s="468"/>
      <c r="C253" s="468"/>
      <c r="D253" s="468"/>
      <c r="E253" s="468"/>
      <c r="F253" s="471"/>
      <c r="G253" s="468"/>
      <c r="H253" s="468"/>
      <c r="I253" s="468"/>
      <c r="J253" s="468"/>
      <c r="K253" s="468"/>
      <c r="L253" s="514"/>
      <c r="M253" s="516"/>
      <c r="N253" s="517" t="str">
        <f>IF(B253="联邦快递",""&amp;(MID(F253,1,MIN(FIND({0;1;2;3;4;5;6;7;8;9},F253&amp;"1234567890",1)-1)))&amp;"","")</f>
        <v/>
      </c>
    </row>
    <row r="254" spans="1:14" ht="14.25">
      <c r="A254" s="468"/>
      <c r="B254" s="468"/>
      <c r="C254" s="468"/>
      <c r="D254" s="468"/>
      <c r="E254" s="468"/>
      <c r="F254" s="471"/>
      <c r="G254" s="468"/>
      <c r="H254" s="468"/>
      <c r="I254" s="468"/>
      <c r="J254" s="468"/>
      <c r="K254" s="468"/>
      <c r="L254" s="514"/>
      <c r="M254" s="516"/>
      <c r="N254" s="517" t="str">
        <f>IF(B254="联邦快递",""&amp;(MID(F254,1,MIN(FIND({0;1;2;3;4;5;6;7;8;9},F254&amp;"1234567890",1)-1)))&amp;"","")</f>
        <v/>
      </c>
    </row>
    <row r="255" spans="1:14" ht="14.25">
      <c r="A255" s="468"/>
      <c r="B255" s="468"/>
      <c r="C255" s="468"/>
      <c r="D255" s="468"/>
      <c r="E255" s="468"/>
      <c r="F255" s="471"/>
      <c r="G255" s="468"/>
      <c r="H255" s="468"/>
      <c r="I255" s="468"/>
      <c r="J255" s="468"/>
      <c r="K255" s="468"/>
      <c r="L255" s="514"/>
      <c r="M255" s="516"/>
      <c r="N255" s="517" t="str">
        <f>IF(B255="联邦快递",""&amp;(MID(F255,1,MIN(FIND({0;1;2;3;4;5;6;7;8;9},F255&amp;"1234567890",1)-1)))&amp;"","")</f>
        <v/>
      </c>
    </row>
    <row r="256" spans="1:14" ht="14.25">
      <c r="A256" s="468"/>
      <c r="B256" s="468"/>
      <c r="C256" s="468"/>
      <c r="D256" s="468"/>
      <c r="E256" s="468"/>
      <c r="F256" s="471"/>
      <c r="G256" s="468"/>
      <c r="H256" s="468"/>
      <c r="I256" s="468"/>
      <c r="J256" s="468"/>
      <c r="K256" s="468"/>
      <c r="L256" s="514"/>
      <c r="M256" s="516"/>
      <c r="N256" s="517" t="str">
        <f>IF(B256="联邦快递",""&amp;(MID(F256,1,MIN(FIND({0;1;2;3;4;5;6;7;8;9},F256&amp;"1234567890",1)-1)))&amp;"","")</f>
        <v/>
      </c>
    </row>
    <row r="257" spans="1:14" ht="14.25">
      <c r="A257" s="468"/>
      <c r="B257" s="468"/>
      <c r="C257" s="468"/>
      <c r="D257" s="468"/>
      <c r="E257" s="468"/>
      <c r="F257" s="471"/>
      <c r="G257" s="468"/>
      <c r="H257" s="468"/>
      <c r="I257" s="468"/>
      <c r="J257" s="468"/>
      <c r="K257" s="468"/>
      <c r="L257" s="514"/>
      <c r="M257" s="516"/>
      <c r="N257" s="517" t="str">
        <f>IF(B257="联邦快递",""&amp;(MID(F257,1,MIN(FIND({0;1;2;3;4;5;6;7;8;9},F257&amp;"1234567890",1)-1)))&amp;"","")</f>
        <v/>
      </c>
    </row>
    <row r="258" spans="1:14" ht="14.25">
      <c r="A258" s="468"/>
      <c r="B258" s="468"/>
      <c r="C258" s="468"/>
      <c r="D258" s="468"/>
      <c r="E258" s="468"/>
      <c r="F258" s="471"/>
      <c r="G258" s="468"/>
      <c r="H258" s="468"/>
      <c r="I258" s="468"/>
      <c r="J258" s="468"/>
      <c r="K258" s="468"/>
      <c r="L258" s="514"/>
      <c r="M258" s="516"/>
      <c r="N258" s="517" t="str">
        <f>IF(B258="联邦快递",""&amp;(MID(F258,1,MIN(FIND({0;1;2;3;4;5;6;7;8;9},F258&amp;"1234567890",1)-1)))&amp;"","")</f>
        <v/>
      </c>
    </row>
    <row r="259" spans="1:14" ht="14.25">
      <c r="A259" s="468"/>
      <c r="B259" s="468"/>
      <c r="C259" s="468"/>
      <c r="D259" s="468"/>
      <c r="E259" s="468"/>
      <c r="F259" s="471"/>
      <c r="G259" s="468"/>
      <c r="H259" s="468"/>
      <c r="I259" s="468"/>
      <c r="J259" s="468"/>
      <c r="K259" s="468"/>
      <c r="L259" s="514"/>
      <c r="M259" s="516"/>
      <c r="N259" s="517" t="str">
        <f>IF(B259="联邦快递",""&amp;(MID(F259,1,MIN(FIND({0;1;2;3;4;5;6;7;8;9},F259&amp;"1234567890",1)-1)))&amp;"","")</f>
        <v/>
      </c>
    </row>
    <row r="260" spans="1:14" ht="14.25">
      <c r="A260" s="468"/>
      <c r="B260" s="468"/>
      <c r="C260" s="468"/>
      <c r="D260" s="468"/>
      <c r="E260" s="468"/>
      <c r="F260" s="471"/>
      <c r="G260" s="468"/>
      <c r="H260" s="468"/>
      <c r="I260" s="468"/>
      <c r="J260" s="468"/>
      <c r="K260" s="468"/>
      <c r="L260" s="514"/>
      <c r="M260" s="516"/>
      <c r="N260" s="517" t="str">
        <f>IF(B260="联邦快递",""&amp;(MID(F260,1,MIN(FIND({0;1;2;3;4;5;6;7;8;9},F260&amp;"1234567890",1)-1)))&amp;"","")</f>
        <v/>
      </c>
    </row>
    <row r="261" spans="1:14" ht="14.25">
      <c r="A261" s="468"/>
      <c r="B261" s="468"/>
      <c r="C261" s="468"/>
      <c r="D261" s="468"/>
      <c r="E261" s="468"/>
      <c r="F261" s="471"/>
      <c r="G261" s="468"/>
      <c r="H261" s="468"/>
      <c r="I261" s="468"/>
      <c r="J261" s="468"/>
      <c r="K261" s="468"/>
      <c r="L261" s="514"/>
      <c r="M261" s="516"/>
      <c r="N261" s="517" t="str">
        <f>IF(B261="联邦快递",""&amp;(MID(F261,1,MIN(FIND({0;1;2;3;4;5;6;7;8;9},F261&amp;"1234567890",1)-1)))&amp;"","")</f>
        <v/>
      </c>
    </row>
    <row r="262" spans="1:14" ht="14.25">
      <c r="A262" s="468"/>
      <c r="B262" s="468"/>
      <c r="C262" s="468"/>
      <c r="D262" s="468"/>
      <c r="E262" s="468"/>
      <c r="F262" s="471"/>
      <c r="G262" s="468"/>
      <c r="H262" s="468"/>
      <c r="I262" s="468"/>
      <c r="J262" s="468"/>
      <c r="K262" s="468"/>
      <c r="L262" s="514"/>
      <c r="M262" s="516"/>
      <c r="N262" s="517" t="str">
        <f>IF(B262="联邦快递",""&amp;(MID(F262,1,MIN(FIND({0;1;2;3;4;5;6;7;8;9},F262&amp;"1234567890",1)-1)))&amp;"","")</f>
        <v/>
      </c>
    </row>
    <row r="263" spans="1:14" ht="14.25">
      <c r="A263" s="468"/>
      <c r="B263" s="468"/>
      <c r="C263" s="468"/>
      <c r="D263" s="468"/>
      <c r="E263" s="468"/>
      <c r="F263" s="471"/>
      <c r="G263" s="468"/>
      <c r="H263" s="468"/>
      <c r="I263" s="468"/>
      <c r="J263" s="468"/>
      <c r="K263" s="468"/>
      <c r="L263" s="514"/>
      <c r="M263" s="516"/>
      <c r="N263" s="517" t="str">
        <f>IF(B263="联邦快递",""&amp;(MID(F263,1,MIN(FIND({0;1;2;3;4;5;6;7;8;9},F263&amp;"1234567890",1)-1)))&amp;"","")</f>
        <v/>
      </c>
    </row>
    <row r="264" spans="1:14" ht="14.25">
      <c r="A264" s="468"/>
      <c r="B264" s="468"/>
      <c r="C264" s="468"/>
      <c r="D264" s="468"/>
      <c r="E264" s="468"/>
      <c r="F264" s="471"/>
      <c r="G264" s="468"/>
      <c r="H264" s="468"/>
      <c r="I264" s="468"/>
      <c r="J264" s="468"/>
      <c r="K264" s="468"/>
      <c r="L264" s="514"/>
      <c r="M264" s="516"/>
      <c r="N264" s="517" t="str">
        <f>IF(B264="联邦快递",""&amp;(MID(F264,1,MIN(FIND({0;1;2;3;4;5;6;7;8;9},F264&amp;"1234567890",1)-1)))&amp;"","")</f>
        <v/>
      </c>
    </row>
    <row r="265" spans="1:14" ht="14.25">
      <c r="A265" s="468"/>
      <c r="B265" s="468"/>
      <c r="C265" s="468"/>
      <c r="D265" s="468"/>
      <c r="E265" s="468"/>
      <c r="F265" s="471"/>
      <c r="G265" s="468"/>
      <c r="H265" s="468"/>
      <c r="I265" s="468"/>
      <c r="J265" s="468"/>
      <c r="K265" s="468"/>
      <c r="L265" s="514"/>
      <c r="M265" s="516"/>
      <c r="N265" s="517" t="str">
        <f>IF(B265="联邦快递",""&amp;(MID(F265,1,MIN(FIND({0;1;2;3;4;5;6;7;8;9},F265&amp;"1234567890",1)-1)))&amp;"","")</f>
        <v/>
      </c>
    </row>
    <row r="266" spans="1:14" ht="14.25">
      <c r="A266" s="468"/>
      <c r="B266" s="468"/>
      <c r="C266" s="468"/>
      <c r="D266" s="468"/>
      <c r="E266" s="468"/>
      <c r="F266" s="471"/>
      <c r="G266" s="468"/>
      <c r="H266" s="468"/>
      <c r="I266" s="468"/>
      <c r="J266" s="468"/>
      <c r="K266" s="468"/>
      <c r="L266" s="514"/>
      <c r="M266" s="516"/>
      <c r="N266" s="517" t="str">
        <f>IF(B266="联邦快递",""&amp;(MID(F266,1,MIN(FIND({0;1;2;3;4;5;6;7;8;9},F266&amp;"1234567890",1)-1)))&amp;"","")</f>
        <v/>
      </c>
    </row>
    <row r="267" spans="1:14" ht="14.25">
      <c r="A267" s="468"/>
      <c r="B267" s="468"/>
      <c r="C267" s="468"/>
      <c r="D267" s="468"/>
      <c r="E267" s="468"/>
      <c r="F267" s="471"/>
      <c r="G267" s="468"/>
      <c r="H267" s="468"/>
      <c r="I267" s="468"/>
      <c r="J267" s="468"/>
      <c r="K267" s="468"/>
      <c r="L267" s="514"/>
      <c r="M267" s="516"/>
      <c r="N267" s="517" t="str">
        <f>IF(B267="联邦快递",""&amp;(MID(F267,1,MIN(FIND({0;1;2;3;4;5;6;7;8;9},F267&amp;"1234567890",1)-1)))&amp;"","")</f>
        <v/>
      </c>
    </row>
    <row r="268" spans="1:14" ht="14.25">
      <c r="A268" s="468"/>
      <c r="B268" s="468"/>
      <c r="C268" s="468"/>
      <c r="D268" s="468"/>
      <c r="E268" s="468"/>
      <c r="F268" s="471"/>
      <c r="G268" s="468"/>
      <c r="H268" s="468"/>
      <c r="I268" s="468"/>
      <c r="J268" s="468"/>
      <c r="K268" s="468"/>
      <c r="L268" s="514"/>
      <c r="M268" s="516"/>
      <c r="N268" s="517" t="str">
        <f>IF(B268="联邦快递",""&amp;(MID(F268,1,MIN(FIND({0;1;2;3;4;5;6;7;8;9},F268&amp;"1234567890",1)-1)))&amp;"","")</f>
        <v/>
      </c>
    </row>
    <row r="269" spans="1:14" ht="14.25">
      <c r="A269" s="468"/>
      <c r="B269" s="468"/>
      <c r="C269" s="468"/>
      <c r="D269" s="468"/>
      <c r="E269" s="468"/>
      <c r="F269" s="471"/>
      <c r="G269" s="468"/>
      <c r="H269" s="468"/>
      <c r="I269" s="468"/>
      <c r="J269" s="468"/>
      <c r="K269" s="468"/>
      <c r="L269" s="514"/>
      <c r="M269" s="516"/>
      <c r="N269" s="517" t="str">
        <f>IF(B269="联邦快递",""&amp;(MID(F269,1,MIN(FIND({0;1;2;3;4;5;6;7;8;9},F269&amp;"1234567890",1)-1)))&amp;"","")</f>
        <v/>
      </c>
    </row>
    <row r="270" spans="1:14" ht="14.25">
      <c r="A270" s="468"/>
      <c r="B270" s="468"/>
      <c r="C270" s="468"/>
      <c r="D270" s="468"/>
      <c r="E270" s="468"/>
      <c r="F270" s="471"/>
      <c r="G270" s="468"/>
      <c r="H270" s="468"/>
      <c r="I270" s="468"/>
      <c r="J270" s="468"/>
      <c r="K270" s="468"/>
      <c r="L270" s="514"/>
      <c r="M270" s="516"/>
      <c r="N270" s="517" t="str">
        <f>IF(B270="联邦快递",""&amp;(MID(F270,1,MIN(FIND({0;1;2;3;4;5;6;7;8;9},F270&amp;"1234567890",1)-1)))&amp;"","")</f>
        <v/>
      </c>
    </row>
    <row r="271" spans="1:14" ht="14.25">
      <c r="A271" s="468"/>
      <c r="B271" s="468"/>
      <c r="C271" s="468"/>
      <c r="D271" s="468"/>
      <c r="E271" s="468"/>
      <c r="F271" s="471"/>
      <c r="G271" s="468"/>
      <c r="H271" s="468"/>
      <c r="I271" s="468"/>
      <c r="J271" s="468"/>
      <c r="K271" s="468"/>
      <c r="L271" s="514"/>
      <c r="M271" s="516"/>
      <c r="N271" s="517" t="str">
        <f>IF(B271="联邦快递",""&amp;(MID(F271,1,MIN(FIND({0;1;2;3;4;5;6;7;8;9},F271&amp;"1234567890",1)-1)))&amp;"","")</f>
        <v/>
      </c>
    </row>
    <row r="272" spans="1:14" ht="14.25">
      <c r="A272" s="468"/>
      <c r="B272" s="468"/>
      <c r="C272" s="468"/>
      <c r="D272" s="468"/>
      <c r="E272" s="468"/>
      <c r="F272" s="471"/>
      <c r="G272" s="468"/>
      <c r="H272" s="468"/>
      <c r="I272" s="468"/>
      <c r="J272" s="468"/>
      <c r="K272" s="468"/>
      <c r="L272" s="514"/>
      <c r="M272" s="516"/>
      <c r="N272" s="517" t="str">
        <f>IF(B272="联邦快递",""&amp;(MID(F272,1,MIN(FIND({0;1;2;3;4;5;6;7;8;9},F272&amp;"1234567890",1)-1)))&amp;"","")</f>
        <v/>
      </c>
    </row>
    <row r="273" spans="1:14" ht="14.25">
      <c r="A273" s="468"/>
      <c r="B273" s="468"/>
      <c r="C273" s="468"/>
      <c r="D273" s="468"/>
      <c r="E273" s="468"/>
      <c r="F273" s="471"/>
      <c r="G273" s="468"/>
      <c r="H273" s="468"/>
      <c r="I273" s="468"/>
      <c r="J273" s="468"/>
      <c r="K273" s="468"/>
      <c r="L273" s="514"/>
      <c r="M273" s="516"/>
      <c r="N273" s="517" t="str">
        <f>IF(B273="联邦快递",""&amp;(MID(F273,1,MIN(FIND({0;1;2;3;4;5;6;7;8;9},F273&amp;"1234567890",1)-1)))&amp;"","")</f>
        <v/>
      </c>
    </row>
    <row r="274" spans="1:14" ht="14.25">
      <c r="A274" s="468"/>
      <c r="B274" s="468"/>
      <c r="C274" s="468"/>
      <c r="D274" s="468"/>
      <c r="E274" s="468"/>
      <c r="F274" s="471"/>
      <c r="G274" s="468"/>
      <c r="H274" s="468"/>
      <c r="I274" s="468"/>
      <c r="J274" s="468"/>
      <c r="K274" s="468"/>
      <c r="L274" s="514"/>
      <c r="M274" s="516"/>
      <c r="N274" s="517" t="str">
        <f>IF(B274="联邦快递",""&amp;(MID(F274,1,MIN(FIND({0;1;2;3;4;5;6;7;8;9},F274&amp;"1234567890",1)-1)))&amp;"","")</f>
        <v/>
      </c>
    </row>
    <row r="275" spans="1:14" ht="14.25">
      <c r="A275" s="468"/>
      <c r="B275" s="468"/>
      <c r="C275" s="468"/>
      <c r="D275" s="468"/>
      <c r="E275" s="468"/>
      <c r="F275" s="471"/>
      <c r="G275" s="468"/>
      <c r="H275" s="468"/>
      <c r="I275" s="468"/>
      <c r="J275" s="468"/>
      <c r="K275" s="468"/>
      <c r="L275" s="514"/>
      <c r="M275" s="516"/>
      <c r="N275" s="517" t="str">
        <f>IF(B275="联邦快递",""&amp;(MID(F275,1,MIN(FIND({0;1;2;3;4;5;6;7;8;9},F275&amp;"1234567890",1)-1)))&amp;"","")</f>
        <v/>
      </c>
    </row>
    <row r="276" spans="1:14" ht="14.25">
      <c r="A276" s="468"/>
      <c r="B276" s="468"/>
      <c r="C276" s="468"/>
      <c r="D276" s="468"/>
      <c r="E276" s="468"/>
      <c r="F276" s="471"/>
      <c r="G276" s="468"/>
      <c r="H276" s="468"/>
      <c r="I276" s="468"/>
      <c r="J276" s="468"/>
      <c r="K276" s="468"/>
      <c r="L276" s="514"/>
      <c r="M276" s="516"/>
      <c r="N276" s="517" t="str">
        <f>IF(B276="联邦快递",""&amp;(MID(F276,1,MIN(FIND({0;1;2;3;4;5;6;7;8;9},F276&amp;"1234567890",1)-1)))&amp;"","")</f>
        <v/>
      </c>
    </row>
    <row r="277" spans="1:14" ht="14.25">
      <c r="A277" s="468"/>
      <c r="B277" s="468"/>
      <c r="C277" s="468"/>
      <c r="D277" s="468"/>
      <c r="E277" s="468"/>
      <c r="F277" s="471"/>
      <c r="G277" s="468"/>
      <c r="H277" s="468"/>
      <c r="I277" s="468"/>
      <c r="J277" s="468"/>
      <c r="K277" s="468"/>
      <c r="L277" s="514"/>
      <c r="M277" s="516"/>
      <c r="N277" s="517" t="str">
        <f>IF(B277="联邦快递",""&amp;(MID(F277,1,MIN(FIND({0;1;2;3;4;5;6;7;8;9},F277&amp;"1234567890",1)-1)))&amp;"","")</f>
        <v/>
      </c>
    </row>
    <row r="278" spans="1:14" ht="14.25">
      <c r="A278" s="468"/>
      <c r="B278" s="468"/>
      <c r="C278" s="468"/>
      <c r="D278" s="468"/>
      <c r="E278" s="468"/>
      <c r="F278" s="471"/>
      <c r="G278" s="468"/>
      <c r="H278" s="468"/>
      <c r="I278" s="468"/>
      <c r="J278" s="468"/>
      <c r="K278" s="468"/>
      <c r="L278" s="514"/>
      <c r="M278" s="516"/>
      <c r="N278" s="517" t="str">
        <f>IF(B278="联邦快递",""&amp;(MID(F278,1,MIN(FIND({0;1;2;3;4;5;6;7;8;9},F278&amp;"1234567890",1)-1)))&amp;"","")</f>
        <v/>
      </c>
    </row>
    <row r="279" spans="1:14" ht="14.25">
      <c r="A279" s="468"/>
      <c r="B279" s="468"/>
      <c r="C279" s="468"/>
      <c r="D279" s="468"/>
      <c r="E279" s="468"/>
      <c r="F279" s="471"/>
      <c r="G279" s="468"/>
      <c r="H279" s="468"/>
      <c r="I279" s="468"/>
      <c r="J279" s="468"/>
      <c r="K279" s="468"/>
      <c r="L279" s="514"/>
      <c r="M279" s="516"/>
      <c r="N279" s="517" t="str">
        <f>IF(B279="联邦快递",""&amp;(MID(F279,1,MIN(FIND({0;1;2;3;4;5;6;7;8;9},F279&amp;"1234567890",1)-1)))&amp;"","")</f>
        <v/>
      </c>
    </row>
    <row r="280" spans="1:14" ht="14.25">
      <c r="A280" s="468"/>
      <c r="B280" s="468"/>
      <c r="C280" s="468"/>
      <c r="D280" s="468"/>
      <c r="E280" s="468"/>
      <c r="F280" s="471"/>
      <c r="G280" s="468"/>
      <c r="H280" s="468"/>
      <c r="I280" s="468"/>
      <c r="J280" s="468"/>
      <c r="K280" s="468"/>
      <c r="L280" s="514"/>
      <c r="M280" s="516"/>
      <c r="N280" s="517" t="str">
        <f>IF(B280="联邦快递",""&amp;(MID(F280,1,MIN(FIND({0;1;2;3;4;5;6;7;8;9},F280&amp;"1234567890",1)-1)))&amp;"","")</f>
        <v/>
      </c>
    </row>
    <row r="281" spans="1:14" ht="14.25">
      <c r="A281" s="468"/>
      <c r="B281" s="468"/>
      <c r="C281" s="468"/>
      <c r="D281" s="468"/>
      <c r="E281" s="468"/>
      <c r="F281" s="471"/>
      <c r="G281" s="468"/>
      <c r="H281" s="468"/>
      <c r="I281" s="468"/>
      <c r="J281" s="468"/>
      <c r="K281" s="468"/>
      <c r="L281" s="514"/>
      <c r="M281" s="516"/>
      <c r="N281" s="517" t="str">
        <f>IF(B281="联邦快递",""&amp;(MID(F281,1,MIN(FIND({0;1;2;3;4;5;6;7;8;9},F281&amp;"1234567890",1)-1)))&amp;"","")</f>
        <v/>
      </c>
    </row>
    <row r="282" spans="1:14" ht="14.25">
      <c r="A282" s="468"/>
      <c r="B282" s="468"/>
      <c r="C282" s="468"/>
      <c r="D282" s="468"/>
      <c r="E282" s="468"/>
      <c r="F282" s="471"/>
      <c r="G282" s="468"/>
      <c r="H282" s="468"/>
      <c r="I282" s="468"/>
      <c r="J282" s="468"/>
      <c r="K282" s="468"/>
      <c r="L282" s="514"/>
      <c r="M282" s="516"/>
      <c r="N282" s="517" t="str">
        <f>IF(B282="联邦快递",""&amp;(MID(F282,1,MIN(FIND({0;1;2;3;4;5;6;7;8;9},F282&amp;"1234567890",1)-1)))&amp;"","")</f>
        <v/>
      </c>
    </row>
    <row r="283" spans="1:14" ht="14.25">
      <c r="A283" s="468"/>
      <c r="B283" s="468"/>
      <c r="C283" s="468"/>
      <c r="D283" s="468"/>
      <c r="E283" s="468"/>
      <c r="F283" s="471"/>
      <c r="G283" s="468"/>
      <c r="H283" s="468"/>
      <c r="I283" s="468"/>
      <c r="J283" s="468"/>
      <c r="K283" s="468"/>
      <c r="L283" s="514"/>
      <c r="M283" s="516"/>
      <c r="N283" s="517" t="str">
        <f>IF(B283="联邦快递",""&amp;(MID(F283,1,MIN(FIND({0;1;2;3;4;5;6;7;8;9},F283&amp;"1234567890",1)-1)))&amp;"","")</f>
        <v/>
      </c>
    </row>
    <row r="284" spans="1:14" ht="14.25">
      <c r="A284" s="468"/>
      <c r="B284" s="468"/>
      <c r="C284" s="468"/>
      <c r="D284" s="468"/>
      <c r="E284" s="468"/>
      <c r="F284" s="471"/>
      <c r="G284" s="468"/>
      <c r="H284" s="468"/>
      <c r="I284" s="468"/>
      <c r="J284" s="468"/>
      <c r="K284" s="468"/>
      <c r="L284" s="514"/>
      <c r="M284" s="516"/>
      <c r="N284" s="517" t="str">
        <f>IF(B284="联邦快递",""&amp;(MID(F284,1,MIN(FIND({0;1;2;3;4;5;6;7;8;9},F284&amp;"1234567890",1)-1)))&amp;"","")</f>
        <v/>
      </c>
    </row>
    <row r="285" spans="1:14" ht="14.25">
      <c r="A285" s="468"/>
      <c r="B285" s="468"/>
      <c r="C285" s="468"/>
      <c r="D285" s="468"/>
      <c r="E285" s="468"/>
      <c r="F285" s="471"/>
      <c r="G285" s="468"/>
      <c r="H285" s="468"/>
      <c r="I285" s="468"/>
      <c r="J285" s="468"/>
      <c r="K285" s="468"/>
      <c r="L285" s="514"/>
      <c r="M285" s="516"/>
      <c r="N285" s="517" t="str">
        <f>IF(B285="联邦快递",""&amp;(MID(F285,1,MIN(FIND({0;1;2;3;4;5;6;7;8;9},F285&amp;"1234567890",1)-1)))&amp;"","")</f>
        <v/>
      </c>
    </row>
    <row r="286" spans="1:14" ht="14.25">
      <c r="A286" s="468"/>
      <c r="B286" s="468"/>
      <c r="C286" s="468"/>
      <c r="D286" s="468"/>
      <c r="E286" s="468"/>
      <c r="F286" s="471"/>
      <c r="G286" s="468"/>
      <c r="H286" s="468"/>
      <c r="I286" s="468"/>
      <c r="J286" s="468"/>
      <c r="K286" s="468"/>
      <c r="L286" s="514"/>
      <c r="M286" s="516"/>
      <c r="N286" s="517" t="str">
        <f>IF(B286="联邦快递",""&amp;(MID(F286,1,MIN(FIND({0;1;2;3;4;5;6;7;8;9},F286&amp;"1234567890",1)-1)))&amp;"","")</f>
        <v/>
      </c>
    </row>
    <row r="287" spans="1:14" ht="14.25">
      <c r="A287" s="468"/>
      <c r="B287" s="468"/>
      <c r="C287" s="468"/>
      <c r="D287" s="468"/>
      <c r="E287" s="468"/>
      <c r="F287" s="471"/>
      <c r="G287" s="468"/>
      <c r="H287" s="468"/>
      <c r="I287" s="468"/>
      <c r="J287" s="468"/>
      <c r="K287" s="468"/>
      <c r="L287" s="514"/>
      <c r="M287" s="516"/>
      <c r="N287" s="517" t="str">
        <f>IF(B287="联邦快递",""&amp;(MID(F287,1,MIN(FIND({0;1;2;3;4;5;6;7;8;9},F287&amp;"1234567890",1)-1)))&amp;"","")</f>
        <v/>
      </c>
    </row>
    <row r="288" spans="1:14" ht="14.25">
      <c r="A288" s="468"/>
      <c r="B288" s="468"/>
      <c r="C288" s="468"/>
      <c r="D288" s="468"/>
      <c r="E288" s="468"/>
      <c r="F288" s="471"/>
      <c r="G288" s="468"/>
      <c r="H288" s="468"/>
      <c r="I288" s="468"/>
      <c r="J288" s="468"/>
      <c r="K288" s="468"/>
      <c r="L288" s="514"/>
      <c r="M288" s="516"/>
      <c r="N288" s="517" t="str">
        <f>IF(B288="联邦快递",""&amp;(MID(F288,1,MIN(FIND({0;1;2;3;4;5;6;7;8;9},F288&amp;"1234567890",1)-1)))&amp;"","")</f>
        <v/>
      </c>
    </row>
    <row r="289" spans="1:14" ht="14.25">
      <c r="A289" s="468"/>
      <c r="B289" s="468"/>
      <c r="C289" s="468"/>
      <c r="D289" s="468"/>
      <c r="E289" s="468"/>
      <c r="F289" s="471"/>
      <c r="G289" s="468"/>
      <c r="H289" s="468"/>
      <c r="I289" s="468"/>
      <c r="J289" s="468"/>
      <c r="K289" s="468"/>
      <c r="L289" s="514"/>
      <c r="M289" s="516"/>
      <c r="N289" s="517" t="str">
        <f>IF(B289="联邦快递",""&amp;(MID(F289,1,MIN(FIND({0;1;2;3;4;5;6;7;8;9},F289&amp;"1234567890",1)-1)))&amp;"","")</f>
        <v/>
      </c>
    </row>
    <row r="290" spans="1:14" ht="14.25">
      <c r="A290" s="468"/>
      <c r="B290" s="468"/>
      <c r="C290" s="468"/>
      <c r="D290" s="468"/>
      <c r="E290" s="468"/>
      <c r="F290" s="471"/>
      <c r="G290" s="468"/>
      <c r="H290" s="468"/>
      <c r="I290" s="468"/>
      <c r="J290" s="468"/>
      <c r="K290" s="468"/>
      <c r="L290" s="514"/>
      <c r="M290" s="516"/>
      <c r="N290" s="517" t="str">
        <f>IF(B290="联邦快递",""&amp;(MID(F290,1,MIN(FIND({0;1;2;3;4;5;6;7;8;9},F290&amp;"1234567890",1)-1)))&amp;"","")</f>
        <v/>
      </c>
    </row>
    <row r="291" spans="1:14" ht="14.25">
      <c r="A291" s="468"/>
      <c r="B291" s="468"/>
      <c r="C291" s="468"/>
      <c r="D291" s="468"/>
      <c r="E291" s="468"/>
      <c r="F291" s="471"/>
      <c r="G291" s="468"/>
      <c r="H291" s="468"/>
      <c r="I291" s="468"/>
      <c r="J291" s="468"/>
      <c r="K291" s="468"/>
      <c r="L291" s="514"/>
      <c r="M291" s="516"/>
      <c r="N291" s="517" t="str">
        <f>IF(B291="联邦快递",""&amp;(MID(F291,1,MIN(FIND({0;1;2;3;4;5;6;7;8;9},F291&amp;"1234567890",1)-1)))&amp;"","")</f>
        <v/>
      </c>
    </row>
    <row r="292" spans="1:14" ht="14.25">
      <c r="A292" s="468"/>
      <c r="B292" s="468"/>
      <c r="C292" s="468"/>
      <c r="D292" s="468"/>
      <c r="E292" s="468"/>
      <c r="F292" s="471"/>
      <c r="G292" s="468"/>
      <c r="H292" s="468"/>
      <c r="I292" s="468"/>
      <c r="J292" s="468"/>
      <c r="K292" s="468"/>
      <c r="L292" s="514"/>
      <c r="M292" s="516"/>
      <c r="N292" s="517" t="str">
        <f>IF(B292="联邦快递",""&amp;(MID(F292,1,MIN(FIND({0;1;2;3;4;5;6;7;8;9},F292&amp;"1234567890",1)-1)))&amp;"","")</f>
        <v/>
      </c>
    </row>
    <row r="293" spans="1:14" ht="14.25">
      <c r="A293" s="468"/>
      <c r="B293" s="468"/>
      <c r="C293" s="468"/>
      <c r="D293" s="468"/>
      <c r="E293" s="468"/>
      <c r="F293" s="471"/>
      <c r="G293" s="468"/>
      <c r="H293" s="468"/>
      <c r="I293" s="468"/>
      <c r="J293" s="468"/>
      <c r="K293" s="468"/>
      <c r="L293" s="514"/>
      <c r="M293" s="516"/>
      <c r="N293" s="517" t="str">
        <f>IF(B293="联邦快递",""&amp;(MID(F293,1,MIN(FIND({0;1;2;3;4;5;6;7;8;9},F293&amp;"1234567890",1)-1)))&amp;"","")</f>
        <v/>
      </c>
    </row>
    <row r="294" spans="1:14" ht="14.25">
      <c r="A294" s="468"/>
      <c r="B294" s="468"/>
      <c r="C294" s="468"/>
      <c r="D294" s="468"/>
      <c r="E294" s="468"/>
      <c r="F294" s="471"/>
      <c r="G294" s="468"/>
      <c r="H294" s="468"/>
      <c r="I294" s="468"/>
      <c r="J294" s="468"/>
      <c r="K294" s="468"/>
      <c r="L294" s="514"/>
      <c r="M294" s="516"/>
      <c r="N294" s="517" t="str">
        <f>IF(B294="联邦快递",""&amp;(MID(F294,1,MIN(FIND({0;1;2;3;4;5;6;7;8;9},F294&amp;"1234567890",1)-1)))&amp;"","")</f>
        <v/>
      </c>
    </row>
    <row r="295" spans="1:14" ht="14.25">
      <c r="A295" s="468"/>
      <c r="B295" s="468"/>
      <c r="C295" s="468"/>
      <c r="D295" s="468"/>
      <c r="E295" s="468"/>
      <c r="F295" s="471"/>
      <c r="G295" s="468"/>
      <c r="H295" s="468"/>
      <c r="I295" s="468"/>
      <c r="J295" s="468"/>
      <c r="K295" s="468"/>
      <c r="L295" s="514"/>
      <c r="M295" s="516"/>
      <c r="N295" s="517" t="str">
        <f>IF(B295="联邦快递",""&amp;(MID(F295,1,MIN(FIND({0;1;2;3;4;5;6;7;8;9},F295&amp;"1234567890",1)-1)))&amp;"","")</f>
        <v/>
      </c>
    </row>
    <row r="296" spans="1:14" ht="14.25">
      <c r="A296" s="468"/>
      <c r="B296" s="468"/>
      <c r="C296" s="468"/>
      <c r="D296" s="468"/>
      <c r="E296" s="468"/>
      <c r="F296" s="471"/>
      <c r="G296" s="468"/>
      <c r="H296" s="468"/>
      <c r="I296" s="468"/>
      <c r="J296" s="468"/>
      <c r="K296" s="468"/>
      <c r="L296" s="514"/>
      <c r="M296" s="516"/>
      <c r="N296" s="517" t="str">
        <f>IF(B296="联邦快递",""&amp;(MID(F296,1,MIN(FIND({0;1;2;3;4;5;6;7;8;9},F296&amp;"1234567890",1)-1)))&amp;"","")</f>
        <v/>
      </c>
    </row>
    <row r="297" spans="1:14" ht="14.25">
      <c r="A297" s="468"/>
      <c r="B297" s="468"/>
      <c r="C297" s="468"/>
      <c r="D297" s="468"/>
      <c r="E297" s="468"/>
      <c r="F297" s="471"/>
      <c r="G297" s="468"/>
      <c r="H297" s="468"/>
      <c r="I297" s="468"/>
      <c r="J297" s="468"/>
      <c r="K297" s="468"/>
      <c r="L297" s="514"/>
      <c r="M297" s="516"/>
      <c r="N297" s="517" t="str">
        <f>IF(B297="联邦快递",""&amp;(MID(F297,1,MIN(FIND({0;1;2;3;4;5;6;7;8;9},F297&amp;"1234567890",1)-1)))&amp;"","")</f>
        <v/>
      </c>
    </row>
    <row r="298" spans="1:14" ht="14.25">
      <c r="A298" s="468"/>
      <c r="B298" s="468"/>
      <c r="C298" s="468"/>
      <c r="D298" s="468"/>
      <c r="E298" s="468"/>
      <c r="F298" s="471"/>
      <c r="G298" s="468"/>
      <c r="H298" s="468"/>
      <c r="I298" s="468"/>
      <c r="J298" s="468"/>
      <c r="K298" s="468"/>
      <c r="L298" s="514"/>
      <c r="M298" s="516"/>
      <c r="N298" s="517" t="str">
        <f>IF(B298="联邦快递",""&amp;(MID(F298,1,MIN(FIND({0;1;2;3;4;5;6;7;8;9},F298&amp;"1234567890",1)-1)))&amp;"","")</f>
        <v/>
      </c>
    </row>
    <row r="299" spans="1:14" ht="14.25">
      <c r="A299" s="468"/>
      <c r="B299" s="468"/>
      <c r="C299" s="468"/>
      <c r="D299" s="468"/>
      <c r="E299" s="468"/>
      <c r="F299" s="471"/>
      <c r="G299" s="468"/>
      <c r="H299" s="468"/>
      <c r="I299" s="468"/>
      <c r="J299" s="468"/>
      <c r="K299" s="468"/>
      <c r="L299" s="514"/>
      <c r="M299" s="516"/>
      <c r="N299" s="517" t="str">
        <f>IF(B299="联邦快递",""&amp;(MID(F299,1,MIN(FIND({0;1;2;3;4;5;6;7;8;9},F299&amp;"1234567890",1)-1)))&amp;"","")</f>
        <v/>
      </c>
    </row>
    <row r="300" spans="1:14" ht="14.25">
      <c r="A300" s="468"/>
      <c r="B300" s="468"/>
      <c r="C300" s="468"/>
      <c r="D300" s="468"/>
      <c r="E300" s="468"/>
      <c r="F300" s="471"/>
      <c r="G300" s="468"/>
      <c r="H300" s="468"/>
      <c r="I300" s="468"/>
      <c r="J300" s="468"/>
      <c r="K300" s="468"/>
      <c r="L300" s="514"/>
      <c r="M300" s="516"/>
      <c r="N300" s="517" t="str">
        <f>IF(B300="联邦快递",""&amp;(MID(F300,1,MIN(FIND({0;1;2;3;4;5;6;7;8;9},F300&amp;"1234567890",1)-1)))&amp;"","")</f>
        <v/>
      </c>
    </row>
    <row r="301" spans="1:14" ht="14.25">
      <c r="A301" s="468"/>
      <c r="B301" s="468"/>
      <c r="C301" s="468"/>
      <c r="D301" s="468"/>
      <c r="E301" s="468"/>
      <c r="F301" s="471"/>
      <c r="G301" s="468"/>
      <c r="H301" s="468"/>
      <c r="I301" s="468"/>
      <c r="J301" s="468"/>
      <c r="K301" s="468"/>
      <c r="L301" s="514"/>
      <c r="M301" s="516"/>
      <c r="N301" s="517" t="str">
        <f>IF(B301="联邦快递",""&amp;(MID(F301,1,MIN(FIND({0;1;2;3;4;5;6;7;8;9},F301&amp;"1234567890",1)-1)))&amp;"","")</f>
        <v/>
      </c>
    </row>
    <row r="302" spans="1:14" ht="14.25">
      <c r="A302" s="468"/>
      <c r="B302" s="468"/>
      <c r="C302" s="468"/>
      <c r="D302" s="468"/>
      <c r="E302" s="468"/>
      <c r="F302" s="471"/>
      <c r="G302" s="468"/>
      <c r="H302" s="468"/>
      <c r="I302" s="468"/>
      <c r="J302" s="468"/>
      <c r="K302" s="468"/>
      <c r="L302" s="514"/>
      <c r="M302" s="516"/>
      <c r="N302" s="517" t="str">
        <f>IF(B302="联邦快递",""&amp;(MID(F302,1,MIN(FIND({0;1;2;3;4;5;6;7;8;9},F302&amp;"1234567890",1)-1)))&amp;"","")</f>
        <v/>
      </c>
    </row>
    <row r="303" spans="1:14" ht="14.25">
      <c r="A303" s="468"/>
      <c r="B303" s="468"/>
      <c r="C303" s="468"/>
      <c r="D303" s="468"/>
      <c r="E303" s="468"/>
      <c r="F303" s="471"/>
      <c r="G303" s="468"/>
      <c r="H303" s="468"/>
      <c r="I303" s="468"/>
      <c r="J303" s="468"/>
      <c r="K303" s="468"/>
      <c r="L303" s="514"/>
      <c r="M303" s="516"/>
      <c r="N303" s="517" t="str">
        <f>IF(B303="联邦快递",""&amp;(MID(F303,1,MIN(FIND({0;1;2;3;4;5;6;7;8;9},F303&amp;"1234567890",1)-1)))&amp;"","")</f>
        <v/>
      </c>
    </row>
    <row r="304" spans="1:14" ht="14.25">
      <c r="A304" s="468"/>
      <c r="B304" s="468"/>
      <c r="C304" s="468"/>
      <c r="D304" s="468"/>
      <c r="E304" s="468"/>
      <c r="F304" s="471"/>
      <c r="G304" s="468"/>
      <c r="H304" s="468"/>
      <c r="I304" s="468"/>
      <c r="J304" s="468"/>
      <c r="K304" s="468"/>
      <c r="L304" s="514"/>
      <c r="M304" s="516"/>
      <c r="N304" s="517" t="str">
        <f>IF(B304="联邦快递",""&amp;(MID(F304,1,MIN(FIND({0;1;2;3;4;5;6;7;8;9},F304&amp;"1234567890",1)-1)))&amp;"","")</f>
        <v/>
      </c>
    </row>
    <row r="305" spans="1:14" ht="14.25">
      <c r="A305" s="468"/>
      <c r="B305" s="468"/>
      <c r="C305" s="468"/>
      <c r="D305" s="468"/>
      <c r="E305" s="468"/>
      <c r="F305" s="471"/>
      <c r="G305" s="468"/>
      <c r="H305" s="468"/>
      <c r="I305" s="468"/>
      <c r="J305" s="468"/>
      <c r="K305" s="468"/>
      <c r="L305" s="514"/>
      <c r="M305" s="516"/>
      <c r="N305" s="517" t="str">
        <f>IF(B305="联邦快递",""&amp;(MID(F305,1,MIN(FIND({0;1;2;3;4;5;6;7;8;9},F305&amp;"1234567890",1)-1)))&amp;"","")</f>
        <v/>
      </c>
    </row>
    <row r="306" spans="1:14" ht="14.25">
      <c r="A306" s="468"/>
      <c r="B306" s="468"/>
      <c r="C306" s="468"/>
      <c r="D306" s="468"/>
      <c r="E306" s="468"/>
      <c r="F306" s="471"/>
      <c r="G306" s="468"/>
      <c r="H306" s="468"/>
      <c r="I306" s="468"/>
      <c r="J306" s="468"/>
      <c r="K306" s="468"/>
      <c r="L306" s="514"/>
      <c r="M306" s="516"/>
      <c r="N306" s="517" t="str">
        <f>IF(B306="联邦快递",""&amp;(MID(F306,1,MIN(FIND({0;1;2;3;4;5;6;7;8;9},F306&amp;"1234567890",1)-1)))&amp;"","")</f>
        <v/>
      </c>
    </row>
    <row r="307" spans="1:14" ht="14.25">
      <c r="A307" s="468"/>
      <c r="B307" s="468"/>
      <c r="C307" s="468"/>
      <c r="D307" s="468"/>
      <c r="E307" s="468"/>
      <c r="F307" s="471"/>
      <c r="G307" s="468"/>
      <c r="H307" s="468"/>
      <c r="I307" s="468"/>
      <c r="J307" s="468"/>
      <c r="K307" s="468"/>
      <c r="L307" s="514"/>
      <c r="M307" s="516"/>
      <c r="N307" s="517" t="str">
        <f>IF(B307="联邦快递",""&amp;(MID(F307,1,MIN(FIND({0;1;2;3;4;5;6;7;8;9},F307&amp;"1234567890",1)-1)))&amp;"","")</f>
        <v/>
      </c>
    </row>
    <row r="308" spans="1:14" ht="14.25">
      <c r="A308" s="468"/>
      <c r="B308" s="468"/>
      <c r="C308" s="468"/>
      <c r="D308" s="468"/>
      <c r="E308" s="468"/>
      <c r="F308" s="471"/>
      <c r="G308" s="468"/>
      <c r="H308" s="468"/>
      <c r="I308" s="468"/>
      <c r="J308" s="468"/>
      <c r="K308" s="468"/>
      <c r="L308" s="514"/>
      <c r="M308" s="516"/>
      <c r="N308" s="517" t="str">
        <f>IF(B308="联邦快递",""&amp;(MID(F308,1,MIN(FIND({0;1;2;3;4;5;6;7;8;9},F308&amp;"1234567890",1)-1)))&amp;"","")</f>
        <v/>
      </c>
    </row>
    <row r="309" spans="1:14" ht="14.25">
      <c r="A309" s="468"/>
      <c r="B309" s="468"/>
      <c r="C309" s="468"/>
      <c r="D309" s="468"/>
      <c r="E309" s="468"/>
      <c r="F309" s="471"/>
      <c r="G309" s="468"/>
      <c r="H309" s="468"/>
      <c r="I309" s="468"/>
      <c r="J309" s="468"/>
      <c r="K309" s="468"/>
      <c r="L309" s="514"/>
      <c r="M309" s="516"/>
      <c r="N309" s="517" t="str">
        <f>IF(B309="联邦快递",""&amp;(MID(F309,1,MIN(FIND({0;1;2;3;4;5;6;7;8;9},F309&amp;"1234567890",1)-1)))&amp;"","")</f>
        <v/>
      </c>
    </row>
    <row r="310" spans="1:14" ht="14.25">
      <c r="A310" s="468"/>
      <c r="B310" s="468"/>
      <c r="C310" s="468"/>
      <c r="D310" s="468"/>
      <c r="E310" s="468"/>
      <c r="F310" s="471"/>
      <c r="G310" s="468"/>
      <c r="H310" s="468"/>
      <c r="I310" s="468"/>
      <c r="J310" s="468"/>
      <c r="K310" s="468"/>
      <c r="L310" s="514"/>
      <c r="M310" s="516"/>
      <c r="N310" s="517" t="str">
        <f>IF(B310="联邦快递",""&amp;(MID(F310,1,MIN(FIND({0;1;2;3;4;5;6;7;8;9},F310&amp;"1234567890",1)-1)))&amp;"","")</f>
        <v/>
      </c>
    </row>
    <row r="311" spans="1:14" ht="14.25">
      <c r="A311" s="468"/>
      <c r="B311" s="468"/>
      <c r="C311" s="468"/>
      <c r="D311" s="468"/>
      <c r="E311" s="468"/>
      <c r="F311" s="471"/>
      <c r="G311" s="468"/>
      <c r="H311" s="468"/>
      <c r="I311" s="468"/>
      <c r="J311" s="468"/>
      <c r="K311" s="468"/>
      <c r="L311" s="514"/>
      <c r="M311" s="516"/>
      <c r="N311" s="517" t="str">
        <f>IF(B311="联邦快递",""&amp;(MID(F311,1,MIN(FIND({0;1;2;3;4;5;6;7;8;9},F311&amp;"1234567890",1)-1)))&amp;"","")</f>
        <v/>
      </c>
    </row>
    <row r="312" spans="1:14" ht="14.25">
      <c r="A312" s="468"/>
      <c r="B312" s="468"/>
      <c r="C312" s="468"/>
      <c r="D312" s="468"/>
      <c r="E312" s="468"/>
      <c r="F312" s="471"/>
      <c r="G312" s="468"/>
      <c r="H312" s="468"/>
      <c r="I312" s="468"/>
      <c r="J312" s="468"/>
      <c r="K312" s="468"/>
      <c r="L312" s="514"/>
      <c r="M312" s="516"/>
      <c r="N312" s="517" t="str">
        <f>IF(B312="联邦快递",""&amp;(MID(F312,1,MIN(FIND({0;1;2;3;4;5;6;7;8;9},F312&amp;"1234567890",1)-1)))&amp;"","")</f>
        <v/>
      </c>
    </row>
    <row r="313" spans="1:14" ht="14.25">
      <c r="A313" s="468"/>
      <c r="B313" s="468"/>
      <c r="C313" s="468"/>
      <c r="D313" s="468"/>
      <c r="E313" s="468"/>
      <c r="F313" s="471"/>
      <c r="G313" s="468"/>
      <c r="H313" s="468"/>
      <c r="I313" s="468"/>
      <c r="J313" s="468"/>
      <c r="K313" s="468"/>
      <c r="L313" s="514"/>
      <c r="M313" s="516"/>
      <c r="N313" s="517" t="str">
        <f>IF(B313="联邦快递",""&amp;(MID(F313,1,MIN(FIND({0;1;2;3;4;5;6;7;8;9},F313&amp;"1234567890",1)-1)))&amp;"","")</f>
        <v/>
      </c>
    </row>
    <row r="314" spans="1:14" ht="14.25">
      <c r="A314" s="468"/>
      <c r="B314" s="468"/>
      <c r="C314" s="468"/>
      <c r="D314" s="468"/>
      <c r="E314" s="468"/>
      <c r="F314" s="471"/>
      <c r="G314" s="468"/>
      <c r="H314" s="468"/>
      <c r="I314" s="468"/>
      <c r="J314" s="468"/>
      <c r="K314" s="468"/>
      <c r="L314" s="514"/>
      <c r="M314" s="516"/>
      <c r="N314" s="517" t="str">
        <f>IF(B314="联邦快递",""&amp;(MID(F314,1,MIN(FIND({0;1;2;3;4;5;6;7;8;9},F314&amp;"1234567890",1)-1)))&amp;"","")</f>
        <v/>
      </c>
    </row>
    <row r="315" spans="1:14" ht="14.25">
      <c r="A315" s="468"/>
      <c r="B315" s="468"/>
      <c r="C315" s="468"/>
      <c r="D315" s="468"/>
      <c r="E315" s="468"/>
      <c r="F315" s="471"/>
      <c r="G315" s="468"/>
      <c r="H315" s="468"/>
      <c r="I315" s="468"/>
      <c r="J315" s="468"/>
      <c r="K315" s="468"/>
      <c r="L315" s="514"/>
      <c r="M315" s="516"/>
      <c r="N315" s="517" t="str">
        <f>IF(B315="联邦快递",""&amp;(MID(F315,1,MIN(FIND({0;1;2;3;4;5;6;7;8;9},F315&amp;"1234567890",1)-1)))&amp;"","")</f>
        <v/>
      </c>
    </row>
    <row r="316" spans="1:14" ht="14.25">
      <c r="A316" s="468"/>
      <c r="B316" s="468"/>
      <c r="C316" s="468"/>
      <c r="D316" s="468"/>
      <c r="E316" s="468"/>
      <c r="F316" s="471"/>
      <c r="G316" s="468"/>
      <c r="H316" s="468"/>
      <c r="I316" s="468"/>
      <c r="J316" s="468"/>
      <c r="K316" s="468"/>
      <c r="L316" s="514"/>
      <c r="M316" s="516"/>
      <c r="N316" s="517" t="str">
        <f>IF(B316="联邦快递",""&amp;(MID(F316,1,MIN(FIND({0;1;2;3;4;5;6;7;8;9},F316&amp;"1234567890",1)-1)))&amp;"","")</f>
        <v/>
      </c>
    </row>
    <row r="317" spans="1:14" ht="14.25">
      <c r="A317" s="468"/>
      <c r="B317" s="468"/>
      <c r="C317" s="468"/>
      <c r="D317" s="468"/>
      <c r="E317" s="468"/>
      <c r="F317" s="471"/>
      <c r="G317" s="468"/>
      <c r="H317" s="468"/>
      <c r="I317" s="468"/>
      <c r="J317" s="468"/>
      <c r="K317" s="468"/>
      <c r="L317" s="514"/>
      <c r="M317" s="516"/>
      <c r="N317" s="517" t="str">
        <f>IF(B317="联邦快递",""&amp;(MID(F317,1,MIN(FIND({0;1;2;3;4;5;6;7;8;9},F317&amp;"1234567890",1)-1)))&amp;"","")</f>
        <v/>
      </c>
    </row>
    <row r="318" spans="1:14" ht="14.25">
      <c r="A318" s="468"/>
      <c r="B318" s="468"/>
      <c r="C318" s="468"/>
      <c r="D318" s="468"/>
      <c r="E318" s="468"/>
      <c r="F318" s="471"/>
      <c r="G318" s="468"/>
      <c r="H318" s="468"/>
      <c r="I318" s="468"/>
      <c r="J318" s="468"/>
      <c r="K318" s="468"/>
      <c r="L318" s="514"/>
      <c r="M318" s="516"/>
      <c r="N318" s="517" t="str">
        <f>IF(B318="联邦快递",""&amp;(MID(F318,1,MIN(FIND({0;1;2;3;4;5;6;7;8;9},F318&amp;"1234567890",1)-1)))&amp;"","")</f>
        <v/>
      </c>
    </row>
    <row r="319" spans="1:14" ht="14.25">
      <c r="A319" s="468"/>
      <c r="B319" s="468"/>
      <c r="C319" s="468"/>
      <c r="D319" s="468"/>
      <c r="E319" s="468"/>
      <c r="F319" s="471"/>
      <c r="G319" s="468"/>
      <c r="H319" s="468"/>
      <c r="I319" s="468"/>
      <c r="J319" s="468"/>
      <c r="K319" s="468"/>
      <c r="L319" s="514"/>
      <c r="M319" s="516"/>
      <c r="N319" s="517" t="str">
        <f>IF(B319="联邦快递",""&amp;(MID(F319,1,MIN(FIND({0;1;2;3;4;5;6;7;8;9},F319&amp;"1234567890",1)-1)))&amp;"","")</f>
        <v/>
      </c>
    </row>
    <row r="320" spans="1:14" ht="14.25">
      <c r="A320" s="468"/>
      <c r="B320" s="468"/>
      <c r="C320" s="468"/>
      <c r="D320" s="468"/>
      <c r="E320" s="468"/>
      <c r="F320" s="471"/>
      <c r="G320" s="468"/>
      <c r="H320" s="468"/>
      <c r="I320" s="468"/>
      <c r="J320" s="468"/>
      <c r="K320" s="468"/>
      <c r="L320" s="514"/>
      <c r="M320" s="516"/>
      <c r="N320" s="517" t="str">
        <f>IF(B320="联邦快递",""&amp;(MID(F320,1,MIN(FIND({0;1;2;3;4;5;6;7;8;9},F320&amp;"1234567890",1)-1)))&amp;"","")</f>
        <v/>
      </c>
    </row>
    <row r="321" spans="1:14" ht="14.25">
      <c r="A321" s="468"/>
      <c r="B321" s="468"/>
      <c r="C321" s="468"/>
      <c r="D321" s="468"/>
      <c r="E321" s="468"/>
      <c r="F321" s="471"/>
      <c r="G321" s="468"/>
      <c r="H321" s="468"/>
      <c r="I321" s="468"/>
      <c r="J321" s="468"/>
      <c r="K321" s="468"/>
      <c r="L321" s="514"/>
      <c r="M321" s="516"/>
      <c r="N321" s="517" t="str">
        <f>IF(B321="联邦快递",""&amp;(MID(F321,1,MIN(FIND({0;1;2;3;4;5;6;7;8;9},F321&amp;"1234567890",1)-1)))&amp;"","")</f>
        <v/>
      </c>
    </row>
    <row r="322" spans="1:14" ht="14.25">
      <c r="A322" s="468"/>
      <c r="B322" s="468"/>
      <c r="C322" s="468"/>
      <c r="D322" s="468"/>
      <c r="E322" s="468"/>
      <c r="F322" s="471"/>
      <c r="G322" s="468"/>
      <c r="H322" s="468"/>
      <c r="I322" s="468"/>
      <c r="J322" s="468"/>
      <c r="K322" s="468"/>
      <c r="L322" s="514"/>
      <c r="M322" s="516"/>
      <c r="N322" s="517" t="str">
        <f>IF(B322="联邦快递",""&amp;(MID(F322,1,MIN(FIND({0;1;2;3;4;5;6;7;8;9},F322&amp;"1234567890",1)-1)))&amp;"","")</f>
        <v/>
      </c>
    </row>
    <row r="323" spans="1:14" ht="14.25">
      <c r="A323" s="468"/>
      <c r="B323" s="468"/>
      <c r="C323" s="468"/>
      <c r="D323" s="468"/>
      <c r="E323" s="468"/>
      <c r="F323" s="471"/>
      <c r="G323" s="468"/>
      <c r="H323" s="468"/>
      <c r="I323" s="468"/>
      <c r="J323" s="468"/>
      <c r="K323" s="468"/>
      <c r="L323" s="514"/>
      <c r="M323" s="516"/>
      <c r="N323" s="517" t="str">
        <f>IF(B323="联邦快递",""&amp;(MID(F323,1,MIN(FIND({0;1;2;3;4;5;6;7;8;9},F323&amp;"1234567890",1)-1)))&amp;"","")</f>
        <v/>
      </c>
    </row>
    <row r="324" spans="1:14" ht="14.25">
      <c r="A324" s="468"/>
      <c r="B324" s="468"/>
      <c r="C324" s="468"/>
      <c r="D324" s="468"/>
      <c r="E324" s="468"/>
      <c r="F324" s="471"/>
      <c r="G324" s="468"/>
      <c r="H324" s="468"/>
      <c r="I324" s="468"/>
      <c r="J324" s="468"/>
      <c r="K324" s="468"/>
      <c r="L324" s="514"/>
      <c r="M324" s="516"/>
      <c r="N324" s="517" t="str">
        <f>IF(B324="联邦快递",""&amp;(MID(F324,1,MIN(FIND({0;1;2;3;4;5;6;7;8;9},F324&amp;"1234567890",1)-1)))&amp;"","")</f>
        <v/>
      </c>
    </row>
    <row r="325" spans="1:14" ht="14.25">
      <c r="A325" s="468"/>
      <c r="B325" s="468"/>
      <c r="C325" s="468"/>
      <c r="D325" s="468"/>
      <c r="E325" s="468"/>
      <c r="F325" s="471"/>
      <c r="G325" s="468"/>
      <c r="H325" s="468"/>
      <c r="I325" s="468"/>
      <c r="J325" s="468"/>
      <c r="K325" s="468"/>
      <c r="L325" s="514"/>
      <c r="M325" s="516"/>
      <c r="N325" s="517" t="str">
        <f>IF(B325="联邦快递",""&amp;(MID(F325,1,MIN(FIND({0;1;2;3;4;5;6;7;8;9},F325&amp;"1234567890",1)-1)))&amp;"","")</f>
        <v/>
      </c>
    </row>
    <row r="326" spans="1:14" ht="14.25">
      <c r="A326" s="468"/>
      <c r="B326" s="468"/>
      <c r="C326" s="468"/>
      <c r="D326" s="468"/>
      <c r="E326" s="468"/>
      <c r="F326" s="471"/>
      <c r="G326" s="468"/>
      <c r="H326" s="468"/>
      <c r="I326" s="468"/>
      <c r="J326" s="468"/>
      <c r="K326" s="468"/>
      <c r="L326" s="514"/>
      <c r="M326" s="516"/>
      <c r="N326" s="517" t="str">
        <f>IF(B326="联邦快递",""&amp;(MID(F326,1,MIN(FIND({0;1;2;3;4;5;6;7;8;9},F326&amp;"1234567890",1)-1)))&amp;"","")</f>
        <v/>
      </c>
    </row>
    <row r="327" spans="1:14" ht="14.25">
      <c r="A327" s="468"/>
      <c r="B327" s="468"/>
      <c r="C327" s="468"/>
      <c r="D327" s="468"/>
      <c r="E327" s="468"/>
      <c r="F327" s="471"/>
      <c r="G327" s="468"/>
      <c r="H327" s="468"/>
      <c r="I327" s="468"/>
      <c r="J327" s="468"/>
      <c r="K327" s="468"/>
      <c r="L327" s="514"/>
      <c r="M327" s="516"/>
      <c r="N327" s="517" t="str">
        <f>IF(B327="联邦快递",""&amp;(MID(F327,1,MIN(FIND({0;1;2;3;4;5;6;7;8;9},F327&amp;"1234567890",1)-1)))&amp;"","")</f>
        <v/>
      </c>
    </row>
    <row r="328" spans="1:14" ht="14.25">
      <c r="A328" s="468"/>
      <c r="B328" s="468"/>
      <c r="C328" s="468"/>
      <c r="D328" s="468"/>
      <c r="E328" s="468"/>
      <c r="F328" s="471"/>
      <c r="G328" s="468"/>
      <c r="H328" s="468"/>
      <c r="I328" s="468"/>
      <c r="J328" s="468"/>
      <c r="K328" s="468"/>
      <c r="L328" s="514"/>
      <c r="M328" s="516"/>
      <c r="N328" s="517" t="str">
        <f>IF(B328="联邦快递",""&amp;(MID(F328,1,MIN(FIND({0;1;2;3;4;5;6;7;8;9},F328&amp;"1234567890",1)-1)))&amp;"","")</f>
        <v/>
      </c>
    </row>
    <row r="329" spans="1:14" ht="14.25">
      <c r="A329" s="468"/>
      <c r="B329" s="468"/>
      <c r="C329" s="468"/>
      <c r="D329" s="468"/>
      <c r="E329" s="468"/>
      <c r="F329" s="471"/>
      <c r="G329" s="468"/>
      <c r="H329" s="468"/>
      <c r="I329" s="468"/>
      <c r="J329" s="468"/>
      <c r="K329" s="468"/>
      <c r="L329" s="514"/>
      <c r="M329" s="516"/>
      <c r="N329" s="517" t="str">
        <f>IF(B329="联邦快递",""&amp;(MID(F329,1,MIN(FIND({0;1;2;3;4;5;6;7;8;9},F329&amp;"1234567890",1)-1)))&amp;"","")</f>
        <v/>
      </c>
    </row>
    <row r="330" spans="1:14" ht="14.25">
      <c r="A330" s="468"/>
      <c r="B330" s="468"/>
      <c r="C330" s="468"/>
      <c r="D330" s="468"/>
      <c r="E330" s="468"/>
      <c r="F330" s="471"/>
      <c r="G330" s="468"/>
      <c r="H330" s="468"/>
      <c r="I330" s="468"/>
      <c r="J330" s="468"/>
      <c r="K330" s="468"/>
      <c r="L330" s="514"/>
      <c r="M330" s="516"/>
      <c r="N330" s="517" t="str">
        <f>IF(B330="联邦快递",""&amp;(MID(F330,1,MIN(FIND({0;1;2;3;4;5;6;7;8;9},F330&amp;"1234567890",1)-1)))&amp;"","")</f>
        <v/>
      </c>
    </row>
    <row r="331" spans="1:14" ht="14.25">
      <c r="A331" s="468"/>
      <c r="B331" s="468"/>
      <c r="C331" s="468"/>
      <c r="D331" s="468"/>
      <c r="E331" s="468"/>
      <c r="F331" s="471"/>
      <c r="G331" s="468"/>
      <c r="H331" s="468"/>
      <c r="I331" s="468"/>
      <c r="J331" s="468"/>
      <c r="K331" s="468"/>
      <c r="L331" s="514"/>
      <c r="M331" s="516"/>
      <c r="N331" s="517" t="str">
        <f>IF(B331="联邦快递",""&amp;(MID(F331,1,MIN(FIND({0;1;2;3;4;5;6;7;8;9},F331&amp;"1234567890",1)-1)))&amp;"","")</f>
        <v/>
      </c>
    </row>
    <row r="332" spans="1:14" ht="14.25">
      <c r="A332" s="468"/>
      <c r="B332" s="468"/>
      <c r="C332" s="468"/>
      <c r="D332" s="468"/>
      <c r="E332" s="468"/>
      <c r="F332" s="471"/>
      <c r="G332" s="468"/>
      <c r="H332" s="468"/>
      <c r="I332" s="468"/>
      <c r="J332" s="468"/>
      <c r="K332" s="468"/>
      <c r="L332" s="514"/>
      <c r="M332" s="516"/>
      <c r="N332" s="517" t="str">
        <f>IF(B332="联邦快递",""&amp;(MID(F332,1,MIN(FIND({0;1;2;3;4;5;6;7;8;9},F332&amp;"1234567890",1)-1)))&amp;"","")</f>
        <v/>
      </c>
    </row>
    <row r="333" spans="1:14" ht="14.25">
      <c r="A333" s="468"/>
      <c r="B333" s="468"/>
      <c r="C333" s="468"/>
      <c r="D333" s="468"/>
      <c r="E333" s="468"/>
      <c r="F333" s="471"/>
      <c r="G333" s="468"/>
      <c r="H333" s="468"/>
      <c r="I333" s="468"/>
      <c r="J333" s="468"/>
      <c r="K333" s="468"/>
      <c r="L333" s="514"/>
      <c r="M333" s="516"/>
      <c r="N333" s="517" t="str">
        <f>IF(B333="联邦快递",""&amp;(MID(F333,1,MIN(FIND({0;1;2;3;4;5;6;7;8;9},F333&amp;"1234567890",1)-1)))&amp;"","")</f>
        <v/>
      </c>
    </row>
    <row r="334" spans="1:14" ht="14.25">
      <c r="A334" s="468"/>
      <c r="B334" s="468"/>
      <c r="C334" s="468"/>
      <c r="D334" s="468"/>
      <c r="E334" s="468"/>
      <c r="F334" s="471"/>
      <c r="G334" s="468"/>
      <c r="H334" s="468"/>
      <c r="I334" s="468"/>
      <c r="J334" s="468"/>
      <c r="K334" s="468"/>
      <c r="L334" s="514"/>
      <c r="M334" s="516"/>
      <c r="N334" s="517" t="str">
        <f>IF(B334="联邦快递",""&amp;(MID(F334,1,MIN(FIND({0;1;2;3;4;5;6;7;8;9},F334&amp;"1234567890",1)-1)))&amp;"","")</f>
        <v/>
      </c>
    </row>
    <row r="335" spans="1:14" ht="14.25">
      <c r="A335" s="468"/>
      <c r="B335" s="468"/>
      <c r="C335" s="468"/>
      <c r="D335" s="468"/>
      <c r="E335" s="468"/>
      <c r="F335" s="471"/>
      <c r="G335" s="468"/>
      <c r="H335" s="468"/>
      <c r="I335" s="468"/>
      <c r="J335" s="468"/>
      <c r="K335" s="468"/>
      <c r="L335" s="514"/>
      <c r="M335" s="516"/>
      <c r="N335" s="517" t="str">
        <f>IF(B335="联邦快递",""&amp;(MID(F335,1,MIN(FIND({0;1;2;3;4;5;6;7;8;9},F335&amp;"1234567890",1)-1)))&amp;"","")</f>
        <v/>
      </c>
    </row>
    <row r="336" spans="1:14" ht="14.25">
      <c r="A336" s="468"/>
      <c r="B336" s="468"/>
      <c r="C336" s="468"/>
      <c r="D336" s="468"/>
      <c r="E336" s="468"/>
      <c r="F336" s="471"/>
      <c r="G336" s="468"/>
      <c r="H336" s="468"/>
      <c r="I336" s="468"/>
      <c r="J336" s="468"/>
      <c r="K336" s="468"/>
      <c r="L336" s="514"/>
      <c r="M336" s="516"/>
      <c r="N336" s="517" t="str">
        <f>IF(B336="联邦快递",""&amp;(MID(F336,1,MIN(FIND({0;1;2;3;4;5;6;7;8;9},F336&amp;"1234567890",1)-1)))&amp;"","")</f>
        <v/>
      </c>
    </row>
    <row r="337" spans="1:14" ht="14.25">
      <c r="A337" s="468"/>
      <c r="B337" s="468"/>
      <c r="C337" s="468"/>
      <c r="D337" s="468"/>
      <c r="E337" s="468"/>
      <c r="F337" s="471"/>
      <c r="G337" s="468"/>
      <c r="H337" s="468"/>
      <c r="I337" s="468"/>
      <c r="J337" s="468"/>
      <c r="K337" s="468"/>
      <c r="L337" s="514"/>
      <c r="M337" s="516"/>
      <c r="N337" s="517" t="str">
        <f>IF(B337="联邦快递",""&amp;(MID(F337,1,MIN(FIND({0;1;2;3;4;5;6;7;8;9},F337&amp;"1234567890",1)-1)))&amp;"","")</f>
        <v/>
      </c>
    </row>
    <row r="338" spans="1:14" ht="14.25">
      <c r="A338" s="468"/>
      <c r="B338" s="468"/>
      <c r="C338" s="468"/>
      <c r="D338" s="468"/>
      <c r="E338" s="468"/>
      <c r="F338" s="471"/>
      <c r="G338" s="468"/>
      <c r="H338" s="468"/>
      <c r="I338" s="468"/>
      <c r="J338" s="468"/>
      <c r="K338" s="468"/>
      <c r="L338" s="514"/>
      <c r="M338" s="516"/>
      <c r="N338" s="517" t="str">
        <f>IF(B338="联邦快递",""&amp;(MID(F338,1,MIN(FIND({0;1;2;3;4;5;6;7;8;9},F338&amp;"1234567890",1)-1)))&amp;"","")</f>
        <v/>
      </c>
    </row>
    <row r="339" spans="1:14" ht="14.25">
      <c r="A339" s="468"/>
      <c r="B339" s="468"/>
      <c r="C339" s="468"/>
      <c r="D339" s="468"/>
      <c r="E339" s="468"/>
      <c r="F339" s="471"/>
      <c r="G339" s="468"/>
      <c r="H339" s="468"/>
      <c r="I339" s="468"/>
      <c r="J339" s="468"/>
      <c r="K339" s="468"/>
      <c r="L339" s="514"/>
      <c r="M339" s="516"/>
      <c r="N339" s="517" t="str">
        <f>IF(B339="联邦快递",""&amp;(MID(F339,1,MIN(FIND({0;1;2;3;4;5;6;7;8;9},F339&amp;"1234567890",1)-1)))&amp;"","")</f>
        <v/>
      </c>
    </row>
    <row r="340" spans="1:14" ht="14.25">
      <c r="A340" s="468"/>
      <c r="B340" s="468"/>
      <c r="C340" s="468"/>
      <c r="D340" s="468"/>
      <c r="E340" s="468"/>
      <c r="F340" s="471"/>
      <c r="G340" s="468"/>
      <c r="H340" s="468"/>
      <c r="I340" s="468"/>
      <c r="J340" s="468"/>
      <c r="K340" s="468"/>
      <c r="L340" s="514"/>
      <c r="M340" s="516"/>
      <c r="N340" s="517" t="str">
        <f>IF(B340="联邦快递",""&amp;(MID(F340,1,MIN(FIND({0;1;2;3;4;5;6;7;8;9},F340&amp;"1234567890",1)-1)))&amp;"","")</f>
        <v/>
      </c>
    </row>
    <row r="341" spans="1:14" ht="14.25">
      <c r="A341" s="468"/>
      <c r="B341" s="468"/>
      <c r="C341" s="468"/>
      <c r="D341" s="468"/>
      <c r="E341" s="468"/>
      <c r="F341" s="471"/>
      <c r="G341" s="468"/>
      <c r="H341" s="468"/>
      <c r="I341" s="468"/>
      <c r="J341" s="468"/>
      <c r="K341" s="468"/>
      <c r="L341" s="514"/>
      <c r="M341" s="516"/>
      <c r="N341" s="517" t="str">
        <f>IF(B341="联邦快递",""&amp;(MID(F341,1,MIN(FIND({0;1;2;3;4;5;6;7;8;9},F341&amp;"1234567890",1)-1)))&amp;"","")</f>
        <v/>
      </c>
    </row>
    <row r="342" spans="1:14" ht="14.25">
      <c r="A342" s="468"/>
      <c r="B342" s="468"/>
      <c r="C342" s="468"/>
      <c r="D342" s="468"/>
      <c r="E342" s="468"/>
      <c r="F342" s="471"/>
      <c r="G342" s="468"/>
      <c r="H342" s="468"/>
      <c r="I342" s="468"/>
      <c r="J342" s="468"/>
      <c r="K342" s="468"/>
      <c r="L342" s="514"/>
      <c r="M342" s="516"/>
      <c r="N342" s="517" t="str">
        <f>IF(B342="联邦快递",""&amp;(MID(F342,1,MIN(FIND({0;1;2;3;4;5;6;7;8;9},F342&amp;"1234567890",1)-1)))&amp;"","")</f>
        <v/>
      </c>
    </row>
    <row r="343" spans="1:14" ht="14.25">
      <c r="A343" s="468"/>
      <c r="B343" s="468"/>
      <c r="C343" s="468"/>
      <c r="D343" s="468"/>
      <c r="E343" s="468"/>
      <c r="F343" s="471"/>
      <c r="G343" s="468"/>
      <c r="H343" s="468"/>
      <c r="I343" s="468"/>
      <c r="J343" s="468"/>
      <c r="K343" s="468"/>
      <c r="L343" s="514"/>
      <c r="M343" s="516"/>
      <c r="N343" s="517" t="str">
        <f>IF(B343="联邦快递",""&amp;(MID(F343,1,MIN(FIND({0;1;2;3;4;5;6;7;8;9},F343&amp;"1234567890",1)-1)))&amp;"","")</f>
        <v/>
      </c>
    </row>
    <row r="344" spans="1:14" ht="14.25">
      <c r="A344" s="468"/>
      <c r="B344" s="468"/>
      <c r="C344" s="468"/>
      <c r="D344" s="468"/>
      <c r="E344" s="468"/>
      <c r="F344" s="471"/>
      <c r="G344" s="468"/>
      <c r="H344" s="468"/>
      <c r="I344" s="468"/>
      <c r="J344" s="468"/>
      <c r="K344" s="468"/>
      <c r="L344" s="514"/>
      <c r="M344" s="516"/>
      <c r="N344" s="517" t="str">
        <f>IF(B344="联邦快递",""&amp;(MID(F344,1,MIN(FIND({0;1;2;3;4;5;6;7;8;9},F344&amp;"1234567890",1)-1)))&amp;"","")</f>
        <v/>
      </c>
    </row>
    <row r="345" spans="1:14" ht="14.25">
      <c r="A345" s="468"/>
      <c r="B345" s="468"/>
      <c r="C345" s="468"/>
      <c r="D345" s="468"/>
      <c r="E345" s="468"/>
      <c r="F345" s="471"/>
      <c r="G345" s="468"/>
      <c r="H345" s="468"/>
      <c r="I345" s="468"/>
      <c r="J345" s="468"/>
      <c r="K345" s="468"/>
      <c r="L345" s="514"/>
      <c r="M345" s="516"/>
      <c r="N345" s="517" t="str">
        <f>IF(B345="联邦快递",""&amp;(MID(F345,1,MIN(FIND({0;1;2;3;4;5;6;7;8;9},F345&amp;"1234567890",1)-1)))&amp;"","")</f>
        <v/>
      </c>
    </row>
    <row r="346" spans="1:14" ht="14.25">
      <c r="A346" s="468"/>
      <c r="B346" s="468"/>
      <c r="C346" s="468"/>
      <c r="D346" s="468"/>
      <c r="E346" s="468"/>
      <c r="F346" s="471"/>
      <c r="G346" s="468"/>
      <c r="H346" s="468"/>
      <c r="I346" s="468"/>
      <c r="J346" s="468"/>
      <c r="K346" s="468"/>
      <c r="L346" s="514"/>
      <c r="M346" s="516"/>
      <c r="N346" s="517" t="str">
        <f>IF(B346="联邦快递",""&amp;(MID(F346,1,MIN(FIND({0;1;2;3;4;5;6;7;8;9},F346&amp;"1234567890",1)-1)))&amp;"","")</f>
        <v/>
      </c>
    </row>
    <row r="347" spans="1:14" ht="14.25">
      <c r="A347" s="468"/>
      <c r="B347" s="468"/>
      <c r="C347" s="468"/>
      <c r="D347" s="468"/>
      <c r="E347" s="468"/>
      <c r="F347" s="471"/>
      <c r="G347" s="468"/>
      <c r="H347" s="468"/>
      <c r="I347" s="468"/>
      <c r="J347" s="468"/>
      <c r="K347" s="468"/>
      <c r="L347" s="514"/>
      <c r="M347" s="516"/>
      <c r="N347" s="517" t="str">
        <f>IF(B347="联邦快递",""&amp;(MID(F347,1,MIN(FIND({0;1;2;3;4;5;6;7;8;9},F347&amp;"1234567890",1)-1)))&amp;"","")</f>
        <v/>
      </c>
    </row>
    <row r="348" spans="1:14" ht="14.25">
      <c r="A348" s="468"/>
      <c r="B348" s="468"/>
      <c r="C348" s="468"/>
      <c r="D348" s="468"/>
      <c r="E348" s="468"/>
      <c r="F348" s="471"/>
      <c r="G348" s="468"/>
      <c r="H348" s="468"/>
      <c r="I348" s="468"/>
      <c r="J348" s="468"/>
      <c r="K348" s="468"/>
      <c r="L348" s="514"/>
      <c r="M348" s="516"/>
      <c r="N348" s="517" t="str">
        <f>IF(B348="联邦快递",""&amp;(MID(F348,1,MIN(FIND({0;1;2;3;4;5;6;7;8;9},F348&amp;"1234567890",1)-1)))&amp;"","")</f>
        <v/>
      </c>
    </row>
    <row r="349" spans="1:14" ht="14.25">
      <c r="A349" s="468"/>
      <c r="B349" s="468"/>
      <c r="C349" s="468"/>
      <c r="D349" s="468"/>
      <c r="E349" s="468"/>
      <c r="F349" s="471"/>
      <c r="G349" s="468"/>
      <c r="H349" s="468"/>
      <c r="I349" s="468"/>
      <c r="J349" s="468"/>
      <c r="K349" s="468"/>
      <c r="L349" s="514"/>
      <c r="M349" s="516"/>
      <c r="N349" s="517" t="str">
        <f>IF(B349="联邦快递",""&amp;(MID(F349,1,MIN(FIND({0;1;2;3;4;5;6;7;8;9},F349&amp;"1234567890",1)-1)))&amp;"","")</f>
        <v/>
      </c>
    </row>
    <row r="350" spans="1:14" ht="14.25">
      <c r="A350" s="468"/>
      <c r="B350" s="468"/>
      <c r="C350" s="468"/>
      <c r="D350" s="468"/>
      <c r="E350" s="468"/>
      <c r="F350" s="471"/>
      <c r="G350" s="468"/>
      <c r="H350" s="468"/>
      <c r="I350" s="468"/>
      <c r="J350" s="468"/>
      <c r="K350" s="468"/>
      <c r="L350" s="514"/>
      <c r="M350" s="516"/>
      <c r="N350" s="517" t="str">
        <f>IF(B350="联邦快递",""&amp;(MID(F350,1,MIN(FIND({0;1;2;3;4;5;6;7;8;9},F350&amp;"1234567890",1)-1)))&amp;"","")</f>
        <v/>
      </c>
    </row>
    <row r="351" spans="1:14" ht="14.25">
      <c r="A351" s="468"/>
      <c r="B351" s="468"/>
      <c r="C351" s="468"/>
      <c r="D351" s="468"/>
      <c r="E351" s="468"/>
      <c r="F351" s="471"/>
      <c r="G351" s="468"/>
      <c r="H351" s="468"/>
      <c r="I351" s="468"/>
      <c r="J351" s="468"/>
      <c r="K351" s="468"/>
      <c r="L351" s="514"/>
      <c r="M351" s="516"/>
      <c r="N351" s="517" t="str">
        <f>IF(B351="联邦快递",""&amp;(MID(F351,1,MIN(FIND({0;1;2;3;4;5;6;7;8;9},F351&amp;"1234567890",1)-1)))&amp;"","")</f>
        <v/>
      </c>
    </row>
    <row r="352" spans="1:14" ht="14.25">
      <c r="A352" s="468"/>
      <c r="B352" s="468"/>
      <c r="C352" s="468"/>
      <c r="D352" s="468"/>
      <c r="E352" s="468"/>
      <c r="F352" s="471"/>
      <c r="G352" s="468"/>
      <c r="H352" s="468"/>
      <c r="I352" s="468"/>
      <c r="J352" s="468"/>
      <c r="K352" s="468"/>
      <c r="L352" s="514"/>
      <c r="M352" s="516"/>
      <c r="N352" s="517" t="str">
        <f>IF(B352="联邦快递",""&amp;(MID(F352,1,MIN(FIND({0;1;2;3;4;5;6;7;8;9},F352&amp;"1234567890",1)-1)))&amp;"","")</f>
        <v/>
      </c>
    </row>
    <row r="353" spans="1:14" ht="14.25">
      <c r="A353" s="468"/>
      <c r="B353" s="468"/>
      <c r="C353" s="468"/>
      <c r="D353" s="468"/>
      <c r="E353" s="468"/>
      <c r="F353" s="471"/>
      <c r="G353" s="468"/>
      <c r="H353" s="468"/>
      <c r="I353" s="468"/>
      <c r="J353" s="468"/>
      <c r="K353" s="468"/>
      <c r="L353" s="514"/>
      <c r="M353" s="516"/>
      <c r="N353" s="517" t="str">
        <f>IF(B353="联邦快递",""&amp;(MID(F353,1,MIN(FIND({0;1;2;3;4;5;6;7;8;9},F353&amp;"1234567890",1)-1)))&amp;"","")</f>
        <v/>
      </c>
    </row>
    <row r="354" spans="1:14" ht="14.25">
      <c r="A354" s="468"/>
      <c r="B354" s="468"/>
      <c r="C354" s="468"/>
      <c r="D354" s="468"/>
      <c r="E354" s="468"/>
      <c r="F354" s="471"/>
      <c r="G354" s="468"/>
      <c r="H354" s="468"/>
      <c r="I354" s="468"/>
      <c r="J354" s="468"/>
      <c r="K354" s="468"/>
      <c r="L354" s="514"/>
      <c r="M354" s="516"/>
      <c r="N354" s="517" t="str">
        <f>IF(B354="联邦快递",""&amp;(MID(F354,1,MIN(FIND({0;1;2;3;4;5;6;7;8;9},F354&amp;"1234567890",1)-1)))&amp;"","")</f>
        <v/>
      </c>
    </row>
    <row r="355" spans="1:14" ht="14.25">
      <c r="A355" s="468"/>
      <c r="B355" s="468"/>
      <c r="C355" s="468"/>
      <c r="D355" s="468"/>
      <c r="E355" s="468"/>
      <c r="F355" s="471"/>
      <c r="G355" s="468"/>
      <c r="H355" s="468"/>
      <c r="I355" s="468"/>
      <c r="J355" s="468"/>
      <c r="K355" s="468"/>
      <c r="L355" s="514"/>
      <c r="M355" s="516"/>
      <c r="N355" s="517" t="str">
        <f>IF(B355="联邦快递",""&amp;(MID(F355,1,MIN(FIND({0;1;2;3;4;5;6;7;8;9},F355&amp;"1234567890",1)-1)))&amp;"","")</f>
        <v/>
      </c>
    </row>
    <row r="356" spans="1:14" ht="14.25">
      <c r="A356" s="468"/>
      <c r="B356" s="468"/>
      <c r="C356" s="468"/>
      <c r="D356" s="468"/>
      <c r="E356" s="468"/>
      <c r="F356" s="471"/>
      <c r="G356" s="468"/>
      <c r="H356" s="468"/>
      <c r="I356" s="468"/>
      <c r="J356" s="468"/>
      <c r="K356" s="468"/>
      <c r="L356" s="514"/>
      <c r="M356" s="516"/>
      <c r="N356" s="517" t="str">
        <f>IF(B356="联邦快递",""&amp;(MID(F356,1,MIN(FIND({0;1;2;3;4;5;6;7;8;9},F356&amp;"1234567890",1)-1)))&amp;"","")</f>
        <v/>
      </c>
    </row>
    <row r="357" spans="1:14" ht="14.25">
      <c r="A357" s="468"/>
      <c r="B357" s="468"/>
      <c r="C357" s="468"/>
      <c r="D357" s="468"/>
      <c r="E357" s="468"/>
      <c r="F357" s="471"/>
      <c r="G357" s="468"/>
      <c r="H357" s="468"/>
      <c r="I357" s="468"/>
      <c r="J357" s="468"/>
      <c r="K357" s="468"/>
      <c r="L357" s="514"/>
      <c r="M357" s="516"/>
      <c r="N357" s="517" t="str">
        <f>IF(B357="联邦快递",""&amp;(MID(F357,1,MIN(FIND({0;1;2;3;4;5;6;7;8;9},F357&amp;"1234567890",1)-1)))&amp;"","")</f>
        <v/>
      </c>
    </row>
    <row r="358" spans="1:14" ht="14.25">
      <c r="A358" s="468"/>
      <c r="B358" s="468"/>
      <c r="C358" s="468"/>
      <c r="D358" s="468"/>
      <c r="E358" s="468"/>
      <c r="F358" s="471"/>
      <c r="G358" s="468"/>
      <c r="H358" s="468"/>
      <c r="I358" s="468"/>
      <c r="J358" s="468"/>
      <c r="K358" s="468"/>
      <c r="L358" s="514"/>
      <c r="M358" s="516"/>
      <c r="N358" s="517" t="str">
        <f>IF(B358="联邦快递",""&amp;(MID(F358,1,MIN(FIND({0;1;2;3;4;5;6;7;8;9},F358&amp;"1234567890",1)-1)))&amp;"","")</f>
        <v/>
      </c>
    </row>
    <row r="359" spans="1:14" ht="14.25">
      <c r="A359" s="468"/>
      <c r="B359" s="468"/>
      <c r="C359" s="468"/>
      <c r="D359" s="468"/>
      <c r="E359" s="468"/>
      <c r="F359" s="471"/>
      <c r="G359" s="468"/>
      <c r="H359" s="468"/>
      <c r="I359" s="468"/>
      <c r="J359" s="468"/>
      <c r="K359" s="468"/>
      <c r="L359" s="514"/>
      <c r="M359" s="516"/>
      <c r="N359" s="517" t="str">
        <f>IF(B359="联邦快递",""&amp;(MID(F359,1,MIN(FIND({0;1;2;3;4;5;6;7;8;9},F359&amp;"1234567890",1)-1)))&amp;"","")</f>
        <v/>
      </c>
    </row>
    <row r="360" spans="1:14" ht="14.25">
      <c r="A360" s="468"/>
      <c r="B360" s="468"/>
      <c r="C360" s="468"/>
      <c r="D360" s="468"/>
      <c r="E360" s="468"/>
      <c r="F360" s="471"/>
      <c r="G360" s="468"/>
      <c r="H360" s="468"/>
      <c r="I360" s="468"/>
      <c r="J360" s="468"/>
      <c r="K360" s="468"/>
      <c r="L360" s="514"/>
      <c r="M360" s="516"/>
      <c r="N360" s="517" t="str">
        <f>IF(B360="联邦快递",""&amp;(MID(F360,1,MIN(FIND({0;1;2;3;4;5;6;7;8;9},F360&amp;"1234567890",1)-1)))&amp;"","")</f>
        <v/>
      </c>
    </row>
    <row r="361" spans="1:14" ht="14.25">
      <c r="A361" s="468"/>
      <c r="B361" s="468"/>
      <c r="C361" s="468"/>
      <c r="D361" s="468"/>
      <c r="E361" s="468"/>
      <c r="F361" s="471"/>
      <c r="G361" s="468"/>
      <c r="H361" s="468"/>
      <c r="I361" s="468"/>
      <c r="J361" s="468"/>
      <c r="K361" s="468"/>
      <c r="L361" s="514"/>
      <c r="M361" s="516"/>
      <c r="N361" s="517" t="str">
        <f>IF(B361="联邦快递",""&amp;(MID(F361,1,MIN(FIND({0;1;2;3;4;5;6;7;8;9},F361&amp;"1234567890",1)-1)))&amp;"","")</f>
        <v/>
      </c>
    </row>
    <row r="362" spans="1:14" ht="14.25">
      <c r="A362" s="468"/>
      <c r="B362" s="468"/>
      <c r="C362" s="468"/>
      <c r="D362" s="468"/>
      <c r="E362" s="468"/>
      <c r="F362" s="471"/>
      <c r="G362" s="468"/>
      <c r="H362" s="468"/>
      <c r="I362" s="468"/>
      <c r="J362" s="468"/>
      <c r="K362" s="468"/>
      <c r="L362" s="514"/>
      <c r="M362" s="516"/>
      <c r="N362" s="517" t="str">
        <f>IF(B362="联邦快递",""&amp;(MID(F362,1,MIN(FIND({0;1;2;3;4;5;6;7;8;9},F362&amp;"1234567890",1)-1)))&amp;"","")</f>
        <v/>
      </c>
    </row>
    <row r="363" spans="1:14" ht="14.25">
      <c r="A363" s="468"/>
      <c r="B363" s="468"/>
      <c r="C363" s="468"/>
      <c r="D363" s="468"/>
      <c r="E363" s="468"/>
      <c r="F363" s="471"/>
      <c r="G363" s="468"/>
      <c r="H363" s="468"/>
      <c r="I363" s="468"/>
      <c r="J363" s="468"/>
      <c r="K363" s="468"/>
      <c r="L363" s="514"/>
      <c r="M363" s="516"/>
      <c r="N363" s="517" t="str">
        <f>IF(B363="联邦快递",""&amp;(MID(F363,1,MIN(FIND({0;1;2;3;4;5;6;7;8;9},F363&amp;"1234567890",1)-1)))&amp;"","")</f>
        <v/>
      </c>
    </row>
    <row r="364" spans="1:14" ht="14.25">
      <c r="A364" s="468"/>
      <c r="B364" s="468"/>
      <c r="C364" s="468"/>
      <c r="D364" s="468"/>
      <c r="E364" s="468"/>
      <c r="F364" s="471"/>
      <c r="G364" s="468"/>
      <c r="H364" s="468"/>
      <c r="I364" s="468"/>
      <c r="J364" s="468"/>
      <c r="K364" s="468"/>
      <c r="L364" s="514"/>
      <c r="M364" s="516"/>
      <c r="N364" s="517" t="str">
        <f>IF(B364="联邦快递",""&amp;(MID(F364,1,MIN(FIND({0;1;2;3;4;5;6;7;8;9},F364&amp;"1234567890",1)-1)))&amp;"","")</f>
        <v/>
      </c>
    </row>
    <row r="365" spans="1:14" ht="14.25">
      <c r="A365" s="468"/>
      <c r="B365" s="468"/>
      <c r="C365" s="468"/>
      <c r="D365" s="468"/>
      <c r="E365" s="468"/>
      <c r="F365" s="471"/>
      <c r="G365" s="468"/>
      <c r="H365" s="468"/>
      <c r="I365" s="468"/>
      <c r="J365" s="468"/>
      <c r="K365" s="468"/>
      <c r="L365" s="514"/>
      <c r="M365" s="516"/>
      <c r="N365" s="517" t="str">
        <f>IF(B365="联邦快递",""&amp;(MID(F365,1,MIN(FIND({0;1;2;3;4;5;6;7;8;9},F365&amp;"1234567890",1)-1)))&amp;"","")</f>
        <v/>
      </c>
    </row>
    <row r="366" spans="1:14" ht="14.25">
      <c r="A366" s="468"/>
      <c r="B366" s="468"/>
      <c r="C366" s="468"/>
      <c r="D366" s="468"/>
      <c r="E366" s="468"/>
      <c r="F366" s="471"/>
      <c r="G366" s="468"/>
      <c r="H366" s="468"/>
      <c r="I366" s="468"/>
      <c r="J366" s="468"/>
      <c r="K366" s="468"/>
      <c r="L366" s="514"/>
      <c r="M366" s="516"/>
      <c r="N366" s="517" t="str">
        <f>IF(B366="联邦快递",""&amp;(MID(F366,1,MIN(FIND({0;1;2;3;4;5;6;7;8;9},F366&amp;"1234567890",1)-1)))&amp;"","")</f>
        <v/>
      </c>
    </row>
    <row r="367" spans="1:14" ht="14.25">
      <c r="A367" s="468"/>
      <c r="B367" s="468"/>
      <c r="C367" s="468"/>
      <c r="D367" s="468"/>
      <c r="E367" s="468"/>
      <c r="F367" s="471"/>
      <c r="G367" s="468"/>
      <c r="H367" s="468"/>
      <c r="I367" s="468"/>
      <c r="J367" s="468"/>
      <c r="K367" s="468"/>
      <c r="L367" s="514"/>
      <c r="M367" s="516"/>
      <c r="N367" s="517" t="str">
        <f>IF(B367="联邦快递",""&amp;(MID(F367,1,MIN(FIND({0;1;2;3;4;5;6;7;8;9},F367&amp;"1234567890",1)-1)))&amp;"","")</f>
        <v/>
      </c>
    </row>
    <row r="368" spans="1:14" ht="14.25">
      <c r="A368" s="468"/>
      <c r="B368" s="468"/>
      <c r="C368" s="468"/>
      <c r="D368" s="468"/>
      <c r="E368" s="468"/>
      <c r="F368" s="471"/>
      <c r="G368" s="468"/>
      <c r="H368" s="468"/>
      <c r="I368" s="468"/>
      <c r="J368" s="468"/>
      <c r="K368" s="468"/>
      <c r="L368" s="514"/>
      <c r="M368" s="516"/>
      <c r="N368" s="517" t="str">
        <f>IF(B368="联邦快递",""&amp;(MID(F368,1,MIN(FIND({0;1;2;3;4;5;6;7;8;9},F368&amp;"1234567890",1)-1)))&amp;"","")</f>
        <v/>
      </c>
    </row>
    <row r="369" spans="1:14" ht="14.25">
      <c r="A369" s="468"/>
      <c r="B369" s="468"/>
      <c r="C369" s="468"/>
      <c r="D369" s="468"/>
      <c r="E369" s="468"/>
      <c r="F369" s="471"/>
      <c r="G369" s="468"/>
      <c r="H369" s="468"/>
      <c r="I369" s="468"/>
      <c r="J369" s="468"/>
      <c r="K369" s="468"/>
      <c r="L369" s="514"/>
      <c r="M369" s="516"/>
      <c r="N369" s="517" t="str">
        <f>IF(B369="联邦快递",""&amp;(MID(F369,1,MIN(FIND({0;1;2;3;4;5;6;7;8;9},F369&amp;"1234567890",1)-1)))&amp;"","")</f>
        <v/>
      </c>
    </row>
    <row r="370" spans="1:14" ht="14.25">
      <c r="A370" s="468"/>
      <c r="B370" s="468"/>
      <c r="C370" s="468"/>
      <c r="D370" s="468"/>
      <c r="E370" s="468"/>
      <c r="F370" s="471"/>
      <c r="G370" s="468"/>
      <c r="H370" s="468"/>
      <c r="I370" s="468"/>
      <c r="J370" s="468"/>
      <c r="K370" s="468"/>
      <c r="L370" s="514"/>
      <c r="M370" s="516"/>
      <c r="N370" s="517" t="str">
        <f>IF(B370="联邦快递",""&amp;(MID(F370,1,MIN(FIND({0;1;2;3;4;5;6;7;8;9},F370&amp;"1234567890",1)-1)))&amp;"","")</f>
        <v/>
      </c>
    </row>
    <row r="371" spans="1:14" ht="14.25">
      <c r="A371" s="468"/>
      <c r="B371" s="468"/>
      <c r="C371" s="468"/>
      <c r="D371" s="468"/>
      <c r="E371" s="468"/>
      <c r="F371" s="471"/>
      <c r="G371" s="468"/>
      <c r="H371" s="468"/>
      <c r="I371" s="468"/>
      <c r="J371" s="468"/>
      <c r="K371" s="468"/>
      <c r="L371" s="514"/>
      <c r="M371" s="516"/>
      <c r="N371" s="517" t="str">
        <f>IF(B371="联邦快递",""&amp;(MID(F371,1,MIN(FIND({0;1;2;3;4;5;6;7;8;9},F371&amp;"1234567890",1)-1)))&amp;"","")</f>
        <v/>
      </c>
    </row>
    <row r="372" spans="1:14" ht="14.25">
      <c r="A372" s="468"/>
      <c r="B372" s="468"/>
      <c r="C372" s="468"/>
      <c r="D372" s="468"/>
      <c r="E372" s="468"/>
      <c r="F372" s="471"/>
      <c r="G372" s="468"/>
      <c r="H372" s="468"/>
      <c r="I372" s="468"/>
      <c r="J372" s="468"/>
      <c r="K372" s="468"/>
      <c r="L372" s="514"/>
      <c r="M372" s="516"/>
      <c r="N372" s="517" t="str">
        <f>IF(B372="联邦快递",""&amp;(MID(F372,1,MIN(FIND({0;1;2;3;4;5;6;7;8;9},F372&amp;"1234567890",1)-1)))&amp;"","")</f>
        <v/>
      </c>
    </row>
    <row r="373" spans="1:14" ht="14.25">
      <c r="A373" s="468"/>
      <c r="B373" s="468"/>
      <c r="C373" s="468"/>
      <c r="D373" s="468"/>
      <c r="E373" s="468"/>
      <c r="F373" s="471"/>
      <c r="G373" s="468"/>
      <c r="H373" s="468"/>
      <c r="I373" s="468"/>
      <c r="J373" s="468"/>
      <c r="K373" s="468"/>
      <c r="L373" s="514"/>
      <c r="M373" s="516"/>
      <c r="N373" s="517" t="str">
        <f>IF(B373="联邦快递",""&amp;(MID(F373,1,MIN(FIND({0;1;2;3;4;5;6;7;8;9},F373&amp;"1234567890",1)-1)))&amp;"","")</f>
        <v/>
      </c>
    </row>
    <row r="374" spans="1:14" ht="14.25">
      <c r="A374" s="468"/>
      <c r="B374" s="468"/>
      <c r="C374" s="468"/>
      <c r="D374" s="468"/>
      <c r="E374" s="468"/>
      <c r="F374" s="471"/>
      <c r="G374" s="468"/>
      <c r="H374" s="468"/>
      <c r="I374" s="468"/>
      <c r="J374" s="468"/>
      <c r="K374" s="468"/>
      <c r="L374" s="514"/>
      <c r="M374" s="516"/>
      <c r="N374" s="517" t="str">
        <f>IF(B374="联邦快递",""&amp;(MID(F374,1,MIN(FIND({0;1;2;3;4;5;6;7;8;9},F374&amp;"1234567890",1)-1)))&amp;"","")</f>
        <v/>
      </c>
    </row>
    <row r="375" spans="1:14" ht="14.25">
      <c r="A375" s="468"/>
      <c r="B375" s="468"/>
      <c r="C375" s="468"/>
      <c r="D375" s="468"/>
      <c r="E375" s="468"/>
      <c r="F375" s="471"/>
      <c r="G375" s="468"/>
      <c r="H375" s="468"/>
      <c r="I375" s="468"/>
      <c r="J375" s="468"/>
      <c r="K375" s="468"/>
      <c r="L375" s="514"/>
      <c r="M375" s="516"/>
      <c r="N375" s="517" t="str">
        <f>IF(B375="联邦快递",""&amp;(MID(F375,1,MIN(FIND({0;1;2;3;4;5;6;7;8;9},F375&amp;"1234567890",1)-1)))&amp;"","")</f>
        <v/>
      </c>
    </row>
    <row r="376" spans="1:14" ht="14.25">
      <c r="A376" s="468"/>
      <c r="B376" s="468"/>
      <c r="C376" s="468"/>
      <c r="D376" s="468"/>
      <c r="E376" s="468"/>
      <c r="F376" s="471"/>
      <c r="G376" s="468"/>
      <c r="H376" s="468"/>
      <c r="I376" s="468"/>
      <c r="J376" s="468"/>
      <c r="K376" s="468"/>
      <c r="L376" s="514"/>
      <c r="M376" s="516"/>
      <c r="N376" s="517" t="str">
        <f>IF(B376="联邦快递",""&amp;(MID(F376,1,MIN(FIND({0;1;2;3;4;5;6;7;8;9},F376&amp;"1234567890",1)-1)))&amp;"","")</f>
        <v/>
      </c>
    </row>
    <row r="377" spans="1:14" ht="14.25">
      <c r="A377" s="468"/>
      <c r="B377" s="468"/>
      <c r="C377" s="468"/>
      <c r="D377" s="468"/>
      <c r="E377" s="468"/>
      <c r="F377" s="471"/>
      <c r="G377" s="468"/>
      <c r="H377" s="468"/>
      <c r="I377" s="468"/>
      <c r="J377" s="468"/>
      <c r="K377" s="468"/>
      <c r="L377" s="514"/>
      <c r="M377" s="516"/>
      <c r="N377" s="517" t="str">
        <f>IF(B377="联邦快递",""&amp;(MID(F377,1,MIN(FIND({0;1;2;3;4;5;6;7;8;9},F377&amp;"1234567890",1)-1)))&amp;"","")</f>
        <v/>
      </c>
    </row>
    <row r="378" spans="1:14" ht="14.25">
      <c r="A378" s="468"/>
      <c r="B378" s="468"/>
      <c r="C378" s="468"/>
      <c r="D378" s="468"/>
      <c r="E378" s="468"/>
      <c r="F378" s="471"/>
      <c r="G378" s="468"/>
      <c r="H378" s="468"/>
      <c r="I378" s="468"/>
      <c r="J378" s="468"/>
      <c r="K378" s="468"/>
      <c r="L378" s="514"/>
      <c r="M378" s="516"/>
      <c r="N378" s="517" t="str">
        <f>IF(B378="联邦快递",""&amp;(MID(F378,1,MIN(FIND({0;1;2;3;4;5;6;7;8;9},F378&amp;"1234567890",1)-1)))&amp;"","")</f>
        <v/>
      </c>
    </row>
    <row r="379" spans="1:14" ht="14.25">
      <c r="A379" s="468"/>
      <c r="B379" s="468"/>
      <c r="C379" s="468"/>
      <c r="D379" s="468"/>
      <c r="E379" s="468"/>
      <c r="F379" s="471"/>
      <c r="G379" s="468"/>
      <c r="H379" s="468"/>
      <c r="I379" s="468"/>
      <c r="J379" s="468"/>
      <c r="K379" s="468"/>
      <c r="L379" s="514"/>
      <c r="M379" s="516"/>
      <c r="N379" s="517" t="str">
        <f>IF(B379="联邦快递",""&amp;(MID(F379,1,MIN(FIND({0;1;2;3;4;5;6;7;8;9},F379&amp;"1234567890",1)-1)))&amp;"","")</f>
        <v/>
      </c>
    </row>
    <row r="380" spans="1:14" ht="14.25">
      <c r="A380" s="468"/>
      <c r="B380" s="468"/>
      <c r="C380" s="468"/>
      <c r="D380" s="468"/>
      <c r="E380" s="468"/>
      <c r="F380" s="471"/>
      <c r="G380" s="468"/>
      <c r="H380" s="468"/>
      <c r="I380" s="468"/>
      <c r="J380" s="468"/>
      <c r="K380" s="468"/>
      <c r="L380" s="514"/>
      <c r="M380" s="516"/>
      <c r="N380" s="517" t="str">
        <f>IF(B380="联邦快递",""&amp;(MID(F380,1,MIN(FIND({0;1;2;3;4;5;6;7;8;9},F380&amp;"1234567890",1)-1)))&amp;"","")</f>
        <v/>
      </c>
    </row>
    <row r="381" spans="1:14" ht="14.25">
      <c r="A381" s="468"/>
      <c r="B381" s="468"/>
      <c r="C381" s="468"/>
      <c r="D381" s="468"/>
      <c r="E381" s="468"/>
      <c r="F381" s="471"/>
      <c r="G381" s="468"/>
      <c r="H381" s="468"/>
      <c r="I381" s="468"/>
      <c r="J381" s="468"/>
      <c r="K381" s="468"/>
      <c r="L381" s="514"/>
      <c r="M381" s="516"/>
      <c r="N381" s="517" t="str">
        <f>IF(B381="联邦快递",""&amp;(MID(F381,1,MIN(FIND({0;1;2;3;4;5;6;7;8;9},F381&amp;"1234567890",1)-1)))&amp;"","")</f>
        <v/>
      </c>
    </row>
    <row r="382" spans="1:14" ht="14.25">
      <c r="A382" s="468"/>
      <c r="B382" s="468"/>
      <c r="C382" s="468"/>
      <c r="D382" s="468"/>
      <c r="E382" s="468"/>
      <c r="F382" s="471"/>
      <c r="G382" s="468"/>
      <c r="H382" s="468"/>
      <c r="I382" s="468"/>
      <c r="J382" s="468"/>
      <c r="K382" s="468"/>
      <c r="L382" s="514"/>
      <c r="M382" s="516"/>
      <c r="N382" s="517" t="str">
        <f>IF(B382="联邦快递",""&amp;(MID(F382,1,MIN(FIND({0;1;2;3;4;5;6;7;8;9},F382&amp;"1234567890",1)-1)))&amp;"","")</f>
        <v/>
      </c>
    </row>
    <row r="383" spans="1:14" ht="14.25">
      <c r="A383" s="468"/>
      <c r="B383" s="468"/>
      <c r="C383" s="468"/>
      <c r="D383" s="468"/>
      <c r="E383" s="468"/>
      <c r="F383" s="471"/>
      <c r="G383" s="468"/>
      <c r="H383" s="468"/>
      <c r="I383" s="468"/>
      <c r="J383" s="468"/>
      <c r="K383" s="468"/>
      <c r="L383" s="514"/>
      <c r="M383" s="516"/>
      <c r="N383" s="517" t="str">
        <f>IF(B383="联邦快递",""&amp;(MID(F383,1,MIN(FIND({0;1;2;3;4;5;6;7;8;9},F383&amp;"1234567890",1)-1)))&amp;"","")</f>
        <v/>
      </c>
    </row>
    <row r="384" spans="1:14" ht="14.25">
      <c r="A384" s="468"/>
      <c r="B384" s="468"/>
      <c r="C384" s="468"/>
      <c r="D384" s="468"/>
      <c r="E384" s="468"/>
      <c r="F384" s="471"/>
      <c r="G384" s="468"/>
      <c r="H384" s="468"/>
      <c r="I384" s="468"/>
      <c r="J384" s="468"/>
      <c r="K384" s="468"/>
      <c r="L384" s="514"/>
      <c r="M384" s="516"/>
      <c r="N384" s="517" t="str">
        <f>IF(B384="联邦快递",""&amp;(MID(F384,1,MIN(FIND({0;1;2;3;4;5;6;7;8;9},F384&amp;"1234567890",1)-1)))&amp;"","")</f>
        <v/>
      </c>
    </row>
    <row r="385" spans="1:14" ht="14.25">
      <c r="A385" s="468"/>
      <c r="B385" s="468"/>
      <c r="C385" s="468"/>
      <c r="D385" s="468"/>
      <c r="E385" s="468"/>
      <c r="F385" s="471"/>
      <c r="G385" s="468"/>
      <c r="H385" s="468"/>
      <c r="I385" s="468"/>
      <c r="J385" s="468"/>
      <c r="K385" s="468"/>
      <c r="L385" s="514"/>
      <c r="M385" s="516"/>
      <c r="N385" s="517" t="str">
        <f>IF(B385="联邦快递",""&amp;(MID(F385,1,MIN(FIND({0;1;2;3;4;5;6;7;8;9},F385&amp;"1234567890",1)-1)))&amp;"","")</f>
        <v/>
      </c>
    </row>
    <row r="386" spans="1:14" ht="14.25">
      <c r="A386" s="468"/>
      <c r="B386" s="468"/>
      <c r="C386" s="468"/>
      <c r="D386" s="468"/>
      <c r="E386" s="468"/>
      <c r="F386" s="471"/>
      <c r="G386" s="468"/>
      <c r="H386" s="468"/>
      <c r="I386" s="468"/>
      <c r="J386" s="468"/>
      <c r="K386" s="468"/>
      <c r="L386" s="514"/>
      <c r="M386" s="516"/>
      <c r="N386" s="517" t="str">
        <f>IF(B386="联邦快递",""&amp;(MID(F386,1,MIN(FIND({0;1;2;3;4;5;6;7;8;9},F386&amp;"1234567890",1)-1)))&amp;"","")</f>
        <v/>
      </c>
    </row>
    <row r="387" spans="1:14" ht="14.25">
      <c r="A387" s="468"/>
      <c r="B387" s="468"/>
      <c r="C387" s="468"/>
      <c r="D387" s="468"/>
      <c r="E387" s="468"/>
      <c r="F387" s="471"/>
      <c r="G387" s="468"/>
      <c r="H387" s="468"/>
      <c r="I387" s="468"/>
      <c r="J387" s="468"/>
      <c r="K387" s="468"/>
      <c r="L387" s="514"/>
      <c r="M387" s="516"/>
      <c r="N387" s="517" t="str">
        <f>IF(B387="联邦快递",""&amp;(MID(F387,1,MIN(FIND({0;1;2;3;4;5;6;7;8;9},F387&amp;"1234567890",1)-1)))&amp;"","")</f>
        <v/>
      </c>
    </row>
    <row r="388" spans="1:14" ht="14.25">
      <c r="A388" s="468"/>
      <c r="B388" s="468"/>
      <c r="C388" s="468"/>
      <c r="D388" s="468"/>
      <c r="E388" s="468"/>
      <c r="F388" s="471"/>
      <c r="G388" s="468"/>
      <c r="H388" s="468"/>
      <c r="I388" s="468"/>
      <c r="J388" s="468"/>
      <c r="K388" s="468"/>
      <c r="L388" s="514"/>
      <c r="M388" s="516"/>
      <c r="N388" s="517" t="str">
        <f>IF(B388="联邦快递",""&amp;(MID(F388,1,MIN(FIND({0;1;2;3;4;5;6;7;8;9},F388&amp;"1234567890",1)-1)))&amp;"","")</f>
        <v/>
      </c>
    </row>
    <row r="389" spans="1:14" ht="14.25">
      <c r="A389" s="468"/>
      <c r="B389" s="468"/>
      <c r="C389" s="468"/>
      <c r="D389" s="468"/>
      <c r="E389" s="468"/>
      <c r="F389" s="471"/>
      <c r="G389" s="468"/>
      <c r="H389" s="468"/>
      <c r="I389" s="468"/>
      <c r="J389" s="468"/>
      <c r="K389" s="468"/>
      <c r="L389" s="514"/>
      <c r="M389" s="516"/>
      <c r="N389" s="517" t="str">
        <f>IF(B389="联邦快递",""&amp;(MID(F389,1,MIN(FIND({0;1;2;3;4;5;6;7;8;9},F389&amp;"1234567890",1)-1)))&amp;"","")</f>
        <v/>
      </c>
    </row>
    <row r="390" spans="1:14" ht="14.25">
      <c r="A390" s="468"/>
      <c r="B390" s="468"/>
      <c r="C390" s="468"/>
      <c r="D390" s="468"/>
      <c r="E390" s="468"/>
      <c r="F390" s="471"/>
      <c r="G390" s="468"/>
      <c r="H390" s="468"/>
      <c r="I390" s="468"/>
      <c r="J390" s="468"/>
      <c r="K390" s="468"/>
      <c r="L390" s="514"/>
      <c r="M390" s="516"/>
      <c r="N390" s="517" t="str">
        <f>IF(B390="联邦快递",""&amp;(MID(F390,1,MIN(FIND({0;1;2;3;4;5;6;7;8;9},F390&amp;"1234567890",1)-1)))&amp;"","")</f>
        <v/>
      </c>
    </row>
    <row r="391" spans="1:14" ht="14.25">
      <c r="A391" s="468"/>
      <c r="B391" s="468"/>
      <c r="C391" s="468"/>
      <c r="D391" s="468"/>
      <c r="E391" s="468"/>
      <c r="F391" s="471"/>
      <c r="G391" s="468"/>
      <c r="H391" s="468"/>
      <c r="I391" s="468"/>
      <c r="J391" s="468"/>
      <c r="K391" s="468"/>
      <c r="L391" s="514"/>
      <c r="M391" s="516"/>
      <c r="N391" s="517" t="str">
        <f>IF(B391="联邦快递",""&amp;(MID(F391,1,MIN(FIND({0;1;2;3;4;5;6;7;8;9},F391&amp;"1234567890",1)-1)))&amp;"","")</f>
        <v/>
      </c>
    </row>
    <row r="392" spans="1:14" ht="14.25">
      <c r="A392" s="468"/>
      <c r="B392" s="468"/>
      <c r="C392" s="468"/>
      <c r="D392" s="468"/>
      <c r="E392" s="468"/>
      <c r="F392" s="471"/>
      <c r="G392" s="468"/>
      <c r="H392" s="468"/>
      <c r="I392" s="468"/>
      <c r="J392" s="468"/>
      <c r="K392" s="468"/>
      <c r="L392" s="514"/>
      <c r="M392" s="516"/>
      <c r="N392" s="517" t="str">
        <f>IF(B392="联邦快递",""&amp;(MID(F392,1,MIN(FIND({0;1;2;3;4;5;6;7;8;9},F392&amp;"1234567890",1)-1)))&amp;"","")</f>
        <v/>
      </c>
    </row>
    <row r="393" spans="1:14" ht="14.25">
      <c r="A393" s="468"/>
      <c r="B393" s="468"/>
      <c r="C393" s="468"/>
      <c r="D393" s="468"/>
      <c r="E393" s="468"/>
      <c r="F393" s="471"/>
      <c r="G393" s="468"/>
      <c r="H393" s="468"/>
      <c r="I393" s="468"/>
      <c r="J393" s="468"/>
      <c r="K393" s="468"/>
      <c r="L393" s="514"/>
      <c r="M393" s="516"/>
      <c r="N393" s="517" t="str">
        <f>IF(B393="联邦快递",""&amp;(MID(F393,1,MIN(FIND({0;1;2;3;4;5;6;7;8;9},F393&amp;"1234567890",1)-1)))&amp;"","")</f>
        <v/>
      </c>
    </row>
    <row r="394" spans="1:14" ht="14.25">
      <c r="A394" s="468"/>
      <c r="B394" s="468"/>
      <c r="C394" s="468"/>
      <c r="D394" s="468"/>
      <c r="E394" s="468"/>
      <c r="F394" s="471"/>
      <c r="G394" s="468"/>
      <c r="H394" s="468"/>
      <c r="I394" s="468"/>
      <c r="J394" s="468"/>
      <c r="K394" s="468"/>
      <c r="L394" s="514"/>
      <c r="M394" s="516"/>
      <c r="N394" s="517" t="str">
        <f>IF(B394="联邦快递",""&amp;(MID(F394,1,MIN(FIND({0;1;2;3;4;5;6;7;8;9},F394&amp;"1234567890",1)-1)))&amp;"","")</f>
        <v/>
      </c>
    </row>
    <row r="395" spans="1:14" ht="14.25">
      <c r="A395" s="468"/>
      <c r="B395" s="468"/>
      <c r="C395" s="468"/>
      <c r="D395" s="468"/>
      <c r="E395" s="468"/>
      <c r="F395" s="471"/>
      <c r="G395" s="468"/>
      <c r="H395" s="468"/>
      <c r="I395" s="468"/>
      <c r="J395" s="468"/>
      <c r="K395" s="468"/>
      <c r="L395" s="514"/>
      <c r="M395" s="516"/>
      <c r="N395" s="517" t="str">
        <f>IF(B395="联邦快递",""&amp;(MID(F395,1,MIN(FIND({0;1;2;3;4;5;6;7;8;9},F395&amp;"1234567890",1)-1)))&amp;"","")</f>
        <v/>
      </c>
    </row>
    <row r="396" spans="1:14" ht="14.25">
      <c r="A396" s="468"/>
      <c r="B396" s="468"/>
      <c r="C396" s="468"/>
      <c r="D396" s="468"/>
      <c r="E396" s="468"/>
      <c r="F396" s="471"/>
      <c r="G396" s="468"/>
      <c r="H396" s="468"/>
      <c r="I396" s="468"/>
      <c r="J396" s="468"/>
      <c r="K396" s="468"/>
      <c r="L396" s="514"/>
      <c r="M396" s="516"/>
      <c r="N396" s="517" t="str">
        <f>IF(B396="联邦快递",""&amp;(MID(F396,1,MIN(FIND({0;1;2;3;4;5;6;7;8;9},F396&amp;"1234567890",1)-1)))&amp;"","")</f>
        <v/>
      </c>
    </row>
    <row r="397" spans="1:14" ht="14.25">
      <c r="A397" s="468"/>
      <c r="B397" s="468"/>
      <c r="C397" s="468"/>
      <c r="D397" s="468"/>
      <c r="E397" s="468"/>
      <c r="F397" s="471"/>
      <c r="G397" s="468"/>
      <c r="H397" s="468"/>
      <c r="I397" s="468"/>
      <c r="J397" s="468"/>
      <c r="K397" s="468"/>
      <c r="L397" s="514"/>
      <c r="M397" s="516"/>
      <c r="N397" s="517" t="str">
        <f>IF(B397="联邦快递",""&amp;(MID(F397,1,MIN(FIND({0;1;2;3;4;5;6;7;8;9},F397&amp;"1234567890",1)-1)))&amp;"","")</f>
        <v/>
      </c>
    </row>
    <row r="398" spans="1:14" ht="14.25">
      <c r="A398" s="468"/>
      <c r="B398" s="468"/>
      <c r="C398" s="468"/>
      <c r="D398" s="468"/>
      <c r="E398" s="468"/>
      <c r="F398" s="471"/>
      <c r="G398" s="468"/>
      <c r="H398" s="468"/>
      <c r="I398" s="468"/>
      <c r="J398" s="468"/>
      <c r="K398" s="468"/>
      <c r="L398" s="514"/>
      <c r="M398" s="516"/>
      <c r="N398" s="517" t="str">
        <f>IF(B398="联邦快递",""&amp;(MID(F398,1,MIN(FIND({0;1;2;3;4;5;6;7;8;9},F398&amp;"1234567890",1)-1)))&amp;"","")</f>
        <v/>
      </c>
    </row>
    <row r="399" spans="1:14" ht="14.25">
      <c r="A399" s="468"/>
      <c r="B399" s="468"/>
      <c r="C399" s="468"/>
      <c r="D399" s="468"/>
      <c r="E399" s="468"/>
      <c r="F399" s="471"/>
      <c r="G399" s="468"/>
      <c r="H399" s="468"/>
      <c r="I399" s="468"/>
      <c r="J399" s="468"/>
      <c r="K399" s="468"/>
      <c r="L399" s="514"/>
      <c r="M399" s="516"/>
      <c r="N399" s="517" t="str">
        <f>IF(B399="联邦快递",""&amp;(MID(F399,1,MIN(FIND({0;1;2;3;4;5;6;7;8;9},F399&amp;"1234567890",1)-1)))&amp;"","")</f>
        <v/>
      </c>
    </row>
    <row r="400" spans="1:14" ht="14.25">
      <c r="A400" s="468"/>
      <c r="B400" s="468"/>
      <c r="C400" s="468"/>
      <c r="D400" s="468"/>
      <c r="E400" s="468"/>
      <c r="F400" s="471"/>
      <c r="G400" s="468"/>
      <c r="H400" s="468"/>
      <c r="I400" s="468"/>
      <c r="J400" s="468"/>
      <c r="K400" s="468"/>
      <c r="L400" s="514"/>
      <c r="M400" s="516"/>
      <c r="N400" s="517" t="str">
        <f>IF(B400="联邦快递",""&amp;(MID(F400,1,MIN(FIND({0;1;2;3;4;5;6;7;8;9},F400&amp;"1234567890",1)-1)))&amp;"","")</f>
        <v/>
      </c>
    </row>
    <row r="401" spans="1:14" ht="14.25">
      <c r="A401" s="468"/>
      <c r="B401" s="468"/>
      <c r="C401" s="468"/>
      <c r="D401" s="468"/>
      <c r="E401" s="468"/>
      <c r="F401" s="471"/>
      <c r="G401" s="468"/>
      <c r="H401" s="468"/>
      <c r="I401" s="468"/>
      <c r="J401" s="468"/>
      <c r="K401" s="468"/>
      <c r="L401" s="514"/>
      <c r="M401" s="516"/>
      <c r="N401" s="517" t="str">
        <f>IF(B401="联邦快递",""&amp;(MID(F401,1,MIN(FIND({0;1;2;3;4;5;6;7;8;9},F401&amp;"1234567890",1)-1)))&amp;"","")</f>
        <v/>
      </c>
    </row>
    <row r="402" spans="1:14" ht="14.25">
      <c r="A402" s="468"/>
      <c r="B402" s="468"/>
      <c r="C402" s="468"/>
      <c r="D402" s="468"/>
      <c r="E402" s="468"/>
      <c r="F402" s="471"/>
      <c r="G402" s="468"/>
      <c r="H402" s="468"/>
      <c r="I402" s="468"/>
      <c r="J402" s="468"/>
      <c r="K402" s="468"/>
      <c r="L402" s="514"/>
      <c r="M402" s="516"/>
      <c r="N402" s="517" t="str">
        <f>IF(B402="联邦快递",""&amp;(MID(F402,1,MIN(FIND({0;1;2;3;4;5;6;7;8;9},F402&amp;"1234567890",1)-1)))&amp;"","")</f>
        <v/>
      </c>
    </row>
    <row r="403" spans="1:14" ht="14.25">
      <c r="A403" s="468"/>
      <c r="B403" s="468"/>
      <c r="C403" s="468"/>
      <c r="D403" s="468"/>
      <c r="E403" s="468"/>
      <c r="F403" s="471"/>
      <c r="G403" s="468"/>
      <c r="H403" s="468"/>
      <c r="I403" s="468"/>
      <c r="J403" s="468"/>
      <c r="K403" s="468"/>
      <c r="L403" s="514"/>
      <c r="M403" s="516"/>
      <c r="N403" s="517" t="str">
        <f>IF(B403="联邦快递",""&amp;(MID(F403,1,MIN(FIND({0;1;2;3;4;5;6;7;8;9},F403&amp;"1234567890",1)-1)))&amp;"","")</f>
        <v/>
      </c>
    </row>
    <row r="404" spans="1:14" ht="14.25">
      <c r="A404" s="468"/>
      <c r="B404" s="468"/>
      <c r="C404" s="468"/>
      <c r="D404" s="468"/>
      <c r="E404" s="468"/>
      <c r="F404" s="471"/>
      <c r="G404" s="468"/>
      <c r="H404" s="468"/>
      <c r="I404" s="468"/>
      <c r="J404" s="468"/>
      <c r="K404" s="468"/>
      <c r="L404" s="514"/>
      <c r="M404" s="516"/>
      <c r="N404" s="517" t="str">
        <f>IF(B404="联邦快递",""&amp;(MID(F404,1,MIN(FIND({0;1;2;3;4;5;6;7;8;9},F404&amp;"1234567890",1)-1)))&amp;"","")</f>
        <v/>
      </c>
    </row>
    <row r="405" spans="1:14" ht="14.25">
      <c r="A405" s="468"/>
      <c r="B405" s="468"/>
      <c r="C405" s="468"/>
      <c r="D405" s="468"/>
      <c r="E405" s="468"/>
      <c r="F405" s="471"/>
      <c r="G405" s="468"/>
      <c r="H405" s="468"/>
      <c r="I405" s="468"/>
      <c r="J405" s="468"/>
      <c r="K405" s="468"/>
      <c r="L405" s="514"/>
      <c r="M405" s="516"/>
      <c r="N405" s="517" t="str">
        <f>IF(B405="联邦快递",""&amp;(MID(F405,1,MIN(FIND({0;1;2;3;4;5;6;7;8;9},F405&amp;"1234567890",1)-1)))&amp;"","")</f>
        <v/>
      </c>
    </row>
    <row r="406" spans="1:14" ht="14.25">
      <c r="A406" s="468"/>
      <c r="B406" s="468"/>
      <c r="C406" s="468"/>
      <c r="D406" s="468"/>
      <c r="E406" s="468"/>
      <c r="F406" s="471"/>
      <c r="G406" s="468"/>
      <c r="H406" s="468"/>
      <c r="I406" s="468"/>
      <c r="J406" s="468"/>
      <c r="K406" s="468"/>
      <c r="L406" s="514"/>
      <c r="M406" s="516"/>
      <c r="N406" s="517" t="str">
        <f>IF(B406="联邦快递",""&amp;(MID(F406,1,MIN(FIND({0;1;2;3;4;5;6;7;8;9},F406&amp;"1234567890",1)-1)))&amp;"","")</f>
        <v/>
      </c>
    </row>
    <row r="407" spans="1:14" ht="14.25">
      <c r="A407" s="468"/>
      <c r="B407" s="468"/>
      <c r="C407" s="468"/>
      <c r="D407" s="468"/>
      <c r="E407" s="468"/>
      <c r="F407" s="471"/>
      <c r="G407" s="468"/>
      <c r="H407" s="468"/>
      <c r="I407" s="468"/>
      <c r="J407" s="468"/>
      <c r="K407" s="468"/>
      <c r="L407" s="514"/>
      <c r="M407" s="516"/>
      <c r="N407" s="517" t="str">
        <f>IF(B407="联邦快递",""&amp;(MID(F407,1,MIN(FIND({0;1;2;3;4;5;6;7;8;9},F407&amp;"1234567890",1)-1)))&amp;"","")</f>
        <v/>
      </c>
    </row>
    <row r="408" spans="1:14" ht="14.25">
      <c r="A408" s="468"/>
      <c r="B408" s="468"/>
      <c r="C408" s="468"/>
      <c r="D408" s="468"/>
      <c r="E408" s="468"/>
      <c r="F408" s="471"/>
      <c r="G408" s="468"/>
      <c r="H408" s="468"/>
      <c r="I408" s="468"/>
      <c r="J408" s="468"/>
      <c r="K408" s="468"/>
      <c r="L408" s="514"/>
      <c r="M408" s="516"/>
      <c r="N408" s="517" t="str">
        <f>IF(B408="联邦快递",""&amp;(MID(F408,1,MIN(FIND({0;1;2;3;4;5;6;7;8;9},F408&amp;"1234567890",1)-1)))&amp;"","")</f>
        <v/>
      </c>
    </row>
    <row r="409" spans="1:14" ht="14.25">
      <c r="A409" s="468"/>
      <c r="B409" s="468"/>
      <c r="C409" s="468"/>
      <c r="D409" s="468"/>
      <c r="E409" s="468"/>
      <c r="F409" s="471"/>
      <c r="G409" s="468"/>
      <c r="H409" s="468"/>
      <c r="I409" s="468"/>
      <c r="J409" s="468"/>
      <c r="K409" s="468"/>
      <c r="L409" s="514"/>
      <c r="M409" s="516"/>
      <c r="N409" s="517" t="str">
        <f>IF(B409="联邦快递",""&amp;(MID(F409,1,MIN(FIND({0;1;2;3;4;5;6;7;8;9},F409&amp;"1234567890",1)-1)))&amp;"","")</f>
        <v/>
      </c>
    </row>
    <row r="410" spans="1:14" ht="14.25">
      <c r="A410" s="468"/>
      <c r="B410" s="468"/>
      <c r="C410" s="468"/>
      <c r="D410" s="468"/>
      <c r="E410" s="468"/>
      <c r="F410" s="471"/>
      <c r="G410" s="468"/>
      <c r="H410" s="468"/>
      <c r="I410" s="468"/>
      <c r="J410" s="468"/>
      <c r="K410" s="468"/>
      <c r="L410" s="514"/>
      <c r="M410" s="516"/>
      <c r="N410" s="517" t="str">
        <f>IF(B410="联邦快递",""&amp;(MID(F410,1,MIN(FIND({0;1;2;3;4;5;6;7;8;9},F410&amp;"1234567890",1)-1)))&amp;"","")</f>
        <v/>
      </c>
    </row>
    <row r="411" spans="1:14" ht="14.25">
      <c r="A411" s="468"/>
      <c r="B411" s="468"/>
      <c r="C411" s="468"/>
      <c r="D411" s="468"/>
      <c r="E411" s="468"/>
      <c r="F411" s="471"/>
      <c r="G411" s="468"/>
      <c r="H411" s="468"/>
      <c r="I411" s="468"/>
      <c r="J411" s="468"/>
      <c r="K411" s="468"/>
      <c r="L411" s="514"/>
      <c r="M411" s="516"/>
      <c r="N411" s="517" t="str">
        <f>IF(B411="联邦快递",""&amp;(MID(F411,1,MIN(FIND({0;1;2;3;4;5;6;7;8;9},F411&amp;"1234567890",1)-1)))&amp;"","")</f>
        <v/>
      </c>
    </row>
    <row r="412" spans="1:14" ht="14.25">
      <c r="A412" s="468"/>
      <c r="B412" s="468"/>
      <c r="C412" s="468"/>
      <c r="D412" s="468"/>
      <c r="E412" s="468"/>
      <c r="F412" s="471"/>
      <c r="G412" s="468"/>
      <c r="H412" s="468"/>
      <c r="I412" s="468"/>
      <c r="J412" s="468"/>
      <c r="K412" s="468"/>
      <c r="L412" s="514"/>
      <c r="M412" s="516"/>
      <c r="N412" s="517" t="str">
        <f>IF(B412="联邦快递",""&amp;(MID(F412,1,MIN(FIND({0;1;2;3;4;5;6;7;8;9},F412&amp;"1234567890",1)-1)))&amp;"","")</f>
        <v/>
      </c>
    </row>
    <row r="413" spans="1:14" ht="14.25">
      <c r="A413" s="468"/>
      <c r="B413" s="468"/>
      <c r="C413" s="468"/>
      <c r="D413" s="468"/>
      <c r="E413" s="468"/>
      <c r="F413" s="471"/>
      <c r="G413" s="468"/>
      <c r="H413" s="468"/>
      <c r="I413" s="468"/>
      <c r="J413" s="468"/>
      <c r="K413" s="468"/>
      <c r="L413" s="514"/>
      <c r="M413" s="516"/>
      <c r="N413" s="517" t="str">
        <f>IF(B413="联邦快递",""&amp;(MID(F413,1,MIN(FIND({0;1;2;3;4;5;6;7;8;9},F413&amp;"1234567890",1)-1)))&amp;"","")</f>
        <v/>
      </c>
    </row>
    <row r="414" spans="1:14" ht="14.25">
      <c r="A414" s="468"/>
      <c r="B414" s="468"/>
      <c r="C414" s="468"/>
      <c r="D414" s="468"/>
      <c r="E414" s="468"/>
      <c r="F414" s="471"/>
      <c r="G414" s="468"/>
      <c r="H414" s="468"/>
      <c r="I414" s="468"/>
      <c r="J414" s="468"/>
      <c r="K414" s="468"/>
      <c r="L414" s="514"/>
      <c r="M414" s="516"/>
      <c r="N414" s="517" t="str">
        <f>IF(B414="联邦快递",""&amp;(MID(F414,1,MIN(FIND({0;1;2;3;4;5;6;7;8;9},F414&amp;"1234567890",1)-1)))&amp;"","")</f>
        <v/>
      </c>
    </row>
    <row r="415" spans="1:14" ht="14.25">
      <c r="A415" s="468"/>
      <c r="B415" s="468"/>
      <c r="C415" s="468"/>
      <c r="D415" s="468"/>
      <c r="E415" s="468"/>
      <c r="F415" s="471"/>
      <c r="G415" s="468"/>
      <c r="H415" s="468"/>
      <c r="I415" s="468"/>
      <c r="J415" s="468"/>
      <c r="K415" s="468"/>
      <c r="L415" s="514"/>
      <c r="M415" s="516"/>
      <c r="N415" s="517" t="str">
        <f>IF(B415="联邦快递",""&amp;(MID(F415,1,MIN(FIND({0;1;2;3;4;5;6;7;8;9},F415&amp;"1234567890",1)-1)))&amp;"","")</f>
        <v/>
      </c>
    </row>
    <row r="416" spans="1:14" ht="14.25">
      <c r="A416" s="468"/>
      <c r="B416" s="468"/>
      <c r="C416" s="468"/>
      <c r="D416" s="468"/>
      <c r="E416" s="468"/>
      <c r="F416" s="471"/>
      <c r="G416" s="468"/>
      <c r="H416" s="468"/>
      <c r="I416" s="468"/>
      <c r="J416" s="468"/>
      <c r="K416" s="468"/>
      <c r="L416" s="514"/>
      <c r="M416" s="516"/>
      <c r="N416" s="517" t="str">
        <f>IF(B416="联邦快递",""&amp;(MID(F416,1,MIN(FIND({0;1;2;3;4;5;6;7;8;9},F416&amp;"1234567890",1)-1)))&amp;"","")</f>
        <v/>
      </c>
    </row>
    <row r="417" spans="1:14" ht="14.25">
      <c r="A417" s="468"/>
      <c r="B417" s="468"/>
      <c r="C417" s="468"/>
      <c r="D417" s="468"/>
      <c r="E417" s="468"/>
      <c r="F417" s="471"/>
      <c r="G417" s="468"/>
      <c r="H417" s="468"/>
      <c r="I417" s="468"/>
      <c r="J417" s="468"/>
      <c r="K417" s="468"/>
      <c r="L417" s="514"/>
      <c r="M417" s="516"/>
      <c r="N417" s="517" t="str">
        <f>IF(B417="联邦快递",""&amp;(MID(F417,1,MIN(FIND({0;1;2;3;4;5;6;7;8;9},F417&amp;"1234567890",1)-1)))&amp;"","")</f>
        <v/>
      </c>
    </row>
    <row r="418" spans="1:14" ht="14.25">
      <c r="A418" s="468"/>
      <c r="B418" s="468"/>
      <c r="C418" s="468"/>
      <c r="D418" s="468"/>
      <c r="E418" s="468"/>
      <c r="F418" s="471"/>
      <c r="G418" s="468"/>
      <c r="H418" s="468"/>
      <c r="I418" s="468"/>
      <c r="J418" s="468"/>
      <c r="K418" s="468"/>
      <c r="L418" s="514"/>
      <c r="M418" s="516"/>
      <c r="N418" s="517" t="str">
        <f>IF(B418="联邦快递",""&amp;(MID(F418,1,MIN(FIND({0;1;2;3;4;5;6;7;8;9},F418&amp;"1234567890",1)-1)))&amp;"","")</f>
        <v/>
      </c>
    </row>
    <row r="419" spans="1:14" ht="14.25">
      <c r="A419" s="468"/>
      <c r="B419" s="468"/>
      <c r="C419" s="468"/>
      <c r="D419" s="468"/>
      <c r="E419" s="468"/>
      <c r="F419" s="471"/>
      <c r="G419" s="468"/>
      <c r="H419" s="468"/>
      <c r="I419" s="468"/>
      <c r="J419" s="468"/>
      <c r="K419" s="468"/>
      <c r="L419" s="514"/>
      <c r="M419" s="516"/>
      <c r="N419" s="517" t="str">
        <f>IF(B419="联邦快递",""&amp;(MID(F419,1,MIN(FIND({0;1;2;3;4;5;6;7;8;9},F419&amp;"1234567890",1)-1)))&amp;"","")</f>
        <v/>
      </c>
    </row>
    <row r="420" spans="1:14" ht="14.25">
      <c r="A420" s="468"/>
      <c r="B420" s="468"/>
      <c r="C420" s="468"/>
      <c r="D420" s="468"/>
      <c r="E420" s="468"/>
      <c r="F420" s="471"/>
      <c r="G420" s="468"/>
      <c r="H420" s="468"/>
      <c r="I420" s="468"/>
      <c r="J420" s="468"/>
      <c r="K420" s="468"/>
      <c r="L420" s="514"/>
      <c r="M420" s="516"/>
      <c r="N420" s="517" t="str">
        <f>IF(B420="联邦快递",""&amp;(MID(F420,1,MIN(FIND({0;1;2;3;4;5;6;7;8;9},F420&amp;"1234567890",1)-1)))&amp;"","")</f>
        <v/>
      </c>
    </row>
    <row r="421" spans="1:14" ht="14.25">
      <c r="A421" s="468"/>
      <c r="B421" s="468"/>
      <c r="C421" s="468"/>
      <c r="D421" s="468"/>
      <c r="E421" s="468"/>
      <c r="F421" s="471"/>
      <c r="G421" s="468"/>
      <c r="H421" s="468"/>
      <c r="I421" s="468"/>
      <c r="J421" s="468"/>
      <c r="K421" s="468"/>
      <c r="L421" s="514"/>
      <c r="M421" s="516"/>
      <c r="N421" s="517" t="str">
        <f>IF(B421="联邦快递",""&amp;(MID(F421,1,MIN(FIND({0;1;2;3;4;5;6;7;8;9},F421&amp;"1234567890",1)-1)))&amp;"","")</f>
        <v/>
      </c>
    </row>
    <row r="422" spans="1:14" ht="14.25">
      <c r="A422" s="468"/>
      <c r="B422" s="468"/>
      <c r="C422" s="468"/>
      <c r="D422" s="468"/>
      <c r="E422" s="468"/>
      <c r="F422" s="471"/>
      <c r="G422" s="468"/>
      <c r="H422" s="468"/>
      <c r="I422" s="468"/>
      <c r="J422" s="468"/>
      <c r="K422" s="468"/>
      <c r="L422" s="514"/>
      <c r="M422" s="516"/>
      <c r="N422" s="517" t="str">
        <f>IF(B422="联邦快递",""&amp;(MID(F422,1,MIN(FIND({0;1;2;3;4;5;6;7;8;9},F422&amp;"1234567890",1)-1)))&amp;"","")</f>
        <v/>
      </c>
    </row>
    <row r="423" spans="1:14" ht="14.25">
      <c r="A423" s="468"/>
      <c r="B423" s="468"/>
      <c r="C423" s="468"/>
      <c r="D423" s="468"/>
      <c r="E423" s="468"/>
      <c r="F423" s="471"/>
      <c r="G423" s="468"/>
      <c r="H423" s="468"/>
      <c r="I423" s="468"/>
      <c r="J423" s="468"/>
      <c r="K423" s="468"/>
      <c r="L423" s="514"/>
      <c r="M423" s="516"/>
      <c r="N423" s="517" t="str">
        <f>IF(B423="联邦快递",""&amp;(MID(F423,1,MIN(FIND({0;1;2;3;4;5;6;7;8;9},F423&amp;"1234567890",1)-1)))&amp;"","")</f>
        <v/>
      </c>
    </row>
    <row r="424" spans="1:14" ht="14.25">
      <c r="A424" s="468"/>
      <c r="B424" s="468"/>
      <c r="C424" s="468"/>
      <c r="D424" s="468"/>
      <c r="E424" s="468"/>
      <c r="F424" s="471"/>
      <c r="G424" s="468"/>
      <c r="H424" s="468"/>
      <c r="I424" s="468"/>
      <c r="J424" s="468"/>
      <c r="K424" s="468"/>
      <c r="L424" s="514"/>
      <c r="M424" s="516"/>
      <c r="N424" s="517" t="str">
        <f>IF(B424="联邦快递",""&amp;(MID(F424,1,MIN(FIND({0;1;2;3;4;5;6;7;8;9},F424&amp;"1234567890",1)-1)))&amp;"","")</f>
        <v/>
      </c>
    </row>
    <row r="425" spans="1:14" ht="14.25">
      <c r="A425" s="468"/>
      <c r="B425" s="468"/>
      <c r="C425" s="468"/>
      <c r="D425" s="468"/>
      <c r="E425" s="468"/>
      <c r="F425" s="471"/>
      <c r="G425" s="468"/>
      <c r="H425" s="468"/>
      <c r="I425" s="468"/>
      <c r="J425" s="468"/>
      <c r="K425" s="468"/>
      <c r="L425" s="514"/>
      <c r="M425" s="516"/>
      <c r="N425" s="517" t="str">
        <f>IF(B425="联邦快递",""&amp;(MID(F425,1,MIN(FIND({0;1;2;3;4;5;6;7;8;9},F425&amp;"1234567890",1)-1)))&amp;"","")</f>
        <v/>
      </c>
    </row>
    <row r="426" spans="1:14" ht="14.25">
      <c r="A426" s="468"/>
      <c r="B426" s="468"/>
      <c r="C426" s="468"/>
      <c r="D426" s="468"/>
      <c r="E426" s="468"/>
      <c r="F426" s="471"/>
      <c r="G426" s="468"/>
      <c r="H426" s="468"/>
      <c r="I426" s="468"/>
      <c r="J426" s="468"/>
      <c r="K426" s="468"/>
      <c r="L426" s="514"/>
      <c r="M426" s="516"/>
      <c r="N426" s="517" t="str">
        <f>IF(B426="联邦快递",""&amp;(MID(F426,1,MIN(FIND({0;1;2;3;4;5;6;7;8;9},F426&amp;"1234567890",1)-1)))&amp;"","")</f>
        <v/>
      </c>
    </row>
    <row r="427" spans="1:14" ht="14.25">
      <c r="A427" s="468"/>
      <c r="B427" s="468"/>
      <c r="C427" s="468"/>
      <c r="D427" s="468"/>
      <c r="E427" s="468"/>
      <c r="F427" s="471"/>
      <c r="G427" s="468"/>
      <c r="H427" s="468"/>
      <c r="I427" s="468"/>
      <c r="J427" s="468"/>
      <c r="K427" s="468"/>
      <c r="L427" s="514"/>
      <c r="M427" s="516"/>
      <c r="N427" s="517" t="str">
        <f>IF(B427="联邦快递",""&amp;(MID(F427,1,MIN(FIND({0;1;2;3;4;5;6;7;8;9},F427&amp;"1234567890",1)-1)))&amp;"","")</f>
        <v/>
      </c>
    </row>
    <row r="428" spans="1:14" ht="14.25">
      <c r="A428" s="468"/>
      <c r="B428" s="468"/>
      <c r="C428" s="468"/>
      <c r="D428" s="468"/>
      <c r="E428" s="468"/>
      <c r="F428" s="471"/>
      <c r="G428" s="468"/>
      <c r="H428" s="468"/>
      <c r="I428" s="468"/>
      <c r="J428" s="468"/>
      <c r="K428" s="468"/>
      <c r="L428" s="514"/>
      <c r="M428" s="516"/>
      <c r="N428" s="517" t="str">
        <f>IF(B428="联邦快递",""&amp;(MID(F428,1,MIN(FIND({0;1;2;3;4;5;6;7;8;9},F428&amp;"1234567890",1)-1)))&amp;"","")</f>
        <v/>
      </c>
    </row>
    <row r="429" spans="1:14" ht="14.25">
      <c r="A429" s="468"/>
      <c r="B429" s="468"/>
      <c r="C429" s="468"/>
      <c r="D429" s="468"/>
      <c r="E429" s="468"/>
      <c r="F429" s="471"/>
      <c r="G429" s="468"/>
      <c r="H429" s="468"/>
      <c r="I429" s="468"/>
      <c r="J429" s="468"/>
      <c r="K429" s="468"/>
      <c r="L429" s="514"/>
      <c r="M429" s="516"/>
      <c r="N429" s="517" t="str">
        <f>IF(B429="联邦快递",""&amp;(MID(F429,1,MIN(FIND({0;1;2;3;4;5;6;7;8;9},F429&amp;"1234567890",1)-1)))&amp;"","")</f>
        <v/>
      </c>
    </row>
    <row r="430" spans="1:14" ht="14.25">
      <c r="A430" s="468"/>
      <c r="B430" s="468"/>
      <c r="C430" s="468"/>
      <c r="D430" s="468"/>
      <c r="E430" s="468"/>
      <c r="F430" s="471"/>
      <c r="G430" s="468"/>
      <c r="H430" s="468"/>
      <c r="I430" s="468"/>
      <c r="J430" s="468"/>
      <c r="K430" s="468"/>
      <c r="L430" s="514"/>
      <c r="M430" s="516"/>
      <c r="N430" s="517" t="str">
        <f>IF(B430="联邦快递",""&amp;(MID(F430,1,MIN(FIND({0;1;2;3;4;5;6;7;8;9},F430&amp;"1234567890",1)-1)))&amp;"","")</f>
        <v/>
      </c>
    </row>
    <row r="431" spans="1:14" ht="14.25">
      <c r="A431" s="468"/>
      <c r="B431" s="468"/>
      <c r="C431" s="468"/>
      <c r="D431" s="468"/>
      <c r="E431" s="468"/>
      <c r="F431" s="471"/>
      <c r="G431" s="468"/>
      <c r="H431" s="468"/>
      <c r="I431" s="468"/>
      <c r="J431" s="468"/>
      <c r="K431" s="468"/>
      <c r="L431" s="514"/>
      <c r="M431" s="516"/>
      <c r="N431" s="517" t="str">
        <f>IF(B431="联邦快递",""&amp;(MID(F431,1,MIN(FIND({0;1;2;3;4;5;6;7;8;9},F431&amp;"1234567890",1)-1)))&amp;"","")</f>
        <v/>
      </c>
    </row>
    <row r="432" spans="1:14" ht="14.25">
      <c r="A432" s="468"/>
      <c r="B432" s="468"/>
      <c r="C432" s="468"/>
      <c r="D432" s="468"/>
      <c r="E432" s="468"/>
      <c r="F432" s="471"/>
      <c r="G432" s="468"/>
      <c r="H432" s="468"/>
      <c r="I432" s="468"/>
      <c r="J432" s="468"/>
      <c r="K432" s="468"/>
      <c r="L432" s="514"/>
      <c r="M432" s="516"/>
      <c r="N432" s="517" t="str">
        <f>IF(B432="联邦快递",""&amp;(MID(F432,1,MIN(FIND({0;1;2;3;4;5;6;7;8;9},F432&amp;"1234567890",1)-1)))&amp;"","")</f>
        <v/>
      </c>
    </row>
    <row r="433" spans="1:14" ht="14.25">
      <c r="A433" s="468"/>
      <c r="B433" s="468"/>
      <c r="C433" s="468"/>
      <c r="D433" s="468"/>
      <c r="E433" s="468"/>
      <c r="F433" s="471"/>
      <c r="G433" s="468"/>
      <c r="H433" s="468"/>
      <c r="I433" s="468"/>
      <c r="J433" s="468"/>
      <c r="K433" s="468"/>
      <c r="L433" s="514"/>
      <c r="M433" s="516"/>
      <c r="N433" s="517" t="str">
        <f>IF(B433="联邦快递",""&amp;(MID(F433,1,MIN(FIND({0;1;2;3;4;5;6;7;8;9},F433&amp;"1234567890",1)-1)))&amp;"","")</f>
        <v/>
      </c>
    </row>
    <row r="434" spans="1:14" ht="14.25">
      <c r="A434" s="468"/>
      <c r="B434" s="468"/>
      <c r="C434" s="468"/>
      <c r="D434" s="468"/>
      <c r="E434" s="468"/>
      <c r="F434" s="471"/>
      <c r="G434" s="468"/>
      <c r="H434" s="468"/>
      <c r="I434" s="468"/>
      <c r="J434" s="468"/>
      <c r="K434" s="468"/>
      <c r="L434" s="514"/>
      <c r="M434" s="516"/>
      <c r="N434" s="517" t="str">
        <f>IF(B434="联邦快递",""&amp;(MID(F434,1,MIN(FIND({0;1;2;3;4;5;6;7;8;9},F434&amp;"1234567890",1)-1)))&amp;"","")</f>
        <v/>
      </c>
    </row>
    <row r="435" spans="1:14" ht="14.25">
      <c r="A435" s="468"/>
      <c r="B435" s="468"/>
      <c r="C435" s="468"/>
      <c r="D435" s="468"/>
      <c r="E435" s="468"/>
      <c r="F435" s="471"/>
      <c r="G435" s="468"/>
      <c r="H435" s="468"/>
      <c r="I435" s="468"/>
      <c r="J435" s="468"/>
      <c r="K435" s="468"/>
      <c r="L435" s="514"/>
      <c r="M435" s="516"/>
      <c r="N435" s="517" t="str">
        <f>IF(B435="联邦快递",""&amp;(MID(F435,1,MIN(FIND({0;1;2;3;4;5;6;7;8;9},F435&amp;"1234567890",1)-1)))&amp;"","")</f>
        <v/>
      </c>
    </row>
    <row r="436" spans="1:14" ht="14.25">
      <c r="A436" s="468"/>
      <c r="B436" s="468"/>
      <c r="C436" s="468"/>
      <c r="D436" s="468"/>
      <c r="E436" s="468"/>
      <c r="F436" s="471"/>
      <c r="G436" s="468"/>
      <c r="H436" s="468"/>
      <c r="I436" s="468"/>
      <c r="J436" s="468"/>
      <c r="K436" s="468"/>
      <c r="L436" s="514"/>
      <c r="M436" s="516"/>
      <c r="N436" s="517" t="str">
        <f>IF(B436="联邦快递",""&amp;(MID(F436,1,MIN(FIND({0;1;2;3;4;5;6;7;8;9},F436&amp;"1234567890",1)-1)))&amp;"","")</f>
        <v/>
      </c>
    </row>
    <row r="437" spans="1:14" ht="14.25">
      <c r="A437" s="468"/>
      <c r="B437" s="468"/>
      <c r="C437" s="468"/>
      <c r="D437" s="468"/>
      <c r="E437" s="468"/>
      <c r="F437" s="471"/>
      <c r="G437" s="468"/>
      <c r="H437" s="468"/>
      <c r="I437" s="468"/>
      <c r="J437" s="468"/>
      <c r="K437" s="468"/>
      <c r="L437" s="514"/>
      <c r="M437" s="516"/>
      <c r="N437" s="517" t="str">
        <f>IF(B437="联邦快递",""&amp;(MID(F437,1,MIN(FIND({0;1;2;3;4;5;6;7;8;9},F437&amp;"1234567890",1)-1)))&amp;"","")</f>
        <v/>
      </c>
    </row>
    <row r="438" spans="1:14" ht="14.25">
      <c r="A438" s="468"/>
      <c r="B438" s="468"/>
      <c r="C438" s="468"/>
      <c r="D438" s="468"/>
      <c r="E438" s="468"/>
      <c r="F438" s="471"/>
      <c r="G438" s="468"/>
      <c r="H438" s="468"/>
      <c r="I438" s="468"/>
      <c r="J438" s="468"/>
      <c r="K438" s="468"/>
      <c r="L438" s="514"/>
      <c r="M438" s="516"/>
      <c r="N438" s="517" t="str">
        <f>IF(B438="联邦快递",""&amp;(MID(F438,1,MIN(FIND({0;1;2;3;4;5;6;7;8;9},F438&amp;"1234567890",1)-1)))&amp;"","")</f>
        <v/>
      </c>
    </row>
    <row r="439" spans="1:14" ht="14.25">
      <c r="A439" s="468"/>
      <c r="B439" s="468"/>
      <c r="C439" s="468"/>
      <c r="D439" s="468"/>
      <c r="E439" s="468"/>
      <c r="F439" s="471"/>
      <c r="G439" s="468"/>
      <c r="H439" s="468"/>
      <c r="I439" s="468"/>
      <c r="J439" s="468"/>
      <c r="K439" s="468"/>
      <c r="L439" s="514"/>
      <c r="M439" s="516"/>
      <c r="N439" s="517" t="str">
        <f>IF(B439="联邦快递",""&amp;(MID(F439,1,MIN(FIND({0;1;2;3;4;5;6;7;8;9},F439&amp;"1234567890",1)-1)))&amp;"","")</f>
        <v/>
      </c>
    </row>
    <row r="440" spans="1:14" ht="14.25">
      <c r="A440" s="468"/>
      <c r="B440" s="468"/>
      <c r="C440" s="468"/>
      <c r="D440" s="468"/>
      <c r="E440" s="468"/>
      <c r="F440" s="471"/>
      <c r="G440" s="468"/>
      <c r="H440" s="468"/>
      <c r="I440" s="468"/>
      <c r="J440" s="468"/>
      <c r="K440" s="468"/>
      <c r="L440" s="514"/>
      <c r="M440" s="516"/>
      <c r="N440" s="517" t="str">
        <f>IF(B440="联邦快递",""&amp;(MID(F440,1,MIN(FIND({0;1;2;3;4;5;6;7;8;9},F440&amp;"1234567890",1)-1)))&amp;"","")</f>
        <v/>
      </c>
    </row>
    <row r="441" spans="1:14" ht="14.25">
      <c r="A441" s="468"/>
      <c r="B441" s="468"/>
      <c r="C441" s="468"/>
      <c r="D441" s="468"/>
      <c r="E441" s="468"/>
      <c r="F441" s="471"/>
      <c r="G441" s="468"/>
      <c r="H441" s="468"/>
      <c r="I441" s="468"/>
      <c r="J441" s="468"/>
      <c r="K441" s="468"/>
      <c r="L441" s="514"/>
      <c r="M441" s="516"/>
      <c r="N441" s="517" t="str">
        <f>IF(B441="联邦快递",""&amp;(MID(F441,1,MIN(FIND({0;1;2;3;4;5;6;7;8;9},F441&amp;"1234567890",1)-1)))&amp;"","")</f>
        <v/>
      </c>
    </row>
    <row r="442" spans="1:14" ht="14.25">
      <c r="A442" s="468"/>
      <c r="B442" s="468"/>
      <c r="C442" s="468"/>
      <c r="D442" s="468"/>
      <c r="E442" s="468"/>
      <c r="F442" s="471"/>
      <c r="G442" s="468"/>
      <c r="H442" s="468"/>
      <c r="I442" s="468"/>
      <c r="J442" s="468"/>
      <c r="K442" s="468"/>
      <c r="L442" s="514"/>
      <c r="M442" s="516"/>
      <c r="N442" s="517" t="str">
        <f>IF(B442="联邦快递",""&amp;(MID(F442,1,MIN(FIND({0;1;2;3;4;5;6;7;8;9},F442&amp;"1234567890",1)-1)))&amp;"","")</f>
        <v/>
      </c>
    </row>
    <row r="443" spans="1:14" ht="14.25">
      <c r="A443" s="468"/>
      <c r="B443" s="468"/>
      <c r="C443" s="468"/>
      <c r="D443" s="468"/>
      <c r="E443" s="468"/>
      <c r="F443" s="471"/>
      <c r="G443" s="468"/>
      <c r="H443" s="468"/>
      <c r="I443" s="468"/>
      <c r="J443" s="468"/>
      <c r="K443" s="468"/>
      <c r="L443" s="514"/>
      <c r="M443" s="516"/>
      <c r="N443" s="517" t="str">
        <f>IF(B443="联邦快递",""&amp;(MID(F443,1,MIN(FIND({0;1;2;3;4;5;6;7;8;9},F443&amp;"1234567890",1)-1)))&amp;"","")</f>
        <v/>
      </c>
    </row>
    <row r="444" spans="1:14" ht="14.25">
      <c r="A444" s="468"/>
      <c r="B444" s="468"/>
      <c r="C444" s="468"/>
      <c r="D444" s="468"/>
      <c r="E444" s="468"/>
      <c r="F444" s="471"/>
      <c r="G444" s="468"/>
      <c r="H444" s="468"/>
      <c r="I444" s="468"/>
      <c r="J444" s="468"/>
      <c r="K444" s="468"/>
      <c r="L444" s="514"/>
      <c r="M444" s="516"/>
      <c r="N444" s="517" t="str">
        <f>IF(B444="联邦快递",""&amp;(MID(F444,1,MIN(FIND({0;1;2;3;4;5;6;7;8;9},F444&amp;"1234567890",1)-1)))&amp;"","")</f>
        <v/>
      </c>
    </row>
    <row r="445" spans="1:14" ht="14.25">
      <c r="A445" s="468"/>
      <c r="B445" s="468"/>
      <c r="C445" s="468"/>
      <c r="D445" s="468"/>
      <c r="E445" s="468"/>
      <c r="F445" s="471"/>
      <c r="G445" s="468"/>
      <c r="H445" s="468"/>
      <c r="I445" s="468"/>
      <c r="J445" s="468"/>
      <c r="K445" s="468"/>
      <c r="L445" s="514"/>
      <c r="M445" s="516"/>
      <c r="N445" s="517" t="str">
        <f>IF(B445="联邦快递",""&amp;(MID(F445,1,MIN(FIND({0;1;2;3;4;5;6;7;8;9},F445&amp;"1234567890",1)-1)))&amp;"","")</f>
        <v/>
      </c>
    </row>
    <row r="446" spans="1:14" ht="14.25">
      <c r="A446" s="468"/>
      <c r="B446" s="468"/>
      <c r="C446" s="468"/>
      <c r="D446" s="468"/>
      <c r="E446" s="468"/>
      <c r="F446" s="471"/>
      <c r="G446" s="468"/>
      <c r="H446" s="468"/>
      <c r="I446" s="468"/>
      <c r="J446" s="468"/>
      <c r="K446" s="468"/>
      <c r="L446" s="514"/>
      <c r="M446" s="516"/>
      <c r="N446" s="517" t="str">
        <f>IF(B446="联邦快递",""&amp;(MID(F446,1,MIN(FIND({0;1;2;3;4;5;6;7;8;9},F446&amp;"1234567890",1)-1)))&amp;"","")</f>
        <v/>
      </c>
    </row>
    <row r="447" spans="1:14" ht="14.25">
      <c r="A447" s="468"/>
      <c r="B447" s="468"/>
      <c r="C447" s="468"/>
      <c r="D447" s="468"/>
      <c r="E447" s="468"/>
      <c r="F447" s="471"/>
      <c r="G447" s="468"/>
      <c r="H447" s="468"/>
      <c r="I447" s="468"/>
      <c r="J447" s="468"/>
      <c r="K447" s="468"/>
      <c r="L447" s="514"/>
      <c r="M447" s="516"/>
      <c r="N447" s="517" t="str">
        <f>IF(B447="联邦快递",""&amp;(MID(F447,1,MIN(FIND({0;1;2;3;4;5;6;7;8;9},F447&amp;"1234567890",1)-1)))&amp;"","")</f>
        <v/>
      </c>
    </row>
    <row r="448" spans="1:14" ht="14.25">
      <c r="A448" s="468"/>
      <c r="B448" s="468"/>
      <c r="C448" s="468"/>
      <c r="D448" s="468"/>
      <c r="E448" s="468"/>
      <c r="F448" s="471"/>
      <c r="G448" s="468"/>
      <c r="H448" s="468"/>
      <c r="I448" s="468"/>
      <c r="J448" s="468"/>
      <c r="K448" s="468"/>
      <c r="L448" s="514"/>
      <c r="M448" s="516"/>
      <c r="N448" s="517" t="str">
        <f>IF(B448="联邦快递",""&amp;(MID(F448,1,MIN(FIND({0;1;2;3;4;5;6;7;8;9},F448&amp;"1234567890",1)-1)))&amp;"","")</f>
        <v/>
      </c>
    </row>
    <row r="449" spans="1:14" ht="14.25">
      <c r="A449" s="468"/>
      <c r="B449" s="468"/>
      <c r="C449" s="468"/>
      <c r="D449" s="468"/>
      <c r="E449" s="468"/>
      <c r="F449" s="471"/>
      <c r="G449" s="468"/>
      <c r="H449" s="468"/>
      <c r="I449" s="468"/>
      <c r="J449" s="468"/>
      <c r="K449" s="468"/>
      <c r="L449" s="514"/>
      <c r="M449" s="516"/>
      <c r="N449" s="517" t="str">
        <f>IF(B449="联邦快递",""&amp;(MID(F449,1,MIN(FIND({0;1;2;3;4;5;6;7;8;9},F449&amp;"1234567890",1)-1)))&amp;"","")</f>
        <v/>
      </c>
    </row>
    <row r="450" spans="1:14" ht="14.25">
      <c r="A450" s="468"/>
      <c r="B450" s="468"/>
      <c r="C450" s="468"/>
      <c r="D450" s="468"/>
      <c r="E450" s="468"/>
      <c r="F450" s="471"/>
      <c r="G450" s="468"/>
      <c r="H450" s="468"/>
      <c r="I450" s="468"/>
      <c r="J450" s="468"/>
      <c r="K450" s="468"/>
      <c r="L450" s="514"/>
      <c r="M450" s="516"/>
      <c r="N450" s="517" t="str">
        <f>IF(B450="联邦快递",""&amp;(MID(F450,1,MIN(FIND({0;1;2;3;4;5;6;7;8;9},F450&amp;"1234567890",1)-1)))&amp;"","")</f>
        <v/>
      </c>
    </row>
    <row r="451" spans="1:14" ht="14.25">
      <c r="A451" s="468"/>
      <c r="B451" s="468"/>
      <c r="C451" s="468"/>
      <c r="D451" s="468"/>
      <c r="E451" s="468"/>
      <c r="F451" s="471"/>
      <c r="G451" s="468"/>
      <c r="H451" s="468"/>
      <c r="I451" s="468"/>
      <c r="J451" s="468"/>
      <c r="K451" s="468"/>
      <c r="L451" s="514"/>
      <c r="M451" s="516"/>
      <c r="N451" s="517" t="str">
        <f>IF(B451="联邦快递",""&amp;(MID(F451,1,MIN(FIND({0;1;2;3;4;5;6;7;8;9},F451&amp;"1234567890",1)-1)))&amp;"","")</f>
        <v/>
      </c>
    </row>
    <row r="452" spans="1:14" ht="14.25">
      <c r="A452" s="468"/>
      <c r="B452" s="468"/>
      <c r="C452" s="468"/>
      <c r="D452" s="468"/>
      <c r="E452" s="468"/>
      <c r="F452" s="471"/>
      <c r="G452" s="468"/>
      <c r="H452" s="468"/>
      <c r="I452" s="468"/>
      <c r="J452" s="468"/>
      <c r="K452" s="468"/>
      <c r="L452" s="514"/>
      <c r="M452" s="516"/>
      <c r="N452" s="517" t="str">
        <f>IF(B452="联邦快递",""&amp;(MID(F452,1,MIN(FIND({0;1;2;3;4;5;6;7;8;9},F452&amp;"1234567890",1)-1)))&amp;"","")</f>
        <v/>
      </c>
    </row>
    <row r="453" spans="1:14" ht="14.25">
      <c r="A453" s="468"/>
      <c r="B453" s="468"/>
      <c r="C453" s="468"/>
      <c r="D453" s="468"/>
      <c r="E453" s="468"/>
      <c r="F453" s="471"/>
      <c r="G453" s="468"/>
      <c r="H453" s="468"/>
      <c r="I453" s="468"/>
      <c r="J453" s="468"/>
      <c r="K453" s="468"/>
      <c r="L453" s="514"/>
      <c r="M453" s="516"/>
      <c r="N453" s="517" t="str">
        <f>IF(B453="联邦快递",""&amp;(MID(F453,1,MIN(FIND({0;1;2;3;4;5;6;7;8;9},F453&amp;"1234567890",1)-1)))&amp;"","")</f>
        <v/>
      </c>
    </row>
    <row r="454" spans="1:14" ht="14.25">
      <c r="A454" s="468"/>
      <c r="B454" s="468"/>
      <c r="C454" s="468"/>
      <c r="D454" s="468"/>
      <c r="E454" s="468"/>
      <c r="F454" s="471"/>
      <c r="G454" s="468"/>
      <c r="H454" s="468"/>
      <c r="I454" s="468"/>
      <c r="J454" s="468"/>
      <c r="K454" s="468"/>
      <c r="L454" s="514"/>
      <c r="M454" s="516"/>
      <c r="N454" s="517" t="str">
        <f>IF(B454="联邦快递",""&amp;(MID(F454,1,MIN(FIND({0;1;2;3;4;5;6;7;8;9},F454&amp;"1234567890",1)-1)))&amp;"","")</f>
        <v/>
      </c>
    </row>
    <row r="455" spans="1:14" ht="14.25">
      <c r="A455" s="468"/>
      <c r="B455" s="468"/>
      <c r="C455" s="468"/>
      <c r="D455" s="468"/>
      <c r="E455" s="468"/>
      <c r="F455" s="471"/>
      <c r="G455" s="468"/>
      <c r="H455" s="468"/>
      <c r="I455" s="468"/>
      <c r="J455" s="468"/>
      <c r="K455" s="468"/>
      <c r="L455" s="514"/>
      <c r="M455" s="516"/>
      <c r="N455" s="517" t="str">
        <f>IF(B455="联邦快递",""&amp;(MID(F455,1,MIN(FIND({0;1;2;3;4;5;6;7;8;9},F455&amp;"1234567890",1)-1)))&amp;"","")</f>
        <v/>
      </c>
    </row>
    <row r="456" spans="1:14" ht="14.25">
      <c r="A456" s="468"/>
      <c r="B456" s="468"/>
      <c r="C456" s="468"/>
      <c r="D456" s="468"/>
      <c r="E456" s="468"/>
      <c r="F456" s="471"/>
      <c r="G456" s="468"/>
      <c r="H456" s="468"/>
      <c r="I456" s="468"/>
      <c r="J456" s="468"/>
      <c r="K456" s="468"/>
      <c r="L456" s="514"/>
      <c r="M456" s="516"/>
      <c r="N456" s="517" t="str">
        <f>IF(B456="联邦快递",""&amp;(MID(F456,1,MIN(FIND({0;1;2;3;4;5;6;7;8;9},F456&amp;"1234567890",1)-1)))&amp;"","")</f>
        <v/>
      </c>
    </row>
    <row r="457" spans="1:14" ht="14.25">
      <c r="A457" s="468"/>
      <c r="B457" s="468"/>
      <c r="C457" s="468"/>
      <c r="D457" s="468"/>
      <c r="E457" s="468"/>
      <c r="F457" s="471"/>
      <c r="G457" s="468"/>
      <c r="H457" s="468"/>
      <c r="I457" s="468"/>
      <c r="J457" s="468"/>
      <c r="K457" s="468"/>
      <c r="L457" s="514"/>
      <c r="M457" s="516"/>
      <c r="N457" s="517" t="str">
        <f>IF(B457="联邦快递",""&amp;(MID(F457,1,MIN(FIND({0;1;2;3;4;5;6;7;8;9},F457&amp;"1234567890",1)-1)))&amp;"","")</f>
        <v/>
      </c>
    </row>
    <row r="458" spans="1:14" ht="14.25">
      <c r="A458" s="468"/>
      <c r="B458" s="468"/>
      <c r="C458" s="468"/>
      <c r="D458" s="468"/>
      <c r="E458" s="468"/>
      <c r="F458" s="471"/>
      <c r="G458" s="468"/>
      <c r="H458" s="468"/>
      <c r="I458" s="468"/>
      <c r="J458" s="468"/>
      <c r="K458" s="468"/>
      <c r="L458" s="514"/>
      <c r="M458" s="516"/>
      <c r="N458" s="517" t="str">
        <f>IF(B458="联邦快递",""&amp;(MID(F458,1,MIN(FIND({0;1;2;3;4;5;6;7;8;9},F458&amp;"1234567890",1)-1)))&amp;"","")</f>
        <v/>
      </c>
    </row>
    <row r="459" spans="1:14" ht="14.25">
      <c r="A459" s="468"/>
      <c r="B459" s="468"/>
      <c r="C459" s="468"/>
      <c r="D459" s="468"/>
      <c r="E459" s="468"/>
      <c r="F459" s="471"/>
      <c r="G459" s="468"/>
      <c r="H459" s="468"/>
      <c r="I459" s="468"/>
      <c r="J459" s="468"/>
      <c r="K459" s="468"/>
      <c r="L459" s="514"/>
      <c r="M459" s="516"/>
      <c r="N459" s="517" t="str">
        <f>IF(B459="联邦快递",""&amp;(MID(F459,1,MIN(FIND({0;1;2;3;4;5;6;7;8;9},F459&amp;"1234567890",1)-1)))&amp;"","")</f>
        <v/>
      </c>
    </row>
    <row r="460" spans="1:14" ht="14.25">
      <c r="A460" s="468"/>
      <c r="B460" s="468"/>
      <c r="C460" s="468"/>
      <c r="D460" s="468"/>
      <c r="E460" s="468"/>
      <c r="F460" s="471"/>
      <c r="G460" s="468"/>
      <c r="H460" s="468"/>
      <c r="I460" s="468"/>
      <c r="J460" s="468"/>
      <c r="K460" s="468"/>
      <c r="L460" s="514"/>
      <c r="M460" s="516"/>
      <c r="N460" s="517" t="str">
        <f>IF(B460="联邦快递",""&amp;(MID(F460,1,MIN(FIND({0;1;2;3;4;5;6;7;8;9},F460&amp;"1234567890",1)-1)))&amp;"","")</f>
        <v/>
      </c>
    </row>
    <row r="461" spans="1:14" ht="14.25">
      <c r="A461" s="468"/>
      <c r="B461" s="468"/>
      <c r="C461" s="468"/>
      <c r="D461" s="468"/>
      <c r="E461" s="468"/>
      <c r="F461" s="471"/>
      <c r="G461" s="468"/>
      <c r="H461" s="468"/>
      <c r="I461" s="468"/>
      <c r="J461" s="468"/>
      <c r="K461" s="468"/>
      <c r="L461" s="514"/>
      <c r="M461" s="516"/>
      <c r="N461" s="517" t="str">
        <f>IF(B461="联邦快递",""&amp;(MID(F461,1,MIN(FIND({0;1;2;3;4;5;6;7;8;9},F461&amp;"1234567890",1)-1)))&amp;"","")</f>
        <v/>
      </c>
    </row>
    <row r="462" spans="1:14" ht="14.25">
      <c r="A462" s="468"/>
      <c r="B462" s="468"/>
      <c r="C462" s="468"/>
      <c r="D462" s="468"/>
      <c r="E462" s="468"/>
      <c r="F462" s="471"/>
      <c r="G462" s="468"/>
      <c r="H462" s="468"/>
      <c r="I462" s="468"/>
      <c r="J462" s="468"/>
      <c r="K462" s="468"/>
      <c r="L462" s="514"/>
      <c r="M462" s="516"/>
      <c r="N462" s="517" t="str">
        <f>IF(B462="联邦快递",""&amp;(MID(F462,1,MIN(FIND({0;1;2;3;4;5;6;7;8;9},F462&amp;"1234567890",1)-1)))&amp;"","")</f>
        <v/>
      </c>
    </row>
    <row r="463" spans="1:14" ht="14.25">
      <c r="A463" s="468"/>
      <c r="B463" s="468"/>
      <c r="C463" s="468"/>
      <c r="D463" s="468"/>
      <c r="E463" s="468"/>
      <c r="F463" s="471"/>
      <c r="G463" s="468"/>
      <c r="H463" s="468"/>
      <c r="I463" s="468"/>
      <c r="J463" s="468"/>
      <c r="K463" s="468"/>
      <c r="L463" s="514"/>
      <c r="M463" s="516"/>
      <c r="N463" s="517" t="str">
        <f>IF(B463="联邦快递",""&amp;(MID(F463,1,MIN(FIND({0;1;2;3;4;5;6;7;8;9},F463&amp;"1234567890",1)-1)))&amp;"","")</f>
        <v/>
      </c>
    </row>
    <row r="464" spans="1:14" ht="14.25">
      <c r="A464" s="468"/>
      <c r="B464" s="468"/>
      <c r="C464" s="468"/>
      <c r="D464" s="468"/>
      <c r="E464" s="468"/>
      <c r="F464" s="471"/>
      <c r="G464" s="468"/>
      <c r="H464" s="468"/>
      <c r="I464" s="468"/>
      <c r="J464" s="468"/>
      <c r="K464" s="468"/>
      <c r="L464" s="514"/>
      <c r="M464" s="516"/>
      <c r="N464" s="517" t="str">
        <f>IF(B464="联邦快递",""&amp;(MID(F464,1,MIN(FIND({0;1;2;3;4;5;6;7;8;9},F464&amp;"1234567890",1)-1)))&amp;"","")</f>
        <v/>
      </c>
    </row>
    <row r="465" spans="1:14" ht="14.25">
      <c r="A465" s="468"/>
      <c r="B465" s="468"/>
      <c r="C465" s="468"/>
      <c r="D465" s="468"/>
      <c r="E465" s="468"/>
      <c r="F465" s="471"/>
      <c r="G465" s="468"/>
      <c r="H465" s="468"/>
      <c r="I465" s="468"/>
      <c r="J465" s="468"/>
      <c r="K465" s="468"/>
      <c r="L465" s="514"/>
      <c r="M465" s="516"/>
      <c r="N465" s="517" t="str">
        <f>IF(B465="联邦快递",""&amp;(MID(F465,1,MIN(FIND({0;1;2;3;4;5;6;7;8;9},F465&amp;"1234567890",1)-1)))&amp;"","")</f>
        <v/>
      </c>
    </row>
    <row r="466" spans="1:14" ht="14.25">
      <c r="A466" s="468"/>
      <c r="B466" s="468"/>
      <c r="C466" s="468"/>
      <c r="D466" s="468"/>
      <c r="E466" s="468"/>
      <c r="F466" s="471"/>
      <c r="G466" s="468"/>
      <c r="H466" s="468"/>
      <c r="I466" s="468"/>
      <c r="J466" s="468"/>
      <c r="K466" s="468"/>
      <c r="L466" s="514"/>
      <c r="M466" s="516"/>
      <c r="N466" s="517" t="str">
        <f>IF(B466="联邦快递",""&amp;(MID(F466,1,MIN(FIND({0;1;2;3;4;5;6;7;8;9},F466&amp;"1234567890",1)-1)))&amp;"","")</f>
        <v/>
      </c>
    </row>
    <row r="467" spans="1:14" ht="14.25">
      <c r="A467" s="468"/>
      <c r="B467" s="468"/>
      <c r="C467" s="468"/>
      <c r="D467" s="468"/>
      <c r="E467" s="468"/>
      <c r="F467" s="471"/>
      <c r="G467" s="468"/>
      <c r="H467" s="468"/>
      <c r="I467" s="468"/>
      <c r="J467" s="468"/>
      <c r="K467" s="468"/>
      <c r="L467" s="514"/>
      <c r="M467" s="516"/>
      <c r="N467" s="517" t="str">
        <f>IF(B467="联邦快递",""&amp;(MID(F467,1,MIN(FIND({0;1;2;3;4;5;6;7;8;9},F467&amp;"1234567890",1)-1)))&amp;"","")</f>
        <v/>
      </c>
    </row>
    <row r="468" spans="1:14" ht="14.25">
      <c r="A468" s="468"/>
      <c r="B468" s="468"/>
      <c r="C468" s="468"/>
      <c r="D468" s="468"/>
      <c r="E468" s="468"/>
      <c r="F468" s="471"/>
      <c r="G468" s="468"/>
      <c r="H468" s="468"/>
      <c r="I468" s="468"/>
      <c r="J468" s="468"/>
      <c r="K468" s="468"/>
      <c r="L468" s="514"/>
      <c r="M468" s="516"/>
      <c r="N468" s="517" t="str">
        <f>IF(B468="联邦快递",""&amp;(MID(F468,1,MIN(FIND({0;1;2;3;4;5;6;7;8;9},F468&amp;"1234567890",1)-1)))&amp;"","")</f>
        <v/>
      </c>
    </row>
    <row r="469" spans="1:14" ht="14.25">
      <c r="A469" s="468"/>
      <c r="B469" s="468"/>
      <c r="C469" s="468"/>
      <c r="D469" s="468"/>
      <c r="E469" s="468"/>
      <c r="F469" s="471"/>
      <c r="G469" s="468"/>
      <c r="H469" s="468"/>
      <c r="I469" s="468"/>
      <c r="J469" s="468"/>
      <c r="K469" s="468"/>
      <c r="L469" s="514"/>
      <c r="M469" s="516"/>
      <c r="N469" s="517" t="str">
        <f>IF(B469="联邦快递",""&amp;(MID(F469,1,MIN(FIND({0;1;2;3;4;5;6;7;8;9},F469&amp;"1234567890",1)-1)))&amp;"","")</f>
        <v/>
      </c>
    </row>
    <row r="470" spans="1:14" ht="14.25">
      <c r="A470" s="468"/>
      <c r="B470" s="468"/>
      <c r="C470" s="468"/>
      <c r="D470" s="468"/>
      <c r="E470" s="468"/>
      <c r="F470" s="471"/>
      <c r="G470" s="468"/>
      <c r="H470" s="468"/>
      <c r="I470" s="468"/>
      <c r="J470" s="468"/>
      <c r="K470" s="468"/>
      <c r="L470" s="514"/>
      <c r="M470" s="516"/>
      <c r="N470" s="517" t="str">
        <f>IF(B470="联邦快递",""&amp;(MID(F470,1,MIN(FIND({0;1;2;3;4;5;6;7;8;9},F470&amp;"1234567890",1)-1)))&amp;"","")</f>
        <v/>
      </c>
    </row>
    <row r="471" spans="1:14" ht="14.25">
      <c r="A471" s="468"/>
      <c r="B471" s="468"/>
      <c r="C471" s="468"/>
      <c r="D471" s="468"/>
      <c r="E471" s="468"/>
      <c r="F471" s="471"/>
      <c r="G471" s="468"/>
      <c r="H471" s="468"/>
      <c r="I471" s="468"/>
      <c r="J471" s="468"/>
      <c r="K471" s="468"/>
      <c r="L471" s="514"/>
      <c r="M471" s="516"/>
      <c r="N471" s="517" t="str">
        <f>IF(B471="联邦快递",""&amp;(MID(F471,1,MIN(FIND({0;1;2;3;4;5;6;7;8;9},F471&amp;"1234567890",1)-1)))&amp;"","")</f>
        <v/>
      </c>
    </row>
    <row r="472" spans="1:14" ht="14.25">
      <c r="A472" s="468"/>
      <c r="B472" s="468"/>
      <c r="C472" s="468"/>
      <c r="D472" s="468"/>
      <c r="E472" s="468"/>
      <c r="F472" s="471"/>
      <c r="G472" s="468"/>
      <c r="H472" s="468"/>
      <c r="I472" s="468"/>
      <c r="J472" s="468"/>
      <c r="K472" s="468"/>
      <c r="L472" s="514"/>
      <c r="M472" s="516"/>
      <c r="N472" s="517" t="str">
        <f>IF(B472="联邦快递",""&amp;(MID(F472,1,MIN(FIND({0;1;2;3;4;5;6;7;8;9},F472&amp;"1234567890",1)-1)))&amp;"","")</f>
        <v/>
      </c>
    </row>
    <row r="473" spans="1:14" ht="14.25">
      <c r="A473" s="468"/>
      <c r="B473" s="468"/>
      <c r="C473" s="468"/>
      <c r="D473" s="468"/>
      <c r="E473" s="468"/>
      <c r="F473" s="471"/>
      <c r="G473" s="468"/>
      <c r="H473" s="468"/>
      <c r="I473" s="468"/>
      <c r="J473" s="468"/>
      <c r="K473" s="468"/>
      <c r="L473" s="514"/>
      <c r="M473" s="516"/>
      <c r="N473" s="517" t="str">
        <f>IF(B473="联邦快递",""&amp;(MID(F473,1,MIN(FIND({0;1;2;3;4;5;6;7;8;9},F473&amp;"1234567890",1)-1)))&amp;"","")</f>
        <v/>
      </c>
    </row>
    <row r="474" spans="1:14" ht="14.25">
      <c r="A474" s="468"/>
      <c r="B474" s="468"/>
      <c r="C474" s="468"/>
      <c r="D474" s="468"/>
      <c r="E474" s="468"/>
      <c r="F474" s="471"/>
      <c r="G474" s="468"/>
      <c r="H474" s="468"/>
      <c r="I474" s="468"/>
      <c r="J474" s="468"/>
      <c r="K474" s="468"/>
      <c r="L474" s="514"/>
      <c r="M474" s="516"/>
      <c r="N474" s="517" t="str">
        <f>IF(B474="联邦快递",""&amp;(MID(F474,1,MIN(FIND({0;1;2;3;4;5;6;7;8;9},F474&amp;"1234567890",1)-1)))&amp;"","")</f>
        <v/>
      </c>
    </row>
    <row r="475" spans="1:14" ht="14.25">
      <c r="A475" s="468"/>
      <c r="B475" s="468"/>
      <c r="C475" s="468"/>
      <c r="D475" s="468"/>
      <c r="E475" s="468"/>
      <c r="F475" s="471"/>
      <c r="G475" s="468"/>
      <c r="H475" s="468"/>
      <c r="I475" s="468"/>
      <c r="J475" s="468"/>
      <c r="K475" s="468"/>
      <c r="L475" s="514"/>
      <c r="M475" s="516"/>
      <c r="N475" s="517" t="str">
        <f>IF(B475="联邦快递",""&amp;(MID(F475,1,MIN(FIND({0;1;2;3;4;5;6;7;8;9},F475&amp;"1234567890",1)-1)))&amp;"","")</f>
        <v/>
      </c>
    </row>
    <row r="476" spans="1:14" ht="14.25">
      <c r="A476" s="468"/>
      <c r="B476" s="468"/>
      <c r="C476" s="468"/>
      <c r="D476" s="468"/>
      <c r="E476" s="468"/>
      <c r="F476" s="471"/>
      <c r="G476" s="468"/>
      <c r="H476" s="468"/>
      <c r="I476" s="468"/>
      <c r="J476" s="468"/>
      <c r="K476" s="468"/>
      <c r="L476" s="514"/>
      <c r="M476" s="516"/>
      <c r="N476" s="517" t="str">
        <f>IF(B476="联邦快递",""&amp;(MID(F476,1,MIN(FIND({0;1;2;3;4;5;6;7;8;9},F476&amp;"1234567890",1)-1)))&amp;"","")</f>
        <v/>
      </c>
    </row>
    <row r="477" spans="1:14" ht="14.25">
      <c r="A477" s="468"/>
      <c r="B477" s="468"/>
      <c r="C477" s="468"/>
      <c r="D477" s="468"/>
      <c r="E477" s="468"/>
      <c r="F477" s="471"/>
      <c r="G477" s="468"/>
      <c r="H477" s="468"/>
      <c r="I477" s="468"/>
      <c r="J477" s="468"/>
      <c r="K477" s="468"/>
      <c r="L477" s="514"/>
      <c r="M477" s="516"/>
      <c r="N477" s="517" t="str">
        <f>IF(B477="联邦快递",""&amp;(MID(F477,1,MIN(FIND({0;1;2;3;4;5;6;7;8;9},F477&amp;"1234567890",1)-1)))&amp;"","")</f>
        <v/>
      </c>
    </row>
    <row r="478" spans="1:14" ht="14.25">
      <c r="A478" s="468"/>
      <c r="B478" s="468"/>
      <c r="C478" s="468"/>
      <c r="D478" s="468"/>
      <c r="E478" s="468"/>
      <c r="F478" s="471"/>
      <c r="G478" s="468"/>
      <c r="H478" s="468"/>
      <c r="I478" s="468"/>
      <c r="J478" s="468"/>
      <c r="K478" s="468"/>
      <c r="L478" s="514"/>
      <c r="M478" s="516"/>
      <c r="N478" s="517" t="str">
        <f>IF(B478="联邦快递",""&amp;(MID(F478,1,MIN(FIND({0;1;2;3;4;5;6;7;8;9},F478&amp;"1234567890",1)-1)))&amp;"","")</f>
        <v/>
      </c>
    </row>
    <row r="479" spans="1:14" ht="14.25">
      <c r="A479" s="468"/>
      <c r="B479" s="468"/>
      <c r="C479" s="468"/>
      <c r="D479" s="468"/>
      <c r="E479" s="468"/>
      <c r="F479" s="471"/>
      <c r="G479" s="468"/>
      <c r="H479" s="468"/>
      <c r="I479" s="468"/>
      <c r="J479" s="468"/>
      <c r="K479" s="468"/>
      <c r="L479" s="514"/>
      <c r="M479" s="516"/>
      <c r="N479" s="517" t="str">
        <f>IF(B479="联邦快递",""&amp;(MID(F479,1,MIN(FIND({0;1;2;3;4;5;6;7;8;9},F479&amp;"1234567890",1)-1)))&amp;"","")</f>
        <v/>
      </c>
    </row>
    <row r="480" spans="1:14" ht="14.25">
      <c r="A480" s="468"/>
      <c r="B480" s="468"/>
      <c r="C480" s="468"/>
      <c r="D480" s="468"/>
      <c r="E480" s="468"/>
      <c r="F480" s="471"/>
      <c r="G480" s="468"/>
      <c r="H480" s="468"/>
      <c r="I480" s="468"/>
      <c r="J480" s="468"/>
      <c r="K480" s="468"/>
      <c r="L480" s="514"/>
      <c r="M480" s="516"/>
      <c r="N480" s="517" t="str">
        <f>IF(B480="联邦快递",""&amp;(MID(F480,1,MIN(FIND({0;1;2;3;4;5;6;7;8;9},F480&amp;"1234567890",1)-1)))&amp;"","")</f>
        <v/>
      </c>
    </row>
    <row r="481" spans="1:14" ht="14.25">
      <c r="A481" s="468"/>
      <c r="B481" s="468"/>
      <c r="C481" s="468"/>
      <c r="D481" s="468"/>
      <c r="E481" s="468"/>
      <c r="F481" s="471"/>
      <c r="G481" s="468"/>
      <c r="H481" s="468"/>
      <c r="I481" s="468"/>
      <c r="J481" s="468"/>
      <c r="K481" s="468"/>
      <c r="L481" s="514"/>
      <c r="M481" s="516"/>
      <c r="N481" s="517" t="str">
        <f>IF(B481="联邦快递",""&amp;(MID(F481,1,MIN(FIND({0;1;2;3;4;5;6;7;8;9},F481&amp;"1234567890",1)-1)))&amp;"","")</f>
        <v/>
      </c>
    </row>
    <row r="482" spans="1:14" ht="14.25">
      <c r="A482" s="468"/>
      <c r="B482" s="468"/>
      <c r="C482" s="468"/>
      <c r="D482" s="468"/>
      <c r="E482" s="468"/>
      <c r="F482" s="471"/>
      <c r="G482" s="468"/>
      <c r="H482" s="468"/>
      <c r="I482" s="468"/>
      <c r="J482" s="468"/>
      <c r="K482" s="468"/>
      <c r="L482" s="514"/>
      <c r="M482" s="516"/>
      <c r="N482" s="517" t="str">
        <f>IF(B482="联邦快递",""&amp;(MID(F482,1,MIN(FIND({0;1;2;3;4;5;6;7;8;9},F482&amp;"1234567890",1)-1)))&amp;"","")</f>
        <v/>
      </c>
    </row>
    <row r="483" spans="1:14" ht="14.25">
      <c r="A483" s="468"/>
      <c r="B483" s="468"/>
      <c r="C483" s="468"/>
      <c r="D483" s="468"/>
      <c r="E483" s="468"/>
      <c r="F483" s="471"/>
      <c r="G483" s="468"/>
      <c r="H483" s="468"/>
      <c r="I483" s="468"/>
      <c r="J483" s="468"/>
      <c r="K483" s="468"/>
      <c r="L483" s="514"/>
      <c r="M483" s="516"/>
      <c r="N483" s="517" t="str">
        <f>IF(B483="联邦快递",""&amp;(MID(F483,1,MIN(FIND({0;1;2;3;4;5;6;7;8;9},F483&amp;"1234567890",1)-1)))&amp;"","")</f>
        <v/>
      </c>
    </row>
    <row r="484" spans="1:14" ht="14.25">
      <c r="A484" s="468"/>
      <c r="B484" s="468"/>
      <c r="C484" s="468"/>
      <c r="D484" s="468"/>
      <c r="E484" s="468"/>
      <c r="F484" s="471"/>
      <c r="G484" s="468"/>
      <c r="H484" s="468"/>
      <c r="I484" s="468"/>
      <c r="J484" s="468"/>
      <c r="K484" s="468"/>
      <c r="L484" s="514"/>
      <c r="M484" s="516"/>
      <c r="N484" s="517" t="str">
        <f>IF(B484="联邦快递",""&amp;(MID(F484,1,MIN(FIND({0;1;2;3;4;5;6;7;8;9},F484&amp;"1234567890",1)-1)))&amp;"","")</f>
        <v/>
      </c>
    </row>
    <row r="485" spans="1:14" ht="14.25">
      <c r="A485" s="468"/>
      <c r="B485" s="468"/>
      <c r="C485" s="468"/>
      <c r="D485" s="468"/>
      <c r="E485" s="468"/>
      <c r="F485" s="471"/>
      <c r="G485" s="468"/>
      <c r="H485" s="468"/>
      <c r="I485" s="468"/>
      <c r="J485" s="468"/>
      <c r="K485" s="468"/>
      <c r="L485" s="514"/>
      <c r="M485" s="516"/>
      <c r="N485" s="517" t="str">
        <f>IF(B485="联邦快递",""&amp;(MID(F485,1,MIN(FIND({0;1;2;3;4;5;6;7;8;9},F485&amp;"1234567890",1)-1)))&amp;"","")</f>
        <v/>
      </c>
    </row>
    <row r="486" spans="1:14" ht="14.25">
      <c r="A486" s="468"/>
      <c r="B486" s="468"/>
      <c r="C486" s="468"/>
      <c r="D486" s="468"/>
      <c r="E486" s="468"/>
      <c r="F486" s="471"/>
      <c r="G486" s="468"/>
      <c r="H486" s="468"/>
      <c r="I486" s="468"/>
      <c r="J486" s="468"/>
      <c r="K486" s="468"/>
      <c r="L486" s="514"/>
      <c r="M486" s="516"/>
      <c r="N486" s="517" t="str">
        <f>IF(B486="联邦快递",""&amp;(MID(F486,1,MIN(FIND({0;1;2;3;4;5;6;7;8;9},F486&amp;"1234567890",1)-1)))&amp;"","")</f>
        <v/>
      </c>
    </row>
    <row r="487" spans="1:14" ht="14.25">
      <c r="A487" s="468"/>
      <c r="B487" s="468"/>
      <c r="C487" s="468"/>
      <c r="D487" s="468"/>
      <c r="E487" s="468"/>
      <c r="F487" s="471"/>
      <c r="G487" s="468"/>
      <c r="H487" s="468"/>
      <c r="I487" s="468"/>
      <c r="J487" s="468"/>
      <c r="K487" s="468"/>
      <c r="L487" s="514"/>
      <c r="M487" s="516"/>
      <c r="N487" s="517" t="str">
        <f>IF(B487="联邦快递",""&amp;(MID(F487,1,MIN(FIND({0;1;2;3;4;5;6;7;8;9},F487&amp;"1234567890",1)-1)))&amp;"","")</f>
        <v/>
      </c>
    </row>
    <row r="488" spans="1:14" ht="14.25">
      <c r="A488" s="468"/>
      <c r="B488" s="468"/>
      <c r="C488" s="468"/>
      <c r="D488" s="468"/>
      <c r="E488" s="468"/>
      <c r="F488" s="471"/>
      <c r="G488" s="468"/>
      <c r="H488" s="468"/>
      <c r="I488" s="468"/>
      <c r="J488" s="468"/>
      <c r="K488" s="468"/>
      <c r="L488" s="514"/>
      <c r="M488" s="516"/>
      <c r="N488" s="517" t="str">
        <f>IF(B488="联邦快递",""&amp;(MID(F488,1,MIN(FIND({0;1;2;3;4;5;6;7;8;9},F488&amp;"1234567890",1)-1)))&amp;"","")</f>
        <v/>
      </c>
    </row>
    <row r="489" spans="1:14" ht="14.25">
      <c r="A489" s="468"/>
      <c r="B489" s="468"/>
      <c r="C489" s="468"/>
      <c r="D489" s="468"/>
      <c r="E489" s="468"/>
      <c r="F489" s="471"/>
      <c r="G489" s="468"/>
      <c r="H489" s="468"/>
      <c r="I489" s="468"/>
      <c r="J489" s="468"/>
      <c r="K489" s="468"/>
      <c r="L489" s="514"/>
      <c r="M489" s="516"/>
      <c r="N489" s="517" t="str">
        <f>IF(B489="联邦快递",""&amp;(MID(F489,1,MIN(FIND({0;1;2;3;4;5;6;7;8;9},F489&amp;"1234567890",1)-1)))&amp;"","")</f>
        <v/>
      </c>
    </row>
    <row r="490" spans="1:14" ht="14.25">
      <c r="A490" s="468"/>
      <c r="B490" s="468"/>
      <c r="C490" s="468"/>
      <c r="D490" s="468"/>
      <c r="E490" s="468"/>
      <c r="F490" s="471"/>
      <c r="G490" s="468"/>
      <c r="H490" s="468"/>
      <c r="I490" s="468"/>
      <c r="J490" s="468"/>
      <c r="K490" s="468"/>
      <c r="L490" s="514"/>
      <c r="M490" s="516"/>
      <c r="N490" s="517" t="str">
        <f>IF(B490="联邦快递",""&amp;(MID(F490,1,MIN(FIND({0;1;2;3;4;5;6;7;8;9},F490&amp;"1234567890",1)-1)))&amp;"","")</f>
        <v/>
      </c>
    </row>
    <row r="491" spans="1:14" ht="14.25">
      <c r="A491" s="468"/>
      <c r="B491" s="468"/>
      <c r="C491" s="468"/>
      <c r="D491" s="468"/>
      <c r="E491" s="468"/>
      <c r="F491" s="471"/>
      <c r="G491" s="468"/>
      <c r="H491" s="468"/>
      <c r="I491" s="468"/>
      <c r="J491" s="468"/>
      <c r="K491" s="468"/>
      <c r="L491" s="514"/>
      <c r="M491" s="516"/>
      <c r="N491" s="517" t="str">
        <f>IF(B491="联邦快递",""&amp;(MID(F491,1,MIN(FIND({0;1;2;3;4;5;6;7;8;9},F491&amp;"1234567890",1)-1)))&amp;"","")</f>
        <v/>
      </c>
    </row>
    <row r="492" spans="1:14" ht="14.25">
      <c r="A492" s="468"/>
      <c r="B492" s="468"/>
      <c r="C492" s="468"/>
      <c r="D492" s="468"/>
      <c r="E492" s="468"/>
      <c r="F492" s="471"/>
      <c r="G492" s="468"/>
      <c r="H492" s="468"/>
      <c r="I492" s="468"/>
      <c r="J492" s="468"/>
      <c r="K492" s="468"/>
      <c r="L492" s="514"/>
      <c r="M492" s="516"/>
      <c r="N492" s="517" t="str">
        <f>IF(B492="联邦快递",""&amp;(MID(F492,1,MIN(FIND({0;1;2;3;4;5;6;7;8;9},F492&amp;"1234567890",1)-1)))&amp;"","")</f>
        <v/>
      </c>
    </row>
    <row r="493" spans="1:14" ht="14.25">
      <c r="A493" s="468"/>
      <c r="B493" s="468"/>
      <c r="C493" s="468"/>
      <c r="D493" s="468"/>
      <c r="E493" s="468"/>
      <c r="F493" s="471"/>
      <c r="G493" s="468"/>
      <c r="H493" s="468"/>
      <c r="I493" s="468"/>
      <c r="J493" s="468"/>
      <c r="K493" s="468"/>
      <c r="L493" s="514"/>
      <c r="M493" s="516"/>
      <c r="N493" s="517" t="str">
        <f>IF(B493="联邦快递",""&amp;(MID(F493,1,MIN(FIND({0;1;2;3;4;5;6;7;8;9},F493&amp;"1234567890",1)-1)))&amp;"","")</f>
        <v/>
      </c>
    </row>
    <row r="494" spans="1:14" ht="14.25">
      <c r="A494" s="468"/>
      <c r="B494" s="468"/>
      <c r="C494" s="468"/>
      <c r="D494" s="468"/>
      <c r="E494" s="468"/>
      <c r="F494" s="471"/>
      <c r="G494" s="468"/>
      <c r="H494" s="468"/>
      <c r="I494" s="468"/>
      <c r="J494" s="468"/>
      <c r="K494" s="468"/>
      <c r="L494" s="514"/>
      <c r="M494" s="516"/>
      <c r="N494" s="517" t="str">
        <f>IF(B494="联邦快递",""&amp;(MID(F494,1,MIN(FIND({0;1;2;3;4;5;6;7;8;9},F494&amp;"1234567890",1)-1)))&amp;"","")</f>
        <v/>
      </c>
    </row>
    <row r="495" spans="1:14" ht="14.25">
      <c r="A495" s="468"/>
      <c r="B495" s="468"/>
      <c r="C495" s="468"/>
      <c r="D495" s="468"/>
      <c r="E495" s="468"/>
      <c r="F495" s="471"/>
      <c r="G495" s="468"/>
      <c r="H495" s="468"/>
      <c r="I495" s="468"/>
      <c r="J495" s="468"/>
      <c r="K495" s="468"/>
      <c r="L495" s="514"/>
      <c r="M495" s="516"/>
      <c r="N495" s="517" t="str">
        <f>IF(B495="联邦快递",""&amp;(MID(F495,1,MIN(FIND({0;1;2;3;4;5;6;7;8;9},F495&amp;"1234567890",1)-1)))&amp;"","")</f>
        <v/>
      </c>
    </row>
    <row r="496" spans="1:14" ht="14.25">
      <c r="A496" s="468"/>
      <c r="B496" s="468"/>
      <c r="C496" s="468"/>
      <c r="D496" s="468"/>
      <c r="E496" s="468"/>
      <c r="F496" s="471"/>
      <c r="G496" s="468"/>
      <c r="H496" s="468"/>
      <c r="I496" s="468"/>
      <c r="J496" s="468"/>
      <c r="K496" s="468"/>
      <c r="L496" s="514"/>
      <c r="M496" s="516"/>
      <c r="N496" s="517" t="str">
        <f>IF(B496="联邦快递",""&amp;(MID(F496,1,MIN(FIND({0;1;2;3;4;5;6;7;8;9},F496&amp;"1234567890",1)-1)))&amp;"","")</f>
        <v/>
      </c>
    </row>
    <row r="497" spans="1:14" ht="14.25">
      <c r="A497" s="468"/>
      <c r="B497" s="468"/>
      <c r="C497" s="468"/>
      <c r="D497" s="468"/>
      <c r="E497" s="468"/>
      <c r="F497" s="471"/>
      <c r="G497" s="468"/>
      <c r="H497" s="468"/>
      <c r="I497" s="468"/>
      <c r="J497" s="468"/>
      <c r="K497" s="468"/>
      <c r="L497" s="514"/>
      <c r="M497" s="516"/>
      <c r="N497" s="517" t="str">
        <f>IF(B497="联邦快递",""&amp;(MID(F497,1,MIN(FIND({0;1;2;3;4;5;6;7;8;9},F497&amp;"1234567890",1)-1)))&amp;"","")</f>
        <v/>
      </c>
    </row>
    <row r="498" spans="1:14" ht="14.25">
      <c r="A498" s="468"/>
      <c r="B498" s="468"/>
      <c r="C498" s="468"/>
      <c r="D498" s="468"/>
      <c r="E498" s="468"/>
      <c r="F498" s="471"/>
      <c r="G498" s="468"/>
      <c r="H498" s="468"/>
      <c r="I498" s="468"/>
      <c r="J498" s="468"/>
      <c r="K498" s="468"/>
      <c r="L498" s="514"/>
      <c r="M498" s="516"/>
      <c r="N498" s="517" t="str">
        <f>IF(B498="联邦快递",""&amp;(MID(F498,1,MIN(FIND({0;1;2;3;4;5;6;7;8;9},F498&amp;"1234567890",1)-1)))&amp;"","")</f>
        <v/>
      </c>
    </row>
    <row r="499" spans="1:14" ht="14.25">
      <c r="A499" s="468"/>
      <c r="B499" s="468"/>
      <c r="C499" s="468"/>
      <c r="D499" s="468"/>
      <c r="E499" s="468"/>
      <c r="F499" s="471"/>
      <c r="G499" s="468"/>
      <c r="H499" s="468"/>
      <c r="I499" s="468"/>
      <c r="J499" s="468"/>
      <c r="K499" s="468"/>
      <c r="L499" s="514"/>
      <c r="M499" s="516"/>
      <c r="N499" s="517" t="str">
        <f>IF(B499="联邦快递",""&amp;(MID(F499,1,MIN(FIND({0;1;2;3;4;5;6;7;8;9},F499&amp;"1234567890",1)-1)))&amp;"","")</f>
        <v/>
      </c>
    </row>
    <row r="500" spans="1:14" ht="14.25">
      <c r="A500" s="468"/>
      <c r="B500" s="468"/>
      <c r="C500" s="468"/>
      <c r="D500" s="468"/>
      <c r="E500" s="468"/>
      <c r="F500" s="471"/>
      <c r="G500" s="468"/>
      <c r="H500" s="468"/>
      <c r="I500" s="468"/>
      <c r="J500" s="468"/>
      <c r="K500" s="468"/>
      <c r="L500" s="514"/>
      <c r="M500" s="516"/>
      <c r="N500" s="517" t="str">
        <f>IF(B500="联邦快递",""&amp;(MID(F500,1,MIN(FIND({0;1;2;3;4;5;6;7;8;9},F500&amp;"1234567890",1)-1)))&amp;"","")</f>
        <v/>
      </c>
    </row>
    <row r="501" spans="1:14" ht="14.25">
      <c r="A501" s="468"/>
      <c r="B501" s="468"/>
      <c r="C501" s="468"/>
      <c r="D501" s="468"/>
      <c r="E501" s="468"/>
      <c r="F501" s="471"/>
      <c r="G501" s="468"/>
      <c r="H501" s="468"/>
      <c r="I501" s="468"/>
      <c r="J501" s="468"/>
      <c r="K501" s="468"/>
      <c r="L501" s="514"/>
      <c r="M501" s="516"/>
      <c r="N501" s="517" t="str">
        <f>IF(B501="联邦快递",""&amp;(MID(F501,1,MIN(FIND({0;1;2;3;4;5;6;7;8;9},F501&amp;"1234567890",1)-1)))&amp;"","")</f>
        <v/>
      </c>
    </row>
    <row r="502" spans="1:14" ht="14.25">
      <c r="A502" s="468"/>
      <c r="B502" s="468"/>
      <c r="C502" s="468"/>
      <c r="D502" s="468"/>
      <c r="E502" s="468"/>
      <c r="F502" s="471"/>
      <c r="G502" s="468"/>
      <c r="H502" s="468"/>
      <c r="I502" s="468"/>
      <c r="J502" s="468"/>
      <c r="K502" s="468"/>
      <c r="L502" s="514"/>
      <c r="M502" s="516"/>
      <c r="N502" s="517" t="str">
        <f>IF(B502="联邦快递",""&amp;(MID(F502,1,MIN(FIND({0;1;2;3;4;5;6;7;8;9},F502&amp;"1234567890",1)-1)))&amp;"","")</f>
        <v/>
      </c>
    </row>
    <row r="503" spans="1:14" ht="14.25">
      <c r="A503" s="468"/>
      <c r="B503" s="468"/>
      <c r="C503" s="468"/>
      <c r="D503" s="468"/>
      <c r="E503" s="468"/>
      <c r="F503" s="471"/>
      <c r="G503" s="468"/>
      <c r="H503" s="468"/>
      <c r="I503" s="468"/>
      <c r="J503" s="468"/>
      <c r="K503" s="468"/>
      <c r="L503" s="514"/>
      <c r="M503" s="516"/>
      <c r="N503" s="517" t="str">
        <f>IF(B503="联邦快递",""&amp;(MID(F503,1,MIN(FIND({0;1;2;3;4;5;6;7;8;9},F503&amp;"1234567890",1)-1)))&amp;"","")</f>
        <v/>
      </c>
    </row>
    <row r="504" spans="1:14" ht="14.25">
      <c r="A504" s="468"/>
      <c r="B504" s="468"/>
      <c r="C504" s="468"/>
      <c r="D504" s="468"/>
      <c r="E504" s="468"/>
      <c r="F504" s="471"/>
      <c r="G504" s="468"/>
      <c r="H504" s="468"/>
      <c r="I504" s="468"/>
      <c r="J504" s="468"/>
      <c r="K504" s="468"/>
      <c r="L504" s="514"/>
      <c r="M504" s="516"/>
      <c r="N504" s="517" t="str">
        <f>IF(B504="联邦快递",""&amp;(MID(F504,1,MIN(FIND({0;1;2;3;4;5;6;7;8;9},F504&amp;"1234567890",1)-1)))&amp;"","")</f>
        <v/>
      </c>
    </row>
    <row r="505" spans="1:14" ht="14.25">
      <c r="A505" s="468"/>
      <c r="B505" s="468"/>
      <c r="C505" s="468"/>
      <c r="D505" s="468"/>
      <c r="E505" s="468"/>
      <c r="F505" s="471"/>
      <c r="G505" s="468"/>
      <c r="H505" s="468"/>
      <c r="I505" s="468"/>
      <c r="J505" s="468"/>
      <c r="K505" s="468"/>
      <c r="L505" s="514"/>
      <c r="M505" s="516"/>
      <c r="N505" s="517" t="str">
        <f>IF(B505="联邦快递",""&amp;(MID(F505,1,MIN(FIND({0;1;2;3;4;5;6;7;8;9},F505&amp;"1234567890",1)-1)))&amp;"","")</f>
        <v/>
      </c>
    </row>
    <row r="506" spans="1:14" ht="14.25">
      <c r="A506" s="468"/>
      <c r="B506" s="468"/>
      <c r="C506" s="468"/>
      <c r="D506" s="468"/>
      <c r="E506" s="468"/>
      <c r="F506" s="471"/>
      <c r="G506" s="468"/>
      <c r="H506" s="468"/>
      <c r="I506" s="468"/>
      <c r="J506" s="468"/>
      <c r="K506" s="468"/>
      <c r="L506" s="514"/>
      <c r="M506" s="516"/>
      <c r="N506" s="517" t="str">
        <f>IF(B506="联邦快递",""&amp;(MID(F506,1,MIN(FIND({0;1;2;3;4;5;6;7;8;9},F506&amp;"1234567890",1)-1)))&amp;"","")</f>
        <v/>
      </c>
    </row>
    <row r="507" spans="1:14" ht="14.25">
      <c r="A507" s="468"/>
      <c r="B507" s="468"/>
      <c r="C507" s="468"/>
      <c r="D507" s="468"/>
      <c r="E507" s="468"/>
      <c r="F507" s="471"/>
      <c r="G507" s="468"/>
      <c r="H507" s="468"/>
      <c r="I507" s="468"/>
      <c r="J507" s="468"/>
      <c r="K507" s="468"/>
      <c r="L507" s="514"/>
      <c r="M507" s="516"/>
      <c r="N507" s="517" t="str">
        <f>IF(B507="联邦快递",""&amp;(MID(F507,1,MIN(FIND({0;1;2;3;4;5;6;7;8;9},F507&amp;"1234567890",1)-1)))&amp;"","")</f>
        <v/>
      </c>
    </row>
    <row r="508" spans="1:14" ht="14.25">
      <c r="A508" s="468"/>
      <c r="B508" s="468"/>
      <c r="C508" s="468"/>
      <c r="D508" s="468"/>
      <c r="E508" s="468"/>
      <c r="F508" s="471"/>
      <c r="G508" s="468"/>
      <c r="H508" s="468"/>
      <c r="I508" s="468"/>
      <c r="J508" s="468"/>
      <c r="K508" s="468"/>
      <c r="L508" s="514"/>
      <c r="M508" s="516"/>
      <c r="N508" s="517" t="str">
        <f>IF(B508="联邦快递",""&amp;(MID(F508,1,MIN(FIND({0;1;2;3;4;5;6;7;8;9},F508&amp;"1234567890",1)-1)))&amp;"","")</f>
        <v/>
      </c>
    </row>
    <row r="509" spans="1:14" ht="14.25">
      <c r="A509" s="468"/>
      <c r="B509" s="468"/>
      <c r="C509" s="468"/>
      <c r="D509" s="468"/>
      <c r="E509" s="468"/>
      <c r="F509" s="471"/>
      <c r="G509" s="468"/>
      <c r="H509" s="468"/>
      <c r="I509" s="468"/>
      <c r="J509" s="468"/>
      <c r="K509" s="468"/>
      <c r="L509" s="514"/>
      <c r="M509" s="516"/>
      <c r="N509" s="517" t="str">
        <f>IF(B509="联邦快递",""&amp;(MID(F509,1,MIN(FIND({0;1;2;3;4;5;6;7;8;9},F509&amp;"1234567890",1)-1)))&amp;"","")</f>
        <v/>
      </c>
    </row>
    <row r="510" spans="1:14" ht="14.25">
      <c r="A510" s="468"/>
      <c r="B510" s="468"/>
      <c r="C510" s="468"/>
      <c r="D510" s="468"/>
      <c r="E510" s="468"/>
      <c r="F510" s="471"/>
      <c r="G510" s="468"/>
      <c r="H510" s="468"/>
      <c r="I510" s="468"/>
      <c r="J510" s="468"/>
      <c r="K510" s="468"/>
      <c r="L510" s="514"/>
      <c r="M510" s="516"/>
      <c r="N510" s="517" t="str">
        <f>IF(B510="联邦快递",""&amp;(MID(F510,1,MIN(FIND({0;1;2;3;4;5;6;7;8;9},F510&amp;"1234567890",1)-1)))&amp;"","")</f>
        <v/>
      </c>
    </row>
    <row r="511" spans="1:14" ht="14.25">
      <c r="A511" s="468"/>
      <c r="B511" s="468"/>
      <c r="C511" s="468"/>
      <c r="D511" s="468"/>
      <c r="E511" s="468"/>
      <c r="F511" s="471"/>
      <c r="G511" s="468"/>
      <c r="H511" s="468"/>
      <c r="I511" s="468"/>
      <c r="J511" s="468"/>
      <c r="K511" s="468"/>
      <c r="L511" s="514"/>
      <c r="M511" s="516"/>
      <c r="N511" s="517" t="str">
        <f>IF(B511="联邦快递",""&amp;(MID(F511,1,MIN(FIND({0;1;2;3;4;5;6;7;8;9},F511&amp;"1234567890",1)-1)))&amp;"","")</f>
        <v/>
      </c>
    </row>
    <row r="512" spans="1:14" ht="14.25">
      <c r="A512" s="468"/>
      <c r="B512" s="468"/>
      <c r="C512" s="468"/>
      <c r="D512" s="468"/>
      <c r="E512" s="468"/>
      <c r="F512" s="471"/>
      <c r="G512" s="468"/>
      <c r="H512" s="468"/>
      <c r="I512" s="468"/>
      <c r="J512" s="468"/>
      <c r="K512" s="468"/>
      <c r="L512" s="514"/>
      <c r="M512" s="516"/>
      <c r="N512" s="517" t="str">
        <f>IF(B512="联邦快递",""&amp;(MID(F512,1,MIN(FIND({0;1;2;3;4;5;6;7;8;9},F512&amp;"1234567890",1)-1)))&amp;"","")</f>
        <v/>
      </c>
    </row>
    <row r="513" spans="1:14" ht="14.25">
      <c r="A513" s="468"/>
      <c r="B513" s="468"/>
      <c r="C513" s="468"/>
      <c r="D513" s="468"/>
      <c r="E513" s="468"/>
      <c r="F513" s="471"/>
      <c r="G513" s="468"/>
      <c r="H513" s="468"/>
      <c r="I513" s="468"/>
      <c r="J513" s="468"/>
      <c r="K513" s="468"/>
      <c r="L513" s="514"/>
      <c r="M513" s="516"/>
      <c r="N513" s="517" t="str">
        <f>IF(B513="联邦快递",""&amp;(MID(F513,1,MIN(FIND({0;1;2;3;4;5;6;7;8;9},F513&amp;"1234567890",1)-1)))&amp;"","")</f>
        <v/>
      </c>
    </row>
    <row r="514" spans="1:14" ht="14.25">
      <c r="A514" s="468"/>
      <c r="B514" s="468"/>
      <c r="C514" s="468"/>
      <c r="D514" s="468"/>
      <c r="E514" s="468"/>
      <c r="F514" s="471"/>
      <c r="G514" s="468"/>
      <c r="H514" s="468"/>
      <c r="I514" s="468"/>
      <c r="J514" s="468"/>
      <c r="K514" s="468"/>
      <c r="L514" s="514"/>
      <c r="M514" s="516"/>
      <c r="N514" s="517" t="str">
        <f>IF(B514="联邦快递",""&amp;(MID(F514,1,MIN(FIND({0;1;2;3;4;5;6;7;8;9},F514&amp;"1234567890",1)-1)))&amp;"","")</f>
        <v/>
      </c>
    </row>
    <row r="515" spans="1:14" ht="14.25">
      <c r="A515" s="468"/>
      <c r="B515" s="468"/>
      <c r="C515" s="468"/>
      <c r="D515" s="468"/>
      <c r="E515" s="468"/>
      <c r="F515" s="471"/>
      <c r="G515" s="468"/>
      <c r="H515" s="468"/>
      <c r="I515" s="468"/>
      <c r="J515" s="468"/>
      <c r="K515" s="468"/>
      <c r="L515" s="514"/>
      <c r="M515" s="516"/>
      <c r="N515" s="517" t="str">
        <f>IF(B515="联邦快递",""&amp;(MID(F515,1,MIN(FIND({0;1;2;3;4;5;6;7;8;9},F515&amp;"1234567890",1)-1)))&amp;"","")</f>
        <v/>
      </c>
    </row>
    <row r="516" spans="1:14" ht="14.25">
      <c r="A516" s="468"/>
      <c r="B516" s="468"/>
      <c r="C516" s="468"/>
      <c r="D516" s="468"/>
      <c r="E516" s="468"/>
      <c r="F516" s="471"/>
      <c r="G516" s="468"/>
      <c r="H516" s="468"/>
      <c r="I516" s="468"/>
      <c r="J516" s="468"/>
      <c r="K516" s="468"/>
      <c r="L516" s="514"/>
      <c r="M516" s="516"/>
      <c r="N516" s="517" t="str">
        <f>IF(B516="联邦快递",""&amp;(MID(F516,1,MIN(FIND({0;1;2;3;4;5;6;7;8;9},F516&amp;"1234567890",1)-1)))&amp;"","")</f>
        <v/>
      </c>
    </row>
    <row r="517" spans="1:14" ht="14.25">
      <c r="A517" s="468"/>
      <c r="B517" s="468"/>
      <c r="C517" s="468"/>
      <c r="D517" s="468"/>
      <c r="E517" s="468"/>
      <c r="F517" s="471"/>
      <c r="G517" s="468"/>
      <c r="H517" s="468"/>
      <c r="I517" s="468"/>
      <c r="J517" s="468"/>
      <c r="K517" s="468"/>
      <c r="L517" s="514"/>
      <c r="M517" s="516"/>
      <c r="N517" s="517" t="str">
        <f>IF(B517="联邦快递",""&amp;(MID(F517,1,MIN(FIND({0;1;2;3;4;5;6;7;8;9},F517&amp;"1234567890",1)-1)))&amp;"","")</f>
        <v/>
      </c>
    </row>
    <row r="518" spans="1:14" ht="14.25">
      <c r="A518" s="468"/>
      <c r="B518" s="468"/>
      <c r="C518" s="468"/>
      <c r="D518" s="468"/>
      <c r="E518" s="468"/>
      <c r="F518" s="471"/>
      <c r="G518" s="468"/>
      <c r="H518" s="468"/>
      <c r="I518" s="468"/>
      <c r="J518" s="468"/>
      <c r="K518" s="468"/>
      <c r="L518" s="514"/>
      <c r="M518" s="516"/>
      <c r="N518" s="517" t="str">
        <f>IF(B518="联邦快递",""&amp;(MID(F518,1,MIN(FIND({0;1;2;3;4;5;6;7;8;9},F518&amp;"1234567890",1)-1)))&amp;"","")</f>
        <v/>
      </c>
    </row>
    <row r="519" spans="1:14" ht="14.25">
      <c r="A519" s="468"/>
      <c r="B519" s="468"/>
      <c r="C519" s="468"/>
      <c r="D519" s="468"/>
      <c r="E519" s="468"/>
      <c r="F519" s="471"/>
      <c r="G519" s="468"/>
      <c r="H519" s="468"/>
      <c r="I519" s="468"/>
      <c r="J519" s="468"/>
      <c r="K519" s="468"/>
      <c r="L519" s="514"/>
      <c r="M519" s="516"/>
      <c r="N519" s="517" t="str">
        <f>IF(B519="联邦快递",""&amp;(MID(F519,1,MIN(FIND({0;1;2;3;4;5;6;7;8;9},F519&amp;"1234567890",1)-1)))&amp;"","")</f>
        <v/>
      </c>
    </row>
    <row r="520" spans="1:14" ht="14.25">
      <c r="A520" s="468"/>
      <c r="B520" s="468"/>
      <c r="C520" s="468"/>
      <c r="D520" s="468"/>
      <c r="E520" s="468"/>
      <c r="F520" s="471"/>
      <c r="G520" s="468"/>
      <c r="H520" s="468"/>
      <c r="I520" s="468"/>
      <c r="J520" s="468"/>
      <c r="K520" s="468"/>
      <c r="L520" s="514"/>
      <c r="M520" s="516"/>
      <c r="N520" s="517" t="str">
        <f>IF(B520="联邦快递",""&amp;(MID(F520,1,MIN(FIND({0;1;2;3;4;5;6;7;8;9},F520&amp;"1234567890",1)-1)))&amp;"","")</f>
        <v/>
      </c>
    </row>
    <row r="521" spans="1:14" ht="14.25">
      <c r="A521" s="468"/>
      <c r="B521" s="468"/>
      <c r="C521" s="468"/>
      <c r="D521" s="468"/>
      <c r="E521" s="468"/>
      <c r="F521" s="471"/>
      <c r="G521" s="468"/>
      <c r="H521" s="468"/>
      <c r="I521" s="468"/>
      <c r="J521" s="468"/>
      <c r="K521" s="468"/>
      <c r="L521" s="514"/>
      <c r="M521" s="516"/>
      <c r="N521" s="517" t="str">
        <f>IF(B521="联邦快递",""&amp;(MID(F521,1,MIN(FIND({0;1;2;3;4;5;6;7;8;9},F521&amp;"1234567890",1)-1)))&amp;"","")</f>
        <v/>
      </c>
    </row>
    <row r="522" spans="1:14" ht="14.25">
      <c r="A522" s="468"/>
      <c r="B522" s="468"/>
      <c r="C522" s="468"/>
      <c r="D522" s="468"/>
      <c r="E522" s="468"/>
      <c r="F522" s="471"/>
      <c r="G522" s="468"/>
      <c r="H522" s="468"/>
      <c r="I522" s="468"/>
      <c r="J522" s="468"/>
      <c r="K522" s="468"/>
      <c r="L522" s="514"/>
      <c r="M522" s="516"/>
      <c r="N522" s="517" t="str">
        <f>IF(B522="联邦快递",""&amp;(MID(F522,1,MIN(FIND({0;1;2;3;4;5;6;7;8;9},F522&amp;"1234567890",1)-1)))&amp;"","")</f>
        <v/>
      </c>
    </row>
    <row r="523" spans="1:14" ht="14.25">
      <c r="A523" s="468"/>
      <c r="B523" s="468"/>
      <c r="C523" s="468"/>
      <c r="D523" s="468"/>
      <c r="E523" s="468"/>
      <c r="F523" s="471"/>
      <c r="G523" s="468"/>
      <c r="H523" s="468"/>
      <c r="I523" s="468"/>
      <c r="J523" s="468"/>
      <c r="K523" s="468"/>
      <c r="L523" s="514"/>
      <c r="M523" s="516"/>
      <c r="N523" s="517" t="str">
        <f>IF(B523="联邦快递",""&amp;(MID(F523,1,MIN(FIND({0;1;2;3;4;5;6;7;8;9},F523&amp;"1234567890",1)-1)))&amp;"","")</f>
        <v/>
      </c>
    </row>
    <row r="524" spans="1:14" ht="14.25">
      <c r="A524" s="468"/>
      <c r="B524" s="468"/>
      <c r="C524" s="468"/>
      <c r="D524" s="468"/>
      <c r="E524" s="468"/>
      <c r="F524" s="471"/>
      <c r="G524" s="468"/>
      <c r="H524" s="468"/>
      <c r="I524" s="468"/>
      <c r="J524" s="468"/>
      <c r="K524" s="468"/>
      <c r="L524" s="514"/>
      <c r="M524" s="516"/>
      <c r="N524" s="517" t="str">
        <f>IF(B524="联邦快递",""&amp;(MID(F524,1,MIN(FIND({0;1;2;3;4;5;6;7;8;9},F524&amp;"1234567890",1)-1)))&amp;"","")</f>
        <v/>
      </c>
    </row>
    <row r="525" spans="1:14" ht="14.25">
      <c r="A525" s="468"/>
      <c r="B525" s="468"/>
      <c r="C525" s="468"/>
      <c r="D525" s="468"/>
      <c r="E525" s="468"/>
      <c r="F525" s="471"/>
      <c r="G525" s="468"/>
      <c r="H525" s="468"/>
      <c r="I525" s="468"/>
      <c r="J525" s="468"/>
      <c r="K525" s="468"/>
      <c r="L525" s="514"/>
      <c r="M525" s="516"/>
      <c r="N525" s="517" t="str">
        <f>IF(B525="联邦快递",""&amp;(MID(F525,1,MIN(FIND({0;1;2;3;4;5;6;7;8;9},F525&amp;"1234567890",1)-1)))&amp;"","")</f>
        <v/>
      </c>
    </row>
    <row r="526" spans="1:14" ht="14.25">
      <c r="A526" s="468"/>
      <c r="B526" s="468"/>
      <c r="C526" s="468"/>
      <c r="D526" s="468"/>
      <c r="E526" s="468"/>
      <c r="F526" s="471"/>
      <c r="G526" s="468"/>
      <c r="H526" s="468"/>
      <c r="I526" s="468"/>
      <c r="J526" s="468"/>
      <c r="K526" s="468"/>
      <c r="L526" s="514"/>
      <c r="M526" s="516"/>
      <c r="N526" s="517" t="str">
        <f>IF(B526="联邦快递",""&amp;(MID(F526,1,MIN(FIND({0;1;2;3;4;5;6;7;8;9},F526&amp;"1234567890",1)-1)))&amp;"","")</f>
        <v/>
      </c>
    </row>
    <row r="527" spans="1:14" ht="14.25">
      <c r="A527" s="468"/>
      <c r="B527" s="468"/>
      <c r="C527" s="468"/>
      <c r="D527" s="468"/>
      <c r="E527" s="468"/>
      <c r="F527" s="471"/>
      <c r="G527" s="468"/>
      <c r="H527" s="468"/>
      <c r="I527" s="468"/>
      <c r="J527" s="468"/>
      <c r="K527" s="468"/>
      <c r="L527" s="514"/>
      <c r="M527" s="516"/>
      <c r="N527" s="517" t="str">
        <f>IF(B527="联邦快递",""&amp;(MID(F527,1,MIN(FIND({0;1;2;3;4;5;6;7;8;9},F527&amp;"1234567890",1)-1)))&amp;"","")</f>
        <v/>
      </c>
    </row>
    <row r="528" spans="1:14" ht="14.25">
      <c r="A528" s="468"/>
      <c r="B528" s="468"/>
      <c r="C528" s="468"/>
      <c r="D528" s="468"/>
      <c r="E528" s="468"/>
      <c r="F528" s="471"/>
      <c r="G528" s="468"/>
      <c r="H528" s="468"/>
      <c r="I528" s="468"/>
      <c r="J528" s="468"/>
      <c r="K528" s="468"/>
      <c r="L528" s="514"/>
      <c r="M528" s="516"/>
      <c r="N528" s="517" t="str">
        <f>IF(B528="联邦快递",""&amp;(MID(F528,1,MIN(FIND({0;1;2;3;4;5;6;7;8;9},F528&amp;"1234567890",1)-1)))&amp;"","")</f>
        <v/>
      </c>
    </row>
    <row r="529" spans="1:14" ht="14.25">
      <c r="A529" s="468"/>
      <c r="B529" s="468"/>
      <c r="C529" s="468"/>
      <c r="D529" s="468"/>
      <c r="E529" s="468"/>
      <c r="F529" s="471"/>
      <c r="G529" s="468"/>
      <c r="H529" s="468"/>
      <c r="I529" s="468"/>
      <c r="J529" s="468"/>
      <c r="K529" s="468"/>
      <c r="L529" s="514"/>
      <c r="M529" s="516"/>
      <c r="N529" s="517" t="str">
        <f>IF(B529="联邦快递",""&amp;(MID(F529,1,MIN(FIND({0;1;2;3;4;5;6;7;8;9},F529&amp;"1234567890",1)-1)))&amp;"","")</f>
        <v/>
      </c>
    </row>
    <row r="530" spans="1:14" ht="14.25">
      <c r="A530" s="468"/>
      <c r="B530" s="468"/>
      <c r="C530" s="468"/>
      <c r="D530" s="468"/>
      <c r="E530" s="468"/>
      <c r="F530" s="471"/>
      <c r="G530" s="468"/>
      <c r="H530" s="468"/>
      <c r="I530" s="468"/>
      <c r="J530" s="468"/>
      <c r="K530" s="468"/>
      <c r="L530" s="514"/>
      <c r="M530" s="516"/>
      <c r="N530" s="517" t="str">
        <f>IF(B530="联邦快递",""&amp;(MID(F530,1,MIN(FIND({0;1;2;3;4;5;6;7;8;9},F530&amp;"1234567890",1)-1)))&amp;"","")</f>
        <v/>
      </c>
    </row>
    <row r="531" spans="1:14" ht="14.25">
      <c r="A531" s="468"/>
      <c r="B531" s="468"/>
      <c r="C531" s="468"/>
      <c r="D531" s="468"/>
      <c r="E531" s="468"/>
      <c r="F531" s="471"/>
      <c r="G531" s="468"/>
      <c r="H531" s="468"/>
      <c r="I531" s="468"/>
      <c r="J531" s="468"/>
      <c r="K531" s="468"/>
      <c r="L531" s="514"/>
      <c r="M531" s="516"/>
      <c r="N531" s="517" t="str">
        <f>IF(B531="联邦快递",""&amp;(MID(F531,1,MIN(FIND({0;1;2;3;4;5;6;7;8;9},F531&amp;"1234567890",1)-1)))&amp;"","")</f>
        <v/>
      </c>
    </row>
    <row r="532" spans="1:14" ht="14.25">
      <c r="A532" s="468"/>
      <c r="B532" s="468"/>
      <c r="C532" s="468"/>
      <c r="D532" s="468"/>
      <c r="E532" s="468"/>
      <c r="F532" s="471"/>
      <c r="G532" s="468"/>
      <c r="H532" s="468"/>
      <c r="I532" s="468"/>
      <c r="J532" s="468"/>
      <c r="K532" s="468"/>
      <c r="L532" s="514"/>
      <c r="M532" s="516"/>
      <c r="N532" s="517" t="str">
        <f>IF(B532="联邦快递",""&amp;(MID(F532,1,MIN(FIND({0;1;2;3;4;5;6;7;8;9},F532&amp;"1234567890",1)-1)))&amp;"","")</f>
        <v/>
      </c>
    </row>
    <row r="533" spans="1:14" ht="14.25">
      <c r="A533" s="468"/>
      <c r="B533" s="468"/>
      <c r="C533" s="468"/>
      <c r="D533" s="468"/>
      <c r="E533" s="468"/>
      <c r="F533" s="471"/>
      <c r="G533" s="468"/>
      <c r="H533" s="468"/>
      <c r="I533" s="468"/>
      <c r="J533" s="468"/>
      <c r="K533" s="468"/>
      <c r="L533" s="514"/>
      <c r="M533" s="516"/>
      <c r="N533" s="517" t="str">
        <f>IF(B533="联邦快递",""&amp;(MID(F533,1,MIN(FIND({0;1;2;3;4;5;6;7;8;9},F533&amp;"1234567890",1)-1)))&amp;"","")</f>
        <v/>
      </c>
    </row>
    <row r="534" spans="1:14" ht="14.25">
      <c r="A534" s="468"/>
      <c r="B534" s="468"/>
      <c r="C534" s="468"/>
      <c r="D534" s="468"/>
      <c r="E534" s="468"/>
      <c r="F534" s="471"/>
      <c r="G534" s="468"/>
      <c r="H534" s="468"/>
      <c r="I534" s="468"/>
      <c r="J534" s="468"/>
      <c r="K534" s="468"/>
      <c r="L534" s="514"/>
      <c r="M534" s="516"/>
      <c r="N534" s="517" t="str">
        <f>IF(B534="联邦快递",""&amp;(MID(F534,1,MIN(FIND({0;1;2;3;4;5;6;7;8;9},F534&amp;"1234567890",1)-1)))&amp;"","")</f>
        <v/>
      </c>
    </row>
    <row r="535" spans="1:14" ht="14.25">
      <c r="A535" s="468"/>
      <c r="B535" s="468"/>
      <c r="C535" s="468"/>
      <c r="D535" s="468"/>
      <c r="E535" s="468"/>
      <c r="F535" s="471"/>
      <c r="G535" s="468"/>
      <c r="H535" s="468"/>
      <c r="I535" s="468"/>
      <c r="J535" s="468"/>
      <c r="K535" s="468"/>
      <c r="L535" s="514"/>
      <c r="M535" s="516"/>
      <c r="N535" s="517" t="str">
        <f>IF(B535="联邦快递",""&amp;(MID(F535,1,MIN(FIND({0;1;2;3;4;5;6;7;8;9},F535&amp;"1234567890",1)-1)))&amp;"","")</f>
        <v/>
      </c>
    </row>
    <row r="536" spans="1:14" ht="14.25">
      <c r="A536" s="468"/>
      <c r="B536" s="468"/>
      <c r="C536" s="468"/>
      <c r="D536" s="468"/>
      <c r="E536" s="468"/>
      <c r="F536" s="471"/>
      <c r="G536" s="468"/>
      <c r="H536" s="468"/>
      <c r="I536" s="468"/>
      <c r="J536" s="468"/>
      <c r="K536" s="468"/>
      <c r="L536" s="514"/>
      <c r="M536" s="516"/>
      <c r="N536" s="517" t="str">
        <f>IF(B536="联邦快递",""&amp;(MID(F536,1,MIN(FIND({0;1;2;3;4;5;6;7;8;9},F536&amp;"1234567890",1)-1)))&amp;"","")</f>
        <v/>
      </c>
    </row>
    <row r="537" spans="1:14" ht="14.25">
      <c r="A537" s="468"/>
      <c r="B537" s="468"/>
      <c r="C537" s="468"/>
      <c r="D537" s="468"/>
      <c r="E537" s="468"/>
      <c r="F537" s="471"/>
      <c r="G537" s="468"/>
      <c r="H537" s="468"/>
      <c r="I537" s="468"/>
      <c r="J537" s="468"/>
      <c r="K537" s="468"/>
      <c r="L537" s="514"/>
      <c r="M537" s="516"/>
      <c r="N537" s="517" t="str">
        <f>IF(B537="联邦快递",""&amp;(MID(F537,1,MIN(FIND({0;1;2;3;4;5;6;7;8;9},F537&amp;"1234567890",1)-1)))&amp;"","")</f>
        <v/>
      </c>
    </row>
    <row r="538" spans="1:14" ht="14.25">
      <c r="A538" s="468"/>
      <c r="B538" s="468"/>
      <c r="C538" s="468"/>
      <c r="D538" s="468"/>
      <c r="E538" s="468"/>
      <c r="F538" s="471"/>
      <c r="G538" s="468"/>
      <c r="H538" s="468"/>
      <c r="I538" s="468"/>
      <c r="J538" s="468"/>
      <c r="K538" s="468"/>
      <c r="L538" s="514"/>
      <c r="M538" s="516"/>
      <c r="N538" s="517" t="str">
        <f>IF(B538="联邦快递",""&amp;(MID(F538,1,MIN(FIND({0;1;2;3;4;5;6;7;8;9},F538&amp;"1234567890",1)-1)))&amp;"","")</f>
        <v/>
      </c>
    </row>
    <row r="539" spans="1:14" ht="14.25">
      <c r="A539" s="468"/>
      <c r="B539" s="468"/>
      <c r="C539" s="468"/>
      <c r="D539" s="468"/>
      <c r="E539" s="468"/>
      <c r="F539" s="471"/>
      <c r="G539" s="468"/>
      <c r="H539" s="468"/>
      <c r="I539" s="468"/>
      <c r="J539" s="468"/>
      <c r="K539" s="468"/>
      <c r="L539" s="514"/>
      <c r="M539" s="516"/>
      <c r="N539" s="517" t="str">
        <f>IF(B539="联邦快递",""&amp;(MID(F539,1,MIN(FIND({0;1;2;3;4;5;6;7;8;9},F539&amp;"1234567890",1)-1)))&amp;"","")</f>
        <v/>
      </c>
    </row>
    <row r="540" spans="1:14" ht="14.25">
      <c r="A540" s="468"/>
      <c r="B540" s="468"/>
      <c r="C540" s="468"/>
      <c r="D540" s="468"/>
      <c r="E540" s="468"/>
      <c r="F540" s="471"/>
      <c r="G540" s="468"/>
      <c r="H540" s="468"/>
      <c r="I540" s="468"/>
      <c r="J540" s="468"/>
      <c r="K540" s="468"/>
      <c r="L540" s="514"/>
      <c r="M540" s="516"/>
      <c r="N540" s="517" t="str">
        <f>IF(B540="联邦快递",""&amp;(MID(F540,1,MIN(FIND({0;1;2;3;4;5;6;7;8;9},F540&amp;"1234567890",1)-1)))&amp;"","")</f>
        <v/>
      </c>
    </row>
    <row r="541" spans="1:14" ht="14.25">
      <c r="A541" s="468"/>
      <c r="B541" s="468"/>
      <c r="C541" s="468"/>
      <c r="D541" s="468"/>
      <c r="E541" s="468"/>
      <c r="F541" s="471"/>
      <c r="G541" s="468"/>
      <c r="H541" s="468"/>
      <c r="I541" s="468"/>
      <c r="J541" s="468"/>
      <c r="K541" s="468"/>
      <c r="L541" s="514"/>
      <c r="M541" s="516"/>
      <c r="N541" s="517" t="str">
        <f>IF(B541="联邦快递",""&amp;(MID(F541,1,MIN(FIND({0;1;2;3;4;5;6;7;8;9},F541&amp;"1234567890",1)-1)))&amp;"","")</f>
        <v/>
      </c>
    </row>
    <row r="542" spans="1:14" ht="14.25">
      <c r="A542" s="468"/>
      <c r="B542" s="468"/>
      <c r="C542" s="468"/>
      <c r="D542" s="468"/>
      <c r="E542" s="468"/>
      <c r="F542" s="471"/>
      <c r="G542" s="468"/>
      <c r="H542" s="468"/>
      <c r="I542" s="468"/>
      <c r="J542" s="468"/>
      <c r="K542" s="468"/>
      <c r="L542" s="514"/>
      <c r="M542" s="516"/>
      <c r="N542" s="517" t="str">
        <f>IF(B542="联邦快递",""&amp;(MID(F542,1,MIN(FIND({0;1;2;3;4;5;6;7;8;9},F542&amp;"1234567890",1)-1)))&amp;"","")</f>
        <v/>
      </c>
    </row>
    <row r="543" spans="1:14" ht="14.25">
      <c r="A543" s="468"/>
      <c r="B543" s="468"/>
      <c r="C543" s="468"/>
      <c r="D543" s="468"/>
      <c r="E543" s="468"/>
      <c r="F543" s="471"/>
      <c r="G543" s="468"/>
      <c r="H543" s="468"/>
      <c r="I543" s="468"/>
      <c r="J543" s="468"/>
      <c r="K543" s="468"/>
      <c r="L543" s="514"/>
      <c r="M543" s="516"/>
      <c r="N543" s="517" t="str">
        <f>IF(B543="联邦快递",""&amp;(MID(F543,1,MIN(FIND({0;1;2;3;4;5;6;7;8;9},F543&amp;"1234567890",1)-1)))&amp;"","")</f>
        <v/>
      </c>
    </row>
    <row r="544" spans="1:14" ht="14.25">
      <c r="A544" s="468"/>
      <c r="B544" s="468"/>
      <c r="C544" s="468"/>
      <c r="D544" s="468"/>
      <c r="E544" s="468"/>
      <c r="F544" s="471"/>
      <c r="G544" s="468"/>
      <c r="H544" s="468"/>
      <c r="I544" s="468"/>
      <c r="J544" s="468"/>
      <c r="K544" s="468"/>
      <c r="L544" s="514"/>
      <c r="M544" s="516"/>
      <c r="N544" s="517" t="str">
        <f>IF(B544="联邦快递",""&amp;(MID(F544,1,MIN(FIND({0;1;2;3;4;5;6;7;8;9},F544&amp;"1234567890",1)-1)))&amp;"","")</f>
        <v/>
      </c>
    </row>
    <row r="545" spans="1:14" ht="14.25">
      <c r="A545" s="468"/>
      <c r="B545" s="468"/>
      <c r="C545" s="468"/>
      <c r="D545" s="468"/>
      <c r="E545" s="468"/>
      <c r="F545" s="471"/>
      <c r="G545" s="468"/>
      <c r="H545" s="468"/>
      <c r="I545" s="468"/>
      <c r="J545" s="468"/>
      <c r="K545" s="468"/>
      <c r="L545" s="514"/>
      <c r="M545" s="516"/>
      <c r="N545" s="517" t="str">
        <f>IF(B545="联邦快递",""&amp;(MID(F545,1,MIN(FIND({0;1;2;3;4;5;6;7;8;9},F545&amp;"1234567890",1)-1)))&amp;"","")</f>
        <v/>
      </c>
    </row>
    <row r="546" spans="1:14" ht="14.25">
      <c r="A546" s="468"/>
      <c r="B546" s="468"/>
      <c r="C546" s="468"/>
      <c r="D546" s="468"/>
      <c r="E546" s="468"/>
      <c r="F546" s="471"/>
      <c r="G546" s="468"/>
      <c r="H546" s="468"/>
      <c r="I546" s="468"/>
      <c r="J546" s="468"/>
      <c r="K546" s="468"/>
      <c r="L546" s="514"/>
      <c r="M546" s="516"/>
      <c r="N546" s="517" t="str">
        <f>IF(B546="联邦快递",""&amp;(MID(F546,1,MIN(FIND({0;1;2;3;4;5;6;7;8;9},F546&amp;"1234567890",1)-1)))&amp;"","")</f>
        <v/>
      </c>
    </row>
    <row r="547" spans="1:14" ht="14.25">
      <c r="A547" s="468"/>
      <c r="B547" s="468"/>
      <c r="C547" s="468"/>
      <c r="D547" s="468"/>
      <c r="E547" s="468"/>
      <c r="F547" s="471"/>
      <c r="G547" s="468"/>
      <c r="H547" s="468"/>
      <c r="I547" s="468"/>
      <c r="J547" s="468"/>
      <c r="K547" s="468"/>
      <c r="L547" s="514"/>
      <c r="M547" s="516"/>
      <c r="N547" s="517" t="str">
        <f>IF(B547="联邦快递",""&amp;(MID(F547,1,MIN(FIND({0;1;2;3;4;5;6;7;8;9},F547&amp;"1234567890",1)-1)))&amp;"","")</f>
        <v/>
      </c>
    </row>
    <row r="548" spans="1:14" ht="14.25">
      <c r="A548" s="468"/>
      <c r="B548" s="468"/>
      <c r="C548" s="468"/>
      <c r="D548" s="468"/>
      <c r="E548" s="468"/>
      <c r="F548" s="471"/>
      <c r="G548" s="468"/>
      <c r="H548" s="468"/>
      <c r="I548" s="468"/>
      <c r="J548" s="468"/>
      <c r="K548" s="468"/>
      <c r="L548" s="514"/>
      <c r="M548" s="516"/>
      <c r="N548" s="517" t="str">
        <f>IF(B548="联邦快递",""&amp;(MID(F548,1,MIN(FIND({0;1;2;3;4;5;6;7;8;9},F548&amp;"1234567890",1)-1)))&amp;"","")</f>
        <v/>
      </c>
    </row>
    <row r="549" spans="1:14" ht="14.25">
      <c r="A549" s="468"/>
      <c r="B549" s="468"/>
      <c r="C549" s="468"/>
      <c r="D549" s="468"/>
      <c r="E549" s="468"/>
      <c r="F549" s="471"/>
      <c r="G549" s="468"/>
      <c r="H549" s="468"/>
      <c r="I549" s="468"/>
      <c r="J549" s="468"/>
      <c r="K549" s="468"/>
      <c r="L549" s="514"/>
      <c r="M549" s="516"/>
      <c r="N549" s="517" t="str">
        <f>IF(B549="联邦快递",""&amp;(MID(F549,1,MIN(FIND({0;1;2;3;4;5;6;7;8;9},F549&amp;"1234567890",1)-1)))&amp;"","")</f>
        <v/>
      </c>
    </row>
    <row r="550" spans="1:14" ht="14.25">
      <c r="A550" s="468"/>
      <c r="B550" s="468"/>
      <c r="C550" s="468"/>
      <c r="D550" s="468"/>
      <c r="E550" s="468"/>
      <c r="F550" s="471"/>
      <c r="G550" s="468"/>
      <c r="H550" s="468"/>
      <c r="I550" s="468"/>
      <c r="J550" s="468"/>
      <c r="K550" s="468"/>
      <c r="L550" s="514"/>
      <c r="M550" s="516"/>
      <c r="N550" s="517" t="str">
        <f>IF(B550="联邦快递",""&amp;(MID(F550,1,MIN(FIND({0;1;2;3;4;5;6;7;8;9},F550&amp;"1234567890",1)-1)))&amp;"","")</f>
        <v/>
      </c>
    </row>
    <row r="551" spans="1:14" ht="14.25">
      <c r="A551" s="468"/>
      <c r="B551" s="468"/>
      <c r="C551" s="468"/>
      <c r="D551" s="468"/>
      <c r="E551" s="468"/>
      <c r="F551" s="471"/>
      <c r="G551" s="468"/>
      <c r="H551" s="468"/>
      <c r="I551" s="468"/>
      <c r="J551" s="468"/>
      <c r="K551" s="468"/>
      <c r="L551" s="514"/>
      <c r="M551" s="516"/>
      <c r="N551" s="517" t="str">
        <f>IF(B551="联邦快递",""&amp;(MID(F551,1,MIN(FIND({0;1;2;3;4;5;6;7;8;9},F551&amp;"1234567890",1)-1)))&amp;"","")</f>
        <v/>
      </c>
    </row>
    <row r="552" spans="1:14" ht="14.25">
      <c r="A552" s="468"/>
      <c r="B552" s="468"/>
      <c r="C552" s="468"/>
      <c r="D552" s="468"/>
      <c r="E552" s="468"/>
      <c r="F552" s="471"/>
      <c r="G552" s="468"/>
      <c r="H552" s="468"/>
      <c r="I552" s="468"/>
      <c r="J552" s="468"/>
      <c r="K552" s="468"/>
      <c r="L552" s="514"/>
      <c r="M552" s="516"/>
      <c r="N552" s="517" t="str">
        <f>IF(B552="联邦快递",""&amp;(MID(F552,1,MIN(FIND({0;1;2;3;4;5;6;7;8;9},F552&amp;"1234567890",1)-1)))&amp;"","")</f>
        <v/>
      </c>
    </row>
    <row r="553" spans="1:14" ht="14.25">
      <c r="A553" s="468"/>
      <c r="B553" s="468"/>
      <c r="C553" s="468"/>
      <c r="D553" s="468"/>
      <c r="E553" s="468"/>
      <c r="F553" s="471"/>
      <c r="G553" s="468"/>
      <c r="H553" s="468"/>
      <c r="I553" s="468"/>
      <c r="J553" s="468"/>
      <c r="K553" s="468"/>
      <c r="L553" s="514"/>
      <c r="M553" s="516"/>
      <c r="N553" s="517" t="str">
        <f>IF(B553="联邦快递",""&amp;(MID(F553,1,MIN(FIND({0;1;2;3;4;5;6;7;8;9},F553&amp;"1234567890",1)-1)))&amp;"","")</f>
        <v/>
      </c>
    </row>
    <row r="554" spans="1:14" ht="14.25">
      <c r="A554" s="468"/>
      <c r="B554" s="468"/>
      <c r="C554" s="468"/>
      <c r="D554" s="468"/>
      <c r="E554" s="468"/>
      <c r="F554" s="471"/>
      <c r="G554" s="468"/>
      <c r="H554" s="468"/>
      <c r="I554" s="468"/>
      <c r="J554" s="468"/>
      <c r="K554" s="468"/>
      <c r="L554" s="514"/>
      <c r="M554" s="516"/>
      <c r="N554" s="517" t="str">
        <f>IF(B554="联邦快递",""&amp;(MID(F554,1,MIN(FIND({0;1;2;3;4;5;6;7;8;9},F554&amp;"1234567890",1)-1)))&amp;"","")</f>
        <v/>
      </c>
    </row>
    <row r="555" spans="1:14" ht="14.25">
      <c r="A555" s="468"/>
      <c r="B555" s="468"/>
      <c r="C555" s="468"/>
      <c r="D555" s="468"/>
      <c r="E555" s="468"/>
      <c r="F555" s="471"/>
      <c r="G555" s="468"/>
      <c r="H555" s="468"/>
      <c r="I555" s="468"/>
      <c r="J555" s="468"/>
      <c r="K555" s="468"/>
      <c r="L555" s="514"/>
      <c r="M555" s="516"/>
      <c r="N555" s="517" t="str">
        <f>IF(B555="联邦快递",""&amp;(MID(F555,1,MIN(FIND({0;1;2;3;4;5;6;7;8;9},F555&amp;"1234567890",1)-1)))&amp;"","")</f>
        <v/>
      </c>
    </row>
    <row r="556" spans="1:14" ht="14.25">
      <c r="A556" s="468"/>
      <c r="B556" s="468"/>
      <c r="C556" s="468"/>
      <c r="D556" s="468"/>
      <c r="E556" s="468"/>
      <c r="F556" s="471"/>
      <c r="G556" s="468"/>
      <c r="H556" s="468"/>
      <c r="I556" s="468"/>
      <c r="J556" s="468"/>
      <c r="K556" s="468"/>
      <c r="L556" s="514"/>
      <c r="M556" s="516"/>
      <c r="N556" s="517" t="str">
        <f>IF(B556="联邦快递",""&amp;(MID(F556,1,MIN(FIND({0;1;2;3;4;5;6;7;8;9},F556&amp;"1234567890",1)-1)))&amp;"","")</f>
        <v/>
      </c>
    </row>
    <row r="557" spans="1:14" ht="14.25">
      <c r="A557" s="468"/>
      <c r="B557" s="468"/>
      <c r="C557" s="468"/>
      <c r="D557" s="468"/>
      <c r="E557" s="468"/>
      <c r="F557" s="471"/>
      <c r="G557" s="468"/>
      <c r="H557" s="468"/>
      <c r="I557" s="468"/>
      <c r="J557" s="468"/>
      <c r="K557" s="468"/>
      <c r="L557" s="514"/>
      <c r="M557" s="516"/>
      <c r="N557" s="517" t="str">
        <f>IF(B557="联邦快递",""&amp;(MID(F557,1,MIN(FIND({0;1;2;3;4;5;6;7;8;9},F557&amp;"1234567890",1)-1)))&amp;"","")</f>
        <v/>
      </c>
    </row>
    <row r="558" spans="1:14" ht="14.25">
      <c r="A558" s="468"/>
      <c r="B558" s="468"/>
      <c r="C558" s="468"/>
      <c r="D558" s="468"/>
      <c r="E558" s="468"/>
      <c r="F558" s="471"/>
      <c r="G558" s="468"/>
      <c r="H558" s="468"/>
      <c r="I558" s="468"/>
      <c r="J558" s="468"/>
      <c r="K558" s="468"/>
      <c r="L558" s="514"/>
      <c r="M558" s="516"/>
      <c r="N558" s="517" t="str">
        <f>IF(B558="联邦快递",""&amp;(MID(F558,1,MIN(FIND({0;1;2;3;4;5;6;7;8;9},F558&amp;"1234567890",1)-1)))&amp;"","")</f>
        <v/>
      </c>
    </row>
    <row r="559" spans="1:14" ht="14.25">
      <c r="A559" s="468"/>
      <c r="B559" s="468"/>
      <c r="C559" s="468"/>
      <c r="D559" s="468"/>
      <c r="E559" s="468"/>
      <c r="F559" s="471"/>
      <c r="G559" s="468"/>
      <c r="H559" s="468"/>
      <c r="I559" s="468"/>
      <c r="J559" s="468"/>
      <c r="K559" s="468"/>
      <c r="L559" s="514"/>
      <c r="M559" s="516"/>
      <c r="N559" s="517" t="str">
        <f>IF(B559="联邦快递",""&amp;(MID(F559,1,MIN(FIND({0;1;2;3;4;5;6;7;8;9},F559&amp;"1234567890",1)-1)))&amp;"","")</f>
        <v/>
      </c>
    </row>
    <row r="560" spans="1:14" ht="14.25">
      <c r="A560" s="468"/>
      <c r="B560" s="468"/>
      <c r="C560" s="468"/>
      <c r="D560" s="468"/>
      <c r="E560" s="468"/>
      <c r="F560" s="471"/>
      <c r="G560" s="468"/>
      <c r="H560" s="468"/>
      <c r="I560" s="468"/>
      <c r="J560" s="468"/>
      <c r="K560" s="468"/>
      <c r="L560" s="514"/>
      <c r="M560" s="516"/>
      <c r="N560" s="517" t="str">
        <f>IF(B560="联邦快递",""&amp;(MID(F560,1,MIN(FIND({0;1;2;3;4;5;6;7;8;9},F560&amp;"1234567890",1)-1)))&amp;"","")</f>
        <v/>
      </c>
    </row>
    <row r="561" spans="1:14" ht="14.25">
      <c r="A561" s="468"/>
      <c r="B561" s="468"/>
      <c r="C561" s="468"/>
      <c r="D561" s="468"/>
      <c r="E561" s="468"/>
      <c r="F561" s="471"/>
      <c r="G561" s="468"/>
      <c r="H561" s="468"/>
      <c r="I561" s="468"/>
      <c r="J561" s="468"/>
      <c r="K561" s="468"/>
      <c r="L561" s="514"/>
      <c r="M561" s="516"/>
      <c r="N561" s="517" t="str">
        <f>IF(B561="联邦快递",""&amp;(MID(F561,1,MIN(FIND({0;1;2;3;4;5;6;7;8;9},F561&amp;"1234567890",1)-1)))&amp;"","")</f>
        <v/>
      </c>
    </row>
    <row r="562" spans="1:14" ht="14.25">
      <c r="A562" s="468"/>
      <c r="B562" s="468"/>
      <c r="C562" s="468"/>
      <c r="D562" s="468"/>
      <c r="E562" s="468"/>
      <c r="F562" s="471"/>
      <c r="G562" s="468"/>
      <c r="H562" s="468"/>
      <c r="I562" s="468"/>
      <c r="J562" s="468"/>
      <c r="K562" s="468"/>
      <c r="L562" s="514"/>
      <c r="M562" s="516"/>
      <c r="N562" s="517" t="str">
        <f>IF(B562="联邦快递",""&amp;(MID(F562,1,MIN(FIND({0;1;2;3;4;5;6;7;8;9},F562&amp;"1234567890",1)-1)))&amp;"","")</f>
        <v/>
      </c>
    </row>
    <row r="563" spans="1:14" ht="14.25">
      <c r="A563" s="468"/>
      <c r="B563" s="468"/>
      <c r="C563" s="468"/>
      <c r="D563" s="468"/>
      <c r="E563" s="468"/>
      <c r="F563" s="471"/>
      <c r="G563" s="468"/>
      <c r="H563" s="468"/>
      <c r="I563" s="468"/>
      <c r="J563" s="468"/>
      <c r="K563" s="468"/>
      <c r="L563" s="514"/>
      <c r="M563" s="516"/>
      <c r="N563" s="517" t="str">
        <f>IF(B563="联邦快递",""&amp;(MID(F563,1,MIN(FIND({0;1;2;3;4;5;6;7;8;9},F563&amp;"1234567890",1)-1)))&amp;"","")</f>
        <v/>
      </c>
    </row>
    <row r="564" spans="1:14" ht="14.25">
      <c r="A564" s="468"/>
      <c r="B564" s="468"/>
      <c r="C564" s="468"/>
      <c r="D564" s="468"/>
      <c r="E564" s="468"/>
      <c r="F564" s="471"/>
      <c r="G564" s="468"/>
      <c r="H564" s="468"/>
      <c r="I564" s="468"/>
      <c r="J564" s="468"/>
      <c r="K564" s="468"/>
      <c r="L564" s="514"/>
      <c r="M564" s="516"/>
      <c r="N564" s="517" t="str">
        <f>IF(B564="联邦快递",""&amp;(MID(F564,1,MIN(FIND({0;1;2;3;4;5;6;7;8;9},F564&amp;"1234567890",1)-1)))&amp;"","")</f>
        <v/>
      </c>
    </row>
    <row r="565" spans="1:14" ht="14.25">
      <c r="A565" s="468"/>
      <c r="B565" s="468"/>
      <c r="C565" s="468"/>
      <c r="D565" s="468"/>
      <c r="E565" s="468"/>
      <c r="F565" s="471"/>
      <c r="G565" s="468"/>
      <c r="H565" s="468"/>
      <c r="I565" s="468"/>
      <c r="J565" s="468"/>
      <c r="K565" s="468"/>
      <c r="L565" s="514"/>
      <c r="M565" s="516"/>
      <c r="N565" s="517" t="str">
        <f>IF(B565="联邦快递",""&amp;(MID(F565,1,MIN(FIND({0;1;2;3;4;5;6;7;8;9},F565&amp;"1234567890",1)-1)))&amp;"","")</f>
        <v/>
      </c>
    </row>
    <row r="566" spans="1:14" ht="14.25">
      <c r="A566" s="468"/>
      <c r="B566" s="468"/>
      <c r="C566" s="468"/>
      <c r="D566" s="468"/>
      <c r="E566" s="468"/>
      <c r="F566" s="471"/>
      <c r="G566" s="468"/>
      <c r="H566" s="468"/>
      <c r="I566" s="468"/>
      <c r="J566" s="468"/>
      <c r="K566" s="468"/>
      <c r="L566" s="514"/>
      <c r="M566" s="516"/>
      <c r="N566" s="517" t="str">
        <f>IF(B566="联邦快递",""&amp;(MID(F566,1,MIN(FIND({0;1;2;3;4;5;6;7;8;9},F566&amp;"1234567890",1)-1)))&amp;"","")</f>
        <v/>
      </c>
    </row>
    <row r="567" spans="1:14" ht="14.25">
      <c r="A567" s="468"/>
      <c r="B567" s="468"/>
      <c r="C567" s="468"/>
      <c r="D567" s="468"/>
      <c r="E567" s="468"/>
      <c r="F567" s="471"/>
      <c r="G567" s="468"/>
      <c r="H567" s="468"/>
      <c r="I567" s="468"/>
      <c r="J567" s="468"/>
      <c r="K567" s="468"/>
      <c r="L567" s="514"/>
      <c r="M567" s="516"/>
      <c r="N567" s="517" t="str">
        <f>IF(B567="联邦快递",""&amp;(MID(F567,1,MIN(FIND({0;1;2;3;4;5;6;7;8;9},F567&amp;"1234567890",1)-1)))&amp;"","")</f>
        <v/>
      </c>
    </row>
    <row r="568" spans="1:14" ht="14.25">
      <c r="A568" s="468"/>
      <c r="B568" s="468"/>
      <c r="C568" s="468"/>
      <c r="D568" s="468"/>
      <c r="E568" s="468"/>
      <c r="F568" s="471"/>
      <c r="G568" s="468"/>
      <c r="H568" s="468"/>
      <c r="I568" s="468"/>
      <c r="J568" s="468"/>
      <c r="K568" s="468"/>
      <c r="L568" s="514"/>
      <c r="M568" s="516"/>
      <c r="N568" s="517" t="str">
        <f>IF(B568="联邦快递",""&amp;(MID(F568,1,MIN(FIND({0;1;2;3;4;5;6;7;8;9},F568&amp;"1234567890",1)-1)))&amp;"","")</f>
        <v/>
      </c>
    </row>
    <row r="569" spans="1:14" ht="14.25">
      <c r="A569" s="468"/>
      <c r="B569" s="468"/>
      <c r="C569" s="468"/>
      <c r="D569" s="468"/>
      <c r="E569" s="468"/>
      <c r="F569" s="471"/>
      <c r="G569" s="468"/>
      <c r="H569" s="468"/>
      <c r="I569" s="468"/>
      <c r="J569" s="468"/>
      <c r="K569" s="468"/>
      <c r="L569" s="514"/>
      <c r="M569" s="516"/>
      <c r="N569" s="517" t="str">
        <f>IF(B569="联邦快递",""&amp;(MID(F569,1,MIN(FIND({0;1;2;3;4;5;6;7;8;9},F569&amp;"1234567890",1)-1)))&amp;"","")</f>
        <v/>
      </c>
    </row>
    <row r="570" spans="1:14" ht="14.25">
      <c r="A570" s="468"/>
      <c r="B570" s="468"/>
      <c r="C570" s="468"/>
      <c r="D570" s="468"/>
      <c r="E570" s="468"/>
      <c r="F570" s="471"/>
      <c r="G570" s="468"/>
      <c r="H570" s="468"/>
      <c r="I570" s="468"/>
      <c r="J570" s="468"/>
      <c r="K570" s="468"/>
      <c r="L570" s="514"/>
      <c r="M570" s="516"/>
      <c r="N570" s="517" t="str">
        <f>IF(B570="联邦快递",""&amp;(MID(F570,1,MIN(FIND({0;1;2;3;4;5;6;7;8;9},F570&amp;"1234567890",1)-1)))&amp;"","")</f>
        <v/>
      </c>
    </row>
    <row r="571" spans="1:14" ht="14.25">
      <c r="A571" s="468"/>
      <c r="B571" s="468"/>
      <c r="C571" s="468"/>
      <c r="D571" s="468"/>
      <c r="E571" s="468"/>
      <c r="F571" s="471"/>
      <c r="G571" s="468"/>
      <c r="H571" s="468"/>
      <c r="I571" s="468"/>
      <c r="J571" s="468"/>
      <c r="K571" s="468"/>
      <c r="L571" s="514"/>
      <c r="M571" s="516"/>
      <c r="N571" s="517" t="str">
        <f>IF(B571="联邦快递",""&amp;(MID(F571,1,MIN(FIND({0;1;2;3;4;5;6;7;8;9},F571&amp;"1234567890",1)-1)))&amp;"","")</f>
        <v/>
      </c>
    </row>
    <row r="572" spans="1:14" ht="14.25">
      <c r="A572" s="468"/>
      <c r="B572" s="468"/>
      <c r="C572" s="468"/>
      <c r="D572" s="468"/>
      <c r="E572" s="468"/>
      <c r="F572" s="471"/>
      <c r="G572" s="468"/>
      <c r="H572" s="468"/>
      <c r="I572" s="468"/>
      <c r="J572" s="468"/>
      <c r="K572" s="468"/>
      <c r="L572" s="514"/>
      <c r="M572" s="516"/>
      <c r="N572" s="517" t="str">
        <f>IF(B572="联邦快递",""&amp;(MID(F572,1,MIN(FIND({0;1;2;3;4;5;6;7;8;9},F572&amp;"1234567890",1)-1)))&amp;"","")</f>
        <v/>
      </c>
    </row>
    <row r="573" spans="1:14" ht="14.25">
      <c r="A573" s="468"/>
      <c r="B573" s="468"/>
      <c r="C573" s="468"/>
      <c r="D573" s="468"/>
      <c r="E573" s="468"/>
      <c r="F573" s="471"/>
      <c r="G573" s="468"/>
      <c r="H573" s="468"/>
      <c r="I573" s="468"/>
      <c r="J573" s="468"/>
      <c r="K573" s="468"/>
      <c r="L573" s="514"/>
      <c r="M573" s="516"/>
      <c r="N573" s="517" t="str">
        <f>IF(B573="联邦快递",""&amp;(MID(F573,1,MIN(FIND({0;1;2;3;4;5;6;7;8;9},F573&amp;"1234567890",1)-1)))&amp;"","")</f>
        <v/>
      </c>
    </row>
    <row r="574" spans="1:14" ht="14.25">
      <c r="A574" s="468"/>
      <c r="B574" s="468"/>
      <c r="C574" s="468"/>
      <c r="D574" s="468"/>
      <c r="E574" s="468"/>
      <c r="F574" s="471"/>
      <c r="G574" s="468"/>
      <c r="H574" s="468"/>
      <c r="I574" s="468"/>
      <c r="J574" s="468"/>
      <c r="K574" s="468"/>
      <c r="L574" s="514"/>
      <c r="M574" s="516"/>
      <c r="N574" s="517" t="str">
        <f>IF(B574="联邦快递",""&amp;(MID(F574,1,MIN(FIND({0;1;2;3;4;5;6;7;8;9},F574&amp;"1234567890",1)-1)))&amp;"","")</f>
        <v/>
      </c>
    </row>
    <row r="575" spans="1:14" ht="14.25">
      <c r="A575" s="468"/>
      <c r="B575" s="468"/>
      <c r="C575" s="468"/>
      <c r="D575" s="468"/>
      <c r="E575" s="468"/>
      <c r="F575" s="471"/>
      <c r="G575" s="468"/>
      <c r="H575" s="468"/>
      <c r="I575" s="468"/>
      <c r="J575" s="468"/>
      <c r="K575" s="468"/>
      <c r="L575" s="514"/>
      <c r="M575" s="516"/>
      <c r="N575" s="517" t="str">
        <f>IF(B575="联邦快递",""&amp;(MID(F575,1,MIN(FIND({0;1;2;3;4;5;6;7;8;9},F575&amp;"1234567890",1)-1)))&amp;"","")</f>
        <v/>
      </c>
    </row>
    <row r="576" spans="1:14" ht="14.25">
      <c r="A576" s="468"/>
      <c r="B576" s="468"/>
      <c r="C576" s="468"/>
      <c r="D576" s="468"/>
      <c r="E576" s="468"/>
      <c r="F576" s="471"/>
      <c r="G576" s="468"/>
      <c r="H576" s="468"/>
      <c r="I576" s="468"/>
      <c r="J576" s="468"/>
      <c r="K576" s="468"/>
      <c r="L576" s="514"/>
      <c r="M576" s="516"/>
      <c r="N576" s="517" t="str">
        <f>IF(B576="联邦快递",""&amp;(MID(F576,1,MIN(FIND({0;1;2;3;4;5;6;7;8;9},F576&amp;"1234567890",1)-1)))&amp;"","")</f>
        <v/>
      </c>
    </row>
    <row r="577" spans="1:14" ht="14.25">
      <c r="A577" s="468"/>
      <c r="B577" s="468"/>
      <c r="C577" s="468"/>
      <c r="D577" s="468"/>
      <c r="E577" s="468"/>
      <c r="F577" s="471"/>
      <c r="G577" s="468"/>
      <c r="H577" s="468"/>
      <c r="I577" s="468"/>
      <c r="J577" s="468"/>
      <c r="K577" s="468"/>
      <c r="L577" s="514"/>
      <c r="M577" s="516"/>
      <c r="N577" s="517" t="str">
        <f>IF(B577="联邦快递",""&amp;(MID(F577,1,MIN(FIND({0;1;2;3;4;5;6;7;8;9},F577&amp;"1234567890",1)-1)))&amp;"","")</f>
        <v/>
      </c>
    </row>
    <row r="578" spans="1:14" ht="14.25">
      <c r="A578" s="468"/>
      <c r="B578" s="468"/>
      <c r="C578" s="468"/>
      <c r="D578" s="468"/>
      <c r="E578" s="468"/>
      <c r="F578" s="471"/>
      <c r="G578" s="468"/>
      <c r="H578" s="468"/>
      <c r="I578" s="468"/>
      <c r="J578" s="468"/>
      <c r="K578" s="468"/>
      <c r="L578" s="514"/>
      <c r="M578" s="516"/>
      <c r="N578" s="517" t="str">
        <f>IF(B578="联邦快递",""&amp;(MID(F578,1,MIN(FIND({0;1;2;3;4;5;6;7;8;9},F578&amp;"1234567890",1)-1)))&amp;"","")</f>
        <v/>
      </c>
    </row>
    <row r="579" spans="1:14" ht="14.25">
      <c r="A579" s="468"/>
      <c r="B579" s="468"/>
      <c r="C579" s="468"/>
      <c r="D579" s="468"/>
      <c r="E579" s="468"/>
      <c r="F579" s="471"/>
      <c r="G579" s="468"/>
      <c r="H579" s="468"/>
      <c r="I579" s="468"/>
      <c r="J579" s="468"/>
      <c r="K579" s="468"/>
      <c r="L579" s="514"/>
      <c r="M579" s="516"/>
      <c r="N579" s="517" t="str">
        <f>IF(B579="联邦快递",""&amp;(MID(F579,1,MIN(FIND({0;1;2;3;4;5;6;7;8;9},F579&amp;"1234567890",1)-1)))&amp;"","")</f>
        <v/>
      </c>
    </row>
    <row r="580" spans="1:14" ht="14.25">
      <c r="A580" s="468"/>
      <c r="B580" s="468"/>
      <c r="C580" s="468"/>
      <c r="D580" s="468"/>
      <c r="E580" s="468"/>
      <c r="F580" s="471"/>
      <c r="G580" s="468"/>
      <c r="H580" s="468"/>
      <c r="I580" s="468"/>
      <c r="J580" s="468"/>
      <c r="K580" s="468"/>
      <c r="L580" s="514"/>
      <c r="M580" s="516"/>
      <c r="N580" s="517" t="str">
        <f>IF(B580="联邦快递",""&amp;(MID(F580,1,MIN(FIND({0;1;2;3;4;5;6;7;8;9},F580&amp;"1234567890",1)-1)))&amp;"","")</f>
        <v/>
      </c>
    </row>
    <row r="581" spans="1:14" ht="14.25">
      <c r="A581" s="468"/>
      <c r="B581" s="468"/>
      <c r="C581" s="468"/>
      <c r="D581" s="468"/>
      <c r="E581" s="468"/>
      <c r="F581" s="471"/>
      <c r="G581" s="468"/>
      <c r="H581" s="468"/>
      <c r="I581" s="468"/>
      <c r="J581" s="468"/>
      <c r="K581" s="468"/>
      <c r="L581" s="514"/>
      <c r="M581" s="516"/>
      <c r="N581" s="517" t="str">
        <f>IF(B581="联邦快递",""&amp;(MID(F581,1,MIN(FIND({0;1;2;3;4;5;6;7;8;9},F581&amp;"1234567890",1)-1)))&amp;"","")</f>
        <v/>
      </c>
    </row>
    <row r="582" spans="1:14" ht="14.25">
      <c r="A582" s="468"/>
      <c r="B582" s="468"/>
      <c r="C582" s="468"/>
      <c r="D582" s="468"/>
      <c r="E582" s="468"/>
      <c r="F582" s="471"/>
      <c r="G582" s="468"/>
      <c r="H582" s="468"/>
      <c r="I582" s="468"/>
      <c r="J582" s="468"/>
      <c r="K582" s="468"/>
      <c r="L582" s="514"/>
      <c r="M582" s="516"/>
      <c r="N582" s="517" t="str">
        <f>IF(B582="联邦快递",""&amp;(MID(F582,1,MIN(FIND({0;1;2;3;4;5;6;7;8;9},F582&amp;"1234567890",1)-1)))&amp;"","")</f>
        <v/>
      </c>
    </row>
    <row r="583" spans="1:14" ht="14.25">
      <c r="A583" s="468"/>
      <c r="B583" s="468"/>
      <c r="C583" s="468"/>
      <c r="D583" s="468"/>
      <c r="E583" s="468"/>
      <c r="F583" s="471"/>
      <c r="G583" s="468"/>
      <c r="H583" s="468"/>
      <c r="I583" s="468"/>
      <c r="J583" s="468"/>
      <c r="K583" s="468"/>
      <c r="L583" s="514"/>
      <c r="M583" s="516"/>
      <c r="N583" s="517" t="str">
        <f>IF(B583="联邦快递",""&amp;(MID(F583,1,MIN(FIND({0;1;2;3;4;5;6;7;8;9},F583&amp;"1234567890",1)-1)))&amp;"","")</f>
        <v/>
      </c>
    </row>
    <row r="584" spans="1:14" ht="14.25">
      <c r="A584" s="468"/>
      <c r="B584" s="468"/>
      <c r="C584" s="468"/>
      <c r="D584" s="468"/>
      <c r="E584" s="468"/>
      <c r="F584" s="471"/>
      <c r="G584" s="468"/>
      <c r="H584" s="468"/>
      <c r="I584" s="468"/>
      <c r="J584" s="468"/>
      <c r="K584" s="468"/>
      <c r="L584" s="514"/>
      <c r="M584" s="516"/>
      <c r="N584" s="517" t="str">
        <f>IF(B584="联邦快递",""&amp;(MID(F584,1,MIN(FIND({0;1;2;3;4;5;6;7;8;9},F584&amp;"1234567890",1)-1)))&amp;"","")</f>
        <v/>
      </c>
    </row>
    <row r="585" spans="1:14" ht="14.25">
      <c r="A585" s="468"/>
      <c r="B585" s="468"/>
      <c r="C585" s="468"/>
      <c r="D585" s="468"/>
      <c r="E585" s="468"/>
      <c r="F585" s="471"/>
      <c r="G585" s="468"/>
      <c r="H585" s="468"/>
      <c r="I585" s="468"/>
      <c r="J585" s="468"/>
      <c r="K585" s="468"/>
      <c r="L585" s="514"/>
      <c r="M585" s="516"/>
      <c r="N585" s="517" t="str">
        <f>IF(B585="联邦快递",""&amp;(MID(F585,1,MIN(FIND({0;1;2;3;4;5;6;7;8;9},F585&amp;"1234567890",1)-1)))&amp;"","")</f>
        <v/>
      </c>
    </row>
    <row r="586" spans="1:14" ht="14.25">
      <c r="A586" s="468"/>
      <c r="B586" s="468"/>
      <c r="C586" s="468"/>
      <c r="D586" s="468"/>
      <c r="E586" s="468"/>
      <c r="F586" s="471"/>
      <c r="G586" s="468"/>
      <c r="H586" s="468"/>
      <c r="I586" s="468"/>
      <c r="J586" s="468"/>
      <c r="K586" s="468"/>
      <c r="L586" s="514"/>
      <c r="M586" s="516"/>
      <c r="N586" s="517" t="str">
        <f>IF(B586="联邦快递",""&amp;(MID(F586,1,MIN(FIND({0;1;2;3;4;5;6;7;8;9},F586&amp;"1234567890",1)-1)))&amp;"","")</f>
        <v/>
      </c>
    </row>
    <row r="587" spans="1:14" ht="14.25">
      <c r="A587" s="468"/>
      <c r="B587" s="468"/>
      <c r="C587" s="468"/>
      <c r="D587" s="468"/>
      <c r="E587" s="468"/>
      <c r="F587" s="471"/>
      <c r="G587" s="468"/>
      <c r="H587" s="468"/>
      <c r="I587" s="468"/>
      <c r="J587" s="468"/>
      <c r="K587" s="468"/>
      <c r="L587" s="514"/>
      <c r="M587" s="516"/>
      <c r="N587" s="517" t="str">
        <f>IF(B587="联邦快递",""&amp;(MID(F587,1,MIN(FIND({0;1;2;3;4;5;6;7;8;9},F587&amp;"1234567890",1)-1)))&amp;"","")</f>
        <v/>
      </c>
    </row>
    <row r="588" spans="1:14" ht="14.25">
      <c r="A588" s="468"/>
      <c r="B588" s="468"/>
      <c r="C588" s="468"/>
      <c r="D588" s="468"/>
      <c r="E588" s="468"/>
      <c r="F588" s="471"/>
      <c r="G588" s="468"/>
      <c r="H588" s="468"/>
      <c r="I588" s="468"/>
      <c r="J588" s="468"/>
      <c r="K588" s="468"/>
      <c r="L588" s="514"/>
      <c r="M588" s="516"/>
      <c r="N588" s="517" t="str">
        <f>IF(B588="联邦快递",""&amp;(MID(F588,1,MIN(FIND({0;1;2;3;4;5;6;7;8;9},F588&amp;"1234567890",1)-1)))&amp;"","")</f>
        <v/>
      </c>
    </row>
    <row r="589" spans="1:14" ht="14.25">
      <c r="A589" s="468"/>
      <c r="B589" s="468"/>
      <c r="C589" s="468"/>
      <c r="D589" s="468"/>
      <c r="E589" s="468"/>
      <c r="F589" s="471"/>
      <c r="G589" s="468"/>
      <c r="H589" s="468"/>
      <c r="I589" s="468"/>
      <c r="J589" s="468"/>
      <c r="K589" s="468"/>
      <c r="L589" s="514"/>
      <c r="M589" s="516"/>
      <c r="N589" s="517" t="str">
        <f>IF(B589="联邦快递",""&amp;(MID(F589,1,MIN(FIND({0;1;2;3;4;5;6;7;8;9},F589&amp;"1234567890",1)-1)))&amp;"","")</f>
        <v/>
      </c>
    </row>
    <row r="590" spans="1:14" ht="14.25">
      <c r="A590" s="468"/>
      <c r="B590" s="468"/>
      <c r="C590" s="468"/>
      <c r="D590" s="468"/>
      <c r="E590" s="468"/>
      <c r="F590" s="471"/>
      <c r="G590" s="468"/>
      <c r="H590" s="468"/>
      <c r="I590" s="468"/>
      <c r="J590" s="468"/>
      <c r="K590" s="468"/>
      <c r="L590" s="514"/>
      <c r="M590" s="516"/>
      <c r="N590" s="517" t="str">
        <f>IF(B590="联邦快递",""&amp;(MID(F590,1,MIN(FIND({0;1;2;3;4;5;6;7;8;9},F590&amp;"1234567890",1)-1)))&amp;"","")</f>
        <v/>
      </c>
    </row>
    <row r="591" spans="1:14" ht="14.25">
      <c r="A591" s="468"/>
      <c r="B591" s="468"/>
      <c r="C591" s="468"/>
      <c r="D591" s="468"/>
      <c r="E591" s="468"/>
      <c r="F591" s="471"/>
      <c r="G591" s="468"/>
      <c r="H591" s="468"/>
      <c r="I591" s="468"/>
      <c r="J591" s="468"/>
      <c r="K591" s="468"/>
      <c r="L591" s="514"/>
      <c r="M591" s="516"/>
      <c r="N591" s="517" t="str">
        <f>IF(B591="联邦快递",""&amp;(MID(F591,1,MIN(FIND({0;1;2;3;4;5;6;7;8;9},F591&amp;"1234567890",1)-1)))&amp;"","")</f>
        <v/>
      </c>
    </row>
    <row r="592" spans="1:14" ht="14.25">
      <c r="A592" s="468"/>
      <c r="B592" s="468"/>
      <c r="C592" s="468"/>
      <c r="D592" s="468"/>
      <c r="E592" s="468"/>
      <c r="F592" s="471"/>
      <c r="G592" s="468"/>
      <c r="H592" s="468"/>
      <c r="I592" s="468"/>
      <c r="J592" s="468"/>
      <c r="K592" s="468"/>
      <c r="L592" s="514"/>
      <c r="M592" s="516"/>
      <c r="N592" s="517" t="str">
        <f>IF(B592="联邦快递",""&amp;(MID(F592,1,MIN(FIND({0;1;2;3;4;5;6;7;8;9},F592&amp;"1234567890",1)-1)))&amp;"","")</f>
        <v/>
      </c>
    </row>
    <row r="593" spans="1:14" ht="14.25">
      <c r="A593" s="468"/>
      <c r="B593" s="468"/>
      <c r="C593" s="468"/>
      <c r="D593" s="468"/>
      <c r="E593" s="468"/>
      <c r="F593" s="471"/>
      <c r="G593" s="468"/>
      <c r="H593" s="468"/>
      <c r="I593" s="468"/>
      <c r="J593" s="468"/>
      <c r="K593" s="468"/>
      <c r="L593" s="514"/>
      <c r="M593" s="516"/>
      <c r="N593" s="517" t="str">
        <f>IF(B593="联邦快递",""&amp;(MID(F593,1,MIN(FIND({0;1;2;3;4;5;6;7;8;9},F593&amp;"1234567890",1)-1)))&amp;"","")</f>
        <v/>
      </c>
    </row>
    <row r="594" spans="1:14" ht="14.25">
      <c r="A594" s="468"/>
      <c r="B594" s="468"/>
      <c r="C594" s="468"/>
      <c r="D594" s="468"/>
      <c r="E594" s="468"/>
      <c r="F594" s="471"/>
      <c r="G594" s="468"/>
      <c r="H594" s="468"/>
      <c r="I594" s="468"/>
      <c r="J594" s="468"/>
      <c r="K594" s="468"/>
      <c r="L594" s="514"/>
      <c r="M594" s="516"/>
      <c r="N594" s="517" t="str">
        <f>IF(B594="联邦快递",""&amp;(MID(F594,1,MIN(FIND({0;1;2;3;4;5;6;7;8;9},F594&amp;"1234567890",1)-1)))&amp;"","")</f>
        <v/>
      </c>
    </row>
    <row r="595" spans="1:14" ht="14.25">
      <c r="A595" s="468"/>
      <c r="B595" s="468"/>
      <c r="C595" s="468"/>
      <c r="D595" s="468"/>
      <c r="E595" s="468"/>
      <c r="F595" s="471"/>
      <c r="G595" s="468"/>
      <c r="H595" s="468"/>
      <c r="I595" s="468"/>
      <c r="J595" s="468"/>
      <c r="K595" s="468"/>
      <c r="L595" s="514"/>
      <c r="M595" s="516"/>
      <c r="N595" s="517" t="str">
        <f>IF(B595="联邦快递",""&amp;(MID(F595,1,MIN(FIND({0;1;2;3;4;5;6;7;8;9},F595&amp;"1234567890",1)-1)))&amp;"","")</f>
        <v/>
      </c>
    </row>
    <row r="596" spans="1:14" ht="14.25">
      <c r="A596" s="468"/>
      <c r="B596" s="468"/>
      <c r="C596" s="468"/>
      <c r="D596" s="468"/>
      <c r="E596" s="468"/>
      <c r="F596" s="471"/>
      <c r="G596" s="468"/>
      <c r="H596" s="468"/>
      <c r="I596" s="468"/>
      <c r="J596" s="468"/>
      <c r="K596" s="468"/>
      <c r="L596" s="514"/>
      <c r="M596" s="516"/>
      <c r="N596" s="517" t="str">
        <f>IF(B596="联邦快递",""&amp;(MID(F596,1,MIN(FIND({0;1;2;3;4;5;6;7;8;9},F596&amp;"1234567890",1)-1)))&amp;"","")</f>
        <v/>
      </c>
    </row>
    <row r="597" spans="1:14" ht="14.25">
      <c r="A597" s="468"/>
      <c r="B597" s="468"/>
      <c r="C597" s="468"/>
      <c r="D597" s="468"/>
      <c r="E597" s="468"/>
      <c r="F597" s="471"/>
      <c r="G597" s="468"/>
      <c r="H597" s="468"/>
      <c r="I597" s="468"/>
      <c r="J597" s="468"/>
      <c r="K597" s="468"/>
      <c r="L597" s="514"/>
      <c r="M597" s="516"/>
      <c r="N597" s="517" t="str">
        <f>IF(B597="联邦快递",""&amp;(MID(F597,1,MIN(FIND({0;1;2;3;4;5;6;7;8;9},F597&amp;"1234567890",1)-1)))&amp;"","")</f>
        <v/>
      </c>
    </row>
    <row r="598" spans="1:14" ht="14.25">
      <c r="A598" s="468"/>
      <c r="B598" s="468"/>
      <c r="C598" s="468"/>
      <c r="D598" s="468"/>
      <c r="E598" s="468"/>
      <c r="F598" s="471"/>
      <c r="G598" s="468"/>
      <c r="H598" s="468"/>
      <c r="I598" s="468"/>
      <c r="J598" s="468"/>
      <c r="K598" s="468"/>
      <c r="L598" s="514"/>
      <c r="M598" s="516"/>
      <c r="N598" s="517" t="str">
        <f>IF(B598="联邦快递",""&amp;(MID(F598,1,MIN(FIND({0;1;2;3;4;5;6;7;8;9},F598&amp;"1234567890",1)-1)))&amp;"","")</f>
        <v/>
      </c>
    </row>
    <row r="599" spans="1:14" ht="14.25">
      <c r="A599" s="468"/>
      <c r="B599" s="468"/>
      <c r="C599" s="468"/>
      <c r="D599" s="468"/>
      <c r="E599" s="468"/>
      <c r="F599" s="471"/>
      <c r="G599" s="468"/>
      <c r="H599" s="468"/>
      <c r="I599" s="468"/>
      <c r="J599" s="468"/>
      <c r="K599" s="468"/>
      <c r="L599" s="514"/>
      <c r="M599" s="516"/>
      <c r="N599" s="517" t="str">
        <f>IF(B599="联邦快递",""&amp;(MID(F599,1,MIN(FIND({0;1;2;3;4;5;6;7;8;9},F599&amp;"1234567890",1)-1)))&amp;"","")</f>
        <v/>
      </c>
    </row>
    <row r="600" spans="1:14" ht="14.25">
      <c r="A600" s="468"/>
      <c r="B600" s="468"/>
      <c r="C600" s="468"/>
      <c r="D600" s="468"/>
      <c r="E600" s="468"/>
      <c r="F600" s="471"/>
      <c r="G600" s="468"/>
      <c r="H600" s="468"/>
      <c r="I600" s="468"/>
      <c r="J600" s="468"/>
      <c r="K600" s="468"/>
      <c r="L600" s="514"/>
      <c r="M600" s="516"/>
      <c r="N600" s="517" t="str">
        <f>IF(B600="联邦快递",""&amp;(MID(F600,1,MIN(FIND({0;1;2;3;4;5;6;7;8;9},F600&amp;"1234567890",1)-1)))&amp;"","")</f>
        <v/>
      </c>
    </row>
    <row r="601" spans="1:14" ht="14.25">
      <c r="A601" s="468"/>
      <c r="B601" s="468"/>
      <c r="C601" s="468"/>
      <c r="D601" s="468"/>
      <c r="E601" s="468"/>
      <c r="F601" s="471"/>
      <c r="G601" s="468"/>
      <c r="H601" s="468"/>
      <c r="I601" s="468"/>
      <c r="J601" s="468"/>
      <c r="K601" s="468"/>
      <c r="L601" s="514"/>
      <c r="M601" s="516"/>
      <c r="N601" s="517" t="str">
        <f>IF(B601="联邦快递",""&amp;(MID(F601,1,MIN(FIND({0;1;2;3;4;5;6;7;8;9},F601&amp;"1234567890",1)-1)))&amp;"","")</f>
        <v/>
      </c>
    </row>
    <row r="602" spans="1:14" ht="14.25">
      <c r="A602" s="468"/>
      <c r="B602" s="468"/>
      <c r="C602" s="468"/>
      <c r="D602" s="468"/>
      <c r="E602" s="468"/>
      <c r="F602" s="471"/>
      <c r="G602" s="468"/>
      <c r="H602" s="468"/>
      <c r="I602" s="468"/>
      <c r="J602" s="468"/>
      <c r="K602" s="468"/>
      <c r="L602" s="514"/>
      <c r="M602" s="516"/>
      <c r="N602" s="517" t="str">
        <f>IF(B602="联邦快递",""&amp;(MID(F602,1,MIN(FIND({0;1;2;3;4;5;6;7;8;9},F602&amp;"1234567890",1)-1)))&amp;"","")</f>
        <v/>
      </c>
    </row>
    <row r="603" spans="1:14" ht="14.25">
      <c r="A603" s="468"/>
      <c r="B603" s="468"/>
      <c r="C603" s="468"/>
      <c r="D603" s="468"/>
      <c r="E603" s="468"/>
      <c r="F603" s="471"/>
      <c r="G603" s="468"/>
      <c r="H603" s="468"/>
      <c r="I603" s="468"/>
      <c r="J603" s="468"/>
      <c r="K603" s="468"/>
      <c r="L603" s="514"/>
      <c r="M603" s="516"/>
      <c r="N603" s="517" t="str">
        <f>IF(B603="联邦快递",""&amp;(MID(F603,1,MIN(FIND({0;1;2;3;4;5;6;7;8;9},F603&amp;"1234567890",1)-1)))&amp;"","")</f>
        <v/>
      </c>
    </row>
    <row r="604" spans="1:14" ht="14.25">
      <c r="A604" s="468"/>
      <c r="B604" s="468"/>
      <c r="C604" s="468"/>
      <c r="D604" s="468"/>
      <c r="E604" s="468"/>
      <c r="F604" s="471"/>
      <c r="G604" s="468"/>
      <c r="H604" s="468"/>
      <c r="I604" s="468"/>
      <c r="J604" s="468"/>
      <c r="K604" s="468"/>
      <c r="L604" s="514"/>
      <c r="M604" s="516"/>
      <c r="N604" s="517" t="str">
        <f>IF(B604="联邦快递",""&amp;(MID(F604,1,MIN(FIND({0;1;2;3;4;5;6;7;8;9},F604&amp;"1234567890",1)-1)))&amp;"","")</f>
        <v/>
      </c>
    </row>
    <row r="605" spans="1:14" ht="14.25">
      <c r="A605" s="468"/>
      <c r="B605" s="468"/>
      <c r="C605" s="468"/>
      <c r="D605" s="468"/>
      <c r="E605" s="468"/>
      <c r="F605" s="471"/>
      <c r="G605" s="468"/>
      <c r="H605" s="468"/>
      <c r="I605" s="468"/>
      <c r="J605" s="468"/>
      <c r="K605" s="468"/>
      <c r="L605" s="514"/>
      <c r="M605" s="516"/>
      <c r="N605" s="517" t="str">
        <f>IF(B605="联邦快递",""&amp;(MID(F605,1,MIN(FIND({0;1;2;3;4;5;6;7;8;9},F605&amp;"1234567890",1)-1)))&amp;"","")</f>
        <v/>
      </c>
    </row>
    <row r="606" spans="1:14" ht="14.25">
      <c r="A606" s="468"/>
      <c r="B606" s="468"/>
      <c r="C606" s="468"/>
      <c r="D606" s="468"/>
      <c r="E606" s="468"/>
      <c r="F606" s="471"/>
      <c r="G606" s="468"/>
      <c r="H606" s="468"/>
      <c r="I606" s="468"/>
      <c r="J606" s="468"/>
      <c r="K606" s="468"/>
      <c r="L606" s="514"/>
      <c r="M606" s="516"/>
      <c r="N606" s="517" t="str">
        <f>IF(B606="联邦快递",""&amp;(MID(F606,1,MIN(FIND({0;1;2;3;4;5;6;7;8;9},F606&amp;"1234567890",1)-1)))&amp;"","")</f>
        <v/>
      </c>
    </row>
    <row r="607" spans="1:14" ht="14.25">
      <c r="A607" s="468"/>
      <c r="B607" s="468"/>
      <c r="C607" s="468"/>
      <c r="D607" s="468"/>
      <c r="E607" s="468"/>
      <c r="F607" s="471"/>
      <c r="G607" s="468"/>
      <c r="H607" s="468"/>
      <c r="I607" s="468"/>
      <c r="J607" s="468"/>
      <c r="K607" s="468"/>
      <c r="L607" s="514"/>
      <c r="M607" s="516"/>
      <c r="N607" s="517" t="str">
        <f>IF(B607="联邦快递",""&amp;(MID(F607,1,MIN(FIND({0;1;2;3;4;5;6;7;8;9},F607&amp;"1234567890",1)-1)))&amp;"","")</f>
        <v/>
      </c>
    </row>
    <row r="608" spans="1:14" ht="14.25">
      <c r="A608" s="468"/>
      <c r="B608" s="468"/>
      <c r="C608" s="468"/>
      <c r="D608" s="468"/>
      <c r="E608" s="468"/>
      <c r="F608" s="471"/>
      <c r="G608" s="468"/>
      <c r="H608" s="468"/>
      <c r="I608" s="468"/>
      <c r="J608" s="468"/>
      <c r="K608" s="468"/>
      <c r="L608" s="514"/>
      <c r="M608" s="516"/>
      <c r="N608" s="517" t="str">
        <f>IF(B608="联邦快递",""&amp;(MID(F608,1,MIN(FIND({0;1;2;3;4;5;6;7;8;9},F608&amp;"1234567890",1)-1)))&amp;"","")</f>
        <v/>
      </c>
    </row>
    <row r="609" spans="1:14" ht="14.25">
      <c r="A609" s="468"/>
      <c r="B609" s="468"/>
      <c r="C609" s="468"/>
      <c r="D609" s="468"/>
      <c r="E609" s="468"/>
      <c r="F609" s="471"/>
      <c r="G609" s="468"/>
      <c r="H609" s="468"/>
      <c r="I609" s="468"/>
      <c r="J609" s="468"/>
      <c r="K609" s="468"/>
      <c r="L609" s="514"/>
      <c r="M609" s="516"/>
      <c r="N609" s="517" t="str">
        <f>IF(B609="联邦快递",""&amp;(MID(F609,1,MIN(FIND({0;1;2;3;4;5;6;7;8;9},F609&amp;"1234567890",1)-1)))&amp;"","")</f>
        <v/>
      </c>
    </row>
    <row r="610" spans="1:14" ht="14.25">
      <c r="A610" s="468"/>
      <c r="B610" s="468"/>
      <c r="C610" s="468"/>
      <c r="D610" s="468"/>
      <c r="E610" s="468"/>
      <c r="F610" s="471"/>
      <c r="G610" s="468"/>
      <c r="H610" s="468"/>
      <c r="I610" s="468"/>
      <c r="J610" s="468"/>
      <c r="K610" s="468"/>
      <c r="L610" s="514"/>
      <c r="M610" s="516"/>
      <c r="N610" s="517" t="str">
        <f>IF(B610="联邦快递",""&amp;(MID(F610,1,MIN(FIND({0;1;2;3;4;5;6;7;8;9},F610&amp;"1234567890",1)-1)))&amp;"","")</f>
        <v/>
      </c>
    </row>
    <row r="611" spans="1:14" ht="14.25">
      <c r="A611" s="468"/>
      <c r="B611" s="468"/>
      <c r="C611" s="468"/>
      <c r="D611" s="468"/>
      <c r="E611" s="468"/>
      <c r="F611" s="471"/>
      <c r="G611" s="468"/>
      <c r="H611" s="468"/>
      <c r="I611" s="468"/>
      <c r="J611" s="468"/>
      <c r="K611" s="468"/>
      <c r="L611" s="514"/>
      <c r="M611" s="516"/>
      <c r="N611" s="517" t="str">
        <f>IF(B611="联邦快递",""&amp;(MID(F611,1,MIN(FIND({0;1;2;3;4;5;6;7;8;9},F611&amp;"1234567890",1)-1)))&amp;"","")</f>
        <v/>
      </c>
    </row>
    <row r="612" spans="1:14" ht="14.25">
      <c r="A612" s="468"/>
      <c r="B612" s="468"/>
      <c r="C612" s="468"/>
      <c r="D612" s="468"/>
      <c r="E612" s="468"/>
      <c r="F612" s="471"/>
      <c r="G612" s="468"/>
      <c r="H612" s="468"/>
      <c r="I612" s="468"/>
      <c r="J612" s="468"/>
      <c r="K612" s="468"/>
      <c r="L612" s="514"/>
      <c r="M612" s="516"/>
      <c r="N612" s="517" t="str">
        <f>IF(B612="联邦快递",""&amp;(MID(F612,1,MIN(FIND({0;1;2;3;4;5;6;7;8;9},F612&amp;"1234567890",1)-1)))&amp;"","")</f>
        <v/>
      </c>
    </row>
    <row r="613" spans="1:14" ht="14.25">
      <c r="A613" s="468"/>
      <c r="B613" s="468"/>
      <c r="C613" s="468"/>
      <c r="D613" s="468"/>
      <c r="E613" s="468"/>
      <c r="F613" s="471"/>
      <c r="G613" s="468"/>
      <c r="H613" s="468"/>
      <c r="I613" s="468"/>
      <c r="J613" s="468"/>
      <c r="K613" s="468"/>
      <c r="L613" s="514"/>
      <c r="M613" s="516"/>
      <c r="N613" s="517" t="str">
        <f>IF(B613="联邦快递",""&amp;(MID(F613,1,MIN(FIND({0;1;2;3;4;5;6;7;8;9},F613&amp;"1234567890",1)-1)))&amp;"","")</f>
        <v/>
      </c>
    </row>
    <row r="614" spans="1:14" ht="14.25">
      <c r="A614" s="468"/>
      <c r="B614" s="468"/>
      <c r="C614" s="468"/>
      <c r="D614" s="468"/>
      <c r="E614" s="468"/>
      <c r="F614" s="471"/>
      <c r="G614" s="468"/>
      <c r="H614" s="468"/>
      <c r="I614" s="468"/>
      <c r="J614" s="468"/>
      <c r="K614" s="468"/>
      <c r="L614" s="514"/>
      <c r="M614" s="516"/>
      <c r="N614" s="517" t="str">
        <f>IF(B614="联邦快递",""&amp;(MID(F614,1,MIN(FIND({0;1;2;3;4;5;6;7;8;9},F614&amp;"1234567890",1)-1)))&amp;"","")</f>
        <v/>
      </c>
    </row>
    <row r="615" spans="1:14" ht="14.25">
      <c r="A615" s="468"/>
      <c r="B615" s="468"/>
      <c r="C615" s="468"/>
      <c r="D615" s="468"/>
      <c r="E615" s="468"/>
      <c r="F615" s="471"/>
      <c r="G615" s="468"/>
      <c r="H615" s="468"/>
      <c r="I615" s="468"/>
      <c r="J615" s="468"/>
      <c r="K615" s="468"/>
      <c r="L615" s="514"/>
      <c r="M615" s="516"/>
      <c r="N615" s="517" t="str">
        <f>IF(B615="联邦快递",""&amp;(MID(F615,1,MIN(FIND({0;1;2;3;4;5;6;7;8;9},F615&amp;"1234567890",1)-1)))&amp;"","")</f>
        <v/>
      </c>
    </row>
    <row r="616" spans="1:14" ht="14.25">
      <c r="A616" s="468"/>
      <c r="B616" s="468"/>
      <c r="C616" s="468"/>
      <c r="D616" s="468"/>
      <c r="E616" s="468"/>
      <c r="F616" s="471"/>
      <c r="G616" s="468"/>
      <c r="H616" s="468"/>
      <c r="I616" s="468"/>
      <c r="J616" s="468"/>
      <c r="K616" s="468"/>
      <c r="L616" s="514"/>
      <c r="M616" s="516"/>
      <c r="N616" s="517" t="str">
        <f>IF(B616="联邦快递",""&amp;(MID(F616,1,MIN(FIND({0;1;2;3;4;5;6;7;8;9},F616&amp;"1234567890",1)-1)))&amp;"","")</f>
        <v/>
      </c>
    </row>
    <row r="617" spans="1:14" ht="14.25">
      <c r="A617" s="468"/>
      <c r="B617" s="468"/>
      <c r="C617" s="468"/>
      <c r="D617" s="468"/>
      <c r="E617" s="468"/>
      <c r="F617" s="471"/>
      <c r="G617" s="468"/>
      <c r="H617" s="468"/>
      <c r="I617" s="468"/>
      <c r="J617" s="468"/>
      <c r="K617" s="468"/>
      <c r="L617" s="514"/>
      <c r="M617" s="516"/>
      <c r="N617" s="517" t="str">
        <f>IF(B617="联邦快递",""&amp;(MID(F617,1,MIN(FIND({0;1;2;3;4;5;6;7;8;9},F617&amp;"1234567890",1)-1)))&amp;"","")</f>
        <v/>
      </c>
    </row>
    <row r="618" spans="1:14" ht="14.25">
      <c r="A618" s="468"/>
      <c r="B618" s="468"/>
      <c r="C618" s="468"/>
      <c r="D618" s="468"/>
      <c r="E618" s="468"/>
      <c r="F618" s="471"/>
      <c r="G618" s="468"/>
      <c r="H618" s="468"/>
      <c r="I618" s="468"/>
      <c r="J618" s="468"/>
      <c r="K618" s="468"/>
      <c r="L618" s="514"/>
      <c r="M618" s="516"/>
      <c r="N618" s="517" t="str">
        <f>IF(B618="联邦快递",""&amp;(MID(F618,1,MIN(FIND({0;1;2;3;4;5;6;7;8;9},F618&amp;"1234567890",1)-1)))&amp;"","")</f>
        <v/>
      </c>
    </row>
    <row r="619" spans="1:14" ht="14.25">
      <c r="A619" s="468"/>
      <c r="B619" s="468"/>
      <c r="C619" s="468"/>
      <c r="D619" s="468"/>
      <c r="E619" s="468"/>
      <c r="F619" s="471"/>
      <c r="G619" s="468"/>
      <c r="H619" s="468"/>
      <c r="I619" s="468"/>
      <c r="J619" s="468"/>
      <c r="K619" s="468"/>
      <c r="L619" s="514"/>
      <c r="M619" s="516"/>
      <c r="N619" s="517" t="str">
        <f>IF(B619="联邦快递",""&amp;(MID(F619,1,MIN(FIND({0;1;2;3;4;5;6;7;8;9},F619&amp;"1234567890",1)-1)))&amp;"","")</f>
        <v/>
      </c>
    </row>
    <row r="620" spans="1:14" ht="14.25">
      <c r="A620" s="468"/>
      <c r="B620" s="468"/>
      <c r="C620" s="468"/>
      <c r="D620" s="468"/>
      <c r="E620" s="468"/>
      <c r="F620" s="471"/>
      <c r="G620" s="468"/>
      <c r="H620" s="468"/>
      <c r="I620" s="468"/>
      <c r="J620" s="468"/>
      <c r="K620" s="468"/>
      <c r="L620" s="514"/>
      <c r="M620" s="516"/>
      <c r="N620" s="517" t="str">
        <f>IF(B620="联邦快递",""&amp;(MID(F620,1,MIN(FIND({0;1;2;3;4;5;6;7;8;9},F620&amp;"1234567890",1)-1)))&amp;"","")</f>
        <v/>
      </c>
    </row>
    <row r="621" spans="1:14" ht="14.25">
      <c r="A621" s="468"/>
      <c r="B621" s="468"/>
      <c r="C621" s="468"/>
      <c r="D621" s="468"/>
      <c r="E621" s="468"/>
      <c r="F621" s="471"/>
      <c r="G621" s="468"/>
      <c r="H621" s="468"/>
      <c r="I621" s="468"/>
      <c r="J621" s="468"/>
      <c r="K621" s="468"/>
      <c r="L621" s="514"/>
      <c r="M621" s="516"/>
      <c r="N621" s="517" t="str">
        <f>IF(B621="联邦快递",""&amp;(MID(F621,1,MIN(FIND({0;1;2;3;4;5;6;7;8;9},F621&amp;"1234567890",1)-1)))&amp;"","")</f>
        <v/>
      </c>
    </row>
    <row r="622" spans="1:14" ht="14.25">
      <c r="A622" s="468"/>
      <c r="B622" s="468"/>
      <c r="C622" s="468"/>
      <c r="D622" s="468"/>
      <c r="E622" s="468"/>
      <c r="F622" s="471"/>
      <c r="G622" s="468"/>
      <c r="H622" s="468"/>
      <c r="I622" s="468"/>
      <c r="J622" s="468"/>
      <c r="K622" s="468"/>
      <c r="L622" s="514"/>
      <c r="M622" s="516"/>
      <c r="N622" s="517" t="str">
        <f>IF(B622="联邦快递",""&amp;(MID(F622,1,MIN(FIND({0;1;2;3;4;5;6;7;8;9},F622&amp;"1234567890",1)-1)))&amp;"","")</f>
        <v/>
      </c>
    </row>
    <row r="623" spans="1:14" ht="14.25">
      <c r="A623" s="468"/>
      <c r="B623" s="468"/>
      <c r="C623" s="468"/>
      <c r="D623" s="468"/>
      <c r="E623" s="468"/>
      <c r="F623" s="471"/>
      <c r="G623" s="468"/>
      <c r="H623" s="468"/>
      <c r="I623" s="468"/>
      <c r="J623" s="468"/>
      <c r="K623" s="468"/>
      <c r="L623" s="514"/>
      <c r="M623" s="516"/>
      <c r="N623" s="517" t="str">
        <f>IF(B623="联邦快递",""&amp;(MID(F623,1,MIN(FIND({0;1;2;3;4;5;6;7;8;9},F623&amp;"1234567890",1)-1)))&amp;"","")</f>
        <v/>
      </c>
    </row>
    <row r="624" spans="1:14" ht="14.25">
      <c r="A624" s="468"/>
      <c r="B624" s="468"/>
      <c r="C624" s="468"/>
      <c r="D624" s="468"/>
      <c r="E624" s="468"/>
      <c r="F624" s="471"/>
      <c r="G624" s="468"/>
      <c r="H624" s="468"/>
      <c r="I624" s="468"/>
      <c r="J624" s="468"/>
      <c r="K624" s="468"/>
      <c r="L624" s="514"/>
      <c r="M624" s="516"/>
      <c r="N624" s="517" t="str">
        <f>IF(B624="联邦快递",""&amp;(MID(F624,1,MIN(FIND({0;1;2;3;4;5;6;7;8;9},F624&amp;"1234567890",1)-1)))&amp;"","")</f>
        <v/>
      </c>
    </row>
    <row r="625" spans="1:14" ht="14.25">
      <c r="A625" s="468"/>
      <c r="B625" s="468"/>
      <c r="C625" s="468"/>
      <c r="D625" s="468"/>
      <c r="E625" s="468"/>
      <c r="F625" s="471"/>
      <c r="G625" s="468"/>
      <c r="H625" s="468"/>
      <c r="I625" s="468"/>
      <c r="J625" s="468"/>
      <c r="K625" s="468"/>
      <c r="L625" s="514"/>
      <c r="M625" s="516"/>
      <c r="N625" s="517" t="str">
        <f>IF(B625="联邦快递",""&amp;(MID(F625,1,MIN(FIND({0;1;2;3;4;5;6;7;8;9},F625&amp;"1234567890",1)-1)))&amp;"","")</f>
        <v/>
      </c>
    </row>
    <row r="626" spans="1:14" ht="14.25">
      <c r="A626" s="468"/>
      <c r="B626" s="468"/>
      <c r="C626" s="468"/>
      <c r="D626" s="468"/>
      <c r="E626" s="468"/>
      <c r="F626" s="471"/>
      <c r="G626" s="468"/>
      <c r="H626" s="468"/>
      <c r="I626" s="468"/>
      <c r="J626" s="468"/>
      <c r="K626" s="468"/>
      <c r="L626" s="514"/>
      <c r="M626" s="516"/>
      <c r="N626" s="517" t="str">
        <f>IF(B626="联邦快递",""&amp;(MID(F626,1,MIN(FIND({0;1;2;3;4;5;6;7;8;9},F626&amp;"1234567890",1)-1)))&amp;"","")</f>
        <v/>
      </c>
    </row>
    <row r="627" spans="1:14" ht="14.25">
      <c r="A627" s="468"/>
      <c r="B627" s="468"/>
      <c r="C627" s="468"/>
      <c r="D627" s="468"/>
      <c r="E627" s="468"/>
      <c r="F627" s="471"/>
      <c r="G627" s="468"/>
      <c r="H627" s="468"/>
      <c r="I627" s="468"/>
      <c r="J627" s="468"/>
      <c r="K627" s="468"/>
      <c r="L627" s="514"/>
      <c r="M627" s="516"/>
      <c r="N627" s="517" t="str">
        <f>IF(B627="联邦快递",""&amp;(MID(F627,1,MIN(FIND({0;1;2;3;4;5;6;7;8;9},F627&amp;"1234567890",1)-1)))&amp;"","")</f>
        <v/>
      </c>
    </row>
    <row r="628" spans="1:14" ht="14.25">
      <c r="A628" s="468"/>
      <c r="B628" s="468"/>
      <c r="C628" s="468"/>
      <c r="D628" s="468"/>
      <c r="E628" s="468"/>
      <c r="F628" s="471"/>
      <c r="G628" s="468"/>
      <c r="H628" s="468"/>
      <c r="I628" s="468"/>
      <c r="J628" s="468"/>
      <c r="K628" s="468"/>
      <c r="L628" s="514"/>
      <c r="M628" s="516"/>
      <c r="N628" s="517" t="str">
        <f>IF(B628="联邦快递",""&amp;(MID(F628,1,MIN(FIND({0;1;2;3;4;5;6;7;8;9},F628&amp;"1234567890",1)-1)))&amp;"","")</f>
        <v/>
      </c>
    </row>
    <row r="629" spans="1:14" ht="14.25">
      <c r="A629" s="468"/>
      <c r="B629" s="468"/>
      <c r="C629" s="468"/>
      <c r="D629" s="468"/>
      <c r="E629" s="468"/>
      <c r="F629" s="471"/>
      <c r="G629" s="468"/>
      <c r="H629" s="468"/>
      <c r="I629" s="468"/>
      <c r="J629" s="468"/>
      <c r="K629" s="468"/>
      <c r="L629" s="514"/>
      <c r="M629" s="516"/>
      <c r="N629" s="517" t="str">
        <f>IF(B629="联邦快递",""&amp;(MID(F629,1,MIN(FIND({0;1;2;3;4;5;6;7;8;9},F629&amp;"1234567890",1)-1)))&amp;"","")</f>
        <v/>
      </c>
    </row>
    <row r="630" spans="1:14" ht="14.25">
      <c r="A630" s="468"/>
      <c r="B630" s="468"/>
      <c r="C630" s="468"/>
      <c r="D630" s="468"/>
      <c r="E630" s="468"/>
      <c r="F630" s="471"/>
      <c r="G630" s="468"/>
      <c r="H630" s="468"/>
      <c r="I630" s="468"/>
      <c r="J630" s="468"/>
      <c r="K630" s="468"/>
      <c r="L630" s="514"/>
      <c r="M630" s="516"/>
      <c r="N630" s="517" t="str">
        <f>IF(B630="联邦快递",""&amp;(MID(F630,1,MIN(FIND({0;1;2;3;4;5;6;7;8;9},F630&amp;"1234567890",1)-1)))&amp;"","")</f>
        <v/>
      </c>
    </row>
    <row r="631" spans="1:14" ht="14.25">
      <c r="A631" s="468"/>
      <c r="B631" s="468"/>
      <c r="C631" s="468"/>
      <c r="D631" s="468"/>
      <c r="E631" s="468"/>
      <c r="F631" s="471"/>
      <c r="G631" s="468"/>
      <c r="H631" s="468"/>
      <c r="I631" s="468"/>
      <c r="J631" s="468"/>
      <c r="K631" s="468"/>
      <c r="L631" s="514"/>
      <c r="M631" s="516"/>
      <c r="N631" s="517" t="str">
        <f>IF(B631="联邦快递",""&amp;(MID(F631,1,MIN(FIND({0;1;2;3;4;5;6;7;8;9},F631&amp;"1234567890",1)-1)))&amp;"","")</f>
        <v/>
      </c>
    </row>
    <row r="632" spans="1:14" ht="14.25">
      <c r="A632" s="468"/>
      <c r="B632" s="468"/>
      <c r="C632" s="468"/>
      <c r="D632" s="468"/>
      <c r="E632" s="468"/>
      <c r="F632" s="471"/>
      <c r="G632" s="468"/>
      <c r="H632" s="468"/>
      <c r="I632" s="468"/>
      <c r="J632" s="468"/>
      <c r="K632" s="468"/>
      <c r="L632" s="514"/>
      <c r="M632" s="516"/>
      <c r="N632" s="517" t="str">
        <f>IF(B632="联邦快递",""&amp;(MID(F632,1,MIN(FIND({0;1;2;3;4;5;6;7;8;9},F632&amp;"1234567890",1)-1)))&amp;"","")</f>
        <v/>
      </c>
    </row>
    <row r="633" spans="1:14" ht="14.25">
      <c r="A633" s="468"/>
      <c r="B633" s="468"/>
      <c r="C633" s="468"/>
      <c r="D633" s="468"/>
      <c r="E633" s="468"/>
      <c r="F633" s="471"/>
      <c r="G633" s="468"/>
      <c r="H633" s="468"/>
      <c r="I633" s="468"/>
      <c r="J633" s="468"/>
      <c r="K633" s="468"/>
      <c r="L633" s="514"/>
      <c r="M633" s="516"/>
      <c r="N633" s="517" t="str">
        <f>IF(B633="联邦快递",""&amp;(MID(F633,1,MIN(FIND({0;1;2;3;4;5;6;7;8;9},F633&amp;"1234567890",1)-1)))&amp;"","")</f>
        <v/>
      </c>
    </row>
    <row r="634" spans="1:14" ht="14.25">
      <c r="A634" s="468"/>
      <c r="B634" s="468"/>
      <c r="C634" s="468"/>
      <c r="D634" s="468"/>
      <c r="E634" s="468"/>
      <c r="F634" s="471"/>
      <c r="G634" s="468"/>
      <c r="H634" s="468"/>
      <c r="I634" s="468"/>
      <c r="J634" s="468"/>
      <c r="K634" s="468"/>
      <c r="L634" s="514"/>
      <c r="M634" s="516"/>
      <c r="N634" s="517" t="str">
        <f>IF(B634="联邦快递",""&amp;(MID(F634,1,MIN(FIND({0;1;2;3;4;5;6;7;8;9},F634&amp;"1234567890",1)-1)))&amp;"","")</f>
        <v/>
      </c>
    </row>
    <row r="635" spans="1:14" ht="14.25">
      <c r="A635" s="468"/>
      <c r="B635" s="468"/>
      <c r="C635" s="468"/>
      <c r="D635" s="468"/>
      <c r="E635" s="468"/>
      <c r="F635" s="471"/>
      <c r="G635" s="468"/>
      <c r="H635" s="468"/>
      <c r="I635" s="468"/>
      <c r="J635" s="468"/>
      <c r="K635" s="468"/>
      <c r="L635" s="514"/>
      <c r="M635" s="516"/>
      <c r="N635" s="517" t="str">
        <f>IF(B635="联邦快递",""&amp;(MID(F635,1,MIN(FIND({0;1;2;3;4;5;6;7;8;9},F635&amp;"1234567890",1)-1)))&amp;"","")</f>
        <v/>
      </c>
    </row>
    <row r="636" spans="1:14" ht="14.25">
      <c r="A636" s="468"/>
      <c r="B636" s="468"/>
      <c r="C636" s="468"/>
      <c r="D636" s="468"/>
      <c r="E636" s="468"/>
      <c r="F636" s="471"/>
      <c r="G636" s="468"/>
      <c r="H636" s="468"/>
      <c r="I636" s="468"/>
      <c r="J636" s="468"/>
      <c r="K636" s="468"/>
      <c r="L636" s="514"/>
      <c r="M636" s="516"/>
      <c r="N636" s="517" t="str">
        <f>IF(B636="联邦快递",""&amp;(MID(F636,1,MIN(FIND({0;1;2;3;4;5;6;7;8;9},F636&amp;"1234567890",1)-1)))&amp;"","")</f>
        <v/>
      </c>
    </row>
    <row r="637" spans="1:14" ht="14.25">
      <c r="A637" s="468"/>
      <c r="B637" s="468"/>
      <c r="C637" s="468"/>
      <c r="D637" s="468"/>
      <c r="E637" s="468"/>
      <c r="F637" s="471"/>
      <c r="G637" s="468"/>
      <c r="H637" s="468"/>
      <c r="I637" s="468"/>
      <c r="J637" s="468"/>
      <c r="K637" s="468"/>
      <c r="L637" s="514"/>
      <c r="M637" s="516"/>
      <c r="N637" s="517" t="str">
        <f>IF(B637="联邦快递",""&amp;(MID(F637,1,MIN(FIND({0;1;2;3;4;5;6;7;8;9},F637&amp;"1234567890",1)-1)))&amp;"","")</f>
        <v/>
      </c>
    </row>
    <row r="638" spans="1:14" ht="14.25">
      <c r="A638" s="468"/>
      <c r="B638" s="468"/>
      <c r="C638" s="468"/>
      <c r="D638" s="468"/>
      <c r="E638" s="468"/>
      <c r="F638" s="471"/>
      <c r="G638" s="468"/>
      <c r="H638" s="468"/>
      <c r="I638" s="468"/>
      <c r="J638" s="468"/>
      <c r="K638" s="468"/>
      <c r="L638" s="514"/>
      <c r="M638" s="516"/>
      <c r="N638" s="517" t="str">
        <f>IF(B638="联邦快递",""&amp;(MID(F638,1,MIN(FIND({0;1;2;3;4;5;6;7;8;9},F638&amp;"1234567890",1)-1)))&amp;"","")</f>
        <v/>
      </c>
    </row>
    <row r="639" spans="1:14" ht="14.25">
      <c r="A639" s="468"/>
      <c r="B639" s="468"/>
      <c r="C639" s="468"/>
      <c r="D639" s="468"/>
      <c r="E639" s="468"/>
      <c r="F639" s="471"/>
      <c r="G639" s="468"/>
      <c r="H639" s="468"/>
      <c r="I639" s="468"/>
      <c r="J639" s="468"/>
      <c r="K639" s="468"/>
      <c r="L639" s="514"/>
      <c r="M639" s="516"/>
      <c r="N639" s="517" t="str">
        <f>IF(B639="联邦快递",""&amp;(MID(F639,1,MIN(FIND({0;1;2;3;4;5;6;7;8;9},F639&amp;"1234567890",1)-1)))&amp;"","")</f>
        <v/>
      </c>
    </row>
    <row r="640" spans="1:14" ht="14.25">
      <c r="A640" s="468"/>
      <c r="B640" s="468"/>
      <c r="C640" s="468"/>
      <c r="D640" s="468"/>
      <c r="E640" s="468"/>
      <c r="F640" s="471"/>
      <c r="G640" s="468"/>
      <c r="H640" s="468"/>
      <c r="I640" s="468"/>
      <c r="J640" s="468"/>
      <c r="K640" s="468"/>
      <c r="L640" s="514"/>
      <c r="M640" s="516"/>
      <c r="N640" s="517" t="str">
        <f>IF(B640="联邦快递",""&amp;(MID(F640,1,MIN(FIND({0;1;2;3;4;5;6;7;8;9},F640&amp;"1234567890",1)-1)))&amp;"","")</f>
        <v/>
      </c>
    </row>
    <row r="641" spans="1:14" ht="14.25">
      <c r="A641" s="468"/>
      <c r="B641" s="468"/>
      <c r="C641" s="468"/>
      <c r="D641" s="468"/>
      <c r="E641" s="468"/>
      <c r="F641" s="471"/>
      <c r="G641" s="468"/>
      <c r="H641" s="468"/>
      <c r="I641" s="468"/>
      <c r="J641" s="468"/>
      <c r="K641" s="468"/>
      <c r="L641" s="514"/>
      <c r="M641" s="516"/>
      <c r="N641" s="517" t="str">
        <f>IF(B641="联邦快递",""&amp;(MID(F641,1,MIN(FIND({0;1;2;3;4;5;6;7;8;9},F641&amp;"1234567890",1)-1)))&amp;"","")</f>
        <v/>
      </c>
    </row>
    <row r="642" spans="1:14" ht="14.25">
      <c r="A642" s="468"/>
      <c r="B642" s="468"/>
      <c r="C642" s="468"/>
      <c r="D642" s="468"/>
      <c r="E642" s="468"/>
      <c r="F642" s="471"/>
      <c r="G642" s="468"/>
      <c r="H642" s="468"/>
      <c r="I642" s="468"/>
      <c r="J642" s="468"/>
      <c r="K642" s="468"/>
      <c r="L642" s="514"/>
      <c r="M642" s="516"/>
      <c r="N642" s="517" t="str">
        <f>IF(B642="联邦快递",""&amp;(MID(F642,1,MIN(FIND({0;1;2;3;4;5;6;7;8;9},F642&amp;"1234567890",1)-1)))&amp;"","")</f>
        <v/>
      </c>
    </row>
    <row r="643" spans="1:14" ht="14.25">
      <c r="A643" s="468"/>
      <c r="B643" s="468"/>
      <c r="C643" s="468"/>
      <c r="D643" s="468"/>
      <c r="E643" s="468"/>
      <c r="F643" s="471"/>
      <c r="G643" s="468"/>
      <c r="H643" s="468"/>
      <c r="I643" s="468"/>
      <c r="J643" s="468"/>
      <c r="K643" s="468"/>
      <c r="L643" s="514"/>
      <c r="M643" s="516"/>
      <c r="N643" s="517" t="str">
        <f>IF(B643="联邦快递",""&amp;(MID(F643,1,MIN(FIND({0;1;2;3;4;5;6;7;8;9},F643&amp;"1234567890",1)-1)))&amp;"","")</f>
        <v/>
      </c>
    </row>
    <row r="644" spans="1:14" ht="14.25">
      <c r="A644" s="468"/>
      <c r="B644" s="468"/>
      <c r="C644" s="468"/>
      <c r="D644" s="468"/>
      <c r="E644" s="468"/>
      <c r="F644" s="471"/>
      <c r="G644" s="468"/>
      <c r="H644" s="468"/>
      <c r="I644" s="468"/>
      <c r="J644" s="468"/>
      <c r="K644" s="468"/>
      <c r="L644" s="514"/>
      <c r="M644" s="516"/>
      <c r="N644" s="517" t="str">
        <f>IF(B644="联邦快递",""&amp;(MID(F644,1,MIN(FIND({0;1;2;3;4;5;6;7;8;9},F644&amp;"1234567890",1)-1)))&amp;"","")</f>
        <v/>
      </c>
    </row>
    <row r="645" spans="1:14" ht="14.25">
      <c r="A645" s="468"/>
      <c r="B645" s="468"/>
      <c r="C645" s="468"/>
      <c r="D645" s="468"/>
      <c r="E645" s="468"/>
      <c r="F645" s="471"/>
      <c r="G645" s="468"/>
      <c r="H645" s="468"/>
      <c r="I645" s="468"/>
      <c r="J645" s="468"/>
      <c r="K645" s="468"/>
      <c r="L645" s="514"/>
      <c r="M645" s="516"/>
      <c r="N645" s="517" t="str">
        <f>IF(B645="联邦快递",""&amp;(MID(F645,1,MIN(FIND({0;1;2;3;4;5;6;7;8;9},F645&amp;"1234567890",1)-1)))&amp;"","")</f>
        <v/>
      </c>
    </row>
    <row r="646" spans="1:14" ht="14.25">
      <c r="A646" s="468"/>
      <c r="B646" s="468"/>
      <c r="C646" s="468"/>
      <c r="D646" s="468"/>
      <c r="E646" s="468"/>
      <c r="F646" s="471"/>
      <c r="G646" s="468"/>
      <c r="H646" s="468"/>
      <c r="I646" s="468"/>
      <c r="J646" s="468"/>
      <c r="K646" s="468"/>
      <c r="L646" s="514"/>
      <c r="M646" s="516"/>
      <c r="N646" s="517" t="str">
        <f>IF(B646="联邦快递",""&amp;(MID(F646,1,MIN(FIND({0;1;2;3;4;5;6;7;8;9},F646&amp;"1234567890",1)-1)))&amp;"","")</f>
        <v/>
      </c>
    </row>
    <row r="647" spans="1:14" ht="14.25">
      <c r="A647" s="468"/>
      <c r="B647" s="468"/>
      <c r="C647" s="468"/>
      <c r="D647" s="468"/>
      <c r="E647" s="468"/>
      <c r="F647" s="471"/>
      <c r="G647" s="468"/>
      <c r="H647" s="468"/>
      <c r="I647" s="468"/>
      <c r="J647" s="468"/>
      <c r="K647" s="468"/>
      <c r="L647" s="514"/>
      <c r="M647" s="516"/>
      <c r="N647" s="517" t="str">
        <f>IF(B647="联邦快递",""&amp;(MID(F647,1,MIN(FIND({0;1;2;3;4;5;6;7;8;9},F647&amp;"1234567890",1)-1)))&amp;"","")</f>
        <v/>
      </c>
    </row>
    <row r="648" spans="1:14" ht="14.25">
      <c r="A648" s="468"/>
      <c r="B648" s="468"/>
      <c r="C648" s="468"/>
      <c r="D648" s="468"/>
      <c r="E648" s="468"/>
      <c r="F648" s="471"/>
      <c r="G648" s="468"/>
      <c r="H648" s="468"/>
      <c r="I648" s="468"/>
      <c r="J648" s="468"/>
      <c r="K648" s="468"/>
      <c r="L648" s="514"/>
      <c r="M648" s="516"/>
      <c r="N648" s="517" t="str">
        <f>IF(B648="联邦快递",""&amp;(MID(F648,1,MIN(FIND({0;1;2;3;4;5;6;7;8;9},F648&amp;"1234567890",1)-1)))&amp;"","")</f>
        <v/>
      </c>
    </row>
    <row r="649" spans="1:14" ht="14.25">
      <c r="A649" s="468"/>
      <c r="B649" s="468"/>
      <c r="C649" s="468"/>
      <c r="D649" s="468"/>
      <c r="E649" s="468"/>
      <c r="F649" s="471"/>
      <c r="G649" s="468"/>
      <c r="H649" s="468"/>
      <c r="I649" s="468"/>
      <c r="J649" s="468"/>
      <c r="K649" s="468"/>
      <c r="L649" s="514"/>
      <c r="M649" s="516"/>
      <c r="N649" s="517" t="str">
        <f>IF(B649="联邦快递",""&amp;(MID(F649,1,MIN(FIND({0;1;2;3;4;5;6;7;8;9},F649&amp;"1234567890",1)-1)))&amp;"","")</f>
        <v/>
      </c>
    </row>
    <row r="650" spans="1:14" ht="14.25">
      <c r="A650" s="468"/>
      <c r="B650" s="468"/>
      <c r="C650" s="468"/>
      <c r="D650" s="468"/>
      <c r="E650" s="468"/>
      <c r="F650" s="471"/>
      <c r="G650" s="468"/>
      <c r="H650" s="468"/>
      <c r="I650" s="468"/>
      <c r="J650" s="468"/>
      <c r="K650" s="468"/>
      <c r="L650" s="514"/>
      <c r="M650" s="516"/>
      <c r="N650" s="517" t="str">
        <f>IF(B650="联邦快递",""&amp;(MID(F650,1,MIN(FIND({0;1;2;3;4;5;6;7;8;9},F650&amp;"1234567890",1)-1)))&amp;"","")</f>
        <v/>
      </c>
    </row>
    <row r="651" spans="1:14" ht="14.25">
      <c r="A651" s="468"/>
      <c r="B651" s="468"/>
      <c r="C651" s="468"/>
      <c r="D651" s="468"/>
      <c r="E651" s="468"/>
      <c r="F651" s="471"/>
      <c r="G651" s="468"/>
      <c r="H651" s="468"/>
      <c r="I651" s="468"/>
      <c r="J651" s="468"/>
      <c r="K651" s="468"/>
      <c r="L651" s="514"/>
      <c r="M651" s="516"/>
      <c r="N651" s="517" t="str">
        <f>IF(B651="联邦快递",""&amp;(MID(F651,1,MIN(FIND({0;1;2;3;4;5;6;7;8;9},F651&amp;"1234567890",1)-1)))&amp;"","")</f>
        <v/>
      </c>
    </row>
    <row r="652" spans="1:14" ht="14.25">
      <c r="A652" s="468"/>
      <c r="B652" s="468"/>
      <c r="C652" s="468"/>
      <c r="D652" s="468"/>
      <c r="E652" s="468"/>
      <c r="F652" s="471"/>
      <c r="G652" s="468"/>
      <c r="H652" s="468"/>
      <c r="I652" s="468"/>
      <c r="J652" s="468"/>
      <c r="K652" s="468"/>
      <c r="L652" s="514"/>
      <c r="M652" s="516"/>
      <c r="N652" s="517" t="str">
        <f>IF(B652="联邦快递",""&amp;(MID(F652,1,MIN(FIND({0;1;2;3;4;5;6;7;8;9},F652&amp;"1234567890",1)-1)))&amp;"","")</f>
        <v/>
      </c>
    </row>
    <row r="653" spans="1:14" ht="14.25">
      <c r="A653" s="468"/>
      <c r="B653" s="468"/>
      <c r="C653" s="468"/>
      <c r="D653" s="468"/>
      <c r="E653" s="468"/>
      <c r="F653" s="471"/>
      <c r="G653" s="468"/>
      <c r="H653" s="468"/>
      <c r="I653" s="468"/>
      <c r="J653" s="468"/>
      <c r="K653" s="468"/>
      <c r="L653" s="514"/>
      <c r="M653" s="516"/>
      <c r="N653" s="517" t="str">
        <f>IF(B653="联邦快递",""&amp;(MID(F653,1,MIN(FIND({0;1;2;3;4;5;6;7;8;9},F653&amp;"1234567890",1)-1)))&amp;"","")</f>
        <v/>
      </c>
    </row>
    <row r="654" spans="1:14" ht="14.25">
      <c r="A654" s="468"/>
      <c r="B654" s="468"/>
      <c r="C654" s="468"/>
      <c r="D654" s="468"/>
      <c r="E654" s="468"/>
      <c r="F654" s="471"/>
      <c r="G654" s="468"/>
      <c r="H654" s="468"/>
      <c r="I654" s="468"/>
      <c r="J654" s="468"/>
      <c r="K654" s="468"/>
      <c r="L654" s="514"/>
      <c r="M654" s="516"/>
      <c r="N654" s="517" t="str">
        <f>IF(B654="联邦快递",""&amp;(MID(F654,1,MIN(FIND({0;1;2;3;4;5;6;7;8;9},F654&amp;"1234567890",1)-1)))&amp;"","")</f>
        <v/>
      </c>
    </row>
    <row r="655" spans="1:14" ht="14.25">
      <c r="A655" s="468"/>
      <c r="B655" s="468"/>
      <c r="C655" s="468"/>
      <c r="D655" s="468"/>
      <c r="E655" s="468"/>
      <c r="F655" s="471"/>
      <c r="G655" s="468"/>
      <c r="H655" s="468"/>
      <c r="I655" s="468"/>
      <c r="J655" s="468"/>
      <c r="K655" s="468"/>
      <c r="L655" s="514"/>
      <c r="M655" s="516"/>
      <c r="N655" s="517" t="str">
        <f>IF(B655="联邦快递",""&amp;(MID(F655,1,MIN(FIND({0;1;2;3;4;5;6;7;8;9},F655&amp;"1234567890",1)-1)))&amp;"","")</f>
        <v/>
      </c>
    </row>
    <row r="656" spans="1:14" ht="14.25">
      <c r="A656" s="468"/>
      <c r="B656" s="468"/>
      <c r="C656" s="468"/>
      <c r="D656" s="468"/>
      <c r="E656" s="468"/>
      <c r="F656" s="471"/>
      <c r="G656" s="468"/>
      <c r="H656" s="468"/>
      <c r="I656" s="468"/>
      <c r="J656" s="468"/>
      <c r="K656" s="468"/>
      <c r="L656" s="514"/>
      <c r="M656" s="516"/>
      <c r="N656" s="517" t="str">
        <f>IF(B656="联邦快递",""&amp;(MID(F656,1,MIN(FIND({0;1;2;3;4;5;6;7;8;9},F656&amp;"1234567890",1)-1)))&amp;"","")</f>
        <v/>
      </c>
    </row>
    <row r="657" spans="1:14" ht="14.25">
      <c r="A657" s="468"/>
      <c r="B657" s="468"/>
      <c r="C657" s="468"/>
      <c r="D657" s="468"/>
      <c r="E657" s="468"/>
      <c r="F657" s="471"/>
      <c r="G657" s="468"/>
      <c r="H657" s="468"/>
      <c r="I657" s="468"/>
      <c r="J657" s="468"/>
      <c r="K657" s="468"/>
      <c r="L657" s="514"/>
      <c r="M657" s="516"/>
      <c r="N657" s="517" t="str">
        <f>IF(B657="联邦快递",""&amp;(MID(F657,1,MIN(FIND({0;1;2;3;4;5;6;7;8;9},F657&amp;"1234567890",1)-1)))&amp;"","")</f>
        <v/>
      </c>
    </row>
    <row r="658" spans="1:14" ht="14.25">
      <c r="A658" s="468"/>
      <c r="B658" s="468"/>
      <c r="C658" s="468"/>
      <c r="D658" s="468"/>
      <c r="E658" s="468"/>
      <c r="F658" s="471"/>
      <c r="G658" s="468"/>
      <c r="H658" s="468"/>
      <c r="I658" s="468"/>
      <c r="J658" s="468"/>
      <c r="K658" s="468"/>
      <c r="L658" s="514"/>
      <c r="M658" s="516"/>
      <c r="N658" s="517" t="str">
        <f>IF(B658="联邦快递",""&amp;(MID(F658,1,MIN(FIND({0;1;2;3;4;5;6;7;8;9},F658&amp;"1234567890",1)-1)))&amp;"","")</f>
        <v/>
      </c>
    </row>
    <row r="659" spans="1:14" ht="14.25">
      <c r="A659" s="468"/>
      <c r="B659" s="468"/>
      <c r="C659" s="468"/>
      <c r="D659" s="468"/>
      <c r="E659" s="468"/>
      <c r="F659" s="471"/>
      <c r="G659" s="468"/>
      <c r="H659" s="468"/>
      <c r="I659" s="468"/>
      <c r="J659" s="468"/>
      <c r="K659" s="468"/>
      <c r="L659" s="514"/>
      <c r="M659" s="516"/>
      <c r="N659" s="517" t="str">
        <f>IF(B659="联邦快递",""&amp;(MID(F659,1,MIN(FIND({0;1;2;3;4;5;6;7;8;9},F659&amp;"1234567890",1)-1)))&amp;"","")</f>
        <v/>
      </c>
    </row>
    <row r="660" spans="1:14" ht="14.25">
      <c r="A660" s="468"/>
      <c r="B660" s="468"/>
      <c r="C660" s="468"/>
      <c r="D660" s="468"/>
      <c r="E660" s="468"/>
      <c r="F660" s="471"/>
      <c r="G660" s="468"/>
      <c r="H660" s="468"/>
      <c r="I660" s="468"/>
      <c r="J660" s="468"/>
      <c r="K660" s="468"/>
      <c r="L660" s="514"/>
      <c r="M660" s="516"/>
      <c r="N660" s="517" t="str">
        <f>IF(B660="联邦快递",""&amp;(MID(F660,1,MIN(FIND({0;1;2;3;4;5;6;7;8;9},F660&amp;"1234567890",1)-1)))&amp;"","")</f>
        <v/>
      </c>
    </row>
    <row r="661" spans="1:14" ht="14.25">
      <c r="A661" s="468"/>
      <c r="B661" s="468"/>
      <c r="C661" s="468"/>
      <c r="D661" s="468"/>
      <c r="E661" s="468"/>
      <c r="F661" s="471"/>
      <c r="G661" s="468"/>
      <c r="H661" s="468"/>
      <c r="I661" s="468"/>
      <c r="J661" s="468"/>
      <c r="K661" s="468"/>
      <c r="L661" s="514"/>
      <c r="M661" s="516"/>
      <c r="N661" s="517" t="str">
        <f>IF(B661="联邦快递",""&amp;(MID(F661,1,MIN(FIND({0;1;2;3;4;5;6;7;8;9},F661&amp;"1234567890",1)-1)))&amp;"","")</f>
        <v/>
      </c>
    </row>
    <row r="662" spans="1:14" ht="14.25">
      <c r="A662" s="468"/>
      <c r="B662" s="468"/>
      <c r="C662" s="468"/>
      <c r="D662" s="468"/>
      <c r="E662" s="468"/>
      <c r="F662" s="471"/>
      <c r="G662" s="468"/>
      <c r="H662" s="468"/>
      <c r="I662" s="468"/>
      <c r="J662" s="468"/>
      <c r="K662" s="468"/>
      <c r="L662" s="514"/>
      <c r="M662" s="516"/>
      <c r="N662" s="517" t="str">
        <f>IF(B662="联邦快递",""&amp;(MID(F662,1,MIN(FIND({0;1;2;3;4;5;6;7;8;9},F662&amp;"1234567890",1)-1)))&amp;"","")</f>
        <v/>
      </c>
    </row>
    <row r="663" spans="1:14" ht="14.25">
      <c r="A663" s="468"/>
      <c r="B663" s="468"/>
      <c r="C663" s="468"/>
      <c r="D663" s="468"/>
      <c r="E663" s="468"/>
      <c r="F663" s="471"/>
      <c r="G663" s="468"/>
      <c r="H663" s="468"/>
      <c r="I663" s="468"/>
      <c r="J663" s="468"/>
      <c r="K663" s="468"/>
      <c r="L663" s="514"/>
      <c r="M663" s="516"/>
      <c r="N663" s="517" t="str">
        <f>IF(B663="联邦快递",""&amp;(MID(F663,1,MIN(FIND({0;1;2;3;4;5;6;7;8;9},F663&amp;"1234567890",1)-1)))&amp;"","")</f>
        <v/>
      </c>
    </row>
    <row r="664" spans="1:14" ht="14.25">
      <c r="A664" s="468"/>
      <c r="B664" s="468"/>
      <c r="C664" s="468"/>
      <c r="D664" s="468"/>
      <c r="E664" s="468"/>
      <c r="F664" s="471"/>
      <c r="G664" s="468"/>
      <c r="H664" s="468"/>
      <c r="I664" s="468"/>
      <c r="J664" s="468"/>
      <c r="K664" s="468"/>
      <c r="L664" s="514"/>
      <c r="M664" s="516"/>
      <c r="N664" s="517" t="str">
        <f>IF(B664="联邦快递",""&amp;(MID(F664,1,MIN(FIND({0;1;2;3;4;5;6;7;8;9},F664&amp;"1234567890",1)-1)))&amp;"","")</f>
        <v/>
      </c>
    </row>
    <row r="665" spans="1:14" ht="14.25">
      <c r="A665" s="468"/>
      <c r="B665" s="468"/>
      <c r="C665" s="468"/>
      <c r="D665" s="468"/>
      <c r="E665" s="468"/>
      <c r="F665" s="471"/>
      <c r="G665" s="468"/>
      <c r="H665" s="468"/>
      <c r="I665" s="468"/>
      <c r="J665" s="468"/>
      <c r="K665" s="468"/>
      <c r="L665" s="514"/>
      <c r="M665" s="516"/>
      <c r="N665" s="517" t="str">
        <f>IF(B665="联邦快递",""&amp;(MID(F665,1,MIN(FIND({0;1;2;3;4;5;6;7;8;9},F665&amp;"1234567890",1)-1)))&amp;"","")</f>
        <v/>
      </c>
    </row>
    <row r="666" spans="1:14" ht="14.25">
      <c r="A666" s="468"/>
      <c r="B666" s="468"/>
      <c r="C666" s="468"/>
      <c r="D666" s="468"/>
      <c r="E666" s="468"/>
      <c r="F666" s="471"/>
      <c r="G666" s="468"/>
      <c r="H666" s="468"/>
      <c r="I666" s="468"/>
      <c r="J666" s="468"/>
      <c r="K666" s="468"/>
      <c r="L666" s="514"/>
      <c r="M666" s="516"/>
      <c r="N666" s="517" t="str">
        <f>IF(B666="联邦快递",""&amp;(MID(F666,1,MIN(FIND({0;1;2;3;4;5;6;7;8;9},F666&amp;"1234567890",1)-1)))&amp;"","")</f>
        <v/>
      </c>
    </row>
    <row r="667" spans="1:14" ht="14.25">
      <c r="A667" s="468"/>
      <c r="B667" s="468"/>
      <c r="C667" s="468"/>
      <c r="D667" s="468"/>
      <c r="E667" s="468"/>
      <c r="F667" s="471"/>
      <c r="G667" s="468"/>
      <c r="H667" s="468"/>
      <c r="I667" s="468"/>
      <c r="J667" s="468"/>
      <c r="K667" s="468"/>
      <c r="L667" s="514"/>
      <c r="M667" s="516"/>
      <c r="N667" s="517" t="str">
        <f>IF(B667="联邦快递",""&amp;(MID(F667,1,MIN(FIND({0;1;2;3;4;5;6;7;8;9},F667&amp;"1234567890",1)-1)))&amp;"","")</f>
        <v/>
      </c>
    </row>
    <row r="668" spans="1:14" ht="14.25">
      <c r="A668" s="468"/>
      <c r="B668" s="468"/>
      <c r="C668" s="468"/>
      <c r="D668" s="468"/>
      <c r="E668" s="468"/>
      <c r="F668" s="471"/>
      <c r="G668" s="468"/>
      <c r="H668" s="468"/>
      <c r="I668" s="468"/>
      <c r="J668" s="468"/>
      <c r="K668" s="468"/>
      <c r="L668" s="514"/>
      <c r="M668" s="516"/>
      <c r="N668" s="517" t="str">
        <f>IF(B668="联邦快递",""&amp;(MID(F668,1,MIN(FIND({0;1;2;3;4;5;6;7;8;9},F668&amp;"1234567890",1)-1)))&amp;"","")</f>
        <v/>
      </c>
    </row>
    <row r="669" spans="1:14" ht="14.25">
      <c r="A669" s="468"/>
      <c r="B669" s="468"/>
      <c r="C669" s="468"/>
      <c r="D669" s="468"/>
      <c r="E669" s="468"/>
      <c r="F669" s="471"/>
      <c r="G669" s="468"/>
      <c r="H669" s="468"/>
      <c r="I669" s="468"/>
      <c r="J669" s="468"/>
      <c r="K669" s="468"/>
      <c r="L669" s="514"/>
      <c r="M669" s="516"/>
      <c r="N669" s="517" t="str">
        <f>IF(B669="联邦快递",""&amp;(MID(F669,1,MIN(FIND({0;1;2;3;4;5;6;7;8;9},F669&amp;"1234567890",1)-1)))&amp;"","")</f>
        <v/>
      </c>
    </row>
    <row r="670" spans="1:14" ht="14.25">
      <c r="A670" s="468"/>
      <c r="B670" s="468"/>
      <c r="C670" s="468"/>
      <c r="D670" s="468"/>
      <c r="E670" s="468"/>
      <c r="F670" s="471"/>
      <c r="G670" s="468"/>
      <c r="H670" s="468"/>
      <c r="I670" s="468"/>
      <c r="J670" s="468"/>
      <c r="K670" s="468"/>
      <c r="L670" s="514"/>
      <c r="M670" s="516"/>
      <c r="N670" s="517" t="str">
        <f>IF(B670="联邦快递",""&amp;(MID(F670,1,MIN(FIND({0;1;2;3;4;5;6;7;8;9},F670&amp;"1234567890",1)-1)))&amp;"","")</f>
        <v/>
      </c>
    </row>
    <row r="671" spans="1:14" ht="14.25">
      <c r="A671" s="468"/>
      <c r="B671" s="468"/>
      <c r="C671" s="468"/>
      <c r="D671" s="468"/>
      <c r="E671" s="468"/>
      <c r="F671" s="471"/>
      <c r="G671" s="468"/>
      <c r="H671" s="468"/>
      <c r="I671" s="468"/>
      <c r="J671" s="468"/>
      <c r="K671" s="468"/>
      <c r="L671" s="514"/>
      <c r="M671" s="516"/>
      <c r="N671" s="517" t="str">
        <f>IF(B671="联邦快递",""&amp;(MID(F671,1,MIN(FIND({0;1;2;3;4;5;6;7;8;9},F671&amp;"1234567890",1)-1)))&amp;"","")</f>
        <v/>
      </c>
    </row>
    <row r="672" spans="1:14" ht="14.25">
      <c r="A672" s="468"/>
      <c r="B672" s="468"/>
      <c r="C672" s="468"/>
      <c r="D672" s="468"/>
      <c r="E672" s="468"/>
      <c r="F672" s="471"/>
      <c r="G672" s="468"/>
      <c r="H672" s="468"/>
      <c r="I672" s="468"/>
      <c r="J672" s="468"/>
      <c r="K672" s="468"/>
      <c r="L672" s="514"/>
      <c r="M672" s="516"/>
      <c r="N672" s="517" t="str">
        <f>IF(B672="联邦快递",""&amp;(MID(F672,1,MIN(FIND({0;1;2;3;4;5;6;7;8;9},F672&amp;"1234567890",1)-1)))&amp;"","")</f>
        <v/>
      </c>
    </row>
    <row r="673" spans="1:14" ht="14.25">
      <c r="A673" s="468"/>
      <c r="B673" s="468"/>
      <c r="C673" s="468"/>
      <c r="D673" s="468"/>
      <c r="E673" s="468"/>
      <c r="F673" s="471"/>
      <c r="G673" s="468"/>
      <c r="H673" s="468"/>
      <c r="I673" s="468"/>
      <c r="J673" s="468"/>
      <c r="K673" s="468"/>
      <c r="L673" s="514"/>
      <c r="M673" s="516"/>
      <c r="N673" s="517" t="str">
        <f>IF(B673="联邦快递",""&amp;(MID(F673,1,MIN(FIND({0;1;2;3;4;5;6;7;8;9},F673&amp;"1234567890",1)-1)))&amp;"","")</f>
        <v/>
      </c>
    </row>
    <row r="674" spans="1:14" ht="14.25">
      <c r="A674" s="468"/>
      <c r="B674" s="468"/>
      <c r="C674" s="468"/>
      <c r="D674" s="468"/>
      <c r="E674" s="468"/>
      <c r="F674" s="471"/>
      <c r="G674" s="468"/>
      <c r="H674" s="468"/>
      <c r="I674" s="468"/>
      <c r="J674" s="468"/>
      <c r="K674" s="468"/>
      <c r="L674" s="514"/>
      <c r="M674" s="516"/>
      <c r="N674" s="517" t="str">
        <f>IF(B674="联邦快递",""&amp;(MID(F674,1,MIN(FIND({0;1;2;3;4;5;6;7;8;9},F674&amp;"1234567890",1)-1)))&amp;"","")</f>
        <v/>
      </c>
    </row>
    <row r="675" spans="1:14" ht="14.25">
      <c r="A675" s="468"/>
      <c r="B675" s="468"/>
      <c r="C675" s="468"/>
      <c r="D675" s="468"/>
      <c r="E675" s="468"/>
      <c r="F675" s="471"/>
      <c r="G675" s="468"/>
      <c r="H675" s="468"/>
      <c r="I675" s="468"/>
      <c r="J675" s="468"/>
      <c r="K675" s="468"/>
      <c r="L675" s="514"/>
      <c r="M675" s="516"/>
      <c r="N675" s="517" t="str">
        <f>IF(B675="联邦快递",""&amp;(MID(F675,1,MIN(FIND({0;1;2;3;4;5;6;7;8;9},F675&amp;"1234567890",1)-1)))&amp;"","")</f>
        <v/>
      </c>
    </row>
    <row r="676" spans="1:14" ht="14.25">
      <c r="A676" s="468"/>
      <c r="B676" s="468"/>
      <c r="C676" s="468"/>
      <c r="D676" s="468"/>
      <c r="E676" s="468"/>
      <c r="F676" s="471"/>
      <c r="G676" s="468"/>
      <c r="H676" s="468"/>
      <c r="I676" s="468"/>
      <c r="J676" s="468"/>
      <c r="K676" s="468"/>
      <c r="L676" s="514"/>
      <c r="M676" s="516"/>
      <c r="N676" s="517" t="str">
        <f>IF(B676="联邦快递",""&amp;(MID(F676,1,MIN(FIND({0;1;2;3;4;5;6;7;8;9},F676&amp;"1234567890",1)-1)))&amp;"","")</f>
        <v/>
      </c>
    </row>
    <row r="677" spans="1:14" ht="14.25">
      <c r="A677" s="468"/>
      <c r="B677" s="468"/>
      <c r="C677" s="468"/>
      <c r="D677" s="468"/>
      <c r="E677" s="468"/>
      <c r="F677" s="471"/>
      <c r="G677" s="468"/>
      <c r="H677" s="468"/>
      <c r="I677" s="468"/>
      <c r="J677" s="468"/>
      <c r="K677" s="468"/>
      <c r="L677" s="514"/>
      <c r="M677" s="516"/>
      <c r="N677" s="517" t="str">
        <f>IF(B677="联邦快递",""&amp;(MID(F677,1,MIN(FIND({0;1;2;3;4;5;6;7;8;9},F677&amp;"1234567890",1)-1)))&amp;"","")</f>
        <v/>
      </c>
    </row>
    <row r="678" spans="1:14" ht="14.25">
      <c r="A678" s="468"/>
      <c r="B678" s="468"/>
      <c r="C678" s="468"/>
      <c r="D678" s="468"/>
      <c r="E678" s="468"/>
      <c r="F678" s="471"/>
      <c r="G678" s="468"/>
      <c r="H678" s="468"/>
      <c r="I678" s="468"/>
      <c r="J678" s="468"/>
      <c r="K678" s="468"/>
      <c r="L678" s="514"/>
      <c r="M678" s="516"/>
      <c r="N678" s="517" t="str">
        <f>IF(B678="联邦快递",""&amp;(MID(F678,1,MIN(FIND({0;1;2;3;4;5;6;7;8;9},F678&amp;"1234567890",1)-1)))&amp;"","")</f>
        <v/>
      </c>
    </row>
    <row r="679" spans="1:14" ht="14.25">
      <c r="A679" s="468"/>
      <c r="B679" s="468"/>
      <c r="C679" s="468"/>
      <c r="D679" s="468"/>
      <c r="E679" s="468"/>
      <c r="F679" s="471"/>
      <c r="G679" s="468"/>
      <c r="H679" s="468"/>
      <c r="I679" s="468"/>
      <c r="J679" s="468"/>
      <c r="K679" s="468"/>
      <c r="L679" s="514"/>
      <c r="M679" s="516"/>
      <c r="N679" s="517" t="str">
        <f>IF(B679="联邦快递",""&amp;(MID(F679,1,MIN(FIND({0;1;2;3;4;5;6;7;8;9},F679&amp;"1234567890",1)-1)))&amp;"","")</f>
        <v/>
      </c>
    </row>
    <row r="680" spans="1:14" ht="14.25">
      <c r="A680" s="468"/>
      <c r="B680" s="468"/>
      <c r="C680" s="468"/>
      <c r="D680" s="468"/>
      <c r="E680" s="468"/>
      <c r="F680" s="471"/>
      <c r="G680" s="468"/>
      <c r="H680" s="468"/>
      <c r="I680" s="468"/>
      <c r="J680" s="468"/>
      <c r="K680" s="468"/>
      <c r="L680" s="514"/>
      <c r="M680" s="516"/>
      <c r="N680" s="517" t="str">
        <f>IF(B680="联邦快递",""&amp;(MID(F680,1,MIN(FIND({0;1;2;3;4;5;6;7;8;9},F680&amp;"1234567890",1)-1)))&amp;"","")</f>
        <v/>
      </c>
    </row>
    <row r="681" spans="1:14" ht="14.25">
      <c r="A681" s="468"/>
      <c r="B681" s="468"/>
      <c r="C681" s="468"/>
      <c r="D681" s="468"/>
      <c r="E681" s="468"/>
      <c r="F681" s="471"/>
      <c r="G681" s="468"/>
      <c r="H681" s="468"/>
      <c r="I681" s="468"/>
      <c r="J681" s="468"/>
      <c r="K681" s="468"/>
      <c r="L681" s="514"/>
      <c r="M681" s="516"/>
      <c r="N681" s="517" t="str">
        <f>IF(B681="联邦快递",""&amp;(MID(F681,1,MIN(FIND({0;1;2;3;4;5;6;7;8;9},F681&amp;"1234567890",1)-1)))&amp;"","")</f>
        <v/>
      </c>
    </row>
    <row r="682" spans="1:14" ht="14.25">
      <c r="A682" s="468"/>
      <c r="B682" s="468"/>
      <c r="C682" s="468"/>
      <c r="D682" s="468"/>
      <c r="E682" s="468"/>
      <c r="F682" s="471"/>
      <c r="G682" s="468"/>
      <c r="H682" s="468"/>
      <c r="I682" s="468"/>
      <c r="J682" s="468"/>
      <c r="K682" s="468"/>
      <c r="L682" s="514"/>
      <c r="M682" s="516"/>
      <c r="N682" s="517" t="str">
        <f>IF(B682="联邦快递",""&amp;(MID(F682,1,MIN(FIND({0;1;2;3;4;5;6;7;8;9},F682&amp;"1234567890",1)-1)))&amp;"","")</f>
        <v/>
      </c>
    </row>
    <row r="683" spans="1:14" ht="14.25">
      <c r="A683" s="468"/>
      <c r="B683" s="468"/>
      <c r="C683" s="468"/>
      <c r="D683" s="468"/>
      <c r="E683" s="468"/>
      <c r="F683" s="471"/>
      <c r="G683" s="468"/>
      <c r="H683" s="468"/>
      <c r="I683" s="468"/>
      <c r="J683" s="468"/>
      <c r="K683" s="468"/>
      <c r="L683" s="514"/>
      <c r="M683" s="516"/>
      <c r="N683" s="517" t="str">
        <f>IF(B683="联邦快递",""&amp;(MID(F683,1,MIN(FIND({0;1;2;3;4;5;6;7;8;9},F683&amp;"1234567890",1)-1)))&amp;"","")</f>
        <v/>
      </c>
    </row>
    <row r="684" spans="1:14" ht="14.25">
      <c r="A684" s="468"/>
      <c r="B684" s="468"/>
      <c r="C684" s="468"/>
      <c r="D684" s="468"/>
      <c r="E684" s="468"/>
      <c r="F684" s="471"/>
      <c r="G684" s="468"/>
      <c r="H684" s="468"/>
      <c r="I684" s="468"/>
      <c r="J684" s="468"/>
      <c r="K684" s="468"/>
      <c r="L684" s="514"/>
      <c r="M684" s="516"/>
      <c r="N684" s="517" t="str">
        <f>IF(B684="联邦快递",""&amp;(MID(F684,1,MIN(FIND({0;1;2;3;4;5;6;7;8;9},F684&amp;"1234567890",1)-1)))&amp;"","")</f>
        <v/>
      </c>
    </row>
    <row r="685" spans="1:14" ht="14.25">
      <c r="A685" s="468"/>
      <c r="B685" s="468"/>
      <c r="C685" s="468"/>
      <c r="D685" s="468"/>
      <c r="E685" s="468"/>
      <c r="F685" s="471"/>
      <c r="G685" s="468"/>
      <c r="H685" s="468"/>
      <c r="I685" s="468"/>
      <c r="J685" s="468"/>
      <c r="K685" s="468"/>
      <c r="L685" s="514"/>
      <c r="M685" s="516"/>
      <c r="N685" s="517" t="str">
        <f>IF(B685="联邦快递",""&amp;(MID(F685,1,MIN(FIND({0;1;2;3;4;5;6;7;8;9},F685&amp;"1234567890",1)-1)))&amp;"","")</f>
        <v/>
      </c>
    </row>
    <row r="686" spans="1:14" ht="14.25">
      <c r="A686" s="468"/>
      <c r="B686" s="468"/>
      <c r="C686" s="468"/>
      <c r="D686" s="468"/>
      <c r="E686" s="468"/>
      <c r="F686" s="471"/>
      <c r="G686" s="468"/>
      <c r="H686" s="468"/>
      <c r="I686" s="468"/>
      <c r="J686" s="468"/>
      <c r="K686" s="468"/>
      <c r="L686" s="514"/>
      <c r="M686" s="516"/>
      <c r="N686" s="517" t="str">
        <f>IF(B686="联邦快递",""&amp;(MID(F686,1,MIN(FIND({0;1;2;3;4;5;6;7;8;9},F686&amp;"1234567890",1)-1)))&amp;"","")</f>
        <v/>
      </c>
    </row>
    <row r="687" spans="1:14" ht="14.25">
      <c r="A687" s="468"/>
      <c r="B687" s="468"/>
      <c r="C687" s="468"/>
      <c r="D687" s="468"/>
      <c r="E687" s="468"/>
      <c r="F687" s="471"/>
      <c r="G687" s="468"/>
      <c r="H687" s="468"/>
      <c r="I687" s="468"/>
      <c r="J687" s="468"/>
      <c r="K687" s="468"/>
      <c r="L687" s="514"/>
      <c r="M687" s="516"/>
      <c r="N687" s="517" t="str">
        <f>IF(B687="联邦快递",""&amp;(MID(F687,1,MIN(FIND({0;1;2;3;4;5;6;7;8;9},F687&amp;"1234567890",1)-1)))&amp;"","")</f>
        <v/>
      </c>
    </row>
    <row r="688" spans="1:14" ht="14.25">
      <c r="A688" s="468"/>
      <c r="B688" s="468"/>
      <c r="C688" s="468"/>
      <c r="D688" s="468"/>
      <c r="E688" s="468"/>
      <c r="F688" s="471"/>
      <c r="G688" s="468"/>
      <c r="H688" s="468"/>
      <c r="I688" s="468"/>
      <c r="J688" s="468"/>
      <c r="K688" s="468"/>
      <c r="L688" s="514"/>
      <c r="M688" s="516"/>
      <c r="N688" s="517" t="str">
        <f>IF(B688="联邦快递",""&amp;(MID(F688,1,MIN(FIND({0;1;2;3;4;5;6;7;8;9},F688&amp;"1234567890",1)-1)))&amp;"","")</f>
        <v/>
      </c>
    </row>
    <row r="689" spans="1:14" ht="14.25">
      <c r="A689" s="468"/>
      <c r="B689" s="468"/>
      <c r="C689" s="468"/>
      <c r="D689" s="468"/>
      <c r="E689" s="468"/>
      <c r="F689" s="471"/>
      <c r="G689" s="468"/>
      <c r="H689" s="468"/>
      <c r="I689" s="468"/>
      <c r="J689" s="468"/>
      <c r="K689" s="468"/>
      <c r="L689" s="514"/>
      <c r="M689" s="516"/>
      <c r="N689" s="517" t="str">
        <f>IF(B689="联邦快递",""&amp;(MID(F689,1,MIN(FIND({0;1;2;3;4;5;6;7;8;9},F689&amp;"1234567890",1)-1)))&amp;"","")</f>
        <v/>
      </c>
    </row>
    <row r="690" spans="1:14" ht="14.25">
      <c r="A690" s="468"/>
      <c r="B690" s="468"/>
      <c r="C690" s="468"/>
      <c r="D690" s="468"/>
      <c r="E690" s="468"/>
      <c r="F690" s="471"/>
      <c r="G690" s="468"/>
      <c r="H690" s="468"/>
      <c r="I690" s="468"/>
      <c r="J690" s="468"/>
      <c r="K690" s="468"/>
      <c r="L690" s="514"/>
      <c r="M690" s="516"/>
      <c r="N690" s="517" t="str">
        <f>IF(B690="联邦快递",""&amp;(MID(F690,1,MIN(FIND({0;1;2;3;4;5;6;7;8;9},F690&amp;"1234567890",1)-1)))&amp;"","")</f>
        <v/>
      </c>
    </row>
    <row r="691" spans="1:14" ht="14.25">
      <c r="A691" s="468"/>
      <c r="B691" s="468"/>
      <c r="C691" s="468"/>
      <c r="D691" s="468"/>
      <c r="E691" s="468"/>
      <c r="F691" s="471"/>
      <c r="G691" s="468"/>
      <c r="H691" s="468"/>
      <c r="I691" s="468"/>
      <c r="J691" s="468"/>
      <c r="K691" s="468"/>
      <c r="L691" s="514"/>
      <c r="M691" s="516"/>
      <c r="N691" s="517" t="str">
        <f>IF(B691="联邦快递",""&amp;(MID(F691,1,MIN(FIND({0;1;2;3;4;5;6;7;8;9},F691&amp;"1234567890",1)-1)))&amp;"","")</f>
        <v/>
      </c>
    </row>
    <row r="692" spans="1:14" ht="14.25">
      <c r="A692" s="468"/>
      <c r="B692" s="468"/>
      <c r="C692" s="468"/>
      <c r="D692" s="468"/>
      <c r="E692" s="468"/>
      <c r="F692" s="471"/>
      <c r="G692" s="468"/>
      <c r="H692" s="468"/>
      <c r="I692" s="468"/>
      <c r="J692" s="468"/>
      <c r="K692" s="468"/>
      <c r="L692" s="514"/>
      <c r="M692" s="516"/>
      <c r="N692" s="517" t="str">
        <f>IF(B692="联邦快递",""&amp;(MID(F692,1,MIN(FIND({0;1;2;3;4;5;6;7;8;9},F692&amp;"1234567890",1)-1)))&amp;"","")</f>
        <v/>
      </c>
    </row>
    <row r="693" spans="1:14" ht="14.25">
      <c r="A693" s="468"/>
      <c r="B693" s="468"/>
      <c r="C693" s="468"/>
      <c r="D693" s="468"/>
      <c r="E693" s="468"/>
      <c r="F693" s="471"/>
      <c r="G693" s="468"/>
      <c r="H693" s="468"/>
      <c r="I693" s="468"/>
      <c r="J693" s="468"/>
      <c r="K693" s="468"/>
      <c r="L693" s="514"/>
      <c r="M693" s="516"/>
      <c r="N693" s="517" t="str">
        <f>IF(B693="联邦快递",""&amp;(MID(F693,1,MIN(FIND({0;1;2;3;4;5;6;7;8;9},F693&amp;"1234567890",1)-1)))&amp;"","")</f>
        <v/>
      </c>
    </row>
    <row r="694" spans="1:14" ht="14.25">
      <c r="A694" s="468"/>
      <c r="B694" s="468"/>
      <c r="C694" s="468"/>
      <c r="D694" s="468"/>
      <c r="E694" s="468"/>
      <c r="F694" s="471"/>
      <c r="G694" s="468"/>
      <c r="H694" s="468"/>
      <c r="I694" s="468"/>
      <c r="J694" s="468"/>
      <c r="K694" s="468"/>
      <c r="L694" s="514"/>
      <c r="M694" s="516"/>
      <c r="N694" s="517" t="str">
        <f>IF(B694="联邦快递",""&amp;(MID(F694,1,MIN(FIND({0;1;2;3;4;5;6;7;8;9},F694&amp;"1234567890",1)-1)))&amp;"","")</f>
        <v/>
      </c>
    </row>
    <row r="695" spans="1:14" ht="14.25">
      <c r="A695" s="468"/>
      <c r="B695" s="468"/>
      <c r="C695" s="468"/>
      <c r="D695" s="468"/>
      <c r="E695" s="468"/>
      <c r="F695" s="471"/>
      <c r="G695" s="468"/>
      <c r="H695" s="468"/>
      <c r="I695" s="468"/>
      <c r="J695" s="468"/>
      <c r="K695" s="468"/>
      <c r="L695" s="514"/>
      <c r="M695" s="516"/>
      <c r="N695" s="517" t="str">
        <f>IF(B695="联邦快递",""&amp;(MID(F695,1,MIN(FIND({0;1;2;3;4;5;6;7;8;9},F695&amp;"1234567890",1)-1)))&amp;"","")</f>
        <v/>
      </c>
    </row>
    <row r="696" spans="1:14" ht="14.25">
      <c r="A696" s="468"/>
      <c r="B696" s="468"/>
      <c r="C696" s="468"/>
      <c r="D696" s="468"/>
      <c r="E696" s="468"/>
      <c r="F696" s="471"/>
      <c r="G696" s="468"/>
      <c r="H696" s="468"/>
      <c r="I696" s="468"/>
      <c r="J696" s="468"/>
      <c r="K696" s="468"/>
      <c r="L696" s="514"/>
      <c r="M696" s="516"/>
      <c r="N696" s="517" t="str">
        <f>IF(B696="联邦快递",""&amp;(MID(F696,1,MIN(FIND({0;1;2;3;4;5;6;7;8;9},F696&amp;"1234567890",1)-1)))&amp;"","")</f>
        <v/>
      </c>
    </row>
    <row r="697" spans="1:14" ht="14.25">
      <c r="A697" s="468"/>
      <c r="B697" s="468"/>
      <c r="C697" s="468"/>
      <c r="D697" s="468"/>
      <c r="E697" s="468"/>
      <c r="F697" s="471"/>
      <c r="G697" s="468"/>
      <c r="H697" s="468"/>
      <c r="I697" s="468"/>
      <c r="J697" s="468"/>
      <c r="K697" s="468"/>
      <c r="L697" s="514"/>
      <c r="M697" s="516"/>
      <c r="N697" s="517" t="str">
        <f>IF(B697="联邦快递",""&amp;(MID(F697,1,MIN(FIND({0;1;2;3;4;5;6;7;8;9},F697&amp;"1234567890",1)-1)))&amp;"","")</f>
        <v/>
      </c>
    </row>
    <row r="698" spans="1:14" ht="14.25">
      <c r="A698" s="468"/>
      <c r="B698" s="468"/>
      <c r="C698" s="468"/>
      <c r="D698" s="468"/>
      <c r="E698" s="468"/>
      <c r="F698" s="471"/>
      <c r="G698" s="468"/>
      <c r="H698" s="468"/>
      <c r="I698" s="468"/>
      <c r="J698" s="468"/>
      <c r="K698" s="468"/>
      <c r="L698" s="514"/>
      <c r="M698" s="516"/>
      <c r="N698" s="517" t="str">
        <f>IF(B698="联邦快递",""&amp;(MID(F698,1,MIN(FIND({0;1;2;3;4;5;6;7;8;9},F698&amp;"1234567890",1)-1)))&amp;"","")</f>
        <v/>
      </c>
    </row>
    <row r="699" spans="1:14" ht="14.25">
      <c r="A699" s="468"/>
      <c r="B699" s="468"/>
      <c r="C699" s="468"/>
      <c r="D699" s="468"/>
      <c r="E699" s="468"/>
      <c r="F699" s="471"/>
      <c r="G699" s="468"/>
      <c r="H699" s="468"/>
      <c r="I699" s="468"/>
      <c r="J699" s="468"/>
      <c r="K699" s="468"/>
      <c r="L699" s="514"/>
      <c r="M699" s="516"/>
      <c r="N699" s="517" t="str">
        <f>IF(B699="联邦快递",""&amp;(MID(F699,1,MIN(FIND({0;1;2;3;4;5;6;7;8;9},F699&amp;"1234567890",1)-1)))&amp;"","")</f>
        <v/>
      </c>
    </row>
    <row r="700" spans="1:14" ht="14.25">
      <c r="A700" s="468"/>
      <c r="B700" s="468"/>
      <c r="C700" s="468"/>
      <c r="D700" s="468"/>
      <c r="E700" s="468"/>
      <c r="F700" s="471"/>
      <c r="G700" s="468"/>
      <c r="H700" s="468"/>
      <c r="I700" s="468"/>
      <c r="J700" s="468"/>
      <c r="K700" s="468"/>
      <c r="L700" s="514"/>
      <c r="M700" s="516"/>
      <c r="N700" s="517" t="str">
        <f>IF(B700="联邦快递",""&amp;(MID(F700,1,MIN(FIND({0;1;2;3;4;5;6;7;8;9},F700&amp;"1234567890",1)-1)))&amp;"","")</f>
        <v/>
      </c>
    </row>
    <row r="701" spans="1:14" ht="14.25">
      <c r="A701" s="468"/>
      <c r="B701" s="468"/>
      <c r="C701" s="468"/>
      <c r="D701" s="468"/>
      <c r="E701" s="468"/>
      <c r="F701" s="471"/>
      <c r="G701" s="468"/>
      <c r="H701" s="468"/>
      <c r="I701" s="468"/>
      <c r="J701" s="468"/>
      <c r="K701" s="468"/>
      <c r="L701" s="514"/>
      <c r="M701" s="516"/>
      <c r="N701" s="517" t="str">
        <f>IF(B701="联邦快递",""&amp;(MID(F701,1,MIN(FIND({0;1;2;3;4;5;6;7;8;9},F701&amp;"1234567890",1)-1)))&amp;"","")</f>
        <v/>
      </c>
    </row>
    <row r="702" spans="1:14" ht="14.25">
      <c r="A702" s="468"/>
      <c r="B702" s="468"/>
      <c r="C702" s="468"/>
      <c r="D702" s="468"/>
      <c r="E702" s="468"/>
      <c r="F702" s="471"/>
      <c r="G702" s="468"/>
      <c r="H702" s="468"/>
      <c r="I702" s="468"/>
      <c r="J702" s="468"/>
      <c r="K702" s="468"/>
      <c r="L702" s="514"/>
      <c r="M702" s="516"/>
      <c r="N702" s="517" t="str">
        <f>IF(B702="联邦快递",""&amp;(MID(F702,1,MIN(FIND({0;1;2;3;4;5;6;7;8;9},F702&amp;"1234567890",1)-1)))&amp;"","")</f>
        <v/>
      </c>
    </row>
    <row r="703" spans="1:14" ht="14.25">
      <c r="A703" s="468"/>
      <c r="B703" s="468"/>
      <c r="C703" s="468"/>
      <c r="D703" s="468"/>
      <c r="E703" s="468"/>
      <c r="F703" s="471"/>
      <c r="G703" s="468"/>
      <c r="H703" s="468"/>
      <c r="I703" s="468"/>
      <c r="J703" s="468"/>
      <c r="K703" s="468"/>
      <c r="L703" s="514"/>
      <c r="M703" s="516"/>
      <c r="N703" s="517" t="str">
        <f>IF(B703="联邦快递",""&amp;(MID(F703,1,MIN(FIND({0;1;2;3;4;5;6;7;8;9},F703&amp;"1234567890",1)-1)))&amp;"","")</f>
        <v/>
      </c>
    </row>
    <row r="704" spans="1:14" ht="14.25">
      <c r="A704" s="468"/>
      <c r="B704" s="468"/>
      <c r="C704" s="468"/>
      <c r="D704" s="468"/>
      <c r="E704" s="468"/>
      <c r="F704" s="471"/>
      <c r="G704" s="468"/>
      <c r="H704" s="468"/>
      <c r="I704" s="468"/>
      <c r="J704" s="468"/>
      <c r="K704" s="468"/>
      <c r="L704" s="514"/>
      <c r="M704" s="516"/>
      <c r="N704" s="517" t="str">
        <f>IF(B704="联邦快递",""&amp;(MID(F704,1,MIN(FIND({0;1;2;3;4;5;6;7;8;9},F704&amp;"1234567890",1)-1)))&amp;"","")</f>
        <v/>
      </c>
    </row>
    <row r="705" spans="1:14" ht="14.25">
      <c r="A705" s="468"/>
      <c r="B705" s="468"/>
      <c r="C705" s="468"/>
      <c r="D705" s="468"/>
      <c r="E705" s="468"/>
      <c r="F705" s="471"/>
      <c r="G705" s="468"/>
      <c r="H705" s="468"/>
      <c r="I705" s="468"/>
      <c r="J705" s="468"/>
      <c r="K705" s="468"/>
      <c r="L705" s="514"/>
      <c r="M705" s="516"/>
      <c r="N705" s="517" t="str">
        <f>IF(B705="联邦快递",""&amp;(MID(F705,1,MIN(FIND({0;1;2;3;4;5;6;7;8;9},F705&amp;"1234567890",1)-1)))&amp;"","")</f>
        <v/>
      </c>
    </row>
    <row r="706" spans="1:14" ht="14.25">
      <c r="A706" s="468"/>
      <c r="B706" s="468"/>
      <c r="C706" s="468"/>
      <c r="D706" s="468"/>
      <c r="E706" s="468"/>
      <c r="F706" s="471"/>
      <c r="G706" s="468"/>
      <c r="H706" s="468"/>
      <c r="I706" s="468"/>
      <c r="J706" s="468"/>
      <c r="K706" s="468"/>
      <c r="L706" s="514"/>
      <c r="M706" s="516"/>
      <c r="N706" s="517" t="str">
        <f>IF(B706="联邦快递",""&amp;(MID(F706,1,MIN(FIND({0;1;2;3;4;5;6;7;8;9},F706&amp;"1234567890",1)-1)))&amp;"","")</f>
        <v/>
      </c>
    </row>
    <row r="707" spans="1:14" ht="14.25">
      <c r="A707" s="468"/>
      <c r="B707" s="468"/>
      <c r="C707" s="468"/>
      <c r="D707" s="468"/>
      <c r="E707" s="468"/>
      <c r="F707" s="471"/>
      <c r="G707" s="468"/>
      <c r="H707" s="468"/>
      <c r="I707" s="468"/>
      <c r="J707" s="468"/>
      <c r="K707" s="468"/>
      <c r="L707" s="514"/>
      <c r="M707" s="516"/>
      <c r="N707" s="517" t="str">
        <f>IF(B707="联邦快递",""&amp;(MID(F707,1,MIN(FIND({0;1;2;3;4;5;6;7;8;9},F707&amp;"1234567890",1)-1)))&amp;"","")</f>
        <v/>
      </c>
    </row>
    <row r="708" spans="1:14" ht="14.25">
      <c r="A708" s="468"/>
      <c r="B708" s="468"/>
      <c r="C708" s="468"/>
      <c r="D708" s="468"/>
      <c r="E708" s="468"/>
      <c r="F708" s="471"/>
      <c r="G708" s="468"/>
      <c r="H708" s="468"/>
      <c r="I708" s="468"/>
      <c r="J708" s="468"/>
      <c r="K708" s="468"/>
      <c r="L708" s="514"/>
      <c r="M708" s="516"/>
      <c r="N708" s="517" t="str">
        <f>IF(B708="联邦快递",""&amp;(MID(F708,1,MIN(FIND({0;1;2;3;4;5;6;7;8;9},F708&amp;"1234567890",1)-1)))&amp;"","")</f>
        <v/>
      </c>
    </row>
    <row r="709" spans="1:14" ht="14.25">
      <c r="A709" s="468"/>
      <c r="B709" s="468"/>
      <c r="C709" s="468"/>
      <c r="D709" s="468"/>
      <c r="E709" s="468"/>
      <c r="F709" s="471"/>
      <c r="G709" s="468"/>
      <c r="H709" s="468"/>
      <c r="I709" s="468"/>
      <c r="J709" s="468"/>
      <c r="K709" s="468"/>
      <c r="L709" s="514"/>
      <c r="M709" s="516"/>
      <c r="N709" s="517" t="str">
        <f>IF(B709="联邦快递",""&amp;(MID(F709,1,MIN(FIND({0;1;2;3;4;5;6;7;8;9},F709&amp;"1234567890",1)-1)))&amp;"","")</f>
        <v/>
      </c>
    </row>
    <row r="710" spans="1:14" ht="14.25">
      <c r="A710" s="468"/>
      <c r="B710" s="468"/>
      <c r="C710" s="468"/>
      <c r="D710" s="468"/>
      <c r="E710" s="468"/>
      <c r="F710" s="471"/>
      <c r="G710" s="468"/>
      <c r="H710" s="468"/>
      <c r="I710" s="468"/>
      <c r="J710" s="468"/>
      <c r="K710" s="468"/>
      <c r="L710" s="514"/>
      <c r="M710" s="516"/>
      <c r="N710" s="517" t="str">
        <f>IF(B710="联邦快递",""&amp;(MID(F710,1,MIN(FIND({0;1;2;3;4;5;6;7;8;9},F710&amp;"1234567890",1)-1)))&amp;"","")</f>
        <v/>
      </c>
    </row>
    <row r="711" spans="1:14" ht="14.25">
      <c r="A711" s="468"/>
      <c r="B711" s="468"/>
      <c r="C711" s="468"/>
      <c r="D711" s="468"/>
      <c r="E711" s="468"/>
      <c r="F711" s="471"/>
      <c r="G711" s="468"/>
      <c r="H711" s="468"/>
      <c r="I711" s="468"/>
      <c r="J711" s="468"/>
      <c r="K711" s="468"/>
      <c r="L711" s="514"/>
      <c r="M711" s="516"/>
      <c r="N711" s="517" t="str">
        <f>IF(B711="联邦快递",""&amp;(MID(F711,1,MIN(FIND({0;1;2;3;4;5;6;7;8;9},F711&amp;"1234567890",1)-1)))&amp;"","")</f>
        <v/>
      </c>
    </row>
    <row r="712" spans="1:14" ht="14.25">
      <c r="A712" s="468"/>
      <c r="B712" s="468"/>
      <c r="C712" s="468"/>
      <c r="D712" s="468"/>
      <c r="E712" s="468"/>
      <c r="F712" s="471"/>
      <c r="G712" s="468"/>
      <c r="H712" s="468"/>
      <c r="I712" s="468"/>
      <c r="J712" s="468"/>
      <c r="K712" s="468"/>
      <c r="L712" s="514"/>
      <c r="M712" s="516"/>
      <c r="N712" s="517" t="str">
        <f>IF(B712="联邦快递",""&amp;(MID(F712,1,MIN(FIND({0;1;2;3;4;5;6;7;8;9},F712&amp;"1234567890",1)-1)))&amp;"","")</f>
        <v/>
      </c>
    </row>
    <row r="713" spans="1:14" ht="14.25">
      <c r="A713" s="468"/>
      <c r="B713" s="468"/>
      <c r="C713" s="468"/>
      <c r="D713" s="468"/>
      <c r="E713" s="468"/>
      <c r="F713" s="471"/>
      <c r="G713" s="468"/>
      <c r="H713" s="468"/>
      <c r="I713" s="468"/>
      <c r="J713" s="468"/>
      <c r="K713" s="468"/>
      <c r="L713" s="514"/>
      <c r="M713" s="516"/>
      <c r="N713" s="517" t="str">
        <f>IF(B713="联邦快递",""&amp;(MID(F713,1,MIN(FIND({0;1;2;3;4;5;6;7;8;9},F713&amp;"1234567890",1)-1)))&amp;"","")</f>
        <v/>
      </c>
    </row>
    <row r="714" spans="1:14" ht="14.25">
      <c r="A714" s="468"/>
      <c r="B714" s="468"/>
      <c r="C714" s="468"/>
      <c r="D714" s="468"/>
      <c r="E714" s="468"/>
      <c r="F714" s="471"/>
      <c r="G714" s="468"/>
      <c r="H714" s="468"/>
      <c r="I714" s="468"/>
      <c r="J714" s="468"/>
      <c r="K714" s="468"/>
      <c r="L714" s="514"/>
      <c r="M714" s="516"/>
      <c r="N714" s="517" t="str">
        <f>IF(B714="联邦快递",""&amp;(MID(F714,1,MIN(FIND({0;1;2;3;4;5;6;7;8;9},F714&amp;"1234567890",1)-1)))&amp;"","")</f>
        <v/>
      </c>
    </row>
    <row r="715" spans="1:14" ht="14.25">
      <c r="A715" s="468"/>
      <c r="B715" s="468"/>
      <c r="C715" s="468"/>
      <c r="D715" s="468"/>
      <c r="E715" s="468"/>
      <c r="F715" s="471"/>
      <c r="G715" s="468"/>
      <c r="H715" s="468"/>
      <c r="I715" s="468"/>
      <c r="J715" s="468"/>
      <c r="K715" s="468"/>
      <c r="L715" s="514"/>
      <c r="M715" s="516"/>
      <c r="N715" s="517" t="str">
        <f>IF(B715="联邦快递",""&amp;(MID(F715,1,MIN(FIND({0;1;2;3;4;5;6;7;8;9},F715&amp;"1234567890",1)-1)))&amp;"","")</f>
        <v/>
      </c>
    </row>
    <row r="716" spans="1:14" ht="14.25">
      <c r="A716" s="468"/>
      <c r="B716" s="468"/>
      <c r="C716" s="468"/>
      <c r="D716" s="468"/>
      <c r="E716" s="468"/>
      <c r="F716" s="471"/>
      <c r="G716" s="468"/>
      <c r="H716" s="468"/>
      <c r="I716" s="468"/>
      <c r="J716" s="468"/>
      <c r="K716" s="468"/>
      <c r="L716" s="514"/>
      <c r="M716" s="516"/>
      <c r="N716" s="517" t="str">
        <f>IF(B716="联邦快递",""&amp;(MID(F716,1,MIN(FIND({0;1;2;3;4;5;6;7;8;9},F716&amp;"1234567890",1)-1)))&amp;"","")</f>
        <v/>
      </c>
    </row>
    <row r="717" spans="1:14" ht="14.25">
      <c r="A717" s="468"/>
      <c r="B717" s="468"/>
      <c r="C717" s="468"/>
      <c r="D717" s="468"/>
      <c r="E717" s="468"/>
      <c r="F717" s="471"/>
      <c r="G717" s="468"/>
      <c r="H717" s="468"/>
      <c r="I717" s="468"/>
      <c r="J717" s="468"/>
      <c r="K717" s="468"/>
      <c r="L717" s="514"/>
      <c r="M717" s="516"/>
      <c r="N717" s="517" t="str">
        <f>IF(B717="联邦快递",""&amp;(MID(F717,1,MIN(FIND({0;1;2;3;4;5;6;7;8;9},F717&amp;"1234567890",1)-1)))&amp;"","")</f>
        <v/>
      </c>
    </row>
    <row r="718" spans="1:14" ht="14.25">
      <c r="A718" s="468"/>
      <c r="B718" s="468"/>
      <c r="C718" s="468"/>
      <c r="D718" s="468"/>
      <c r="E718" s="468"/>
      <c r="F718" s="471"/>
      <c r="G718" s="468"/>
      <c r="H718" s="468"/>
      <c r="I718" s="468"/>
      <c r="J718" s="468"/>
      <c r="K718" s="468"/>
      <c r="L718" s="514"/>
      <c r="M718" s="516"/>
      <c r="N718" s="517" t="str">
        <f>IF(B718="联邦快递",""&amp;(MID(F718,1,MIN(FIND({0;1;2;3;4;5;6;7;8;9},F718&amp;"1234567890",1)-1)))&amp;"","")</f>
        <v/>
      </c>
    </row>
    <row r="719" spans="1:14" ht="14.25">
      <c r="A719" s="468"/>
      <c r="B719" s="468"/>
      <c r="C719" s="468"/>
      <c r="D719" s="468"/>
      <c r="E719" s="468"/>
      <c r="F719" s="471"/>
      <c r="G719" s="468"/>
      <c r="H719" s="468"/>
      <c r="I719" s="468"/>
      <c r="J719" s="468"/>
      <c r="K719" s="468"/>
      <c r="L719" s="514"/>
      <c r="M719" s="516"/>
      <c r="N719" s="517" t="str">
        <f>IF(B719="联邦快递",""&amp;(MID(F719,1,MIN(FIND({0;1;2;3;4;5;6;7;8;9},F719&amp;"1234567890",1)-1)))&amp;"","")</f>
        <v/>
      </c>
    </row>
    <row r="720" spans="1:14" ht="14.25">
      <c r="A720" s="468"/>
      <c r="B720" s="468"/>
      <c r="C720" s="468"/>
      <c r="D720" s="468"/>
      <c r="E720" s="468"/>
      <c r="F720" s="471"/>
      <c r="G720" s="468"/>
      <c r="H720" s="468"/>
      <c r="I720" s="468"/>
      <c r="J720" s="468"/>
      <c r="K720" s="468"/>
      <c r="L720" s="514"/>
      <c r="M720" s="516"/>
      <c r="N720" s="517" t="str">
        <f>IF(B720="联邦快递",""&amp;(MID(F720,1,MIN(FIND({0;1;2;3;4;5;6;7;8;9},F720&amp;"1234567890",1)-1)))&amp;"","")</f>
        <v/>
      </c>
    </row>
    <row r="721" spans="1:14" ht="14.25">
      <c r="A721" s="468"/>
      <c r="B721" s="468"/>
      <c r="C721" s="468"/>
      <c r="D721" s="468"/>
      <c r="E721" s="468"/>
      <c r="F721" s="471"/>
      <c r="G721" s="468"/>
      <c r="H721" s="468"/>
      <c r="I721" s="468"/>
      <c r="J721" s="468"/>
      <c r="K721" s="468"/>
      <c r="L721" s="514"/>
      <c r="M721" s="516"/>
      <c r="N721" s="517" t="str">
        <f>IF(B721="联邦快递",""&amp;(MID(F721,1,MIN(FIND({0;1;2;3;4;5;6;7;8;9},F721&amp;"1234567890",1)-1)))&amp;"","")</f>
        <v/>
      </c>
    </row>
    <row r="722" spans="1:14" ht="14.25">
      <c r="A722" s="468"/>
      <c r="B722" s="468"/>
      <c r="C722" s="468"/>
      <c r="D722" s="468"/>
      <c r="E722" s="468"/>
      <c r="F722" s="471"/>
      <c r="G722" s="468"/>
      <c r="H722" s="468"/>
      <c r="I722" s="468"/>
      <c r="J722" s="468"/>
      <c r="K722" s="468"/>
      <c r="L722" s="514"/>
      <c r="M722" s="516"/>
      <c r="N722" s="517" t="str">
        <f>IF(B722="联邦快递",""&amp;(MID(F722,1,MIN(FIND({0;1;2;3;4;5;6;7;8;9},F722&amp;"1234567890",1)-1)))&amp;"","")</f>
        <v/>
      </c>
    </row>
    <row r="723" spans="1:14" ht="14.25">
      <c r="A723" s="468"/>
      <c r="B723" s="468"/>
      <c r="C723" s="468"/>
      <c r="D723" s="468"/>
      <c r="E723" s="468"/>
      <c r="F723" s="471"/>
      <c r="G723" s="468"/>
      <c r="H723" s="468"/>
      <c r="I723" s="468"/>
      <c r="J723" s="468"/>
      <c r="K723" s="468"/>
      <c r="L723" s="514"/>
      <c r="M723" s="516"/>
      <c r="N723" s="517" t="str">
        <f>IF(B723="联邦快递",""&amp;(MID(F723,1,MIN(FIND({0;1;2;3;4;5;6;7;8;9},F723&amp;"1234567890",1)-1)))&amp;"","")</f>
        <v/>
      </c>
    </row>
    <row r="724" spans="1:14" ht="14.25">
      <c r="A724" s="468"/>
      <c r="B724" s="468"/>
      <c r="C724" s="468"/>
      <c r="D724" s="468"/>
      <c r="E724" s="468"/>
      <c r="F724" s="471"/>
      <c r="G724" s="468"/>
      <c r="H724" s="468"/>
      <c r="I724" s="468"/>
      <c r="J724" s="468"/>
      <c r="K724" s="468"/>
      <c r="L724" s="514"/>
      <c r="M724" s="516"/>
      <c r="N724" s="517" t="str">
        <f>IF(B724="联邦快递",""&amp;(MID(F724,1,MIN(FIND({0;1;2;3;4;5;6;7;8;9},F724&amp;"1234567890",1)-1)))&amp;"","")</f>
        <v/>
      </c>
    </row>
    <row r="725" spans="1:14" ht="14.25">
      <c r="A725" s="468"/>
      <c r="B725" s="468"/>
      <c r="C725" s="468"/>
      <c r="D725" s="468"/>
      <c r="E725" s="468"/>
      <c r="F725" s="471"/>
      <c r="G725" s="468"/>
      <c r="H725" s="468"/>
      <c r="I725" s="468"/>
      <c r="J725" s="468"/>
      <c r="K725" s="468"/>
      <c r="L725" s="514"/>
      <c r="M725" s="516"/>
      <c r="N725" s="517" t="str">
        <f>IF(B725="联邦快递",""&amp;(MID(F725,1,MIN(FIND({0;1;2;3;4;5;6;7;8;9},F725&amp;"1234567890",1)-1)))&amp;"","")</f>
        <v/>
      </c>
    </row>
    <row r="726" spans="1:14" ht="14.25">
      <c r="A726" s="468"/>
      <c r="B726" s="468"/>
      <c r="C726" s="468"/>
      <c r="D726" s="468"/>
      <c r="E726" s="468"/>
      <c r="F726" s="471"/>
      <c r="G726" s="468"/>
      <c r="H726" s="468"/>
      <c r="I726" s="468"/>
      <c r="J726" s="468"/>
      <c r="K726" s="468"/>
      <c r="L726" s="514"/>
      <c r="M726" s="516"/>
      <c r="N726" s="517" t="str">
        <f>IF(B726="联邦快递",""&amp;(MID(F726,1,MIN(FIND({0;1;2;3;4;5;6;7;8;9},F726&amp;"1234567890",1)-1)))&amp;"","")</f>
        <v/>
      </c>
    </row>
    <row r="727" spans="1:14" ht="14.25">
      <c r="A727" s="468"/>
      <c r="B727" s="468"/>
      <c r="C727" s="468"/>
      <c r="D727" s="468"/>
      <c r="E727" s="468"/>
      <c r="F727" s="471"/>
      <c r="G727" s="468"/>
      <c r="H727" s="468"/>
      <c r="I727" s="468"/>
      <c r="J727" s="468"/>
      <c r="K727" s="468"/>
      <c r="L727" s="514"/>
      <c r="M727" s="516"/>
      <c r="N727" s="517" t="str">
        <f>IF(B727="联邦快递",""&amp;(MID(F727,1,MIN(FIND({0;1;2;3;4;5;6;7;8;9},F727&amp;"1234567890",1)-1)))&amp;"","")</f>
        <v/>
      </c>
    </row>
    <row r="728" spans="1:14" ht="14.25">
      <c r="A728" s="468"/>
      <c r="B728" s="468"/>
      <c r="C728" s="468"/>
      <c r="D728" s="468"/>
      <c r="E728" s="468"/>
      <c r="F728" s="471"/>
      <c r="G728" s="468"/>
      <c r="H728" s="468"/>
      <c r="I728" s="468"/>
      <c r="J728" s="468"/>
      <c r="K728" s="468"/>
      <c r="L728" s="514"/>
      <c r="M728" s="516"/>
      <c r="N728" s="517" t="str">
        <f>IF(B728="联邦快递",""&amp;(MID(F728,1,MIN(FIND({0;1;2;3;4;5;6;7;8;9},F728&amp;"1234567890",1)-1)))&amp;"","")</f>
        <v/>
      </c>
    </row>
    <row r="729" spans="1:14" ht="14.25">
      <c r="A729" s="468"/>
      <c r="B729" s="468"/>
      <c r="C729" s="468"/>
      <c r="D729" s="468"/>
      <c r="E729" s="468"/>
      <c r="F729" s="471"/>
      <c r="G729" s="468"/>
      <c r="H729" s="468"/>
      <c r="I729" s="468"/>
      <c r="J729" s="468"/>
      <c r="K729" s="468"/>
      <c r="L729" s="514"/>
      <c r="M729" s="516"/>
      <c r="N729" s="517" t="str">
        <f>IF(B729="联邦快递",""&amp;(MID(F729,1,MIN(FIND({0;1;2;3;4;5;6;7;8;9},F729&amp;"1234567890",1)-1)))&amp;"","")</f>
        <v/>
      </c>
    </row>
    <row r="730" spans="1:14" ht="14.25">
      <c r="A730" s="468"/>
      <c r="B730" s="468"/>
      <c r="C730" s="468"/>
      <c r="D730" s="468"/>
      <c r="E730" s="468"/>
      <c r="F730" s="471"/>
      <c r="G730" s="468"/>
      <c r="H730" s="468"/>
      <c r="I730" s="468"/>
      <c r="J730" s="468"/>
      <c r="K730" s="468"/>
      <c r="L730" s="514"/>
      <c r="M730" s="516"/>
      <c r="N730" s="517" t="str">
        <f>IF(B730="联邦快递",""&amp;(MID(F730,1,MIN(FIND({0;1;2;3;4;5;6;7;8;9},F730&amp;"1234567890",1)-1)))&amp;"","")</f>
        <v/>
      </c>
    </row>
    <row r="731" spans="1:14" ht="14.25">
      <c r="A731" s="468"/>
      <c r="B731" s="468"/>
      <c r="C731" s="468"/>
      <c r="D731" s="468"/>
      <c r="E731" s="468"/>
      <c r="F731" s="471"/>
      <c r="G731" s="468"/>
      <c r="H731" s="468"/>
      <c r="I731" s="468"/>
      <c r="J731" s="468"/>
      <c r="K731" s="468"/>
      <c r="L731" s="514"/>
      <c r="M731" s="516"/>
      <c r="N731" s="517" t="str">
        <f>IF(B731="联邦快递",""&amp;(MID(F731,1,MIN(FIND({0;1;2;3;4;5;6;7;8;9},F731&amp;"1234567890",1)-1)))&amp;"","")</f>
        <v/>
      </c>
    </row>
    <row r="732" spans="1:14" ht="14.25">
      <c r="A732" s="468"/>
      <c r="B732" s="468"/>
      <c r="C732" s="468"/>
      <c r="D732" s="468"/>
      <c r="E732" s="468"/>
      <c r="F732" s="471"/>
      <c r="G732" s="468"/>
      <c r="H732" s="468"/>
      <c r="I732" s="468"/>
      <c r="J732" s="468"/>
      <c r="K732" s="468"/>
      <c r="L732" s="514"/>
      <c r="M732" s="516"/>
      <c r="N732" s="517" t="str">
        <f>IF(B732="联邦快递",""&amp;(MID(F732,1,MIN(FIND({0;1;2;3;4;5;6;7;8;9},F732&amp;"1234567890",1)-1)))&amp;"","")</f>
        <v/>
      </c>
    </row>
    <row r="733" spans="1:14" ht="14.25">
      <c r="A733" s="468"/>
      <c r="B733" s="468"/>
      <c r="C733" s="468"/>
      <c r="D733" s="468"/>
      <c r="E733" s="468"/>
      <c r="F733" s="471"/>
      <c r="G733" s="468"/>
      <c r="H733" s="468"/>
      <c r="I733" s="468"/>
      <c r="J733" s="468"/>
      <c r="K733" s="468"/>
      <c r="L733" s="514"/>
      <c r="M733" s="516"/>
      <c r="N733" s="517" t="str">
        <f>IF(B733="联邦快递",""&amp;(MID(F733,1,MIN(FIND({0;1;2;3;4;5;6;7;8;9},F733&amp;"1234567890",1)-1)))&amp;"","")</f>
        <v/>
      </c>
    </row>
    <row r="734" spans="1:14" ht="14.25">
      <c r="A734" s="468"/>
      <c r="B734" s="468"/>
      <c r="C734" s="468"/>
      <c r="D734" s="468"/>
      <c r="E734" s="468"/>
      <c r="F734" s="471"/>
      <c r="G734" s="468"/>
      <c r="H734" s="468"/>
      <c r="I734" s="468"/>
      <c r="J734" s="468"/>
      <c r="K734" s="468"/>
      <c r="L734" s="514"/>
      <c r="M734" s="516"/>
      <c r="N734" s="517" t="str">
        <f>IF(B734="联邦快递",""&amp;(MID(F734,1,MIN(FIND({0;1;2;3;4;5;6;7;8;9},F734&amp;"1234567890",1)-1)))&amp;"","")</f>
        <v/>
      </c>
    </row>
    <row r="735" spans="1:14" ht="14.25">
      <c r="A735" s="468"/>
      <c r="B735" s="468"/>
      <c r="C735" s="468"/>
      <c r="D735" s="468"/>
      <c r="E735" s="468"/>
      <c r="F735" s="471"/>
      <c r="G735" s="468"/>
      <c r="H735" s="468"/>
      <c r="I735" s="468"/>
      <c r="J735" s="468"/>
      <c r="K735" s="468"/>
      <c r="L735" s="514"/>
      <c r="M735" s="516"/>
      <c r="N735" s="517" t="str">
        <f>IF(B735="联邦快递",""&amp;(MID(F735,1,MIN(FIND({0;1;2;3;4;5;6;7;8;9},F735&amp;"1234567890",1)-1)))&amp;"","")</f>
        <v/>
      </c>
    </row>
    <row r="736" spans="1:14" ht="14.25">
      <c r="A736" s="468"/>
      <c r="B736" s="468"/>
      <c r="C736" s="468"/>
      <c r="D736" s="468"/>
      <c r="E736" s="468"/>
      <c r="F736" s="471"/>
      <c r="G736" s="468"/>
      <c r="H736" s="468"/>
      <c r="I736" s="468"/>
      <c r="J736" s="468"/>
      <c r="K736" s="468"/>
      <c r="L736" s="514"/>
      <c r="M736" s="516"/>
      <c r="N736" s="517" t="str">
        <f>IF(B736="联邦快递",""&amp;(MID(F736,1,MIN(FIND({0;1;2;3;4;5;6;7;8;9},F736&amp;"1234567890",1)-1)))&amp;"","")</f>
        <v/>
      </c>
    </row>
    <row r="737" spans="1:14" ht="14.25">
      <c r="A737" s="468"/>
      <c r="B737" s="468"/>
      <c r="C737" s="468"/>
      <c r="D737" s="468"/>
      <c r="E737" s="468"/>
      <c r="F737" s="471"/>
      <c r="G737" s="468"/>
      <c r="H737" s="468"/>
      <c r="I737" s="468"/>
      <c r="J737" s="468"/>
      <c r="K737" s="468"/>
      <c r="L737" s="514"/>
      <c r="M737" s="516"/>
      <c r="N737" s="517" t="str">
        <f>IF(B737="联邦快递",""&amp;(MID(F737,1,MIN(FIND({0;1;2;3;4;5;6;7;8;9},F737&amp;"1234567890",1)-1)))&amp;"","")</f>
        <v/>
      </c>
    </row>
    <row r="738" spans="1:14" ht="14.25">
      <c r="A738" s="468"/>
      <c r="B738" s="468"/>
      <c r="C738" s="468"/>
      <c r="D738" s="468"/>
      <c r="E738" s="468"/>
      <c r="F738" s="471"/>
      <c r="G738" s="468"/>
      <c r="H738" s="468"/>
      <c r="I738" s="468"/>
      <c r="J738" s="468"/>
      <c r="K738" s="468"/>
      <c r="L738" s="514"/>
      <c r="M738" s="516"/>
      <c r="N738" s="517" t="str">
        <f>IF(B738="联邦快递",""&amp;(MID(F738,1,MIN(FIND({0;1;2;3;4;5;6;7;8;9},F738&amp;"1234567890",1)-1)))&amp;"","")</f>
        <v/>
      </c>
    </row>
    <row r="739" spans="1:14" ht="14.25">
      <c r="A739" s="468"/>
      <c r="B739" s="468"/>
      <c r="C739" s="468"/>
      <c r="D739" s="468"/>
      <c r="E739" s="468"/>
      <c r="F739" s="471"/>
      <c r="G739" s="468"/>
      <c r="H739" s="468"/>
      <c r="I739" s="468"/>
      <c r="J739" s="468"/>
      <c r="K739" s="468"/>
      <c r="L739" s="514"/>
      <c r="M739" s="516"/>
      <c r="N739" s="517" t="str">
        <f>IF(B739="联邦快递",""&amp;(MID(F739,1,MIN(FIND({0;1;2;3;4;5;6;7;8;9},F739&amp;"1234567890",1)-1)))&amp;"","")</f>
        <v/>
      </c>
    </row>
    <row r="740" spans="1:14" ht="14.25">
      <c r="A740" s="468"/>
      <c r="B740" s="468"/>
      <c r="C740" s="468"/>
      <c r="D740" s="468"/>
      <c r="E740" s="468"/>
      <c r="F740" s="471"/>
      <c r="G740" s="468"/>
      <c r="H740" s="468"/>
      <c r="I740" s="468"/>
      <c r="J740" s="468"/>
      <c r="K740" s="468"/>
      <c r="L740" s="514"/>
      <c r="M740" s="516"/>
      <c r="N740" s="517" t="str">
        <f>IF(B740="联邦快递",""&amp;(MID(F740,1,MIN(FIND({0;1;2;3;4;5;6;7;8;9},F740&amp;"1234567890",1)-1)))&amp;"","")</f>
        <v/>
      </c>
    </row>
    <row r="741" spans="1:14" ht="14.25">
      <c r="A741" s="468"/>
      <c r="B741" s="468"/>
      <c r="C741" s="468"/>
      <c r="D741" s="468"/>
      <c r="E741" s="468"/>
      <c r="F741" s="471"/>
      <c r="G741" s="468"/>
      <c r="H741" s="468"/>
      <c r="I741" s="468"/>
      <c r="J741" s="468"/>
      <c r="K741" s="468"/>
      <c r="L741" s="514"/>
      <c r="M741" s="516"/>
      <c r="N741" s="517" t="str">
        <f>IF(B741="联邦快递",""&amp;(MID(F741,1,MIN(FIND({0;1;2;3;4;5;6;7;8;9},F741&amp;"1234567890",1)-1)))&amp;"","")</f>
        <v/>
      </c>
    </row>
    <row r="742" spans="1:14" ht="14.25">
      <c r="A742" s="468"/>
      <c r="B742" s="468"/>
      <c r="C742" s="468"/>
      <c r="D742" s="468"/>
      <c r="E742" s="468"/>
      <c r="F742" s="471"/>
      <c r="G742" s="468"/>
      <c r="H742" s="468"/>
      <c r="I742" s="468"/>
      <c r="J742" s="468"/>
      <c r="K742" s="468"/>
      <c r="L742" s="514"/>
      <c r="M742" s="516"/>
      <c r="N742" s="517" t="str">
        <f>IF(B742="联邦快递",""&amp;(MID(F742,1,MIN(FIND({0;1;2;3;4;5;6;7;8;9},F742&amp;"1234567890",1)-1)))&amp;"","")</f>
        <v/>
      </c>
    </row>
    <row r="743" spans="1:14" ht="14.25">
      <c r="A743" s="468"/>
      <c r="B743" s="468"/>
      <c r="C743" s="468"/>
      <c r="D743" s="468"/>
      <c r="E743" s="468"/>
      <c r="F743" s="471"/>
      <c r="G743" s="468"/>
      <c r="H743" s="468"/>
      <c r="I743" s="468"/>
      <c r="J743" s="468"/>
      <c r="K743" s="468"/>
      <c r="L743" s="514"/>
      <c r="M743" s="516"/>
      <c r="N743" s="517" t="str">
        <f>IF(B743="联邦快递",""&amp;(MID(F743,1,MIN(FIND({0;1;2;3;4;5;6;7;8;9},F743&amp;"1234567890",1)-1)))&amp;"","")</f>
        <v/>
      </c>
    </row>
    <row r="744" spans="1:14" ht="14.25">
      <c r="A744" s="468"/>
      <c r="B744" s="468"/>
      <c r="C744" s="468"/>
      <c r="D744" s="468"/>
      <c r="E744" s="468"/>
      <c r="F744" s="471"/>
      <c r="G744" s="468"/>
      <c r="H744" s="468"/>
      <c r="I744" s="468"/>
      <c r="J744" s="468"/>
      <c r="K744" s="468"/>
      <c r="L744" s="514"/>
      <c r="M744" s="516"/>
      <c r="N744" s="517" t="str">
        <f>IF(B744="联邦快递",""&amp;(MID(F744,1,MIN(FIND({0;1;2;3;4;5;6;7;8;9},F744&amp;"1234567890",1)-1)))&amp;"","")</f>
        <v/>
      </c>
    </row>
    <row r="745" spans="1:14" ht="14.25">
      <c r="A745" s="468"/>
      <c r="B745" s="468"/>
      <c r="C745" s="468"/>
      <c r="D745" s="468"/>
      <c r="E745" s="468"/>
      <c r="F745" s="471"/>
      <c r="G745" s="468"/>
      <c r="H745" s="468"/>
      <c r="I745" s="468"/>
      <c r="J745" s="468"/>
      <c r="K745" s="468"/>
      <c r="L745" s="514"/>
      <c r="M745" s="516"/>
      <c r="N745" s="517" t="str">
        <f>IF(B745="联邦快递",""&amp;(MID(F745,1,MIN(FIND({0;1;2;3;4;5;6;7;8;9},F745&amp;"1234567890",1)-1)))&amp;"","")</f>
        <v/>
      </c>
    </row>
    <row r="746" spans="1:14" ht="14.25">
      <c r="A746" s="468"/>
      <c r="B746" s="468"/>
      <c r="C746" s="468"/>
      <c r="D746" s="468"/>
      <c r="E746" s="468"/>
      <c r="F746" s="471"/>
      <c r="G746" s="468"/>
      <c r="H746" s="468"/>
      <c r="I746" s="468"/>
      <c r="J746" s="468"/>
      <c r="K746" s="468"/>
      <c r="L746" s="514"/>
      <c r="M746" s="516"/>
      <c r="N746" s="517" t="str">
        <f>IF(B746="联邦快递",""&amp;(MID(F746,1,MIN(FIND({0;1;2;3;4;5;6;7;8;9},F746&amp;"1234567890",1)-1)))&amp;"","")</f>
        <v/>
      </c>
    </row>
    <row r="747" spans="1:14" ht="14.25">
      <c r="A747" s="468"/>
      <c r="B747" s="468"/>
      <c r="C747" s="468"/>
      <c r="D747" s="468"/>
      <c r="E747" s="468"/>
      <c r="F747" s="471"/>
      <c r="G747" s="468"/>
      <c r="H747" s="468"/>
      <c r="I747" s="468"/>
      <c r="J747" s="468"/>
      <c r="K747" s="468"/>
      <c r="L747" s="514"/>
      <c r="M747" s="516"/>
      <c r="N747" s="517" t="str">
        <f>IF(B747="联邦快递",""&amp;(MID(F747,1,MIN(FIND({0;1;2;3;4;5;6;7;8;9},F747&amp;"1234567890",1)-1)))&amp;"","")</f>
        <v/>
      </c>
    </row>
    <row r="748" spans="1:14" ht="14.25">
      <c r="A748" s="468"/>
      <c r="B748" s="468"/>
      <c r="C748" s="468"/>
      <c r="D748" s="468"/>
      <c r="E748" s="468"/>
      <c r="F748" s="471"/>
      <c r="G748" s="468"/>
      <c r="H748" s="468"/>
      <c r="I748" s="468"/>
      <c r="J748" s="468"/>
      <c r="K748" s="468"/>
      <c r="L748" s="514"/>
      <c r="M748" s="516"/>
      <c r="N748" s="517" t="str">
        <f>IF(B748="联邦快递",""&amp;(MID(F748,1,MIN(FIND({0;1;2;3;4;5;6;7;8;9},F748&amp;"1234567890",1)-1)))&amp;"","")</f>
        <v/>
      </c>
    </row>
    <row r="749" spans="1:14" ht="14.25">
      <c r="A749" s="468"/>
      <c r="B749" s="468"/>
      <c r="C749" s="468"/>
      <c r="D749" s="468"/>
      <c r="E749" s="468"/>
      <c r="F749" s="471"/>
      <c r="G749" s="468"/>
      <c r="H749" s="468"/>
      <c r="I749" s="468"/>
      <c r="J749" s="468"/>
      <c r="K749" s="468"/>
      <c r="L749" s="514"/>
      <c r="M749" s="516"/>
      <c r="N749" s="517" t="str">
        <f>IF(B749="联邦快递",""&amp;(MID(F749,1,MIN(FIND({0;1;2;3;4;5;6;7;8;9},F749&amp;"1234567890",1)-1)))&amp;"","")</f>
        <v/>
      </c>
    </row>
    <row r="750" spans="1:14" ht="14.25">
      <c r="A750" s="468"/>
      <c r="B750" s="468"/>
      <c r="C750" s="468"/>
      <c r="D750" s="468"/>
      <c r="E750" s="468"/>
      <c r="F750" s="471"/>
      <c r="G750" s="468"/>
      <c r="H750" s="468"/>
      <c r="I750" s="468"/>
      <c r="J750" s="468"/>
      <c r="K750" s="468"/>
      <c r="L750" s="514"/>
      <c r="M750" s="516"/>
      <c r="N750" s="517" t="str">
        <f>IF(B750="联邦快递",""&amp;(MID(F750,1,MIN(FIND({0;1;2;3;4;5;6;7;8;9},F750&amp;"1234567890",1)-1)))&amp;"","")</f>
        <v/>
      </c>
    </row>
    <row r="751" spans="1:14" ht="14.25">
      <c r="A751" s="468"/>
      <c r="B751" s="468"/>
      <c r="C751" s="468"/>
      <c r="D751" s="468"/>
      <c r="E751" s="468"/>
      <c r="F751" s="471"/>
      <c r="G751" s="468"/>
      <c r="H751" s="468"/>
      <c r="I751" s="468"/>
      <c r="J751" s="468"/>
      <c r="K751" s="468"/>
      <c r="L751" s="514"/>
      <c r="M751" s="516"/>
      <c r="N751" s="517" t="str">
        <f>IF(B751="联邦快递",""&amp;(MID(F751,1,MIN(FIND({0;1;2;3;4;5;6;7;8;9},F751&amp;"1234567890",1)-1)))&amp;"","")</f>
        <v/>
      </c>
    </row>
    <row r="752" spans="1:14" ht="14.25">
      <c r="A752" s="468"/>
      <c r="B752" s="468"/>
      <c r="C752" s="468"/>
      <c r="D752" s="468"/>
      <c r="E752" s="468"/>
      <c r="F752" s="471"/>
      <c r="G752" s="468"/>
      <c r="H752" s="468"/>
      <c r="I752" s="468"/>
      <c r="J752" s="468"/>
      <c r="K752" s="468"/>
      <c r="L752" s="514"/>
      <c r="M752" s="516"/>
      <c r="N752" s="517" t="str">
        <f>IF(B752="联邦快递",""&amp;(MID(F752,1,MIN(FIND({0;1;2;3;4;5;6;7;8;9},F752&amp;"1234567890",1)-1)))&amp;"","")</f>
        <v/>
      </c>
    </row>
    <row r="753" spans="1:14" ht="14.25">
      <c r="A753" s="468"/>
      <c r="B753" s="468"/>
      <c r="C753" s="468"/>
      <c r="D753" s="468"/>
      <c r="E753" s="468"/>
      <c r="F753" s="471"/>
      <c r="G753" s="468"/>
      <c r="H753" s="468"/>
      <c r="I753" s="468"/>
      <c r="J753" s="468"/>
      <c r="K753" s="468"/>
      <c r="L753" s="514"/>
      <c r="M753" s="516"/>
      <c r="N753" s="517" t="str">
        <f>IF(B753="联邦快递",""&amp;(MID(F753,1,MIN(FIND({0;1;2;3;4;5;6;7;8;9},F753&amp;"1234567890",1)-1)))&amp;"","")</f>
        <v/>
      </c>
    </row>
    <row r="754" spans="1:14" ht="14.25">
      <c r="A754" s="468"/>
      <c r="B754" s="468"/>
      <c r="C754" s="468"/>
      <c r="D754" s="468"/>
      <c r="E754" s="468"/>
      <c r="F754" s="471"/>
      <c r="G754" s="468"/>
      <c r="H754" s="468"/>
      <c r="I754" s="468"/>
      <c r="J754" s="468"/>
      <c r="K754" s="468"/>
      <c r="L754" s="514"/>
      <c r="M754" s="516"/>
      <c r="N754" s="517" t="str">
        <f>IF(B754="联邦快递",""&amp;(MID(F754,1,MIN(FIND({0;1;2;3;4;5;6;7;8;9},F754&amp;"1234567890",1)-1)))&amp;"","")</f>
        <v/>
      </c>
    </row>
    <row r="755" spans="1:14" ht="14.25">
      <c r="A755" s="468"/>
      <c r="B755" s="468"/>
      <c r="C755" s="468"/>
      <c r="D755" s="468"/>
      <c r="E755" s="468"/>
      <c r="F755" s="471"/>
      <c r="G755" s="468"/>
      <c r="H755" s="468"/>
      <c r="I755" s="468"/>
      <c r="J755" s="468"/>
      <c r="K755" s="468"/>
      <c r="L755" s="514"/>
      <c r="M755" s="516"/>
      <c r="N755" s="517" t="str">
        <f>IF(B755="联邦快递",""&amp;(MID(F755,1,MIN(FIND({0;1;2;3;4;5;6;7;8;9},F755&amp;"1234567890",1)-1)))&amp;"","")</f>
        <v/>
      </c>
    </row>
    <row r="756" spans="1:14" ht="14.25">
      <c r="A756" s="468"/>
      <c r="B756" s="468"/>
      <c r="C756" s="468"/>
      <c r="D756" s="468"/>
      <c r="E756" s="468"/>
      <c r="F756" s="471"/>
      <c r="G756" s="468"/>
      <c r="H756" s="468"/>
      <c r="I756" s="468"/>
      <c r="J756" s="468"/>
      <c r="K756" s="468"/>
      <c r="L756" s="514"/>
      <c r="M756" s="516"/>
      <c r="N756" s="517" t="str">
        <f>IF(B756="联邦快递",""&amp;(MID(F756,1,MIN(FIND({0;1;2;3;4;5;6;7;8;9},F756&amp;"1234567890",1)-1)))&amp;"","")</f>
        <v/>
      </c>
    </row>
    <row r="757" spans="1:14" ht="14.25">
      <c r="A757" s="468"/>
      <c r="B757" s="468"/>
      <c r="C757" s="468"/>
      <c r="D757" s="468"/>
      <c r="E757" s="468"/>
      <c r="F757" s="471"/>
      <c r="G757" s="468"/>
      <c r="H757" s="468"/>
      <c r="I757" s="468"/>
      <c r="J757" s="468"/>
      <c r="K757" s="468"/>
      <c r="L757" s="514"/>
      <c r="M757" s="516"/>
      <c r="N757" s="517" t="str">
        <f>IF(B757="联邦快递",""&amp;(MID(F757,1,MIN(FIND({0;1;2;3;4;5;6;7;8;9},F757&amp;"1234567890",1)-1)))&amp;"","")</f>
        <v/>
      </c>
    </row>
    <row r="758" spans="1:14" ht="14.25">
      <c r="A758" s="468"/>
      <c r="B758" s="468"/>
      <c r="C758" s="468"/>
      <c r="D758" s="468"/>
      <c r="E758" s="468"/>
      <c r="F758" s="471"/>
      <c r="G758" s="468"/>
      <c r="H758" s="468"/>
      <c r="I758" s="468"/>
      <c r="J758" s="468"/>
      <c r="K758" s="468"/>
      <c r="L758" s="514"/>
      <c r="M758" s="516"/>
      <c r="N758" s="517" t="str">
        <f>IF(B758="联邦快递",""&amp;(MID(F758,1,MIN(FIND({0;1;2;3;4;5;6;7;8;9},F758&amp;"1234567890",1)-1)))&amp;"","")</f>
        <v/>
      </c>
    </row>
    <row r="759" spans="1:14" ht="14.25">
      <c r="A759" s="468"/>
      <c r="B759" s="468"/>
      <c r="C759" s="468"/>
      <c r="D759" s="468"/>
      <c r="E759" s="468"/>
      <c r="F759" s="471"/>
      <c r="G759" s="468"/>
      <c r="H759" s="468"/>
      <c r="I759" s="468"/>
      <c r="J759" s="468"/>
      <c r="K759" s="468"/>
      <c r="L759" s="514"/>
      <c r="M759" s="516"/>
      <c r="N759" s="517" t="str">
        <f>IF(B759="联邦快递",""&amp;(MID(F759,1,MIN(FIND({0;1;2;3;4;5;6;7;8;9},F759&amp;"1234567890",1)-1)))&amp;"","")</f>
        <v/>
      </c>
    </row>
    <row r="760" spans="1:14" ht="14.25">
      <c r="A760" s="468"/>
      <c r="B760" s="468"/>
      <c r="C760" s="468"/>
      <c r="D760" s="468"/>
      <c r="E760" s="468"/>
      <c r="F760" s="471"/>
      <c r="G760" s="468"/>
      <c r="H760" s="468"/>
      <c r="I760" s="468"/>
      <c r="J760" s="468"/>
      <c r="K760" s="468"/>
      <c r="L760" s="514"/>
      <c r="M760" s="516"/>
      <c r="N760" s="517" t="str">
        <f>IF(B760="联邦快递",""&amp;(MID(F760,1,MIN(FIND({0;1;2;3;4;5;6;7;8;9},F760&amp;"1234567890",1)-1)))&amp;"","")</f>
        <v/>
      </c>
    </row>
    <row r="761" spans="1:14" ht="14.25">
      <c r="A761" s="468"/>
      <c r="B761" s="468"/>
      <c r="C761" s="468"/>
      <c r="D761" s="468"/>
      <c r="E761" s="468"/>
      <c r="F761" s="471"/>
      <c r="G761" s="468"/>
      <c r="H761" s="468"/>
      <c r="I761" s="468"/>
      <c r="J761" s="468"/>
      <c r="K761" s="468"/>
      <c r="L761" s="514"/>
      <c r="M761" s="516"/>
      <c r="N761" s="517" t="str">
        <f>IF(B761="联邦快递",""&amp;(MID(F761,1,MIN(FIND({0;1;2;3;4;5;6;7;8;9},F761&amp;"1234567890",1)-1)))&amp;"","")</f>
        <v/>
      </c>
    </row>
    <row r="762" spans="1:14" ht="14.25">
      <c r="A762" s="468"/>
      <c r="B762" s="468"/>
      <c r="C762" s="468"/>
      <c r="D762" s="468"/>
      <c r="E762" s="468"/>
      <c r="F762" s="471"/>
      <c r="G762" s="468"/>
      <c r="H762" s="468"/>
      <c r="I762" s="468"/>
      <c r="J762" s="468"/>
      <c r="K762" s="468"/>
      <c r="L762" s="514"/>
      <c r="M762" s="516"/>
      <c r="N762" s="517" t="str">
        <f>IF(B762="联邦快递",""&amp;(MID(F762,1,MIN(FIND({0;1;2;3;4;5;6;7;8;9},F762&amp;"1234567890",1)-1)))&amp;"","")</f>
        <v/>
      </c>
    </row>
    <row r="763" spans="1:14" ht="14.25">
      <c r="A763" s="468"/>
      <c r="B763" s="468"/>
      <c r="C763" s="468"/>
      <c r="D763" s="468"/>
      <c r="E763" s="468"/>
      <c r="F763" s="471"/>
      <c r="G763" s="468"/>
      <c r="H763" s="468"/>
      <c r="I763" s="468"/>
      <c r="J763" s="468"/>
      <c r="K763" s="468"/>
      <c r="L763" s="514"/>
      <c r="M763" s="516"/>
      <c r="N763" s="517" t="str">
        <f>IF(B763="联邦快递",""&amp;(MID(F763,1,MIN(FIND({0;1;2;3;4;5;6;7;8;9},F763&amp;"1234567890",1)-1)))&amp;"","")</f>
        <v/>
      </c>
    </row>
    <row r="764" spans="1:14" ht="14.25">
      <c r="A764" s="468"/>
      <c r="B764" s="468"/>
      <c r="C764" s="468"/>
      <c r="D764" s="468"/>
      <c r="E764" s="468"/>
      <c r="F764" s="471"/>
      <c r="G764" s="468"/>
      <c r="H764" s="468"/>
      <c r="I764" s="468"/>
      <c r="J764" s="468"/>
      <c r="K764" s="468"/>
      <c r="L764" s="514"/>
      <c r="M764" s="516"/>
      <c r="N764" s="517" t="str">
        <f>IF(B764="联邦快递",""&amp;(MID(F764,1,MIN(FIND({0;1;2;3;4;5;6;7;8;9},F764&amp;"1234567890",1)-1)))&amp;"","")</f>
        <v/>
      </c>
    </row>
    <row r="765" spans="1:14" ht="14.25">
      <c r="A765" s="468"/>
      <c r="B765" s="468"/>
      <c r="C765" s="468"/>
      <c r="D765" s="468"/>
      <c r="E765" s="468"/>
      <c r="F765" s="471"/>
      <c r="G765" s="468"/>
      <c r="H765" s="468"/>
      <c r="I765" s="468"/>
      <c r="J765" s="468"/>
      <c r="K765" s="468"/>
      <c r="L765" s="514"/>
      <c r="M765" s="516"/>
      <c r="N765" s="517" t="str">
        <f>IF(B765="联邦快递",""&amp;(MID(F765,1,MIN(FIND({0;1;2;3;4;5;6;7;8;9},F765&amp;"1234567890",1)-1)))&amp;"","")</f>
        <v/>
      </c>
    </row>
    <row r="766" spans="1:14" ht="14.25">
      <c r="A766" s="468"/>
      <c r="B766" s="468"/>
      <c r="C766" s="468"/>
      <c r="D766" s="468"/>
      <c r="E766" s="468"/>
      <c r="F766" s="471"/>
      <c r="G766" s="468"/>
      <c r="H766" s="468"/>
      <c r="I766" s="468"/>
      <c r="J766" s="468"/>
      <c r="K766" s="468"/>
      <c r="L766" s="514"/>
      <c r="M766" s="516"/>
      <c r="N766" s="517" t="str">
        <f>IF(B766="联邦快递",""&amp;(MID(F766,1,MIN(FIND({0;1;2;3;4;5;6;7;8;9},F766&amp;"1234567890",1)-1)))&amp;"","")</f>
        <v/>
      </c>
    </row>
    <row r="767" spans="1:14" ht="14.25">
      <c r="A767" s="468"/>
      <c r="B767" s="468"/>
      <c r="C767" s="468"/>
      <c r="D767" s="468"/>
      <c r="E767" s="468"/>
      <c r="F767" s="471"/>
      <c r="G767" s="468"/>
      <c r="H767" s="468"/>
      <c r="I767" s="468"/>
      <c r="J767" s="468"/>
      <c r="K767" s="468"/>
      <c r="L767" s="514"/>
      <c r="M767" s="516"/>
      <c r="N767" s="517" t="str">
        <f>IF(B767="联邦快递",""&amp;(MID(F767,1,MIN(FIND({0;1;2;3;4;5;6;7;8;9},F767&amp;"1234567890",1)-1)))&amp;"","")</f>
        <v/>
      </c>
    </row>
    <row r="768" spans="1:14" ht="14.25">
      <c r="A768" s="468"/>
      <c r="B768" s="468"/>
      <c r="C768" s="468"/>
      <c r="D768" s="468"/>
      <c r="E768" s="468"/>
      <c r="F768" s="471"/>
      <c r="G768" s="468"/>
      <c r="H768" s="468"/>
      <c r="I768" s="468"/>
      <c r="J768" s="468"/>
      <c r="K768" s="468"/>
      <c r="L768" s="514"/>
      <c r="M768" s="516"/>
      <c r="N768" s="517" t="str">
        <f>IF(B768="联邦快递",""&amp;(MID(F768,1,MIN(FIND({0;1;2;3;4;5;6;7;8;9},F768&amp;"1234567890",1)-1)))&amp;"","")</f>
        <v/>
      </c>
    </row>
    <row r="769" spans="1:14" ht="14.25">
      <c r="A769" s="468"/>
      <c r="B769" s="468"/>
      <c r="C769" s="468"/>
      <c r="D769" s="468"/>
      <c r="E769" s="468"/>
      <c r="F769" s="471"/>
      <c r="G769" s="468"/>
      <c r="H769" s="468"/>
      <c r="I769" s="468"/>
      <c r="J769" s="468"/>
      <c r="K769" s="468"/>
      <c r="L769" s="514"/>
      <c r="M769" s="516"/>
      <c r="N769" s="517" t="str">
        <f>IF(B769="联邦快递",""&amp;(MID(F769,1,MIN(FIND({0;1;2;3;4;5;6;7;8;9},F769&amp;"1234567890",1)-1)))&amp;"","")</f>
        <v/>
      </c>
    </row>
    <row r="770" spans="1:14" ht="14.25">
      <c r="A770" s="468"/>
      <c r="B770" s="468"/>
      <c r="C770" s="468"/>
      <c r="D770" s="468"/>
      <c r="E770" s="468"/>
      <c r="F770" s="471"/>
      <c r="G770" s="468"/>
      <c r="H770" s="468"/>
      <c r="I770" s="468"/>
      <c r="J770" s="468"/>
      <c r="K770" s="468"/>
      <c r="L770" s="514"/>
      <c r="M770" s="516"/>
      <c r="N770" s="517" t="str">
        <f>IF(B770="联邦快递",""&amp;(MID(F770,1,MIN(FIND({0;1;2;3;4;5;6;7;8;9},F770&amp;"1234567890",1)-1)))&amp;"","")</f>
        <v/>
      </c>
    </row>
    <row r="771" spans="1:14" ht="14.25">
      <c r="A771" s="468"/>
      <c r="B771" s="468"/>
      <c r="C771" s="468"/>
      <c r="D771" s="468"/>
      <c r="E771" s="468"/>
      <c r="F771" s="471"/>
      <c r="G771" s="468"/>
      <c r="H771" s="468"/>
      <c r="I771" s="468"/>
      <c r="J771" s="468"/>
      <c r="K771" s="468"/>
      <c r="L771" s="514"/>
      <c r="M771" s="516"/>
      <c r="N771" s="517" t="str">
        <f>IF(B771="联邦快递",""&amp;(MID(F771,1,MIN(FIND({0;1;2;3;4;5;6;7;8;9},F771&amp;"1234567890",1)-1)))&amp;"","")</f>
        <v/>
      </c>
    </row>
    <row r="772" spans="1:14" ht="14.25">
      <c r="A772" s="468"/>
      <c r="B772" s="468"/>
      <c r="C772" s="468"/>
      <c r="D772" s="468"/>
      <c r="E772" s="468"/>
      <c r="F772" s="471"/>
      <c r="G772" s="468"/>
      <c r="H772" s="468"/>
      <c r="I772" s="468"/>
      <c r="J772" s="468"/>
      <c r="K772" s="468"/>
      <c r="L772" s="514"/>
      <c r="M772" s="516"/>
      <c r="N772" s="517" t="str">
        <f>IF(B772="联邦快递",""&amp;(MID(F772,1,MIN(FIND({0;1;2;3;4;5;6;7;8;9},F772&amp;"1234567890",1)-1)))&amp;"","")</f>
        <v/>
      </c>
    </row>
    <row r="773" spans="1:14" ht="14.25">
      <c r="A773" s="468"/>
      <c r="B773" s="468"/>
      <c r="C773" s="468"/>
      <c r="D773" s="468"/>
      <c r="E773" s="468"/>
      <c r="F773" s="471"/>
      <c r="G773" s="468"/>
      <c r="H773" s="468"/>
      <c r="I773" s="468"/>
      <c r="J773" s="468"/>
      <c r="K773" s="468"/>
      <c r="L773" s="514"/>
      <c r="M773" s="516"/>
      <c r="N773" s="517" t="str">
        <f>IF(B773="联邦快递",""&amp;(MID(F773,1,MIN(FIND({0;1;2;3;4;5;6;7;8;9},F773&amp;"1234567890",1)-1)))&amp;"","")</f>
        <v/>
      </c>
    </row>
    <row r="774" spans="1:14" ht="14.25">
      <c r="A774" s="468"/>
      <c r="B774" s="468"/>
      <c r="C774" s="468"/>
      <c r="D774" s="468"/>
      <c r="E774" s="468"/>
      <c r="F774" s="471"/>
      <c r="G774" s="468"/>
      <c r="H774" s="468"/>
      <c r="I774" s="468"/>
      <c r="J774" s="468"/>
      <c r="K774" s="468"/>
      <c r="L774" s="514"/>
      <c r="M774" s="516"/>
      <c r="N774" s="517" t="str">
        <f>IF(B774="联邦快递",""&amp;(MID(F774,1,MIN(FIND({0;1;2;3;4;5;6;7;8;9},F774&amp;"1234567890",1)-1)))&amp;"","")</f>
        <v/>
      </c>
    </row>
    <row r="775" spans="1:14" ht="14.25">
      <c r="A775" s="468"/>
      <c r="B775" s="468"/>
      <c r="C775" s="468"/>
      <c r="D775" s="468"/>
      <c r="E775" s="468"/>
      <c r="F775" s="471"/>
      <c r="G775" s="468"/>
      <c r="H775" s="468"/>
      <c r="I775" s="468"/>
      <c r="J775" s="468"/>
      <c r="K775" s="468"/>
      <c r="L775" s="514"/>
      <c r="M775" s="516"/>
      <c r="N775" s="517" t="str">
        <f>IF(B775="联邦快递",""&amp;(MID(F775,1,MIN(FIND({0;1;2;3;4;5;6;7;8;9},F775&amp;"1234567890",1)-1)))&amp;"","")</f>
        <v/>
      </c>
    </row>
    <row r="776" spans="1:14" ht="14.25">
      <c r="A776" s="468"/>
      <c r="B776" s="468"/>
      <c r="C776" s="468"/>
      <c r="D776" s="468"/>
      <c r="E776" s="468"/>
      <c r="F776" s="471"/>
      <c r="G776" s="468"/>
      <c r="H776" s="468"/>
      <c r="I776" s="468"/>
      <c r="J776" s="468"/>
      <c r="K776" s="468"/>
      <c r="L776" s="514"/>
      <c r="M776" s="516"/>
      <c r="N776" s="517" t="str">
        <f>IF(B776="联邦快递",""&amp;(MID(F776,1,MIN(FIND({0;1;2;3;4;5;6;7;8;9},F776&amp;"1234567890",1)-1)))&amp;"","")</f>
        <v/>
      </c>
    </row>
    <row r="777" spans="1:14" ht="14.25">
      <c r="A777" s="468"/>
      <c r="B777" s="468"/>
      <c r="C777" s="468"/>
      <c r="D777" s="468"/>
      <c r="E777" s="468"/>
      <c r="F777" s="471"/>
      <c r="G777" s="468"/>
      <c r="H777" s="468"/>
      <c r="I777" s="468"/>
      <c r="J777" s="468"/>
      <c r="K777" s="468"/>
      <c r="L777" s="514"/>
      <c r="M777" s="516"/>
      <c r="N777" s="517" t="str">
        <f>IF(B777="联邦快递",""&amp;(MID(F777,1,MIN(FIND({0;1;2;3;4;5;6;7;8;9},F777&amp;"1234567890",1)-1)))&amp;"","")</f>
        <v/>
      </c>
    </row>
    <row r="778" spans="1:14" ht="14.25">
      <c r="A778" s="468"/>
      <c r="B778" s="468"/>
      <c r="C778" s="468"/>
      <c r="D778" s="468"/>
      <c r="E778" s="468"/>
      <c r="F778" s="471"/>
      <c r="G778" s="468"/>
      <c r="H778" s="468"/>
      <c r="I778" s="468"/>
      <c r="J778" s="468"/>
      <c r="K778" s="468"/>
      <c r="L778" s="514"/>
      <c r="M778" s="516"/>
      <c r="N778" s="517" t="str">
        <f>IF(B778="联邦快递",""&amp;(MID(F778,1,MIN(FIND({0;1;2;3;4;5;6;7;8;9},F778&amp;"1234567890",1)-1)))&amp;"","")</f>
        <v/>
      </c>
    </row>
    <row r="779" spans="1:14" ht="14.25">
      <c r="A779" s="468"/>
      <c r="B779" s="468"/>
      <c r="C779" s="468"/>
      <c r="D779" s="468"/>
      <c r="E779" s="468"/>
      <c r="F779" s="471"/>
      <c r="G779" s="468"/>
      <c r="H779" s="468"/>
      <c r="I779" s="468"/>
      <c r="J779" s="468"/>
      <c r="K779" s="468"/>
      <c r="L779" s="514"/>
      <c r="M779" s="516"/>
      <c r="N779" s="517" t="str">
        <f>IF(B779="联邦快递",""&amp;(MID(F779,1,MIN(FIND({0;1;2;3;4;5;6;7;8;9},F779&amp;"1234567890",1)-1)))&amp;"","")</f>
        <v/>
      </c>
    </row>
    <row r="780" spans="1:14" ht="14.25">
      <c r="A780" s="468"/>
      <c r="B780" s="468"/>
      <c r="C780" s="468"/>
      <c r="D780" s="468"/>
      <c r="E780" s="468"/>
      <c r="F780" s="471"/>
      <c r="G780" s="468"/>
      <c r="H780" s="468"/>
      <c r="I780" s="468"/>
      <c r="J780" s="468"/>
      <c r="K780" s="468"/>
      <c r="L780" s="514"/>
      <c r="M780" s="516"/>
      <c r="N780" s="517" t="str">
        <f>IF(B780="联邦快递",""&amp;(MID(F780,1,MIN(FIND({0;1;2;3;4;5;6;7;8;9},F780&amp;"1234567890",1)-1)))&amp;"","")</f>
        <v/>
      </c>
    </row>
    <row r="781" spans="1:14" ht="14.25">
      <c r="A781" s="468"/>
      <c r="B781" s="468"/>
      <c r="C781" s="468"/>
      <c r="D781" s="468"/>
      <c r="E781" s="468"/>
      <c r="F781" s="471"/>
      <c r="G781" s="468"/>
      <c r="H781" s="468"/>
      <c r="I781" s="468"/>
      <c r="J781" s="468"/>
      <c r="K781" s="468"/>
      <c r="L781" s="514"/>
      <c r="M781" s="516"/>
      <c r="N781" s="517" t="str">
        <f>IF(B781="联邦快递",""&amp;(MID(F781,1,MIN(FIND({0;1;2;3;4;5;6;7;8;9},F781&amp;"1234567890",1)-1)))&amp;"","")</f>
        <v/>
      </c>
    </row>
    <row r="782" spans="1:14" ht="14.25">
      <c r="A782" s="468"/>
      <c r="B782" s="468"/>
      <c r="C782" s="468"/>
      <c r="D782" s="468"/>
      <c r="E782" s="468"/>
      <c r="F782" s="471"/>
      <c r="G782" s="468"/>
      <c r="H782" s="468"/>
      <c r="I782" s="468"/>
      <c r="J782" s="468"/>
      <c r="K782" s="468"/>
      <c r="L782" s="514"/>
      <c r="M782" s="516"/>
      <c r="N782" s="517" t="str">
        <f>IF(B782="联邦快递",""&amp;(MID(F782,1,MIN(FIND({0;1;2;3;4;5;6;7;8;9},F782&amp;"1234567890",1)-1)))&amp;"","")</f>
        <v/>
      </c>
    </row>
    <row r="783" spans="1:14" ht="14.25">
      <c r="A783" s="468"/>
      <c r="B783" s="468"/>
      <c r="C783" s="468"/>
      <c r="D783" s="468"/>
      <c r="E783" s="468"/>
      <c r="F783" s="471"/>
      <c r="G783" s="468"/>
      <c r="H783" s="468"/>
      <c r="I783" s="468"/>
      <c r="J783" s="468"/>
      <c r="K783" s="468"/>
      <c r="L783" s="514"/>
      <c r="M783" s="516"/>
      <c r="N783" s="517" t="str">
        <f>IF(B783="联邦快递",""&amp;(MID(F783,1,MIN(FIND({0;1;2;3;4;5;6;7;8;9},F783&amp;"1234567890",1)-1)))&amp;"","")</f>
        <v/>
      </c>
    </row>
    <row r="784" spans="1:14" ht="14.25">
      <c r="A784" s="468"/>
      <c r="B784" s="468"/>
      <c r="C784" s="468"/>
      <c r="D784" s="468"/>
      <c r="E784" s="468"/>
      <c r="F784" s="471"/>
      <c r="G784" s="468"/>
      <c r="H784" s="468"/>
      <c r="I784" s="468"/>
      <c r="J784" s="468"/>
      <c r="K784" s="468"/>
      <c r="L784" s="514"/>
      <c r="M784" s="516"/>
      <c r="N784" s="517" t="str">
        <f>IF(B784="联邦快递",""&amp;(MID(F784,1,MIN(FIND({0;1;2;3;4;5;6;7;8;9},F784&amp;"1234567890",1)-1)))&amp;"","")</f>
        <v/>
      </c>
    </row>
    <row r="785" spans="1:14" ht="14.25">
      <c r="A785" s="468"/>
      <c r="B785" s="468"/>
      <c r="C785" s="468"/>
      <c r="D785" s="468"/>
      <c r="E785" s="468"/>
      <c r="F785" s="471"/>
      <c r="G785" s="468"/>
      <c r="H785" s="468"/>
      <c r="I785" s="468"/>
      <c r="J785" s="468"/>
      <c r="K785" s="468"/>
      <c r="L785" s="514"/>
      <c r="M785" s="516"/>
      <c r="N785" s="517" t="str">
        <f>IF(B785="联邦快递",""&amp;(MID(F785,1,MIN(FIND({0;1;2;3;4;5;6;7;8;9},F785&amp;"1234567890",1)-1)))&amp;"","")</f>
        <v/>
      </c>
    </row>
    <row r="786" spans="1:14" ht="14.25">
      <c r="A786" s="468"/>
      <c r="B786" s="468"/>
      <c r="C786" s="468"/>
      <c r="D786" s="468"/>
      <c r="E786" s="468"/>
      <c r="F786" s="471"/>
      <c r="G786" s="468"/>
      <c r="H786" s="468"/>
      <c r="I786" s="468"/>
      <c r="J786" s="468"/>
      <c r="K786" s="468"/>
      <c r="L786" s="514"/>
      <c r="M786" s="516"/>
      <c r="N786" s="517" t="str">
        <f>IF(B786="联邦快递",""&amp;(MID(F786,1,MIN(FIND({0;1;2;3;4;5;6;7;8;9},F786&amp;"1234567890",1)-1)))&amp;"","")</f>
        <v/>
      </c>
    </row>
    <row r="787" spans="1:14" ht="14.25">
      <c r="A787" s="468"/>
      <c r="B787" s="468"/>
      <c r="C787" s="468"/>
      <c r="D787" s="468"/>
      <c r="E787" s="468"/>
      <c r="F787" s="471"/>
      <c r="G787" s="468"/>
      <c r="H787" s="468"/>
      <c r="I787" s="468"/>
      <c r="J787" s="468"/>
      <c r="K787" s="468"/>
      <c r="L787" s="514"/>
      <c r="M787" s="516"/>
      <c r="N787" s="517" t="str">
        <f>IF(B787="联邦快递",""&amp;(MID(F787,1,MIN(FIND({0;1;2;3;4;5;6;7;8;9},F787&amp;"1234567890",1)-1)))&amp;"","")</f>
        <v/>
      </c>
    </row>
    <row r="788" spans="1:14" ht="14.25">
      <c r="A788" s="468"/>
      <c r="B788" s="468"/>
      <c r="C788" s="468"/>
      <c r="D788" s="468"/>
      <c r="E788" s="468"/>
      <c r="F788" s="471"/>
      <c r="G788" s="468"/>
      <c r="H788" s="468"/>
      <c r="I788" s="468"/>
      <c r="J788" s="468"/>
      <c r="K788" s="468"/>
      <c r="L788" s="514"/>
      <c r="M788" s="516"/>
      <c r="N788" s="517" t="str">
        <f>IF(B788="联邦快递",""&amp;(MID(F788,1,MIN(FIND({0;1;2;3;4;5;6;7;8;9},F788&amp;"1234567890",1)-1)))&amp;"","")</f>
        <v/>
      </c>
    </row>
    <row r="789" spans="1:14" ht="14.25">
      <c r="A789" s="468"/>
      <c r="B789" s="468"/>
      <c r="C789" s="468"/>
      <c r="D789" s="468"/>
      <c r="E789" s="468"/>
      <c r="F789" s="471"/>
      <c r="G789" s="468"/>
      <c r="H789" s="468"/>
      <c r="I789" s="468"/>
      <c r="J789" s="468"/>
      <c r="K789" s="468"/>
      <c r="L789" s="514"/>
      <c r="M789" s="516"/>
      <c r="N789" s="517" t="str">
        <f>IF(B789="联邦快递",""&amp;(MID(F789,1,MIN(FIND({0;1;2;3;4;5;6;7;8;9},F789&amp;"1234567890",1)-1)))&amp;"","")</f>
        <v/>
      </c>
    </row>
    <row r="790" spans="1:14" ht="14.25">
      <c r="A790" s="468"/>
      <c r="B790" s="468"/>
      <c r="C790" s="468"/>
      <c r="D790" s="468"/>
      <c r="E790" s="468"/>
      <c r="F790" s="471"/>
      <c r="G790" s="468"/>
      <c r="H790" s="468"/>
      <c r="I790" s="468"/>
      <c r="J790" s="468"/>
      <c r="K790" s="468"/>
      <c r="L790" s="514"/>
      <c r="M790" s="516"/>
      <c r="N790" s="517" t="str">
        <f>IF(B790="联邦快递",""&amp;(MID(F790,1,MIN(FIND({0;1;2;3;4;5;6;7;8;9},F790&amp;"1234567890",1)-1)))&amp;"","")</f>
        <v/>
      </c>
    </row>
    <row r="791" spans="1:14" ht="14.25">
      <c r="A791" s="468"/>
      <c r="B791" s="468"/>
      <c r="C791" s="468"/>
      <c r="D791" s="468"/>
      <c r="E791" s="468"/>
      <c r="F791" s="471"/>
      <c r="G791" s="468"/>
      <c r="H791" s="468"/>
      <c r="I791" s="468"/>
      <c r="J791" s="468"/>
      <c r="K791" s="468"/>
      <c r="L791" s="514"/>
      <c r="M791" s="516"/>
      <c r="N791" s="517" t="str">
        <f>IF(B791="联邦快递",""&amp;(MID(F791,1,MIN(FIND({0;1;2;3;4;5;6;7;8;9},F791&amp;"1234567890",1)-1)))&amp;"","")</f>
        <v/>
      </c>
    </row>
    <row r="792" spans="1:14" ht="14.25">
      <c r="A792" s="468"/>
      <c r="B792" s="468"/>
      <c r="C792" s="468"/>
      <c r="D792" s="468"/>
      <c r="E792" s="468"/>
      <c r="F792" s="471"/>
      <c r="G792" s="468"/>
      <c r="H792" s="468"/>
      <c r="I792" s="468"/>
      <c r="J792" s="468"/>
      <c r="K792" s="468"/>
      <c r="L792" s="514"/>
      <c r="M792" s="516"/>
      <c r="N792" s="517" t="str">
        <f>IF(B792="联邦快递",""&amp;(MID(F792,1,MIN(FIND({0;1;2;3;4;5;6;7;8;9},F792&amp;"1234567890",1)-1)))&amp;"","")</f>
        <v/>
      </c>
    </row>
    <row r="793" spans="1:14" ht="14.25">
      <c r="A793" s="468"/>
      <c r="B793" s="468"/>
      <c r="C793" s="468"/>
      <c r="D793" s="468"/>
      <c r="E793" s="468"/>
      <c r="F793" s="471"/>
      <c r="G793" s="468"/>
      <c r="H793" s="468"/>
      <c r="I793" s="468"/>
      <c r="J793" s="468"/>
      <c r="K793" s="468"/>
      <c r="L793" s="514"/>
      <c r="M793" s="516"/>
      <c r="N793" s="517" t="str">
        <f>IF(B793="联邦快递",""&amp;(MID(F793,1,MIN(FIND({0;1;2;3;4;5;6;7;8;9},F793&amp;"1234567890",1)-1)))&amp;"","")</f>
        <v/>
      </c>
    </row>
    <row r="794" spans="1:14" ht="14.25">
      <c r="A794" s="468"/>
      <c r="B794" s="468"/>
      <c r="C794" s="468"/>
      <c r="D794" s="468"/>
      <c r="E794" s="468"/>
      <c r="F794" s="471"/>
      <c r="G794" s="468"/>
      <c r="H794" s="468"/>
      <c r="I794" s="468"/>
      <c r="J794" s="468"/>
      <c r="K794" s="468"/>
      <c r="L794" s="514"/>
      <c r="M794" s="516"/>
      <c r="N794" s="517" t="str">
        <f>IF(B794="联邦快递",""&amp;(MID(F794,1,MIN(FIND({0;1;2;3;4;5;6;7;8;9},F794&amp;"1234567890",1)-1)))&amp;"","")</f>
        <v/>
      </c>
    </row>
    <row r="795" spans="1:14" ht="14.25">
      <c r="A795" s="468"/>
      <c r="B795" s="468"/>
      <c r="C795" s="468"/>
      <c r="D795" s="468"/>
      <c r="E795" s="468"/>
      <c r="F795" s="471"/>
      <c r="G795" s="468"/>
      <c r="H795" s="468"/>
      <c r="I795" s="468"/>
      <c r="J795" s="468"/>
      <c r="K795" s="468"/>
      <c r="L795" s="514"/>
      <c r="M795" s="516"/>
      <c r="N795" s="517" t="str">
        <f>IF(B795="联邦快递",""&amp;(MID(F795,1,MIN(FIND({0;1;2;3;4;5;6;7;8;9},F795&amp;"1234567890",1)-1)))&amp;"","")</f>
        <v/>
      </c>
    </row>
    <row r="796" spans="1:14" ht="14.25">
      <c r="A796" s="468"/>
      <c r="B796" s="468"/>
      <c r="C796" s="468"/>
      <c r="D796" s="468"/>
      <c r="E796" s="468"/>
      <c r="F796" s="471"/>
      <c r="G796" s="468"/>
      <c r="H796" s="468"/>
      <c r="I796" s="468"/>
      <c r="J796" s="468"/>
      <c r="K796" s="468"/>
      <c r="L796" s="514"/>
      <c r="M796" s="516"/>
      <c r="N796" s="517" t="str">
        <f>IF(B796="联邦快递",""&amp;(MID(F796,1,MIN(FIND({0;1;2;3;4;5;6;7;8;9},F796&amp;"1234567890",1)-1)))&amp;"","")</f>
        <v/>
      </c>
    </row>
    <row r="797" spans="1:14" ht="14.25">
      <c r="A797" s="468"/>
      <c r="B797" s="468"/>
      <c r="C797" s="468"/>
      <c r="D797" s="468"/>
      <c r="E797" s="468"/>
      <c r="F797" s="471"/>
      <c r="G797" s="468"/>
      <c r="H797" s="468"/>
      <c r="I797" s="468"/>
      <c r="J797" s="468"/>
      <c r="K797" s="468"/>
      <c r="L797" s="514"/>
      <c r="M797" s="516"/>
      <c r="N797" s="517" t="str">
        <f>IF(B797="联邦快递",""&amp;(MID(F797,1,MIN(FIND({0;1;2;3;4;5;6;7;8;9},F797&amp;"1234567890",1)-1)))&amp;"","")</f>
        <v/>
      </c>
    </row>
    <row r="798" spans="1:14" ht="14.25">
      <c r="A798" s="468"/>
      <c r="B798" s="468"/>
      <c r="C798" s="468"/>
      <c r="D798" s="468"/>
      <c r="E798" s="468"/>
      <c r="F798" s="471"/>
      <c r="G798" s="468"/>
      <c r="H798" s="468"/>
      <c r="I798" s="468"/>
      <c r="J798" s="468"/>
      <c r="K798" s="468"/>
      <c r="L798" s="514"/>
      <c r="M798" s="516"/>
      <c r="N798" s="517" t="str">
        <f>IF(B798="联邦快递",""&amp;(MID(F798,1,MIN(FIND({0;1;2;3;4;5;6;7;8;9},F798&amp;"1234567890",1)-1)))&amp;"","")</f>
        <v/>
      </c>
    </row>
    <row r="799" spans="1:14" ht="14.25">
      <c r="A799" s="468"/>
      <c r="B799" s="468"/>
      <c r="C799" s="468"/>
      <c r="D799" s="468"/>
      <c r="E799" s="468"/>
      <c r="F799" s="471"/>
      <c r="G799" s="468"/>
      <c r="H799" s="468"/>
      <c r="I799" s="468"/>
      <c r="J799" s="468"/>
      <c r="K799" s="468"/>
      <c r="L799" s="514"/>
      <c r="M799" s="516"/>
      <c r="N799" s="517" t="str">
        <f>IF(B799="联邦快递",""&amp;(MID(F799,1,MIN(FIND({0;1;2;3;4;5;6;7;8;9},F799&amp;"1234567890",1)-1)))&amp;"","")</f>
        <v/>
      </c>
    </row>
    <row r="800" spans="1:14" ht="14.25">
      <c r="A800" s="468"/>
      <c r="B800" s="468"/>
      <c r="C800" s="468"/>
      <c r="D800" s="468"/>
      <c r="E800" s="468"/>
      <c r="F800" s="471"/>
      <c r="G800" s="468"/>
      <c r="H800" s="468"/>
      <c r="I800" s="468"/>
      <c r="J800" s="468"/>
      <c r="K800" s="468"/>
      <c r="L800" s="514"/>
      <c r="M800" s="516"/>
      <c r="N800" s="517" t="str">
        <f>IF(B800="联邦快递",""&amp;(MID(F800,1,MIN(FIND({0;1;2;3;4;5;6;7;8;9},F800&amp;"1234567890",1)-1)))&amp;"","")</f>
        <v/>
      </c>
    </row>
    <row r="801" spans="1:14" ht="14.25">
      <c r="A801" s="468"/>
      <c r="B801" s="468"/>
      <c r="C801" s="468"/>
      <c r="D801" s="468"/>
      <c r="E801" s="468"/>
      <c r="F801" s="471"/>
      <c r="G801" s="468"/>
      <c r="H801" s="468"/>
      <c r="I801" s="468"/>
      <c r="J801" s="468"/>
      <c r="K801" s="468"/>
      <c r="L801" s="514"/>
      <c r="M801" s="516"/>
      <c r="N801" s="517" t="str">
        <f>IF(B801="联邦快递",""&amp;(MID(F801,1,MIN(FIND({0;1;2;3;4;5;6;7;8;9},F801&amp;"1234567890",1)-1)))&amp;"","")</f>
        <v/>
      </c>
    </row>
    <row r="802" spans="1:14" ht="14.25">
      <c r="A802" s="468"/>
      <c r="B802" s="468"/>
      <c r="C802" s="468"/>
      <c r="D802" s="468"/>
      <c r="E802" s="468"/>
      <c r="F802" s="471"/>
      <c r="G802" s="468"/>
      <c r="H802" s="468"/>
      <c r="I802" s="468"/>
      <c r="J802" s="468"/>
      <c r="K802" s="468"/>
      <c r="L802" s="514"/>
      <c r="M802" s="516"/>
      <c r="N802" s="517" t="str">
        <f>IF(B802="联邦快递",""&amp;(MID(F802,1,MIN(FIND({0;1;2;3;4;5;6;7;8;9},F802&amp;"1234567890",1)-1)))&amp;"","")</f>
        <v/>
      </c>
    </row>
    <row r="803" spans="1:14" ht="14.25">
      <c r="A803" s="468"/>
      <c r="B803" s="468"/>
      <c r="C803" s="468"/>
      <c r="D803" s="468"/>
      <c r="E803" s="468"/>
      <c r="F803" s="471"/>
      <c r="G803" s="468"/>
      <c r="H803" s="468"/>
      <c r="I803" s="468"/>
      <c r="J803" s="468"/>
      <c r="K803" s="468"/>
      <c r="L803" s="514"/>
      <c r="M803" s="516"/>
      <c r="N803" s="517" t="str">
        <f>IF(B803="联邦快递",""&amp;(MID(F803,1,MIN(FIND({0;1;2;3;4;5;6;7;8;9},F803&amp;"1234567890",1)-1)))&amp;"","")</f>
        <v/>
      </c>
    </row>
    <row r="804" spans="1:14" ht="14.25">
      <c r="A804" s="468"/>
      <c r="B804" s="468"/>
      <c r="C804" s="468"/>
      <c r="D804" s="468"/>
      <c r="E804" s="468"/>
      <c r="F804" s="471"/>
      <c r="G804" s="468"/>
      <c r="H804" s="468"/>
      <c r="I804" s="468"/>
      <c r="J804" s="468"/>
      <c r="K804" s="468"/>
      <c r="L804" s="514"/>
      <c r="M804" s="516"/>
      <c r="N804" s="517" t="str">
        <f>IF(B804="联邦快递",""&amp;(MID(F804,1,MIN(FIND({0;1;2;3;4;5;6;7;8;9},F804&amp;"1234567890",1)-1)))&amp;"","")</f>
        <v/>
      </c>
    </row>
    <row r="805" spans="1:14" ht="14.25">
      <c r="A805" s="468"/>
      <c r="B805" s="468"/>
      <c r="C805" s="468"/>
      <c r="D805" s="468"/>
      <c r="E805" s="468"/>
      <c r="F805" s="471"/>
      <c r="G805" s="468"/>
      <c r="H805" s="468"/>
      <c r="I805" s="468"/>
      <c r="J805" s="468"/>
      <c r="K805" s="468"/>
      <c r="L805" s="514"/>
      <c r="M805" s="516"/>
      <c r="N805" s="517" t="str">
        <f>IF(B805="联邦快递",""&amp;(MID(F805,1,MIN(FIND({0;1;2;3;4;5;6;7;8;9},F805&amp;"1234567890",1)-1)))&amp;"","")</f>
        <v/>
      </c>
    </row>
    <row r="806" spans="1:14" ht="14.25">
      <c r="A806" s="468"/>
      <c r="B806" s="468"/>
      <c r="C806" s="468"/>
      <c r="D806" s="468"/>
      <c r="E806" s="468"/>
      <c r="F806" s="471"/>
      <c r="G806" s="468"/>
      <c r="H806" s="468"/>
      <c r="I806" s="468"/>
      <c r="J806" s="468"/>
      <c r="K806" s="468"/>
      <c r="L806" s="514"/>
      <c r="M806" s="516"/>
      <c r="N806" s="517" t="str">
        <f>IF(B806="联邦快递",""&amp;(MID(F806,1,MIN(FIND({0;1;2;3;4;5;6;7;8;9},F806&amp;"1234567890",1)-1)))&amp;"","")</f>
        <v/>
      </c>
    </row>
    <row r="807" spans="1:14" ht="14.25">
      <c r="A807" s="468"/>
      <c r="B807" s="468"/>
      <c r="C807" s="468"/>
      <c r="D807" s="468"/>
      <c r="E807" s="468"/>
      <c r="F807" s="471"/>
      <c r="G807" s="468"/>
      <c r="H807" s="468"/>
      <c r="I807" s="468"/>
      <c r="J807" s="468"/>
      <c r="K807" s="468"/>
      <c r="L807" s="514"/>
      <c r="M807" s="516"/>
      <c r="N807" s="517" t="str">
        <f>IF(B807="联邦快递",""&amp;(MID(F807,1,MIN(FIND({0;1;2;3;4;5;6;7;8;9},F807&amp;"1234567890",1)-1)))&amp;"","")</f>
        <v/>
      </c>
    </row>
    <row r="808" spans="1:14" ht="14.25">
      <c r="A808" s="468"/>
      <c r="B808" s="468"/>
      <c r="C808" s="468"/>
      <c r="D808" s="468"/>
      <c r="E808" s="468"/>
      <c r="F808" s="471"/>
      <c r="G808" s="468"/>
      <c r="H808" s="468"/>
      <c r="I808" s="468"/>
      <c r="J808" s="468"/>
      <c r="K808" s="468"/>
      <c r="L808" s="514"/>
      <c r="M808" s="516"/>
      <c r="N808" s="517" t="str">
        <f>IF(B808="联邦快递",""&amp;(MID(F808,1,MIN(FIND({0;1;2;3;4;5;6;7;8;9},F808&amp;"1234567890",1)-1)))&amp;"","")</f>
        <v/>
      </c>
    </row>
    <row r="809" spans="1:14" ht="14.25">
      <c r="A809" s="468"/>
      <c r="B809" s="468"/>
      <c r="C809" s="468"/>
      <c r="D809" s="468"/>
      <c r="E809" s="468"/>
      <c r="F809" s="471"/>
      <c r="G809" s="468"/>
      <c r="H809" s="468"/>
      <c r="I809" s="468"/>
      <c r="J809" s="468"/>
      <c r="K809" s="468"/>
      <c r="L809" s="514"/>
      <c r="M809" s="516"/>
      <c r="N809" s="517" t="str">
        <f>IF(B809="联邦快递",""&amp;(MID(F809,1,MIN(FIND({0;1;2;3;4;5;6;7;8;9},F809&amp;"1234567890",1)-1)))&amp;"","")</f>
        <v/>
      </c>
    </row>
    <row r="810" spans="1:14" ht="14.25">
      <c r="A810" s="468"/>
      <c r="B810" s="468"/>
      <c r="C810" s="468"/>
      <c r="D810" s="468"/>
      <c r="E810" s="468"/>
      <c r="F810" s="471"/>
      <c r="G810" s="468"/>
      <c r="H810" s="468"/>
      <c r="I810" s="468"/>
      <c r="J810" s="468"/>
      <c r="K810" s="468"/>
      <c r="L810" s="514"/>
      <c r="M810" s="516"/>
      <c r="N810" s="517" t="str">
        <f>IF(B810="联邦快递",""&amp;(MID(F810,1,MIN(FIND({0;1;2;3;4;5;6;7;8;9},F810&amp;"1234567890",1)-1)))&amp;"","")</f>
        <v/>
      </c>
    </row>
    <row r="811" spans="1:14" ht="14.25">
      <c r="A811" s="468"/>
      <c r="B811" s="468"/>
      <c r="C811" s="468"/>
      <c r="D811" s="468"/>
      <c r="E811" s="468"/>
      <c r="F811" s="471"/>
      <c r="G811" s="468"/>
      <c r="H811" s="468"/>
      <c r="I811" s="468"/>
      <c r="J811" s="468"/>
      <c r="K811" s="468"/>
      <c r="L811" s="514"/>
      <c r="M811" s="516"/>
      <c r="N811" s="517" t="str">
        <f>IF(B811="联邦快递",""&amp;(MID(F811,1,MIN(FIND({0;1;2;3;4;5;6;7;8;9},F811&amp;"1234567890",1)-1)))&amp;"","")</f>
        <v/>
      </c>
    </row>
    <row r="812" spans="1:14" ht="14.25">
      <c r="A812" s="468"/>
      <c r="B812" s="468"/>
      <c r="C812" s="468"/>
      <c r="D812" s="468"/>
      <c r="E812" s="468"/>
      <c r="F812" s="471"/>
      <c r="G812" s="468"/>
      <c r="H812" s="468"/>
      <c r="I812" s="468"/>
      <c r="J812" s="468"/>
      <c r="K812" s="468"/>
      <c r="L812" s="514"/>
      <c r="M812" s="516"/>
      <c r="N812" s="517" t="str">
        <f>IF(B812="联邦快递",""&amp;(MID(F812,1,MIN(FIND({0;1;2;3;4;5;6;7;8;9},F812&amp;"1234567890",1)-1)))&amp;"","")</f>
        <v/>
      </c>
    </row>
    <row r="813" spans="1:14" ht="14.25">
      <c r="A813" s="468"/>
      <c r="B813" s="468"/>
      <c r="C813" s="468"/>
      <c r="D813" s="468"/>
      <c r="E813" s="468"/>
      <c r="F813" s="471"/>
      <c r="G813" s="468"/>
      <c r="H813" s="468"/>
      <c r="I813" s="468"/>
      <c r="J813" s="468"/>
      <c r="K813" s="468"/>
      <c r="L813" s="514"/>
      <c r="M813" s="516"/>
      <c r="N813" s="517" t="str">
        <f>IF(B813="联邦快递",""&amp;(MID(F813,1,MIN(FIND({0;1;2;3;4;5;6;7;8;9},F813&amp;"1234567890",1)-1)))&amp;"","")</f>
        <v/>
      </c>
    </row>
    <row r="814" spans="1:14" ht="14.25">
      <c r="A814" s="468"/>
      <c r="B814" s="468"/>
      <c r="C814" s="468"/>
      <c r="D814" s="468"/>
      <c r="E814" s="468"/>
      <c r="F814" s="471"/>
      <c r="G814" s="468"/>
      <c r="H814" s="468"/>
      <c r="I814" s="468"/>
      <c r="J814" s="468"/>
      <c r="K814" s="468"/>
      <c r="L814" s="514"/>
      <c r="M814" s="516"/>
      <c r="N814" s="517" t="str">
        <f>IF(B814="联邦快递",""&amp;(MID(F814,1,MIN(FIND({0;1;2;3;4;5;6;7;8;9},F814&amp;"1234567890",1)-1)))&amp;"","")</f>
        <v/>
      </c>
    </row>
    <row r="815" spans="1:14" ht="14.25">
      <c r="A815" s="468"/>
      <c r="B815" s="468"/>
      <c r="C815" s="468"/>
      <c r="D815" s="468"/>
      <c r="E815" s="468"/>
      <c r="F815" s="471"/>
      <c r="G815" s="468"/>
      <c r="H815" s="468"/>
      <c r="I815" s="468"/>
      <c r="J815" s="468"/>
      <c r="K815" s="468"/>
      <c r="L815" s="514"/>
      <c r="M815" s="516"/>
      <c r="N815" s="517" t="str">
        <f>IF(B815="联邦快递",""&amp;(MID(F815,1,MIN(FIND({0;1;2;3;4;5;6;7;8;9},F815&amp;"1234567890",1)-1)))&amp;"","")</f>
        <v/>
      </c>
    </row>
    <row r="816" spans="1:14" ht="14.25">
      <c r="A816" s="468"/>
      <c r="B816" s="468"/>
      <c r="C816" s="468"/>
      <c r="D816" s="468"/>
      <c r="E816" s="468"/>
      <c r="F816" s="471"/>
      <c r="G816" s="468"/>
      <c r="H816" s="468"/>
      <c r="I816" s="468"/>
      <c r="J816" s="468"/>
      <c r="K816" s="468"/>
      <c r="L816" s="514"/>
      <c r="M816" s="516"/>
      <c r="N816" s="517" t="str">
        <f>IF(B816="联邦快递",""&amp;(MID(F816,1,MIN(FIND({0;1;2;3;4;5;6;7;8;9},F816&amp;"1234567890",1)-1)))&amp;"","")</f>
        <v/>
      </c>
    </row>
    <row r="817" spans="1:14" ht="14.25">
      <c r="A817" s="468"/>
      <c r="B817" s="468"/>
      <c r="C817" s="468"/>
      <c r="D817" s="468"/>
      <c r="E817" s="468"/>
      <c r="F817" s="471"/>
      <c r="G817" s="468"/>
      <c r="H817" s="468"/>
      <c r="I817" s="468"/>
      <c r="J817" s="468"/>
      <c r="K817" s="468"/>
      <c r="L817" s="514"/>
      <c r="M817" s="516"/>
      <c r="N817" s="517" t="str">
        <f>IF(B817="联邦快递",""&amp;(MID(F817,1,MIN(FIND({0;1;2;3;4;5;6;7;8;9},F817&amp;"1234567890",1)-1)))&amp;"","")</f>
        <v/>
      </c>
    </row>
    <row r="818" spans="1:14" ht="14.25">
      <c r="A818" s="468"/>
      <c r="B818" s="468"/>
      <c r="C818" s="468"/>
      <c r="D818" s="468"/>
      <c r="E818" s="468"/>
      <c r="F818" s="471"/>
      <c r="G818" s="468"/>
      <c r="H818" s="468"/>
      <c r="I818" s="468"/>
      <c r="J818" s="468"/>
      <c r="K818" s="468"/>
      <c r="L818" s="514"/>
      <c r="M818" s="516"/>
      <c r="N818" s="517" t="str">
        <f>IF(B818="联邦快递",""&amp;(MID(F818,1,MIN(FIND({0;1;2;3;4;5;6;7;8;9},F818&amp;"1234567890",1)-1)))&amp;"","")</f>
        <v/>
      </c>
    </row>
    <row r="819" spans="1:14" ht="14.25">
      <c r="A819" s="468"/>
      <c r="B819" s="468"/>
      <c r="C819" s="468"/>
      <c r="D819" s="468"/>
      <c r="E819" s="468"/>
      <c r="F819" s="471"/>
      <c r="G819" s="468"/>
      <c r="H819" s="468"/>
      <c r="I819" s="468"/>
      <c r="J819" s="468"/>
      <c r="K819" s="468"/>
      <c r="L819" s="514"/>
      <c r="M819" s="516"/>
      <c r="N819" s="517" t="str">
        <f>IF(B819="联邦快递",""&amp;(MID(F819,1,MIN(FIND({0;1;2;3;4;5;6;7;8;9},F819&amp;"1234567890",1)-1)))&amp;"","")</f>
        <v/>
      </c>
    </row>
    <row r="820" spans="1:14" ht="14.25">
      <c r="A820" s="468"/>
      <c r="B820" s="468"/>
      <c r="C820" s="468"/>
      <c r="D820" s="468"/>
      <c r="E820" s="468"/>
      <c r="F820" s="471"/>
      <c r="G820" s="468"/>
      <c r="H820" s="468"/>
      <c r="I820" s="468"/>
      <c r="J820" s="468"/>
      <c r="K820" s="468"/>
      <c r="L820" s="514"/>
      <c r="M820" s="516"/>
      <c r="N820" s="517" t="str">
        <f>IF(B820="联邦快递",""&amp;(MID(F820,1,MIN(FIND({0;1;2;3;4;5;6;7;8;9},F820&amp;"1234567890",1)-1)))&amp;"","")</f>
        <v/>
      </c>
    </row>
    <row r="821" spans="1:14" ht="14.25">
      <c r="A821" s="468"/>
      <c r="B821" s="468"/>
      <c r="C821" s="468"/>
      <c r="D821" s="468"/>
      <c r="E821" s="468"/>
      <c r="F821" s="471"/>
      <c r="G821" s="468"/>
      <c r="H821" s="468"/>
      <c r="I821" s="468"/>
      <c r="J821" s="468"/>
      <c r="K821" s="468"/>
      <c r="L821" s="514"/>
      <c r="M821" s="516"/>
      <c r="N821" s="517" t="str">
        <f>IF(B821="联邦快递",""&amp;(MID(F821,1,MIN(FIND({0;1;2;3;4;5;6;7;8;9},F821&amp;"1234567890",1)-1)))&amp;"","")</f>
        <v/>
      </c>
    </row>
    <row r="822" spans="1:14" ht="14.25">
      <c r="A822" s="468"/>
      <c r="B822" s="468"/>
      <c r="C822" s="468"/>
      <c r="D822" s="468"/>
      <c r="E822" s="468"/>
      <c r="F822" s="471"/>
      <c r="G822" s="468"/>
      <c r="H822" s="468"/>
      <c r="I822" s="468"/>
      <c r="J822" s="468"/>
      <c r="K822" s="468"/>
      <c r="L822" s="514"/>
      <c r="M822" s="516"/>
      <c r="N822" s="517" t="str">
        <f>IF(B822="联邦快递",""&amp;(MID(F822,1,MIN(FIND({0;1;2;3;4;5;6;7;8;9},F822&amp;"1234567890",1)-1)))&amp;"","")</f>
        <v/>
      </c>
    </row>
    <row r="823" spans="1:14" ht="14.25">
      <c r="A823" s="468"/>
      <c r="B823" s="468"/>
      <c r="C823" s="468"/>
      <c r="D823" s="468"/>
      <c r="E823" s="468"/>
      <c r="F823" s="471"/>
      <c r="G823" s="468"/>
      <c r="H823" s="468"/>
      <c r="I823" s="468"/>
      <c r="J823" s="468"/>
      <c r="K823" s="468"/>
      <c r="L823" s="514"/>
      <c r="M823" s="516"/>
      <c r="N823" s="517" t="str">
        <f>IF(B823="联邦快递",""&amp;(MID(F823,1,MIN(FIND({0;1;2;3;4;5;6;7;8;9},F823&amp;"1234567890",1)-1)))&amp;"","")</f>
        <v/>
      </c>
    </row>
    <row r="824" spans="1:14" ht="14.25">
      <c r="A824" s="468"/>
      <c r="B824" s="468"/>
      <c r="C824" s="468"/>
      <c r="D824" s="468"/>
      <c r="E824" s="468"/>
      <c r="F824" s="471"/>
      <c r="G824" s="468"/>
      <c r="H824" s="468"/>
      <c r="I824" s="468"/>
      <c r="J824" s="468"/>
      <c r="K824" s="468"/>
      <c r="L824" s="514"/>
      <c r="M824" s="516"/>
      <c r="N824" s="517" t="str">
        <f>IF(B824="联邦快递",""&amp;(MID(F824,1,MIN(FIND({0;1;2;3;4;5;6;7;8;9},F824&amp;"1234567890",1)-1)))&amp;"","")</f>
        <v/>
      </c>
    </row>
    <row r="825" spans="1:14" ht="14.25">
      <c r="A825" s="468"/>
      <c r="B825" s="468"/>
      <c r="C825" s="468"/>
      <c r="D825" s="468"/>
      <c r="E825" s="468"/>
      <c r="F825" s="471"/>
      <c r="G825" s="468"/>
      <c r="H825" s="468"/>
      <c r="I825" s="468"/>
      <c r="J825" s="468"/>
      <c r="K825" s="468"/>
      <c r="L825" s="514"/>
      <c r="M825" s="516"/>
      <c r="N825" s="517" t="str">
        <f>IF(B825="联邦快递",""&amp;(MID(F825,1,MIN(FIND({0;1;2;3;4;5;6;7;8;9},F825&amp;"1234567890",1)-1)))&amp;"","")</f>
        <v/>
      </c>
    </row>
    <row r="826" spans="1:14" ht="14.25">
      <c r="A826" s="468"/>
      <c r="B826" s="468"/>
      <c r="C826" s="468"/>
      <c r="D826" s="468"/>
      <c r="E826" s="468"/>
      <c r="F826" s="471"/>
      <c r="G826" s="468"/>
      <c r="H826" s="468"/>
      <c r="I826" s="468"/>
      <c r="J826" s="468"/>
      <c r="K826" s="468"/>
      <c r="L826" s="514"/>
      <c r="M826" s="516"/>
      <c r="N826" s="517" t="str">
        <f>IF(B826="联邦快递",""&amp;(MID(F826,1,MIN(FIND({0;1;2;3;4;5;6;7;8;9},F826&amp;"1234567890",1)-1)))&amp;"","")</f>
        <v/>
      </c>
    </row>
    <row r="827" spans="1:14" ht="14.25">
      <c r="A827" s="468"/>
      <c r="B827" s="468"/>
      <c r="C827" s="468"/>
      <c r="D827" s="468"/>
      <c r="E827" s="468"/>
      <c r="F827" s="471"/>
      <c r="G827" s="468"/>
      <c r="H827" s="468"/>
      <c r="I827" s="468"/>
      <c r="J827" s="468"/>
      <c r="K827" s="468"/>
      <c r="L827" s="514"/>
      <c r="M827" s="516"/>
      <c r="N827" s="517" t="str">
        <f>IF(B827="联邦快递",""&amp;(MID(F827,1,MIN(FIND({0;1;2;3;4;5;6;7;8;9},F827&amp;"1234567890",1)-1)))&amp;"","")</f>
        <v/>
      </c>
    </row>
    <row r="828" spans="1:14" ht="14.25">
      <c r="A828" s="468"/>
      <c r="B828" s="468"/>
      <c r="C828" s="468"/>
      <c r="D828" s="468"/>
      <c r="E828" s="468"/>
      <c r="F828" s="471"/>
      <c r="G828" s="468"/>
      <c r="H828" s="468"/>
      <c r="I828" s="468"/>
      <c r="J828" s="468"/>
      <c r="K828" s="468"/>
      <c r="L828" s="514"/>
      <c r="M828" s="516"/>
      <c r="N828" s="517" t="str">
        <f>IF(B828="联邦快递",""&amp;(MID(F828,1,MIN(FIND({0;1;2;3;4;5;6;7;8;9},F828&amp;"1234567890",1)-1)))&amp;"","")</f>
        <v/>
      </c>
    </row>
    <row r="829" spans="1:14" ht="14.25">
      <c r="A829" s="468"/>
      <c r="B829" s="468"/>
      <c r="C829" s="468"/>
      <c r="D829" s="468"/>
      <c r="E829" s="468"/>
      <c r="F829" s="471"/>
      <c r="G829" s="468"/>
      <c r="H829" s="468"/>
      <c r="I829" s="468"/>
      <c r="J829" s="468"/>
      <c r="K829" s="468"/>
      <c r="L829" s="514"/>
      <c r="M829" s="516"/>
      <c r="N829" s="517" t="str">
        <f>IF(B829="联邦快递",""&amp;(MID(F829,1,MIN(FIND({0;1;2;3;4;5;6;7;8;9},F829&amp;"1234567890",1)-1)))&amp;"","")</f>
        <v/>
      </c>
    </row>
    <row r="830" spans="1:14" ht="14.25">
      <c r="A830" s="468"/>
      <c r="B830" s="468"/>
      <c r="C830" s="468"/>
      <c r="D830" s="468"/>
      <c r="E830" s="468"/>
      <c r="F830" s="471"/>
      <c r="G830" s="468"/>
      <c r="H830" s="468"/>
      <c r="I830" s="468"/>
      <c r="J830" s="468"/>
      <c r="K830" s="468"/>
      <c r="L830" s="514"/>
      <c r="M830" s="516"/>
      <c r="N830" s="517" t="str">
        <f>IF(B830="联邦快递",""&amp;(MID(F830,1,MIN(FIND({0;1;2;3;4;5;6;7;8;9},F830&amp;"1234567890",1)-1)))&amp;"","")</f>
        <v/>
      </c>
    </row>
    <row r="831" spans="1:14" ht="14.25">
      <c r="A831" s="468"/>
      <c r="B831" s="468"/>
      <c r="C831" s="468"/>
      <c r="D831" s="468"/>
      <c r="E831" s="468"/>
      <c r="F831" s="471"/>
      <c r="G831" s="468"/>
      <c r="H831" s="468"/>
      <c r="I831" s="468"/>
      <c r="J831" s="468"/>
      <c r="K831" s="468"/>
      <c r="L831" s="514"/>
      <c r="M831" s="516"/>
      <c r="N831" s="517" t="str">
        <f>IF(B831="联邦快递",""&amp;(MID(F831,1,MIN(FIND({0;1;2;3;4;5;6;7;8;9},F831&amp;"1234567890",1)-1)))&amp;"","")</f>
        <v/>
      </c>
    </row>
    <row r="832" spans="1:14" ht="14.25">
      <c r="A832" s="468"/>
      <c r="B832" s="468"/>
      <c r="C832" s="468"/>
      <c r="D832" s="468"/>
      <c r="E832" s="468"/>
      <c r="F832" s="471"/>
      <c r="G832" s="468"/>
      <c r="H832" s="468"/>
      <c r="I832" s="468"/>
      <c r="J832" s="468"/>
      <c r="K832" s="468"/>
      <c r="L832" s="514"/>
      <c r="M832" s="516"/>
      <c r="N832" s="517" t="str">
        <f>IF(B832="联邦快递",""&amp;(MID(F832,1,MIN(FIND({0;1;2;3;4;5;6;7;8;9},F832&amp;"1234567890",1)-1)))&amp;"","")</f>
        <v/>
      </c>
    </row>
    <row r="833" spans="1:14" ht="14.25">
      <c r="A833" s="468"/>
      <c r="B833" s="468"/>
      <c r="C833" s="468"/>
      <c r="D833" s="468"/>
      <c r="E833" s="468"/>
      <c r="F833" s="471"/>
      <c r="G833" s="468"/>
      <c r="H833" s="468"/>
      <c r="I833" s="468"/>
      <c r="J833" s="468"/>
      <c r="K833" s="468"/>
      <c r="L833" s="514"/>
      <c r="M833" s="516"/>
      <c r="N833" s="517" t="str">
        <f>IF(B833="联邦快递",""&amp;(MID(F833,1,MIN(FIND({0;1;2;3;4;5;6;7;8;9},F833&amp;"1234567890",1)-1)))&amp;"","")</f>
        <v/>
      </c>
    </row>
    <row r="834" spans="1:14" ht="14.25">
      <c r="A834" s="468"/>
      <c r="B834" s="468"/>
      <c r="C834" s="468"/>
      <c r="D834" s="468"/>
      <c r="E834" s="468"/>
      <c r="F834" s="471"/>
      <c r="G834" s="468"/>
      <c r="H834" s="468"/>
      <c r="I834" s="468"/>
      <c r="J834" s="468"/>
      <c r="K834" s="468"/>
      <c r="L834" s="514"/>
      <c r="M834" s="516"/>
      <c r="N834" s="517" t="str">
        <f>IF(B834="联邦快递",""&amp;(MID(F834,1,MIN(FIND({0;1;2;3;4;5;6;7;8;9},F834&amp;"1234567890",1)-1)))&amp;"","")</f>
        <v/>
      </c>
    </row>
    <row r="835" spans="1:14" ht="14.25">
      <c r="A835" s="468"/>
      <c r="B835" s="468"/>
      <c r="C835" s="468"/>
      <c r="D835" s="468"/>
      <c r="E835" s="468"/>
      <c r="F835" s="471"/>
      <c r="G835" s="468"/>
      <c r="H835" s="468"/>
      <c r="I835" s="468"/>
      <c r="J835" s="468"/>
      <c r="K835" s="468"/>
      <c r="L835" s="514"/>
      <c r="M835" s="516"/>
      <c r="N835" s="517" t="str">
        <f>IF(B835="联邦快递",""&amp;(MID(F835,1,MIN(FIND({0;1;2;3;4;5;6;7;8;9},F835&amp;"1234567890",1)-1)))&amp;"","")</f>
        <v/>
      </c>
    </row>
    <row r="836" spans="1:14" ht="14.25">
      <c r="A836" s="468"/>
      <c r="B836" s="468"/>
      <c r="C836" s="468"/>
      <c r="D836" s="468"/>
      <c r="E836" s="468"/>
      <c r="F836" s="471"/>
      <c r="G836" s="468"/>
      <c r="H836" s="468"/>
      <c r="I836" s="468"/>
      <c r="J836" s="468"/>
      <c r="K836" s="468"/>
      <c r="L836" s="514"/>
      <c r="M836" s="516"/>
      <c r="N836" s="517" t="str">
        <f>IF(B836="联邦快递",""&amp;(MID(F836,1,MIN(FIND({0;1;2;3;4;5;6;7;8;9},F836&amp;"1234567890",1)-1)))&amp;"","")</f>
        <v/>
      </c>
    </row>
    <row r="837" spans="1:14" ht="14.25">
      <c r="A837" s="468"/>
      <c r="B837" s="468"/>
      <c r="C837" s="468"/>
      <c r="D837" s="468"/>
      <c r="E837" s="468"/>
      <c r="F837" s="471"/>
      <c r="G837" s="468"/>
      <c r="H837" s="468"/>
      <c r="I837" s="468"/>
      <c r="J837" s="468"/>
      <c r="K837" s="468"/>
      <c r="L837" s="514"/>
      <c r="M837" s="516"/>
      <c r="N837" s="517" t="str">
        <f>IF(B837="联邦快递",""&amp;(MID(F837,1,MIN(FIND({0;1;2;3;4;5;6;7;8;9},F837&amp;"1234567890",1)-1)))&amp;"","")</f>
        <v/>
      </c>
    </row>
    <row r="838" spans="1:14" ht="14.25">
      <c r="A838" s="468"/>
      <c r="B838" s="468"/>
      <c r="C838" s="468"/>
      <c r="D838" s="468"/>
      <c r="E838" s="468"/>
      <c r="F838" s="471"/>
      <c r="G838" s="468"/>
      <c r="H838" s="468"/>
      <c r="I838" s="468"/>
      <c r="J838" s="468"/>
      <c r="K838" s="468"/>
      <c r="L838" s="514"/>
      <c r="M838" s="516"/>
      <c r="N838" s="517" t="str">
        <f>IF(B838="联邦快递",""&amp;(MID(F838,1,MIN(FIND({0;1;2;3;4;5;6;7;8;9},F838&amp;"1234567890",1)-1)))&amp;"","")</f>
        <v/>
      </c>
    </row>
    <row r="839" spans="1:14" ht="14.25">
      <c r="A839" s="468"/>
      <c r="B839" s="468"/>
      <c r="C839" s="468"/>
      <c r="D839" s="468"/>
      <c r="E839" s="468"/>
      <c r="F839" s="471"/>
      <c r="G839" s="468"/>
      <c r="H839" s="468"/>
      <c r="I839" s="468"/>
      <c r="J839" s="468"/>
      <c r="K839" s="468"/>
      <c r="L839" s="514"/>
      <c r="M839" s="516"/>
      <c r="N839" s="517" t="str">
        <f>IF(B839="联邦快递",""&amp;(MID(F839,1,MIN(FIND({0;1;2;3;4;5;6;7;8;9},F839&amp;"1234567890",1)-1)))&amp;"","")</f>
        <v/>
      </c>
    </row>
    <row r="840" spans="1:14" ht="14.25">
      <c r="A840" s="468"/>
      <c r="B840" s="468"/>
      <c r="C840" s="468"/>
      <c r="D840" s="468"/>
      <c r="E840" s="468"/>
      <c r="F840" s="471"/>
      <c r="G840" s="468"/>
      <c r="H840" s="468"/>
      <c r="I840" s="468"/>
      <c r="J840" s="468"/>
      <c r="K840" s="468"/>
      <c r="L840" s="514"/>
      <c r="M840" s="516"/>
      <c r="N840" s="517" t="str">
        <f>IF(B840="联邦快递",""&amp;(MID(F840,1,MIN(FIND({0;1;2;3;4;5;6;7;8;9},F840&amp;"1234567890",1)-1)))&amp;"","")</f>
        <v/>
      </c>
    </row>
    <row r="841" spans="1:14" ht="14.25">
      <c r="A841" s="468"/>
      <c r="B841" s="468"/>
      <c r="C841" s="468"/>
      <c r="D841" s="468"/>
      <c r="E841" s="468"/>
      <c r="F841" s="471"/>
      <c r="G841" s="468"/>
      <c r="H841" s="468"/>
      <c r="I841" s="468"/>
      <c r="J841" s="468"/>
      <c r="K841" s="468"/>
      <c r="L841" s="514"/>
      <c r="M841" s="516"/>
      <c r="N841" s="517" t="str">
        <f>IF(B841="联邦快递",""&amp;(MID(F841,1,MIN(FIND({0;1;2;3;4;5;6;7;8;9},F841&amp;"1234567890",1)-1)))&amp;"","")</f>
        <v/>
      </c>
    </row>
    <row r="842" spans="1:14" ht="14.25">
      <c r="A842" s="468"/>
      <c r="B842" s="468"/>
      <c r="C842" s="468"/>
      <c r="D842" s="468"/>
      <c r="E842" s="468"/>
      <c r="F842" s="471"/>
      <c r="G842" s="468"/>
      <c r="H842" s="468"/>
      <c r="I842" s="468"/>
      <c r="J842" s="468"/>
      <c r="K842" s="468"/>
      <c r="L842" s="514"/>
      <c r="M842" s="516"/>
      <c r="N842" s="517" t="str">
        <f>IF(B842="联邦快递",""&amp;(MID(F842,1,MIN(FIND({0;1;2;3;4;5;6;7;8;9},F842&amp;"1234567890",1)-1)))&amp;"","")</f>
        <v/>
      </c>
    </row>
    <row r="843" spans="1:14" ht="14.25">
      <c r="A843" s="468"/>
      <c r="B843" s="468"/>
      <c r="C843" s="468"/>
      <c r="D843" s="468"/>
      <c r="E843" s="468"/>
      <c r="F843" s="471"/>
      <c r="G843" s="468"/>
      <c r="H843" s="468"/>
      <c r="I843" s="468"/>
      <c r="J843" s="468"/>
      <c r="K843" s="468"/>
      <c r="L843" s="514"/>
      <c r="M843" s="516"/>
      <c r="N843" s="517" t="str">
        <f>IF(B843="联邦快递",""&amp;(MID(F843,1,MIN(FIND({0;1;2;3;4;5;6;7;8;9},F843&amp;"1234567890",1)-1)))&amp;"","")</f>
        <v/>
      </c>
    </row>
    <row r="844" spans="1:14" ht="14.25">
      <c r="A844" s="468"/>
      <c r="B844" s="468"/>
      <c r="C844" s="468"/>
      <c r="D844" s="468"/>
      <c r="E844" s="468"/>
      <c r="F844" s="471"/>
      <c r="G844" s="468"/>
      <c r="H844" s="468"/>
      <c r="I844" s="468"/>
      <c r="J844" s="468"/>
      <c r="K844" s="468"/>
      <c r="L844" s="514"/>
      <c r="M844" s="516"/>
      <c r="N844" s="517" t="str">
        <f>IF(B844="联邦快递",""&amp;(MID(F844,1,MIN(FIND({0;1;2;3;4;5;6;7;8;9},F844&amp;"1234567890",1)-1)))&amp;"","")</f>
        <v/>
      </c>
    </row>
    <row r="845" spans="1:14" ht="14.25">
      <c r="A845" s="468"/>
      <c r="B845" s="468"/>
      <c r="C845" s="468"/>
      <c r="D845" s="468"/>
      <c r="E845" s="468"/>
      <c r="F845" s="471"/>
      <c r="G845" s="468"/>
      <c r="H845" s="468"/>
      <c r="I845" s="468"/>
      <c r="J845" s="468"/>
      <c r="K845" s="468"/>
      <c r="L845" s="514"/>
      <c r="M845" s="516"/>
      <c r="N845" s="517" t="str">
        <f>IF(B845="联邦快递",""&amp;(MID(F845,1,MIN(FIND({0;1;2;3;4;5;6;7;8;9},F845&amp;"1234567890",1)-1)))&amp;"","")</f>
        <v/>
      </c>
    </row>
    <row r="846" spans="1:14" ht="14.25">
      <c r="A846" s="468"/>
      <c r="B846" s="468"/>
      <c r="C846" s="468"/>
      <c r="D846" s="468"/>
      <c r="E846" s="468"/>
      <c r="F846" s="471"/>
      <c r="G846" s="468"/>
      <c r="H846" s="468"/>
      <c r="I846" s="468"/>
      <c r="J846" s="468"/>
      <c r="K846" s="468"/>
      <c r="L846" s="514"/>
      <c r="M846" s="516"/>
      <c r="N846" s="517" t="str">
        <f>IF(B846="联邦快递",""&amp;(MID(F846,1,MIN(FIND({0;1;2;3;4;5;6;7;8;9},F846&amp;"1234567890",1)-1)))&amp;"","")</f>
        <v/>
      </c>
    </row>
    <row r="847" spans="1:14" ht="14.25">
      <c r="A847" s="468"/>
      <c r="B847" s="468"/>
      <c r="C847" s="468"/>
      <c r="D847" s="468"/>
      <c r="E847" s="468"/>
      <c r="F847" s="471"/>
      <c r="G847" s="468"/>
      <c r="H847" s="468"/>
      <c r="I847" s="468"/>
      <c r="J847" s="468"/>
      <c r="K847" s="468"/>
      <c r="L847" s="514"/>
      <c r="M847" s="516"/>
      <c r="N847" s="517" t="str">
        <f>IF(B847="联邦快递",""&amp;(MID(F847,1,MIN(FIND({0;1;2;3;4;5;6;7;8;9},F847&amp;"1234567890",1)-1)))&amp;"","")</f>
        <v/>
      </c>
    </row>
    <row r="848" spans="1:14" ht="14.25">
      <c r="A848" s="468"/>
      <c r="B848" s="468"/>
      <c r="C848" s="468"/>
      <c r="D848" s="468"/>
      <c r="E848" s="468"/>
      <c r="F848" s="471"/>
      <c r="G848" s="468"/>
      <c r="H848" s="468"/>
      <c r="I848" s="468"/>
      <c r="J848" s="468"/>
      <c r="K848" s="468"/>
      <c r="L848" s="514"/>
      <c r="M848" s="516"/>
      <c r="N848" s="517" t="str">
        <f>IF(B848="联邦快递",""&amp;(MID(F848,1,MIN(FIND({0;1;2;3;4;5;6;7;8;9},F848&amp;"1234567890",1)-1)))&amp;"","")</f>
        <v/>
      </c>
    </row>
    <row r="849" spans="1:14" ht="14.25">
      <c r="A849" s="468"/>
      <c r="B849" s="468"/>
      <c r="C849" s="468"/>
      <c r="D849" s="468"/>
      <c r="E849" s="468"/>
      <c r="F849" s="471"/>
      <c r="G849" s="468"/>
      <c r="H849" s="468"/>
      <c r="I849" s="468"/>
      <c r="J849" s="468"/>
      <c r="K849" s="468"/>
      <c r="L849" s="514"/>
      <c r="M849" s="516"/>
      <c r="N849" s="517" t="str">
        <f>IF(B849="联邦快递",""&amp;(MID(F849,1,MIN(FIND({0;1;2;3;4;5;6;7;8;9},F849&amp;"1234567890",1)-1)))&amp;"","")</f>
        <v/>
      </c>
    </row>
    <row r="850" spans="1:14" ht="14.25">
      <c r="A850" s="468"/>
      <c r="B850" s="468"/>
      <c r="C850" s="468"/>
      <c r="D850" s="468"/>
      <c r="E850" s="468"/>
      <c r="F850" s="471"/>
      <c r="G850" s="468"/>
      <c r="H850" s="468"/>
      <c r="I850" s="468"/>
      <c r="J850" s="468"/>
      <c r="K850" s="468"/>
      <c r="L850" s="514"/>
      <c r="M850" s="516"/>
      <c r="N850" s="517" t="str">
        <f>IF(B850="联邦快递",""&amp;(MID(F850,1,MIN(FIND({0;1;2;3;4;5;6;7;8;9},F850&amp;"1234567890",1)-1)))&amp;"","")</f>
        <v/>
      </c>
    </row>
    <row r="851" spans="1:14" ht="14.25">
      <c r="A851" s="468"/>
      <c r="B851" s="468"/>
      <c r="C851" s="468"/>
      <c r="D851" s="468"/>
      <c r="E851" s="468"/>
      <c r="F851" s="471"/>
      <c r="G851" s="468"/>
      <c r="H851" s="468"/>
      <c r="I851" s="468"/>
      <c r="J851" s="468"/>
      <c r="K851" s="468"/>
      <c r="L851" s="514"/>
      <c r="M851" s="516"/>
      <c r="N851" s="517" t="str">
        <f>IF(B851="联邦快递",""&amp;(MID(F851,1,MIN(FIND({0;1;2;3;4;5;6;7;8;9},F851&amp;"1234567890",1)-1)))&amp;"","")</f>
        <v/>
      </c>
    </row>
    <row r="852" spans="1:14" ht="14.25">
      <c r="A852" s="468"/>
      <c r="B852" s="468"/>
      <c r="C852" s="468"/>
      <c r="D852" s="468"/>
      <c r="E852" s="468"/>
      <c r="F852" s="471"/>
      <c r="G852" s="468"/>
      <c r="H852" s="468"/>
      <c r="I852" s="468"/>
      <c r="J852" s="468"/>
      <c r="K852" s="468"/>
      <c r="L852" s="514"/>
      <c r="M852" s="516"/>
      <c r="N852" s="517" t="str">
        <f>IF(B852="联邦快递",""&amp;(MID(F852,1,MIN(FIND({0;1;2;3;4;5;6;7;8;9},F852&amp;"1234567890",1)-1)))&amp;"","")</f>
        <v/>
      </c>
    </row>
    <row r="853" spans="1:14" ht="14.25">
      <c r="A853" s="468"/>
      <c r="B853" s="468"/>
      <c r="C853" s="468"/>
      <c r="D853" s="468"/>
      <c r="E853" s="468"/>
      <c r="F853" s="471"/>
      <c r="G853" s="468"/>
      <c r="H853" s="468"/>
      <c r="I853" s="468"/>
      <c r="J853" s="468"/>
      <c r="K853" s="468"/>
      <c r="L853" s="514"/>
      <c r="M853" s="516"/>
      <c r="N853" s="517" t="str">
        <f>IF(B853="联邦快递",""&amp;(MID(F853,1,MIN(FIND({0;1;2;3;4;5;6;7;8;9},F853&amp;"1234567890",1)-1)))&amp;"","")</f>
        <v/>
      </c>
    </row>
    <row r="854" spans="1:14" ht="14.25">
      <c r="A854" s="468"/>
      <c r="B854" s="468"/>
      <c r="C854" s="468"/>
      <c r="D854" s="468"/>
      <c r="E854" s="468"/>
      <c r="F854" s="471"/>
      <c r="G854" s="468"/>
      <c r="H854" s="468"/>
      <c r="I854" s="468"/>
      <c r="J854" s="468"/>
      <c r="K854" s="468"/>
      <c r="L854" s="514"/>
      <c r="M854" s="516"/>
      <c r="N854" s="517" t="str">
        <f>IF(B854="联邦快递",""&amp;(MID(F854,1,MIN(FIND({0;1;2;3;4;5;6;7;8;9},F854&amp;"1234567890",1)-1)))&amp;"","")</f>
        <v/>
      </c>
    </row>
    <row r="855" spans="1:14" ht="14.25">
      <c r="A855" s="468"/>
      <c r="B855" s="468"/>
      <c r="C855" s="468"/>
      <c r="D855" s="468"/>
      <c r="E855" s="468"/>
      <c r="F855" s="471"/>
      <c r="G855" s="468"/>
      <c r="H855" s="468"/>
      <c r="I855" s="468"/>
      <c r="J855" s="468"/>
      <c r="K855" s="468"/>
      <c r="L855" s="514"/>
      <c r="M855" s="516"/>
      <c r="N855" s="517" t="str">
        <f>IF(B855="联邦快递",""&amp;(MID(F855,1,MIN(FIND({0;1;2;3;4;5;6;7;8;9},F855&amp;"1234567890",1)-1)))&amp;"","")</f>
        <v/>
      </c>
    </row>
    <row r="856" spans="1:14" ht="14.25">
      <c r="A856" s="468"/>
      <c r="B856" s="468"/>
      <c r="C856" s="468"/>
      <c r="D856" s="468"/>
      <c r="E856" s="468"/>
      <c r="F856" s="471"/>
      <c r="G856" s="468"/>
      <c r="H856" s="468"/>
      <c r="I856" s="468"/>
      <c r="J856" s="468"/>
      <c r="K856" s="468"/>
      <c r="L856" s="514"/>
      <c r="M856" s="516"/>
      <c r="N856" s="517" t="str">
        <f>IF(B856="联邦快递",""&amp;(MID(F856,1,MIN(FIND({0;1;2;3;4;5;6;7;8;9},F856&amp;"1234567890",1)-1)))&amp;"","")</f>
        <v/>
      </c>
    </row>
    <row r="857" spans="1:14" ht="14.25">
      <c r="A857" s="468"/>
      <c r="B857" s="468"/>
      <c r="C857" s="468"/>
      <c r="D857" s="468"/>
      <c r="E857" s="468"/>
      <c r="F857" s="471"/>
      <c r="G857" s="468"/>
      <c r="H857" s="468"/>
      <c r="I857" s="468"/>
      <c r="J857" s="468"/>
      <c r="K857" s="468"/>
      <c r="L857" s="514"/>
      <c r="M857" s="516"/>
      <c r="N857" s="517" t="str">
        <f>IF(B857="联邦快递",""&amp;(MID(F857,1,MIN(FIND({0;1;2;3;4;5;6;7;8;9},F857&amp;"1234567890",1)-1)))&amp;"","")</f>
        <v/>
      </c>
    </row>
    <row r="858" spans="1:14" ht="14.25">
      <c r="A858" s="468"/>
      <c r="B858" s="468"/>
      <c r="C858" s="468"/>
      <c r="D858" s="468"/>
      <c r="E858" s="468"/>
      <c r="F858" s="471"/>
      <c r="G858" s="468"/>
      <c r="H858" s="468"/>
      <c r="I858" s="468"/>
      <c r="J858" s="468"/>
      <c r="K858" s="468"/>
      <c r="L858" s="514"/>
      <c r="M858" s="516"/>
      <c r="N858" s="517" t="str">
        <f>IF(B858="联邦快递",""&amp;(MID(F858,1,MIN(FIND({0;1;2;3;4;5;6;7;8;9},F858&amp;"1234567890",1)-1)))&amp;"","")</f>
        <v/>
      </c>
    </row>
    <row r="859" spans="1:14" ht="14.25">
      <c r="A859" s="468"/>
      <c r="B859" s="468"/>
      <c r="C859" s="468"/>
      <c r="D859" s="468"/>
      <c r="E859" s="468"/>
      <c r="F859" s="471"/>
      <c r="G859" s="468"/>
      <c r="H859" s="468"/>
      <c r="I859" s="468"/>
      <c r="J859" s="468"/>
      <c r="K859" s="468"/>
      <c r="L859" s="514"/>
      <c r="M859" s="516"/>
      <c r="N859" s="517" t="str">
        <f>IF(B859="联邦快递",""&amp;(MID(F859,1,MIN(FIND({0;1;2;3;4;5;6;7;8;9},F859&amp;"1234567890",1)-1)))&amp;"","")</f>
        <v/>
      </c>
    </row>
    <row r="860" spans="1:14" ht="14.25">
      <c r="A860" s="468"/>
      <c r="B860" s="468"/>
      <c r="C860" s="468"/>
      <c r="D860" s="468"/>
      <c r="E860" s="468"/>
      <c r="F860" s="471"/>
      <c r="G860" s="468"/>
      <c r="H860" s="468"/>
      <c r="I860" s="468"/>
      <c r="J860" s="468"/>
      <c r="K860" s="468"/>
      <c r="L860" s="514"/>
      <c r="M860" s="516"/>
      <c r="N860" s="517" t="str">
        <f>IF(B860="联邦快递",""&amp;(MID(F860,1,MIN(FIND({0;1;2;3;4;5;6;7;8;9},F860&amp;"1234567890",1)-1)))&amp;"","")</f>
        <v/>
      </c>
    </row>
    <row r="861" spans="1:14" ht="14.25">
      <c r="A861" s="468"/>
      <c r="B861" s="468"/>
      <c r="C861" s="468"/>
      <c r="D861" s="468"/>
      <c r="E861" s="468"/>
      <c r="F861" s="471"/>
      <c r="G861" s="468"/>
      <c r="H861" s="468"/>
      <c r="I861" s="468"/>
      <c r="J861" s="468"/>
      <c r="K861" s="468"/>
      <c r="L861" s="514"/>
      <c r="M861" s="516"/>
      <c r="N861" s="517" t="str">
        <f>IF(B861="联邦快递",""&amp;(MID(F861,1,MIN(FIND({0;1;2;3;4;5;6;7;8;9},F861&amp;"1234567890",1)-1)))&amp;"","")</f>
        <v/>
      </c>
    </row>
    <row r="862" spans="1:14" ht="14.25">
      <c r="A862" s="468"/>
      <c r="B862" s="468"/>
      <c r="C862" s="468"/>
      <c r="D862" s="468"/>
      <c r="E862" s="468"/>
      <c r="F862" s="471"/>
      <c r="G862" s="468"/>
      <c r="H862" s="468"/>
      <c r="I862" s="468"/>
      <c r="J862" s="468"/>
      <c r="K862" s="468"/>
      <c r="L862" s="514"/>
      <c r="M862" s="516"/>
      <c r="N862" s="517" t="str">
        <f>IF(B862="联邦快递",""&amp;(MID(F862,1,MIN(FIND({0;1;2;3;4;5;6;7;8;9},F862&amp;"1234567890",1)-1)))&amp;"","")</f>
        <v/>
      </c>
    </row>
    <row r="863" spans="1:14" ht="14.25">
      <c r="A863" s="468"/>
      <c r="B863" s="468"/>
      <c r="C863" s="468"/>
      <c r="D863" s="468"/>
      <c r="E863" s="468"/>
      <c r="F863" s="471"/>
      <c r="G863" s="468"/>
      <c r="H863" s="468"/>
      <c r="I863" s="468"/>
      <c r="J863" s="468"/>
      <c r="K863" s="468"/>
      <c r="L863" s="514"/>
      <c r="M863" s="516"/>
      <c r="N863" s="517" t="str">
        <f>IF(B863="联邦快递",""&amp;(MID(F863,1,MIN(FIND({0;1;2;3;4;5;6;7;8;9},F863&amp;"1234567890",1)-1)))&amp;"","")</f>
        <v/>
      </c>
    </row>
    <row r="864" spans="1:14" ht="14.25">
      <c r="A864" s="468"/>
      <c r="B864" s="468"/>
      <c r="C864" s="468"/>
      <c r="D864" s="468"/>
      <c r="E864" s="468"/>
      <c r="F864" s="471"/>
      <c r="G864" s="468"/>
      <c r="H864" s="468"/>
      <c r="I864" s="468"/>
      <c r="J864" s="468"/>
      <c r="K864" s="468"/>
      <c r="L864" s="514"/>
      <c r="M864" s="516"/>
      <c r="N864" s="517" t="str">
        <f>IF(B864="联邦快递",""&amp;(MID(F864,1,MIN(FIND({0;1;2;3;4;5;6;7;8;9},F864&amp;"1234567890",1)-1)))&amp;"","")</f>
        <v/>
      </c>
    </row>
    <row r="865" spans="1:14" ht="14.25">
      <c r="A865" s="468"/>
      <c r="B865" s="468"/>
      <c r="C865" s="468"/>
      <c r="D865" s="468"/>
      <c r="E865" s="468"/>
      <c r="F865" s="471"/>
      <c r="G865" s="468"/>
      <c r="H865" s="468"/>
      <c r="I865" s="468"/>
      <c r="J865" s="468"/>
      <c r="K865" s="468"/>
      <c r="L865" s="514"/>
      <c r="M865" s="516"/>
      <c r="N865" s="517" t="str">
        <f>IF(B865="联邦快递",""&amp;(MID(F865,1,MIN(FIND({0;1;2;3;4;5;6;7;8;9},F865&amp;"1234567890",1)-1)))&amp;"","")</f>
        <v/>
      </c>
    </row>
    <row r="866" spans="1:14" ht="14.25">
      <c r="A866" s="468"/>
      <c r="B866" s="468"/>
      <c r="C866" s="468"/>
      <c r="D866" s="468"/>
      <c r="E866" s="468"/>
      <c r="F866" s="471"/>
      <c r="G866" s="468"/>
      <c r="H866" s="468"/>
      <c r="I866" s="468"/>
      <c r="J866" s="468"/>
      <c r="K866" s="468"/>
      <c r="L866" s="514"/>
      <c r="M866" s="516"/>
      <c r="N866" s="517" t="str">
        <f>IF(B866="联邦快递",""&amp;(MID(F866,1,MIN(FIND({0;1;2;3;4;5;6;7;8;9},F866&amp;"1234567890",1)-1)))&amp;"","")</f>
        <v/>
      </c>
    </row>
    <row r="867" spans="1:14" ht="14.25">
      <c r="A867" s="468"/>
      <c r="B867" s="468"/>
      <c r="C867" s="468"/>
      <c r="D867" s="468"/>
      <c r="E867" s="468"/>
      <c r="F867" s="471"/>
      <c r="G867" s="468"/>
      <c r="H867" s="468"/>
      <c r="I867" s="468"/>
      <c r="J867" s="468"/>
      <c r="K867" s="468"/>
      <c r="L867" s="514"/>
      <c r="M867" s="516"/>
      <c r="N867" s="517" t="str">
        <f>IF(B867="联邦快递",""&amp;(MID(F867,1,MIN(FIND({0;1;2;3;4;5;6;7;8;9},F867&amp;"1234567890",1)-1)))&amp;"","")</f>
        <v/>
      </c>
    </row>
    <row r="868" spans="1:14" ht="14.25">
      <c r="A868" s="468"/>
      <c r="B868" s="468"/>
      <c r="C868" s="468"/>
      <c r="D868" s="468"/>
      <c r="E868" s="468"/>
      <c r="F868" s="471"/>
      <c r="G868" s="468"/>
      <c r="H868" s="468"/>
      <c r="I868" s="468"/>
      <c r="J868" s="468"/>
      <c r="K868" s="468"/>
      <c r="L868" s="514"/>
      <c r="M868" s="516"/>
      <c r="N868" s="517" t="str">
        <f>IF(B868="联邦快递",""&amp;(MID(F868,1,MIN(FIND({0;1;2;3;4;5;6;7;8;9},F868&amp;"1234567890",1)-1)))&amp;"","")</f>
        <v/>
      </c>
    </row>
    <row r="869" spans="1:14" ht="14.25">
      <c r="A869" s="468"/>
      <c r="B869" s="468"/>
      <c r="C869" s="468"/>
      <c r="D869" s="468"/>
      <c r="E869" s="468"/>
      <c r="F869" s="471"/>
      <c r="G869" s="468"/>
      <c r="H869" s="468"/>
      <c r="I869" s="468"/>
      <c r="J869" s="468"/>
      <c r="K869" s="468"/>
      <c r="L869" s="514"/>
      <c r="M869" s="516"/>
      <c r="N869" s="517" t="str">
        <f>IF(B869="联邦快递",""&amp;(MID(F869,1,MIN(FIND({0;1;2;3;4;5;6;7;8;9},F869&amp;"1234567890",1)-1)))&amp;"","")</f>
        <v/>
      </c>
    </row>
    <row r="870" spans="1:14" ht="14.25">
      <c r="A870" s="468"/>
      <c r="B870" s="468"/>
      <c r="C870" s="468"/>
      <c r="D870" s="468"/>
      <c r="E870" s="468"/>
      <c r="F870" s="471"/>
      <c r="G870" s="468"/>
      <c r="H870" s="468"/>
      <c r="I870" s="468"/>
      <c r="J870" s="468"/>
      <c r="K870" s="468"/>
      <c r="L870" s="514"/>
      <c r="M870" s="516"/>
      <c r="N870" s="517" t="str">
        <f>IF(B870="联邦快递",""&amp;(MID(F870,1,MIN(FIND({0;1;2;3;4;5;6;7;8;9},F870&amp;"1234567890",1)-1)))&amp;"","")</f>
        <v/>
      </c>
    </row>
    <row r="871" spans="1:14" ht="14.25">
      <c r="A871" s="468"/>
      <c r="B871" s="468"/>
      <c r="C871" s="468"/>
      <c r="D871" s="468"/>
      <c r="E871" s="468"/>
      <c r="F871" s="471"/>
      <c r="G871" s="468"/>
      <c r="H871" s="468"/>
      <c r="I871" s="468"/>
      <c r="J871" s="468"/>
      <c r="K871" s="468"/>
      <c r="L871" s="514"/>
      <c r="M871" s="516"/>
      <c r="N871" s="517" t="str">
        <f>IF(B871="联邦快递",""&amp;(MID(F871,1,MIN(FIND({0;1;2;3;4;5;6;7;8;9},F871&amp;"1234567890",1)-1)))&amp;"","")</f>
        <v/>
      </c>
    </row>
    <row r="872" spans="1:14" ht="14.25">
      <c r="A872" s="468"/>
      <c r="B872" s="468"/>
      <c r="C872" s="468"/>
      <c r="D872" s="468"/>
      <c r="E872" s="468"/>
      <c r="F872" s="471"/>
      <c r="G872" s="468"/>
      <c r="H872" s="468"/>
      <c r="I872" s="468"/>
      <c r="J872" s="468"/>
      <c r="K872" s="468"/>
      <c r="L872" s="514"/>
      <c r="M872" s="516"/>
      <c r="N872" s="517" t="str">
        <f>IF(B872="联邦快递",""&amp;(MID(F872,1,MIN(FIND({0;1;2;3;4;5;6;7;8;9},F872&amp;"1234567890",1)-1)))&amp;"","")</f>
        <v/>
      </c>
    </row>
    <row r="873" spans="1:14" ht="14.25">
      <c r="A873" s="468"/>
      <c r="B873" s="468"/>
      <c r="C873" s="468"/>
      <c r="D873" s="468"/>
      <c r="E873" s="468"/>
      <c r="F873" s="471"/>
      <c r="G873" s="468"/>
      <c r="H873" s="468"/>
      <c r="I873" s="468"/>
      <c r="J873" s="468"/>
      <c r="K873" s="468"/>
      <c r="L873" s="514"/>
      <c r="M873" s="516"/>
      <c r="N873" s="517" t="str">
        <f>IF(B873="联邦快递",""&amp;(MID(F873,1,MIN(FIND({0;1;2;3;4;5;6;7;8;9},F873&amp;"1234567890",1)-1)))&amp;"","")</f>
        <v/>
      </c>
    </row>
    <row r="874" spans="1:14" ht="14.25">
      <c r="A874" s="468"/>
      <c r="B874" s="468"/>
      <c r="C874" s="468"/>
      <c r="D874" s="468"/>
      <c r="E874" s="468"/>
      <c r="F874" s="471"/>
      <c r="G874" s="468"/>
      <c r="H874" s="468"/>
      <c r="I874" s="468"/>
      <c r="J874" s="468"/>
      <c r="K874" s="468"/>
      <c r="L874" s="514"/>
      <c r="M874" s="516"/>
      <c r="N874" s="517" t="str">
        <f>IF(B874="联邦快递",""&amp;(MID(F874,1,MIN(FIND({0;1;2;3;4;5;6;7;8;9},F874&amp;"1234567890",1)-1)))&amp;"","")</f>
        <v/>
      </c>
    </row>
    <row r="875" spans="1:14" ht="14.25">
      <c r="A875" s="468"/>
      <c r="B875" s="468"/>
      <c r="C875" s="468"/>
      <c r="D875" s="468"/>
      <c r="E875" s="468"/>
      <c r="F875" s="471"/>
      <c r="G875" s="468"/>
      <c r="H875" s="468"/>
      <c r="I875" s="468"/>
      <c r="J875" s="468"/>
      <c r="K875" s="468"/>
      <c r="L875" s="514"/>
      <c r="M875" s="516"/>
      <c r="N875" s="517" t="str">
        <f>IF(B875="联邦快递",""&amp;(MID(F875,1,MIN(FIND({0;1;2;3;4;5;6;7;8;9},F875&amp;"1234567890",1)-1)))&amp;"","")</f>
        <v/>
      </c>
    </row>
    <row r="876" spans="1:14" ht="14.25">
      <c r="A876" s="468"/>
      <c r="B876" s="468"/>
      <c r="C876" s="468"/>
      <c r="D876" s="468"/>
      <c r="E876" s="468"/>
      <c r="F876" s="471"/>
      <c r="G876" s="468"/>
      <c r="H876" s="468"/>
      <c r="I876" s="468"/>
      <c r="J876" s="468"/>
      <c r="K876" s="468"/>
      <c r="L876" s="514"/>
      <c r="M876" s="516"/>
      <c r="N876" s="517" t="str">
        <f>IF(B876="联邦快递",""&amp;(MID(F876,1,MIN(FIND({0;1;2;3;4;5;6;7;8;9},F876&amp;"1234567890",1)-1)))&amp;"","")</f>
        <v/>
      </c>
    </row>
    <row r="877" spans="1:14" ht="14.25">
      <c r="A877" s="468"/>
      <c r="B877" s="468"/>
      <c r="C877" s="468"/>
      <c r="D877" s="468"/>
      <c r="E877" s="468"/>
      <c r="F877" s="471"/>
      <c r="G877" s="468"/>
      <c r="H877" s="468"/>
      <c r="I877" s="468"/>
      <c r="J877" s="468"/>
      <c r="K877" s="468"/>
      <c r="L877" s="514"/>
      <c r="M877" s="516"/>
      <c r="N877" s="517" t="str">
        <f>IF(B877="联邦快递",""&amp;(MID(F877,1,MIN(FIND({0;1;2;3;4;5;6;7;8;9},F877&amp;"1234567890",1)-1)))&amp;"","")</f>
        <v/>
      </c>
    </row>
    <row r="878" spans="1:14" ht="14.25">
      <c r="A878" s="468"/>
      <c r="B878" s="468"/>
      <c r="C878" s="468"/>
      <c r="D878" s="468"/>
      <c r="E878" s="468"/>
      <c r="F878" s="471"/>
      <c r="G878" s="468"/>
      <c r="H878" s="468"/>
      <c r="I878" s="468"/>
      <c r="J878" s="468"/>
      <c r="K878" s="468"/>
      <c r="L878" s="514"/>
      <c r="M878" s="516"/>
      <c r="N878" s="517" t="str">
        <f>IF(B878="联邦快递",""&amp;(MID(F878,1,MIN(FIND({0;1;2;3;4;5;6;7;8;9},F878&amp;"1234567890",1)-1)))&amp;"","")</f>
        <v/>
      </c>
    </row>
    <row r="879" spans="1:14" ht="14.25">
      <c r="A879" s="468"/>
      <c r="B879" s="468"/>
      <c r="C879" s="468"/>
      <c r="D879" s="468"/>
      <c r="E879" s="468"/>
      <c r="F879" s="471"/>
      <c r="G879" s="468"/>
      <c r="H879" s="468"/>
      <c r="I879" s="468"/>
      <c r="J879" s="468"/>
      <c r="K879" s="468"/>
      <c r="L879" s="514"/>
      <c r="M879" s="516"/>
      <c r="N879" s="517" t="str">
        <f>IF(B879="联邦快递",""&amp;(MID(F879,1,MIN(FIND({0;1;2;3;4;5;6;7;8;9},F879&amp;"1234567890",1)-1)))&amp;"","")</f>
        <v/>
      </c>
    </row>
    <row r="880" spans="1:14" ht="14.25">
      <c r="A880" s="468"/>
      <c r="B880" s="468"/>
      <c r="C880" s="468"/>
      <c r="D880" s="468"/>
      <c r="E880" s="468"/>
      <c r="F880" s="471"/>
      <c r="G880" s="468"/>
      <c r="H880" s="468"/>
      <c r="I880" s="468"/>
      <c r="J880" s="468"/>
      <c r="K880" s="468"/>
      <c r="L880" s="514"/>
      <c r="M880" s="516"/>
      <c r="N880" s="517" t="str">
        <f>IF(B880="联邦快递",""&amp;(MID(F880,1,MIN(FIND({0;1;2;3;4;5;6;7;8;9},F880&amp;"1234567890",1)-1)))&amp;"","")</f>
        <v/>
      </c>
    </row>
    <row r="881" spans="1:14" ht="14.25">
      <c r="A881" s="468"/>
      <c r="B881" s="468"/>
      <c r="C881" s="468"/>
      <c r="D881" s="468"/>
      <c r="E881" s="468"/>
      <c r="F881" s="471"/>
      <c r="G881" s="468"/>
      <c r="H881" s="468"/>
      <c r="I881" s="468"/>
      <c r="J881" s="468"/>
      <c r="K881" s="468"/>
      <c r="L881" s="514"/>
      <c r="M881" s="516"/>
      <c r="N881" s="517" t="str">
        <f>IF(B881="联邦快递",""&amp;(MID(F881,1,MIN(FIND({0;1;2;3;4;5;6;7;8;9},F881&amp;"1234567890",1)-1)))&amp;"","")</f>
        <v/>
      </c>
    </row>
    <row r="882" spans="1:14" ht="14.25">
      <c r="A882" s="468"/>
      <c r="B882" s="468"/>
      <c r="C882" s="468"/>
      <c r="D882" s="468"/>
      <c r="E882" s="468"/>
      <c r="F882" s="471"/>
      <c r="G882" s="468"/>
      <c r="H882" s="468"/>
      <c r="I882" s="468"/>
      <c r="J882" s="468"/>
      <c r="K882" s="468"/>
      <c r="L882" s="514"/>
      <c r="M882" s="516"/>
      <c r="N882" s="517" t="str">
        <f>IF(B882="联邦快递",""&amp;(MID(F882,1,MIN(FIND({0;1;2;3;4;5;6;7;8;9},F882&amp;"1234567890",1)-1)))&amp;"","")</f>
        <v/>
      </c>
    </row>
    <row r="883" spans="1:14" ht="14.25">
      <c r="A883" s="468"/>
      <c r="B883" s="468"/>
      <c r="C883" s="468"/>
      <c r="D883" s="468"/>
      <c r="E883" s="468"/>
      <c r="F883" s="471"/>
      <c r="G883" s="468"/>
      <c r="H883" s="468"/>
      <c r="I883" s="468"/>
      <c r="J883" s="468"/>
      <c r="K883" s="468"/>
      <c r="L883" s="514"/>
      <c r="M883" s="516"/>
      <c r="N883" s="517" t="str">
        <f>IF(B883="联邦快递",""&amp;(MID(F883,1,MIN(FIND({0;1;2;3;4;5;6;7;8;9},F883&amp;"1234567890",1)-1)))&amp;"","")</f>
        <v/>
      </c>
    </row>
    <row r="884" spans="1:14" ht="14.25">
      <c r="A884" s="468"/>
      <c r="B884" s="468"/>
      <c r="C884" s="468"/>
      <c r="D884" s="468"/>
      <c r="E884" s="468"/>
      <c r="F884" s="471"/>
      <c r="G884" s="468"/>
      <c r="H884" s="468"/>
      <c r="I884" s="468"/>
      <c r="J884" s="468"/>
      <c r="K884" s="468"/>
      <c r="L884" s="514"/>
      <c r="M884" s="516"/>
      <c r="N884" s="517" t="str">
        <f>IF(B884="联邦快递",""&amp;(MID(F884,1,MIN(FIND({0;1;2;3;4;5;6;7;8;9},F884&amp;"1234567890",1)-1)))&amp;"","")</f>
        <v/>
      </c>
    </row>
    <row r="885" spans="1:14" ht="14.25">
      <c r="A885" s="468"/>
      <c r="B885" s="468"/>
      <c r="C885" s="468"/>
      <c r="D885" s="468"/>
      <c r="E885" s="468"/>
      <c r="F885" s="471"/>
      <c r="G885" s="468"/>
      <c r="H885" s="468"/>
      <c r="I885" s="468"/>
      <c r="J885" s="468"/>
      <c r="K885" s="468"/>
      <c r="L885" s="514"/>
      <c r="M885" s="516"/>
      <c r="N885" s="517" t="str">
        <f>IF(B885="联邦快递",""&amp;(MID(F885,1,MIN(FIND({0;1;2;3;4;5;6;7;8;9},F885&amp;"1234567890",1)-1)))&amp;"","")</f>
        <v/>
      </c>
    </row>
    <row r="886" spans="1:14" ht="14.25">
      <c r="A886" s="468"/>
      <c r="B886" s="468"/>
      <c r="C886" s="468"/>
      <c r="D886" s="468"/>
      <c r="E886" s="468"/>
      <c r="F886" s="471"/>
      <c r="G886" s="468"/>
      <c r="H886" s="468"/>
      <c r="I886" s="468"/>
      <c r="J886" s="468"/>
      <c r="K886" s="468"/>
      <c r="L886" s="514"/>
      <c r="M886" s="516"/>
      <c r="N886" s="517" t="str">
        <f>IF(B886="联邦快递",""&amp;(MID(F886,1,MIN(FIND({0;1;2;3;4;5;6;7;8;9},F886&amp;"1234567890",1)-1)))&amp;"","")</f>
        <v/>
      </c>
    </row>
    <row r="887" spans="1:14" ht="14.25">
      <c r="A887" s="468"/>
      <c r="B887" s="468"/>
      <c r="C887" s="468"/>
      <c r="D887" s="468"/>
      <c r="E887" s="468"/>
      <c r="F887" s="471"/>
      <c r="G887" s="468"/>
      <c r="H887" s="468"/>
      <c r="I887" s="468"/>
      <c r="J887" s="468"/>
      <c r="K887" s="468"/>
      <c r="L887" s="514"/>
      <c r="M887" s="516"/>
      <c r="N887" s="517" t="str">
        <f>IF(B887="联邦快递",""&amp;(MID(F887,1,MIN(FIND({0;1;2;3;4;5;6;7;8;9},F887&amp;"1234567890",1)-1)))&amp;"","")</f>
        <v/>
      </c>
    </row>
    <row r="888" spans="1:14" ht="14.25">
      <c r="A888" s="468"/>
      <c r="B888" s="468"/>
      <c r="C888" s="468"/>
      <c r="D888" s="468"/>
      <c r="E888" s="468"/>
      <c r="F888" s="471"/>
      <c r="G888" s="468"/>
      <c r="H888" s="468"/>
      <c r="I888" s="468"/>
      <c r="J888" s="468"/>
      <c r="K888" s="468"/>
      <c r="L888" s="514"/>
      <c r="M888" s="516"/>
      <c r="N888" s="517" t="str">
        <f>IF(B888="联邦快递",""&amp;(MID(F888,1,MIN(FIND({0;1;2;3;4;5;6;7;8;9},F888&amp;"1234567890",1)-1)))&amp;"","")</f>
        <v/>
      </c>
    </row>
    <row r="889" spans="1:14" ht="14.25">
      <c r="A889" s="468"/>
      <c r="B889" s="468"/>
      <c r="C889" s="468"/>
      <c r="D889" s="468"/>
      <c r="E889" s="468"/>
      <c r="F889" s="471"/>
      <c r="G889" s="468"/>
      <c r="H889" s="468"/>
      <c r="I889" s="468"/>
      <c r="J889" s="468"/>
      <c r="K889" s="468"/>
      <c r="L889" s="514"/>
      <c r="M889" s="516"/>
      <c r="N889" s="517" t="str">
        <f>IF(B889="联邦快递",""&amp;(MID(F889,1,MIN(FIND({0;1;2;3;4;5;6;7;8;9},F889&amp;"1234567890",1)-1)))&amp;"","")</f>
        <v/>
      </c>
    </row>
    <row r="890" spans="1:14" ht="14.25">
      <c r="A890" s="468"/>
      <c r="B890" s="468"/>
      <c r="C890" s="468"/>
      <c r="D890" s="468"/>
      <c r="E890" s="468"/>
      <c r="F890" s="471"/>
      <c r="G890" s="468"/>
      <c r="H890" s="468"/>
      <c r="I890" s="468"/>
      <c r="J890" s="468"/>
      <c r="K890" s="468"/>
      <c r="L890" s="514"/>
      <c r="M890" s="516"/>
      <c r="N890" s="517" t="str">
        <f>IF(B890="联邦快递",""&amp;(MID(F890,1,MIN(FIND({0;1;2;3;4;5;6;7;8;9},F890&amp;"1234567890",1)-1)))&amp;"","")</f>
        <v/>
      </c>
    </row>
    <row r="891" spans="1:14" ht="14.25">
      <c r="A891" s="468"/>
      <c r="B891" s="468"/>
      <c r="C891" s="468"/>
      <c r="D891" s="468"/>
      <c r="E891" s="468"/>
      <c r="F891" s="471"/>
      <c r="G891" s="468"/>
      <c r="H891" s="468"/>
      <c r="I891" s="468"/>
      <c r="J891" s="468"/>
      <c r="K891" s="468"/>
      <c r="L891" s="514"/>
      <c r="M891" s="516"/>
      <c r="N891" s="517" t="str">
        <f>IF(B891="联邦快递",""&amp;(MID(F891,1,MIN(FIND({0;1;2;3;4;5;6;7;8;9},F891&amp;"1234567890",1)-1)))&amp;"","")</f>
        <v/>
      </c>
    </row>
    <row r="892" spans="1:14" ht="14.25">
      <c r="A892" s="468"/>
      <c r="B892" s="468"/>
      <c r="C892" s="468"/>
      <c r="D892" s="468"/>
      <c r="E892" s="468"/>
      <c r="F892" s="471"/>
      <c r="G892" s="468"/>
      <c r="H892" s="468"/>
      <c r="I892" s="468"/>
      <c r="J892" s="468"/>
      <c r="K892" s="468"/>
      <c r="L892" s="514"/>
      <c r="M892" s="516"/>
      <c r="N892" s="517" t="str">
        <f>IF(B892="联邦快递",""&amp;(MID(F892,1,MIN(FIND({0;1;2;3;4;5;6;7;8;9},F892&amp;"1234567890",1)-1)))&amp;"","")</f>
        <v/>
      </c>
    </row>
    <row r="893" spans="1:14" ht="14.25">
      <c r="A893" s="468"/>
      <c r="B893" s="468"/>
      <c r="C893" s="468"/>
      <c r="D893" s="468"/>
      <c r="E893" s="468"/>
      <c r="F893" s="471"/>
      <c r="G893" s="468"/>
      <c r="H893" s="468"/>
      <c r="I893" s="468"/>
      <c r="J893" s="468"/>
      <c r="K893" s="468"/>
      <c r="L893" s="514"/>
      <c r="M893" s="516"/>
      <c r="N893" s="517" t="str">
        <f>IF(B893="联邦快递",""&amp;(MID(F893,1,MIN(FIND({0;1;2;3;4;5;6;7;8;9},F893&amp;"1234567890",1)-1)))&amp;"","")</f>
        <v/>
      </c>
    </row>
    <row r="894" spans="1:14" ht="14.25">
      <c r="A894" s="468"/>
      <c r="B894" s="468"/>
      <c r="C894" s="468"/>
      <c r="D894" s="468"/>
      <c r="E894" s="468"/>
      <c r="F894" s="471"/>
      <c r="G894" s="468"/>
      <c r="H894" s="468"/>
      <c r="I894" s="468"/>
      <c r="J894" s="468"/>
      <c r="K894" s="468"/>
      <c r="L894" s="514"/>
      <c r="M894" s="516"/>
      <c r="N894" s="517" t="str">
        <f>IF(B894="联邦快递",""&amp;(MID(F894,1,MIN(FIND({0;1;2;3;4;5;6;7;8;9},F894&amp;"1234567890",1)-1)))&amp;"","")</f>
        <v/>
      </c>
    </row>
    <row r="895" spans="1:14" ht="14.25">
      <c r="A895" s="468"/>
      <c r="B895" s="468"/>
      <c r="C895" s="468"/>
      <c r="D895" s="468"/>
      <c r="E895" s="468"/>
      <c r="F895" s="471"/>
      <c r="G895" s="468"/>
      <c r="H895" s="468"/>
      <c r="I895" s="468"/>
      <c r="J895" s="468"/>
      <c r="K895" s="468"/>
      <c r="L895" s="514"/>
      <c r="M895" s="516"/>
      <c r="N895" s="517" t="str">
        <f>IF(B895="联邦快递",""&amp;(MID(F895,1,MIN(FIND({0;1;2;3;4;5;6;7;8;9},F895&amp;"1234567890",1)-1)))&amp;"","")</f>
        <v/>
      </c>
    </row>
    <row r="896" spans="1:14" ht="14.25">
      <c r="A896" s="468"/>
      <c r="B896" s="468"/>
      <c r="C896" s="468"/>
      <c r="D896" s="468"/>
      <c r="E896" s="468"/>
      <c r="F896" s="471"/>
      <c r="G896" s="468"/>
      <c r="H896" s="468"/>
      <c r="I896" s="468"/>
      <c r="J896" s="468"/>
      <c r="K896" s="468"/>
      <c r="L896" s="514"/>
      <c r="M896" s="516"/>
      <c r="N896" s="517" t="str">
        <f>IF(B896="联邦快递",""&amp;(MID(F896,1,MIN(FIND({0;1;2;3;4;5;6;7;8;9},F896&amp;"1234567890",1)-1)))&amp;"","")</f>
        <v/>
      </c>
    </row>
    <row r="897" spans="1:14" ht="14.25">
      <c r="A897" s="468"/>
      <c r="B897" s="468"/>
      <c r="C897" s="468"/>
      <c r="D897" s="468"/>
      <c r="E897" s="468"/>
      <c r="F897" s="471"/>
      <c r="G897" s="468"/>
      <c r="H897" s="468"/>
      <c r="I897" s="468"/>
      <c r="J897" s="468"/>
      <c r="K897" s="468"/>
      <c r="L897" s="514"/>
      <c r="M897" s="516"/>
      <c r="N897" s="517" t="str">
        <f>IF(B897="联邦快递",""&amp;(MID(F897,1,MIN(FIND({0;1;2;3;4;5;6;7;8;9},F897&amp;"1234567890",1)-1)))&amp;"","")</f>
        <v/>
      </c>
    </row>
    <row r="898" spans="1:14" ht="14.25">
      <c r="A898" s="468"/>
      <c r="B898" s="468"/>
      <c r="C898" s="468"/>
      <c r="D898" s="468"/>
      <c r="E898" s="468"/>
      <c r="F898" s="471"/>
      <c r="G898" s="468"/>
      <c r="H898" s="468"/>
      <c r="I898" s="468"/>
      <c r="J898" s="468"/>
      <c r="K898" s="468"/>
      <c r="L898" s="514"/>
      <c r="M898" s="516"/>
      <c r="N898" s="517" t="str">
        <f>IF(B898="联邦快递",""&amp;(MID(F898,1,MIN(FIND({0;1;2;3;4;5;6;7;8;9},F898&amp;"1234567890",1)-1)))&amp;"","")</f>
        <v/>
      </c>
    </row>
    <row r="899" spans="1:14" ht="14.25">
      <c r="A899" s="468"/>
      <c r="B899" s="468"/>
      <c r="C899" s="468"/>
      <c r="D899" s="468"/>
      <c r="E899" s="468"/>
      <c r="F899" s="471"/>
      <c r="G899" s="468"/>
      <c r="H899" s="468"/>
      <c r="I899" s="468"/>
      <c r="J899" s="468"/>
      <c r="K899" s="468"/>
      <c r="L899" s="514"/>
      <c r="M899" s="516"/>
      <c r="N899" s="517" t="str">
        <f>IF(B899="联邦快递",""&amp;(MID(F899,1,MIN(FIND({0;1;2;3;4;5;6;7;8;9},F899&amp;"1234567890",1)-1)))&amp;"","")</f>
        <v/>
      </c>
    </row>
    <row r="900" spans="1:14" ht="14.25">
      <c r="A900" s="468"/>
      <c r="B900" s="468"/>
      <c r="C900" s="468"/>
      <c r="D900" s="468"/>
      <c r="E900" s="468"/>
      <c r="F900" s="471"/>
      <c r="G900" s="468"/>
      <c r="H900" s="468"/>
      <c r="I900" s="468"/>
      <c r="J900" s="468"/>
      <c r="K900" s="468"/>
      <c r="L900" s="514"/>
      <c r="M900" s="516"/>
      <c r="N900" s="517" t="str">
        <f>IF(B900="联邦快递",""&amp;(MID(F900,1,MIN(FIND({0;1;2;3;4;5;6;7;8;9},F900&amp;"1234567890",1)-1)))&amp;"","")</f>
        <v/>
      </c>
    </row>
    <row r="901" spans="1:14" ht="14.25">
      <c r="A901" s="468"/>
      <c r="B901" s="468"/>
      <c r="C901" s="468"/>
      <c r="D901" s="468"/>
      <c r="E901" s="468"/>
      <c r="F901" s="471"/>
      <c r="G901" s="468"/>
      <c r="H901" s="468"/>
      <c r="I901" s="468"/>
      <c r="J901" s="468"/>
      <c r="K901" s="468"/>
      <c r="L901" s="514"/>
      <c r="M901" s="516"/>
      <c r="N901" s="517" t="str">
        <f>IF(B901="联邦快递",""&amp;(MID(F901,1,MIN(FIND({0;1;2;3;4;5;6;7;8;9},F901&amp;"1234567890",1)-1)))&amp;"","")</f>
        <v/>
      </c>
    </row>
    <row r="902" spans="1:14" ht="14.25">
      <c r="A902" s="468"/>
      <c r="B902" s="468"/>
      <c r="C902" s="468"/>
      <c r="D902" s="468"/>
      <c r="E902" s="468"/>
      <c r="F902" s="471"/>
      <c r="G902" s="468"/>
      <c r="H902" s="468"/>
      <c r="I902" s="468"/>
      <c r="J902" s="468"/>
      <c r="K902" s="468"/>
      <c r="L902" s="514"/>
      <c r="M902" s="516"/>
      <c r="N902" s="517" t="str">
        <f>IF(B902="联邦快递",""&amp;(MID(F902,1,MIN(FIND({0;1;2;3;4;5;6;7;8;9},F902&amp;"1234567890",1)-1)))&amp;"","")</f>
        <v/>
      </c>
    </row>
    <row r="903" spans="1:14" ht="14.25">
      <c r="A903" s="468"/>
      <c r="B903" s="468"/>
      <c r="C903" s="468"/>
      <c r="D903" s="468"/>
      <c r="E903" s="468"/>
      <c r="F903" s="471"/>
      <c r="G903" s="468"/>
      <c r="H903" s="468"/>
      <c r="I903" s="468"/>
      <c r="J903" s="468"/>
      <c r="K903" s="468"/>
      <c r="L903" s="514"/>
      <c r="M903" s="516"/>
      <c r="N903" s="517" t="str">
        <f>IF(B903="联邦快递",""&amp;(MID(F903,1,MIN(FIND({0;1;2;3;4;5;6;7;8;9},F903&amp;"1234567890",1)-1)))&amp;"","")</f>
        <v/>
      </c>
    </row>
    <row r="904" spans="1:14" ht="14.25">
      <c r="A904" s="468"/>
      <c r="B904" s="468"/>
      <c r="C904" s="468"/>
      <c r="D904" s="468"/>
      <c r="E904" s="468"/>
      <c r="F904" s="471"/>
      <c r="G904" s="468"/>
      <c r="H904" s="468"/>
      <c r="I904" s="468"/>
      <c r="J904" s="468"/>
      <c r="K904" s="468"/>
      <c r="L904" s="514"/>
      <c r="M904" s="516"/>
      <c r="N904" s="517" t="str">
        <f>IF(B904="联邦快递",""&amp;(MID(F904,1,MIN(FIND({0;1;2;3;4;5;6;7;8;9},F904&amp;"1234567890",1)-1)))&amp;"","")</f>
        <v/>
      </c>
    </row>
    <row r="905" spans="1:14" ht="14.25">
      <c r="A905" s="468"/>
      <c r="B905" s="468"/>
      <c r="C905" s="468"/>
      <c r="D905" s="468"/>
      <c r="E905" s="468"/>
      <c r="F905" s="471"/>
      <c r="G905" s="468"/>
      <c r="H905" s="468"/>
      <c r="I905" s="468"/>
      <c r="J905" s="468"/>
      <c r="K905" s="468"/>
      <c r="L905" s="514"/>
      <c r="M905" s="516"/>
      <c r="N905" s="517" t="str">
        <f>IF(B905="联邦快递",""&amp;(MID(F905,1,MIN(FIND({0;1;2;3;4;5;6;7;8;9},F905&amp;"1234567890",1)-1)))&amp;"","")</f>
        <v/>
      </c>
    </row>
    <row r="906" spans="1:14" ht="14.25">
      <c r="A906" s="468"/>
      <c r="B906" s="468"/>
      <c r="C906" s="468"/>
      <c r="D906" s="468"/>
      <c r="E906" s="468"/>
      <c r="F906" s="471"/>
      <c r="G906" s="468"/>
      <c r="H906" s="468"/>
      <c r="I906" s="468"/>
      <c r="J906" s="468"/>
      <c r="K906" s="468"/>
      <c r="L906" s="514"/>
      <c r="M906" s="516"/>
      <c r="N906" s="517" t="str">
        <f>IF(B906="联邦快递",""&amp;(MID(F906,1,MIN(FIND({0;1;2;3;4;5;6;7;8;9},F906&amp;"1234567890",1)-1)))&amp;"","")</f>
        <v/>
      </c>
    </row>
    <row r="907" spans="1:14" ht="14.25">
      <c r="A907" s="468"/>
      <c r="B907" s="468"/>
      <c r="C907" s="468"/>
      <c r="D907" s="468"/>
      <c r="E907" s="468"/>
      <c r="F907" s="471"/>
      <c r="G907" s="468"/>
      <c r="H907" s="468"/>
      <c r="I907" s="468"/>
      <c r="J907" s="468"/>
      <c r="K907" s="468"/>
      <c r="L907" s="514"/>
      <c r="M907" s="516"/>
      <c r="N907" s="517" t="str">
        <f>IF(B907="联邦快递",""&amp;(MID(F907,1,MIN(FIND({0;1;2;3;4;5;6;7;8;9},F907&amp;"1234567890",1)-1)))&amp;"","")</f>
        <v/>
      </c>
    </row>
    <row r="908" spans="1:14" ht="14.25">
      <c r="A908" s="468"/>
      <c r="B908" s="468"/>
      <c r="C908" s="468"/>
      <c r="D908" s="468"/>
      <c r="E908" s="468"/>
      <c r="F908" s="471"/>
      <c r="G908" s="468"/>
      <c r="H908" s="468"/>
      <c r="I908" s="468"/>
      <c r="J908" s="468"/>
      <c r="K908" s="468"/>
      <c r="L908" s="514"/>
      <c r="M908" s="516"/>
      <c r="N908" s="517" t="str">
        <f>IF(B908="联邦快递",""&amp;(MID(F908,1,MIN(FIND({0;1;2;3;4;5;6;7;8;9},F908&amp;"1234567890",1)-1)))&amp;"","")</f>
        <v/>
      </c>
    </row>
    <row r="909" spans="1:14" ht="14.25">
      <c r="A909" s="468"/>
      <c r="B909" s="468"/>
      <c r="C909" s="468"/>
      <c r="D909" s="468"/>
      <c r="E909" s="468"/>
      <c r="F909" s="471"/>
      <c r="G909" s="468"/>
      <c r="H909" s="468"/>
      <c r="I909" s="468"/>
      <c r="J909" s="468"/>
      <c r="K909" s="468"/>
      <c r="L909" s="514"/>
      <c r="M909" s="516"/>
      <c r="N909" s="517" t="str">
        <f>IF(B909="联邦快递",""&amp;(MID(F909,1,MIN(FIND({0;1;2;3;4;5;6;7;8;9},F909&amp;"1234567890",1)-1)))&amp;"","")</f>
        <v/>
      </c>
    </row>
    <row r="910" spans="1:14" ht="14.25">
      <c r="A910" s="468"/>
      <c r="B910" s="468"/>
      <c r="C910" s="468"/>
      <c r="D910" s="468"/>
      <c r="E910" s="468"/>
      <c r="F910" s="471"/>
      <c r="G910" s="468"/>
      <c r="H910" s="468"/>
      <c r="I910" s="468"/>
      <c r="J910" s="468"/>
      <c r="K910" s="468"/>
      <c r="L910" s="514"/>
      <c r="M910" s="516"/>
      <c r="N910" s="517" t="str">
        <f>IF(B910="联邦快递",""&amp;(MID(F910,1,MIN(FIND({0;1;2;3;4;5;6;7;8;9},F910&amp;"1234567890",1)-1)))&amp;"","")</f>
        <v/>
      </c>
    </row>
    <row r="911" spans="1:14" ht="14.25">
      <c r="A911" s="468"/>
      <c r="B911" s="468"/>
      <c r="C911" s="468"/>
      <c r="D911" s="468"/>
      <c r="E911" s="468"/>
      <c r="F911" s="471"/>
      <c r="G911" s="468"/>
      <c r="H911" s="468"/>
      <c r="I911" s="468"/>
      <c r="J911" s="468"/>
      <c r="K911" s="468"/>
      <c r="L911" s="514"/>
      <c r="M911" s="516"/>
      <c r="N911" s="517" t="str">
        <f>IF(B911="联邦快递",""&amp;(MID(F911,1,MIN(FIND({0;1;2;3;4;5;6;7;8;9},F911&amp;"1234567890",1)-1)))&amp;"","")</f>
        <v/>
      </c>
    </row>
    <row r="912" spans="1:14" ht="14.25">
      <c r="A912" s="468"/>
      <c r="B912" s="468"/>
      <c r="C912" s="468"/>
      <c r="D912" s="468"/>
      <c r="E912" s="468"/>
      <c r="F912" s="471"/>
      <c r="G912" s="468"/>
      <c r="H912" s="468"/>
      <c r="I912" s="468"/>
      <c r="J912" s="468"/>
      <c r="K912" s="468"/>
      <c r="L912" s="514"/>
      <c r="M912" s="516"/>
      <c r="N912" s="517" t="str">
        <f>IF(B912="联邦快递",""&amp;(MID(F912,1,MIN(FIND({0;1;2;3;4;5;6;7;8;9},F912&amp;"1234567890",1)-1)))&amp;"","")</f>
        <v/>
      </c>
    </row>
    <row r="913" spans="1:14" ht="14.25">
      <c r="A913" s="468"/>
      <c r="B913" s="468"/>
      <c r="C913" s="468"/>
      <c r="D913" s="468"/>
      <c r="E913" s="468"/>
      <c r="F913" s="471"/>
      <c r="G913" s="468"/>
      <c r="H913" s="468"/>
      <c r="I913" s="468"/>
      <c r="J913" s="468"/>
      <c r="K913" s="468"/>
      <c r="L913" s="514"/>
      <c r="M913" s="516"/>
      <c r="N913" s="517" t="str">
        <f>IF(B913="联邦快递",""&amp;(MID(F913,1,MIN(FIND({0;1;2;3;4;5;6;7;8;9},F913&amp;"1234567890",1)-1)))&amp;"","")</f>
        <v/>
      </c>
    </row>
    <row r="914" spans="1:14" ht="14.25">
      <c r="A914" s="468"/>
      <c r="B914" s="468"/>
      <c r="C914" s="468"/>
      <c r="D914" s="468"/>
      <c r="E914" s="468"/>
      <c r="F914" s="471"/>
      <c r="G914" s="468"/>
      <c r="H914" s="468"/>
      <c r="I914" s="468"/>
      <c r="J914" s="468"/>
      <c r="K914" s="468"/>
      <c r="L914" s="514"/>
      <c r="M914" s="516"/>
      <c r="N914" s="517" t="str">
        <f>IF(B914="联邦快递",""&amp;(MID(F914,1,MIN(FIND({0;1;2;3;4;5;6;7;8;9},F914&amp;"1234567890",1)-1)))&amp;"","")</f>
        <v/>
      </c>
    </row>
    <row r="915" spans="1:14" ht="14.25">
      <c r="A915" s="468"/>
      <c r="B915" s="468"/>
      <c r="C915" s="468"/>
      <c r="D915" s="468"/>
      <c r="E915" s="468"/>
      <c r="F915" s="471"/>
      <c r="G915" s="468"/>
      <c r="H915" s="468"/>
      <c r="I915" s="468"/>
      <c r="J915" s="468"/>
      <c r="K915" s="468"/>
      <c r="L915" s="514"/>
      <c r="M915" s="516"/>
      <c r="N915" s="517" t="str">
        <f>IF(B915="联邦快递",""&amp;(MID(F915,1,MIN(FIND({0;1;2;3;4;5;6;7;8;9},F915&amp;"1234567890",1)-1)))&amp;"","")</f>
        <v/>
      </c>
    </row>
    <row r="916" spans="1:14" ht="14.25">
      <c r="A916" s="468"/>
      <c r="B916" s="468"/>
      <c r="C916" s="468"/>
      <c r="D916" s="468"/>
      <c r="E916" s="468"/>
      <c r="F916" s="471"/>
      <c r="G916" s="468"/>
      <c r="H916" s="468"/>
      <c r="I916" s="468"/>
      <c r="J916" s="468"/>
      <c r="K916" s="468"/>
      <c r="L916" s="514"/>
      <c r="M916" s="516"/>
      <c r="N916" s="517" t="str">
        <f>IF(B916="联邦快递",""&amp;(MID(F916,1,MIN(FIND({0;1;2;3;4;5;6;7;8;9},F916&amp;"1234567890",1)-1)))&amp;"","")</f>
        <v/>
      </c>
    </row>
    <row r="917" spans="1:14" ht="14.25">
      <c r="A917" s="468"/>
      <c r="B917" s="468"/>
      <c r="C917" s="468"/>
      <c r="D917" s="468"/>
      <c r="E917" s="468"/>
      <c r="F917" s="471"/>
      <c r="G917" s="468"/>
      <c r="H917" s="468"/>
      <c r="I917" s="468"/>
      <c r="J917" s="468"/>
      <c r="K917" s="468"/>
      <c r="L917" s="514"/>
      <c r="M917" s="516"/>
      <c r="N917" s="517" t="str">
        <f>IF(B917="联邦快递",""&amp;(MID(F917,1,MIN(FIND({0;1;2;3;4;5;6;7;8;9},F917&amp;"1234567890",1)-1)))&amp;"","")</f>
        <v/>
      </c>
    </row>
    <row r="918" spans="1:14" ht="14.25">
      <c r="A918" s="468"/>
      <c r="B918" s="468"/>
      <c r="C918" s="468"/>
      <c r="D918" s="468"/>
      <c r="E918" s="468"/>
      <c r="F918" s="471"/>
      <c r="G918" s="468"/>
      <c r="H918" s="468"/>
      <c r="I918" s="468"/>
      <c r="J918" s="468"/>
      <c r="K918" s="468"/>
      <c r="L918" s="514"/>
      <c r="M918" s="516"/>
      <c r="N918" s="517" t="str">
        <f>IF(B918="联邦快递",""&amp;(MID(F918,1,MIN(FIND({0;1;2;3;4;5;6;7;8;9},F918&amp;"1234567890",1)-1)))&amp;"","")</f>
        <v/>
      </c>
    </row>
    <row r="919" spans="1:14" ht="14.25">
      <c r="A919" s="468"/>
      <c r="B919" s="468"/>
      <c r="C919" s="468"/>
      <c r="D919" s="468"/>
      <c r="E919" s="468"/>
      <c r="F919" s="471"/>
      <c r="G919" s="468"/>
      <c r="H919" s="468"/>
      <c r="I919" s="468"/>
      <c r="J919" s="468"/>
      <c r="K919" s="468"/>
      <c r="L919" s="514"/>
      <c r="M919" s="516"/>
      <c r="N919" s="517" t="str">
        <f>IF(B919="联邦快递",""&amp;(MID(F919,1,MIN(FIND({0;1;2;3;4;5;6;7;8;9},F919&amp;"1234567890",1)-1)))&amp;"","")</f>
        <v/>
      </c>
    </row>
    <row r="920" spans="1:14" ht="14.25">
      <c r="A920" s="468"/>
      <c r="B920" s="468"/>
      <c r="C920" s="468"/>
      <c r="D920" s="468"/>
      <c r="E920" s="468"/>
      <c r="F920" s="471"/>
      <c r="G920" s="468"/>
      <c r="H920" s="468"/>
      <c r="I920" s="468"/>
      <c r="J920" s="468"/>
      <c r="K920" s="468"/>
      <c r="L920" s="514"/>
      <c r="M920" s="516"/>
      <c r="N920" s="517" t="str">
        <f>IF(B920="联邦快递",""&amp;(MID(F920,1,MIN(FIND({0;1;2;3;4;5;6;7;8;9},F920&amp;"1234567890",1)-1)))&amp;"","")</f>
        <v/>
      </c>
    </row>
    <row r="921" spans="1:14" ht="14.25">
      <c r="A921" s="468"/>
      <c r="B921" s="468"/>
      <c r="C921" s="468"/>
      <c r="D921" s="468"/>
      <c r="E921" s="468"/>
      <c r="F921" s="471"/>
      <c r="G921" s="468"/>
      <c r="H921" s="468"/>
      <c r="I921" s="468"/>
      <c r="J921" s="468"/>
      <c r="K921" s="468"/>
      <c r="L921" s="514"/>
      <c r="M921" s="516"/>
      <c r="N921" s="517" t="str">
        <f>IF(B921="联邦快递",""&amp;(MID(F921,1,MIN(FIND({0;1;2;3;4;5;6;7;8;9},F921&amp;"1234567890",1)-1)))&amp;"","")</f>
        <v/>
      </c>
    </row>
    <row r="922" spans="1:14" ht="14.25">
      <c r="A922" s="468"/>
      <c r="B922" s="468"/>
      <c r="C922" s="468"/>
      <c r="D922" s="468"/>
      <c r="E922" s="468"/>
      <c r="F922" s="471"/>
      <c r="G922" s="468"/>
      <c r="H922" s="468"/>
      <c r="I922" s="468"/>
      <c r="J922" s="468"/>
      <c r="K922" s="468"/>
      <c r="L922" s="514"/>
      <c r="M922" s="516"/>
      <c r="N922" s="517" t="str">
        <f>IF(B922="联邦快递",""&amp;(MID(F922,1,MIN(FIND({0;1;2;3;4;5;6;7;8;9},F922&amp;"1234567890",1)-1)))&amp;"","")</f>
        <v/>
      </c>
    </row>
    <row r="923" spans="1:14" ht="14.25">
      <c r="A923" s="468"/>
      <c r="B923" s="468"/>
      <c r="C923" s="468"/>
      <c r="D923" s="468"/>
      <c r="E923" s="468"/>
      <c r="F923" s="471"/>
      <c r="G923" s="468"/>
      <c r="H923" s="468"/>
      <c r="I923" s="468"/>
      <c r="J923" s="468"/>
      <c r="K923" s="468"/>
      <c r="L923" s="514"/>
      <c r="M923" s="516"/>
      <c r="N923" s="517" t="str">
        <f>IF(B923="联邦快递",""&amp;(MID(F923,1,MIN(FIND({0;1;2;3;4;5;6;7;8;9},F923&amp;"1234567890",1)-1)))&amp;"","")</f>
        <v/>
      </c>
    </row>
    <row r="924" spans="1:14" ht="14.25">
      <c r="A924" s="468"/>
      <c r="B924" s="468"/>
      <c r="C924" s="468"/>
      <c r="D924" s="468"/>
      <c r="E924" s="468"/>
      <c r="F924" s="471"/>
      <c r="G924" s="468"/>
      <c r="H924" s="468"/>
      <c r="I924" s="468"/>
      <c r="J924" s="468"/>
      <c r="K924" s="468"/>
      <c r="L924" s="514"/>
      <c r="M924" s="516"/>
      <c r="N924" s="517" t="str">
        <f>IF(B924="联邦快递",""&amp;(MID(F924,1,MIN(FIND({0;1;2;3;4;5;6;7;8;9},F924&amp;"1234567890",1)-1)))&amp;"","")</f>
        <v/>
      </c>
    </row>
    <row r="925" spans="1:14" ht="14.25">
      <c r="A925" s="468"/>
      <c r="B925" s="468"/>
      <c r="C925" s="468"/>
      <c r="D925" s="468"/>
      <c r="E925" s="468"/>
      <c r="F925" s="471"/>
      <c r="G925" s="468"/>
      <c r="H925" s="468"/>
      <c r="I925" s="468"/>
      <c r="J925" s="468"/>
      <c r="K925" s="468"/>
      <c r="L925" s="514"/>
      <c r="M925" s="516"/>
      <c r="N925" s="517" t="str">
        <f>IF(B925="联邦快递",""&amp;(MID(F925,1,MIN(FIND({0;1;2;3;4;5;6;7;8;9},F925&amp;"1234567890",1)-1)))&amp;"","")</f>
        <v/>
      </c>
    </row>
    <row r="926" spans="1:14" ht="14.25">
      <c r="A926" s="468"/>
      <c r="B926" s="468"/>
      <c r="C926" s="468"/>
      <c r="D926" s="468"/>
      <c r="E926" s="468"/>
      <c r="F926" s="471"/>
      <c r="G926" s="468"/>
      <c r="H926" s="468"/>
      <c r="I926" s="468"/>
      <c r="J926" s="468"/>
      <c r="K926" s="468"/>
      <c r="L926" s="514"/>
      <c r="M926" s="516"/>
      <c r="N926" s="517" t="str">
        <f>IF(B926="联邦快递",""&amp;(MID(F926,1,MIN(FIND({0;1;2;3;4;5;6;7;8;9},F926&amp;"1234567890",1)-1)))&amp;"","")</f>
        <v/>
      </c>
    </row>
    <row r="927" spans="1:14" ht="14.25">
      <c r="A927" s="468"/>
      <c r="B927" s="468"/>
      <c r="C927" s="468"/>
      <c r="D927" s="468"/>
      <c r="E927" s="468"/>
      <c r="F927" s="471"/>
      <c r="G927" s="468"/>
      <c r="H927" s="468"/>
      <c r="I927" s="468"/>
      <c r="J927" s="468"/>
      <c r="K927" s="468"/>
      <c r="L927" s="514"/>
      <c r="M927" s="516"/>
      <c r="N927" s="517" t="str">
        <f>IF(B927="联邦快递",""&amp;(MID(F927,1,MIN(FIND({0;1;2;3;4;5;6;7;8;9},F927&amp;"1234567890",1)-1)))&amp;"","")</f>
        <v/>
      </c>
    </row>
    <row r="928" spans="1:14" ht="14.25">
      <c r="A928" s="468"/>
      <c r="B928" s="468"/>
      <c r="C928" s="468"/>
      <c r="D928" s="468"/>
      <c r="E928" s="468"/>
      <c r="F928" s="471"/>
      <c r="G928" s="468"/>
      <c r="H928" s="468"/>
      <c r="I928" s="468"/>
      <c r="J928" s="468"/>
      <c r="K928" s="468"/>
      <c r="L928" s="514"/>
      <c r="M928" s="516"/>
      <c r="N928" s="517" t="str">
        <f>IF(B928="联邦快递",""&amp;(MID(F928,1,MIN(FIND({0;1;2;3;4;5;6;7;8;9},F928&amp;"1234567890",1)-1)))&amp;"","")</f>
        <v/>
      </c>
    </row>
    <row r="929" spans="1:14" ht="14.25">
      <c r="A929" s="468"/>
      <c r="B929" s="468"/>
      <c r="C929" s="468"/>
      <c r="D929" s="468"/>
      <c r="E929" s="468"/>
      <c r="F929" s="471"/>
      <c r="G929" s="468"/>
      <c r="H929" s="468"/>
      <c r="I929" s="468"/>
      <c r="J929" s="468"/>
      <c r="K929" s="468"/>
      <c r="L929" s="514"/>
      <c r="M929" s="516"/>
      <c r="N929" s="517" t="str">
        <f>IF(B929="联邦快递",""&amp;(MID(F929,1,MIN(FIND({0;1;2;3;4;5;6;7;8;9},F929&amp;"1234567890",1)-1)))&amp;"","")</f>
        <v/>
      </c>
    </row>
    <row r="930" spans="1:14" ht="14.25">
      <c r="A930" s="468"/>
      <c r="B930" s="468"/>
      <c r="C930" s="468"/>
      <c r="D930" s="468"/>
      <c r="E930" s="468"/>
      <c r="F930" s="471"/>
      <c r="G930" s="468"/>
      <c r="H930" s="468"/>
      <c r="I930" s="468"/>
      <c r="J930" s="468"/>
      <c r="K930" s="468"/>
      <c r="L930" s="514"/>
      <c r="M930" s="516"/>
      <c r="N930" s="517" t="str">
        <f>IF(B930="联邦快递",""&amp;(MID(F930,1,MIN(FIND({0;1;2;3;4;5;6;7;8;9},F930&amp;"1234567890",1)-1)))&amp;"","")</f>
        <v/>
      </c>
    </row>
    <row r="931" spans="1:14" ht="14.25">
      <c r="A931" s="468"/>
      <c r="B931" s="468"/>
      <c r="C931" s="468"/>
      <c r="D931" s="468"/>
      <c r="E931" s="468"/>
      <c r="F931" s="471"/>
      <c r="G931" s="468"/>
      <c r="H931" s="468"/>
      <c r="I931" s="468"/>
      <c r="J931" s="468"/>
      <c r="K931" s="468"/>
      <c r="L931" s="514"/>
      <c r="M931" s="516"/>
      <c r="N931" s="517" t="str">
        <f>IF(B931="联邦快递",""&amp;(MID(F931,1,MIN(FIND({0;1;2;3;4;5;6;7;8;9},F931&amp;"1234567890",1)-1)))&amp;"","")</f>
        <v/>
      </c>
    </row>
    <row r="932" spans="1:14" ht="14.25">
      <c r="A932" s="468"/>
      <c r="B932" s="468"/>
      <c r="C932" s="468"/>
      <c r="D932" s="468"/>
      <c r="E932" s="468"/>
      <c r="F932" s="471"/>
      <c r="G932" s="468"/>
      <c r="H932" s="468"/>
      <c r="I932" s="468"/>
      <c r="J932" s="468"/>
      <c r="K932" s="468"/>
      <c r="L932" s="514"/>
      <c r="M932" s="516"/>
      <c r="N932" s="517" t="str">
        <f>IF(B932="联邦快递",""&amp;(MID(F932,1,MIN(FIND({0;1;2;3;4;5;6;7;8;9},F932&amp;"1234567890",1)-1)))&amp;"","")</f>
        <v/>
      </c>
    </row>
    <row r="933" spans="1:14" ht="14.25">
      <c r="A933" s="468"/>
      <c r="B933" s="468"/>
      <c r="C933" s="468"/>
      <c r="D933" s="468"/>
      <c r="E933" s="468"/>
      <c r="F933" s="471"/>
      <c r="G933" s="468"/>
      <c r="H933" s="468"/>
      <c r="I933" s="468"/>
      <c r="J933" s="468"/>
      <c r="K933" s="468"/>
      <c r="L933" s="514"/>
      <c r="M933" s="516"/>
      <c r="N933" s="517" t="str">
        <f>IF(B933="联邦快递",""&amp;(MID(F933,1,MIN(FIND({0;1;2;3;4;5;6;7;8;9},F933&amp;"1234567890",1)-1)))&amp;"","")</f>
        <v/>
      </c>
    </row>
    <row r="934" spans="1:14" ht="14.25">
      <c r="A934" s="468"/>
      <c r="B934" s="468"/>
      <c r="C934" s="468"/>
      <c r="D934" s="468"/>
      <c r="E934" s="468"/>
      <c r="F934" s="471"/>
      <c r="G934" s="468"/>
      <c r="H934" s="468"/>
      <c r="I934" s="468"/>
      <c r="J934" s="468"/>
      <c r="K934" s="468"/>
      <c r="L934" s="514"/>
      <c r="M934" s="516"/>
      <c r="N934" s="517" t="str">
        <f>IF(B934="联邦快递",""&amp;(MID(F934,1,MIN(FIND({0;1;2;3;4;5;6;7;8;9},F934&amp;"1234567890",1)-1)))&amp;"","")</f>
        <v/>
      </c>
    </row>
    <row r="935" spans="1:14" ht="14.25">
      <c r="A935" s="468"/>
      <c r="B935" s="468"/>
      <c r="C935" s="468"/>
      <c r="D935" s="468"/>
      <c r="E935" s="468"/>
      <c r="F935" s="471"/>
      <c r="G935" s="468"/>
      <c r="H935" s="468"/>
      <c r="I935" s="468"/>
      <c r="J935" s="468"/>
      <c r="K935" s="468"/>
      <c r="L935" s="514"/>
      <c r="M935" s="516"/>
      <c r="N935" s="517" t="str">
        <f>IF(B935="联邦快递",""&amp;(MID(F935,1,MIN(FIND({0;1;2;3;4;5;6;7;8;9},F935&amp;"1234567890",1)-1)))&amp;"","")</f>
        <v/>
      </c>
    </row>
    <row r="936" spans="1:14" ht="14.25">
      <c r="A936" s="468"/>
      <c r="B936" s="468"/>
      <c r="C936" s="468"/>
      <c r="D936" s="468"/>
      <c r="E936" s="468"/>
      <c r="F936" s="471"/>
      <c r="G936" s="468"/>
      <c r="H936" s="468"/>
      <c r="I936" s="468"/>
      <c r="J936" s="468"/>
      <c r="K936" s="468"/>
      <c r="L936" s="514"/>
      <c r="M936" s="516"/>
      <c r="N936" s="517" t="str">
        <f>IF(B936="联邦快递",""&amp;(MID(F936,1,MIN(FIND({0;1;2;3;4;5;6;7;8;9},F936&amp;"1234567890",1)-1)))&amp;"","")</f>
        <v/>
      </c>
    </row>
    <row r="937" spans="1:14" ht="14.25">
      <c r="A937" s="468"/>
      <c r="B937" s="468"/>
      <c r="C937" s="468"/>
      <c r="D937" s="468"/>
      <c r="E937" s="468"/>
      <c r="F937" s="471"/>
      <c r="G937" s="468"/>
      <c r="H937" s="468"/>
      <c r="I937" s="468"/>
      <c r="J937" s="468"/>
      <c r="K937" s="468"/>
      <c r="L937" s="514"/>
      <c r="M937" s="516"/>
      <c r="N937" s="517" t="str">
        <f>IF(B937="联邦快递",""&amp;(MID(F937,1,MIN(FIND({0;1;2;3;4;5;6;7;8;9},F937&amp;"1234567890",1)-1)))&amp;"","")</f>
        <v/>
      </c>
    </row>
    <row r="938" spans="1:14" ht="14.25">
      <c r="A938" s="468"/>
      <c r="B938" s="468"/>
      <c r="C938" s="468"/>
      <c r="D938" s="468"/>
      <c r="E938" s="468"/>
      <c r="F938" s="471"/>
      <c r="G938" s="468"/>
      <c r="H938" s="468"/>
      <c r="I938" s="468"/>
      <c r="J938" s="468"/>
      <c r="K938" s="468"/>
      <c r="L938" s="514"/>
      <c r="M938" s="516"/>
      <c r="N938" s="517" t="str">
        <f>IF(B938="联邦快递",""&amp;(MID(F938,1,MIN(FIND({0;1;2;3;4;5;6;7;8;9},F938&amp;"1234567890",1)-1)))&amp;"","")</f>
        <v/>
      </c>
    </row>
    <row r="939" spans="1:14" ht="14.25">
      <c r="A939" s="468"/>
      <c r="B939" s="468"/>
      <c r="C939" s="468"/>
      <c r="D939" s="468"/>
      <c r="E939" s="468"/>
      <c r="F939" s="471"/>
      <c r="G939" s="468"/>
      <c r="H939" s="468"/>
      <c r="I939" s="468"/>
      <c r="J939" s="468"/>
      <c r="K939" s="468"/>
      <c r="L939" s="514"/>
      <c r="M939" s="516"/>
      <c r="N939" s="517" t="str">
        <f>IF(B939="联邦快递",""&amp;(MID(F939,1,MIN(FIND({0;1;2;3;4;5;6;7;8;9},F939&amp;"1234567890",1)-1)))&amp;"","")</f>
        <v/>
      </c>
    </row>
    <row r="940" spans="1:14" ht="14.25">
      <c r="A940" s="468"/>
      <c r="B940" s="468"/>
      <c r="C940" s="468"/>
      <c r="D940" s="468"/>
      <c r="E940" s="468"/>
      <c r="F940" s="471"/>
      <c r="G940" s="468"/>
      <c r="H940" s="468"/>
      <c r="I940" s="468"/>
      <c r="J940" s="468"/>
      <c r="K940" s="468"/>
      <c r="L940" s="514"/>
      <c r="M940" s="516"/>
      <c r="N940" s="517" t="str">
        <f>IF(B940="联邦快递",""&amp;(MID(F940,1,MIN(FIND({0;1;2;3;4;5;6;7;8;9},F940&amp;"1234567890",1)-1)))&amp;"","")</f>
        <v/>
      </c>
    </row>
    <row r="941" spans="1:14" ht="14.25">
      <c r="A941" s="468"/>
      <c r="B941" s="468"/>
      <c r="C941" s="468"/>
      <c r="D941" s="468"/>
      <c r="E941" s="468"/>
      <c r="F941" s="471"/>
      <c r="G941" s="468"/>
      <c r="H941" s="468"/>
      <c r="I941" s="468"/>
      <c r="J941" s="468"/>
      <c r="K941" s="468"/>
      <c r="L941" s="514"/>
      <c r="M941" s="516"/>
      <c r="N941" s="517" t="str">
        <f>IF(B941="联邦快递",""&amp;(MID(F941,1,MIN(FIND({0;1;2;3;4;5;6;7;8;9},F941&amp;"1234567890",1)-1)))&amp;"","")</f>
        <v/>
      </c>
    </row>
    <row r="942" spans="1:14" ht="14.25">
      <c r="A942" s="468"/>
      <c r="B942" s="468"/>
      <c r="C942" s="468"/>
      <c r="D942" s="468"/>
      <c r="E942" s="468"/>
      <c r="F942" s="471"/>
      <c r="G942" s="468"/>
      <c r="H942" s="468"/>
      <c r="I942" s="468"/>
      <c r="J942" s="468"/>
      <c r="K942" s="468"/>
      <c r="L942" s="514"/>
      <c r="M942" s="516"/>
      <c r="N942" s="517" t="str">
        <f>IF(B942="联邦快递",""&amp;(MID(F942,1,MIN(FIND({0;1;2;3;4;5;6;7;8;9},F942&amp;"1234567890",1)-1)))&amp;"","")</f>
        <v/>
      </c>
    </row>
    <row r="943" spans="1:14" ht="14.25">
      <c r="A943" s="468"/>
      <c r="B943" s="468"/>
      <c r="C943" s="468"/>
      <c r="D943" s="468"/>
      <c r="E943" s="468"/>
      <c r="F943" s="471"/>
      <c r="G943" s="468"/>
      <c r="H943" s="468"/>
      <c r="I943" s="468"/>
      <c r="J943" s="468"/>
      <c r="K943" s="468"/>
      <c r="L943" s="514"/>
      <c r="M943" s="516"/>
      <c r="N943" s="517" t="str">
        <f>IF(B943="联邦快递",""&amp;(MID(F943,1,MIN(FIND({0;1;2;3;4;5;6;7;8;9},F943&amp;"1234567890",1)-1)))&amp;"","")</f>
        <v/>
      </c>
    </row>
    <row r="944" spans="1:14" ht="14.25">
      <c r="A944" s="468"/>
      <c r="B944" s="468"/>
      <c r="C944" s="468"/>
      <c r="D944" s="468"/>
      <c r="E944" s="468"/>
      <c r="F944" s="471"/>
      <c r="G944" s="468"/>
      <c r="H944" s="468"/>
      <c r="I944" s="468"/>
      <c r="J944" s="468"/>
      <c r="K944" s="468"/>
      <c r="L944" s="514"/>
      <c r="M944" s="516"/>
      <c r="N944" s="517" t="str">
        <f>IF(B944="联邦快递",""&amp;(MID(F944,1,MIN(FIND({0;1;2;3;4;5;6;7;8;9},F944&amp;"1234567890",1)-1)))&amp;"","")</f>
        <v/>
      </c>
    </row>
    <row r="945" spans="1:14" ht="14.25">
      <c r="A945" s="468"/>
      <c r="B945" s="468"/>
      <c r="C945" s="468"/>
      <c r="D945" s="468"/>
      <c r="E945" s="468"/>
      <c r="F945" s="471"/>
      <c r="G945" s="468"/>
      <c r="H945" s="468"/>
      <c r="I945" s="468"/>
      <c r="J945" s="468"/>
      <c r="K945" s="468"/>
      <c r="L945" s="514"/>
      <c r="M945" s="516"/>
      <c r="N945" s="517" t="str">
        <f>IF(B945="联邦快递",""&amp;(MID(F945,1,MIN(FIND({0;1;2;3;4;5;6;7;8;9},F945&amp;"1234567890",1)-1)))&amp;"","")</f>
        <v/>
      </c>
    </row>
    <row r="946" spans="1:14" ht="14.25">
      <c r="A946" s="468"/>
      <c r="B946" s="468"/>
      <c r="C946" s="468"/>
      <c r="D946" s="468"/>
      <c r="E946" s="468"/>
      <c r="F946" s="471"/>
      <c r="G946" s="468"/>
      <c r="H946" s="468"/>
      <c r="I946" s="468"/>
      <c r="J946" s="468"/>
      <c r="K946" s="468"/>
      <c r="L946" s="514"/>
      <c r="M946" s="516"/>
      <c r="N946" s="517" t="str">
        <f>IF(B946="联邦快递",""&amp;(MID(F946,1,MIN(FIND({0;1;2;3;4;5;6;7;8;9},F946&amp;"1234567890",1)-1)))&amp;"","")</f>
        <v/>
      </c>
    </row>
    <row r="947" spans="1:14" ht="14.25">
      <c r="A947" s="468"/>
      <c r="B947" s="468"/>
      <c r="C947" s="468"/>
      <c r="D947" s="468"/>
      <c r="E947" s="468"/>
      <c r="F947" s="471"/>
      <c r="G947" s="468"/>
      <c r="H947" s="468"/>
      <c r="I947" s="468"/>
      <c r="J947" s="468"/>
      <c r="K947" s="468"/>
      <c r="L947" s="514"/>
      <c r="M947" s="516"/>
      <c r="N947" s="517" t="str">
        <f>IF(B947="联邦快递",""&amp;(MID(F947,1,MIN(FIND({0;1;2;3;4;5;6;7;8;9},F947&amp;"1234567890",1)-1)))&amp;"","")</f>
        <v/>
      </c>
    </row>
    <row r="948" spans="1:14" ht="14.25">
      <c r="A948" s="468"/>
      <c r="B948" s="468"/>
      <c r="C948" s="468"/>
      <c r="D948" s="468"/>
      <c r="E948" s="468"/>
      <c r="F948" s="471"/>
      <c r="G948" s="468"/>
      <c r="H948" s="468"/>
      <c r="I948" s="468"/>
      <c r="J948" s="468"/>
      <c r="K948" s="468"/>
      <c r="L948" s="514"/>
      <c r="M948" s="516"/>
      <c r="N948" s="517" t="str">
        <f>IF(B948="联邦快递",""&amp;(MID(F948,1,MIN(FIND({0;1;2;3;4;5;6;7;8;9},F948&amp;"1234567890",1)-1)))&amp;"","")</f>
        <v/>
      </c>
    </row>
    <row r="949" spans="1:14" ht="14.25">
      <c r="A949" s="468"/>
      <c r="B949" s="468"/>
      <c r="C949" s="468"/>
      <c r="D949" s="468"/>
      <c r="E949" s="468"/>
      <c r="F949" s="471"/>
      <c r="G949" s="468"/>
      <c r="H949" s="468"/>
      <c r="I949" s="468"/>
      <c r="J949" s="468"/>
      <c r="K949" s="468"/>
      <c r="L949" s="514"/>
      <c r="M949" s="516"/>
      <c r="N949" s="517" t="str">
        <f>IF(B949="联邦快递",""&amp;(MID(F949,1,MIN(FIND({0;1;2;3;4;5;6;7;8;9},F949&amp;"1234567890",1)-1)))&amp;"","")</f>
        <v/>
      </c>
    </row>
    <row r="950" spans="1:14" ht="14.25">
      <c r="A950" s="468"/>
      <c r="B950" s="468"/>
      <c r="C950" s="468"/>
      <c r="D950" s="468"/>
      <c r="E950" s="468"/>
      <c r="F950" s="471"/>
      <c r="G950" s="468"/>
      <c r="H950" s="468"/>
      <c r="I950" s="468"/>
      <c r="J950" s="468"/>
      <c r="K950" s="468"/>
      <c r="L950" s="514"/>
      <c r="M950" s="516"/>
      <c r="N950" s="517" t="str">
        <f>IF(B950="联邦快递",""&amp;(MID(F950,1,MIN(FIND({0;1;2;3;4;5;6;7;8;9},F950&amp;"1234567890",1)-1)))&amp;"","")</f>
        <v/>
      </c>
    </row>
    <row r="951" spans="1:14" ht="14.25">
      <c r="A951" s="468"/>
      <c r="B951" s="468"/>
      <c r="C951" s="468"/>
      <c r="D951" s="468"/>
      <c r="E951" s="468"/>
      <c r="F951" s="471"/>
      <c r="G951" s="468"/>
      <c r="H951" s="468"/>
      <c r="I951" s="468"/>
      <c r="J951" s="468"/>
      <c r="K951" s="468"/>
      <c r="L951" s="514"/>
      <c r="M951" s="516"/>
      <c r="N951" s="517" t="str">
        <f>IF(B951="联邦快递",""&amp;(MID(F951,1,MIN(FIND({0;1;2;3;4;5;6;7;8;9},F951&amp;"1234567890",1)-1)))&amp;"","")</f>
        <v/>
      </c>
    </row>
    <row r="952" spans="1:14" ht="14.25">
      <c r="A952" s="468"/>
      <c r="B952" s="468"/>
      <c r="C952" s="468"/>
      <c r="D952" s="468"/>
      <c r="E952" s="468"/>
      <c r="F952" s="471"/>
      <c r="G952" s="468"/>
      <c r="H952" s="468"/>
      <c r="I952" s="468"/>
      <c r="J952" s="468"/>
      <c r="K952" s="468"/>
      <c r="L952" s="514"/>
      <c r="M952" s="516"/>
      <c r="N952" s="517" t="str">
        <f>IF(B952="联邦快递",""&amp;(MID(F952,1,MIN(FIND({0;1;2;3;4;5;6;7;8;9},F952&amp;"1234567890",1)-1)))&amp;"","")</f>
        <v/>
      </c>
    </row>
    <row r="953" spans="1:14" ht="14.25">
      <c r="A953" s="468"/>
      <c r="B953" s="468"/>
      <c r="C953" s="468"/>
      <c r="D953" s="468"/>
      <c r="E953" s="468"/>
      <c r="F953" s="471"/>
      <c r="G953" s="468"/>
      <c r="H953" s="468"/>
      <c r="I953" s="468"/>
      <c r="J953" s="468"/>
      <c r="K953" s="468"/>
      <c r="L953" s="514"/>
      <c r="M953" s="516"/>
      <c r="N953" s="517" t="str">
        <f>IF(B953="联邦快递",""&amp;(MID(F953,1,MIN(FIND({0;1;2;3;4;5;6;7;8;9},F953&amp;"1234567890",1)-1)))&amp;"","")</f>
        <v/>
      </c>
    </row>
    <row r="954" spans="1:14" ht="14.25">
      <c r="A954" s="468"/>
      <c r="B954" s="468"/>
      <c r="C954" s="468"/>
      <c r="D954" s="468"/>
      <c r="E954" s="468"/>
      <c r="F954" s="471"/>
      <c r="G954" s="468"/>
      <c r="H954" s="468"/>
      <c r="I954" s="468"/>
      <c r="J954" s="468"/>
      <c r="K954" s="468"/>
      <c r="L954" s="514"/>
      <c r="M954" s="516"/>
      <c r="N954" s="517" t="str">
        <f>IF(B954="联邦快递",""&amp;(MID(F954,1,MIN(FIND({0;1;2;3;4;5;6;7;8;9},F954&amp;"1234567890",1)-1)))&amp;"","")</f>
        <v/>
      </c>
    </row>
    <row r="955" spans="1:14" ht="14.25">
      <c r="A955" s="468"/>
      <c r="B955" s="468"/>
      <c r="C955" s="468"/>
      <c r="D955" s="468"/>
      <c r="E955" s="468"/>
      <c r="F955" s="471"/>
      <c r="G955" s="468"/>
      <c r="H955" s="468"/>
      <c r="I955" s="468"/>
      <c r="J955" s="468"/>
      <c r="K955" s="468"/>
      <c r="L955" s="514"/>
      <c r="M955" s="516"/>
      <c r="N955" s="517" t="str">
        <f>IF(B955="联邦快递",""&amp;(MID(F955,1,MIN(FIND({0;1;2;3;4;5;6;7;8;9},F955&amp;"1234567890",1)-1)))&amp;"","")</f>
        <v/>
      </c>
    </row>
    <row r="956" spans="1:14" ht="14.25">
      <c r="A956" s="468"/>
      <c r="B956" s="468"/>
      <c r="C956" s="468"/>
      <c r="D956" s="468"/>
      <c r="E956" s="468"/>
      <c r="F956" s="471"/>
      <c r="G956" s="468"/>
      <c r="H956" s="468"/>
      <c r="I956" s="468"/>
      <c r="J956" s="468"/>
      <c r="K956" s="468"/>
      <c r="L956" s="514"/>
      <c r="M956" s="516"/>
      <c r="N956" s="517" t="str">
        <f>IF(B956="联邦快递",""&amp;(MID(F956,1,MIN(FIND({0;1;2;3;4;5;6;7;8;9},F956&amp;"1234567890",1)-1)))&amp;"","")</f>
        <v/>
      </c>
    </row>
    <row r="957" spans="1:14" ht="14.25">
      <c r="A957" s="468"/>
      <c r="B957" s="468"/>
      <c r="C957" s="468"/>
      <c r="D957" s="468"/>
      <c r="E957" s="468"/>
      <c r="F957" s="471"/>
      <c r="G957" s="468"/>
      <c r="H957" s="468"/>
      <c r="I957" s="468"/>
      <c r="J957" s="468"/>
      <c r="K957" s="468"/>
      <c r="L957" s="514"/>
      <c r="M957" s="516"/>
      <c r="N957" s="517" t="str">
        <f>IF(B957="联邦快递",""&amp;(MID(F957,1,MIN(FIND({0;1;2;3;4;5;6;7;8;9},F957&amp;"1234567890",1)-1)))&amp;"","")</f>
        <v/>
      </c>
    </row>
    <row r="958" spans="1:14" ht="14.25">
      <c r="A958" s="468"/>
      <c r="B958" s="468"/>
      <c r="C958" s="468"/>
      <c r="D958" s="468"/>
      <c r="E958" s="468"/>
      <c r="F958" s="471"/>
      <c r="G958" s="468"/>
      <c r="H958" s="468"/>
      <c r="I958" s="468"/>
      <c r="J958" s="468"/>
      <c r="K958" s="468"/>
      <c r="L958" s="514"/>
      <c r="M958" s="516"/>
      <c r="N958" s="517" t="str">
        <f>IF(B958="联邦快递",""&amp;(MID(F958,1,MIN(FIND({0;1;2;3;4;5;6;7;8;9},F958&amp;"1234567890",1)-1)))&amp;"","")</f>
        <v/>
      </c>
    </row>
    <row r="959" spans="1:14" ht="14.25">
      <c r="A959" s="468"/>
      <c r="B959" s="468"/>
      <c r="C959" s="468"/>
      <c r="D959" s="468"/>
      <c r="E959" s="468"/>
      <c r="F959" s="471"/>
      <c r="G959" s="468"/>
      <c r="H959" s="468"/>
      <c r="I959" s="468"/>
      <c r="J959" s="468"/>
      <c r="K959" s="468"/>
      <c r="L959" s="514"/>
      <c r="M959" s="516"/>
      <c r="N959" s="517" t="str">
        <f>IF(B959="联邦快递",""&amp;(MID(F959,1,MIN(FIND({0;1;2;3;4;5;6;7;8;9},F959&amp;"1234567890",1)-1)))&amp;"","")</f>
        <v/>
      </c>
    </row>
    <row r="960" spans="1:14" ht="14.25">
      <c r="A960" s="468"/>
      <c r="B960" s="468"/>
      <c r="C960" s="468"/>
      <c r="D960" s="468"/>
      <c r="E960" s="468"/>
      <c r="F960" s="471"/>
      <c r="G960" s="468"/>
      <c r="H960" s="468"/>
      <c r="I960" s="468"/>
      <c r="J960" s="468"/>
      <c r="K960" s="468"/>
      <c r="L960" s="514"/>
      <c r="M960" s="516"/>
      <c r="N960" s="517" t="str">
        <f>IF(B960="联邦快递",""&amp;(MID(F960,1,MIN(FIND({0;1;2;3;4;5;6;7;8;9},F960&amp;"1234567890",1)-1)))&amp;"","")</f>
        <v/>
      </c>
    </row>
    <row r="961" spans="1:14" ht="14.25">
      <c r="A961" s="468"/>
      <c r="B961" s="468"/>
      <c r="C961" s="468"/>
      <c r="D961" s="468"/>
      <c r="E961" s="468"/>
      <c r="F961" s="471"/>
      <c r="G961" s="468"/>
      <c r="H961" s="468"/>
      <c r="I961" s="468"/>
      <c r="J961" s="468"/>
      <c r="K961" s="468"/>
      <c r="L961" s="514"/>
      <c r="M961" s="516"/>
      <c r="N961" s="517" t="str">
        <f>IF(B961="联邦快递",""&amp;(MID(F961,1,MIN(FIND({0;1;2;3;4;5;6;7;8;9},F961&amp;"1234567890",1)-1)))&amp;"","")</f>
        <v/>
      </c>
    </row>
    <row r="962" spans="1:14" ht="14.25">
      <c r="A962" s="468"/>
      <c r="B962" s="468"/>
      <c r="C962" s="468"/>
      <c r="D962" s="468"/>
      <c r="E962" s="468"/>
      <c r="F962" s="471"/>
      <c r="G962" s="468"/>
      <c r="H962" s="468"/>
      <c r="I962" s="468"/>
      <c r="J962" s="468"/>
      <c r="K962" s="468"/>
      <c r="L962" s="514"/>
      <c r="M962" s="516"/>
      <c r="N962" s="517" t="str">
        <f>IF(B962="联邦快递",""&amp;(MID(F962,1,MIN(FIND({0;1;2;3;4;5;6;7;8;9},F962&amp;"1234567890",1)-1)))&amp;"","")</f>
        <v/>
      </c>
    </row>
    <row r="963" spans="1:14" ht="14.25">
      <c r="A963" s="468"/>
      <c r="B963" s="468"/>
      <c r="C963" s="468"/>
      <c r="D963" s="468"/>
      <c r="E963" s="468"/>
      <c r="F963" s="471"/>
      <c r="G963" s="468"/>
      <c r="H963" s="468"/>
      <c r="I963" s="468"/>
      <c r="J963" s="468"/>
      <c r="K963" s="468"/>
      <c r="L963" s="514"/>
      <c r="M963" s="516"/>
      <c r="N963" s="517" t="str">
        <f>IF(B963="联邦快递",""&amp;(MID(F963,1,MIN(FIND({0;1;2;3;4;5;6;7;8;9},F963&amp;"1234567890",1)-1)))&amp;"","")</f>
        <v/>
      </c>
    </row>
    <row r="964" spans="1:14" ht="14.25">
      <c r="A964" s="468"/>
      <c r="B964" s="468"/>
      <c r="C964" s="468"/>
      <c r="D964" s="468"/>
      <c r="E964" s="468"/>
      <c r="F964" s="471"/>
      <c r="G964" s="468"/>
      <c r="H964" s="468"/>
      <c r="I964" s="468"/>
      <c r="J964" s="468"/>
      <c r="K964" s="468"/>
      <c r="L964" s="514"/>
      <c r="M964" s="516"/>
      <c r="N964" s="517" t="str">
        <f>IF(B964="联邦快递",""&amp;(MID(F964,1,MIN(FIND({0;1;2;3;4;5;6;7;8;9},F964&amp;"1234567890",1)-1)))&amp;"","")</f>
        <v/>
      </c>
    </row>
    <row r="965" spans="1:14" ht="14.25">
      <c r="A965" s="468"/>
      <c r="B965" s="468"/>
      <c r="C965" s="468"/>
      <c r="D965" s="468"/>
      <c r="E965" s="468"/>
      <c r="F965" s="471"/>
      <c r="G965" s="468"/>
      <c r="H965" s="468"/>
      <c r="I965" s="468"/>
      <c r="J965" s="468"/>
      <c r="K965" s="468"/>
      <c r="L965" s="514"/>
      <c r="M965" s="516"/>
      <c r="N965" s="517" t="str">
        <f>IF(B965="联邦快递",""&amp;(MID(F965,1,MIN(FIND({0;1;2;3;4;5;6;7;8;9},F965&amp;"1234567890",1)-1)))&amp;"","")</f>
        <v/>
      </c>
    </row>
    <row r="966" spans="1:14" ht="14.25">
      <c r="A966" s="468"/>
      <c r="B966" s="468"/>
      <c r="C966" s="468"/>
      <c r="D966" s="468"/>
      <c r="E966" s="468"/>
      <c r="F966" s="471"/>
      <c r="G966" s="468"/>
      <c r="H966" s="468"/>
      <c r="I966" s="468"/>
      <c r="J966" s="468"/>
      <c r="K966" s="468"/>
      <c r="L966" s="514"/>
      <c r="M966" s="516"/>
      <c r="N966" s="517" t="str">
        <f>IF(B966="联邦快递",""&amp;(MID(F966,1,MIN(FIND({0;1;2;3;4;5;6;7;8;9},F966&amp;"1234567890",1)-1)))&amp;"","")</f>
        <v/>
      </c>
    </row>
    <row r="967" spans="1:14" ht="14.25">
      <c r="A967" s="468"/>
      <c r="B967" s="468"/>
      <c r="C967" s="468"/>
      <c r="D967" s="468"/>
      <c r="E967" s="468"/>
      <c r="F967" s="471"/>
      <c r="G967" s="468"/>
      <c r="H967" s="468"/>
      <c r="I967" s="468"/>
      <c r="J967" s="468"/>
      <c r="K967" s="468"/>
      <c r="L967" s="514"/>
      <c r="M967" s="516"/>
      <c r="N967" s="517" t="str">
        <f>IF(B967="联邦快递",""&amp;(MID(F967,1,MIN(FIND({0;1;2;3;4;5;6;7;8;9},F967&amp;"1234567890",1)-1)))&amp;"","")</f>
        <v/>
      </c>
    </row>
    <row r="968" spans="1:14" ht="14.25">
      <c r="A968" s="468"/>
      <c r="B968" s="468"/>
      <c r="C968" s="468"/>
      <c r="D968" s="468"/>
      <c r="E968" s="468"/>
      <c r="F968" s="471"/>
      <c r="G968" s="468"/>
      <c r="H968" s="468"/>
      <c r="I968" s="468"/>
      <c r="J968" s="468"/>
      <c r="K968" s="468"/>
      <c r="L968" s="514"/>
      <c r="M968" s="516"/>
      <c r="N968" s="517" t="str">
        <f>IF(B968="联邦快递",""&amp;(MID(F968,1,MIN(FIND({0;1;2;3;4;5;6;7;8;9},F968&amp;"1234567890",1)-1)))&amp;"","")</f>
        <v/>
      </c>
    </row>
    <row r="969" spans="1:14" ht="14.25">
      <c r="A969" s="468"/>
      <c r="B969" s="468"/>
      <c r="C969" s="468"/>
      <c r="D969" s="468"/>
      <c r="E969" s="468"/>
      <c r="F969" s="471"/>
      <c r="G969" s="468"/>
      <c r="H969" s="468"/>
      <c r="I969" s="468"/>
      <c r="J969" s="468"/>
      <c r="K969" s="468"/>
      <c r="L969" s="514"/>
      <c r="M969" s="516"/>
      <c r="N969" s="517" t="str">
        <f>IF(B969="联邦快递",""&amp;(MID(F969,1,MIN(FIND({0;1;2;3;4;5;6;7;8;9},F969&amp;"1234567890",1)-1)))&amp;"","")</f>
        <v/>
      </c>
    </row>
    <row r="970" spans="1:14" ht="14.25">
      <c r="A970" s="468"/>
      <c r="B970" s="468"/>
      <c r="C970" s="468"/>
      <c r="D970" s="468"/>
      <c r="E970" s="468"/>
      <c r="F970" s="471"/>
      <c r="G970" s="468"/>
      <c r="H970" s="468"/>
      <c r="I970" s="468"/>
      <c r="J970" s="468"/>
      <c r="K970" s="468"/>
      <c r="L970" s="514"/>
      <c r="M970" s="516"/>
      <c r="N970" s="517" t="str">
        <f>IF(B970="联邦快递",""&amp;(MID(F970,1,MIN(FIND({0;1;2;3;4;5;6;7;8;9},F970&amp;"1234567890",1)-1)))&amp;"","")</f>
        <v/>
      </c>
    </row>
    <row r="971" spans="1:14" ht="14.25">
      <c r="A971" s="468"/>
      <c r="B971" s="468"/>
      <c r="C971" s="468"/>
      <c r="D971" s="468"/>
      <c r="E971" s="468"/>
      <c r="F971" s="471"/>
      <c r="G971" s="468"/>
      <c r="H971" s="468"/>
      <c r="I971" s="468"/>
      <c r="J971" s="468"/>
      <c r="K971" s="468"/>
      <c r="L971" s="514"/>
      <c r="M971" s="516"/>
      <c r="N971" s="517" t="str">
        <f>IF(B971="联邦快递",""&amp;(MID(F971,1,MIN(FIND({0;1;2;3;4;5;6;7;8;9},F971&amp;"1234567890",1)-1)))&amp;"","")</f>
        <v/>
      </c>
    </row>
    <row r="972" spans="1:14" ht="14.25">
      <c r="A972" s="468"/>
      <c r="B972" s="468"/>
      <c r="C972" s="468"/>
      <c r="D972" s="468"/>
      <c r="E972" s="468"/>
      <c r="F972" s="471"/>
      <c r="G972" s="468"/>
      <c r="H972" s="468"/>
      <c r="I972" s="468"/>
      <c r="J972" s="468"/>
      <c r="K972" s="468"/>
      <c r="L972" s="514"/>
      <c r="M972" s="516"/>
      <c r="N972" s="517" t="str">
        <f>IF(B972="联邦快递",""&amp;(MID(F972,1,MIN(FIND({0;1;2;3;4;5;6;7;8;9},F972&amp;"1234567890",1)-1)))&amp;"","")</f>
        <v/>
      </c>
    </row>
    <row r="973" spans="1:14" ht="14.25">
      <c r="A973" s="468"/>
      <c r="B973" s="468"/>
      <c r="C973" s="468"/>
      <c r="D973" s="468"/>
      <c r="E973" s="468"/>
      <c r="F973" s="471"/>
      <c r="G973" s="468"/>
      <c r="H973" s="468"/>
      <c r="I973" s="468"/>
      <c r="J973" s="468"/>
      <c r="K973" s="468"/>
      <c r="L973" s="514"/>
      <c r="M973" s="516"/>
      <c r="N973" s="517" t="str">
        <f>IF(B973="联邦快递",""&amp;(MID(F973,1,MIN(FIND({0;1;2;3;4;5;6;7;8;9},F973&amp;"1234567890",1)-1)))&amp;"","")</f>
        <v/>
      </c>
    </row>
    <row r="974" spans="1:14" ht="14.25">
      <c r="A974" s="468"/>
      <c r="B974" s="468"/>
      <c r="C974" s="468"/>
      <c r="D974" s="468"/>
      <c r="E974" s="468"/>
      <c r="F974" s="471"/>
      <c r="G974" s="468"/>
      <c r="H974" s="468"/>
      <c r="I974" s="468"/>
      <c r="J974" s="468"/>
      <c r="K974" s="468"/>
      <c r="L974" s="514"/>
      <c r="M974" s="516"/>
      <c r="N974" s="517" t="str">
        <f>IF(B974="联邦快递",""&amp;(MID(F974,1,MIN(FIND({0;1;2;3;4;5;6;7;8;9},F974&amp;"1234567890",1)-1)))&amp;"","")</f>
        <v/>
      </c>
    </row>
    <row r="975" spans="1:14" ht="14.25">
      <c r="A975" s="468"/>
      <c r="B975" s="468"/>
      <c r="C975" s="468"/>
      <c r="D975" s="468"/>
      <c r="E975" s="468"/>
      <c r="F975" s="471"/>
      <c r="G975" s="468"/>
      <c r="H975" s="468"/>
      <c r="I975" s="468"/>
      <c r="J975" s="468"/>
      <c r="K975" s="468"/>
      <c r="L975" s="514"/>
      <c r="M975" s="516"/>
      <c r="N975" s="517" t="str">
        <f>IF(B975="联邦快递",""&amp;(MID(F975,1,MIN(FIND({0;1;2;3;4;5;6;7;8;9},F975&amp;"1234567890",1)-1)))&amp;"","")</f>
        <v/>
      </c>
    </row>
    <row r="976" spans="1:14" ht="14.25">
      <c r="A976" s="468"/>
      <c r="B976" s="468"/>
      <c r="C976" s="468"/>
      <c r="D976" s="468"/>
      <c r="E976" s="468"/>
      <c r="F976" s="471"/>
      <c r="G976" s="468"/>
      <c r="H976" s="468"/>
      <c r="I976" s="468"/>
      <c r="J976" s="468"/>
      <c r="K976" s="468"/>
      <c r="L976" s="514"/>
      <c r="M976" s="516"/>
      <c r="N976" s="517" t="str">
        <f>IF(B976="联邦快递",""&amp;(MID(F976,1,MIN(FIND({0;1;2;3;4;5;6;7;8;9},F976&amp;"1234567890",1)-1)))&amp;"","")</f>
        <v/>
      </c>
    </row>
    <row r="977" spans="1:14" ht="14.25">
      <c r="A977" s="468"/>
      <c r="B977" s="468"/>
      <c r="C977" s="468"/>
      <c r="D977" s="468"/>
      <c r="E977" s="468"/>
      <c r="F977" s="471"/>
      <c r="G977" s="468"/>
      <c r="H977" s="468"/>
      <c r="I977" s="468"/>
      <c r="J977" s="468"/>
      <c r="K977" s="468"/>
      <c r="L977" s="514"/>
      <c r="M977" s="516"/>
      <c r="N977" s="517" t="str">
        <f>IF(B977="联邦快递",""&amp;(MID(F977,1,MIN(FIND({0;1;2;3;4;5;6;7;8;9},F977&amp;"1234567890",1)-1)))&amp;"","")</f>
        <v/>
      </c>
    </row>
    <row r="978" spans="1:14" ht="14.25">
      <c r="A978" s="468"/>
      <c r="B978" s="468"/>
      <c r="C978" s="468"/>
      <c r="D978" s="468"/>
      <c r="E978" s="468"/>
      <c r="F978" s="471"/>
      <c r="G978" s="468"/>
      <c r="H978" s="468"/>
      <c r="I978" s="468"/>
      <c r="J978" s="468"/>
      <c r="K978" s="468"/>
      <c r="L978" s="514"/>
      <c r="M978" s="516"/>
      <c r="N978" s="517" t="str">
        <f>IF(B978="联邦快递",""&amp;(MID(F978,1,MIN(FIND({0;1;2;3;4;5;6;7;8;9},F978&amp;"1234567890",1)-1)))&amp;"","")</f>
        <v/>
      </c>
    </row>
    <row r="979" spans="1:14" ht="14.25">
      <c r="A979" s="468"/>
      <c r="B979" s="468"/>
      <c r="C979" s="468"/>
      <c r="D979" s="468"/>
      <c r="E979" s="468"/>
      <c r="F979" s="471"/>
      <c r="G979" s="468"/>
      <c r="H979" s="468"/>
      <c r="I979" s="468"/>
      <c r="J979" s="468"/>
      <c r="K979" s="468"/>
      <c r="L979" s="514"/>
      <c r="M979" s="516"/>
      <c r="N979" s="517" t="str">
        <f>IF(B979="联邦快递",""&amp;(MID(F979,1,MIN(FIND({0;1;2;3;4;5;6;7;8;9},F979&amp;"1234567890",1)-1)))&amp;"","")</f>
        <v/>
      </c>
    </row>
    <row r="980" spans="1:14" ht="14.25">
      <c r="A980" s="468"/>
      <c r="B980" s="468"/>
      <c r="C980" s="468"/>
      <c r="D980" s="468"/>
      <c r="E980" s="468"/>
      <c r="F980" s="471"/>
      <c r="G980" s="468"/>
      <c r="H980" s="468"/>
      <c r="I980" s="468"/>
      <c r="J980" s="468"/>
      <c r="K980" s="468"/>
      <c r="L980" s="514"/>
      <c r="M980" s="516"/>
      <c r="N980" s="517" t="str">
        <f>IF(B980="联邦快递",""&amp;(MID(F980,1,MIN(FIND({0;1;2;3;4;5;6;7;8;9},F980&amp;"1234567890",1)-1)))&amp;"","")</f>
        <v/>
      </c>
    </row>
    <row r="981" spans="1:14" ht="14.25">
      <c r="A981" s="468"/>
      <c r="B981" s="468"/>
      <c r="C981" s="468"/>
      <c r="D981" s="468"/>
      <c r="E981" s="468"/>
      <c r="F981" s="471"/>
      <c r="G981" s="468"/>
      <c r="H981" s="468"/>
      <c r="I981" s="468"/>
      <c r="J981" s="468"/>
      <c r="K981" s="468"/>
      <c r="L981" s="514"/>
      <c r="M981" s="516"/>
      <c r="N981" s="517" t="str">
        <f>IF(B981="联邦快递",""&amp;(MID(F981,1,MIN(FIND({0;1;2;3;4;5;6;7;8;9},F981&amp;"1234567890",1)-1)))&amp;"","")</f>
        <v/>
      </c>
    </row>
    <row r="982" spans="1:14" ht="14.25">
      <c r="A982" s="468"/>
      <c r="B982" s="468"/>
      <c r="C982" s="468"/>
      <c r="D982" s="468"/>
      <c r="E982" s="468"/>
      <c r="F982" s="471"/>
      <c r="G982" s="468"/>
      <c r="H982" s="468"/>
      <c r="I982" s="468"/>
      <c r="J982" s="468"/>
      <c r="K982" s="468"/>
      <c r="L982" s="514"/>
      <c r="M982" s="516"/>
      <c r="N982" s="517" t="str">
        <f>IF(B982="联邦快递",""&amp;(MID(F982,1,MIN(FIND({0;1;2;3;4;5;6;7;8;9},F982&amp;"1234567890",1)-1)))&amp;"","")</f>
        <v/>
      </c>
    </row>
    <row r="983" spans="1:14" ht="14.25">
      <c r="A983" s="468"/>
      <c r="B983" s="468"/>
      <c r="C983" s="468"/>
      <c r="D983" s="468"/>
      <c r="E983" s="468"/>
      <c r="F983" s="471"/>
      <c r="G983" s="468"/>
      <c r="H983" s="468"/>
      <c r="I983" s="468"/>
      <c r="J983" s="468"/>
      <c r="K983" s="468"/>
      <c r="L983" s="514"/>
      <c r="M983" s="516"/>
      <c r="N983" s="517" t="str">
        <f>IF(B983="联邦快递",""&amp;(MID(F983,1,MIN(FIND({0;1;2;3;4;5;6;7;8;9},F983&amp;"1234567890",1)-1)))&amp;"","")</f>
        <v/>
      </c>
    </row>
    <row r="984" spans="1:14" ht="14.25">
      <c r="A984" s="468"/>
      <c r="B984" s="468"/>
      <c r="C984" s="468"/>
      <c r="D984" s="468"/>
      <c r="E984" s="468"/>
      <c r="F984" s="471"/>
      <c r="G984" s="468"/>
      <c r="H984" s="468"/>
      <c r="I984" s="468"/>
      <c r="J984" s="468"/>
      <c r="K984" s="468"/>
      <c r="L984" s="514"/>
      <c r="M984" s="516"/>
      <c r="N984" s="517" t="str">
        <f>IF(B984="联邦快递",""&amp;(MID(F984,1,MIN(FIND({0;1;2;3;4;5;6;7;8;9},F984&amp;"1234567890",1)-1)))&amp;"","")</f>
        <v/>
      </c>
    </row>
    <row r="985" spans="1:14" ht="14.25">
      <c r="A985" s="468"/>
      <c r="B985" s="468"/>
      <c r="C985" s="468"/>
      <c r="D985" s="468"/>
      <c r="E985" s="468"/>
      <c r="F985" s="471"/>
      <c r="G985" s="468"/>
      <c r="H985" s="468"/>
      <c r="I985" s="468"/>
      <c r="J985" s="468"/>
      <c r="K985" s="468"/>
      <c r="L985" s="514"/>
      <c r="M985" s="516"/>
      <c r="N985" s="517" t="str">
        <f>IF(B985="联邦快递",""&amp;(MID(F985,1,MIN(FIND({0;1;2;3;4;5;6;7;8;9},F985&amp;"1234567890",1)-1)))&amp;"","")</f>
        <v/>
      </c>
    </row>
    <row r="986" spans="1:14" ht="14.25">
      <c r="A986" s="468"/>
      <c r="B986" s="468"/>
      <c r="C986" s="468"/>
      <c r="D986" s="468"/>
      <c r="E986" s="468"/>
      <c r="F986" s="471"/>
      <c r="G986" s="468"/>
      <c r="H986" s="468"/>
      <c r="I986" s="468"/>
      <c r="J986" s="468"/>
      <c r="K986" s="468"/>
      <c r="L986" s="514"/>
      <c r="M986" s="516"/>
      <c r="N986" s="517" t="str">
        <f>IF(B986="联邦快递",""&amp;(MID(F986,1,MIN(FIND({0;1;2;3;4;5;6;7;8;9},F986&amp;"1234567890",1)-1)))&amp;"","")</f>
        <v/>
      </c>
    </row>
    <row r="987" spans="1:14" ht="14.25">
      <c r="A987" s="468"/>
      <c r="B987" s="468"/>
      <c r="C987" s="468"/>
      <c r="D987" s="468"/>
      <c r="E987" s="468"/>
      <c r="F987" s="471"/>
      <c r="G987" s="468"/>
      <c r="H987" s="468"/>
      <c r="I987" s="468"/>
      <c r="J987" s="468"/>
      <c r="K987" s="468"/>
      <c r="L987" s="514"/>
      <c r="M987" s="516"/>
      <c r="N987" s="517" t="str">
        <f>IF(B987="联邦快递",""&amp;(MID(F987,1,MIN(FIND({0;1;2;3;4;5;6;7;8;9},F987&amp;"1234567890",1)-1)))&amp;"","")</f>
        <v/>
      </c>
    </row>
    <row r="988" spans="1:14" ht="14.25">
      <c r="A988" s="468"/>
      <c r="B988" s="468"/>
      <c r="C988" s="468"/>
      <c r="D988" s="468"/>
      <c r="E988" s="468"/>
      <c r="F988" s="471"/>
      <c r="G988" s="468"/>
      <c r="H988" s="468"/>
      <c r="I988" s="468"/>
      <c r="J988" s="468"/>
      <c r="K988" s="468"/>
      <c r="L988" s="514"/>
      <c r="M988" s="516"/>
      <c r="N988" s="517" t="str">
        <f>IF(B988="联邦快递",""&amp;(MID(F988,1,MIN(FIND({0;1;2;3;4;5;6;7;8;9},F988&amp;"1234567890",1)-1)))&amp;"","")</f>
        <v/>
      </c>
    </row>
    <row r="989" spans="1:14" ht="14.25">
      <c r="A989" s="468"/>
      <c r="B989" s="468"/>
      <c r="C989" s="468"/>
      <c r="D989" s="468"/>
      <c r="E989" s="468"/>
      <c r="F989" s="471"/>
      <c r="G989" s="468"/>
      <c r="H989" s="468"/>
      <c r="I989" s="468"/>
      <c r="J989" s="468"/>
      <c r="K989" s="468"/>
      <c r="L989" s="514"/>
      <c r="M989" s="516"/>
      <c r="N989" s="517" t="str">
        <f>IF(B989="联邦快递",""&amp;(MID(F989,1,MIN(FIND({0;1;2;3;4;5;6;7;8;9},F989&amp;"1234567890",1)-1)))&amp;"","")</f>
        <v/>
      </c>
    </row>
    <row r="990" spans="1:14" ht="14.25">
      <c r="A990" s="468"/>
      <c r="B990" s="468"/>
      <c r="C990" s="468"/>
      <c r="D990" s="468"/>
      <c r="E990" s="468"/>
      <c r="F990" s="471"/>
      <c r="G990" s="468"/>
      <c r="H990" s="468"/>
      <c r="I990" s="468"/>
      <c r="J990" s="468"/>
      <c r="K990" s="468"/>
      <c r="L990" s="514"/>
      <c r="M990" s="516"/>
      <c r="N990" s="517" t="str">
        <f>IF(B990="联邦快递",""&amp;(MID(F990,1,MIN(FIND({0;1;2;3;4;5;6;7;8;9},F990&amp;"1234567890",1)-1)))&amp;"","")</f>
        <v/>
      </c>
    </row>
    <row r="991" spans="1:14" ht="14.25">
      <c r="A991" s="468"/>
      <c r="B991" s="468"/>
      <c r="C991" s="468"/>
      <c r="D991" s="468"/>
      <c r="E991" s="468"/>
      <c r="F991" s="471"/>
      <c r="G991" s="468"/>
      <c r="H991" s="468"/>
      <c r="I991" s="468"/>
      <c r="J991" s="468"/>
      <c r="K991" s="468"/>
      <c r="L991" s="514"/>
      <c r="M991" s="516"/>
      <c r="N991" s="517" t="str">
        <f>IF(B991="联邦快递",""&amp;(MID(F991,1,MIN(FIND({0;1;2;3;4;5;6;7;8;9},F991&amp;"1234567890",1)-1)))&amp;"","")</f>
        <v/>
      </c>
    </row>
    <row r="992" spans="1:14" ht="14.25">
      <c r="A992" s="468"/>
      <c r="B992" s="468"/>
      <c r="C992" s="468"/>
      <c r="D992" s="468"/>
      <c r="E992" s="468"/>
      <c r="F992" s="471"/>
      <c r="G992" s="468"/>
      <c r="H992" s="468"/>
      <c r="I992" s="468"/>
      <c r="J992" s="468"/>
      <c r="K992" s="468"/>
      <c r="L992" s="514"/>
      <c r="M992" s="516"/>
      <c r="N992" s="517" t="str">
        <f>IF(B992="联邦快递",""&amp;(MID(F992,1,MIN(FIND({0;1;2;3;4;5;6;7;8;9},F992&amp;"1234567890",1)-1)))&amp;"","")</f>
        <v/>
      </c>
    </row>
    <row r="993" spans="1:14" ht="14.25">
      <c r="A993" s="468"/>
      <c r="B993" s="468"/>
      <c r="C993" s="468"/>
      <c r="D993" s="468"/>
      <c r="E993" s="468"/>
      <c r="F993" s="471"/>
      <c r="G993" s="468"/>
      <c r="H993" s="468"/>
      <c r="I993" s="468"/>
      <c r="J993" s="468"/>
      <c r="K993" s="468"/>
      <c r="L993" s="514"/>
      <c r="M993" s="516"/>
      <c r="N993" s="517" t="str">
        <f>IF(B993="联邦快递",""&amp;(MID(F993,1,MIN(FIND({0;1;2;3;4;5;6;7;8;9},F993&amp;"1234567890",1)-1)))&amp;"","")</f>
        <v/>
      </c>
    </row>
    <row r="994" spans="1:14" ht="14.25">
      <c r="A994" s="468"/>
      <c r="B994" s="468"/>
      <c r="C994" s="468"/>
      <c r="D994" s="468"/>
      <c r="E994" s="468"/>
      <c r="F994" s="471"/>
      <c r="G994" s="468"/>
      <c r="H994" s="468"/>
      <c r="I994" s="468"/>
      <c r="J994" s="468"/>
      <c r="K994" s="468"/>
      <c r="L994" s="514"/>
      <c r="M994" s="516"/>
      <c r="N994" s="517" t="str">
        <f>IF(B994="联邦快递",""&amp;(MID(F994,1,MIN(FIND({0;1;2;3;4;5;6;7;8;9},F994&amp;"1234567890",1)-1)))&amp;"","")</f>
        <v/>
      </c>
    </row>
    <row r="995" spans="1:14" ht="14.25">
      <c r="A995" s="468"/>
      <c r="B995" s="468"/>
      <c r="C995" s="468"/>
      <c r="D995" s="468"/>
      <c r="E995" s="468"/>
      <c r="F995" s="471"/>
      <c r="G995" s="468"/>
      <c r="H995" s="468"/>
      <c r="I995" s="468"/>
      <c r="J995" s="468"/>
      <c r="K995" s="468"/>
      <c r="L995" s="514"/>
      <c r="M995" s="516"/>
      <c r="N995" s="517" t="str">
        <f>IF(B995="联邦快递",""&amp;(MID(F995,1,MIN(FIND({0;1;2;3;4;5;6;7;8;9},F995&amp;"1234567890",1)-1)))&amp;"","")</f>
        <v/>
      </c>
    </row>
    <row r="996" spans="1:14" ht="14.25">
      <c r="A996" s="468"/>
      <c r="B996" s="468"/>
      <c r="C996" s="468"/>
      <c r="D996" s="468"/>
      <c r="E996" s="468"/>
      <c r="F996" s="471"/>
      <c r="G996" s="468"/>
      <c r="H996" s="468"/>
      <c r="I996" s="468"/>
      <c r="J996" s="468"/>
      <c r="K996" s="468"/>
      <c r="L996" s="514"/>
      <c r="M996" s="516"/>
      <c r="N996" s="517" t="str">
        <f>IF(B996="联邦快递",""&amp;(MID(F996,1,MIN(FIND({0;1;2;3;4;5;6;7;8;9},F996&amp;"1234567890",1)-1)))&amp;"","")</f>
        <v/>
      </c>
    </row>
    <row r="997" spans="1:14" ht="14.25">
      <c r="A997" s="468"/>
      <c r="B997" s="468"/>
      <c r="C997" s="468"/>
      <c r="D997" s="468"/>
      <c r="E997" s="468"/>
      <c r="F997" s="471"/>
      <c r="G997" s="468"/>
      <c r="H997" s="468"/>
      <c r="I997" s="468"/>
      <c r="J997" s="468"/>
      <c r="K997" s="468"/>
      <c r="L997" s="514"/>
      <c r="M997" s="516"/>
      <c r="N997" s="517" t="str">
        <f>IF(B997="联邦快递",""&amp;(MID(F997,1,MIN(FIND({0;1;2;3;4;5;6;7;8;9},F997&amp;"1234567890",1)-1)))&amp;"","")</f>
        <v/>
      </c>
    </row>
    <row r="998" spans="1:14" ht="14.25">
      <c r="A998" s="468"/>
      <c r="B998" s="468"/>
      <c r="C998" s="468"/>
      <c r="D998" s="468"/>
      <c r="E998" s="468"/>
      <c r="F998" s="471"/>
      <c r="G998" s="468"/>
      <c r="H998" s="468"/>
      <c r="I998" s="468"/>
      <c r="J998" s="468"/>
      <c r="K998" s="468"/>
      <c r="L998" s="514"/>
      <c r="M998" s="516"/>
      <c r="N998" s="517" t="str">
        <f>IF(B998="联邦快递",""&amp;(MID(F998,1,MIN(FIND({0;1;2;3;4;5;6;7;8;9},F998&amp;"1234567890",1)-1)))&amp;"","")</f>
        <v/>
      </c>
    </row>
    <row r="999" spans="1:14" ht="14.25">
      <c r="A999" s="468"/>
      <c r="B999" s="468"/>
      <c r="C999" s="468"/>
      <c r="D999" s="468"/>
      <c r="E999" s="468"/>
      <c r="F999" s="471"/>
      <c r="G999" s="468"/>
      <c r="H999" s="468"/>
      <c r="I999" s="468"/>
      <c r="J999" s="468"/>
      <c r="K999" s="468"/>
      <c r="L999" s="514"/>
      <c r="M999" s="516"/>
      <c r="N999" s="517" t="str">
        <f>IF(B999="联邦快递",""&amp;(MID(F999,1,MIN(FIND({0;1;2;3;4;5;6;7;8;9},F999&amp;"1234567890",1)-1)))&amp;"","")</f>
        <v/>
      </c>
    </row>
    <row r="1000" spans="1:14" ht="14.25">
      <c r="A1000" s="468"/>
      <c r="B1000" s="468"/>
      <c r="C1000" s="468"/>
      <c r="D1000" s="468"/>
      <c r="E1000" s="468"/>
      <c r="F1000" s="471"/>
      <c r="G1000" s="468"/>
      <c r="H1000" s="468"/>
      <c r="I1000" s="468"/>
      <c r="J1000" s="468"/>
      <c r="K1000" s="468"/>
      <c r="L1000" s="514"/>
      <c r="M1000" s="516"/>
      <c r="N1000" s="517" t="str">
        <f>IF(B1000="联邦快递",""&amp;(MID(F1000,1,MIN(FIND({0;1;2;3;4;5;6;7;8;9},F1000&amp;"1234567890",1)-1)))&amp;"","")</f>
        <v/>
      </c>
    </row>
    <row r="1001" spans="1:14" ht="14.25">
      <c r="A1001" s="468"/>
      <c r="B1001" s="468"/>
      <c r="C1001" s="468"/>
      <c r="D1001" s="468"/>
      <c r="E1001" s="468"/>
      <c r="F1001" s="471"/>
      <c r="G1001" s="468"/>
      <c r="H1001" s="468"/>
      <c r="I1001" s="468"/>
      <c r="J1001" s="468"/>
      <c r="K1001" s="468"/>
      <c r="L1001" s="514"/>
      <c r="M1001" s="516"/>
      <c r="N1001" s="517" t="str">
        <f>IF(B1001="联邦快递",""&amp;(MID(F1001,1,MIN(FIND({0;1;2;3;4;5;6;7;8;9},F1001&amp;"1234567890",1)-1)))&amp;"","")</f>
        <v/>
      </c>
    </row>
    <row r="1002" spans="1:14" ht="14.25">
      <c r="A1002" s="468"/>
      <c r="B1002" s="468"/>
      <c r="C1002" s="468"/>
      <c r="D1002" s="468"/>
      <c r="E1002" s="468"/>
      <c r="F1002" s="471"/>
      <c r="G1002" s="468"/>
      <c r="H1002" s="468"/>
      <c r="I1002" s="468"/>
      <c r="J1002" s="468"/>
      <c r="K1002" s="468"/>
      <c r="L1002" s="514"/>
      <c r="M1002" s="516"/>
      <c r="N1002" s="517" t="str">
        <f>IF(B1002="联邦快递",""&amp;(MID(F1002,1,MIN(FIND({0;1;2;3;4;5;6;7;8;9},F1002&amp;"1234567890",1)-1)))&amp;"","")</f>
        <v/>
      </c>
    </row>
    <row r="1003" spans="1:14" ht="14.25">
      <c r="A1003" s="468"/>
      <c r="B1003" s="468"/>
      <c r="C1003" s="468"/>
      <c r="D1003" s="468"/>
      <c r="E1003" s="468"/>
      <c r="F1003" s="471"/>
      <c r="G1003" s="468"/>
      <c r="H1003" s="468"/>
      <c r="I1003" s="468"/>
      <c r="J1003" s="468"/>
      <c r="K1003" s="468"/>
      <c r="L1003" s="514"/>
      <c r="M1003" s="516"/>
      <c r="N1003" s="517" t="str">
        <f>IF(B1003="联邦快递",""&amp;(MID(F1003,1,MIN(FIND({0;1;2;3;4;5;6;7;8;9},F1003&amp;"1234567890",1)-1)))&amp;"","")</f>
        <v/>
      </c>
    </row>
    <row r="1004" spans="1:14" ht="14.25">
      <c r="A1004" s="468"/>
      <c r="B1004" s="468"/>
      <c r="C1004" s="468"/>
      <c r="D1004" s="468"/>
      <c r="E1004" s="468"/>
      <c r="F1004" s="471"/>
      <c r="G1004" s="468"/>
      <c r="H1004" s="468"/>
      <c r="I1004" s="468"/>
      <c r="J1004" s="468"/>
      <c r="K1004" s="468"/>
      <c r="L1004" s="514"/>
      <c r="M1004" s="516"/>
      <c r="N1004" s="517" t="str">
        <f>IF(B1004="联邦快递",""&amp;(MID(F1004,1,MIN(FIND({0;1;2;3;4;5;6;7;8;9},F1004&amp;"1234567890",1)-1)))&amp;"","")</f>
        <v/>
      </c>
    </row>
    <row r="1005" spans="1:14" ht="14.25">
      <c r="A1005" s="468"/>
      <c r="B1005" s="468"/>
      <c r="C1005" s="468"/>
      <c r="D1005" s="468"/>
      <c r="E1005" s="468"/>
      <c r="F1005" s="471"/>
      <c r="G1005" s="468"/>
      <c r="H1005" s="468"/>
      <c r="I1005" s="468"/>
      <c r="J1005" s="468"/>
      <c r="K1005" s="468"/>
      <c r="L1005" s="514"/>
      <c r="M1005" s="516"/>
      <c r="N1005" s="517" t="str">
        <f>IF(B1005="联邦快递",""&amp;(MID(F1005,1,MIN(FIND({0;1;2;3;4;5;6;7;8;9},F1005&amp;"1234567890",1)-1)))&amp;"","")</f>
        <v/>
      </c>
    </row>
    <row r="1006" spans="1:14" ht="14.25">
      <c r="A1006" s="468"/>
      <c r="B1006" s="468"/>
      <c r="C1006" s="468"/>
      <c r="D1006" s="468"/>
      <c r="E1006" s="468"/>
      <c r="F1006" s="471"/>
      <c r="G1006" s="468"/>
      <c r="H1006" s="468"/>
      <c r="I1006" s="468"/>
      <c r="J1006" s="468"/>
      <c r="K1006" s="468"/>
      <c r="L1006" s="514"/>
      <c r="M1006" s="516"/>
      <c r="N1006" s="517" t="str">
        <f>IF(B1006="联邦快递",""&amp;(MID(F1006,1,MIN(FIND({0;1;2;3;4;5;6;7;8;9},F1006&amp;"1234567890",1)-1)))&amp;"","")</f>
        <v/>
      </c>
    </row>
    <row r="1007" spans="1:14" ht="14.25">
      <c r="A1007" s="468"/>
      <c r="B1007" s="468"/>
      <c r="C1007" s="468"/>
      <c r="D1007" s="468"/>
      <c r="E1007" s="468"/>
      <c r="F1007" s="471"/>
      <c r="G1007" s="468"/>
      <c r="H1007" s="468"/>
      <c r="I1007" s="468"/>
      <c r="J1007" s="468"/>
      <c r="K1007" s="468"/>
      <c r="L1007" s="514"/>
      <c r="M1007" s="516"/>
      <c r="N1007" s="517" t="str">
        <f>IF(B1007="联邦快递",""&amp;(MID(F1007,1,MIN(FIND({0;1;2;3;4;5;6;7;8;9},F1007&amp;"1234567890",1)-1)))&amp;"","")</f>
        <v/>
      </c>
    </row>
    <row r="1008" spans="1:14" ht="14.25">
      <c r="A1008" s="468"/>
      <c r="B1008" s="468"/>
      <c r="C1008" s="468"/>
      <c r="D1008" s="468"/>
      <c r="E1008" s="468"/>
      <c r="F1008" s="471"/>
      <c r="G1008" s="468"/>
      <c r="H1008" s="468"/>
      <c r="I1008" s="468"/>
      <c r="J1008" s="468"/>
      <c r="K1008" s="468"/>
      <c r="L1008" s="514"/>
      <c r="M1008" s="516"/>
      <c r="N1008" s="517" t="str">
        <f>IF(B1008="联邦快递",""&amp;(MID(F1008,1,MIN(FIND({0;1;2;3;4;5;6;7;8;9},F1008&amp;"1234567890",1)-1)))&amp;"","")</f>
        <v/>
      </c>
    </row>
    <row r="1009" spans="1:14" ht="14.25">
      <c r="A1009" s="468"/>
      <c r="B1009" s="468"/>
      <c r="C1009" s="468"/>
      <c r="D1009" s="468"/>
      <c r="E1009" s="468"/>
      <c r="F1009" s="471"/>
      <c r="G1009" s="468"/>
      <c r="H1009" s="468"/>
      <c r="I1009" s="468"/>
      <c r="J1009" s="468"/>
      <c r="K1009" s="468"/>
      <c r="L1009" s="514"/>
      <c r="M1009" s="516"/>
      <c r="N1009" s="517" t="str">
        <f>IF(B1009="联邦快递",""&amp;(MID(F1009,1,MIN(FIND({0;1;2;3;4;5;6;7;8;9},F1009&amp;"1234567890",1)-1)))&amp;"","")</f>
        <v/>
      </c>
    </row>
    <row r="1010" spans="1:14" ht="14.25">
      <c r="A1010" s="468"/>
      <c r="B1010" s="468"/>
      <c r="C1010" s="468"/>
      <c r="D1010" s="468"/>
      <c r="E1010" s="468"/>
      <c r="F1010" s="471"/>
      <c r="G1010" s="468"/>
      <c r="H1010" s="468"/>
      <c r="I1010" s="468"/>
      <c r="J1010" s="468"/>
      <c r="K1010" s="468"/>
      <c r="L1010" s="514"/>
      <c r="M1010" s="516"/>
      <c r="N1010" s="517" t="str">
        <f>IF(B1010="联邦快递",""&amp;(MID(F1010,1,MIN(FIND({0;1;2;3;4;5;6;7;8;9},F1010&amp;"1234567890",1)-1)))&amp;"","")</f>
        <v/>
      </c>
    </row>
    <row r="1011" spans="1:14" ht="14.25">
      <c r="A1011" s="468"/>
      <c r="B1011" s="468"/>
      <c r="C1011" s="468"/>
      <c r="D1011" s="468"/>
      <c r="E1011" s="468"/>
      <c r="F1011" s="471"/>
      <c r="G1011" s="468"/>
      <c r="H1011" s="468"/>
      <c r="I1011" s="468"/>
      <c r="J1011" s="468"/>
      <c r="K1011" s="468"/>
      <c r="L1011" s="514"/>
      <c r="M1011" s="516"/>
      <c r="N1011" s="517" t="str">
        <f>IF(B1011="联邦快递",""&amp;(MID(F1011,1,MIN(FIND({0;1;2;3;4;5;6;7;8;9},F1011&amp;"1234567890",1)-1)))&amp;"","")</f>
        <v/>
      </c>
    </row>
    <row r="1012" spans="1:14" ht="14.25">
      <c r="A1012" s="468"/>
      <c r="B1012" s="468"/>
      <c r="C1012" s="468"/>
      <c r="D1012" s="468"/>
      <c r="E1012" s="468"/>
      <c r="F1012" s="471"/>
      <c r="G1012" s="468"/>
      <c r="H1012" s="468"/>
      <c r="I1012" s="468"/>
      <c r="J1012" s="468"/>
      <c r="K1012" s="468"/>
      <c r="L1012" s="514"/>
      <c r="M1012" s="516"/>
      <c r="N1012" s="517" t="str">
        <f>IF(B1012="联邦快递",""&amp;(MID(F1012,1,MIN(FIND({0;1;2;3;4;5;6;7;8;9},F1012&amp;"1234567890",1)-1)))&amp;"","")</f>
        <v/>
      </c>
    </row>
    <row r="1013" spans="1:14" ht="14.25">
      <c r="A1013" s="468"/>
      <c r="B1013" s="468"/>
      <c r="C1013" s="468"/>
      <c r="D1013" s="468"/>
      <c r="E1013" s="468"/>
      <c r="F1013" s="471"/>
      <c r="G1013" s="468"/>
      <c r="H1013" s="468"/>
      <c r="I1013" s="468"/>
      <c r="J1013" s="468"/>
      <c r="K1013" s="468"/>
      <c r="L1013" s="514"/>
      <c r="M1013" s="516"/>
      <c r="N1013" s="517" t="str">
        <f>IF(B1013="联邦快递",""&amp;(MID(F1013,1,MIN(FIND({0;1;2;3;4;5;6;7;8;9},F1013&amp;"1234567890",1)-1)))&amp;"","")</f>
        <v/>
      </c>
    </row>
    <row r="1014" spans="1:14" ht="14.25">
      <c r="A1014" s="468"/>
      <c r="B1014" s="468"/>
      <c r="C1014" s="468"/>
      <c r="D1014" s="468"/>
      <c r="E1014" s="468"/>
      <c r="F1014" s="471"/>
      <c r="G1014" s="468"/>
      <c r="H1014" s="468"/>
      <c r="I1014" s="468"/>
      <c r="J1014" s="468"/>
      <c r="K1014" s="468"/>
      <c r="L1014" s="514"/>
      <c r="M1014" s="516"/>
      <c r="N1014" s="517" t="str">
        <f>IF(B1014="联邦快递",""&amp;(MID(F1014,1,MIN(FIND({0;1;2;3;4;5;6;7;8;9},F1014&amp;"1234567890",1)-1)))&amp;"","")</f>
        <v/>
      </c>
    </row>
    <row r="1015" spans="1:14" ht="14.25">
      <c r="A1015" s="468"/>
      <c r="B1015" s="468"/>
      <c r="C1015" s="468"/>
      <c r="D1015" s="468"/>
      <c r="E1015" s="468"/>
      <c r="F1015" s="471"/>
      <c r="G1015" s="468"/>
      <c r="H1015" s="468"/>
      <c r="I1015" s="468"/>
      <c r="J1015" s="468"/>
      <c r="K1015" s="468"/>
      <c r="L1015" s="514"/>
      <c r="M1015" s="516"/>
      <c r="N1015" s="517" t="str">
        <f>IF(B1015="联邦快递",""&amp;(MID(F1015,1,MIN(FIND({0;1;2;3;4;5;6;7;8;9},F1015&amp;"1234567890",1)-1)))&amp;"","")</f>
        <v/>
      </c>
    </row>
    <row r="1016" spans="1:14" ht="14.25">
      <c r="A1016" s="468"/>
      <c r="B1016" s="468"/>
      <c r="C1016" s="468"/>
      <c r="D1016" s="468"/>
      <c r="E1016" s="468"/>
      <c r="F1016" s="471"/>
      <c r="G1016" s="468"/>
      <c r="H1016" s="468"/>
      <c r="I1016" s="468"/>
      <c r="J1016" s="468"/>
      <c r="K1016" s="468"/>
      <c r="L1016" s="514"/>
      <c r="M1016" s="516"/>
      <c r="N1016" s="517" t="str">
        <f>IF(B1016="联邦快递",""&amp;(MID(F1016,1,MIN(FIND({0;1;2;3;4;5;6;7;8;9},F1016&amp;"1234567890",1)-1)))&amp;"","")</f>
        <v/>
      </c>
    </row>
    <row r="1017" spans="1:14" ht="14.25">
      <c r="A1017" s="468"/>
      <c r="B1017" s="468"/>
      <c r="C1017" s="468"/>
      <c r="D1017" s="468"/>
      <c r="E1017" s="468"/>
      <c r="F1017" s="471"/>
      <c r="G1017" s="468"/>
      <c r="H1017" s="468"/>
      <c r="I1017" s="468"/>
      <c r="J1017" s="468"/>
      <c r="K1017" s="468"/>
      <c r="L1017" s="514"/>
      <c r="M1017" s="516"/>
      <c r="N1017" s="517" t="str">
        <f>IF(B1017="联邦快递",""&amp;(MID(F1017,1,MIN(FIND({0;1;2;3;4;5;6;7;8;9},F1017&amp;"1234567890",1)-1)))&amp;"","")</f>
        <v/>
      </c>
    </row>
    <row r="1018" spans="1:14" ht="14.25">
      <c r="A1018" s="468"/>
      <c r="B1018" s="468"/>
      <c r="C1018" s="468"/>
      <c r="D1018" s="468"/>
      <c r="E1018" s="468"/>
      <c r="F1018" s="471"/>
      <c r="G1018" s="468"/>
      <c r="H1018" s="468"/>
      <c r="I1018" s="468"/>
      <c r="J1018" s="468"/>
      <c r="K1018" s="468"/>
      <c r="L1018" s="514"/>
      <c r="M1018" s="516"/>
      <c r="N1018" s="517" t="str">
        <f>IF(B1018="联邦快递",""&amp;(MID(F1018,1,MIN(FIND({0;1;2;3;4;5;6;7;8;9},F1018&amp;"1234567890",1)-1)))&amp;"","")</f>
        <v/>
      </c>
    </row>
    <row r="1019" spans="1:14" ht="14.25">
      <c r="A1019" s="468"/>
      <c r="B1019" s="468"/>
      <c r="C1019" s="468"/>
      <c r="D1019" s="468"/>
      <c r="E1019" s="468"/>
      <c r="F1019" s="471"/>
      <c r="G1019" s="468"/>
      <c r="H1019" s="468"/>
      <c r="I1019" s="468"/>
      <c r="J1019" s="468"/>
      <c r="K1019" s="468"/>
      <c r="L1019" s="514"/>
      <c r="M1019" s="516"/>
      <c r="N1019" s="517" t="str">
        <f>IF(B1019="联邦快递",""&amp;(MID(F1019,1,MIN(FIND({0;1;2;3;4;5;6;7;8;9},F1019&amp;"1234567890",1)-1)))&amp;"","")</f>
        <v/>
      </c>
    </row>
    <row r="1020" spans="1:14" ht="14.25">
      <c r="A1020" s="468"/>
      <c r="B1020" s="468"/>
      <c r="C1020" s="468"/>
      <c r="D1020" s="468"/>
      <c r="E1020" s="468"/>
      <c r="F1020" s="471"/>
      <c r="G1020" s="468"/>
      <c r="H1020" s="468"/>
      <c r="I1020" s="468"/>
      <c r="J1020" s="468"/>
      <c r="K1020" s="468"/>
      <c r="L1020" s="514"/>
      <c r="M1020" s="516"/>
      <c r="N1020" s="517" t="str">
        <f>IF(B1020="联邦快递",""&amp;(MID(F1020,1,MIN(FIND({0;1;2;3;4;5;6;7;8;9},F1020&amp;"1234567890",1)-1)))&amp;"","")</f>
        <v/>
      </c>
    </row>
    <row r="1021" spans="1:14" ht="14.25">
      <c r="A1021" s="468"/>
      <c r="B1021" s="468"/>
      <c r="C1021" s="468"/>
      <c r="D1021" s="468"/>
      <c r="E1021" s="468"/>
      <c r="F1021" s="471"/>
      <c r="G1021" s="468"/>
      <c r="H1021" s="468"/>
      <c r="I1021" s="468"/>
      <c r="J1021" s="468"/>
      <c r="K1021" s="468"/>
      <c r="L1021" s="514"/>
      <c r="M1021" s="516"/>
      <c r="N1021" s="517" t="str">
        <f>IF(B1021="联邦快递",""&amp;(MID(F1021,1,MIN(FIND({0;1;2;3;4;5;6;7;8;9},F1021&amp;"1234567890",1)-1)))&amp;"","")</f>
        <v/>
      </c>
    </row>
    <row r="1022" spans="1:14" ht="14.25">
      <c r="A1022" s="468"/>
      <c r="B1022" s="468"/>
      <c r="C1022" s="468"/>
      <c r="D1022" s="468"/>
      <c r="E1022" s="468"/>
      <c r="F1022" s="471"/>
      <c r="G1022" s="468"/>
      <c r="H1022" s="468"/>
      <c r="I1022" s="468"/>
      <c r="J1022" s="468"/>
      <c r="K1022" s="468"/>
      <c r="L1022" s="514"/>
      <c r="M1022" s="516"/>
      <c r="N1022" s="517" t="str">
        <f>IF(B1022="联邦快递",""&amp;(MID(F1022,1,MIN(FIND({0;1;2;3;4;5;6;7;8;9},F1022&amp;"1234567890",1)-1)))&amp;"","")</f>
        <v/>
      </c>
    </row>
    <row r="1023" spans="1:14" ht="14.25">
      <c r="A1023" s="468"/>
      <c r="B1023" s="468"/>
      <c r="C1023" s="468"/>
      <c r="D1023" s="468"/>
      <c r="E1023" s="468"/>
      <c r="F1023" s="471"/>
      <c r="G1023" s="468"/>
      <c r="H1023" s="468"/>
      <c r="I1023" s="468"/>
      <c r="J1023" s="468"/>
      <c r="K1023" s="468"/>
      <c r="L1023" s="514"/>
      <c r="M1023" s="516"/>
      <c r="N1023" s="517" t="str">
        <f>IF(B1023="联邦快递",""&amp;(MID(F1023,1,MIN(FIND({0;1;2;3;4;5;6;7;8;9},F1023&amp;"1234567890",1)-1)))&amp;"","")</f>
        <v/>
      </c>
    </row>
    <row r="1024" spans="1:14" ht="14.25">
      <c r="A1024" s="468"/>
      <c r="B1024" s="468"/>
      <c r="C1024" s="468"/>
      <c r="D1024" s="468"/>
      <c r="E1024" s="468"/>
      <c r="F1024" s="471"/>
      <c r="G1024" s="468"/>
      <c r="H1024" s="468"/>
      <c r="I1024" s="468"/>
      <c r="J1024" s="468"/>
      <c r="K1024" s="468"/>
      <c r="L1024" s="514"/>
      <c r="M1024" s="516"/>
      <c r="N1024" s="517" t="str">
        <f>IF(B1024="联邦快递",""&amp;(MID(F1024,1,MIN(FIND({0;1;2;3;4;5;6;7;8;9},F1024&amp;"1234567890",1)-1)))&amp;"","")</f>
        <v/>
      </c>
    </row>
    <row r="1025" spans="1:14" ht="14.25">
      <c r="A1025" s="468"/>
      <c r="B1025" s="468"/>
      <c r="C1025" s="468"/>
      <c r="D1025" s="468"/>
      <c r="E1025" s="468"/>
      <c r="F1025" s="471"/>
      <c r="G1025" s="468"/>
      <c r="H1025" s="468"/>
      <c r="I1025" s="468"/>
      <c r="J1025" s="468"/>
      <c r="K1025" s="468"/>
      <c r="L1025" s="514"/>
      <c r="M1025" s="516"/>
      <c r="N1025" s="517" t="str">
        <f>IF(B1025="联邦快递",""&amp;(MID(F1025,1,MIN(FIND({0;1;2;3;4;5;6;7;8;9},F1025&amp;"1234567890",1)-1)))&amp;"","")</f>
        <v/>
      </c>
    </row>
    <row r="1026" spans="1:14" ht="14.25">
      <c r="A1026" s="468"/>
      <c r="B1026" s="468"/>
      <c r="C1026" s="468"/>
      <c r="D1026" s="468"/>
      <c r="E1026" s="468"/>
      <c r="F1026" s="471"/>
      <c r="G1026" s="468"/>
      <c r="H1026" s="468"/>
      <c r="I1026" s="468"/>
      <c r="J1026" s="468"/>
      <c r="K1026" s="468"/>
      <c r="L1026" s="514"/>
      <c r="M1026" s="516"/>
      <c r="N1026" s="517" t="str">
        <f>IF(B1026="联邦快递",""&amp;(MID(F1026,1,MIN(FIND({0;1;2;3;4;5;6;7;8;9},F1026&amp;"1234567890",1)-1)))&amp;"","")</f>
        <v/>
      </c>
    </row>
    <row r="1027" spans="1:14" ht="14.25">
      <c r="A1027" s="468"/>
      <c r="B1027" s="468"/>
      <c r="C1027" s="468"/>
      <c r="D1027" s="468"/>
      <c r="E1027" s="468"/>
      <c r="F1027" s="471"/>
      <c r="G1027" s="468"/>
      <c r="H1027" s="468"/>
      <c r="I1027" s="468"/>
      <c r="J1027" s="468"/>
      <c r="K1027" s="468"/>
      <c r="L1027" s="514"/>
      <c r="M1027" s="516"/>
      <c r="N1027" s="517" t="str">
        <f>IF(B1027="联邦快递",""&amp;(MID(F1027,1,MIN(FIND({0;1;2;3;4;5;6;7;8;9},F1027&amp;"1234567890",1)-1)))&amp;"","")</f>
        <v/>
      </c>
    </row>
    <row r="1028" spans="1:14" ht="14.25">
      <c r="A1028" s="468"/>
      <c r="B1028" s="468"/>
      <c r="C1028" s="468"/>
      <c r="D1028" s="468"/>
      <c r="E1028" s="468"/>
      <c r="F1028" s="471"/>
      <c r="G1028" s="468"/>
      <c r="H1028" s="468"/>
      <c r="I1028" s="468"/>
      <c r="J1028" s="468"/>
      <c r="K1028" s="468"/>
      <c r="L1028" s="514"/>
      <c r="M1028" s="516"/>
      <c r="N1028" s="517" t="str">
        <f>IF(B1028="联邦快递",""&amp;(MID(F1028,1,MIN(FIND({0;1;2;3;4;5;6;7;8;9},F1028&amp;"1234567890",1)-1)))&amp;"","")</f>
        <v/>
      </c>
    </row>
    <row r="1029" spans="1:14" ht="14.25">
      <c r="A1029" s="468"/>
      <c r="B1029" s="468"/>
      <c r="C1029" s="468"/>
      <c r="D1029" s="468"/>
      <c r="E1029" s="468"/>
      <c r="F1029" s="471"/>
      <c r="G1029" s="468"/>
      <c r="H1029" s="468"/>
      <c r="I1029" s="468"/>
      <c r="J1029" s="468"/>
      <c r="K1029" s="468"/>
      <c r="L1029" s="514"/>
      <c r="M1029" s="516"/>
      <c r="N1029" s="517" t="str">
        <f>IF(B1029="联邦快递",""&amp;(MID(F1029,1,MIN(FIND({0;1;2;3;4;5;6;7;8;9},F1029&amp;"1234567890",1)-1)))&amp;"","")</f>
        <v/>
      </c>
    </row>
    <row r="1030" spans="1:14" ht="14.25">
      <c r="A1030" s="468"/>
      <c r="B1030" s="468"/>
      <c r="C1030" s="468"/>
      <c r="D1030" s="468"/>
      <c r="E1030" s="468"/>
      <c r="F1030" s="471"/>
      <c r="G1030" s="468"/>
      <c r="H1030" s="468"/>
      <c r="I1030" s="468"/>
      <c r="J1030" s="468"/>
      <c r="K1030" s="468"/>
      <c r="L1030" s="514"/>
      <c r="M1030" s="516"/>
      <c r="N1030" s="517" t="str">
        <f>IF(B1030="联邦快递",""&amp;(MID(F1030,1,MIN(FIND({0;1;2;3;4;5;6;7;8;9},F1030&amp;"1234567890",1)-1)))&amp;"","")</f>
        <v/>
      </c>
    </row>
    <row r="1031" spans="1:14" ht="14.25">
      <c r="A1031" s="468"/>
      <c r="B1031" s="468"/>
      <c r="C1031" s="468"/>
      <c r="D1031" s="468"/>
      <c r="E1031" s="468"/>
      <c r="F1031" s="471"/>
      <c r="G1031" s="468"/>
      <c r="H1031" s="468"/>
      <c r="I1031" s="468"/>
      <c r="J1031" s="468"/>
      <c r="K1031" s="468"/>
      <c r="L1031" s="514"/>
      <c r="M1031" s="516"/>
      <c r="N1031" s="517" t="str">
        <f>IF(B1031="联邦快递",""&amp;(MID(F1031,1,MIN(FIND({0;1;2;3;4;5;6;7;8;9},F1031&amp;"1234567890",1)-1)))&amp;"","")</f>
        <v/>
      </c>
    </row>
    <row r="1032" spans="1:14" ht="14.25">
      <c r="A1032" s="468"/>
      <c r="B1032" s="468"/>
      <c r="C1032" s="468"/>
      <c r="D1032" s="468"/>
      <c r="E1032" s="468"/>
      <c r="F1032" s="471"/>
      <c r="G1032" s="468"/>
      <c r="H1032" s="468"/>
      <c r="I1032" s="468"/>
      <c r="J1032" s="468"/>
      <c r="K1032" s="468"/>
      <c r="L1032" s="514"/>
      <c r="M1032" s="516"/>
      <c r="N1032" s="517" t="str">
        <f>IF(B1032="联邦快递",""&amp;(MID(F1032,1,MIN(FIND({0;1;2;3;4;5;6;7;8;9},F1032&amp;"1234567890",1)-1)))&amp;"","")</f>
        <v/>
      </c>
    </row>
    <row r="1033" spans="1:14" ht="14.25">
      <c r="A1033" s="468"/>
      <c r="B1033" s="468"/>
      <c r="C1033" s="468"/>
      <c r="D1033" s="468"/>
      <c r="E1033" s="468"/>
      <c r="F1033" s="471"/>
      <c r="G1033" s="468"/>
      <c r="H1033" s="468"/>
      <c r="I1033" s="468"/>
      <c r="J1033" s="468"/>
      <c r="K1033" s="468"/>
      <c r="L1033" s="514"/>
      <c r="M1033" s="516"/>
      <c r="N1033" s="517" t="str">
        <f>IF(B1033="联邦快递",""&amp;(MID(F1033,1,MIN(FIND({0;1;2;3;4;5;6;7;8;9},F1033&amp;"1234567890",1)-1)))&amp;"","")</f>
        <v/>
      </c>
    </row>
    <row r="1034" spans="1:14" ht="14.25">
      <c r="A1034" s="468"/>
      <c r="B1034" s="468"/>
      <c r="C1034" s="468"/>
      <c r="D1034" s="468"/>
      <c r="E1034" s="468"/>
      <c r="F1034" s="471"/>
      <c r="G1034" s="468"/>
      <c r="H1034" s="468"/>
      <c r="I1034" s="468"/>
      <c r="J1034" s="468"/>
      <c r="K1034" s="468"/>
      <c r="L1034" s="514"/>
      <c r="M1034" s="516"/>
      <c r="N1034" s="517" t="str">
        <f>IF(B1034="联邦快递",""&amp;(MID(F1034,1,MIN(FIND({0;1;2;3;4;5;6;7;8;9},F1034&amp;"1234567890",1)-1)))&amp;"","")</f>
        <v/>
      </c>
    </row>
    <row r="1035" spans="1:14" ht="14.25">
      <c r="A1035" s="468"/>
      <c r="B1035" s="468"/>
      <c r="C1035" s="468"/>
      <c r="D1035" s="468"/>
      <c r="E1035" s="468"/>
      <c r="F1035" s="471"/>
      <c r="G1035" s="468"/>
      <c r="H1035" s="468"/>
      <c r="I1035" s="468"/>
      <c r="J1035" s="468"/>
      <c r="K1035" s="468"/>
      <c r="L1035" s="514"/>
      <c r="M1035" s="516"/>
      <c r="N1035" s="517" t="str">
        <f>IF(B1035="联邦快递",""&amp;(MID(F1035,1,MIN(FIND({0;1;2;3;4;5;6;7;8;9},F1035&amp;"1234567890",1)-1)))&amp;"","")</f>
        <v/>
      </c>
    </row>
    <row r="1036" spans="1:14" ht="14.25">
      <c r="A1036" s="468"/>
      <c r="B1036" s="468"/>
      <c r="C1036" s="468"/>
      <c r="D1036" s="468"/>
      <c r="E1036" s="468"/>
      <c r="F1036" s="471"/>
      <c r="G1036" s="468"/>
      <c r="H1036" s="468"/>
      <c r="I1036" s="468"/>
      <c r="J1036" s="468"/>
      <c r="K1036" s="468"/>
      <c r="L1036" s="514"/>
      <c r="M1036" s="516"/>
      <c r="N1036" s="517" t="str">
        <f>IF(B1036="联邦快递",""&amp;(MID(F1036,1,MIN(FIND({0;1;2;3;4;5;6;7;8;9},F1036&amp;"1234567890",1)-1)))&amp;"","")</f>
        <v/>
      </c>
    </row>
    <row r="1037" spans="1:14" ht="14.25">
      <c r="A1037" s="468"/>
      <c r="B1037" s="468"/>
      <c r="C1037" s="468"/>
      <c r="D1037" s="468"/>
      <c r="E1037" s="468"/>
      <c r="F1037" s="471"/>
      <c r="G1037" s="468"/>
      <c r="H1037" s="468"/>
      <c r="I1037" s="468"/>
      <c r="J1037" s="468"/>
      <c r="K1037" s="468"/>
      <c r="L1037" s="514"/>
      <c r="M1037" s="516"/>
      <c r="N1037" s="517" t="str">
        <f>IF(B1037="联邦快递",""&amp;(MID(F1037,1,MIN(FIND({0;1;2;3;4;5;6;7;8;9},F1037&amp;"1234567890",1)-1)))&amp;"","")</f>
        <v/>
      </c>
    </row>
    <row r="1038" spans="1:14" ht="14.25">
      <c r="A1038" s="468"/>
      <c r="B1038" s="468"/>
      <c r="C1038" s="468"/>
      <c r="D1038" s="468"/>
      <c r="E1038" s="468"/>
      <c r="F1038" s="471"/>
      <c r="G1038" s="468"/>
      <c r="H1038" s="468"/>
      <c r="I1038" s="468"/>
      <c r="J1038" s="468"/>
      <c r="K1038" s="468"/>
      <c r="L1038" s="514"/>
      <c r="M1038" s="516"/>
      <c r="N1038" s="517" t="str">
        <f>IF(B1038="联邦快递",""&amp;(MID(F1038,1,MIN(FIND({0;1;2;3;4;5;6;7;8;9},F1038&amp;"1234567890",1)-1)))&amp;"","")</f>
        <v/>
      </c>
    </row>
    <row r="1039" spans="1:14" ht="14.25">
      <c r="A1039" s="468"/>
      <c r="B1039" s="468"/>
      <c r="C1039" s="468"/>
      <c r="D1039" s="468"/>
      <c r="E1039" s="468"/>
      <c r="F1039" s="471"/>
      <c r="G1039" s="468"/>
      <c r="H1039" s="468"/>
      <c r="I1039" s="468"/>
      <c r="J1039" s="468"/>
      <c r="K1039" s="468"/>
      <c r="L1039" s="514"/>
      <c r="M1039" s="516"/>
      <c r="N1039" s="517" t="str">
        <f>IF(B1039="联邦快递",""&amp;(MID(F1039,1,MIN(FIND({0;1;2;3;4;5;6;7;8;9},F1039&amp;"1234567890",1)-1)))&amp;"","")</f>
        <v/>
      </c>
    </row>
    <row r="1040" spans="1:14" ht="14.25">
      <c r="A1040" s="468"/>
      <c r="B1040" s="468"/>
      <c r="C1040" s="468"/>
      <c r="D1040" s="468"/>
      <c r="E1040" s="468"/>
      <c r="F1040" s="471"/>
      <c r="G1040" s="468"/>
      <c r="H1040" s="468"/>
      <c r="I1040" s="468"/>
      <c r="J1040" s="468"/>
      <c r="K1040" s="468"/>
      <c r="L1040" s="514"/>
      <c r="M1040" s="516"/>
      <c r="N1040" s="517" t="str">
        <f>IF(B1040="联邦快递",""&amp;(MID(F1040,1,MIN(FIND({0;1;2;3;4;5;6;7;8;9},F1040&amp;"1234567890",1)-1)))&amp;"","")</f>
        <v/>
      </c>
    </row>
    <row r="1041" spans="1:14" ht="14.25">
      <c r="A1041" s="468"/>
      <c r="B1041" s="468"/>
      <c r="C1041" s="468"/>
      <c r="D1041" s="468"/>
      <c r="E1041" s="468"/>
      <c r="F1041" s="471"/>
      <c r="G1041" s="468"/>
      <c r="H1041" s="468"/>
      <c r="I1041" s="468"/>
      <c r="J1041" s="468"/>
      <c r="K1041" s="468"/>
      <c r="L1041" s="514"/>
      <c r="M1041" s="516"/>
      <c r="N1041" s="517" t="str">
        <f>IF(B1041="联邦快递",""&amp;(MID(F1041,1,MIN(FIND({0;1;2;3;4;5;6;7;8;9},F1041&amp;"1234567890",1)-1)))&amp;"","")</f>
        <v/>
      </c>
    </row>
    <row r="1042" spans="1:14" ht="14.25">
      <c r="A1042" s="468"/>
      <c r="B1042" s="468"/>
      <c r="C1042" s="468"/>
      <c r="D1042" s="468"/>
      <c r="E1042" s="468"/>
      <c r="F1042" s="471"/>
      <c r="G1042" s="468"/>
      <c r="H1042" s="468"/>
      <c r="I1042" s="468"/>
      <c r="J1042" s="468"/>
      <c r="K1042" s="468"/>
      <c r="L1042" s="514"/>
      <c r="M1042" s="516"/>
      <c r="N1042" s="517" t="str">
        <f>IF(B1042="联邦快递",""&amp;(MID(F1042,1,MIN(FIND({0;1;2;3;4;5;6;7;8;9},F1042&amp;"1234567890",1)-1)))&amp;"","")</f>
        <v/>
      </c>
    </row>
    <row r="1043" spans="1:14" ht="14.25">
      <c r="A1043" s="468"/>
      <c r="B1043" s="468"/>
      <c r="C1043" s="468"/>
      <c r="D1043" s="468"/>
      <c r="E1043" s="468"/>
      <c r="F1043" s="471"/>
      <c r="G1043" s="468"/>
      <c r="H1043" s="468"/>
      <c r="I1043" s="468"/>
      <c r="J1043" s="468"/>
      <c r="K1043" s="468"/>
      <c r="L1043" s="514"/>
      <c r="M1043" s="516"/>
      <c r="N1043" s="517" t="str">
        <f>IF(B1043="联邦快递",""&amp;(MID(F1043,1,MIN(FIND({0;1;2;3;4;5;6;7;8;9},F1043&amp;"1234567890",1)-1)))&amp;"","")</f>
        <v/>
      </c>
    </row>
    <row r="1044" spans="1:14" ht="14.25">
      <c r="A1044" s="468"/>
      <c r="B1044" s="468"/>
      <c r="C1044" s="468"/>
      <c r="D1044" s="468"/>
      <c r="E1044" s="468"/>
      <c r="F1044" s="471"/>
      <c r="G1044" s="468"/>
      <c r="H1044" s="468"/>
      <c r="I1044" s="468"/>
      <c r="J1044" s="468"/>
      <c r="K1044" s="468"/>
      <c r="L1044" s="514"/>
      <c r="M1044" s="516"/>
      <c r="N1044" s="517" t="str">
        <f>IF(B1044="联邦快递",""&amp;(MID(F1044,1,MIN(FIND({0;1;2;3;4;5;6;7;8;9},F1044&amp;"1234567890",1)-1)))&amp;"","")</f>
        <v/>
      </c>
    </row>
    <row r="1045" spans="1:14" ht="14.25">
      <c r="A1045" s="468"/>
      <c r="B1045" s="468"/>
      <c r="C1045" s="468"/>
      <c r="D1045" s="468"/>
      <c r="E1045" s="468"/>
      <c r="F1045" s="471"/>
      <c r="G1045" s="468"/>
      <c r="H1045" s="468"/>
      <c r="I1045" s="468"/>
      <c r="J1045" s="468"/>
      <c r="K1045" s="468"/>
      <c r="L1045" s="514"/>
      <c r="M1045" s="516"/>
      <c r="N1045" s="517" t="str">
        <f>IF(B1045="联邦快递",""&amp;(MID(F1045,1,MIN(FIND({0;1;2;3;4;5;6;7;8;9},F1045&amp;"1234567890",1)-1)))&amp;"","")</f>
        <v/>
      </c>
    </row>
    <row r="1046" spans="1:14" ht="14.25">
      <c r="A1046" s="468"/>
      <c r="B1046" s="468"/>
      <c r="C1046" s="468"/>
      <c r="D1046" s="468"/>
      <c r="E1046" s="468"/>
      <c r="F1046" s="471"/>
      <c r="G1046" s="468"/>
      <c r="H1046" s="468"/>
      <c r="I1046" s="468"/>
      <c r="J1046" s="468"/>
      <c r="K1046" s="468"/>
      <c r="L1046" s="514"/>
      <c r="M1046" s="516"/>
      <c r="N1046" s="517" t="str">
        <f>IF(B1046="联邦快递",""&amp;(MID(F1046,1,MIN(FIND({0;1;2;3;4;5;6;7;8;9},F1046&amp;"1234567890",1)-1)))&amp;"","")</f>
        <v/>
      </c>
    </row>
    <row r="1047" spans="1:14" ht="14.25">
      <c r="A1047" s="468"/>
      <c r="B1047" s="468"/>
      <c r="C1047" s="468"/>
      <c r="D1047" s="468"/>
      <c r="E1047" s="468"/>
      <c r="F1047" s="471"/>
      <c r="G1047" s="468"/>
      <c r="H1047" s="468"/>
      <c r="I1047" s="468"/>
      <c r="J1047" s="468"/>
      <c r="K1047" s="468"/>
      <c r="L1047" s="514"/>
      <c r="M1047" s="516"/>
      <c r="N1047" s="517" t="str">
        <f>IF(B1047="联邦快递",""&amp;(MID(F1047,1,MIN(FIND({0;1;2;3;4;5;6;7;8;9},F1047&amp;"1234567890",1)-1)))&amp;"","")</f>
        <v/>
      </c>
    </row>
    <row r="1048" spans="1:14" ht="14.25">
      <c r="A1048" s="468"/>
      <c r="B1048" s="468"/>
      <c r="C1048" s="468"/>
      <c r="D1048" s="468"/>
      <c r="E1048" s="468"/>
      <c r="F1048" s="471"/>
      <c r="G1048" s="468"/>
      <c r="H1048" s="468"/>
      <c r="I1048" s="468"/>
      <c r="J1048" s="468"/>
      <c r="K1048" s="468"/>
      <c r="L1048" s="514"/>
      <c r="M1048" s="516"/>
      <c r="N1048" s="517" t="str">
        <f>IF(B1048="联邦快递",""&amp;(MID(F1048,1,MIN(FIND({0;1;2;3;4;5;6;7;8;9},F1048&amp;"1234567890",1)-1)))&amp;"","")</f>
        <v/>
      </c>
    </row>
    <row r="1049" spans="1:14" ht="14.25">
      <c r="A1049" s="468"/>
      <c r="B1049" s="468"/>
      <c r="C1049" s="468"/>
      <c r="D1049" s="468"/>
      <c r="E1049" s="468"/>
      <c r="F1049" s="471"/>
      <c r="G1049" s="468"/>
      <c r="H1049" s="468"/>
      <c r="I1049" s="468"/>
      <c r="J1049" s="468"/>
      <c r="K1049" s="468"/>
      <c r="L1049" s="514"/>
      <c r="M1049" s="516"/>
      <c r="N1049" s="517" t="str">
        <f>IF(B1049="联邦快递",""&amp;(MID(F1049,1,MIN(FIND({0;1;2;3;4;5;6;7;8;9},F1049&amp;"1234567890",1)-1)))&amp;"","")</f>
        <v/>
      </c>
    </row>
    <row r="1050" spans="1:14" ht="14.25">
      <c r="A1050" s="468"/>
      <c r="B1050" s="468"/>
      <c r="C1050" s="468"/>
      <c r="D1050" s="468"/>
      <c r="E1050" s="468"/>
      <c r="F1050" s="471"/>
      <c r="G1050" s="468"/>
      <c r="H1050" s="468"/>
      <c r="I1050" s="468"/>
      <c r="J1050" s="468"/>
      <c r="K1050" s="468"/>
      <c r="L1050" s="514"/>
      <c r="M1050" s="516"/>
      <c r="N1050" s="517" t="str">
        <f>IF(B1050="联邦快递",""&amp;(MID(F1050,1,MIN(FIND({0;1;2;3;4;5;6;7;8;9},F1050&amp;"1234567890",1)-1)))&amp;"","")</f>
        <v/>
      </c>
    </row>
    <row r="1051" spans="1:14" ht="14.25">
      <c r="A1051" s="468"/>
      <c r="B1051" s="468"/>
      <c r="C1051" s="468"/>
      <c r="D1051" s="468"/>
      <c r="E1051" s="468"/>
      <c r="F1051" s="471"/>
      <c r="G1051" s="468"/>
      <c r="H1051" s="468"/>
      <c r="I1051" s="468"/>
      <c r="J1051" s="468"/>
      <c r="K1051" s="468"/>
      <c r="L1051" s="514"/>
      <c r="M1051" s="516"/>
      <c r="N1051" s="517" t="str">
        <f>IF(B1051="联邦快递",""&amp;(MID(F1051,1,MIN(FIND({0;1;2;3;4;5;6;7;8;9},F1051&amp;"1234567890",1)-1)))&amp;"","")</f>
        <v/>
      </c>
    </row>
    <row r="1052" spans="1:14" ht="14.25">
      <c r="A1052" s="468"/>
      <c r="B1052" s="468"/>
      <c r="C1052" s="468"/>
      <c r="D1052" s="468"/>
      <c r="E1052" s="468"/>
      <c r="F1052" s="471"/>
      <c r="G1052" s="468"/>
      <c r="H1052" s="468"/>
      <c r="I1052" s="468"/>
      <c r="J1052" s="468"/>
      <c r="K1052" s="468"/>
      <c r="L1052" s="514"/>
      <c r="M1052" s="516"/>
      <c r="N1052" s="517" t="str">
        <f>IF(B1052="联邦快递",""&amp;(MID(F1052,1,MIN(FIND({0;1;2;3;4;5;6;7;8;9},F1052&amp;"1234567890",1)-1)))&amp;"","")</f>
        <v/>
      </c>
    </row>
    <row r="1053" spans="1:14" ht="14.25">
      <c r="A1053" s="468"/>
      <c r="B1053" s="468"/>
      <c r="C1053" s="468"/>
      <c r="D1053" s="468"/>
      <c r="E1053" s="468"/>
      <c r="F1053" s="471"/>
      <c r="G1053" s="468"/>
      <c r="H1053" s="468"/>
      <c r="I1053" s="468"/>
      <c r="J1053" s="468"/>
      <c r="K1053" s="468"/>
      <c r="L1053" s="514"/>
      <c r="M1053" s="516"/>
      <c r="N1053" s="517" t="str">
        <f>IF(B1053="联邦快递",""&amp;(MID(F1053,1,MIN(FIND({0;1;2;3;4;5;6;7;8;9},F1053&amp;"1234567890",1)-1)))&amp;"","")</f>
        <v/>
      </c>
    </row>
    <row r="1054" spans="1:14" ht="14.25">
      <c r="A1054" s="468"/>
      <c r="B1054" s="468"/>
      <c r="C1054" s="468"/>
      <c r="D1054" s="468"/>
      <c r="E1054" s="468"/>
      <c r="F1054" s="471"/>
      <c r="G1054" s="468"/>
      <c r="H1054" s="468"/>
      <c r="I1054" s="468"/>
      <c r="J1054" s="468"/>
      <c r="K1054" s="468"/>
      <c r="L1054" s="514"/>
      <c r="M1054" s="516"/>
      <c r="N1054" s="517" t="str">
        <f>IF(B1054="联邦快递",""&amp;(MID(F1054,1,MIN(FIND({0;1;2;3;4;5;6;7;8;9},F1054&amp;"1234567890",1)-1)))&amp;"","")</f>
        <v/>
      </c>
    </row>
    <row r="1055" spans="1:14" ht="14.25">
      <c r="A1055" s="468"/>
      <c r="B1055" s="468"/>
      <c r="C1055" s="468"/>
      <c r="D1055" s="468"/>
      <c r="E1055" s="468"/>
      <c r="F1055" s="471"/>
      <c r="G1055" s="468"/>
      <c r="H1055" s="468"/>
      <c r="I1055" s="468"/>
      <c r="J1055" s="468"/>
      <c r="K1055" s="468"/>
      <c r="L1055" s="514"/>
      <c r="M1055" s="516"/>
      <c r="N1055" s="517" t="str">
        <f>IF(B1055="联邦快递",""&amp;(MID(F1055,1,MIN(FIND({0;1;2;3;4;5;6;7;8;9},F1055&amp;"1234567890",1)-1)))&amp;"","")</f>
        <v/>
      </c>
    </row>
    <row r="1056" spans="1:14" ht="14.25">
      <c r="A1056" s="468"/>
      <c r="B1056" s="468"/>
      <c r="C1056" s="468"/>
      <c r="D1056" s="468"/>
      <c r="E1056" s="468"/>
      <c r="F1056" s="471"/>
      <c r="G1056" s="468"/>
      <c r="H1056" s="468"/>
      <c r="I1056" s="468"/>
      <c r="J1056" s="468"/>
      <c r="K1056" s="468"/>
      <c r="L1056" s="514"/>
      <c r="M1056" s="516"/>
      <c r="N1056" s="517" t="str">
        <f>IF(B1056="联邦快递",""&amp;(MID(F1056,1,MIN(FIND({0;1;2;3;4;5;6;7;8;9},F1056&amp;"1234567890",1)-1)))&amp;"","")</f>
        <v/>
      </c>
    </row>
    <row r="1057" spans="1:14" ht="14.25">
      <c r="A1057" s="468"/>
      <c r="B1057" s="468"/>
      <c r="C1057" s="468"/>
      <c r="D1057" s="468"/>
      <c r="E1057" s="468"/>
      <c r="F1057" s="471"/>
      <c r="G1057" s="468"/>
      <c r="H1057" s="468"/>
      <c r="I1057" s="468"/>
      <c r="J1057" s="468"/>
      <c r="K1057" s="468"/>
      <c r="L1057" s="514"/>
      <c r="M1057" s="516"/>
      <c r="N1057" s="517" t="str">
        <f>IF(B1057="联邦快递",""&amp;(MID(F1057,1,MIN(FIND({0;1;2;3;4;5;6;7;8;9},F1057&amp;"1234567890",1)-1)))&amp;"","")</f>
        <v/>
      </c>
    </row>
    <row r="1058" spans="1:14" ht="14.25">
      <c r="A1058" s="468"/>
      <c r="B1058" s="468"/>
      <c r="C1058" s="468"/>
      <c r="D1058" s="468"/>
      <c r="E1058" s="468"/>
      <c r="F1058" s="471"/>
      <c r="G1058" s="468"/>
      <c r="H1058" s="468"/>
      <c r="I1058" s="468"/>
      <c r="J1058" s="468"/>
      <c r="K1058" s="468"/>
      <c r="L1058" s="514"/>
      <c r="M1058" s="516"/>
      <c r="N1058" s="517" t="str">
        <f>IF(B1058="联邦快递",""&amp;(MID(F1058,1,MIN(FIND({0;1;2;3;4;5;6;7;8;9},F1058&amp;"1234567890",1)-1)))&amp;"","")</f>
        <v/>
      </c>
    </row>
    <row r="1059" spans="1:14" ht="14.25">
      <c r="A1059" s="468"/>
      <c r="B1059" s="468"/>
      <c r="C1059" s="468"/>
      <c r="D1059" s="468"/>
      <c r="E1059" s="468"/>
      <c r="F1059" s="471"/>
      <c r="G1059" s="468"/>
      <c r="H1059" s="468"/>
      <c r="I1059" s="468"/>
      <c r="J1059" s="468"/>
      <c r="K1059" s="468"/>
      <c r="L1059" s="514"/>
      <c r="M1059" s="516"/>
      <c r="N1059" s="517" t="str">
        <f>IF(B1059="联邦快递",""&amp;(MID(F1059,1,MIN(FIND({0;1;2;3;4;5;6;7;8;9},F1059&amp;"1234567890",1)-1)))&amp;"","")</f>
        <v/>
      </c>
    </row>
    <row r="1060" spans="1:14" ht="14.25">
      <c r="A1060" s="468"/>
      <c r="B1060" s="468"/>
      <c r="C1060" s="468"/>
      <c r="D1060" s="468"/>
      <c r="E1060" s="468"/>
      <c r="F1060" s="471"/>
      <c r="G1060" s="468"/>
      <c r="H1060" s="468"/>
      <c r="I1060" s="468"/>
      <c r="J1060" s="468"/>
      <c r="K1060" s="468"/>
      <c r="L1060" s="514"/>
      <c r="M1060" s="516"/>
      <c r="N1060" s="517" t="str">
        <f>IF(B1060="联邦快递",""&amp;(MID(F1060,1,MIN(FIND({0;1;2;3;4;5;6;7;8;9},F1060&amp;"1234567890",1)-1)))&amp;"","")</f>
        <v/>
      </c>
    </row>
    <row r="1061" spans="1:14" ht="14.25">
      <c r="A1061" s="468"/>
      <c r="B1061" s="468"/>
      <c r="C1061" s="468"/>
      <c r="D1061" s="468"/>
      <c r="E1061" s="468"/>
      <c r="F1061" s="471"/>
      <c r="G1061" s="468"/>
      <c r="H1061" s="468"/>
      <c r="I1061" s="468"/>
      <c r="J1061" s="468"/>
      <c r="K1061" s="468"/>
      <c r="L1061" s="514"/>
      <c r="M1061" s="516"/>
      <c r="N1061" s="517" t="str">
        <f>IF(B1061="联邦快递",""&amp;(MID(F1061,1,MIN(FIND({0;1;2;3;4;5;6;7;8;9},F1061&amp;"1234567890",1)-1)))&amp;"","")</f>
        <v/>
      </c>
    </row>
    <row r="1062" spans="1:14" ht="14.25">
      <c r="A1062" s="468"/>
      <c r="B1062" s="468"/>
      <c r="C1062" s="468"/>
      <c r="D1062" s="468"/>
      <c r="E1062" s="468"/>
      <c r="F1062" s="471"/>
      <c r="G1062" s="468"/>
      <c r="H1062" s="468"/>
      <c r="I1062" s="468"/>
      <c r="J1062" s="468"/>
      <c r="K1062" s="468"/>
      <c r="L1062" s="514"/>
      <c r="M1062" s="516"/>
      <c r="N1062" s="517" t="str">
        <f>IF(B1062="联邦快递",""&amp;(MID(F1062,1,MIN(FIND({0;1;2;3;4;5;6;7;8;9},F1062&amp;"1234567890",1)-1)))&amp;"","")</f>
        <v/>
      </c>
    </row>
    <row r="1063" spans="1:14" ht="14.25">
      <c r="A1063" s="468"/>
      <c r="B1063" s="468"/>
      <c r="C1063" s="468"/>
      <c r="D1063" s="468"/>
      <c r="E1063" s="468"/>
      <c r="F1063" s="471"/>
      <c r="G1063" s="468"/>
      <c r="H1063" s="468"/>
      <c r="I1063" s="468"/>
      <c r="J1063" s="468"/>
      <c r="K1063" s="468"/>
      <c r="L1063" s="514"/>
      <c r="M1063" s="516"/>
      <c r="N1063" s="517" t="str">
        <f>IF(B1063="联邦快递",""&amp;(MID(F1063,1,MIN(FIND({0;1;2;3;4;5;6;7;8;9},F1063&amp;"1234567890",1)-1)))&amp;"","")</f>
        <v/>
      </c>
    </row>
    <row r="1064" spans="1:14" ht="14.25">
      <c r="A1064" s="468"/>
      <c r="B1064" s="468"/>
      <c r="C1064" s="468"/>
      <c r="D1064" s="468"/>
      <c r="E1064" s="468"/>
      <c r="F1064" s="471"/>
      <c r="G1064" s="468"/>
      <c r="H1064" s="468"/>
      <c r="I1064" s="468"/>
      <c r="J1064" s="468"/>
      <c r="K1064" s="468"/>
      <c r="L1064" s="514"/>
      <c r="M1064" s="516"/>
      <c r="N1064" s="517" t="str">
        <f>IF(B1064="联邦快递",""&amp;(MID(F1064,1,MIN(FIND({0;1;2;3;4;5;6;7;8;9},F1064&amp;"1234567890",1)-1)))&amp;"","")</f>
        <v/>
      </c>
    </row>
    <row r="1065" spans="1:14" ht="14.25">
      <c r="A1065" s="468"/>
      <c r="B1065" s="468"/>
      <c r="C1065" s="468"/>
      <c r="D1065" s="468"/>
      <c r="E1065" s="468"/>
      <c r="F1065" s="471"/>
      <c r="G1065" s="468"/>
      <c r="H1065" s="468"/>
      <c r="I1065" s="468"/>
      <c r="J1065" s="468"/>
      <c r="K1065" s="468"/>
      <c r="L1065" s="514"/>
      <c r="M1065" s="516"/>
      <c r="N1065" s="517" t="str">
        <f>IF(B1065="联邦快递",""&amp;(MID(F1065,1,MIN(FIND({0;1;2;3;4;5;6;7;8;9},F1065&amp;"1234567890",1)-1)))&amp;"","")</f>
        <v/>
      </c>
    </row>
    <row r="1066" spans="1:14" ht="14.25">
      <c r="A1066" s="468"/>
      <c r="B1066" s="468"/>
      <c r="C1066" s="468"/>
      <c r="D1066" s="468"/>
      <c r="E1066" s="468"/>
      <c r="F1066" s="471"/>
      <c r="G1066" s="468"/>
      <c r="H1066" s="468"/>
      <c r="I1066" s="468"/>
      <c r="J1066" s="468"/>
      <c r="K1066" s="468"/>
      <c r="L1066" s="514"/>
      <c r="M1066" s="516"/>
      <c r="N1066" s="517" t="str">
        <f>IF(B1066="联邦快递",""&amp;(MID(F1066,1,MIN(FIND({0;1;2;3;4;5;6;7;8;9},F1066&amp;"1234567890",1)-1)))&amp;"","")</f>
        <v/>
      </c>
    </row>
    <row r="1067" spans="1:14" ht="14.25">
      <c r="A1067" s="468"/>
      <c r="B1067" s="468"/>
      <c r="C1067" s="468"/>
      <c r="D1067" s="468"/>
      <c r="E1067" s="468"/>
      <c r="F1067" s="471"/>
      <c r="G1067" s="468"/>
      <c r="H1067" s="468"/>
      <c r="I1067" s="468"/>
      <c r="J1067" s="468"/>
      <c r="K1067" s="468"/>
      <c r="L1067" s="514"/>
      <c r="M1067" s="516"/>
      <c r="N1067" s="517" t="str">
        <f>IF(B1067="联邦快递",""&amp;(MID(F1067,1,MIN(FIND({0;1;2;3;4;5;6;7;8;9},F1067&amp;"1234567890",1)-1)))&amp;"","")</f>
        <v/>
      </c>
    </row>
    <row r="1068" spans="1:14" ht="14.25">
      <c r="A1068" s="468"/>
      <c r="B1068" s="468"/>
      <c r="C1068" s="468"/>
      <c r="D1068" s="468"/>
      <c r="E1068" s="468"/>
      <c r="F1068" s="471"/>
      <c r="G1068" s="468"/>
      <c r="H1068" s="468"/>
      <c r="I1068" s="468"/>
      <c r="J1068" s="468"/>
      <c r="K1068" s="468"/>
      <c r="L1068" s="514"/>
      <c r="M1068" s="516"/>
      <c r="N1068" s="517" t="str">
        <f>IF(B1068="联邦快递",""&amp;(MID(F1068,1,MIN(FIND({0;1;2;3;4;5;6;7;8;9},F1068&amp;"1234567890",1)-1)))&amp;"","")</f>
        <v/>
      </c>
    </row>
    <row r="1069" spans="1:14" ht="14.25">
      <c r="A1069" s="468"/>
      <c r="B1069" s="468"/>
      <c r="C1069" s="468"/>
      <c r="D1069" s="468"/>
      <c r="E1069" s="468"/>
      <c r="F1069" s="471"/>
      <c r="G1069" s="468"/>
      <c r="H1069" s="468"/>
      <c r="I1069" s="468"/>
      <c r="J1069" s="468"/>
      <c r="K1069" s="468"/>
      <c r="L1069" s="514"/>
      <c r="M1069" s="516"/>
      <c r="N1069" s="517" t="str">
        <f>IF(B1069="联邦快递",""&amp;(MID(F1069,1,MIN(FIND({0;1;2;3;4;5;6;7;8;9},F1069&amp;"1234567890",1)-1)))&amp;"","")</f>
        <v/>
      </c>
    </row>
    <row r="1070" spans="1:14" ht="14.25">
      <c r="A1070" s="468"/>
      <c r="B1070" s="468"/>
      <c r="C1070" s="468"/>
      <c r="D1070" s="468"/>
      <c r="E1070" s="468"/>
      <c r="F1070" s="471"/>
      <c r="G1070" s="468"/>
      <c r="H1070" s="468"/>
      <c r="I1070" s="468"/>
      <c r="J1070" s="468"/>
      <c r="K1070" s="468"/>
      <c r="L1070" s="514"/>
      <c r="M1070" s="516"/>
      <c r="N1070" s="517" t="str">
        <f>IF(B1070="联邦快递",""&amp;(MID(F1070,1,MIN(FIND({0;1;2;3;4;5;6;7;8;9},F1070&amp;"1234567890",1)-1)))&amp;"","")</f>
        <v/>
      </c>
    </row>
    <row r="1071" spans="1:14" ht="14.25">
      <c r="A1071" s="468"/>
      <c r="B1071" s="468"/>
      <c r="C1071" s="468"/>
      <c r="D1071" s="468"/>
      <c r="E1071" s="468"/>
      <c r="F1071" s="471"/>
      <c r="G1071" s="468"/>
      <c r="H1071" s="468"/>
      <c r="I1071" s="468"/>
      <c r="J1071" s="468"/>
      <c r="K1071" s="468"/>
      <c r="L1071" s="514"/>
      <c r="M1071" s="516"/>
      <c r="N1071" s="517" t="str">
        <f>IF(B1071="联邦快递",""&amp;(MID(F1071,1,MIN(FIND({0;1;2;3;4;5;6;7;8;9},F1071&amp;"1234567890",1)-1)))&amp;"","")</f>
        <v/>
      </c>
    </row>
    <row r="1072" spans="1:14" ht="14.25">
      <c r="A1072" s="468"/>
      <c r="B1072" s="468"/>
      <c r="C1072" s="468"/>
      <c r="D1072" s="468"/>
      <c r="E1072" s="468"/>
      <c r="F1072" s="471"/>
      <c r="G1072" s="468"/>
      <c r="H1072" s="468"/>
      <c r="I1072" s="468"/>
      <c r="J1072" s="468"/>
      <c r="K1072" s="468"/>
      <c r="L1072" s="514"/>
      <c r="M1072" s="516"/>
      <c r="N1072" s="517" t="str">
        <f>IF(B1072="联邦快递",""&amp;(MID(F1072,1,MIN(FIND({0;1;2;3;4;5;6;7;8;9},F1072&amp;"1234567890",1)-1)))&amp;"","")</f>
        <v/>
      </c>
    </row>
    <row r="1073" spans="1:14" ht="14.25">
      <c r="A1073" s="468"/>
      <c r="B1073" s="468"/>
      <c r="C1073" s="468"/>
      <c r="D1073" s="468"/>
      <c r="E1073" s="468"/>
      <c r="F1073" s="471"/>
      <c r="G1073" s="468"/>
      <c r="H1073" s="468"/>
      <c r="I1073" s="468"/>
      <c r="J1073" s="468"/>
      <c r="K1073" s="468"/>
      <c r="L1073" s="514"/>
      <c r="M1073" s="516"/>
      <c r="N1073" s="517" t="str">
        <f>IF(B1073="联邦快递",""&amp;(MID(F1073,1,MIN(FIND({0;1;2;3;4;5;6;7;8;9},F1073&amp;"1234567890",1)-1)))&amp;"","")</f>
        <v/>
      </c>
    </row>
    <row r="1074" spans="1:14" ht="14.25">
      <c r="A1074" s="468"/>
      <c r="B1074" s="468"/>
      <c r="C1074" s="468"/>
      <c r="D1074" s="468"/>
      <c r="E1074" s="468"/>
      <c r="F1074" s="471"/>
      <c r="G1074" s="468"/>
      <c r="H1074" s="468"/>
      <c r="I1074" s="468"/>
      <c r="J1074" s="468"/>
      <c r="K1074" s="468"/>
      <c r="L1074" s="514"/>
      <c r="M1074" s="516"/>
      <c r="N1074" s="517" t="str">
        <f>IF(B1074="联邦快递",""&amp;(MID(F1074,1,MIN(FIND({0;1;2;3;4;5;6;7;8;9},F1074&amp;"1234567890",1)-1)))&amp;"","")</f>
        <v/>
      </c>
    </row>
    <row r="1075" spans="1:14" ht="14.25">
      <c r="A1075" s="468"/>
      <c r="B1075" s="468"/>
      <c r="C1075" s="468"/>
      <c r="D1075" s="468"/>
      <c r="E1075" s="468"/>
      <c r="F1075" s="471"/>
      <c r="G1075" s="468"/>
      <c r="H1075" s="468"/>
      <c r="I1075" s="468"/>
      <c r="J1075" s="468"/>
      <c r="K1075" s="468"/>
      <c r="L1075" s="514"/>
      <c r="M1075" s="516"/>
      <c r="N1075" s="517" t="str">
        <f>IF(B1075="联邦快递",""&amp;(MID(F1075,1,MIN(FIND({0;1;2;3;4;5;6;7;8;9},F1075&amp;"1234567890",1)-1)))&amp;"","")</f>
        <v/>
      </c>
    </row>
    <row r="1076" spans="1:14" ht="14.25">
      <c r="A1076" s="468"/>
      <c r="B1076" s="468"/>
      <c r="C1076" s="468"/>
      <c r="D1076" s="468"/>
      <c r="E1076" s="468"/>
      <c r="F1076" s="471"/>
      <c r="G1076" s="468"/>
      <c r="H1076" s="468"/>
      <c r="I1076" s="468"/>
      <c r="J1076" s="468"/>
      <c r="K1076" s="468"/>
      <c r="L1076" s="514"/>
      <c r="M1076" s="516"/>
      <c r="N1076" s="517" t="str">
        <f>IF(B1076="联邦快递",""&amp;(MID(F1076,1,MIN(FIND({0;1;2;3;4;5;6;7;8;9},F1076&amp;"1234567890",1)-1)))&amp;"","")</f>
        <v/>
      </c>
    </row>
    <row r="1077" spans="1:14" ht="14.25">
      <c r="A1077" s="468"/>
      <c r="B1077" s="468"/>
      <c r="C1077" s="468"/>
      <c r="D1077" s="468"/>
      <c r="E1077" s="468"/>
      <c r="F1077" s="471"/>
      <c r="G1077" s="468"/>
      <c r="H1077" s="468"/>
      <c r="I1077" s="468"/>
      <c r="J1077" s="468"/>
      <c r="K1077" s="468"/>
      <c r="L1077" s="514"/>
      <c r="M1077" s="516"/>
      <c r="N1077" s="517" t="str">
        <f>IF(B1077="联邦快递",""&amp;(MID(F1077,1,MIN(FIND({0;1;2;3;4;5;6;7;8;9},F1077&amp;"1234567890",1)-1)))&amp;"","")</f>
        <v/>
      </c>
    </row>
    <row r="1078" spans="1:14" ht="14.25">
      <c r="A1078" s="468"/>
      <c r="B1078" s="468"/>
      <c r="C1078" s="468"/>
      <c r="D1078" s="468"/>
      <c r="E1078" s="468"/>
      <c r="F1078" s="471"/>
      <c r="G1078" s="468"/>
      <c r="H1078" s="468"/>
      <c r="I1078" s="468"/>
      <c r="J1078" s="468"/>
      <c r="K1078" s="468"/>
      <c r="L1078" s="514"/>
      <c r="M1078" s="516"/>
      <c r="N1078" s="517" t="str">
        <f>IF(B1078="联邦快递",""&amp;(MID(F1078,1,MIN(FIND({0;1;2;3;4;5;6;7;8;9},F1078&amp;"1234567890",1)-1)))&amp;"","")</f>
        <v/>
      </c>
    </row>
    <row r="1079" spans="1:14" ht="14.25">
      <c r="A1079" s="468"/>
      <c r="B1079" s="468"/>
      <c r="C1079" s="468"/>
      <c r="D1079" s="468"/>
      <c r="E1079" s="468"/>
      <c r="F1079" s="471"/>
      <c r="G1079" s="468"/>
      <c r="H1079" s="468"/>
      <c r="I1079" s="468"/>
      <c r="J1079" s="468"/>
      <c r="K1079" s="468"/>
      <c r="L1079" s="514"/>
      <c r="M1079" s="516"/>
      <c r="N1079" s="517" t="str">
        <f>IF(B1079="联邦快递",""&amp;(MID(F1079,1,MIN(FIND({0;1;2;3;4;5;6;7;8;9},F1079&amp;"1234567890",1)-1)))&amp;"","")</f>
        <v/>
      </c>
    </row>
    <row r="1080" spans="1:14" ht="14.25">
      <c r="A1080" s="468"/>
      <c r="B1080" s="468"/>
      <c r="C1080" s="468"/>
      <c r="D1080" s="468"/>
      <c r="E1080" s="468"/>
      <c r="F1080" s="471"/>
      <c r="G1080" s="468"/>
      <c r="H1080" s="468"/>
      <c r="I1080" s="468"/>
      <c r="J1080" s="468"/>
      <c r="K1080" s="468"/>
      <c r="L1080" s="514"/>
      <c r="M1080" s="516"/>
      <c r="N1080" s="517" t="str">
        <f>IF(B1080="联邦快递",""&amp;(MID(F1080,1,MIN(FIND({0;1;2;3;4;5;6;7;8;9},F1080&amp;"1234567890",1)-1)))&amp;"","")</f>
        <v/>
      </c>
    </row>
    <row r="1081" spans="1:14" ht="14.25">
      <c r="A1081" s="468"/>
      <c r="B1081" s="468"/>
      <c r="C1081" s="468"/>
      <c r="D1081" s="468"/>
      <c r="E1081" s="468"/>
      <c r="F1081" s="471"/>
      <c r="G1081" s="468"/>
      <c r="H1081" s="468"/>
      <c r="I1081" s="468"/>
      <c r="J1081" s="468"/>
      <c r="K1081" s="468"/>
      <c r="L1081" s="514"/>
      <c r="M1081" s="516"/>
      <c r="N1081" s="517" t="str">
        <f>IF(B1081="联邦快递",""&amp;(MID(F1081,1,MIN(FIND({0;1;2;3;4;5;6;7;8;9},F1081&amp;"1234567890",1)-1)))&amp;"","")</f>
        <v/>
      </c>
    </row>
    <row r="1082" spans="1:14" ht="14.25">
      <c r="A1082" s="468"/>
      <c r="B1082" s="468"/>
      <c r="C1082" s="468"/>
      <c r="D1082" s="468"/>
      <c r="E1082" s="468"/>
      <c r="F1082" s="471"/>
      <c r="G1082" s="468"/>
      <c r="H1082" s="468"/>
      <c r="I1082" s="468"/>
      <c r="J1082" s="468"/>
      <c r="K1082" s="468"/>
      <c r="L1082" s="514"/>
      <c r="M1082" s="516"/>
      <c r="N1082" s="517" t="str">
        <f>IF(B1082="联邦快递",""&amp;(MID(F1082,1,MIN(FIND({0;1;2;3;4;5;6;7;8;9},F1082&amp;"1234567890",1)-1)))&amp;"","")</f>
        <v/>
      </c>
    </row>
    <row r="1083" spans="1:14" ht="14.25">
      <c r="A1083" s="468"/>
      <c r="B1083" s="468"/>
      <c r="C1083" s="468"/>
      <c r="D1083" s="468"/>
      <c r="E1083" s="468"/>
      <c r="F1083" s="471"/>
      <c r="G1083" s="468"/>
      <c r="H1083" s="468"/>
      <c r="I1083" s="468"/>
      <c r="J1083" s="468"/>
      <c r="K1083" s="468"/>
      <c r="L1083" s="514"/>
      <c r="M1083" s="516"/>
      <c r="N1083" s="517" t="str">
        <f>IF(B1083="联邦快递",""&amp;(MID(F1083,1,MIN(FIND({0;1;2;3;4;5;6;7;8;9},F1083&amp;"1234567890",1)-1)))&amp;"","")</f>
        <v/>
      </c>
    </row>
    <row r="1084" spans="1:14" ht="14.25">
      <c r="A1084" s="468"/>
      <c r="B1084" s="468"/>
      <c r="C1084" s="468"/>
      <c r="D1084" s="468"/>
      <c r="E1084" s="468"/>
      <c r="F1084" s="471"/>
      <c r="G1084" s="468"/>
      <c r="H1084" s="468"/>
      <c r="I1084" s="468"/>
      <c r="J1084" s="468"/>
      <c r="K1084" s="468"/>
      <c r="L1084" s="514"/>
      <c r="M1084" s="516"/>
      <c r="N1084" s="517" t="str">
        <f>IF(B1084="联邦快递",""&amp;(MID(F1084,1,MIN(FIND({0;1;2;3;4;5;6;7;8;9},F1084&amp;"1234567890",1)-1)))&amp;"","")</f>
        <v/>
      </c>
    </row>
    <row r="1085" spans="1:14" ht="14.25">
      <c r="A1085" s="468"/>
      <c r="B1085" s="468"/>
      <c r="C1085" s="468"/>
      <c r="D1085" s="468"/>
      <c r="E1085" s="468"/>
      <c r="F1085" s="471"/>
      <c r="G1085" s="468"/>
      <c r="H1085" s="468"/>
      <c r="I1085" s="468"/>
      <c r="J1085" s="468"/>
      <c r="K1085" s="468"/>
      <c r="L1085" s="514"/>
      <c r="M1085" s="516"/>
      <c r="N1085" s="517" t="str">
        <f>IF(B1085="联邦快递",""&amp;(MID(F1085,1,MIN(FIND({0;1;2;3;4;5;6;7;8;9},F1085&amp;"1234567890",1)-1)))&amp;"","")</f>
        <v/>
      </c>
    </row>
    <row r="1086" spans="1:14" ht="14.25">
      <c r="A1086" s="468"/>
      <c r="B1086" s="468"/>
      <c r="C1086" s="468"/>
      <c r="D1086" s="468"/>
      <c r="E1086" s="468"/>
      <c r="F1086" s="471"/>
      <c r="G1086" s="468"/>
      <c r="H1086" s="468"/>
      <c r="I1086" s="468"/>
      <c r="J1086" s="468"/>
      <c r="K1086" s="468"/>
      <c r="L1086" s="514"/>
      <c r="M1086" s="516"/>
      <c r="N1086" s="517" t="str">
        <f>IF(B1086="联邦快递",""&amp;(MID(F1086,1,MIN(FIND({0;1;2;3;4;5;6;7;8;9},F1086&amp;"1234567890",1)-1)))&amp;"","")</f>
        <v/>
      </c>
    </row>
    <row r="1087" spans="1:14" ht="14.25">
      <c r="A1087" s="468"/>
      <c r="B1087" s="468"/>
      <c r="C1087" s="468"/>
      <c r="D1087" s="468"/>
      <c r="E1087" s="468"/>
      <c r="F1087" s="471"/>
      <c r="G1087" s="468"/>
      <c r="H1087" s="468"/>
      <c r="I1087" s="468"/>
      <c r="J1087" s="468"/>
      <c r="K1087" s="468"/>
      <c r="L1087" s="514"/>
      <c r="M1087" s="516"/>
      <c r="N1087" s="517" t="str">
        <f>IF(B1087="联邦快递",""&amp;(MID(F1087,1,MIN(FIND({0;1;2;3;4;5;6;7;8;9},F1087&amp;"1234567890",1)-1)))&amp;"","")</f>
        <v/>
      </c>
    </row>
    <row r="1088" spans="1:14" ht="14.25">
      <c r="A1088" s="468"/>
      <c r="B1088" s="468"/>
      <c r="C1088" s="468"/>
      <c r="D1088" s="468"/>
      <c r="E1088" s="468"/>
      <c r="F1088" s="471"/>
      <c r="G1088" s="468"/>
      <c r="H1088" s="468"/>
      <c r="I1088" s="468"/>
      <c r="J1088" s="468"/>
      <c r="K1088" s="468"/>
      <c r="L1088" s="514"/>
      <c r="M1088" s="516"/>
      <c r="N1088" s="517" t="str">
        <f>IF(B1088="联邦快递",""&amp;(MID(F1088,1,MIN(FIND({0;1;2;3;4;5;6;7;8;9},F1088&amp;"1234567890",1)-1)))&amp;"","")</f>
        <v/>
      </c>
    </row>
    <row r="1089" spans="1:14" ht="14.25">
      <c r="A1089" s="468"/>
      <c r="B1089" s="468"/>
      <c r="C1089" s="468"/>
      <c r="D1089" s="468"/>
      <c r="E1089" s="468"/>
      <c r="F1089" s="471"/>
      <c r="G1089" s="468"/>
      <c r="H1089" s="468"/>
      <c r="I1089" s="468"/>
      <c r="J1089" s="468"/>
      <c r="K1089" s="468"/>
      <c r="L1089" s="514"/>
      <c r="M1089" s="516"/>
      <c r="N1089" s="517" t="str">
        <f>IF(B1089="联邦快递",""&amp;(MID(F1089,1,MIN(FIND({0;1;2;3;4;5;6;7;8;9},F1089&amp;"1234567890",1)-1)))&amp;"","")</f>
        <v/>
      </c>
    </row>
    <row r="1090" spans="1:14" ht="14.25">
      <c r="A1090" s="468"/>
      <c r="B1090" s="468"/>
      <c r="C1090" s="468"/>
      <c r="D1090" s="468"/>
      <c r="E1090" s="468"/>
      <c r="F1090" s="471"/>
      <c r="G1090" s="468"/>
      <c r="H1090" s="468"/>
      <c r="I1090" s="468"/>
      <c r="J1090" s="468"/>
      <c r="K1090" s="468"/>
      <c r="L1090" s="514"/>
      <c r="M1090" s="516"/>
      <c r="N1090" s="517" t="str">
        <f>IF(B1090="联邦快递",""&amp;(MID(F1090,1,MIN(FIND({0;1;2;3;4;5;6;7;8;9},F1090&amp;"1234567890",1)-1)))&amp;"","")</f>
        <v/>
      </c>
    </row>
    <row r="1091" spans="1:14" ht="14.25">
      <c r="A1091" s="468"/>
      <c r="B1091" s="468"/>
      <c r="C1091" s="468"/>
      <c r="D1091" s="468"/>
      <c r="E1091" s="468"/>
      <c r="F1091" s="471"/>
      <c r="G1091" s="468"/>
      <c r="H1091" s="468"/>
      <c r="I1091" s="468"/>
      <c r="J1091" s="468"/>
      <c r="K1091" s="468"/>
      <c r="L1091" s="514"/>
      <c r="M1091" s="516"/>
      <c r="N1091" s="517" t="str">
        <f>IF(B1091="联邦快递",""&amp;(MID(F1091,1,MIN(FIND({0;1;2;3;4;5;6;7;8;9},F1091&amp;"1234567890",1)-1)))&amp;"","")</f>
        <v/>
      </c>
    </row>
    <row r="1092" spans="1:14" ht="14.25">
      <c r="A1092" s="468"/>
      <c r="B1092" s="468"/>
      <c r="C1092" s="468"/>
      <c r="D1092" s="468"/>
      <c r="E1092" s="468"/>
      <c r="F1092" s="471"/>
      <c r="G1092" s="468"/>
      <c r="H1092" s="468"/>
      <c r="I1092" s="468"/>
      <c r="J1092" s="468"/>
      <c r="K1092" s="468"/>
      <c r="L1092" s="514"/>
      <c r="M1092" s="516"/>
      <c r="N1092" s="517" t="str">
        <f>IF(B1092="联邦快递",""&amp;(MID(F1092,1,MIN(FIND({0;1;2;3;4;5;6;7;8;9},F1092&amp;"1234567890",1)-1)))&amp;"","")</f>
        <v/>
      </c>
    </row>
    <row r="1093" spans="1:14" ht="14.25">
      <c r="A1093" s="468"/>
      <c r="B1093" s="468"/>
      <c r="C1093" s="468"/>
      <c r="D1093" s="468"/>
      <c r="E1093" s="468"/>
      <c r="F1093" s="471"/>
      <c r="G1093" s="468"/>
      <c r="H1093" s="468"/>
      <c r="I1093" s="468"/>
      <c r="J1093" s="468"/>
      <c r="K1093" s="468"/>
      <c r="L1093" s="514"/>
      <c r="M1093" s="516"/>
      <c r="N1093" s="517" t="str">
        <f>IF(B1093="联邦快递",""&amp;(MID(F1093,1,MIN(FIND({0;1;2;3;4;5;6;7;8;9},F1093&amp;"1234567890",1)-1)))&amp;"","")</f>
        <v/>
      </c>
    </row>
    <row r="1094" spans="1:14" ht="14.25">
      <c r="A1094" s="468"/>
      <c r="B1094" s="468"/>
      <c r="C1094" s="468"/>
      <c r="D1094" s="468"/>
      <c r="E1094" s="468"/>
      <c r="F1094" s="471"/>
      <c r="G1094" s="468"/>
      <c r="H1094" s="468"/>
      <c r="I1094" s="468"/>
      <c r="J1094" s="468"/>
      <c r="K1094" s="468"/>
      <c r="L1094" s="514"/>
      <c r="M1094" s="516"/>
      <c r="N1094" s="517" t="str">
        <f>IF(B1094="联邦快递",""&amp;(MID(F1094,1,MIN(FIND({0;1;2;3;4;5;6;7;8;9},F1094&amp;"1234567890",1)-1)))&amp;"","")</f>
        <v/>
      </c>
    </row>
    <row r="1095" spans="1:14" ht="14.25">
      <c r="A1095" s="468"/>
      <c r="B1095" s="468"/>
      <c r="C1095" s="468"/>
      <c r="D1095" s="468"/>
      <c r="E1095" s="468"/>
      <c r="F1095" s="471"/>
      <c r="G1095" s="468"/>
      <c r="H1095" s="468"/>
      <c r="I1095" s="468"/>
      <c r="J1095" s="468"/>
      <c r="K1095" s="468"/>
      <c r="L1095" s="514"/>
      <c r="M1095" s="516"/>
      <c r="N1095" s="517" t="str">
        <f>IF(B1095="联邦快递",""&amp;(MID(F1095,1,MIN(FIND({0;1;2;3;4;5;6;7;8;9},F1095&amp;"1234567890",1)-1)))&amp;"","")</f>
        <v/>
      </c>
    </row>
    <row r="1096" spans="1:14" ht="14.25">
      <c r="A1096" s="468"/>
      <c r="B1096" s="468"/>
      <c r="C1096" s="468"/>
      <c r="D1096" s="468"/>
      <c r="E1096" s="468"/>
      <c r="F1096" s="471"/>
      <c r="G1096" s="468"/>
      <c r="H1096" s="468"/>
      <c r="I1096" s="468"/>
      <c r="J1096" s="468"/>
      <c r="K1096" s="468"/>
      <c r="L1096" s="514"/>
      <c r="M1096" s="516"/>
      <c r="N1096" s="517" t="str">
        <f>IF(B1096="联邦快递",""&amp;(MID(F1096,1,MIN(FIND({0;1;2;3;4;5;6;7;8;9},F1096&amp;"1234567890",1)-1)))&amp;"","")</f>
        <v/>
      </c>
    </row>
    <row r="1097" spans="1:14" ht="14.25">
      <c r="A1097" s="468"/>
      <c r="B1097" s="468"/>
      <c r="C1097" s="468"/>
      <c r="D1097" s="468"/>
      <c r="E1097" s="468"/>
      <c r="F1097" s="471"/>
      <c r="G1097" s="468"/>
      <c r="H1097" s="468"/>
      <c r="I1097" s="468"/>
      <c r="J1097" s="468"/>
      <c r="K1097" s="468"/>
      <c r="L1097" s="514"/>
      <c r="M1097" s="516"/>
      <c r="N1097" s="517" t="str">
        <f>IF(B1097="联邦快递",""&amp;(MID(F1097,1,MIN(FIND({0;1;2;3;4;5;6;7;8;9},F1097&amp;"1234567890",1)-1)))&amp;"","")</f>
        <v/>
      </c>
    </row>
    <row r="1098" spans="1:14" ht="14.25">
      <c r="A1098" s="468"/>
      <c r="B1098" s="468"/>
      <c r="C1098" s="468"/>
      <c r="D1098" s="468"/>
      <c r="E1098" s="468"/>
      <c r="F1098" s="471"/>
      <c r="G1098" s="468"/>
      <c r="H1098" s="468"/>
      <c r="I1098" s="468"/>
      <c r="J1098" s="468"/>
      <c r="K1098" s="468"/>
      <c r="L1098" s="514"/>
      <c r="M1098" s="516"/>
      <c r="N1098" s="517" t="str">
        <f>IF(B1098="联邦快递",""&amp;(MID(F1098,1,MIN(FIND({0;1;2;3;4;5;6;7;8;9},F1098&amp;"1234567890",1)-1)))&amp;"","")</f>
        <v/>
      </c>
    </row>
    <row r="1099" spans="1:14" ht="14.25">
      <c r="A1099" s="468"/>
      <c r="B1099" s="468"/>
      <c r="C1099" s="468"/>
      <c r="D1099" s="468"/>
      <c r="E1099" s="468"/>
      <c r="F1099" s="471"/>
      <c r="G1099" s="468"/>
      <c r="H1099" s="468"/>
      <c r="I1099" s="468"/>
      <c r="J1099" s="468"/>
      <c r="K1099" s="468"/>
      <c r="L1099" s="514"/>
      <c r="M1099" s="516"/>
      <c r="N1099" s="517" t="str">
        <f>IF(B1099="联邦快递",""&amp;(MID(F1099,1,MIN(FIND({0;1;2;3;4;5;6;7;8;9},F1099&amp;"1234567890",1)-1)))&amp;"","")</f>
        <v/>
      </c>
    </row>
    <row r="1100" spans="1:14" ht="14.25">
      <c r="A1100" s="468"/>
      <c r="B1100" s="468"/>
      <c r="C1100" s="468"/>
      <c r="D1100" s="468"/>
      <c r="E1100" s="468"/>
      <c r="F1100" s="471"/>
      <c r="G1100" s="468"/>
      <c r="H1100" s="468"/>
      <c r="I1100" s="468"/>
      <c r="J1100" s="468"/>
      <c r="K1100" s="468"/>
      <c r="L1100" s="514"/>
      <c r="M1100" s="516"/>
      <c r="N1100" s="517" t="str">
        <f>IF(B1100="联邦快递",""&amp;(MID(F1100,1,MIN(FIND({0;1;2;3;4;5;6;7;8;9},F1100&amp;"1234567890",1)-1)))&amp;"","")</f>
        <v/>
      </c>
    </row>
    <row r="1101" spans="1:14" ht="14.25">
      <c r="A1101" s="468"/>
      <c r="B1101" s="468"/>
      <c r="C1101" s="468"/>
      <c r="D1101" s="468"/>
      <c r="E1101" s="468"/>
      <c r="F1101" s="471"/>
      <c r="G1101" s="468"/>
      <c r="H1101" s="468"/>
      <c r="I1101" s="468"/>
      <c r="J1101" s="468"/>
      <c r="K1101" s="468"/>
      <c r="L1101" s="514"/>
      <c r="M1101" s="516"/>
      <c r="N1101" s="517" t="str">
        <f>IF(B1101="联邦快递",""&amp;(MID(F1101,1,MIN(FIND({0;1;2;3;4;5;6;7;8;9},F1101&amp;"1234567890",1)-1)))&amp;"","")</f>
        <v/>
      </c>
    </row>
    <row r="1102" spans="1:14" ht="14.25">
      <c r="A1102" s="468"/>
      <c r="B1102" s="468"/>
      <c r="C1102" s="468"/>
      <c r="D1102" s="468"/>
      <c r="E1102" s="468"/>
      <c r="F1102" s="471"/>
      <c r="G1102" s="468"/>
      <c r="H1102" s="468"/>
      <c r="I1102" s="468"/>
      <c r="J1102" s="468"/>
      <c r="K1102" s="468"/>
      <c r="L1102" s="514"/>
      <c r="M1102" s="516"/>
      <c r="N1102" s="517" t="str">
        <f>IF(B1102="联邦快递",""&amp;(MID(F1102,1,MIN(FIND({0;1;2;3;4;5;6;7;8;9},F1102&amp;"1234567890",1)-1)))&amp;"","")</f>
        <v/>
      </c>
    </row>
    <row r="1103" spans="1:14" ht="14.25">
      <c r="A1103" s="468"/>
      <c r="B1103" s="468"/>
      <c r="C1103" s="468"/>
      <c r="D1103" s="468"/>
      <c r="E1103" s="468"/>
      <c r="F1103" s="471"/>
      <c r="G1103" s="468"/>
      <c r="H1103" s="468"/>
      <c r="I1103" s="468"/>
      <c r="J1103" s="468"/>
      <c r="K1103" s="468"/>
      <c r="L1103" s="514"/>
      <c r="M1103" s="516"/>
      <c r="N1103" s="517" t="str">
        <f>IF(B1103="联邦快递",""&amp;(MID(F1103,1,MIN(FIND({0;1;2;3;4;5;6;7;8;9},F1103&amp;"1234567890",1)-1)))&amp;"","")</f>
        <v/>
      </c>
    </row>
    <row r="1104" spans="1:14" ht="14.25">
      <c r="A1104" s="468"/>
      <c r="B1104" s="468"/>
      <c r="C1104" s="468"/>
      <c r="D1104" s="468"/>
      <c r="E1104" s="468"/>
      <c r="F1104" s="471"/>
      <c r="G1104" s="468"/>
      <c r="H1104" s="468"/>
      <c r="I1104" s="468"/>
      <c r="J1104" s="468"/>
      <c r="K1104" s="468"/>
      <c r="L1104" s="514"/>
      <c r="M1104" s="516"/>
      <c r="N1104" s="517" t="str">
        <f>IF(B1104="联邦快递",""&amp;(MID(F1104,1,MIN(FIND({0;1;2;3;4;5;6;7;8;9},F1104&amp;"1234567890",1)-1)))&amp;"","")</f>
        <v/>
      </c>
    </row>
    <row r="1105" spans="1:14" ht="14.25">
      <c r="A1105" s="468"/>
      <c r="B1105" s="468"/>
      <c r="C1105" s="468"/>
      <c r="D1105" s="468"/>
      <c r="E1105" s="468"/>
      <c r="F1105" s="471"/>
      <c r="G1105" s="468"/>
      <c r="H1105" s="468"/>
      <c r="I1105" s="468"/>
      <c r="J1105" s="468"/>
      <c r="K1105" s="468"/>
      <c r="L1105" s="514"/>
      <c r="M1105" s="516"/>
      <c r="N1105" s="517" t="str">
        <f>IF(B1105="联邦快递",""&amp;(MID(F1105,1,MIN(FIND({0;1;2;3;4;5;6;7;8;9},F1105&amp;"1234567890",1)-1)))&amp;"","")</f>
        <v/>
      </c>
    </row>
    <row r="1106" spans="1:14" ht="14.25">
      <c r="A1106" s="468"/>
      <c r="B1106" s="468"/>
      <c r="C1106" s="468"/>
      <c r="D1106" s="468"/>
      <c r="E1106" s="468"/>
      <c r="F1106" s="471"/>
      <c r="G1106" s="468"/>
      <c r="H1106" s="468"/>
      <c r="I1106" s="468"/>
      <c r="J1106" s="468"/>
      <c r="K1106" s="468"/>
      <c r="L1106" s="514"/>
      <c r="M1106" s="516"/>
      <c r="N1106" s="517" t="str">
        <f>IF(B1106="联邦快递",""&amp;(MID(F1106,1,MIN(FIND({0;1;2;3;4;5;6;7;8;9},F1106&amp;"1234567890",1)-1)))&amp;"","")</f>
        <v/>
      </c>
    </row>
    <row r="1107" spans="1:14" ht="14.25">
      <c r="A1107" s="468"/>
      <c r="B1107" s="468"/>
      <c r="C1107" s="468"/>
      <c r="D1107" s="468"/>
      <c r="E1107" s="468"/>
      <c r="F1107" s="471"/>
      <c r="G1107" s="468"/>
      <c r="H1107" s="468"/>
      <c r="I1107" s="468"/>
      <c r="J1107" s="468"/>
      <c r="K1107" s="468"/>
      <c r="L1107" s="514"/>
      <c r="M1107" s="516"/>
      <c r="N1107" s="517" t="str">
        <f>IF(B1107="联邦快递",""&amp;(MID(F1107,1,MIN(FIND({0;1;2;3;4;5;6;7;8;9},F1107&amp;"1234567890",1)-1)))&amp;"","")</f>
        <v/>
      </c>
    </row>
    <row r="1108" spans="1:14" ht="14.25">
      <c r="A1108" s="468"/>
      <c r="B1108" s="468"/>
      <c r="C1108" s="468"/>
      <c r="D1108" s="468"/>
      <c r="E1108" s="468"/>
      <c r="F1108" s="471"/>
      <c r="G1108" s="468"/>
      <c r="H1108" s="468"/>
      <c r="I1108" s="468"/>
      <c r="J1108" s="468"/>
      <c r="K1108" s="468"/>
      <c r="L1108" s="514"/>
      <c r="M1108" s="516"/>
      <c r="N1108" s="517" t="str">
        <f>IF(B1108="联邦快递",""&amp;(MID(F1108,1,MIN(FIND({0;1;2;3;4;5;6;7;8;9},F1108&amp;"1234567890",1)-1)))&amp;"","")</f>
        <v/>
      </c>
    </row>
    <row r="1109" spans="1:14" ht="14.25">
      <c r="A1109" s="468"/>
      <c r="B1109" s="468"/>
      <c r="C1109" s="468"/>
      <c r="D1109" s="468"/>
      <c r="E1109" s="468"/>
      <c r="F1109" s="471"/>
      <c r="G1109" s="468"/>
      <c r="H1109" s="468"/>
      <c r="I1109" s="468"/>
      <c r="J1109" s="468"/>
      <c r="K1109" s="468"/>
      <c r="L1109" s="514"/>
      <c r="M1109" s="516"/>
      <c r="N1109" s="517" t="str">
        <f>IF(B1109="联邦快递",""&amp;(MID(F1109,1,MIN(FIND({0;1;2;3;4;5;6;7;8;9},F1109&amp;"1234567890",1)-1)))&amp;"","")</f>
        <v/>
      </c>
    </row>
    <row r="1110" spans="1:14" ht="14.25">
      <c r="A1110" s="468"/>
      <c r="B1110" s="468"/>
      <c r="C1110" s="468"/>
      <c r="D1110" s="468"/>
      <c r="E1110" s="468"/>
      <c r="F1110" s="471"/>
      <c r="G1110" s="468"/>
      <c r="H1110" s="468"/>
      <c r="I1110" s="468"/>
      <c r="J1110" s="468"/>
      <c r="K1110" s="468"/>
      <c r="L1110" s="514"/>
      <c r="M1110" s="516"/>
      <c r="N1110" s="517" t="str">
        <f>IF(B1110="联邦快递",""&amp;(MID(F1110,1,MIN(FIND({0;1;2;3;4;5;6;7;8;9},F1110&amp;"1234567890",1)-1)))&amp;"","")</f>
        <v/>
      </c>
    </row>
    <row r="1111" spans="1:14" ht="14.25">
      <c r="A1111" s="468"/>
      <c r="B1111" s="468"/>
      <c r="C1111" s="468"/>
      <c r="D1111" s="468"/>
      <c r="E1111" s="468"/>
      <c r="F1111" s="471"/>
      <c r="G1111" s="468"/>
      <c r="H1111" s="468"/>
      <c r="I1111" s="468"/>
      <c r="J1111" s="468"/>
      <c r="K1111" s="468"/>
      <c r="L1111" s="514"/>
      <c r="M1111" s="516"/>
      <c r="N1111" s="517" t="str">
        <f>IF(B1111="联邦快递",""&amp;(MID(F1111,1,MIN(FIND({0;1;2;3;4;5;6;7;8;9},F1111&amp;"1234567890",1)-1)))&amp;"","")</f>
        <v/>
      </c>
    </row>
    <row r="1112" spans="1:14" ht="14.25">
      <c r="A1112" s="468"/>
      <c r="B1112" s="468"/>
      <c r="C1112" s="468"/>
      <c r="D1112" s="468"/>
      <c r="E1112" s="468"/>
      <c r="F1112" s="471"/>
      <c r="G1112" s="468"/>
      <c r="H1112" s="468"/>
      <c r="I1112" s="468"/>
      <c r="J1112" s="468"/>
      <c r="K1112" s="468"/>
      <c r="L1112" s="514"/>
      <c r="M1112" s="516"/>
      <c r="N1112" s="517" t="str">
        <f>IF(B1112="联邦快递",""&amp;(MID(F1112,1,MIN(FIND({0;1;2;3;4;5;6;7;8;9},F1112&amp;"1234567890",1)-1)))&amp;"","")</f>
        <v/>
      </c>
    </row>
    <row r="1113" spans="1:14" ht="14.25">
      <c r="A1113" s="468"/>
      <c r="B1113" s="468"/>
      <c r="C1113" s="468"/>
      <c r="D1113" s="468"/>
      <c r="E1113" s="468"/>
      <c r="F1113" s="471"/>
      <c r="G1113" s="468"/>
      <c r="H1113" s="468"/>
      <c r="I1113" s="468"/>
      <c r="J1113" s="468"/>
      <c r="K1113" s="468"/>
      <c r="L1113" s="514"/>
      <c r="M1113" s="516"/>
      <c r="N1113" s="517" t="str">
        <f>IF(B1113="联邦快递",""&amp;(MID(F1113,1,MIN(FIND({0;1;2;3;4;5;6;7;8;9},F1113&amp;"1234567890",1)-1)))&amp;"","")</f>
        <v/>
      </c>
    </row>
    <row r="1114" spans="1:14" ht="14.25">
      <c r="A1114" s="468"/>
      <c r="B1114" s="468"/>
      <c r="C1114" s="468"/>
      <c r="D1114" s="468"/>
      <c r="E1114" s="468"/>
      <c r="F1114" s="471"/>
      <c r="G1114" s="468"/>
      <c r="H1114" s="468"/>
      <c r="I1114" s="468"/>
      <c r="J1114" s="468"/>
      <c r="K1114" s="468"/>
      <c r="L1114" s="514"/>
      <c r="M1114" s="516"/>
      <c r="N1114" s="517" t="str">
        <f>IF(B1114="联邦快递",""&amp;(MID(F1114,1,MIN(FIND({0;1;2;3;4;5;6;7;8;9},F1114&amp;"1234567890",1)-1)))&amp;"","")</f>
        <v/>
      </c>
    </row>
    <row r="1115" spans="1:14" ht="14.25">
      <c r="A1115" s="468"/>
      <c r="B1115" s="468"/>
      <c r="C1115" s="468"/>
      <c r="D1115" s="468"/>
      <c r="E1115" s="468"/>
      <c r="F1115" s="471"/>
      <c r="G1115" s="468"/>
      <c r="H1115" s="468"/>
      <c r="I1115" s="468"/>
      <c r="J1115" s="468"/>
      <c r="K1115" s="468"/>
      <c r="L1115" s="514"/>
      <c r="M1115" s="516"/>
      <c r="N1115" s="517" t="str">
        <f>IF(B1115="联邦快递",""&amp;(MID(F1115,1,MIN(FIND({0;1;2;3;4;5;6;7;8;9},F1115&amp;"1234567890",1)-1)))&amp;"","")</f>
        <v/>
      </c>
    </row>
    <row r="1116" spans="1:14" ht="14.25">
      <c r="A1116" s="468"/>
      <c r="B1116" s="468"/>
      <c r="C1116" s="468"/>
      <c r="D1116" s="468"/>
      <c r="E1116" s="468"/>
      <c r="F1116" s="471"/>
      <c r="G1116" s="468"/>
      <c r="H1116" s="468"/>
      <c r="I1116" s="468"/>
      <c r="J1116" s="468"/>
      <c r="K1116" s="468"/>
      <c r="L1116" s="514"/>
      <c r="M1116" s="516"/>
      <c r="N1116" s="517" t="str">
        <f>IF(B1116="联邦快递",""&amp;(MID(F1116,1,MIN(FIND({0;1;2;3;4;5;6;7;8;9},F1116&amp;"1234567890",1)-1)))&amp;"","")</f>
        <v/>
      </c>
    </row>
    <row r="1117" spans="1:14" ht="14.25">
      <c r="A1117" s="468"/>
      <c r="B1117" s="468"/>
      <c r="C1117" s="468"/>
      <c r="D1117" s="468"/>
      <c r="E1117" s="468"/>
      <c r="F1117" s="471"/>
      <c r="G1117" s="468"/>
      <c r="H1117" s="468"/>
      <c r="I1117" s="468"/>
      <c r="J1117" s="468"/>
      <c r="K1117" s="468"/>
      <c r="L1117" s="514"/>
      <c r="M1117" s="516"/>
      <c r="N1117" s="517" t="str">
        <f>IF(B1117="联邦快递",""&amp;(MID(F1117,1,MIN(FIND({0;1;2;3;4;5;6;7;8;9},F1117&amp;"1234567890",1)-1)))&amp;"","")</f>
        <v/>
      </c>
    </row>
    <row r="1118" spans="1:14" ht="14.25">
      <c r="A1118" s="468"/>
      <c r="B1118" s="468"/>
      <c r="C1118" s="468"/>
      <c r="D1118" s="468"/>
      <c r="E1118" s="468"/>
      <c r="F1118" s="471"/>
      <c r="G1118" s="468"/>
      <c r="H1118" s="468"/>
      <c r="I1118" s="468"/>
      <c r="J1118" s="468"/>
      <c r="K1118" s="468"/>
      <c r="L1118" s="514"/>
      <c r="M1118" s="516"/>
      <c r="N1118" s="517" t="str">
        <f>IF(B1118="联邦快递",""&amp;(MID(F1118,1,MIN(FIND({0;1;2;3;4;5;6;7;8;9},F1118&amp;"1234567890",1)-1)))&amp;"","")</f>
        <v/>
      </c>
    </row>
    <row r="1119" spans="1:14" ht="14.25">
      <c r="A1119" s="468"/>
      <c r="B1119" s="468"/>
      <c r="C1119" s="468"/>
      <c r="D1119" s="468"/>
      <c r="E1119" s="468"/>
      <c r="F1119" s="471"/>
      <c r="G1119" s="468"/>
      <c r="H1119" s="468"/>
      <c r="I1119" s="468"/>
      <c r="J1119" s="468"/>
      <c r="K1119" s="468"/>
      <c r="L1119" s="514"/>
      <c r="M1119" s="516"/>
      <c r="N1119" s="517" t="str">
        <f>IF(B1119="联邦快递",""&amp;(MID(F1119,1,MIN(FIND({0;1;2;3;4;5;6;7;8;9},F1119&amp;"1234567890",1)-1)))&amp;"","")</f>
        <v/>
      </c>
    </row>
    <row r="1120" spans="1:14" ht="14.25">
      <c r="A1120" s="468"/>
      <c r="B1120" s="468"/>
      <c r="C1120" s="468"/>
      <c r="D1120" s="468"/>
      <c r="E1120" s="468"/>
      <c r="F1120" s="471"/>
      <c r="G1120" s="468"/>
      <c r="H1120" s="468"/>
      <c r="I1120" s="468"/>
      <c r="J1120" s="468"/>
      <c r="K1120" s="468"/>
      <c r="L1120" s="514"/>
      <c r="M1120" s="516"/>
      <c r="N1120" s="517" t="str">
        <f>IF(B1120="联邦快递",""&amp;(MID(F1120,1,MIN(FIND({0;1;2;3;4;5;6;7;8;9},F1120&amp;"1234567890",1)-1)))&amp;"","")</f>
        <v/>
      </c>
    </row>
    <row r="1121" spans="1:14" ht="14.25">
      <c r="A1121" s="468"/>
      <c r="B1121" s="468"/>
      <c r="C1121" s="468"/>
      <c r="D1121" s="468"/>
      <c r="E1121" s="468"/>
      <c r="F1121" s="471"/>
      <c r="G1121" s="468"/>
      <c r="H1121" s="468"/>
      <c r="I1121" s="468"/>
      <c r="J1121" s="468"/>
      <c r="K1121" s="468"/>
      <c r="L1121" s="514"/>
      <c r="M1121" s="516"/>
      <c r="N1121" s="517" t="str">
        <f>IF(B1121="联邦快递",""&amp;(MID(F1121,1,MIN(FIND({0;1;2;3;4;5;6;7;8;9},F1121&amp;"1234567890",1)-1)))&amp;"","")</f>
        <v/>
      </c>
    </row>
    <row r="1122" spans="1:14" ht="14.25">
      <c r="A1122" s="468"/>
      <c r="B1122" s="468"/>
      <c r="C1122" s="468"/>
      <c r="D1122" s="468"/>
      <c r="E1122" s="468"/>
      <c r="F1122" s="471"/>
      <c r="G1122" s="468"/>
      <c r="H1122" s="468"/>
      <c r="I1122" s="468"/>
      <c r="J1122" s="468"/>
      <c r="K1122" s="468"/>
      <c r="L1122" s="514"/>
      <c r="M1122" s="516"/>
      <c r="N1122" s="517" t="str">
        <f>IF(B1122="联邦快递",""&amp;(MID(F1122,1,MIN(FIND({0;1;2;3;4;5;6;7;8;9},F1122&amp;"1234567890",1)-1)))&amp;"","")</f>
        <v/>
      </c>
    </row>
    <row r="1123" spans="1:14" ht="14.25">
      <c r="A1123" s="468"/>
      <c r="B1123" s="468"/>
      <c r="C1123" s="468"/>
      <c r="D1123" s="468"/>
      <c r="E1123" s="468"/>
      <c r="F1123" s="471"/>
      <c r="G1123" s="468"/>
      <c r="H1123" s="468"/>
      <c r="I1123" s="468"/>
      <c r="J1123" s="468"/>
      <c r="K1123" s="468"/>
      <c r="L1123" s="514"/>
      <c r="M1123" s="516"/>
      <c r="N1123" s="517" t="str">
        <f>IF(B1123="联邦快递",""&amp;(MID(F1123,1,MIN(FIND({0;1;2;3;4;5;6;7;8;9},F1123&amp;"1234567890",1)-1)))&amp;"","")</f>
        <v/>
      </c>
    </row>
    <row r="1124" spans="1:14" ht="14.25">
      <c r="A1124" s="468"/>
      <c r="B1124" s="468"/>
      <c r="C1124" s="468"/>
      <c r="D1124" s="468"/>
      <c r="E1124" s="468"/>
      <c r="F1124" s="471"/>
      <c r="G1124" s="468"/>
      <c r="H1124" s="468"/>
      <c r="I1124" s="468"/>
      <c r="J1124" s="468"/>
      <c r="K1124" s="468"/>
      <c r="L1124" s="514"/>
      <c r="M1124" s="516"/>
      <c r="N1124" s="517" t="str">
        <f>IF(B1124="联邦快递",""&amp;(MID(F1124,1,MIN(FIND({0;1;2;3;4;5;6;7;8;9},F1124&amp;"1234567890",1)-1)))&amp;"","")</f>
        <v/>
      </c>
    </row>
    <row r="1125" spans="1:14" ht="14.25">
      <c r="A1125" s="468"/>
      <c r="B1125" s="468"/>
      <c r="C1125" s="468"/>
      <c r="D1125" s="468"/>
      <c r="E1125" s="468"/>
      <c r="F1125" s="471"/>
      <c r="G1125" s="468"/>
      <c r="H1125" s="468"/>
      <c r="I1125" s="468"/>
      <c r="J1125" s="468"/>
      <c r="K1125" s="468"/>
      <c r="L1125" s="514"/>
      <c r="M1125" s="516"/>
      <c r="N1125" s="517" t="str">
        <f>IF(B1125="联邦快递",""&amp;(MID(F1125,1,MIN(FIND({0;1;2;3;4;5;6;7;8;9},F1125&amp;"1234567890",1)-1)))&amp;"","")</f>
        <v/>
      </c>
    </row>
    <row r="1126" spans="1:14" ht="14.25">
      <c r="A1126" s="468"/>
      <c r="B1126" s="468"/>
      <c r="C1126" s="468"/>
      <c r="D1126" s="468"/>
      <c r="E1126" s="468"/>
      <c r="F1126" s="471"/>
      <c r="G1126" s="468"/>
      <c r="H1126" s="468"/>
      <c r="I1126" s="468"/>
      <c r="J1126" s="468"/>
      <c r="K1126" s="468"/>
      <c r="L1126" s="514"/>
      <c r="M1126" s="516"/>
      <c r="N1126" s="517" t="str">
        <f>IF(B1126="联邦快递",""&amp;(MID(F1126,1,MIN(FIND({0;1;2;3;4;5;6;7;8;9},F1126&amp;"1234567890",1)-1)))&amp;"","")</f>
        <v/>
      </c>
    </row>
    <row r="1127" spans="1:14" ht="14.25">
      <c r="A1127" s="468"/>
      <c r="B1127" s="468"/>
      <c r="C1127" s="468"/>
      <c r="D1127" s="468"/>
      <c r="E1127" s="468"/>
      <c r="F1127" s="471"/>
      <c r="G1127" s="468"/>
      <c r="H1127" s="468"/>
      <c r="I1127" s="468"/>
      <c r="J1127" s="468"/>
      <c r="K1127" s="468"/>
      <c r="L1127" s="514"/>
      <c r="M1127" s="516"/>
      <c r="N1127" s="517" t="str">
        <f>IF(B1127="联邦快递",""&amp;(MID(F1127,1,MIN(FIND({0;1;2;3;4;5;6;7;8;9},F1127&amp;"1234567890",1)-1)))&amp;"","")</f>
        <v/>
      </c>
    </row>
    <row r="1128" spans="1:14" ht="14.25">
      <c r="A1128" s="468"/>
      <c r="B1128" s="468"/>
      <c r="C1128" s="468"/>
      <c r="D1128" s="468"/>
      <c r="E1128" s="468"/>
      <c r="F1128" s="471"/>
      <c r="G1128" s="468"/>
      <c r="H1128" s="468"/>
      <c r="I1128" s="468"/>
      <c r="J1128" s="468"/>
      <c r="K1128" s="468"/>
      <c r="L1128" s="514"/>
      <c r="M1128" s="516"/>
      <c r="N1128" s="517" t="str">
        <f>IF(B1128="联邦快递",""&amp;(MID(F1128,1,MIN(FIND({0;1;2;3;4;5;6;7;8;9},F1128&amp;"1234567890",1)-1)))&amp;"","")</f>
        <v/>
      </c>
    </row>
    <row r="1129" spans="1:14" ht="14.25">
      <c r="A1129" s="468"/>
      <c r="B1129" s="468"/>
      <c r="C1129" s="468"/>
      <c r="D1129" s="468"/>
      <c r="E1129" s="468"/>
      <c r="F1129" s="471"/>
      <c r="G1129" s="468"/>
      <c r="H1129" s="468"/>
      <c r="I1129" s="468"/>
      <c r="J1129" s="468"/>
      <c r="K1129" s="468"/>
      <c r="L1129" s="514"/>
      <c r="M1129" s="516"/>
      <c r="N1129" s="517" t="str">
        <f>IF(B1129="联邦快递",""&amp;(MID(F1129,1,MIN(FIND({0;1;2;3;4;5;6;7;8;9},F1129&amp;"1234567890",1)-1)))&amp;"","")</f>
        <v/>
      </c>
    </row>
    <row r="1130" spans="1:14" ht="14.25">
      <c r="A1130" s="468"/>
      <c r="B1130" s="468"/>
      <c r="C1130" s="468"/>
      <c r="D1130" s="468"/>
      <c r="E1130" s="468"/>
      <c r="F1130" s="471"/>
      <c r="G1130" s="468"/>
      <c r="H1130" s="468"/>
      <c r="I1130" s="468"/>
      <c r="J1130" s="468"/>
      <c r="K1130" s="468"/>
      <c r="L1130" s="514"/>
      <c r="M1130" s="516"/>
      <c r="N1130" s="517" t="str">
        <f>IF(B1130="联邦快递",""&amp;(MID(F1130,1,MIN(FIND({0;1;2;3;4;5;6;7;8;9},F1130&amp;"1234567890",1)-1)))&amp;"","")</f>
        <v/>
      </c>
    </row>
    <row r="1131" spans="1:14" ht="14.25">
      <c r="A1131" s="468"/>
      <c r="B1131" s="468"/>
      <c r="C1131" s="468"/>
      <c r="D1131" s="468"/>
      <c r="E1131" s="468"/>
      <c r="F1131" s="471"/>
      <c r="G1131" s="468"/>
      <c r="H1131" s="468"/>
      <c r="I1131" s="468"/>
      <c r="J1131" s="468"/>
      <c r="K1131" s="468"/>
      <c r="L1131" s="514"/>
      <c r="M1131" s="516"/>
      <c r="N1131" s="517" t="str">
        <f>IF(B1131="联邦快递",""&amp;(MID(F1131,1,MIN(FIND({0;1;2;3;4;5;6;7;8;9},F1131&amp;"1234567890",1)-1)))&amp;"","")</f>
        <v/>
      </c>
    </row>
    <row r="1132" spans="1:14" ht="14.25">
      <c r="A1132" s="468"/>
      <c r="B1132" s="468"/>
      <c r="C1132" s="468"/>
      <c r="D1132" s="468"/>
      <c r="E1132" s="468"/>
      <c r="F1132" s="471"/>
      <c r="G1132" s="468"/>
      <c r="H1132" s="468"/>
      <c r="I1132" s="468"/>
      <c r="J1132" s="468"/>
      <c r="K1132" s="468"/>
      <c r="L1132" s="514"/>
      <c r="M1132" s="516"/>
      <c r="N1132" s="517" t="str">
        <f>IF(B1132="联邦快递",""&amp;(MID(F1132,1,MIN(FIND({0;1;2;3;4;5;6;7;8;9},F1132&amp;"1234567890",1)-1)))&amp;"","")</f>
        <v/>
      </c>
    </row>
    <row r="1133" spans="1:14" ht="14.25">
      <c r="A1133" s="468"/>
      <c r="B1133" s="468"/>
      <c r="C1133" s="468"/>
      <c r="D1133" s="468"/>
      <c r="E1133" s="468"/>
      <c r="F1133" s="471"/>
      <c r="G1133" s="468"/>
      <c r="H1133" s="468"/>
      <c r="I1133" s="468"/>
      <c r="J1133" s="468"/>
      <c r="K1133" s="468"/>
      <c r="L1133" s="514"/>
      <c r="M1133" s="516"/>
      <c r="N1133" s="517" t="str">
        <f>IF(B1133="联邦快递",""&amp;(MID(F1133,1,MIN(FIND({0;1;2;3;4;5;6;7;8;9},F1133&amp;"1234567890",1)-1)))&amp;"","")</f>
        <v/>
      </c>
    </row>
    <row r="1134" spans="1:14" ht="14.25">
      <c r="A1134" s="468"/>
      <c r="B1134" s="468"/>
      <c r="C1134" s="468"/>
      <c r="D1134" s="468"/>
      <c r="E1134" s="468"/>
      <c r="F1134" s="471"/>
      <c r="G1134" s="468"/>
      <c r="H1134" s="468"/>
      <c r="I1134" s="468"/>
      <c r="J1134" s="468"/>
      <c r="K1134" s="468"/>
      <c r="L1134" s="514"/>
      <c r="M1134" s="516"/>
      <c r="N1134" s="517" t="str">
        <f>IF(B1134="联邦快递",""&amp;(MID(F1134,1,MIN(FIND({0;1;2;3;4;5;6;7;8;9},F1134&amp;"1234567890",1)-1)))&amp;"","")</f>
        <v/>
      </c>
    </row>
    <row r="1135" spans="1:14" ht="14.25">
      <c r="A1135" s="468"/>
      <c r="B1135" s="468"/>
      <c r="C1135" s="468"/>
      <c r="D1135" s="468"/>
      <c r="E1135" s="468"/>
      <c r="F1135" s="471"/>
      <c r="G1135" s="468"/>
      <c r="H1135" s="468"/>
      <c r="I1135" s="468"/>
      <c r="J1135" s="468"/>
      <c r="K1135" s="468"/>
      <c r="L1135" s="514"/>
      <c r="M1135" s="516"/>
      <c r="N1135" s="517" t="str">
        <f>IF(B1135="联邦快递",""&amp;(MID(F1135,1,MIN(FIND({0;1;2;3;4;5;6;7;8;9},F1135&amp;"1234567890",1)-1)))&amp;"","")</f>
        <v/>
      </c>
    </row>
    <row r="1136" spans="1:14" ht="14.25">
      <c r="A1136" s="468"/>
      <c r="B1136" s="468"/>
      <c r="C1136" s="468"/>
      <c r="D1136" s="468"/>
      <c r="E1136" s="468"/>
      <c r="F1136" s="471"/>
      <c r="G1136" s="468"/>
      <c r="H1136" s="468"/>
      <c r="I1136" s="468"/>
      <c r="J1136" s="468"/>
      <c r="K1136" s="468"/>
      <c r="L1136" s="514"/>
      <c r="M1136" s="516"/>
      <c r="N1136" s="517" t="str">
        <f>IF(B1136="联邦快递",""&amp;(MID(F1136,1,MIN(FIND({0;1;2;3;4;5;6;7;8;9},F1136&amp;"1234567890",1)-1)))&amp;"","")</f>
        <v/>
      </c>
    </row>
    <row r="1137" spans="1:14" ht="14.25">
      <c r="A1137" s="468"/>
      <c r="B1137" s="468"/>
      <c r="C1137" s="468"/>
      <c r="D1137" s="468"/>
      <c r="E1137" s="468"/>
      <c r="F1137" s="471"/>
      <c r="G1137" s="468"/>
      <c r="H1137" s="468"/>
      <c r="I1137" s="468"/>
      <c r="J1137" s="468"/>
      <c r="K1137" s="468"/>
      <c r="L1137" s="514"/>
      <c r="M1137" s="516"/>
      <c r="N1137" s="517" t="str">
        <f>IF(B1137="联邦快递",""&amp;(MID(F1137,1,MIN(FIND({0;1;2;3;4;5;6;7;8;9},F1137&amp;"1234567890",1)-1)))&amp;"","")</f>
        <v/>
      </c>
    </row>
    <row r="1138" spans="1:14" ht="14.25">
      <c r="A1138" s="468"/>
      <c r="B1138" s="468"/>
      <c r="C1138" s="468"/>
      <c r="D1138" s="468"/>
      <c r="E1138" s="468"/>
      <c r="F1138" s="471"/>
      <c r="G1138" s="468"/>
      <c r="H1138" s="468"/>
      <c r="I1138" s="468"/>
      <c r="J1138" s="468"/>
      <c r="K1138" s="468"/>
      <c r="L1138" s="514"/>
      <c r="M1138" s="516"/>
      <c r="N1138" s="517" t="str">
        <f>IF(B1138="联邦快递",""&amp;(MID(F1138,1,MIN(FIND({0;1;2;3;4;5;6;7;8;9},F1138&amp;"1234567890",1)-1)))&amp;"","")</f>
        <v/>
      </c>
    </row>
    <row r="1139" spans="1:14" ht="14.25">
      <c r="A1139" s="468"/>
      <c r="B1139" s="468"/>
      <c r="C1139" s="468"/>
      <c r="D1139" s="468"/>
      <c r="E1139" s="468"/>
      <c r="F1139" s="471"/>
      <c r="G1139" s="468"/>
      <c r="H1139" s="468"/>
      <c r="I1139" s="468"/>
      <c r="J1139" s="468"/>
      <c r="K1139" s="468"/>
      <c r="L1139" s="514"/>
      <c r="M1139" s="516"/>
      <c r="N1139" s="517" t="str">
        <f>IF(B1139="联邦快递",""&amp;(MID(F1139,1,MIN(FIND({0;1;2;3;4;5;6;7;8;9},F1139&amp;"1234567890",1)-1)))&amp;"","")</f>
        <v/>
      </c>
    </row>
    <row r="1140" spans="1:14" ht="14.25">
      <c r="A1140" s="468"/>
      <c r="B1140" s="468"/>
      <c r="C1140" s="468"/>
      <c r="D1140" s="468"/>
      <c r="E1140" s="468"/>
      <c r="F1140" s="471"/>
      <c r="G1140" s="468"/>
      <c r="H1140" s="468"/>
      <c r="I1140" s="468"/>
      <c r="J1140" s="468"/>
      <c r="K1140" s="468"/>
      <c r="L1140" s="514"/>
      <c r="M1140" s="516"/>
      <c r="N1140" s="517" t="str">
        <f>IF(B1140="联邦快递",""&amp;(MID(F1140,1,MIN(FIND({0;1;2;3;4;5;6;7;8;9},F1140&amp;"1234567890",1)-1)))&amp;"","")</f>
        <v/>
      </c>
    </row>
    <row r="1141" spans="1:14" ht="14.25">
      <c r="A1141" s="468"/>
      <c r="B1141" s="468"/>
      <c r="C1141" s="468"/>
      <c r="D1141" s="468"/>
      <c r="E1141" s="468"/>
      <c r="F1141" s="471"/>
      <c r="G1141" s="468"/>
      <c r="H1141" s="468"/>
      <c r="I1141" s="468"/>
      <c r="J1141" s="468"/>
      <c r="K1141" s="468"/>
      <c r="L1141" s="514"/>
      <c r="M1141" s="516"/>
      <c r="N1141" s="517" t="str">
        <f>IF(B1141="联邦快递",""&amp;(MID(F1141,1,MIN(FIND({0;1;2;3;4;5;6;7;8;9},F1141&amp;"1234567890",1)-1)))&amp;"","")</f>
        <v/>
      </c>
    </row>
    <row r="1142" spans="1:14" ht="14.25">
      <c r="A1142" s="468"/>
      <c r="B1142" s="468"/>
      <c r="C1142" s="468"/>
      <c r="D1142" s="468"/>
      <c r="E1142" s="468"/>
      <c r="F1142" s="471"/>
      <c r="G1142" s="468"/>
      <c r="H1142" s="468"/>
      <c r="I1142" s="468"/>
      <c r="J1142" s="468"/>
      <c r="K1142" s="468"/>
      <c r="L1142" s="514"/>
      <c r="M1142" s="516"/>
      <c r="N1142" s="517" t="str">
        <f>IF(B1142="联邦快递",""&amp;(MID(F1142,1,MIN(FIND({0;1;2;3;4;5;6;7;8;9},F1142&amp;"1234567890",1)-1)))&amp;"","")</f>
        <v/>
      </c>
    </row>
    <row r="1143" spans="1:14" ht="14.25">
      <c r="A1143" s="468"/>
      <c r="B1143" s="468"/>
      <c r="C1143" s="468"/>
      <c r="D1143" s="468"/>
      <c r="E1143" s="468"/>
      <c r="F1143" s="471"/>
      <c r="G1143" s="468"/>
      <c r="H1143" s="468"/>
      <c r="I1143" s="468"/>
      <c r="J1143" s="468"/>
      <c r="K1143" s="468"/>
      <c r="L1143" s="514"/>
      <c r="M1143" s="516"/>
      <c r="N1143" s="517" t="str">
        <f>IF(B1143="联邦快递",""&amp;(MID(F1143,1,MIN(FIND({0;1;2;3;4;5;6;7;8;9},F1143&amp;"1234567890",1)-1)))&amp;"","")</f>
        <v/>
      </c>
    </row>
    <row r="1144" spans="1:14" ht="14.25">
      <c r="A1144" s="468"/>
      <c r="B1144" s="468"/>
      <c r="C1144" s="468"/>
      <c r="D1144" s="468"/>
      <c r="E1144" s="468"/>
      <c r="F1144" s="471"/>
      <c r="G1144" s="468"/>
      <c r="H1144" s="468"/>
      <c r="I1144" s="468"/>
      <c r="J1144" s="468"/>
      <c r="K1144" s="468"/>
      <c r="L1144" s="514"/>
      <c r="M1144" s="516"/>
      <c r="N1144" s="517" t="str">
        <f>IF(B1144="联邦快递",""&amp;(MID(F1144,1,MIN(FIND({0;1;2;3;4;5;6;7;8;9},F1144&amp;"1234567890",1)-1)))&amp;"","")</f>
        <v/>
      </c>
    </row>
    <row r="1145" spans="1:14" ht="14.25">
      <c r="A1145" s="468"/>
      <c r="B1145" s="468"/>
      <c r="C1145" s="468"/>
      <c r="D1145" s="468"/>
      <c r="E1145" s="468"/>
      <c r="F1145" s="471"/>
      <c r="G1145" s="468"/>
      <c r="H1145" s="468"/>
      <c r="I1145" s="468"/>
      <c r="J1145" s="468"/>
      <c r="K1145" s="468"/>
      <c r="L1145" s="514"/>
      <c r="M1145" s="516"/>
      <c r="N1145" s="517" t="str">
        <f>IF(B1145="联邦快递",""&amp;(MID(F1145,1,MIN(FIND({0;1;2;3;4;5;6;7;8;9},F1145&amp;"1234567890",1)-1)))&amp;"","")</f>
        <v/>
      </c>
    </row>
    <row r="1146" spans="1:14" ht="14.25">
      <c r="A1146" s="468"/>
      <c r="B1146" s="468"/>
      <c r="C1146" s="468"/>
      <c r="D1146" s="468"/>
      <c r="E1146" s="468"/>
      <c r="F1146" s="471"/>
      <c r="G1146" s="468"/>
      <c r="H1146" s="468"/>
      <c r="I1146" s="468"/>
      <c r="J1146" s="468"/>
      <c r="K1146" s="468"/>
      <c r="L1146" s="514"/>
      <c r="M1146" s="516"/>
      <c r="N1146" s="517" t="str">
        <f>IF(B1146="联邦快递",""&amp;(MID(F1146,1,MIN(FIND({0;1;2;3;4;5;6;7;8;9},F1146&amp;"1234567890",1)-1)))&amp;"","")</f>
        <v/>
      </c>
    </row>
    <row r="1147" spans="1:14" ht="14.25">
      <c r="A1147" s="468"/>
      <c r="B1147" s="468"/>
      <c r="C1147" s="468"/>
      <c r="D1147" s="468"/>
      <c r="E1147" s="468"/>
      <c r="F1147" s="471"/>
      <c r="G1147" s="468"/>
      <c r="H1147" s="468"/>
      <c r="I1147" s="468"/>
      <c r="J1147" s="468"/>
      <c r="K1147" s="468"/>
      <c r="L1147" s="514"/>
      <c r="M1147" s="516"/>
      <c r="N1147" s="517" t="str">
        <f>IF(B1147="联邦快递",""&amp;(MID(F1147,1,MIN(FIND({0;1;2;3;4;5;6;7;8;9},F1147&amp;"1234567890",1)-1)))&amp;"","")</f>
        <v/>
      </c>
    </row>
    <row r="1148" spans="1:14" ht="14.25">
      <c r="A1148" s="468"/>
      <c r="B1148" s="468"/>
      <c r="C1148" s="468"/>
      <c r="D1148" s="468"/>
      <c r="E1148" s="468"/>
      <c r="F1148" s="471"/>
      <c r="G1148" s="468"/>
      <c r="H1148" s="468"/>
      <c r="I1148" s="468"/>
      <c r="J1148" s="468"/>
      <c r="K1148" s="468"/>
      <c r="L1148" s="514"/>
      <c r="M1148" s="516"/>
      <c r="N1148" s="517" t="str">
        <f>IF(B1148="联邦快递",""&amp;(MID(F1148,1,MIN(FIND({0;1;2;3;4;5;6;7;8;9},F1148&amp;"1234567890",1)-1)))&amp;"","")</f>
        <v/>
      </c>
    </row>
    <row r="1149" spans="1:14" ht="14.25">
      <c r="A1149" s="468"/>
      <c r="B1149" s="468"/>
      <c r="C1149" s="468"/>
      <c r="D1149" s="468"/>
      <c r="E1149" s="468"/>
      <c r="F1149" s="471"/>
      <c r="G1149" s="468"/>
      <c r="H1149" s="468"/>
      <c r="I1149" s="468"/>
      <c r="J1149" s="468"/>
      <c r="K1149" s="468"/>
      <c r="L1149" s="514"/>
      <c r="M1149" s="516"/>
      <c r="N1149" s="517" t="str">
        <f>IF(B1149="联邦快递",""&amp;(MID(F1149,1,MIN(FIND({0;1;2;3;4;5;6;7;8;9},F1149&amp;"1234567890",1)-1)))&amp;"","")</f>
        <v/>
      </c>
    </row>
    <row r="1150" spans="1:14" ht="14.25">
      <c r="A1150" s="468"/>
      <c r="B1150" s="468"/>
      <c r="C1150" s="468"/>
      <c r="D1150" s="468"/>
      <c r="E1150" s="468"/>
      <c r="F1150" s="471"/>
      <c r="G1150" s="468"/>
      <c r="H1150" s="468"/>
      <c r="I1150" s="468"/>
      <c r="J1150" s="468"/>
      <c r="K1150" s="468"/>
      <c r="L1150" s="514"/>
      <c r="M1150" s="516"/>
      <c r="N1150" s="517" t="str">
        <f>IF(B1150="联邦快递",""&amp;(MID(F1150,1,MIN(FIND({0;1;2;3;4;5;6;7;8;9},F1150&amp;"1234567890",1)-1)))&amp;"","")</f>
        <v/>
      </c>
    </row>
    <row r="1151" spans="1:14" ht="14.25">
      <c r="A1151" s="468"/>
      <c r="B1151" s="468"/>
      <c r="C1151" s="468"/>
      <c r="D1151" s="468"/>
      <c r="E1151" s="468"/>
      <c r="F1151" s="471"/>
      <c r="G1151" s="468"/>
      <c r="H1151" s="468"/>
      <c r="I1151" s="468"/>
      <c r="J1151" s="468"/>
      <c r="K1151" s="468"/>
      <c r="L1151" s="514"/>
      <c r="M1151" s="516"/>
      <c r="N1151" s="517" t="str">
        <f>IF(B1151="联邦快递",""&amp;(MID(F1151,1,MIN(FIND({0;1;2;3;4;5;6;7;8;9},F1151&amp;"1234567890",1)-1)))&amp;"","")</f>
        <v/>
      </c>
    </row>
    <row r="1152" spans="1:14" ht="14.25">
      <c r="A1152" s="468"/>
      <c r="B1152" s="468"/>
      <c r="C1152" s="468"/>
      <c r="D1152" s="468"/>
      <c r="E1152" s="468"/>
      <c r="F1152" s="471"/>
      <c r="G1152" s="468"/>
      <c r="H1152" s="468"/>
      <c r="I1152" s="468"/>
      <c r="J1152" s="468"/>
      <c r="K1152" s="468"/>
      <c r="L1152" s="514"/>
      <c r="M1152" s="516"/>
      <c r="N1152" s="517" t="str">
        <f>IF(B1152="联邦快递",""&amp;(MID(F1152,1,MIN(FIND({0;1;2;3;4;5;6;7;8;9},F1152&amp;"1234567890",1)-1)))&amp;"","")</f>
        <v/>
      </c>
    </row>
    <row r="1153" spans="1:14" ht="14.25">
      <c r="A1153" s="468"/>
      <c r="B1153" s="468"/>
      <c r="C1153" s="468"/>
      <c r="D1153" s="468"/>
      <c r="E1153" s="468"/>
      <c r="F1153" s="471"/>
      <c r="G1153" s="468"/>
      <c r="H1153" s="468"/>
      <c r="I1153" s="468"/>
      <c r="J1153" s="468"/>
      <c r="K1153" s="468"/>
      <c r="L1153" s="514"/>
      <c r="M1153" s="516"/>
      <c r="N1153" s="517" t="str">
        <f>IF(B1153="联邦快递",""&amp;(MID(F1153,1,MIN(FIND({0;1;2;3;4;5;6;7;8;9},F1153&amp;"1234567890",1)-1)))&amp;"","")</f>
        <v/>
      </c>
    </row>
    <row r="1154" spans="1:14" ht="14.25">
      <c r="A1154" s="468"/>
      <c r="B1154" s="468"/>
      <c r="C1154" s="468"/>
      <c r="D1154" s="468"/>
      <c r="E1154" s="468"/>
      <c r="F1154" s="471"/>
      <c r="G1154" s="468"/>
      <c r="H1154" s="468"/>
      <c r="I1154" s="468"/>
      <c r="J1154" s="468"/>
      <c r="K1154" s="468"/>
      <c r="L1154" s="514"/>
      <c r="M1154" s="516"/>
      <c r="N1154" s="517" t="str">
        <f>IF(B1154="联邦快递",""&amp;(MID(F1154,1,MIN(FIND({0;1;2;3;4;5;6;7;8;9},F1154&amp;"1234567890",1)-1)))&amp;"","")</f>
        <v/>
      </c>
    </row>
    <row r="1155" spans="1:14" ht="14.25">
      <c r="A1155" s="468"/>
      <c r="B1155" s="468"/>
      <c r="C1155" s="468"/>
      <c r="D1155" s="468"/>
      <c r="E1155" s="468"/>
      <c r="F1155" s="471"/>
      <c r="G1155" s="468"/>
      <c r="H1155" s="468"/>
      <c r="I1155" s="468"/>
      <c r="J1155" s="468"/>
      <c r="K1155" s="468"/>
      <c r="L1155" s="514"/>
      <c r="M1155" s="516"/>
      <c r="N1155" s="517" t="str">
        <f>IF(B1155="联邦快递",""&amp;(MID(F1155,1,MIN(FIND({0;1;2;3;4;5;6;7;8;9},F1155&amp;"1234567890",1)-1)))&amp;"","")</f>
        <v/>
      </c>
    </row>
    <row r="1156" spans="1:14" ht="14.25">
      <c r="A1156" s="468"/>
      <c r="B1156" s="468"/>
      <c r="C1156" s="468"/>
      <c r="D1156" s="468"/>
      <c r="E1156" s="468"/>
      <c r="F1156" s="471"/>
      <c r="G1156" s="468"/>
      <c r="H1156" s="468"/>
      <c r="I1156" s="468"/>
      <c r="J1156" s="468"/>
      <c r="K1156" s="468"/>
      <c r="L1156" s="514"/>
      <c r="M1156" s="516"/>
      <c r="N1156" s="517" t="str">
        <f>IF(B1156="联邦快递",""&amp;(MID(F1156,1,MIN(FIND({0;1;2;3;4;5;6;7;8;9},F1156&amp;"1234567890",1)-1)))&amp;"","")</f>
        <v/>
      </c>
    </row>
    <row r="1157" spans="1:14" ht="14.25">
      <c r="A1157" s="468"/>
      <c r="B1157" s="468"/>
      <c r="C1157" s="468"/>
      <c r="D1157" s="468"/>
      <c r="E1157" s="468"/>
      <c r="F1157" s="471"/>
      <c r="G1157" s="468"/>
      <c r="H1157" s="468"/>
      <c r="I1157" s="468"/>
      <c r="J1157" s="468"/>
      <c r="K1157" s="468"/>
      <c r="L1157" s="514"/>
      <c r="M1157" s="516"/>
      <c r="N1157" s="517" t="str">
        <f>IF(B1157="联邦快递",""&amp;(MID(F1157,1,MIN(FIND({0;1;2;3;4;5;6;7;8;9},F1157&amp;"1234567890",1)-1)))&amp;"","")</f>
        <v/>
      </c>
    </row>
    <row r="1158" spans="1:14" ht="14.25">
      <c r="A1158" s="468"/>
      <c r="B1158" s="468"/>
      <c r="C1158" s="468"/>
      <c r="D1158" s="468"/>
      <c r="E1158" s="468"/>
      <c r="F1158" s="471"/>
      <c r="G1158" s="468"/>
      <c r="H1158" s="468"/>
      <c r="I1158" s="468"/>
      <c r="J1158" s="468"/>
      <c r="K1158" s="468"/>
      <c r="L1158" s="514"/>
      <c r="M1158" s="516"/>
      <c r="N1158" s="517" t="str">
        <f>IF(B1158="联邦快递",""&amp;(MID(F1158,1,MIN(FIND({0;1;2;3;4;5;6;7;8;9},F1158&amp;"1234567890",1)-1)))&amp;"","")</f>
        <v/>
      </c>
    </row>
    <row r="1159" spans="1:14" ht="14.25">
      <c r="A1159" s="468"/>
      <c r="B1159" s="468"/>
      <c r="C1159" s="468"/>
      <c r="D1159" s="468"/>
      <c r="E1159" s="468"/>
      <c r="F1159" s="471"/>
      <c r="G1159" s="468"/>
      <c r="H1159" s="468"/>
      <c r="I1159" s="468"/>
      <c r="J1159" s="468"/>
      <c r="K1159" s="468"/>
      <c r="L1159" s="514"/>
      <c r="M1159" s="516"/>
      <c r="N1159" s="517" t="str">
        <f>IF(B1159="联邦快递",""&amp;(MID(F1159,1,MIN(FIND({0;1;2;3;4;5;6;7;8;9},F1159&amp;"1234567890",1)-1)))&amp;"","")</f>
        <v/>
      </c>
    </row>
    <row r="1160" spans="1:14" ht="14.25">
      <c r="A1160" s="468"/>
      <c r="B1160" s="468"/>
      <c r="C1160" s="468"/>
      <c r="D1160" s="468"/>
      <c r="E1160" s="468"/>
      <c r="F1160" s="471"/>
      <c r="G1160" s="468"/>
      <c r="H1160" s="468"/>
      <c r="I1160" s="468"/>
      <c r="J1160" s="468"/>
      <c r="K1160" s="468"/>
      <c r="L1160" s="514"/>
      <c r="M1160" s="516"/>
      <c r="N1160" s="517" t="str">
        <f>IF(B1160="联邦快递",""&amp;(MID(F1160,1,MIN(FIND({0;1;2;3;4;5;6;7;8;9},F1160&amp;"1234567890",1)-1)))&amp;"","")</f>
        <v/>
      </c>
    </row>
    <row r="1161" spans="1:14" ht="14.25">
      <c r="A1161" s="468"/>
      <c r="B1161" s="468"/>
      <c r="C1161" s="468"/>
      <c r="D1161" s="468"/>
      <c r="E1161" s="468"/>
      <c r="F1161" s="471"/>
      <c r="G1161" s="468"/>
      <c r="H1161" s="468"/>
      <c r="I1161" s="468"/>
      <c r="J1161" s="468"/>
      <c r="K1161" s="468"/>
      <c r="L1161" s="514"/>
      <c r="M1161" s="516"/>
      <c r="N1161" s="517" t="str">
        <f>IF(B1161="联邦快递",""&amp;(MID(F1161,1,MIN(FIND({0;1;2;3;4;5;6;7;8;9},F1161&amp;"1234567890",1)-1)))&amp;"","")</f>
        <v/>
      </c>
    </row>
    <row r="1162" spans="1:14" ht="14.25">
      <c r="A1162" s="468"/>
      <c r="B1162" s="468"/>
      <c r="C1162" s="468"/>
      <c r="D1162" s="468"/>
      <c r="E1162" s="468"/>
      <c r="F1162" s="471"/>
      <c r="G1162" s="468"/>
      <c r="H1162" s="468"/>
      <c r="I1162" s="468"/>
      <c r="J1162" s="468"/>
      <c r="K1162" s="468"/>
      <c r="L1162" s="514"/>
      <c r="M1162" s="516"/>
      <c r="N1162" s="517" t="str">
        <f>IF(B1162="联邦快递",""&amp;(MID(F1162,1,MIN(FIND({0;1;2;3;4;5;6;7;8;9},F1162&amp;"1234567890",1)-1)))&amp;"","")</f>
        <v/>
      </c>
    </row>
    <row r="1163" spans="1:14" ht="14.25">
      <c r="A1163" s="468"/>
      <c r="B1163" s="468"/>
      <c r="C1163" s="468"/>
      <c r="D1163" s="468"/>
      <c r="E1163" s="468"/>
      <c r="F1163" s="471"/>
      <c r="G1163" s="468"/>
      <c r="H1163" s="468"/>
      <c r="I1163" s="468"/>
      <c r="J1163" s="468"/>
      <c r="K1163" s="468"/>
      <c r="L1163" s="514"/>
      <c r="M1163" s="516"/>
      <c r="N1163" s="517" t="str">
        <f>IF(B1163="联邦快递",""&amp;(MID(F1163,1,MIN(FIND({0;1;2;3;4;5;6;7;8;9},F1163&amp;"1234567890",1)-1)))&amp;"","")</f>
        <v/>
      </c>
    </row>
    <row r="1164" spans="1:14" ht="14.25">
      <c r="A1164" s="468"/>
      <c r="B1164" s="468"/>
      <c r="C1164" s="468"/>
      <c r="D1164" s="468"/>
      <c r="E1164" s="468"/>
      <c r="F1164" s="471"/>
      <c r="G1164" s="468"/>
      <c r="H1164" s="468"/>
      <c r="I1164" s="468"/>
      <c r="J1164" s="468"/>
      <c r="K1164" s="468"/>
      <c r="L1164" s="514"/>
      <c r="M1164" s="516"/>
      <c r="N1164" s="517" t="str">
        <f>IF(B1164="联邦快递",""&amp;(MID(F1164,1,MIN(FIND({0;1;2;3;4;5;6;7;8;9},F1164&amp;"1234567890",1)-1)))&amp;"","")</f>
        <v/>
      </c>
    </row>
    <row r="1165" spans="1:14" ht="14.25">
      <c r="A1165" s="468"/>
      <c r="B1165" s="468"/>
      <c r="C1165" s="468"/>
      <c r="D1165" s="468"/>
      <c r="E1165" s="468"/>
      <c r="F1165" s="471"/>
      <c r="G1165" s="468"/>
      <c r="H1165" s="468"/>
      <c r="I1165" s="468"/>
      <c r="J1165" s="468"/>
      <c r="K1165" s="468"/>
      <c r="L1165" s="514"/>
      <c r="M1165" s="516"/>
      <c r="N1165" s="517" t="str">
        <f>IF(B1165="联邦快递",""&amp;(MID(F1165,1,MIN(FIND({0;1;2;3;4;5;6;7;8;9},F1165&amp;"1234567890",1)-1)))&amp;"","")</f>
        <v/>
      </c>
    </row>
    <row r="1166" spans="1:14" ht="14.25">
      <c r="A1166" s="468"/>
      <c r="B1166" s="468"/>
      <c r="C1166" s="468"/>
      <c r="D1166" s="468"/>
      <c r="E1166" s="468"/>
      <c r="F1166" s="471"/>
      <c r="G1166" s="468"/>
      <c r="H1166" s="468"/>
      <c r="I1166" s="468"/>
      <c r="J1166" s="468"/>
      <c r="K1166" s="468"/>
      <c r="L1166" s="514"/>
      <c r="M1166" s="516"/>
      <c r="N1166" s="517" t="str">
        <f>IF(B1166="联邦快递",""&amp;(MID(F1166,1,MIN(FIND({0;1;2;3;4;5;6;7;8;9},F1166&amp;"1234567890",1)-1)))&amp;"","")</f>
        <v/>
      </c>
    </row>
    <row r="1167" spans="1:14" ht="14.25">
      <c r="A1167" s="468"/>
      <c r="B1167" s="468"/>
      <c r="C1167" s="468"/>
      <c r="D1167" s="468"/>
      <c r="E1167" s="468"/>
      <c r="F1167" s="471"/>
      <c r="G1167" s="468"/>
      <c r="H1167" s="468"/>
      <c r="I1167" s="468"/>
      <c r="J1167" s="468"/>
      <c r="K1167" s="468"/>
      <c r="L1167" s="514"/>
      <c r="M1167" s="516"/>
      <c r="N1167" s="517" t="str">
        <f>IF(B1167="联邦快递",""&amp;(MID(F1167,1,MIN(FIND({0;1;2;3;4;5;6;7;8;9},F1167&amp;"1234567890",1)-1)))&amp;"","")</f>
        <v/>
      </c>
    </row>
    <row r="1168" spans="1:14" ht="14.25">
      <c r="A1168" s="468"/>
      <c r="B1168" s="468"/>
      <c r="C1168" s="468"/>
      <c r="D1168" s="468"/>
      <c r="E1168" s="468"/>
      <c r="F1168" s="471"/>
      <c r="G1168" s="468"/>
      <c r="H1168" s="468"/>
      <c r="I1168" s="468"/>
      <c r="J1168" s="468"/>
      <c r="K1168" s="468"/>
      <c r="L1168" s="514"/>
      <c r="M1168" s="516"/>
      <c r="N1168" s="517" t="str">
        <f>IF(B1168="联邦快递",""&amp;(MID(F1168,1,MIN(FIND({0;1;2;3;4;5;6;7;8;9},F1168&amp;"1234567890",1)-1)))&amp;"","")</f>
        <v/>
      </c>
    </row>
    <row r="1169" spans="1:14" ht="14.25">
      <c r="A1169" s="468"/>
      <c r="B1169" s="468"/>
      <c r="C1169" s="468"/>
      <c r="D1169" s="468"/>
      <c r="E1169" s="468"/>
      <c r="F1169" s="471"/>
      <c r="G1169" s="468"/>
      <c r="H1169" s="468"/>
      <c r="I1169" s="468"/>
      <c r="J1169" s="468"/>
      <c r="K1169" s="468"/>
      <c r="L1169" s="514"/>
      <c r="M1169" s="516"/>
      <c r="N1169" s="517" t="str">
        <f>IF(B1169="联邦快递",""&amp;(MID(F1169,1,MIN(FIND({0;1;2;3;4;5;6;7;8;9},F1169&amp;"1234567890",1)-1)))&amp;"","")</f>
        <v/>
      </c>
    </row>
    <row r="1170" spans="1:14" ht="14.25">
      <c r="A1170" s="468"/>
      <c r="B1170" s="468"/>
      <c r="C1170" s="468"/>
      <c r="D1170" s="468"/>
      <c r="E1170" s="468"/>
      <c r="F1170" s="471"/>
      <c r="G1170" s="468"/>
      <c r="H1170" s="468"/>
      <c r="I1170" s="468"/>
      <c r="J1170" s="468"/>
      <c r="K1170" s="468"/>
      <c r="L1170" s="514"/>
      <c r="M1170" s="516"/>
      <c r="N1170" s="517" t="str">
        <f>IF(B1170="联邦快递",""&amp;(MID(F1170,1,MIN(FIND({0;1;2;3;4;5;6;7;8;9},F1170&amp;"1234567890",1)-1)))&amp;"","")</f>
        <v/>
      </c>
    </row>
    <row r="1171" spans="1:14" ht="14.25">
      <c r="A1171" s="468"/>
      <c r="B1171" s="468"/>
      <c r="C1171" s="468"/>
      <c r="D1171" s="468"/>
      <c r="E1171" s="468"/>
      <c r="F1171" s="471"/>
      <c r="G1171" s="468"/>
      <c r="H1171" s="468"/>
      <c r="I1171" s="468"/>
      <c r="J1171" s="468"/>
      <c r="K1171" s="468"/>
      <c r="L1171" s="514"/>
      <c r="M1171" s="516"/>
      <c r="N1171" s="517" t="str">
        <f>IF(B1171="联邦快递",""&amp;(MID(F1171,1,MIN(FIND({0;1;2;3;4;5;6;7;8;9},F1171&amp;"1234567890",1)-1)))&amp;"","")</f>
        <v/>
      </c>
    </row>
    <row r="1172" spans="1:14" ht="14.25">
      <c r="A1172" s="468"/>
      <c r="B1172" s="468"/>
      <c r="C1172" s="468"/>
      <c r="D1172" s="468"/>
      <c r="E1172" s="468"/>
      <c r="F1172" s="471"/>
      <c r="G1172" s="468"/>
      <c r="H1172" s="468"/>
      <c r="I1172" s="468"/>
      <c r="J1172" s="468"/>
      <c r="K1172" s="468"/>
      <c r="L1172" s="514"/>
      <c r="M1172" s="516"/>
      <c r="N1172" s="517" t="str">
        <f>IF(B1172="联邦快递",""&amp;(MID(F1172,1,MIN(FIND({0;1;2;3;4;5;6;7;8;9},F1172&amp;"1234567890",1)-1)))&amp;"","")</f>
        <v/>
      </c>
    </row>
    <row r="1173" spans="1:14" ht="14.25">
      <c r="A1173" s="468"/>
      <c r="B1173" s="468"/>
      <c r="C1173" s="468"/>
      <c r="D1173" s="468"/>
      <c r="E1173" s="468"/>
      <c r="F1173" s="471"/>
      <c r="G1173" s="468"/>
      <c r="H1173" s="468"/>
      <c r="I1173" s="468"/>
      <c r="J1173" s="468"/>
      <c r="K1173" s="468"/>
      <c r="L1173" s="514"/>
      <c r="M1173" s="516"/>
      <c r="N1173" s="517" t="str">
        <f>IF(B1173="联邦快递",""&amp;(MID(F1173,1,MIN(FIND({0;1;2;3;4;5;6;7;8;9},F1173&amp;"1234567890",1)-1)))&amp;"","")</f>
        <v/>
      </c>
    </row>
    <row r="1174" spans="1:14" ht="14.25">
      <c r="A1174" s="468"/>
      <c r="B1174" s="468"/>
      <c r="C1174" s="468"/>
      <c r="D1174" s="468"/>
      <c r="E1174" s="468"/>
      <c r="F1174" s="471"/>
      <c r="G1174" s="468"/>
      <c r="H1174" s="468"/>
      <c r="I1174" s="468"/>
      <c r="J1174" s="468"/>
      <c r="K1174" s="468"/>
      <c r="L1174" s="514"/>
      <c r="M1174" s="516"/>
      <c r="N1174" s="517" t="str">
        <f>IF(B1174="联邦快递",""&amp;(MID(F1174,1,MIN(FIND({0;1;2;3;4;5;6;7;8;9},F1174&amp;"1234567890",1)-1)))&amp;"","")</f>
        <v/>
      </c>
    </row>
    <row r="1175" spans="1:14" ht="14.25">
      <c r="A1175" s="468"/>
      <c r="B1175" s="468"/>
      <c r="C1175" s="468"/>
      <c r="D1175" s="468"/>
      <c r="E1175" s="468"/>
      <c r="F1175" s="471"/>
      <c r="G1175" s="468"/>
      <c r="H1175" s="468"/>
      <c r="I1175" s="468"/>
      <c r="J1175" s="468"/>
      <c r="K1175" s="468"/>
      <c r="L1175" s="514"/>
      <c r="M1175" s="516"/>
      <c r="N1175" s="517" t="str">
        <f>IF(B1175="联邦快递",""&amp;(MID(F1175,1,MIN(FIND({0;1;2;3;4;5;6;7;8;9},F1175&amp;"1234567890",1)-1)))&amp;"","")</f>
        <v/>
      </c>
    </row>
    <row r="1176" spans="1:14" ht="14.25">
      <c r="A1176" s="468"/>
      <c r="B1176" s="468"/>
      <c r="C1176" s="468"/>
      <c r="D1176" s="468"/>
      <c r="E1176" s="468"/>
      <c r="F1176" s="471"/>
      <c r="G1176" s="468"/>
      <c r="H1176" s="468"/>
      <c r="I1176" s="468"/>
      <c r="J1176" s="468"/>
      <c r="K1176" s="468"/>
      <c r="L1176" s="514"/>
      <c r="M1176" s="516"/>
      <c r="N1176" s="517" t="str">
        <f>IF(B1176="联邦快递",""&amp;(MID(F1176,1,MIN(FIND({0;1;2;3;4;5;6;7;8;9},F1176&amp;"1234567890",1)-1)))&amp;"","")</f>
        <v/>
      </c>
    </row>
    <row r="1177" spans="1:14" ht="14.25">
      <c r="A1177" s="468"/>
      <c r="B1177" s="468"/>
      <c r="C1177" s="468"/>
      <c r="D1177" s="468"/>
      <c r="E1177" s="468"/>
      <c r="F1177" s="471"/>
      <c r="G1177" s="468"/>
      <c r="H1177" s="468"/>
      <c r="I1177" s="468"/>
      <c r="J1177" s="468"/>
      <c r="K1177" s="468"/>
      <c r="L1177" s="514"/>
      <c r="M1177" s="516"/>
      <c r="N1177" s="517" t="str">
        <f>IF(B1177="联邦快递",""&amp;(MID(F1177,1,MIN(FIND({0;1;2;3;4;5;6;7;8;9},F1177&amp;"1234567890",1)-1)))&amp;"","")</f>
        <v/>
      </c>
    </row>
    <row r="1178" spans="1:14" ht="14.25">
      <c r="A1178" s="468"/>
      <c r="B1178" s="468"/>
      <c r="C1178" s="468"/>
      <c r="D1178" s="468"/>
      <c r="E1178" s="468"/>
      <c r="F1178" s="471"/>
      <c r="G1178" s="468"/>
      <c r="H1178" s="468"/>
      <c r="I1178" s="468"/>
      <c r="J1178" s="468"/>
      <c r="K1178" s="468"/>
      <c r="L1178" s="514"/>
      <c r="M1178" s="516"/>
      <c r="N1178" s="517" t="str">
        <f>IF(B1178="联邦快递",""&amp;(MID(F1178,1,MIN(FIND({0;1;2;3;4;5;6;7;8;9},F1178&amp;"1234567890",1)-1)))&amp;"","")</f>
        <v/>
      </c>
    </row>
    <row r="1179" spans="1:14" ht="14.25">
      <c r="A1179" s="468"/>
      <c r="B1179" s="468"/>
      <c r="C1179" s="468"/>
      <c r="D1179" s="468"/>
      <c r="E1179" s="468"/>
      <c r="F1179" s="471"/>
      <c r="G1179" s="468"/>
      <c r="H1179" s="468"/>
      <c r="I1179" s="468"/>
      <c r="J1179" s="468"/>
      <c r="K1179" s="468"/>
      <c r="L1179" s="514"/>
      <c r="M1179" s="516"/>
      <c r="N1179" s="517" t="str">
        <f>IF(B1179="联邦快递",""&amp;(MID(F1179,1,MIN(FIND({0;1;2;3;4;5;6;7;8;9},F1179&amp;"1234567890",1)-1)))&amp;"","")</f>
        <v/>
      </c>
    </row>
    <row r="1180" spans="1:14" ht="14.25">
      <c r="A1180" s="468"/>
      <c r="B1180" s="468"/>
      <c r="C1180" s="468"/>
      <c r="D1180" s="468"/>
      <c r="E1180" s="468"/>
      <c r="F1180" s="471"/>
      <c r="G1180" s="468"/>
      <c r="H1180" s="468"/>
      <c r="I1180" s="468"/>
      <c r="J1180" s="468"/>
      <c r="K1180" s="468"/>
      <c r="L1180" s="514"/>
      <c r="M1180" s="516"/>
      <c r="N1180" s="517" t="str">
        <f>IF(B1180="联邦快递",""&amp;(MID(F1180,1,MIN(FIND({0;1;2;3;4;5;6;7;8;9},F1180&amp;"1234567890",1)-1)))&amp;"","")</f>
        <v/>
      </c>
    </row>
    <row r="1181" spans="1:14" ht="14.25">
      <c r="A1181" s="468"/>
      <c r="B1181" s="468"/>
      <c r="C1181" s="468"/>
      <c r="D1181" s="468"/>
      <c r="E1181" s="468"/>
      <c r="F1181" s="471"/>
      <c r="G1181" s="468"/>
      <c r="H1181" s="468"/>
      <c r="I1181" s="468"/>
      <c r="J1181" s="468"/>
      <c r="K1181" s="468"/>
      <c r="L1181" s="514"/>
      <c r="M1181" s="516"/>
      <c r="N1181" s="517" t="str">
        <f>IF(B1181="联邦快递",""&amp;(MID(F1181,1,MIN(FIND({0;1;2;3;4;5;6;7;8;9},F1181&amp;"1234567890",1)-1)))&amp;"","")</f>
        <v/>
      </c>
    </row>
    <row r="1182" spans="1:14" ht="14.25">
      <c r="A1182" s="468"/>
      <c r="B1182" s="468"/>
      <c r="C1182" s="468"/>
      <c r="D1182" s="468"/>
      <c r="E1182" s="468"/>
      <c r="F1182" s="471"/>
      <c r="G1182" s="468"/>
      <c r="H1182" s="468"/>
      <c r="I1182" s="468"/>
      <c r="J1182" s="468"/>
      <c r="K1182" s="468"/>
      <c r="L1182" s="514"/>
      <c r="M1182" s="516"/>
      <c r="N1182" s="517" t="str">
        <f>IF(B1182="联邦快递",""&amp;(MID(F1182,1,MIN(FIND({0;1;2;3;4;5;6;7;8;9},F1182&amp;"1234567890",1)-1)))&amp;"","")</f>
        <v/>
      </c>
    </row>
    <row r="1183" spans="1:14" ht="14.25">
      <c r="A1183" s="468"/>
      <c r="B1183" s="468"/>
      <c r="C1183" s="468"/>
      <c r="D1183" s="468"/>
      <c r="E1183" s="468"/>
      <c r="F1183" s="471"/>
      <c r="G1183" s="468"/>
      <c r="H1183" s="468"/>
      <c r="I1183" s="468"/>
      <c r="J1183" s="468"/>
      <c r="K1183" s="468"/>
      <c r="L1183" s="514"/>
      <c r="M1183" s="516"/>
      <c r="N1183" s="517" t="str">
        <f>IF(B1183="联邦快递",""&amp;(MID(F1183,1,MIN(FIND({0;1;2;3;4;5;6;7;8;9},F1183&amp;"1234567890",1)-1)))&amp;"","")</f>
        <v/>
      </c>
    </row>
    <row r="1184" spans="1:14" ht="14.25">
      <c r="A1184" s="468"/>
      <c r="B1184" s="468"/>
      <c r="C1184" s="468"/>
      <c r="D1184" s="468"/>
      <c r="E1184" s="468"/>
      <c r="F1184" s="471"/>
      <c r="G1184" s="468"/>
      <c r="H1184" s="468"/>
      <c r="I1184" s="468"/>
      <c r="J1184" s="468"/>
      <c r="K1184" s="468"/>
      <c r="L1184" s="514"/>
      <c r="M1184" s="516"/>
      <c r="N1184" s="517" t="str">
        <f>IF(B1184="联邦快递",""&amp;(MID(F1184,1,MIN(FIND({0;1;2;3;4;5;6;7;8;9},F1184&amp;"1234567890",1)-1)))&amp;"","")</f>
        <v/>
      </c>
    </row>
    <row r="1185" spans="1:14" ht="14.25">
      <c r="A1185" s="468"/>
      <c r="B1185" s="468"/>
      <c r="C1185" s="468"/>
      <c r="D1185" s="468"/>
      <c r="E1185" s="468"/>
      <c r="F1185" s="471"/>
      <c r="G1185" s="468"/>
      <c r="H1185" s="468"/>
      <c r="I1185" s="468"/>
      <c r="J1185" s="468"/>
      <c r="K1185" s="468"/>
      <c r="L1185" s="514"/>
      <c r="M1185" s="516"/>
      <c r="N1185" s="517" t="str">
        <f>IF(B1185="联邦快递",""&amp;(MID(F1185,1,MIN(FIND({0;1;2;3;4;5;6;7;8;9},F1185&amp;"1234567890",1)-1)))&amp;"","")</f>
        <v/>
      </c>
    </row>
    <row r="1186" spans="1:14" ht="14.25">
      <c r="A1186" s="468"/>
      <c r="B1186" s="468"/>
      <c r="C1186" s="468"/>
      <c r="D1186" s="468"/>
      <c r="E1186" s="468"/>
      <c r="F1186" s="471"/>
      <c r="G1186" s="468"/>
      <c r="H1186" s="468"/>
      <c r="I1186" s="468"/>
      <c r="J1186" s="468"/>
      <c r="K1186" s="468"/>
      <c r="L1186" s="514"/>
      <c r="M1186" s="516"/>
      <c r="N1186" s="517" t="str">
        <f>IF(B1186="联邦快递",""&amp;(MID(F1186,1,MIN(FIND({0;1;2;3;4;5;6;7;8;9},F1186&amp;"1234567890",1)-1)))&amp;"","")</f>
        <v/>
      </c>
    </row>
    <row r="1187" spans="1:14" ht="14.25">
      <c r="A1187" s="468"/>
      <c r="B1187" s="468"/>
      <c r="C1187" s="468"/>
      <c r="D1187" s="468"/>
      <c r="E1187" s="468"/>
      <c r="F1187" s="471"/>
      <c r="G1187" s="468"/>
      <c r="H1187" s="468"/>
      <c r="I1187" s="468"/>
      <c r="J1187" s="468"/>
      <c r="K1187" s="468"/>
      <c r="L1187" s="514"/>
      <c r="M1187" s="516"/>
      <c r="N1187" s="517" t="str">
        <f>IF(B1187="联邦快递",""&amp;(MID(F1187,1,MIN(FIND({0;1;2;3;4;5;6;7;8;9},F1187&amp;"1234567890",1)-1)))&amp;"","")</f>
        <v/>
      </c>
    </row>
    <row r="1188" spans="1:14" ht="14.25">
      <c r="A1188" s="468"/>
      <c r="B1188" s="468"/>
      <c r="C1188" s="468"/>
      <c r="D1188" s="468"/>
      <c r="E1188" s="468"/>
      <c r="F1188" s="471"/>
      <c r="G1188" s="468"/>
      <c r="H1188" s="468"/>
      <c r="I1188" s="468"/>
      <c r="J1188" s="468"/>
      <c r="K1188" s="468"/>
      <c r="L1188" s="514"/>
      <c r="M1188" s="516"/>
      <c r="N1188" s="517" t="str">
        <f>IF(B1188="联邦快递",""&amp;(MID(F1188,1,MIN(FIND({0;1;2;3;4;5;6;7;8;9},F1188&amp;"1234567890",1)-1)))&amp;"","")</f>
        <v/>
      </c>
    </row>
    <row r="1189" spans="1:14" ht="14.25">
      <c r="A1189" s="468"/>
      <c r="B1189" s="468"/>
      <c r="C1189" s="468"/>
      <c r="D1189" s="468"/>
      <c r="E1189" s="468"/>
      <c r="F1189" s="471"/>
      <c r="G1189" s="468"/>
      <c r="H1189" s="468"/>
      <c r="I1189" s="468"/>
      <c r="J1189" s="468"/>
      <c r="K1189" s="468"/>
      <c r="L1189" s="514"/>
      <c r="M1189" s="516"/>
      <c r="N1189" s="517" t="str">
        <f>IF(B1189="联邦快递",""&amp;(MID(F1189,1,MIN(FIND({0;1;2;3;4;5;6;7;8;9},F1189&amp;"1234567890",1)-1)))&amp;"","")</f>
        <v/>
      </c>
    </row>
    <row r="1190" spans="1:14" ht="14.25">
      <c r="A1190" s="468"/>
      <c r="B1190" s="468"/>
      <c r="C1190" s="468"/>
      <c r="D1190" s="468"/>
      <c r="E1190" s="468"/>
      <c r="F1190" s="471"/>
      <c r="G1190" s="468"/>
      <c r="H1190" s="468"/>
      <c r="I1190" s="468"/>
      <c r="J1190" s="468"/>
      <c r="K1190" s="468"/>
      <c r="L1190" s="514"/>
      <c r="M1190" s="516"/>
      <c r="N1190" s="517" t="str">
        <f>IF(B1190="联邦快递",""&amp;(MID(F1190,1,MIN(FIND({0;1;2;3;4;5;6;7;8;9},F1190&amp;"1234567890",1)-1)))&amp;"","")</f>
        <v/>
      </c>
    </row>
    <row r="1191" spans="1:14" ht="14.25">
      <c r="A1191" s="468"/>
      <c r="B1191" s="468"/>
      <c r="C1191" s="468"/>
      <c r="D1191" s="468"/>
      <c r="E1191" s="468"/>
      <c r="F1191" s="471"/>
      <c r="G1191" s="468"/>
      <c r="H1191" s="468"/>
      <c r="I1191" s="468"/>
      <c r="J1191" s="468"/>
      <c r="K1191" s="468"/>
      <c r="L1191" s="514"/>
      <c r="M1191" s="516"/>
      <c r="N1191" s="517" t="str">
        <f>IF(B1191="联邦快递",""&amp;(MID(F1191,1,MIN(FIND({0;1;2;3;4;5;6;7;8;9},F1191&amp;"1234567890",1)-1)))&amp;"","")</f>
        <v/>
      </c>
    </row>
    <row r="1192" spans="1:14" ht="14.25">
      <c r="A1192" s="468"/>
      <c r="B1192" s="468"/>
      <c r="C1192" s="468"/>
      <c r="D1192" s="468"/>
      <c r="E1192" s="468"/>
      <c r="F1192" s="471"/>
      <c r="G1192" s="468"/>
      <c r="H1192" s="468"/>
      <c r="I1192" s="468"/>
      <c r="J1192" s="468"/>
      <c r="K1192" s="468"/>
      <c r="L1192" s="514"/>
      <c r="M1192" s="516"/>
      <c r="N1192" s="517" t="str">
        <f>IF(B1192="联邦快递",""&amp;(MID(F1192,1,MIN(FIND({0;1;2;3;4;5;6;7;8;9},F1192&amp;"1234567890",1)-1)))&amp;"","")</f>
        <v/>
      </c>
    </row>
    <row r="1193" spans="1:14" ht="14.25">
      <c r="A1193" s="468"/>
      <c r="B1193" s="468"/>
      <c r="C1193" s="468"/>
      <c r="D1193" s="468"/>
      <c r="E1193" s="468"/>
      <c r="F1193" s="471"/>
      <c r="G1193" s="468"/>
      <c r="H1193" s="468"/>
      <c r="I1193" s="468"/>
      <c r="J1193" s="468"/>
      <c r="K1193" s="468"/>
      <c r="L1193" s="514"/>
      <c r="M1193" s="516"/>
      <c r="N1193" s="517" t="str">
        <f>IF(B1193="联邦快递",""&amp;(MID(F1193,1,MIN(FIND({0;1;2;3;4;5;6;7;8;9},F1193&amp;"1234567890",1)-1)))&amp;"","")</f>
        <v/>
      </c>
    </row>
    <row r="1194" spans="1:14" ht="14.25">
      <c r="A1194" s="468"/>
      <c r="B1194" s="468"/>
      <c r="C1194" s="468"/>
      <c r="D1194" s="468"/>
      <c r="E1194" s="468"/>
      <c r="F1194" s="471"/>
      <c r="G1194" s="468"/>
      <c r="H1194" s="468"/>
      <c r="I1194" s="468"/>
      <c r="J1194" s="468"/>
      <c r="K1194" s="468"/>
      <c r="L1194" s="514"/>
      <c r="M1194" s="516"/>
      <c r="N1194" s="517" t="str">
        <f>IF(B1194="联邦快递",""&amp;(MID(F1194,1,MIN(FIND({0;1;2;3;4;5;6;7;8;9},F1194&amp;"1234567890",1)-1)))&amp;"","")</f>
        <v/>
      </c>
    </row>
    <row r="1195" spans="1:14" ht="14.25">
      <c r="A1195" s="468"/>
      <c r="B1195" s="468"/>
      <c r="C1195" s="468"/>
      <c r="D1195" s="468"/>
      <c r="E1195" s="468"/>
      <c r="F1195" s="471"/>
      <c r="G1195" s="468"/>
      <c r="H1195" s="468"/>
      <c r="I1195" s="468"/>
      <c r="J1195" s="468"/>
      <c r="K1195" s="468"/>
      <c r="L1195" s="514"/>
      <c r="M1195" s="516"/>
      <c r="N1195" s="517" t="str">
        <f>IF(B1195="联邦快递",""&amp;(MID(F1195,1,MIN(FIND({0;1;2;3;4;5;6;7;8;9},F1195&amp;"1234567890",1)-1)))&amp;"","")</f>
        <v/>
      </c>
    </row>
    <row r="1196" spans="1:14" ht="14.25">
      <c r="A1196" s="468"/>
      <c r="B1196" s="468"/>
      <c r="C1196" s="468"/>
      <c r="D1196" s="468"/>
      <c r="E1196" s="468"/>
      <c r="F1196" s="471"/>
      <c r="G1196" s="468"/>
      <c r="H1196" s="468"/>
      <c r="I1196" s="468"/>
      <c r="J1196" s="468"/>
      <c r="K1196" s="468"/>
      <c r="L1196" s="514"/>
      <c r="M1196" s="516"/>
      <c r="N1196" s="517" t="str">
        <f>IF(B1196="联邦快递",""&amp;(MID(F1196,1,MIN(FIND({0;1;2;3;4;5;6;7;8;9},F1196&amp;"1234567890",1)-1)))&amp;"","")</f>
        <v/>
      </c>
    </row>
    <row r="1197" spans="1:14" ht="14.25">
      <c r="A1197" s="468"/>
      <c r="B1197" s="468"/>
      <c r="C1197" s="468"/>
      <c r="D1197" s="468"/>
      <c r="E1197" s="468"/>
      <c r="F1197" s="471"/>
      <c r="G1197" s="468"/>
      <c r="H1197" s="468"/>
      <c r="I1197" s="468"/>
      <c r="J1197" s="468"/>
      <c r="K1197" s="468"/>
      <c r="L1197" s="514"/>
      <c r="M1197" s="516"/>
      <c r="N1197" s="517" t="str">
        <f>IF(B1197="联邦快递",""&amp;(MID(F1197,1,MIN(FIND({0;1;2;3;4;5;6;7;8;9},F1197&amp;"1234567890",1)-1)))&amp;"","")</f>
        <v/>
      </c>
    </row>
    <row r="1198" spans="1:14" ht="14.25">
      <c r="A1198" s="468"/>
      <c r="B1198" s="468"/>
      <c r="C1198" s="468"/>
      <c r="D1198" s="468"/>
      <c r="E1198" s="468"/>
      <c r="F1198" s="471"/>
      <c r="G1198" s="468"/>
      <c r="H1198" s="468"/>
      <c r="I1198" s="468"/>
      <c r="J1198" s="468"/>
      <c r="K1198" s="468"/>
      <c r="L1198" s="514"/>
      <c r="M1198" s="516"/>
      <c r="N1198" s="517" t="str">
        <f>IF(B1198="联邦快递",""&amp;(MID(F1198,1,MIN(FIND({0;1;2;3;4;5;6;7;8;9},F1198&amp;"1234567890",1)-1)))&amp;"","")</f>
        <v/>
      </c>
    </row>
    <row r="1199" spans="1:14" ht="14.25">
      <c r="A1199" s="468"/>
      <c r="B1199" s="468"/>
      <c r="C1199" s="468"/>
      <c r="D1199" s="468"/>
      <c r="E1199" s="468"/>
      <c r="F1199" s="471"/>
      <c r="G1199" s="468"/>
      <c r="H1199" s="468"/>
      <c r="I1199" s="468"/>
      <c r="J1199" s="468"/>
      <c r="K1199" s="468"/>
      <c r="L1199" s="514"/>
      <c r="M1199" s="516"/>
      <c r="N1199" s="517" t="str">
        <f>IF(B1199="联邦快递",""&amp;(MID(F1199,1,MIN(FIND({0;1;2;3;4;5;6;7;8;9},F1199&amp;"1234567890",1)-1)))&amp;"","")</f>
        <v/>
      </c>
    </row>
    <row r="1200" spans="1:14" ht="14.25">
      <c r="A1200" s="468"/>
      <c r="B1200" s="468"/>
      <c r="C1200" s="468"/>
      <c r="D1200" s="468"/>
      <c r="E1200" s="468"/>
      <c r="F1200" s="471"/>
      <c r="G1200" s="468"/>
      <c r="H1200" s="468"/>
      <c r="I1200" s="468"/>
      <c r="J1200" s="468"/>
      <c r="K1200" s="468"/>
      <c r="L1200" s="514"/>
      <c r="M1200" s="516"/>
      <c r="N1200" s="517" t="str">
        <f>IF(B1200="联邦快递",""&amp;(MID(F1200,1,MIN(FIND({0;1;2;3;4;5;6;7;8;9},F1200&amp;"1234567890",1)-1)))&amp;"","")</f>
        <v/>
      </c>
    </row>
    <row r="1201" spans="1:14" ht="14.25">
      <c r="A1201" s="468"/>
      <c r="B1201" s="468"/>
      <c r="C1201" s="468"/>
      <c r="D1201" s="468"/>
      <c r="E1201" s="468"/>
      <c r="F1201" s="471"/>
      <c r="G1201" s="468"/>
      <c r="H1201" s="468"/>
      <c r="I1201" s="468"/>
      <c r="J1201" s="468"/>
      <c r="K1201" s="468"/>
      <c r="L1201" s="514"/>
      <c r="M1201" s="516"/>
      <c r="N1201" s="517" t="str">
        <f>IF(B1201="联邦快递",""&amp;(MID(F1201,1,MIN(FIND({0;1;2;3;4;5;6;7;8;9},F1201&amp;"1234567890",1)-1)))&amp;"","")</f>
        <v/>
      </c>
    </row>
    <row r="1202" spans="1:14" ht="14.25">
      <c r="A1202" s="468"/>
      <c r="B1202" s="468"/>
      <c r="C1202" s="468"/>
      <c r="D1202" s="468"/>
      <c r="E1202" s="468"/>
      <c r="F1202" s="471"/>
      <c r="G1202" s="468"/>
      <c r="H1202" s="468"/>
      <c r="I1202" s="468"/>
      <c r="J1202" s="468"/>
      <c r="K1202" s="468"/>
      <c r="L1202" s="514"/>
      <c r="M1202" s="516"/>
      <c r="N1202" s="517" t="str">
        <f>IF(B1202="联邦快递",""&amp;(MID(F1202,1,MIN(FIND({0;1;2;3;4;5;6;7;8;9},F1202&amp;"1234567890",1)-1)))&amp;"","")</f>
        <v/>
      </c>
    </row>
    <row r="1203" spans="1:14" ht="14.25">
      <c r="A1203" s="468"/>
      <c r="B1203" s="468"/>
      <c r="C1203" s="468"/>
      <c r="D1203" s="468"/>
      <c r="E1203" s="468"/>
      <c r="F1203" s="471"/>
      <c r="G1203" s="468"/>
      <c r="H1203" s="468"/>
      <c r="I1203" s="468"/>
      <c r="J1203" s="468"/>
      <c r="K1203" s="468"/>
      <c r="L1203" s="514"/>
      <c r="M1203" s="516"/>
      <c r="N1203" s="517" t="str">
        <f>IF(B1203="联邦快递",""&amp;(MID(F1203,1,MIN(FIND({0;1;2;3;4;5;6;7;8;9},F1203&amp;"1234567890",1)-1)))&amp;"","")</f>
        <v/>
      </c>
    </row>
    <row r="1204" spans="1:14" ht="14.25">
      <c r="A1204" s="468"/>
      <c r="B1204" s="468"/>
      <c r="C1204" s="468"/>
      <c r="D1204" s="468"/>
      <c r="E1204" s="468"/>
      <c r="F1204" s="471"/>
      <c r="G1204" s="468"/>
      <c r="H1204" s="468"/>
      <c r="I1204" s="468"/>
      <c r="J1204" s="468"/>
      <c r="K1204" s="468"/>
      <c r="L1204" s="514"/>
      <c r="M1204" s="516"/>
      <c r="N1204" s="517" t="str">
        <f>IF(B1204="联邦快递",""&amp;(MID(F1204,1,MIN(FIND({0;1;2;3;4;5;6;7;8;9},F1204&amp;"1234567890",1)-1)))&amp;"","")</f>
        <v/>
      </c>
    </row>
    <row r="1205" spans="1:14" ht="14.25">
      <c r="A1205" s="468"/>
      <c r="B1205" s="468"/>
      <c r="C1205" s="468"/>
      <c r="D1205" s="468"/>
      <c r="E1205" s="468"/>
      <c r="F1205" s="471"/>
      <c r="G1205" s="468"/>
      <c r="H1205" s="468"/>
      <c r="I1205" s="468"/>
      <c r="J1205" s="468"/>
      <c r="K1205" s="468"/>
      <c r="L1205" s="514"/>
      <c r="M1205" s="516"/>
      <c r="N1205" s="517" t="str">
        <f>IF(B1205="联邦快递",""&amp;(MID(F1205,1,MIN(FIND({0;1;2;3;4;5;6;7;8;9},F1205&amp;"1234567890",1)-1)))&amp;"","")</f>
        <v/>
      </c>
    </row>
    <row r="1206" spans="1:14" ht="14.25">
      <c r="A1206" s="468"/>
      <c r="B1206" s="468"/>
      <c r="C1206" s="468"/>
      <c r="D1206" s="468"/>
      <c r="E1206" s="468"/>
      <c r="F1206" s="471"/>
      <c r="G1206" s="468"/>
      <c r="H1206" s="468"/>
      <c r="I1206" s="468"/>
      <c r="J1206" s="468"/>
      <c r="K1206" s="468"/>
      <c r="L1206" s="514"/>
      <c r="M1206" s="516"/>
      <c r="N1206" s="517" t="str">
        <f>IF(B1206="联邦快递",""&amp;(MID(F1206,1,MIN(FIND({0;1;2;3;4;5;6;7;8;9},F1206&amp;"1234567890",1)-1)))&amp;"","")</f>
        <v/>
      </c>
    </row>
    <row r="1207" spans="1:14" ht="14.25">
      <c r="A1207" s="468"/>
      <c r="B1207" s="468"/>
      <c r="C1207" s="468"/>
      <c r="D1207" s="468"/>
      <c r="E1207" s="468"/>
      <c r="F1207" s="471"/>
      <c r="G1207" s="468"/>
      <c r="H1207" s="468"/>
      <c r="I1207" s="468"/>
      <c r="J1207" s="468"/>
      <c r="K1207" s="468"/>
      <c r="L1207" s="514"/>
      <c r="M1207" s="516"/>
      <c r="N1207" s="517" t="str">
        <f>IF(B1207="联邦快递",""&amp;(MID(F1207,1,MIN(FIND({0;1;2;3;4;5;6;7;8;9},F1207&amp;"1234567890",1)-1)))&amp;"","")</f>
        <v/>
      </c>
    </row>
    <row r="1208" spans="1:14" ht="14.25">
      <c r="A1208" s="468"/>
      <c r="B1208" s="468"/>
      <c r="C1208" s="468"/>
      <c r="D1208" s="468"/>
      <c r="E1208" s="468"/>
      <c r="F1208" s="471"/>
      <c r="G1208" s="468"/>
      <c r="H1208" s="468"/>
      <c r="I1208" s="468"/>
      <c r="J1208" s="468"/>
      <c r="K1208" s="468"/>
      <c r="L1208" s="514"/>
      <c r="M1208" s="516"/>
      <c r="N1208" s="517" t="str">
        <f>IF(B1208="联邦快递",""&amp;(MID(F1208,1,MIN(FIND({0;1;2;3;4;5;6;7;8;9},F1208&amp;"1234567890",1)-1)))&amp;"","")</f>
        <v/>
      </c>
    </row>
    <row r="1209" spans="1:14" ht="14.25">
      <c r="A1209" s="468"/>
      <c r="B1209" s="468"/>
      <c r="C1209" s="468"/>
      <c r="D1209" s="468"/>
      <c r="E1209" s="468"/>
      <c r="F1209" s="471"/>
      <c r="G1209" s="468"/>
      <c r="H1209" s="468"/>
      <c r="I1209" s="468"/>
      <c r="J1209" s="468"/>
      <c r="K1209" s="468"/>
      <c r="L1209" s="514"/>
      <c r="M1209" s="516"/>
      <c r="N1209" s="517" t="str">
        <f>IF(B1209="联邦快递",""&amp;(MID(F1209,1,MIN(FIND({0;1;2;3;4;5;6;7;8;9},F1209&amp;"1234567890",1)-1)))&amp;"","")</f>
        <v/>
      </c>
    </row>
    <row r="1210" spans="1:14" ht="14.25">
      <c r="A1210" s="468"/>
      <c r="B1210" s="468"/>
      <c r="C1210" s="468"/>
      <c r="D1210" s="468"/>
      <c r="E1210" s="468"/>
      <c r="F1210" s="471"/>
      <c r="G1210" s="468"/>
      <c r="H1210" s="468"/>
      <c r="I1210" s="468"/>
      <c r="J1210" s="468"/>
      <c r="K1210" s="468"/>
      <c r="L1210" s="514"/>
      <c r="M1210" s="516"/>
      <c r="N1210" s="517" t="str">
        <f>IF(B1210="联邦快递",""&amp;(MID(F1210,1,MIN(FIND({0;1;2;3;4;5;6;7;8;9},F1210&amp;"1234567890",1)-1)))&amp;"","")</f>
        <v/>
      </c>
    </row>
    <row r="1211" spans="1:14" ht="14.25">
      <c r="A1211" s="468"/>
      <c r="B1211" s="468"/>
      <c r="C1211" s="468"/>
      <c r="D1211" s="468"/>
      <c r="E1211" s="468"/>
      <c r="F1211" s="471"/>
      <c r="G1211" s="468"/>
      <c r="H1211" s="468"/>
      <c r="I1211" s="468"/>
      <c r="J1211" s="468"/>
      <c r="K1211" s="468"/>
      <c r="L1211" s="514"/>
      <c r="M1211" s="516"/>
      <c r="N1211" s="517" t="str">
        <f>IF(B1211="联邦快递",""&amp;(MID(F1211,1,MIN(FIND({0;1;2;3;4;5;6;7;8;9},F1211&amp;"1234567890",1)-1)))&amp;"","")</f>
        <v/>
      </c>
    </row>
    <row r="1212" spans="1:14" ht="14.25">
      <c r="A1212" s="468"/>
      <c r="B1212" s="468"/>
      <c r="C1212" s="468"/>
      <c r="D1212" s="468"/>
      <c r="E1212" s="468"/>
      <c r="F1212" s="471"/>
      <c r="G1212" s="468"/>
      <c r="H1212" s="468"/>
      <c r="I1212" s="468"/>
      <c r="J1212" s="468"/>
      <c r="K1212" s="468"/>
      <c r="L1212" s="514"/>
      <c r="M1212" s="516"/>
      <c r="N1212" s="517" t="str">
        <f>IF(B1212="联邦快递",""&amp;(MID(F1212,1,MIN(FIND({0;1;2;3;4;5;6;7;8;9},F1212&amp;"1234567890",1)-1)))&amp;"","")</f>
        <v/>
      </c>
    </row>
    <row r="1213" spans="1:14" ht="14.25">
      <c r="A1213" s="468"/>
      <c r="B1213" s="468"/>
      <c r="C1213" s="468"/>
      <c r="D1213" s="468"/>
      <c r="E1213" s="468"/>
      <c r="F1213" s="471"/>
      <c r="G1213" s="468"/>
      <c r="H1213" s="468"/>
      <c r="I1213" s="468"/>
      <c r="J1213" s="468"/>
      <c r="K1213" s="468"/>
      <c r="L1213" s="514"/>
      <c r="M1213" s="516"/>
      <c r="N1213" s="517" t="str">
        <f>IF(B1213="联邦快递",""&amp;(MID(F1213,1,MIN(FIND({0;1;2;3;4;5;6;7;8;9},F1213&amp;"1234567890",1)-1)))&amp;"","")</f>
        <v/>
      </c>
    </row>
    <row r="1214" spans="1:14" ht="14.25">
      <c r="A1214" s="468"/>
      <c r="B1214" s="468"/>
      <c r="C1214" s="468"/>
      <c r="D1214" s="468"/>
      <c r="E1214" s="468"/>
      <c r="F1214" s="471"/>
      <c r="G1214" s="468"/>
      <c r="H1214" s="468"/>
      <c r="I1214" s="468"/>
      <c r="J1214" s="468"/>
      <c r="K1214" s="468"/>
      <c r="L1214" s="514"/>
      <c r="M1214" s="516"/>
      <c r="N1214" s="517" t="str">
        <f>IF(B1214="联邦快递",""&amp;(MID(F1214,1,MIN(FIND({0;1;2;3;4;5;6;7;8;9},F1214&amp;"1234567890",1)-1)))&amp;"","")</f>
        <v/>
      </c>
    </row>
    <row r="1215" spans="1:14" ht="14.25">
      <c r="A1215" s="468"/>
      <c r="B1215" s="468"/>
      <c r="C1215" s="468"/>
      <c r="D1215" s="468"/>
      <c r="E1215" s="468"/>
      <c r="F1215" s="471"/>
      <c r="G1215" s="468"/>
      <c r="H1215" s="468"/>
      <c r="I1215" s="468"/>
      <c r="J1215" s="468"/>
      <c r="K1215" s="468"/>
      <c r="L1215" s="514"/>
      <c r="M1215" s="516"/>
      <c r="N1215" s="517" t="str">
        <f>IF(B1215="联邦快递",""&amp;(MID(F1215,1,MIN(FIND({0;1;2;3;4;5;6;7;8;9},F1215&amp;"1234567890",1)-1)))&amp;"","")</f>
        <v/>
      </c>
    </row>
    <row r="1216" spans="1:14" ht="14.25">
      <c r="A1216" s="468"/>
      <c r="B1216" s="468"/>
      <c r="C1216" s="468"/>
      <c r="D1216" s="468"/>
      <c r="E1216" s="468"/>
      <c r="F1216" s="471"/>
      <c r="G1216" s="468"/>
      <c r="H1216" s="468"/>
      <c r="I1216" s="468"/>
      <c r="J1216" s="468"/>
      <c r="K1216" s="468"/>
      <c r="L1216" s="514"/>
      <c r="M1216" s="516"/>
      <c r="N1216" s="517" t="str">
        <f>IF(B1216="联邦快递",""&amp;(MID(F1216,1,MIN(FIND({0;1;2;3;4;5;6;7;8;9},F1216&amp;"1234567890",1)-1)))&amp;"","")</f>
        <v/>
      </c>
    </row>
    <row r="1217" spans="1:14" ht="14.25">
      <c r="A1217" s="468"/>
      <c r="B1217" s="468"/>
      <c r="C1217" s="468"/>
      <c r="D1217" s="468"/>
      <c r="E1217" s="468"/>
      <c r="F1217" s="471"/>
      <c r="G1217" s="468"/>
      <c r="H1217" s="468"/>
      <c r="I1217" s="468"/>
      <c r="J1217" s="468"/>
      <c r="K1217" s="468"/>
      <c r="L1217" s="514"/>
      <c r="M1217" s="516"/>
      <c r="N1217" s="517" t="str">
        <f>IF(B1217="联邦快递",""&amp;(MID(F1217,1,MIN(FIND({0;1;2;3;4;5;6;7;8;9},F1217&amp;"1234567890",1)-1)))&amp;"","")</f>
        <v/>
      </c>
    </row>
    <row r="1218" spans="1:14" ht="14.25">
      <c r="A1218" s="468"/>
      <c r="B1218" s="468"/>
      <c r="C1218" s="468"/>
      <c r="D1218" s="468"/>
      <c r="E1218" s="468"/>
      <c r="F1218" s="471"/>
      <c r="G1218" s="468"/>
      <c r="H1218" s="468"/>
      <c r="I1218" s="468"/>
      <c r="J1218" s="468"/>
      <c r="K1218" s="468"/>
      <c r="L1218" s="514"/>
      <c r="M1218" s="516"/>
      <c r="N1218" s="517" t="str">
        <f>IF(B1218="联邦快递",""&amp;(MID(F1218,1,MIN(FIND({0;1;2;3;4;5;6;7;8;9},F1218&amp;"1234567890",1)-1)))&amp;"","")</f>
        <v/>
      </c>
    </row>
    <row r="1219" spans="1:14" ht="14.25">
      <c r="A1219" s="468"/>
      <c r="B1219" s="468"/>
      <c r="C1219" s="468"/>
      <c r="D1219" s="468"/>
      <c r="E1219" s="468"/>
      <c r="F1219" s="471"/>
      <c r="G1219" s="468"/>
      <c r="H1219" s="468"/>
      <c r="I1219" s="468"/>
      <c r="J1219" s="468"/>
      <c r="K1219" s="468"/>
      <c r="L1219" s="514"/>
      <c r="M1219" s="516"/>
      <c r="N1219" s="517" t="str">
        <f>IF(B1219="联邦快递",""&amp;(MID(F1219,1,MIN(FIND({0;1;2;3;4;5;6;7;8;9},F1219&amp;"1234567890",1)-1)))&amp;"","")</f>
        <v/>
      </c>
    </row>
    <row r="1220" spans="1:14" ht="14.25">
      <c r="A1220" s="468"/>
      <c r="B1220" s="468"/>
      <c r="C1220" s="468"/>
      <c r="D1220" s="468"/>
      <c r="E1220" s="468"/>
      <c r="F1220" s="471"/>
      <c r="G1220" s="468"/>
      <c r="H1220" s="468"/>
      <c r="I1220" s="468"/>
      <c r="J1220" s="468"/>
      <c r="K1220" s="468"/>
      <c r="L1220" s="514"/>
      <c r="M1220" s="516"/>
      <c r="N1220" s="517" t="str">
        <f>IF(B1220="联邦快递",""&amp;(MID(F1220,1,MIN(FIND({0;1;2;3;4;5;6;7;8;9},F1220&amp;"1234567890",1)-1)))&amp;"","")</f>
        <v/>
      </c>
    </row>
    <row r="1221" spans="1:14" ht="14.25">
      <c r="A1221" s="468"/>
      <c r="B1221" s="468"/>
      <c r="C1221" s="468"/>
      <c r="D1221" s="468"/>
      <c r="E1221" s="468"/>
      <c r="F1221" s="471"/>
      <c r="G1221" s="468"/>
      <c r="H1221" s="468"/>
      <c r="I1221" s="468"/>
      <c r="J1221" s="468"/>
      <c r="K1221" s="468"/>
      <c r="L1221" s="514"/>
      <c r="M1221" s="516"/>
      <c r="N1221" s="517" t="str">
        <f>IF(B1221="联邦快递",""&amp;(MID(F1221,1,MIN(FIND({0;1;2;3;4;5;6;7;8;9},F1221&amp;"1234567890",1)-1)))&amp;"","")</f>
        <v/>
      </c>
    </row>
    <row r="1222" spans="1:14" ht="14.25">
      <c r="A1222" s="468"/>
      <c r="B1222" s="468"/>
      <c r="C1222" s="468"/>
      <c r="D1222" s="468"/>
      <c r="E1222" s="468"/>
      <c r="F1222" s="471"/>
      <c r="G1222" s="468"/>
      <c r="H1222" s="468"/>
      <c r="I1222" s="468"/>
      <c r="J1222" s="468"/>
      <c r="K1222" s="468"/>
      <c r="L1222" s="514"/>
      <c r="M1222" s="516"/>
      <c r="N1222" s="517" t="str">
        <f>IF(B1222="联邦快递",""&amp;(MID(F1222,1,MIN(FIND({0;1;2;3;4;5;6;7;8;9},F1222&amp;"1234567890",1)-1)))&amp;"","")</f>
        <v/>
      </c>
    </row>
    <row r="1223" spans="1:14" ht="14.25">
      <c r="A1223" s="468"/>
      <c r="B1223" s="468"/>
      <c r="C1223" s="468"/>
      <c r="D1223" s="468"/>
      <c r="E1223" s="468"/>
      <c r="F1223" s="471"/>
      <c r="G1223" s="468"/>
      <c r="H1223" s="468"/>
      <c r="I1223" s="468"/>
      <c r="J1223" s="468"/>
      <c r="K1223" s="468"/>
      <c r="L1223" s="514"/>
      <c r="M1223" s="516"/>
      <c r="N1223" s="517" t="str">
        <f>IF(B1223="联邦快递",""&amp;(MID(F1223,1,MIN(FIND({0;1;2;3;4;5;6;7;8;9},F1223&amp;"1234567890",1)-1)))&amp;"","")</f>
        <v/>
      </c>
    </row>
    <row r="1224" spans="1:14" ht="14.25">
      <c r="A1224" s="468"/>
      <c r="B1224" s="468"/>
      <c r="C1224" s="468"/>
      <c r="D1224" s="468"/>
      <c r="E1224" s="468"/>
      <c r="F1224" s="471"/>
      <c r="G1224" s="468"/>
      <c r="H1224" s="468"/>
      <c r="I1224" s="468"/>
      <c r="J1224" s="468"/>
      <c r="K1224" s="468"/>
      <c r="L1224" s="514"/>
      <c r="M1224" s="516"/>
      <c r="N1224" s="517" t="str">
        <f>IF(B1224="联邦快递",""&amp;(MID(F1224,1,MIN(FIND({0;1;2;3;4;5;6;7;8;9},F1224&amp;"1234567890",1)-1)))&amp;"","")</f>
        <v/>
      </c>
    </row>
    <row r="1225" spans="1:14" ht="14.25">
      <c r="A1225" s="468"/>
      <c r="B1225" s="468"/>
      <c r="C1225" s="468"/>
      <c r="D1225" s="468"/>
      <c r="E1225" s="468"/>
      <c r="F1225" s="471"/>
      <c r="G1225" s="468"/>
      <c r="H1225" s="468"/>
      <c r="I1225" s="468"/>
      <c r="J1225" s="468"/>
      <c r="K1225" s="468"/>
      <c r="L1225" s="514"/>
      <c r="M1225" s="516"/>
      <c r="N1225" s="517" t="str">
        <f>IF(B1225="联邦快递",""&amp;(MID(F1225,1,MIN(FIND({0;1;2;3;4;5;6;7;8;9},F1225&amp;"1234567890",1)-1)))&amp;"","")</f>
        <v/>
      </c>
    </row>
    <row r="1226" spans="1:14" ht="14.25">
      <c r="A1226" s="468"/>
      <c r="B1226" s="468"/>
      <c r="C1226" s="468"/>
      <c r="D1226" s="468"/>
      <c r="E1226" s="468"/>
      <c r="F1226" s="471"/>
      <c r="G1226" s="468"/>
      <c r="H1226" s="468"/>
      <c r="I1226" s="468"/>
      <c r="J1226" s="468"/>
      <c r="K1226" s="468"/>
      <c r="L1226" s="514"/>
      <c r="M1226" s="516"/>
      <c r="N1226" s="517" t="str">
        <f>IF(B1226="联邦快递",""&amp;(MID(F1226,1,MIN(FIND({0;1;2;3;4;5;6;7;8;9},F1226&amp;"1234567890",1)-1)))&amp;"","")</f>
        <v/>
      </c>
    </row>
    <row r="1227" spans="1:14" ht="14.25">
      <c r="A1227" s="468"/>
      <c r="B1227" s="468"/>
      <c r="C1227" s="468"/>
      <c r="D1227" s="468"/>
      <c r="E1227" s="468"/>
      <c r="F1227" s="471"/>
      <c r="G1227" s="468"/>
      <c r="H1227" s="468"/>
      <c r="I1227" s="468"/>
      <c r="J1227" s="468"/>
      <c r="K1227" s="468"/>
      <c r="L1227" s="514"/>
      <c r="M1227" s="516"/>
      <c r="N1227" s="517" t="str">
        <f>IF(B1227="联邦快递",""&amp;(MID(F1227,1,MIN(FIND({0;1;2;3;4;5;6;7;8;9},F1227&amp;"1234567890",1)-1)))&amp;"","")</f>
        <v/>
      </c>
    </row>
    <row r="1228" spans="1:14" ht="14.25">
      <c r="A1228" s="468"/>
      <c r="B1228" s="468"/>
      <c r="C1228" s="468"/>
      <c r="D1228" s="468"/>
      <c r="E1228" s="468"/>
      <c r="F1228" s="471"/>
      <c r="G1228" s="468"/>
      <c r="H1228" s="468"/>
      <c r="I1228" s="468"/>
      <c r="J1228" s="468"/>
      <c r="K1228" s="468"/>
      <c r="L1228" s="514"/>
      <c r="M1228" s="516"/>
      <c r="N1228" s="517" t="str">
        <f>IF(B1228="联邦快递",""&amp;(MID(F1228,1,MIN(FIND({0;1;2;3;4;5;6;7;8;9},F1228&amp;"1234567890",1)-1)))&amp;"","")</f>
        <v/>
      </c>
    </row>
    <row r="1229" spans="1:14" ht="14.25">
      <c r="A1229" s="468"/>
      <c r="B1229" s="468"/>
      <c r="C1229" s="468"/>
      <c r="D1229" s="468"/>
      <c r="E1229" s="468"/>
      <c r="F1229" s="471"/>
      <c r="G1229" s="468"/>
      <c r="H1229" s="468"/>
      <c r="I1229" s="468"/>
      <c r="J1229" s="468"/>
      <c r="K1229" s="468"/>
      <c r="L1229" s="514"/>
      <c r="M1229" s="516"/>
      <c r="N1229" s="517" t="str">
        <f>IF(B1229="联邦快递",""&amp;(MID(F1229,1,MIN(FIND({0;1;2;3;4;5;6;7;8;9},F1229&amp;"1234567890",1)-1)))&amp;"","")</f>
        <v/>
      </c>
    </row>
    <row r="1230" spans="1:14" ht="14.25">
      <c r="A1230" s="468"/>
      <c r="B1230" s="468"/>
      <c r="C1230" s="468"/>
      <c r="D1230" s="468"/>
      <c r="E1230" s="468"/>
      <c r="F1230" s="471"/>
      <c r="G1230" s="468"/>
      <c r="H1230" s="468"/>
      <c r="I1230" s="468"/>
      <c r="J1230" s="468"/>
      <c r="K1230" s="468"/>
      <c r="L1230" s="514"/>
      <c r="M1230" s="516"/>
      <c r="N1230" s="517" t="str">
        <f>IF(B1230="联邦快递",""&amp;(MID(F1230,1,MIN(FIND({0;1;2;3;4;5;6;7;8;9},F1230&amp;"1234567890",1)-1)))&amp;"","")</f>
        <v/>
      </c>
    </row>
    <row r="1231" spans="1:14" ht="14.25">
      <c r="A1231" s="468"/>
      <c r="B1231" s="468"/>
      <c r="C1231" s="468"/>
      <c r="D1231" s="468"/>
      <c r="E1231" s="468"/>
      <c r="F1231" s="471"/>
      <c r="G1231" s="468"/>
      <c r="H1231" s="468"/>
      <c r="I1231" s="468"/>
      <c r="J1231" s="468"/>
      <c r="K1231" s="468"/>
      <c r="L1231" s="514"/>
      <c r="M1231" s="516"/>
      <c r="N1231" s="517" t="str">
        <f>IF(B1231="联邦快递",""&amp;(MID(F1231,1,MIN(FIND({0;1;2;3;4;5;6;7;8;9},F1231&amp;"1234567890",1)-1)))&amp;"","")</f>
        <v/>
      </c>
    </row>
    <row r="1232" spans="1:14" ht="14.25">
      <c r="A1232" s="468"/>
      <c r="B1232" s="468"/>
      <c r="C1232" s="468"/>
      <c r="D1232" s="468"/>
      <c r="E1232" s="468"/>
      <c r="F1232" s="471"/>
      <c r="G1232" s="468"/>
      <c r="H1232" s="468"/>
      <c r="I1232" s="468"/>
      <c r="J1232" s="468"/>
      <c r="K1232" s="468"/>
      <c r="L1232" s="514"/>
      <c r="M1232" s="516"/>
      <c r="N1232" s="517" t="str">
        <f>IF(B1232="联邦快递",""&amp;(MID(F1232,1,MIN(FIND({0;1;2;3;4;5;6;7;8;9},F1232&amp;"1234567890",1)-1)))&amp;"","")</f>
        <v/>
      </c>
    </row>
    <row r="1233" spans="1:14" ht="14.25">
      <c r="A1233" s="468"/>
      <c r="B1233" s="468"/>
      <c r="C1233" s="468"/>
      <c r="D1233" s="468"/>
      <c r="E1233" s="468"/>
      <c r="F1233" s="471"/>
      <c r="G1233" s="468"/>
      <c r="H1233" s="468"/>
      <c r="I1233" s="468"/>
      <c r="J1233" s="468"/>
      <c r="K1233" s="468"/>
      <c r="L1233" s="514"/>
      <c r="M1233" s="516"/>
      <c r="N1233" s="517" t="str">
        <f>IF(B1233="联邦快递",""&amp;(MID(F1233,1,MIN(FIND({0;1;2;3;4;5;6;7;8;9},F1233&amp;"1234567890",1)-1)))&amp;"","")</f>
        <v/>
      </c>
    </row>
    <row r="1234" spans="1:14" ht="14.25">
      <c r="A1234" s="468"/>
      <c r="B1234" s="468"/>
      <c r="C1234" s="468"/>
      <c r="D1234" s="468"/>
      <c r="E1234" s="468"/>
      <c r="F1234" s="471"/>
      <c r="G1234" s="468"/>
      <c r="H1234" s="468"/>
      <c r="I1234" s="468"/>
      <c r="J1234" s="468"/>
      <c r="K1234" s="468"/>
      <c r="L1234" s="514"/>
      <c r="M1234" s="516"/>
      <c r="N1234" s="517" t="str">
        <f>IF(B1234="联邦快递",""&amp;(MID(F1234,1,MIN(FIND({0;1;2;3;4;5;6;7;8;9},F1234&amp;"1234567890",1)-1)))&amp;"","")</f>
        <v/>
      </c>
    </row>
    <row r="1235" spans="1:14" ht="14.25">
      <c r="A1235" s="468"/>
      <c r="B1235" s="468"/>
      <c r="C1235" s="468"/>
      <c r="D1235" s="468"/>
      <c r="E1235" s="468"/>
      <c r="F1235" s="471"/>
      <c r="G1235" s="468"/>
      <c r="H1235" s="468"/>
      <c r="I1235" s="468"/>
      <c r="J1235" s="468"/>
      <c r="K1235" s="468"/>
      <c r="L1235" s="514"/>
      <c r="M1235" s="516"/>
      <c r="N1235" s="517" t="str">
        <f>IF(B1235="联邦快递",""&amp;(MID(F1235,1,MIN(FIND({0;1;2;3;4;5;6;7;8;9},F1235&amp;"1234567890",1)-1)))&amp;"","")</f>
        <v/>
      </c>
    </row>
    <row r="1236" spans="1:14" ht="14.25">
      <c r="A1236" s="468"/>
      <c r="B1236" s="468"/>
      <c r="C1236" s="468"/>
      <c r="D1236" s="468"/>
      <c r="E1236" s="468"/>
      <c r="F1236" s="471"/>
      <c r="G1236" s="468"/>
      <c r="H1236" s="468"/>
      <c r="I1236" s="468"/>
      <c r="J1236" s="468"/>
      <c r="K1236" s="468"/>
      <c r="L1236" s="514"/>
      <c r="M1236" s="516"/>
      <c r="N1236" s="517" t="str">
        <f>IF(B1236="联邦快递",""&amp;(MID(F1236,1,MIN(FIND({0;1;2;3;4;5;6;7;8;9},F1236&amp;"1234567890",1)-1)))&amp;"","")</f>
        <v/>
      </c>
    </row>
    <row r="1237" spans="1:14" ht="14.25">
      <c r="A1237" s="468"/>
      <c r="B1237" s="468"/>
      <c r="C1237" s="468"/>
      <c r="D1237" s="468"/>
      <c r="E1237" s="468"/>
      <c r="F1237" s="471"/>
      <c r="G1237" s="468"/>
      <c r="H1237" s="468"/>
      <c r="I1237" s="468"/>
      <c r="J1237" s="468"/>
      <c r="K1237" s="468"/>
      <c r="L1237" s="514"/>
      <c r="M1237" s="516"/>
      <c r="N1237" s="517" t="str">
        <f>IF(B1237="联邦快递",""&amp;(MID(F1237,1,MIN(FIND({0;1;2;3;4;5;6;7;8;9},F1237&amp;"1234567890",1)-1)))&amp;"","")</f>
        <v/>
      </c>
    </row>
    <row r="1238" spans="1:14" ht="14.25">
      <c r="A1238" s="468"/>
      <c r="B1238" s="468"/>
      <c r="C1238" s="468"/>
      <c r="D1238" s="468"/>
      <c r="E1238" s="468"/>
      <c r="F1238" s="471"/>
      <c r="G1238" s="468"/>
      <c r="H1238" s="468"/>
      <c r="I1238" s="468"/>
      <c r="J1238" s="468"/>
      <c r="K1238" s="468"/>
      <c r="L1238" s="514"/>
      <c r="M1238" s="516"/>
      <c r="N1238" s="517" t="str">
        <f>IF(B1238="联邦快递",""&amp;(MID(F1238,1,MIN(FIND({0;1;2;3;4;5;6;7;8;9},F1238&amp;"1234567890",1)-1)))&amp;"","")</f>
        <v/>
      </c>
    </row>
    <row r="1239" spans="1:14" ht="14.25">
      <c r="A1239" s="468"/>
      <c r="B1239" s="468"/>
      <c r="C1239" s="468"/>
      <c r="D1239" s="468"/>
      <c r="E1239" s="468"/>
      <c r="F1239" s="471"/>
      <c r="G1239" s="468"/>
      <c r="H1239" s="468"/>
      <c r="I1239" s="468"/>
      <c r="J1239" s="468"/>
      <c r="K1239" s="468"/>
      <c r="L1239" s="514"/>
      <c r="M1239" s="516"/>
      <c r="N1239" s="517" t="str">
        <f>IF(B1239="联邦快递",""&amp;(MID(F1239,1,MIN(FIND({0;1;2;3;4;5;6;7;8;9},F1239&amp;"1234567890",1)-1)))&amp;"","")</f>
        <v/>
      </c>
    </row>
    <row r="1240" spans="1:14" ht="14.25">
      <c r="A1240" s="468"/>
      <c r="B1240" s="468"/>
      <c r="C1240" s="468"/>
      <c r="D1240" s="468"/>
      <c r="E1240" s="468"/>
      <c r="F1240" s="471"/>
      <c r="G1240" s="468"/>
      <c r="H1240" s="468"/>
      <c r="I1240" s="468"/>
      <c r="J1240" s="468"/>
      <c r="K1240" s="468"/>
      <c r="L1240" s="514"/>
      <c r="M1240" s="516"/>
      <c r="N1240" s="517" t="str">
        <f>IF(B1240="联邦快递",""&amp;(MID(F1240,1,MIN(FIND({0;1;2;3;4;5;6;7;8;9},F1240&amp;"1234567890",1)-1)))&amp;"","")</f>
        <v/>
      </c>
    </row>
    <row r="1241" spans="1:14" ht="14.25">
      <c r="A1241" s="468"/>
      <c r="B1241" s="468"/>
      <c r="C1241" s="468"/>
      <c r="D1241" s="468"/>
      <c r="E1241" s="468"/>
      <c r="F1241" s="471"/>
      <c r="G1241" s="468"/>
      <c r="H1241" s="468"/>
      <c r="I1241" s="468"/>
      <c r="J1241" s="468"/>
      <c r="K1241" s="468"/>
      <c r="L1241" s="514"/>
      <c r="M1241" s="516"/>
      <c r="N1241" s="517" t="str">
        <f>IF(B1241="联邦快递",""&amp;(MID(F1241,1,MIN(FIND({0;1;2;3;4;5;6;7;8;9},F1241&amp;"1234567890",1)-1)))&amp;"","")</f>
        <v/>
      </c>
    </row>
    <row r="1242" spans="1:14" ht="14.25">
      <c r="A1242" s="468"/>
      <c r="B1242" s="468"/>
      <c r="C1242" s="468"/>
      <c r="D1242" s="468"/>
      <c r="E1242" s="468"/>
      <c r="F1242" s="471"/>
      <c r="G1242" s="468"/>
      <c r="H1242" s="468"/>
      <c r="I1242" s="468"/>
      <c r="J1242" s="468"/>
      <c r="K1242" s="468"/>
      <c r="L1242" s="514"/>
      <c r="M1242" s="516"/>
      <c r="N1242" s="517" t="str">
        <f>IF(B1242="联邦快递",""&amp;(MID(F1242,1,MIN(FIND({0;1;2;3;4;5;6;7;8;9},F1242&amp;"1234567890",1)-1)))&amp;"","")</f>
        <v/>
      </c>
    </row>
    <row r="1243" spans="1:14" ht="14.25">
      <c r="A1243" s="468"/>
      <c r="B1243" s="468"/>
      <c r="C1243" s="468"/>
      <c r="D1243" s="468"/>
      <c r="E1243" s="468"/>
      <c r="F1243" s="471"/>
      <c r="G1243" s="468"/>
      <c r="H1243" s="468"/>
      <c r="I1243" s="468"/>
      <c r="J1243" s="468"/>
      <c r="K1243" s="468"/>
      <c r="L1243" s="514"/>
      <c r="M1243" s="516"/>
      <c r="N1243" s="517" t="str">
        <f>IF(B1243="联邦快递",""&amp;(MID(F1243,1,MIN(FIND({0;1;2;3;4;5;6;7;8;9},F1243&amp;"1234567890",1)-1)))&amp;"","")</f>
        <v/>
      </c>
    </row>
    <row r="1244" spans="1:14" ht="14.25">
      <c r="A1244" s="468"/>
      <c r="B1244" s="468"/>
      <c r="C1244" s="468"/>
      <c r="D1244" s="468"/>
      <c r="E1244" s="468"/>
      <c r="F1244" s="471"/>
      <c r="G1244" s="468"/>
      <c r="H1244" s="468"/>
      <c r="I1244" s="468"/>
      <c r="J1244" s="468"/>
      <c r="K1244" s="468"/>
      <c r="L1244" s="514"/>
      <c r="M1244" s="516"/>
      <c r="N1244" s="517" t="str">
        <f>IF(B1244="联邦快递",""&amp;(MID(F1244,1,MIN(FIND({0;1;2;3;4;5;6;7;8;9},F1244&amp;"1234567890",1)-1)))&amp;"","")</f>
        <v/>
      </c>
    </row>
    <row r="1245" spans="1:14" ht="14.25">
      <c r="A1245" s="468"/>
      <c r="B1245" s="468"/>
      <c r="C1245" s="468"/>
      <c r="D1245" s="468"/>
      <c r="E1245" s="468"/>
      <c r="F1245" s="471"/>
      <c r="G1245" s="468"/>
      <c r="H1245" s="468"/>
      <c r="I1245" s="468"/>
      <c r="J1245" s="468"/>
      <c r="K1245" s="468"/>
      <c r="L1245" s="514"/>
      <c r="M1245" s="516"/>
      <c r="N1245" s="517" t="str">
        <f>IF(B1245="联邦快递",""&amp;(MID(F1245,1,MIN(FIND({0;1;2;3;4;5;6;7;8;9},F1245&amp;"1234567890",1)-1)))&amp;"","")</f>
        <v/>
      </c>
    </row>
    <row r="1246" spans="1:14" ht="14.25">
      <c r="A1246" s="468"/>
      <c r="B1246" s="468"/>
      <c r="C1246" s="468"/>
      <c r="D1246" s="468"/>
      <c r="E1246" s="468"/>
      <c r="F1246" s="471"/>
      <c r="G1246" s="468"/>
      <c r="H1246" s="468"/>
      <c r="I1246" s="468"/>
      <c r="J1246" s="468"/>
      <c r="K1246" s="468"/>
      <c r="L1246" s="514"/>
      <c r="M1246" s="516"/>
      <c r="N1246" s="517" t="str">
        <f>IF(B1246="联邦快递",""&amp;(MID(F1246,1,MIN(FIND({0;1;2;3;4;5;6;7;8;9},F1246&amp;"1234567890",1)-1)))&amp;"","")</f>
        <v/>
      </c>
    </row>
    <row r="1247" spans="1:14" ht="14.25">
      <c r="A1247" s="468"/>
      <c r="B1247" s="468"/>
      <c r="C1247" s="468"/>
      <c r="D1247" s="468"/>
      <c r="E1247" s="468"/>
      <c r="F1247" s="471"/>
      <c r="G1247" s="468"/>
      <c r="H1247" s="468"/>
      <c r="I1247" s="468"/>
      <c r="J1247" s="468"/>
      <c r="K1247" s="468"/>
      <c r="L1247" s="514"/>
      <c r="M1247" s="516"/>
      <c r="N1247" s="517" t="str">
        <f>IF(B1247="联邦快递",""&amp;(MID(F1247,1,MIN(FIND({0;1;2;3;4;5;6;7;8;9},F1247&amp;"1234567890",1)-1)))&amp;"","")</f>
        <v/>
      </c>
    </row>
    <row r="1248" spans="1:14" ht="14.25">
      <c r="A1248" s="468"/>
      <c r="B1248" s="468"/>
      <c r="C1248" s="468"/>
      <c r="D1248" s="468"/>
      <c r="E1248" s="468"/>
      <c r="F1248" s="471"/>
      <c r="G1248" s="468"/>
      <c r="H1248" s="468"/>
      <c r="I1248" s="468"/>
      <c r="J1248" s="468"/>
      <c r="K1248" s="468"/>
      <c r="L1248" s="514"/>
      <c r="M1248" s="516"/>
      <c r="N1248" s="517" t="str">
        <f>IF(B1248="联邦快递",""&amp;(MID(F1248,1,MIN(FIND({0;1;2;3;4;5;6;7;8;9},F1248&amp;"1234567890",1)-1)))&amp;"","")</f>
        <v/>
      </c>
    </row>
    <row r="1249" spans="1:14" ht="14.25">
      <c r="A1249" s="468"/>
      <c r="B1249" s="468"/>
      <c r="C1249" s="468"/>
      <c r="D1249" s="468"/>
      <c r="E1249" s="468"/>
      <c r="F1249" s="471"/>
      <c r="G1249" s="468"/>
      <c r="H1249" s="468"/>
      <c r="I1249" s="468"/>
      <c r="J1249" s="468"/>
      <c r="K1249" s="468"/>
      <c r="L1249" s="514"/>
      <c r="M1249" s="516"/>
      <c r="N1249" s="517" t="str">
        <f>IF(B1249="联邦快递",""&amp;(MID(F1249,1,MIN(FIND({0;1;2;3;4;5;6;7;8;9},F1249&amp;"1234567890",1)-1)))&amp;"","")</f>
        <v/>
      </c>
    </row>
    <row r="1250" spans="1:14" ht="14.25">
      <c r="A1250" s="468"/>
      <c r="B1250" s="468"/>
      <c r="C1250" s="468"/>
      <c r="D1250" s="468"/>
      <c r="E1250" s="468"/>
      <c r="F1250" s="471"/>
      <c r="G1250" s="468"/>
      <c r="H1250" s="468"/>
      <c r="I1250" s="468"/>
      <c r="J1250" s="468"/>
      <c r="K1250" s="468"/>
      <c r="L1250" s="514"/>
      <c r="M1250" s="516"/>
      <c r="N1250" s="517" t="str">
        <f>IF(B1250="联邦快递",""&amp;(MID(F1250,1,MIN(FIND({0;1;2;3;4;5;6;7;8;9},F1250&amp;"1234567890",1)-1)))&amp;"","")</f>
        <v/>
      </c>
    </row>
    <row r="1251" spans="1:14" ht="14.25">
      <c r="A1251" s="468"/>
      <c r="B1251" s="468"/>
      <c r="C1251" s="468"/>
      <c r="D1251" s="468"/>
      <c r="E1251" s="468"/>
      <c r="F1251" s="471"/>
      <c r="G1251" s="468"/>
      <c r="H1251" s="468"/>
      <c r="I1251" s="468"/>
      <c r="J1251" s="468"/>
      <c r="K1251" s="468"/>
      <c r="L1251" s="514"/>
      <c r="M1251" s="516"/>
      <c r="N1251" s="517" t="str">
        <f>IF(B1251="联邦快递",""&amp;(MID(F1251,1,MIN(FIND({0;1;2;3;4;5;6;7;8;9},F1251&amp;"1234567890",1)-1)))&amp;"","")</f>
        <v/>
      </c>
    </row>
    <row r="1252" spans="1:14" ht="14.25">
      <c r="A1252" s="468"/>
      <c r="B1252" s="468"/>
      <c r="C1252" s="468"/>
      <c r="D1252" s="468"/>
      <c r="E1252" s="468"/>
      <c r="F1252" s="471"/>
      <c r="G1252" s="468"/>
      <c r="H1252" s="468"/>
      <c r="I1252" s="468"/>
      <c r="J1252" s="468"/>
      <c r="K1252" s="468"/>
      <c r="L1252" s="514"/>
      <c r="M1252" s="516"/>
      <c r="N1252" s="517" t="str">
        <f>IF(B1252="联邦快递",""&amp;(MID(F1252,1,MIN(FIND({0;1;2;3;4;5;6;7;8;9},F1252&amp;"1234567890",1)-1)))&amp;"","")</f>
        <v/>
      </c>
    </row>
    <row r="1253" spans="1:14" ht="14.25">
      <c r="A1253" s="468"/>
      <c r="B1253" s="468"/>
      <c r="C1253" s="468"/>
      <c r="D1253" s="468"/>
      <c r="E1253" s="468"/>
      <c r="F1253" s="471"/>
      <c r="G1253" s="468"/>
      <c r="H1253" s="468"/>
      <c r="I1253" s="468"/>
      <c r="J1253" s="468"/>
      <c r="K1253" s="468"/>
      <c r="L1253" s="514"/>
      <c r="M1253" s="516"/>
      <c r="N1253" s="517" t="str">
        <f>IF(B1253="联邦快递",""&amp;(MID(F1253,1,MIN(FIND({0;1;2;3;4;5;6;7;8;9},F1253&amp;"1234567890",1)-1)))&amp;"","")</f>
        <v/>
      </c>
    </row>
    <row r="1254" spans="1:14" ht="14.25">
      <c r="A1254" s="468"/>
      <c r="B1254" s="468"/>
      <c r="C1254" s="468"/>
      <c r="D1254" s="468"/>
      <c r="E1254" s="468"/>
      <c r="F1254" s="471"/>
      <c r="G1254" s="468"/>
      <c r="H1254" s="468"/>
      <c r="I1254" s="468"/>
      <c r="J1254" s="468"/>
      <c r="K1254" s="468"/>
      <c r="L1254" s="514"/>
      <c r="M1254" s="516"/>
      <c r="N1254" s="517" t="str">
        <f>IF(B1254="联邦快递",""&amp;(MID(F1254,1,MIN(FIND({0;1;2;3;4;5;6;7;8;9},F1254&amp;"1234567890",1)-1)))&amp;"","")</f>
        <v/>
      </c>
    </row>
    <row r="1255" spans="1:14" ht="14.25">
      <c r="A1255" s="468"/>
      <c r="B1255" s="468"/>
      <c r="C1255" s="468"/>
      <c r="D1255" s="468"/>
      <c r="E1255" s="468"/>
      <c r="F1255" s="471"/>
      <c r="G1255" s="468"/>
      <c r="H1255" s="468"/>
      <c r="I1255" s="468"/>
      <c r="J1255" s="468"/>
      <c r="K1255" s="468"/>
      <c r="L1255" s="514"/>
      <c r="M1255" s="516"/>
      <c r="N1255" s="517" t="str">
        <f>IF(B1255="联邦快递",""&amp;(MID(F1255,1,MIN(FIND({0;1;2;3;4;5;6;7;8;9},F1255&amp;"1234567890",1)-1)))&amp;"","")</f>
        <v/>
      </c>
    </row>
    <row r="1256" spans="1:14" ht="14.25">
      <c r="A1256" s="468"/>
      <c r="B1256" s="468"/>
      <c r="C1256" s="468"/>
      <c r="D1256" s="468"/>
      <c r="E1256" s="468"/>
      <c r="F1256" s="471"/>
      <c r="G1256" s="468"/>
      <c r="H1256" s="468"/>
      <c r="I1256" s="468"/>
      <c r="J1256" s="468"/>
      <c r="K1256" s="468"/>
      <c r="L1256" s="514"/>
      <c r="M1256" s="516"/>
      <c r="N1256" s="517" t="str">
        <f>IF(B1256="联邦快递",""&amp;(MID(F1256,1,MIN(FIND({0;1;2;3;4;5;6;7;8;9},F1256&amp;"1234567890",1)-1)))&amp;"","")</f>
        <v/>
      </c>
    </row>
    <row r="1257" spans="1:14" ht="14.25">
      <c r="A1257" s="468"/>
      <c r="B1257" s="468"/>
      <c r="C1257" s="468"/>
      <c r="D1257" s="468"/>
      <c r="E1257" s="468"/>
      <c r="F1257" s="471"/>
      <c r="G1257" s="468"/>
      <c r="H1257" s="468"/>
      <c r="I1257" s="468"/>
      <c r="J1257" s="468"/>
      <c r="K1257" s="468"/>
      <c r="L1257" s="514"/>
      <c r="M1257" s="516"/>
      <c r="N1257" s="517" t="str">
        <f>IF(B1257="联邦快递",""&amp;(MID(F1257,1,MIN(FIND({0;1;2;3;4;5;6;7;8;9},F1257&amp;"1234567890",1)-1)))&amp;"","")</f>
        <v/>
      </c>
    </row>
    <row r="1258" spans="1:14" ht="14.25">
      <c r="A1258" s="468"/>
      <c r="B1258" s="468"/>
      <c r="C1258" s="468"/>
      <c r="D1258" s="468"/>
      <c r="E1258" s="468"/>
      <c r="F1258" s="471"/>
      <c r="G1258" s="468"/>
      <c r="H1258" s="468"/>
      <c r="I1258" s="468"/>
      <c r="J1258" s="468"/>
      <c r="K1258" s="468"/>
      <c r="L1258" s="514"/>
      <c r="M1258" s="516"/>
      <c r="N1258" s="517" t="str">
        <f>IF(B1258="联邦快递",""&amp;(MID(F1258,1,MIN(FIND({0;1;2;3;4;5;6;7;8;9},F1258&amp;"1234567890",1)-1)))&amp;"","")</f>
        <v/>
      </c>
    </row>
    <row r="1259" spans="1:14" ht="14.25">
      <c r="A1259" s="468"/>
      <c r="B1259" s="468"/>
      <c r="C1259" s="468"/>
      <c r="D1259" s="468"/>
      <c r="E1259" s="468"/>
      <c r="F1259" s="471"/>
      <c r="G1259" s="468"/>
      <c r="H1259" s="468"/>
      <c r="I1259" s="468"/>
      <c r="J1259" s="468"/>
      <c r="K1259" s="468"/>
      <c r="L1259" s="514"/>
      <c r="M1259" s="516"/>
      <c r="N1259" s="517" t="str">
        <f>IF(B1259="联邦快递",""&amp;(MID(F1259,1,MIN(FIND({0;1;2;3;4;5;6;7;8;9},F1259&amp;"1234567890",1)-1)))&amp;"","")</f>
        <v/>
      </c>
    </row>
    <row r="1260" spans="1:14" ht="14.25">
      <c r="A1260" s="468"/>
      <c r="B1260" s="468"/>
      <c r="C1260" s="468"/>
      <c r="D1260" s="468"/>
      <c r="E1260" s="468"/>
      <c r="F1260" s="471"/>
      <c r="G1260" s="468"/>
      <c r="H1260" s="468"/>
      <c r="I1260" s="468"/>
      <c r="J1260" s="468"/>
      <c r="K1260" s="468"/>
      <c r="L1260" s="514"/>
      <c r="M1260" s="516"/>
      <c r="N1260" s="517" t="str">
        <f>IF(B1260="联邦快递",""&amp;(MID(F1260,1,MIN(FIND({0;1;2;3;4;5;6;7;8;9},F1260&amp;"1234567890",1)-1)))&amp;"","")</f>
        <v/>
      </c>
    </row>
    <row r="1261" spans="1:14" ht="14.25">
      <c r="A1261" s="468"/>
      <c r="B1261" s="468"/>
      <c r="C1261" s="468"/>
      <c r="D1261" s="468"/>
      <c r="E1261" s="468"/>
      <c r="F1261" s="471"/>
      <c r="G1261" s="468"/>
      <c r="H1261" s="468"/>
      <c r="I1261" s="468"/>
      <c r="J1261" s="468"/>
      <c r="K1261" s="468"/>
      <c r="L1261" s="514"/>
      <c r="M1261" s="516"/>
      <c r="N1261" s="517" t="str">
        <f>IF(B1261="联邦快递",""&amp;(MID(F1261,1,MIN(FIND({0;1;2;3;4;5;6;7;8;9},F1261&amp;"1234567890",1)-1)))&amp;"","")</f>
        <v/>
      </c>
    </row>
    <row r="1262" spans="1:14" ht="14.25">
      <c r="A1262" s="468"/>
      <c r="B1262" s="468"/>
      <c r="C1262" s="468"/>
      <c r="D1262" s="468"/>
      <c r="E1262" s="468"/>
      <c r="F1262" s="471"/>
      <c r="G1262" s="468"/>
      <c r="H1262" s="468"/>
      <c r="I1262" s="468"/>
      <c r="J1262" s="468"/>
      <c r="K1262" s="468"/>
      <c r="L1262" s="514"/>
      <c r="M1262" s="516"/>
      <c r="N1262" s="517" t="str">
        <f>IF(B1262="联邦快递",""&amp;(MID(F1262,1,MIN(FIND({0;1;2;3;4;5;6;7;8;9},F1262&amp;"1234567890",1)-1)))&amp;"","")</f>
        <v/>
      </c>
    </row>
    <row r="1263" spans="1:14" ht="14.25">
      <c r="A1263" s="468"/>
      <c r="B1263" s="468"/>
      <c r="C1263" s="468"/>
      <c r="D1263" s="468"/>
      <c r="E1263" s="468"/>
      <c r="F1263" s="471"/>
      <c r="G1263" s="468"/>
      <c r="H1263" s="468"/>
      <c r="I1263" s="468"/>
      <c r="J1263" s="468"/>
      <c r="K1263" s="468"/>
      <c r="L1263" s="514"/>
      <c r="M1263" s="516"/>
      <c r="N1263" s="517" t="str">
        <f>IF(B1263="联邦快递",""&amp;(MID(F1263,1,MIN(FIND({0;1;2;3;4;5;6;7;8;9},F1263&amp;"1234567890",1)-1)))&amp;"","")</f>
        <v/>
      </c>
    </row>
    <row r="1264" spans="1:14" ht="14.25">
      <c r="A1264" s="468"/>
      <c r="B1264" s="468"/>
      <c r="C1264" s="468"/>
      <c r="D1264" s="468"/>
      <c r="E1264" s="468"/>
      <c r="F1264" s="471"/>
      <c r="G1264" s="468"/>
      <c r="H1264" s="468"/>
      <c r="I1264" s="468"/>
      <c r="J1264" s="468"/>
      <c r="K1264" s="468"/>
      <c r="L1264" s="514"/>
      <c r="M1264" s="516"/>
      <c r="N1264" s="517" t="str">
        <f>IF(B1264="联邦快递",""&amp;(MID(F1264,1,MIN(FIND({0;1;2;3;4;5;6;7;8;9},F1264&amp;"1234567890",1)-1)))&amp;"","")</f>
        <v/>
      </c>
    </row>
    <row r="1265" spans="1:14" ht="14.25">
      <c r="A1265" s="468"/>
      <c r="B1265" s="468"/>
      <c r="C1265" s="468"/>
      <c r="D1265" s="468"/>
      <c r="E1265" s="468"/>
      <c r="F1265" s="471"/>
      <c r="G1265" s="468"/>
      <c r="H1265" s="468"/>
      <c r="I1265" s="468"/>
      <c r="J1265" s="468"/>
      <c r="K1265" s="468"/>
      <c r="L1265" s="514"/>
      <c r="M1265" s="516"/>
      <c r="N1265" s="517" t="str">
        <f>IF(B1265="联邦快递",""&amp;(MID(F1265,1,MIN(FIND({0;1;2;3;4;5;6;7;8;9},F1265&amp;"1234567890",1)-1)))&amp;"","")</f>
        <v/>
      </c>
    </row>
    <row r="1266" spans="1:14" ht="14.25">
      <c r="A1266" s="468"/>
      <c r="B1266" s="468"/>
      <c r="C1266" s="468"/>
      <c r="D1266" s="468"/>
      <c r="E1266" s="468"/>
      <c r="F1266" s="471"/>
      <c r="G1266" s="468"/>
      <c r="H1266" s="468"/>
      <c r="I1266" s="468"/>
      <c r="J1266" s="468"/>
      <c r="K1266" s="468"/>
      <c r="L1266" s="514"/>
      <c r="M1266" s="516"/>
      <c r="N1266" s="517" t="str">
        <f>IF(B1266="联邦快递",""&amp;(MID(F1266,1,MIN(FIND({0;1;2;3;4;5;6;7;8;9},F1266&amp;"1234567890",1)-1)))&amp;"","")</f>
        <v/>
      </c>
    </row>
    <row r="1267" spans="1:14" ht="14.25">
      <c r="A1267" s="468"/>
      <c r="B1267" s="468"/>
      <c r="C1267" s="468"/>
      <c r="D1267" s="468"/>
      <c r="E1267" s="468"/>
      <c r="F1267" s="471"/>
      <c r="G1267" s="468"/>
      <c r="H1267" s="468"/>
      <c r="I1267" s="468"/>
      <c r="J1267" s="468"/>
      <c r="K1267" s="468"/>
      <c r="L1267" s="514"/>
      <c r="M1267" s="516"/>
      <c r="N1267" s="517" t="str">
        <f>IF(B1267="联邦快递",""&amp;(MID(F1267,1,MIN(FIND({0;1;2;3;4;5;6;7;8;9},F1267&amp;"1234567890",1)-1)))&amp;"","")</f>
        <v/>
      </c>
    </row>
    <row r="1268" spans="1:14" ht="14.25">
      <c r="A1268" s="468"/>
      <c r="B1268" s="468"/>
      <c r="C1268" s="468"/>
      <c r="D1268" s="468"/>
      <c r="E1268" s="468"/>
      <c r="F1268" s="471"/>
      <c r="G1268" s="468"/>
      <c r="H1268" s="468"/>
      <c r="I1268" s="468"/>
      <c r="J1268" s="468"/>
      <c r="K1268" s="468"/>
      <c r="L1268" s="514"/>
      <c r="M1268" s="516"/>
      <c r="N1268" s="517" t="str">
        <f>IF(B1268="联邦快递",""&amp;(MID(F1268,1,MIN(FIND({0;1;2;3;4;5;6;7;8;9},F1268&amp;"1234567890",1)-1)))&amp;"","")</f>
        <v/>
      </c>
    </row>
    <row r="1269" spans="1:14" ht="14.25">
      <c r="A1269" s="468"/>
      <c r="B1269" s="468"/>
      <c r="C1269" s="468"/>
      <c r="D1269" s="468"/>
      <c r="E1269" s="468"/>
      <c r="F1269" s="471"/>
      <c r="G1269" s="468"/>
      <c r="H1269" s="468"/>
      <c r="I1269" s="468"/>
      <c r="J1269" s="468"/>
      <c r="K1269" s="468"/>
      <c r="L1269" s="514"/>
      <c r="M1269" s="516"/>
      <c r="N1269" s="517" t="str">
        <f>IF(B1269="联邦快递",""&amp;(MID(F1269,1,MIN(FIND({0;1;2;3;4;5;6;7;8;9},F1269&amp;"1234567890",1)-1)))&amp;"","")</f>
        <v/>
      </c>
    </row>
    <row r="1270" spans="1:14" ht="14.25">
      <c r="A1270" s="468"/>
      <c r="B1270" s="468"/>
      <c r="C1270" s="468"/>
      <c r="D1270" s="468"/>
      <c r="E1270" s="468"/>
      <c r="F1270" s="471"/>
      <c r="G1270" s="468"/>
      <c r="H1270" s="468"/>
      <c r="I1270" s="468"/>
      <c r="J1270" s="468"/>
      <c r="K1270" s="468"/>
      <c r="L1270" s="514"/>
      <c r="M1270" s="516"/>
      <c r="N1270" s="517" t="str">
        <f>IF(B1270="联邦快递",""&amp;(MID(F1270,1,MIN(FIND({0;1;2;3;4;5;6;7;8;9},F1270&amp;"1234567890",1)-1)))&amp;"","")</f>
        <v/>
      </c>
    </row>
    <row r="1271" spans="1:14" ht="14.25">
      <c r="A1271" s="468"/>
      <c r="B1271" s="468"/>
      <c r="C1271" s="468"/>
      <c r="D1271" s="468"/>
      <c r="E1271" s="468"/>
      <c r="F1271" s="471"/>
      <c r="G1271" s="468"/>
      <c r="H1271" s="468"/>
      <c r="I1271" s="468"/>
      <c r="J1271" s="468"/>
      <c r="K1271" s="468"/>
      <c r="L1271" s="514"/>
      <c r="M1271" s="516"/>
      <c r="N1271" s="517" t="str">
        <f>IF(B1271="联邦快递",""&amp;(MID(F1271,1,MIN(FIND({0;1;2;3;4;5;6;7;8;9},F1271&amp;"1234567890",1)-1)))&amp;"","")</f>
        <v/>
      </c>
    </row>
    <row r="1272" spans="1:14" ht="14.25">
      <c r="A1272" s="468"/>
      <c r="B1272" s="468"/>
      <c r="C1272" s="468"/>
      <c r="D1272" s="468"/>
      <c r="E1272" s="468"/>
      <c r="F1272" s="471"/>
      <c r="G1272" s="468"/>
      <c r="H1272" s="468"/>
      <c r="I1272" s="468"/>
      <c r="J1272" s="468"/>
      <c r="K1272" s="468"/>
      <c r="L1272" s="514"/>
      <c r="M1272" s="516"/>
      <c r="N1272" s="517" t="str">
        <f>IF(B1272="联邦快递",""&amp;(MID(F1272,1,MIN(FIND({0;1;2;3;4;5;6;7;8;9},F1272&amp;"1234567890",1)-1)))&amp;"","")</f>
        <v/>
      </c>
    </row>
    <row r="1273" spans="1:14" ht="14.25">
      <c r="A1273" s="468"/>
      <c r="B1273" s="468"/>
      <c r="C1273" s="468"/>
      <c r="D1273" s="468"/>
      <c r="E1273" s="468"/>
      <c r="F1273" s="471"/>
      <c r="G1273" s="468"/>
      <c r="H1273" s="468"/>
      <c r="I1273" s="468"/>
      <c r="J1273" s="468"/>
      <c r="K1273" s="468"/>
      <c r="L1273" s="514"/>
      <c r="M1273" s="516"/>
      <c r="N1273" s="517" t="str">
        <f>IF(B1273="联邦快递",""&amp;(MID(F1273,1,MIN(FIND({0;1;2;3;4;5;6;7;8;9},F1273&amp;"1234567890",1)-1)))&amp;"","")</f>
        <v/>
      </c>
    </row>
    <row r="1274" spans="1:14" ht="14.25">
      <c r="A1274" s="468"/>
      <c r="B1274" s="468"/>
      <c r="C1274" s="468"/>
      <c r="D1274" s="468"/>
      <c r="E1274" s="468"/>
      <c r="F1274" s="471"/>
      <c r="G1274" s="468"/>
      <c r="H1274" s="468"/>
      <c r="I1274" s="468"/>
      <c r="J1274" s="468"/>
      <c r="K1274" s="468"/>
      <c r="L1274" s="514"/>
      <c r="M1274" s="516"/>
      <c r="N1274" s="517" t="str">
        <f>IF(B1274="联邦快递",""&amp;(MID(F1274,1,MIN(FIND({0;1;2;3;4;5;6;7;8;9},F1274&amp;"1234567890",1)-1)))&amp;"","")</f>
        <v/>
      </c>
    </row>
    <row r="1275" spans="1:14" ht="14.25">
      <c r="A1275" s="468"/>
      <c r="B1275" s="468"/>
      <c r="C1275" s="468"/>
      <c r="D1275" s="468"/>
      <c r="E1275" s="468"/>
      <c r="F1275" s="471"/>
      <c r="G1275" s="468"/>
      <c r="H1275" s="468"/>
      <c r="I1275" s="468"/>
      <c r="J1275" s="468"/>
      <c r="K1275" s="468"/>
      <c r="L1275" s="514"/>
      <c r="M1275" s="516"/>
      <c r="N1275" s="517" t="str">
        <f>IF(B1275="联邦快递",""&amp;(MID(F1275,1,MIN(FIND({0;1;2;3;4;5;6;7;8;9},F1275&amp;"1234567890",1)-1)))&amp;"","")</f>
        <v/>
      </c>
    </row>
    <row r="1276" spans="1:14" ht="14.25">
      <c r="A1276" s="468"/>
      <c r="B1276" s="468"/>
      <c r="C1276" s="468"/>
      <c r="D1276" s="468"/>
      <c r="E1276" s="468"/>
      <c r="F1276" s="471"/>
      <c r="G1276" s="468"/>
      <c r="H1276" s="468"/>
      <c r="I1276" s="468"/>
      <c r="J1276" s="468"/>
      <c r="K1276" s="468"/>
      <c r="L1276" s="514"/>
      <c r="M1276" s="516"/>
      <c r="N1276" s="517" t="str">
        <f>IF(B1276="联邦快递",""&amp;(MID(F1276,1,MIN(FIND({0;1;2;3;4;5;6;7;8;9},F1276&amp;"1234567890",1)-1)))&amp;"","")</f>
        <v/>
      </c>
    </row>
    <row r="1277" spans="1:14" ht="14.25">
      <c r="A1277" s="468"/>
      <c r="B1277" s="468"/>
      <c r="C1277" s="468"/>
      <c r="D1277" s="468"/>
      <c r="E1277" s="468"/>
      <c r="F1277" s="471"/>
      <c r="G1277" s="468"/>
      <c r="H1277" s="468"/>
      <c r="I1277" s="468"/>
      <c r="J1277" s="468"/>
      <c r="K1277" s="468"/>
      <c r="L1277" s="514"/>
      <c r="M1277" s="516"/>
      <c r="N1277" s="517" t="str">
        <f>IF(B1277="联邦快递",""&amp;(MID(F1277,1,MIN(FIND({0;1;2;3;4;5;6;7;8;9},F1277&amp;"1234567890",1)-1)))&amp;"","")</f>
        <v/>
      </c>
    </row>
    <row r="1278" spans="1:14" ht="14.25">
      <c r="A1278" s="468"/>
      <c r="B1278" s="468"/>
      <c r="C1278" s="468"/>
      <c r="D1278" s="468"/>
      <c r="E1278" s="468"/>
      <c r="F1278" s="471"/>
      <c r="G1278" s="468"/>
      <c r="H1278" s="468"/>
      <c r="I1278" s="468"/>
      <c r="J1278" s="468"/>
      <c r="K1278" s="468"/>
      <c r="L1278" s="514"/>
      <c r="M1278" s="516"/>
      <c r="N1278" s="517" t="str">
        <f>IF(B1278="联邦快递",""&amp;(MID(F1278,1,MIN(FIND({0;1;2;3;4;5;6;7;8;9},F1278&amp;"1234567890",1)-1)))&amp;"","")</f>
        <v/>
      </c>
    </row>
    <row r="1279" spans="1:14" ht="14.25">
      <c r="A1279" s="468"/>
      <c r="B1279" s="468"/>
      <c r="C1279" s="468"/>
      <c r="D1279" s="468"/>
      <c r="E1279" s="468"/>
      <c r="F1279" s="471"/>
      <c r="G1279" s="468"/>
      <c r="H1279" s="468"/>
      <c r="I1279" s="468"/>
      <c r="J1279" s="468"/>
      <c r="K1279" s="468"/>
      <c r="L1279" s="514"/>
      <c r="M1279" s="516"/>
      <c r="N1279" s="517" t="str">
        <f>IF(B1279="联邦快递",""&amp;(MID(F1279,1,MIN(FIND({0;1;2;3;4;5;6;7;8;9},F1279&amp;"1234567890",1)-1)))&amp;"","")</f>
        <v/>
      </c>
    </row>
    <row r="1280" spans="1:14" ht="14.25">
      <c r="A1280" s="468"/>
      <c r="B1280" s="468"/>
      <c r="C1280" s="468"/>
      <c r="D1280" s="468"/>
      <c r="E1280" s="468"/>
      <c r="F1280" s="471"/>
      <c r="G1280" s="468"/>
      <c r="H1280" s="468"/>
      <c r="I1280" s="468"/>
      <c r="J1280" s="468"/>
      <c r="K1280" s="468"/>
      <c r="L1280" s="514"/>
      <c r="M1280" s="516"/>
      <c r="N1280" s="517" t="str">
        <f>IF(B1280="联邦快递",""&amp;(MID(F1280,1,MIN(FIND({0;1;2;3;4;5;6;7;8;9},F1280&amp;"1234567890",1)-1)))&amp;"","")</f>
        <v/>
      </c>
    </row>
    <row r="1281" spans="1:14" ht="14.25">
      <c r="A1281" s="468"/>
      <c r="B1281" s="468"/>
      <c r="C1281" s="468"/>
      <c r="D1281" s="468"/>
      <c r="E1281" s="468"/>
      <c r="F1281" s="471"/>
      <c r="G1281" s="468"/>
      <c r="H1281" s="468"/>
      <c r="I1281" s="468"/>
      <c r="J1281" s="468"/>
      <c r="K1281" s="468"/>
      <c r="L1281" s="514"/>
      <c r="M1281" s="516"/>
      <c r="N1281" s="517" t="str">
        <f>IF(B1281="联邦快递",""&amp;(MID(F1281,1,MIN(FIND({0;1;2;3;4;5;6;7;8;9},F1281&amp;"1234567890",1)-1)))&amp;"","")</f>
        <v/>
      </c>
    </row>
    <row r="1282" spans="1:14" ht="14.25">
      <c r="A1282" s="468"/>
      <c r="B1282" s="468"/>
      <c r="C1282" s="468"/>
      <c r="D1282" s="468"/>
      <c r="E1282" s="468"/>
      <c r="F1282" s="471"/>
      <c r="G1282" s="468"/>
      <c r="H1282" s="468"/>
      <c r="I1282" s="468"/>
      <c r="J1282" s="468"/>
      <c r="K1282" s="468"/>
      <c r="L1282" s="514"/>
      <c r="M1282" s="516"/>
      <c r="N1282" s="517" t="str">
        <f>IF(B1282="联邦快递",""&amp;(MID(F1282,1,MIN(FIND({0;1;2;3;4;5;6;7;8;9},F1282&amp;"1234567890",1)-1)))&amp;"","")</f>
        <v/>
      </c>
    </row>
    <row r="1283" spans="1:14" ht="14.25">
      <c r="A1283" s="468"/>
      <c r="B1283" s="468"/>
      <c r="C1283" s="468"/>
      <c r="D1283" s="468"/>
      <c r="E1283" s="468"/>
      <c r="F1283" s="471"/>
      <c r="G1283" s="468"/>
      <c r="H1283" s="468"/>
      <c r="I1283" s="468"/>
      <c r="J1283" s="468"/>
      <c r="K1283" s="468"/>
      <c r="L1283" s="514"/>
      <c r="M1283" s="516"/>
      <c r="N1283" s="517" t="str">
        <f>IF(B1283="联邦快递",""&amp;(MID(F1283,1,MIN(FIND({0;1;2;3;4;5;6;7;8;9},F1283&amp;"1234567890",1)-1)))&amp;"","")</f>
        <v/>
      </c>
    </row>
    <row r="1284" spans="1:14" ht="14.25">
      <c r="A1284" s="468"/>
      <c r="B1284" s="468"/>
      <c r="C1284" s="468"/>
      <c r="D1284" s="468"/>
      <c r="E1284" s="468"/>
      <c r="F1284" s="471"/>
      <c r="G1284" s="468"/>
      <c r="H1284" s="468"/>
      <c r="I1284" s="468"/>
      <c r="J1284" s="468"/>
      <c r="K1284" s="468"/>
      <c r="L1284" s="514"/>
      <c r="M1284" s="516"/>
      <c r="N1284" s="517" t="str">
        <f>IF(B1284="联邦快递",""&amp;(MID(F1284,1,MIN(FIND({0;1;2;3;4;5;6;7;8;9},F1284&amp;"1234567890",1)-1)))&amp;"","")</f>
        <v/>
      </c>
    </row>
    <row r="1285" spans="1:14" ht="14.25">
      <c r="A1285" s="468"/>
      <c r="B1285" s="468"/>
      <c r="C1285" s="468"/>
      <c r="D1285" s="468"/>
      <c r="E1285" s="468"/>
      <c r="F1285" s="471"/>
      <c r="G1285" s="468"/>
      <c r="H1285" s="468"/>
      <c r="I1285" s="468"/>
      <c r="J1285" s="468"/>
      <c r="K1285" s="468"/>
      <c r="L1285" s="514"/>
      <c r="M1285" s="516"/>
      <c r="N1285" s="517" t="str">
        <f>IF(B1285="联邦快递",""&amp;(MID(F1285,1,MIN(FIND({0;1;2;3;4;5;6;7;8;9},F1285&amp;"1234567890",1)-1)))&amp;"","")</f>
        <v/>
      </c>
    </row>
    <row r="1286" spans="1:14" ht="14.25">
      <c r="A1286" s="468"/>
      <c r="B1286" s="468"/>
      <c r="C1286" s="468"/>
      <c r="D1286" s="468"/>
      <c r="E1286" s="468"/>
      <c r="F1286" s="471"/>
      <c r="G1286" s="468"/>
      <c r="H1286" s="468"/>
      <c r="I1286" s="468"/>
      <c r="J1286" s="468"/>
      <c r="K1286" s="468"/>
      <c r="L1286" s="514"/>
      <c r="M1286" s="516"/>
      <c r="N1286" s="517" t="str">
        <f>IF(B1286="联邦快递",""&amp;(MID(F1286,1,MIN(FIND({0;1;2;3;4;5;6;7;8;9},F1286&amp;"1234567890",1)-1)))&amp;"","")</f>
        <v/>
      </c>
    </row>
    <row r="1287" spans="1:14" ht="14.25">
      <c r="A1287" s="468"/>
      <c r="B1287" s="468"/>
      <c r="C1287" s="468"/>
      <c r="D1287" s="468"/>
      <c r="E1287" s="468"/>
      <c r="F1287" s="471"/>
      <c r="G1287" s="468"/>
      <c r="H1287" s="468"/>
      <c r="I1287" s="468"/>
      <c r="J1287" s="468"/>
      <c r="K1287" s="468"/>
      <c r="L1287" s="514"/>
      <c r="M1287" s="516"/>
      <c r="N1287" s="517" t="str">
        <f>IF(B1287="联邦快递",""&amp;(MID(F1287,1,MIN(FIND({0;1;2;3;4;5;6;7;8;9},F1287&amp;"1234567890",1)-1)))&amp;"","")</f>
        <v/>
      </c>
    </row>
    <row r="1288" spans="1:14" ht="14.25">
      <c r="A1288" s="468"/>
      <c r="B1288" s="468"/>
      <c r="C1288" s="468"/>
      <c r="D1288" s="468"/>
      <c r="E1288" s="468"/>
      <c r="F1288" s="471"/>
      <c r="G1288" s="468"/>
      <c r="H1288" s="468"/>
      <c r="I1288" s="468"/>
      <c r="J1288" s="468"/>
      <c r="K1288" s="468"/>
      <c r="L1288" s="514"/>
      <c r="M1288" s="516"/>
      <c r="N1288" s="517" t="str">
        <f>IF(B1288="联邦快递",""&amp;(MID(F1288,1,MIN(FIND({0;1;2;3;4;5;6;7;8;9},F1288&amp;"1234567890",1)-1)))&amp;"","")</f>
        <v/>
      </c>
    </row>
    <row r="1289" spans="1:14" ht="14.25">
      <c r="A1289" s="468"/>
      <c r="B1289" s="468"/>
      <c r="C1289" s="468"/>
      <c r="D1289" s="468"/>
      <c r="E1289" s="468"/>
      <c r="F1289" s="471"/>
      <c r="G1289" s="468"/>
      <c r="H1289" s="468"/>
      <c r="I1289" s="468"/>
      <c r="J1289" s="468"/>
      <c r="K1289" s="468"/>
      <c r="L1289" s="514"/>
      <c r="M1289" s="516"/>
      <c r="N1289" s="517" t="str">
        <f>IF(B1289="联邦快递",""&amp;(MID(F1289,1,MIN(FIND({0;1;2;3;4;5;6;7;8;9},F1289&amp;"1234567890",1)-1)))&amp;"","")</f>
        <v/>
      </c>
    </row>
    <row r="1290" spans="1:14" ht="14.25">
      <c r="A1290" s="468"/>
      <c r="B1290" s="468"/>
      <c r="C1290" s="468"/>
      <c r="D1290" s="468"/>
      <c r="E1290" s="468"/>
      <c r="F1290" s="471"/>
      <c r="G1290" s="468"/>
      <c r="H1290" s="468"/>
      <c r="I1290" s="468"/>
      <c r="J1290" s="468"/>
      <c r="K1290" s="468"/>
      <c r="L1290" s="514"/>
      <c r="M1290" s="516"/>
      <c r="N1290" s="517" t="str">
        <f>IF(B1290="联邦快递",""&amp;(MID(F1290,1,MIN(FIND({0;1;2;3;4;5;6;7;8;9},F1290&amp;"1234567890",1)-1)))&amp;"","")</f>
        <v/>
      </c>
    </row>
    <row r="1291" spans="1:14" ht="14.25">
      <c r="A1291" s="468"/>
      <c r="B1291" s="468"/>
      <c r="C1291" s="468"/>
      <c r="D1291" s="468"/>
      <c r="E1291" s="468"/>
      <c r="F1291" s="471"/>
      <c r="G1291" s="468"/>
      <c r="H1291" s="468"/>
      <c r="I1291" s="468"/>
      <c r="J1291" s="468"/>
      <c r="K1291" s="468"/>
      <c r="L1291" s="514"/>
      <c r="M1291" s="516"/>
      <c r="N1291" s="517" t="str">
        <f>IF(B1291="联邦快递",""&amp;(MID(F1291,1,MIN(FIND({0;1;2;3;4;5;6;7;8;9},F1291&amp;"1234567890",1)-1)))&amp;"","")</f>
        <v/>
      </c>
    </row>
    <row r="1292" spans="1:14" ht="14.25">
      <c r="A1292" s="468"/>
      <c r="B1292" s="468"/>
      <c r="C1292" s="468"/>
      <c r="D1292" s="468"/>
      <c r="E1292" s="468"/>
      <c r="F1292" s="471"/>
      <c r="G1292" s="468"/>
      <c r="H1292" s="468"/>
      <c r="I1292" s="468"/>
      <c r="J1292" s="468"/>
      <c r="K1292" s="468"/>
      <c r="L1292" s="514"/>
      <c r="M1292" s="516"/>
      <c r="N1292" s="517" t="str">
        <f>IF(B1292="联邦快递",""&amp;(MID(F1292,1,MIN(FIND({0;1;2;3;4;5;6;7;8;9},F1292&amp;"1234567890",1)-1)))&amp;"","")</f>
        <v/>
      </c>
    </row>
    <row r="1293" spans="1:14" ht="14.25">
      <c r="A1293" s="468"/>
      <c r="B1293" s="468"/>
      <c r="C1293" s="468"/>
      <c r="D1293" s="468"/>
      <c r="E1293" s="468"/>
      <c r="F1293" s="471"/>
      <c r="G1293" s="468"/>
      <c r="H1293" s="468"/>
      <c r="I1293" s="468"/>
      <c r="J1293" s="468"/>
      <c r="K1293" s="468"/>
      <c r="L1293" s="514"/>
      <c r="M1293" s="516"/>
      <c r="N1293" s="517" t="str">
        <f>IF(B1293="联邦快递",""&amp;(MID(F1293,1,MIN(FIND({0;1;2;3;4;5;6;7;8;9},F1293&amp;"1234567890",1)-1)))&amp;"","")</f>
        <v/>
      </c>
    </row>
    <row r="1294" spans="1:14" ht="14.25">
      <c r="A1294" s="468"/>
      <c r="B1294" s="468"/>
      <c r="C1294" s="468"/>
      <c r="D1294" s="468"/>
      <c r="E1294" s="468"/>
      <c r="F1294" s="471"/>
      <c r="G1294" s="468"/>
      <c r="H1294" s="468"/>
      <c r="I1294" s="468"/>
      <c r="J1294" s="468"/>
      <c r="K1294" s="468"/>
      <c r="L1294" s="514"/>
      <c r="M1294" s="516"/>
      <c r="N1294" s="517" t="str">
        <f>IF(B1294="联邦快递",""&amp;(MID(F1294,1,MIN(FIND({0;1;2;3;4;5;6;7;8;9},F1294&amp;"1234567890",1)-1)))&amp;"","")</f>
        <v/>
      </c>
    </row>
    <row r="1295" spans="1:14" ht="14.25">
      <c r="A1295" s="468"/>
      <c r="B1295" s="468"/>
      <c r="C1295" s="468"/>
      <c r="D1295" s="468"/>
      <c r="E1295" s="468"/>
      <c r="F1295" s="471"/>
      <c r="G1295" s="468"/>
      <c r="H1295" s="468"/>
      <c r="I1295" s="468"/>
      <c r="J1295" s="468"/>
      <c r="K1295" s="468"/>
      <c r="L1295" s="514"/>
      <c r="M1295" s="516"/>
      <c r="N1295" s="517" t="str">
        <f>IF(B1295="联邦快递",""&amp;(MID(F1295,1,MIN(FIND({0;1;2;3;4;5;6;7;8;9},F1295&amp;"1234567890",1)-1)))&amp;"","")</f>
        <v/>
      </c>
    </row>
    <row r="1296" spans="1:14" ht="14.25">
      <c r="A1296" s="468"/>
      <c r="B1296" s="468"/>
      <c r="C1296" s="468"/>
      <c r="D1296" s="468"/>
      <c r="E1296" s="468"/>
      <c r="F1296" s="471"/>
      <c r="G1296" s="468"/>
      <c r="H1296" s="468"/>
      <c r="I1296" s="468"/>
      <c r="J1296" s="468"/>
      <c r="K1296" s="468"/>
      <c r="L1296" s="514"/>
      <c r="M1296" s="516"/>
      <c r="N1296" s="517" t="str">
        <f>IF(B1296="联邦快递",""&amp;(MID(F1296,1,MIN(FIND({0;1;2;3;4;5;6;7;8;9},F1296&amp;"1234567890",1)-1)))&amp;"","")</f>
        <v/>
      </c>
    </row>
    <row r="1297" spans="1:14" ht="14.25">
      <c r="A1297" s="468"/>
      <c r="B1297" s="468"/>
      <c r="C1297" s="468"/>
      <c r="D1297" s="468"/>
      <c r="E1297" s="468"/>
      <c r="F1297" s="471"/>
      <c r="G1297" s="468"/>
      <c r="H1297" s="468"/>
      <c r="I1297" s="468"/>
      <c r="J1297" s="468"/>
      <c r="K1297" s="468"/>
      <c r="L1297" s="514"/>
      <c r="M1297" s="516"/>
      <c r="N1297" s="517" t="str">
        <f>IF(B1297="联邦快递",""&amp;(MID(F1297,1,MIN(FIND({0;1;2;3;4;5;6;7;8;9},F1297&amp;"1234567890",1)-1)))&amp;"","")</f>
        <v/>
      </c>
    </row>
    <row r="1298" spans="1:14" ht="14.25">
      <c r="A1298" s="468"/>
      <c r="B1298" s="468"/>
      <c r="C1298" s="468"/>
      <c r="D1298" s="468"/>
      <c r="E1298" s="468"/>
      <c r="F1298" s="471"/>
      <c r="G1298" s="468"/>
      <c r="H1298" s="468"/>
      <c r="I1298" s="468"/>
      <c r="J1298" s="468"/>
      <c r="K1298" s="468"/>
      <c r="L1298" s="514"/>
      <c r="M1298" s="516"/>
      <c r="N1298" s="517" t="str">
        <f>IF(B1298="联邦快递",""&amp;(MID(F1298,1,MIN(FIND({0;1;2;3;4;5;6;7;8;9},F1298&amp;"1234567890",1)-1)))&amp;"","")</f>
        <v/>
      </c>
    </row>
    <row r="1299" spans="1:14" ht="14.25">
      <c r="A1299" s="468"/>
      <c r="B1299" s="468"/>
      <c r="C1299" s="468"/>
      <c r="D1299" s="468"/>
      <c r="E1299" s="468"/>
      <c r="F1299" s="471"/>
      <c r="G1299" s="468"/>
      <c r="H1299" s="468"/>
      <c r="I1299" s="468"/>
      <c r="J1299" s="468"/>
      <c r="K1299" s="468"/>
      <c r="L1299" s="514"/>
      <c r="M1299" s="516"/>
      <c r="N1299" s="517" t="str">
        <f>IF(B1299="联邦快递",""&amp;(MID(F1299,1,MIN(FIND({0;1;2;3;4;5;6;7;8;9},F1299&amp;"1234567890",1)-1)))&amp;"","")</f>
        <v/>
      </c>
    </row>
    <row r="1300" spans="1:14" ht="14.25">
      <c r="A1300" s="468"/>
      <c r="B1300" s="468"/>
      <c r="C1300" s="468"/>
      <c r="D1300" s="468"/>
      <c r="E1300" s="468"/>
      <c r="F1300" s="471"/>
      <c r="G1300" s="468"/>
      <c r="H1300" s="468"/>
      <c r="I1300" s="468"/>
      <c r="J1300" s="468"/>
      <c r="K1300" s="468"/>
      <c r="L1300" s="514"/>
      <c r="M1300" s="516"/>
      <c r="N1300" s="517" t="str">
        <f>IF(B1300="联邦快递",""&amp;(MID(F1300,1,MIN(FIND({0;1;2;3;4;5;6;7;8;9},F1300&amp;"1234567890",1)-1)))&amp;"","")</f>
        <v/>
      </c>
    </row>
    <row r="1301" spans="1:14" ht="14.25">
      <c r="A1301" s="468"/>
      <c r="B1301" s="468"/>
      <c r="C1301" s="468"/>
      <c r="D1301" s="468"/>
      <c r="E1301" s="468"/>
      <c r="F1301" s="471"/>
      <c r="G1301" s="468"/>
      <c r="H1301" s="468"/>
      <c r="I1301" s="468"/>
      <c r="J1301" s="468"/>
      <c r="K1301" s="468"/>
      <c r="L1301" s="514"/>
      <c r="M1301" s="516"/>
      <c r="N1301" s="517" t="str">
        <f>IF(B1301="联邦快递",""&amp;(MID(F1301,1,MIN(FIND({0;1;2;3;4;5;6;7;8;9},F1301&amp;"1234567890",1)-1)))&amp;"","")</f>
        <v/>
      </c>
    </row>
    <row r="1302" spans="1:14" ht="14.25">
      <c r="A1302" s="468"/>
      <c r="B1302" s="468"/>
      <c r="C1302" s="468"/>
      <c r="D1302" s="468"/>
      <c r="E1302" s="468"/>
      <c r="F1302" s="471"/>
      <c r="G1302" s="468"/>
      <c r="H1302" s="468"/>
      <c r="I1302" s="468"/>
      <c r="J1302" s="468"/>
      <c r="K1302" s="468"/>
      <c r="L1302" s="514"/>
      <c r="M1302" s="516"/>
      <c r="N1302" s="517" t="str">
        <f>IF(B1302="联邦快递",""&amp;(MID(F1302,1,MIN(FIND({0;1;2;3;4;5;6;7;8;9},F1302&amp;"1234567890",1)-1)))&amp;"","")</f>
        <v/>
      </c>
    </row>
    <row r="1303" spans="1:14" ht="14.25">
      <c r="A1303" s="468"/>
      <c r="B1303" s="468"/>
      <c r="C1303" s="468"/>
      <c r="D1303" s="468"/>
      <c r="E1303" s="468"/>
      <c r="F1303" s="471"/>
      <c r="G1303" s="468"/>
      <c r="H1303" s="468"/>
      <c r="I1303" s="468"/>
      <c r="J1303" s="468"/>
      <c r="K1303" s="468"/>
      <c r="L1303" s="514"/>
      <c r="M1303" s="516"/>
      <c r="N1303" s="517" t="str">
        <f>IF(B1303="联邦快递",""&amp;(MID(F1303,1,MIN(FIND({0;1;2;3;4;5;6;7;8;9},F1303&amp;"1234567890",1)-1)))&amp;"","")</f>
        <v/>
      </c>
    </row>
    <row r="1304" spans="1:14" ht="14.25">
      <c r="A1304" s="468"/>
      <c r="B1304" s="468"/>
      <c r="C1304" s="468"/>
      <c r="D1304" s="468"/>
      <c r="E1304" s="468"/>
      <c r="F1304" s="471"/>
      <c r="G1304" s="468"/>
      <c r="H1304" s="468"/>
      <c r="I1304" s="468"/>
      <c r="J1304" s="468"/>
      <c r="K1304" s="468"/>
      <c r="L1304" s="514"/>
      <c r="M1304" s="516"/>
      <c r="N1304" s="517" t="str">
        <f>IF(B1304="联邦快递",""&amp;(MID(F1304,1,MIN(FIND({0;1;2;3;4;5;6;7;8;9},F1304&amp;"1234567890",1)-1)))&amp;"","")</f>
        <v/>
      </c>
    </row>
    <row r="1305" spans="1:14" ht="14.25">
      <c r="A1305" s="468"/>
      <c r="B1305" s="468"/>
      <c r="C1305" s="468"/>
      <c r="D1305" s="468"/>
      <c r="E1305" s="468"/>
      <c r="F1305" s="471"/>
      <c r="G1305" s="468"/>
      <c r="H1305" s="468"/>
      <c r="I1305" s="468"/>
      <c r="J1305" s="468"/>
      <c r="K1305" s="468"/>
      <c r="L1305" s="514"/>
      <c r="M1305" s="516"/>
      <c r="N1305" s="517" t="str">
        <f>IF(B1305="联邦快递",""&amp;(MID(F1305,1,MIN(FIND({0;1;2;3;4;5;6;7;8;9},F1305&amp;"1234567890",1)-1)))&amp;"","")</f>
        <v/>
      </c>
    </row>
    <row r="1306" spans="1:14" ht="14.25">
      <c r="A1306" s="468"/>
      <c r="B1306" s="468"/>
      <c r="C1306" s="468"/>
      <c r="D1306" s="468"/>
      <c r="E1306" s="468"/>
      <c r="F1306" s="471"/>
      <c r="G1306" s="468"/>
      <c r="H1306" s="468"/>
      <c r="I1306" s="468"/>
      <c r="J1306" s="468"/>
      <c r="K1306" s="468"/>
      <c r="L1306" s="514"/>
      <c r="M1306" s="516"/>
      <c r="N1306" s="517" t="str">
        <f>IF(B1306="联邦快递",""&amp;(MID(F1306,1,MIN(FIND({0;1;2;3;4;5;6;7;8;9},F1306&amp;"1234567890",1)-1)))&amp;"","")</f>
        <v/>
      </c>
    </row>
    <row r="1307" spans="1:14" ht="14.25">
      <c r="A1307" s="468"/>
      <c r="B1307" s="468"/>
      <c r="C1307" s="468"/>
      <c r="D1307" s="468"/>
      <c r="E1307" s="468"/>
      <c r="F1307" s="471"/>
      <c r="G1307" s="468"/>
      <c r="H1307" s="468"/>
      <c r="I1307" s="468"/>
      <c r="J1307" s="468"/>
      <c r="K1307" s="468"/>
      <c r="L1307" s="514"/>
      <c r="M1307" s="516"/>
      <c r="N1307" s="517" t="str">
        <f>IF(B1307="联邦快递",""&amp;(MID(F1307,1,MIN(FIND({0;1;2;3;4;5;6;7;8;9},F1307&amp;"1234567890",1)-1)))&amp;"","")</f>
        <v/>
      </c>
    </row>
    <row r="1308" spans="1:14" ht="14.25">
      <c r="A1308" s="468"/>
      <c r="B1308" s="468"/>
      <c r="C1308" s="468"/>
      <c r="D1308" s="468"/>
      <c r="E1308" s="468"/>
      <c r="F1308" s="471"/>
      <c r="G1308" s="468"/>
      <c r="H1308" s="468"/>
      <c r="I1308" s="468"/>
      <c r="J1308" s="468"/>
      <c r="K1308" s="468"/>
      <c r="L1308" s="514"/>
      <c r="M1308" s="516"/>
      <c r="N1308" s="517" t="str">
        <f>IF(B1308="联邦快递",""&amp;(MID(F1308,1,MIN(FIND({0;1;2;3;4;5;6;7;8;9},F1308&amp;"1234567890",1)-1)))&amp;"","")</f>
        <v/>
      </c>
    </row>
    <row r="1309" spans="1:14" ht="14.25">
      <c r="A1309" s="468"/>
      <c r="B1309" s="468"/>
      <c r="C1309" s="468"/>
      <c r="D1309" s="468"/>
      <c r="E1309" s="468"/>
      <c r="F1309" s="471"/>
      <c r="G1309" s="468"/>
      <c r="H1309" s="468"/>
      <c r="I1309" s="468"/>
      <c r="J1309" s="468"/>
      <c r="K1309" s="468"/>
      <c r="L1309" s="514"/>
      <c r="M1309" s="516"/>
      <c r="N1309" s="517" t="str">
        <f>IF(B1309="联邦快递",""&amp;(MID(F1309,1,MIN(FIND({0;1;2;3;4;5;6;7;8;9},F1309&amp;"1234567890",1)-1)))&amp;"","")</f>
        <v/>
      </c>
    </row>
    <row r="1310" spans="1:14" ht="14.25">
      <c r="A1310" s="468"/>
      <c r="B1310" s="468"/>
      <c r="C1310" s="468"/>
      <c r="D1310" s="468"/>
      <c r="E1310" s="468"/>
      <c r="F1310" s="471"/>
      <c r="G1310" s="468"/>
      <c r="H1310" s="468"/>
      <c r="I1310" s="468"/>
      <c r="J1310" s="468"/>
      <c r="K1310" s="468"/>
      <c r="L1310" s="514"/>
      <c r="M1310" s="516"/>
      <c r="N1310" s="517" t="str">
        <f>IF(B1310="联邦快递",""&amp;(MID(F1310,1,MIN(FIND({0;1;2;3;4;5;6;7;8;9},F1310&amp;"1234567890",1)-1)))&amp;"","")</f>
        <v/>
      </c>
    </row>
    <row r="1311" spans="1:14" ht="14.25">
      <c r="A1311" s="468"/>
      <c r="B1311" s="468"/>
      <c r="C1311" s="468"/>
      <c r="D1311" s="468"/>
      <c r="E1311" s="468"/>
      <c r="F1311" s="471"/>
      <c r="G1311" s="468"/>
      <c r="H1311" s="468"/>
      <c r="I1311" s="468"/>
      <c r="J1311" s="468"/>
      <c r="K1311" s="468"/>
      <c r="L1311" s="514"/>
      <c r="M1311" s="516"/>
      <c r="N1311" s="517" t="str">
        <f>IF(B1311="联邦快递",""&amp;(MID(F1311,1,MIN(FIND({0;1;2;3;4;5;6;7;8;9},F1311&amp;"1234567890",1)-1)))&amp;"","")</f>
        <v/>
      </c>
    </row>
    <row r="1312" spans="1:14" ht="14.25">
      <c r="A1312" s="468"/>
      <c r="B1312" s="468"/>
      <c r="C1312" s="468"/>
      <c r="D1312" s="468"/>
      <c r="E1312" s="468"/>
      <c r="F1312" s="471"/>
      <c r="G1312" s="468"/>
      <c r="H1312" s="468"/>
      <c r="I1312" s="468"/>
      <c r="J1312" s="468"/>
      <c r="K1312" s="468"/>
      <c r="L1312" s="514"/>
      <c r="M1312" s="516"/>
      <c r="N1312" s="517" t="str">
        <f>IF(B1312="联邦快递",""&amp;(MID(F1312,1,MIN(FIND({0;1;2;3;4;5;6;7;8;9},F1312&amp;"1234567890",1)-1)))&amp;"","")</f>
        <v/>
      </c>
    </row>
    <row r="1313" spans="1:14" ht="14.25">
      <c r="A1313" s="468"/>
      <c r="B1313" s="468"/>
      <c r="C1313" s="468"/>
      <c r="D1313" s="468"/>
      <c r="E1313" s="468"/>
      <c r="F1313" s="471"/>
      <c r="G1313" s="468"/>
      <c r="H1313" s="468"/>
      <c r="I1313" s="468"/>
      <c r="J1313" s="468"/>
      <c r="K1313" s="468"/>
      <c r="L1313" s="514"/>
      <c r="M1313" s="516"/>
      <c r="N1313" s="517" t="str">
        <f>IF(B1313="联邦快递",""&amp;(MID(F1313,1,MIN(FIND({0;1;2;3;4;5;6;7;8;9},F1313&amp;"1234567890",1)-1)))&amp;"","")</f>
        <v/>
      </c>
    </row>
    <row r="1314" spans="1:14" ht="14.25">
      <c r="A1314" s="468"/>
      <c r="B1314" s="468"/>
      <c r="C1314" s="468"/>
      <c r="D1314" s="468"/>
      <c r="E1314" s="468"/>
      <c r="F1314" s="471"/>
      <c r="G1314" s="468"/>
      <c r="H1314" s="468"/>
      <c r="I1314" s="468"/>
      <c r="J1314" s="468"/>
      <c r="K1314" s="468"/>
      <c r="L1314" s="514"/>
      <c r="M1314" s="516"/>
      <c r="N1314" s="517" t="str">
        <f>IF(B1314="联邦快递",""&amp;(MID(F1314,1,MIN(FIND({0;1;2;3;4;5;6;7;8;9},F1314&amp;"1234567890",1)-1)))&amp;"","")</f>
        <v/>
      </c>
    </row>
    <row r="1315" spans="1:14" ht="14.25">
      <c r="A1315" s="468"/>
      <c r="B1315" s="468"/>
      <c r="C1315" s="468"/>
      <c r="D1315" s="468"/>
      <c r="E1315" s="468"/>
      <c r="F1315" s="471"/>
      <c r="G1315" s="468"/>
      <c r="H1315" s="468"/>
      <c r="I1315" s="468"/>
      <c r="J1315" s="468"/>
      <c r="K1315" s="468"/>
      <c r="L1315" s="514"/>
      <c r="M1315" s="516"/>
      <c r="N1315" s="517" t="str">
        <f>IF(B1315="联邦快递",""&amp;(MID(F1315,1,MIN(FIND({0;1;2;3;4;5;6;7;8;9},F1315&amp;"1234567890",1)-1)))&amp;"","")</f>
        <v/>
      </c>
    </row>
    <row r="1316" spans="1:14" ht="14.25">
      <c r="A1316" s="468"/>
      <c r="B1316" s="468"/>
      <c r="C1316" s="468"/>
      <c r="D1316" s="468"/>
      <c r="E1316" s="468"/>
      <c r="F1316" s="471"/>
      <c r="G1316" s="468"/>
      <c r="H1316" s="468"/>
      <c r="I1316" s="468"/>
      <c r="J1316" s="468"/>
      <c r="K1316" s="468"/>
      <c r="L1316" s="514"/>
      <c r="M1316" s="516"/>
      <c r="N1316" s="517" t="str">
        <f>IF(B1316="联邦快递",""&amp;(MID(F1316,1,MIN(FIND({0;1;2;3;4;5;6;7;8;9},F1316&amp;"1234567890",1)-1)))&amp;"","")</f>
        <v/>
      </c>
    </row>
    <row r="1317" spans="1:14" ht="14.25">
      <c r="A1317" s="468"/>
      <c r="B1317" s="468"/>
      <c r="C1317" s="468"/>
      <c r="D1317" s="468"/>
      <c r="E1317" s="468"/>
      <c r="F1317" s="471"/>
      <c r="G1317" s="468"/>
      <c r="H1317" s="468"/>
      <c r="I1317" s="468"/>
      <c r="J1317" s="468"/>
      <c r="K1317" s="468"/>
      <c r="L1317" s="514"/>
      <c r="M1317" s="516"/>
      <c r="N1317" s="517" t="str">
        <f>IF(B1317="联邦快递",""&amp;(MID(F1317,1,MIN(FIND({0;1;2;3;4;5;6;7;8;9},F1317&amp;"1234567890",1)-1)))&amp;"","")</f>
        <v/>
      </c>
    </row>
    <row r="1318" spans="1:14" ht="14.25">
      <c r="A1318" s="468"/>
      <c r="B1318" s="468"/>
      <c r="C1318" s="468"/>
      <c r="D1318" s="468"/>
      <c r="E1318" s="468"/>
      <c r="F1318" s="471"/>
      <c r="G1318" s="468"/>
      <c r="H1318" s="468"/>
      <c r="I1318" s="468"/>
      <c r="J1318" s="468"/>
      <c r="K1318" s="468"/>
      <c r="L1318" s="514"/>
      <c r="M1318" s="516"/>
      <c r="N1318" s="517" t="str">
        <f>IF(B1318="联邦快递",""&amp;(MID(F1318,1,MIN(FIND({0;1;2;3;4;5;6;7;8;9},F1318&amp;"1234567890",1)-1)))&amp;"","")</f>
        <v/>
      </c>
    </row>
    <row r="1319" spans="1:14" ht="14.25">
      <c r="A1319" s="468"/>
      <c r="B1319" s="468"/>
      <c r="C1319" s="468"/>
      <c r="D1319" s="468"/>
      <c r="E1319" s="468"/>
      <c r="F1319" s="471"/>
      <c r="G1319" s="468"/>
      <c r="H1319" s="468"/>
      <c r="I1319" s="468"/>
      <c r="J1319" s="468"/>
      <c r="K1319" s="468"/>
      <c r="L1319" s="514"/>
      <c r="M1319" s="516"/>
      <c r="N1319" s="517" t="str">
        <f>IF(B1319="联邦快递",""&amp;(MID(F1319,1,MIN(FIND({0;1;2;3;4;5;6;7;8;9},F1319&amp;"1234567890",1)-1)))&amp;"","")</f>
        <v/>
      </c>
    </row>
    <row r="1320" spans="1:14" ht="14.25">
      <c r="A1320" s="468"/>
      <c r="B1320" s="468"/>
      <c r="C1320" s="468"/>
      <c r="D1320" s="468"/>
      <c r="E1320" s="468"/>
      <c r="F1320" s="471"/>
      <c r="G1320" s="468"/>
      <c r="H1320" s="468"/>
      <c r="I1320" s="468"/>
      <c r="J1320" s="468"/>
      <c r="K1320" s="468"/>
      <c r="L1320" s="514"/>
      <c r="M1320" s="516"/>
      <c r="N1320" s="517" t="str">
        <f>IF(B1320="联邦快递",""&amp;(MID(F1320,1,MIN(FIND({0;1;2;3;4;5;6;7;8;9},F1320&amp;"1234567890",1)-1)))&amp;"","")</f>
        <v/>
      </c>
    </row>
    <row r="1321" spans="1:14" ht="14.25">
      <c r="A1321" s="468"/>
      <c r="B1321" s="468"/>
      <c r="C1321" s="468"/>
      <c r="D1321" s="468"/>
      <c r="E1321" s="468"/>
      <c r="F1321" s="471"/>
      <c r="G1321" s="468"/>
      <c r="H1321" s="468"/>
      <c r="I1321" s="468"/>
      <c r="J1321" s="468"/>
      <c r="K1321" s="468"/>
      <c r="L1321" s="514"/>
      <c r="M1321" s="516"/>
      <c r="N1321" s="517" t="str">
        <f>IF(B1321="联邦快递",""&amp;(MID(F1321,1,MIN(FIND({0;1;2;3;4;5;6;7;8;9},F1321&amp;"1234567890",1)-1)))&amp;"","")</f>
        <v/>
      </c>
    </row>
    <row r="1322" spans="1:14" ht="14.25">
      <c r="A1322" s="468"/>
      <c r="B1322" s="468"/>
      <c r="C1322" s="468"/>
      <c r="D1322" s="468"/>
      <c r="E1322" s="468"/>
      <c r="F1322" s="471"/>
      <c r="G1322" s="468"/>
      <c r="H1322" s="468"/>
      <c r="I1322" s="468"/>
      <c r="J1322" s="468"/>
      <c r="K1322" s="468"/>
      <c r="L1322" s="514"/>
      <c r="M1322" s="516"/>
      <c r="N1322" s="517" t="str">
        <f>IF(B1322="联邦快递",""&amp;(MID(F1322,1,MIN(FIND({0;1;2;3;4;5;6;7;8;9},F1322&amp;"1234567890",1)-1)))&amp;"","")</f>
        <v/>
      </c>
    </row>
    <row r="1323" spans="1:14" ht="14.25">
      <c r="A1323" s="468"/>
      <c r="B1323" s="468"/>
      <c r="C1323" s="468"/>
      <c r="D1323" s="468"/>
      <c r="E1323" s="468"/>
      <c r="F1323" s="471"/>
      <c r="G1323" s="468"/>
      <c r="H1323" s="468"/>
      <c r="I1323" s="468"/>
      <c r="J1323" s="468"/>
      <c r="K1323" s="468"/>
      <c r="L1323" s="514"/>
      <c r="M1323" s="516"/>
      <c r="N1323" s="517" t="str">
        <f>IF(B1323="联邦快递",""&amp;(MID(F1323,1,MIN(FIND({0;1;2;3;4;5;6;7;8;9},F1323&amp;"1234567890",1)-1)))&amp;"","")</f>
        <v/>
      </c>
    </row>
    <row r="1324" spans="1:14" ht="14.25">
      <c r="A1324" s="468"/>
      <c r="B1324" s="468"/>
      <c r="C1324" s="468"/>
      <c r="D1324" s="468"/>
      <c r="E1324" s="468"/>
      <c r="F1324" s="471"/>
      <c r="G1324" s="468"/>
      <c r="H1324" s="468"/>
      <c r="I1324" s="468"/>
      <c r="J1324" s="468"/>
      <c r="K1324" s="468"/>
      <c r="L1324" s="514"/>
      <c r="M1324" s="516"/>
      <c r="N1324" s="517" t="str">
        <f>IF(B1324="联邦快递",""&amp;(MID(F1324,1,MIN(FIND({0;1;2;3;4;5;6;7;8;9},F1324&amp;"1234567890",1)-1)))&amp;"","")</f>
        <v/>
      </c>
    </row>
    <row r="1325" spans="1:14" ht="14.25">
      <c r="A1325" s="468"/>
      <c r="B1325" s="468"/>
      <c r="C1325" s="468"/>
      <c r="D1325" s="468"/>
      <c r="E1325" s="468"/>
      <c r="F1325" s="471"/>
      <c r="G1325" s="468"/>
      <c r="H1325" s="468"/>
      <c r="I1325" s="468"/>
      <c r="J1325" s="468"/>
      <c r="K1325" s="468"/>
      <c r="L1325" s="514"/>
      <c r="M1325" s="516"/>
      <c r="N1325" s="517" t="str">
        <f>IF(B1325="联邦快递",""&amp;(MID(F1325,1,MIN(FIND({0;1;2;3;4;5;6;7;8;9},F1325&amp;"1234567890",1)-1)))&amp;"","")</f>
        <v/>
      </c>
    </row>
    <row r="1326" spans="1:14" ht="14.25">
      <c r="A1326" s="468"/>
      <c r="B1326" s="468"/>
      <c r="C1326" s="468"/>
      <c r="D1326" s="468"/>
      <c r="E1326" s="468"/>
      <c r="F1326" s="471"/>
      <c r="G1326" s="468"/>
      <c r="H1326" s="468"/>
      <c r="I1326" s="468"/>
      <c r="J1326" s="468"/>
      <c r="K1326" s="468"/>
      <c r="L1326" s="514"/>
      <c r="M1326" s="516"/>
      <c r="N1326" s="517" t="str">
        <f>IF(B1326="联邦快递",""&amp;(MID(F1326,1,MIN(FIND({0;1;2;3;4;5;6;7;8;9},F1326&amp;"1234567890",1)-1)))&amp;"","")</f>
        <v/>
      </c>
    </row>
    <row r="1327" spans="1:14" ht="14.25">
      <c r="A1327" s="468"/>
      <c r="B1327" s="468"/>
      <c r="C1327" s="468"/>
      <c r="D1327" s="468"/>
      <c r="E1327" s="468"/>
      <c r="F1327" s="471"/>
      <c r="G1327" s="468"/>
      <c r="H1327" s="468"/>
      <c r="I1327" s="468"/>
      <c r="J1327" s="468"/>
      <c r="K1327" s="468"/>
      <c r="L1327" s="514"/>
      <c r="M1327" s="516"/>
      <c r="N1327" s="517" t="str">
        <f>IF(B1327="联邦快递",""&amp;(MID(F1327,1,MIN(FIND({0;1;2;3;4;5;6;7;8;9},F1327&amp;"1234567890",1)-1)))&amp;"","")</f>
        <v/>
      </c>
    </row>
    <row r="1328" spans="1:14" ht="14.25">
      <c r="A1328" s="468"/>
      <c r="B1328" s="468"/>
      <c r="C1328" s="468"/>
      <c r="D1328" s="468"/>
      <c r="E1328" s="468"/>
      <c r="F1328" s="471"/>
      <c r="G1328" s="468"/>
      <c r="H1328" s="468"/>
      <c r="I1328" s="468"/>
      <c r="J1328" s="468"/>
      <c r="K1328" s="468"/>
      <c r="L1328" s="514"/>
      <c r="M1328" s="516"/>
      <c r="N1328" s="517" t="str">
        <f>IF(B1328="联邦快递",""&amp;(MID(F1328,1,MIN(FIND({0;1;2;3;4;5;6;7;8;9},F1328&amp;"1234567890",1)-1)))&amp;"","")</f>
        <v/>
      </c>
    </row>
    <row r="1329" spans="1:14" ht="14.25">
      <c r="A1329" s="468"/>
      <c r="B1329" s="468"/>
      <c r="C1329" s="468"/>
      <c r="D1329" s="468"/>
      <c r="E1329" s="468"/>
      <c r="F1329" s="471"/>
      <c r="G1329" s="468"/>
      <c r="H1329" s="468"/>
      <c r="I1329" s="468"/>
      <c r="J1329" s="468"/>
      <c r="K1329" s="468"/>
      <c r="L1329" s="514"/>
      <c r="M1329" s="516"/>
      <c r="N1329" s="517" t="str">
        <f>IF(B1329="联邦快递",""&amp;(MID(F1329,1,MIN(FIND({0;1;2;3;4;5;6;7;8;9},F1329&amp;"1234567890",1)-1)))&amp;"","")</f>
        <v/>
      </c>
    </row>
    <row r="1330" spans="1:14" ht="14.25">
      <c r="A1330" s="468"/>
      <c r="B1330" s="468"/>
      <c r="C1330" s="468"/>
      <c r="D1330" s="468"/>
      <c r="E1330" s="468"/>
      <c r="F1330" s="471"/>
      <c r="G1330" s="468"/>
      <c r="H1330" s="468"/>
      <c r="I1330" s="468"/>
      <c r="J1330" s="468"/>
      <c r="K1330" s="468"/>
      <c r="L1330" s="514"/>
      <c r="M1330" s="516"/>
      <c r="N1330" s="517" t="str">
        <f>IF(B1330="联邦快递",""&amp;(MID(F1330,1,MIN(FIND({0;1;2;3;4;5;6;7;8;9},F1330&amp;"1234567890",1)-1)))&amp;"","")</f>
        <v/>
      </c>
    </row>
    <row r="1331" spans="1:14" ht="14.25">
      <c r="A1331" s="468"/>
      <c r="B1331" s="468"/>
      <c r="C1331" s="468"/>
      <c r="D1331" s="468"/>
      <c r="E1331" s="468"/>
      <c r="F1331" s="471"/>
      <c r="G1331" s="468"/>
      <c r="H1331" s="468"/>
      <c r="I1331" s="468"/>
      <c r="J1331" s="468"/>
      <c r="K1331" s="468"/>
      <c r="L1331" s="514"/>
      <c r="M1331" s="516"/>
      <c r="N1331" s="517" t="str">
        <f>IF(B1331="联邦快递",""&amp;(MID(F1331,1,MIN(FIND({0;1;2;3;4;5;6;7;8;9},F1331&amp;"1234567890",1)-1)))&amp;"","")</f>
        <v/>
      </c>
    </row>
    <row r="1332" spans="1:14" ht="14.25">
      <c r="A1332" s="468"/>
      <c r="B1332" s="468"/>
      <c r="C1332" s="468"/>
      <c r="D1332" s="468"/>
      <c r="E1332" s="468"/>
      <c r="F1332" s="471"/>
      <c r="G1332" s="468"/>
      <c r="H1332" s="468"/>
      <c r="I1332" s="468"/>
      <c r="J1332" s="468"/>
      <c r="K1332" s="468"/>
      <c r="L1332" s="514"/>
      <c r="M1332" s="516"/>
      <c r="N1332" s="517" t="str">
        <f>IF(B1332="联邦快递",""&amp;(MID(F1332,1,MIN(FIND({0;1;2;3;4;5;6;7;8;9},F1332&amp;"1234567890",1)-1)))&amp;"","")</f>
        <v/>
      </c>
    </row>
    <row r="1333" spans="1:14" ht="14.25">
      <c r="A1333" s="468"/>
      <c r="B1333" s="468"/>
      <c r="C1333" s="468"/>
      <c r="D1333" s="468"/>
      <c r="E1333" s="468"/>
      <c r="F1333" s="471"/>
      <c r="G1333" s="468"/>
      <c r="H1333" s="468"/>
      <c r="I1333" s="468"/>
      <c r="J1333" s="468"/>
      <c r="K1333" s="468"/>
      <c r="L1333" s="514"/>
      <c r="M1333" s="516"/>
      <c r="N1333" s="517" t="str">
        <f>IF(B1333="联邦快递",""&amp;(MID(F1333,1,MIN(FIND({0;1;2;3;4;5;6;7;8;9},F1333&amp;"1234567890",1)-1)))&amp;"","")</f>
        <v/>
      </c>
    </row>
    <row r="1334" spans="1:14" ht="14.25">
      <c r="A1334" s="468"/>
      <c r="B1334" s="468"/>
      <c r="C1334" s="468"/>
      <c r="D1334" s="468"/>
      <c r="E1334" s="468"/>
      <c r="F1334" s="471"/>
      <c r="G1334" s="468"/>
      <c r="H1334" s="468"/>
      <c r="I1334" s="468"/>
      <c r="J1334" s="468"/>
      <c r="K1334" s="468"/>
      <c r="L1334" s="514"/>
      <c r="M1334" s="516"/>
      <c r="N1334" s="517" t="str">
        <f>IF(B1334="联邦快递",""&amp;(MID(F1334,1,MIN(FIND({0;1;2;3;4;5;6;7;8;9},F1334&amp;"1234567890",1)-1)))&amp;"","")</f>
        <v/>
      </c>
    </row>
    <row r="1335" spans="1:14" ht="14.25">
      <c r="A1335" s="468"/>
      <c r="B1335" s="468"/>
      <c r="C1335" s="468"/>
      <c r="D1335" s="468"/>
      <c r="E1335" s="468"/>
      <c r="F1335" s="471"/>
      <c r="G1335" s="468"/>
      <c r="H1335" s="468"/>
      <c r="I1335" s="468"/>
      <c r="J1335" s="468"/>
      <c r="K1335" s="468"/>
      <c r="L1335" s="514"/>
      <c r="M1335" s="516"/>
      <c r="N1335" s="517" t="str">
        <f>IF(B1335="联邦快递",""&amp;(MID(F1335,1,MIN(FIND({0;1;2;3;4;5;6;7;8;9},F1335&amp;"1234567890",1)-1)))&amp;"","")</f>
        <v/>
      </c>
    </row>
    <row r="1336" spans="1:14" ht="14.25">
      <c r="A1336" s="468"/>
      <c r="B1336" s="468"/>
      <c r="C1336" s="468"/>
      <c r="D1336" s="468"/>
      <c r="E1336" s="468"/>
      <c r="F1336" s="471"/>
      <c r="G1336" s="468"/>
      <c r="H1336" s="468"/>
      <c r="I1336" s="468"/>
      <c r="J1336" s="468"/>
      <c r="K1336" s="468"/>
      <c r="L1336" s="514"/>
      <c r="M1336" s="516"/>
      <c r="N1336" s="517" t="str">
        <f>IF(B1336="联邦快递",""&amp;(MID(F1336,1,MIN(FIND({0;1;2;3;4;5;6;7;8;9},F1336&amp;"1234567890",1)-1)))&amp;"","")</f>
        <v/>
      </c>
    </row>
    <row r="1337" spans="1:14" ht="14.25">
      <c r="A1337" s="468"/>
      <c r="B1337" s="468"/>
      <c r="C1337" s="468"/>
      <c r="D1337" s="468"/>
      <c r="E1337" s="468"/>
      <c r="F1337" s="471"/>
      <c r="G1337" s="468"/>
      <c r="H1337" s="468"/>
      <c r="I1337" s="468"/>
      <c r="J1337" s="468"/>
      <c r="K1337" s="468"/>
      <c r="L1337" s="514"/>
      <c r="M1337" s="516"/>
      <c r="N1337" s="517" t="str">
        <f>IF(B1337="联邦快递",""&amp;(MID(F1337,1,MIN(FIND({0;1;2;3;4;5;6;7;8;9},F1337&amp;"1234567890",1)-1)))&amp;"","")</f>
        <v/>
      </c>
    </row>
    <row r="1338" spans="1:14" ht="14.25">
      <c r="A1338" s="468"/>
      <c r="B1338" s="468"/>
      <c r="C1338" s="468"/>
      <c r="D1338" s="468"/>
      <c r="E1338" s="468"/>
      <c r="F1338" s="471"/>
      <c r="G1338" s="468"/>
      <c r="H1338" s="468"/>
      <c r="I1338" s="468"/>
      <c r="J1338" s="468"/>
      <c r="K1338" s="468"/>
      <c r="L1338" s="514"/>
      <c r="M1338" s="516"/>
      <c r="N1338" s="517" t="str">
        <f>IF(B1338="联邦快递",""&amp;(MID(F1338,1,MIN(FIND({0;1;2;3;4;5;6;7;8;9},F1338&amp;"1234567890",1)-1)))&amp;"","")</f>
        <v/>
      </c>
    </row>
    <row r="1339" spans="1:14" ht="14.25">
      <c r="A1339" s="468"/>
      <c r="B1339" s="468"/>
      <c r="C1339" s="468"/>
      <c r="D1339" s="468"/>
      <c r="E1339" s="468"/>
      <c r="F1339" s="471"/>
      <c r="G1339" s="468"/>
      <c r="H1339" s="468"/>
      <c r="I1339" s="468"/>
      <c r="J1339" s="468"/>
      <c r="K1339" s="468"/>
      <c r="L1339" s="514"/>
      <c r="M1339" s="516"/>
      <c r="N1339" s="517" t="str">
        <f>IF(B1339="联邦快递",""&amp;(MID(F1339,1,MIN(FIND({0;1;2;3;4;5;6;7;8;9},F1339&amp;"1234567890",1)-1)))&amp;"","")</f>
        <v/>
      </c>
    </row>
    <row r="1340" spans="1:14" ht="14.25">
      <c r="A1340" s="468"/>
      <c r="B1340" s="468"/>
      <c r="C1340" s="468"/>
      <c r="D1340" s="468"/>
      <c r="E1340" s="468"/>
      <c r="F1340" s="471"/>
      <c r="G1340" s="468"/>
      <c r="H1340" s="468"/>
      <c r="I1340" s="468"/>
      <c r="J1340" s="468"/>
      <c r="K1340" s="468"/>
      <c r="L1340" s="514"/>
      <c r="M1340" s="516"/>
      <c r="N1340" s="517" t="str">
        <f>IF(B1340="联邦快递",""&amp;(MID(F1340,1,MIN(FIND({0;1;2;3;4;5;6;7;8;9},F1340&amp;"1234567890",1)-1)))&amp;"","")</f>
        <v/>
      </c>
    </row>
    <row r="1341" spans="1:14" ht="14.25">
      <c r="A1341" s="468"/>
      <c r="B1341" s="468"/>
      <c r="C1341" s="468"/>
      <c r="D1341" s="468"/>
      <c r="E1341" s="468"/>
      <c r="F1341" s="471"/>
      <c r="G1341" s="468"/>
      <c r="H1341" s="468"/>
      <c r="I1341" s="468"/>
      <c r="J1341" s="468"/>
      <c r="K1341" s="468"/>
      <c r="L1341" s="514"/>
      <c r="M1341" s="516"/>
      <c r="N1341" s="517" t="str">
        <f>IF(B1341="联邦快递",""&amp;(MID(F1341,1,MIN(FIND({0;1;2;3;4;5;6;7;8;9},F1341&amp;"1234567890",1)-1)))&amp;"","")</f>
        <v/>
      </c>
    </row>
    <row r="1342" spans="1:14" ht="14.25">
      <c r="A1342" s="468"/>
      <c r="B1342" s="468"/>
      <c r="C1342" s="468"/>
      <c r="D1342" s="468"/>
      <c r="E1342" s="468"/>
      <c r="F1342" s="471"/>
      <c r="G1342" s="468"/>
      <c r="H1342" s="468"/>
      <c r="I1342" s="468"/>
      <c r="J1342" s="468"/>
      <c r="K1342" s="468"/>
      <c r="L1342" s="514"/>
      <c r="M1342" s="516"/>
      <c r="N1342" s="517" t="str">
        <f>IF(B1342="联邦快递",""&amp;(MID(F1342,1,MIN(FIND({0;1;2;3;4;5;6;7;8;9},F1342&amp;"1234567890",1)-1)))&amp;"","")</f>
        <v/>
      </c>
    </row>
    <row r="1343" spans="1:14" ht="14.25">
      <c r="A1343" s="468"/>
      <c r="B1343" s="468"/>
      <c r="C1343" s="468"/>
      <c r="D1343" s="468"/>
      <c r="E1343" s="468"/>
      <c r="F1343" s="471"/>
      <c r="G1343" s="468"/>
      <c r="H1343" s="468"/>
      <c r="I1343" s="468"/>
      <c r="J1343" s="468"/>
      <c r="K1343" s="468"/>
      <c r="L1343" s="514"/>
      <c r="M1343" s="516"/>
      <c r="N1343" s="517" t="str">
        <f>IF(B1343="联邦快递",""&amp;(MID(F1343,1,MIN(FIND({0;1;2;3;4;5;6;7;8;9},F1343&amp;"1234567890",1)-1)))&amp;"","")</f>
        <v/>
      </c>
    </row>
    <row r="1344" spans="1:14" ht="14.25">
      <c r="A1344" s="468"/>
      <c r="B1344" s="468"/>
      <c r="C1344" s="468"/>
      <c r="D1344" s="468"/>
      <c r="E1344" s="468"/>
      <c r="F1344" s="471"/>
      <c r="G1344" s="468"/>
      <c r="H1344" s="468"/>
      <c r="I1344" s="468"/>
      <c r="J1344" s="468"/>
      <c r="K1344" s="468"/>
      <c r="L1344" s="514"/>
      <c r="M1344" s="516"/>
      <c r="N1344" s="517" t="str">
        <f>IF(B1344="联邦快递",""&amp;(MID(F1344,1,MIN(FIND({0;1;2;3;4;5;6;7;8;9},F1344&amp;"1234567890",1)-1)))&amp;"","")</f>
        <v/>
      </c>
    </row>
    <row r="1345" spans="1:14" ht="14.25">
      <c r="A1345" s="468"/>
      <c r="B1345" s="468"/>
      <c r="C1345" s="468"/>
      <c r="D1345" s="468"/>
      <c r="E1345" s="468"/>
      <c r="F1345" s="471"/>
      <c r="G1345" s="468"/>
      <c r="H1345" s="468"/>
      <c r="I1345" s="468"/>
      <c r="J1345" s="468"/>
      <c r="K1345" s="468"/>
      <c r="L1345" s="514"/>
      <c r="M1345" s="516"/>
      <c r="N1345" s="517" t="str">
        <f>IF(B1345="联邦快递",""&amp;(MID(F1345,1,MIN(FIND({0;1;2;3;4;5;6;7;8;9},F1345&amp;"1234567890",1)-1)))&amp;"","")</f>
        <v/>
      </c>
    </row>
    <row r="1346" spans="1:14" ht="14.25">
      <c r="A1346" s="468"/>
      <c r="B1346" s="468"/>
      <c r="C1346" s="468"/>
      <c r="D1346" s="468"/>
      <c r="E1346" s="468"/>
      <c r="F1346" s="471"/>
      <c r="G1346" s="468"/>
      <c r="H1346" s="468"/>
      <c r="I1346" s="468"/>
      <c r="J1346" s="468"/>
      <c r="K1346" s="468"/>
      <c r="L1346" s="514"/>
      <c r="M1346" s="516"/>
      <c r="N1346" s="517" t="str">
        <f>IF(B1346="联邦快递",""&amp;(MID(F1346,1,MIN(FIND({0;1;2;3;4;5;6;7;8;9},F1346&amp;"1234567890",1)-1)))&amp;"","")</f>
        <v/>
      </c>
    </row>
    <row r="1347" spans="1:14" ht="14.25">
      <c r="A1347" s="468"/>
      <c r="B1347" s="468"/>
      <c r="C1347" s="468"/>
      <c r="D1347" s="468"/>
      <c r="E1347" s="468"/>
      <c r="F1347" s="471"/>
      <c r="G1347" s="468"/>
      <c r="H1347" s="468"/>
      <c r="I1347" s="468"/>
      <c r="J1347" s="468"/>
      <c r="K1347" s="468"/>
      <c r="L1347" s="514"/>
      <c r="M1347" s="516"/>
      <c r="N1347" s="517" t="str">
        <f>IF(B1347="联邦快递",""&amp;(MID(F1347,1,MIN(FIND({0;1;2;3;4;5;6;7;8;9},F1347&amp;"1234567890",1)-1)))&amp;"","")</f>
        <v/>
      </c>
    </row>
    <row r="1348" spans="1:14" ht="14.25">
      <c r="A1348" s="468"/>
      <c r="B1348" s="468"/>
      <c r="C1348" s="468"/>
      <c r="D1348" s="468"/>
      <c r="E1348" s="468"/>
      <c r="F1348" s="471"/>
      <c r="G1348" s="468"/>
      <c r="H1348" s="468"/>
      <c r="I1348" s="468"/>
      <c r="J1348" s="468"/>
      <c r="K1348" s="468"/>
      <c r="L1348" s="514"/>
      <c r="M1348" s="516"/>
      <c r="N1348" s="517" t="str">
        <f>IF(B1348="联邦快递",""&amp;(MID(F1348,1,MIN(FIND({0;1;2;3;4;5;6;7;8;9},F1348&amp;"1234567890",1)-1)))&amp;"","")</f>
        <v/>
      </c>
    </row>
    <row r="1349" spans="1:14" ht="14.25">
      <c r="A1349" s="468"/>
      <c r="B1349" s="468"/>
      <c r="C1349" s="468"/>
      <c r="D1349" s="468"/>
      <c r="E1349" s="468"/>
      <c r="F1349" s="471"/>
      <c r="G1349" s="468"/>
      <c r="H1349" s="468"/>
      <c r="I1349" s="468"/>
      <c r="J1349" s="468"/>
      <c r="K1349" s="468"/>
      <c r="L1349" s="514"/>
      <c r="M1349" s="516"/>
      <c r="N1349" s="517" t="str">
        <f>IF(B1349="联邦快递",""&amp;(MID(F1349,1,MIN(FIND({0;1;2;3;4;5;6;7;8;9},F1349&amp;"1234567890",1)-1)))&amp;"","")</f>
        <v/>
      </c>
    </row>
    <row r="1350" spans="1:14" ht="14.25">
      <c r="A1350" s="468"/>
      <c r="B1350" s="468"/>
      <c r="C1350" s="468"/>
      <c r="D1350" s="468"/>
      <c r="E1350" s="468"/>
      <c r="F1350" s="471"/>
      <c r="G1350" s="468"/>
      <c r="H1350" s="468"/>
      <c r="I1350" s="468"/>
      <c r="J1350" s="468"/>
      <c r="K1350" s="468"/>
      <c r="L1350" s="514"/>
      <c r="M1350" s="516"/>
      <c r="N1350" s="517" t="str">
        <f>IF(B1350="联邦快递",""&amp;(MID(F1350,1,MIN(FIND({0;1;2;3;4;5;6;7;8;9},F1350&amp;"1234567890",1)-1)))&amp;"","")</f>
        <v/>
      </c>
    </row>
    <row r="1351" spans="1:14" ht="14.25">
      <c r="A1351" s="468"/>
      <c r="B1351" s="468"/>
      <c r="C1351" s="468"/>
      <c r="D1351" s="468"/>
      <c r="E1351" s="468"/>
      <c r="F1351" s="471"/>
      <c r="G1351" s="468"/>
      <c r="H1351" s="468"/>
      <c r="I1351" s="468"/>
      <c r="J1351" s="468"/>
      <c r="K1351" s="468"/>
      <c r="L1351" s="514"/>
      <c r="M1351" s="516"/>
      <c r="N1351" s="517" t="str">
        <f>IF(B1351="联邦快递",""&amp;(MID(F1351,1,MIN(FIND({0;1;2;3;4;5;6;7;8;9},F1351&amp;"1234567890",1)-1)))&amp;"","")</f>
        <v/>
      </c>
    </row>
    <row r="1352" spans="1:14" ht="14.25">
      <c r="A1352" s="468"/>
      <c r="B1352" s="468"/>
      <c r="C1352" s="468"/>
      <c r="D1352" s="468"/>
      <c r="E1352" s="468"/>
      <c r="F1352" s="471"/>
      <c r="G1352" s="468"/>
      <c r="H1352" s="468"/>
      <c r="I1352" s="468"/>
      <c r="J1352" s="468"/>
      <c r="K1352" s="468"/>
      <c r="L1352" s="514"/>
      <c r="M1352" s="516"/>
      <c r="N1352" s="517" t="str">
        <f>IF(B1352="联邦快递",""&amp;(MID(F1352,1,MIN(FIND({0;1;2;3;4;5;6;7;8;9},F1352&amp;"1234567890",1)-1)))&amp;"","")</f>
        <v/>
      </c>
    </row>
    <row r="1353" spans="1:14" ht="14.25">
      <c r="A1353" s="468"/>
      <c r="B1353" s="468"/>
      <c r="C1353" s="468"/>
      <c r="D1353" s="468"/>
      <c r="E1353" s="468"/>
      <c r="F1353" s="471"/>
      <c r="G1353" s="468"/>
      <c r="H1353" s="468"/>
      <c r="I1353" s="468"/>
      <c r="J1353" s="468"/>
      <c r="K1353" s="468"/>
      <c r="L1353" s="514"/>
      <c r="M1353" s="516"/>
      <c r="N1353" s="517" t="str">
        <f>IF(B1353="联邦快递",""&amp;(MID(F1353,1,MIN(FIND({0;1;2;3;4;5;6;7;8;9},F1353&amp;"1234567890",1)-1)))&amp;"","")</f>
        <v/>
      </c>
    </row>
    <row r="1354" spans="1:14" ht="14.25">
      <c r="A1354" s="468"/>
      <c r="B1354" s="468"/>
      <c r="C1354" s="468"/>
      <c r="D1354" s="468"/>
      <c r="E1354" s="468"/>
      <c r="F1354" s="471"/>
      <c r="G1354" s="468"/>
      <c r="H1354" s="468"/>
      <c r="I1354" s="468"/>
      <c r="J1354" s="468"/>
      <c r="K1354" s="468"/>
      <c r="L1354" s="514"/>
      <c r="M1354" s="516"/>
      <c r="N1354" s="517" t="str">
        <f>IF(B1354="联邦快递",""&amp;(MID(F1354,1,MIN(FIND({0;1;2;3;4;5;6;7;8;9},F1354&amp;"1234567890",1)-1)))&amp;"","")</f>
        <v/>
      </c>
    </row>
    <row r="1355" spans="1:14" ht="14.25">
      <c r="A1355" s="468"/>
      <c r="B1355" s="468"/>
      <c r="C1355" s="468"/>
      <c r="D1355" s="468"/>
      <c r="E1355" s="468"/>
      <c r="F1355" s="471"/>
      <c r="G1355" s="468"/>
      <c r="H1355" s="468"/>
      <c r="I1355" s="468"/>
      <c r="J1355" s="468"/>
      <c r="K1355" s="468"/>
      <c r="L1355" s="514"/>
      <c r="M1355" s="516"/>
      <c r="N1355" s="517" t="str">
        <f>IF(B1355="联邦快递",""&amp;(MID(F1355,1,MIN(FIND({0;1;2;3;4;5;6;7;8;9},F1355&amp;"1234567890",1)-1)))&amp;"","")</f>
        <v/>
      </c>
    </row>
    <row r="1356" spans="1:14" ht="14.25">
      <c r="A1356" s="468"/>
      <c r="B1356" s="468"/>
      <c r="C1356" s="468"/>
      <c r="D1356" s="468"/>
      <c r="E1356" s="468"/>
      <c r="F1356" s="471"/>
      <c r="G1356" s="468"/>
      <c r="H1356" s="468"/>
      <c r="I1356" s="468"/>
      <c r="J1356" s="468"/>
      <c r="K1356" s="468"/>
      <c r="L1356" s="514"/>
      <c r="M1356" s="516"/>
      <c r="N1356" s="517" t="str">
        <f>IF(B1356="联邦快递",""&amp;(MID(F1356,1,MIN(FIND({0;1;2;3;4;5;6;7;8;9},F1356&amp;"1234567890",1)-1)))&amp;"","")</f>
        <v/>
      </c>
    </row>
    <row r="1357" spans="1:14" ht="14.25">
      <c r="A1357" s="468"/>
      <c r="B1357" s="468"/>
      <c r="C1357" s="468"/>
      <c r="D1357" s="468"/>
      <c r="E1357" s="468"/>
      <c r="F1357" s="471"/>
      <c r="G1357" s="468"/>
      <c r="H1357" s="468"/>
      <c r="I1357" s="468"/>
      <c r="J1357" s="468"/>
      <c r="K1357" s="468"/>
      <c r="L1357" s="514"/>
      <c r="M1357" s="516"/>
      <c r="N1357" s="517" t="str">
        <f>IF(B1357="联邦快递",""&amp;(MID(F1357,1,MIN(FIND({0;1;2;3;4;5;6;7;8;9},F1357&amp;"1234567890",1)-1)))&amp;"","")</f>
        <v/>
      </c>
    </row>
    <row r="1358" spans="1:14" ht="14.25">
      <c r="A1358" s="468"/>
      <c r="B1358" s="468"/>
      <c r="C1358" s="468"/>
      <c r="D1358" s="468"/>
      <c r="E1358" s="468"/>
      <c r="F1358" s="471"/>
      <c r="G1358" s="468"/>
      <c r="H1358" s="468"/>
      <c r="I1358" s="468"/>
      <c r="J1358" s="468"/>
      <c r="K1358" s="468"/>
      <c r="L1358" s="514"/>
      <c r="M1358" s="516"/>
      <c r="N1358" s="517" t="str">
        <f>IF(B1358="联邦快递",""&amp;(MID(F1358,1,MIN(FIND({0;1;2;3;4;5;6;7;8;9},F1358&amp;"1234567890",1)-1)))&amp;"","")</f>
        <v/>
      </c>
    </row>
    <row r="1359" spans="1:14" ht="14.25">
      <c r="A1359" s="468"/>
      <c r="B1359" s="468"/>
      <c r="C1359" s="468"/>
      <c r="D1359" s="468"/>
      <c r="E1359" s="468"/>
      <c r="F1359" s="471"/>
      <c r="G1359" s="468"/>
      <c r="H1359" s="468"/>
      <c r="I1359" s="468"/>
      <c r="J1359" s="468"/>
      <c r="K1359" s="468"/>
      <c r="L1359" s="514"/>
      <c r="M1359" s="516"/>
      <c r="N1359" s="517" t="str">
        <f>IF(B1359="联邦快递",""&amp;(MID(F1359,1,MIN(FIND({0;1;2;3;4;5;6;7;8;9},F1359&amp;"1234567890",1)-1)))&amp;"","")</f>
        <v/>
      </c>
    </row>
    <row r="1360" spans="1:14" ht="14.25">
      <c r="A1360" s="468"/>
      <c r="B1360" s="468"/>
      <c r="C1360" s="468"/>
      <c r="D1360" s="468"/>
      <c r="E1360" s="468"/>
      <c r="F1360" s="471"/>
      <c r="G1360" s="468"/>
      <c r="H1360" s="468"/>
      <c r="I1360" s="468"/>
      <c r="J1360" s="468"/>
      <c r="K1360" s="468"/>
      <c r="L1360" s="514"/>
      <c r="M1360" s="516"/>
      <c r="N1360" s="517" t="str">
        <f>IF(B1360="联邦快递",""&amp;(MID(F1360,1,MIN(FIND({0;1;2;3;4;5;6;7;8;9},F1360&amp;"1234567890",1)-1)))&amp;"","")</f>
        <v/>
      </c>
    </row>
    <row r="1361" spans="1:14" ht="14.25">
      <c r="A1361" s="468"/>
      <c r="B1361" s="468"/>
      <c r="C1361" s="468"/>
      <c r="D1361" s="468"/>
      <c r="E1361" s="468"/>
      <c r="F1361" s="471"/>
      <c r="G1361" s="468"/>
      <c r="H1361" s="468"/>
      <c r="I1361" s="468"/>
      <c r="J1361" s="468"/>
      <c r="K1361" s="468"/>
      <c r="L1361" s="514"/>
      <c r="M1361" s="516"/>
      <c r="N1361" s="517" t="str">
        <f>IF(B1361="联邦快递",""&amp;(MID(F1361,1,MIN(FIND({0;1;2;3;4;5;6;7;8;9},F1361&amp;"1234567890",1)-1)))&amp;"","")</f>
        <v/>
      </c>
    </row>
    <row r="1362" spans="1:14" ht="14.25">
      <c r="A1362" s="468"/>
      <c r="B1362" s="468"/>
      <c r="C1362" s="468"/>
      <c r="D1362" s="468"/>
      <c r="E1362" s="468"/>
      <c r="F1362" s="471"/>
      <c r="G1362" s="468"/>
      <c r="H1362" s="468"/>
      <c r="I1362" s="468"/>
      <c r="J1362" s="468"/>
      <c r="K1362" s="468"/>
      <c r="L1362" s="514"/>
      <c r="M1362" s="516"/>
      <c r="N1362" s="517" t="str">
        <f>IF(B1362="联邦快递",""&amp;(MID(F1362,1,MIN(FIND({0;1;2;3;4;5;6;7;8;9},F1362&amp;"1234567890",1)-1)))&amp;"","")</f>
        <v/>
      </c>
    </row>
    <row r="1363" spans="1:14" ht="14.25">
      <c r="A1363" s="468"/>
      <c r="B1363" s="468"/>
      <c r="C1363" s="468"/>
      <c r="D1363" s="468"/>
      <c r="E1363" s="468"/>
      <c r="F1363" s="471"/>
      <c r="G1363" s="468"/>
      <c r="H1363" s="468"/>
      <c r="I1363" s="468"/>
      <c r="J1363" s="468"/>
      <c r="K1363" s="468"/>
      <c r="L1363" s="514"/>
      <c r="M1363" s="516"/>
      <c r="N1363" s="517" t="str">
        <f>IF(B1363="联邦快递",""&amp;(MID(F1363,1,MIN(FIND({0;1;2;3;4;5;6;7;8;9},F1363&amp;"1234567890",1)-1)))&amp;"","")</f>
        <v/>
      </c>
    </row>
    <row r="1364" spans="1:14" ht="14.25">
      <c r="A1364" s="468"/>
      <c r="B1364" s="468"/>
      <c r="C1364" s="468"/>
      <c r="D1364" s="468"/>
      <c r="E1364" s="468"/>
      <c r="F1364" s="471"/>
      <c r="G1364" s="468"/>
      <c r="H1364" s="468"/>
      <c r="I1364" s="468"/>
      <c r="J1364" s="468"/>
      <c r="K1364" s="468"/>
      <c r="L1364" s="514"/>
      <c r="M1364" s="516"/>
      <c r="N1364" s="517" t="str">
        <f>IF(B1364="联邦快递",""&amp;(MID(F1364,1,MIN(FIND({0;1;2;3;4;5;6;7;8;9},F1364&amp;"1234567890",1)-1)))&amp;"","")</f>
        <v/>
      </c>
    </row>
    <row r="1365" spans="1:14" ht="14.25">
      <c r="A1365" s="468"/>
      <c r="B1365" s="468"/>
      <c r="C1365" s="468"/>
      <c r="D1365" s="468"/>
      <c r="E1365" s="468"/>
      <c r="F1365" s="471"/>
      <c r="G1365" s="468"/>
      <c r="H1365" s="468"/>
      <c r="I1365" s="468"/>
      <c r="J1365" s="468"/>
      <c r="K1365" s="468"/>
      <c r="L1365" s="514"/>
      <c r="M1365" s="516"/>
      <c r="N1365" s="517" t="str">
        <f>IF(B1365="联邦快递",""&amp;(MID(F1365,1,MIN(FIND({0;1;2;3;4;5;6;7;8;9},F1365&amp;"1234567890",1)-1)))&amp;"","")</f>
        <v/>
      </c>
    </row>
    <row r="1366" spans="1:14" ht="14.25">
      <c r="A1366" s="468"/>
      <c r="B1366" s="468"/>
      <c r="C1366" s="468"/>
      <c r="D1366" s="468"/>
      <c r="E1366" s="468"/>
      <c r="F1366" s="471"/>
      <c r="G1366" s="468"/>
      <c r="H1366" s="468"/>
      <c r="I1366" s="468"/>
      <c r="J1366" s="468"/>
      <c r="K1366" s="468"/>
      <c r="L1366" s="514"/>
      <c r="M1366" s="516"/>
      <c r="N1366" s="517" t="str">
        <f>IF(B1366="联邦快递",""&amp;(MID(F1366,1,MIN(FIND({0;1;2;3;4;5;6;7;8;9},F1366&amp;"1234567890",1)-1)))&amp;"","")</f>
        <v/>
      </c>
    </row>
    <row r="1367" spans="1:14" ht="14.25">
      <c r="A1367" s="468"/>
      <c r="B1367" s="468"/>
      <c r="C1367" s="468"/>
      <c r="D1367" s="468"/>
      <c r="E1367" s="468"/>
      <c r="F1367" s="471"/>
      <c r="G1367" s="468"/>
      <c r="H1367" s="468"/>
      <c r="I1367" s="468"/>
      <c r="J1367" s="468"/>
      <c r="K1367" s="468"/>
      <c r="L1367" s="514"/>
      <c r="M1367" s="516"/>
      <c r="N1367" s="517" t="str">
        <f>IF(B1367="联邦快递",""&amp;(MID(F1367,1,MIN(FIND({0;1;2;3;4;5;6;7;8;9},F1367&amp;"1234567890",1)-1)))&amp;"","")</f>
        <v/>
      </c>
    </row>
    <row r="1368" spans="1:14" ht="14.25">
      <c r="A1368" s="468"/>
      <c r="B1368" s="468"/>
      <c r="C1368" s="468"/>
      <c r="D1368" s="468"/>
      <c r="E1368" s="468"/>
      <c r="F1368" s="471"/>
      <c r="G1368" s="468"/>
      <c r="H1368" s="468"/>
      <c r="I1368" s="468"/>
      <c r="J1368" s="468"/>
      <c r="K1368" s="468"/>
      <c r="L1368" s="514"/>
      <c r="M1368" s="516"/>
      <c r="N1368" s="517" t="str">
        <f>IF(B1368="联邦快递",""&amp;(MID(F1368,1,MIN(FIND({0;1;2;3;4;5;6;7;8;9},F1368&amp;"1234567890",1)-1)))&amp;"","")</f>
        <v/>
      </c>
    </row>
  </sheetData>
  <sheetProtection algorithmName="SHA-512" hashValue="sFBnJjuORAglpg9dGk+6r3/E2FB96SdFAEoapVd594VXR62DItffRwh/tzker4TWKRohZaMzsSVvByPzo7d4wQ==" saltValue="3rV8j6R8zyA507BsBcpw7A==" spinCount="100000" sheet="1"/>
  <phoneticPr fontId="1" type="noConversion"/>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3729" r:id="rId4" name="Button 1">
              <controlPr defaultSize="0" print="0" autoFill="0" autoPict="0" macro="[0]!test清除数据" altText="另存为">
                <anchor moveWithCells="1">
                  <from>
                    <xdr:col>0</xdr:col>
                    <xdr:colOff>866775</xdr:colOff>
                    <xdr:row>0</xdr:row>
                    <xdr:rowOff>0</xdr:rowOff>
                  </from>
                  <to>
                    <xdr:col>2</xdr:col>
                    <xdr:colOff>323850</xdr:colOff>
                    <xdr:row>0</xdr:row>
                    <xdr:rowOff>438150</xdr:rowOff>
                  </to>
                </anchor>
              </controlPr>
            </control>
          </mc:Choice>
        </mc:AlternateContent>
        <mc:AlternateContent xmlns:mc="http://schemas.openxmlformats.org/markup-compatibility/2006">
          <mc:Choice Requires="x14">
            <control shapeId="73730" r:id="rId5" name="Button 2">
              <controlPr defaultSize="0" print="0" autoFill="0" autoPict="0" macro="[0]!ExportDecl清除数据" altText="另存为">
                <anchor moveWithCells="1">
                  <from>
                    <xdr:col>4</xdr:col>
                    <xdr:colOff>400050</xdr:colOff>
                    <xdr:row>0</xdr:row>
                    <xdr:rowOff>0</xdr:rowOff>
                  </from>
                  <to>
                    <xdr:col>5</xdr:col>
                    <xdr:colOff>1800225</xdr:colOff>
                    <xdr:row>0</xdr:row>
                    <xdr:rowOff>466725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T3"/>
  <sheetViews>
    <sheetView topLeftCell="D1" zoomScaleNormal="100" zoomScaleSheetLayoutView="100" workbookViewId="0">
      <selection activeCell="I16" sqref="I16"/>
    </sheetView>
  </sheetViews>
  <sheetFormatPr defaultColWidth="20" defaultRowHeight="13.5"/>
  <cols>
    <col min="1" max="1" width="5.75" bestFit="1" customWidth="1"/>
    <col min="2" max="2" width="13.375" customWidth="1"/>
    <col min="3" max="3" width="21" customWidth="1"/>
    <col min="4" max="4" width="14" bestFit="1" customWidth="1"/>
    <col min="5" max="5" width="14.125" customWidth="1"/>
    <col min="6" max="6" width="15.375" customWidth="1"/>
    <col min="7" max="7" width="23.875" customWidth="1"/>
    <col min="8" max="9" width="9.75" bestFit="1" customWidth="1"/>
    <col min="10" max="10" width="40.625" customWidth="1"/>
    <col min="11" max="11" width="9.75" bestFit="1" customWidth="1"/>
    <col min="12" max="14" width="11.875" bestFit="1" customWidth="1"/>
    <col min="15" max="15" width="9.75" bestFit="1" customWidth="1"/>
    <col min="16" max="17" width="11.875" bestFit="1" customWidth="1"/>
    <col min="18" max="18" width="26.25" customWidth="1"/>
    <col min="19" max="20" width="14.125" bestFit="1" customWidth="1"/>
  </cols>
  <sheetData>
    <row r="1" spans="1:20" s="415" customFormat="1" ht="70.5" customHeight="1">
      <c r="A1" s="602" t="s">
        <v>1628</v>
      </c>
      <c r="B1" s="603"/>
      <c r="C1" s="603"/>
      <c r="D1" s="603"/>
      <c r="E1" s="603"/>
      <c r="F1" s="603"/>
      <c r="G1" s="603"/>
      <c r="H1" s="603"/>
      <c r="I1" s="603"/>
      <c r="J1" s="603"/>
      <c r="K1" s="603"/>
      <c r="L1" s="603"/>
      <c r="M1" s="603"/>
      <c r="N1" s="603"/>
      <c r="O1" s="603"/>
      <c r="P1" s="603"/>
      <c r="Q1" s="603"/>
      <c r="R1" s="603"/>
    </row>
    <row r="2" spans="1:20" s="417" customFormat="1" ht="40.5">
      <c r="A2" s="416" t="s">
        <v>1629</v>
      </c>
      <c r="B2" s="416" t="s">
        <v>1630</v>
      </c>
      <c r="C2" s="416" t="s">
        <v>1631</v>
      </c>
      <c r="D2" s="416" t="s">
        <v>1632</v>
      </c>
      <c r="E2" s="416" t="s">
        <v>1633</v>
      </c>
      <c r="F2" s="416" t="s">
        <v>1634</v>
      </c>
      <c r="G2" s="416" t="s">
        <v>1635</v>
      </c>
      <c r="H2" s="416" t="s">
        <v>1636</v>
      </c>
      <c r="I2" s="416" t="s">
        <v>1637</v>
      </c>
      <c r="J2" s="416" t="s">
        <v>1638</v>
      </c>
      <c r="K2" s="416" t="s">
        <v>1639</v>
      </c>
      <c r="L2" s="416" t="s">
        <v>1640</v>
      </c>
      <c r="M2" s="416" t="s">
        <v>1641</v>
      </c>
      <c r="N2" s="416" t="s">
        <v>1642</v>
      </c>
      <c r="O2" s="416" t="s">
        <v>1643</v>
      </c>
      <c r="P2" s="416" t="s">
        <v>1644</v>
      </c>
      <c r="Q2" s="416" t="s">
        <v>1645</v>
      </c>
      <c r="R2" s="416" t="s">
        <v>1646</v>
      </c>
      <c r="S2" s="416" t="s">
        <v>1647</v>
      </c>
      <c r="T2" s="416" t="s">
        <v>1648</v>
      </c>
    </row>
    <row r="3" spans="1:20" s="417" customFormat="1">
      <c r="A3" s="418"/>
      <c r="B3" s="418"/>
      <c r="C3" s="418"/>
      <c r="D3" s="418"/>
      <c r="E3" s="418"/>
      <c r="F3" s="418"/>
      <c r="G3" s="418"/>
      <c r="H3" s="418"/>
      <c r="I3" s="418"/>
      <c r="J3" s="418"/>
      <c r="K3" s="418"/>
      <c r="L3" s="418"/>
      <c r="M3" s="418"/>
      <c r="N3" s="418"/>
      <c r="O3" s="418"/>
      <c r="P3" s="418"/>
      <c r="Q3" s="418"/>
      <c r="R3" s="418"/>
      <c r="S3" s="418"/>
      <c r="T3" s="418"/>
    </row>
  </sheetData>
  <mergeCells count="1">
    <mergeCell ref="A1:R1"/>
  </mergeCells>
  <phoneticPr fontId="1" type="noConversion"/>
  <pageMargins left="0.7" right="0.7" top="0.75" bottom="0.75" header="0.3" footer="0.3"/>
  <pageSetup paperSize="9" scale="24"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7030A0"/>
  </sheetPr>
  <dimension ref="A1"/>
  <sheetViews>
    <sheetView zoomScaleNormal="100" workbookViewId="0">
      <selection activeCell="L30" sqref="L30"/>
    </sheetView>
  </sheetViews>
  <sheetFormatPr defaultRowHeight="13.5"/>
  <cols>
    <col min="1" max="1" width="34.125" style="400" customWidth="1"/>
    <col min="2" max="16384" width="9" style="400"/>
  </cols>
  <sheetData>
    <row r="1" ht="167.25" customHeight="1"/>
  </sheetData>
  <sheetProtection algorithmName="SHA-512" hashValue="rs9j/ZwdhckSPNh4pZbj+zRL0fJI1LltAuaB9zBFDb6XgvWe2ZiXKXyb/YgbDq0G9Sny0mBnx8EbJN5Nhz78kA==" saltValue="L1pTUakQi2UcKI8DlXl6Ag==" spinCount="100000" sheet="1" objects="1" scenarios="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02412" r:id="rId4" name="clean">
          <controlPr defaultSize="0" autoLine="0" autoPict="0" r:id="rId5">
            <anchor moveWithCells="1">
              <from>
                <xdr:col>0</xdr:col>
                <xdr:colOff>0</xdr:colOff>
                <xdr:row>0</xdr:row>
                <xdr:rowOff>0</xdr:rowOff>
              </from>
              <to>
                <xdr:col>0</xdr:col>
                <xdr:colOff>914400</xdr:colOff>
                <xdr:row>0</xdr:row>
                <xdr:rowOff>419100</xdr:rowOff>
              </to>
            </anchor>
          </controlPr>
        </control>
      </mc:Choice>
      <mc:Fallback>
        <control shapeId="102412" r:id="rId4" name="clean"/>
      </mc:Fallback>
    </mc:AlternateContent>
    <mc:AlternateContent xmlns:mc="http://schemas.openxmlformats.org/markup-compatibility/2006">
      <mc:Choice Requires="x14">
        <control shapeId="102409" r:id="rId6" name="TextBox3">
          <controlPr defaultSize="0" autoLine="0" autoPict="0" r:id="rId7">
            <anchor moveWithCells="1">
              <from>
                <xdr:col>0</xdr:col>
                <xdr:colOff>914400</xdr:colOff>
                <xdr:row>0</xdr:row>
                <xdr:rowOff>409575</xdr:rowOff>
              </from>
              <to>
                <xdr:col>0</xdr:col>
                <xdr:colOff>1866900</xdr:colOff>
                <xdr:row>0</xdr:row>
                <xdr:rowOff>1238250</xdr:rowOff>
              </to>
            </anchor>
          </controlPr>
        </control>
      </mc:Choice>
      <mc:Fallback>
        <control shapeId="102409" r:id="rId6" name="TextBox3"/>
      </mc:Fallback>
    </mc:AlternateContent>
    <mc:AlternateContent xmlns:mc="http://schemas.openxmlformats.org/markup-compatibility/2006">
      <mc:Choice Requires="x14">
        <control shapeId="102405" r:id="rId8" name="TextBox2">
          <controlPr defaultSize="0" autoLine="0" r:id="rId9">
            <anchor moveWithCells="1">
              <from>
                <xdr:col>0</xdr:col>
                <xdr:colOff>0</xdr:colOff>
                <xdr:row>0</xdr:row>
                <xdr:rowOff>400050</xdr:rowOff>
              </from>
              <to>
                <xdr:col>0</xdr:col>
                <xdr:colOff>866775</xdr:colOff>
                <xdr:row>0</xdr:row>
                <xdr:rowOff>1285875</xdr:rowOff>
              </to>
            </anchor>
          </controlPr>
        </control>
      </mc:Choice>
      <mc:Fallback>
        <control shapeId="102405" r:id="rId8" name="TextBox2"/>
      </mc:Fallback>
    </mc:AlternateContent>
    <mc:AlternateContent xmlns:mc="http://schemas.openxmlformats.org/markup-compatibility/2006">
      <mc:Choice Requires="x14">
        <control shapeId="102401" r:id="rId10" name="TextBox1">
          <controlPr defaultSize="0" autoLine="0" r:id="rId11">
            <anchor moveWithCells="1">
              <from>
                <xdr:col>0</xdr:col>
                <xdr:colOff>1828800</xdr:colOff>
                <xdr:row>0</xdr:row>
                <xdr:rowOff>0</xdr:rowOff>
              </from>
              <to>
                <xdr:col>20</xdr:col>
                <xdr:colOff>304800</xdr:colOff>
                <xdr:row>0</xdr:row>
                <xdr:rowOff>1266825</xdr:rowOff>
              </to>
            </anchor>
          </controlPr>
        </control>
      </mc:Choice>
      <mc:Fallback>
        <control shapeId="102401" r:id="rId10" name="TextBox1"/>
      </mc:Fallback>
    </mc:AlternateContent>
    <mc:AlternateContent xmlns:mc="http://schemas.openxmlformats.org/markup-compatibility/2006">
      <mc:Choice Requires="x14">
        <control shapeId="102402" r:id="rId12" name="Label1">
          <controlPr defaultSize="0" autoLine="0" r:id="rId13">
            <anchor moveWithCells="1">
              <from>
                <xdr:col>0</xdr:col>
                <xdr:colOff>0</xdr:colOff>
                <xdr:row>0</xdr:row>
                <xdr:rowOff>1257300</xdr:rowOff>
              </from>
              <to>
                <xdr:col>18</xdr:col>
                <xdr:colOff>619125</xdr:colOff>
                <xdr:row>22</xdr:row>
                <xdr:rowOff>123825</xdr:rowOff>
              </to>
            </anchor>
          </controlPr>
        </control>
      </mc:Choice>
      <mc:Fallback>
        <control shapeId="102402" r:id="rId12" name="Label1"/>
      </mc:Fallback>
    </mc:AlternateContent>
    <mc:AlternateContent xmlns:mc="http://schemas.openxmlformats.org/markup-compatibility/2006">
      <mc:Choice Requires="x14">
        <control shapeId="102403" r:id="rId14" name="CheckBox1">
          <controlPr defaultSize="0" autoLine="0" r:id="rId15">
            <anchor moveWithCells="1">
              <from>
                <xdr:col>0</xdr:col>
                <xdr:colOff>923925</xdr:colOff>
                <xdr:row>0</xdr:row>
                <xdr:rowOff>0</xdr:rowOff>
              </from>
              <to>
                <xdr:col>0</xdr:col>
                <xdr:colOff>1847850</xdr:colOff>
                <xdr:row>0</xdr:row>
                <xdr:rowOff>428625</xdr:rowOff>
              </to>
            </anchor>
          </controlPr>
        </control>
      </mc:Choice>
      <mc:Fallback>
        <control shapeId="102403" r:id="rId14" name="CheckBox1"/>
      </mc:Fallback>
    </mc:AlternateContent>
    <mc:AlternateContent xmlns:mc="http://schemas.openxmlformats.org/markup-compatibility/2006">
      <mc:Choice Requires="x14">
        <control shapeId="102410" r:id="rId16" name="TextBox4">
          <controlPr defaultSize="0" autoLine="0" r:id="rId17">
            <anchor moveWithCells="1">
              <from>
                <xdr:col>0</xdr:col>
                <xdr:colOff>0</xdr:colOff>
                <xdr:row>23</xdr:row>
                <xdr:rowOff>9525</xdr:rowOff>
              </from>
              <to>
                <xdr:col>18</xdr:col>
                <xdr:colOff>466725</xdr:colOff>
                <xdr:row>49</xdr:row>
                <xdr:rowOff>142875</xdr:rowOff>
              </to>
            </anchor>
          </controlPr>
        </control>
      </mc:Choice>
      <mc:Fallback>
        <control shapeId="102410" r:id="rId16" name="TextBox4"/>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outlinePr summaryBelow="0" summaryRight="0"/>
  </sheetPr>
  <dimension ref="A2:BG17"/>
  <sheetViews>
    <sheetView view="pageBreakPreview" zoomScaleSheetLayoutView="100" workbookViewId="0">
      <selection activeCell="AE30" sqref="AE30"/>
    </sheetView>
  </sheetViews>
  <sheetFormatPr defaultRowHeight="12.75"/>
  <cols>
    <col min="1" max="1" width="3" style="2" customWidth="1"/>
    <col min="2" max="2" width="6.375" style="2" customWidth="1"/>
    <col min="3" max="3" width="3.375" style="2" customWidth="1"/>
    <col min="4" max="4" width="0.25" style="2" customWidth="1"/>
    <col min="5" max="5" width="6.375" style="2" customWidth="1"/>
    <col min="6" max="6" width="9.375" style="2" customWidth="1"/>
    <col min="7" max="7" width="2.125" style="2" customWidth="1"/>
    <col min="8" max="8" width="0.25" style="2" customWidth="1"/>
    <col min="9" max="9" width="4.75" style="2" customWidth="1"/>
    <col min="10" max="10" width="0.75" style="2" customWidth="1"/>
    <col min="11" max="11" width="6.125" style="2" customWidth="1"/>
    <col min="12" max="12" width="0.25" style="2" customWidth="1"/>
    <col min="13" max="13" width="5.875" style="2" customWidth="1"/>
    <col min="14" max="14" width="2.25" style="2" customWidth="1"/>
    <col min="15" max="15" width="10" style="2" customWidth="1"/>
    <col min="16" max="16" width="0.625" style="2" customWidth="1"/>
    <col min="17" max="17" width="4.625" style="2" customWidth="1"/>
    <col min="18" max="18" width="0.125" style="2" customWidth="1"/>
    <col min="19" max="19" width="0.75" style="2" customWidth="1"/>
    <col min="20" max="20" width="7.125" style="2" customWidth="1"/>
    <col min="21" max="21" width="0.125" style="2" customWidth="1"/>
    <col min="22" max="22" width="1" style="2" customWidth="1"/>
    <col min="23" max="23" width="0.125" style="2" customWidth="1"/>
    <col min="24" max="24" width="4.75" style="2" customWidth="1"/>
    <col min="25" max="25" width="2" style="2" customWidth="1"/>
    <col min="26" max="27" width="0.125" style="2" customWidth="1"/>
    <col min="28" max="29" width="3.375" style="2" customWidth="1"/>
    <col min="30" max="30" width="1.25" style="2" customWidth="1"/>
    <col min="31" max="31" width="1.125" style="2" customWidth="1"/>
    <col min="32" max="32" width="0.125" style="2" customWidth="1"/>
    <col min="33" max="33" width="2.375" style="2" customWidth="1"/>
    <col min="34" max="34" width="4.75" style="2" customWidth="1"/>
    <col min="35" max="35" width="2.375" style="2" customWidth="1"/>
    <col min="36" max="36" width="3.375" style="2" customWidth="1"/>
    <col min="37" max="37" width="2.375" style="2" customWidth="1"/>
    <col min="38" max="38" width="0.125" style="2" customWidth="1"/>
    <col min="39" max="39" width="1.125" style="2" customWidth="1"/>
    <col min="40" max="40" width="0.125" style="2" customWidth="1"/>
    <col min="41" max="41" width="5.25" style="2" customWidth="1"/>
    <col min="42" max="42" width="3.75" style="2" customWidth="1"/>
    <col min="43" max="43" width="9.25" style="2" customWidth="1"/>
    <col min="44" max="44" width="5.375" style="2" customWidth="1"/>
    <col min="45" max="45" width="0.125" style="2" hidden="1" customWidth="1"/>
    <col min="46" max="46" width="2.625" style="2" customWidth="1"/>
    <col min="47" max="47" width="3.875" style="2" customWidth="1"/>
    <col min="48" max="48" width="2.875" style="2" customWidth="1"/>
    <col min="49" max="49" width="3.625" style="2" hidden="1" customWidth="1"/>
    <col min="50" max="52" width="0.125" style="2" hidden="1" customWidth="1"/>
    <col min="53" max="53" width="3.25" style="2" customWidth="1"/>
    <col min="54" max="256" width="9" style="2"/>
    <col min="257" max="258" width="4.875" style="2" customWidth="1"/>
    <col min="259" max="259" width="3.375" style="2" customWidth="1"/>
    <col min="260" max="260" width="0.25" style="2" customWidth="1"/>
    <col min="261" max="261" width="4.75" style="2" customWidth="1"/>
    <col min="262" max="262" width="9.375" style="2" customWidth="1"/>
    <col min="263" max="263" width="2.125" style="2" customWidth="1"/>
    <col min="264" max="264" width="0.25" style="2" customWidth="1"/>
    <col min="265" max="265" width="4.75" style="2" customWidth="1"/>
    <col min="266" max="266" width="3.375" style="2" customWidth="1"/>
    <col min="267" max="267" width="2.375" style="2" customWidth="1"/>
    <col min="268" max="268" width="0.25" style="2" customWidth="1"/>
    <col min="269" max="269" width="5.875" style="2" customWidth="1"/>
    <col min="270" max="270" width="2.25" style="2" customWidth="1"/>
    <col min="271" max="271" width="4.75" style="2" customWidth="1"/>
    <col min="272" max="272" width="0.125" style="2" customWidth="1"/>
    <col min="273" max="273" width="4.625" style="2" customWidth="1"/>
    <col min="274" max="275" width="0.125" style="2" customWidth="1"/>
    <col min="276" max="276" width="3.375" style="2" customWidth="1"/>
    <col min="277" max="277" width="0.125" style="2" customWidth="1"/>
    <col min="278" max="278" width="1" style="2" customWidth="1"/>
    <col min="279" max="279" width="0.125" style="2" customWidth="1"/>
    <col min="280" max="281" width="4.75" style="2" customWidth="1"/>
    <col min="282" max="283" width="0.125" style="2" customWidth="1"/>
    <col min="284" max="284" width="1.125" style="2" customWidth="1"/>
    <col min="285" max="285" width="3.375" style="2" customWidth="1"/>
    <col min="286" max="286" width="1.25" style="2" customWidth="1"/>
    <col min="287" max="287" width="1.125" style="2" customWidth="1"/>
    <col min="288" max="288" width="0.125" style="2" customWidth="1"/>
    <col min="289" max="289" width="2.375" style="2" customWidth="1"/>
    <col min="290" max="290" width="4.75" style="2" customWidth="1"/>
    <col min="291" max="291" width="2.375" style="2" customWidth="1"/>
    <col min="292" max="292" width="5.125" style="2" customWidth="1"/>
    <col min="293" max="293" width="2.375" style="2" customWidth="1"/>
    <col min="294" max="294" width="0.125" style="2" customWidth="1"/>
    <col min="295" max="295" width="1.125" style="2" customWidth="1"/>
    <col min="296" max="296" width="0.125" style="2" customWidth="1"/>
    <col min="297" max="297" width="1" style="2" customWidth="1"/>
    <col min="298" max="298" width="3.75" style="2" customWidth="1"/>
    <col min="299" max="299" width="4.25" style="2" customWidth="1"/>
    <col min="300" max="300" width="5.375" style="2" customWidth="1"/>
    <col min="301" max="301" width="0" style="2" hidden="1" customWidth="1"/>
    <col min="302" max="302" width="2.625" style="2" customWidth="1"/>
    <col min="303" max="303" width="3.875" style="2" customWidth="1"/>
    <col min="304" max="304" width="3" style="2" customWidth="1"/>
    <col min="305" max="305" width="3.625" style="2" customWidth="1"/>
    <col min="306" max="309" width="0.125" style="2" customWidth="1"/>
    <col min="310" max="512" width="9" style="2"/>
    <col min="513" max="514" width="4.875" style="2" customWidth="1"/>
    <col min="515" max="515" width="3.375" style="2" customWidth="1"/>
    <col min="516" max="516" width="0.25" style="2" customWidth="1"/>
    <col min="517" max="517" width="4.75" style="2" customWidth="1"/>
    <col min="518" max="518" width="9.375" style="2" customWidth="1"/>
    <col min="519" max="519" width="2.125" style="2" customWidth="1"/>
    <col min="520" max="520" width="0.25" style="2" customWidth="1"/>
    <col min="521" max="521" width="4.75" style="2" customWidth="1"/>
    <col min="522" max="522" width="3.375" style="2" customWidth="1"/>
    <col min="523" max="523" width="2.375" style="2" customWidth="1"/>
    <col min="524" max="524" width="0.25" style="2" customWidth="1"/>
    <col min="525" max="525" width="5.875" style="2" customWidth="1"/>
    <col min="526" max="526" width="2.25" style="2" customWidth="1"/>
    <col min="527" max="527" width="4.75" style="2" customWidth="1"/>
    <col min="528" max="528" width="0.125" style="2" customWidth="1"/>
    <col min="529" max="529" width="4.625" style="2" customWidth="1"/>
    <col min="530" max="531" width="0.125" style="2" customWidth="1"/>
    <col min="532" max="532" width="3.375" style="2" customWidth="1"/>
    <col min="533" max="533" width="0.125" style="2" customWidth="1"/>
    <col min="534" max="534" width="1" style="2" customWidth="1"/>
    <col min="535" max="535" width="0.125" style="2" customWidth="1"/>
    <col min="536" max="537" width="4.75" style="2" customWidth="1"/>
    <col min="538" max="539" width="0.125" style="2" customWidth="1"/>
    <col min="540" max="540" width="1.125" style="2" customWidth="1"/>
    <col min="541" max="541" width="3.375" style="2" customWidth="1"/>
    <col min="542" max="542" width="1.25" style="2" customWidth="1"/>
    <col min="543" max="543" width="1.125" style="2" customWidth="1"/>
    <col min="544" max="544" width="0.125" style="2" customWidth="1"/>
    <col min="545" max="545" width="2.375" style="2" customWidth="1"/>
    <col min="546" max="546" width="4.75" style="2" customWidth="1"/>
    <col min="547" max="547" width="2.375" style="2" customWidth="1"/>
    <col min="548" max="548" width="5.125" style="2" customWidth="1"/>
    <col min="549" max="549" width="2.375" style="2" customWidth="1"/>
    <col min="550" max="550" width="0.125" style="2" customWidth="1"/>
    <col min="551" max="551" width="1.125" style="2" customWidth="1"/>
    <col min="552" max="552" width="0.125" style="2" customWidth="1"/>
    <col min="553" max="553" width="1" style="2" customWidth="1"/>
    <col min="554" max="554" width="3.75" style="2" customWidth="1"/>
    <col min="555" max="555" width="4.25" style="2" customWidth="1"/>
    <col min="556" max="556" width="5.375" style="2" customWidth="1"/>
    <col min="557" max="557" width="0" style="2" hidden="1" customWidth="1"/>
    <col min="558" max="558" width="2.625" style="2" customWidth="1"/>
    <col min="559" max="559" width="3.875" style="2" customWidth="1"/>
    <col min="560" max="560" width="3" style="2" customWidth="1"/>
    <col min="561" max="561" width="3.625" style="2" customWidth="1"/>
    <col min="562" max="565" width="0.125" style="2" customWidth="1"/>
    <col min="566" max="768" width="9" style="2"/>
    <col min="769" max="770" width="4.875" style="2" customWidth="1"/>
    <col min="771" max="771" width="3.375" style="2" customWidth="1"/>
    <col min="772" max="772" width="0.25" style="2" customWidth="1"/>
    <col min="773" max="773" width="4.75" style="2" customWidth="1"/>
    <col min="774" max="774" width="9.375" style="2" customWidth="1"/>
    <col min="775" max="775" width="2.125" style="2" customWidth="1"/>
    <col min="776" max="776" width="0.25" style="2" customWidth="1"/>
    <col min="777" max="777" width="4.75" style="2" customWidth="1"/>
    <col min="778" max="778" width="3.375" style="2" customWidth="1"/>
    <col min="779" max="779" width="2.375" style="2" customWidth="1"/>
    <col min="780" max="780" width="0.25" style="2" customWidth="1"/>
    <col min="781" max="781" width="5.875" style="2" customWidth="1"/>
    <col min="782" max="782" width="2.25" style="2" customWidth="1"/>
    <col min="783" max="783" width="4.75" style="2" customWidth="1"/>
    <col min="784" max="784" width="0.125" style="2" customWidth="1"/>
    <col min="785" max="785" width="4.625" style="2" customWidth="1"/>
    <col min="786" max="787" width="0.125" style="2" customWidth="1"/>
    <col min="788" max="788" width="3.375" style="2" customWidth="1"/>
    <col min="789" max="789" width="0.125" style="2" customWidth="1"/>
    <col min="790" max="790" width="1" style="2" customWidth="1"/>
    <col min="791" max="791" width="0.125" style="2" customWidth="1"/>
    <col min="792" max="793" width="4.75" style="2" customWidth="1"/>
    <col min="794" max="795" width="0.125" style="2" customWidth="1"/>
    <col min="796" max="796" width="1.125" style="2" customWidth="1"/>
    <col min="797" max="797" width="3.375" style="2" customWidth="1"/>
    <col min="798" max="798" width="1.25" style="2" customWidth="1"/>
    <col min="799" max="799" width="1.125" style="2" customWidth="1"/>
    <col min="800" max="800" width="0.125" style="2" customWidth="1"/>
    <col min="801" max="801" width="2.375" style="2" customWidth="1"/>
    <col min="802" max="802" width="4.75" style="2" customWidth="1"/>
    <col min="803" max="803" width="2.375" style="2" customWidth="1"/>
    <col min="804" max="804" width="5.125" style="2" customWidth="1"/>
    <col min="805" max="805" width="2.375" style="2" customWidth="1"/>
    <col min="806" max="806" width="0.125" style="2" customWidth="1"/>
    <col min="807" max="807" width="1.125" style="2" customWidth="1"/>
    <col min="808" max="808" width="0.125" style="2" customWidth="1"/>
    <col min="809" max="809" width="1" style="2" customWidth="1"/>
    <col min="810" max="810" width="3.75" style="2" customWidth="1"/>
    <col min="811" max="811" width="4.25" style="2" customWidth="1"/>
    <col min="812" max="812" width="5.375" style="2" customWidth="1"/>
    <col min="813" max="813" width="0" style="2" hidden="1" customWidth="1"/>
    <col min="814" max="814" width="2.625" style="2" customWidth="1"/>
    <col min="815" max="815" width="3.875" style="2" customWidth="1"/>
    <col min="816" max="816" width="3" style="2" customWidth="1"/>
    <col min="817" max="817" width="3.625" style="2" customWidth="1"/>
    <col min="818" max="821" width="0.125" style="2" customWidth="1"/>
    <col min="822" max="1024" width="9" style="2"/>
    <col min="1025" max="1026" width="4.875" style="2" customWidth="1"/>
    <col min="1027" max="1027" width="3.375" style="2" customWidth="1"/>
    <col min="1028" max="1028" width="0.25" style="2" customWidth="1"/>
    <col min="1029" max="1029" width="4.75" style="2" customWidth="1"/>
    <col min="1030" max="1030" width="9.375" style="2" customWidth="1"/>
    <col min="1031" max="1031" width="2.125" style="2" customWidth="1"/>
    <col min="1032" max="1032" width="0.25" style="2" customWidth="1"/>
    <col min="1033" max="1033" width="4.75" style="2" customWidth="1"/>
    <col min="1034" max="1034" width="3.375" style="2" customWidth="1"/>
    <col min="1035" max="1035" width="2.375" style="2" customWidth="1"/>
    <col min="1036" max="1036" width="0.25" style="2" customWidth="1"/>
    <col min="1037" max="1037" width="5.875" style="2" customWidth="1"/>
    <col min="1038" max="1038" width="2.25" style="2" customWidth="1"/>
    <col min="1039" max="1039" width="4.75" style="2" customWidth="1"/>
    <col min="1040" max="1040" width="0.125" style="2" customWidth="1"/>
    <col min="1041" max="1041" width="4.625" style="2" customWidth="1"/>
    <col min="1042" max="1043" width="0.125" style="2" customWidth="1"/>
    <col min="1044" max="1044" width="3.375" style="2" customWidth="1"/>
    <col min="1045" max="1045" width="0.125" style="2" customWidth="1"/>
    <col min="1046" max="1046" width="1" style="2" customWidth="1"/>
    <col min="1047" max="1047" width="0.125" style="2" customWidth="1"/>
    <col min="1048" max="1049" width="4.75" style="2" customWidth="1"/>
    <col min="1050" max="1051" width="0.125" style="2" customWidth="1"/>
    <col min="1052" max="1052" width="1.125" style="2" customWidth="1"/>
    <col min="1053" max="1053" width="3.375" style="2" customWidth="1"/>
    <col min="1054" max="1054" width="1.25" style="2" customWidth="1"/>
    <col min="1055" max="1055" width="1.125" style="2" customWidth="1"/>
    <col min="1056" max="1056" width="0.125" style="2" customWidth="1"/>
    <col min="1057" max="1057" width="2.375" style="2" customWidth="1"/>
    <col min="1058" max="1058" width="4.75" style="2" customWidth="1"/>
    <col min="1059" max="1059" width="2.375" style="2" customWidth="1"/>
    <col min="1060" max="1060" width="5.125" style="2" customWidth="1"/>
    <col min="1061" max="1061" width="2.375" style="2" customWidth="1"/>
    <col min="1062" max="1062" width="0.125" style="2" customWidth="1"/>
    <col min="1063" max="1063" width="1.125" style="2" customWidth="1"/>
    <col min="1064" max="1064" width="0.125" style="2" customWidth="1"/>
    <col min="1065" max="1065" width="1" style="2" customWidth="1"/>
    <col min="1066" max="1066" width="3.75" style="2" customWidth="1"/>
    <col min="1067" max="1067" width="4.25" style="2" customWidth="1"/>
    <col min="1068" max="1068" width="5.375" style="2" customWidth="1"/>
    <col min="1069" max="1069" width="0" style="2" hidden="1" customWidth="1"/>
    <col min="1070" max="1070" width="2.625" style="2" customWidth="1"/>
    <col min="1071" max="1071" width="3.875" style="2" customWidth="1"/>
    <col min="1072" max="1072" width="3" style="2" customWidth="1"/>
    <col min="1073" max="1073" width="3.625" style="2" customWidth="1"/>
    <col min="1074" max="1077" width="0.125" style="2" customWidth="1"/>
    <col min="1078" max="1280" width="9" style="2"/>
    <col min="1281" max="1282" width="4.875" style="2" customWidth="1"/>
    <col min="1283" max="1283" width="3.375" style="2" customWidth="1"/>
    <col min="1284" max="1284" width="0.25" style="2" customWidth="1"/>
    <col min="1285" max="1285" width="4.75" style="2" customWidth="1"/>
    <col min="1286" max="1286" width="9.375" style="2" customWidth="1"/>
    <col min="1287" max="1287" width="2.125" style="2" customWidth="1"/>
    <col min="1288" max="1288" width="0.25" style="2" customWidth="1"/>
    <col min="1289" max="1289" width="4.75" style="2" customWidth="1"/>
    <col min="1290" max="1290" width="3.375" style="2" customWidth="1"/>
    <col min="1291" max="1291" width="2.375" style="2" customWidth="1"/>
    <col min="1292" max="1292" width="0.25" style="2" customWidth="1"/>
    <col min="1293" max="1293" width="5.875" style="2" customWidth="1"/>
    <col min="1294" max="1294" width="2.25" style="2" customWidth="1"/>
    <col min="1295" max="1295" width="4.75" style="2" customWidth="1"/>
    <col min="1296" max="1296" width="0.125" style="2" customWidth="1"/>
    <col min="1297" max="1297" width="4.625" style="2" customWidth="1"/>
    <col min="1298" max="1299" width="0.125" style="2" customWidth="1"/>
    <col min="1300" max="1300" width="3.375" style="2" customWidth="1"/>
    <col min="1301" max="1301" width="0.125" style="2" customWidth="1"/>
    <col min="1302" max="1302" width="1" style="2" customWidth="1"/>
    <col min="1303" max="1303" width="0.125" style="2" customWidth="1"/>
    <col min="1304" max="1305" width="4.75" style="2" customWidth="1"/>
    <col min="1306" max="1307" width="0.125" style="2" customWidth="1"/>
    <col min="1308" max="1308" width="1.125" style="2" customWidth="1"/>
    <col min="1309" max="1309" width="3.375" style="2" customWidth="1"/>
    <col min="1310" max="1310" width="1.25" style="2" customWidth="1"/>
    <col min="1311" max="1311" width="1.125" style="2" customWidth="1"/>
    <col min="1312" max="1312" width="0.125" style="2" customWidth="1"/>
    <col min="1313" max="1313" width="2.375" style="2" customWidth="1"/>
    <col min="1314" max="1314" width="4.75" style="2" customWidth="1"/>
    <col min="1315" max="1315" width="2.375" style="2" customWidth="1"/>
    <col min="1316" max="1316" width="5.125" style="2" customWidth="1"/>
    <col min="1317" max="1317" width="2.375" style="2" customWidth="1"/>
    <col min="1318" max="1318" width="0.125" style="2" customWidth="1"/>
    <col min="1319" max="1319" width="1.125" style="2" customWidth="1"/>
    <col min="1320" max="1320" width="0.125" style="2" customWidth="1"/>
    <col min="1321" max="1321" width="1" style="2" customWidth="1"/>
    <col min="1322" max="1322" width="3.75" style="2" customWidth="1"/>
    <col min="1323" max="1323" width="4.25" style="2" customWidth="1"/>
    <col min="1324" max="1324" width="5.375" style="2" customWidth="1"/>
    <col min="1325" max="1325" width="0" style="2" hidden="1" customWidth="1"/>
    <col min="1326" max="1326" width="2.625" style="2" customWidth="1"/>
    <col min="1327" max="1327" width="3.875" style="2" customWidth="1"/>
    <col min="1328" max="1328" width="3" style="2" customWidth="1"/>
    <col min="1329" max="1329" width="3.625" style="2" customWidth="1"/>
    <col min="1330" max="1333" width="0.125" style="2" customWidth="1"/>
    <col min="1334" max="1536" width="9" style="2"/>
    <col min="1537" max="1538" width="4.875" style="2" customWidth="1"/>
    <col min="1539" max="1539" width="3.375" style="2" customWidth="1"/>
    <col min="1540" max="1540" width="0.25" style="2" customWidth="1"/>
    <col min="1541" max="1541" width="4.75" style="2" customWidth="1"/>
    <col min="1542" max="1542" width="9.375" style="2" customWidth="1"/>
    <col min="1543" max="1543" width="2.125" style="2" customWidth="1"/>
    <col min="1544" max="1544" width="0.25" style="2" customWidth="1"/>
    <col min="1545" max="1545" width="4.75" style="2" customWidth="1"/>
    <col min="1546" max="1546" width="3.375" style="2" customWidth="1"/>
    <col min="1547" max="1547" width="2.375" style="2" customWidth="1"/>
    <col min="1548" max="1548" width="0.25" style="2" customWidth="1"/>
    <col min="1549" max="1549" width="5.875" style="2" customWidth="1"/>
    <col min="1550" max="1550" width="2.25" style="2" customWidth="1"/>
    <col min="1551" max="1551" width="4.75" style="2" customWidth="1"/>
    <col min="1552" max="1552" width="0.125" style="2" customWidth="1"/>
    <col min="1553" max="1553" width="4.625" style="2" customWidth="1"/>
    <col min="1554" max="1555" width="0.125" style="2" customWidth="1"/>
    <col min="1556" max="1556" width="3.375" style="2" customWidth="1"/>
    <col min="1557" max="1557" width="0.125" style="2" customWidth="1"/>
    <col min="1558" max="1558" width="1" style="2" customWidth="1"/>
    <col min="1559" max="1559" width="0.125" style="2" customWidth="1"/>
    <col min="1560" max="1561" width="4.75" style="2" customWidth="1"/>
    <col min="1562" max="1563" width="0.125" style="2" customWidth="1"/>
    <col min="1564" max="1564" width="1.125" style="2" customWidth="1"/>
    <col min="1565" max="1565" width="3.375" style="2" customWidth="1"/>
    <col min="1566" max="1566" width="1.25" style="2" customWidth="1"/>
    <col min="1567" max="1567" width="1.125" style="2" customWidth="1"/>
    <col min="1568" max="1568" width="0.125" style="2" customWidth="1"/>
    <col min="1569" max="1569" width="2.375" style="2" customWidth="1"/>
    <col min="1570" max="1570" width="4.75" style="2" customWidth="1"/>
    <col min="1571" max="1571" width="2.375" style="2" customWidth="1"/>
    <col min="1572" max="1572" width="5.125" style="2" customWidth="1"/>
    <col min="1573" max="1573" width="2.375" style="2" customWidth="1"/>
    <col min="1574" max="1574" width="0.125" style="2" customWidth="1"/>
    <col min="1575" max="1575" width="1.125" style="2" customWidth="1"/>
    <col min="1576" max="1576" width="0.125" style="2" customWidth="1"/>
    <col min="1577" max="1577" width="1" style="2" customWidth="1"/>
    <col min="1578" max="1578" width="3.75" style="2" customWidth="1"/>
    <col min="1579" max="1579" width="4.25" style="2" customWidth="1"/>
    <col min="1580" max="1580" width="5.375" style="2" customWidth="1"/>
    <col min="1581" max="1581" width="0" style="2" hidden="1" customWidth="1"/>
    <col min="1582" max="1582" width="2.625" style="2" customWidth="1"/>
    <col min="1583" max="1583" width="3.875" style="2" customWidth="1"/>
    <col min="1584" max="1584" width="3" style="2" customWidth="1"/>
    <col min="1585" max="1585" width="3.625" style="2" customWidth="1"/>
    <col min="1586" max="1589" width="0.125" style="2" customWidth="1"/>
    <col min="1590" max="1792" width="9" style="2"/>
    <col min="1793" max="1794" width="4.875" style="2" customWidth="1"/>
    <col min="1795" max="1795" width="3.375" style="2" customWidth="1"/>
    <col min="1796" max="1796" width="0.25" style="2" customWidth="1"/>
    <col min="1797" max="1797" width="4.75" style="2" customWidth="1"/>
    <col min="1798" max="1798" width="9.375" style="2" customWidth="1"/>
    <col min="1799" max="1799" width="2.125" style="2" customWidth="1"/>
    <col min="1800" max="1800" width="0.25" style="2" customWidth="1"/>
    <col min="1801" max="1801" width="4.75" style="2" customWidth="1"/>
    <col min="1802" max="1802" width="3.375" style="2" customWidth="1"/>
    <col min="1803" max="1803" width="2.375" style="2" customWidth="1"/>
    <col min="1804" max="1804" width="0.25" style="2" customWidth="1"/>
    <col min="1805" max="1805" width="5.875" style="2" customWidth="1"/>
    <col min="1806" max="1806" width="2.25" style="2" customWidth="1"/>
    <col min="1807" max="1807" width="4.75" style="2" customWidth="1"/>
    <col min="1808" max="1808" width="0.125" style="2" customWidth="1"/>
    <col min="1809" max="1809" width="4.625" style="2" customWidth="1"/>
    <col min="1810" max="1811" width="0.125" style="2" customWidth="1"/>
    <col min="1812" max="1812" width="3.375" style="2" customWidth="1"/>
    <col min="1813" max="1813" width="0.125" style="2" customWidth="1"/>
    <col min="1814" max="1814" width="1" style="2" customWidth="1"/>
    <col min="1815" max="1815" width="0.125" style="2" customWidth="1"/>
    <col min="1816" max="1817" width="4.75" style="2" customWidth="1"/>
    <col min="1818" max="1819" width="0.125" style="2" customWidth="1"/>
    <col min="1820" max="1820" width="1.125" style="2" customWidth="1"/>
    <col min="1821" max="1821" width="3.375" style="2" customWidth="1"/>
    <col min="1822" max="1822" width="1.25" style="2" customWidth="1"/>
    <col min="1823" max="1823" width="1.125" style="2" customWidth="1"/>
    <col min="1824" max="1824" width="0.125" style="2" customWidth="1"/>
    <col min="1825" max="1825" width="2.375" style="2" customWidth="1"/>
    <col min="1826" max="1826" width="4.75" style="2" customWidth="1"/>
    <col min="1827" max="1827" width="2.375" style="2" customWidth="1"/>
    <col min="1828" max="1828" width="5.125" style="2" customWidth="1"/>
    <col min="1829" max="1829" width="2.375" style="2" customWidth="1"/>
    <col min="1830" max="1830" width="0.125" style="2" customWidth="1"/>
    <col min="1831" max="1831" width="1.125" style="2" customWidth="1"/>
    <col min="1832" max="1832" width="0.125" style="2" customWidth="1"/>
    <col min="1833" max="1833" width="1" style="2" customWidth="1"/>
    <col min="1834" max="1834" width="3.75" style="2" customWidth="1"/>
    <col min="1835" max="1835" width="4.25" style="2" customWidth="1"/>
    <col min="1836" max="1836" width="5.375" style="2" customWidth="1"/>
    <col min="1837" max="1837" width="0" style="2" hidden="1" customWidth="1"/>
    <col min="1838" max="1838" width="2.625" style="2" customWidth="1"/>
    <col min="1839" max="1839" width="3.875" style="2" customWidth="1"/>
    <col min="1840" max="1840" width="3" style="2" customWidth="1"/>
    <col min="1841" max="1841" width="3.625" style="2" customWidth="1"/>
    <col min="1842" max="1845" width="0.125" style="2" customWidth="1"/>
    <col min="1846" max="2048" width="9" style="2"/>
    <col min="2049" max="2050" width="4.875" style="2" customWidth="1"/>
    <col min="2051" max="2051" width="3.375" style="2" customWidth="1"/>
    <col min="2052" max="2052" width="0.25" style="2" customWidth="1"/>
    <col min="2053" max="2053" width="4.75" style="2" customWidth="1"/>
    <col min="2054" max="2054" width="9.375" style="2" customWidth="1"/>
    <col min="2055" max="2055" width="2.125" style="2" customWidth="1"/>
    <col min="2056" max="2056" width="0.25" style="2" customWidth="1"/>
    <col min="2057" max="2057" width="4.75" style="2" customWidth="1"/>
    <col min="2058" max="2058" width="3.375" style="2" customWidth="1"/>
    <col min="2059" max="2059" width="2.375" style="2" customWidth="1"/>
    <col min="2060" max="2060" width="0.25" style="2" customWidth="1"/>
    <col min="2061" max="2061" width="5.875" style="2" customWidth="1"/>
    <col min="2062" max="2062" width="2.25" style="2" customWidth="1"/>
    <col min="2063" max="2063" width="4.75" style="2" customWidth="1"/>
    <col min="2064" max="2064" width="0.125" style="2" customWidth="1"/>
    <col min="2065" max="2065" width="4.625" style="2" customWidth="1"/>
    <col min="2066" max="2067" width="0.125" style="2" customWidth="1"/>
    <col min="2068" max="2068" width="3.375" style="2" customWidth="1"/>
    <col min="2069" max="2069" width="0.125" style="2" customWidth="1"/>
    <col min="2070" max="2070" width="1" style="2" customWidth="1"/>
    <col min="2071" max="2071" width="0.125" style="2" customWidth="1"/>
    <col min="2072" max="2073" width="4.75" style="2" customWidth="1"/>
    <col min="2074" max="2075" width="0.125" style="2" customWidth="1"/>
    <col min="2076" max="2076" width="1.125" style="2" customWidth="1"/>
    <col min="2077" max="2077" width="3.375" style="2" customWidth="1"/>
    <col min="2078" max="2078" width="1.25" style="2" customWidth="1"/>
    <col min="2079" max="2079" width="1.125" style="2" customWidth="1"/>
    <col min="2080" max="2080" width="0.125" style="2" customWidth="1"/>
    <col min="2081" max="2081" width="2.375" style="2" customWidth="1"/>
    <col min="2082" max="2082" width="4.75" style="2" customWidth="1"/>
    <col min="2083" max="2083" width="2.375" style="2" customWidth="1"/>
    <col min="2084" max="2084" width="5.125" style="2" customWidth="1"/>
    <col min="2085" max="2085" width="2.375" style="2" customWidth="1"/>
    <col min="2086" max="2086" width="0.125" style="2" customWidth="1"/>
    <col min="2087" max="2087" width="1.125" style="2" customWidth="1"/>
    <col min="2088" max="2088" width="0.125" style="2" customWidth="1"/>
    <col min="2089" max="2089" width="1" style="2" customWidth="1"/>
    <col min="2090" max="2090" width="3.75" style="2" customWidth="1"/>
    <col min="2091" max="2091" width="4.25" style="2" customWidth="1"/>
    <col min="2092" max="2092" width="5.375" style="2" customWidth="1"/>
    <col min="2093" max="2093" width="0" style="2" hidden="1" customWidth="1"/>
    <col min="2094" max="2094" width="2.625" style="2" customWidth="1"/>
    <col min="2095" max="2095" width="3.875" style="2" customWidth="1"/>
    <col min="2096" max="2096" width="3" style="2" customWidth="1"/>
    <col min="2097" max="2097" width="3.625" style="2" customWidth="1"/>
    <col min="2098" max="2101" width="0.125" style="2" customWidth="1"/>
    <col min="2102" max="2304" width="9" style="2"/>
    <col min="2305" max="2306" width="4.875" style="2" customWidth="1"/>
    <col min="2307" max="2307" width="3.375" style="2" customWidth="1"/>
    <col min="2308" max="2308" width="0.25" style="2" customWidth="1"/>
    <col min="2309" max="2309" width="4.75" style="2" customWidth="1"/>
    <col min="2310" max="2310" width="9.375" style="2" customWidth="1"/>
    <col min="2311" max="2311" width="2.125" style="2" customWidth="1"/>
    <col min="2312" max="2312" width="0.25" style="2" customWidth="1"/>
    <col min="2313" max="2313" width="4.75" style="2" customWidth="1"/>
    <col min="2314" max="2314" width="3.375" style="2" customWidth="1"/>
    <col min="2315" max="2315" width="2.375" style="2" customWidth="1"/>
    <col min="2316" max="2316" width="0.25" style="2" customWidth="1"/>
    <col min="2317" max="2317" width="5.875" style="2" customWidth="1"/>
    <col min="2318" max="2318" width="2.25" style="2" customWidth="1"/>
    <col min="2319" max="2319" width="4.75" style="2" customWidth="1"/>
    <col min="2320" max="2320" width="0.125" style="2" customWidth="1"/>
    <col min="2321" max="2321" width="4.625" style="2" customWidth="1"/>
    <col min="2322" max="2323" width="0.125" style="2" customWidth="1"/>
    <col min="2324" max="2324" width="3.375" style="2" customWidth="1"/>
    <col min="2325" max="2325" width="0.125" style="2" customWidth="1"/>
    <col min="2326" max="2326" width="1" style="2" customWidth="1"/>
    <col min="2327" max="2327" width="0.125" style="2" customWidth="1"/>
    <col min="2328" max="2329" width="4.75" style="2" customWidth="1"/>
    <col min="2330" max="2331" width="0.125" style="2" customWidth="1"/>
    <col min="2332" max="2332" width="1.125" style="2" customWidth="1"/>
    <col min="2333" max="2333" width="3.375" style="2" customWidth="1"/>
    <col min="2334" max="2334" width="1.25" style="2" customWidth="1"/>
    <col min="2335" max="2335" width="1.125" style="2" customWidth="1"/>
    <col min="2336" max="2336" width="0.125" style="2" customWidth="1"/>
    <col min="2337" max="2337" width="2.375" style="2" customWidth="1"/>
    <col min="2338" max="2338" width="4.75" style="2" customWidth="1"/>
    <col min="2339" max="2339" width="2.375" style="2" customWidth="1"/>
    <col min="2340" max="2340" width="5.125" style="2" customWidth="1"/>
    <col min="2341" max="2341" width="2.375" style="2" customWidth="1"/>
    <col min="2342" max="2342" width="0.125" style="2" customWidth="1"/>
    <col min="2343" max="2343" width="1.125" style="2" customWidth="1"/>
    <col min="2344" max="2344" width="0.125" style="2" customWidth="1"/>
    <col min="2345" max="2345" width="1" style="2" customWidth="1"/>
    <col min="2346" max="2346" width="3.75" style="2" customWidth="1"/>
    <col min="2347" max="2347" width="4.25" style="2" customWidth="1"/>
    <col min="2348" max="2348" width="5.375" style="2" customWidth="1"/>
    <col min="2349" max="2349" width="0" style="2" hidden="1" customWidth="1"/>
    <col min="2350" max="2350" width="2.625" style="2" customWidth="1"/>
    <col min="2351" max="2351" width="3.875" style="2" customWidth="1"/>
    <col min="2352" max="2352" width="3" style="2" customWidth="1"/>
    <col min="2353" max="2353" width="3.625" style="2" customWidth="1"/>
    <col min="2354" max="2357" width="0.125" style="2" customWidth="1"/>
    <col min="2358" max="2560" width="9" style="2"/>
    <col min="2561" max="2562" width="4.875" style="2" customWidth="1"/>
    <col min="2563" max="2563" width="3.375" style="2" customWidth="1"/>
    <col min="2564" max="2564" width="0.25" style="2" customWidth="1"/>
    <col min="2565" max="2565" width="4.75" style="2" customWidth="1"/>
    <col min="2566" max="2566" width="9.375" style="2" customWidth="1"/>
    <col min="2567" max="2567" width="2.125" style="2" customWidth="1"/>
    <col min="2568" max="2568" width="0.25" style="2" customWidth="1"/>
    <col min="2569" max="2569" width="4.75" style="2" customWidth="1"/>
    <col min="2570" max="2570" width="3.375" style="2" customWidth="1"/>
    <col min="2571" max="2571" width="2.375" style="2" customWidth="1"/>
    <col min="2572" max="2572" width="0.25" style="2" customWidth="1"/>
    <col min="2573" max="2573" width="5.875" style="2" customWidth="1"/>
    <col min="2574" max="2574" width="2.25" style="2" customWidth="1"/>
    <col min="2575" max="2575" width="4.75" style="2" customWidth="1"/>
    <col min="2576" max="2576" width="0.125" style="2" customWidth="1"/>
    <col min="2577" max="2577" width="4.625" style="2" customWidth="1"/>
    <col min="2578" max="2579" width="0.125" style="2" customWidth="1"/>
    <col min="2580" max="2580" width="3.375" style="2" customWidth="1"/>
    <col min="2581" max="2581" width="0.125" style="2" customWidth="1"/>
    <col min="2582" max="2582" width="1" style="2" customWidth="1"/>
    <col min="2583" max="2583" width="0.125" style="2" customWidth="1"/>
    <col min="2584" max="2585" width="4.75" style="2" customWidth="1"/>
    <col min="2586" max="2587" width="0.125" style="2" customWidth="1"/>
    <col min="2588" max="2588" width="1.125" style="2" customWidth="1"/>
    <col min="2589" max="2589" width="3.375" style="2" customWidth="1"/>
    <col min="2590" max="2590" width="1.25" style="2" customWidth="1"/>
    <col min="2591" max="2591" width="1.125" style="2" customWidth="1"/>
    <col min="2592" max="2592" width="0.125" style="2" customWidth="1"/>
    <col min="2593" max="2593" width="2.375" style="2" customWidth="1"/>
    <col min="2594" max="2594" width="4.75" style="2" customWidth="1"/>
    <col min="2595" max="2595" width="2.375" style="2" customWidth="1"/>
    <col min="2596" max="2596" width="5.125" style="2" customWidth="1"/>
    <col min="2597" max="2597" width="2.375" style="2" customWidth="1"/>
    <col min="2598" max="2598" width="0.125" style="2" customWidth="1"/>
    <col min="2599" max="2599" width="1.125" style="2" customWidth="1"/>
    <col min="2600" max="2600" width="0.125" style="2" customWidth="1"/>
    <col min="2601" max="2601" width="1" style="2" customWidth="1"/>
    <col min="2602" max="2602" width="3.75" style="2" customWidth="1"/>
    <col min="2603" max="2603" width="4.25" style="2" customWidth="1"/>
    <col min="2604" max="2604" width="5.375" style="2" customWidth="1"/>
    <col min="2605" max="2605" width="0" style="2" hidden="1" customWidth="1"/>
    <col min="2606" max="2606" width="2.625" style="2" customWidth="1"/>
    <col min="2607" max="2607" width="3.875" style="2" customWidth="1"/>
    <col min="2608" max="2608" width="3" style="2" customWidth="1"/>
    <col min="2609" max="2609" width="3.625" style="2" customWidth="1"/>
    <col min="2610" max="2613" width="0.125" style="2" customWidth="1"/>
    <col min="2614" max="2816" width="9" style="2"/>
    <col min="2817" max="2818" width="4.875" style="2" customWidth="1"/>
    <col min="2819" max="2819" width="3.375" style="2" customWidth="1"/>
    <col min="2820" max="2820" width="0.25" style="2" customWidth="1"/>
    <col min="2821" max="2821" width="4.75" style="2" customWidth="1"/>
    <col min="2822" max="2822" width="9.375" style="2" customWidth="1"/>
    <col min="2823" max="2823" width="2.125" style="2" customWidth="1"/>
    <col min="2824" max="2824" width="0.25" style="2" customWidth="1"/>
    <col min="2825" max="2825" width="4.75" style="2" customWidth="1"/>
    <col min="2826" max="2826" width="3.375" style="2" customWidth="1"/>
    <col min="2827" max="2827" width="2.375" style="2" customWidth="1"/>
    <col min="2828" max="2828" width="0.25" style="2" customWidth="1"/>
    <col min="2829" max="2829" width="5.875" style="2" customWidth="1"/>
    <col min="2830" max="2830" width="2.25" style="2" customWidth="1"/>
    <col min="2831" max="2831" width="4.75" style="2" customWidth="1"/>
    <col min="2832" max="2832" width="0.125" style="2" customWidth="1"/>
    <col min="2833" max="2833" width="4.625" style="2" customWidth="1"/>
    <col min="2834" max="2835" width="0.125" style="2" customWidth="1"/>
    <col min="2836" max="2836" width="3.375" style="2" customWidth="1"/>
    <col min="2837" max="2837" width="0.125" style="2" customWidth="1"/>
    <col min="2838" max="2838" width="1" style="2" customWidth="1"/>
    <col min="2839" max="2839" width="0.125" style="2" customWidth="1"/>
    <col min="2840" max="2841" width="4.75" style="2" customWidth="1"/>
    <col min="2842" max="2843" width="0.125" style="2" customWidth="1"/>
    <col min="2844" max="2844" width="1.125" style="2" customWidth="1"/>
    <col min="2845" max="2845" width="3.375" style="2" customWidth="1"/>
    <col min="2846" max="2846" width="1.25" style="2" customWidth="1"/>
    <col min="2847" max="2847" width="1.125" style="2" customWidth="1"/>
    <col min="2848" max="2848" width="0.125" style="2" customWidth="1"/>
    <col min="2849" max="2849" width="2.375" style="2" customWidth="1"/>
    <col min="2850" max="2850" width="4.75" style="2" customWidth="1"/>
    <col min="2851" max="2851" width="2.375" style="2" customWidth="1"/>
    <col min="2852" max="2852" width="5.125" style="2" customWidth="1"/>
    <col min="2853" max="2853" width="2.375" style="2" customWidth="1"/>
    <col min="2854" max="2854" width="0.125" style="2" customWidth="1"/>
    <col min="2855" max="2855" width="1.125" style="2" customWidth="1"/>
    <col min="2856" max="2856" width="0.125" style="2" customWidth="1"/>
    <col min="2857" max="2857" width="1" style="2" customWidth="1"/>
    <col min="2858" max="2858" width="3.75" style="2" customWidth="1"/>
    <col min="2859" max="2859" width="4.25" style="2" customWidth="1"/>
    <col min="2860" max="2860" width="5.375" style="2" customWidth="1"/>
    <col min="2861" max="2861" width="0" style="2" hidden="1" customWidth="1"/>
    <col min="2862" max="2862" width="2.625" style="2" customWidth="1"/>
    <col min="2863" max="2863" width="3.875" style="2" customWidth="1"/>
    <col min="2864" max="2864" width="3" style="2" customWidth="1"/>
    <col min="2865" max="2865" width="3.625" style="2" customWidth="1"/>
    <col min="2866" max="2869" width="0.125" style="2" customWidth="1"/>
    <col min="2870" max="3072" width="9" style="2"/>
    <col min="3073" max="3074" width="4.875" style="2" customWidth="1"/>
    <col min="3075" max="3075" width="3.375" style="2" customWidth="1"/>
    <col min="3076" max="3076" width="0.25" style="2" customWidth="1"/>
    <col min="3077" max="3077" width="4.75" style="2" customWidth="1"/>
    <col min="3078" max="3078" width="9.375" style="2" customWidth="1"/>
    <col min="3079" max="3079" width="2.125" style="2" customWidth="1"/>
    <col min="3080" max="3080" width="0.25" style="2" customWidth="1"/>
    <col min="3081" max="3081" width="4.75" style="2" customWidth="1"/>
    <col min="3082" max="3082" width="3.375" style="2" customWidth="1"/>
    <col min="3083" max="3083" width="2.375" style="2" customWidth="1"/>
    <col min="3084" max="3084" width="0.25" style="2" customWidth="1"/>
    <col min="3085" max="3085" width="5.875" style="2" customWidth="1"/>
    <col min="3086" max="3086" width="2.25" style="2" customWidth="1"/>
    <col min="3087" max="3087" width="4.75" style="2" customWidth="1"/>
    <col min="3088" max="3088" width="0.125" style="2" customWidth="1"/>
    <col min="3089" max="3089" width="4.625" style="2" customWidth="1"/>
    <col min="3090" max="3091" width="0.125" style="2" customWidth="1"/>
    <col min="3092" max="3092" width="3.375" style="2" customWidth="1"/>
    <col min="3093" max="3093" width="0.125" style="2" customWidth="1"/>
    <col min="3094" max="3094" width="1" style="2" customWidth="1"/>
    <col min="3095" max="3095" width="0.125" style="2" customWidth="1"/>
    <col min="3096" max="3097" width="4.75" style="2" customWidth="1"/>
    <col min="3098" max="3099" width="0.125" style="2" customWidth="1"/>
    <col min="3100" max="3100" width="1.125" style="2" customWidth="1"/>
    <col min="3101" max="3101" width="3.375" style="2" customWidth="1"/>
    <col min="3102" max="3102" width="1.25" style="2" customWidth="1"/>
    <col min="3103" max="3103" width="1.125" style="2" customWidth="1"/>
    <col min="3104" max="3104" width="0.125" style="2" customWidth="1"/>
    <col min="3105" max="3105" width="2.375" style="2" customWidth="1"/>
    <col min="3106" max="3106" width="4.75" style="2" customWidth="1"/>
    <col min="3107" max="3107" width="2.375" style="2" customWidth="1"/>
    <col min="3108" max="3108" width="5.125" style="2" customWidth="1"/>
    <col min="3109" max="3109" width="2.375" style="2" customWidth="1"/>
    <col min="3110" max="3110" width="0.125" style="2" customWidth="1"/>
    <col min="3111" max="3111" width="1.125" style="2" customWidth="1"/>
    <col min="3112" max="3112" width="0.125" style="2" customWidth="1"/>
    <col min="3113" max="3113" width="1" style="2" customWidth="1"/>
    <col min="3114" max="3114" width="3.75" style="2" customWidth="1"/>
    <col min="3115" max="3115" width="4.25" style="2" customWidth="1"/>
    <col min="3116" max="3116" width="5.375" style="2" customWidth="1"/>
    <col min="3117" max="3117" width="0" style="2" hidden="1" customWidth="1"/>
    <col min="3118" max="3118" width="2.625" style="2" customWidth="1"/>
    <col min="3119" max="3119" width="3.875" style="2" customWidth="1"/>
    <col min="3120" max="3120" width="3" style="2" customWidth="1"/>
    <col min="3121" max="3121" width="3.625" style="2" customWidth="1"/>
    <col min="3122" max="3125" width="0.125" style="2" customWidth="1"/>
    <col min="3126" max="3328" width="9" style="2"/>
    <col min="3329" max="3330" width="4.875" style="2" customWidth="1"/>
    <col min="3331" max="3331" width="3.375" style="2" customWidth="1"/>
    <col min="3332" max="3332" width="0.25" style="2" customWidth="1"/>
    <col min="3333" max="3333" width="4.75" style="2" customWidth="1"/>
    <col min="3334" max="3334" width="9.375" style="2" customWidth="1"/>
    <col min="3335" max="3335" width="2.125" style="2" customWidth="1"/>
    <col min="3336" max="3336" width="0.25" style="2" customWidth="1"/>
    <col min="3337" max="3337" width="4.75" style="2" customWidth="1"/>
    <col min="3338" max="3338" width="3.375" style="2" customWidth="1"/>
    <col min="3339" max="3339" width="2.375" style="2" customWidth="1"/>
    <col min="3340" max="3340" width="0.25" style="2" customWidth="1"/>
    <col min="3341" max="3341" width="5.875" style="2" customWidth="1"/>
    <col min="3342" max="3342" width="2.25" style="2" customWidth="1"/>
    <col min="3343" max="3343" width="4.75" style="2" customWidth="1"/>
    <col min="3344" max="3344" width="0.125" style="2" customWidth="1"/>
    <col min="3345" max="3345" width="4.625" style="2" customWidth="1"/>
    <col min="3346" max="3347" width="0.125" style="2" customWidth="1"/>
    <col min="3348" max="3348" width="3.375" style="2" customWidth="1"/>
    <col min="3349" max="3349" width="0.125" style="2" customWidth="1"/>
    <col min="3350" max="3350" width="1" style="2" customWidth="1"/>
    <col min="3351" max="3351" width="0.125" style="2" customWidth="1"/>
    <col min="3352" max="3353" width="4.75" style="2" customWidth="1"/>
    <col min="3354" max="3355" width="0.125" style="2" customWidth="1"/>
    <col min="3356" max="3356" width="1.125" style="2" customWidth="1"/>
    <col min="3357" max="3357" width="3.375" style="2" customWidth="1"/>
    <col min="3358" max="3358" width="1.25" style="2" customWidth="1"/>
    <col min="3359" max="3359" width="1.125" style="2" customWidth="1"/>
    <col min="3360" max="3360" width="0.125" style="2" customWidth="1"/>
    <col min="3361" max="3361" width="2.375" style="2" customWidth="1"/>
    <col min="3362" max="3362" width="4.75" style="2" customWidth="1"/>
    <col min="3363" max="3363" width="2.375" style="2" customWidth="1"/>
    <col min="3364" max="3364" width="5.125" style="2" customWidth="1"/>
    <col min="3365" max="3365" width="2.375" style="2" customWidth="1"/>
    <col min="3366" max="3366" width="0.125" style="2" customWidth="1"/>
    <col min="3367" max="3367" width="1.125" style="2" customWidth="1"/>
    <col min="3368" max="3368" width="0.125" style="2" customWidth="1"/>
    <col min="3369" max="3369" width="1" style="2" customWidth="1"/>
    <col min="3370" max="3370" width="3.75" style="2" customWidth="1"/>
    <col min="3371" max="3371" width="4.25" style="2" customWidth="1"/>
    <col min="3372" max="3372" width="5.375" style="2" customWidth="1"/>
    <col min="3373" max="3373" width="0" style="2" hidden="1" customWidth="1"/>
    <col min="3374" max="3374" width="2.625" style="2" customWidth="1"/>
    <col min="3375" max="3375" width="3.875" style="2" customWidth="1"/>
    <col min="3376" max="3376" width="3" style="2" customWidth="1"/>
    <col min="3377" max="3377" width="3.625" style="2" customWidth="1"/>
    <col min="3378" max="3381" width="0.125" style="2" customWidth="1"/>
    <col min="3382" max="3584" width="9" style="2"/>
    <col min="3585" max="3586" width="4.875" style="2" customWidth="1"/>
    <col min="3587" max="3587" width="3.375" style="2" customWidth="1"/>
    <col min="3588" max="3588" width="0.25" style="2" customWidth="1"/>
    <col min="3589" max="3589" width="4.75" style="2" customWidth="1"/>
    <col min="3590" max="3590" width="9.375" style="2" customWidth="1"/>
    <col min="3591" max="3591" width="2.125" style="2" customWidth="1"/>
    <col min="3592" max="3592" width="0.25" style="2" customWidth="1"/>
    <col min="3593" max="3593" width="4.75" style="2" customWidth="1"/>
    <col min="3594" max="3594" width="3.375" style="2" customWidth="1"/>
    <col min="3595" max="3595" width="2.375" style="2" customWidth="1"/>
    <col min="3596" max="3596" width="0.25" style="2" customWidth="1"/>
    <col min="3597" max="3597" width="5.875" style="2" customWidth="1"/>
    <col min="3598" max="3598" width="2.25" style="2" customWidth="1"/>
    <col min="3599" max="3599" width="4.75" style="2" customWidth="1"/>
    <col min="3600" max="3600" width="0.125" style="2" customWidth="1"/>
    <col min="3601" max="3601" width="4.625" style="2" customWidth="1"/>
    <col min="3602" max="3603" width="0.125" style="2" customWidth="1"/>
    <col min="3604" max="3604" width="3.375" style="2" customWidth="1"/>
    <col min="3605" max="3605" width="0.125" style="2" customWidth="1"/>
    <col min="3606" max="3606" width="1" style="2" customWidth="1"/>
    <col min="3607" max="3607" width="0.125" style="2" customWidth="1"/>
    <col min="3608" max="3609" width="4.75" style="2" customWidth="1"/>
    <col min="3610" max="3611" width="0.125" style="2" customWidth="1"/>
    <col min="3612" max="3612" width="1.125" style="2" customWidth="1"/>
    <col min="3613" max="3613" width="3.375" style="2" customWidth="1"/>
    <col min="3614" max="3614" width="1.25" style="2" customWidth="1"/>
    <col min="3615" max="3615" width="1.125" style="2" customWidth="1"/>
    <col min="3616" max="3616" width="0.125" style="2" customWidth="1"/>
    <col min="3617" max="3617" width="2.375" style="2" customWidth="1"/>
    <col min="3618" max="3618" width="4.75" style="2" customWidth="1"/>
    <col min="3619" max="3619" width="2.375" style="2" customWidth="1"/>
    <col min="3620" max="3620" width="5.125" style="2" customWidth="1"/>
    <col min="3621" max="3621" width="2.375" style="2" customWidth="1"/>
    <col min="3622" max="3622" width="0.125" style="2" customWidth="1"/>
    <col min="3623" max="3623" width="1.125" style="2" customWidth="1"/>
    <col min="3624" max="3624" width="0.125" style="2" customWidth="1"/>
    <col min="3625" max="3625" width="1" style="2" customWidth="1"/>
    <col min="3626" max="3626" width="3.75" style="2" customWidth="1"/>
    <col min="3627" max="3627" width="4.25" style="2" customWidth="1"/>
    <col min="3628" max="3628" width="5.375" style="2" customWidth="1"/>
    <col min="3629" max="3629" width="0" style="2" hidden="1" customWidth="1"/>
    <col min="3630" max="3630" width="2.625" style="2" customWidth="1"/>
    <col min="3631" max="3631" width="3.875" style="2" customWidth="1"/>
    <col min="3632" max="3632" width="3" style="2" customWidth="1"/>
    <col min="3633" max="3633" width="3.625" style="2" customWidth="1"/>
    <col min="3634" max="3637" width="0.125" style="2" customWidth="1"/>
    <col min="3638" max="3840" width="9" style="2"/>
    <col min="3841" max="3842" width="4.875" style="2" customWidth="1"/>
    <col min="3843" max="3843" width="3.375" style="2" customWidth="1"/>
    <col min="3844" max="3844" width="0.25" style="2" customWidth="1"/>
    <col min="3845" max="3845" width="4.75" style="2" customWidth="1"/>
    <col min="3846" max="3846" width="9.375" style="2" customWidth="1"/>
    <col min="3847" max="3847" width="2.125" style="2" customWidth="1"/>
    <col min="3848" max="3848" width="0.25" style="2" customWidth="1"/>
    <col min="3849" max="3849" width="4.75" style="2" customWidth="1"/>
    <col min="3850" max="3850" width="3.375" style="2" customWidth="1"/>
    <col min="3851" max="3851" width="2.375" style="2" customWidth="1"/>
    <col min="3852" max="3852" width="0.25" style="2" customWidth="1"/>
    <col min="3853" max="3853" width="5.875" style="2" customWidth="1"/>
    <col min="3854" max="3854" width="2.25" style="2" customWidth="1"/>
    <col min="3855" max="3855" width="4.75" style="2" customWidth="1"/>
    <col min="3856" max="3856" width="0.125" style="2" customWidth="1"/>
    <col min="3857" max="3857" width="4.625" style="2" customWidth="1"/>
    <col min="3858" max="3859" width="0.125" style="2" customWidth="1"/>
    <col min="3860" max="3860" width="3.375" style="2" customWidth="1"/>
    <col min="3861" max="3861" width="0.125" style="2" customWidth="1"/>
    <col min="3862" max="3862" width="1" style="2" customWidth="1"/>
    <col min="3863" max="3863" width="0.125" style="2" customWidth="1"/>
    <col min="3864" max="3865" width="4.75" style="2" customWidth="1"/>
    <col min="3866" max="3867" width="0.125" style="2" customWidth="1"/>
    <col min="3868" max="3868" width="1.125" style="2" customWidth="1"/>
    <col min="3869" max="3869" width="3.375" style="2" customWidth="1"/>
    <col min="3870" max="3870" width="1.25" style="2" customWidth="1"/>
    <col min="3871" max="3871" width="1.125" style="2" customWidth="1"/>
    <col min="3872" max="3872" width="0.125" style="2" customWidth="1"/>
    <col min="3873" max="3873" width="2.375" style="2" customWidth="1"/>
    <col min="3874" max="3874" width="4.75" style="2" customWidth="1"/>
    <col min="3875" max="3875" width="2.375" style="2" customWidth="1"/>
    <col min="3876" max="3876" width="5.125" style="2" customWidth="1"/>
    <col min="3877" max="3877" width="2.375" style="2" customWidth="1"/>
    <col min="3878" max="3878" width="0.125" style="2" customWidth="1"/>
    <col min="3879" max="3879" width="1.125" style="2" customWidth="1"/>
    <col min="3880" max="3880" width="0.125" style="2" customWidth="1"/>
    <col min="3881" max="3881" width="1" style="2" customWidth="1"/>
    <col min="3882" max="3882" width="3.75" style="2" customWidth="1"/>
    <col min="3883" max="3883" width="4.25" style="2" customWidth="1"/>
    <col min="3884" max="3884" width="5.375" style="2" customWidth="1"/>
    <col min="3885" max="3885" width="0" style="2" hidden="1" customWidth="1"/>
    <col min="3886" max="3886" width="2.625" style="2" customWidth="1"/>
    <col min="3887" max="3887" width="3.875" style="2" customWidth="1"/>
    <col min="3888" max="3888" width="3" style="2" customWidth="1"/>
    <col min="3889" max="3889" width="3.625" style="2" customWidth="1"/>
    <col min="3890" max="3893" width="0.125" style="2" customWidth="1"/>
    <col min="3894" max="4096" width="9" style="2"/>
    <col min="4097" max="4098" width="4.875" style="2" customWidth="1"/>
    <col min="4099" max="4099" width="3.375" style="2" customWidth="1"/>
    <col min="4100" max="4100" width="0.25" style="2" customWidth="1"/>
    <col min="4101" max="4101" width="4.75" style="2" customWidth="1"/>
    <col min="4102" max="4102" width="9.375" style="2" customWidth="1"/>
    <col min="4103" max="4103" width="2.125" style="2" customWidth="1"/>
    <col min="4104" max="4104" width="0.25" style="2" customWidth="1"/>
    <col min="4105" max="4105" width="4.75" style="2" customWidth="1"/>
    <col min="4106" max="4106" width="3.375" style="2" customWidth="1"/>
    <col min="4107" max="4107" width="2.375" style="2" customWidth="1"/>
    <col min="4108" max="4108" width="0.25" style="2" customWidth="1"/>
    <col min="4109" max="4109" width="5.875" style="2" customWidth="1"/>
    <col min="4110" max="4110" width="2.25" style="2" customWidth="1"/>
    <col min="4111" max="4111" width="4.75" style="2" customWidth="1"/>
    <col min="4112" max="4112" width="0.125" style="2" customWidth="1"/>
    <col min="4113" max="4113" width="4.625" style="2" customWidth="1"/>
    <col min="4114" max="4115" width="0.125" style="2" customWidth="1"/>
    <col min="4116" max="4116" width="3.375" style="2" customWidth="1"/>
    <col min="4117" max="4117" width="0.125" style="2" customWidth="1"/>
    <col min="4118" max="4118" width="1" style="2" customWidth="1"/>
    <col min="4119" max="4119" width="0.125" style="2" customWidth="1"/>
    <col min="4120" max="4121" width="4.75" style="2" customWidth="1"/>
    <col min="4122" max="4123" width="0.125" style="2" customWidth="1"/>
    <col min="4124" max="4124" width="1.125" style="2" customWidth="1"/>
    <col min="4125" max="4125" width="3.375" style="2" customWidth="1"/>
    <col min="4126" max="4126" width="1.25" style="2" customWidth="1"/>
    <col min="4127" max="4127" width="1.125" style="2" customWidth="1"/>
    <col min="4128" max="4128" width="0.125" style="2" customWidth="1"/>
    <col min="4129" max="4129" width="2.375" style="2" customWidth="1"/>
    <col min="4130" max="4130" width="4.75" style="2" customWidth="1"/>
    <col min="4131" max="4131" width="2.375" style="2" customWidth="1"/>
    <col min="4132" max="4132" width="5.125" style="2" customWidth="1"/>
    <col min="4133" max="4133" width="2.375" style="2" customWidth="1"/>
    <col min="4134" max="4134" width="0.125" style="2" customWidth="1"/>
    <col min="4135" max="4135" width="1.125" style="2" customWidth="1"/>
    <col min="4136" max="4136" width="0.125" style="2" customWidth="1"/>
    <col min="4137" max="4137" width="1" style="2" customWidth="1"/>
    <col min="4138" max="4138" width="3.75" style="2" customWidth="1"/>
    <col min="4139" max="4139" width="4.25" style="2" customWidth="1"/>
    <col min="4140" max="4140" width="5.375" style="2" customWidth="1"/>
    <col min="4141" max="4141" width="0" style="2" hidden="1" customWidth="1"/>
    <col min="4142" max="4142" width="2.625" style="2" customWidth="1"/>
    <col min="4143" max="4143" width="3.875" style="2" customWidth="1"/>
    <col min="4144" max="4144" width="3" style="2" customWidth="1"/>
    <col min="4145" max="4145" width="3.625" style="2" customWidth="1"/>
    <col min="4146" max="4149" width="0.125" style="2" customWidth="1"/>
    <col min="4150" max="4352" width="9" style="2"/>
    <col min="4353" max="4354" width="4.875" style="2" customWidth="1"/>
    <col min="4355" max="4355" width="3.375" style="2" customWidth="1"/>
    <col min="4356" max="4356" width="0.25" style="2" customWidth="1"/>
    <col min="4357" max="4357" width="4.75" style="2" customWidth="1"/>
    <col min="4358" max="4358" width="9.375" style="2" customWidth="1"/>
    <col min="4359" max="4359" width="2.125" style="2" customWidth="1"/>
    <col min="4360" max="4360" width="0.25" style="2" customWidth="1"/>
    <col min="4361" max="4361" width="4.75" style="2" customWidth="1"/>
    <col min="4362" max="4362" width="3.375" style="2" customWidth="1"/>
    <col min="4363" max="4363" width="2.375" style="2" customWidth="1"/>
    <col min="4364" max="4364" width="0.25" style="2" customWidth="1"/>
    <col min="4365" max="4365" width="5.875" style="2" customWidth="1"/>
    <col min="4366" max="4366" width="2.25" style="2" customWidth="1"/>
    <col min="4367" max="4367" width="4.75" style="2" customWidth="1"/>
    <col min="4368" max="4368" width="0.125" style="2" customWidth="1"/>
    <col min="4369" max="4369" width="4.625" style="2" customWidth="1"/>
    <col min="4370" max="4371" width="0.125" style="2" customWidth="1"/>
    <col min="4372" max="4372" width="3.375" style="2" customWidth="1"/>
    <col min="4373" max="4373" width="0.125" style="2" customWidth="1"/>
    <col min="4374" max="4374" width="1" style="2" customWidth="1"/>
    <col min="4375" max="4375" width="0.125" style="2" customWidth="1"/>
    <col min="4376" max="4377" width="4.75" style="2" customWidth="1"/>
    <col min="4378" max="4379" width="0.125" style="2" customWidth="1"/>
    <col min="4380" max="4380" width="1.125" style="2" customWidth="1"/>
    <col min="4381" max="4381" width="3.375" style="2" customWidth="1"/>
    <col min="4382" max="4382" width="1.25" style="2" customWidth="1"/>
    <col min="4383" max="4383" width="1.125" style="2" customWidth="1"/>
    <col min="4384" max="4384" width="0.125" style="2" customWidth="1"/>
    <col min="4385" max="4385" width="2.375" style="2" customWidth="1"/>
    <col min="4386" max="4386" width="4.75" style="2" customWidth="1"/>
    <col min="4387" max="4387" width="2.375" style="2" customWidth="1"/>
    <col min="4388" max="4388" width="5.125" style="2" customWidth="1"/>
    <col min="4389" max="4389" width="2.375" style="2" customWidth="1"/>
    <col min="4390" max="4390" width="0.125" style="2" customWidth="1"/>
    <col min="4391" max="4391" width="1.125" style="2" customWidth="1"/>
    <col min="4392" max="4392" width="0.125" style="2" customWidth="1"/>
    <col min="4393" max="4393" width="1" style="2" customWidth="1"/>
    <col min="4394" max="4394" width="3.75" style="2" customWidth="1"/>
    <col min="4395" max="4395" width="4.25" style="2" customWidth="1"/>
    <col min="4396" max="4396" width="5.375" style="2" customWidth="1"/>
    <col min="4397" max="4397" width="0" style="2" hidden="1" customWidth="1"/>
    <col min="4398" max="4398" width="2.625" style="2" customWidth="1"/>
    <col min="4399" max="4399" width="3.875" style="2" customWidth="1"/>
    <col min="4400" max="4400" width="3" style="2" customWidth="1"/>
    <col min="4401" max="4401" width="3.625" style="2" customWidth="1"/>
    <col min="4402" max="4405" width="0.125" style="2" customWidth="1"/>
    <col min="4406" max="4608" width="9" style="2"/>
    <col min="4609" max="4610" width="4.875" style="2" customWidth="1"/>
    <col min="4611" max="4611" width="3.375" style="2" customWidth="1"/>
    <col min="4612" max="4612" width="0.25" style="2" customWidth="1"/>
    <col min="4613" max="4613" width="4.75" style="2" customWidth="1"/>
    <col min="4614" max="4614" width="9.375" style="2" customWidth="1"/>
    <col min="4615" max="4615" width="2.125" style="2" customWidth="1"/>
    <col min="4616" max="4616" width="0.25" style="2" customWidth="1"/>
    <col min="4617" max="4617" width="4.75" style="2" customWidth="1"/>
    <col min="4618" max="4618" width="3.375" style="2" customWidth="1"/>
    <col min="4619" max="4619" width="2.375" style="2" customWidth="1"/>
    <col min="4620" max="4620" width="0.25" style="2" customWidth="1"/>
    <col min="4621" max="4621" width="5.875" style="2" customWidth="1"/>
    <col min="4622" max="4622" width="2.25" style="2" customWidth="1"/>
    <col min="4623" max="4623" width="4.75" style="2" customWidth="1"/>
    <col min="4624" max="4624" width="0.125" style="2" customWidth="1"/>
    <col min="4625" max="4625" width="4.625" style="2" customWidth="1"/>
    <col min="4626" max="4627" width="0.125" style="2" customWidth="1"/>
    <col min="4628" max="4628" width="3.375" style="2" customWidth="1"/>
    <col min="4629" max="4629" width="0.125" style="2" customWidth="1"/>
    <col min="4630" max="4630" width="1" style="2" customWidth="1"/>
    <col min="4631" max="4631" width="0.125" style="2" customWidth="1"/>
    <col min="4632" max="4633" width="4.75" style="2" customWidth="1"/>
    <col min="4634" max="4635" width="0.125" style="2" customWidth="1"/>
    <col min="4636" max="4636" width="1.125" style="2" customWidth="1"/>
    <col min="4637" max="4637" width="3.375" style="2" customWidth="1"/>
    <col min="4638" max="4638" width="1.25" style="2" customWidth="1"/>
    <col min="4639" max="4639" width="1.125" style="2" customWidth="1"/>
    <col min="4640" max="4640" width="0.125" style="2" customWidth="1"/>
    <col min="4641" max="4641" width="2.375" style="2" customWidth="1"/>
    <col min="4642" max="4642" width="4.75" style="2" customWidth="1"/>
    <col min="4643" max="4643" width="2.375" style="2" customWidth="1"/>
    <col min="4644" max="4644" width="5.125" style="2" customWidth="1"/>
    <col min="4645" max="4645" width="2.375" style="2" customWidth="1"/>
    <col min="4646" max="4646" width="0.125" style="2" customWidth="1"/>
    <col min="4647" max="4647" width="1.125" style="2" customWidth="1"/>
    <col min="4648" max="4648" width="0.125" style="2" customWidth="1"/>
    <col min="4649" max="4649" width="1" style="2" customWidth="1"/>
    <col min="4650" max="4650" width="3.75" style="2" customWidth="1"/>
    <col min="4651" max="4651" width="4.25" style="2" customWidth="1"/>
    <col min="4652" max="4652" width="5.375" style="2" customWidth="1"/>
    <col min="4653" max="4653" width="0" style="2" hidden="1" customWidth="1"/>
    <col min="4654" max="4654" width="2.625" style="2" customWidth="1"/>
    <col min="4655" max="4655" width="3.875" style="2" customWidth="1"/>
    <col min="4656" max="4656" width="3" style="2" customWidth="1"/>
    <col min="4657" max="4657" width="3.625" style="2" customWidth="1"/>
    <col min="4658" max="4661" width="0.125" style="2" customWidth="1"/>
    <col min="4662" max="4864" width="9" style="2"/>
    <col min="4865" max="4866" width="4.875" style="2" customWidth="1"/>
    <col min="4867" max="4867" width="3.375" style="2" customWidth="1"/>
    <col min="4868" max="4868" width="0.25" style="2" customWidth="1"/>
    <col min="4869" max="4869" width="4.75" style="2" customWidth="1"/>
    <col min="4870" max="4870" width="9.375" style="2" customWidth="1"/>
    <col min="4871" max="4871" width="2.125" style="2" customWidth="1"/>
    <col min="4872" max="4872" width="0.25" style="2" customWidth="1"/>
    <col min="4873" max="4873" width="4.75" style="2" customWidth="1"/>
    <col min="4874" max="4874" width="3.375" style="2" customWidth="1"/>
    <col min="4875" max="4875" width="2.375" style="2" customWidth="1"/>
    <col min="4876" max="4876" width="0.25" style="2" customWidth="1"/>
    <col min="4877" max="4877" width="5.875" style="2" customWidth="1"/>
    <col min="4878" max="4878" width="2.25" style="2" customWidth="1"/>
    <col min="4879" max="4879" width="4.75" style="2" customWidth="1"/>
    <col min="4880" max="4880" width="0.125" style="2" customWidth="1"/>
    <col min="4881" max="4881" width="4.625" style="2" customWidth="1"/>
    <col min="4882" max="4883" width="0.125" style="2" customWidth="1"/>
    <col min="4884" max="4884" width="3.375" style="2" customWidth="1"/>
    <col min="4885" max="4885" width="0.125" style="2" customWidth="1"/>
    <col min="4886" max="4886" width="1" style="2" customWidth="1"/>
    <col min="4887" max="4887" width="0.125" style="2" customWidth="1"/>
    <col min="4888" max="4889" width="4.75" style="2" customWidth="1"/>
    <col min="4890" max="4891" width="0.125" style="2" customWidth="1"/>
    <col min="4892" max="4892" width="1.125" style="2" customWidth="1"/>
    <col min="4893" max="4893" width="3.375" style="2" customWidth="1"/>
    <col min="4894" max="4894" width="1.25" style="2" customWidth="1"/>
    <col min="4895" max="4895" width="1.125" style="2" customWidth="1"/>
    <col min="4896" max="4896" width="0.125" style="2" customWidth="1"/>
    <col min="4897" max="4897" width="2.375" style="2" customWidth="1"/>
    <col min="4898" max="4898" width="4.75" style="2" customWidth="1"/>
    <col min="4899" max="4899" width="2.375" style="2" customWidth="1"/>
    <col min="4900" max="4900" width="5.125" style="2" customWidth="1"/>
    <col min="4901" max="4901" width="2.375" style="2" customWidth="1"/>
    <col min="4902" max="4902" width="0.125" style="2" customWidth="1"/>
    <col min="4903" max="4903" width="1.125" style="2" customWidth="1"/>
    <col min="4904" max="4904" width="0.125" style="2" customWidth="1"/>
    <col min="4905" max="4905" width="1" style="2" customWidth="1"/>
    <col min="4906" max="4906" width="3.75" style="2" customWidth="1"/>
    <col min="4907" max="4907" width="4.25" style="2" customWidth="1"/>
    <col min="4908" max="4908" width="5.375" style="2" customWidth="1"/>
    <col min="4909" max="4909" width="0" style="2" hidden="1" customWidth="1"/>
    <col min="4910" max="4910" width="2.625" style="2" customWidth="1"/>
    <col min="4911" max="4911" width="3.875" style="2" customWidth="1"/>
    <col min="4912" max="4912" width="3" style="2" customWidth="1"/>
    <col min="4913" max="4913" width="3.625" style="2" customWidth="1"/>
    <col min="4914" max="4917" width="0.125" style="2" customWidth="1"/>
    <col min="4918" max="5120" width="9" style="2"/>
    <col min="5121" max="5122" width="4.875" style="2" customWidth="1"/>
    <col min="5123" max="5123" width="3.375" style="2" customWidth="1"/>
    <col min="5124" max="5124" width="0.25" style="2" customWidth="1"/>
    <col min="5125" max="5125" width="4.75" style="2" customWidth="1"/>
    <col min="5126" max="5126" width="9.375" style="2" customWidth="1"/>
    <col min="5127" max="5127" width="2.125" style="2" customWidth="1"/>
    <col min="5128" max="5128" width="0.25" style="2" customWidth="1"/>
    <col min="5129" max="5129" width="4.75" style="2" customWidth="1"/>
    <col min="5130" max="5130" width="3.375" style="2" customWidth="1"/>
    <col min="5131" max="5131" width="2.375" style="2" customWidth="1"/>
    <col min="5132" max="5132" width="0.25" style="2" customWidth="1"/>
    <col min="5133" max="5133" width="5.875" style="2" customWidth="1"/>
    <col min="5134" max="5134" width="2.25" style="2" customWidth="1"/>
    <col min="5135" max="5135" width="4.75" style="2" customWidth="1"/>
    <col min="5136" max="5136" width="0.125" style="2" customWidth="1"/>
    <col min="5137" max="5137" width="4.625" style="2" customWidth="1"/>
    <col min="5138" max="5139" width="0.125" style="2" customWidth="1"/>
    <col min="5140" max="5140" width="3.375" style="2" customWidth="1"/>
    <col min="5141" max="5141" width="0.125" style="2" customWidth="1"/>
    <col min="5142" max="5142" width="1" style="2" customWidth="1"/>
    <col min="5143" max="5143" width="0.125" style="2" customWidth="1"/>
    <col min="5144" max="5145" width="4.75" style="2" customWidth="1"/>
    <col min="5146" max="5147" width="0.125" style="2" customWidth="1"/>
    <col min="5148" max="5148" width="1.125" style="2" customWidth="1"/>
    <col min="5149" max="5149" width="3.375" style="2" customWidth="1"/>
    <col min="5150" max="5150" width="1.25" style="2" customWidth="1"/>
    <col min="5151" max="5151" width="1.125" style="2" customWidth="1"/>
    <col min="5152" max="5152" width="0.125" style="2" customWidth="1"/>
    <col min="5153" max="5153" width="2.375" style="2" customWidth="1"/>
    <col min="5154" max="5154" width="4.75" style="2" customWidth="1"/>
    <col min="5155" max="5155" width="2.375" style="2" customWidth="1"/>
    <col min="5156" max="5156" width="5.125" style="2" customWidth="1"/>
    <col min="5157" max="5157" width="2.375" style="2" customWidth="1"/>
    <col min="5158" max="5158" width="0.125" style="2" customWidth="1"/>
    <col min="5159" max="5159" width="1.125" style="2" customWidth="1"/>
    <col min="5160" max="5160" width="0.125" style="2" customWidth="1"/>
    <col min="5161" max="5161" width="1" style="2" customWidth="1"/>
    <col min="5162" max="5162" width="3.75" style="2" customWidth="1"/>
    <col min="5163" max="5163" width="4.25" style="2" customWidth="1"/>
    <col min="5164" max="5164" width="5.375" style="2" customWidth="1"/>
    <col min="5165" max="5165" width="0" style="2" hidden="1" customWidth="1"/>
    <col min="5166" max="5166" width="2.625" style="2" customWidth="1"/>
    <col min="5167" max="5167" width="3.875" style="2" customWidth="1"/>
    <col min="5168" max="5168" width="3" style="2" customWidth="1"/>
    <col min="5169" max="5169" width="3.625" style="2" customWidth="1"/>
    <col min="5170" max="5173" width="0.125" style="2" customWidth="1"/>
    <col min="5174" max="5376" width="9" style="2"/>
    <col min="5377" max="5378" width="4.875" style="2" customWidth="1"/>
    <col min="5379" max="5379" width="3.375" style="2" customWidth="1"/>
    <col min="5380" max="5380" width="0.25" style="2" customWidth="1"/>
    <col min="5381" max="5381" width="4.75" style="2" customWidth="1"/>
    <col min="5382" max="5382" width="9.375" style="2" customWidth="1"/>
    <col min="5383" max="5383" width="2.125" style="2" customWidth="1"/>
    <col min="5384" max="5384" width="0.25" style="2" customWidth="1"/>
    <col min="5385" max="5385" width="4.75" style="2" customWidth="1"/>
    <col min="5386" max="5386" width="3.375" style="2" customWidth="1"/>
    <col min="5387" max="5387" width="2.375" style="2" customWidth="1"/>
    <col min="5388" max="5388" width="0.25" style="2" customWidth="1"/>
    <col min="5389" max="5389" width="5.875" style="2" customWidth="1"/>
    <col min="5390" max="5390" width="2.25" style="2" customWidth="1"/>
    <col min="5391" max="5391" width="4.75" style="2" customWidth="1"/>
    <col min="5392" max="5392" width="0.125" style="2" customWidth="1"/>
    <col min="5393" max="5393" width="4.625" style="2" customWidth="1"/>
    <col min="5394" max="5395" width="0.125" style="2" customWidth="1"/>
    <col min="5396" max="5396" width="3.375" style="2" customWidth="1"/>
    <col min="5397" max="5397" width="0.125" style="2" customWidth="1"/>
    <col min="5398" max="5398" width="1" style="2" customWidth="1"/>
    <col min="5399" max="5399" width="0.125" style="2" customWidth="1"/>
    <col min="5400" max="5401" width="4.75" style="2" customWidth="1"/>
    <col min="5402" max="5403" width="0.125" style="2" customWidth="1"/>
    <col min="5404" max="5404" width="1.125" style="2" customWidth="1"/>
    <col min="5405" max="5405" width="3.375" style="2" customWidth="1"/>
    <col min="5406" max="5406" width="1.25" style="2" customWidth="1"/>
    <col min="5407" max="5407" width="1.125" style="2" customWidth="1"/>
    <col min="5408" max="5408" width="0.125" style="2" customWidth="1"/>
    <col min="5409" max="5409" width="2.375" style="2" customWidth="1"/>
    <col min="5410" max="5410" width="4.75" style="2" customWidth="1"/>
    <col min="5411" max="5411" width="2.375" style="2" customWidth="1"/>
    <col min="5412" max="5412" width="5.125" style="2" customWidth="1"/>
    <col min="5413" max="5413" width="2.375" style="2" customWidth="1"/>
    <col min="5414" max="5414" width="0.125" style="2" customWidth="1"/>
    <col min="5415" max="5415" width="1.125" style="2" customWidth="1"/>
    <col min="5416" max="5416" width="0.125" style="2" customWidth="1"/>
    <col min="5417" max="5417" width="1" style="2" customWidth="1"/>
    <col min="5418" max="5418" width="3.75" style="2" customWidth="1"/>
    <col min="5419" max="5419" width="4.25" style="2" customWidth="1"/>
    <col min="5420" max="5420" width="5.375" style="2" customWidth="1"/>
    <col min="5421" max="5421" width="0" style="2" hidden="1" customWidth="1"/>
    <col min="5422" max="5422" width="2.625" style="2" customWidth="1"/>
    <col min="5423" max="5423" width="3.875" style="2" customWidth="1"/>
    <col min="5424" max="5424" width="3" style="2" customWidth="1"/>
    <col min="5425" max="5425" width="3.625" style="2" customWidth="1"/>
    <col min="5426" max="5429" width="0.125" style="2" customWidth="1"/>
    <col min="5430" max="5632" width="9" style="2"/>
    <col min="5633" max="5634" width="4.875" style="2" customWidth="1"/>
    <col min="5635" max="5635" width="3.375" style="2" customWidth="1"/>
    <col min="5636" max="5636" width="0.25" style="2" customWidth="1"/>
    <col min="5637" max="5637" width="4.75" style="2" customWidth="1"/>
    <col min="5638" max="5638" width="9.375" style="2" customWidth="1"/>
    <col min="5639" max="5639" width="2.125" style="2" customWidth="1"/>
    <col min="5640" max="5640" width="0.25" style="2" customWidth="1"/>
    <col min="5641" max="5641" width="4.75" style="2" customWidth="1"/>
    <col min="5642" max="5642" width="3.375" style="2" customWidth="1"/>
    <col min="5643" max="5643" width="2.375" style="2" customWidth="1"/>
    <col min="5644" max="5644" width="0.25" style="2" customWidth="1"/>
    <col min="5645" max="5645" width="5.875" style="2" customWidth="1"/>
    <col min="5646" max="5646" width="2.25" style="2" customWidth="1"/>
    <col min="5647" max="5647" width="4.75" style="2" customWidth="1"/>
    <col min="5648" max="5648" width="0.125" style="2" customWidth="1"/>
    <col min="5649" max="5649" width="4.625" style="2" customWidth="1"/>
    <col min="5650" max="5651" width="0.125" style="2" customWidth="1"/>
    <col min="5652" max="5652" width="3.375" style="2" customWidth="1"/>
    <col min="5653" max="5653" width="0.125" style="2" customWidth="1"/>
    <col min="5654" max="5654" width="1" style="2" customWidth="1"/>
    <col min="5655" max="5655" width="0.125" style="2" customWidth="1"/>
    <col min="5656" max="5657" width="4.75" style="2" customWidth="1"/>
    <col min="5658" max="5659" width="0.125" style="2" customWidth="1"/>
    <col min="5660" max="5660" width="1.125" style="2" customWidth="1"/>
    <col min="5661" max="5661" width="3.375" style="2" customWidth="1"/>
    <col min="5662" max="5662" width="1.25" style="2" customWidth="1"/>
    <col min="5663" max="5663" width="1.125" style="2" customWidth="1"/>
    <col min="5664" max="5664" width="0.125" style="2" customWidth="1"/>
    <col min="5665" max="5665" width="2.375" style="2" customWidth="1"/>
    <col min="5666" max="5666" width="4.75" style="2" customWidth="1"/>
    <col min="5667" max="5667" width="2.375" style="2" customWidth="1"/>
    <col min="5668" max="5668" width="5.125" style="2" customWidth="1"/>
    <col min="5669" max="5669" width="2.375" style="2" customWidth="1"/>
    <col min="5670" max="5670" width="0.125" style="2" customWidth="1"/>
    <col min="5671" max="5671" width="1.125" style="2" customWidth="1"/>
    <col min="5672" max="5672" width="0.125" style="2" customWidth="1"/>
    <col min="5673" max="5673" width="1" style="2" customWidth="1"/>
    <col min="5674" max="5674" width="3.75" style="2" customWidth="1"/>
    <col min="5675" max="5675" width="4.25" style="2" customWidth="1"/>
    <col min="5676" max="5676" width="5.375" style="2" customWidth="1"/>
    <col min="5677" max="5677" width="0" style="2" hidden="1" customWidth="1"/>
    <col min="5678" max="5678" width="2.625" style="2" customWidth="1"/>
    <col min="5679" max="5679" width="3.875" style="2" customWidth="1"/>
    <col min="5680" max="5680" width="3" style="2" customWidth="1"/>
    <col min="5681" max="5681" width="3.625" style="2" customWidth="1"/>
    <col min="5682" max="5685" width="0.125" style="2" customWidth="1"/>
    <col min="5686" max="5888" width="9" style="2"/>
    <col min="5889" max="5890" width="4.875" style="2" customWidth="1"/>
    <col min="5891" max="5891" width="3.375" style="2" customWidth="1"/>
    <col min="5892" max="5892" width="0.25" style="2" customWidth="1"/>
    <col min="5893" max="5893" width="4.75" style="2" customWidth="1"/>
    <col min="5894" max="5894" width="9.375" style="2" customWidth="1"/>
    <col min="5895" max="5895" width="2.125" style="2" customWidth="1"/>
    <col min="5896" max="5896" width="0.25" style="2" customWidth="1"/>
    <col min="5897" max="5897" width="4.75" style="2" customWidth="1"/>
    <col min="5898" max="5898" width="3.375" style="2" customWidth="1"/>
    <col min="5899" max="5899" width="2.375" style="2" customWidth="1"/>
    <col min="5900" max="5900" width="0.25" style="2" customWidth="1"/>
    <col min="5901" max="5901" width="5.875" style="2" customWidth="1"/>
    <col min="5902" max="5902" width="2.25" style="2" customWidth="1"/>
    <col min="5903" max="5903" width="4.75" style="2" customWidth="1"/>
    <col min="5904" max="5904" width="0.125" style="2" customWidth="1"/>
    <col min="5905" max="5905" width="4.625" style="2" customWidth="1"/>
    <col min="5906" max="5907" width="0.125" style="2" customWidth="1"/>
    <col min="5908" max="5908" width="3.375" style="2" customWidth="1"/>
    <col min="5909" max="5909" width="0.125" style="2" customWidth="1"/>
    <col min="5910" max="5910" width="1" style="2" customWidth="1"/>
    <col min="5911" max="5911" width="0.125" style="2" customWidth="1"/>
    <col min="5912" max="5913" width="4.75" style="2" customWidth="1"/>
    <col min="5914" max="5915" width="0.125" style="2" customWidth="1"/>
    <col min="5916" max="5916" width="1.125" style="2" customWidth="1"/>
    <col min="5917" max="5917" width="3.375" style="2" customWidth="1"/>
    <col min="5918" max="5918" width="1.25" style="2" customWidth="1"/>
    <col min="5919" max="5919" width="1.125" style="2" customWidth="1"/>
    <col min="5920" max="5920" width="0.125" style="2" customWidth="1"/>
    <col min="5921" max="5921" width="2.375" style="2" customWidth="1"/>
    <col min="5922" max="5922" width="4.75" style="2" customWidth="1"/>
    <col min="5923" max="5923" width="2.375" style="2" customWidth="1"/>
    <col min="5924" max="5924" width="5.125" style="2" customWidth="1"/>
    <col min="5925" max="5925" width="2.375" style="2" customWidth="1"/>
    <col min="5926" max="5926" width="0.125" style="2" customWidth="1"/>
    <col min="5927" max="5927" width="1.125" style="2" customWidth="1"/>
    <col min="5928" max="5928" width="0.125" style="2" customWidth="1"/>
    <col min="5929" max="5929" width="1" style="2" customWidth="1"/>
    <col min="5930" max="5930" width="3.75" style="2" customWidth="1"/>
    <col min="5931" max="5931" width="4.25" style="2" customWidth="1"/>
    <col min="5932" max="5932" width="5.375" style="2" customWidth="1"/>
    <col min="5933" max="5933" width="0" style="2" hidden="1" customWidth="1"/>
    <col min="5934" max="5934" width="2.625" style="2" customWidth="1"/>
    <col min="5935" max="5935" width="3.875" style="2" customWidth="1"/>
    <col min="5936" max="5936" width="3" style="2" customWidth="1"/>
    <col min="5937" max="5937" width="3.625" style="2" customWidth="1"/>
    <col min="5938" max="5941" width="0.125" style="2" customWidth="1"/>
    <col min="5942" max="6144" width="9" style="2"/>
    <col min="6145" max="6146" width="4.875" style="2" customWidth="1"/>
    <col min="6147" max="6147" width="3.375" style="2" customWidth="1"/>
    <col min="6148" max="6148" width="0.25" style="2" customWidth="1"/>
    <col min="6149" max="6149" width="4.75" style="2" customWidth="1"/>
    <col min="6150" max="6150" width="9.375" style="2" customWidth="1"/>
    <col min="6151" max="6151" width="2.125" style="2" customWidth="1"/>
    <col min="6152" max="6152" width="0.25" style="2" customWidth="1"/>
    <col min="6153" max="6153" width="4.75" style="2" customWidth="1"/>
    <col min="6154" max="6154" width="3.375" style="2" customWidth="1"/>
    <col min="6155" max="6155" width="2.375" style="2" customWidth="1"/>
    <col min="6156" max="6156" width="0.25" style="2" customWidth="1"/>
    <col min="6157" max="6157" width="5.875" style="2" customWidth="1"/>
    <col min="6158" max="6158" width="2.25" style="2" customWidth="1"/>
    <col min="6159" max="6159" width="4.75" style="2" customWidth="1"/>
    <col min="6160" max="6160" width="0.125" style="2" customWidth="1"/>
    <col min="6161" max="6161" width="4.625" style="2" customWidth="1"/>
    <col min="6162" max="6163" width="0.125" style="2" customWidth="1"/>
    <col min="6164" max="6164" width="3.375" style="2" customWidth="1"/>
    <col min="6165" max="6165" width="0.125" style="2" customWidth="1"/>
    <col min="6166" max="6166" width="1" style="2" customWidth="1"/>
    <col min="6167" max="6167" width="0.125" style="2" customWidth="1"/>
    <col min="6168" max="6169" width="4.75" style="2" customWidth="1"/>
    <col min="6170" max="6171" width="0.125" style="2" customWidth="1"/>
    <col min="6172" max="6172" width="1.125" style="2" customWidth="1"/>
    <col min="6173" max="6173" width="3.375" style="2" customWidth="1"/>
    <col min="6174" max="6174" width="1.25" style="2" customWidth="1"/>
    <col min="6175" max="6175" width="1.125" style="2" customWidth="1"/>
    <col min="6176" max="6176" width="0.125" style="2" customWidth="1"/>
    <col min="6177" max="6177" width="2.375" style="2" customWidth="1"/>
    <col min="6178" max="6178" width="4.75" style="2" customWidth="1"/>
    <col min="6179" max="6179" width="2.375" style="2" customWidth="1"/>
    <col min="6180" max="6180" width="5.125" style="2" customWidth="1"/>
    <col min="6181" max="6181" width="2.375" style="2" customWidth="1"/>
    <col min="6182" max="6182" width="0.125" style="2" customWidth="1"/>
    <col min="6183" max="6183" width="1.125" style="2" customWidth="1"/>
    <col min="6184" max="6184" width="0.125" style="2" customWidth="1"/>
    <col min="6185" max="6185" width="1" style="2" customWidth="1"/>
    <col min="6186" max="6186" width="3.75" style="2" customWidth="1"/>
    <col min="6187" max="6187" width="4.25" style="2" customWidth="1"/>
    <col min="6188" max="6188" width="5.375" style="2" customWidth="1"/>
    <col min="6189" max="6189" width="0" style="2" hidden="1" customWidth="1"/>
    <col min="6190" max="6190" width="2.625" style="2" customWidth="1"/>
    <col min="6191" max="6191" width="3.875" style="2" customWidth="1"/>
    <col min="6192" max="6192" width="3" style="2" customWidth="1"/>
    <col min="6193" max="6193" width="3.625" style="2" customWidth="1"/>
    <col min="6194" max="6197" width="0.125" style="2" customWidth="1"/>
    <col min="6198" max="6400" width="9" style="2"/>
    <col min="6401" max="6402" width="4.875" style="2" customWidth="1"/>
    <col min="6403" max="6403" width="3.375" style="2" customWidth="1"/>
    <col min="6404" max="6404" width="0.25" style="2" customWidth="1"/>
    <col min="6405" max="6405" width="4.75" style="2" customWidth="1"/>
    <col min="6406" max="6406" width="9.375" style="2" customWidth="1"/>
    <col min="6407" max="6407" width="2.125" style="2" customWidth="1"/>
    <col min="6408" max="6408" width="0.25" style="2" customWidth="1"/>
    <col min="6409" max="6409" width="4.75" style="2" customWidth="1"/>
    <col min="6410" max="6410" width="3.375" style="2" customWidth="1"/>
    <col min="6411" max="6411" width="2.375" style="2" customWidth="1"/>
    <col min="6412" max="6412" width="0.25" style="2" customWidth="1"/>
    <col min="6413" max="6413" width="5.875" style="2" customWidth="1"/>
    <col min="6414" max="6414" width="2.25" style="2" customWidth="1"/>
    <col min="6415" max="6415" width="4.75" style="2" customWidth="1"/>
    <col min="6416" max="6416" width="0.125" style="2" customWidth="1"/>
    <col min="6417" max="6417" width="4.625" style="2" customWidth="1"/>
    <col min="6418" max="6419" width="0.125" style="2" customWidth="1"/>
    <col min="6420" max="6420" width="3.375" style="2" customWidth="1"/>
    <col min="6421" max="6421" width="0.125" style="2" customWidth="1"/>
    <col min="6422" max="6422" width="1" style="2" customWidth="1"/>
    <col min="6423" max="6423" width="0.125" style="2" customWidth="1"/>
    <col min="6424" max="6425" width="4.75" style="2" customWidth="1"/>
    <col min="6426" max="6427" width="0.125" style="2" customWidth="1"/>
    <col min="6428" max="6428" width="1.125" style="2" customWidth="1"/>
    <col min="6429" max="6429" width="3.375" style="2" customWidth="1"/>
    <col min="6430" max="6430" width="1.25" style="2" customWidth="1"/>
    <col min="6431" max="6431" width="1.125" style="2" customWidth="1"/>
    <col min="6432" max="6432" width="0.125" style="2" customWidth="1"/>
    <col min="6433" max="6433" width="2.375" style="2" customWidth="1"/>
    <col min="6434" max="6434" width="4.75" style="2" customWidth="1"/>
    <col min="6435" max="6435" width="2.375" style="2" customWidth="1"/>
    <col min="6436" max="6436" width="5.125" style="2" customWidth="1"/>
    <col min="6437" max="6437" width="2.375" style="2" customWidth="1"/>
    <col min="6438" max="6438" width="0.125" style="2" customWidth="1"/>
    <col min="6439" max="6439" width="1.125" style="2" customWidth="1"/>
    <col min="6440" max="6440" width="0.125" style="2" customWidth="1"/>
    <col min="6441" max="6441" width="1" style="2" customWidth="1"/>
    <col min="6442" max="6442" width="3.75" style="2" customWidth="1"/>
    <col min="6443" max="6443" width="4.25" style="2" customWidth="1"/>
    <col min="6444" max="6444" width="5.375" style="2" customWidth="1"/>
    <col min="6445" max="6445" width="0" style="2" hidden="1" customWidth="1"/>
    <col min="6446" max="6446" width="2.625" style="2" customWidth="1"/>
    <col min="6447" max="6447" width="3.875" style="2" customWidth="1"/>
    <col min="6448" max="6448" width="3" style="2" customWidth="1"/>
    <col min="6449" max="6449" width="3.625" style="2" customWidth="1"/>
    <col min="6450" max="6453" width="0.125" style="2" customWidth="1"/>
    <col min="6454" max="6656" width="9" style="2"/>
    <col min="6657" max="6658" width="4.875" style="2" customWidth="1"/>
    <col min="6659" max="6659" width="3.375" style="2" customWidth="1"/>
    <col min="6660" max="6660" width="0.25" style="2" customWidth="1"/>
    <col min="6661" max="6661" width="4.75" style="2" customWidth="1"/>
    <col min="6662" max="6662" width="9.375" style="2" customWidth="1"/>
    <col min="6663" max="6663" width="2.125" style="2" customWidth="1"/>
    <col min="6664" max="6664" width="0.25" style="2" customWidth="1"/>
    <col min="6665" max="6665" width="4.75" style="2" customWidth="1"/>
    <col min="6666" max="6666" width="3.375" style="2" customWidth="1"/>
    <col min="6667" max="6667" width="2.375" style="2" customWidth="1"/>
    <col min="6668" max="6668" width="0.25" style="2" customWidth="1"/>
    <col min="6669" max="6669" width="5.875" style="2" customWidth="1"/>
    <col min="6670" max="6670" width="2.25" style="2" customWidth="1"/>
    <col min="6671" max="6671" width="4.75" style="2" customWidth="1"/>
    <col min="6672" max="6672" width="0.125" style="2" customWidth="1"/>
    <col min="6673" max="6673" width="4.625" style="2" customWidth="1"/>
    <col min="6674" max="6675" width="0.125" style="2" customWidth="1"/>
    <col min="6676" max="6676" width="3.375" style="2" customWidth="1"/>
    <col min="6677" max="6677" width="0.125" style="2" customWidth="1"/>
    <col min="6678" max="6678" width="1" style="2" customWidth="1"/>
    <col min="6679" max="6679" width="0.125" style="2" customWidth="1"/>
    <col min="6680" max="6681" width="4.75" style="2" customWidth="1"/>
    <col min="6682" max="6683" width="0.125" style="2" customWidth="1"/>
    <col min="6684" max="6684" width="1.125" style="2" customWidth="1"/>
    <col min="6685" max="6685" width="3.375" style="2" customWidth="1"/>
    <col min="6686" max="6686" width="1.25" style="2" customWidth="1"/>
    <col min="6687" max="6687" width="1.125" style="2" customWidth="1"/>
    <col min="6688" max="6688" width="0.125" style="2" customWidth="1"/>
    <col min="6689" max="6689" width="2.375" style="2" customWidth="1"/>
    <col min="6690" max="6690" width="4.75" style="2" customWidth="1"/>
    <col min="6691" max="6691" width="2.375" style="2" customWidth="1"/>
    <col min="6692" max="6692" width="5.125" style="2" customWidth="1"/>
    <col min="6693" max="6693" width="2.375" style="2" customWidth="1"/>
    <col min="6694" max="6694" width="0.125" style="2" customWidth="1"/>
    <col min="6695" max="6695" width="1.125" style="2" customWidth="1"/>
    <col min="6696" max="6696" width="0.125" style="2" customWidth="1"/>
    <col min="6697" max="6697" width="1" style="2" customWidth="1"/>
    <col min="6698" max="6698" width="3.75" style="2" customWidth="1"/>
    <col min="6699" max="6699" width="4.25" style="2" customWidth="1"/>
    <col min="6700" max="6700" width="5.375" style="2" customWidth="1"/>
    <col min="6701" max="6701" width="0" style="2" hidden="1" customWidth="1"/>
    <col min="6702" max="6702" width="2.625" style="2" customWidth="1"/>
    <col min="6703" max="6703" width="3.875" style="2" customWidth="1"/>
    <col min="6704" max="6704" width="3" style="2" customWidth="1"/>
    <col min="6705" max="6705" width="3.625" style="2" customWidth="1"/>
    <col min="6706" max="6709" width="0.125" style="2" customWidth="1"/>
    <col min="6710" max="6912" width="9" style="2"/>
    <col min="6913" max="6914" width="4.875" style="2" customWidth="1"/>
    <col min="6915" max="6915" width="3.375" style="2" customWidth="1"/>
    <col min="6916" max="6916" width="0.25" style="2" customWidth="1"/>
    <col min="6917" max="6917" width="4.75" style="2" customWidth="1"/>
    <col min="6918" max="6918" width="9.375" style="2" customWidth="1"/>
    <col min="6919" max="6919" width="2.125" style="2" customWidth="1"/>
    <col min="6920" max="6920" width="0.25" style="2" customWidth="1"/>
    <col min="6921" max="6921" width="4.75" style="2" customWidth="1"/>
    <col min="6922" max="6922" width="3.375" style="2" customWidth="1"/>
    <col min="6923" max="6923" width="2.375" style="2" customWidth="1"/>
    <col min="6924" max="6924" width="0.25" style="2" customWidth="1"/>
    <col min="6925" max="6925" width="5.875" style="2" customWidth="1"/>
    <col min="6926" max="6926" width="2.25" style="2" customWidth="1"/>
    <col min="6927" max="6927" width="4.75" style="2" customWidth="1"/>
    <col min="6928" max="6928" width="0.125" style="2" customWidth="1"/>
    <col min="6929" max="6929" width="4.625" style="2" customWidth="1"/>
    <col min="6930" max="6931" width="0.125" style="2" customWidth="1"/>
    <col min="6932" max="6932" width="3.375" style="2" customWidth="1"/>
    <col min="6933" max="6933" width="0.125" style="2" customWidth="1"/>
    <col min="6934" max="6934" width="1" style="2" customWidth="1"/>
    <col min="6935" max="6935" width="0.125" style="2" customWidth="1"/>
    <col min="6936" max="6937" width="4.75" style="2" customWidth="1"/>
    <col min="6938" max="6939" width="0.125" style="2" customWidth="1"/>
    <col min="6940" max="6940" width="1.125" style="2" customWidth="1"/>
    <col min="6941" max="6941" width="3.375" style="2" customWidth="1"/>
    <col min="6942" max="6942" width="1.25" style="2" customWidth="1"/>
    <col min="6943" max="6943" width="1.125" style="2" customWidth="1"/>
    <col min="6944" max="6944" width="0.125" style="2" customWidth="1"/>
    <col min="6945" max="6945" width="2.375" style="2" customWidth="1"/>
    <col min="6946" max="6946" width="4.75" style="2" customWidth="1"/>
    <col min="6947" max="6947" width="2.375" style="2" customWidth="1"/>
    <col min="6948" max="6948" width="5.125" style="2" customWidth="1"/>
    <col min="6949" max="6949" width="2.375" style="2" customWidth="1"/>
    <col min="6950" max="6950" width="0.125" style="2" customWidth="1"/>
    <col min="6951" max="6951" width="1.125" style="2" customWidth="1"/>
    <col min="6952" max="6952" width="0.125" style="2" customWidth="1"/>
    <col min="6953" max="6953" width="1" style="2" customWidth="1"/>
    <col min="6954" max="6954" width="3.75" style="2" customWidth="1"/>
    <col min="6955" max="6955" width="4.25" style="2" customWidth="1"/>
    <col min="6956" max="6956" width="5.375" style="2" customWidth="1"/>
    <col min="6957" max="6957" width="0" style="2" hidden="1" customWidth="1"/>
    <col min="6958" max="6958" width="2.625" style="2" customWidth="1"/>
    <col min="6959" max="6959" width="3.875" style="2" customWidth="1"/>
    <col min="6960" max="6960" width="3" style="2" customWidth="1"/>
    <col min="6961" max="6961" width="3.625" style="2" customWidth="1"/>
    <col min="6962" max="6965" width="0.125" style="2" customWidth="1"/>
    <col min="6966" max="7168" width="9" style="2"/>
    <col min="7169" max="7170" width="4.875" style="2" customWidth="1"/>
    <col min="7171" max="7171" width="3.375" style="2" customWidth="1"/>
    <col min="7172" max="7172" width="0.25" style="2" customWidth="1"/>
    <col min="7173" max="7173" width="4.75" style="2" customWidth="1"/>
    <col min="7174" max="7174" width="9.375" style="2" customWidth="1"/>
    <col min="7175" max="7175" width="2.125" style="2" customWidth="1"/>
    <col min="7176" max="7176" width="0.25" style="2" customWidth="1"/>
    <col min="7177" max="7177" width="4.75" style="2" customWidth="1"/>
    <col min="7178" max="7178" width="3.375" style="2" customWidth="1"/>
    <col min="7179" max="7179" width="2.375" style="2" customWidth="1"/>
    <col min="7180" max="7180" width="0.25" style="2" customWidth="1"/>
    <col min="7181" max="7181" width="5.875" style="2" customWidth="1"/>
    <col min="7182" max="7182" width="2.25" style="2" customWidth="1"/>
    <col min="7183" max="7183" width="4.75" style="2" customWidth="1"/>
    <col min="7184" max="7184" width="0.125" style="2" customWidth="1"/>
    <col min="7185" max="7185" width="4.625" style="2" customWidth="1"/>
    <col min="7186" max="7187" width="0.125" style="2" customWidth="1"/>
    <col min="7188" max="7188" width="3.375" style="2" customWidth="1"/>
    <col min="7189" max="7189" width="0.125" style="2" customWidth="1"/>
    <col min="7190" max="7190" width="1" style="2" customWidth="1"/>
    <col min="7191" max="7191" width="0.125" style="2" customWidth="1"/>
    <col min="7192" max="7193" width="4.75" style="2" customWidth="1"/>
    <col min="7194" max="7195" width="0.125" style="2" customWidth="1"/>
    <col min="7196" max="7196" width="1.125" style="2" customWidth="1"/>
    <col min="7197" max="7197" width="3.375" style="2" customWidth="1"/>
    <col min="7198" max="7198" width="1.25" style="2" customWidth="1"/>
    <col min="7199" max="7199" width="1.125" style="2" customWidth="1"/>
    <col min="7200" max="7200" width="0.125" style="2" customWidth="1"/>
    <col min="7201" max="7201" width="2.375" style="2" customWidth="1"/>
    <col min="7202" max="7202" width="4.75" style="2" customWidth="1"/>
    <col min="7203" max="7203" width="2.375" style="2" customWidth="1"/>
    <col min="7204" max="7204" width="5.125" style="2" customWidth="1"/>
    <col min="7205" max="7205" width="2.375" style="2" customWidth="1"/>
    <col min="7206" max="7206" width="0.125" style="2" customWidth="1"/>
    <col min="7207" max="7207" width="1.125" style="2" customWidth="1"/>
    <col min="7208" max="7208" width="0.125" style="2" customWidth="1"/>
    <col min="7209" max="7209" width="1" style="2" customWidth="1"/>
    <col min="7210" max="7210" width="3.75" style="2" customWidth="1"/>
    <col min="7211" max="7211" width="4.25" style="2" customWidth="1"/>
    <col min="7212" max="7212" width="5.375" style="2" customWidth="1"/>
    <col min="7213" max="7213" width="0" style="2" hidden="1" customWidth="1"/>
    <col min="7214" max="7214" width="2.625" style="2" customWidth="1"/>
    <col min="7215" max="7215" width="3.875" style="2" customWidth="1"/>
    <col min="7216" max="7216" width="3" style="2" customWidth="1"/>
    <col min="7217" max="7217" width="3.625" style="2" customWidth="1"/>
    <col min="7218" max="7221" width="0.125" style="2" customWidth="1"/>
    <col min="7222" max="7424" width="9" style="2"/>
    <col min="7425" max="7426" width="4.875" style="2" customWidth="1"/>
    <col min="7427" max="7427" width="3.375" style="2" customWidth="1"/>
    <col min="7428" max="7428" width="0.25" style="2" customWidth="1"/>
    <col min="7429" max="7429" width="4.75" style="2" customWidth="1"/>
    <col min="7430" max="7430" width="9.375" style="2" customWidth="1"/>
    <col min="7431" max="7431" width="2.125" style="2" customWidth="1"/>
    <col min="7432" max="7432" width="0.25" style="2" customWidth="1"/>
    <col min="7433" max="7433" width="4.75" style="2" customWidth="1"/>
    <col min="7434" max="7434" width="3.375" style="2" customWidth="1"/>
    <col min="7435" max="7435" width="2.375" style="2" customWidth="1"/>
    <col min="7436" max="7436" width="0.25" style="2" customWidth="1"/>
    <col min="7437" max="7437" width="5.875" style="2" customWidth="1"/>
    <col min="7438" max="7438" width="2.25" style="2" customWidth="1"/>
    <col min="7439" max="7439" width="4.75" style="2" customWidth="1"/>
    <col min="7440" max="7440" width="0.125" style="2" customWidth="1"/>
    <col min="7441" max="7441" width="4.625" style="2" customWidth="1"/>
    <col min="7442" max="7443" width="0.125" style="2" customWidth="1"/>
    <col min="7444" max="7444" width="3.375" style="2" customWidth="1"/>
    <col min="7445" max="7445" width="0.125" style="2" customWidth="1"/>
    <col min="7446" max="7446" width="1" style="2" customWidth="1"/>
    <col min="7447" max="7447" width="0.125" style="2" customWidth="1"/>
    <col min="7448" max="7449" width="4.75" style="2" customWidth="1"/>
    <col min="7450" max="7451" width="0.125" style="2" customWidth="1"/>
    <col min="7452" max="7452" width="1.125" style="2" customWidth="1"/>
    <col min="7453" max="7453" width="3.375" style="2" customWidth="1"/>
    <col min="7454" max="7454" width="1.25" style="2" customWidth="1"/>
    <col min="7455" max="7455" width="1.125" style="2" customWidth="1"/>
    <col min="7456" max="7456" width="0.125" style="2" customWidth="1"/>
    <col min="7457" max="7457" width="2.375" style="2" customWidth="1"/>
    <col min="7458" max="7458" width="4.75" style="2" customWidth="1"/>
    <col min="7459" max="7459" width="2.375" style="2" customWidth="1"/>
    <col min="7460" max="7460" width="5.125" style="2" customWidth="1"/>
    <col min="7461" max="7461" width="2.375" style="2" customWidth="1"/>
    <col min="7462" max="7462" width="0.125" style="2" customWidth="1"/>
    <col min="7463" max="7463" width="1.125" style="2" customWidth="1"/>
    <col min="7464" max="7464" width="0.125" style="2" customWidth="1"/>
    <col min="7465" max="7465" width="1" style="2" customWidth="1"/>
    <col min="7466" max="7466" width="3.75" style="2" customWidth="1"/>
    <col min="7467" max="7467" width="4.25" style="2" customWidth="1"/>
    <col min="7468" max="7468" width="5.375" style="2" customWidth="1"/>
    <col min="7469" max="7469" width="0" style="2" hidden="1" customWidth="1"/>
    <col min="7470" max="7470" width="2.625" style="2" customWidth="1"/>
    <col min="7471" max="7471" width="3.875" style="2" customWidth="1"/>
    <col min="7472" max="7472" width="3" style="2" customWidth="1"/>
    <col min="7473" max="7473" width="3.625" style="2" customWidth="1"/>
    <col min="7474" max="7477" width="0.125" style="2" customWidth="1"/>
    <col min="7478" max="7680" width="9" style="2"/>
    <col min="7681" max="7682" width="4.875" style="2" customWidth="1"/>
    <col min="7683" max="7683" width="3.375" style="2" customWidth="1"/>
    <col min="7684" max="7684" width="0.25" style="2" customWidth="1"/>
    <col min="7685" max="7685" width="4.75" style="2" customWidth="1"/>
    <col min="7686" max="7686" width="9.375" style="2" customWidth="1"/>
    <col min="7687" max="7687" width="2.125" style="2" customWidth="1"/>
    <col min="7688" max="7688" width="0.25" style="2" customWidth="1"/>
    <col min="7689" max="7689" width="4.75" style="2" customWidth="1"/>
    <col min="7690" max="7690" width="3.375" style="2" customWidth="1"/>
    <col min="7691" max="7691" width="2.375" style="2" customWidth="1"/>
    <col min="7692" max="7692" width="0.25" style="2" customWidth="1"/>
    <col min="7693" max="7693" width="5.875" style="2" customWidth="1"/>
    <col min="7694" max="7694" width="2.25" style="2" customWidth="1"/>
    <col min="7695" max="7695" width="4.75" style="2" customWidth="1"/>
    <col min="7696" max="7696" width="0.125" style="2" customWidth="1"/>
    <col min="7697" max="7697" width="4.625" style="2" customWidth="1"/>
    <col min="7698" max="7699" width="0.125" style="2" customWidth="1"/>
    <col min="7700" max="7700" width="3.375" style="2" customWidth="1"/>
    <col min="7701" max="7701" width="0.125" style="2" customWidth="1"/>
    <col min="7702" max="7702" width="1" style="2" customWidth="1"/>
    <col min="7703" max="7703" width="0.125" style="2" customWidth="1"/>
    <col min="7704" max="7705" width="4.75" style="2" customWidth="1"/>
    <col min="7706" max="7707" width="0.125" style="2" customWidth="1"/>
    <col min="7708" max="7708" width="1.125" style="2" customWidth="1"/>
    <col min="7709" max="7709" width="3.375" style="2" customWidth="1"/>
    <col min="7710" max="7710" width="1.25" style="2" customWidth="1"/>
    <col min="7711" max="7711" width="1.125" style="2" customWidth="1"/>
    <col min="7712" max="7712" width="0.125" style="2" customWidth="1"/>
    <col min="7713" max="7713" width="2.375" style="2" customWidth="1"/>
    <col min="7714" max="7714" width="4.75" style="2" customWidth="1"/>
    <col min="7715" max="7715" width="2.375" style="2" customWidth="1"/>
    <col min="7716" max="7716" width="5.125" style="2" customWidth="1"/>
    <col min="7717" max="7717" width="2.375" style="2" customWidth="1"/>
    <col min="7718" max="7718" width="0.125" style="2" customWidth="1"/>
    <col min="7719" max="7719" width="1.125" style="2" customWidth="1"/>
    <col min="7720" max="7720" width="0.125" style="2" customWidth="1"/>
    <col min="7721" max="7721" width="1" style="2" customWidth="1"/>
    <col min="7722" max="7722" width="3.75" style="2" customWidth="1"/>
    <col min="7723" max="7723" width="4.25" style="2" customWidth="1"/>
    <col min="7724" max="7724" width="5.375" style="2" customWidth="1"/>
    <col min="7725" max="7725" width="0" style="2" hidden="1" customWidth="1"/>
    <col min="7726" max="7726" width="2.625" style="2" customWidth="1"/>
    <col min="7727" max="7727" width="3.875" style="2" customWidth="1"/>
    <col min="7728" max="7728" width="3" style="2" customWidth="1"/>
    <col min="7729" max="7729" width="3.625" style="2" customWidth="1"/>
    <col min="7730" max="7733" width="0.125" style="2" customWidth="1"/>
    <col min="7734" max="7936" width="9" style="2"/>
    <col min="7937" max="7938" width="4.875" style="2" customWidth="1"/>
    <col min="7939" max="7939" width="3.375" style="2" customWidth="1"/>
    <col min="7940" max="7940" width="0.25" style="2" customWidth="1"/>
    <col min="7941" max="7941" width="4.75" style="2" customWidth="1"/>
    <col min="7942" max="7942" width="9.375" style="2" customWidth="1"/>
    <col min="7943" max="7943" width="2.125" style="2" customWidth="1"/>
    <col min="7944" max="7944" width="0.25" style="2" customWidth="1"/>
    <col min="7945" max="7945" width="4.75" style="2" customWidth="1"/>
    <col min="7946" max="7946" width="3.375" style="2" customWidth="1"/>
    <col min="7947" max="7947" width="2.375" style="2" customWidth="1"/>
    <col min="7948" max="7948" width="0.25" style="2" customWidth="1"/>
    <col min="7949" max="7949" width="5.875" style="2" customWidth="1"/>
    <col min="7950" max="7950" width="2.25" style="2" customWidth="1"/>
    <col min="7951" max="7951" width="4.75" style="2" customWidth="1"/>
    <col min="7952" max="7952" width="0.125" style="2" customWidth="1"/>
    <col min="7953" max="7953" width="4.625" style="2" customWidth="1"/>
    <col min="7954" max="7955" width="0.125" style="2" customWidth="1"/>
    <col min="7956" max="7956" width="3.375" style="2" customWidth="1"/>
    <col min="7957" max="7957" width="0.125" style="2" customWidth="1"/>
    <col min="7958" max="7958" width="1" style="2" customWidth="1"/>
    <col min="7959" max="7959" width="0.125" style="2" customWidth="1"/>
    <col min="7960" max="7961" width="4.75" style="2" customWidth="1"/>
    <col min="7962" max="7963" width="0.125" style="2" customWidth="1"/>
    <col min="7964" max="7964" width="1.125" style="2" customWidth="1"/>
    <col min="7965" max="7965" width="3.375" style="2" customWidth="1"/>
    <col min="7966" max="7966" width="1.25" style="2" customWidth="1"/>
    <col min="7967" max="7967" width="1.125" style="2" customWidth="1"/>
    <col min="7968" max="7968" width="0.125" style="2" customWidth="1"/>
    <col min="7969" max="7969" width="2.375" style="2" customWidth="1"/>
    <col min="7970" max="7970" width="4.75" style="2" customWidth="1"/>
    <col min="7971" max="7971" width="2.375" style="2" customWidth="1"/>
    <col min="7972" max="7972" width="5.125" style="2" customWidth="1"/>
    <col min="7973" max="7973" width="2.375" style="2" customWidth="1"/>
    <col min="7974" max="7974" width="0.125" style="2" customWidth="1"/>
    <col min="7975" max="7975" width="1.125" style="2" customWidth="1"/>
    <col min="7976" max="7976" width="0.125" style="2" customWidth="1"/>
    <col min="7977" max="7977" width="1" style="2" customWidth="1"/>
    <col min="7978" max="7978" width="3.75" style="2" customWidth="1"/>
    <col min="7979" max="7979" width="4.25" style="2" customWidth="1"/>
    <col min="7980" max="7980" width="5.375" style="2" customWidth="1"/>
    <col min="7981" max="7981" width="0" style="2" hidden="1" customWidth="1"/>
    <col min="7982" max="7982" width="2.625" style="2" customWidth="1"/>
    <col min="7983" max="7983" width="3.875" style="2" customWidth="1"/>
    <col min="7984" max="7984" width="3" style="2" customWidth="1"/>
    <col min="7985" max="7985" width="3.625" style="2" customWidth="1"/>
    <col min="7986" max="7989" width="0.125" style="2" customWidth="1"/>
    <col min="7990" max="8192" width="9" style="2"/>
    <col min="8193" max="8194" width="4.875" style="2" customWidth="1"/>
    <col min="8195" max="8195" width="3.375" style="2" customWidth="1"/>
    <col min="8196" max="8196" width="0.25" style="2" customWidth="1"/>
    <col min="8197" max="8197" width="4.75" style="2" customWidth="1"/>
    <col min="8198" max="8198" width="9.375" style="2" customWidth="1"/>
    <col min="8199" max="8199" width="2.125" style="2" customWidth="1"/>
    <col min="8200" max="8200" width="0.25" style="2" customWidth="1"/>
    <col min="8201" max="8201" width="4.75" style="2" customWidth="1"/>
    <col min="8202" max="8202" width="3.375" style="2" customWidth="1"/>
    <col min="8203" max="8203" width="2.375" style="2" customWidth="1"/>
    <col min="8204" max="8204" width="0.25" style="2" customWidth="1"/>
    <col min="8205" max="8205" width="5.875" style="2" customWidth="1"/>
    <col min="8206" max="8206" width="2.25" style="2" customWidth="1"/>
    <col min="8207" max="8207" width="4.75" style="2" customWidth="1"/>
    <col min="8208" max="8208" width="0.125" style="2" customWidth="1"/>
    <col min="8209" max="8209" width="4.625" style="2" customWidth="1"/>
    <col min="8210" max="8211" width="0.125" style="2" customWidth="1"/>
    <col min="8212" max="8212" width="3.375" style="2" customWidth="1"/>
    <col min="8213" max="8213" width="0.125" style="2" customWidth="1"/>
    <col min="8214" max="8214" width="1" style="2" customWidth="1"/>
    <col min="8215" max="8215" width="0.125" style="2" customWidth="1"/>
    <col min="8216" max="8217" width="4.75" style="2" customWidth="1"/>
    <col min="8218" max="8219" width="0.125" style="2" customWidth="1"/>
    <col min="8220" max="8220" width="1.125" style="2" customWidth="1"/>
    <col min="8221" max="8221" width="3.375" style="2" customWidth="1"/>
    <col min="8222" max="8222" width="1.25" style="2" customWidth="1"/>
    <col min="8223" max="8223" width="1.125" style="2" customWidth="1"/>
    <col min="8224" max="8224" width="0.125" style="2" customWidth="1"/>
    <col min="8225" max="8225" width="2.375" style="2" customWidth="1"/>
    <col min="8226" max="8226" width="4.75" style="2" customWidth="1"/>
    <col min="8227" max="8227" width="2.375" style="2" customWidth="1"/>
    <col min="8228" max="8228" width="5.125" style="2" customWidth="1"/>
    <col min="8229" max="8229" width="2.375" style="2" customWidth="1"/>
    <col min="8230" max="8230" width="0.125" style="2" customWidth="1"/>
    <col min="8231" max="8231" width="1.125" style="2" customWidth="1"/>
    <col min="8232" max="8232" width="0.125" style="2" customWidth="1"/>
    <col min="8233" max="8233" width="1" style="2" customWidth="1"/>
    <col min="8234" max="8234" width="3.75" style="2" customWidth="1"/>
    <col min="8235" max="8235" width="4.25" style="2" customWidth="1"/>
    <col min="8236" max="8236" width="5.375" style="2" customWidth="1"/>
    <col min="8237" max="8237" width="0" style="2" hidden="1" customWidth="1"/>
    <col min="8238" max="8238" width="2.625" style="2" customWidth="1"/>
    <col min="8239" max="8239" width="3.875" style="2" customWidth="1"/>
    <col min="8240" max="8240" width="3" style="2" customWidth="1"/>
    <col min="8241" max="8241" width="3.625" style="2" customWidth="1"/>
    <col min="8242" max="8245" width="0.125" style="2" customWidth="1"/>
    <col min="8246" max="8448" width="9" style="2"/>
    <col min="8449" max="8450" width="4.875" style="2" customWidth="1"/>
    <col min="8451" max="8451" width="3.375" style="2" customWidth="1"/>
    <col min="8452" max="8452" width="0.25" style="2" customWidth="1"/>
    <col min="8453" max="8453" width="4.75" style="2" customWidth="1"/>
    <col min="8454" max="8454" width="9.375" style="2" customWidth="1"/>
    <col min="8455" max="8455" width="2.125" style="2" customWidth="1"/>
    <col min="8456" max="8456" width="0.25" style="2" customWidth="1"/>
    <col min="8457" max="8457" width="4.75" style="2" customWidth="1"/>
    <col min="8458" max="8458" width="3.375" style="2" customWidth="1"/>
    <col min="8459" max="8459" width="2.375" style="2" customWidth="1"/>
    <col min="8460" max="8460" width="0.25" style="2" customWidth="1"/>
    <col min="8461" max="8461" width="5.875" style="2" customWidth="1"/>
    <col min="8462" max="8462" width="2.25" style="2" customWidth="1"/>
    <col min="8463" max="8463" width="4.75" style="2" customWidth="1"/>
    <col min="8464" max="8464" width="0.125" style="2" customWidth="1"/>
    <col min="8465" max="8465" width="4.625" style="2" customWidth="1"/>
    <col min="8466" max="8467" width="0.125" style="2" customWidth="1"/>
    <col min="8468" max="8468" width="3.375" style="2" customWidth="1"/>
    <col min="8469" max="8469" width="0.125" style="2" customWidth="1"/>
    <col min="8470" max="8470" width="1" style="2" customWidth="1"/>
    <col min="8471" max="8471" width="0.125" style="2" customWidth="1"/>
    <col min="8472" max="8473" width="4.75" style="2" customWidth="1"/>
    <col min="8474" max="8475" width="0.125" style="2" customWidth="1"/>
    <col min="8476" max="8476" width="1.125" style="2" customWidth="1"/>
    <col min="8477" max="8477" width="3.375" style="2" customWidth="1"/>
    <col min="8478" max="8478" width="1.25" style="2" customWidth="1"/>
    <col min="8479" max="8479" width="1.125" style="2" customWidth="1"/>
    <col min="8480" max="8480" width="0.125" style="2" customWidth="1"/>
    <col min="8481" max="8481" width="2.375" style="2" customWidth="1"/>
    <col min="8482" max="8482" width="4.75" style="2" customWidth="1"/>
    <col min="8483" max="8483" width="2.375" style="2" customWidth="1"/>
    <col min="8484" max="8484" width="5.125" style="2" customWidth="1"/>
    <col min="8485" max="8485" width="2.375" style="2" customWidth="1"/>
    <col min="8486" max="8486" width="0.125" style="2" customWidth="1"/>
    <col min="8487" max="8487" width="1.125" style="2" customWidth="1"/>
    <col min="8488" max="8488" width="0.125" style="2" customWidth="1"/>
    <col min="8489" max="8489" width="1" style="2" customWidth="1"/>
    <col min="8490" max="8490" width="3.75" style="2" customWidth="1"/>
    <col min="8491" max="8491" width="4.25" style="2" customWidth="1"/>
    <col min="8492" max="8492" width="5.375" style="2" customWidth="1"/>
    <col min="8493" max="8493" width="0" style="2" hidden="1" customWidth="1"/>
    <col min="8494" max="8494" width="2.625" style="2" customWidth="1"/>
    <col min="8495" max="8495" width="3.875" style="2" customWidth="1"/>
    <col min="8496" max="8496" width="3" style="2" customWidth="1"/>
    <col min="8497" max="8497" width="3.625" style="2" customWidth="1"/>
    <col min="8498" max="8501" width="0.125" style="2" customWidth="1"/>
    <col min="8502" max="8704" width="9" style="2"/>
    <col min="8705" max="8706" width="4.875" style="2" customWidth="1"/>
    <col min="8707" max="8707" width="3.375" style="2" customWidth="1"/>
    <col min="8708" max="8708" width="0.25" style="2" customWidth="1"/>
    <col min="8709" max="8709" width="4.75" style="2" customWidth="1"/>
    <col min="8710" max="8710" width="9.375" style="2" customWidth="1"/>
    <col min="8711" max="8711" width="2.125" style="2" customWidth="1"/>
    <col min="8712" max="8712" width="0.25" style="2" customWidth="1"/>
    <col min="8713" max="8713" width="4.75" style="2" customWidth="1"/>
    <col min="8714" max="8714" width="3.375" style="2" customWidth="1"/>
    <col min="8715" max="8715" width="2.375" style="2" customWidth="1"/>
    <col min="8716" max="8716" width="0.25" style="2" customWidth="1"/>
    <col min="8717" max="8717" width="5.875" style="2" customWidth="1"/>
    <col min="8718" max="8718" width="2.25" style="2" customWidth="1"/>
    <col min="8719" max="8719" width="4.75" style="2" customWidth="1"/>
    <col min="8720" max="8720" width="0.125" style="2" customWidth="1"/>
    <col min="8721" max="8721" width="4.625" style="2" customWidth="1"/>
    <col min="8722" max="8723" width="0.125" style="2" customWidth="1"/>
    <col min="8724" max="8724" width="3.375" style="2" customWidth="1"/>
    <col min="8725" max="8725" width="0.125" style="2" customWidth="1"/>
    <col min="8726" max="8726" width="1" style="2" customWidth="1"/>
    <col min="8727" max="8727" width="0.125" style="2" customWidth="1"/>
    <col min="8728" max="8729" width="4.75" style="2" customWidth="1"/>
    <col min="8730" max="8731" width="0.125" style="2" customWidth="1"/>
    <col min="8732" max="8732" width="1.125" style="2" customWidth="1"/>
    <col min="8733" max="8733" width="3.375" style="2" customWidth="1"/>
    <col min="8734" max="8734" width="1.25" style="2" customWidth="1"/>
    <col min="8735" max="8735" width="1.125" style="2" customWidth="1"/>
    <col min="8736" max="8736" width="0.125" style="2" customWidth="1"/>
    <col min="8737" max="8737" width="2.375" style="2" customWidth="1"/>
    <col min="8738" max="8738" width="4.75" style="2" customWidth="1"/>
    <col min="8739" max="8739" width="2.375" style="2" customWidth="1"/>
    <col min="8740" max="8740" width="5.125" style="2" customWidth="1"/>
    <col min="8741" max="8741" width="2.375" style="2" customWidth="1"/>
    <col min="8742" max="8742" width="0.125" style="2" customWidth="1"/>
    <col min="8743" max="8743" width="1.125" style="2" customWidth="1"/>
    <col min="8744" max="8744" width="0.125" style="2" customWidth="1"/>
    <col min="8745" max="8745" width="1" style="2" customWidth="1"/>
    <col min="8746" max="8746" width="3.75" style="2" customWidth="1"/>
    <col min="8747" max="8747" width="4.25" style="2" customWidth="1"/>
    <col min="8748" max="8748" width="5.375" style="2" customWidth="1"/>
    <col min="8749" max="8749" width="0" style="2" hidden="1" customWidth="1"/>
    <col min="8750" max="8750" width="2.625" style="2" customWidth="1"/>
    <col min="8751" max="8751" width="3.875" style="2" customWidth="1"/>
    <col min="8752" max="8752" width="3" style="2" customWidth="1"/>
    <col min="8753" max="8753" width="3.625" style="2" customWidth="1"/>
    <col min="8754" max="8757" width="0.125" style="2" customWidth="1"/>
    <col min="8758" max="8960" width="9" style="2"/>
    <col min="8961" max="8962" width="4.875" style="2" customWidth="1"/>
    <col min="8963" max="8963" width="3.375" style="2" customWidth="1"/>
    <col min="8964" max="8964" width="0.25" style="2" customWidth="1"/>
    <col min="8965" max="8965" width="4.75" style="2" customWidth="1"/>
    <col min="8966" max="8966" width="9.375" style="2" customWidth="1"/>
    <col min="8967" max="8967" width="2.125" style="2" customWidth="1"/>
    <col min="8968" max="8968" width="0.25" style="2" customWidth="1"/>
    <col min="8969" max="8969" width="4.75" style="2" customWidth="1"/>
    <col min="8970" max="8970" width="3.375" style="2" customWidth="1"/>
    <col min="8971" max="8971" width="2.375" style="2" customWidth="1"/>
    <col min="8972" max="8972" width="0.25" style="2" customWidth="1"/>
    <col min="8973" max="8973" width="5.875" style="2" customWidth="1"/>
    <col min="8974" max="8974" width="2.25" style="2" customWidth="1"/>
    <col min="8975" max="8975" width="4.75" style="2" customWidth="1"/>
    <col min="8976" max="8976" width="0.125" style="2" customWidth="1"/>
    <col min="8977" max="8977" width="4.625" style="2" customWidth="1"/>
    <col min="8978" max="8979" width="0.125" style="2" customWidth="1"/>
    <col min="8980" max="8980" width="3.375" style="2" customWidth="1"/>
    <col min="8981" max="8981" width="0.125" style="2" customWidth="1"/>
    <col min="8982" max="8982" width="1" style="2" customWidth="1"/>
    <col min="8983" max="8983" width="0.125" style="2" customWidth="1"/>
    <col min="8984" max="8985" width="4.75" style="2" customWidth="1"/>
    <col min="8986" max="8987" width="0.125" style="2" customWidth="1"/>
    <col min="8988" max="8988" width="1.125" style="2" customWidth="1"/>
    <col min="8989" max="8989" width="3.375" style="2" customWidth="1"/>
    <col min="8990" max="8990" width="1.25" style="2" customWidth="1"/>
    <col min="8991" max="8991" width="1.125" style="2" customWidth="1"/>
    <col min="8992" max="8992" width="0.125" style="2" customWidth="1"/>
    <col min="8993" max="8993" width="2.375" style="2" customWidth="1"/>
    <col min="8994" max="8994" width="4.75" style="2" customWidth="1"/>
    <col min="8995" max="8995" width="2.375" style="2" customWidth="1"/>
    <col min="8996" max="8996" width="5.125" style="2" customWidth="1"/>
    <col min="8997" max="8997" width="2.375" style="2" customWidth="1"/>
    <col min="8998" max="8998" width="0.125" style="2" customWidth="1"/>
    <col min="8999" max="8999" width="1.125" style="2" customWidth="1"/>
    <col min="9000" max="9000" width="0.125" style="2" customWidth="1"/>
    <col min="9001" max="9001" width="1" style="2" customWidth="1"/>
    <col min="9002" max="9002" width="3.75" style="2" customWidth="1"/>
    <col min="9003" max="9003" width="4.25" style="2" customWidth="1"/>
    <col min="9004" max="9004" width="5.375" style="2" customWidth="1"/>
    <col min="9005" max="9005" width="0" style="2" hidden="1" customWidth="1"/>
    <col min="9006" max="9006" width="2.625" style="2" customWidth="1"/>
    <col min="9007" max="9007" width="3.875" style="2" customWidth="1"/>
    <col min="9008" max="9008" width="3" style="2" customWidth="1"/>
    <col min="9009" max="9009" width="3.625" style="2" customWidth="1"/>
    <col min="9010" max="9013" width="0.125" style="2" customWidth="1"/>
    <col min="9014" max="9216" width="9" style="2"/>
    <col min="9217" max="9218" width="4.875" style="2" customWidth="1"/>
    <col min="9219" max="9219" width="3.375" style="2" customWidth="1"/>
    <col min="9220" max="9220" width="0.25" style="2" customWidth="1"/>
    <col min="9221" max="9221" width="4.75" style="2" customWidth="1"/>
    <col min="9222" max="9222" width="9.375" style="2" customWidth="1"/>
    <col min="9223" max="9223" width="2.125" style="2" customWidth="1"/>
    <col min="9224" max="9224" width="0.25" style="2" customWidth="1"/>
    <col min="9225" max="9225" width="4.75" style="2" customWidth="1"/>
    <col min="9226" max="9226" width="3.375" style="2" customWidth="1"/>
    <col min="9227" max="9227" width="2.375" style="2" customWidth="1"/>
    <col min="9228" max="9228" width="0.25" style="2" customWidth="1"/>
    <col min="9229" max="9229" width="5.875" style="2" customWidth="1"/>
    <col min="9230" max="9230" width="2.25" style="2" customWidth="1"/>
    <col min="9231" max="9231" width="4.75" style="2" customWidth="1"/>
    <col min="9232" max="9232" width="0.125" style="2" customWidth="1"/>
    <col min="9233" max="9233" width="4.625" style="2" customWidth="1"/>
    <col min="9234" max="9235" width="0.125" style="2" customWidth="1"/>
    <col min="9236" max="9236" width="3.375" style="2" customWidth="1"/>
    <col min="9237" max="9237" width="0.125" style="2" customWidth="1"/>
    <col min="9238" max="9238" width="1" style="2" customWidth="1"/>
    <col min="9239" max="9239" width="0.125" style="2" customWidth="1"/>
    <col min="9240" max="9241" width="4.75" style="2" customWidth="1"/>
    <col min="9242" max="9243" width="0.125" style="2" customWidth="1"/>
    <col min="9244" max="9244" width="1.125" style="2" customWidth="1"/>
    <col min="9245" max="9245" width="3.375" style="2" customWidth="1"/>
    <col min="9246" max="9246" width="1.25" style="2" customWidth="1"/>
    <col min="9247" max="9247" width="1.125" style="2" customWidth="1"/>
    <col min="9248" max="9248" width="0.125" style="2" customWidth="1"/>
    <col min="9249" max="9249" width="2.375" style="2" customWidth="1"/>
    <col min="9250" max="9250" width="4.75" style="2" customWidth="1"/>
    <col min="9251" max="9251" width="2.375" style="2" customWidth="1"/>
    <col min="9252" max="9252" width="5.125" style="2" customWidth="1"/>
    <col min="9253" max="9253" width="2.375" style="2" customWidth="1"/>
    <col min="9254" max="9254" width="0.125" style="2" customWidth="1"/>
    <col min="9255" max="9255" width="1.125" style="2" customWidth="1"/>
    <col min="9256" max="9256" width="0.125" style="2" customWidth="1"/>
    <col min="9257" max="9257" width="1" style="2" customWidth="1"/>
    <col min="9258" max="9258" width="3.75" style="2" customWidth="1"/>
    <col min="9259" max="9259" width="4.25" style="2" customWidth="1"/>
    <col min="9260" max="9260" width="5.375" style="2" customWidth="1"/>
    <col min="9261" max="9261" width="0" style="2" hidden="1" customWidth="1"/>
    <col min="9262" max="9262" width="2.625" style="2" customWidth="1"/>
    <col min="9263" max="9263" width="3.875" style="2" customWidth="1"/>
    <col min="9264" max="9264" width="3" style="2" customWidth="1"/>
    <col min="9265" max="9265" width="3.625" style="2" customWidth="1"/>
    <col min="9266" max="9269" width="0.125" style="2" customWidth="1"/>
    <col min="9270" max="9472" width="9" style="2"/>
    <col min="9473" max="9474" width="4.875" style="2" customWidth="1"/>
    <col min="9475" max="9475" width="3.375" style="2" customWidth="1"/>
    <col min="9476" max="9476" width="0.25" style="2" customWidth="1"/>
    <col min="9477" max="9477" width="4.75" style="2" customWidth="1"/>
    <col min="9478" max="9478" width="9.375" style="2" customWidth="1"/>
    <col min="9479" max="9479" width="2.125" style="2" customWidth="1"/>
    <col min="9480" max="9480" width="0.25" style="2" customWidth="1"/>
    <col min="9481" max="9481" width="4.75" style="2" customWidth="1"/>
    <col min="9482" max="9482" width="3.375" style="2" customWidth="1"/>
    <col min="9483" max="9483" width="2.375" style="2" customWidth="1"/>
    <col min="9484" max="9484" width="0.25" style="2" customWidth="1"/>
    <col min="9485" max="9485" width="5.875" style="2" customWidth="1"/>
    <col min="9486" max="9486" width="2.25" style="2" customWidth="1"/>
    <col min="9487" max="9487" width="4.75" style="2" customWidth="1"/>
    <col min="9488" max="9488" width="0.125" style="2" customWidth="1"/>
    <col min="9489" max="9489" width="4.625" style="2" customWidth="1"/>
    <col min="9490" max="9491" width="0.125" style="2" customWidth="1"/>
    <col min="9492" max="9492" width="3.375" style="2" customWidth="1"/>
    <col min="9493" max="9493" width="0.125" style="2" customWidth="1"/>
    <col min="9494" max="9494" width="1" style="2" customWidth="1"/>
    <col min="9495" max="9495" width="0.125" style="2" customWidth="1"/>
    <col min="9496" max="9497" width="4.75" style="2" customWidth="1"/>
    <col min="9498" max="9499" width="0.125" style="2" customWidth="1"/>
    <col min="9500" max="9500" width="1.125" style="2" customWidth="1"/>
    <col min="9501" max="9501" width="3.375" style="2" customWidth="1"/>
    <col min="9502" max="9502" width="1.25" style="2" customWidth="1"/>
    <col min="9503" max="9503" width="1.125" style="2" customWidth="1"/>
    <col min="9504" max="9504" width="0.125" style="2" customWidth="1"/>
    <col min="9505" max="9505" width="2.375" style="2" customWidth="1"/>
    <col min="9506" max="9506" width="4.75" style="2" customWidth="1"/>
    <col min="9507" max="9507" width="2.375" style="2" customWidth="1"/>
    <col min="9508" max="9508" width="5.125" style="2" customWidth="1"/>
    <col min="9509" max="9509" width="2.375" style="2" customWidth="1"/>
    <col min="9510" max="9510" width="0.125" style="2" customWidth="1"/>
    <col min="9511" max="9511" width="1.125" style="2" customWidth="1"/>
    <col min="9512" max="9512" width="0.125" style="2" customWidth="1"/>
    <col min="9513" max="9513" width="1" style="2" customWidth="1"/>
    <col min="9514" max="9514" width="3.75" style="2" customWidth="1"/>
    <col min="9515" max="9515" width="4.25" style="2" customWidth="1"/>
    <col min="9516" max="9516" width="5.375" style="2" customWidth="1"/>
    <col min="9517" max="9517" width="0" style="2" hidden="1" customWidth="1"/>
    <col min="9518" max="9518" width="2.625" style="2" customWidth="1"/>
    <col min="9519" max="9519" width="3.875" style="2" customWidth="1"/>
    <col min="9520" max="9520" width="3" style="2" customWidth="1"/>
    <col min="9521" max="9521" width="3.625" style="2" customWidth="1"/>
    <col min="9522" max="9525" width="0.125" style="2" customWidth="1"/>
    <col min="9526" max="9728" width="9" style="2"/>
    <col min="9729" max="9730" width="4.875" style="2" customWidth="1"/>
    <col min="9731" max="9731" width="3.375" style="2" customWidth="1"/>
    <col min="9732" max="9732" width="0.25" style="2" customWidth="1"/>
    <col min="9733" max="9733" width="4.75" style="2" customWidth="1"/>
    <col min="9734" max="9734" width="9.375" style="2" customWidth="1"/>
    <col min="9735" max="9735" width="2.125" style="2" customWidth="1"/>
    <col min="9736" max="9736" width="0.25" style="2" customWidth="1"/>
    <col min="9737" max="9737" width="4.75" style="2" customWidth="1"/>
    <col min="9738" max="9738" width="3.375" style="2" customWidth="1"/>
    <col min="9739" max="9739" width="2.375" style="2" customWidth="1"/>
    <col min="9740" max="9740" width="0.25" style="2" customWidth="1"/>
    <col min="9741" max="9741" width="5.875" style="2" customWidth="1"/>
    <col min="9742" max="9742" width="2.25" style="2" customWidth="1"/>
    <col min="9743" max="9743" width="4.75" style="2" customWidth="1"/>
    <col min="9744" max="9744" width="0.125" style="2" customWidth="1"/>
    <col min="9745" max="9745" width="4.625" style="2" customWidth="1"/>
    <col min="9746" max="9747" width="0.125" style="2" customWidth="1"/>
    <col min="9748" max="9748" width="3.375" style="2" customWidth="1"/>
    <col min="9749" max="9749" width="0.125" style="2" customWidth="1"/>
    <col min="9750" max="9750" width="1" style="2" customWidth="1"/>
    <col min="9751" max="9751" width="0.125" style="2" customWidth="1"/>
    <col min="9752" max="9753" width="4.75" style="2" customWidth="1"/>
    <col min="9754" max="9755" width="0.125" style="2" customWidth="1"/>
    <col min="9756" max="9756" width="1.125" style="2" customWidth="1"/>
    <col min="9757" max="9757" width="3.375" style="2" customWidth="1"/>
    <col min="9758" max="9758" width="1.25" style="2" customWidth="1"/>
    <col min="9759" max="9759" width="1.125" style="2" customWidth="1"/>
    <col min="9760" max="9760" width="0.125" style="2" customWidth="1"/>
    <col min="9761" max="9761" width="2.375" style="2" customWidth="1"/>
    <col min="9762" max="9762" width="4.75" style="2" customWidth="1"/>
    <col min="9763" max="9763" width="2.375" style="2" customWidth="1"/>
    <col min="9764" max="9764" width="5.125" style="2" customWidth="1"/>
    <col min="9765" max="9765" width="2.375" style="2" customWidth="1"/>
    <col min="9766" max="9766" width="0.125" style="2" customWidth="1"/>
    <col min="9767" max="9767" width="1.125" style="2" customWidth="1"/>
    <col min="9768" max="9768" width="0.125" style="2" customWidth="1"/>
    <col min="9769" max="9769" width="1" style="2" customWidth="1"/>
    <col min="9770" max="9770" width="3.75" style="2" customWidth="1"/>
    <col min="9771" max="9771" width="4.25" style="2" customWidth="1"/>
    <col min="9772" max="9772" width="5.375" style="2" customWidth="1"/>
    <col min="9773" max="9773" width="0" style="2" hidden="1" customWidth="1"/>
    <col min="9774" max="9774" width="2.625" style="2" customWidth="1"/>
    <col min="9775" max="9775" width="3.875" style="2" customWidth="1"/>
    <col min="9776" max="9776" width="3" style="2" customWidth="1"/>
    <col min="9777" max="9777" width="3.625" style="2" customWidth="1"/>
    <col min="9778" max="9781" width="0.125" style="2" customWidth="1"/>
    <col min="9782" max="9984" width="9" style="2"/>
    <col min="9985" max="9986" width="4.875" style="2" customWidth="1"/>
    <col min="9987" max="9987" width="3.375" style="2" customWidth="1"/>
    <col min="9988" max="9988" width="0.25" style="2" customWidth="1"/>
    <col min="9989" max="9989" width="4.75" style="2" customWidth="1"/>
    <col min="9990" max="9990" width="9.375" style="2" customWidth="1"/>
    <col min="9991" max="9991" width="2.125" style="2" customWidth="1"/>
    <col min="9992" max="9992" width="0.25" style="2" customWidth="1"/>
    <col min="9993" max="9993" width="4.75" style="2" customWidth="1"/>
    <col min="9994" max="9994" width="3.375" style="2" customWidth="1"/>
    <col min="9995" max="9995" width="2.375" style="2" customWidth="1"/>
    <col min="9996" max="9996" width="0.25" style="2" customWidth="1"/>
    <col min="9997" max="9997" width="5.875" style="2" customWidth="1"/>
    <col min="9998" max="9998" width="2.25" style="2" customWidth="1"/>
    <col min="9999" max="9999" width="4.75" style="2" customWidth="1"/>
    <col min="10000" max="10000" width="0.125" style="2" customWidth="1"/>
    <col min="10001" max="10001" width="4.625" style="2" customWidth="1"/>
    <col min="10002" max="10003" width="0.125" style="2" customWidth="1"/>
    <col min="10004" max="10004" width="3.375" style="2" customWidth="1"/>
    <col min="10005" max="10005" width="0.125" style="2" customWidth="1"/>
    <col min="10006" max="10006" width="1" style="2" customWidth="1"/>
    <col min="10007" max="10007" width="0.125" style="2" customWidth="1"/>
    <col min="10008" max="10009" width="4.75" style="2" customWidth="1"/>
    <col min="10010" max="10011" width="0.125" style="2" customWidth="1"/>
    <col min="10012" max="10012" width="1.125" style="2" customWidth="1"/>
    <col min="10013" max="10013" width="3.375" style="2" customWidth="1"/>
    <col min="10014" max="10014" width="1.25" style="2" customWidth="1"/>
    <col min="10015" max="10015" width="1.125" style="2" customWidth="1"/>
    <col min="10016" max="10016" width="0.125" style="2" customWidth="1"/>
    <col min="10017" max="10017" width="2.375" style="2" customWidth="1"/>
    <col min="10018" max="10018" width="4.75" style="2" customWidth="1"/>
    <col min="10019" max="10019" width="2.375" style="2" customWidth="1"/>
    <col min="10020" max="10020" width="5.125" style="2" customWidth="1"/>
    <col min="10021" max="10021" width="2.375" style="2" customWidth="1"/>
    <col min="10022" max="10022" width="0.125" style="2" customWidth="1"/>
    <col min="10023" max="10023" width="1.125" style="2" customWidth="1"/>
    <col min="10024" max="10024" width="0.125" style="2" customWidth="1"/>
    <col min="10025" max="10025" width="1" style="2" customWidth="1"/>
    <col min="10026" max="10026" width="3.75" style="2" customWidth="1"/>
    <col min="10027" max="10027" width="4.25" style="2" customWidth="1"/>
    <col min="10028" max="10028" width="5.375" style="2" customWidth="1"/>
    <col min="10029" max="10029" width="0" style="2" hidden="1" customWidth="1"/>
    <col min="10030" max="10030" width="2.625" style="2" customWidth="1"/>
    <col min="10031" max="10031" width="3.875" style="2" customWidth="1"/>
    <col min="10032" max="10032" width="3" style="2" customWidth="1"/>
    <col min="10033" max="10033" width="3.625" style="2" customWidth="1"/>
    <col min="10034" max="10037" width="0.125" style="2" customWidth="1"/>
    <col min="10038" max="10240" width="9" style="2"/>
    <col min="10241" max="10242" width="4.875" style="2" customWidth="1"/>
    <col min="10243" max="10243" width="3.375" style="2" customWidth="1"/>
    <col min="10244" max="10244" width="0.25" style="2" customWidth="1"/>
    <col min="10245" max="10245" width="4.75" style="2" customWidth="1"/>
    <col min="10246" max="10246" width="9.375" style="2" customWidth="1"/>
    <col min="10247" max="10247" width="2.125" style="2" customWidth="1"/>
    <col min="10248" max="10248" width="0.25" style="2" customWidth="1"/>
    <col min="10249" max="10249" width="4.75" style="2" customWidth="1"/>
    <col min="10250" max="10250" width="3.375" style="2" customWidth="1"/>
    <col min="10251" max="10251" width="2.375" style="2" customWidth="1"/>
    <col min="10252" max="10252" width="0.25" style="2" customWidth="1"/>
    <col min="10253" max="10253" width="5.875" style="2" customWidth="1"/>
    <col min="10254" max="10254" width="2.25" style="2" customWidth="1"/>
    <col min="10255" max="10255" width="4.75" style="2" customWidth="1"/>
    <col min="10256" max="10256" width="0.125" style="2" customWidth="1"/>
    <col min="10257" max="10257" width="4.625" style="2" customWidth="1"/>
    <col min="10258" max="10259" width="0.125" style="2" customWidth="1"/>
    <col min="10260" max="10260" width="3.375" style="2" customWidth="1"/>
    <col min="10261" max="10261" width="0.125" style="2" customWidth="1"/>
    <col min="10262" max="10262" width="1" style="2" customWidth="1"/>
    <col min="10263" max="10263" width="0.125" style="2" customWidth="1"/>
    <col min="10264" max="10265" width="4.75" style="2" customWidth="1"/>
    <col min="10266" max="10267" width="0.125" style="2" customWidth="1"/>
    <col min="10268" max="10268" width="1.125" style="2" customWidth="1"/>
    <col min="10269" max="10269" width="3.375" style="2" customWidth="1"/>
    <col min="10270" max="10270" width="1.25" style="2" customWidth="1"/>
    <col min="10271" max="10271" width="1.125" style="2" customWidth="1"/>
    <col min="10272" max="10272" width="0.125" style="2" customWidth="1"/>
    <col min="10273" max="10273" width="2.375" style="2" customWidth="1"/>
    <col min="10274" max="10274" width="4.75" style="2" customWidth="1"/>
    <col min="10275" max="10275" width="2.375" style="2" customWidth="1"/>
    <col min="10276" max="10276" width="5.125" style="2" customWidth="1"/>
    <col min="10277" max="10277" width="2.375" style="2" customWidth="1"/>
    <col min="10278" max="10278" width="0.125" style="2" customWidth="1"/>
    <col min="10279" max="10279" width="1.125" style="2" customWidth="1"/>
    <col min="10280" max="10280" width="0.125" style="2" customWidth="1"/>
    <col min="10281" max="10281" width="1" style="2" customWidth="1"/>
    <col min="10282" max="10282" width="3.75" style="2" customWidth="1"/>
    <col min="10283" max="10283" width="4.25" style="2" customWidth="1"/>
    <col min="10284" max="10284" width="5.375" style="2" customWidth="1"/>
    <col min="10285" max="10285" width="0" style="2" hidden="1" customWidth="1"/>
    <col min="10286" max="10286" width="2.625" style="2" customWidth="1"/>
    <col min="10287" max="10287" width="3.875" style="2" customWidth="1"/>
    <col min="10288" max="10288" width="3" style="2" customWidth="1"/>
    <col min="10289" max="10289" width="3.625" style="2" customWidth="1"/>
    <col min="10290" max="10293" width="0.125" style="2" customWidth="1"/>
    <col min="10294" max="10496" width="9" style="2"/>
    <col min="10497" max="10498" width="4.875" style="2" customWidth="1"/>
    <col min="10499" max="10499" width="3.375" style="2" customWidth="1"/>
    <col min="10500" max="10500" width="0.25" style="2" customWidth="1"/>
    <col min="10501" max="10501" width="4.75" style="2" customWidth="1"/>
    <col min="10502" max="10502" width="9.375" style="2" customWidth="1"/>
    <col min="10503" max="10503" width="2.125" style="2" customWidth="1"/>
    <col min="10504" max="10504" width="0.25" style="2" customWidth="1"/>
    <col min="10505" max="10505" width="4.75" style="2" customWidth="1"/>
    <col min="10506" max="10506" width="3.375" style="2" customWidth="1"/>
    <col min="10507" max="10507" width="2.375" style="2" customWidth="1"/>
    <col min="10508" max="10508" width="0.25" style="2" customWidth="1"/>
    <col min="10509" max="10509" width="5.875" style="2" customWidth="1"/>
    <col min="10510" max="10510" width="2.25" style="2" customWidth="1"/>
    <col min="10511" max="10511" width="4.75" style="2" customWidth="1"/>
    <col min="10512" max="10512" width="0.125" style="2" customWidth="1"/>
    <col min="10513" max="10513" width="4.625" style="2" customWidth="1"/>
    <col min="10514" max="10515" width="0.125" style="2" customWidth="1"/>
    <col min="10516" max="10516" width="3.375" style="2" customWidth="1"/>
    <col min="10517" max="10517" width="0.125" style="2" customWidth="1"/>
    <col min="10518" max="10518" width="1" style="2" customWidth="1"/>
    <col min="10519" max="10519" width="0.125" style="2" customWidth="1"/>
    <col min="10520" max="10521" width="4.75" style="2" customWidth="1"/>
    <col min="10522" max="10523" width="0.125" style="2" customWidth="1"/>
    <col min="10524" max="10524" width="1.125" style="2" customWidth="1"/>
    <col min="10525" max="10525" width="3.375" style="2" customWidth="1"/>
    <col min="10526" max="10526" width="1.25" style="2" customWidth="1"/>
    <col min="10527" max="10527" width="1.125" style="2" customWidth="1"/>
    <col min="10528" max="10528" width="0.125" style="2" customWidth="1"/>
    <col min="10529" max="10529" width="2.375" style="2" customWidth="1"/>
    <col min="10530" max="10530" width="4.75" style="2" customWidth="1"/>
    <col min="10531" max="10531" width="2.375" style="2" customWidth="1"/>
    <col min="10532" max="10532" width="5.125" style="2" customWidth="1"/>
    <col min="10533" max="10533" width="2.375" style="2" customWidth="1"/>
    <col min="10534" max="10534" width="0.125" style="2" customWidth="1"/>
    <col min="10535" max="10535" width="1.125" style="2" customWidth="1"/>
    <col min="10536" max="10536" width="0.125" style="2" customWidth="1"/>
    <col min="10537" max="10537" width="1" style="2" customWidth="1"/>
    <col min="10538" max="10538" width="3.75" style="2" customWidth="1"/>
    <col min="10539" max="10539" width="4.25" style="2" customWidth="1"/>
    <col min="10540" max="10540" width="5.375" style="2" customWidth="1"/>
    <col min="10541" max="10541" width="0" style="2" hidden="1" customWidth="1"/>
    <col min="10542" max="10542" width="2.625" style="2" customWidth="1"/>
    <col min="10543" max="10543" width="3.875" style="2" customWidth="1"/>
    <col min="10544" max="10544" width="3" style="2" customWidth="1"/>
    <col min="10545" max="10545" width="3.625" style="2" customWidth="1"/>
    <col min="10546" max="10549" width="0.125" style="2" customWidth="1"/>
    <col min="10550" max="10752" width="9" style="2"/>
    <col min="10753" max="10754" width="4.875" style="2" customWidth="1"/>
    <col min="10755" max="10755" width="3.375" style="2" customWidth="1"/>
    <col min="10756" max="10756" width="0.25" style="2" customWidth="1"/>
    <col min="10757" max="10757" width="4.75" style="2" customWidth="1"/>
    <col min="10758" max="10758" width="9.375" style="2" customWidth="1"/>
    <col min="10759" max="10759" width="2.125" style="2" customWidth="1"/>
    <col min="10760" max="10760" width="0.25" style="2" customWidth="1"/>
    <col min="10761" max="10761" width="4.75" style="2" customWidth="1"/>
    <col min="10762" max="10762" width="3.375" style="2" customWidth="1"/>
    <col min="10763" max="10763" width="2.375" style="2" customWidth="1"/>
    <col min="10764" max="10764" width="0.25" style="2" customWidth="1"/>
    <col min="10765" max="10765" width="5.875" style="2" customWidth="1"/>
    <col min="10766" max="10766" width="2.25" style="2" customWidth="1"/>
    <col min="10767" max="10767" width="4.75" style="2" customWidth="1"/>
    <col min="10768" max="10768" width="0.125" style="2" customWidth="1"/>
    <col min="10769" max="10769" width="4.625" style="2" customWidth="1"/>
    <col min="10770" max="10771" width="0.125" style="2" customWidth="1"/>
    <col min="10772" max="10772" width="3.375" style="2" customWidth="1"/>
    <col min="10773" max="10773" width="0.125" style="2" customWidth="1"/>
    <col min="10774" max="10774" width="1" style="2" customWidth="1"/>
    <col min="10775" max="10775" width="0.125" style="2" customWidth="1"/>
    <col min="10776" max="10777" width="4.75" style="2" customWidth="1"/>
    <col min="10778" max="10779" width="0.125" style="2" customWidth="1"/>
    <col min="10780" max="10780" width="1.125" style="2" customWidth="1"/>
    <col min="10781" max="10781" width="3.375" style="2" customWidth="1"/>
    <col min="10782" max="10782" width="1.25" style="2" customWidth="1"/>
    <col min="10783" max="10783" width="1.125" style="2" customWidth="1"/>
    <col min="10784" max="10784" width="0.125" style="2" customWidth="1"/>
    <col min="10785" max="10785" width="2.375" style="2" customWidth="1"/>
    <col min="10786" max="10786" width="4.75" style="2" customWidth="1"/>
    <col min="10787" max="10787" width="2.375" style="2" customWidth="1"/>
    <col min="10788" max="10788" width="5.125" style="2" customWidth="1"/>
    <col min="10789" max="10789" width="2.375" style="2" customWidth="1"/>
    <col min="10790" max="10790" width="0.125" style="2" customWidth="1"/>
    <col min="10791" max="10791" width="1.125" style="2" customWidth="1"/>
    <col min="10792" max="10792" width="0.125" style="2" customWidth="1"/>
    <col min="10793" max="10793" width="1" style="2" customWidth="1"/>
    <col min="10794" max="10794" width="3.75" style="2" customWidth="1"/>
    <col min="10795" max="10795" width="4.25" style="2" customWidth="1"/>
    <col min="10796" max="10796" width="5.375" style="2" customWidth="1"/>
    <col min="10797" max="10797" width="0" style="2" hidden="1" customWidth="1"/>
    <col min="10798" max="10798" width="2.625" style="2" customWidth="1"/>
    <col min="10799" max="10799" width="3.875" style="2" customWidth="1"/>
    <col min="10800" max="10800" width="3" style="2" customWidth="1"/>
    <col min="10801" max="10801" width="3.625" style="2" customWidth="1"/>
    <col min="10802" max="10805" width="0.125" style="2" customWidth="1"/>
    <col min="10806" max="11008" width="9" style="2"/>
    <col min="11009" max="11010" width="4.875" style="2" customWidth="1"/>
    <col min="11011" max="11011" width="3.375" style="2" customWidth="1"/>
    <col min="11012" max="11012" width="0.25" style="2" customWidth="1"/>
    <col min="11013" max="11013" width="4.75" style="2" customWidth="1"/>
    <col min="11014" max="11014" width="9.375" style="2" customWidth="1"/>
    <col min="11015" max="11015" width="2.125" style="2" customWidth="1"/>
    <col min="11016" max="11016" width="0.25" style="2" customWidth="1"/>
    <col min="11017" max="11017" width="4.75" style="2" customWidth="1"/>
    <col min="11018" max="11018" width="3.375" style="2" customWidth="1"/>
    <col min="11019" max="11019" width="2.375" style="2" customWidth="1"/>
    <col min="11020" max="11020" width="0.25" style="2" customWidth="1"/>
    <col min="11021" max="11021" width="5.875" style="2" customWidth="1"/>
    <col min="11022" max="11022" width="2.25" style="2" customWidth="1"/>
    <col min="11023" max="11023" width="4.75" style="2" customWidth="1"/>
    <col min="11024" max="11024" width="0.125" style="2" customWidth="1"/>
    <col min="11025" max="11025" width="4.625" style="2" customWidth="1"/>
    <col min="11026" max="11027" width="0.125" style="2" customWidth="1"/>
    <col min="11028" max="11028" width="3.375" style="2" customWidth="1"/>
    <col min="11029" max="11029" width="0.125" style="2" customWidth="1"/>
    <col min="11030" max="11030" width="1" style="2" customWidth="1"/>
    <col min="11031" max="11031" width="0.125" style="2" customWidth="1"/>
    <col min="11032" max="11033" width="4.75" style="2" customWidth="1"/>
    <col min="11034" max="11035" width="0.125" style="2" customWidth="1"/>
    <col min="11036" max="11036" width="1.125" style="2" customWidth="1"/>
    <col min="11037" max="11037" width="3.375" style="2" customWidth="1"/>
    <col min="11038" max="11038" width="1.25" style="2" customWidth="1"/>
    <col min="11039" max="11039" width="1.125" style="2" customWidth="1"/>
    <col min="11040" max="11040" width="0.125" style="2" customWidth="1"/>
    <col min="11041" max="11041" width="2.375" style="2" customWidth="1"/>
    <col min="11042" max="11042" width="4.75" style="2" customWidth="1"/>
    <col min="11043" max="11043" width="2.375" style="2" customWidth="1"/>
    <col min="11044" max="11044" width="5.125" style="2" customWidth="1"/>
    <col min="11045" max="11045" width="2.375" style="2" customWidth="1"/>
    <col min="11046" max="11046" width="0.125" style="2" customWidth="1"/>
    <col min="11047" max="11047" width="1.125" style="2" customWidth="1"/>
    <col min="11048" max="11048" width="0.125" style="2" customWidth="1"/>
    <col min="11049" max="11049" width="1" style="2" customWidth="1"/>
    <col min="11050" max="11050" width="3.75" style="2" customWidth="1"/>
    <col min="11051" max="11051" width="4.25" style="2" customWidth="1"/>
    <col min="11052" max="11052" width="5.375" style="2" customWidth="1"/>
    <col min="11053" max="11053" width="0" style="2" hidden="1" customWidth="1"/>
    <col min="11054" max="11054" width="2.625" style="2" customWidth="1"/>
    <col min="11055" max="11055" width="3.875" style="2" customWidth="1"/>
    <col min="11056" max="11056" width="3" style="2" customWidth="1"/>
    <col min="11057" max="11057" width="3.625" style="2" customWidth="1"/>
    <col min="11058" max="11061" width="0.125" style="2" customWidth="1"/>
    <col min="11062" max="11264" width="9" style="2"/>
    <col min="11265" max="11266" width="4.875" style="2" customWidth="1"/>
    <col min="11267" max="11267" width="3.375" style="2" customWidth="1"/>
    <col min="11268" max="11268" width="0.25" style="2" customWidth="1"/>
    <col min="11269" max="11269" width="4.75" style="2" customWidth="1"/>
    <col min="11270" max="11270" width="9.375" style="2" customWidth="1"/>
    <col min="11271" max="11271" width="2.125" style="2" customWidth="1"/>
    <col min="11272" max="11272" width="0.25" style="2" customWidth="1"/>
    <col min="11273" max="11273" width="4.75" style="2" customWidth="1"/>
    <col min="11274" max="11274" width="3.375" style="2" customWidth="1"/>
    <col min="11275" max="11275" width="2.375" style="2" customWidth="1"/>
    <col min="11276" max="11276" width="0.25" style="2" customWidth="1"/>
    <col min="11277" max="11277" width="5.875" style="2" customWidth="1"/>
    <col min="11278" max="11278" width="2.25" style="2" customWidth="1"/>
    <col min="11279" max="11279" width="4.75" style="2" customWidth="1"/>
    <col min="11280" max="11280" width="0.125" style="2" customWidth="1"/>
    <col min="11281" max="11281" width="4.625" style="2" customWidth="1"/>
    <col min="11282" max="11283" width="0.125" style="2" customWidth="1"/>
    <col min="11284" max="11284" width="3.375" style="2" customWidth="1"/>
    <col min="11285" max="11285" width="0.125" style="2" customWidth="1"/>
    <col min="11286" max="11286" width="1" style="2" customWidth="1"/>
    <col min="11287" max="11287" width="0.125" style="2" customWidth="1"/>
    <col min="11288" max="11289" width="4.75" style="2" customWidth="1"/>
    <col min="11290" max="11291" width="0.125" style="2" customWidth="1"/>
    <col min="11292" max="11292" width="1.125" style="2" customWidth="1"/>
    <col min="11293" max="11293" width="3.375" style="2" customWidth="1"/>
    <col min="11294" max="11294" width="1.25" style="2" customWidth="1"/>
    <col min="11295" max="11295" width="1.125" style="2" customWidth="1"/>
    <col min="11296" max="11296" width="0.125" style="2" customWidth="1"/>
    <col min="11297" max="11297" width="2.375" style="2" customWidth="1"/>
    <col min="11298" max="11298" width="4.75" style="2" customWidth="1"/>
    <col min="11299" max="11299" width="2.375" style="2" customWidth="1"/>
    <col min="11300" max="11300" width="5.125" style="2" customWidth="1"/>
    <col min="11301" max="11301" width="2.375" style="2" customWidth="1"/>
    <col min="11302" max="11302" width="0.125" style="2" customWidth="1"/>
    <col min="11303" max="11303" width="1.125" style="2" customWidth="1"/>
    <col min="11304" max="11304" width="0.125" style="2" customWidth="1"/>
    <col min="11305" max="11305" width="1" style="2" customWidth="1"/>
    <col min="11306" max="11306" width="3.75" style="2" customWidth="1"/>
    <col min="11307" max="11307" width="4.25" style="2" customWidth="1"/>
    <col min="11308" max="11308" width="5.375" style="2" customWidth="1"/>
    <col min="11309" max="11309" width="0" style="2" hidden="1" customWidth="1"/>
    <col min="11310" max="11310" width="2.625" style="2" customWidth="1"/>
    <col min="11311" max="11311" width="3.875" style="2" customWidth="1"/>
    <col min="11312" max="11312" width="3" style="2" customWidth="1"/>
    <col min="11313" max="11313" width="3.625" style="2" customWidth="1"/>
    <col min="11314" max="11317" width="0.125" style="2" customWidth="1"/>
    <col min="11318" max="11520" width="9" style="2"/>
    <col min="11521" max="11522" width="4.875" style="2" customWidth="1"/>
    <col min="11523" max="11523" width="3.375" style="2" customWidth="1"/>
    <col min="11524" max="11524" width="0.25" style="2" customWidth="1"/>
    <col min="11525" max="11525" width="4.75" style="2" customWidth="1"/>
    <col min="11526" max="11526" width="9.375" style="2" customWidth="1"/>
    <col min="11527" max="11527" width="2.125" style="2" customWidth="1"/>
    <col min="11528" max="11528" width="0.25" style="2" customWidth="1"/>
    <col min="11529" max="11529" width="4.75" style="2" customWidth="1"/>
    <col min="11530" max="11530" width="3.375" style="2" customWidth="1"/>
    <col min="11531" max="11531" width="2.375" style="2" customWidth="1"/>
    <col min="11532" max="11532" width="0.25" style="2" customWidth="1"/>
    <col min="11533" max="11533" width="5.875" style="2" customWidth="1"/>
    <col min="11534" max="11534" width="2.25" style="2" customWidth="1"/>
    <col min="11535" max="11535" width="4.75" style="2" customWidth="1"/>
    <col min="11536" max="11536" width="0.125" style="2" customWidth="1"/>
    <col min="11537" max="11537" width="4.625" style="2" customWidth="1"/>
    <col min="11538" max="11539" width="0.125" style="2" customWidth="1"/>
    <col min="11540" max="11540" width="3.375" style="2" customWidth="1"/>
    <col min="11541" max="11541" width="0.125" style="2" customWidth="1"/>
    <col min="11542" max="11542" width="1" style="2" customWidth="1"/>
    <col min="11543" max="11543" width="0.125" style="2" customWidth="1"/>
    <col min="11544" max="11545" width="4.75" style="2" customWidth="1"/>
    <col min="11546" max="11547" width="0.125" style="2" customWidth="1"/>
    <col min="11548" max="11548" width="1.125" style="2" customWidth="1"/>
    <col min="11549" max="11549" width="3.375" style="2" customWidth="1"/>
    <col min="11550" max="11550" width="1.25" style="2" customWidth="1"/>
    <col min="11551" max="11551" width="1.125" style="2" customWidth="1"/>
    <col min="11552" max="11552" width="0.125" style="2" customWidth="1"/>
    <col min="11553" max="11553" width="2.375" style="2" customWidth="1"/>
    <col min="11554" max="11554" width="4.75" style="2" customWidth="1"/>
    <col min="11555" max="11555" width="2.375" style="2" customWidth="1"/>
    <col min="11556" max="11556" width="5.125" style="2" customWidth="1"/>
    <col min="11557" max="11557" width="2.375" style="2" customWidth="1"/>
    <col min="11558" max="11558" width="0.125" style="2" customWidth="1"/>
    <col min="11559" max="11559" width="1.125" style="2" customWidth="1"/>
    <col min="11560" max="11560" width="0.125" style="2" customWidth="1"/>
    <col min="11561" max="11561" width="1" style="2" customWidth="1"/>
    <col min="11562" max="11562" width="3.75" style="2" customWidth="1"/>
    <col min="11563" max="11563" width="4.25" style="2" customWidth="1"/>
    <col min="11564" max="11564" width="5.375" style="2" customWidth="1"/>
    <col min="11565" max="11565" width="0" style="2" hidden="1" customWidth="1"/>
    <col min="11566" max="11566" width="2.625" style="2" customWidth="1"/>
    <col min="11567" max="11567" width="3.875" style="2" customWidth="1"/>
    <col min="11568" max="11568" width="3" style="2" customWidth="1"/>
    <col min="11569" max="11569" width="3.625" style="2" customWidth="1"/>
    <col min="11570" max="11573" width="0.125" style="2" customWidth="1"/>
    <col min="11574" max="11776" width="9" style="2"/>
    <col min="11777" max="11778" width="4.875" style="2" customWidth="1"/>
    <col min="11779" max="11779" width="3.375" style="2" customWidth="1"/>
    <col min="11780" max="11780" width="0.25" style="2" customWidth="1"/>
    <col min="11781" max="11781" width="4.75" style="2" customWidth="1"/>
    <col min="11782" max="11782" width="9.375" style="2" customWidth="1"/>
    <col min="11783" max="11783" width="2.125" style="2" customWidth="1"/>
    <col min="11784" max="11784" width="0.25" style="2" customWidth="1"/>
    <col min="11785" max="11785" width="4.75" style="2" customWidth="1"/>
    <col min="11786" max="11786" width="3.375" style="2" customWidth="1"/>
    <col min="11787" max="11787" width="2.375" style="2" customWidth="1"/>
    <col min="11788" max="11788" width="0.25" style="2" customWidth="1"/>
    <col min="11789" max="11789" width="5.875" style="2" customWidth="1"/>
    <col min="11790" max="11790" width="2.25" style="2" customWidth="1"/>
    <col min="11791" max="11791" width="4.75" style="2" customWidth="1"/>
    <col min="11792" max="11792" width="0.125" style="2" customWidth="1"/>
    <col min="11793" max="11793" width="4.625" style="2" customWidth="1"/>
    <col min="11794" max="11795" width="0.125" style="2" customWidth="1"/>
    <col min="11796" max="11796" width="3.375" style="2" customWidth="1"/>
    <col min="11797" max="11797" width="0.125" style="2" customWidth="1"/>
    <col min="11798" max="11798" width="1" style="2" customWidth="1"/>
    <col min="11799" max="11799" width="0.125" style="2" customWidth="1"/>
    <col min="11800" max="11801" width="4.75" style="2" customWidth="1"/>
    <col min="11802" max="11803" width="0.125" style="2" customWidth="1"/>
    <col min="11804" max="11804" width="1.125" style="2" customWidth="1"/>
    <col min="11805" max="11805" width="3.375" style="2" customWidth="1"/>
    <col min="11806" max="11806" width="1.25" style="2" customWidth="1"/>
    <col min="11807" max="11807" width="1.125" style="2" customWidth="1"/>
    <col min="11808" max="11808" width="0.125" style="2" customWidth="1"/>
    <col min="11809" max="11809" width="2.375" style="2" customWidth="1"/>
    <col min="11810" max="11810" width="4.75" style="2" customWidth="1"/>
    <col min="11811" max="11811" width="2.375" style="2" customWidth="1"/>
    <col min="11812" max="11812" width="5.125" style="2" customWidth="1"/>
    <col min="11813" max="11813" width="2.375" style="2" customWidth="1"/>
    <col min="11814" max="11814" width="0.125" style="2" customWidth="1"/>
    <col min="11815" max="11815" width="1.125" style="2" customWidth="1"/>
    <col min="11816" max="11816" width="0.125" style="2" customWidth="1"/>
    <col min="11817" max="11817" width="1" style="2" customWidth="1"/>
    <col min="11818" max="11818" width="3.75" style="2" customWidth="1"/>
    <col min="11819" max="11819" width="4.25" style="2" customWidth="1"/>
    <col min="11820" max="11820" width="5.375" style="2" customWidth="1"/>
    <col min="11821" max="11821" width="0" style="2" hidden="1" customWidth="1"/>
    <col min="11822" max="11822" width="2.625" style="2" customWidth="1"/>
    <col min="11823" max="11823" width="3.875" style="2" customWidth="1"/>
    <col min="11824" max="11824" width="3" style="2" customWidth="1"/>
    <col min="11825" max="11825" width="3.625" style="2" customWidth="1"/>
    <col min="11826" max="11829" width="0.125" style="2" customWidth="1"/>
    <col min="11830" max="12032" width="9" style="2"/>
    <col min="12033" max="12034" width="4.875" style="2" customWidth="1"/>
    <col min="12035" max="12035" width="3.375" style="2" customWidth="1"/>
    <col min="12036" max="12036" width="0.25" style="2" customWidth="1"/>
    <col min="12037" max="12037" width="4.75" style="2" customWidth="1"/>
    <col min="12038" max="12038" width="9.375" style="2" customWidth="1"/>
    <col min="12039" max="12039" width="2.125" style="2" customWidth="1"/>
    <col min="12040" max="12040" width="0.25" style="2" customWidth="1"/>
    <col min="12041" max="12041" width="4.75" style="2" customWidth="1"/>
    <col min="12042" max="12042" width="3.375" style="2" customWidth="1"/>
    <col min="12043" max="12043" width="2.375" style="2" customWidth="1"/>
    <col min="12044" max="12044" width="0.25" style="2" customWidth="1"/>
    <col min="12045" max="12045" width="5.875" style="2" customWidth="1"/>
    <col min="12046" max="12046" width="2.25" style="2" customWidth="1"/>
    <col min="12047" max="12047" width="4.75" style="2" customWidth="1"/>
    <col min="12048" max="12048" width="0.125" style="2" customWidth="1"/>
    <col min="12049" max="12049" width="4.625" style="2" customWidth="1"/>
    <col min="12050" max="12051" width="0.125" style="2" customWidth="1"/>
    <col min="12052" max="12052" width="3.375" style="2" customWidth="1"/>
    <col min="12053" max="12053" width="0.125" style="2" customWidth="1"/>
    <col min="12054" max="12054" width="1" style="2" customWidth="1"/>
    <col min="12055" max="12055" width="0.125" style="2" customWidth="1"/>
    <col min="12056" max="12057" width="4.75" style="2" customWidth="1"/>
    <col min="12058" max="12059" width="0.125" style="2" customWidth="1"/>
    <col min="12060" max="12060" width="1.125" style="2" customWidth="1"/>
    <col min="12061" max="12061" width="3.375" style="2" customWidth="1"/>
    <col min="12062" max="12062" width="1.25" style="2" customWidth="1"/>
    <col min="12063" max="12063" width="1.125" style="2" customWidth="1"/>
    <col min="12064" max="12064" width="0.125" style="2" customWidth="1"/>
    <col min="12065" max="12065" width="2.375" style="2" customWidth="1"/>
    <col min="12066" max="12066" width="4.75" style="2" customWidth="1"/>
    <col min="12067" max="12067" width="2.375" style="2" customWidth="1"/>
    <col min="12068" max="12068" width="5.125" style="2" customWidth="1"/>
    <col min="12069" max="12069" width="2.375" style="2" customWidth="1"/>
    <col min="12070" max="12070" width="0.125" style="2" customWidth="1"/>
    <col min="12071" max="12071" width="1.125" style="2" customWidth="1"/>
    <col min="12072" max="12072" width="0.125" style="2" customWidth="1"/>
    <col min="12073" max="12073" width="1" style="2" customWidth="1"/>
    <col min="12074" max="12074" width="3.75" style="2" customWidth="1"/>
    <col min="12075" max="12075" width="4.25" style="2" customWidth="1"/>
    <col min="12076" max="12076" width="5.375" style="2" customWidth="1"/>
    <col min="12077" max="12077" width="0" style="2" hidden="1" customWidth="1"/>
    <col min="12078" max="12078" width="2.625" style="2" customWidth="1"/>
    <col min="12079" max="12079" width="3.875" style="2" customWidth="1"/>
    <col min="12080" max="12080" width="3" style="2" customWidth="1"/>
    <col min="12081" max="12081" width="3.625" style="2" customWidth="1"/>
    <col min="12082" max="12085" width="0.125" style="2" customWidth="1"/>
    <col min="12086" max="12288" width="9" style="2"/>
    <col min="12289" max="12290" width="4.875" style="2" customWidth="1"/>
    <col min="12291" max="12291" width="3.375" style="2" customWidth="1"/>
    <col min="12292" max="12292" width="0.25" style="2" customWidth="1"/>
    <col min="12293" max="12293" width="4.75" style="2" customWidth="1"/>
    <col min="12294" max="12294" width="9.375" style="2" customWidth="1"/>
    <col min="12295" max="12295" width="2.125" style="2" customWidth="1"/>
    <col min="12296" max="12296" width="0.25" style="2" customWidth="1"/>
    <col min="12297" max="12297" width="4.75" style="2" customWidth="1"/>
    <col min="12298" max="12298" width="3.375" style="2" customWidth="1"/>
    <col min="12299" max="12299" width="2.375" style="2" customWidth="1"/>
    <col min="12300" max="12300" width="0.25" style="2" customWidth="1"/>
    <col min="12301" max="12301" width="5.875" style="2" customWidth="1"/>
    <col min="12302" max="12302" width="2.25" style="2" customWidth="1"/>
    <col min="12303" max="12303" width="4.75" style="2" customWidth="1"/>
    <col min="12304" max="12304" width="0.125" style="2" customWidth="1"/>
    <col min="12305" max="12305" width="4.625" style="2" customWidth="1"/>
    <col min="12306" max="12307" width="0.125" style="2" customWidth="1"/>
    <col min="12308" max="12308" width="3.375" style="2" customWidth="1"/>
    <col min="12309" max="12309" width="0.125" style="2" customWidth="1"/>
    <col min="12310" max="12310" width="1" style="2" customWidth="1"/>
    <col min="12311" max="12311" width="0.125" style="2" customWidth="1"/>
    <col min="12312" max="12313" width="4.75" style="2" customWidth="1"/>
    <col min="12314" max="12315" width="0.125" style="2" customWidth="1"/>
    <col min="12316" max="12316" width="1.125" style="2" customWidth="1"/>
    <col min="12317" max="12317" width="3.375" style="2" customWidth="1"/>
    <col min="12318" max="12318" width="1.25" style="2" customWidth="1"/>
    <col min="12319" max="12319" width="1.125" style="2" customWidth="1"/>
    <col min="12320" max="12320" width="0.125" style="2" customWidth="1"/>
    <col min="12321" max="12321" width="2.375" style="2" customWidth="1"/>
    <col min="12322" max="12322" width="4.75" style="2" customWidth="1"/>
    <col min="12323" max="12323" width="2.375" style="2" customWidth="1"/>
    <col min="12324" max="12324" width="5.125" style="2" customWidth="1"/>
    <col min="12325" max="12325" width="2.375" style="2" customWidth="1"/>
    <col min="12326" max="12326" width="0.125" style="2" customWidth="1"/>
    <col min="12327" max="12327" width="1.125" style="2" customWidth="1"/>
    <col min="12328" max="12328" width="0.125" style="2" customWidth="1"/>
    <col min="12329" max="12329" width="1" style="2" customWidth="1"/>
    <col min="12330" max="12330" width="3.75" style="2" customWidth="1"/>
    <col min="12331" max="12331" width="4.25" style="2" customWidth="1"/>
    <col min="12332" max="12332" width="5.375" style="2" customWidth="1"/>
    <col min="12333" max="12333" width="0" style="2" hidden="1" customWidth="1"/>
    <col min="12334" max="12334" width="2.625" style="2" customWidth="1"/>
    <col min="12335" max="12335" width="3.875" style="2" customWidth="1"/>
    <col min="12336" max="12336" width="3" style="2" customWidth="1"/>
    <col min="12337" max="12337" width="3.625" style="2" customWidth="1"/>
    <col min="12338" max="12341" width="0.125" style="2" customWidth="1"/>
    <col min="12342" max="12544" width="9" style="2"/>
    <col min="12545" max="12546" width="4.875" style="2" customWidth="1"/>
    <col min="12547" max="12547" width="3.375" style="2" customWidth="1"/>
    <col min="12548" max="12548" width="0.25" style="2" customWidth="1"/>
    <col min="12549" max="12549" width="4.75" style="2" customWidth="1"/>
    <col min="12550" max="12550" width="9.375" style="2" customWidth="1"/>
    <col min="12551" max="12551" width="2.125" style="2" customWidth="1"/>
    <col min="12552" max="12552" width="0.25" style="2" customWidth="1"/>
    <col min="12553" max="12553" width="4.75" style="2" customWidth="1"/>
    <col min="12554" max="12554" width="3.375" style="2" customWidth="1"/>
    <col min="12555" max="12555" width="2.375" style="2" customWidth="1"/>
    <col min="12556" max="12556" width="0.25" style="2" customWidth="1"/>
    <col min="12557" max="12557" width="5.875" style="2" customWidth="1"/>
    <col min="12558" max="12558" width="2.25" style="2" customWidth="1"/>
    <col min="12559" max="12559" width="4.75" style="2" customWidth="1"/>
    <col min="12560" max="12560" width="0.125" style="2" customWidth="1"/>
    <col min="12561" max="12561" width="4.625" style="2" customWidth="1"/>
    <col min="12562" max="12563" width="0.125" style="2" customWidth="1"/>
    <col min="12564" max="12564" width="3.375" style="2" customWidth="1"/>
    <col min="12565" max="12565" width="0.125" style="2" customWidth="1"/>
    <col min="12566" max="12566" width="1" style="2" customWidth="1"/>
    <col min="12567" max="12567" width="0.125" style="2" customWidth="1"/>
    <col min="12568" max="12569" width="4.75" style="2" customWidth="1"/>
    <col min="12570" max="12571" width="0.125" style="2" customWidth="1"/>
    <col min="12572" max="12572" width="1.125" style="2" customWidth="1"/>
    <col min="12573" max="12573" width="3.375" style="2" customWidth="1"/>
    <col min="12574" max="12574" width="1.25" style="2" customWidth="1"/>
    <col min="12575" max="12575" width="1.125" style="2" customWidth="1"/>
    <col min="12576" max="12576" width="0.125" style="2" customWidth="1"/>
    <col min="12577" max="12577" width="2.375" style="2" customWidth="1"/>
    <col min="12578" max="12578" width="4.75" style="2" customWidth="1"/>
    <col min="12579" max="12579" width="2.375" style="2" customWidth="1"/>
    <col min="12580" max="12580" width="5.125" style="2" customWidth="1"/>
    <col min="12581" max="12581" width="2.375" style="2" customWidth="1"/>
    <col min="12582" max="12582" width="0.125" style="2" customWidth="1"/>
    <col min="12583" max="12583" width="1.125" style="2" customWidth="1"/>
    <col min="12584" max="12584" width="0.125" style="2" customWidth="1"/>
    <col min="12585" max="12585" width="1" style="2" customWidth="1"/>
    <col min="12586" max="12586" width="3.75" style="2" customWidth="1"/>
    <col min="12587" max="12587" width="4.25" style="2" customWidth="1"/>
    <col min="12588" max="12588" width="5.375" style="2" customWidth="1"/>
    <col min="12589" max="12589" width="0" style="2" hidden="1" customWidth="1"/>
    <col min="12590" max="12590" width="2.625" style="2" customWidth="1"/>
    <col min="12591" max="12591" width="3.875" style="2" customWidth="1"/>
    <col min="12592" max="12592" width="3" style="2" customWidth="1"/>
    <col min="12593" max="12593" width="3.625" style="2" customWidth="1"/>
    <col min="12594" max="12597" width="0.125" style="2" customWidth="1"/>
    <col min="12598" max="12800" width="9" style="2"/>
    <col min="12801" max="12802" width="4.875" style="2" customWidth="1"/>
    <col min="12803" max="12803" width="3.375" style="2" customWidth="1"/>
    <col min="12804" max="12804" width="0.25" style="2" customWidth="1"/>
    <col min="12805" max="12805" width="4.75" style="2" customWidth="1"/>
    <col min="12806" max="12806" width="9.375" style="2" customWidth="1"/>
    <col min="12807" max="12807" width="2.125" style="2" customWidth="1"/>
    <col min="12808" max="12808" width="0.25" style="2" customWidth="1"/>
    <col min="12809" max="12809" width="4.75" style="2" customWidth="1"/>
    <col min="12810" max="12810" width="3.375" style="2" customWidth="1"/>
    <col min="12811" max="12811" width="2.375" style="2" customWidth="1"/>
    <col min="12812" max="12812" width="0.25" style="2" customWidth="1"/>
    <col min="12813" max="12813" width="5.875" style="2" customWidth="1"/>
    <col min="12814" max="12814" width="2.25" style="2" customWidth="1"/>
    <col min="12815" max="12815" width="4.75" style="2" customWidth="1"/>
    <col min="12816" max="12816" width="0.125" style="2" customWidth="1"/>
    <col min="12817" max="12817" width="4.625" style="2" customWidth="1"/>
    <col min="12818" max="12819" width="0.125" style="2" customWidth="1"/>
    <col min="12820" max="12820" width="3.375" style="2" customWidth="1"/>
    <col min="12821" max="12821" width="0.125" style="2" customWidth="1"/>
    <col min="12822" max="12822" width="1" style="2" customWidth="1"/>
    <col min="12823" max="12823" width="0.125" style="2" customWidth="1"/>
    <col min="12824" max="12825" width="4.75" style="2" customWidth="1"/>
    <col min="12826" max="12827" width="0.125" style="2" customWidth="1"/>
    <col min="12828" max="12828" width="1.125" style="2" customWidth="1"/>
    <col min="12829" max="12829" width="3.375" style="2" customWidth="1"/>
    <col min="12830" max="12830" width="1.25" style="2" customWidth="1"/>
    <col min="12831" max="12831" width="1.125" style="2" customWidth="1"/>
    <col min="12832" max="12832" width="0.125" style="2" customWidth="1"/>
    <col min="12833" max="12833" width="2.375" style="2" customWidth="1"/>
    <col min="12834" max="12834" width="4.75" style="2" customWidth="1"/>
    <col min="12835" max="12835" width="2.375" style="2" customWidth="1"/>
    <col min="12836" max="12836" width="5.125" style="2" customWidth="1"/>
    <col min="12837" max="12837" width="2.375" style="2" customWidth="1"/>
    <col min="12838" max="12838" width="0.125" style="2" customWidth="1"/>
    <col min="12839" max="12839" width="1.125" style="2" customWidth="1"/>
    <col min="12840" max="12840" width="0.125" style="2" customWidth="1"/>
    <col min="12841" max="12841" width="1" style="2" customWidth="1"/>
    <col min="12842" max="12842" width="3.75" style="2" customWidth="1"/>
    <col min="12843" max="12843" width="4.25" style="2" customWidth="1"/>
    <col min="12844" max="12844" width="5.375" style="2" customWidth="1"/>
    <col min="12845" max="12845" width="0" style="2" hidden="1" customWidth="1"/>
    <col min="12846" max="12846" width="2.625" style="2" customWidth="1"/>
    <col min="12847" max="12847" width="3.875" style="2" customWidth="1"/>
    <col min="12848" max="12848" width="3" style="2" customWidth="1"/>
    <col min="12849" max="12849" width="3.625" style="2" customWidth="1"/>
    <col min="12850" max="12853" width="0.125" style="2" customWidth="1"/>
    <col min="12854" max="13056" width="9" style="2"/>
    <col min="13057" max="13058" width="4.875" style="2" customWidth="1"/>
    <col min="13059" max="13059" width="3.375" style="2" customWidth="1"/>
    <col min="13060" max="13060" width="0.25" style="2" customWidth="1"/>
    <col min="13061" max="13061" width="4.75" style="2" customWidth="1"/>
    <col min="13062" max="13062" width="9.375" style="2" customWidth="1"/>
    <col min="13063" max="13063" width="2.125" style="2" customWidth="1"/>
    <col min="13064" max="13064" width="0.25" style="2" customWidth="1"/>
    <col min="13065" max="13065" width="4.75" style="2" customWidth="1"/>
    <col min="13066" max="13066" width="3.375" style="2" customWidth="1"/>
    <col min="13067" max="13067" width="2.375" style="2" customWidth="1"/>
    <col min="13068" max="13068" width="0.25" style="2" customWidth="1"/>
    <col min="13069" max="13069" width="5.875" style="2" customWidth="1"/>
    <col min="13070" max="13070" width="2.25" style="2" customWidth="1"/>
    <col min="13071" max="13071" width="4.75" style="2" customWidth="1"/>
    <col min="13072" max="13072" width="0.125" style="2" customWidth="1"/>
    <col min="13073" max="13073" width="4.625" style="2" customWidth="1"/>
    <col min="13074" max="13075" width="0.125" style="2" customWidth="1"/>
    <col min="13076" max="13076" width="3.375" style="2" customWidth="1"/>
    <col min="13077" max="13077" width="0.125" style="2" customWidth="1"/>
    <col min="13078" max="13078" width="1" style="2" customWidth="1"/>
    <col min="13079" max="13079" width="0.125" style="2" customWidth="1"/>
    <col min="13080" max="13081" width="4.75" style="2" customWidth="1"/>
    <col min="13082" max="13083" width="0.125" style="2" customWidth="1"/>
    <col min="13084" max="13084" width="1.125" style="2" customWidth="1"/>
    <col min="13085" max="13085" width="3.375" style="2" customWidth="1"/>
    <col min="13086" max="13086" width="1.25" style="2" customWidth="1"/>
    <col min="13087" max="13087" width="1.125" style="2" customWidth="1"/>
    <col min="13088" max="13088" width="0.125" style="2" customWidth="1"/>
    <col min="13089" max="13089" width="2.375" style="2" customWidth="1"/>
    <col min="13090" max="13090" width="4.75" style="2" customWidth="1"/>
    <col min="13091" max="13091" width="2.375" style="2" customWidth="1"/>
    <col min="13092" max="13092" width="5.125" style="2" customWidth="1"/>
    <col min="13093" max="13093" width="2.375" style="2" customWidth="1"/>
    <col min="13094" max="13094" width="0.125" style="2" customWidth="1"/>
    <col min="13095" max="13095" width="1.125" style="2" customWidth="1"/>
    <col min="13096" max="13096" width="0.125" style="2" customWidth="1"/>
    <col min="13097" max="13097" width="1" style="2" customWidth="1"/>
    <col min="13098" max="13098" width="3.75" style="2" customWidth="1"/>
    <col min="13099" max="13099" width="4.25" style="2" customWidth="1"/>
    <col min="13100" max="13100" width="5.375" style="2" customWidth="1"/>
    <col min="13101" max="13101" width="0" style="2" hidden="1" customWidth="1"/>
    <col min="13102" max="13102" width="2.625" style="2" customWidth="1"/>
    <col min="13103" max="13103" width="3.875" style="2" customWidth="1"/>
    <col min="13104" max="13104" width="3" style="2" customWidth="1"/>
    <col min="13105" max="13105" width="3.625" style="2" customWidth="1"/>
    <col min="13106" max="13109" width="0.125" style="2" customWidth="1"/>
    <col min="13110" max="13312" width="9" style="2"/>
    <col min="13313" max="13314" width="4.875" style="2" customWidth="1"/>
    <col min="13315" max="13315" width="3.375" style="2" customWidth="1"/>
    <col min="13316" max="13316" width="0.25" style="2" customWidth="1"/>
    <col min="13317" max="13317" width="4.75" style="2" customWidth="1"/>
    <col min="13318" max="13318" width="9.375" style="2" customWidth="1"/>
    <col min="13319" max="13319" width="2.125" style="2" customWidth="1"/>
    <col min="13320" max="13320" width="0.25" style="2" customWidth="1"/>
    <col min="13321" max="13321" width="4.75" style="2" customWidth="1"/>
    <col min="13322" max="13322" width="3.375" style="2" customWidth="1"/>
    <col min="13323" max="13323" width="2.375" style="2" customWidth="1"/>
    <col min="13324" max="13324" width="0.25" style="2" customWidth="1"/>
    <col min="13325" max="13325" width="5.875" style="2" customWidth="1"/>
    <col min="13326" max="13326" width="2.25" style="2" customWidth="1"/>
    <col min="13327" max="13327" width="4.75" style="2" customWidth="1"/>
    <col min="13328" max="13328" width="0.125" style="2" customWidth="1"/>
    <col min="13329" max="13329" width="4.625" style="2" customWidth="1"/>
    <col min="13330" max="13331" width="0.125" style="2" customWidth="1"/>
    <col min="13332" max="13332" width="3.375" style="2" customWidth="1"/>
    <col min="13333" max="13333" width="0.125" style="2" customWidth="1"/>
    <col min="13334" max="13334" width="1" style="2" customWidth="1"/>
    <col min="13335" max="13335" width="0.125" style="2" customWidth="1"/>
    <col min="13336" max="13337" width="4.75" style="2" customWidth="1"/>
    <col min="13338" max="13339" width="0.125" style="2" customWidth="1"/>
    <col min="13340" max="13340" width="1.125" style="2" customWidth="1"/>
    <col min="13341" max="13341" width="3.375" style="2" customWidth="1"/>
    <col min="13342" max="13342" width="1.25" style="2" customWidth="1"/>
    <col min="13343" max="13343" width="1.125" style="2" customWidth="1"/>
    <col min="13344" max="13344" width="0.125" style="2" customWidth="1"/>
    <col min="13345" max="13345" width="2.375" style="2" customWidth="1"/>
    <col min="13346" max="13346" width="4.75" style="2" customWidth="1"/>
    <col min="13347" max="13347" width="2.375" style="2" customWidth="1"/>
    <col min="13348" max="13348" width="5.125" style="2" customWidth="1"/>
    <col min="13349" max="13349" width="2.375" style="2" customWidth="1"/>
    <col min="13350" max="13350" width="0.125" style="2" customWidth="1"/>
    <col min="13351" max="13351" width="1.125" style="2" customWidth="1"/>
    <col min="13352" max="13352" width="0.125" style="2" customWidth="1"/>
    <col min="13353" max="13353" width="1" style="2" customWidth="1"/>
    <col min="13354" max="13354" width="3.75" style="2" customWidth="1"/>
    <col min="13355" max="13355" width="4.25" style="2" customWidth="1"/>
    <col min="13356" max="13356" width="5.375" style="2" customWidth="1"/>
    <col min="13357" max="13357" width="0" style="2" hidden="1" customWidth="1"/>
    <col min="13358" max="13358" width="2.625" style="2" customWidth="1"/>
    <col min="13359" max="13359" width="3.875" style="2" customWidth="1"/>
    <col min="13360" max="13360" width="3" style="2" customWidth="1"/>
    <col min="13361" max="13361" width="3.625" style="2" customWidth="1"/>
    <col min="13362" max="13365" width="0.125" style="2" customWidth="1"/>
    <col min="13366" max="13568" width="9" style="2"/>
    <col min="13569" max="13570" width="4.875" style="2" customWidth="1"/>
    <col min="13571" max="13571" width="3.375" style="2" customWidth="1"/>
    <col min="13572" max="13572" width="0.25" style="2" customWidth="1"/>
    <col min="13573" max="13573" width="4.75" style="2" customWidth="1"/>
    <col min="13574" max="13574" width="9.375" style="2" customWidth="1"/>
    <col min="13575" max="13575" width="2.125" style="2" customWidth="1"/>
    <col min="13576" max="13576" width="0.25" style="2" customWidth="1"/>
    <col min="13577" max="13577" width="4.75" style="2" customWidth="1"/>
    <col min="13578" max="13578" width="3.375" style="2" customWidth="1"/>
    <col min="13579" max="13579" width="2.375" style="2" customWidth="1"/>
    <col min="13580" max="13580" width="0.25" style="2" customWidth="1"/>
    <col min="13581" max="13581" width="5.875" style="2" customWidth="1"/>
    <col min="13582" max="13582" width="2.25" style="2" customWidth="1"/>
    <col min="13583" max="13583" width="4.75" style="2" customWidth="1"/>
    <col min="13584" max="13584" width="0.125" style="2" customWidth="1"/>
    <col min="13585" max="13585" width="4.625" style="2" customWidth="1"/>
    <col min="13586" max="13587" width="0.125" style="2" customWidth="1"/>
    <col min="13588" max="13588" width="3.375" style="2" customWidth="1"/>
    <col min="13589" max="13589" width="0.125" style="2" customWidth="1"/>
    <col min="13590" max="13590" width="1" style="2" customWidth="1"/>
    <col min="13591" max="13591" width="0.125" style="2" customWidth="1"/>
    <col min="13592" max="13593" width="4.75" style="2" customWidth="1"/>
    <col min="13594" max="13595" width="0.125" style="2" customWidth="1"/>
    <col min="13596" max="13596" width="1.125" style="2" customWidth="1"/>
    <col min="13597" max="13597" width="3.375" style="2" customWidth="1"/>
    <col min="13598" max="13598" width="1.25" style="2" customWidth="1"/>
    <col min="13599" max="13599" width="1.125" style="2" customWidth="1"/>
    <col min="13600" max="13600" width="0.125" style="2" customWidth="1"/>
    <col min="13601" max="13601" width="2.375" style="2" customWidth="1"/>
    <col min="13602" max="13602" width="4.75" style="2" customWidth="1"/>
    <col min="13603" max="13603" width="2.375" style="2" customWidth="1"/>
    <col min="13604" max="13604" width="5.125" style="2" customWidth="1"/>
    <col min="13605" max="13605" width="2.375" style="2" customWidth="1"/>
    <col min="13606" max="13606" width="0.125" style="2" customWidth="1"/>
    <col min="13607" max="13607" width="1.125" style="2" customWidth="1"/>
    <col min="13608" max="13608" width="0.125" style="2" customWidth="1"/>
    <col min="13609" max="13609" width="1" style="2" customWidth="1"/>
    <col min="13610" max="13610" width="3.75" style="2" customWidth="1"/>
    <col min="13611" max="13611" width="4.25" style="2" customWidth="1"/>
    <col min="13612" max="13612" width="5.375" style="2" customWidth="1"/>
    <col min="13613" max="13613" width="0" style="2" hidden="1" customWidth="1"/>
    <col min="13614" max="13614" width="2.625" style="2" customWidth="1"/>
    <col min="13615" max="13615" width="3.875" style="2" customWidth="1"/>
    <col min="13616" max="13616" width="3" style="2" customWidth="1"/>
    <col min="13617" max="13617" width="3.625" style="2" customWidth="1"/>
    <col min="13618" max="13621" width="0.125" style="2" customWidth="1"/>
    <col min="13622" max="13824" width="9" style="2"/>
    <col min="13825" max="13826" width="4.875" style="2" customWidth="1"/>
    <col min="13827" max="13827" width="3.375" style="2" customWidth="1"/>
    <col min="13828" max="13828" width="0.25" style="2" customWidth="1"/>
    <col min="13829" max="13829" width="4.75" style="2" customWidth="1"/>
    <col min="13830" max="13830" width="9.375" style="2" customWidth="1"/>
    <col min="13831" max="13831" width="2.125" style="2" customWidth="1"/>
    <col min="13832" max="13832" width="0.25" style="2" customWidth="1"/>
    <col min="13833" max="13833" width="4.75" style="2" customWidth="1"/>
    <col min="13834" max="13834" width="3.375" style="2" customWidth="1"/>
    <col min="13835" max="13835" width="2.375" style="2" customWidth="1"/>
    <col min="13836" max="13836" width="0.25" style="2" customWidth="1"/>
    <col min="13837" max="13837" width="5.875" style="2" customWidth="1"/>
    <col min="13838" max="13838" width="2.25" style="2" customWidth="1"/>
    <col min="13839" max="13839" width="4.75" style="2" customWidth="1"/>
    <col min="13840" max="13840" width="0.125" style="2" customWidth="1"/>
    <col min="13841" max="13841" width="4.625" style="2" customWidth="1"/>
    <col min="13842" max="13843" width="0.125" style="2" customWidth="1"/>
    <col min="13844" max="13844" width="3.375" style="2" customWidth="1"/>
    <col min="13845" max="13845" width="0.125" style="2" customWidth="1"/>
    <col min="13846" max="13846" width="1" style="2" customWidth="1"/>
    <col min="13847" max="13847" width="0.125" style="2" customWidth="1"/>
    <col min="13848" max="13849" width="4.75" style="2" customWidth="1"/>
    <col min="13850" max="13851" width="0.125" style="2" customWidth="1"/>
    <col min="13852" max="13852" width="1.125" style="2" customWidth="1"/>
    <col min="13853" max="13853" width="3.375" style="2" customWidth="1"/>
    <col min="13854" max="13854" width="1.25" style="2" customWidth="1"/>
    <col min="13855" max="13855" width="1.125" style="2" customWidth="1"/>
    <col min="13856" max="13856" width="0.125" style="2" customWidth="1"/>
    <col min="13857" max="13857" width="2.375" style="2" customWidth="1"/>
    <col min="13858" max="13858" width="4.75" style="2" customWidth="1"/>
    <col min="13859" max="13859" width="2.375" style="2" customWidth="1"/>
    <col min="13860" max="13860" width="5.125" style="2" customWidth="1"/>
    <col min="13861" max="13861" width="2.375" style="2" customWidth="1"/>
    <col min="13862" max="13862" width="0.125" style="2" customWidth="1"/>
    <col min="13863" max="13863" width="1.125" style="2" customWidth="1"/>
    <col min="13864" max="13864" width="0.125" style="2" customWidth="1"/>
    <col min="13865" max="13865" width="1" style="2" customWidth="1"/>
    <col min="13866" max="13866" width="3.75" style="2" customWidth="1"/>
    <col min="13867" max="13867" width="4.25" style="2" customWidth="1"/>
    <col min="13868" max="13868" width="5.375" style="2" customWidth="1"/>
    <col min="13869" max="13869" width="0" style="2" hidden="1" customWidth="1"/>
    <col min="13870" max="13870" width="2.625" style="2" customWidth="1"/>
    <col min="13871" max="13871" width="3.875" style="2" customWidth="1"/>
    <col min="13872" max="13872" width="3" style="2" customWidth="1"/>
    <col min="13873" max="13873" width="3.625" style="2" customWidth="1"/>
    <col min="13874" max="13877" width="0.125" style="2" customWidth="1"/>
    <col min="13878" max="14080" width="9" style="2"/>
    <col min="14081" max="14082" width="4.875" style="2" customWidth="1"/>
    <col min="14083" max="14083" width="3.375" style="2" customWidth="1"/>
    <col min="14084" max="14084" width="0.25" style="2" customWidth="1"/>
    <col min="14085" max="14085" width="4.75" style="2" customWidth="1"/>
    <col min="14086" max="14086" width="9.375" style="2" customWidth="1"/>
    <col min="14087" max="14087" width="2.125" style="2" customWidth="1"/>
    <col min="14088" max="14088" width="0.25" style="2" customWidth="1"/>
    <col min="14089" max="14089" width="4.75" style="2" customWidth="1"/>
    <col min="14090" max="14090" width="3.375" style="2" customWidth="1"/>
    <col min="14091" max="14091" width="2.375" style="2" customWidth="1"/>
    <col min="14092" max="14092" width="0.25" style="2" customWidth="1"/>
    <col min="14093" max="14093" width="5.875" style="2" customWidth="1"/>
    <col min="14094" max="14094" width="2.25" style="2" customWidth="1"/>
    <col min="14095" max="14095" width="4.75" style="2" customWidth="1"/>
    <col min="14096" max="14096" width="0.125" style="2" customWidth="1"/>
    <col min="14097" max="14097" width="4.625" style="2" customWidth="1"/>
    <col min="14098" max="14099" width="0.125" style="2" customWidth="1"/>
    <col min="14100" max="14100" width="3.375" style="2" customWidth="1"/>
    <col min="14101" max="14101" width="0.125" style="2" customWidth="1"/>
    <col min="14102" max="14102" width="1" style="2" customWidth="1"/>
    <col min="14103" max="14103" width="0.125" style="2" customWidth="1"/>
    <col min="14104" max="14105" width="4.75" style="2" customWidth="1"/>
    <col min="14106" max="14107" width="0.125" style="2" customWidth="1"/>
    <col min="14108" max="14108" width="1.125" style="2" customWidth="1"/>
    <col min="14109" max="14109" width="3.375" style="2" customWidth="1"/>
    <col min="14110" max="14110" width="1.25" style="2" customWidth="1"/>
    <col min="14111" max="14111" width="1.125" style="2" customWidth="1"/>
    <col min="14112" max="14112" width="0.125" style="2" customWidth="1"/>
    <col min="14113" max="14113" width="2.375" style="2" customWidth="1"/>
    <col min="14114" max="14114" width="4.75" style="2" customWidth="1"/>
    <col min="14115" max="14115" width="2.375" style="2" customWidth="1"/>
    <col min="14116" max="14116" width="5.125" style="2" customWidth="1"/>
    <col min="14117" max="14117" width="2.375" style="2" customWidth="1"/>
    <col min="14118" max="14118" width="0.125" style="2" customWidth="1"/>
    <col min="14119" max="14119" width="1.125" style="2" customWidth="1"/>
    <col min="14120" max="14120" width="0.125" style="2" customWidth="1"/>
    <col min="14121" max="14121" width="1" style="2" customWidth="1"/>
    <col min="14122" max="14122" width="3.75" style="2" customWidth="1"/>
    <col min="14123" max="14123" width="4.25" style="2" customWidth="1"/>
    <col min="14124" max="14124" width="5.375" style="2" customWidth="1"/>
    <col min="14125" max="14125" width="0" style="2" hidden="1" customWidth="1"/>
    <col min="14126" max="14126" width="2.625" style="2" customWidth="1"/>
    <col min="14127" max="14127" width="3.875" style="2" customWidth="1"/>
    <col min="14128" max="14128" width="3" style="2" customWidth="1"/>
    <col min="14129" max="14129" width="3.625" style="2" customWidth="1"/>
    <col min="14130" max="14133" width="0.125" style="2" customWidth="1"/>
    <col min="14134" max="14336" width="9" style="2"/>
    <col min="14337" max="14338" width="4.875" style="2" customWidth="1"/>
    <col min="14339" max="14339" width="3.375" style="2" customWidth="1"/>
    <col min="14340" max="14340" width="0.25" style="2" customWidth="1"/>
    <col min="14341" max="14341" width="4.75" style="2" customWidth="1"/>
    <col min="14342" max="14342" width="9.375" style="2" customWidth="1"/>
    <col min="14343" max="14343" width="2.125" style="2" customWidth="1"/>
    <col min="14344" max="14344" width="0.25" style="2" customWidth="1"/>
    <col min="14345" max="14345" width="4.75" style="2" customWidth="1"/>
    <col min="14346" max="14346" width="3.375" style="2" customWidth="1"/>
    <col min="14347" max="14347" width="2.375" style="2" customWidth="1"/>
    <col min="14348" max="14348" width="0.25" style="2" customWidth="1"/>
    <col min="14349" max="14349" width="5.875" style="2" customWidth="1"/>
    <col min="14350" max="14350" width="2.25" style="2" customWidth="1"/>
    <col min="14351" max="14351" width="4.75" style="2" customWidth="1"/>
    <col min="14352" max="14352" width="0.125" style="2" customWidth="1"/>
    <col min="14353" max="14353" width="4.625" style="2" customWidth="1"/>
    <col min="14354" max="14355" width="0.125" style="2" customWidth="1"/>
    <col min="14356" max="14356" width="3.375" style="2" customWidth="1"/>
    <col min="14357" max="14357" width="0.125" style="2" customWidth="1"/>
    <col min="14358" max="14358" width="1" style="2" customWidth="1"/>
    <col min="14359" max="14359" width="0.125" style="2" customWidth="1"/>
    <col min="14360" max="14361" width="4.75" style="2" customWidth="1"/>
    <col min="14362" max="14363" width="0.125" style="2" customWidth="1"/>
    <col min="14364" max="14364" width="1.125" style="2" customWidth="1"/>
    <col min="14365" max="14365" width="3.375" style="2" customWidth="1"/>
    <col min="14366" max="14366" width="1.25" style="2" customWidth="1"/>
    <col min="14367" max="14367" width="1.125" style="2" customWidth="1"/>
    <col min="14368" max="14368" width="0.125" style="2" customWidth="1"/>
    <col min="14369" max="14369" width="2.375" style="2" customWidth="1"/>
    <col min="14370" max="14370" width="4.75" style="2" customWidth="1"/>
    <col min="14371" max="14371" width="2.375" style="2" customWidth="1"/>
    <col min="14372" max="14372" width="5.125" style="2" customWidth="1"/>
    <col min="14373" max="14373" width="2.375" style="2" customWidth="1"/>
    <col min="14374" max="14374" width="0.125" style="2" customWidth="1"/>
    <col min="14375" max="14375" width="1.125" style="2" customWidth="1"/>
    <col min="14376" max="14376" width="0.125" style="2" customWidth="1"/>
    <col min="14377" max="14377" width="1" style="2" customWidth="1"/>
    <col min="14378" max="14378" width="3.75" style="2" customWidth="1"/>
    <col min="14379" max="14379" width="4.25" style="2" customWidth="1"/>
    <col min="14380" max="14380" width="5.375" style="2" customWidth="1"/>
    <col min="14381" max="14381" width="0" style="2" hidden="1" customWidth="1"/>
    <col min="14382" max="14382" width="2.625" style="2" customWidth="1"/>
    <col min="14383" max="14383" width="3.875" style="2" customWidth="1"/>
    <col min="14384" max="14384" width="3" style="2" customWidth="1"/>
    <col min="14385" max="14385" width="3.625" style="2" customWidth="1"/>
    <col min="14386" max="14389" width="0.125" style="2" customWidth="1"/>
    <col min="14390" max="14592" width="9" style="2"/>
    <col min="14593" max="14594" width="4.875" style="2" customWidth="1"/>
    <col min="14595" max="14595" width="3.375" style="2" customWidth="1"/>
    <col min="14596" max="14596" width="0.25" style="2" customWidth="1"/>
    <col min="14597" max="14597" width="4.75" style="2" customWidth="1"/>
    <col min="14598" max="14598" width="9.375" style="2" customWidth="1"/>
    <col min="14599" max="14599" width="2.125" style="2" customWidth="1"/>
    <col min="14600" max="14600" width="0.25" style="2" customWidth="1"/>
    <col min="14601" max="14601" width="4.75" style="2" customWidth="1"/>
    <col min="14602" max="14602" width="3.375" style="2" customWidth="1"/>
    <col min="14603" max="14603" width="2.375" style="2" customWidth="1"/>
    <col min="14604" max="14604" width="0.25" style="2" customWidth="1"/>
    <col min="14605" max="14605" width="5.875" style="2" customWidth="1"/>
    <col min="14606" max="14606" width="2.25" style="2" customWidth="1"/>
    <col min="14607" max="14607" width="4.75" style="2" customWidth="1"/>
    <col min="14608" max="14608" width="0.125" style="2" customWidth="1"/>
    <col min="14609" max="14609" width="4.625" style="2" customWidth="1"/>
    <col min="14610" max="14611" width="0.125" style="2" customWidth="1"/>
    <col min="14612" max="14612" width="3.375" style="2" customWidth="1"/>
    <col min="14613" max="14613" width="0.125" style="2" customWidth="1"/>
    <col min="14614" max="14614" width="1" style="2" customWidth="1"/>
    <col min="14615" max="14615" width="0.125" style="2" customWidth="1"/>
    <col min="14616" max="14617" width="4.75" style="2" customWidth="1"/>
    <col min="14618" max="14619" width="0.125" style="2" customWidth="1"/>
    <col min="14620" max="14620" width="1.125" style="2" customWidth="1"/>
    <col min="14621" max="14621" width="3.375" style="2" customWidth="1"/>
    <col min="14622" max="14622" width="1.25" style="2" customWidth="1"/>
    <col min="14623" max="14623" width="1.125" style="2" customWidth="1"/>
    <col min="14624" max="14624" width="0.125" style="2" customWidth="1"/>
    <col min="14625" max="14625" width="2.375" style="2" customWidth="1"/>
    <col min="14626" max="14626" width="4.75" style="2" customWidth="1"/>
    <col min="14627" max="14627" width="2.375" style="2" customWidth="1"/>
    <col min="14628" max="14628" width="5.125" style="2" customWidth="1"/>
    <col min="14629" max="14629" width="2.375" style="2" customWidth="1"/>
    <col min="14630" max="14630" width="0.125" style="2" customWidth="1"/>
    <col min="14631" max="14631" width="1.125" style="2" customWidth="1"/>
    <col min="14632" max="14632" width="0.125" style="2" customWidth="1"/>
    <col min="14633" max="14633" width="1" style="2" customWidth="1"/>
    <col min="14634" max="14634" width="3.75" style="2" customWidth="1"/>
    <col min="14635" max="14635" width="4.25" style="2" customWidth="1"/>
    <col min="14636" max="14636" width="5.375" style="2" customWidth="1"/>
    <col min="14637" max="14637" width="0" style="2" hidden="1" customWidth="1"/>
    <col min="14638" max="14638" width="2.625" style="2" customWidth="1"/>
    <col min="14639" max="14639" width="3.875" style="2" customWidth="1"/>
    <col min="14640" max="14640" width="3" style="2" customWidth="1"/>
    <col min="14641" max="14641" width="3.625" style="2" customWidth="1"/>
    <col min="14642" max="14645" width="0.125" style="2" customWidth="1"/>
    <col min="14646" max="14848" width="9" style="2"/>
    <col min="14849" max="14850" width="4.875" style="2" customWidth="1"/>
    <col min="14851" max="14851" width="3.375" style="2" customWidth="1"/>
    <col min="14852" max="14852" width="0.25" style="2" customWidth="1"/>
    <col min="14853" max="14853" width="4.75" style="2" customWidth="1"/>
    <col min="14854" max="14854" width="9.375" style="2" customWidth="1"/>
    <col min="14855" max="14855" width="2.125" style="2" customWidth="1"/>
    <col min="14856" max="14856" width="0.25" style="2" customWidth="1"/>
    <col min="14857" max="14857" width="4.75" style="2" customWidth="1"/>
    <col min="14858" max="14858" width="3.375" style="2" customWidth="1"/>
    <col min="14859" max="14859" width="2.375" style="2" customWidth="1"/>
    <col min="14860" max="14860" width="0.25" style="2" customWidth="1"/>
    <col min="14861" max="14861" width="5.875" style="2" customWidth="1"/>
    <col min="14862" max="14862" width="2.25" style="2" customWidth="1"/>
    <col min="14863" max="14863" width="4.75" style="2" customWidth="1"/>
    <col min="14864" max="14864" width="0.125" style="2" customWidth="1"/>
    <col min="14865" max="14865" width="4.625" style="2" customWidth="1"/>
    <col min="14866" max="14867" width="0.125" style="2" customWidth="1"/>
    <col min="14868" max="14868" width="3.375" style="2" customWidth="1"/>
    <col min="14869" max="14869" width="0.125" style="2" customWidth="1"/>
    <col min="14870" max="14870" width="1" style="2" customWidth="1"/>
    <col min="14871" max="14871" width="0.125" style="2" customWidth="1"/>
    <col min="14872" max="14873" width="4.75" style="2" customWidth="1"/>
    <col min="14874" max="14875" width="0.125" style="2" customWidth="1"/>
    <col min="14876" max="14876" width="1.125" style="2" customWidth="1"/>
    <col min="14877" max="14877" width="3.375" style="2" customWidth="1"/>
    <col min="14878" max="14878" width="1.25" style="2" customWidth="1"/>
    <col min="14879" max="14879" width="1.125" style="2" customWidth="1"/>
    <col min="14880" max="14880" width="0.125" style="2" customWidth="1"/>
    <col min="14881" max="14881" width="2.375" style="2" customWidth="1"/>
    <col min="14882" max="14882" width="4.75" style="2" customWidth="1"/>
    <col min="14883" max="14883" width="2.375" style="2" customWidth="1"/>
    <col min="14884" max="14884" width="5.125" style="2" customWidth="1"/>
    <col min="14885" max="14885" width="2.375" style="2" customWidth="1"/>
    <col min="14886" max="14886" width="0.125" style="2" customWidth="1"/>
    <col min="14887" max="14887" width="1.125" style="2" customWidth="1"/>
    <col min="14888" max="14888" width="0.125" style="2" customWidth="1"/>
    <col min="14889" max="14889" width="1" style="2" customWidth="1"/>
    <col min="14890" max="14890" width="3.75" style="2" customWidth="1"/>
    <col min="14891" max="14891" width="4.25" style="2" customWidth="1"/>
    <col min="14892" max="14892" width="5.375" style="2" customWidth="1"/>
    <col min="14893" max="14893" width="0" style="2" hidden="1" customWidth="1"/>
    <col min="14894" max="14894" width="2.625" style="2" customWidth="1"/>
    <col min="14895" max="14895" width="3.875" style="2" customWidth="1"/>
    <col min="14896" max="14896" width="3" style="2" customWidth="1"/>
    <col min="14897" max="14897" width="3.625" style="2" customWidth="1"/>
    <col min="14898" max="14901" width="0.125" style="2" customWidth="1"/>
    <col min="14902" max="15104" width="9" style="2"/>
    <col min="15105" max="15106" width="4.875" style="2" customWidth="1"/>
    <col min="15107" max="15107" width="3.375" style="2" customWidth="1"/>
    <col min="15108" max="15108" width="0.25" style="2" customWidth="1"/>
    <col min="15109" max="15109" width="4.75" style="2" customWidth="1"/>
    <col min="15110" max="15110" width="9.375" style="2" customWidth="1"/>
    <col min="15111" max="15111" width="2.125" style="2" customWidth="1"/>
    <col min="15112" max="15112" width="0.25" style="2" customWidth="1"/>
    <col min="15113" max="15113" width="4.75" style="2" customWidth="1"/>
    <col min="15114" max="15114" width="3.375" style="2" customWidth="1"/>
    <col min="15115" max="15115" width="2.375" style="2" customWidth="1"/>
    <col min="15116" max="15116" width="0.25" style="2" customWidth="1"/>
    <col min="15117" max="15117" width="5.875" style="2" customWidth="1"/>
    <col min="15118" max="15118" width="2.25" style="2" customWidth="1"/>
    <col min="15119" max="15119" width="4.75" style="2" customWidth="1"/>
    <col min="15120" max="15120" width="0.125" style="2" customWidth="1"/>
    <col min="15121" max="15121" width="4.625" style="2" customWidth="1"/>
    <col min="15122" max="15123" width="0.125" style="2" customWidth="1"/>
    <col min="15124" max="15124" width="3.375" style="2" customWidth="1"/>
    <col min="15125" max="15125" width="0.125" style="2" customWidth="1"/>
    <col min="15126" max="15126" width="1" style="2" customWidth="1"/>
    <col min="15127" max="15127" width="0.125" style="2" customWidth="1"/>
    <col min="15128" max="15129" width="4.75" style="2" customWidth="1"/>
    <col min="15130" max="15131" width="0.125" style="2" customWidth="1"/>
    <col min="15132" max="15132" width="1.125" style="2" customWidth="1"/>
    <col min="15133" max="15133" width="3.375" style="2" customWidth="1"/>
    <col min="15134" max="15134" width="1.25" style="2" customWidth="1"/>
    <col min="15135" max="15135" width="1.125" style="2" customWidth="1"/>
    <col min="15136" max="15136" width="0.125" style="2" customWidth="1"/>
    <col min="15137" max="15137" width="2.375" style="2" customWidth="1"/>
    <col min="15138" max="15138" width="4.75" style="2" customWidth="1"/>
    <col min="15139" max="15139" width="2.375" style="2" customWidth="1"/>
    <col min="15140" max="15140" width="5.125" style="2" customWidth="1"/>
    <col min="15141" max="15141" width="2.375" style="2" customWidth="1"/>
    <col min="15142" max="15142" width="0.125" style="2" customWidth="1"/>
    <col min="15143" max="15143" width="1.125" style="2" customWidth="1"/>
    <col min="15144" max="15144" width="0.125" style="2" customWidth="1"/>
    <col min="15145" max="15145" width="1" style="2" customWidth="1"/>
    <col min="15146" max="15146" width="3.75" style="2" customWidth="1"/>
    <col min="15147" max="15147" width="4.25" style="2" customWidth="1"/>
    <col min="15148" max="15148" width="5.375" style="2" customWidth="1"/>
    <col min="15149" max="15149" width="0" style="2" hidden="1" customWidth="1"/>
    <col min="15150" max="15150" width="2.625" style="2" customWidth="1"/>
    <col min="15151" max="15151" width="3.875" style="2" customWidth="1"/>
    <col min="15152" max="15152" width="3" style="2" customWidth="1"/>
    <col min="15153" max="15153" width="3.625" style="2" customWidth="1"/>
    <col min="15154" max="15157" width="0.125" style="2" customWidth="1"/>
    <col min="15158" max="15360" width="9" style="2"/>
    <col min="15361" max="15362" width="4.875" style="2" customWidth="1"/>
    <col min="15363" max="15363" width="3.375" style="2" customWidth="1"/>
    <col min="15364" max="15364" width="0.25" style="2" customWidth="1"/>
    <col min="15365" max="15365" width="4.75" style="2" customWidth="1"/>
    <col min="15366" max="15366" width="9.375" style="2" customWidth="1"/>
    <col min="15367" max="15367" width="2.125" style="2" customWidth="1"/>
    <col min="15368" max="15368" width="0.25" style="2" customWidth="1"/>
    <col min="15369" max="15369" width="4.75" style="2" customWidth="1"/>
    <col min="15370" max="15370" width="3.375" style="2" customWidth="1"/>
    <col min="15371" max="15371" width="2.375" style="2" customWidth="1"/>
    <col min="15372" max="15372" width="0.25" style="2" customWidth="1"/>
    <col min="15373" max="15373" width="5.875" style="2" customWidth="1"/>
    <col min="15374" max="15374" width="2.25" style="2" customWidth="1"/>
    <col min="15375" max="15375" width="4.75" style="2" customWidth="1"/>
    <col min="15376" max="15376" width="0.125" style="2" customWidth="1"/>
    <col min="15377" max="15377" width="4.625" style="2" customWidth="1"/>
    <col min="15378" max="15379" width="0.125" style="2" customWidth="1"/>
    <col min="15380" max="15380" width="3.375" style="2" customWidth="1"/>
    <col min="15381" max="15381" width="0.125" style="2" customWidth="1"/>
    <col min="15382" max="15382" width="1" style="2" customWidth="1"/>
    <col min="15383" max="15383" width="0.125" style="2" customWidth="1"/>
    <col min="15384" max="15385" width="4.75" style="2" customWidth="1"/>
    <col min="15386" max="15387" width="0.125" style="2" customWidth="1"/>
    <col min="15388" max="15388" width="1.125" style="2" customWidth="1"/>
    <col min="15389" max="15389" width="3.375" style="2" customWidth="1"/>
    <col min="15390" max="15390" width="1.25" style="2" customWidth="1"/>
    <col min="15391" max="15391" width="1.125" style="2" customWidth="1"/>
    <col min="15392" max="15392" width="0.125" style="2" customWidth="1"/>
    <col min="15393" max="15393" width="2.375" style="2" customWidth="1"/>
    <col min="15394" max="15394" width="4.75" style="2" customWidth="1"/>
    <col min="15395" max="15395" width="2.375" style="2" customWidth="1"/>
    <col min="15396" max="15396" width="5.125" style="2" customWidth="1"/>
    <col min="15397" max="15397" width="2.375" style="2" customWidth="1"/>
    <col min="15398" max="15398" width="0.125" style="2" customWidth="1"/>
    <col min="15399" max="15399" width="1.125" style="2" customWidth="1"/>
    <col min="15400" max="15400" width="0.125" style="2" customWidth="1"/>
    <col min="15401" max="15401" width="1" style="2" customWidth="1"/>
    <col min="15402" max="15402" width="3.75" style="2" customWidth="1"/>
    <col min="15403" max="15403" width="4.25" style="2" customWidth="1"/>
    <col min="15404" max="15404" width="5.375" style="2" customWidth="1"/>
    <col min="15405" max="15405" width="0" style="2" hidden="1" customWidth="1"/>
    <col min="15406" max="15406" width="2.625" style="2" customWidth="1"/>
    <col min="15407" max="15407" width="3.875" style="2" customWidth="1"/>
    <col min="15408" max="15408" width="3" style="2" customWidth="1"/>
    <col min="15409" max="15409" width="3.625" style="2" customWidth="1"/>
    <col min="15410" max="15413" width="0.125" style="2" customWidth="1"/>
    <col min="15414" max="15616" width="9" style="2"/>
    <col min="15617" max="15618" width="4.875" style="2" customWidth="1"/>
    <col min="15619" max="15619" width="3.375" style="2" customWidth="1"/>
    <col min="15620" max="15620" width="0.25" style="2" customWidth="1"/>
    <col min="15621" max="15621" width="4.75" style="2" customWidth="1"/>
    <col min="15622" max="15622" width="9.375" style="2" customWidth="1"/>
    <col min="15623" max="15623" width="2.125" style="2" customWidth="1"/>
    <col min="15624" max="15624" width="0.25" style="2" customWidth="1"/>
    <col min="15625" max="15625" width="4.75" style="2" customWidth="1"/>
    <col min="15626" max="15626" width="3.375" style="2" customWidth="1"/>
    <col min="15627" max="15627" width="2.375" style="2" customWidth="1"/>
    <col min="15628" max="15628" width="0.25" style="2" customWidth="1"/>
    <col min="15629" max="15629" width="5.875" style="2" customWidth="1"/>
    <col min="15630" max="15630" width="2.25" style="2" customWidth="1"/>
    <col min="15631" max="15631" width="4.75" style="2" customWidth="1"/>
    <col min="15632" max="15632" width="0.125" style="2" customWidth="1"/>
    <col min="15633" max="15633" width="4.625" style="2" customWidth="1"/>
    <col min="15634" max="15635" width="0.125" style="2" customWidth="1"/>
    <col min="15636" max="15636" width="3.375" style="2" customWidth="1"/>
    <col min="15637" max="15637" width="0.125" style="2" customWidth="1"/>
    <col min="15638" max="15638" width="1" style="2" customWidth="1"/>
    <col min="15639" max="15639" width="0.125" style="2" customWidth="1"/>
    <col min="15640" max="15641" width="4.75" style="2" customWidth="1"/>
    <col min="15642" max="15643" width="0.125" style="2" customWidth="1"/>
    <col min="15644" max="15644" width="1.125" style="2" customWidth="1"/>
    <col min="15645" max="15645" width="3.375" style="2" customWidth="1"/>
    <col min="15646" max="15646" width="1.25" style="2" customWidth="1"/>
    <col min="15647" max="15647" width="1.125" style="2" customWidth="1"/>
    <col min="15648" max="15648" width="0.125" style="2" customWidth="1"/>
    <col min="15649" max="15649" width="2.375" style="2" customWidth="1"/>
    <col min="15650" max="15650" width="4.75" style="2" customWidth="1"/>
    <col min="15651" max="15651" width="2.375" style="2" customWidth="1"/>
    <col min="15652" max="15652" width="5.125" style="2" customWidth="1"/>
    <col min="15653" max="15653" width="2.375" style="2" customWidth="1"/>
    <col min="15654" max="15654" width="0.125" style="2" customWidth="1"/>
    <col min="15655" max="15655" width="1.125" style="2" customWidth="1"/>
    <col min="15656" max="15656" width="0.125" style="2" customWidth="1"/>
    <col min="15657" max="15657" width="1" style="2" customWidth="1"/>
    <col min="15658" max="15658" width="3.75" style="2" customWidth="1"/>
    <col min="15659" max="15659" width="4.25" style="2" customWidth="1"/>
    <col min="15660" max="15660" width="5.375" style="2" customWidth="1"/>
    <col min="15661" max="15661" width="0" style="2" hidden="1" customWidth="1"/>
    <col min="15662" max="15662" width="2.625" style="2" customWidth="1"/>
    <col min="15663" max="15663" width="3.875" style="2" customWidth="1"/>
    <col min="15664" max="15664" width="3" style="2" customWidth="1"/>
    <col min="15665" max="15665" width="3.625" style="2" customWidth="1"/>
    <col min="15666" max="15669" width="0.125" style="2" customWidth="1"/>
    <col min="15670" max="15872" width="9" style="2"/>
    <col min="15873" max="15874" width="4.875" style="2" customWidth="1"/>
    <col min="15875" max="15875" width="3.375" style="2" customWidth="1"/>
    <col min="15876" max="15876" width="0.25" style="2" customWidth="1"/>
    <col min="15877" max="15877" width="4.75" style="2" customWidth="1"/>
    <col min="15878" max="15878" width="9.375" style="2" customWidth="1"/>
    <col min="15879" max="15879" width="2.125" style="2" customWidth="1"/>
    <col min="15880" max="15880" width="0.25" style="2" customWidth="1"/>
    <col min="15881" max="15881" width="4.75" style="2" customWidth="1"/>
    <col min="15882" max="15882" width="3.375" style="2" customWidth="1"/>
    <col min="15883" max="15883" width="2.375" style="2" customWidth="1"/>
    <col min="15884" max="15884" width="0.25" style="2" customWidth="1"/>
    <col min="15885" max="15885" width="5.875" style="2" customWidth="1"/>
    <col min="15886" max="15886" width="2.25" style="2" customWidth="1"/>
    <col min="15887" max="15887" width="4.75" style="2" customWidth="1"/>
    <col min="15888" max="15888" width="0.125" style="2" customWidth="1"/>
    <col min="15889" max="15889" width="4.625" style="2" customWidth="1"/>
    <col min="15890" max="15891" width="0.125" style="2" customWidth="1"/>
    <col min="15892" max="15892" width="3.375" style="2" customWidth="1"/>
    <col min="15893" max="15893" width="0.125" style="2" customWidth="1"/>
    <col min="15894" max="15894" width="1" style="2" customWidth="1"/>
    <col min="15895" max="15895" width="0.125" style="2" customWidth="1"/>
    <col min="15896" max="15897" width="4.75" style="2" customWidth="1"/>
    <col min="15898" max="15899" width="0.125" style="2" customWidth="1"/>
    <col min="15900" max="15900" width="1.125" style="2" customWidth="1"/>
    <col min="15901" max="15901" width="3.375" style="2" customWidth="1"/>
    <col min="15902" max="15902" width="1.25" style="2" customWidth="1"/>
    <col min="15903" max="15903" width="1.125" style="2" customWidth="1"/>
    <col min="15904" max="15904" width="0.125" style="2" customWidth="1"/>
    <col min="15905" max="15905" width="2.375" style="2" customWidth="1"/>
    <col min="15906" max="15906" width="4.75" style="2" customWidth="1"/>
    <col min="15907" max="15907" width="2.375" style="2" customWidth="1"/>
    <col min="15908" max="15908" width="5.125" style="2" customWidth="1"/>
    <col min="15909" max="15909" width="2.375" style="2" customWidth="1"/>
    <col min="15910" max="15910" width="0.125" style="2" customWidth="1"/>
    <col min="15911" max="15911" width="1.125" style="2" customWidth="1"/>
    <col min="15912" max="15912" width="0.125" style="2" customWidth="1"/>
    <col min="15913" max="15913" width="1" style="2" customWidth="1"/>
    <col min="15914" max="15914" width="3.75" style="2" customWidth="1"/>
    <col min="15915" max="15915" width="4.25" style="2" customWidth="1"/>
    <col min="15916" max="15916" width="5.375" style="2" customWidth="1"/>
    <col min="15917" max="15917" width="0" style="2" hidden="1" customWidth="1"/>
    <col min="15918" max="15918" width="2.625" style="2" customWidth="1"/>
    <col min="15919" max="15919" width="3.875" style="2" customWidth="1"/>
    <col min="15920" max="15920" width="3" style="2" customWidth="1"/>
    <col min="15921" max="15921" width="3.625" style="2" customWidth="1"/>
    <col min="15922" max="15925" width="0.125" style="2" customWidth="1"/>
    <col min="15926" max="16128" width="9" style="2"/>
    <col min="16129" max="16130" width="4.875" style="2" customWidth="1"/>
    <col min="16131" max="16131" width="3.375" style="2" customWidth="1"/>
    <col min="16132" max="16132" width="0.25" style="2" customWidth="1"/>
    <col min="16133" max="16133" width="4.75" style="2" customWidth="1"/>
    <col min="16134" max="16134" width="9.375" style="2" customWidth="1"/>
    <col min="16135" max="16135" width="2.125" style="2" customWidth="1"/>
    <col min="16136" max="16136" width="0.25" style="2" customWidth="1"/>
    <col min="16137" max="16137" width="4.75" style="2" customWidth="1"/>
    <col min="16138" max="16138" width="3.375" style="2" customWidth="1"/>
    <col min="16139" max="16139" width="2.375" style="2" customWidth="1"/>
    <col min="16140" max="16140" width="0.25" style="2" customWidth="1"/>
    <col min="16141" max="16141" width="5.875" style="2" customWidth="1"/>
    <col min="16142" max="16142" width="2.25" style="2" customWidth="1"/>
    <col min="16143" max="16143" width="4.75" style="2" customWidth="1"/>
    <col min="16144" max="16144" width="0.125" style="2" customWidth="1"/>
    <col min="16145" max="16145" width="4.625" style="2" customWidth="1"/>
    <col min="16146" max="16147" width="0.125" style="2" customWidth="1"/>
    <col min="16148" max="16148" width="3.375" style="2" customWidth="1"/>
    <col min="16149" max="16149" width="0.125" style="2" customWidth="1"/>
    <col min="16150" max="16150" width="1" style="2" customWidth="1"/>
    <col min="16151" max="16151" width="0.125" style="2" customWidth="1"/>
    <col min="16152" max="16153" width="4.75" style="2" customWidth="1"/>
    <col min="16154" max="16155" width="0.125" style="2" customWidth="1"/>
    <col min="16156" max="16156" width="1.125" style="2" customWidth="1"/>
    <col min="16157" max="16157" width="3.375" style="2" customWidth="1"/>
    <col min="16158" max="16158" width="1.25" style="2" customWidth="1"/>
    <col min="16159" max="16159" width="1.125" style="2" customWidth="1"/>
    <col min="16160" max="16160" width="0.125" style="2" customWidth="1"/>
    <col min="16161" max="16161" width="2.375" style="2" customWidth="1"/>
    <col min="16162" max="16162" width="4.75" style="2" customWidth="1"/>
    <col min="16163" max="16163" width="2.375" style="2" customWidth="1"/>
    <col min="16164" max="16164" width="5.125" style="2" customWidth="1"/>
    <col min="16165" max="16165" width="2.375" style="2" customWidth="1"/>
    <col min="16166" max="16166" width="0.125" style="2" customWidth="1"/>
    <col min="16167" max="16167" width="1.125" style="2" customWidth="1"/>
    <col min="16168" max="16168" width="0.125" style="2" customWidth="1"/>
    <col min="16169" max="16169" width="1" style="2" customWidth="1"/>
    <col min="16170" max="16170" width="3.75" style="2" customWidth="1"/>
    <col min="16171" max="16171" width="4.25" style="2" customWidth="1"/>
    <col min="16172" max="16172" width="5.375" style="2" customWidth="1"/>
    <col min="16173" max="16173" width="0" style="2" hidden="1" customWidth="1"/>
    <col min="16174" max="16174" width="2.625" style="2" customWidth="1"/>
    <col min="16175" max="16175" width="3.875" style="2" customWidth="1"/>
    <col min="16176" max="16176" width="3" style="2" customWidth="1"/>
    <col min="16177" max="16177" width="3.625" style="2" customWidth="1"/>
    <col min="16178" max="16181" width="0.125" style="2" customWidth="1"/>
    <col min="16182" max="16384" width="9" style="2"/>
  </cols>
  <sheetData>
    <row r="2" spans="1:59" ht="21" customHeight="1">
      <c r="A2" s="1"/>
      <c r="B2" s="612">
        <f>数据表!C2</f>
        <v>0</v>
      </c>
      <c r="C2" s="612"/>
      <c r="D2" s="612"/>
      <c r="E2" s="612"/>
      <c r="F2" s="612"/>
      <c r="G2" s="612"/>
      <c r="H2" s="612"/>
      <c r="I2" s="612"/>
      <c r="J2" s="612"/>
      <c r="K2" s="612"/>
      <c r="L2" s="111"/>
      <c r="M2" s="111"/>
      <c r="N2" s="370"/>
      <c r="O2" s="370"/>
      <c r="P2" s="370"/>
      <c r="Q2" s="370"/>
      <c r="R2" s="370"/>
      <c r="S2" s="370"/>
      <c r="T2" s="370"/>
      <c r="U2" s="608">
        <f>司机纸!C6</f>
        <v>0</v>
      </c>
      <c r="V2" s="608"/>
      <c r="W2" s="608"/>
      <c r="X2" s="608"/>
      <c r="Y2" s="608"/>
      <c r="Z2" s="608"/>
      <c r="AA2" s="608"/>
      <c r="AB2" s="608"/>
      <c r="AC2" s="608"/>
      <c r="AD2" s="608"/>
      <c r="AE2" s="608"/>
      <c r="AF2" s="608"/>
      <c r="AG2" s="608"/>
      <c r="AH2" s="608"/>
      <c r="AI2" s="608"/>
      <c r="AJ2" s="608"/>
      <c r="AK2" s="608">
        <f>U2</f>
        <v>0</v>
      </c>
      <c r="AL2" s="608"/>
      <c r="AM2" s="608"/>
      <c r="AN2" s="608"/>
      <c r="AO2" s="608"/>
      <c r="AP2" s="608"/>
      <c r="AQ2" s="608"/>
      <c r="AR2" s="608"/>
      <c r="AS2" s="608"/>
      <c r="AT2" s="608"/>
      <c r="AU2" s="608"/>
      <c r="AV2" s="608"/>
      <c r="AW2" s="608"/>
      <c r="AX2" s="608"/>
      <c r="AY2" s="608"/>
      <c r="AZ2" s="608"/>
      <c r="BA2" s="608"/>
    </row>
    <row r="3" spans="1:59" ht="1.5" customHeight="1">
      <c r="A3" s="1"/>
      <c r="B3" s="52"/>
      <c r="C3" s="52"/>
      <c r="D3" s="52"/>
      <c r="E3" s="52"/>
      <c r="F3" s="52"/>
      <c r="G3" s="52"/>
      <c r="H3" s="52"/>
      <c r="I3" s="52"/>
      <c r="J3" s="52"/>
      <c r="K3" s="52"/>
      <c r="L3" s="52"/>
      <c r="M3" s="52"/>
      <c r="N3" s="52"/>
      <c r="O3" s="52"/>
      <c r="P3" s="52"/>
      <c r="Q3" s="52"/>
      <c r="R3" s="52"/>
      <c r="S3" s="52"/>
      <c r="T3" s="52"/>
      <c r="U3" s="52"/>
      <c r="V3" s="52"/>
      <c r="W3" s="52"/>
      <c r="X3" s="52"/>
      <c r="Y3" s="52"/>
      <c r="Z3" s="52"/>
      <c r="AA3" s="52"/>
      <c r="AB3" s="52"/>
      <c r="AC3" s="52"/>
      <c r="AD3" s="52"/>
      <c r="AE3" s="52"/>
      <c r="AF3" s="52"/>
      <c r="AG3" s="52"/>
      <c r="AH3" s="52"/>
      <c r="AI3" s="52"/>
      <c r="AJ3" s="52"/>
      <c r="AK3" s="52"/>
      <c r="AL3" s="52"/>
      <c r="AM3" s="52"/>
      <c r="AN3" s="52"/>
      <c r="AO3" s="52"/>
      <c r="AP3" s="52"/>
      <c r="AQ3" s="52"/>
      <c r="AR3" s="52"/>
      <c r="AS3" s="52"/>
      <c r="AT3" s="52"/>
      <c r="AU3" s="52"/>
      <c r="AV3" s="52"/>
      <c r="AW3" s="52"/>
      <c r="AX3" s="52"/>
      <c r="AY3" s="52"/>
      <c r="AZ3" s="52"/>
      <c r="BA3" s="52"/>
    </row>
    <row r="4" spans="1:59" ht="26.25" customHeight="1">
      <c r="A4" s="1"/>
      <c r="B4" s="609" t="s">
        <v>89</v>
      </c>
      <c r="C4" s="609"/>
      <c r="D4" s="609"/>
      <c r="E4" s="609"/>
      <c r="F4" s="609"/>
      <c r="G4" s="609"/>
      <c r="H4" s="609"/>
      <c r="I4" s="609"/>
      <c r="J4" s="609"/>
      <c r="K4" s="609"/>
      <c r="L4" s="609"/>
      <c r="M4" s="609"/>
      <c r="N4" s="613" t="s">
        <v>546</v>
      </c>
      <c r="O4" s="613"/>
      <c r="P4" s="613"/>
      <c r="Q4" s="613"/>
      <c r="R4" s="613"/>
      <c r="S4" s="613"/>
      <c r="T4" s="613"/>
      <c r="U4" s="613"/>
      <c r="V4" s="613"/>
      <c r="W4" s="371"/>
      <c r="X4" s="371"/>
      <c r="Y4" s="371"/>
      <c r="Z4" s="371"/>
      <c r="AA4" s="371"/>
      <c r="AB4" s="613" t="s">
        <v>547</v>
      </c>
      <c r="AC4" s="613"/>
      <c r="AD4" s="613"/>
      <c r="AE4" s="613"/>
      <c r="AF4" s="613"/>
      <c r="AG4" s="613"/>
      <c r="AH4" s="613"/>
      <c r="AI4" s="613"/>
      <c r="AJ4" s="613"/>
      <c r="AK4" s="613"/>
      <c r="AL4" s="613"/>
      <c r="AM4" s="613"/>
      <c r="AN4" s="613"/>
      <c r="AO4" s="613"/>
      <c r="AP4" s="371"/>
      <c r="AQ4" s="371"/>
      <c r="AR4" s="613">
        <f>数据表!D2</f>
        <v>0</v>
      </c>
      <c r="AS4" s="613"/>
      <c r="AT4" s="613"/>
      <c r="AU4" s="613"/>
      <c r="AV4" s="613"/>
      <c r="AW4" s="613"/>
      <c r="AX4" s="613"/>
      <c r="AY4" s="613"/>
      <c r="AZ4" s="613"/>
      <c r="BA4" s="613"/>
    </row>
    <row r="5" spans="1:59" ht="22.15" customHeight="1">
      <c r="A5" s="1"/>
      <c r="B5" s="372"/>
      <c r="C5" s="611" t="s">
        <v>91</v>
      </c>
      <c r="D5" s="611"/>
      <c r="E5" s="611"/>
      <c r="F5" s="611"/>
      <c r="G5" s="611"/>
      <c r="H5" s="611"/>
      <c r="I5" s="611"/>
      <c r="J5" s="611"/>
      <c r="K5" s="373"/>
      <c r="L5" s="372"/>
      <c r="M5" s="372"/>
      <c r="N5" s="372"/>
      <c r="O5" s="372"/>
      <c r="P5" s="372"/>
      <c r="Q5" s="372"/>
      <c r="R5" s="372"/>
      <c r="S5" s="372"/>
      <c r="T5" s="372"/>
      <c r="U5" s="372"/>
      <c r="V5" s="372"/>
      <c r="W5" s="372"/>
      <c r="X5" s="372"/>
      <c r="Y5" s="372"/>
      <c r="Z5" s="372"/>
      <c r="AA5" s="371"/>
      <c r="AB5" s="371"/>
      <c r="AC5" s="606">
        <f>+P10</f>
        <v>0</v>
      </c>
      <c r="AD5" s="606"/>
      <c r="AE5" s="606"/>
      <c r="AF5" s="606"/>
      <c r="AG5" s="606"/>
      <c r="AH5" s="606"/>
      <c r="AI5" s="606"/>
      <c r="AJ5" s="371"/>
      <c r="AK5" s="371"/>
      <c r="AL5" s="371"/>
      <c r="AM5" s="371"/>
      <c r="AN5" s="371"/>
      <c r="AO5" s="371"/>
      <c r="AP5" s="371"/>
      <c r="AQ5" s="374"/>
      <c r="AR5" s="610">
        <f>V10</f>
        <v>0</v>
      </c>
      <c r="AS5" s="610"/>
      <c r="AT5" s="610"/>
      <c r="AU5" s="610"/>
      <c r="AV5" s="610"/>
      <c r="AW5" s="371"/>
      <c r="AX5" s="372"/>
      <c r="AY5" s="372"/>
      <c r="AZ5" s="372"/>
      <c r="BA5" s="52"/>
    </row>
    <row r="6" spans="1:59" ht="18.2" customHeight="1">
      <c r="A6" s="1"/>
      <c r="B6" s="604"/>
      <c r="C6" s="604"/>
      <c r="D6" s="604"/>
      <c r="E6" s="604"/>
      <c r="F6" s="604"/>
      <c r="G6" s="604"/>
      <c r="H6" s="604"/>
      <c r="I6" s="604"/>
      <c r="J6" s="604"/>
      <c r="K6" s="604"/>
      <c r="L6" s="604"/>
      <c r="M6" s="604"/>
      <c r="N6" s="604" t="s">
        <v>92</v>
      </c>
      <c r="O6" s="604"/>
      <c r="P6" s="604"/>
      <c r="Q6" s="604"/>
      <c r="R6" s="604"/>
      <c r="S6" s="604"/>
      <c r="T6" s="604"/>
      <c r="U6" s="604" t="s">
        <v>93</v>
      </c>
      <c r="V6" s="604"/>
      <c r="W6" s="604"/>
      <c r="X6" s="604"/>
      <c r="Y6" s="604"/>
      <c r="Z6" s="604"/>
      <c r="AA6" s="604"/>
      <c r="AB6" s="604"/>
      <c r="AC6" s="604"/>
      <c r="AD6" s="604"/>
      <c r="AE6" s="604"/>
      <c r="AF6" s="604"/>
      <c r="AG6" s="375"/>
      <c r="AH6" s="375"/>
      <c r="AI6" s="375"/>
      <c r="AJ6" s="375"/>
      <c r="AK6" s="607"/>
      <c r="AL6" s="607"/>
      <c r="AM6" s="607"/>
      <c r="AN6" s="607"/>
      <c r="AO6" s="607"/>
      <c r="AP6" s="607"/>
      <c r="AQ6" s="607"/>
      <c r="AR6" s="607"/>
      <c r="AS6" s="607"/>
      <c r="AT6" s="607"/>
      <c r="AU6" s="607"/>
      <c r="AV6" s="607"/>
      <c r="AW6" s="607"/>
      <c r="AX6" s="607"/>
      <c r="AY6" s="607"/>
      <c r="AZ6" s="607"/>
      <c r="BA6" s="52"/>
    </row>
    <row r="7" spans="1:59" ht="18.2" customHeight="1">
      <c r="A7" s="1"/>
      <c r="B7" s="372"/>
      <c r="C7" s="372"/>
      <c r="D7" s="372"/>
      <c r="E7" s="372"/>
      <c r="F7" s="372"/>
      <c r="G7" s="372"/>
      <c r="H7" s="372"/>
      <c r="I7" s="372"/>
      <c r="J7" s="372"/>
      <c r="K7" s="372"/>
      <c r="L7" s="372"/>
      <c r="M7" s="372"/>
      <c r="N7" s="372"/>
      <c r="O7" s="372"/>
      <c r="P7" s="372"/>
      <c r="Q7" s="372"/>
      <c r="R7" s="372"/>
      <c r="S7" s="372"/>
      <c r="T7" s="372"/>
      <c r="U7" s="372"/>
      <c r="V7" s="372"/>
      <c r="W7" s="372"/>
      <c r="X7" s="372"/>
      <c r="Y7" s="372"/>
      <c r="Z7" s="372"/>
      <c r="AA7" s="372"/>
      <c r="AB7" s="372"/>
      <c r="AC7" s="372"/>
      <c r="AD7" s="372"/>
      <c r="AE7" s="372"/>
      <c r="AF7" s="604"/>
      <c r="AG7" s="604"/>
      <c r="AH7" s="604"/>
      <c r="AI7" s="604"/>
      <c r="AJ7" s="604"/>
      <c r="AK7" s="372"/>
      <c r="AL7" s="372"/>
      <c r="AM7" s="372"/>
      <c r="AN7" s="372"/>
      <c r="AO7" s="372"/>
      <c r="AP7" s="372"/>
      <c r="AQ7" s="372"/>
      <c r="AR7" s="372"/>
      <c r="AS7" s="372"/>
      <c r="AT7" s="372"/>
      <c r="AU7" s="372"/>
      <c r="AV7" s="372"/>
      <c r="AW7" s="372"/>
      <c r="AX7" s="372"/>
      <c r="AY7" s="372"/>
      <c r="AZ7" s="372"/>
      <c r="BA7" s="52"/>
    </row>
    <row r="8" spans="1:59" ht="15.6" customHeight="1">
      <c r="A8" s="1"/>
      <c r="B8" s="605" t="s">
        <v>94</v>
      </c>
      <c r="C8" s="605"/>
      <c r="D8" s="605" t="s">
        <v>95</v>
      </c>
      <c r="E8" s="605"/>
      <c r="F8" s="605"/>
      <c r="G8" s="605"/>
      <c r="H8" s="605" t="s">
        <v>96</v>
      </c>
      <c r="I8" s="605"/>
      <c r="J8" s="605"/>
      <c r="K8" s="605"/>
      <c r="L8" s="605" t="s">
        <v>37</v>
      </c>
      <c r="M8" s="605"/>
      <c r="N8" s="605"/>
      <c r="O8" s="376" t="s">
        <v>97</v>
      </c>
      <c r="P8" s="605" t="s">
        <v>13</v>
      </c>
      <c r="Q8" s="605"/>
      <c r="R8" s="605" t="s">
        <v>12</v>
      </c>
      <c r="S8" s="605"/>
      <c r="T8" s="605"/>
      <c r="U8" s="605"/>
      <c r="V8" s="605"/>
      <c r="W8" s="605" t="s">
        <v>98</v>
      </c>
      <c r="X8" s="605"/>
      <c r="Y8" s="376" t="s">
        <v>99</v>
      </c>
      <c r="Z8" s="605" t="s">
        <v>100</v>
      </c>
      <c r="AA8" s="605"/>
      <c r="AB8" s="605"/>
      <c r="AC8" s="605"/>
      <c r="AD8" s="605" t="s">
        <v>101</v>
      </c>
      <c r="AE8" s="605"/>
      <c r="AF8" s="605"/>
      <c r="AG8" s="605"/>
      <c r="AH8" s="605" t="s">
        <v>102</v>
      </c>
      <c r="AI8" s="605"/>
      <c r="AJ8" s="605" t="s">
        <v>103</v>
      </c>
      <c r="AK8" s="605"/>
      <c r="AL8" s="605" t="s">
        <v>104</v>
      </c>
      <c r="AM8" s="605"/>
      <c r="AN8" s="605"/>
      <c r="AO8" s="605"/>
      <c r="AP8" s="605"/>
      <c r="AQ8" s="605" t="s">
        <v>105</v>
      </c>
      <c r="AR8" s="605"/>
      <c r="AS8" s="605"/>
      <c r="AT8" s="605" t="s">
        <v>106</v>
      </c>
      <c r="AU8" s="605"/>
      <c r="AV8" s="605"/>
      <c r="AW8" s="605"/>
      <c r="AX8" s="605"/>
      <c r="AY8" s="605"/>
      <c r="AZ8" s="372"/>
      <c r="BA8" s="52"/>
    </row>
    <row r="9" spans="1:59" ht="15.75">
      <c r="A9" s="1"/>
      <c r="B9" s="617"/>
      <c r="C9" s="617"/>
      <c r="D9" s="617"/>
      <c r="E9" s="617"/>
      <c r="F9" s="617"/>
      <c r="G9" s="617"/>
      <c r="H9" s="617"/>
      <c r="I9" s="617"/>
      <c r="J9" s="617"/>
      <c r="K9" s="617"/>
      <c r="L9" s="617"/>
      <c r="M9" s="617"/>
      <c r="N9" s="617"/>
      <c r="O9" s="377"/>
      <c r="P9" s="617"/>
      <c r="Q9" s="617"/>
      <c r="R9" s="617"/>
      <c r="S9" s="617"/>
      <c r="T9" s="617"/>
      <c r="U9" s="617"/>
      <c r="V9" s="617"/>
      <c r="W9" s="617"/>
      <c r="X9" s="617"/>
      <c r="Y9" s="377"/>
      <c r="Z9" s="617"/>
      <c r="AA9" s="617"/>
      <c r="AB9" s="617"/>
      <c r="AC9" s="617"/>
      <c r="AD9" s="617"/>
      <c r="AE9" s="617"/>
      <c r="AF9" s="617"/>
      <c r="AG9" s="617"/>
      <c r="AH9" s="617"/>
      <c r="AI9" s="617"/>
      <c r="AJ9" s="617"/>
      <c r="AK9" s="617"/>
      <c r="AL9" s="617"/>
      <c r="AM9" s="617"/>
      <c r="AN9" s="617"/>
      <c r="AO9" s="617"/>
      <c r="AP9" s="617"/>
      <c r="AQ9" s="617"/>
      <c r="AR9" s="617"/>
      <c r="AS9" s="617"/>
      <c r="AT9" s="617"/>
      <c r="AU9" s="617"/>
      <c r="AV9" s="617"/>
      <c r="AW9" s="617"/>
      <c r="AX9" s="617"/>
      <c r="AY9" s="617"/>
      <c r="AZ9" s="372"/>
      <c r="BA9" s="52"/>
    </row>
    <row r="10" spans="1:59" s="446" customFormat="1" ht="27" customHeight="1">
      <c r="A10" s="442"/>
      <c r="B10" s="618">
        <v>1</v>
      </c>
      <c r="C10" s="618"/>
      <c r="D10" s="618" t="e">
        <f>INDEX(数据表!B1:G2001, MATCH(参数!C2,数据表!G1:G2001,0),1)</f>
        <v>#N/A</v>
      </c>
      <c r="E10" s="618"/>
      <c r="F10" s="618"/>
      <c r="G10" s="618"/>
      <c r="H10" s="618"/>
      <c r="I10" s="618"/>
      <c r="J10" s="618"/>
      <c r="K10" s="618"/>
      <c r="L10" s="619" t="str">
        <f>"纸制商业文件"&amp;参数!D2&amp;"票"</f>
        <v>纸制商业文件0票</v>
      </c>
      <c r="M10" s="619"/>
      <c r="N10" s="619"/>
      <c r="O10" s="619"/>
      <c r="P10" s="619">
        <f>参数!E2</f>
        <v>0</v>
      </c>
      <c r="Q10" s="619"/>
      <c r="R10" s="619"/>
      <c r="S10" s="619"/>
      <c r="T10" s="619"/>
      <c r="U10" s="443"/>
      <c r="V10" s="619">
        <f>参数!F2</f>
        <v>0</v>
      </c>
      <c r="W10" s="619"/>
      <c r="X10" s="619"/>
      <c r="Y10" s="619"/>
      <c r="Z10" s="619"/>
      <c r="AA10" s="619"/>
      <c r="AB10" s="619"/>
      <c r="AC10" s="443">
        <v>0</v>
      </c>
      <c r="AD10" s="618">
        <v>0</v>
      </c>
      <c r="AE10" s="618"/>
      <c r="AF10" s="618"/>
      <c r="AG10" s="618"/>
      <c r="AH10" s="618">
        <v>0</v>
      </c>
      <c r="AI10" s="618"/>
      <c r="AJ10" s="618"/>
      <c r="AK10" s="618"/>
      <c r="AL10" s="618"/>
      <c r="AM10" s="618"/>
      <c r="AN10" s="618"/>
      <c r="AO10" s="618"/>
      <c r="AP10" s="618"/>
      <c r="AQ10" s="618" t="s">
        <v>324</v>
      </c>
      <c r="AR10" s="618"/>
      <c r="AS10" s="618"/>
      <c r="AT10" s="618"/>
      <c r="AU10" s="618"/>
      <c r="AV10" s="625"/>
      <c r="AW10" s="625"/>
      <c r="AX10" s="625"/>
      <c r="AY10" s="625"/>
      <c r="AZ10" s="444"/>
      <c r="BA10" s="445"/>
    </row>
    <row r="11" spans="1:59" ht="14.1" customHeight="1">
      <c r="A11" s="1"/>
      <c r="B11" s="626"/>
      <c r="C11" s="626"/>
      <c r="D11" s="626"/>
      <c r="E11" s="626"/>
      <c r="F11" s="626"/>
      <c r="G11" s="626"/>
      <c r="H11" s="621"/>
      <c r="I11" s="621"/>
      <c r="J11" s="621"/>
      <c r="K11" s="621"/>
      <c r="L11" s="621"/>
      <c r="M11" s="621"/>
      <c r="N11" s="621"/>
      <c r="O11" s="378"/>
      <c r="P11" s="620"/>
      <c r="Q11" s="620"/>
      <c r="R11" s="620"/>
      <c r="S11" s="620"/>
      <c r="T11" s="620"/>
      <c r="U11" s="620"/>
      <c r="V11" s="620"/>
      <c r="W11" s="620"/>
      <c r="X11" s="620"/>
      <c r="Y11" s="379"/>
      <c r="Z11" s="620"/>
      <c r="AA11" s="620"/>
      <c r="AB11" s="620"/>
      <c r="AC11" s="620"/>
      <c r="AD11" s="620"/>
      <c r="AE11" s="620"/>
      <c r="AF11" s="620"/>
      <c r="AG11" s="620"/>
      <c r="AH11" s="620"/>
      <c r="AI11" s="620"/>
      <c r="AJ11" s="620"/>
      <c r="AK11" s="620"/>
      <c r="AL11" s="620"/>
      <c r="AM11" s="620"/>
      <c r="AN11" s="620"/>
      <c r="AO11" s="620"/>
      <c r="AP11" s="620"/>
      <c r="AQ11" s="621"/>
      <c r="AR11" s="621"/>
      <c r="AS11" s="621"/>
      <c r="AT11" s="621"/>
      <c r="AU11" s="621"/>
      <c r="AV11" s="621"/>
      <c r="AW11" s="621"/>
      <c r="AX11" s="621"/>
      <c r="AY11" s="621"/>
      <c r="AZ11" s="52"/>
      <c r="BA11" s="52"/>
      <c r="BC11" s="616"/>
      <c r="BD11" s="616"/>
      <c r="BE11" s="616"/>
      <c r="BF11" s="616"/>
      <c r="BG11" s="616"/>
    </row>
    <row r="12" spans="1:59" ht="14.1" customHeight="1">
      <c r="A12" s="1"/>
      <c r="B12" s="614"/>
      <c r="C12" s="614"/>
      <c r="D12" s="624"/>
      <c r="E12" s="624"/>
      <c r="F12" s="624"/>
      <c r="G12" s="624"/>
      <c r="H12" s="624"/>
      <c r="I12" s="624"/>
      <c r="J12" s="624"/>
      <c r="K12" s="624"/>
      <c r="L12" s="615"/>
      <c r="M12" s="615"/>
      <c r="N12" s="615"/>
      <c r="O12" s="5"/>
      <c r="P12" s="616"/>
      <c r="Q12" s="616"/>
      <c r="W12" s="616"/>
      <c r="X12" s="616"/>
      <c r="Y12" s="4"/>
      <c r="Z12" s="616"/>
      <c r="AA12" s="616"/>
      <c r="AB12" s="616"/>
      <c r="AC12" s="616"/>
      <c r="AD12" s="616"/>
      <c r="AE12" s="616"/>
      <c r="AF12" s="616"/>
      <c r="AG12" s="616"/>
      <c r="AH12" s="616"/>
      <c r="AI12" s="616"/>
      <c r="AJ12" s="616"/>
      <c r="AK12" s="616"/>
      <c r="AL12" s="616"/>
      <c r="AM12" s="616"/>
      <c r="AN12" s="616"/>
      <c r="AO12" s="616"/>
      <c r="AP12" s="616"/>
      <c r="AQ12" s="615"/>
      <c r="AR12" s="615"/>
      <c r="AS12" s="615"/>
      <c r="AT12" s="615"/>
      <c r="AU12" s="615"/>
      <c r="AV12" s="615"/>
      <c r="AW12" s="615"/>
      <c r="AX12" s="615"/>
      <c r="AY12" s="615"/>
      <c r="AZ12" s="1"/>
      <c r="BA12" s="1"/>
    </row>
    <row r="13" spans="1:59" ht="14.1" customHeight="1">
      <c r="A13" s="1"/>
      <c r="B13" s="614"/>
      <c r="C13" s="614"/>
      <c r="D13" s="614"/>
      <c r="E13" s="614"/>
      <c r="F13" s="614"/>
      <c r="G13" s="614"/>
      <c r="H13" s="615"/>
      <c r="I13" s="615"/>
      <c r="J13" s="615"/>
      <c r="K13" s="615"/>
      <c r="L13" s="615"/>
      <c r="M13" s="615"/>
      <c r="N13" s="615"/>
      <c r="O13" s="5"/>
      <c r="P13" s="616"/>
      <c r="Q13" s="616"/>
      <c r="R13" s="616"/>
      <c r="S13" s="616"/>
      <c r="T13" s="616"/>
      <c r="U13" s="616"/>
      <c r="V13" s="616"/>
      <c r="W13" s="616"/>
      <c r="X13" s="616"/>
      <c r="Y13" s="4"/>
      <c r="Z13" s="616"/>
      <c r="AA13" s="616"/>
      <c r="AB13" s="616"/>
      <c r="AC13" s="616"/>
      <c r="AD13" s="616"/>
      <c r="AE13" s="616"/>
      <c r="AF13" s="616"/>
      <c r="AG13" s="616"/>
      <c r="AH13" s="616"/>
      <c r="AI13" s="616"/>
      <c r="AJ13" s="616"/>
      <c r="AK13" s="616"/>
      <c r="AL13" s="616"/>
      <c r="AM13" s="616"/>
      <c r="AN13" s="616"/>
      <c r="AO13" s="616"/>
      <c r="AP13" s="616"/>
      <c r="AQ13" s="615"/>
      <c r="AR13" s="615"/>
      <c r="AS13" s="615"/>
      <c r="AT13" s="615"/>
      <c r="AU13" s="615"/>
      <c r="AV13" s="615"/>
      <c r="AW13" s="615"/>
      <c r="AX13" s="615"/>
      <c r="AY13" s="615"/>
      <c r="AZ13" s="1"/>
      <c r="BA13" s="1"/>
    </row>
    <row r="14" spans="1:59" ht="14.1" customHeight="1">
      <c r="A14" s="1"/>
      <c r="B14" s="614"/>
      <c r="C14" s="614"/>
      <c r="D14" s="614"/>
      <c r="E14" s="614"/>
      <c r="F14" s="614"/>
      <c r="G14" s="614"/>
      <c r="H14" s="615"/>
      <c r="I14" s="615"/>
      <c r="J14" s="615"/>
      <c r="K14" s="615"/>
      <c r="L14" s="615"/>
      <c r="M14" s="615"/>
      <c r="N14" s="615"/>
      <c r="O14" s="5"/>
      <c r="P14" s="616"/>
      <c r="Q14" s="616"/>
      <c r="R14" s="616"/>
      <c r="S14" s="616"/>
      <c r="T14" s="616"/>
      <c r="U14" s="616"/>
      <c r="V14" s="616"/>
      <c r="W14" s="616"/>
      <c r="X14" s="616"/>
      <c r="Y14" s="4"/>
      <c r="Z14" s="616"/>
      <c r="AA14" s="616"/>
      <c r="AB14" s="616"/>
      <c r="AC14" s="616"/>
      <c r="AD14" s="616"/>
      <c r="AE14" s="616"/>
      <c r="AF14" s="616"/>
      <c r="AG14" s="616"/>
      <c r="AH14" s="616"/>
      <c r="AI14" s="616"/>
      <c r="AJ14" s="616"/>
      <c r="AK14" s="616"/>
      <c r="AL14" s="616"/>
      <c r="AM14" s="616"/>
      <c r="AN14" s="616"/>
      <c r="AO14" s="616"/>
      <c r="AP14" s="616"/>
      <c r="AQ14" s="615"/>
      <c r="AR14" s="615"/>
      <c r="AS14" s="615"/>
      <c r="AT14" s="615"/>
      <c r="AU14" s="615"/>
      <c r="AV14" s="615"/>
      <c r="AW14" s="615"/>
      <c r="AX14" s="615"/>
      <c r="AY14" s="615"/>
      <c r="AZ14" s="1"/>
      <c r="BA14" s="1"/>
    </row>
    <row r="15" spans="1:59" ht="14.1" customHeight="1">
      <c r="A15" s="1"/>
      <c r="B15" s="623"/>
      <c r="C15" s="623"/>
      <c r="D15" s="623"/>
      <c r="E15" s="623"/>
      <c r="F15" s="623"/>
      <c r="G15" s="623"/>
      <c r="H15" s="623"/>
      <c r="I15" s="1"/>
      <c r="J15" s="1"/>
      <c r="K15" s="1"/>
      <c r="L15" s="1"/>
      <c r="M15" s="1"/>
      <c r="N15" s="1"/>
      <c r="O15" s="1"/>
      <c r="P15" s="1"/>
      <c r="Q15" s="623"/>
      <c r="R15" s="623"/>
      <c r="S15" s="623"/>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row>
    <row r="16" spans="1:59" ht="14.1" customHeight="1">
      <c r="A16" s="1"/>
      <c r="B16" s="1"/>
      <c r="C16" s="1"/>
      <c r="D16" s="1"/>
      <c r="E16" s="1"/>
      <c r="F16" s="1"/>
      <c r="G16" s="1"/>
      <c r="H16" s="1"/>
      <c r="I16" s="1"/>
      <c r="J16" s="1"/>
      <c r="K16" s="1"/>
      <c r="L16" s="1"/>
      <c r="M16" s="1"/>
      <c r="N16" s="1"/>
      <c r="O16" s="1"/>
      <c r="P16" s="1"/>
      <c r="Q16" s="1"/>
      <c r="R16" s="1"/>
      <c r="S16" s="623"/>
      <c r="T16" s="623"/>
      <c r="U16" s="623"/>
      <c r="V16" s="623"/>
      <c r="W16" s="623"/>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row>
    <row r="17" spans="1:53" ht="0.95" customHeight="1">
      <c r="A17" s="1"/>
      <c r="B17" s="622"/>
      <c r="C17" s="622"/>
      <c r="D17" s="622"/>
      <c r="E17" s="622"/>
      <c r="F17" s="622"/>
      <c r="G17" s="622"/>
      <c r="H17" s="622"/>
      <c r="I17" s="622"/>
      <c r="J17" s="622"/>
      <c r="K17" s="622"/>
      <c r="L17" s="622"/>
      <c r="M17" s="622"/>
      <c r="N17" s="622"/>
      <c r="O17" s="622"/>
      <c r="P17" s="622"/>
      <c r="Q17" s="622"/>
      <c r="R17" s="622"/>
      <c r="S17" s="622"/>
      <c r="T17" s="622"/>
      <c r="U17" s="622"/>
      <c r="V17" s="622"/>
      <c r="W17" s="622"/>
      <c r="X17" s="622"/>
      <c r="Y17" s="622"/>
      <c r="Z17" s="622"/>
      <c r="AA17" s="622"/>
      <c r="AB17" s="622"/>
      <c r="AC17" s="622"/>
      <c r="AD17" s="622"/>
      <c r="AE17" s="622"/>
      <c r="AF17" s="622"/>
      <c r="AG17" s="622"/>
      <c r="AH17" s="622"/>
      <c r="AI17" s="622"/>
      <c r="AJ17" s="622"/>
      <c r="AK17" s="622"/>
      <c r="AL17" s="622"/>
      <c r="AM17" s="622"/>
      <c r="AN17" s="622"/>
      <c r="AO17" s="622"/>
      <c r="AP17" s="622"/>
      <c r="AQ17" s="622"/>
      <c r="AR17" s="622"/>
      <c r="AS17" s="622"/>
      <c r="AT17" s="622"/>
      <c r="AU17" s="622"/>
      <c r="AV17" s="622"/>
      <c r="AW17" s="622"/>
      <c r="AX17" s="622"/>
      <c r="AY17" s="1"/>
      <c r="AZ17" s="1"/>
      <c r="BA17" s="1"/>
    </row>
  </sheetData>
  <mergeCells count="121">
    <mergeCell ref="AV13:AY13"/>
    <mergeCell ref="AL13:AP13"/>
    <mergeCell ref="D12:K12"/>
    <mergeCell ref="AV10:AY10"/>
    <mergeCell ref="B11:C11"/>
    <mergeCell ref="D11:G11"/>
    <mergeCell ref="H11:K11"/>
    <mergeCell ref="L11:N11"/>
    <mergeCell ref="P11:Q11"/>
    <mergeCell ref="R11:V11"/>
    <mergeCell ref="AD10:AG10"/>
    <mergeCell ref="AH10:AI10"/>
    <mergeCell ref="AJ10:AK10"/>
    <mergeCell ref="AL10:AP10"/>
    <mergeCell ref="W13:X13"/>
    <mergeCell ref="Z13:AC13"/>
    <mergeCell ref="AD13:AG13"/>
    <mergeCell ref="B13:C13"/>
    <mergeCell ref="D13:G13"/>
    <mergeCell ref="AJ13:AK13"/>
    <mergeCell ref="R13:V13"/>
    <mergeCell ref="B10:C10"/>
    <mergeCell ref="D10:K10"/>
    <mergeCell ref="L10:O10"/>
    <mergeCell ref="B17:AX17"/>
    <mergeCell ref="AT14:AU14"/>
    <mergeCell ref="AV14:AY14"/>
    <mergeCell ref="B15:D15"/>
    <mergeCell ref="E15:H15"/>
    <mergeCell ref="Q15:S15"/>
    <mergeCell ref="S16:W16"/>
    <mergeCell ref="Z14:AC14"/>
    <mergeCell ref="AD14:AG14"/>
    <mergeCell ref="AH14:AI14"/>
    <mergeCell ref="AJ14:AK14"/>
    <mergeCell ref="AL14:AP14"/>
    <mergeCell ref="AQ14:AS14"/>
    <mergeCell ref="L14:N14"/>
    <mergeCell ref="P14:Q14"/>
    <mergeCell ref="R14:V14"/>
    <mergeCell ref="W14:X14"/>
    <mergeCell ref="B14:C14"/>
    <mergeCell ref="D14:G14"/>
    <mergeCell ref="H14:K14"/>
    <mergeCell ref="BC11:BG11"/>
    <mergeCell ref="W12:X12"/>
    <mergeCell ref="Z12:AC12"/>
    <mergeCell ref="AD12:AG12"/>
    <mergeCell ref="AD11:AG11"/>
    <mergeCell ref="AH11:AI11"/>
    <mergeCell ref="AJ11:AK11"/>
    <mergeCell ref="AL11:AP11"/>
    <mergeCell ref="AQ11:AS11"/>
    <mergeCell ref="AT11:AU11"/>
    <mergeCell ref="AH12:AI12"/>
    <mergeCell ref="AJ12:AK12"/>
    <mergeCell ref="AL12:AP12"/>
    <mergeCell ref="AQ12:AS12"/>
    <mergeCell ref="AT12:AU12"/>
    <mergeCell ref="AV12:AY12"/>
    <mergeCell ref="AV11:AY11"/>
    <mergeCell ref="W11:X11"/>
    <mergeCell ref="Z11:AC11"/>
    <mergeCell ref="AL9:AP9"/>
    <mergeCell ref="AQ9:AS9"/>
    <mergeCell ref="AQ10:AU10"/>
    <mergeCell ref="V10:AB10"/>
    <mergeCell ref="P10:T10"/>
    <mergeCell ref="AT9:AU9"/>
    <mergeCell ref="H13:K13"/>
    <mergeCell ref="L13:N13"/>
    <mergeCell ref="P13:Q13"/>
    <mergeCell ref="AH13:AI13"/>
    <mergeCell ref="B12:C12"/>
    <mergeCell ref="L12:N12"/>
    <mergeCell ref="P12:Q12"/>
    <mergeCell ref="AQ13:AS13"/>
    <mergeCell ref="AT13:AU13"/>
    <mergeCell ref="AV9:AY9"/>
    <mergeCell ref="AV8:AY8"/>
    <mergeCell ref="B9:C9"/>
    <mergeCell ref="D9:G9"/>
    <mergeCell ref="H9:K9"/>
    <mergeCell ref="L9:N9"/>
    <mergeCell ref="P9:Q9"/>
    <mergeCell ref="R9:V9"/>
    <mergeCell ref="W9:X9"/>
    <mergeCell ref="Z9:AC9"/>
    <mergeCell ref="AD9:AG9"/>
    <mergeCell ref="AD8:AG8"/>
    <mergeCell ref="AH8:AI8"/>
    <mergeCell ref="AJ8:AK8"/>
    <mergeCell ref="AL8:AP8"/>
    <mergeCell ref="AQ8:AS8"/>
    <mergeCell ref="AT8:AU8"/>
    <mergeCell ref="AH9:AI9"/>
    <mergeCell ref="AJ9:AK9"/>
    <mergeCell ref="AC5:AI5"/>
    <mergeCell ref="B6:M6"/>
    <mergeCell ref="N6:T6"/>
    <mergeCell ref="U6:AF6"/>
    <mergeCell ref="AK6:AR6"/>
    <mergeCell ref="U2:AJ2"/>
    <mergeCell ref="B4:M4"/>
    <mergeCell ref="AS6:AZ6"/>
    <mergeCell ref="AR5:AV5"/>
    <mergeCell ref="C5:J5"/>
    <mergeCell ref="B2:K2"/>
    <mergeCell ref="N4:V4"/>
    <mergeCell ref="AR4:BA4"/>
    <mergeCell ref="AB4:AO4"/>
    <mergeCell ref="AK2:BA2"/>
    <mergeCell ref="AF7:AJ7"/>
    <mergeCell ref="B8:C8"/>
    <mergeCell ref="D8:G8"/>
    <mergeCell ref="H8:K8"/>
    <mergeCell ref="L8:N8"/>
    <mergeCell ref="P8:Q8"/>
    <mergeCell ref="R8:V8"/>
    <mergeCell ref="W8:X8"/>
    <mergeCell ref="Z8:AC8"/>
  </mergeCells>
  <phoneticPr fontId="1" type="noConversion"/>
  <pageMargins left="0.15748031496062992" right="0.19" top="0.54" bottom="0.74803149606299213" header="0.31496062992125984" footer="0.31496062992125984"/>
  <pageSetup paperSize="9" orientation="landscape" r:id="rId1"/>
  <headerFooter alignWithMargins="0"/>
  <ignoredErrors>
    <ignoredError sqref="D10" evalError="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outlinePr summaryBelow="0" summaryRight="0"/>
  </sheetPr>
  <dimension ref="A1:BC21"/>
  <sheetViews>
    <sheetView view="pageBreakPreview" topLeftCell="F1" zoomScaleNormal="130" zoomScaleSheetLayoutView="100" workbookViewId="0">
      <selection activeCell="AE30" sqref="AE30"/>
    </sheetView>
  </sheetViews>
  <sheetFormatPr defaultRowHeight="12.75"/>
  <cols>
    <col min="1" max="1" width="2.5" style="3" customWidth="1"/>
    <col min="2" max="2" width="3.75" style="3" customWidth="1"/>
    <col min="3" max="3" width="3.375" style="3" customWidth="1"/>
    <col min="4" max="4" width="0.25" style="3" customWidth="1"/>
    <col min="5" max="5" width="35.25" style="3" customWidth="1"/>
    <col min="6" max="6" width="8.25" style="3" customWidth="1"/>
    <col min="7" max="7" width="2.125" style="3" customWidth="1"/>
    <col min="8" max="8" width="0.25" style="3" customWidth="1"/>
    <col min="9" max="9" width="4.75" style="3" customWidth="1"/>
    <col min="10" max="10" width="5.25" style="3" customWidth="1"/>
    <col min="11" max="11" width="2.375" style="3" customWidth="1"/>
    <col min="12" max="12" width="0.25" style="3" customWidth="1"/>
    <col min="13" max="13" width="5.875" style="3" customWidth="1"/>
    <col min="14" max="14" width="7" style="3" customWidth="1"/>
    <col min="15" max="15" width="11" style="3" customWidth="1"/>
    <col min="16" max="16" width="0.125" style="3" customWidth="1"/>
    <col min="17" max="17" width="5.375" style="3" customWidth="1"/>
    <col min="18" max="19" width="0.125" style="3" customWidth="1"/>
    <col min="20" max="20" width="7.375" style="3" customWidth="1"/>
    <col min="21" max="21" width="0.125" style="3" customWidth="1"/>
    <col min="22" max="22" width="1" style="3" customWidth="1"/>
    <col min="23" max="23" width="0.125" style="3" customWidth="1"/>
    <col min="24" max="25" width="4.75" style="3" customWidth="1"/>
    <col min="26" max="27" width="0.125" style="3" customWidth="1"/>
    <col min="28" max="28" width="1.125" style="3" customWidth="1"/>
    <col min="29" max="29" width="3.375" style="3" customWidth="1"/>
    <col min="30" max="30" width="1.25" style="3" customWidth="1"/>
    <col min="31" max="31" width="1.125" style="3" customWidth="1"/>
    <col min="32" max="32" width="0.125" style="3" customWidth="1"/>
    <col min="33" max="35" width="2.375" style="3" customWidth="1"/>
    <col min="36" max="36" width="2.5" style="3" customWidth="1"/>
    <col min="37" max="37" width="2.375" style="3" customWidth="1"/>
    <col min="38" max="38" width="0.125" style="3" customWidth="1"/>
    <col min="39" max="39" width="1.125" style="3" customWidth="1"/>
    <col min="40" max="40" width="0.125" style="3" customWidth="1"/>
    <col min="41" max="41" width="1" style="3" customWidth="1"/>
    <col min="42" max="42" width="5.875" style="3" customWidth="1"/>
    <col min="43" max="43" width="9" style="3" customWidth="1"/>
    <col min="44" max="44" width="3.375" style="3" customWidth="1"/>
    <col min="45" max="45" width="0.125" style="3" hidden="1" customWidth="1"/>
    <col min="46" max="46" width="2.625" style="3" customWidth="1"/>
    <col min="47" max="47" width="3.875" style="3" customWidth="1"/>
    <col min="48" max="48" width="3" style="3" customWidth="1"/>
    <col min="49" max="49" width="3.625" style="3" customWidth="1"/>
    <col min="50" max="53" width="0.125" style="3" customWidth="1"/>
    <col min="54" max="54" width="9.875" style="3" customWidth="1"/>
    <col min="55" max="55" width="9.625" style="3" bestFit="1" customWidth="1"/>
    <col min="56" max="256" width="9" style="3"/>
    <col min="257" max="258" width="4.875" style="3" customWidth="1"/>
    <col min="259" max="259" width="3.375" style="3" customWidth="1"/>
    <col min="260" max="260" width="0.25" style="3" customWidth="1"/>
    <col min="261" max="261" width="4.75" style="3" customWidth="1"/>
    <col min="262" max="262" width="9.375" style="3" customWidth="1"/>
    <col min="263" max="263" width="2.125" style="3" customWidth="1"/>
    <col min="264" max="264" width="0.25" style="3" customWidth="1"/>
    <col min="265" max="265" width="4.75" style="3" customWidth="1"/>
    <col min="266" max="266" width="3.375" style="3" customWidth="1"/>
    <col min="267" max="267" width="2.375" style="3" customWidth="1"/>
    <col min="268" max="268" width="0.25" style="3" customWidth="1"/>
    <col min="269" max="269" width="5.875" style="3" customWidth="1"/>
    <col min="270" max="270" width="2.25" style="3" customWidth="1"/>
    <col min="271" max="271" width="4.75" style="3" customWidth="1"/>
    <col min="272" max="272" width="0.125" style="3" customWidth="1"/>
    <col min="273" max="273" width="4.625" style="3" customWidth="1"/>
    <col min="274" max="275" width="0.125" style="3" customWidth="1"/>
    <col min="276" max="276" width="3.375" style="3" customWidth="1"/>
    <col min="277" max="277" width="0.125" style="3" customWidth="1"/>
    <col min="278" max="278" width="1" style="3" customWidth="1"/>
    <col min="279" max="279" width="0.125" style="3" customWidth="1"/>
    <col min="280" max="281" width="4.75" style="3" customWidth="1"/>
    <col min="282" max="283" width="0.125" style="3" customWidth="1"/>
    <col min="284" max="284" width="1.125" style="3" customWidth="1"/>
    <col min="285" max="285" width="3.375" style="3" customWidth="1"/>
    <col min="286" max="286" width="1.25" style="3" customWidth="1"/>
    <col min="287" max="287" width="1.125" style="3" customWidth="1"/>
    <col min="288" max="288" width="0.125" style="3" customWidth="1"/>
    <col min="289" max="289" width="2.375" style="3" customWidth="1"/>
    <col min="290" max="290" width="4.75" style="3" customWidth="1"/>
    <col min="291" max="291" width="2.375" style="3" customWidth="1"/>
    <col min="292" max="292" width="5.125" style="3" customWidth="1"/>
    <col min="293" max="293" width="2.375" style="3" customWidth="1"/>
    <col min="294" max="294" width="0.125" style="3" customWidth="1"/>
    <col min="295" max="295" width="1.125" style="3" customWidth="1"/>
    <col min="296" max="296" width="0.125" style="3" customWidth="1"/>
    <col min="297" max="297" width="1" style="3" customWidth="1"/>
    <col min="298" max="298" width="3.75" style="3" customWidth="1"/>
    <col min="299" max="299" width="4.25" style="3" customWidth="1"/>
    <col min="300" max="300" width="5.375" style="3" customWidth="1"/>
    <col min="301" max="301" width="0" style="3" hidden="1" customWidth="1"/>
    <col min="302" max="302" width="2.625" style="3" customWidth="1"/>
    <col min="303" max="303" width="3.875" style="3" customWidth="1"/>
    <col min="304" max="304" width="3" style="3" customWidth="1"/>
    <col min="305" max="305" width="3.625" style="3" customWidth="1"/>
    <col min="306" max="309" width="0.125" style="3" customWidth="1"/>
    <col min="310" max="512" width="9" style="3"/>
    <col min="513" max="514" width="4.875" style="3" customWidth="1"/>
    <col min="515" max="515" width="3.375" style="3" customWidth="1"/>
    <col min="516" max="516" width="0.25" style="3" customWidth="1"/>
    <col min="517" max="517" width="4.75" style="3" customWidth="1"/>
    <col min="518" max="518" width="9.375" style="3" customWidth="1"/>
    <col min="519" max="519" width="2.125" style="3" customWidth="1"/>
    <col min="520" max="520" width="0.25" style="3" customWidth="1"/>
    <col min="521" max="521" width="4.75" style="3" customWidth="1"/>
    <col min="522" max="522" width="3.375" style="3" customWidth="1"/>
    <col min="523" max="523" width="2.375" style="3" customWidth="1"/>
    <col min="524" max="524" width="0.25" style="3" customWidth="1"/>
    <col min="525" max="525" width="5.875" style="3" customWidth="1"/>
    <col min="526" max="526" width="2.25" style="3" customWidth="1"/>
    <col min="527" max="527" width="4.75" style="3" customWidth="1"/>
    <col min="528" max="528" width="0.125" style="3" customWidth="1"/>
    <col min="529" max="529" width="4.625" style="3" customWidth="1"/>
    <col min="530" max="531" width="0.125" style="3" customWidth="1"/>
    <col min="532" max="532" width="3.375" style="3" customWidth="1"/>
    <col min="533" max="533" width="0.125" style="3" customWidth="1"/>
    <col min="534" max="534" width="1" style="3" customWidth="1"/>
    <col min="535" max="535" width="0.125" style="3" customWidth="1"/>
    <col min="536" max="537" width="4.75" style="3" customWidth="1"/>
    <col min="538" max="539" width="0.125" style="3" customWidth="1"/>
    <col min="540" max="540" width="1.125" style="3" customWidth="1"/>
    <col min="541" max="541" width="3.375" style="3" customWidth="1"/>
    <col min="542" max="542" width="1.25" style="3" customWidth="1"/>
    <col min="543" max="543" width="1.125" style="3" customWidth="1"/>
    <col min="544" max="544" width="0.125" style="3" customWidth="1"/>
    <col min="545" max="545" width="2.375" style="3" customWidth="1"/>
    <col min="546" max="546" width="4.75" style="3" customWidth="1"/>
    <col min="547" max="547" width="2.375" style="3" customWidth="1"/>
    <col min="548" max="548" width="5.125" style="3" customWidth="1"/>
    <col min="549" max="549" width="2.375" style="3" customWidth="1"/>
    <col min="550" max="550" width="0.125" style="3" customWidth="1"/>
    <col min="551" max="551" width="1.125" style="3" customWidth="1"/>
    <col min="552" max="552" width="0.125" style="3" customWidth="1"/>
    <col min="553" max="553" width="1" style="3" customWidth="1"/>
    <col min="554" max="554" width="3.75" style="3" customWidth="1"/>
    <col min="555" max="555" width="4.25" style="3" customWidth="1"/>
    <col min="556" max="556" width="5.375" style="3" customWidth="1"/>
    <col min="557" max="557" width="0" style="3" hidden="1" customWidth="1"/>
    <col min="558" max="558" width="2.625" style="3" customWidth="1"/>
    <col min="559" max="559" width="3.875" style="3" customWidth="1"/>
    <col min="560" max="560" width="3" style="3" customWidth="1"/>
    <col min="561" max="561" width="3.625" style="3" customWidth="1"/>
    <col min="562" max="565" width="0.125" style="3" customWidth="1"/>
    <col min="566" max="768" width="9" style="3"/>
    <col min="769" max="770" width="4.875" style="3" customWidth="1"/>
    <col min="771" max="771" width="3.375" style="3" customWidth="1"/>
    <col min="772" max="772" width="0.25" style="3" customWidth="1"/>
    <col min="773" max="773" width="4.75" style="3" customWidth="1"/>
    <col min="774" max="774" width="9.375" style="3" customWidth="1"/>
    <col min="775" max="775" width="2.125" style="3" customWidth="1"/>
    <col min="776" max="776" width="0.25" style="3" customWidth="1"/>
    <col min="777" max="777" width="4.75" style="3" customWidth="1"/>
    <col min="778" max="778" width="3.375" style="3" customWidth="1"/>
    <col min="779" max="779" width="2.375" style="3" customWidth="1"/>
    <col min="780" max="780" width="0.25" style="3" customWidth="1"/>
    <col min="781" max="781" width="5.875" style="3" customWidth="1"/>
    <col min="782" max="782" width="2.25" style="3" customWidth="1"/>
    <col min="783" max="783" width="4.75" style="3" customWidth="1"/>
    <col min="784" max="784" width="0.125" style="3" customWidth="1"/>
    <col min="785" max="785" width="4.625" style="3" customWidth="1"/>
    <col min="786" max="787" width="0.125" style="3" customWidth="1"/>
    <col min="788" max="788" width="3.375" style="3" customWidth="1"/>
    <col min="789" max="789" width="0.125" style="3" customWidth="1"/>
    <col min="790" max="790" width="1" style="3" customWidth="1"/>
    <col min="791" max="791" width="0.125" style="3" customWidth="1"/>
    <col min="792" max="793" width="4.75" style="3" customWidth="1"/>
    <col min="794" max="795" width="0.125" style="3" customWidth="1"/>
    <col min="796" max="796" width="1.125" style="3" customWidth="1"/>
    <col min="797" max="797" width="3.375" style="3" customWidth="1"/>
    <col min="798" max="798" width="1.25" style="3" customWidth="1"/>
    <col min="799" max="799" width="1.125" style="3" customWidth="1"/>
    <col min="800" max="800" width="0.125" style="3" customWidth="1"/>
    <col min="801" max="801" width="2.375" style="3" customWidth="1"/>
    <col min="802" max="802" width="4.75" style="3" customWidth="1"/>
    <col min="803" max="803" width="2.375" style="3" customWidth="1"/>
    <col min="804" max="804" width="5.125" style="3" customWidth="1"/>
    <col min="805" max="805" width="2.375" style="3" customWidth="1"/>
    <col min="806" max="806" width="0.125" style="3" customWidth="1"/>
    <col min="807" max="807" width="1.125" style="3" customWidth="1"/>
    <col min="808" max="808" width="0.125" style="3" customWidth="1"/>
    <col min="809" max="809" width="1" style="3" customWidth="1"/>
    <col min="810" max="810" width="3.75" style="3" customWidth="1"/>
    <col min="811" max="811" width="4.25" style="3" customWidth="1"/>
    <col min="812" max="812" width="5.375" style="3" customWidth="1"/>
    <col min="813" max="813" width="0" style="3" hidden="1" customWidth="1"/>
    <col min="814" max="814" width="2.625" style="3" customWidth="1"/>
    <col min="815" max="815" width="3.875" style="3" customWidth="1"/>
    <col min="816" max="816" width="3" style="3" customWidth="1"/>
    <col min="817" max="817" width="3.625" style="3" customWidth="1"/>
    <col min="818" max="821" width="0.125" style="3" customWidth="1"/>
    <col min="822" max="1024" width="9" style="3"/>
    <col min="1025" max="1026" width="4.875" style="3" customWidth="1"/>
    <col min="1027" max="1027" width="3.375" style="3" customWidth="1"/>
    <col min="1028" max="1028" width="0.25" style="3" customWidth="1"/>
    <col min="1029" max="1029" width="4.75" style="3" customWidth="1"/>
    <col min="1030" max="1030" width="9.375" style="3" customWidth="1"/>
    <col min="1031" max="1031" width="2.125" style="3" customWidth="1"/>
    <col min="1032" max="1032" width="0.25" style="3" customWidth="1"/>
    <col min="1033" max="1033" width="4.75" style="3" customWidth="1"/>
    <col min="1034" max="1034" width="3.375" style="3" customWidth="1"/>
    <col min="1035" max="1035" width="2.375" style="3" customWidth="1"/>
    <col min="1036" max="1036" width="0.25" style="3" customWidth="1"/>
    <col min="1037" max="1037" width="5.875" style="3" customWidth="1"/>
    <col min="1038" max="1038" width="2.25" style="3" customWidth="1"/>
    <col min="1039" max="1039" width="4.75" style="3" customWidth="1"/>
    <col min="1040" max="1040" width="0.125" style="3" customWidth="1"/>
    <col min="1041" max="1041" width="4.625" style="3" customWidth="1"/>
    <col min="1042" max="1043" width="0.125" style="3" customWidth="1"/>
    <col min="1044" max="1044" width="3.375" style="3" customWidth="1"/>
    <col min="1045" max="1045" width="0.125" style="3" customWidth="1"/>
    <col min="1046" max="1046" width="1" style="3" customWidth="1"/>
    <col min="1047" max="1047" width="0.125" style="3" customWidth="1"/>
    <col min="1048" max="1049" width="4.75" style="3" customWidth="1"/>
    <col min="1050" max="1051" width="0.125" style="3" customWidth="1"/>
    <col min="1052" max="1052" width="1.125" style="3" customWidth="1"/>
    <col min="1053" max="1053" width="3.375" style="3" customWidth="1"/>
    <col min="1054" max="1054" width="1.25" style="3" customWidth="1"/>
    <col min="1055" max="1055" width="1.125" style="3" customWidth="1"/>
    <col min="1056" max="1056" width="0.125" style="3" customWidth="1"/>
    <col min="1057" max="1057" width="2.375" style="3" customWidth="1"/>
    <col min="1058" max="1058" width="4.75" style="3" customWidth="1"/>
    <col min="1059" max="1059" width="2.375" style="3" customWidth="1"/>
    <col min="1060" max="1060" width="5.125" style="3" customWidth="1"/>
    <col min="1061" max="1061" width="2.375" style="3" customWidth="1"/>
    <col min="1062" max="1062" width="0.125" style="3" customWidth="1"/>
    <col min="1063" max="1063" width="1.125" style="3" customWidth="1"/>
    <col min="1064" max="1064" width="0.125" style="3" customWidth="1"/>
    <col min="1065" max="1065" width="1" style="3" customWidth="1"/>
    <col min="1066" max="1066" width="3.75" style="3" customWidth="1"/>
    <col min="1067" max="1067" width="4.25" style="3" customWidth="1"/>
    <col min="1068" max="1068" width="5.375" style="3" customWidth="1"/>
    <col min="1069" max="1069" width="0" style="3" hidden="1" customWidth="1"/>
    <col min="1070" max="1070" width="2.625" style="3" customWidth="1"/>
    <col min="1071" max="1071" width="3.875" style="3" customWidth="1"/>
    <col min="1072" max="1072" width="3" style="3" customWidth="1"/>
    <col min="1073" max="1073" width="3.625" style="3" customWidth="1"/>
    <col min="1074" max="1077" width="0.125" style="3" customWidth="1"/>
    <col min="1078" max="1280" width="9" style="3"/>
    <col min="1281" max="1282" width="4.875" style="3" customWidth="1"/>
    <col min="1283" max="1283" width="3.375" style="3" customWidth="1"/>
    <col min="1284" max="1284" width="0.25" style="3" customWidth="1"/>
    <col min="1285" max="1285" width="4.75" style="3" customWidth="1"/>
    <col min="1286" max="1286" width="9.375" style="3" customWidth="1"/>
    <col min="1287" max="1287" width="2.125" style="3" customWidth="1"/>
    <col min="1288" max="1288" width="0.25" style="3" customWidth="1"/>
    <col min="1289" max="1289" width="4.75" style="3" customWidth="1"/>
    <col min="1290" max="1290" width="3.375" style="3" customWidth="1"/>
    <col min="1291" max="1291" width="2.375" style="3" customWidth="1"/>
    <col min="1292" max="1292" width="0.25" style="3" customWidth="1"/>
    <col min="1293" max="1293" width="5.875" style="3" customWidth="1"/>
    <col min="1294" max="1294" width="2.25" style="3" customWidth="1"/>
    <col min="1295" max="1295" width="4.75" style="3" customWidth="1"/>
    <col min="1296" max="1296" width="0.125" style="3" customWidth="1"/>
    <col min="1297" max="1297" width="4.625" style="3" customWidth="1"/>
    <col min="1298" max="1299" width="0.125" style="3" customWidth="1"/>
    <col min="1300" max="1300" width="3.375" style="3" customWidth="1"/>
    <col min="1301" max="1301" width="0.125" style="3" customWidth="1"/>
    <col min="1302" max="1302" width="1" style="3" customWidth="1"/>
    <col min="1303" max="1303" width="0.125" style="3" customWidth="1"/>
    <col min="1304" max="1305" width="4.75" style="3" customWidth="1"/>
    <col min="1306" max="1307" width="0.125" style="3" customWidth="1"/>
    <col min="1308" max="1308" width="1.125" style="3" customWidth="1"/>
    <col min="1309" max="1309" width="3.375" style="3" customWidth="1"/>
    <col min="1310" max="1310" width="1.25" style="3" customWidth="1"/>
    <col min="1311" max="1311" width="1.125" style="3" customWidth="1"/>
    <col min="1312" max="1312" width="0.125" style="3" customWidth="1"/>
    <col min="1313" max="1313" width="2.375" style="3" customWidth="1"/>
    <col min="1314" max="1314" width="4.75" style="3" customWidth="1"/>
    <col min="1315" max="1315" width="2.375" style="3" customWidth="1"/>
    <col min="1316" max="1316" width="5.125" style="3" customWidth="1"/>
    <col min="1317" max="1317" width="2.375" style="3" customWidth="1"/>
    <col min="1318" max="1318" width="0.125" style="3" customWidth="1"/>
    <col min="1319" max="1319" width="1.125" style="3" customWidth="1"/>
    <col min="1320" max="1320" width="0.125" style="3" customWidth="1"/>
    <col min="1321" max="1321" width="1" style="3" customWidth="1"/>
    <col min="1322" max="1322" width="3.75" style="3" customWidth="1"/>
    <col min="1323" max="1323" width="4.25" style="3" customWidth="1"/>
    <col min="1324" max="1324" width="5.375" style="3" customWidth="1"/>
    <col min="1325" max="1325" width="0" style="3" hidden="1" customWidth="1"/>
    <col min="1326" max="1326" width="2.625" style="3" customWidth="1"/>
    <col min="1327" max="1327" width="3.875" style="3" customWidth="1"/>
    <col min="1328" max="1328" width="3" style="3" customWidth="1"/>
    <col min="1329" max="1329" width="3.625" style="3" customWidth="1"/>
    <col min="1330" max="1333" width="0.125" style="3" customWidth="1"/>
    <col min="1334" max="1536" width="9" style="3"/>
    <col min="1537" max="1538" width="4.875" style="3" customWidth="1"/>
    <col min="1539" max="1539" width="3.375" style="3" customWidth="1"/>
    <col min="1540" max="1540" width="0.25" style="3" customWidth="1"/>
    <col min="1541" max="1541" width="4.75" style="3" customWidth="1"/>
    <col min="1542" max="1542" width="9.375" style="3" customWidth="1"/>
    <col min="1543" max="1543" width="2.125" style="3" customWidth="1"/>
    <col min="1544" max="1544" width="0.25" style="3" customWidth="1"/>
    <col min="1545" max="1545" width="4.75" style="3" customWidth="1"/>
    <col min="1546" max="1546" width="3.375" style="3" customWidth="1"/>
    <col min="1547" max="1547" width="2.375" style="3" customWidth="1"/>
    <col min="1548" max="1548" width="0.25" style="3" customWidth="1"/>
    <col min="1549" max="1549" width="5.875" style="3" customWidth="1"/>
    <col min="1550" max="1550" width="2.25" style="3" customWidth="1"/>
    <col min="1551" max="1551" width="4.75" style="3" customWidth="1"/>
    <col min="1552" max="1552" width="0.125" style="3" customWidth="1"/>
    <col min="1553" max="1553" width="4.625" style="3" customWidth="1"/>
    <col min="1554" max="1555" width="0.125" style="3" customWidth="1"/>
    <col min="1556" max="1556" width="3.375" style="3" customWidth="1"/>
    <col min="1557" max="1557" width="0.125" style="3" customWidth="1"/>
    <col min="1558" max="1558" width="1" style="3" customWidth="1"/>
    <col min="1559" max="1559" width="0.125" style="3" customWidth="1"/>
    <col min="1560" max="1561" width="4.75" style="3" customWidth="1"/>
    <col min="1562" max="1563" width="0.125" style="3" customWidth="1"/>
    <col min="1564" max="1564" width="1.125" style="3" customWidth="1"/>
    <col min="1565" max="1565" width="3.375" style="3" customWidth="1"/>
    <col min="1566" max="1566" width="1.25" style="3" customWidth="1"/>
    <col min="1567" max="1567" width="1.125" style="3" customWidth="1"/>
    <col min="1568" max="1568" width="0.125" style="3" customWidth="1"/>
    <col min="1569" max="1569" width="2.375" style="3" customWidth="1"/>
    <col min="1570" max="1570" width="4.75" style="3" customWidth="1"/>
    <col min="1571" max="1571" width="2.375" style="3" customWidth="1"/>
    <col min="1572" max="1572" width="5.125" style="3" customWidth="1"/>
    <col min="1573" max="1573" width="2.375" style="3" customWidth="1"/>
    <col min="1574" max="1574" width="0.125" style="3" customWidth="1"/>
    <col min="1575" max="1575" width="1.125" style="3" customWidth="1"/>
    <col min="1576" max="1576" width="0.125" style="3" customWidth="1"/>
    <col min="1577" max="1577" width="1" style="3" customWidth="1"/>
    <col min="1578" max="1578" width="3.75" style="3" customWidth="1"/>
    <col min="1579" max="1579" width="4.25" style="3" customWidth="1"/>
    <col min="1580" max="1580" width="5.375" style="3" customWidth="1"/>
    <col min="1581" max="1581" width="0" style="3" hidden="1" customWidth="1"/>
    <col min="1582" max="1582" width="2.625" style="3" customWidth="1"/>
    <col min="1583" max="1583" width="3.875" style="3" customWidth="1"/>
    <col min="1584" max="1584" width="3" style="3" customWidth="1"/>
    <col min="1585" max="1585" width="3.625" style="3" customWidth="1"/>
    <col min="1586" max="1589" width="0.125" style="3" customWidth="1"/>
    <col min="1590" max="1792" width="9" style="3"/>
    <col min="1793" max="1794" width="4.875" style="3" customWidth="1"/>
    <col min="1795" max="1795" width="3.375" style="3" customWidth="1"/>
    <col min="1796" max="1796" width="0.25" style="3" customWidth="1"/>
    <col min="1797" max="1797" width="4.75" style="3" customWidth="1"/>
    <col min="1798" max="1798" width="9.375" style="3" customWidth="1"/>
    <col min="1799" max="1799" width="2.125" style="3" customWidth="1"/>
    <col min="1800" max="1800" width="0.25" style="3" customWidth="1"/>
    <col min="1801" max="1801" width="4.75" style="3" customWidth="1"/>
    <col min="1802" max="1802" width="3.375" style="3" customWidth="1"/>
    <col min="1803" max="1803" width="2.375" style="3" customWidth="1"/>
    <col min="1804" max="1804" width="0.25" style="3" customWidth="1"/>
    <col min="1805" max="1805" width="5.875" style="3" customWidth="1"/>
    <col min="1806" max="1806" width="2.25" style="3" customWidth="1"/>
    <col min="1807" max="1807" width="4.75" style="3" customWidth="1"/>
    <col min="1808" max="1808" width="0.125" style="3" customWidth="1"/>
    <col min="1809" max="1809" width="4.625" style="3" customWidth="1"/>
    <col min="1810" max="1811" width="0.125" style="3" customWidth="1"/>
    <col min="1812" max="1812" width="3.375" style="3" customWidth="1"/>
    <col min="1813" max="1813" width="0.125" style="3" customWidth="1"/>
    <col min="1814" max="1814" width="1" style="3" customWidth="1"/>
    <col min="1815" max="1815" width="0.125" style="3" customWidth="1"/>
    <col min="1816" max="1817" width="4.75" style="3" customWidth="1"/>
    <col min="1818" max="1819" width="0.125" style="3" customWidth="1"/>
    <col min="1820" max="1820" width="1.125" style="3" customWidth="1"/>
    <col min="1821" max="1821" width="3.375" style="3" customWidth="1"/>
    <col min="1822" max="1822" width="1.25" style="3" customWidth="1"/>
    <col min="1823" max="1823" width="1.125" style="3" customWidth="1"/>
    <col min="1824" max="1824" width="0.125" style="3" customWidth="1"/>
    <col min="1825" max="1825" width="2.375" style="3" customWidth="1"/>
    <col min="1826" max="1826" width="4.75" style="3" customWidth="1"/>
    <col min="1827" max="1827" width="2.375" style="3" customWidth="1"/>
    <col min="1828" max="1828" width="5.125" style="3" customWidth="1"/>
    <col min="1829" max="1829" width="2.375" style="3" customWidth="1"/>
    <col min="1830" max="1830" width="0.125" style="3" customWidth="1"/>
    <col min="1831" max="1831" width="1.125" style="3" customWidth="1"/>
    <col min="1832" max="1832" width="0.125" style="3" customWidth="1"/>
    <col min="1833" max="1833" width="1" style="3" customWidth="1"/>
    <col min="1834" max="1834" width="3.75" style="3" customWidth="1"/>
    <col min="1835" max="1835" width="4.25" style="3" customWidth="1"/>
    <col min="1836" max="1836" width="5.375" style="3" customWidth="1"/>
    <col min="1837" max="1837" width="0" style="3" hidden="1" customWidth="1"/>
    <col min="1838" max="1838" width="2.625" style="3" customWidth="1"/>
    <col min="1839" max="1839" width="3.875" style="3" customWidth="1"/>
    <col min="1840" max="1840" width="3" style="3" customWidth="1"/>
    <col min="1841" max="1841" width="3.625" style="3" customWidth="1"/>
    <col min="1842" max="1845" width="0.125" style="3" customWidth="1"/>
    <col min="1846" max="2048" width="9" style="3"/>
    <col min="2049" max="2050" width="4.875" style="3" customWidth="1"/>
    <col min="2051" max="2051" width="3.375" style="3" customWidth="1"/>
    <col min="2052" max="2052" width="0.25" style="3" customWidth="1"/>
    <col min="2053" max="2053" width="4.75" style="3" customWidth="1"/>
    <col min="2054" max="2054" width="9.375" style="3" customWidth="1"/>
    <col min="2055" max="2055" width="2.125" style="3" customWidth="1"/>
    <col min="2056" max="2056" width="0.25" style="3" customWidth="1"/>
    <col min="2057" max="2057" width="4.75" style="3" customWidth="1"/>
    <col min="2058" max="2058" width="3.375" style="3" customWidth="1"/>
    <col min="2059" max="2059" width="2.375" style="3" customWidth="1"/>
    <col min="2060" max="2060" width="0.25" style="3" customWidth="1"/>
    <col min="2061" max="2061" width="5.875" style="3" customWidth="1"/>
    <col min="2062" max="2062" width="2.25" style="3" customWidth="1"/>
    <col min="2063" max="2063" width="4.75" style="3" customWidth="1"/>
    <col min="2064" max="2064" width="0.125" style="3" customWidth="1"/>
    <col min="2065" max="2065" width="4.625" style="3" customWidth="1"/>
    <col min="2066" max="2067" width="0.125" style="3" customWidth="1"/>
    <col min="2068" max="2068" width="3.375" style="3" customWidth="1"/>
    <col min="2069" max="2069" width="0.125" style="3" customWidth="1"/>
    <col min="2070" max="2070" width="1" style="3" customWidth="1"/>
    <col min="2071" max="2071" width="0.125" style="3" customWidth="1"/>
    <col min="2072" max="2073" width="4.75" style="3" customWidth="1"/>
    <col min="2074" max="2075" width="0.125" style="3" customWidth="1"/>
    <col min="2076" max="2076" width="1.125" style="3" customWidth="1"/>
    <col min="2077" max="2077" width="3.375" style="3" customWidth="1"/>
    <col min="2078" max="2078" width="1.25" style="3" customWidth="1"/>
    <col min="2079" max="2079" width="1.125" style="3" customWidth="1"/>
    <col min="2080" max="2080" width="0.125" style="3" customWidth="1"/>
    <col min="2081" max="2081" width="2.375" style="3" customWidth="1"/>
    <col min="2082" max="2082" width="4.75" style="3" customWidth="1"/>
    <col min="2083" max="2083" width="2.375" style="3" customWidth="1"/>
    <col min="2084" max="2084" width="5.125" style="3" customWidth="1"/>
    <col min="2085" max="2085" width="2.375" style="3" customWidth="1"/>
    <col min="2086" max="2086" width="0.125" style="3" customWidth="1"/>
    <col min="2087" max="2087" width="1.125" style="3" customWidth="1"/>
    <col min="2088" max="2088" width="0.125" style="3" customWidth="1"/>
    <col min="2089" max="2089" width="1" style="3" customWidth="1"/>
    <col min="2090" max="2090" width="3.75" style="3" customWidth="1"/>
    <col min="2091" max="2091" width="4.25" style="3" customWidth="1"/>
    <col min="2092" max="2092" width="5.375" style="3" customWidth="1"/>
    <col min="2093" max="2093" width="0" style="3" hidden="1" customWidth="1"/>
    <col min="2094" max="2094" width="2.625" style="3" customWidth="1"/>
    <col min="2095" max="2095" width="3.875" style="3" customWidth="1"/>
    <col min="2096" max="2096" width="3" style="3" customWidth="1"/>
    <col min="2097" max="2097" width="3.625" style="3" customWidth="1"/>
    <col min="2098" max="2101" width="0.125" style="3" customWidth="1"/>
    <col min="2102" max="2304" width="9" style="3"/>
    <col min="2305" max="2306" width="4.875" style="3" customWidth="1"/>
    <col min="2307" max="2307" width="3.375" style="3" customWidth="1"/>
    <col min="2308" max="2308" width="0.25" style="3" customWidth="1"/>
    <col min="2309" max="2309" width="4.75" style="3" customWidth="1"/>
    <col min="2310" max="2310" width="9.375" style="3" customWidth="1"/>
    <col min="2311" max="2311" width="2.125" style="3" customWidth="1"/>
    <col min="2312" max="2312" width="0.25" style="3" customWidth="1"/>
    <col min="2313" max="2313" width="4.75" style="3" customWidth="1"/>
    <col min="2314" max="2314" width="3.375" style="3" customWidth="1"/>
    <col min="2315" max="2315" width="2.375" style="3" customWidth="1"/>
    <col min="2316" max="2316" width="0.25" style="3" customWidth="1"/>
    <col min="2317" max="2317" width="5.875" style="3" customWidth="1"/>
    <col min="2318" max="2318" width="2.25" style="3" customWidth="1"/>
    <col min="2319" max="2319" width="4.75" style="3" customWidth="1"/>
    <col min="2320" max="2320" width="0.125" style="3" customWidth="1"/>
    <col min="2321" max="2321" width="4.625" style="3" customWidth="1"/>
    <col min="2322" max="2323" width="0.125" style="3" customWidth="1"/>
    <col min="2324" max="2324" width="3.375" style="3" customWidth="1"/>
    <col min="2325" max="2325" width="0.125" style="3" customWidth="1"/>
    <col min="2326" max="2326" width="1" style="3" customWidth="1"/>
    <col min="2327" max="2327" width="0.125" style="3" customWidth="1"/>
    <col min="2328" max="2329" width="4.75" style="3" customWidth="1"/>
    <col min="2330" max="2331" width="0.125" style="3" customWidth="1"/>
    <col min="2332" max="2332" width="1.125" style="3" customWidth="1"/>
    <col min="2333" max="2333" width="3.375" style="3" customWidth="1"/>
    <col min="2334" max="2334" width="1.25" style="3" customWidth="1"/>
    <col min="2335" max="2335" width="1.125" style="3" customWidth="1"/>
    <col min="2336" max="2336" width="0.125" style="3" customWidth="1"/>
    <col min="2337" max="2337" width="2.375" style="3" customWidth="1"/>
    <col min="2338" max="2338" width="4.75" style="3" customWidth="1"/>
    <col min="2339" max="2339" width="2.375" style="3" customWidth="1"/>
    <col min="2340" max="2340" width="5.125" style="3" customWidth="1"/>
    <col min="2341" max="2341" width="2.375" style="3" customWidth="1"/>
    <col min="2342" max="2342" width="0.125" style="3" customWidth="1"/>
    <col min="2343" max="2343" width="1.125" style="3" customWidth="1"/>
    <col min="2344" max="2344" width="0.125" style="3" customWidth="1"/>
    <col min="2345" max="2345" width="1" style="3" customWidth="1"/>
    <col min="2346" max="2346" width="3.75" style="3" customWidth="1"/>
    <col min="2347" max="2347" width="4.25" style="3" customWidth="1"/>
    <col min="2348" max="2348" width="5.375" style="3" customWidth="1"/>
    <col min="2349" max="2349" width="0" style="3" hidden="1" customWidth="1"/>
    <col min="2350" max="2350" width="2.625" style="3" customWidth="1"/>
    <col min="2351" max="2351" width="3.875" style="3" customWidth="1"/>
    <col min="2352" max="2352" width="3" style="3" customWidth="1"/>
    <col min="2353" max="2353" width="3.625" style="3" customWidth="1"/>
    <col min="2354" max="2357" width="0.125" style="3" customWidth="1"/>
    <col min="2358" max="2560" width="9" style="3"/>
    <col min="2561" max="2562" width="4.875" style="3" customWidth="1"/>
    <col min="2563" max="2563" width="3.375" style="3" customWidth="1"/>
    <col min="2564" max="2564" width="0.25" style="3" customWidth="1"/>
    <col min="2565" max="2565" width="4.75" style="3" customWidth="1"/>
    <col min="2566" max="2566" width="9.375" style="3" customWidth="1"/>
    <col min="2567" max="2567" width="2.125" style="3" customWidth="1"/>
    <col min="2568" max="2568" width="0.25" style="3" customWidth="1"/>
    <col min="2569" max="2569" width="4.75" style="3" customWidth="1"/>
    <col min="2570" max="2570" width="3.375" style="3" customWidth="1"/>
    <col min="2571" max="2571" width="2.375" style="3" customWidth="1"/>
    <col min="2572" max="2572" width="0.25" style="3" customWidth="1"/>
    <col min="2573" max="2573" width="5.875" style="3" customWidth="1"/>
    <col min="2574" max="2574" width="2.25" style="3" customWidth="1"/>
    <col min="2575" max="2575" width="4.75" style="3" customWidth="1"/>
    <col min="2576" max="2576" width="0.125" style="3" customWidth="1"/>
    <col min="2577" max="2577" width="4.625" style="3" customWidth="1"/>
    <col min="2578" max="2579" width="0.125" style="3" customWidth="1"/>
    <col min="2580" max="2580" width="3.375" style="3" customWidth="1"/>
    <col min="2581" max="2581" width="0.125" style="3" customWidth="1"/>
    <col min="2582" max="2582" width="1" style="3" customWidth="1"/>
    <col min="2583" max="2583" width="0.125" style="3" customWidth="1"/>
    <col min="2584" max="2585" width="4.75" style="3" customWidth="1"/>
    <col min="2586" max="2587" width="0.125" style="3" customWidth="1"/>
    <col min="2588" max="2588" width="1.125" style="3" customWidth="1"/>
    <col min="2589" max="2589" width="3.375" style="3" customWidth="1"/>
    <col min="2590" max="2590" width="1.25" style="3" customWidth="1"/>
    <col min="2591" max="2591" width="1.125" style="3" customWidth="1"/>
    <col min="2592" max="2592" width="0.125" style="3" customWidth="1"/>
    <col min="2593" max="2593" width="2.375" style="3" customWidth="1"/>
    <col min="2594" max="2594" width="4.75" style="3" customWidth="1"/>
    <col min="2595" max="2595" width="2.375" style="3" customWidth="1"/>
    <col min="2596" max="2596" width="5.125" style="3" customWidth="1"/>
    <col min="2597" max="2597" width="2.375" style="3" customWidth="1"/>
    <col min="2598" max="2598" width="0.125" style="3" customWidth="1"/>
    <col min="2599" max="2599" width="1.125" style="3" customWidth="1"/>
    <col min="2600" max="2600" width="0.125" style="3" customWidth="1"/>
    <col min="2601" max="2601" width="1" style="3" customWidth="1"/>
    <col min="2602" max="2602" width="3.75" style="3" customWidth="1"/>
    <col min="2603" max="2603" width="4.25" style="3" customWidth="1"/>
    <col min="2604" max="2604" width="5.375" style="3" customWidth="1"/>
    <col min="2605" max="2605" width="0" style="3" hidden="1" customWidth="1"/>
    <col min="2606" max="2606" width="2.625" style="3" customWidth="1"/>
    <col min="2607" max="2607" width="3.875" style="3" customWidth="1"/>
    <col min="2608" max="2608" width="3" style="3" customWidth="1"/>
    <col min="2609" max="2609" width="3.625" style="3" customWidth="1"/>
    <col min="2610" max="2613" width="0.125" style="3" customWidth="1"/>
    <col min="2614" max="2816" width="9" style="3"/>
    <col min="2817" max="2818" width="4.875" style="3" customWidth="1"/>
    <col min="2819" max="2819" width="3.375" style="3" customWidth="1"/>
    <col min="2820" max="2820" width="0.25" style="3" customWidth="1"/>
    <col min="2821" max="2821" width="4.75" style="3" customWidth="1"/>
    <col min="2822" max="2822" width="9.375" style="3" customWidth="1"/>
    <col min="2823" max="2823" width="2.125" style="3" customWidth="1"/>
    <col min="2824" max="2824" width="0.25" style="3" customWidth="1"/>
    <col min="2825" max="2825" width="4.75" style="3" customWidth="1"/>
    <col min="2826" max="2826" width="3.375" style="3" customWidth="1"/>
    <col min="2827" max="2827" width="2.375" style="3" customWidth="1"/>
    <col min="2828" max="2828" width="0.25" style="3" customWidth="1"/>
    <col min="2829" max="2829" width="5.875" style="3" customWidth="1"/>
    <col min="2830" max="2830" width="2.25" style="3" customWidth="1"/>
    <col min="2831" max="2831" width="4.75" style="3" customWidth="1"/>
    <col min="2832" max="2832" width="0.125" style="3" customWidth="1"/>
    <col min="2833" max="2833" width="4.625" style="3" customWidth="1"/>
    <col min="2834" max="2835" width="0.125" style="3" customWidth="1"/>
    <col min="2836" max="2836" width="3.375" style="3" customWidth="1"/>
    <col min="2837" max="2837" width="0.125" style="3" customWidth="1"/>
    <col min="2838" max="2838" width="1" style="3" customWidth="1"/>
    <col min="2839" max="2839" width="0.125" style="3" customWidth="1"/>
    <col min="2840" max="2841" width="4.75" style="3" customWidth="1"/>
    <col min="2842" max="2843" width="0.125" style="3" customWidth="1"/>
    <col min="2844" max="2844" width="1.125" style="3" customWidth="1"/>
    <col min="2845" max="2845" width="3.375" style="3" customWidth="1"/>
    <col min="2846" max="2846" width="1.25" style="3" customWidth="1"/>
    <col min="2847" max="2847" width="1.125" style="3" customWidth="1"/>
    <col min="2848" max="2848" width="0.125" style="3" customWidth="1"/>
    <col min="2849" max="2849" width="2.375" style="3" customWidth="1"/>
    <col min="2850" max="2850" width="4.75" style="3" customWidth="1"/>
    <col min="2851" max="2851" width="2.375" style="3" customWidth="1"/>
    <col min="2852" max="2852" width="5.125" style="3" customWidth="1"/>
    <col min="2853" max="2853" width="2.375" style="3" customWidth="1"/>
    <col min="2854" max="2854" width="0.125" style="3" customWidth="1"/>
    <col min="2855" max="2855" width="1.125" style="3" customWidth="1"/>
    <col min="2856" max="2856" width="0.125" style="3" customWidth="1"/>
    <col min="2857" max="2857" width="1" style="3" customWidth="1"/>
    <col min="2858" max="2858" width="3.75" style="3" customWidth="1"/>
    <col min="2859" max="2859" width="4.25" style="3" customWidth="1"/>
    <col min="2860" max="2860" width="5.375" style="3" customWidth="1"/>
    <col min="2861" max="2861" width="0" style="3" hidden="1" customWidth="1"/>
    <col min="2862" max="2862" width="2.625" style="3" customWidth="1"/>
    <col min="2863" max="2863" width="3.875" style="3" customWidth="1"/>
    <col min="2864" max="2864" width="3" style="3" customWidth="1"/>
    <col min="2865" max="2865" width="3.625" style="3" customWidth="1"/>
    <col min="2866" max="2869" width="0.125" style="3" customWidth="1"/>
    <col min="2870" max="3072" width="9" style="3"/>
    <col min="3073" max="3074" width="4.875" style="3" customWidth="1"/>
    <col min="3075" max="3075" width="3.375" style="3" customWidth="1"/>
    <col min="3076" max="3076" width="0.25" style="3" customWidth="1"/>
    <col min="3077" max="3077" width="4.75" style="3" customWidth="1"/>
    <col min="3078" max="3078" width="9.375" style="3" customWidth="1"/>
    <col min="3079" max="3079" width="2.125" style="3" customWidth="1"/>
    <col min="3080" max="3080" width="0.25" style="3" customWidth="1"/>
    <col min="3081" max="3081" width="4.75" style="3" customWidth="1"/>
    <col min="3082" max="3082" width="3.375" style="3" customWidth="1"/>
    <col min="3083" max="3083" width="2.375" style="3" customWidth="1"/>
    <col min="3084" max="3084" width="0.25" style="3" customWidth="1"/>
    <col min="3085" max="3085" width="5.875" style="3" customWidth="1"/>
    <col min="3086" max="3086" width="2.25" style="3" customWidth="1"/>
    <col min="3087" max="3087" width="4.75" style="3" customWidth="1"/>
    <col min="3088" max="3088" width="0.125" style="3" customWidth="1"/>
    <col min="3089" max="3089" width="4.625" style="3" customWidth="1"/>
    <col min="3090" max="3091" width="0.125" style="3" customWidth="1"/>
    <col min="3092" max="3092" width="3.375" style="3" customWidth="1"/>
    <col min="3093" max="3093" width="0.125" style="3" customWidth="1"/>
    <col min="3094" max="3094" width="1" style="3" customWidth="1"/>
    <col min="3095" max="3095" width="0.125" style="3" customWidth="1"/>
    <col min="3096" max="3097" width="4.75" style="3" customWidth="1"/>
    <col min="3098" max="3099" width="0.125" style="3" customWidth="1"/>
    <col min="3100" max="3100" width="1.125" style="3" customWidth="1"/>
    <col min="3101" max="3101" width="3.375" style="3" customWidth="1"/>
    <col min="3102" max="3102" width="1.25" style="3" customWidth="1"/>
    <col min="3103" max="3103" width="1.125" style="3" customWidth="1"/>
    <col min="3104" max="3104" width="0.125" style="3" customWidth="1"/>
    <col min="3105" max="3105" width="2.375" style="3" customWidth="1"/>
    <col min="3106" max="3106" width="4.75" style="3" customWidth="1"/>
    <col min="3107" max="3107" width="2.375" style="3" customWidth="1"/>
    <col min="3108" max="3108" width="5.125" style="3" customWidth="1"/>
    <col min="3109" max="3109" width="2.375" style="3" customWidth="1"/>
    <col min="3110" max="3110" width="0.125" style="3" customWidth="1"/>
    <col min="3111" max="3111" width="1.125" style="3" customWidth="1"/>
    <col min="3112" max="3112" width="0.125" style="3" customWidth="1"/>
    <col min="3113" max="3113" width="1" style="3" customWidth="1"/>
    <col min="3114" max="3114" width="3.75" style="3" customWidth="1"/>
    <col min="3115" max="3115" width="4.25" style="3" customWidth="1"/>
    <col min="3116" max="3116" width="5.375" style="3" customWidth="1"/>
    <col min="3117" max="3117" width="0" style="3" hidden="1" customWidth="1"/>
    <col min="3118" max="3118" width="2.625" style="3" customWidth="1"/>
    <col min="3119" max="3119" width="3.875" style="3" customWidth="1"/>
    <col min="3120" max="3120" width="3" style="3" customWidth="1"/>
    <col min="3121" max="3121" width="3.625" style="3" customWidth="1"/>
    <col min="3122" max="3125" width="0.125" style="3" customWidth="1"/>
    <col min="3126" max="3328" width="9" style="3"/>
    <col min="3329" max="3330" width="4.875" style="3" customWidth="1"/>
    <col min="3331" max="3331" width="3.375" style="3" customWidth="1"/>
    <col min="3332" max="3332" width="0.25" style="3" customWidth="1"/>
    <col min="3333" max="3333" width="4.75" style="3" customWidth="1"/>
    <col min="3334" max="3334" width="9.375" style="3" customWidth="1"/>
    <col min="3335" max="3335" width="2.125" style="3" customWidth="1"/>
    <col min="3336" max="3336" width="0.25" style="3" customWidth="1"/>
    <col min="3337" max="3337" width="4.75" style="3" customWidth="1"/>
    <col min="3338" max="3338" width="3.375" style="3" customWidth="1"/>
    <col min="3339" max="3339" width="2.375" style="3" customWidth="1"/>
    <col min="3340" max="3340" width="0.25" style="3" customWidth="1"/>
    <col min="3341" max="3341" width="5.875" style="3" customWidth="1"/>
    <col min="3342" max="3342" width="2.25" style="3" customWidth="1"/>
    <col min="3343" max="3343" width="4.75" style="3" customWidth="1"/>
    <col min="3344" max="3344" width="0.125" style="3" customWidth="1"/>
    <col min="3345" max="3345" width="4.625" style="3" customWidth="1"/>
    <col min="3346" max="3347" width="0.125" style="3" customWidth="1"/>
    <col min="3348" max="3348" width="3.375" style="3" customWidth="1"/>
    <col min="3349" max="3349" width="0.125" style="3" customWidth="1"/>
    <col min="3350" max="3350" width="1" style="3" customWidth="1"/>
    <col min="3351" max="3351" width="0.125" style="3" customWidth="1"/>
    <col min="3352" max="3353" width="4.75" style="3" customWidth="1"/>
    <col min="3354" max="3355" width="0.125" style="3" customWidth="1"/>
    <col min="3356" max="3356" width="1.125" style="3" customWidth="1"/>
    <col min="3357" max="3357" width="3.375" style="3" customWidth="1"/>
    <col min="3358" max="3358" width="1.25" style="3" customWidth="1"/>
    <col min="3359" max="3359" width="1.125" style="3" customWidth="1"/>
    <col min="3360" max="3360" width="0.125" style="3" customWidth="1"/>
    <col min="3361" max="3361" width="2.375" style="3" customWidth="1"/>
    <col min="3362" max="3362" width="4.75" style="3" customWidth="1"/>
    <col min="3363" max="3363" width="2.375" style="3" customWidth="1"/>
    <col min="3364" max="3364" width="5.125" style="3" customWidth="1"/>
    <col min="3365" max="3365" width="2.375" style="3" customWidth="1"/>
    <col min="3366" max="3366" width="0.125" style="3" customWidth="1"/>
    <col min="3367" max="3367" width="1.125" style="3" customWidth="1"/>
    <col min="3368" max="3368" width="0.125" style="3" customWidth="1"/>
    <col min="3369" max="3369" width="1" style="3" customWidth="1"/>
    <col min="3370" max="3370" width="3.75" style="3" customWidth="1"/>
    <col min="3371" max="3371" width="4.25" style="3" customWidth="1"/>
    <col min="3372" max="3372" width="5.375" style="3" customWidth="1"/>
    <col min="3373" max="3373" width="0" style="3" hidden="1" customWidth="1"/>
    <col min="3374" max="3374" width="2.625" style="3" customWidth="1"/>
    <col min="3375" max="3375" width="3.875" style="3" customWidth="1"/>
    <col min="3376" max="3376" width="3" style="3" customWidth="1"/>
    <col min="3377" max="3377" width="3.625" style="3" customWidth="1"/>
    <col min="3378" max="3381" width="0.125" style="3" customWidth="1"/>
    <col min="3382" max="3584" width="9" style="3"/>
    <col min="3585" max="3586" width="4.875" style="3" customWidth="1"/>
    <col min="3587" max="3587" width="3.375" style="3" customWidth="1"/>
    <col min="3588" max="3588" width="0.25" style="3" customWidth="1"/>
    <col min="3589" max="3589" width="4.75" style="3" customWidth="1"/>
    <col min="3590" max="3590" width="9.375" style="3" customWidth="1"/>
    <col min="3591" max="3591" width="2.125" style="3" customWidth="1"/>
    <col min="3592" max="3592" width="0.25" style="3" customWidth="1"/>
    <col min="3593" max="3593" width="4.75" style="3" customWidth="1"/>
    <col min="3594" max="3594" width="3.375" style="3" customWidth="1"/>
    <col min="3595" max="3595" width="2.375" style="3" customWidth="1"/>
    <col min="3596" max="3596" width="0.25" style="3" customWidth="1"/>
    <col min="3597" max="3597" width="5.875" style="3" customWidth="1"/>
    <col min="3598" max="3598" width="2.25" style="3" customWidth="1"/>
    <col min="3599" max="3599" width="4.75" style="3" customWidth="1"/>
    <col min="3600" max="3600" width="0.125" style="3" customWidth="1"/>
    <col min="3601" max="3601" width="4.625" style="3" customWidth="1"/>
    <col min="3602" max="3603" width="0.125" style="3" customWidth="1"/>
    <col min="3604" max="3604" width="3.375" style="3" customWidth="1"/>
    <col min="3605" max="3605" width="0.125" style="3" customWidth="1"/>
    <col min="3606" max="3606" width="1" style="3" customWidth="1"/>
    <col min="3607" max="3607" width="0.125" style="3" customWidth="1"/>
    <col min="3608" max="3609" width="4.75" style="3" customWidth="1"/>
    <col min="3610" max="3611" width="0.125" style="3" customWidth="1"/>
    <col min="3612" max="3612" width="1.125" style="3" customWidth="1"/>
    <col min="3613" max="3613" width="3.375" style="3" customWidth="1"/>
    <col min="3614" max="3614" width="1.25" style="3" customWidth="1"/>
    <col min="3615" max="3615" width="1.125" style="3" customWidth="1"/>
    <col min="3616" max="3616" width="0.125" style="3" customWidth="1"/>
    <col min="3617" max="3617" width="2.375" style="3" customWidth="1"/>
    <col min="3618" max="3618" width="4.75" style="3" customWidth="1"/>
    <col min="3619" max="3619" width="2.375" style="3" customWidth="1"/>
    <col min="3620" max="3620" width="5.125" style="3" customWidth="1"/>
    <col min="3621" max="3621" width="2.375" style="3" customWidth="1"/>
    <col min="3622" max="3622" width="0.125" style="3" customWidth="1"/>
    <col min="3623" max="3623" width="1.125" style="3" customWidth="1"/>
    <col min="3624" max="3624" width="0.125" style="3" customWidth="1"/>
    <col min="3625" max="3625" width="1" style="3" customWidth="1"/>
    <col min="3626" max="3626" width="3.75" style="3" customWidth="1"/>
    <col min="3627" max="3627" width="4.25" style="3" customWidth="1"/>
    <col min="3628" max="3628" width="5.375" style="3" customWidth="1"/>
    <col min="3629" max="3629" width="0" style="3" hidden="1" customWidth="1"/>
    <col min="3630" max="3630" width="2.625" style="3" customWidth="1"/>
    <col min="3631" max="3631" width="3.875" style="3" customWidth="1"/>
    <col min="3632" max="3632" width="3" style="3" customWidth="1"/>
    <col min="3633" max="3633" width="3.625" style="3" customWidth="1"/>
    <col min="3634" max="3637" width="0.125" style="3" customWidth="1"/>
    <col min="3638" max="3840" width="9" style="3"/>
    <col min="3841" max="3842" width="4.875" style="3" customWidth="1"/>
    <col min="3843" max="3843" width="3.375" style="3" customWidth="1"/>
    <col min="3844" max="3844" width="0.25" style="3" customWidth="1"/>
    <col min="3845" max="3845" width="4.75" style="3" customWidth="1"/>
    <col min="3846" max="3846" width="9.375" style="3" customWidth="1"/>
    <col min="3847" max="3847" width="2.125" style="3" customWidth="1"/>
    <col min="3848" max="3848" width="0.25" style="3" customWidth="1"/>
    <col min="3849" max="3849" width="4.75" style="3" customWidth="1"/>
    <col min="3850" max="3850" width="3.375" style="3" customWidth="1"/>
    <col min="3851" max="3851" width="2.375" style="3" customWidth="1"/>
    <col min="3852" max="3852" width="0.25" style="3" customWidth="1"/>
    <col min="3853" max="3853" width="5.875" style="3" customWidth="1"/>
    <col min="3854" max="3854" width="2.25" style="3" customWidth="1"/>
    <col min="3855" max="3855" width="4.75" style="3" customWidth="1"/>
    <col min="3856" max="3856" width="0.125" style="3" customWidth="1"/>
    <col min="3857" max="3857" width="4.625" style="3" customWidth="1"/>
    <col min="3858" max="3859" width="0.125" style="3" customWidth="1"/>
    <col min="3860" max="3860" width="3.375" style="3" customWidth="1"/>
    <col min="3861" max="3861" width="0.125" style="3" customWidth="1"/>
    <col min="3862" max="3862" width="1" style="3" customWidth="1"/>
    <col min="3863" max="3863" width="0.125" style="3" customWidth="1"/>
    <col min="3864" max="3865" width="4.75" style="3" customWidth="1"/>
    <col min="3866" max="3867" width="0.125" style="3" customWidth="1"/>
    <col min="3868" max="3868" width="1.125" style="3" customWidth="1"/>
    <col min="3869" max="3869" width="3.375" style="3" customWidth="1"/>
    <col min="3870" max="3870" width="1.25" style="3" customWidth="1"/>
    <col min="3871" max="3871" width="1.125" style="3" customWidth="1"/>
    <col min="3872" max="3872" width="0.125" style="3" customWidth="1"/>
    <col min="3873" max="3873" width="2.375" style="3" customWidth="1"/>
    <col min="3874" max="3874" width="4.75" style="3" customWidth="1"/>
    <col min="3875" max="3875" width="2.375" style="3" customWidth="1"/>
    <col min="3876" max="3876" width="5.125" style="3" customWidth="1"/>
    <col min="3877" max="3877" width="2.375" style="3" customWidth="1"/>
    <col min="3878" max="3878" width="0.125" style="3" customWidth="1"/>
    <col min="3879" max="3879" width="1.125" style="3" customWidth="1"/>
    <col min="3880" max="3880" width="0.125" style="3" customWidth="1"/>
    <col min="3881" max="3881" width="1" style="3" customWidth="1"/>
    <col min="3882" max="3882" width="3.75" style="3" customWidth="1"/>
    <col min="3883" max="3883" width="4.25" style="3" customWidth="1"/>
    <col min="3884" max="3884" width="5.375" style="3" customWidth="1"/>
    <col min="3885" max="3885" width="0" style="3" hidden="1" customWidth="1"/>
    <col min="3886" max="3886" width="2.625" style="3" customWidth="1"/>
    <col min="3887" max="3887" width="3.875" style="3" customWidth="1"/>
    <col min="3888" max="3888" width="3" style="3" customWidth="1"/>
    <col min="3889" max="3889" width="3.625" style="3" customWidth="1"/>
    <col min="3890" max="3893" width="0.125" style="3" customWidth="1"/>
    <col min="3894" max="4096" width="9" style="3"/>
    <col min="4097" max="4098" width="4.875" style="3" customWidth="1"/>
    <col min="4099" max="4099" width="3.375" style="3" customWidth="1"/>
    <col min="4100" max="4100" width="0.25" style="3" customWidth="1"/>
    <col min="4101" max="4101" width="4.75" style="3" customWidth="1"/>
    <col min="4102" max="4102" width="9.375" style="3" customWidth="1"/>
    <col min="4103" max="4103" width="2.125" style="3" customWidth="1"/>
    <col min="4104" max="4104" width="0.25" style="3" customWidth="1"/>
    <col min="4105" max="4105" width="4.75" style="3" customWidth="1"/>
    <col min="4106" max="4106" width="3.375" style="3" customWidth="1"/>
    <col min="4107" max="4107" width="2.375" style="3" customWidth="1"/>
    <col min="4108" max="4108" width="0.25" style="3" customWidth="1"/>
    <col min="4109" max="4109" width="5.875" style="3" customWidth="1"/>
    <col min="4110" max="4110" width="2.25" style="3" customWidth="1"/>
    <col min="4111" max="4111" width="4.75" style="3" customWidth="1"/>
    <col min="4112" max="4112" width="0.125" style="3" customWidth="1"/>
    <col min="4113" max="4113" width="4.625" style="3" customWidth="1"/>
    <col min="4114" max="4115" width="0.125" style="3" customWidth="1"/>
    <col min="4116" max="4116" width="3.375" style="3" customWidth="1"/>
    <col min="4117" max="4117" width="0.125" style="3" customWidth="1"/>
    <col min="4118" max="4118" width="1" style="3" customWidth="1"/>
    <col min="4119" max="4119" width="0.125" style="3" customWidth="1"/>
    <col min="4120" max="4121" width="4.75" style="3" customWidth="1"/>
    <col min="4122" max="4123" width="0.125" style="3" customWidth="1"/>
    <col min="4124" max="4124" width="1.125" style="3" customWidth="1"/>
    <col min="4125" max="4125" width="3.375" style="3" customWidth="1"/>
    <col min="4126" max="4126" width="1.25" style="3" customWidth="1"/>
    <col min="4127" max="4127" width="1.125" style="3" customWidth="1"/>
    <col min="4128" max="4128" width="0.125" style="3" customWidth="1"/>
    <col min="4129" max="4129" width="2.375" style="3" customWidth="1"/>
    <col min="4130" max="4130" width="4.75" style="3" customWidth="1"/>
    <col min="4131" max="4131" width="2.375" style="3" customWidth="1"/>
    <col min="4132" max="4132" width="5.125" style="3" customWidth="1"/>
    <col min="4133" max="4133" width="2.375" style="3" customWidth="1"/>
    <col min="4134" max="4134" width="0.125" style="3" customWidth="1"/>
    <col min="4135" max="4135" width="1.125" style="3" customWidth="1"/>
    <col min="4136" max="4136" width="0.125" style="3" customWidth="1"/>
    <col min="4137" max="4137" width="1" style="3" customWidth="1"/>
    <col min="4138" max="4138" width="3.75" style="3" customWidth="1"/>
    <col min="4139" max="4139" width="4.25" style="3" customWidth="1"/>
    <col min="4140" max="4140" width="5.375" style="3" customWidth="1"/>
    <col min="4141" max="4141" width="0" style="3" hidden="1" customWidth="1"/>
    <col min="4142" max="4142" width="2.625" style="3" customWidth="1"/>
    <col min="4143" max="4143" width="3.875" style="3" customWidth="1"/>
    <col min="4144" max="4144" width="3" style="3" customWidth="1"/>
    <col min="4145" max="4145" width="3.625" style="3" customWidth="1"/>
    <col min="4146" max="4149" width="0.125" style="3" customWidth="1"/>
    <col min="4150" max="4352" width="9" style="3"/>
    <col min="4353" max="4354" width="4.875" style="3" customWidth="1"/>
    <col min="4355" max="4355" width="3.375" style="3" customWidth="1"/>
    <col min="4356" max="4356" width="0.25" style="3" customWidth="1"/>
    <col min="4357" max="4357" width="4.75" style="3" customWidth="1"/>
    <col min="4358" max="4358" width="9.375" style="3" customWidth="1"/>
    <col min="4359" max="4359" width="2.125" style="3" customWidth="1"/>
    <col min="4360" max="4360" width="0.25" style="3" customWidth="1"/>
    <col min="4361" max="4361" width="4.75" style="3" customWidth="1"/>
    <col min="4362" max="4362" width="3.375" style="3" customWidth="1"/>
    <col min="4363" max="4363" width="2.375" style="3" customWidth="1"/>
    <col min="4364" max="4364" width="0.25" style="3" customWidth="1"/>
    <col min="4365" max="4365" width="5.875" style="3" customWidth="1"/>
    <col min="4366" max="4366" width="2.25" style="3" customWidth="1"/>
    <col min="4367" max="4367" width="4.75" style="3" customWidth="1"/>
    <col min="4368" max="4368" width="0.125" style="3" customWidth="1"/>
    <col min="4369" max="4369" width="4.625" style="3" customWidth="1"/>
    <col min="4370" max="4371" width="0.125" style="3" customWidth="1"/>
    <col min="4372" max="4372" width="3.375" style="3" customWidth="1"/>
    <col min="4373" max="4373" width="0.125" style="3" customWidth="1"/>
    <col min="4374" max="4374" width="1" style="3" customWidth="1"/>
    <col min="4375" max="4375" width="0.125" style="3" customWidth="1"/>
    <col min="4376" max="4377" width="4.75" style="3" customWidth="1"/>
    <col min="4378" max="4379" width="0.125" style="3" customWidth="1"/>
    <col min="4380" max="4380" width="1.125" style="3" customWidth="1"/>
    <col min="4381" max="4381" width="3.375" style="3" customWidth="1"/>
    <col min="4382" max="4382" width="1.25" style="3" customWidth="1"/>
    <col min="4383" max="4383" width="1.125" style="3" customWidth="1"/>
    <col min="4384" max="4384" width="0.125" style="3" customWidth="1"/>
    <col min="4385" max="4385" width="2.375" style="3" customWidth="1"/>
    <col min="4386" max="4386" width="4.75" style="3" customWidth="1"/>
    <col min="4387" max="4387" width="2.375" style="3" customWidth="1"/>
    <col min="4388" max="4388" width="5.125" style="3" customWidth="1"/>
    <col min="4389" max="4389" width="2.375" style="3" customWidth="1"/>
    <col min="4390" max="4390" width="0.125" style="3" customWidth="1"/>
    <col min="4391" max="4391" width="1.125" style="3" customWidth="1"/>
    <col min="4392" max="4392" width="0.125" style="3" customWidth="1"/>
    <col min="4393" max="4393" width="1" style="3" customWidth="1"/>
    <col min="4394" max="4394" width="3.75" style="3" customWidth="1"/>
    <col min="4395" max="4395" width="4.25" style="3" customWidth="1"/>
    <col min="4396" max="4396" width="5.375" style="3" customWidth="1"/>
    <col min="4397" max="4397" width="0" style="3" hidden="1" customWidth="1"/>
    <col min="4398" max="4398" width="2.625" style="3" customWidth="1"/>
    <col min="4399" max="4399" width="3.875" style="3" customWidth="1"/>
    <col min="4400" max="4400" width="3" style="3" customWidth="1"/>
    <col min="4401" max="4401" width="3.625" style="3" customWidth="1"/>
    <col min="4402" max="4405" width="0.125" style="3" customWidth="1"/>
    <col min="4406" max="4608" width="9" style="3"/>
    <col min="4609" max="4610" width="4.875" style="3" customWidth="1"/>
    <col min="4611" max="4611" width="3.375" style="3" customWidth="1"/>
    <col min="4612" max="4612" width="0.25" style="3" customWidth="1"/>
    <col min="4613" max="4613" width="4.75" style="3" customWidth="1"/>
    <col min="4614" max="4614" width="9.375" style="3" customWidth="1"/>
    <col min="4615" max="4615" width="2.125" style="3" customWidth="1"/>
    <col min="4616" max="4616" width="0.25" style="3" customWidth="1"/>
    <col min="4617" max="4617" width="4.75" style="3" customWidth="1"/>
    <col min="4618" max="4618" width="3.375" style="3" customWidth="1"/>
    <col min="4619" max="4619" width="2.375" style="3" customWidth="1"/>
    <col min="4620" max="4620" width="0.25" style="3" customWidth="1"/>
    <col min="4621" max="4621" width="5.875" style="3" customWidth="1"/>
    <col min="4622" max="4622" width="2.25" style="3" customWidth="1"/>
    <col min="4623" max="4623" width="4.75" style="3" customWidth="1"/>
    <col min="4624" max="4624" width="0.125" style="3" customWidth="1"/>
    <col min="4625" max="4625" width="4.625" style="3" customWidth="1"/>
    <col min="4626" max="4627" width="0.125" style="3" customWidth="1"/>
    <col min="4628" max="4628" width="3.375" style="3" customWidth="1"/>
    <col min="4629" max="4629" width="0.125" style="3" customWidth="1"/>
    <col min="4630" max="4630" width="1" style="3" customWidth="1"/>
    <col min="4631" max="4631" width="0.125" style="3" customWidth="1"/>
    <col min="4632" max="4633" width="4.75" style="3" customWidth="1"/>
    <col min="4634" max="4635" width="0.125" style="3" customWidth="1"/>
    <col min="4636" max="4636" width="1.125" style="3" customWidth="1"/>
    <col min="4637" max="4637" width="3.375" style="3" customWidth="1"/>
    <col min="4638" max="4638" width="1.25" style="3" customWidth="1"/>
    <col min="4639" max="4639" width="1.125" style="3" customWidth="1"/>
    <col min="4640" max="4640" width="0.125" style="3" customWidth="1"/>
    <col min="4641" max="4641" width="2.375" style="3" customWidth="1"/>
    <col min="4642" max="4642" width="4.75" style="3" customWidth="1"/>
    <col min="4643" max="4643" width="2.375" style="3" customWidth="1"/>
    <col min="4644" max="4644" width="5.125" style="3" customWidth="1"/>
    <col min="4645" max="4645" width="2.375" style="3" customWidth="1"/>
    <col min="4646" max="4646" width="0.125" style="3" customWidth="1"/>
    <col min="4647" max="4647" width="1.125" style="3" customWidth="1"/>
    <col min="4648" max="4648" width="0.125" style="3" customWidth="1"/>
    <col min="4649" max="4649" width="1" style="3" customWidth="1"/>
    <col min="4650" max="4650" width="3.75" style="3" customWidth="1"/>
    <col min="4651" max="4651" width="4.25" style="3" customWidth="1"/>
    <col min="4652" max="4652" width="5.375" style="3" customWidth="1"/>
    <col min="4653" max="4653" width="0" style="3" hidden="1" customWidth="1"/>
    <col min="4654" max="4654" width="2.625" style="3" customWidth="1"/>
    <col min="4655" max="4655" width="3.875" style="3" customWidth="1"/>
    <col min="4656" max="4656" width="3" style="3" customWidth="1"/>
    <col min="4657" max="4657" width="3.625" style="3" customWidth="1"/>
    <col min="4658" max="4661" width="0.125" style="3" customWidth="1"/>
    <col min="4662" max="4864" width="9" style="3"/>
    <col min="4865" max="4866" width="4.875" style="3" customWidth="1"/>
    <col min="4867" max="4867" width="3.375" style="3" customWidth="1"/>
    <col min="4868" max="4868" width="0.25" style="3" customWidth="1"/>
    <col min="4869" max="4869" width="4.75" style="3" customWidth="1"/>
    <col min="4870" max="4870" width="9.375" style="3" customWidth="1"/>
    <col min="4871" max="4871" width="2.125" style="3" customWidth="1"/>
    <col min="4872" max="4872" width="0.25" style="3" customWidth="1"/>
    <col min="4873" max="4873" width="4.75" style="3" customWidth="1"/>
    <col min="4874" max="4874" width="3.375" style="3" customWidth="1"/>
    <col min="4875" max="4875" width="2.375" style="3" customWidth="1"/>
    <col min="4876" max="4876" width="0.25" style="3" customWidth="1"/>
    <col min="4877" max="4877" width="5.875" style="3" customWidth="1"/>
    <col min="4878" max="4878" width="2.25" style="3" customWidth="1"/>
    <col min="4879" max="4879" width="4.75" style="3" customWidth="1"/>
    <col min="4880" max="4880" width="0.125" style="3" customWidth="1"/>
    <col min="4881" max="4881" width="4.625" style="3" customWidth="1"/>
    <col min="4882" max="4883" width="0.125" style="3" customWidth="1"/>
    <col min="4884" max="4884" width="3.375" style="3" customWidth="1"/>
    <col min="4885" max="4885" width="0.125" style="3" customWidth="1"/>
    <col min="4886" max="4886" width="1" style="3" customWidth="1"/>
    <col min="4887" max="4887" width="0.125" style="3" customWidth="1"/>
    <col min="4888" max="4889" width="4.75" style="3" customWidth="1"/>
    <col min="4890" max="4891" width="0.125" style="3" customWidth="1"/>
    <col min="4892" max="4892" width="1.125" style="3" customWidth="1"/>
    <col min="4893" max="4893" width="3.375" style="3" customWidth="1"/>
    <col min="4894" max="4894" width="1.25" style="3" customWidth="1"/>
    <col min="4895" max="4895" width="1.125" style="3" customWidth="1"/>
    <col min="4896" max="4896" width="0.125" style="3" customWidth="1"/>
    <col min="4897" max="4897" width="2.375" style="3" customWidth="1"/>
    <col min="4898" max="4898" width="4.75" style="3" customWidth="1"/>
    <col min="4899" max="4899" width="2.375" style="3" customWidth="1"/>
    <col min="4900" max="4900" width="5.125" style="3" customWidth="1"/>
    <col min="4901" max="4901" width="2.375" style="3" customWidth="1"/>
    <col min="4902" max="4902" width="0.125" style="3" customWidth="1"/>
    <col min="4903" max="4903" width="1.125" style="3" customWidth="1"/>
    <col min="4904" max="4904" width="0.125" style="3" customWidth="1"/>
    <col min="4905" max="4905" width="1" style="3" customWidth="1"/>
    <col min="4906" max="4906" width="3.75" style="3" customWidth="1"/>
    <col min="4907" max="4907" width="4.25" style="3" customWidth="1"/>
    <col min="4908" max="4908" width="5.375" style="3" customWidth="1"/>
    <col min="4909" max="4909" width="0" style="3" hidden="1" customWidth="1"/>
    <col min="4910" max="4910" width="2.625" style="3" customWidth="1"/>
    <col min="4911" max="4911" width="3.875" style="3" customWidth="1"/>
    <col min="4912" max="4912" width="3" style="3" customWidth="1"/>
    <col min="4913" max="4913" width="3.625" style="3" customWidth="1"/>
    <col min="4914" max="4917" width="0.125" style="3" customWidth="1"/>
    <col min="4918" max="5120" width="9" style="3"/>
    <col min="5121" max="5122" width="4.875" style="3" customWidth="1"/>
    <col min="5123" max="5123" width="3.375" style="3" customWidth="1"/>
    <col min="5124" max="5124" width="0.25" style="3" customWidth="1"/>
    <col min="5125" max="5125" width="4.75" style="3" customWidth="1"/>
    <col min="5126" max="5126" width="9.375" style="3" customWidth="1"/>
    <col min="5127" max="5127" width="2.125" style="3" customWidth="1"/>
    <col min="5128" max="5128" width="0.25" style="3" customWidth="1"/>
    <col min="5129" max="5129" width="4.75" style="3" customWidth="1"/>
    <col min="5130" max="5130" width="3.375" style="3" customWidth="1"/>
    <col min="5131" max="5131" width="2.375" style="3" customWidth="1"/>
    <col min="5132" max="5132" width="0.25" style="3" customWidth="1"/>
    <col min="5133" max="5133" width="5.875" style="3" customWidth="1"/>
    <col min="5134" max="5134" width="2.25" style="3" customWidth="1"/>
    <col min="5135" max="5135" width="4.75" style="3" customWidth="1"/>
    <col min="5136" max="5136" width="0.125" style="3" customWidth="1"/>
    <col min="5137" max="5137" width="4.625" style="3" customWidth="1"/>
    <col min="5138" max="5139" width="0.125" style="3" customWidth="1"/>
    <col min="5140" max="5140" width="3.375" style="3" customWidth="1"/>
    <col min="5141" max="5141" width="0.125" style="3" customWidth="1"/>
    <col min="5142" max="5142" width="1" style="3" customWidth="1"/>
    <col min="5143" max="5143" width="0.125" style="3" customWidth="1"/>
    <col min="5144" max="5145" width="4.75" style="3" customWidth="1"/>
    <col min="5146" max="5147" width="0.125" style="3" customWidth="1"/>
    <col min="5148" max="5148" width="1.125" style="3" customWidth="1"/>
    <col min="5149" max="5149" width="3.375" style="3" customWidth="1"/>
    <col min="5150" max="5150" width="1.25" style="3" customWidth="1"/>
    <col min="5151" max="5151" width="1.125" style="3" customWidth="1"/>
    <col min="5152" max="5152" width="0.125" style="3" customWidth="1"/>
    <col min="5153" max="5153" width="2.375" style="3" customWidth="1"/>
    <col min="5154" max="5154" width="4.75" style="3" customWidth="1"/>
    <col min="5155" max="5155" width="2.375" style="3" customWidth="1"/>
    <col min="5156" max="5156" width="5.125" style="3" customWidth="1"/>
    <col min="5157" max="5157" width="2.375" style="3" customWidth="1"/>
    <col min="5158" max="5158" width="0.125" style="3" customWidth="1"/>
    <col min="5159" max="5159" width="1.125" style="3" customWidth="1"/>
    <col min="5160" max="5160" width="0.125" style="3" customWidth="1"/>
    <col min="5161" max="5161" width="1" style="3" customWidth="1"/>
    <col min="5162" max="5162" width="3.75" style="3" customWidth="1"/>
    <col min="5163" max="5163" width="4.25" style="3" customWidth="1"/>
    <col min="5164" max="5164" width="5.375" style="3" customWidth="1"/>
    <col min="5165" max="5165" width="0" style="3" hidden="1" customWidth="1"/>
    <col min="5166" max="5166" width="2.625" style="3" customWidth="1"/>
    <col min="5167" max="5167" width="3.875" style="3" customWidth="1"/>
    <col min="5168" max="5168" width="3" style="3" customWidth="1"/>
    <col min="5169" max="5169" width="3.625" style="3" customWidth="1"/>
    <col min="5170" max="5173" width="0.125" style="3" customWidth="1"/>
    <col min="5174" max="5376" width="9" style="3"/>
    <col min="5377" max="5378" width="4.875" style="3" customWidth="1"/>
    <col min="5379" max="5379" width="3.375" style="3" customWidth="1"/>
    <col min="5380" max="5380" width="0.25" style="3" customWidth="1"/>
    <col min="5381" max="5381" width="4.75" style="3" customWidth="1"/>
    <col min="5382" max="5382" width="9.375" style="3" customWidth="1"/>
    <col min="5383" max="5383" width="2.125" style="3" customWidth="1"/>
    <col min="5384" max="5384" width="0.25" style="3" customWidth="1"/>
    <col min="5385" max="5385" width="4.75" style="3" customWidth="1"/>
    <col min="5386" max="5386" width="3.375" style="3" customWidth="1"/>
    <col min="5387" max="5387" width="2.375" style="3" customWidth="1"/>
    <col min="5388" max="5388" width="0.25" style="3" customWidth="1"/>
    <col min="5389" max="5389" width="5.875" style="3" customWidth="1"/>
    <col min="5390" max="5390" width="2.25" style="3" customWidth="1"/>
    <col min="5391" max="5391" width="4.75" style="3" customWidth="1"/>
    <col min="5392" max="5392" width="0.125" style="3" customWidth="1"/>
    <col min="5393" max="5393" width="4.625" style="3" customWidth="1"/>
    <col min="5394" max="5395" width="0.125" style="3" customWidth="1"/>
    <col min="5396" max="5396" width="3.375" style="3" customWidth="1"/>
    <col min="5397" max="5397" width="0.125" style="3" customWidth="1"/>
    <col min="5398" max="5398" width="1" style="3" customWidth="1"/>
    <col min="5399" max="5399" width="0.125" style="3" customWidth="1"/>
    <col min="5400" max="5401" width="4.75" style="3" customWidth="1"/>
    <col min="5402" max="5403" width="0.125" style="3" customWidth="1"/>
    <col min="5404" max="5404" width="1.125" style="3" customWidth="1"/>
    <col min="5405" max="5405" width="3.375" style="3" customWidth="1"/>
    <col min="5406" max="5406" width="1.25" style="3" customWidth="1"/>
    <col min="5407" max="5407" width="1.125" style="3" customWidth="1"/>
    <col min="5408" max="5408" width="0.125" style="3" customWidth="1"/>
    <col min="5409" max="5409" width="2.375" style="3" customWidth="1"/>
    <col min="5410" max="5410" width="4.75" style="3" customWidth="1"/>
    <col min="5411" max="5411" width="2.375" style="3" customWidth="1"/>
    <col min="5412" max="5412" width="5.125" style="3" customWidth="1"/>
    <col min="5413" max="5413" width="2.375" style="3" customWidth="1"/>
    <col min="5414" max="5414" width="0.125" style="3" customWidth="1"/>
    <col min="5415" max="5415" width="1.125" style="3" customWidth="1"/>
    <col min="5416" max="5416" width="0.125" style="3" customWidth="1"/>
    <col min="5417" max="5417" width="1" style="3" customWidth="1"/>
    <col min="5418" max="5418" width="3.75" style="3" customWidth="1"/>
    <col min="5419" max="5419" width="4.25" style="3" customWidth="1"/>
    <col min="5420" max="5420" width="5.375" style="3" customWidth="1"/>
    <col min="5421" max="5421" width="0" style="3" hidden="1" customWidth="1"/>
    <col min="5422" max="5422" width="2.625" style="3" customWidth="1"/>
    <col min="5423" max="5423" width="3.875" style="3" customWidth="1"/>
    <col min="5424" max="5424" width="3" style="3" customWidth="1"/>
    <col min="5425" max="5425" width="3.625" style="3" customWidth="1"/>
    <col min="5426" max="5429" width="0.125" style="3" customWidth="1"/>
    <col min="5430" max="5632" width="9" style="3"/>
    <col min="5633" max="5634" width="4.875" style="3" customWidth="1"/>
    <col min="5635" max="5635" width="3.375" style="3" customWidth="1"/>
    <col min="5636" max="5636" width="0.25" style="3" customWidth="1"/>
    <col min="5637" max="5637" width="4.75" style="3" customWidth="1"/>
    <col min="5638" max="5638" width="9.375" style="3" customWidth="1"/>
    <col min="5639" max="5639" width="2.125" style="3" customWidth="1"/>
    <col min="5640" max="5640" width="0.25" style="3" customWidth="1"/>
    <col min="5641" max="5641" width="4.75" style="3" customWidth="1"/>
    <col min="5642" max="5642" width="3.375" style="3" customWidth="1"/>
    <col min="5643" max="5643" width="2.375" style="3" customWidth="1"/>
    <col min="5644" max="5644" width="0.25" style="3" customWidth="1"/>
    <col min="5645" max="5645" width="5.875" style="3" customWidth="1"/>
    <col min="5646" max="5646" width="2.25" style="3" customWidth="1"/>
    <col min="5647" max="5647" width="4.75" style="3" customWidth="1"/>
    <col min="5648" max="5648" width="0.125" style="3" customWidth="1"/>
    <col min="5649" max="5649" width="4.625" style="3" customWidth="1"/>
    <col min="5650" max="5651" width="0.125" style="3" customWidth="1"/>
    <col min="5652" max="5652" width="3.375" style="3" customWidth="1"/>
    <col min="5653" max="5653" width="0.125" style="3" customWidth="1"/>
    <col min="5654" max="5654" width="1" style="3" customWidth="1"/>
    <col min="5655" max="5655" width="0.125" style="3" customWidth="1"/>
    <col min="5656" max="5657" width="4.75" style="3" customWidth="1"/>
    <col min="5658" max="5659" width="0.125" style="3" customWidth="1"/>
    <col min="5660" max="5660" width="1.125" style="3" customWidth="1"/>
    <col min="5661" max="5661" width="3.375" style="3" customWidth="1"/>
    <col min="5662" max="5662" width="1.25" style="3" customWidth="1"/>
    <col min="5663" max="5663" width="1.125" style="3" customWidth="1"/>
    <col min="5664" max="5664" width="0.125" style="3" customWidth="1"/>
    <col min="5665" max="5665" width="2.375" style="3" customWidth="1"/>
    <col min="5666" max="5666" width="4.75" style="3" customWidth="1"/>
    <col min="5667" max="5667" width="2.375" style="3" customWidth="1"/>
    <col min="5668" max="5668" width="5.125" style="3" customWidth="1"/>
    <col min="5669" max="5669" width="2.375" style="3" customWidth="1"/>
    <col min="5670" max="5670" width="0.125" style="3" customWidth="1"/>
    <col min="5671" max="5671" width="1.125" style="3" customWidth="1"/>
    <col min="5672" max="5672" width="0.125" style="3" customWidth="1"/>
    <col min="5673" max="5673" width="1" style="3" customWidth="1"/>
    <col min="5674" max="5674" width="3.75" style="3" customWidth="1"/>
    <col min="5675" max="5675" width="4.25" style="3" customWidth="1"/>
    <col min="5676" max="5676" width="5.375" style="3" customWidth="1"/>
    <col min="5677" max="5677" width="0" style="3" hidden="1" customWidth="1"/>
    <col min="5678" max="5678" width="2.625" style="3" customWidth="1"/>
    <col min="5679" max="5679" width="3.875" style="3" customWidth="1"/>
    <col min="5680" max="5680" width="3" style="3" customWidth="1"/>
    <col min="5681" max="5681" width="3.625" style="3" customWidth="1"/>
    <col min="5682" max="5685" width="0.125" style="3" customWidth="1"/>
    <col min="5686" max="5888" width="9" style="3"/>
    <col min="5889" max="5890" width="4.875" style="3" customWidth="1"/>
    <col min="5891" max="5891" width="3.375" style="3" customWidth="1"/>
    <col min="5892" max="5892" width="0.25" style="3" customWidth="1"/>
    <col min="5893" max="5893" width="4.75" style="3" customWidth="1"/>
    <col min="5894" max="5894" width="9.375" style="3" customWidth="1"/>
    <col min="5895" max="5895" width="2.125" style="3" customWidth="1"/>
    <col min="5896" max="5896" width="0.25" style="3" customWidth="1"/>
    <col min="5897" max="5897" width="4.75" style="3" customWidth="1"/>
    <col min="5898" max="5898" width="3.375" style="3" customWidth="1"/>
    <col min="5899" max="5899" width="2.375" style="3" customWidth="1"/>
    <col min="5900" max="5900" width="0.25" style="3" customWidth="1"/>
    <col min="5901" max="5901" width="5.875" style="3" customWidth="1"/>
    <col min="5902" max="5902" width="2.25" style="3" customWidth="1"/>
    <col min="5903" max="5903" width="4.75" style="3" customWidth="1"/>
    <col min="5904" max="5904" width="0.125" style="3" customWidth="1"/>
    <col min="5905" max="5905" width="4.625" style="3" customWidth="1"/>
    <col min="5906" max="5907" width="0.125" style="3" customWidth="1"/>
    <col min="5908" max="5908" width="3.375" style="3" customWidth="1"/>
    <col min="5909" max="5909" width="0.125" style="3" customWidth="1"/>
    <col min="5910" max="5910" width="1" style="3" customWidth="1"/>
    <col min="5911" max="5911" width="0.125" style="3" customWidth="1"/>
    <col min="5912" max="5913" width="4.75" style="3" customWidth="1"/>
    <col min="5914" max="5915" width="0.125" style="3" customWidth="1"/>
    <col min="5916" max="5916" width="1.125" style="3" customWidth="1"/>
    <col min="5917" max="5917" width="3.375" style="3" customWidth="1"/>
    <col min="5918" max="5918" width="1.25" style="3" customWidth="1"/>
    <col min="5919" max="5919" width="1.125" style="3" customWidth="1"/>
    <col min="5920" max="5920" width="0.125" style="3" customWidth="1"/>
    <col min="5921" max="5921" width="2.375" style="3" customWidth="1"/>
    <col min="5922" max="5922" width="4.75" style="3" customWidth="1"/>
    <col min="5923" max="5923" width="2.375" style="3" customWidth="1"/>
    <col min="5924" max="5924" width="5.125" style="3" customWidth="1"/>
    <col min="5925" max="5925" width="2.375" style="3" customWidth="1"/>
    <col min="5926" max="5926" width="0.125" style="3" customWidth="1"/>
    <col min="5927" max="5927" width="1.125" style="3" customWidth="1"/>
    <col min="5928" max="5928" width="0.125" style="3" customWidth="1"/>
    <col min="5929" max="5929" width="1" style="3" customWidth="1"/>
    <col min="5930" max="5930" width="3.75" style="3" customWidth="1"/>
    <col min="5931" max="5931" width="4.25" style="3" customWidth="1"/>
    <col min="5932" max="5932" width="5.375" style="3" customWidth="1"/>
    <col min="5933" max="5933" width="0" style="3" hidden="1" customWidth="1"/>
    <col min="5934" max="5934" width="2.625" style="3" customWidth="1"/>
    <col min="5935" max="5935" width="3.875" style="3" customWidth="1"/>
    <col min="5936" max="5936" width="3" style="3" customWidth="1"/>
    <col min="5937" max="5937" width="3.625" style="3" customWidth="1"/>
    <col min="5938" max="5941" width="0.125" style="3" customWidth="1"/>
    <col min="5942" max="6144" width="9" style="3"/>
    <col min="6145" max="6146" width="4.875" style="3" customWidth="1"/>
    <col min="6147" max="6147" width="3.375" style="3" customWidth="1"/>
    <col min="6148" max="6148" width="0.25" style="3" customWidth="1"/>
    <col min="6149" max="6149" width="4.75" style="3" customWidth="1"/>
    <col min="6150" max="6150" width="9.375" style="3" customWidth="1"/>
    <col min="6151" max="6151" width="2.125" style="3" customWidth="1"/>
    <col min="6152" max="6152" width="0.25" style="3" customWidth="1"/>
    <col min="6153" max="6153" width="4.75" style="3" customWidth="1"/>
    <col min="6154" max="6154" width="3.375" style="3" customWidth="1"/>
    <col min="6155" max="6155" width="2.375" style="3" customWidth="1"/>
    <col min="6156" max="6156" width="0.25" style="3" customWidth="1"/>
    <col min="6157" max="6157" width="5.875" style="3" customWidth="1"/>
    <col min="6158" max="6158" width="2.25" style="3" customWidth="1"/>
    <col min="6159" max="6159" width="4.75" style="3" customWidth="1"/>
    <col min="6160" max="6160" width="0.125" style="3" customWidth="1"/>
    <col min="6161" max="6161" width="4.625" style="3" customWidth="1"/>
    <col min="6162" max="6163" width="0.125" style="3" customWidth="1"/>
    <col min="6164" max="6164" width="3.375" style="3" customWidth="1"/>
    <col min="6165" max="6165" width="0.125" style="3" customWidth="1"/>
    <col min="6166" max="6166" width="1" style="3" customWidth="1"/>
    <col min="6167" max="6167" width="0.125" style="3" customWidth="1"/>
    <col min="6168" max="6169" width="4.75" style="3" customWidth="1"/>
    <col min="6170" max="6171" width="0.125" style="3" customWidth="1"/>
    <col min="6172" max="6172" width="1.125" style="3" customWidth="1"/>
    <col min="6173" max="6173" width="3.375" style="3" customWidth="1"/>
    <col min="6174" max="6174" width="1.25" style="3" customWidth="1"/>
    <col min="6175" max="6175" width="1.125" style="3" customWidth="1"/>
    <col min="6176" max="6176" width="0.125" style="3" customWidth="1"/>
    <col min="6177" max="6177" width="2.375" style="3" customWidth="1"/>
    <col min="6178" max="6178" width="4.75" style="3" customWidth="1"/>
    <col min="6179" max="6179" width="2.375" style="3" customWidth="1"/>
    <col min="6180" max="6180" width="5.125" style="3" customWidth="1"/>
    <col min="6181" max="6181" width="2.375" style="3" customWidth="1"/>
    <col min="6182" max="6182" width="0.125" style="3" customWidth="1"/>
    <col min="6183" max="6183" width="1.125" style="3" customWidth="1"/>
    <col min="6184" max="6184" width="0.125" style="3" customWidth="1"/>
    <col min="6185" max="6185" width="1" style="3" customWidth="1"/>
    <col min="6186" max="6186" width="3.75" style="3" customWidth="1"/>
    <col min="6187" max="6187" width="4.25" style="3" customWidth="1"/>
    <col min="6188" max="6188" width="5.375" style="3" customWidth="1"/>
    <col min="6189" max="6189" width="0" style="3" hidden="1" customWidth="1"/>
    <col min="6190" max="6190" width="2.625" style="3" customWidth="1"/>
    <col min="6191" max="6191" width="3.875" style="3" customWidth="1"/>
    <col min="6192" max="6192" width="3" style="3" customWidth="1"/>
    <col min="6193" max="6193" width="3.625" style="3" customWidth="1"/>
    <col min="6194" max="6197" width="0.125" style="3" customWidth="1"/>
    <col min="6198" max="6400" width="9" style="3"/>
    <col min="6401" max="6402" width="4.875" style="3" customWidth="1"/>
    <col min="6403" max="6403" width="3.375" style="3" customWidth="1"/>
    <col min="6404" max="6404" width="0.25" style="3" customWidth="1"/>
    <col min="6405" max="6405" width="4.75" style="3" customWidth="1"/>
    <col min="6406" max="6406" width="9.375" style="3" customWidth="1"/>
    <col min="6407" max="6407" width="2.125" style="3" customWidth="1"/>
    <col min="6408" max="6408" width="0.25" style="3" customWidth="1"/>
    <col min="6409" max="6409" width="4.75" style="3" customWidth="1"/>
    <col min="6410" max="6410" width="3.375" style="3" customWidth="1"/>
    <col min="6411" max="6411" width="2.375" style="3" customWidth="1"/>
    <col min="6412" max="6412" width="0.25" style="3" customWidth="1"/>
    <col min="6413" max="6413" width="5.875" style="3" customWidth="1"/>
    <col min="6414" max="6414" width="2.25" style="3" customWidth="1"/>
    <col min="6415" max="6415" width="4.75" style="3" customWidth="1"/>
    <col min="6416" max="6416" width="0.125" style="3" customWidth="1"/>
    <col min="6417" max="6417" width="4.625" style="3" customWidth="1"/>
    <col min="6418" max="6419" width="0.125" style="3" customWidth="1"/>
    <col min="6420" max="6420" width="3.375" style="3" customWidth="1"/>
    <col min="6421" max="6421" width="0.125" style="3" customWidth="1"/>
    <col min="6422" max="6422" width="1" style="3" customWidth="1"/>
    <col min="6423" max="6423" width="0.125" style="3" customWidth="1"/>
    <col min="6424" max="6425" width="4.75" style="3" customWidth="1"/>
    <col min="6426" max="6427" width="0.125" style="3" customWidth="1"/>
    <col min="6428" max="6428" width="1.125" style="3" customWidth="1"/>
    <col min="6429" max="6429" width="3.375" style="3" customWidth="1"/>
    <col min="6430" max="6430" width="1.25" style="3" customWidth="1"/>
    <col min="6431" max="6431" width="1.125" style="3" customWidth="1"/>
    <col min="6432" max="6432" width="0.125" style="3" customWidth="1"/>
    <col min="6433" max="6433" width="2.375" style="3" customWidth="1"/>
    <col min="6434" max="6434" width="4.75" style="3" customWidth="1"/>
    <col min="6435" max="6435" width="2.375" style="3" customWidth="1"/>
    <col min="6436" max="6436" width="5.125" style="3" customWidth="1"/>
    <col min="6437" max="6437" width="2.375" style="3" customWidth="1"/>
    <col min="6438" max="6438" width="0.125" style="3" customWidth="1"/>
    <col min="6439" max="6439" width="1.125" style="3" customWidth="1"/>
    <col min="6440" max="6440" width="0.125" style="3" customWidth="1"/>
    <col min="6441" max="6441" width="1" style="3" customWidth="1"/>
    <col min="6442" max="6442" width="3.75" style="3" customWidth="1"/>
    <col min="6443" max="6443" width="4.25" style="3" customWidth="1"/>
    <col min="6444" max="6444" width="5.375" style="3" customWidth="1"/>
    <col min="6445" max="6445" width="0" style="3" hidden="1" customWidth="1"/>
    <col min="6446" max="6446" width="2.625" style="3" customWidth="1"/>
    <col min="6447" max="6447" width="3.875" style="3" customWidth="1"/>
    <col min="6448" max="6448" width="3" style="3" customWidth="1"/>
    <col min="6449" max="6449" width="3.625" style="3" customWidth="1"/>
    <col min="6450" max="6453" width="0.125" style="3" customWidth="1"/>
    <col min="6454" max="6656" width="9" style="3"/>
    <col min="6657" max="6658" width="4.875" style="3" customWidth="1"/>
    <col min="6659" max="6659" width="3.375" style="3" customWidth="1"/>
    <col min="6660" max="6660" width="0.25" style="3" customWidth="1"/>
    <col min="6661" max="6661" width="4.75" style="3" customWidth="1"/>
    <col min="6662" max="6662" width="9.375" style="3" customWidth="1"/>
    <col min="6663" max="6663" width="2.125" style="3" customWidth="1"/>
    <col min="6664" max="6664" width="0.25" style="3" customWidth="1"/>
    <col min="6665" max="6665" width="4.75" style="3" customWidth="1"/>
    <col min="6666" max="6666" width="3.375" style="3" customWidth="1"/>
    <col min="6667" max="6667" width="2.375" style="3" customWidth="1"/>
    <col min="6668" max="6668" width="0.25" style="3" customWidth="1"/>
    <col min="6669" max="6669" width="5.875" style="3" customWidth="1"/>
    <col min="6670" max="6670" width="2.25" style="3" customWidth="1"/>
    <col min="6671" max="6671" width="4.75" style="3" customWidth="1"/>
    <col min="6672" max="6672" width="0.125" style="3" customWidth="1"/>
    <col min="6673" max="6673" width="4.625" style="3" customWidth="1"/>
    <col min="6674" max="6675" width="0.125" style="3" customWidth="1"/>
    <col min="6676" max="6676" width="3.375" style="3" customWidth="1"/>
    <col min="6677" max="6677" width="0.125" style="3" customWidth="1"/>
    <col min="6678" max="6678" width="1" style="3" customWidth="1"/>
    <col min="6679" max="6679" width="0.125" style="3" customWidth="1"/>
    <col min="6680" max="6681" width="4.75" style="3" customWidth="1"/>
    <col min="6682" max="6683" width="0.125" style="3" customWidth="1"/>
    <col min="6684" max="6684" width="1.125" style="3" customWidth="1"/>
    <col min="6685" max="6685" width="3.375" style="3" customWidth="1"/>
    <col min="6686" max="6686" width="1.25" style="3" customWidth="1"/>
    <col min="6687" max="6687" width="1.125" style="3" customWidth="1"/>
    <col min="6688" max="6688" width="0.125" style="3" customWidth="1"/>
    <col min="6689" max="6689" width="2.375" style="3" customWidth="1"/>
    <col min="6690" max="6690" width="4.75" style="3" customWidth="1"/>
    <col min="6691" max="6691" width="2.375" style="3" customWidth="1"/>
    <col min="6692" max="6692" width="5.125" style="3" customWidth="1"/>
    <col min="6693" max="6693" width="2.375" style="3" customWidth="1"/>
    <col min="6694" max="6694" width="0.125" style="3" customWidth="1"/>
    <col min="6695" max="6695" width="1.125" style="3" customWidth="1"/>
    <col min="6696" max="6696" width="0.125" style="3" customWidth="1"/>
    <col min="6697" max="6697" width="1" style="3" customWidth="1"/>
    <col min="6698" max="6698" width="3.75" style="3" customWidth="1"/>
    <col min="6699" max="6699" width="4.25" style="3" customWidth="1"/>
    <col min="6700" max="6700" width="5.375" style="3" customWidth="1"/>
    <col min="6701" max="6701" width="0" style="3" hidden="1" customWidth="1"/>
    <col min="6702" max="6702" width="2.625" style="3" customWidth="1"/>
    <col min="6703" max="6703" width="3.875" style="3" customWidth="1"/>
    <col min="6704" max="6704" width="3" style="3" customWidth="1"/>
    <col min="6705" max="6705" width="3.625" style="3" customWidth="1"/>
    <col min="6706" max="6709" width="0.125" style="3" customWidth="1"/>
    <col min="6710" max="6912" width="9" style="3"/>
    <col min="6913" max="6914" width="4.875" style="3" customWidth="1"/>
    <col min="6915" max="6915" width="3.375" style="3" customWidth="1"/>
    <col min="6916" max="6916" width="0.25" style="3" customWidth="1"/>
    <col min="6917" max="6917" width="4.75" style="3" customWidth="1"/>
    <col min="6918" max="6918" width="9.375" style="3" customWidth="1"/>
    <col min="6919" max="6919" width="2.125" style="3" customWidth="1"/>
    <col min="6920" max="6920" width="0.25" style="3" customWidth="1"/>
    <col min="6921" max="6921" width="4.75" style="3" customWidth="1"/>
    <col min="6922" max="6922" width="3.375" style="3" customWidth="1"/>
    <col min="6923" max="6923" width="2.375" style="3" customWidth="1"/>
    <col min="6924" max="6924" width="0.25" style="3" customWidth="1"/>
    <col min="6925" max="6925" width="5.875" style="3" customWidth="1"/>
    <col min="6926" max="6926" width="2.25" style="3" customWidth="1"/>
    <col min="6927" max="6927" width="4.75" style="3" customWidth="1"/>
    <col min="6928" max="6928" width="0.125" style="3" customWidth="1"/>
    <col min="6929" max="6929" width="4.625" style="3" customWidth="1"/>
    <col min="6930" max="6931" width="0.125" style="3" customWidth="1"/>
    <col min="6932" max="6932" width="3.375" style="3" customWidth="1"/>
    <col min="6933" max="6933" width="0.125" style="3" customWidth="1"/>
    <col min="6934" max="6934" width="1" style="3" customWidth="1"/>
    <col min="6935" max="6935" width="0.125" style="3" customWidth="1"/>
    <col min="6936" max="6937" width="4.75" style="3" customWidth="1"/>
    <col min="6938" max="6939" width="0.125" style="3" customWidth="1"/>
    <col min="6940" max="6940" width="1.125" style="3" customWidth="1"/>
    <col min="6941" max="6941" width="3.375" style="3" customWidth="1"/>
    <col min="6942" max="6942" width="1.25" style="3" customWidth="1"/>
    <col min="6943" max="6943" width="1.125" style="3" customWidth="1"/>
    <col min="6944" max="6944" width="0.125" style="3" customWidth="1"/>
    <col min="6945" max="6945" width="2.375" style="3" customWidth="1"/>
    <col min="6946" max="6946" width="4.75" style="3" customWidth="1"/>
    <col min="6947" max="6947" width="2.375" style="3" customWidth="1"/>
    <col min="6948" max="6948" width="5.125" style="3" customWidth="1"/>
    <col min="6949" max="6949" width="2.375" style="3" customWidth="1"/>
    <col min="6950" max="6950" width="0.125" style="3" customWidth="1"/>
    <col min="6951" max="6951" width="1.125" style="3" customWidth="1"/>
    <col min="6952" max="6952" width="0.125" style="3" customWidth="1"/>
    <col min="6953" max="6953" width="1" style="3" customWidth="1"/>
    <col min="6954" max="6954" width="3.75" style="3" customWidth="1"/>
    <col min="6955" max="6955" width="4.25" style="3" customWidth="1"/>
    <col min="6956" max="6956" width="5.375" style="3" customWidth="1"/>
    <col min="6957" max="6957" width="0" style="3" hidden="1" customWidth="1"/>
    <col min="6958" max="6958" width="2.625" style="3" customWidth="1"/>
    <col min="6959" max="6959" width="3.875" style="3" customWidth="1"/>
    <col min="6960" max="6960" width="3" style="3" customWidth="1"/>
    <col min="6961" max="6961" width="3.625" style="3" customWidth="1"/>
    <col min="6962" max="6965" width="0.125" style="3" customWidth="1"/>
    <col min="6966" max="7168" width="9" style="3"/>
    <col min="7169" max="7170" width="4.875" style="3" customWidth="1"/>
    <col min="7171" max="7171" width="3.375" style="3" customWidth="1"/>
    <col min="7172" max="7172" width="0.25" style="3" customWidth="1"/>
    <col min="7173" max="7173" width="4.75" style="3" customWidth="1"/>
    <col min="7174" max="7174" width="9.375" style="3" customWidth="1"/>
    <col min="7175" max="7175" width="2.125" style="3" customWidth="1"/>
    <col min="7176" max="7176" width="0.25" style="3" customWidth="1"/>
    <col min="7177" max="7177" width="4.75" style="3" customWidth="1"/>
    <col min="7178" max="7178" width="3.375" style="3" customWidth="1"/>
    <col min="7179" max="7179" width="2.375" style="3" customWidth="1"/>
    <col min="7180" max="7180" width="0.25" style="3" customWidth="1"/>
    <col min="7181" max="7181" width="5.875" style="3" customWidth="1"/>
    <col min="7182" max="7182" width="2.25" style="3" customWidth="1"/>
    <col min="7183" max="7183" width="4.75" style="3" customWidth="1"/>
    <col min="7184" max="7184" width="0.125" style="3" customWidth="1"/>
    <col min="7185" max="7185" width="4.625" style="3" customWidth="1"/>
    <col min="7186" max="7187" width="0.125" style="3" customWidth="1"/>
    <col min="7188" max="7188" width="3.375" style="3" customWidth="1"/>
    <col min="7189" max="7189" width="0.125" style="3" customWidth="1"/>
    <col min="7190" max="7190" width="1" style="3" customWidth="1"/>
    <col min="7191" max="7191" width="0.125" style="3" customWidth="1"/>
    <col min="7192" max="7193" width="4.75" style="3" customWidth="1"/>
    <col min="7194" max="7195" width="0.125" style="3" customWidth="1"/>
    <col min="7196" max="7196" width="1.125" style="3" customWidth="1"/>
    <col min="7197" max="7197" width="3.375" style="3" customWidth="1"/>
    <col min="7198" max="7198" width="1.25" style="3" customWidth="1"/>
    <col min="7199" max="7199" width="1.125" style="3" customWidth="1"/>
    <col min="7200" max="7200" width="0.125" style="3" customWidth="1"/>
    <col min="7201" max="7201" width="2.375" style="3" customWidth="1"/>
    <col min="7202" max="7202" width="4.75" style="3" customWidth="1"/>
    <col min="7203" max="7203" width="2.375" style="3" customWidth="1"/>
    <col min="7204" max="7204" width="5.125" style="3" customWidth="1"/>
    <col min="7205" max="7205" width="2.375" style="3" customWidth="1"/>
    <col min="7206" max="7206" width="0.125" style="3" customWidth="1"/>
    <col min="7207" max="7207" width="1.125" style="3" customWidth="1"/>
    <col min="7208" max="7208" width="0.125" style="3" customWidth="1"/>
    <col min="7209" max="7209" width="1" style="3" customWidth="1"/>
    <col min="7210" max="7210" width="3.75" style="3" customWidth="1"/>
    <col min="7211" max="7211" width="4.25" style="3" customWidth="1"/>
    <col min="7212" max="7212" width="5.375" style="3" customWidth="1"/>
    <col min="7213" max="7213" width="0" style="3" hidden="1" customWidth="1"/>
    <col min="7214" max="7214" width="2.625" style="3" customWidth="1"/>
    <col min="7215" max="7215" width="3.875" style="3" customWidth="1"/>
    <col min="7216" max="7216" width="3" style="3" customWidth="1"/>
    <col min="7217" max="7217" width="3.625" style="3" customWidth="1"/>
    <col min="7218" max="7221" width="0.125" style="3" customWidth="1"/>
    <col min="7222" max="7424" width="9" style="3"/>
    <col min="7425" max="7426" width="4.875" style="3" customWidth="1"/>
    <col min="7427" max="7427" width="3.375" style="3" customWidth="1"/>
    <col min="7428" max="7428" width="0.25" style="3" customWidth="1"/>
    <col min="7429" max="7429" width="4.75" style="3" customWidth="1"/>
    <col min="7430" max="7430" width="9.375" style="3" customWidth="1"/>
    <col min="7431" max="7431" width="2.125" style="3" customWidth="1"/>
    <col min="7432" max="7432" width="0.25" style="3" customWidth="1"/>
    <col min="7433" max="7433" width="4.75" style="3" customWidth="1"/>
    <col min="7434" max="7434" width="3.375" style="3" customWidth="1"/>
    <col min="7435" max="7435" width="2.375" style="3" customWidth="1"/>
    <col min="7436" max="7436" width="0.25" style="3" customWidth="1"/>
    <col min="7437" max="7437" width="5.875" style="3" customWidth="1"/>
    <col min="7438" max="7438" width="2.25" style="3" customWidth="1"/>
    <col min="7439" max="7439" width="4.75" style="3" customWidth="1"/>
    <col min="7440" max="7440" width="0.125" style="3" customWidth="1"/>
    <col min="7441" max="7441" width="4.625" style="3" customWidth="1"/>
    <col min="7442" max="7443" width="0.125" style="3" customWidth="1"/>
    <col min="7444" max="7444" width="3.375" style="3" customWidth="1"/>
    <col min="7445" max="7445" width="0.125" style="3" customWidth="1"/>
    <col min="7446" max="7446" width="1" style="3" customWidth="1"/>
    <col min="7447" max="7447" width="0.125" style="3" customWidth="1"/>
    <col min="7448" max="7449" width="4.75" style="3" customWidth="1"/>
    <col min="7450" max="7451" width="0.125" style="3" customWidth="1"/>
    <col min="7452" max="7452" width="1.125" style="3" customWidth="1"/>
    <col min="7453" max="7453" width="3.375" style="3" customWidth="1"/>
    <col min="7454" max="7454" width="1.25" style="3" customWidth="1"/>
    <col min="7455" max="7455" width="1.125" style="3" customWidth="1"/>
    <col min="7456" max="7456" width="0.125" style="3" customWidth="1"/>
    <col min="7457" max="7457" width="2.375" style="3" customWidth="1"/>
    <col min="7458" max="7458" width="4.75" style="3" customWidth="1"/>
    <col min="7459" max="7459" width="2.375" style="3" customWidth="1"/>
    <col min="7460" max="7460" width="5.125" style="3" customWidth="1"/>
    <col min="7461" max="7461" width="2.375" style="3" customWidth="1"/>
    <col min="7462" max="7462" width="0.125" style="3" customWidth="1"/>
    <col min="7463" max="7463" width="1.125" style="3" customWidth="1"/>
    <col min="7464" max="7464" width="0.125" style="3" customWidth="1"/>
    <col min="7465" max="7465" width="1" style="3" customWidth="1"/>
    <col min="7466" max="7466" width="3.75" style="3" customWidth="1"/>
    <col min="7467" max="7467" width="4.25" style="3" customWidth="1"/>
    <col min="7468" max="7468" width="5.375" style="3" customWidth="1"/>
    <col min="7469" max="7469" width="0" style="3" hidden="1" customWidth="1"/>
    <col min="7470" max="7470" width="2.625" style="3" customWidth="1"/>
    <col min="7471" max="7471" width="3.875" style="3" customWidth="1"/>
    <col min="7472" max="7472" width="3" style="3" customWidth="1"/>
    <col min="7473" max="7473" width="3.625" style="3" customWidth="1"/>
    <col min="7474" max="7477" width="0.125" style="3" customWidth="1"/>
    <col min="7478" max="7680" width="9" style="3"/>
    <col min="7681" max="7682" width="4.875" style="3" customWidth="1"/>
    <col min="7683" max="7683" width="3.375" style="3" customWidth="1"/>
    <col min="7684" max="7684" width="0.25" style="3" customWidth="1"/>
    <col min="7685" max="7685" width="4.75" style="3" customWidth="1"/>
    <col min="7686" max="7686" width="9.375" style="3" customWidth="1"/>
    <col min="7687" max="7687" width="2.125" style="3" customWidth="1"/>
    <col min="7688" max="7688" width="0.25" style="3" customWidth="1"/>
    <col min="7689" max="7689" width="4.75" style="3" customWidth="1"/>
    <col min="7690" max="7690" width="3.375" style="3" customWidth="1"/>
    <col min="7691" max="7691" width="2.375" style="3" customWidth="1"/>
    <col min="7692" max="7692" width="0.25" style="3" customWidth="1"/>
    <col min="7693" max="7693" width="5.875" style="3" customWidth="1"/>
    <col min="7694" max="7694" width="2.25" style="3" customWidth="1"/>
    <col min="7695" max="7695" width="4.75" style="3" customWidth="1"/>
    <col min="7696" max="7696" width="0.125" style="3" customWidth="1"/>
    <col min="7697" max="7697" width="4.625" style="3" customWidth="1"/>
    <col min="7698" max="7699" width="0.125" style="3" customWidth="1"/>
    <col min="7700" max="7700" width="3.375" style="3" customWidth="1"/>
    <col min="7701" max="7701" width="0.125" style="3" customWidth="1"/>
    <col min="7702" max="7702" width="1" style="3" customWidth="1"/>
    <col min="7703" max="7703" width="0.125" style="3" customWidth="1"/>
    <col min="7704" max="7705" width="4.75" style="3" customWidth="1"/>
    <col min="7706" max="7707" width="0.125" style="3" customWidth="1"/>
    <col min="7708" max="7708" width="1.125" style="3" customWidth="1"/>
    <col min="7709" max="7709" width="3.375" style="3" customWidth="1"/>
    <col min="7710" max="7710" width="1.25" style="3" customWidth="1"/>
    <col min="7711" max="7711" width="1.125" style="3" customWidth="1"/>
    <col min="7712" max="7712" width="0.125" style="3" customWidth="1"/>
    <col min="7713" max="7713" width="2.375" style="3" customWidth="1"/>
    <col min="7714" max="7714" width="4.75" style="3" customWidth="1"/>
    <col min="7715" max="7715" width="2.375" style="3" customWidth="1"/>
    <col min="7716" max="7716" width="5.125" style="3" customWidth="1"/>
    <col min="7717" max="7717" width="2.375" style="3" customWidth="1"/>
    <col min="7718" max="7718" width="0.125" style="3" customWidth="1"/>
    <col min="7719" max="7719" width="1.125" style="3" customWidth="1"/>
    <col min="7720" max="7720" width="0.125" style="3" customWidth="1"/>
    <col min="7721" max="7721" width="1" style="3" customWidth="1"/>
    <col min="7722" max="7722" width="3.75" style="3" customWidth="1"/>
    <col min="7723" max="7723" width="4.25" style="3" customWidth="1"/>
    <col min="7724" max="7724" width="5.375" style="3" customWidth="1"/>
    <col min="7725" max="7725" width="0" style="3" hidden="1" customWidth="1"/>
    <col min="7726" max="7726" width="2.625" style="3" customWidth="1"/>
    <col min="7727" max="7727" width="3.875" style="3" customWidth="1"/>
    <col min="7728" max="7728" width="3" style="3" customWidth="1"/>
    <col min="7729" max="7729" width="3.625" style="3" customWidth="1"/>
    <col min="7730" max="7733" width="0.125" style="3" customWidth="1"/>
    <col min="7734" max="7936" width="9" style="3"/>
    <col min="7937" max="7938" width="4.875" style="3" customWidth="1"/>
    <col min="7939" max="7939" width="3.375" style="3" customWidth="1"/>
    <col min="7940" max="7940" width="0.25" style="3" customWidth="1"/>
    <col min="7941" max="7941" width="4.75" style="3" customWidth="1"/>
    <col min="7942" max="7942" width="9.375" style="3" customWidth="1"/>
    <col min="7943" max="7943" width="2.125" style="3" customWidth="1"/>
    <col min="7944" max="7944" width="0.25" style="3" customWidth="1"/>
    <col min="7945" max="7945" width="4.75" style="3" customWidth="1"/>
    <col min="7946" max="7946" width="3.375" style="3" customWidth="1"/>
    <col min="7947" max="7947" width="2.375" style="3" customWidth="1"/>
    <col min="7948" max="7948" width="0.25" style="3" customWidth="1"/>
    <col min="7949" max="7949" width="5.875" style="3" customWidth="1"/>
    <col min="7950" max="7950" width="2.25" style="3" customWidth="1"/>
    <col min="7951" max="7951" width="4.75" style="3" customWidth="1"/>
    <col min="7952" max="7952" width="0.125" style="3" customWidth="1"/>
    <col min="7953" max="7953" width="4.625" style="3" customWidth="1"/>
    <col min="7954" max="7955" width="0.125" style="3" customWidth="1"/>
    <col min="7956" max="7956" width="3.375" style="3" customWidth="1"/>
    <col min="7957" max="7957" width="0.125" style="3" customWidth="1"/>
    <col min="7958" max="7958" width="1" style="3" customWidth="1"/>
    <col min="7959" max="7959" width="0.125" style="3" customWidth="1"/>
    <col min="7960" max="7961" width="4.75" style="3" customWidth="1"/>
    <col min="7962" max="7963" width="0.125" style="3" customWidth="1"/>
    <col min="7964" max="7964" width="1.125" style="3" customWidth="1"/>
    <col min="7965" max="7965" width="3.375" style="3" customWidth="1"/>
    <col min="7966" max="7966" width="1.25" style="3" customWidth="1"/>
    <col min="7967" max="7967" width="1.125" style="3" customWidth="1"/>
    <col min="7968" max="7968" width="0.125" style="3" customWidth="1"/>
    <col min="7969" max="7969" width="2.375" style="3" customWidth="1"/>
    <col min="7970" max="7970" width="4.75" style="3" customWidth="1"/>
    <col min="7971" max="7971" width="2.375" style="3" customWidth="1"/>
    <col min="7972" max="7972" width="5.125" style="3" customWidth="1"/>
    <col min="7973" max="7973" width="2.375" style="3" customWidth="1"/>
    <col min="7974" max="7974" width="0.125" style="3" customWidth="1"/>
    <col min="7975" max="7975" width="1.125" style="3" customWidth="1"/>
    <col min="7976" max="7976" width="0.125" style="3" customWidth="1"/>
    <col min="7977" max="7977" width="1" style="3" customWidth="1"/>
    <col min="7978" max="7978" width="3.75" style="3" customWidth="1"/>
    <col min="7979" max="7979" width="4.25" style="3" customWidth="1"/>
    <col min="7980" max="7980" width="5.375" style="3" customWidth="1"/>
    <col min="7981" max="7981" width="0" style="3" hidden="1" customWidth="1"/>
    <col min="7982" max="7982" width="2.625" style="3" customWidth="1"/>
    <col min="7983" max="7983" width="3.875" style="3" customWidth="1"/>
    <col min="7984" max="7984" width="3" style="3" customWidth="1"/>
    <col min="7985" max="7985" width="3.625" style="3" customWidth="1"/>
    <col min="7986" max="7989" width="0.125" style="3" customWidth="1"/>
    <col min="7990" max="8192" width="9" style="3"/>
    <col min="8193" max="8194" width="4.875" style="3" customWidth="1"/>
    <col min="8195" max="8195" width="3.375" style="3" customWidth="1"/>
    <col min="8196" max="8196" width="0.25" style="3" customWidth="1"/>
    <col min="8197" max="8197" width="4.75" style="3" customWidth="1"/>
    <col min="8198" max="8198" width="9.375" style="3" customWidth="1"/>
    <col min="8199" max="8199" width="2.125" style="3" customWidth="1"/>
    <col min="8200" max="8200" width="0.25" style="3" customWidth="1"/>
    <col min="8201" max="8201" width="4.75" style="3" customWidth="1"/>
    <col min="8202" max="8202" width="3.375" style="3" customWidth="1"/>
    <col min="8203" max="8203" width="2.375" style="3" customWidth="1"/>
    <col min="8204" max="8204" width="0.25" style="3" customWidth="1"/>
    <col min="8205" max="8205" width="5.875" style="3" customWidth="1"/>
    <col min="8206" max="8206" width="2.25" style="3" customWidth="1"/>
    <col min="8207" max="8207" width="4.75" style="3" customWidth="1"/>
    <col min="8208" max="8208" width="0.125" style="3" customWidth="1"/>
    <col min="8209" max="8209" width="4.625" style="3" customWidth="1"/>
    <col min="8210" max="8211" width="0.125" style="3" customWidth="1"/>
    <col min="8212" max="8212" width="3.375" style="3" customWidth="1"/>
    <col min="8213" max="8213" width="0.125" style="3" customWidth="1"/>
    <col min="8214" max="8214" width="1" style="3" customWidth="1"/>
    <col min="8215" max="8215" width="0.125" style="3" customWidth="1"/>
    <col min="8216" max="8217" width="4.75" style="3" customWidth="1"/>
    <col min="8218" max="8219" width="0.125" style="3" customWidth="1"/>
    <col min="8220" max="8220" width="1.125" style="3" customWidth="1"/>
    <col min="8221" max="8221" width="3.375" style="3" customWidth="1"/>
    <col min="8222" max="8222" width="1.25" style="3" customWidth="1"/>
    <col min="8223" max="8223" width="1.125" style="3" customWidth="1"/>
    <col min="8224" max="8224" width="0.125" style="3" customWidth="1"/>
    <col min="8225" max="8225" width="2.375" style="3" customWidth="1"/>
    <col min="8226" max="8226" width="4.75" style="3" customWidth="1"/>
    <col min="8227" max="8227" width="2.375" style="3" customWidth="1"/>
    <col min="8228" max="8228" width="5.125" style="3" customWidth="1"/>
    <col min="8229" max="8229" width="2.375" style="3" customWidth="1"/>
    <col min="8230" max="8230" width="0.125" style="3" customWidth="1"/>
    <col min="8231" max="8231" width="1.125" style="3" customWidth="1"/>
    <col min="8232" max="8232" width="0.125" style="3" customWidth="1"/>
    <col min="8233" max="8233" width="1" style="3" customWidth="1"/>
    <col min="8234" max="8234" width="3.75" style="3" customWidth="1"/>
    <col min="8235" max="8235" width="4.25" style="3" customWidth="1"/>
    <col min="8236" max="8236" width="5.375" style="3" customWidth="1"/>
    <col min="8237" max="8237" width="0" style="3" hidden="1" customWidth="1"/>
    <col min="8238" max="8238" width="2.625" style="3" customWidth="1"/>
    <col min="8239" max="8239" width="3.875" style="3" customWidth="1"/>
    <col min="8240" max="8240" width="3" style="3" customWidth="1"/>
    <col min="8241" max="8241" width="3.625" style="3" customWidth="1"/>
    <col min="8242" max="8245" width="0.125" style="3" customWidth="1"/>
    <col min="8246" max="8448" width="9" style="3"/>
    <col min="8449" max="8450" width="4.875" style="3" customWidth="1"/>
    <col min="8451" max="8451" width="3.375" style="3" customWidth="1"/>
    <col min="8452" max="8452" width="0.25" style="3" customWidth="1"/>
    <col min="8453" max="8453" width="4.75" style="3" customWidth="1"/>
    <col min="8454" max="8454" width="9.375" style="3" customWidth="1"/>
    <col min="8455" max="8455" width="2.125" style="3" customWidth="1"/>
    <col min="8456" max="8456" width="0.25" style="3" customWidth="1"/>
    <col min="8457" max="8457" width="4.75" style="3" customWidth="1"/>
    <col min="8458" max="8458" width="3.375" style="3" customWidth="1"/>
    <col min="8459" max="8459" width="2.375" style="3" customWidth="1"/>
    <col min="8460" max="8460" width="0.25" style="3" customWidth="1"/>
    <col min="8461" max="8461" width="5.875" style="3" customWidth="1"/>
    <col min="8462" max="8462" width="2.25" style="3" customWidth="1"/>
    <col min="8463" max="8463" width="4.75" style="3" customWidth="1"/>
    <col min="8464" max="8464" width="0.125" style="3" customWidth="1"/>
    <col min="8465" max="8465" width="4.625" style="3" customWidth="1"/>
    <col min="8466" max="8467" width="0.125" style="3" customWidth="1"/>
    <col min="8468" max="8468" width="3.375" style="3" customWidth="1"/>
    <col min="8469" max="8469" width="0.125" style="3" customWidth="1"/>
    <col min="8470" max="8470" width="1" style="3" customWidth="1"/>
    <col min="8471" max="8471" width="0.125" style="3" customWidth="1"/>
    <col min="8472" max="8473" width="4.75" style="3" customWidth="1"/>
    <col min="8474" max="8475" width="0.125" style="3" customWidth="1"/>
    <col min="8476" max="8476" width="1.125" style="3" customWidth="1"/>
    <col min="8477" max="8477" width="3.375" style="3" customWidth="1"/>
    <col min="8478" max="8478" width="1.25" style="3" customWidth="1"/>
    <col min="8479" max="8479" width="1.125" style="3" customWidth="1"/>
    <col min="8480" max="8480" width="0.125" style="3" customWidth="1"/>
    <col min="8481" max="8481" width="2.375" style="3" customWidth="1"/>
    <col min="8482" max="8482" width="4.75" style="3" customWidth="1"/>
    <col min="8483" max="8483" width="2.375" style="3" customWidth="1"/>
    <col min="8484" max="8484" width="5.125" style="3" customWidth="1"/>
    <col min="8485" max="8485" width="2.375" style="3" customWidth="1"/>
    <col min="8486" max="8486" width="0.125" style="3" customWidth="1"/>
    <col min="8487" max="8487" width="1.125" style="3" customWidth="1"/>
    <col min="8488" max="8488" width="0.125" style="3" customWidth="1"/>
    <col min="8489" max="8489" width="1" style="3" customWidth="1"/>
    <col min="8490" max="8490" width="3.75" style="3" customWidth="1"/>
    <col min="8491" max="8491" width="4.25" style="3" customWidth="1"/>
    <col min="8492" max="8492" width="5.375" style="3" customWidth="1"/>
    <col min="8493" max="8493" width="0" style="3" hidden="1" customWidth="1"/>
    <col min="8494" max="8494" width="2.625" style="3" customWidth="1"/>
    <col min="8495" max="8495" width="3.875" style="3" customWidth="1"/>
    <col min="8496" max="8496" width="3" style="3" customWidth="1"/>
    <col min="8497" max="8497" width="3.625" style="3" customWidth="1"/>
    <col min="8498" max="8501" width="0.125" style="3" customWidth="1"/>
    <col min="8502" max="8704" width="9" style="3"/>
    <col min="8705" max="8706" width="4.875" style="3" customWidth="1"/>
    <col min="8707" max="8707" width="3.375" style="3" customWidth="1"/>
    <col min="8708" max="8708" width="0.25" style="3" customWidth="1"/>
    <col min="8709" max="8709" width="4.75" style="3" customWidth="1"/>
    <col min="8710" max="8710" width="9.375" style="3" customWidth="1"/>
    <col min="8711" max="8711" width="2.125" style="3" customWidth="1"/>
    <col min="8712" max="8712" width="0.25" style="3" customWidth="1"/>
    <col min="8713" max="8713" width="4.75" style="3" customWidth="1"/>
    <col min="8714" max="8714" width="3.375" style="3" customWidth="1"/>
    <col min="8715" max="8715" width="2.375" style="3" customWidth="1"/>
    <col min="8716" max="8716" width="0.25" style="3" customWidth="1"/>
    <col min="8717" max="8717" width="5.875" style="3" customWidth="1"/>
    <col min="8718" max="8718" width="2.25" style="3" customWidth="1"/>
    <col min="8719" max="8719" width="4.75" style="3" customWidth="1"/>
    <col min="8720" max="8720" width="0.125" style="3" customWidth="1"/>
    <col min="8721" max="8721" width="4.625" style="3" customWidth="1"/>
    <col min="8722" max="8723" width="0.125" style="3" customWidth="1"/>
    <col min="8724" max="8724" width="3.375" style="3" customWidth="1"/>
    <col min="8725" max="8725" width="0.125" style="3" customWidth="1"/>
    <col min="8726" max="8726" width="1" style="3" customWidth="1"/>
    <col min="8727" max="8727" width="0.125" style="3" customWidth="1"/>
    <col min="8728" max="8729" width="4.75" style="3" customWidth="1"/>
    <col min="8730" max="8731" width="0.125" style="3" customWidth="1"/>
    <col min="8732" max="8732" width="1.125" style="3" customWidth="1"/>
    <col min="8733" max="8733" width="3.375" style="3" customWidth="1"/>
    <col min="8734" max="8734" width="1.25" style="3" customWidth="1"/>
    <col min="8735" max="8735" width="1.125" style="3" customWidth="1"/>
    <col min="8736" max="8736" width="0.125" style="3" customWidth="1"/>
    <col min="8737" max="8737" width="2.375" style="3" customWidth="1"/>
    <col min="8738" max="8738" width="4.75" style="3" customWidth="1"/>
    <col min="8739" max="8739" width="2.375" style="3" customWidth="1"/>
    <col min="8740" max="8740" width="5.125" style="3" customWidth="1"/>
    <col min="8741" max="8741" width="2.375" style="3" customWidth="1"/>
    <col min="8742" max="8742" width="0.125" style="3" customWidth="1"/>
    <col min="8743" max="8743" width="1.125" style="3" customWidth="1"/>
    <col min="8744" max="8744" width="0.125" style="3" customWidth="1"/>
    <col min="8745" max="8745" width="1" style="3" customWidth="1"/>
    <col min="8746" max="8746" width="3.75" style="3" customWidth="1"/>
    <col min="8747" max="8747" width="4.25" style="3" customWidth="1"/>
    <col min="8748" max="8748" width="5.375" style="3" customWidth="1"/>
    <col min="8749" max="8749" width="0" style="3" hidden="1" customWidth="1"/>
    <col min="8750" max="8750" width="2.625" style="3" customWidth="1"/>
    <col min="8751" max="8751" width="3.875" style="3" customWidth="1"/>
    <col min="8752" max="8752" width="3" style="3" customWidth="1"/>
    <col min="8753" max="8753" width="3.625" style="3" customWidth="1"/>
    <col min="8754" max="8757" width="0.125" style="3" customWidth="1"/>
    <col min="8758" max="8960" width="9" style="3"/>
    <col min="8961" max="8962" width="4.875" style="3" customWidth="1"/>
    <col min="8963" max="8963" width="3.375" style="3" customWidth="1"/>
    <col min="8964" max="8964" width="0.25" style="3" customWidth="1"/>
    <col min="8965" max="8965" width="4.75" style="3" customWidth="1"/>
    <col min="8966" max="8966" width="9.375" style="3" customWidth="1"/>
    <col min="8967" max="8967" width="2.125" style="3" customWidth="1"/>
    <col min="8968" max="8968" width="0.25" style="3" customWidth="1"/>
    <col min="8969" max="8969" width="4.75" style="3" customWidth="1"/>
    <col min="8970" max="8970" width="3.375" style="3" customWidth="1"/>
    <col min="8971" max="8971" width="2.375" style="3" customWidth="1"/>
    <col min="8972" max="8972" width="0.25" style="3" customWidth="1"/>
    <col min="8973" max="8973" width="5.875" style="3" customWidth="1"/>
    <col min="8974" max="8974" width="2.25" style="3" customWidth="1"/>
    <col min="8975" max="8975" width="4.75" style="3" customWidth="1"/>
    <col min="8976" max="8976" width="0.125" style="3" customWidth="1"/>
    <col min="8977" max="8977" width="4.625" style="3" customWidth="1"/>
    <col min="8978" max="8979" width="0.125" style="3" customWidth="1"/>
    <col min="8980" max="8980" width="3.375" style="3" customWidth="1"/>
    <col min="8981" max="8981" width="0.125" style="3" customWidth="1"/>
    <col min="8982" max="8982" width="1" style="3" customWidth="1"/>
    <col min="8983" max="8983" width="0.125" style="3" customWidth="1"/>
    <col min="8984" max="8985" width="4.75" style="3" customWidth="1"/>
    <col min="8986" max="8987" width="0.125" style="3" customWidth="1"/>
    <col min="8988" max="8988" width="1.125" style="3" customWidth="1"/>
    <col min="8989" max="8989" width="3.375" style="3" customWidth="1"/>
    <col min="8990" max="8990" width="1.25" style="3" customWidth="1"/>
    <col min="8991" max="8991" width="1.125" style="3" customWidth="1"/>
    <col min="8992" max="8992" width="0.125" style="3" customWidth="1"/>
    <col min="8993" max="8993" width="2.375" style="3" customWidth="1"/>
    <col min="8994" max="8994" width="4.75" style="3" customWidth="1"/>
    <col min="8995" max="8995" width="2.375" style="3" customWidth="1"/>
    <col min="8996" max="8996" width="5.125" style="3" customWidth="1"/>
    <col min="8997" max="8997" width="2.375" style="3" customWidth="1"/>
    <col min="8998" max="8998" width="0.125" style="3" customWidth="1"/>
    <col min="8999" max="8999" width="1.125" style="3" customWidth="1"/>
    <col min="9000" max="9000" width="0.125" style="3" customWidth="1"/>
    <col min="9001" max="9001" width="1" style="3" customWidth="1"/>
    <col min="9002" max="9002" width="3.75" style="3" customWidth="1"/>
    <col min="9003" max="9003" width="4.25" style="3" customWidth="1"/>
    <col min="9004" max="9004" width="5.375" style="3" customWidth="1"/>
    <col min="9005" max="9005" width="0" style="3" hidden="1" customWidth="1"/>
    <col min="9006" max="9006" width="2.625" style="3" customWidth="1"/>
    <col min="9007" max="9007" width="3.875" style="3" customWidth="1"/>
    <col min="9008" max="9008" width="3" style="3" customWidth="1"/>
    <col min="9009" max="9009" width="3.625" style="3" customWidth="1"/>
    <col min="9010" max="9013" width="0.125" style="3" customWidth="1"/>
    <col min="9014" max="9216" width="9" style="3"/>
    <col min="9217" max="9218" width="4.875" style="3" customWidth="1"/>
    <col min="9219" max="9219" width="3.375" style="3" customWidth="1"/>
    <col min="9220" max="9220" width="0.25" style="3" customWidth="1"/>
    <col min="9221" max="9221" width="4.75" style="3" customWidth="1"/>
    <col min="9222" max="9222" width="9.375" style="3" customWidth="1"/>
    <col min="9223" max="9223" width="2.125" style="3" customWidth="1"/>
    <col min="9224" max="9224" width="0.25" style="3" customWidth="1"/>
    <col min="9225" max="9225" width="4.75" style="3" customWidth="1"/>
    <col min="9226" max="9226" width="3.375" style="3" customWidth="1"/>
    <col min="9227" max="9227" width="2.375" style="3" customWidth="1"/>
    <col min="9228" max="9228" width="0.25" style="3" customWidth="1"/>
    <col min="9229" max="9229" width="5.875" style="3" customWidth="1"/>
    <col min="9230" max="9230" width="2.25" style="3" customWidth="1"/>
    <col min="9231" max="9231" width="4.75" style="3" customWidth="1"/>
    <col min="9232" max="9232" width="0.125" style="3" customWidth="1"/>
    <col min="9233" max="9233" width="4.625" style="3" customWidth="1"/>
    <col min="9234" max="9235" width="0.125" style="3" customWidth="1"/>
    <col min="9236" max="9236" width="3.375" style="3" customWidth="1"/>
    <col min="9237" max="9237" width="0.125" style="3" customWidth="1"/>
    <col min="9238" max="9238" width="1" style="3" customWidth="1"/>
    <col min="9239" max="9239" width="0.125" style="3" customWidth="1"/>
    <col min="9240" max="9241" width="4.75" style="3" customWidth="1"/>
    <col min="9242" max="9243" width="0.125" style="3" customWidth="1"/>
    <col min="9244" max="9244" width="1.125" style="3" customWidth="1"/>
    <col min="9245" max="9245" width="3.375" style="3" customWidth="1"/>
    <col min="9246" max="9246" width="1.25" style="3" customWidth="1"/>
    <col min="9247" max="9247" width="1.125" style="3" customWidth="1"/>
    <col min="9248" max="9248" width="0.125" style="3" customWidth="1"/>
    <col min="9249" max="9249" width="2.375" style="3" customWidth="1"/>
    <col min="9250" max="9250" width="4.75" style="3" customWidth="1"/>
    <col min="9251" max="9251" width="2.375" style="3" customWidth="1"/>
    <col min="9252" max="9252" width="5.125" style="3" customWidth="1"/>
    <col min="9253" max="9253" width="2.375" style="3" customWidth="1"/>
    <col min="9254" max="9254" width="0.125" style="3" customWidth="1"/>
    <col min="9255" max="9255" width="1.125" style="3" customWidth="1"/>
    <col min="9256" max="9256" width="0.125" style="3" customWidth="1"/>
    <col min="9257" max="9257" width="1" style="3" customWidth="1"/>
    <col min="9258" max="9258" width="3.75" style="3" customWidth="1"/>
    <col min="9259" max="9259" width="4.25" style="3" customWidth="1"/>
    <col min="9260" max="9260" width="5.375" style="3" customWidth="1"/>
    <col min="9261" max="9261" width="0" style="3" hidden="1" customWidth="1"/>
    <col min="9262" max="9262" width="2.625" style="3" customWidth="1"/>
    <col min="9263" max="9263" width="3.875" style="3" customWidth="1"/>
    <col min="9264" max="9264" width="3" style="3" customWidth="1"/>
    <col min="9265" max="9265" width="3.625" style="3" customWidth="1"/>
    <col min="9266" max="9269" width="0.125" style="3" customWidth="1"/>
    <col min="9270" max="9472" width="9" style="3"/>
    <col min="9473" max="9474" width="4.875" style="3" customWidth="1"/>
    <col min="9475" max="9475" width="3.375" style="3" customWidth="1"/>
    <col min="9476" max="9476" width="0.25" style="3" customWidth="1"/>
    <col min="9477" max="9477" width="4.75" style="3" customWidth="1"/>
    <col min="9478" max="9478" width="9.375" style="3" customWidth="1"/>
    <col min="9479" max="9479" width="2.125" style="3" customWidth="1"/>
    <col min="9480" max="9480" width="0.25" style="3" customWidth="1"/>
    <col min="9481" max="9481" width="4.75" style="3" customWidth="1"/>
    <col min="9482" max="9482" width="3.375" style="3" customWidth="1"/>
    <col min="9483" max="9483" width="2.375" style="3" customWidth="1"/>
    <col min="9484" max="9484" width="0.25" style="3" customWidth="1"/>
    <col min="9485" max="9485" width="5.875" style="3" customWidth="1"/>
    <col min="9486" max="9486" width="2.25" style="3" customWidth="1"/>
    <col min="9487" max="9487" width="4.75" style="3" customWidth="1"/>
    <col min="9488" max="9488" width="0.125" style="3" customWidth="1"/>
    <col min="9489" max="9489" width="4.625" style="3" customWidth="1"/>
    <col min="9490" max="9491" width="0.125" style="3" customWidth="1"/>
    <col min="9492" max="9492" width="3.375" style="3" customWidth="1"/>
    <col min="9493" max="9493" width="0.125" style="3" customWidth="1"/>
    <col min="9494" max="9494" width="1" style="3" customWidth="1"/>
    <col min="9495" max="9495" width="0.125" style="3" customWidth="1"/>
    <col min="9496" max="9497" width="4.75" style="3" customWidth="1"/>
    <col min="9498" max="9499" width="0.125" style="3" customWidth="1"/>
    <col min="9500" max="9500" width="1.125" style="3" customWidth="1"/>
    <col min="9501" max="9501" width="3.375" style="3" customWidth="1"/>
    <col min="9502" max="9502" width="1.25" style="3" customWidth="1"/>
    <col min="9503" max="9503" width="1.125" style="3" customWidth="1"/>
    <col min="9504" max="9504" width="0.125" style="3" customWidth="1"/>
    <col min="9505" max="9505" width="2.375" style="3" customWidth="1"/>
    <col min="9506" max="9506" width="4.75" style="3" customWidth="1"/>
    <col min="9507" max="9507" width="2.375" style="3" customWidth="1"/>
    <col min="9508" max="9508" width="5.125" style="3" customWidth="1"/>
    <col min="9509" max="9509" width="2.375" style="3" customWidth="1"/>
    <col min="9510" max="9510" width="0.125" style="3" customWidth="1"/>
    <col min="9511" max="9511" width="1.125" style="3" customWidth="1"/>
    <col min="9512" max="9512" width="0.125" style="3" customWidth="1"/>
    <col min="9513" max="9513" width="1" style="3" customWidth="1"/>
    <col min="9514" max="9514" width="3.75" style="3" customWidth="1"/>
    <col min="9515" max="9515" width="4.25" style="3" customWidth="1"/>
    <col min="9516" max="9516" width="5.375" style="3" customWidth="1"/>
    <col min="9517" max="9517" width="0" style="3" hidden="1" customWidth="1"/>
    <col min="9518" max="9518" width="2.625" style="3" customWidth="1"/>
    <col min="9519" max="9519" width="3.875" style="3" customWidth="1"/>
    <col min="9520" max="9520" width="3" style="3" customWidth="1"/>
    <col min="9521" max="9521" width="3.625" style="3" customWidth="1"/>
    <col min="9522" max="9525" width="0.125" style="3" customWidth="1"/>
    <col min="9526" max="9728" width="9" style="3"/>
    <col min="9729" max="9730" width="4.875" style="3" customWidth="1"/>
    <col min="9731" max="9731" width="3.375" style="3" customWidth="1"/>
    <col min="9732" max="9732" width="0.25" style="3" customWidth="1"/>
    <col min="9733" max="9733" width="4.75" style="3" customWidth="1"/>
    <col min="9734" max="9734" width="9.375" style="3" customWidth="1"/>
    <col min="9735" max="9735" width="2.125" style="3" customWidth="1"/>
    <col min="9736" max="9736" width="0.25" style="3" customWidth="1"/>
    <col min="9737" max="9737" width="4.75" style="3" customWidth="1"/>
    <col min="9738" max="9738" width="3.375" style="3" customWidth="1"/>
    <col min="9739" max="9739" width="2.375" style="3" customWidth="1"/>
    <col min="9740" max="9740" width="0.25" style="3" customWidth="1"/>
    <col min="9741" max="9741" width="5.875" style="3" customWidth="1"/>
    <col min="9742" max="9742" width="2.25" style="3" customWidth="1"/>
    <col min="9743" max="9743" width="4.75" style="3" customWidth="1"/>
    <col min="9744" max="9744" width="0.125" style="3" customWidth="1"/>
    <col min="9745" max="9745" width="4.625" style="3" customWidth="1"/>
    <col min="9746" max="9747" width="0.125" style="3" customWidth="1"/>
    <col min="9748" max="9748" width="3.375" style="3" customWidth="1"/>
    <col min="9749" max="9749" width="0.125" style="3" customWidth="1"/>
    <col min="9750" max="9750" width="1" style="3" customWidth="1"/>
    <col min="9751" max="9751" width="0.125" style="3" customWidth="1"/>
    <col min="9752" max="9753" width="4.75" style="3" customWidth="1"/>
    <col min="9754" max="9755" width="0.125" style="3" customWidth="1"/>
    <col min="9756" max="9756" width="1.125" style="3" customWidth="1"/>
    <col min="9757" max="9757" width="3.375" style="3" customWidth="1"/>
    <col min="9758" max="9758" width="1.25" style="3" customWidth="1"/>
    <col min="9759" max="9759" width="1.125" style="3" customWidth="1"/>
    <col min="9760" max="9760" width="0.125" style="3" customWidth="1"/>
    <col min="9761" max="9761" width="2.375" style="3" customWidth="1"/>
    <col min="9762" max="9762" width="4.75" style="3" customWidth="1"/>
    <col min="9763" max="9763" width="2.375" style="3" customWidth="1"/>
    <col min="9764" max="9764" width="5.125" style="3" customWidth="1"/>
    <col min="9765" max="9765" width="2.375" style="3" customWidth="1"/>
    <col min="9766" max="9766" width="0.125" style="3" customWidth="1"/>
    <col min="9767" max="9767" width="1.125" style="3" customWidth="1"/>
    <col min="9768" max="9768" width="0.125" style="3" customWidth="1"/>
    <col min="9769" max="9769" width="1" style="3" customWidth="1"/>
    <col min="9770" max="9770" width="3.75" style="3" customWidth="1"/>
    <col min="9771" max="9771" width="4.25" style="3" customWidth="1"/>
    <col min="9772" max="9772" width="5.375" style="3" customWidth="1"/>
    <col min="9773" max="9773" width="0" style="3" hidden="1" customWidth="1"/>
    <col min="9774" max="9774" width="2.625" style="3" customWidth="1"/>
    <col min="9775" max="9775" width="3.875" style="3" customWidth="1"/>
    <col min="9776" max="9776" width="3" style="3" customWidth="1"/>
    <col min="9777" max="9777" width="3.625" style="3" customWidth="1"/>
    <col min="9778" max="9781" width="0.125" style="3" customWidth="1"/>
    <col min="9782" max="9984" width="9" style="3"/>
    <col min="9985" max="9986" width="4.875" style="3" customWidth="1"/>
    <col min="9987" max="9987" width="3.375" style="3" customWidth="1"/>
    <col min="9988" max="9988" width="0.25" style="3" customWidth="1"/>
    <col min="9989" max="9989" width="4.75" style="3" customWidth="1"/>
    <col min="9990" max="9990" width="9.375" style="3" customWidth="1"/>
    <col min="9991" max="9991" width="2.125" style="3" customWidth="1"/>
    <col min="9992" max="9992" width="0.25" style="3" customWidth="1"/>
    <col min="9993" max="9993" width="4.75" style="3" customWidth="1"/>
    <col min="9994" max="9994" width="3.375" style="3" customWidth="1"/>
    <col min="9995" max="9995" width="2.375" style="3" customWidth="1"/>
    <col min="9996" max="9996" width="0.25" style="3" customWidth="1"/>
    <col min="9997" max="9997" width="5.875" style="3" customWidth="1"/>
    <col min="9998" max="9998" width="2.25" style="3" customWidth="1"/>
    <col min="9999" max="9999" width="4.75" style="3" customWidth="1"/>
    <col min="10000" max="10000" width="0.125" style="3" customWidth="1"/>
    <col min="10001" max="10001" width="4.625" style="3" customWidth="1"/>
    <col min="10002" max="10003" width="0.125" style="3" customWidth="1"/>
    <col min="10004" max="10004" width="3.375" style="3" customWidth="1"/>
    <col min="10005" max="10005" width="0.125" style="3" customWidth="1"/>
    <col min="10006" max="10006" width="1" style="3" customWidth="1"/>
    <col min="10007" max="10007" width="0.125" style="3" customWidth="1"/>
    <col min="10008" max="10009" width="4.75" style="3" customWidth="1"/>
    <col min="10010" max="10011" width="0.125" style="3" customWidth="1"/>
    <col min="10012" max="10012" width="1.125" style="3" customWidth="1"/>
    <col min="10013" max="10013" width="3.375" style="3" customWidth="1"/>
    <col min="10014" max="10014" width="1.25" style="3" customWidth="1"/>
    <col min="10015" max="10015" width="1.125" style="3" customWidth="1"/>
    <col min="10016" max="10016" width="0.125" style="3" customWidth="1"/>
    <col min="10017" max="10017" width="2.375" style="3" customWidth="1"/>
    <col min="10018" max="10018" width="4.75" style="3" customWidth="1"/>
    <col min="10019" max="10019" width="2.375" style="3" customWidth="1"/>
    <col min="10020" max="10020" width="5.125" style="3" customWidth="1"/>
    <col min="10021" max="10021" width="2.375" style="3" customWidth="1"/>
    <col min="10022" max="10022" width="0.125" style="3" customWidth="1"/>
    <col min="10023" max="10023" width="1.125" style="3" customWidth="1"/>
    <col min="10024" max="10024" width="0.125" style="3" customWidth="1"/>
    <col min="10025" max="10025" width="1" style="3" customWidth="1"/>
    <col min="10026" max="10026" width="3.75" style="3" customWidth="1"/>
    <col min="10027" max="10027" width="4.25" style="3" customWidth="1"/>
    <col min="10028" max="10028" width="5.375" style="3" customWidth="1"/>
    <col min="10029" max="10029" width="0" style="3" hidden="1" customWidth="1"/>
    <col min="10030" max="10030" width="2.625" style="3" customWidth="1"/>
    <col min="10031" max="10031" width="3.875" style="3" customWidth="1"/>
    <col min="10032" max="10032" width="3" style="3" customWidth="1"/>
    <col min="10033" max="10033" width="3.625" style="3" customWidth="1"/>
    <col min="10034" max="10037" width="0.125" style="3" customWidth="1"/>
    <col min="10038" max="10240" width="9" style="3"/>
    <col min="10241" max="10242" width="4.875" style="3" customWidth="1"/>
    <col min="10243" max="10243" width="3.375" style="3" customWidth="1"/>
    <col min="10244" max="10244" width="0.25" style="3" customWidth="1"/>
    <col min="10245" max="10245" width="4.75" style="3" customWidth="1"/>
    <col min="10246" max="10246" width="9.375" style="3" customWidth="1"/>
    <col min="10247" max="10247" width="2.125" style="3" customWidth="1"/>
    <col min="10248" max="10248" width="0.25" style="3" customWidth="1"/>
    <col min="10249" max="10249" width="4.75" style="3" customWidth="1"/>
    <col min="10250" max="10250" width="3.375" style="3" customWidth="1"/>
    <col min="10251" max="10251" width="2.375" style="3" customWidth="1"/>
    <col min="10252" max="10252" width="0.25" style="3" customWidth="1"/>
    <col min="10253" max="10253" width="5.875" style="3" customWidth="1"/>
    <col min="10254" max="10254" width="2.25" style="3" customWidth="1"/>
    <col min="10255" max="10255" width="4.75" style="3" customWidth="1"/>
    <col min="10256" max="10256" width="0.125" style="3" customWidth="1"/>
    <col min="10257" max="10257" width="4.625" style="3" customWidth="1"/>
    <col min="10258" max="10259" width="0.125" style="3" customWidth="1"/>
    <col min="10260" max="10260" width="3.375" style="3" customWidth="1"/>
    <col min="10261" max="10261" width="0.125" style="3" customWidth="1"/>
    <col min="10262" max="10262" width="1" style="3" customWidth="1"/>
    <col min="10263" max="10263" width="0.125" style="3" customWidth="1"/>
    <col min="10264" max="10265" width="4.75" style="3" customWidth="1"/>
    <col min="10266" max="10267" width="0.125" style="3" customWidth="1"/>
    <col min="10268" max="10268" width="1.125" style="3" customWidth="1"/>
    <col min="10269" max="10269" width="3.375" style="3" customWidth="1"/>
    <col min="10270" max="10270" width="1.25" style="3" customWidth="1"/>
    <col min="10271" max="10271" width="1.125" style="3" customWidth="1"/>
    <col min="10272" max="10272" width="0.125" style="3" customWidth="1"/>
    <col min="10273" max="10273" width="2.375" style="3" customWidth="1"/>
    <col min="10274" max="10274" width="4.75" style="3" customWidth="1"/>
    <col min="10275" max="10275" width="2.375" style="3" customWidth="1"/>
    <col min="10276" max="10276" width="5.125" style="3" customWidth="1"/>
    <col min="10277" max="10277" width="2.375" style="3" customWidth="1"/>
    <col min="10278" max="10278" width="0.125" style="3" customWidth="1"/>
    <col min="10279" max="10279" width="1.125" style="3" customWidth="1"/>
    <col min="10280" max="10280" width="0.125" style="3" customWidth="1"/>
    <col min="10281" max="10281" width="1" style="3" customWidth="1"/>
    <col min="10282" max="10282" width="3.75" style="3" customWidth="1"/>
    <col min="10283" max="10283" width="4.25" style="3" customWidth="1"/>
    <col min="10284" max="10284" width="5.375" style="3" customWidth="1"/>
    <col min="10285" max="10285" width="0" style="3" hidden="1" customWidth="1"/>
    <col min="10286" max="10286" width="2.625" style="3" customWidth="1"/>
    <col min="10287" max="10287" width="3.875" style="3" customWidth="1"/>
    <col min="10288" max="10288" width="3" style="3" customWidth="1"/>
    <col min="10289" max="10289" width="3.625" style="3" customWidth="1"/>
    <col min="10290" max="10293" width="0.125" style="3" customWidth="1"/>
    <col min="10294" max="10496" width="9" style="3"/>
    <col min="10497" max="10498" width="4.875" style="3" customWidth="1"/>
    <col min="10499" max="10499" width="3.375" style="3" customWidth="1"/>
    <col min="10500" max="10500" width="0.25" style="3" customWidth="1"/>
    <col min="10501" max="10501" width="4.75" style="3" customWidth="1"/>
    <col min="10502" max="10502" width="9.375" style="3" customWidth="1"/>
    <col min="10503" max="10503" width="2.125" style="3" customWidth="1"/>
    <col min="10504" max="10504" width="0.25" style="3" customWidth="1"/>
    <col min="10505" max="10505" width="4.75" style="3" customWidth="1"/>
    <col min="10506" max="10506" width="3.375" style="3" customWidth="1"/>
    <col min="10507" max="10507" width="2.375" style="3" customWidth="1"/>
    <col min="10508" max="10508" width="0.25" style="3" customWidth="1"/>
    <col min="10509" max="10509" width="5.875" style="3" customWidth="1"/>
    <col min="10510" max="10510" width="2.25" style="3" customWidth="1"/>
    <col min="10511" max="10511" width="4.75" style="3" customWidth="1"/>
    <col min="10512" max="10512" width="0.125" style="3" customWidth="1"/>
    <col min="10513" max="10513" width="4.625" style="3" customWidth="1"/>
    <col min="10514" max="10515" width="0.125" style="3" customWidth="1"/>
    <col min="10516" max="10516" width="3.375" style="3" customWidth="1"/>
    <col min="10517" max="10517" width="0.125" style="3" customWidth="1"/>
    <col min="10518" max="10518" width="1" style="3" customWidth="1"/>
    <col min="10519" max="10519" width="0.125" style="3" customWidth="1"/>
    <col min="10520" max="10521" width="4.75" style="3" customWidth="1"/>
    <col min="10522" max="10523" width="0.125" style="3" customWidth="1"/>
    <col min="10524" max="10524" width="1.125" style="3" customWidth="1"/>
    <col min="10525" max="10525" width="3.375" style="3" customWidth="1"/>
    <col min="10526" max="10526" width="1.25" style="3" customWidth="1"/>
    <col min="10527" max="10527" width="1.125" style="3" customWidth="1"/>
    <col min="10528" max="10528" width="0.125" style="3" customWidth="1"/>
    <col min="10529" max="10529" width="2.375" style="3" customWidth="1"/>
    <col min="10530" max="10530" width="4.75" style="3" customWidth="1"/>
    <col min="10531" max="10531" width="2.375" style="3" customWidth="1"/>
    <col min="10532" max="10532" width="5.125" style="3" customWidth="1"/>
    <col min="10533" max="10533" width="2.375" style="3" customWidth="1"/>
    <col min="10534" max="10534" width="0.125" style="3" customWidth="1"/>
    <col min="10535" max="10535" width="1.125" style="3" customWidth="1"/>
    <col min="10536" max="10536" width="0.125" style="3" customWidth="1"/>
    <col min="10537" max="10537" width="1" style="3" customWidth="1"/>
    <col min="10538" max="10538" width="3.75" style="3" customWidth="1"/>
    <col min="10539" max="10539" width="4.25" style="3" customWidth="1"/>
    <col min="10540" max="10540" width="5.375" style="3" customWidth="1"/>
    <col min="10541" max="10541" width="0" style="3" hidden="1" customWidth="1"/>
    <col min="10542" max="10542" width="2.625" style="3" customWidth="1"/>
    <col min="10543" max="10543" width="3.875" style="3" customWidth="1"/>
    <col min="10544" max="10544" width="3" style="3" customWidth="1"/>
    <col min="10545" max="10545" width="3.625" style="3" customWidth="1"/>
    <col min="10546" max="10549" width="0.125" style="3" customWidth="1"/>
    <col min="10550" max="10752" width="9" style="3"/>
    <col min="10753" max="10754" width="4.875" style="3" customWidth="1"/>
    <col min="10755" max="10755" width="3.375" style="3" customWidth="1"/>
    <col min="10756" max="10756" width="0.25" style="3" customWidth="1"/>
    <col min="10757" max="10757" width="4.75" style="3" customWidth="1"/>
    <col min="10758" max="10758" width="9.375" style="3" customWidth="1"/>
    <col min="10759" max="10759" width="2.125" style="3" customWidth="1"/>
    <col min="10760" max="10760" width="0.25" style="3" customWidth="1"/>
    <col min="10761" max="10761" width="4.75" style="3" customWidth="1"/>
    <col min="10762" max="10762" width="3.375" style="3" customWidth="1"/>
    <col min="10763" max="10763" width="2.375" style="3" customWidth="1"/>
    <col min="10764" max="10764" width="0.25" style="3" customWidth="1"/>
    <col min="10765" max="10765" width="5.875" style="3" customWidth="1"/>
    <col min="10766" max="10766" width="2.25" style="3" customWidth="1"/>
    <col min="10767" max="10767" width="4.75" style="3" customWidth="1"/>
    <col min="10768" max="10768" width="0.125" style="3" customWidth="1"/>
    <col min="10769" max="10769" width="4.625" style="3" customWidth="1"/>
    <col min="10770" max="10771" width="0.125" style="3" customWidth="1"/>
    <col min="10772" max="10772" width="3.375" style="3" customWidth="1"/>
    <col min="10773" max="10773" width="0.125" style="3" customWidth="1"/>
    <col min="10774" max="10774" width="1" style="3" customWidth="1"/>
    <col min="10775" max="10775" width="0.125" style="3" customWidth="1"/>
    <col min="10776" max="10777" width="4.75" style="3" customWidth="1"/>
    <col min="10778" max="10779" width="0.125" style="3" customWidth="1"/>
    <col min="10780" max="10780" width="1.125" style="3" customWidth="1"/>
    <col min="10781" max="10781" width="3.375" style="3" customWidth="1"/>
    <col min="10782" max="10782" width="1.25" style="3" customWidth="1"/>
    <col min="10783" max="10783" width="1.125" style="3" customWidth="1"/>
    <col min="10784" max="10784" width="0.125" style="3" customWidth="1"/>
    <col min="10785" max="10785" width="2.375" style="3" customWidth="1"/>
    <col min="10786" max="10786" width="4.75" style="3" customWidth="1"/>
    <col min="10787" max="10787" width="2.375" style="3" customWidth="1"/>
    <col min="10788" max="10788" width="5.125" style="3" customWidth="1"/>
    <col min="10789" max="10789" width="2.375" style="3" customWidth="1"/>
    <col min="10790" max="10790" width="0.125" style="3" customWidth="1"/>
    <col min="10791" max="10791" width="1.125" style="3" customWidth="1"/>
    <col min="10792" max="10792" width="0.125" style="3" customWidth="1"/>
    <col min="10793" max="10793" width="1" style="3" customWidth="1"/>
    <col min="10794" max="10794" width="3.75" style="3" customWidth="1"/>
    <col min="10795" max="10795" width="4.25" style="3" customWidth="1"/>
    <col min="10796" max="10796" width="5.375" style="3" customWidth="1"/>
    <col min="10797" max="10797" width="0" style="3" hidden="1" customWidth="1"/>
    <col min="10798" max="10798" width="2.625" style="3" customWidth="1"/>
    <col min="10799" max="10799" width="3.875" style="3" customWidth="1"/>
    <col min="10800" max="10800" width="3" style="3" customWidth="1"/>
    <col min="10801" max="10801" width="3.625" style="3" customWidth="1"/>
    <col min="10802" max="10805" width="0.125" style="3" customWidth="1"/>
    <col min="10806" max="11008" width="9" style="3"/>
    <col min="11009" max="11010" width="4.875" style="3" customWidth="1"/>
    <col min="11011" max="11011" width="3.375" style="3" customWidth="1"/>
    <col min="11012" max="11012" width="0.25" style="3" customWidth="1"/>
    <col min="11013" max="11013" width="4.75" style="3" customWidth="1"/>
    <col min="11014" max="11014" width="9.375" style="3" customWidth="1"/>
    <col min="11015" max="11015" width="2.125" style="3" customWidth="1"/>
    <col min="11016" max="11016" width="0.25" style="3" customWidth="1"/>
    <col min="11017" max="11017" width="4.75" style="3" customWidth="1"/>
    <col min="11018" max="11018" width="3.375" style="3" customWidth="1"/>
    <col min="11019" max="11019" width="2.375" style="3" customWidth="1"/>
    <col min="11020" max="11020" width="0.25" style="3" customWidth="1"/>
    <col min="11021" max="11021" width="5.875" style="3" customWidth="1"/>
    <col min="11022" max="11022" width="2.25" style="3" customWidth="1"/>
    <col min="11023" max="11023" width="4.75" style="3" customWidth="1"/>
    <col min="11024" max="11024" width="0.125" style="3" customWidth="1"/>
    <col min="11025" max="11025" width="4.625" style="3" customWidth="1"/>
    <col min="11026" max="11027" width="0.125" style="3" customWidth="1"/>
    <col min="11028" max="11028" width="3.375" style="3" customWidth="1"/>
    <col min="11029" max="11029" width="0.125" style="3" customWidth="1"/>
    <col min="11030" max="11030" width="1" style="3" customWidth="1"/>
    <col min="11031" max="11031" width="0.125" style="3" customWidth="1"/>
    <col min="11032" max="11033" width="4.75" style="3" customWidth="1"/>
    <col min="11034" max="11035" width="0.125" style="3" customWidth="1"/>
    <col min="11036" max="11036" width="1.125" style="3" customWidth="1"/>
    <col min="11037" max="11037" width="3.375" style="3" customWidth="1"/>
    <col min="11038" max="11038" width="1.25" style="3" customWidth="1"/>
    <col min="11039" max="11039" width="1.125" style="3" customWidth="1"/>
    <col min="11040" max="11040" width="0.125" style="3" customWidth="1"/>
    <col min="11041" max="11041" width="2.375" style="3" customWidth="1"/>
    <col min="11042" max="11042" width="4.75" style="3" customWidth="1"/>
    <col min="11043" max="11043" width="2.375" style="3" customWidth="1"/>
    <col min="11044" max="11044" width="5.125" style="3" customWidth="1"/>
    <col min="11045" max="11045" width="2.375" style="3" customWidth="1"/>
    <col min="11046" max="11046" width="0.125" style="3" customWidth="1"/>
    <col min="11047" max="11047" width="1.125" style="3" customWidth="1"/>
    <col min="11048" max="11048" width="0.125" style="3" customWidth="1"/>
    <col min="11049" max="11049" width="1" style="3" customWidth="1"/>
    <col min="11050" max="11050" width="3.75" style="3" customWidth="1"/>
    <col min="11051" max="11051" width="4.25" style="3" customWidth="1"/>
    <col min="11052" max="11052" width="5.375" style="3" customWidth="1"/>
    <col min="11053" max="11053" width="0" style="3" hidden="1" customWidth="1"/>
    <col min="11054" max="11054" width="2.625" style="3" customWidth="1"/>
    <col min="11055" max="11055" width="3.875" style="3" customWidth="1"/>
    <col min="11056" max="11056" width="3" style="3" customWidth="1"/>
    <col min="11057" max="11057" width="3.625" style="3" customWidth="1"/>
    <col min="11058" max="11061" width="0.125" style="3" customWidth="1"/>
    <col min="11062" max="11264" width="9" style="3"/>
    <col min="11265" max="11266" width="4.875" style="3" customWidth="1"/>
    <col min="11267" max="11267" width="3.375" style="3" customWidth="1"/>
    <col min="11268" max="11268" width="0.25" style="3" customWidth="1"/>
    <col min="11269" max="11269" width="4.75" style="3" customWidth="1"/>
    <col min="11270" max="11270" width="9.375" style="3" customWidth="1"/>
    <col min="11271" max="11271" width="2.125" style="3" customWidth="1"/>
    <col min="11272" max="11272" width="0.25" style="3" customWidth="1"/>
    <col min="11273" max="11273" width="4.75" style="3" customWidth="1"/>
    <col min="11274" max="11274" width="3.375" style="3" customWidth="1"/>
    <col min="11275" max="11275" width="2.375" style="3" customWidth="1"/>
    <col min="11276" max="11276" width="0.25" style="3" customWidth="1"/>
    <col min="11277" max="11277" width="5.875" style="3" customWidth="1"/>
    <col min="11278" max="11278" width="2.25" style="3" customWidth="1"/>
    <col min="11279" max="11279" width="4.75" style="3" customWidth="1"/>
    <col min="11280" max="11280" width="0.125" style="3" customWidth="1"/>
    <col min="11281" max="11281" width="4.625" style="3" customWidth="1"/>
    <col min="11282" max="11283" width="0.125" style="3" customWidth="1"/>
    <col min="11284" max="11284" width="3.375" style="3" customWidth="1"/>
    <col min="11285" max="11285" width="0.125" style="3" customWidth="1"/>
    <col min="11286" max="11286" width="1" style="3" customWidth="1"/>
    <col min="11287" max="11287" width="0.125" style="3" customWidth="1"/>
    <col min="11288" max="11289" width="4.75" style="3" customWidth="1"/>
    <col min="11290" max="11291" width="0.125" style="3" customWidth="1"/>
    <col min="11292" max="11292" width="1.125" style="3" customWidth="1"/>
    <col min="11293" max="11293" width="3.375" style="3" customWidth="1"/>
    <col min="11294" max="11294" width="1.25" style="3" customWidth="1"/>
    <col min="11295" max="11295" width="1.125" style="3" customWidth="1"/>
    <col min="11296" max="11296" width="0.125" style="3" customWidth="1"/>
    <col min="11297" max="11297" width="2.375" style="3" customWidth="1"/>
    <col min="11298" max="11298" width="4.75" style="3" customWidth="1"/>
    <col min="11299" max="11299" width="2.375" style="3" customWidth="1"/>
    <col min="11300" max="11300" width="5.125" style="3" customWidth="1"/>
    <col min="11301" max="11301" width="2.375" style="3" customWidth="1"/>
    <col min="11302" max="11302" width="0.125" style="3" customWidth="1"/>
    <col min="11303" max="11303" width="1.125" style="3" customWidth="1"/>
    <col min="11304" max="11304" width="0.125" style="3" customWidth="1"/>
    <col min="11305" max="11305" width="1" style="3" customWidth="1"/>
    <col min="11306" max="11306" width="3.75" style="3" customWidth="1"/>
    <col min="11307" max="11307" width="4.25" style="3" customWidth="1"/>
    <col min="11308" max="11308" width="5.375" style="3" customWidth="1"/>
    <col min="11309" max="11309" width="0" style="3" hidden="1" customWidth="1"/>
    <col min="11310" max="11310" width="2.625" style="3" customWidth="1"/>
    <col min="11311" max="11311" width="3.875" style="3" customWidth="1"/>
    <col min="11312" max="11312" width="3" style="3" customWidth="1"/>
    <col min="11313" max="11313" width="3.625" style="3" customWidth="1"/>
    <col min="11314" max="11317" width="0.125" style="3" customWidth="1"/>
    <col min="11318" max="11520" width="9" style="3"/>
    <col min="11521" max="11522" width="4.875" style="3" customWidth="1"/>
    <col min="11523" max="11523" width="3.375" style="3" customWidth="1"/>
    <col min="11524" max="11524" width="0.25" style="3" customWidth="1"/>
    <col min="11525" max="11525" width="4.75" style="3" customWidth="1"/>
    <col min="11526" max="11526" width="9.375" style="3" customWidth="1"/>
    <col min="11527" max="11527" width="2.125" style="3" customWidth="1"/>
    <col min="11528" max="11528" width="0.25" style="3" customWidth="1"/>
    <col min="11529" max="11529" width="4.75" style="3" customWidth="1"/>
    <col min="11530" max="11530" width="3.375" style="3" customWidth="1"/>
    <col min="11531" max="11531" width="2.375" style="3" customWidth="1"/>
    <col min="11532" max="11532" width="0.25" style="3" customWidth="1"/>
    <col min="11533" max="11533" width="5.875" style="3" customWidth="1"/>
    <col min="11534" max="11534" width="2.25" style="3" customWidth="1"/>
    <col min="11535" max="11535" width="4.75" style="3" customWidth="1"/>
    <col min="11536" max="11536" width="0.125" style="3" customWidth="1"/>
    <col min="11537" max="11537" width="4.625" style="3" customWidth="1"/>
    <col min="11538" max="11539" width="0.125" style="3" customWidth="1"/>
    <col min="11540" max="11540" width="3.375" style="3" customWidth="1"/>
    <col min="11541" max="11541" width="0.125" style="3" customWidth="1"/>
    <col min="11542" max="11542" width="1" style="3" customWidth="1"/>
    <col min="11543" max="11543" width="0.125" style="3" customWidth="1"/>
    <col min="11544" max="11545" width="4.75" style="3" customWidth="1"/>
    <col min="11546" max="11547" width="0.125" style="3" customWidth="1"/>
    <col min="11548" max="11548" width="1.125" style="3" customWidth="1"/>
    <col min="11549" max="11549" width="3.375" style="3" customWidth="1"/>
    <col min="11550" max="11550" width="1.25" style="3" customWidth="1"/>
    <col min="11551" max="11551" width="1.125" style="3" customWidth="1"/>
    <col min="11552" max="11552" width="0.125" style="3" customWidth="1"/>
    <col min="11553" max="11553" width="2.375" style="3" customWidth="1"/>
    <col min="11554" max="11554" width="4.75" style="3" customWidth="1"/>
    <col min="11555" max="11555" width="2.375" style="3" customWidth="1"/>
    <col min="11556" max="11556" width="5.125" style="3" customWidth="1"/>
    <col min="11557" max="11557" width="2.375" style="3" customWidth="1"/>
    <col min="11558" max="11558" width="0.125" style="3" customWidth="1"/>
    <col min="11559" max="11559" width="1.125" style="3" customWidth="1"/>
    <col min="11560" max="11560" width="0.125" style="3" customWidth="1"/>
    <col min="11561" max="11561" width="1" style="3" customWidth="1"/>
    <col min="11562" max="11562" width="3.75" style="3" customWidth="1"/>
    <col min="11563" max="11563" width="4.25" style="3" customWidth="1"/>
    <col min="11564" max="11564" width="5.375" style="3" customWidth="1"/>
    <col min="11565" max="11565" width="0" style="3" hidden="1" customWidth="1"/>
    <col min="11566" max="11566" width="2.625" style="3" customWidth="1"/>
    <col min="11567" max="11567" width="3.875" style="3" customWidth="1"/>
    <col min="11568" max="11568" width="3" style="3" customWidth="1"/>
    <col min="11569" max="11569" width="3.625" style="3" customWidth="1"/>
    <col min="11570" max="11573" width="0.125" style="3" customWidth="1"/>
    <col min="11574" max="11776" width="9" style="3"/>
    <col min="11777" max="11778" width="4.875" style="3" customWidth="1"/>
    <col min="11779" max="11779" width="3.375" style="3" customWidth="1"/>
    <col min="11780" max="11780" width="0.25" style="3" customWidth="1"/>
    <col min="11781" max="11781" width="4.75" style="3" customWidth="1"/>
    <col min="11782" max="11782" width="9.375" style="3" customWidth="1"/>
    <col min="11783" max="11783" width="2.125" style="3" customWidth="1"/>
    <col min="11784" max="11784" width="0.25" style="3" customWidth="1"/>
    <col min="11785" max="11785" width="4.75" style="3" customWidth="1"/>
    <col min="11786" max="11786" width="3.375" style="3" customWidth="1"/>
    <col min="11787" max="11787" width="2.375" style="3" customWidth="1"/>
    <col min="11788" max="11788" width="0.25" style="3" customWidth="1"/>
    <col min="11789" max="11789" width="5.875" style="3" customWidth="1"/>
    <col min="11790" max="11790" width="2.25" style="3" customWidth="1"/>
    <col min="11791" max="11791" width="4.75" style="3" customWidth="1"/>
    <col min="11792" max="11792" width="0.125" style="3" customWidth="1"/>
    <col min="11793" max="11793" width="4.625" style="3" customWidth="1"/>
    <col min="11794" max="11795" width="0.125" style="3" customWidth="1"/>
    <col min="11796" max="11796" width="3.375" style="3" customWidth="1"/>
    <col min="11797" max="11797" width="0.125" style="3" customWidth="1"/>
    <col min="11798" max="11798" width="1" style="3" customWidth="1"/>
    <col min="11799" max="11799" width="0.125" style="3" customWidth="1"/>
    <col min="11800" max="11801" width="4.75" style="3" customWidth="1"/>
    <col min="11802" max="11803" width="0.125" style="3" customWidth="1"/>
    <col min="11804" max="11804" width="1.125" style="3" customWidth="1"/>
    <col min="11805" max="11805" width="3.375" style="3" customWidth="1"/>
    <col min="11806" max="11806" width="1.25" style="3" customWidth="1"/>
    <col min="11807" max="11807" width="1.125" style="3" customWidth="1"/>
    <col min="11808" max="11808" width="0.125" style="3" customWidth="1"/>
    <col min="11809" max="11809" width="2.375" style="3" customWidth="1"/>
    <col min="11810" max="11810" width="4.75" style="3" customWidth="1"/>
    <col min="11811" max="11811" width="2.375" style="3" customWidth="1"/>
    <col min="11812" max="11812" width="5.125" style="3" customWidth="1"/>
    <col min="11813" max="11813" width="2.375" style="3" customWidth="1"/>
    <col min="11814" max="11814" width="0.125" style="3" customWidth="1"/>
    <col min="11815" max="11815" width="1.125" style="3" customWidth="1"/>
    <col min="11816" max="11816" width="0.125" style="3" customWidth="1"/>
    <col min="11817" max="11817" width="1" style="3" customWidth="1"/>
    <col min="11818" max="11818" width="3.75" style="3" customWidth="1"/>
    <col min="11819" max="11819" width="4.25" style="3" customWidth="1"/>
    <col min="11820" max="11820" width="5.375" style="3" customWidth="1"/>
    <col min="11821" max="11821" width="0" style="3" hidden="1" customWidth="1"/>
    <col min="11822" max="11822" width="2.625" style="3" customWidth="1"/>
    <col min="11823" max="11823" width="3.875" style="3" customWidth="1"/>
    <col min="11824" max="11824" width="3" style="3" customWidth="1"/>
    <col min="11825" max="11825" width="3.625" style="3" customWidth="1"/>
    <col min="11826" max="11829" width="0.125" style="3" customWidth="1"/>
    <col min="11830" max="12032" width="9" style="3"/>
    <col min="12033" max="12034" width="4.875" style="3" customWidth="1"/>
    <col min="12035" max="12035" width="3.375" style="3" customWidth="1"/>
    <col min="12036" max="12036" width="0.25" style="3" customWidth="1"/>
    <col min="12037" max="12037" width="4.75" style="3" customWidth="1"/>
    <col min="12038" max="12038" width="9.375" style="3" customWidth="1"/>
    <col min="12039" max="12039" width="2.125" style="3" customWidth="1"/>
    <col min="12040" max="12040" width="0.25" style="3" customWidth="1"/>
    <col min="12041" max="12041" width="4.75" style="3" customWidth="1"/>
    <col min="12042" max="12042" width="3.375" style="3" customWidth="1"/>
    <col min="12043" max="12043" width="2.375" style="3" customWidth="1"/>
    <col min="12044" max="12044" width="0.25" style="3" customWidth="1"/>
    <col min="12045" max="12045" width="5.875" style="3" customWidth="1"/>
    <col min="12046" max="12046" width="2.25" style="3" customWidth="1"/>
    <col min="12047" max="12047" width="4.75" style="3" customWidth="1"/>
    <col min="12048" max="12048" width="0.125" style="3" customWidth="1"/>
    <col min="12049" max="12049" width="4.625" style="3" customWidth="1"/>
    <col min="12050" max="12051" width="0.125" style="3" customWidth="1"/>
    <col min="12052" max="12052" width="3.375" style="3" customWidth="1"/>
    <col min="12053" max="12053" width="0.125" style="3" customWidth="1"/>
    <col min="12054" max="12054" width="1" style="3" customWidth="1"/>
    <col min="12055" max="12055" width="0.125" style="3" customWidth="1"/>
    <col min="12056" max="12057" width="4.75" style="3" customWidth="1"/>
    <col min="12058" max="12059" width="0.125" style="3" customWidth="1"/>
    <col min="12060" max="12060" width="1.125" style="3" customWidth="1"/>
    <col min="12061" max="12061" width="3.375" style="3" customWidth="1"/>
    <col min="12062" max="12062" width="1.25" style="3" customWidth="1"/>
    <col min="12063" max="12063" width="1.125" style="3" customWidth="1"/>
    <col min="12064" max="12064" width="0.125" style="3" customWidth="1"/>
    <col min="12065" max="12065" width="2.375" style="3" customWidth="1"/>
    <col min="12066" max="12066" width="4.75" style="3" customWidth="1"/>
    <col min="12067" max="12067" width="2.375" style="3" customWidth="1"/>
    <col min="12068" max="12068" width="5.125" style="3" customWidth="1"/>
    <col min="12069" max="12069" width="2.375" style="3" customWidth="1"/>
    <col min="12070" max="12070" width="0.125" style="3" customWidth="1"/>
    <col min="12071" max="12071" width="1.125" style="3" customWidth="1"/>
    <col min="12072" max="12072" width="0.125" style="3" customWidth="1"/>
    <col min="12073" max="12073" width="1" style="3" customWidth="1"/>
    <col min="12074" max="12074" width="3.75" style="3" customWidth="1"/>
    <col min="12075" max="12075" width="4.25" style="3" customWidth="1"/>
    <col min="12076" max="12076" width="5.375" style="3" customWidth="1"/>
    <col min="12077" max="12077" width="0" style="3" hidden="1" customWidth="1"/>
    <col min="12078" max="12078" width="2.625" style="3" customWidth="1"/>
    <col min="12079" max="12079" width="3.875" style="3" customWidth="1"/>
    <col min="12080" max="12080" width="3" style="3" customWidth="1"/>
    <col min="12081" max="12081" width="3.625" style="3" customWidth="1"/>
    <col min="12082" max="12085" width="0.125" style="3" customWidth="1"/>
    <col min="12086" max="12288" width="9" style="3"/>
    <col min="12289" max="12290" width="4.875" style="3" customWidth="1"/>
    <col min="12291" max="12291" width="3.375" style="3" customWidth="1"/>
    <col min="12292" max="12292" width="0.25" style="3" customWidth="1"/>
    <col min="12293" max="12293" width="4.75" style="3" customWidth="1"/>
    <col min="12294" max="12294" width="9.375" style="3" customWidth="1"/>
    <col min="12295" max="12295" width="2.125" style="3" customWidth="1"/>
    <col min="12296" max="12296" width="0.25" style="3" customWidth="1"/>
    <col min="12297" max="12297" width="4.75" style="3" customWidth="1"/>
    <col min="12298" max="12298" width="3.375" style="3" customWidth="1"/>
    <col min="12299" max="12299" width="2.375" style="3" customWidth="1"/>
    <col min="12300" max="12300" width="0.25" style="3" customWidth="1"/>
    <col min="12301" max="12301" width="5.875" style="3" customWidth="1"/>
    <col min="12302" max="12302" width="2.25" style="3" customWidth="1"/>
    <col min="12303" max="12303" width="4.75" style="3" customWidth="1"/>
    <col min="12304" max="12304" width="0.125" style="3" customWidth="1"/>
    <col min="12305" max="12305" width="4.625" style="3" customWidth="1"/>
    <col min="12306" max="12307" width="0.125" style="3" customWidth="1"/>
    <col min="12308" max="12308" width="3.375" style="3" customWidth="1"/>
    <col min="12309" max="12309" width="0.125" style="3" customWidth="1"/>
    <col min="12310" max="12310" width="1" style="3" customWidth="1"/>
    <col min="12311" max="12311" width="0.125" style="3" customWidth="1"/>
    <col min="12312" max="12313" width="4.75" style="3" customWidth="1"/>
    <col min="12314" max="12315" width="0.125" style="3" customWidth="1"/>
    <col min="12316" max="12316" width="1.125" style="3" customWidth="1"/>
    <col min="12317" max="12317" width="3.375" style="3" customWidth="1"/>
    <col min="12318" max="12318" width="1.25" style="3" customWidth="1"/>
    <col min="12319" max="12319" width="1.125" style="3" customWidth="1"/>
    <col min="12320" max="12320" width="0.125" style="3" customWidth="1"/>
    <col min="12321" max="12321" width="2.375" style="3" customWidth="1"/>
    <col min="12322" max="12322" width="4.75" style="3" customWidth="1"/>
    <col min="12323" max="12323" width="2.375" style="3" customWidth="1"/>
    <col min="12324" max="12324" width="5.125" style="3" customWidth="1"/>
    <col min="12325" max="12325" width="2.375" style="3" customWidth="1"/>
    <col min="12326" max="12326" width="0.125" style="3" customWidth="1"/>
    <col min="12327" max="12327" width="1.125" style="3" customWidth="1"/>
    <col min="12328" max="12328" width="0.125" style="3" customWidth="1"/>
    <col min="12329" max="12329" width="1" style="3" customWidth="1"/>
    <col min="12330" max="12330" width="3.75" style="3" customWidth="1"/>
    <col min="12331" max="12331" width="4.25" style="3" customWidth="1"/>
    <col min="12332" max="12332" width="5.375" style="3" customWidth="1"/>
    <col min="12333" max="12333" width="0" style="3" hidden="1" customWidth="1"/>
    <col min="12334" max="12334" width="2.625" style="3" customWidth="1"/>
    <col min="12335" max="12335" width="3.875" style="3" customWidth="1"/>
    <col min="12336" max="12336" width="3" style="3" customWidth="1"/>
    <col min="12337" max="12337" width="3.625" style="3" customWidth="1"/>
    <col min="12338" max="12341" width="0.125" style="3" customWidth="1"/>
    <col min="12342" max="12544" width="9" style="3"/>
    <col min="12545" max="12546" width="4.875" style="3" customWidth="1"/>
    <col min="12547" max="12547" width="3.375" style="3" customWidth="1"/>
    <col min="12548" max="12548" width="0.25" style="3" customWidth="1"/>
    <col min="12549" max="12549" width="4.75" style="3" customWidth="1"/>
    <col min="12550" max="12550" width="9.375" style="3" customWidth="1"/>
    <col min="12551" max="12551" width="2.125" style="3" customWidth="1"/>
    <col min="12552" max="12552" width="0.25" style="3" customWidth="1"/>
    <col min="12553" max="12553" width="4.75" style="3" customWidth="1"/>
    <col min="12554" max="12554" width="3.375" style="3" customWidth="1"/>
    <col min="12555" max="12555" width="2.375" style="3" customWidth="1"/>
    <col min="12556" max="12556" width="0.25" style="3" customWidth="1"/>
    <col min="12557" max="12557" width="5.875" style="3" customWidth="1"/>
    <col min="12558" max="12558" width="2.25" style="3" customWidth="1"/>
    <col min="12559" max="12559" width="4.75" style="3" customWidth="1"/>
    <col min="12560" max="12560" width="0.125" style="3" customWidth="1"/>
    <col min="12561" max="12561" width="4.625" style="3" customWidth="1"/>
    <col min="12562" max="12563" width="0.125" style="3" customWidth="1"/>
    <col min="12564" max="12564" width="3.375" style="3" customWidth="1"/>
    <col min="12565" max="12565" width="0.125" style="3" customWidth="1"/>
    <col min="12566" max="12566" width="1" style="3" customWidth="1"/>
    <col min="12567" max="12567" width="0.125" style="3" customWidth="1"/>
    <col min="12568" max="12569" width="4.75" style="3" customWidth="1"/>
    <col min="12570" max="12571" width="0.125" style="3" customWidth="1"/>
    <col min="12572" max="12572" width="1.125" style="3" customWidth="1"/>
    <col min="12573" max="12573" width="3.375" style="3" customWidth="1"/>
    <col min="12574" max="12574" width="1.25" style="3" customWidth="1"/>
    <col min="12575" max="12575" width="1.125" style="3" customWidth="1"/>
    <col min="12576" max="12576" width="0.125" style="3" customWidth="1"/>
    <col min="12577" max="12577" width="2.375" style="3" customWidth="1"/>
    <col min="12578" max="12578" width="4.75" style="3" customWidth="1"/>
    <col min="12579" max="12579" width="2.375" style="3" customWidth="1"/>
    <col min="12580" max="12580" width="5.125" style="3" customWidth="1"/>
    <col min="12581" max="12581" width="2.375" style="3" customWidth="1"/>
    <col min="12582" max="12582" width="0.125" style="3" customWidth="1"/>
    <col min="12583" max="12583" width="1.125" style="3" customWidth="1"/>
    <col min="12584" max="12584" width="0.125" style="3" customWidth="1"/>
    <col min="12585" max="12585" width="1" style="3" customWidth="1"/>
    <col min="12586" max="12586" width="3.75" style="3" customWidth="1"/>
    <col min="12587" max="12587" width="4.25" style="3" customWidth="1"/>
    <col min="12588" max="12588" width="5.375" style="3" customWidth="1"/>
    <col min="12589" max="12589" width="0" style="3" hidden="1" customWidth="1"/>
    <col min="12590" max="12590" width="2.625" style="3" customWidth="1"/>
    <col min="12591" max="12591" width="3.875" style="3" customWidth="1"/>
    <col min="12592" max="12592" width="3" style="3" customWidth="1"/>
    <col min="12593" max="12593" width="3.625" style="3" customWidth="1"/>
    <col min="12594" max="12597" width="0.125" style="3" customWidth="1"/>
    <col min="12598" max="12800" width="9" style="3"/>
    <col min="12801" max="12802" width="4.875" style="3" customWidth="1"/>
    <col min="12803" max="12803" width="3.375" style="3" customWidth="1"/>
    <col min="12804" max="12804" width="0.25" style="3" customWidth="1"/>
    <col min="12805" max="12805" width="4.75" style="3" customWidth="1"/>
    <col min="12806" max="12806" width="9.375" style="3" customWidth="1"/>
    <col min="12807" max="12807" width="2.125" style="3" customWidth="1"/>
    <col min="12808" max="12808" width="0.25" style="3" customWidth="1"/>
    <col min="12809" max="12809" width="4.75" style="3" customWidth="1"/>
    <col min="12810" max="12810" width="3.375" style="3" customWidth="1"/>
    <col min="12811" max="12811" width="2.375" style="3" customWidth="1"/>
    <col min="12812" max="12812" width="0.25" style="3" customWidth="1"/>
    <col min="12813" max="12813" width="5.875" style="3" customWidth="1"/>
    <col min="12814" max="12814" width="2.25" style="3" customWidth="1"/>
    <col min="12815" max="12815" width="4.75" style="3" customWidth="1"/>
    <col min="12816" max="12816" width="0.125" style="3" customWidth="1"/>
    <col min="12817" max="12817" width="4.625" style="3" customWidth="1"/>
    <col min="12818" max="12819" width="0.125" style="3" customWidth="1"/>
    <col min="12820" max="12820" width="3.375" style="3" customWidth="1"/>
    <col min="12821" max="12821" width="0.125" style="3" customWidth="1"/>
    <col min="12822" max="12822" width="1" style="3" customWidth="1"/>
    <col min="12823" max="12823" width="0.125" style="3" customWidth="1"/>
    <col min="12824" max="12825" width="4.75" style="3" customWidth="1"/>
    <col min="12826" max="12827" width="0.125" style="3" customWidth="1"/>
    <col min="12828" max="12828" width="1.125" style="3" customWidth="1"/>
    <col min="12829" max="12829" width="3.375" style="3" customWidth="1"/>
    <col min="12830" max="12830" width="1.25" style="3" customWidth="1"/>
    <col min="12831" max="12831" width="1.125" style="3" customWidth="1"/>
    <col min="12832" max="12832" width="0.125" style="3" customWidth="1"/>
    <col min="12833" max="12833" width="2.375" style="3" customWidth="1"/>
    <col min="12834" max="12834" width="4.75" style="3" customWidth="1"/>
    <col min="12835" max="12835" width="2.375" style="3" customWidth="1"/>
    <col min="12836" max="12836" width="5.125" style="3" customWidth="1"/>
    <col min="12837" max="12837" width="2.375" style="3" customWidth="1"/>
    <col min="12838" max="12838" width="0.125" style="3" customWidth="1"/>
    <col min="12839" max="12839" width="1.125" style="3" customWidth="1"/>
    <col min="12840" max="12840" width="0.125" style="3" customWidth="1"/>
    <col min="12841" max="12841" width="1" style="3" customWidth="1"/>
    <col min="12842" max="12842" width="3.75" style="3" customWidth="1"/>
    <col min="12843" max="12843" width="4.25" style="3" customWidth="1"/>
    <col min="12844" max="12844" width="5.375" style="3" customWidth="1"/>
    <col min="12845" max="12845" width="0" style="3" hidden="1" customWidth="1"/>
    <col min="12846" max="12846" width="2.625" style="3" customWidth="1"/>
    <col min="12847" max="12847" width="3.875" style="3" customWidth="1"/>
    <col min="12848" max="12848" width="3" style="3" customWidth="1"/>
    <col min="12849" max="12849" width="3.625" style="3" customWidth="1"/>
    <col min="12850" max="12853" width="0.125" style="3" customWidth="1"/>
    <col min="12854" max="13056" width="9" style="3"/>
    <col min="13057" max="13058" width="4.875" style="3" customWidth="1"/>
    <col min="13059" max="13059" width="3.375" style="3" customWidth="1"/>
    <col min="13060" max="13060" width="0.25" style="3" customWidth="1"/>
    <col min="13061" max="13061" width="4.75" style="3" customWidth="1"/>
    <col min="13062" max="13062" width="9.375" style="3" customWidth="1"/>
    <col min="13063" max="13063" width="2.125" style="3" customWidth="1"/>
    <col min="13064" max="13064" width="0.25" style="3" customWidth="1"/>
    <col min="13065" max="13065" width="4.75" style="3" customWidth="1"/>
    <col min="13066" max="13066" width="3.375" style="3" customWidth="1"/>
    <col min="13067" max="13067" width="2.375" style="3" customWidth="1"/>
    <col min="13068" max="13068" width="0.25" style="3" customWidth="1"/>
    <col min="13069" max="13069" width="5.875" style="3" customWidth="1"/>
    <col min="13070" max="13070" width="2.25" style="3" customWidth="1"/>
    <col min="13071" max="13071" width="4.75" style="3" customWidth="1"/>
    <col min="13072" max="13072" width="0.125" style="3" customWidth="1"/>
    <col min="13073" max="13073" width="4.625" style="3" customWidth="1"/>
    <col min="13074" max="13075" width="0.125" style="3" customWidth="1"/>
    <col min="13076" max="13076" width="3.375" style="3" customWidth="1"/>
    <col min="13077" max="13077" width="0.125" style="3" customWidth="1"/>
    <col min="13078" max="13078" width="1" style="3" customWidth="1"/>
    <col min="13079" max="13079" width="0.125" style="3" customWidth="1"/>
    <col min="13080" max="13081" width="4.75" style="3" customWidth="1"/>
    <col min="13082" max="13083" width="0.125" style="3" customWidth="1"/>
    <col min="13084" max="13084" width="1.125" style="3" customWidth="1"/>
    <col min="13085" max="13085" width="3.375" style="3" customWidth="1"/>
    <col min="13086" max="13086" width="1.25" style="3" customWidth="1"/>
    <col min="13087" max="13087" width="1.125" style="3" customWidth="1"/>
    <col min="13088" max="13088" width="0.125" style="3" customWidth="1"/>
    <col min="13089" max="13089" width="2.375" style="3" customWidth="1"/>
    <col min="13090" max="13090" width="4.75" style="3" customWidth="1"/>
    <col min="13091" max="13091" width="2.375" style="3" customWidth="1"/>
    <col min="13092" max="13092" width="5.125" style="3" customWidth="1"/>
    <col min="13093" max="13093" width="2.375" style="3" customWidth="1"/>
    <col min="13094" max="13094" width="0.125" style="3" customWidth="1"/>
    <col min="13095" max="13095" width="1.125" style="3" customWidth="1"/>
    <col min="13096" max="13096" width="0.125" style="3" customWidth="1"/>
    <col min="13097" max="13097" width="1" style="3" customWidth="1"/>
    <col min="13098" max="13098" width="3.75" style="3" customWidth="1"/>
    <col min="13099" max="13099" width="4.25" style="3" customWidth="1"/>
    <col min="13100" max="13100" width="5.375" style="3" customWidth="1"/>
    <col min="13101" max="13101" width="0" style="3" hidden="1" customWidth="1"/>
    <col min="13102" max="13102" width="2.625" style="3" customWidth="1"/>
    <col min="13103" max="13103" width="3.875" style="3" customWidth="1"/>
    <col min="13104" max="13104" width="3" style="3" customWidth="1"/>
    <col min="13105" max="13105" width="3.625" style="3" customWidth="1"/>
    <col min="13106" max="13109" width="0.125" style="3" customWidth="1"/>
    <col min="13110" max="13312" width="9" style="3"/>
    <col min="13313" max="13314" width="4.875" style="3" customWidth="1"/>
    <col min="13315" max="13315" width="3.375" style="3" customWidth="1"/>
    <col min="13316" max="13316" width="0.25" style="3" customWidth="1"/>
    <col min="13317" max="13317" width="4.75" style="3" customWidth="1"/>
    <col min="13318" max="13318" width="9.375" style="3" customWidth="1"/>
    <col min="13319" max="13319" width="2.125" style="3" customWidth="1"/>
    <col min="13320" max="13320" width="0.25" style="3" customWidth="1"/>
    <col min="13321" max="13321" width="4.75" style="3" customWidth="1"/>
    <col min="13322" max="13322" width="3.375" style="3" customWidth="1"/>
    <col min="13323" max="13323" width="2.375" style="3" customWidth="1"/>
    <col min="13324" max="13324" width="0.25" style="3" customWidth="1"/>
    <col min="13325" max="13325" width="5.875" style="3" customWidth="1"/>
    <col min="13326" max="13326" width="2.25" style="3" customWidth="1"/>
    <col min="13327" max="13327" width="4.75" style="3" customWidth="1"/>
    <col min="13328" max="13328" width="0.125" style="3" customWidth="1"/>
    <col min="13329" max="13329" width="4.625" style="3" customWidth="1"/>
    <col min="13330" max="13331" width="0.125" style="3" customWidth="1"/>
    <col min="13332" max="13332" width="3.375" style="3" customWidth="1"/>
    <col min="13333" max="13333" width="0.125" style="3" customWidth="1"/>
    <col min="13334" max="13334" width="1" style="3" customWidth="1"/>
    <col min="13335" max="13335" width="0.125" style="3" customWidth="1"/>
    <col min="13336" max="13337" width="4.75" style="3" customWidth="1"/>
    <col min="13338" max="13339" width="0.125" style="3" customWidth="1"/>
    <col min="13340" max="13340" width="1.125" style="3" customWidth="1"/>
    <col min="13341" max="13341" width="3.375" style="3" customWidth="1"/>
    <col min="13342" max="13342" width="1.25" style="3" customWidth="1"/>
    <col min="13343" max="13343" width="1.125" style="3" customWidth="1"/>
    <col min="13344" max="13344" width="0.125" style="3" customWidth="1"/>
    <col min="13345" max="13345" width="2.375" style="3" customWidth="1"/>
    <col min="13346" max="13346" width="4.75" style="3" customWidth="1"/>
    <col min="13347" max="13347" width="2.375" style="3" customWidth="1"/>
    <col min="13348" max="13348" width="5.125" style="3" customWidth="1"/>
    <col min="13349" max="13349" width="2.375" style="3" customWidth="1"/>
    <col min="13350" max="13350" width="0.125" style="3" customWidth="1"/>
    <col min="13351" max="13351" width="1.125" style="3" customWidth="1"/>
    <col min="13352" max="13352" width="0.125" style="3" customWidth="1"/>
    <col min="13353" max="13353" width="1" style="3" customWidth="1"/>
    <col min="13354" max="13354" width="3.75" style="3" customWidth="1"/>
    <col min="13355" max="13355" width="4.25" style="3" customWidth="1"/>
    <col min="13356" max="13356" width="5.375" style="3" customWidth="1"/>
    <col min="13357" max="13357" width="0" style="3" hidden="1" customWidth="1"/>
    <col min="13358" max="13358" width="2.625" style="3" customWidth="1"/>
    <col min="13359" max="13359" width="3.875" style="3" customWidth="1"/>
    <col min="13360" max="13360" width="3" style="3" customWidth="1"/>
    <col min="13361" max="13361" width="3.625" style="3" customWidth="1"/>
    <col min="13362" max="13365" width="0.125" style="3" customWidth="1"/>
    <col min="13366" max="13568" width="9" style="3"/>
    <col min="13569" max="13570" width="4.875" style="3" customWidth="1"/>
    <col min="13571" max="13571" width="3.375" style="3" customWidth="1"/>
    <col min="13572" max="13572" width="0.25" style="3" customWidth="1"/>
    <col min="13573" max="13573" width="4.75" style="3" customWidth="1"/>
    <col min="13574" max="13574" width="9.375" style="3" customWidth="1"/>
    <col min="13575" max="13575" width="2.125" style="3" customWidth="1"/>
    <col min="13576" max="13576" width="0.25" style="3" customWidth="1"/>
    <col min="13577" max="13577" width="4.75" style="3" customWidth="1"/>
    <col min="13578" max="13578" width="3.375" style="3" customWidth="1"/>
    <col min="13579" max="13579" width="2.375" style="3" customWidth="1"/>
    <col min="13580" max="13580" width="0.25" style="3" customWidth="1"/>
    <col min="13581" max="13581" width="5.875" style="3" customWidth="1"/>
    <col min="13582" max="13582" width="2.25" style="3" customWidth="1"/>
    <col min="13583" max="13583" width="4.75" style="3" customWidth="1"/>
    <col min="13584" max="13584" width="0.125" style="3" customWidth="1"/>
    <col min="13585" max="13585" width="4.625" style="3" customWidth="1"/>
    <col min="13586" max="13587" width="0.125" style="3" customWidth="1"/>
    <col min="13588" max="13588" width="3.375" style="3" customWidth="1"/>
    <col min="13589" max="13589" width="0.125" style="3" customWidth="1"/>
    <col min="13590" max="13590" width="1" style="3" customWidth="1"/>
    <col min="13591" max="13591" width="0.125" style="3" customWidth="1"/>
    <col min="13592" max="13593" width="4.75" style="3" customWidth="1"/>
    <col min="13594" max="13595" width="0.125" style="3" customWidth="1"/>
    <col min="13596" max="13596" width="1.125" style="3" customWidth="1"/>
    <col min="13597" max="13597" width="3.375" style="3" customWidth="1"/>
    <col min="13598" max="13598" width="1.25" style="3" customWidth="1"/>
    <col min="13599" max="13599" width="1.125" style="3" customWidth="1"/>
    <col min="13600" max="13600" width="0.125" style="3" customWidth="1"/>
    <col min="13601" max="13601" width="2.375" style="3" customWidth="1"/>
    <col min="13602" max="13602" width="4.75" style="3" customWidth="1"/>
    <col min="13603" max="13603" width="2.375" style="3" customWidth="1"/>
    <col min="13604" max="13604" width="5.125" style="3" customWidth="1"/>
    <col min="13605" max="13605" width="2.375" style="3" customWidth="1"/>
    <col min="13606" max="13606" width="0.125" style="3" customWidth="1"/>
    <col min="13607" max="13607" width="1.125" style="3" customWidth="1"/>
    <col min="13608" max="13608" width="0.125" style="3" customWidth="1"/>
    <col min="13609" max="13609" width="1" style="3" customWidth="1"/>
    <col min="13610" max="13610" width="3.75" style="3" customWidth="1"/>
    <col min="13611" max="13611" width="4.25" style="3" customWidth="1"/>
    <col min="13612" max="13612" width="5.375" style="3" customWidth="1"/>
    <col min="13613" max="13613" width="0" style="3" hidden="1" customWidth="1"/>
    <col min="13614" max="13614" width="2.625" style="3" customWidth="1"/>
    <col min="13615" max="13615" width="3.875" style="3" customWidth="1"/>
    <col min="13616" max="13616" width="3" style="3" customWidth="1"/>
    <col min="13617" max="13617" width="3.625" style="3" customWidth="1"/>
    <col min="13618" max="13621" width="0.125" style="3" customWidth="1"/>
    <col min="13622" max="13824" width="9" style="3"/>
    <col min="13825" max="13826" width="4.875" style="3" customWidth="1"/>
    <col min="13827" max="13827" width="3.375" style="3" customWidth="1"/>
    <col min="13828" max="13828" width="0.25" style="3" customWidth="1"/>
    <col min="13829" max="13829" width="4.75" style="3" customWidth="1"/>
    <col min="13830" max="13830" width="9.375" style="3" customWidth="1"/>
    <col min="13831" max="13831" width="2.125" style="3" customWidth="1"/>
    <col min="13832" max="13832" width="0.25" style="3" customWidth="1"/>
    <col min="13833" max="13833" width="4.75" style="3" customWidth="1"/>
    <col min="13834" max="13834" width="3.375" style="3" customWidth="1"/>
    <col min="13835" max="13835" width="2.375" style="3" customWidth="1"/>
    <col min="13836" max="13836" width="0.25" style="3" customWidth="1"/>
    <col min="13837" max="13837" width="5.875" style="3" customWidth="1"/>
    <col min="13838" max="13838" width="2.25" style="3" customWidth="1"/>
    <col min="13839" max="13839" width="4.75" style="3" customWidth="1"/>
    <col min="13840" max="13840" width="0.125" style="3" customWidth="1"/>
    <col min="13841" max="13841" width="4.625" style="3" customWidth="1"/>
    <col min="13842" max="13843" width="0.125" style="3" customWidth="1"/>
    <col min="13844" max="13844" width="3.375" style="3" customWidth="1"/>
    <col min="13845" max="13845" width="0.125" style="3" customWidth="1"/>
    <col min="13846" max="13846" width="1" style="3" customWidth="1"/>
    <col min="13847" max="13847" width="0.125" style="3" customWidth="1"/>
    <col min="13848" max="13849" width="4.75" style="3" customWidth="1"/>
    <col min="13850" max="13851" width="0.125" style="3" customWidth="1"/>
    <col min="13852" max="13852" width="1.125" style="3" customWidth="1"/>
    <col min="13853" max="13853" width="3.375" style="3" customWidth="1"/>
    <col min="13854" max="13854" width="1.25" style="3" customWidth="1"/>
    <col min="13855" max="13855" width="1.125" style="3" customWidth="1"/>
    <col min="13856" max="13856" width="0.125" style="3" customWidth="1"/>
    <col min="13857" max="13857" width="2.375" style="3" customWidth="1"/>
    <col min="13858" max="13858" width="4.75" style="3" customWidth="1"/>
    <col min="13859" max="13859" width="2.375" style="3" customWidth="1"/>
    <col min="13860" max="13860" width="5.125" style="3" customWidth="1"/>
    <col min="13861" max="13861" width="2.375" style="3" customWidth="1"/>
    <col min="13862" max="13862" width="0.125" style="3" customWidth="1"/>
    <col min="13863" max="13863" width="1.125" style="3" customWidth="1"/>
    <col min="13864" max="13864" width="0.125" style="3" customWidth="1"/>
    <col min="13865" max="13865" width="1" style="3" customWidth="1"/>
    <col min="13866" max="13866" width="3.75" style="3" customWidth="1"/>
    <col min="13867" max="13867" width="4.25" style="3" customWidth="1"/>
    <col min="13868" max="13868" width="5.375" style="3" customWidth="1"/>
    <col min="13869" max="13869" width="0" style="3" hidden="1" customWidth="1"/>
    <col min="13870" max="13870" width="2.625" style="3" customWidth="1"/>
    <col min="13871" max="13871" width="3.875" style="3" customWidth="1"/>
    <col min="13872" max="13872" width="3" style="3" customWidth="1"/>
    <col min="13873" max="13873" width="3.625" style="3" customWidth="1"/>
    <col min="13874" max="13877" width="0.125" style="3" customWidth="1"/>
    <col min="13878" max="14080" width="9" style="3"/>
    <col min="14081" max="14082" width="4.875" style="3" customWidth="1"/>
    <col min="14083" max="14083" width="3.375" style="3" customWidth="1"/>
    <col min="14084" max="14084" width="0.25" style="3" customWidth="1"/>
    <col min="14085" max="14085" width="4.75" style="3" customWidth="1"/>
    <col min="14086" max="14086" width="9.375" style="3" customWidth="1"/>
    <col min="14087" max="14087" width="2.125" style="3" customWidth="1"/>
    <col min="14088" max="14088" width="0.25" style="3" customWidth="1"/>
    <col min="14089" max="14089" width="4.75" style="3" customWidth="1"/>
    <col min="14090" max="14090" width="3.375" style="3" customWidth="1"/>
    <col min="14091" max="14091" width="2.375" style="3" customWidth="1"/>
    <col min="14092" max="14092" width="0.25" style="3" customWidth="1"/>
    <col min="14093" max="14093" width="5.875" style="3" customWidth="1"/>
    <col min="14094" max="14094" width="2.25" style="3" customWidth="1"/>
    <col min="14095" max="14095" width="4.75" style="3" customWidth="1"/>
    <col min="14096" max="14096" width="0.125" style="3" customWidth="1"/>
    <col min="14097" max="14097" width="4.625" style="3" customWidth="1"/>
    <col min="14098" max="14099" width="0.125" style="3" customWidth="1"/>
    <col min="14100" max="14100" width="3.375" style="3" customWidth="1"/>
    <col min="14101" max="14101" width="0.125" style="3" customWidth="1"/>
    <col min="14102" max="14102" width="1" style="3" customWidth="1"/>
    <col min="14103" max="14103" width="0.125" style="3" customWidth="1"/>
    <col min="14104" max="14105" width="4.75" style="3" customWidth="1"/>
    <col min="14106" max="14107" width="0.125" style="3" customWidth="1"/>
    <col min="14108" max="14108" width="1.125" style="3" customWidth="1"/>
    <col min="14109" max="14109" width="3.375" style="3" customWidth="1"/>
    <col min="14110" max="14110" width="1.25" style="3" customWidth="1"/>
    <col min="14111" max="14111" width="1.125" style="3" customWidth="1"/>
    <col min="14112" max="14112" width="0.125" style="3" customWidth="1"/>
    <col min="14113" max="14113" width="2.375" style="3" customWidth="1"/>
    <col min="14114" max="14114" width="4.75" style="3" customWidth="1"/>
    <col min="14115" max="14115" width="2.375" style="3" customWidth="1"/>
    <col min="14116" max="14116" width="5.125" style="3" customWidth="1"/>
    <col min="14117" max="14117" width="2.375" style="3" customWidth="1"/>
    <col min="14118" max="14118" width="0.125" style="3" customWidth="1"/>
    <col min="14119" max="14119" width="1.125" style="3" customWidth="1"/>
    <col min="14120" max="14120" width="0.125" style="3" customWidth="1"/>
    <col min="14121" max="14121" width="1" style="3" customWidth="1"/>
    <col min="14122" max="14122" width="3.75" style="3" customWidth="1"/>
    <col min="14123" max="14123" width="4.25" style="3" customWidth="1"/>
    <col min="14124" max="14124" width="5.375" style="3" customWidth="1"/>
    <col min="14125" max="14125" width="0" style="3" hidden="1" customWidth="1"/>
    <col min="14126" max="14126" width="2.625" style="3" customWidth="1"/>
    <col min="14127" max="14127" width="3.875" style="3" customWidth="1"/>
    <col min="14128" max="14128" width="3" style="3" customWidth="1"/>
    <col min="14129" max="14129" width="3.625" style="3" customWidth="1"/>
    <col min="14130" max="14133" width="0.125" style="3" customWidth="1"/>
    <col min="14134" max="14336" width="9" style="3"/>
    <col min="14337" max="14338" width="4.875" style="3" customWidth="1"/>
    <col min="14339" max="14339" width="3.375" style="3" customWidth="1"/>
    <col min="14340" max="14340" width="0.25" style="3" customWidth="1"/>
    <col min="14341" max="14341" width="4.75" style="3" customWidth="1"/>
    <col min="14342" max="14342" width="9.375" style="3" customWidth="1"/>
    <col min="14343" max="14343" width="2.125" style="3" customWidth="1"/>
    <col min="14344" max="14344" width="0.25" style="3" customWidth="1"/>
    <col min="14345" max="14345" width="4.75" style="3" customWidth="1"/>
    <col min="14346" max="14346" width="3.375" style="3" customWidth="1"/>
    <col min="14347" max="14347" width="2.375" style="3" customWidth="1"/>
    <col min="14348" max="14348" width="0.25" style="3" customWidth="1"/>
    <col min="14349" max="14349" width="5.875" style="3" customWidth="1"/>
    <col min="14350" max="14350" width="2.25" style="3" customWidth="1"/>
    <col min="14351" max="14351" width="4.75" style="3" customWidth="1"/>
    <col min="14352" max="14352" width="0.125" style="3" customWidth="1"/>
    <col min="14353" max="14353" width="4.625" style="3" customWidth="1"/>
    <col min="14354" max="14355" width="0.125" style="3" customWidth="1"/>
    <col min="14356" max="14356" width="3.375" style="3" customWidth="1"/>
    <col min="14357" max="14357" width="0.125" style="3" customWidth="1"/>
    <col min="14358" max="14358" width="1" style="3" customWidth="1"/>
    <col min="14359" max="14359" width="0.125" style="3" customWidth="1"/>
    <col min="14360" max="14361" width="4.75" style="3" customWidth="1"/>
    <col min="14362" max="14363" width="0.125" style="3" customWidth="1"/>
    <col min="14364" max="14364" width="1.125" style="3" customWidth="1"/>
    <col min="14365" max="14365" width="3.375" style="3" customWidth="1"/>
    <col min="14366" max="14366" width="1.25" style="3" customWidth="1"/>
    <col min="14367" max="14367" width="1.125" style="3" customWidth="1"/>
    <col min="14368" max="14368" width="0.125" style="3" customWidth="1"/>
    <col min="14369" max="14369" width="2.375" style="3" customWidth="1"/>
    <col min="14370" max="14370" width="4.75" style="3" customWidth="1"/>
    <col min="14371" max="14371" width="2.375" style="3" customWidth="1"/>
    <col min="14372" max="14372" width="5.125" style="3" customWidth="1"/>
    <col min="14373" max="14373" width="2.375" style="3" customWidth="1"/>
    <col min="14374" max="14374" width="0.125" style="3" customWidth="1"/>
    <col min="14375" max="14375" width="1.125" style="3" customWidth="1"/>
    <col min="14376" max="14376" width="0.125" style="3" customWidth="1"/>
    <col min="14377" max="14377" width="1" style="3" customWidth="1"/>
    <col min="14378" max="14378" width="3.75" style="3" customWidth="1"/>
    <col min="14379" max="14379" width="4.25" style="3" customWidth="1"/>
    <col min="14380" max="14380" width="5.375" style="3" customWidth="1"/>
    <col min="14381" max="14381" width="0" style="3" hidden="1" customWidth="1"/>
    <col min="14382" max="14382" width="2.625" style="3" customWidth="1"/>
    <col min="14383" max="14383" width="3.875" style="3" customWidth="1"/>
    <col min="14384" max="14384" width="3" style="3" customWidth="1"/>
    <col min="14385" max="14385" width="3.625" style="3" customWidth="1"/>
    <col min="14386" max="14389" width="0.125" style="3" customWidth="1"/>
    <col min="14390" max="14592" width="9" style="3"/>
    <col min="14593" max="14594" width="4.875" style="3" customWidth="1"/>
    <col min="14595" max="14595" width="3.375" style="3" customWidth="1"/>
    <col min="14596" max="14596" width="0.25" style="3" customWidth="1"/>
    <col min="14597" max="14597" width="4.75" style="3" customWidth="1"/>
    <col min="14598" max="14598" width="9.375" style="3" customWidth="1"/>
    <col min="14599" max="14599" width="2.125" style="3" customWidth="1"/>
    <col min="14600" max="14600" width="0.25" style="3" customWidth="1"/>
    <col min="14601" max="14601" width="4.75" style="3" customWidth="1"/>
    <col min="14602" max="14602" width="3.375" style="3" customWidth="1"/>
    <col min="14603" max="14603" width="2.375" style="3" customWidth="1"/>
    <col min="14604" max="14604" width="0.25" style="3" customWidth="1"/>
    <col min="14605" max="14605" width="5.875" style="3" customWidth="1"/>
    <col min="14606" max="14606" width="2.25" style="3" customWidth="1"/>
    <col min="14607" max="14607" width="4.75" style="3" customWidth="1"/>
    <col min="14608" max="14608" width="0.125" style="3" customWidth="1"/>
    <col min="14609" max="14609" width="4.625" style="3" customWidth="1"/>
    <col min="14610" max="14611" width="0.125" style="3" customWidth="1"/>
    <col min="14612" max="14612" width="3.375" style="3" customWidth="1"/>
    <col min="14613" max="14613" width="0.125" style="3" customWidth="1"/>
    <col min="14614" max="14614" width="1" style="3" customWidth="1"/>
    <col min="14615" max="14615" width="0.125" style="3" customWidth="1"/>
    <col min="14616" max="14617" width="4.75" style="3" customWidth="1"/>
    <col min="14618" max="14619" width="0.125" style="3" customWidth="1"/>
    <col min="14620" max="14620" width="1.125" style="3" customWidth="1"/>
    <col min="14621" max="14621" width="3.375" style="3" customWidth="1"/>
    <col min="14622" max="14622" width="1.25" style="3" customWidth="1"/>
    <col min="14623" max="14623" width="1.125" style="3" customWidth="1"/>
    <col min="14624" max="14624" width="0.125" style="3" customWidth="1"/>
    <col min="14625" max="14625" width="2.375" style="3" customWidth="1"/>
    <col min="14626" max="14626" width="4.75" style="3" customWidth="1"/>
    <col min="14627" max="14627" width="2.375" style="3" customWidth="1"/>
    <col min="14628" max="14628" width="5.125" style="3" customWidth="1"/>
    <col min="14629" max="14629" width="2.375" style="3" customWidth="1"/>
    <col min="14630" max="14630" width="0.125" style="3" customWidth="1"/>
    <col min="14631" max="14631" width="1.125" style="3" customWidth="1"/>
    <col min="14632" max="14632" width="0.125" style="3" customWidth="1"/>
    <col min="14633" max="14633" width="1" style="3" customWidth="1"/>
    <col min="14634" max="14634" width="3.75" style="3" customWidth="1"/>
    <col min="14635" max="14635" width="4.25" style="3" customWidth="1"/>
    <col min="14636" max="14636" width="5.375" style="3" customWidth="1"/>
    <col min="14637" max="14637" width="0" style="3" hidden="1" customWidth="1"/>
    <col min="14638" max="14638" width="2.625" style="3" customWidth="1"/>
    <col min="14639" max="14639" width="3.875" style="3" customWidth="1"/>
    <col min="14640" max="14640" width="3" style="3" customWidth="1"/>
    <col min="14641" max="14641" width="3.625" style="3" customWidth="1"/>
    <col min="14642" max="14645" width="0.125" style="3" customWidth="1"/>
    <col min="14646" max="14848" width="9" style="3"/>
    <col min="14849" max="14850" width="4.875" style="3" customWidth="1"/>
    <col min="14851" max="14851" width="3.375" style="3" customWidth="1"/>
    <col min="14852" max="14852" width="0.25" style="3" customWidth="1"/>
    <col min="14853" max="14853" width="4.75" style="3" customWidth="1"/>
    <col min="14854" max="14854" width="9.375" style="3" customWidth="1"/>
    <col min="14855" max="14855" width="2.125" style="3" customWidth="1"/>
    <col min="14856" max="14856" width="0.25" style="3" customWidth="1"/>
    <col min="14857" max="14857" width="4.75" style="3" customWidth="1"/>
    <col min="14858" max="14858" width="3.375" style="3" customWidth="1"/>
    <col min="14859" max="14859" width="2.375" style="3" customWidth="1"/>
    <col min="14860" max="14860" width="0.25" style="3" customWidth="1"/>
    <col min="14861" max="14861" width="5.875" style="3" customWidth="1"/>
    <col min="14862" max="14862" width="2.25" style="3" customWidth="1"/>
    <col min="14863" max="14863" width="4.75" style="3" customWidth="1"/>
    <col min="14864" max="14864" width="0.125" style="3" customWidth="1"/>
    <col min="14865" max="14865" width="4.625" style="3" customWidth="1"/>
    <col min="14866" max="14867" width="0.125" style="3" customWidth="1"/>
    <col min="14868" max="14868" width="3.375" style="3" customWidth="1"/>
    <col min="14869" max="14869" width="0.125" style="3" customWidth="1"/>
    <col min="14870" max="14870" width="1" style="3" customWidth="1"/>
    <col min="14871" max="14871" width="0.125" style="3" customWidth="1"/>
    <col min="14872" max="14873" width="4.75" style="3" customWidth="1"/>
    <col min="14874" max="14875" width="0.125" style="3" customWidth="1"/>
    <col min="14876" max="14876" width="1.125" style="3" customWidth="1"/>
    <col min="14877" max="14877" width="3.375" style="3" customWidth="1"/>
    <col min="14878" max="14878" width="1.25" style="3" customWidth="1"/>
    <col min="14879" max="14879" width="1.125" style="3" customWidth="1"/>
    <col min="14880" max="14880" width="0.125" style="3" customWidth="1"/>
    <col min="14881" max="14881" width="2.375" style="3" customWidth="1"/>
    <col min="14882" max="14882" width="4.75" style="3" customWidth="1"/>
    <col min="14883" max="14883" width="2.375" style="3" customWidth="1"/>
    <col min="14884" max="14884" width="5.125" style="3" customWidth="1"/>
    <col min="14885" max="14885" width="2.375" style="3" customWidth="1"/>
    <col min="14886" max="14886" width="0.125" style="3" customWidth="1"/>
    <col min="14887" max="14887" width="1.125" style="3" customWidth="1"/>
    <col min="14888" max="14888" width="0.125" style="3" customWidth="1"/>
    <col min="14889" max="14889" width="1" style="3" customWidth="1"/>
    <col min="14890" max="14890" width="3.75" style="3" customWidth="1"/>
    <col min="14891" max="14891" width="4.25" style="3" customWidth="1"/>
    <col min="14892" max="14892" width="5.375" style="3" customWidth="1"/>
    <col min="14893" max="14893" width="0" style="3" hidden="1" customWidth="1"/>
    <col min="14894" max="14894" width="2.625" style="3" customWidth="1"/>
    <col min="14895" max="14895" width="3.875" style="3" customWidth="1"/>
    <col min="14896" max="14896" width="3" style="3" customWidth="1"/>
    <col min="14897" max="14897" width="3.625" style="3" customWidth="1"/>
    <col min="14898" max="14901" width="0.125" style="3" customWidth="1"/>
    <col min="14902" max="15104" width="9" style="3"/>
    <col min="15105" max="15106" width="4.875" style="3" customWidth="1"/>
    <col min="15107" max="15107" width="3.375" style="3" customWidth="1"/>
    <col min="15108" max="15108" width="0.25" style="3" customWidth="1"/>
    <col min="15109" max="15109" width="4.75" style="3" customWidth="1"/>
    <col min="15110" max="15110" width="9.375" style="3" customWidth="1"/>
    <col min="15111" max="15111" width="2.125" style="3" customWidth="1"/>
    <col min="15112" max="15112" width="0.25" style="3" customWidth="1"/>
    <col min="15113" max="15113" width="4.75" style="3" customWidth="1"/>
    <col min="15114" max="15114" width="3.375" style="3" customWidth="1"/>
    <col min="15115" max="15115" width="2.375" style="3" customWidth="1"/>
    <col min="15116" max="15116" width="0.25" style="3" customWidth="1"/>
    <col min="15117" max="15117" width="5.875" style="3" customWidth="1"/>
    <col min="15118" max="15118" width="2.25" style="3" customWidth="1"/>
    <col min="15119" max="15119" width="4.75" style="3" customWidth="1"/>
    <col min="15120" max="15120" width="0.125" style="3" customWidth="1"/>
    <col min="15121" max="15121" width="4.625" style="3" customWidth="1"/>
    <col min="15122" max="15123" width="0.125" style="3" customWidth="1"/>
    <col min="15124" max="15124" width="3.375" style="3" customWidth="1"/>
    <col min="15125" max="15125" width="0.125" style="3" customWidth="1"/>
    <col min="15126" max="15126" width="1" style="3" customWidth="1"/>
    <col min="15127" max="15127" width="0.125" style="3" customWidth="1"/>
    <col min="15128" max="15129" width="4.75" style="3" customWidth="1"/>
    <col min="15130" max="15131" width="0.125" style="3" customWidth="1"/>
    <col min="15132" max="15132" width="1.125" style="3" customWidth="1"/>
    <col min="15133" max="15133" width="3.375" style="3" customWidth="1"/>
    <col min="15134" max="15134" width="1.25" style="3" customWidth="1"/>
    <col min="15135" max="15135" width="1.125" style="3" customWidth="1"/>
    <col min="15136" max="15136" width="0.125" style="3" customWidth="1"/>
    <col min="15137" max="15137" width="2.375" style="3" customWidth="1"/>
    <col min="15138" max="15138" width="4.75" style="3" customWidth="1"/>
    <col min="15139" max="15139" width="2.375" style="3" customWidth="1"/>
    <col min="15140" max="15140" width="5.125" style="3" customWidth="1"/>
    <col min="15141" max="15141" width="2.375" style="3" customWidth="1"/>
    <col min="15142" max="15142" width="0.125" style="3" customWidth="1"/>
    <col min="15143" max="15143" width="1.125" style="3" customWidth="1"/>
    <col min="15144" max="15144" width="0.125" style="3" customWidth="1"/>
    <col min="15145" max="15145" width="1" style="3" customWidth="1"/>
    <col min="15146" max="15146" width="3.75" style="3" customWidth="1"/>
    <col min="15147" max="15147" width="4.25" style="3" customWidth="1"/>
    <col min="15148" max="15148" width="5.375" style="3" customWidth="1"/>
    <col min="15149" max="15149" width="0" style="3" hidden="1" customWidth="1"/>
    <col min="15150" max="15150" width="2.625" style="3" customWidth="1"/>
    <col min="15151" max="15151" width="3.875" style="3" customWidth="1"/>
    <col min="15152" max="15152" width="3" style="3" customWidth="1"/>
    <col min="15153" max="15153" width="3.625" style="3" customWidth="1"/>
    <col min="15154" max="15157" width="0.125" style="3" customWidth="1"/>
    <col min="15158" max="15360" width="9" style="3"/>
    <col min="15361" max="15362" width="4.875" style="3" customWidth="1"/>
    <col min="15363" max="15363" width="3.375" style="3" customWidth="1"/>
    <col min="15364" max="15364" width="0.25" style="3" customWidth="1"/>
    <col min="15365" max="15365" width="4.75" style="3" customWidth="1"/>
    <col min="15366" max="15366" width="9.375" style="3" customWidth="1"/>
    <col min="15367" max="15367" width="2.125" style="3" customWidth="1"/>
    <col min="15368" max="15368" width="0.25" style="3" customWidth="1"/>
    <col min="15369" max="15369" width="4.75" style="3" customWidth="1"/>
    <col min="15370" max="15370" width="3.375" style="3" customWidth="1"/>
    <col min="15371" max="15371" width="2.375" style="3" customWidth="1"/>
    <col min="15372" max="15372" width="0.25" style="3" customWidth="1"/>
    <col min="15373" max="15373" width="5.875" style="3" customWidth="1"/>
    <col min="15374" max="15374" width="2.25" style="3" customWidth="1"/>
    <col min="15375" max="15375" width="4.75" style="3" customWidth="1"/>
    <col min="15376" max="15376" width="0.125" style="3" customWidth="1"/>
    <col min="15377" max="15377" width="4.625" style="3" customWidth="1"/>
    <col min="15378" max="15379" width="0.125" style="3" customWidth="1"/>
    <col min="15380" max="15380" width="3.375" style="3" customWidth="1"/>
    <col min="15381" max="15381" width="0.125" style="3" customWidth="1"/>
    <col min="15382" max="15382" width="1" style="3" customWidth="1"/>
    <col min="15383" max="15383" width="0.125" style="3" customWidth="1"/>
    <col min="15384" max="15385" width="4.75" style="3" customWidth="1"/>
    <col min="15386" max="15387" width="0.125" style="3" customWidth="1"/>
    <col min="15388" max="15388" width="1.125" style="3" customWidth="1"/>
    <col min="15389" max="15389" width="3.375" style="3" customWidth="1"/>
    <col min="15390" max="15390" width="1.25" style="3" customWidth="1"/>
    <col min="15391" max="15391" width="1.125" style="3" customWidth="1"/>
    <col min="15392" max="15392" width="0.125" style="3" customWidth="1"/>
    <col min="15393" max="15393" width="2.375" style="3" customWidth="1"/>
    <col min="15394" max="15394" width="4.75" style="3" customWidth="1"/>
    <col min="15395" max="15395" width="2.375" style="3" customWidth="1"/>
    <col min="15396" max="15396" width="5.125" style="3" customWidth="1"/>
    <col min="15397" max="15397" width="2.375" style="3" customWidth="1"/>
    <col min="15398" max="15398" width="0.125" style="3" customWidth="1"/>
    <col min="15399" max="15399" width="1.125" style="3" customWidth="1"/>
    <col min="15400" max="15400" width="0.125" style="3" customWidth="1"/>
    <col min="15401" max="15401" width="1" style="3" customWidth="1"/>
    <col min="15402" max="15402" width="3.75" style="3" customWidth="1"/>
    <col min="15403" max="15403" width="4.25" style="3" customWidth="1"/>
    <col min="15404" max="15404" width="5.375" style="3" customWidth="1"/>
    <col min="15405" max="15405" width="0" style="3" hidden="1" customWidth="1"/>
    <col min="15406" max="15406" width="2.625" style="3" customWidth="1"/>
    <col min="15407" max="15407" width="3.875" style="3" customWidth="1"/>
    <col min="15408" max="15408" width="3" style="3" customWidth="1"/>
    <col min="15409" max="15409" width="3.625" style="3" customWidth="1"/>
    <col min="15410" max="15413" width="0.125" style="3" customWidth="1"/>
    <col min="15414" max="15616" width="9" style="3"/>
    <col min="15617" max="15618" width="4.875" style="3" customWidth="1"/>
    <col min="15619" max="15619" width="3.375" style="3" customWidth="1"/>
    <col min="15620" max="15620" width="0.25" style="3" customWidth="1"/>
    <col min="15621" max="15621" width="4.75" style="3" customWidth="1"/>
    <col min="15622" max="15622" width="9.375" style="3" customWidth="1"/>
    <col min="15623" max="15623" width="2.125" style="3" customWidth="1"/>
    <col min="15624" max="15624" width="0.25" style="3" customWidth="1"/>
    <col min="15625" max="15625" width="4.75" style="3" customWidth="1"/>
    <col min="15626" max="15626" width="3.375" style="3" customWidth="1"/>
    <col min="15627" max="15627" width="2.375" style="3" customWidth="1"/>
    <col min="15628" max="15628" width="0.25" style="3" customWidth="1"/>
    <col min="15629" max="15629" width="5.875" style="3" customWidth="1"/>
    <col min="15630" max="15630" width="2.25" style="3" customWidth="1"/>
    <col min="15631" max="15631" width="4.75" style="3" customWidth="1"/>
    <col min="15632" max="15632" width="0.125" style="3" customWidth="1"/>
    <col min="15633" max="15633" width="4.625" style="3" customWidth="1"/>
    <col min="15634" max="15635" width="0.125" style="3" customWidth="1"/>
    <col min="15636" max="15636" width="3.375" style="3" customWidth="1"/>
    <col min="15637" max="15637" width="0.125" style="3" customWidth="1"/>
    <col min="15638" max="15638" width="1" style="3" customWidth="1"/>
    <col min="15639" max="15639" width="0.125" style="3" customWidth="1"/>
    <col min="15640" max="15641" width="4.75" style="3" customWidth="1"/>
    <col min="15642" max="15643" width="0.125" style="3" customWidth="1"/>
    <col min="15644" max="15644" width="1.125" style="3" customWidth="1"/>
    <col min="15645" max="15645" width="3.375" style="3" customWidth="1"/>
    <col min="15646" max="15646" width="1.25" style="3" customWidth="1"/>
    <col min="15647" max="15647" width="1.125" style="3" customWidth="1"/>
    <col min="15648" max="15648" width="0.125" style="3" customWidth="1"/>
    <col min="15649" max="15649" width="2.375" style="3" customWidth="1"/>
    <col min="15650" max="15650" width="4.75" style="3" customWidth="1"/>
    <col min="15651" max="15651" width="2.375" style="3" customWidth="1"/>
    <col min="15652" max="15652" width="5.125" style="3" customWidth="1"/>
    <col min="15653" max="15653" width="2.375" style="3" customWidth="1"/>
    <col min="15654" max="15654" width="0.125" style="3" customWidth="1"/>
    <col min="15655" max="15655" width="1.125" style="3" customWidth="1"/>
    <col min="15656" max="15656" width="0.125" style="3" customWidth="1"/>
    <col min="15657" max="15657" width="1" style="3" customWidth="1"/>
    <col min="15658" max="15658" width="3.75" style="3" customWidth="1"/>
    <col min="15659" max="15659" width="4.25" style="3" customWidth="1"/>
    <col min="15660" max="15660" width="5.375" style="3" customWidth="1"/>
    <col min="15661" max="15661" width="0" style="3" hidden="1" customWidth="1"/>
    <col min="15662" max="15662" width="2.625" style="3" customWidth="1"/>
    <col min="15663" max="15663" width="3.875" style="3" customWidth="1"/>
    <col min="15664" max="15664" width="3" style="3" customWidth="1"/>
    <col min="15665" max="15665" width="3.625" style="3" customWidth="1"/>
    <col min="15666" max="15669" width="0.125" style="3" customWidth="1"/>
    <col min="15670" max="15872" width="9" style="3"/>
    <col min="15873" max="15874" width="4.875" style="3" customWidth="1"/>
    <col min="15875" max="15875" width="3.375" style="3" customWidth="1"/>
    <col min="15876" max="15876" width="0.25" style="3" customWidth="1"/>
    <col min="15877" max="15877" width="4.75" style="3" customWidth="1"/>
    <col min="15878" max="15878" width="9.375" style="3" customWidth="1"/>
    <col min="15879" max="15879" width="2.125" style="3" customWidth="1"/>
    <col min="15880" max="15880" width="0.25" style="3" customWidth="1"/>
    <col min="15881" max="15881" width="4.75" style="3" customWidth="1"/>
    <col min="15882" max="15882" width="3.375" style="3" customWidth="1"/>
    <col min="15883" max="15883" width="2.375" style="3" customWidth="1"/>
    <col min="15884" max="15884" width="0.25" style="3" customWidth="1"/>
    <col min="15885" max="15885" width="5.875" style="3" customWidth="1"/>
    <col min="15886" max="15886" width="2.25" style="3" customWidth="1"/>
    <col min="15887" max="15887" width="4.75" style="3" customWidth="1"/>
    <col min="15888" max="15888" width="0.125" style="3" customWidth="1"/>
    <col min="15889" max="15889" width="4.625" style="3" customWidth="1"/>
    <col min="15890" max="15891" width="0.125" style="3" customWidth="1"/>
    <col min="15892" max="15892" width="3.375" style="3" customWidth="1"/>
    <col min="15893" max="15893" width="0.125" style="3" customWidth="1"/>
    <col min="15894" max="15894" width="1" style="3" customWidth="1"/>
    <col min="15895" max="15895" width="0.125" style="3" customWidth="1"/>
    <col min="15896" max="15897" width="4.75" style="3" customWidth="1"/>
    <col min="15898" max="15899" width="0.125" style="3" customWidth="1"/>
    <col min="15900" max="15900" width="1.125" style="3" customWidth="1"/>
    <col min="15901" max="15901" width="3.375" style="3" customWidth="1"/>
    <col min="15902" max="15902" width="1.25" style="3" customWidth="1"/>
    <col min="15903" max="15903" width="1.125" style="3" customWidth="1"/>
    <col min="15904" max="15904" width="0.125" style="3" customWidth="1"/>
    <col min="15905" max="15905" width="2.375" style="3" customWidth="1"/>
    <col min="15906" max="15906" width="4.75" style="3" customWidth="1"/>
    <col min="15907" max="15907" width="2.375" style="3" customWidth="1"/>
    <col min="15908" max="15908" width="5.125" style="3" customWidth="1"/>
    <col min="15909" max="15909" width="2.375" style="3" customWidth="1"/>
    <col min="15910" max="15910" width="0.125" style="3" customWidth="1"/>
    <col min="15911" max="15911" width="1.125" style="3" customWidth="1"/>
    <col min="15912" max="15912" width="0.125" style="3" customWidth="1"/>
    <col min="15913" max="15913" width="1" style="3" customWidth="1"/>
    <col min="15914" max="15914" width="3.75" style="3" customWidth="1"/>
    <col min="15915" max="15915" width="4.25" style="3" customWidth="1"/>
    <col min="15916" max="15916" width="5.375" style="3" customWidth="1"/>
    <col min="15917" max="15917" width="0" style="3" hidden="1" customWidth="1"/>
    <col min="15918" max="15918" width="2.625" style="3" customWidth="1"/>
    <col min="15919" max="15919" width="3.875" style="3" customWidth="1"/>
    <col min="15920" max="15920" width="3" style="3" customWidth="1"/>
    <col min="15921" max="15921" width="3.625" style="3" customWidth="1"/>
    <col min="15922" max="15925" width="0.125" style="3" customWidth="1"/>
    <col min="15926" max="16128" width="9" style="3"/>
    <col min="16129" max="16130" width="4.875" style="3" customWidth="1"/>
    <col min="16131" max="16131" width="3.375" style="3" customWidth="1"/>
    <col min="16132" max="16132" width="0.25" style="3" customWidth="1"/>
    <col min="16133" max="16133" width="4.75" style="3" customWidth="1"/>
    <col min="16134" max="16134" width="9.375" style="3" customWidth="1"/>
    <col min="16135" max="16135" width="2.125" style="3" customWidth="1"/>
    <col min="16136" max="16136" width="0.25" style="3" customWidth="1"/>
    <col min="16137" max="16137" width="4.75" style="3" customWidth="1"/>
    <col min="16138" max="16138" width="3.375" style="3" customWidth="1"/>
    <col min="16139" max="16139" width="2.375" style="3" customWidth="1"/>
    <col min="16140" max="16140" width="0.25" style="3" customWidth="1"/>
    <col min="16141" max="16141" width="5.875" style="3" customWidth="1"/>
    <col min="16142" max="16142" width="2.25" style="3" customWidth="1"/>
    <col min="16143" max="16143" width="4.75" style="3" customWidth="1"/>
    <col min="16144" max="16144" width="0.125" style="3" customWidth="1"/>
    <col min="16145" max="16145" width="4.625" style="3" customWidth="1"/>
    <col min="16146" max="16147" width="0.125" style="3" customWidth="1"/>
    <col min="16148" max="16148" width="3.375" style="3" customWidth="1"/>
    <col min="16149" max="16149" width="0.125" style="3" customWidth="1"/>
    <col min="16150" max="16150" width="1" style="3" customWidth="1"/>
    <col min="16151" max="16151" width="0.125" style="3" customWidth="1"/>
    <col min="16152" max="16153" width="4.75" style="3" customWidth="1"/>
    <col min="16154" max="16155" width="0.125" style="3" customWidth="1"/>
    <col min="16156" max="16156" width="1.125" style="3" customWidth="1"/>
    <col min="16157" max="16157" width="3.375" style="3" customWidth="1"/>
    <col min="16158" max="16158" width="1.25" style="3" customWidth="1"/>
    <col min="16159" max="16159" width="1.125" style="3" customWidth="1"/>
    <col min="16160" max="16160" width="0.125" style="3" customWidth="1"/>
    <col min="16161" max="16161" width="2.375" style="3" customWidth="1"/>
    <col min="16162" max="16162" width="4.75" style="3" customWidth="1"/>
    <col min="16163" max="16163" width="2.375" style="3" customWidth="1"/>
    <col min="16164" max="16164" width="5.125" style="3" customWidth="1"/>
    <col min="16165" max="16165" width="2.375" style="3" customWidth="1"/>
    <col min="16166" max="16166" width="0.125" style="3" customWidth="1"/>
    <col min="16167" max="16167" width="1.125" style="3" customWidth="1"/>
    <col min="16168" max="16168" width="0.125" style="3" customWidth="1"/>
    <col min="16169" max="16169" width="1" style="3" customWidth="1"/>
    <col min="16170" max="16170" width="3.75" style="3" customWidth="1"/>
    <col min="16171" max="16171" width="4.25" style="3" customWidth="1"/>
    <col min="16172" max="16172" width="5.375" style="3" customWidth="1"/>
    <col min="16173" max="16173" width="0" style="3" hidden="1" customWidth="1"/>
    <col min="16174" max="16174" width="2.625" style="3" customWidth="1"/>
    <col min="16175" max="16175" width="3.875" style="3" customWidth="1"/>
    <col min="16176" max="16176" width="3" style="3" customWidth="1"/>
    <col min="16177" max="16177" width="3.625" style="3" customWidth="1"/>
    <col min="16178" max="16181" width="0.125" style="3" customWidth="1"/>
    <col min="16182" max="16384" width="9" style="3"/>
  </cols>
  <sheetData>
    <row r="1" spans="1:55" ht="3.75" customHeight="1"/>
    <row r="2" spans="1:55" ht="27" customHeight="1">
      <c r="A2" s="1"/>
      <c r="B2" s="612">
        <f>数据表!C2</f>
        <v>0</v>
      </c>
      <c r="C2" s="612"/>
      <c r="D2" s="612"/>
      <c r="E2" s="612"/>
      <c r="F2" s="612"/>
      <c r="G2" s="612"/>
      <c r="H2" s="612"/>
      <c r="I2" s="612"/>
      <c r="J2" s="612"/>
      <c r="K2" s="612"/>
      <c r="L2" s="612"/>
      <c r="M2" s="612"/>
      <c r="N2" s="370"/>
      <c r="O2" s="370"/>
      <c r="P2" s="370"/>
      <c r="Q2" s="370"/>
      <c r="R2" s="370"/>
      <c r="S2" s="370"/>
      <c r="T2" s="370"/>
      <c r="U2" s="628">
        <f>司机纸!C6</f>
        <v>0</v>
      </c>
      <c r="V2" s="628"/>
      <c r="W2" s="628"/>
      <c r="X2" s="628"/>
      <c r="Y2" s="628"/>
      <c r="Z2" s="628"/>
      <c r="AA2" s="628"/>
      <c r="AB2" s="628"/>
      <c r="AC2" s="628"/>
      <c r="AD2" s="628"/>
      <c r="AE2" s="628"/>
      <c r="AF2" s="628"/>
      <c r="AG2" s="628"/>
      <c r="AH2" s="628"/>
      <c r="AI2" s="628"/>
      <c r="AJ2" s="628"/>
      <c r="AK2" s="628"/>
      <c r="AL2" s="628"/>
      <c r="AM2" s="628"/>
      <c r="AN2" s="628"/>
      <c r="AO2" s="628"/>
      <c r="AP2" s="628"/>
      <c r="AQ2" s="628"/>
      <c r="AR2" s="380"/>
      <c r="AS2" s="380"/>
      <c r="AT2" s="380"/>
      <c r="AU2" s="380"/>
      <c r="AV2" s="380"/>
      <c r="AW2" s="628">
        <f>U2</f>
        <v>0</v>
      </c>
      <c r="AX2" s="628"/>
      <c r="AY2" s="628"/>
      <c r="AZ2" s="628"/>
      <c r="BA2" s="628"/>
      <c r="BB2" s="628"/>
      <c r="BC2" s="628"/>
    </row>
    <row r="3" spans="1:55" ht="1.5" customHeight="1">
      <c r="A3" s="1"/>
      <c r="B3" s="52"/>
      <c r="C3" s="52"/>
      <c r="D3" s="52"/>
      <c r="E3" s="52"/>
      <c r="F3" s="52"/>
      <c r="G3" s="52"/>
      <c r="H3" s="52"/>
      <c r="I3" s="52"/>
      <c r="J3" s="52"/>
      <c r="K3" s="52" t="e">
        <f>IF(AND((数据表!C2=舱单!B2),(数据表!C2='KJ1'!B2:F2),(数据表!C2='KJ2'!B2:F2),(数据表!C2='KJ2'!B2:F2)),"入库成功","入库失败")</f>
        <v>#VALUE!</v>
      </c>
      <c r="L3" s="52"/>
      <c r="M3" s="52"/>
      <c r="N3" s="52"/>
      <c r="O3" s="52"/>
      <c r="P3" s="52"/>
      <c r="Q3" s="52"/>
      <c r="R3" s="52"/>
      <c r="S3" s="52"/>
      <c r="T3" s="52"/>
      <c r="U3" s="52"/>
      <c r="V3" s="52"/>
      <c r="W3" s="52"/>
      <c r="X3" s="52"/>
      <c r="Y3" s="52"/>
      <c r="Z3" s="52"/>
      <c r="AA3" s="52"/>
      <c r="AB3" s="52"/>
      <c r="AC3" s="52"/>
      <c r="AD3" s="52"/>
      <c r="AE3" s="52"/>
      <c r="AF3" s="52"/>
      <c r="AG3" s="52"/>
      <c r="AH3" s="52"/>
      <c r="AI3" s="52"/>
      <c r="AJ3" s="52"/>
      <c r="AK3" s="52"/>
      <c r="AL3" s="52"/>
      <c r="AM3" s="52"/>
      <c r="AN3" s="52"/>
      <c r="AO3" s="52"/>
      <c r="AP3" s="52"/>
      <c r="AQ3" s="52"/>
      <c r="AR3" s="52"/>
      <c r="AS3" s="52"/>
      <c r="AT3" s="52"/>
      <c r="AU3" s="52"/>
      <c r="AV3" s="52"/>
      <c r="AW3" s="52"/>
      <c r="AX3" s="52"/>
      <c r="AY3" s="52"/>
      <c r="AZ3" s="52"/>
      <c r="BA3" s="381"/>
      <c r="BB3" s="53"/>
      <c r="BC3" s="53"/>
    </row>
    <row r="4" spans="1:55" ht="26.25" customHeight="1">
      <c r="A4" s="1"/>
      <c r="B4" s="629" t="s">
        <v>280</v>
      </c>
      <c r="C4" s="629"/>
      <c r="D4" s="629"/>
      <c r="E4" s="629"/>
      <c r="F4" s="629"/>
      <c r="G4" s="629"/>
      <c r="H4" s="629"/>
      <c r="I4" s="629"/>
      <c r="J4" s="629"/>
      <c r="K4" s="629"/>
      <c r="L4" s="629"/>
      <c r="M4" s="629"/>
      <c r="N4" s="627" t="s">
        <v>546</v>
      </c>
      <c r="O4" s="627"/>
      <c r="P4" s="627"/>
      <c r="Q4" s="627"/>
      <c r="R4" s="627"/>
      <c r="S4" s="627"/>
      <c r="T4" s="627"/>
      <c r="U4" s="627"/>
      <c r="V4" s="627"/>
      <c r="W4" s="627"/>
      <c r="X4" s="627"/>
      <c r="Y4" s="627"/>
      <c r="Z4" s="627"/>
      <c r="AA4" s="627"/>
      <c r="AB4" s="627"/>
      <c r="AC4" s="627"/>
      <c r="AD4" s="382"/>
      <c r="AE4" s="382"/>
      <c r="AF4" s="382"/>
      <c r="AG4" s="382"/>
      <c r="AH4" s="382"/>
      <c r="AI4" s="382"/>
      <c r="AJ4" s="633" t="s">
        <v>90</v>
      </c>
      <c r="AK4" s="633"/>
      <c r="AL4" s="633"/>
      <c r="AM4" s="633"/>
      <c r="AN4" s="633"/>
      <c r="AO4" s="633"/>
      <c r="AP4" s="633"/>
      <c r="AQ4" s="633"/>
      <c r="AR4" s="112"/>
      <c r="AS4" s="112"/>
      <c r="AT4" s="112"/>
      <c r="AU4" s="112"/>
      <c r="AV4" s="112"/>
      <c r="AW4" s="112"/>
      <c r="AX4" s="112"/>
      <c r="AY4" s="112"/>
      <c r="AZ4" s="112"/>
      <c r="BA4" s="112"/>
      <c r="BB4" s="627">
        <f>数据表!D2</f>
        <v>0</v>
      </c>
      <c r="BC4" s="627"/>
    </row>
    <row r="5" spans="1:55" ht="22.15" customHeight="1">
      <c r="A5" s="1"/>
      <c r="B5" s="109"/>
      <c r="C5" s="633" t="s">
        <v>91</v>
      </c>
      <c r="D5" s="633"/>
      <c r="E5" s="633"/>
      <c r="F5" s="633"/>
      <c r="G5" s="633"/>
      <c r="H5" s="633"/>
      <c r="I5" s="633"/>
      <c r="J5" s="633"/>
      <c r="K5" s="109"/>
      <c r="L5" s="109"/>
      <c r="M5" s="109"/>
      <c r="N5" s="109"/>
      <c r="O5" s="109"/>
      <c r="P5" s="109"/>
      <c r="Q5" s="109"/>
      <c r="R5" s="109"/>
      <c r="S5" s="109"/>
      <c r="T5" s="109"/>
      <c r="U5" s="109"/>
      <c r="V5" s="109"/>
      <c r="W5" s="109"/>
      <c r="X5" s="109"/>
      <c r="Y5" s="109"/>
      <c r="Z5" s="109"/>
      <c r="AA5" s="112"/>
      <c r="AB5" s="112"/>
      <c r="AC5" s="629"/>
      <c r="AD5" s="629"/>
      <c r="AE5" s="629"/>
      <c r="AF5" s="629"/>
      <c r="AG5" s="629"/>
      <c r="AH5" s="629"/>
      <c r="AI5" s="629"/>
      <c r="AJ5" s="112"/>
      <c r="AK5" s="112"/>
      <c r="AL5" s="112"/>
      <c r="AM5" s="112"/>
      <c r="AN5" s="112"/>
      <c r="AO5" s="112"/>
      <c r="AP5" s="112"/>
      <c r="AQ5" s="618">
        <f>+P10</f>
        <v>0</v>
      </c>
      <c r="AR5" s="618"/>
      <c r="AS5" s="618"/>
      <c r="AT5" s="618"/>
      <c r="AU5" s="618"/>
      <c r="AV5" s="618"/>
      <c r="AW5" s="618"/>
      <c r="AX5" s="112"/>
      <c r="AY5" s="112"/>
      <c r="AZ5" s="112"/>
      <c r="BA5" s="112"/>
      <c r="BB5" s="53"/>
      <c r="BC5" s="447">
        <f>+R10</f>
        <v>0</v>
      </c>
    </row>
    <row r="6" spans="1:55" ht="18.2" customHeight="1">
      <c r="A6" s="1"/>
      <c r="B6" s="630"/>
      <c r="C6" s="630"/>
      <c r="D6" s="630"/>
      <c r="E6" s="630"/>
      <c r="F6" s="630"/>
      <c r="G6" s="630"/>
      <c r="H6" s="630"/>
      <c r="I6" s="630"/>
      <c r="J6" s="630"/>
      <c r="K6" s="630"/>
      <c r="L6" s="630"/>
      <c r="M6" s="630"/>
      <c r="N6" s="630" t="s">
        <v>92</v>
      </c>
      <c r="O6" s="630"/>
      <c r="P6" s="630"/>
      <c r="Q6" s="630"/>
      <c r="R6" s="630"/>
      <c r="S6" s="630"/>
      <c r="T6" s="630"/>
      <c r="U6" s="630" t="s">
        <v>93</v>
      </c>
      <c r="V6" s="630"/>
      <c r="W6" s="630"/>
      <c r="X6" s="630"/>
      <c r="Y6" s="630"/>
      <c r="Z6" s="630"/>
      <c r="AA6" s="630"/>
      <c r="AB6" s="630"/>
      <c r="AC6" s="630"/>
      <c r="AD6" s="630"/>
      <c r="AE6" s="630"/>
      <c r="AF6" s="630"/>
      <c r="AG6" s="383"/>
      <c r="AH6" s="383"/>
      <c r="AI6" s="383"/>
      <c r="AJ6" s="383"/>
      <c r="AK6" s="631"/>
      <c r="AL6" s="631"/>
      <c r="AM6" s="631"/>
      <c r="AN6" s="631"/>
      <c r="AO6" s="631"/>
      <c r="AP6" s="631"/>
      <c r="AQ6" s="631"/>
      <c r="AR6" s="631"/>
      <c r="AS6" s="632"/>
      <c r="AT6" s="632"/>
      <c r="AU6" s="632"/>
      <c r="AV6" s="632"/>
      <c r="AW6" s="632"/>
      <c r="AX6" s="632"/>
      <c r="AY6" s="632"/>
      <c r="AZ6" s="632"/>
      <c r="BA6" s="384"/>
      <c r="BB6" s="110"/>
      <c r="BC6" s="53"/>
    </row>
    <row r="7" spans="1:55" ht="18.2" customHeight="1">
      <c r="A7" s="1"/>
      <c r="B7" s="109"/>
      <c r="C7" s="109"/>
      <c r="D7" s="109"/>
      <c r="E7" s="109"/>
      <c r="F7" s="109"/>
      <c r="G7" s="109"/>
      <c r="H7" s="109"/>
      <c r="I7" s="109"/>
      <c r="J7" s="109"/>
      <c r="K7" s="109"/>
      <c r="L7" s="109"/>
      <c r="M7" s="109"/>
      <c r="N7" s="109"/>
      <c r="O7" s="109"/>
      <c r="P7" s="109"/>
      <c r="Q7" s="109"/>
      <c r="R7" s="109"/>
      <c r="S7" s="109"/>
      <c r="T7" s="109"/>
      <c r="U7" s="109"/>
      <c r="V7" s="109"/>
      <c r="W7" s="109"/>
      <c r="X7" s="109"/>
      <c r="Y7" s="109"/>
      <c r="Z7" s="109"/>
      <c r="AA7" s="109"/>
      <c r="AB7" s="109"/>
      <c r="AC7" s="109"/>
      <c r="AD7" s="109"/>
      <c r="AE7" s="109"/>
      <c r="AF7" s="630"/>
      <c r="AG7" s="630"/>
      <c r="AH7" s="630"/>
      <c r="AI7" s="630"/>
      <c r="AJ7" s="630"/>
      <c r="AK7" s="109"/>
      <c r="AL7" s="109"/>
      <c r="AM7" s="109"/>
      <c r="AN7" s="109"/>
      <c r="AO7" s="109"/>
      <c r="AP7" s="109"/>
      <c r="AQ7" s="109"/>
      <c r="AR7" s="109"/>
      <c r="AS7" s="109"/>
      <c r="AT7" s="109"/>
      <c r="AU7" s="109"/>
      <c r="AV7" s="109"/>
      <c r="AW7" s="109"/>
      <c r="AX7" s="109"/>
      <c r="AY7" s="109"/>
      <c r="AZ7" s="109"/>
      <c r="BA7" s="384"/>
      <c r="BB7" s="110"/>
      <c r="BC7" s="53"/>
    </row>
    <row r="8" spans="1:55" ht="15.6" customHeight="1">
      <c r="A8" s="1"/>
      <c r="B8" s="635" t="s">
        <v>94</v>
      </c>
      <c r="C8" s="635"/>
      <c r="D8" s="635" t="s">
        <v>95</v>
      </c>
      <c r="E8" s="635"/>
      <c r="F8" s="635"/>
      <c r="G8" s="635"/>
      <c r="H8" s="635" t="s">
        <v>96</v>
      </c>
      <c r="I8" s="635"/>
      <c r="J8" s="635"/>
      <c r="K8" s="635"/>
      <c r="L8" s="635" t="s">
        <v>37</v>
      </c>
      <c r="M8" s="635"/>
      <c r="N8" s="635"/>
      <c r="O8" s="385" t="s">
        <v>97</v>
      </c>
      <c r="P8" s="635" t="s">
        <v>13</v>
      </c>
      <c r="Q8" s="635"/>
      <c r="R8" s="635" t="s">
        <v>12</v>
      </c>
      <c r="S8" s="635"/>
      <c r="T8" s="635"/>
      <c r="U8" s="635"/>
      <c r="V8" s="635"/>
      <c r="W8" s="635" t="s">
        <v>98</v>
      </c>
      <c r="X8" s="635"/>
      <c r="Y8" s="385" t="s">
        <v>99</v>
      </c>
      <c r="Z8" s="635" t="s">
        <v>100</v>
      </c>
      <c r="AA8" s="635"/>
      <c r="AB8" s="635"/>
      <c r="AC8" s="635"/>
      <c r="AD8" s="635" t="s">
        <v>101</v>
      </c>
      <c r="AE8" s="635"/>
      <c r="AF8" s="635"/>
      <c r="AG8" s="635"/>
      <c r="AH8" s="635" t="s">
        <v>102</v>
      </c>
      <c r="AI8" s="635"/>
      <c r="AJ8" s="635" t="s">
        <v>103</v>
      </c>
      <c r="AK8" s="635"/>
      <c r="AL8" s="635" t="s">
        <v>104</v>
      </c>
      <c r="AM8" s="635"/>
      <c r="AN8" s="635"/>
      <c r="AO8" s="635"/>
      <c r="AP8" s="635"/>
      <c r="AQ8" s="635" t="s">
        <v>105</v>
      </c>
      <c r="AR8" s="635"/>
      <c r="AS8" s="635"/>
      <c r="AT8" s="635" t="s">
        <v>106</v>
      </c>
      <c r="AU8" s="635"/>
      <c r="AV8" s="635" t="s">
        <v>107</v>
      </c>
      <c r="AW8" s="635"/>
      <c r="AX8" s="635"/>
      <c r="AY8" s="635"/>
      <c r="AZ8" s="109"/>
      <c r="BA8" s="109"/>
      <c r="BB8" s="110"/>
      <c r="BC8" s="53"/>
    </row>
    <row r="9" spans="1:55" ht="15">
      <c r="A9" s="1"/>
      <c r="B9" s="634"/>
      <c r="C9" s="634"/>
      <c r="D9" s="634"/>
      <c r="E9" s="634"/>
      <c r="F9" s="634"/>
      <c r="G9" s="634"/>
      <c r="H9" s="634"/>
      <c r="I9" s="634"/>
      <c r="J9" s="634"/>
      <c r="K9" s="634"/>
      <c r="L9" s="634"/>
      <c r="M9" s="634"/>
      <c r="N9" s="634"/>
      <c r="O9" s="386"/>
      <c r="P9" s="634"/>
      <c r="Q9" s="634"/>
      <c r="R9" s="634"/>
      <c r="S9" s="634"/>
      <c r="T9" s="634"/>
      <c r="U9" s="634"/>
      <c r="V9" s="634"/>
      <c r="W9" s="634"/>
      <c r="X9" s="634"/>
      <c r="Y9" s="386"/>
      <c r="Z9" s="634"/>
      <c r="AA9" s="634"/>
      <c r="AB9" s="634"/>
      <c r="AC9" s="634"/>
      <c r="AD9" s="634"/>
      <c r="AE9" s="634"/>
      <c r="AF9" s="634"/>
      <c r="AG9" s="634"/>
      <c r="AH9" s="634"/>
      <c r="AI9" s="634"/>
      <c r="AJ9" s="634"/>
      <c r="AK9" s="634"/>
      <c r="AL9" s="634"/>
      <c r="AM9" s="634"/>
      <c r="AN9" s="634"/>
      <c r="AO9" s="634"/>
      <c r="AP9" s="634"/>
      <c r="AQ9" s="634"/>
      <c r="AR9" s="634"/>
      <c r="AS9" s="634"/>
      <c r="AT9" s="634"/>
      <c r="AU9" s="634"/>
      <c r="AV9" s="634"/>
      <c r="AW9" s="634"/>
      <c r="AX9" s="634"/>
      <c r="AY9" s="634"/>
      <c r="AZ9" s="109"/>
      <c r="BA9" s="109"/>
      <c r="BB9" s="110"/>
      <c r="BC9" s="53"/>
    </row>
    <row r="10" spans="1:55" s="450" customFormat="1" ht="18" customHeight="1">
      <c r="A10" s="445"/>
      <c r="B10" s="618">
        <v>1</v>
      </c>
      <c r="C10" s="618"/>
      <c r="D10" s="619">
        <f>数据表!C2</f>
        <v>0</v>
      </c>
      <c r="E10" s="619"/>
      <c r="F10" s="619"/>
      <c r="G10" s="619"/>
      <c r="H10" s="619"/>
      <c r="I10" s="619"/>
      <c r="J10" s="619"/>
      <c r="K10" s="619"/>
      <c r="L10" s="619" t="str">
        <f>"快件一批共"&amp;(参数!D5+参数!D4)&amp;"票"</f>
        <v>快件一批共0票</v>
      </c>
      <c r="M10" s="619"/>
      <c r="N10" s="619"/>
      <c r="O10" s="619"/>
      <c r="P10" s="618">
        <f>参数!E4+参数!E5</f>
        <v>0</v>
      </c>
      <c r="Q10" s="618"/>
      <c r="R10" s="618">
        <f>参数!F5+参数!F4</f>
        <v>0</v>
      </c>
      <c r="S10" s="618"/>
      <c r="T10" s="618"/>
      <c r="U10" s="618"/>
      <c r="V10" s="618"/>
      <c r="W10" s="618">
        <v>0</v>
      </c>
      <c r="X10" s="618"/>
      <c r="Y10" s="447">
        <v>0</v>
      </c>
      <c r="Z10" s="618">
        <v>0</v>
      </c>
      <c r="AA10" s="618"/>
      <c r="AB10" s="618"/>
      <c r="AC10" s="618"/>
      <c r="AD10" s="618">
        <v>0</v>
      </c>
      <c r="AE10" s="618"/>
      <c r="AF10" s="618"/>
      <c r="AG10" s="618"/>
      <c r="AH10" s="618">
        <v>0</v>
      </c>
      <c r="AI10" s="618"/>
      <c r="AJ10" s="618">
        <v>0</v>
      </c>
      <c r="AK10" s="618"/>
      <c r="AL10" s="618">
        <v>0</v>
      </c>
      <c r="AM10" s="618"/>
      <c r="AN10" s="618"/>
      <c r="AO10" s="618"/>
      <c r="AP10" s="618"/>
      <c r="AQ10" s="619" t="s">
        <v>324</v>
      </c>
      <c r="AR10" s="619"/>
      <c r="AS10" s="619"/>
      <c r="AT10" s="619"/>
      <c r="AU10" s="619"/>
      <c r="AV10" s="638"/>
      <c r="AW10" s="638"/>
      <c r="AX10" s="638"/>
      <c r="AY10" s="638"/>
      <c r="AZ10" s="448"/>
      <c r="BA10" s="448"/>
      <c r="BB10" s="449"/>
    </row>
    <row r="11" spans="1:55" ht="14.1" customHeight="1">
      <c r="A11" s="1"/>
      <c r="B11" s="626"/>
      <c r="C11" s="626"/>
      <c r="D11" s="626"/>
      <c r="E11" s="626"/>
      <c r="F11" s="626"/>
      <c r="G11" s="626"/>
      <c r="H11" s="621"/>
      <c r="I11" s="621"/>
      <c r="J11" s="621"/>
      <c r="K11" s="621"/>
      <c r="L11" s="621"/>
      <c r="M11" s="621"/>
      <c r="N11" s="621"/>
      <c r="O11" s="378"/>
      <c r="P11" s="620"/>
      <c r="Q11" s="620"/>
      <c r="R11" s="620"/>
      <c r="S11" s="620"/>
      <c r="T11" s="620"/>
      <c r="U11" s="620"/>
      <c r="V11" s="620"/>
      <c r="W11" s="620"/>
      <c r="X11" s="620"/>
      <c r="Y11" s="379"/>
      <c r="Z11" s="620"/>
      <c r="AA11" s="620"/>
      <c r="AB11" s="620"/>
      <c r="AC11" s="620"/>
      <c r="AD11" s="620"/>
      <c r="AE11" s="620"/>
      <c r="AF11" s="620"/>
      <c r="AG11" s="620"/>
      <c r="AH11" s="620"/>
      <c r="AI11" s="620"/>
      <c r="AJ11" s="620"/>
      <c r="AK11" s="620"/>
      <c r="AL11" s="620"/>
      <c r="AM11" s="620"/>
      <c r="AN11" s="620"/>
      <c r="AO11" s="620"/>
      <c r="AP11" s="620"/>
      <c r="AQ11" s="621"/>
      <c r="AR11" s="621"/>
      <c r="AS11" s="621"/>
      <c r="AT11" s="621"/>
      <c r="AU11" s="621"/>
      <c r="AV11" s="621"/>
      <c r="AW11" s="621"/>
      <c r="AX11" s="621"/>
      <c r="AY11" s="621"/>
      <c r="AZ11" s="52"/>
      <c r="BA11" s="52"/>
      <c r="BB11" s="53"/>
      <c r="BC11" s="53"/>
    </row>
    <row r="12" spans="1:55" ht="14.1" customHeight="1">
      <c r="A12" s="1"/>
      <c r="B12" s="626"/>
      <c r="C12" s="626"/>
      <c r="D12" s="626"/>
      <c r="E12" s="626"/>
      <c r="F12" s="626"/>
      <c r="G12" s="626"/>
      <c r="H12" s="621"/>
      <c r="I12" s="621"/>
      <c r="J12" s="621"/>
      <c r="K12" s="621"/>
      <c r="L12" s="621"/>
      <c r="M12" s="621"/>
      <c r="N12" s="621"/>
      <c r="O12" s="378"/>
      <c r="P12" s="620"/>
      <c r="Q12" s="620"/>
      <c r="R12" s="620"/>
      <c r="S12" s="620"/>
      <c r="T12" s="620"/>
      <c r="U12" s="620"/>
      <c r="V12" s="620"/>
      <c r="W12" s="620"/>
      <c r="X12" s="620"/>
      <c r="Y12" s="379"/>
      <c r="Z12" s="620"/>
      <c r="AA12" s="620"/>
      <c r="AB12" s="620"/>
      <c r="AC12" s="620"/>
      <c r="AD12" s="620"/>
      <c r="AE12" s="620"/>
      <c r="AF12" s="620"/>
      <c r="AG12" s="620"/>
      <c r="AH12" s="620"/>
      <c r="AI12" s="620"/>
      <c r="AJ12" s="620"/>
      <c r="AK12" s="620"/>
      <c r="AL12" s="620"/>
      <c r="AM12" s="620"/>
      <c r="AN12" s="620"/>
      <c r="AO12" s="620"/>
      <c r="AP12" s="620"/>
      <c r="AQ12" s="621"/>
      <c r="AR12" s="621"/>
      <c r="AS12" s="621"/>
      <c r="AT12" s="621"/>
      <c r="AU12" s="621"/>
      <c r="AV12" s="621"/>
      <c r="AW12" s="621"/>
      <c r="AX12" s="621"/>
      <c r="AY12" s="621"/>
      <c r="AZ12" s="52"/>
      <c r="BA12" s="52"/>
      <c r="BB12" s="53"/>
      <c r="BC12" s="53"/>
    </row>
    <row r="13" spans="1:55" ht="14.1" customHeight="1">
      <c r="A13" s="1"/>
      <c r="B13" s="626"/>
      <c r="C13" s="626"/>
      <c r="D13" s="626"/>
      <c r="E13" s="626"/>
      <c r="F13" s="626"/>
      <c r="G13" s="626"/>
      <c r="H13" s="621"/>
      <c r="I13" s="621"/>
      <c r="J13" s="621"/>
      <c r="K13" s="621"/>
      <c r="L13" s="621"/>
      <c r="M13" s="621"/>
      <c r="N13" s="621"/>
      <c r="O13" s="378"/>
      <c r="P13" s="620"/>
      <c r="Q13" s="620"/>
      <c r="R13" s="620"/>
      <c r="S13" s="620"/>
      <c r="T13" s="620"/>
      <c r="U13" s="620"/>
      <c r="V13" s="620"/>
      <c r="W13" s="620"/>
      <c r="X13" s="620"/>
      <c r="Y13" s="379"/>
      <c r="Z13" s="620"/>
      <c r="AA13" s="620"/>
      <c r="AB13" s="620"/>
      <c r="AC13" s="620"/>
      <c r="AD13" s="620"/>
      <c r="AE13" s="620"/>
      <c r="AF13" s="620"/>
      <c r="AG13" s="620"/>
      <c r="AH13" s="620"/>
      <c r="AI13" s="620"/>
      <c r="AJ13" s="620"/>
      <c r="AK13" s="620"/>
      <c r="AL13" s="620"/>
      <c r="AM13" s="620"/>
      <c r="AN13" s="620"/>
      <c r="AO13" s="620"/>
      <c r="AP13" s="620"/>
      <c r="AQ13" s="621"/>
      <c r="AR13" s="621"/>
      <c r="AS13" s="621"/>
      <c r="AT13" s="621"/>
      <c r="AU13" s="621"/>
      <c r="AV13" s="621"/>
      <c r="AW13" s="621"/>
      <c r="AX13" s="621"/>
      <c r="AY13" s="621"/>
      <c r="AZ13" s="52"/>
      <c r="BA13" s="52"/>
      <c r="BB13" s="53"/>
      <c r="BC13" s="53"/>
    </row>
    <row r="14" spans="1:55" ht="14.1" customHeight="1">
      <c r="A14" s="1"/>
      <c r="B14" s="626"/>
      <c r="C14" s="626"/>
      <c r="D14" s="626"/>
      <c r="E14" s="626"/>
      <c r="F14" s="626"/>
      <c r="G14" s="626"/>
      <c r="H14" s="621"/>
      <c r="I14" s="621"/>
      <c r="J14" s="621"/>
      <c r="K14" s="621"/>
      <c r="L14" s="621"/>
      <c r="M14" s="621"/>
      <c r="N14" s="621"/>
      <c r="O14" s="378"/>
      <c r="P14" s="620"/>
      <c r="Q14" s="620"/>
      <c r="R14" s="620"/>
      <c r="S14" s="620"/>
      <c r="T14" s="620"/>
      <c r="U14" s="620"/>
      <c r="V14" s="620"/>
      <c r="W14" s="620"/>
      <c r="X14" s="620"/>
      <c r="Y14" s="379"/>
      <c r="Z14" s="620"/>
      <c r="AA14" s="620"/>
      <c r="AB14" s="620"/>
      <c r="AC14" s="620"/>
      <c r="AD14" s="620"/>
      <c r="AE14" s="620"/>
      <c r="AF14" s="620"/>
      <c r="AG14" s="620"/>
      <c r="AH14" s="620"/>
      <c r="AI14" s="620"/>
      <c r="AJ14" s="620"/>
      <c r="AK14" s="620"/>
      <c r="AL14" s="620"/>
      <c r="AM14" s="620"/>
      <c r="AN14" s="620"/>
      <c r="AO14" s="620"/>
      <c r="AP14" s="620"/>
      <c r="AQ14" s="621"/>
      <c r="AR14" s="621"/>
      <c r="AS14" s="621"/>
      <c r="AT14" s="621"/>
      <c r="AU14" s="621"/>
      <c r="AV14" s="621"/>
      <c r="AW14" s="621"/>
      <c r="AX14" s="621"/>
      <c r="AY14" s="621"/>
      <c r="AZ14" s="52"/>
      <c r="BA14" s="52"/>
      <c r="BB14" s="53"/>
      <c r="BC14" s="53"/>
    </row>
    <row r="15" spans="1:55" ht="14.1" customHeight="1">
      <c r="A15" s="1"/>
      <c r="B15" s="637"/>
      <c r="C15" s="637"/>
      <c r="D15" s="637"/>
      <c r="E15" s="637"/>
      <c r="F15" s="637"/>
      <c r="G15" s="637"/>
      <c r="H15" s="637"/>
      <c r="I15" s="52"/>
      <c r="J15" s="52"/>
      <c r="K15" s="52"/>
      <c r="L15" s="52"/>
      <c r="M15" s="52"/>
      <c r="N15" s="52"/>
      <c r="O15" s="52"/>
      <c r="P15" s="52"/>
      <c r="Q15" s="637"/>
      <c r="R15" s="637"/>
      <c r="S15" s="637"/>
      <c r="T15" s="52"/>
      <c r="U15" s="52"/>
      <c r="V15" s="52"/>
      <c r="W15" s="52"/>
      <c r="X15" s="52"/>
      <c r="Y15" s="52"/>
      <c r="Z15" s="52"/>
      <c r="AA15" s="52"/>
      <c r="AB15" s="52"/>
      <c r="AC15" s="52"/>
      <c r="AD15" s="52"/>
      <c r="AE15" s="52"/>
      <c r="AF15" s="52"/>
      <c r="AG15" s="52"/>
      <c r="AH15" s="52"/>
      <c r="AI15" s="52"/>
      <c r="AJ15" s="52"/>
      <c r="AK15" s="52"/>
      <c r="AL15" s="52"/>
      <c r="AM15" s="52"/>
      <c r="AN15" s="52"/>
      <c r="AO15" s="52"/>
      <c r="AP15" s="52"/>
      <c r="AQ15" s="52"/>
      <c r="AR15" s="52"/>
      <c r="AS15" s="52"/>
      <c r="AT15" s="52"/>
      <c r="AU15" s="52"/>
      <c r="AV15" s="52"/>
      <c r="AW15" s="52"/>
      <c r="AX15" s="52"/>
      <c r="AY15" s="52"/>
      <c r="AZ15" s="52"/>
      <c r="BA15" s="52"/>
      <c r="BB15" s="53"/>
      <c r="BC15" s="53"/>
    </row>
    <row r="16" spans="1:55" ht="14.1" customHeight="1">
      <c r="A16" s="1"/>
      <c r="B16" s="52"/>
      <c r="C16" s="52"/>
      <c r="D16" s="52"/>
      <c r="E16" s="52"/>
      <c r="F16" s="52"/>
      <c r="G16" s="52"/>
      <c r="H16" s="52"/>
      <c r="I16" s="52"/>
      <c r="J16" s="52"/>
      <c r="K16" s="52"/>
      <c r="L16" s="52"/>
      <c r="M16" s="52"/>
      <c r="N16" s="52"/>
      <c r="O16" s="52"/>
      <c r="P16" s="52"/>
      <c r="Q16" s="52"/>
      <c r="R16" s="52"/>
      <c r="S16" s="637"/>
      <c r="T16" s="637"/>
      <c r="U16" s="637"/>
      <c r="V16" s="637"/>
      <c r="W16" s="637"/>
      <c r="X16" s="52"/>
      <c r="Y16" s="52"/>
      <c r="Z16" s="52"/>
      <c r="AA16" s="52"/>
      <c r="AB16" s="52"/>
      <c r="AC16" s="52"/>
      <c r="AD16" s="52"/>
      <c r="AE16" s="52"/>
      <c r="AF16" s="52"/>
      <c r="AG16" s="52"/>
      <c r="AH16" s="52"/>
      <c r="AI16" s="52"/>
      <c r="AJ16" s="52"/>
      <c r="AK16" s="52"/>
      <c r="AL16" s="52"/>
      <c r="AM16" s="52"/>
      <c r="AN16" s="52"/>
      <c r="AO16" s="52"/>
      <c r="AP16" s="52"/>
      <c r="AQ16" s="52"/>
      <c r="AR16" s="52"/>
      <c r="AS16" s="52"/>
      <c r="AT16" s="52"/>
      <c r="AU16" s="52"/>
      <c r="AV16" s="52"/>
      <c r="AW16" s="52"/>
      <c r="AX16" s="52"/>
      <c r="AY16" s="52"/>
      <c r="AZ16" s="52"/>
      <c r="BA16" s="52"/>
      <c r="BB16" s="53"/>
      <c r="BC16" s="53"/>
    </row>
    <row r="17" spans="1:55" ht="0.95" customHeight="1">
      <c r="A17" s="1"/>
      <c r="B17" s="636"/>
      <c r="C17" s="636"/>
      <c r="D17" s="636"/>
      <c r="E17" s="636"/>
      <c r="F17" s="636"/>
      <c r="G17" s="636"/>
      <c r="H17" s="636"/>
      <c r="I17" s="636"/>
      <c r="J17" s="636"/>
      <c r="K17" s="636"/>
      <c r="L17" s="636"/>
      <c r="M17" s="636"/>
      <c r="N17" s="636"/>
      <c r="O17" s="636"/>
      <c r="P17" s="636"/>
      <c r="Q17" s="636"/>
      <c r="R17" s="636"/>
      <c r="S17" s="636"/>
      <c r="T17" s="636"/>
      <c r="U17" s="636"/>
      <c r="V17" s="636"/>
      <c r="W17" s="636"/>
      <c r="X17" s="636"/>
      <c r="Y17" s="636"/>
      <c r="Z17" s="636"/>
      <c r="AA17" s="636"/>
      <c r="AB17" s="636"/>
      <c r="AC17" s="636"/>
      <c r="AD17" s="636"/>
      <c r="AE17" s="636"/>
      <c r="AF17" s="636"/>
      <c r="AG17" s="636"/>
      <c r="AH17" s="636"/>
      <c r="AI17" s="636"/>
      <c r="AJ17" s="636"/>
      <c r="AK17" s="636"/>
      <c r="AL17" s="636"/>
      <c r="AM17" s="636"/>
      <c r="AN17" s="636"/>
      <c r="AO17" s="636"/>
      <c r="AP17" s="636"/>
      <c r="AQ17" s="636"/>
      <c r="AR17" s="636"/>
      <c r="AS17" s="636"/>
      <c r="AT17" s="636"/>
      <c r="AU17" s="636"/>
      <c r="AV17" s="636"/>
      <c r="AW17" s="636"/>
      <c r="AX17" s="636"/>
      <c r="AY17" s="52"/>
      <c r="AZ17" s="52"/>
      <c r="BA17" s="52"/>
      <c r="BB17" s="53"/>
      <c r="BC17" s="53"/>
    </row>
    <row r="18" spans="1:55">
      <c r="B18" s="53"/>
      <c r="C18" s="53"/>
      <c r="D18" s="53"/>
      <c r="E18" s="53"/>
      <c r="F18" s="53"/>
      <c r="G18" s="53"/>
      <c r="H18" s="53"/>
      <c r="I18" s="53"/>
      <c r="J18" s="53"/>
      <c r="K18" s="53"/>
      <c r="L18" s="53"/>
      <c r="M18" s="53"/>
      <c r="N18" s="53"/>
      <c r="O18" s="53"/>
      <c r="P18" s="53"/>
      <c r="Q18" s="53"/>
      <c r="R18" s="53"/>
      <c r="S18" s="53"/>
      <c r="T18" s="53"/>
      <c r="U18" s="53"/>
      <c r="V18" s="53"/>
      <c r="W18" s="53"/>
      <c r="X18" s="53"/>
      <c r="Y18" s="53"/>
      <c r="Z18" s="53"/>
      <c r="AA18" s="53"/>
      <c r="AB18" s="53"/>
      <c r="AC18" s="53"/>
      <c r="AD18" s="53"/>
      <c r="AE18" s="53"/>
      <c r="AF18" s="53"/>
      <c r="AG18" s="53"/>
      <c r="AH18" s="53"/>
      <c r="AI18" s="53"/>
      <c r="AJ18" s="53"/>
      <c r="AK18" s="53"/>
      <c r="AL18" s="53"/>
      <c r="AM18" s="53"/>
      <c r="AN18" s="53"/>
      <c r="AO18" s="53"/>
      <c r="AP18" s="53"/>
      <c r="AQ18" s="53"/>
      <c r="AR18" s="53"/>
      <c r="AS18" s="53"/>
      <c r="AT18" s="53"/>
      <c r="AU18" s="53"/>
      <c r="AV18" s="53"/>
      <c r="AW18" s="53"/>
      <c r="AX18" s="53"/>
      <c r="AY18" s="53"/>
      <c r="AZ18" s="53"/>
      <c r="BA18" s="53"/>
      <c r="BB18" s="53"/>
      <c r="BC18" s="53"/>
    </row>
    <row r="19" spans="1:55">
      <c r="B19" s="53"/>
      <c r="C19" s="53"/>
      <c r="D19" s="53"/>
      <c r="E19" s="53"/>
      <c r="F19" s="53"/>
      <c r="G19" s="53"/>
      <c r="H19" s="53"/>
      <c r="I19" s="53"/>
      <c r="J19" s="53"/>
      <c r="K19" s="53"/>
      <c r="L19" s="53"/>
      <c r="M19" s="53"/>
      <c r="N19" s="53"/>
      <c r="O19" s="53"/>
      <c r="P19" s="53"/>
      <c r="Q19" s="53"/>
      <c r="R19" s="53"/>
      <c r="S19" s="53"/>
      <c r="T19" s="53"/>
      <c r="U19" s="53"/>
      <c r="V19" s="53"/>
      <c r="W19" s="53"/>
      <c r="X19" s="53"/>
      <c r="Y19" s="53"/>
      <c r="Z19" s="53"/>
      <c r="AA19" s="53"/>
      <c r="AB19" s="53"/>
      <c r="AC19" s="53"/>
      <c r="AD19" s="53"/>
      <c r="AE19" s="53"/>
      <c r="AF19" s="53"/>
      <c r="AG19" s="53"/>
      <c r="AH19" s="53"/>
      <c r="AI19" s="53"/>
      <c r="AJ19" s="53"/>
      <c r="AK19" s="53"/>
      <c r="AL19" s="53"/>
      <c r="AM19" s="53"/>
      <c r="AN19" s="53"/>
      <c r="AO19" s="53"/>
      <c r="AP19" s="53"/>
      <c r="AQ19" s="53"/>
      <c r="AR19" s="53"/>
      <c r="AS19" s="53"/>
      <c r="AT19" s="53"/>
      <c r="AU19" s="53"/>
      <c r="AV19" s="53"/>
      <c r="AW19" s="53"/>
      <c r="AX19" s="53"/>
      <c r="AY19" s="53"/>
      <c r="AZ19" s="53"/>
      <c r="BA19" s="53"/>
      <c r="BB19" s="53"/>
      <c r="BC19" s="53"/>
    </row>
    <row r="20" spans="1:55">
      <c r="B20" s="53"/>
      <c r="C20" s="53"/>
      <c r="D20" s="53"/>
      <c r="E20" s="53"/>
      <c r="F20" s="53"/>
      <c r="G20" s="53"/>
      <c r="H20" s="53"/>
      <c r="I20" s="53"/>
      <c r="J20" s="53"/>
      <c r="K20" s="53"/>
      <c r="L20" s="53"/>
      <c r="M20" s="53"/>
      <c r="N20" s="53"/>
      <c r="O20" s="53"/>
      <c r="P20" s="53"/>
      <c r="Q20" s="53"/>
      <c r="R20" s="53"/>
      <c r="S20" s="53"/>
      <c r="T20" s="53"/>
      <c r="U20" s="53"/>
      <c r="V20" s="53"/>
      <c r="W20" s="53"/>
      <c r="X20" s="53"/>
      <c r="Y20" s="53"/>
      <c r="Z20" s="53"/>
      <c r="AA20" s="53"/>
      <c r="AB20" s="53"/>
      <c r="AC20" s="53"/>
      <c r="AD20" s="53"/>
      <c r="AE20" s="53"/>
      <c r="AF20" s="53"/>
      <c r="AG20" s="53"/>
      <c r="AH20" s="53"/>
      <c r="AI20" s="53"/>
      <c r="AJ20" s="53"/>
      <c r="AK20" s="53"/>
      <c r="AL20" s="53"/>
      <c r="AM20" s="53"/>
      <c r="AN20" s="53"/>
      <c r="AO20" s="53"/>
      <c r="AP20" s="53"/>
      <c r="AQ20" s="53"/>
      <c r="AR20" s="53"/>
      <c r="AS20" s="53"/>
      <c r="AT20" s="53"/>
      <c r="AU20" s="53"/>
      <c r="AV20" s="53"/>
      <c r="AW20" s="53"/>
      <c r="AX20" s="53"/>
      <c r="AY20" s="53"/>
      <c r="AZ20" s="53"/>
      <c r="BA20" s="53"/>
      <c r="BB20" s="53"/>
      <c r="BC20" s="53"/>
    </row>
    <row r="21" spans="1:55">
      <c r="B21" s="53"/>
      <c r="C21" s="53"/>
      <c r="D21" s="53"/>
      <c r="E21" s="53"/>
      <c r="F21" s="53"/>
      <c r="G21" s="53"/>
      <c r="H21" s="53"/>
      <c r="I21" s="53"/>
      <c r="J21" s="53"/>
      <c r="K21" s="53"/>
      <c r="L21" s="53"/>
      <c r="M21" s="53"/>
      <c r="N21" s="53"/>
      <c r="O21" s="53"/>
      <c r="P21" s="53"/>
      <c r="Q21" s="53"/>
      <c r="R21" s="53"/>
      <c r="S21" s="53"/>
      <c r="T21" s="53"/>
      <c r="U21" s="53"/>
      <c r="V21" s="53"/>
      <c r="W21" s="53"/>
      <c r="X21" s="53"/>
      <c r="Y21" s="53"/>
      <c r="Z21" s="53"/>
      <c r="AA21" s="53"/>
      <c r="AB21" s="53"/>
      <c r="AC21" s="53"/>
      <c r="AD21" s="53"/>
      <c r="AE21" s="53"/>
      <c r="AF21" s="53"/>
      <c r="AG21" s="53"/>
      <c r="AH21" s="53"/>
      <c r="AI21" s="53"/>
      <c r="AJ21" s="53"/>
      <c r="AK21" s="53"/>
      <c r="AL21" s="53"/>
      <c r="AM21" s="53"/>
      <c r="AN21" s="53"/>
      <c r="AO21" s="53"/>
      <c r="AP21" s="53"/>
      <c r="AQ21" s="53"/>
      <c r="AR21" s="53"/>
      <c r="AS21" s="53"/>
      <c r="AT21" s="53"/>
      <c r="AU21" s="53"/>
      <c r="AV21" s="53"/>
      <c r="AW21" s="53"/>
      <c r="AX21" s="53"/>
      <c r="AY21" s="53"/>
      <c r="AZ21" s="53"/>
      <c r="BA21" s="53"/>
      <c r="BB21" s="53"/>
      <c r="BC21" s="53"/>
    </row>
  </sheetData>
  <mergeCells count="124">
    <mergeCell ref="AV10:AY10"/>
    <mergeCell ref="AD10:AG10"/>
    <mergeCell ref="AH10:AI10"/>
    <mergeCell ref="AJ10:AK10"/>
    <mergeCell ref="AL10:AP10"/>
    <mergeCell ref="AV11:AY11"/>
    <mergeCell ref="AD11:AG11"/>
    <mergeCell ref="AH11:AI11"/>
    <mergeCell ref="AJ11:AK11"/>
    <mergeCell ref="AL11:AP11"/>
    <mergeCell ref="AQ11:AS11"/>
    <mergeCell ref="AT11:AU11"/>
    <mergeCell ref="AQ10:AU10"/>
    <mergeCell ref="AQ13:AS13"/>
    <mergeCell ref="AT13:AU13"/>
    <mergeCell ref="AV13:AY13"/>
    <mergeCell ref="AV12:AY12"/>
    <mergeCell ref="AD12:AG12"/>
    <mergeCell ref="AH12:AI12"/>
    <mergeCell ref="AJ12:AK12"/>
    <mergeCell ref="AL12:AP12"/>
    <mergeCell ref="AQ12:AS12"/>
    <mergeCell ref="AT12:AU12"/>
    <mergeCell ref="AD13:AG13"/>
    <mergeCell ref="AH13:AI13"/>
    <mergeCell ref="AJ13:AK13"/>
    <mergeCell ref="AL13:AP13"/>
    <mergeCell ref="B17:AX17"/>
    <mergeCell ref="AQ14:AS14"/>
    <mergeCell ref="AT14:AU14"/>
    <mergeCell ref="AV14:AY14"/>
    <mergeCell ref="B15:D15"/>
    <mergeCell ref="E15:H15"/>
    <mergeCell ref="Q15:S15"/>
    <mergeCell ref="W14:X14"/>
    <mergeCell ref="Z14:AC14"/>
    <mergeCell ref="AD14:AG14"/>
    <mergeCell ref="AH14:AI14"/>
    <mergeCell ref="AJ14:AK14"/>
    <mergeCell ref="AL14:AP14"/>
    <mergeCell ref="B14:C14"/>
    <mergeCell ref="D14:G14"/>
    <mergeCell ref="H14:K14"/>
    <mergeCell ref="L14:N14"/>
    <mergeCell ref="P14:Q14"/>
    <mergeCell ref="R14:V14"/>
    <mergeCell ref="S16:W16"/>
    <mergeCell ref="D10:K10"/>
    <mergeCell ref="B13:C13"/>
    <mergeCell ref="D13:G13"/>
    <mergeCell ref="H13:K13"/>
    <mergeCell ref="L13:N13"/>
    <mergeCell ref="P13:Q13"/>
    <mergeCell ref="R13:V13"/>
    <mergeCell ref="W13:X13"/>
    <mergeCell ref="Z13:AC13"/>
    <mergeCell ref="R10:V10"/>
    <mergeCell ref="B12:C12"/>
    <mergeCell ref="D12:G12"/>
    <mergeCell ref="W12:X12"/>
    <mergeCell ref="Z12:AC12"/>
    <mergeCell ref="Z11:AC11"/>
    <mergeCell ref="H12:K12"/>
    <mergeCell ref="L12:N12"/>
    <mergeCell ref="P12:Q12"/>
    <mergeCell ref="R12:V12"/>
    <mergeCell ref="B11:C11"/>
    <mergeCell ref="D11:G11"/>
    <mergeCell ref="H11:K11"/>
    <mergeCell ref="L11:N11"/>
    <mergeCell ref="P11:Q11"/>
    <mergeCell ref="R11:V11"/>
    <mergeCell ref="W11:X11"/>
    <mergeCell ref="W10:X10"/>
    <mergeCell ref="Z10:AC10"/>
    <mergeCell ref="B10:C10"/>
    <mergeCell ref="L10:O10"/>
    <mergeCell ref="P10:Q10"/>
    <mergeCell ref="AV8:AY8"/>
    <mergeCell ref="B9:C9"/>
    <mergeCell ref="D9:G9"/>
    <mergeCell ref="H9:K9"/>
    <mergeCell ref="L9:N9"/>
    <mergeCell ref="P9:Q9"/>
    <mergeCell ref="R9:V9"/>
    <mergeCell ref="W9:X9"/>
    <mergeCell ref="Z9:AC9"/>
    <mergeCell ref="AD9:AG9"/>
    <mergeCell ref="AD8:AG8"/>
    <mergeCell ref="AH8:AI8"/>
    <mergeCell ref="AJ8:AK8"/>
    <mergeCell ref="AL8:AP8"/>
    <mergeCell ref="AQ8:AS8"/>
    <mergeCell ref="AT8:AU8"/>
    <mergeCell ref="AH9:AI9"/>
    <mergeCell ref="AJ9:AK9"/>
    <mergeCell ref="AL9:AP9"/>
    <mergeCell ref="AQ9:AS9"/>
    <mergeCell ref="AT9:AU9"/>
    <mergeCell ref="AV9:AY9"/>
    <mergeCell ref="AF7:AJ7"/>
    <mergeCell ref="B8:C8"/>
    <mergeCell ref="D8:G8"/>
    <mergeCell ref="H8:K8"/>
    <mergeCell ref="L8:N8"/>
    <mergeCell ref="P8:Q8"/>
    <mergeCell ref="R8:V8"/>
    <mergeCell ref="W8:X8"/>
    <mergeCell ref="Z8:AC8"/>
    <mergeCell ref="BB4:BC4"/>
    <mergeCell ref="AW2:BC2"/>
    <mergeCell ref="N4:AC4"/>
    <mergeCell ref="AC5:AI5"/>
    <mergeCell ref="B6:M6"/>
    <mergeCell ref="N6:T6"/>
    <mergeCell ref="U6:AF6"/>
    <mergeCell ref="AK6:AR6"/>
    <mergeCell ref="B4:M4"/>
    <mergeCell ref="AS6:AZ6"/>
    <mergeCell ref="B2:M2"/>
    <mergeCell ref="C5:J5"/>
    <mergeCell ref="AQ5:AW5"/>
    <mergeCell ref="AJ4:AQ4"/>
    <mergeCell ref="U2:AQ2"/>
  </mergeCells>
  <phoneticPr fontId="1" type="noConversion"/>
  <pageMargins left="0.19685039370078741" right="0.15748031496062992" top="0.39" bottom="0.74803149606299213" header="0.31496062992125984" footer="0.31496062992125984"/>
  <pageSetup paperSize="9" scale="77" orientation="landscape"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E255"/>
  <sheetViews>
    <sheetView workbookViewId="0">
      <selection activeCell="C26" sqref="C26"/>
    </sheetView>
  </sheetViews>
  <sheetFormatPr defaultRowHeight="13.5"/>
  <cols>
    <col min="1" max="1" width="9" style="466"/>
    <col min="2" max="2" width="24.5" style="405" bestFit="1" customWidth="1"/>
    <col min="3" max="3" width="35" style="405" bestFit="1" customWidth="1"/>
    <col min="4" max="4" width="11" style="405" bestFit="1" customWidth="1"/>
    <col min="5" max="5" width="11" style="405" customWidth="1"/>
    <col min="6" max="16384" width="9" style="405"/>
  </cols>
  <sheetData>
    <row r="1" spans="1:5">
      <c r="A1" s="466" t="s">
        <v>1192</v>
      </c>
      <c r="B1" s="405" t="s">
        <v>677</v>
      </c>
      <c r="C1" s="405" t="s">
        <v>678</v>
      </c>
      <c r="D1" s="405" t="s">
        <v>679</v>
      </c>
      <c r="E1" s="405" t="s">
        <v>1193</v>
      </c>
    </row>
    <row r="2" spans="1:5">
      <c r="A2" s="466">
        <v>101</v>
      </c>
      <c r="B2" s="405" t="s">
        <v>680</v>
      </c>
      <c r="C2" s="405" t="s">
        <v>681</v>
      </c>
      <c r="D2" s="405" t="s">
        <v>682</v>
      </c>
      <c r="E2" s="405" t="s">
        <v>683</v>
      </c>
    </row>
    <row r="3" spans="1:5">
      <c r="A3" s="466">
        <v>102</v>
      </c>
      <c r="B3" s="405" t="s">
        <v>674</v>
      </c>
      <c r="C3" s="405" t="s">
        <v>1202</v>
      </c>
      <c r="D3" s="405" t="s">
        <v>682</v>
      </c>
      <c r="E3" s="405" t="s">
        <v>673</v>
      </c>
    </row>
    <row r="4" spans="1:5">
      <c r="A4" s="466">
        <v>103</v>
      </c>
      <c r="B4" s="405" t="s">
        <v>642</v>
      </c>
      <c r="C4" s="405" t="s">
        <v>685</v>
      </c>
      <c r="D4" s="405" t="s">
        <v>682</v>
      </c>
      <c r="E4" s="405" t="s">
        <v>641</v>
      </c>
    </row>
    <row r="5" spans="1:5">
      <c r="A5" s="466">
        <v>104</v>
      </c>
      <c r="B5" s="405" t="s">
        <v>686</v>
      </c>
      <c r="C5" s="405" t="s">
        <v>687</v>
      </c>
      <c r="D5" s="405" t="s">
        <v>688</v>
      </c>
      <c r="E5" s="405" t="s">
        <v>689</v>
      </c>
    </row>
    <row r="6" spans="1:5">
      <c r="A6" s="466">
        <v>105</v>
      </c>
      <c r="B6" s="405" t="s">
        <v>690</v>
      </c>
      <c r="C6" s="405" t="s">
        <v>691</v>
      </c>
      <c r="D6" s="405" t="s">
        <v>682</v>
      </c>
      <c r="E6" s="405" t="s">
        <v>692</v>
      </c>
    </row>
    <row r="7" spans="1:5">
      <c r="A7" s="466">
        <v>106</v>
      </c>
      <c r="B7" s="405" t="s">
        <v>659</v>
      </c>
      <c r="C7" s="405" t="s">
        <v>693</v>
      </c>
      <c r="D7" s="405" t="s">
        <v>682</v>
      </c>
      <c r="E7" s="405" t="s">
        <v>694</v>
      </c>
    </row>
    <row r="8" spans="1:5">
      <c r="A8" s="466">
        <v>107</v>
      </c>
      <c r="B8" s="405" t="s">
        <v>695</v>
      </c>
      <c r="C8" s="405" t="s">
        <v>696</v>
      </c>
      <c r="D8" s="405" t="s">
        <v>682</v>
      </c>
      <c r="E8" s="405" t="s">
        <v>697</v>
      </c>
    </row>
    <row r="9" spans="1:5">
      <c r="A9" s="466">
        <v>108</v>
      </c>
      <c r="B9" s="405" t="s">
        <v>698</v>
      </c>
      <c r="C9" s="405" t="s">
        <v>699</v>
      </c>
      <c r="D9" s="405" t="s">
        <v>682</v>
      </c>
      <c r="E9" s="405" t="s">
        <v>700</v>
      </c>
    </row>
    <row r="10" spans="1:5">
      <c r="A10" s="466">
        <v>109</v>
      </c>
      <c r="B10" s="405" t="s">
        <v>701</v>
      </c>
      <c r="C10" s="405" t="s">
        <v>702</v>
      </c>
      <c r="D10" s="405" t="s">
        <v>682</v>
      </c>
      <c r="E10" s="405" t="s">
        <v>703</v>
      </c>
    </row>
    <row r="11" spans="1:5">
      <c r="A11" s="466">
        <v>110</v>
      </c>
      <c r="B11" s="405" t="s">
        <v>91</v>
      </c>
      <c r="C11" s="405" t="s">
        <v>704</v>
      </c>
      <c r="D11" s="405" t="s">
        <v>682</v>
      </c>
      <c r="E11" s="405" t="s">
        <v>672</v>
      </c>
    </row>
    <row r="12" spans="1:5">
      <c r="A12" s="466">
        <v>111</v>
      </c>
      <c r="B12" s="405" t="s">
        <v>552</v>
      </c>
      <c r="C12" s="405" t="s">
        <v>705</v>
      </c>
      <c r="D12" s="405" t="s">
        <v>682</v>
      </c>
      <c r="E12" s="405" t="s">
        <v>551</v>
      </c>
    </row>
    <row r="13" spans="1:5">
      <c r="A13" s="466">
        <v>112</v>
      </c>
      <c r="B13" s="405" t="s">
        <v>579</v>
      </c>
      <c r="C13" s="405" t="s">
        <v>706</v>
      </c>
      <c r="D13" s="405" t="s">
        <v>682</v>
      </c>
      <c r="E13" s="405" t="s">
        <v>578</v>
      </c>
    </row>
    <row r="14" spans="1:5">
      <c r="A14" s="466">
        <v>113</v>
      </c>
      <c r="B14" s="405" t="s">
        <v>707</v>
      </c>
      <c r="C14" s="405" t="s">
        <v>708</v>
      </c>
      <c r="D14" s="405" t="s">
        <v>682</v>
      </c>
      <c r="E14" s="405" t="s">
        <v>709</v>
      </c>
    </row>
    <row r="15" spans="1:5">
      <c r="A15" s="466">
        <v>114</v>
      </c>
      <c r="B15" s="405" t="s">
        <v>649</v>
      </c>
      <c r="C15" s="405" t="s">
        <v>710</v>
      </c>
      <c r="D15" s="405" t="s">
        <v>682</v>
      </c>
      <c r="E15" s="405" t="s">
        <v>648</v>
      </c>
    </row>
    <row r="16" spans="1:5">
      <c r="A16" s="466">
        <v>115</v>
      </c>
      <c r="B16" s="405" t="s">
        <v>711</v>
      </c>
      <c r="C16" s="405" t="s">
        <v>712</v>
      </c>
      <c r="D16" s="405" t="s">
        <v>682</v>
      </c>
      <c r="E16" s="405" t="s">
        <v>713</v>
      </c>
    </row>
    <row r="17" spans="1:5">
      <c r="A17" s="466">
        <v>116</v>
      </c>
      <c r="B17" s="405" t="s">
        <v>562</v>
      </c>
      <c r="C17" s="405" t="s">
        <v>714</v>
      </c>
      <c r="D17" s="405" t="s">
        <v>682</v>
      </c>
      <c r="E17" s="405" t="s">
        <v>561</v>
      </c>
    </row>
    <row r="18" spans="1:5">
      <c r="A18" s="466">
        <v>117</v>
      </c>
      <c r="B18" s="405" t="s">
        <v>715</v>
      </c>
      <c r="C18" s="405" t="s">
        <v>716</v>
      </c>
      <c r="D18" s="405" t="s">
        <v>682</v>
      </c>
      <c r="E18" s="405" t="s">
        <v>717</v>
      </c>
    </row>
    <row r="19" spans="1:5">
      <c r="A19" s="466">
        <v>118</v>
      </c>
      <c r="B19" s="405" t="s">
        <v>718</v>
      </c>
      <c r="C19" s="405" t="s">
        <v>719</v>
      </c>
      <c r="D19" s="405" t="s">
        <v>682</v>
      </c>
      <c r="E19" s="405" t="s">
        <v>720</v>
      </c>
    </row>
    <row r="20" spans="1:5">
      <c r="A20" s="466">
        <v>119</v>
      </c>
      <c r="B20" s="405" t="s">
        <v>721</v>
      </c>
      <c r="C20" s="405" t="s">
        <v>1203</v>
      </c>
      <c r="D20" s="405" t="s">
        <v>682</v>
      </c>
      <c r="E20" s="405" t="s">
        <v>722</v>
      </c>
    </row>
    <row r="21" spans="1:5">
      <c r="A21" s="466">
        <v>120</v>
      </c>
      <c r="B21" s="405" t="s">
        <v>723</v>
      </c>
      <c r="C21" s="405" t="s">
        <v>724</v>
      </c>
      <c r="D21" s="405" t="s">
        <v>682</v>
      </c>
      <c r="E21" s="405" t="s">
        <v>725</v>
      </c>
    </row>
    <row r="22" spans="1:5">
      <c r="A22" s="466">
        <v>121</v>
      </c>
      <c r="B22" s="405" t="s">
        <v>726</v>
      </c>
      <c r="C22" s="405" t="s">
        <v>727</v>
      </c>
      <c r="D22" s="405" t="s">
        <v>682</v>
      </c>
      <c r="E22" s="405" t="s">
        <v>631</v>
      </c>
    </row>
    <row r="23" spans="1:5">
      <c r="A23" s="466">
        <v>122</v>
      </c>
      <c r="B23" s="405" t="s">
        <v>560</v>
      </c>
      <c r="C23" s="405" t="s">
        <v>728</v>
      </c>
      <c r="D23" s="405" t="s">
        <v>682</v>
      </c>
      <c r="E23" s="405" t="s">
        <v>559</v>
      </c>
    </row>
    <row r="24" spans="1:5">
      <c r="A24" s="466">
        <v>123</v>
      </c>
      <c r="B24" s="405" t="s">
        <v>729</v>
      </c>
      <c r="C24" s="405" t="s">
        <v>730</v>
      </c>
      <c r="D24" s="405" t="s">
        <v>682</v>
      </c>
      <c r="E24" s="405" t="s">
        <v>731</v>
      </c>
    </row>
    <row r="25" spans="1:5">
      <c r="A25" s="466">
        <v>124</v>
      </c>
      <c r="B25" s="405" t="s">
        <v>732</v>
      </c>
      <c r="C25" s="405" t="s">
        <v>733</v>
      </c>
      <c r="D25" s="405" t="s">
        <v>682</v>
      </c>
      <c r="E25" s="405" t="s">
        <v>665</v>
      </c>
    </row>
    <row r="26" spans="1:5">
      <c r="A26" s="466">
        <v>125</v>
      </c>
      <c r="B26" s="405" t="s">
        <v>1204</v>
      </c>
      <c r="C26" s="405" t="s">
        <v>1205</v>
      </c>
      <c r="D26" s="405" t="s">
        <v>682</v>
      </c>
      <c r="E26" s="405" t="s">
        <v>735</v>
      </c>
    </row>
    <row r="27" spans="1:5">
      <c r="A27" s="466">
        <v>126</v>
      </c>
      <c r="B27" s="405" t="s">
        <v>736</v>
      </c>
      <c r="C27" s="405" t="s">
        <v>737</v>
      </c>
      <c r="D27" s="405" t="s">
        <v>682</v>
      </c>
      <c r="E27" s="405" t="s">
        <v>738</v>
      </c>
    </row>
    <row r="28" spans="1:5">
      <c r="A28" s="466">
        <v>127</v>
      </c>
      <c r="B28" s="405" t="s">
        <v>739</v>
      </c>
      <c r="C28" s="405" t="s">
        <v>740</v>
      </c>
      <c r="D28" s="405" t="s">
        <v>682</v>
      </c>
      <c r="E28" s="405" t="s">
        <v>741</v>
      </c>
    </row>
    <row r="29" spans="1:5">
      <c r="A29" s="466">
        <v>128</v>
      </c>
      <c r="B29" s="405" t="s">
        <v>742</v>
      </c>
      <c r="C29" s="405" t="s">
        <v>743</v>
      </c>
      <c r="D29" s="405" t="s">
        <v>688</v>
      </c>
      <c r="E29" s="405" t="s">
        <v>744</v>
      </c>
    </row>
    <row r="30" spans="1:5">
      <c r="A30" s="466">
        <v>129</v>
      </c>
      <c r="B30" s="405" t="s">
        <v>581</v>
      </c>
      <c r="C30" s="405" t="s">
        <v>745</v>
      </c>
      <c r="D30" s="405" t="s">
        <v>682</v>
      </c>
      <c r="E30" s="405" t="s">
        <v>580</v>
      </c>
    </row>
    <row r="31" spans="1:5">
      <c r="A31" s="466">
        <v>130</v>
      </c>
      <c r="B31" s="405" t="s">
        <v>746</v>
      </c>
      <c r="C31" s="405" t="s">
        <v>747</v>
      </c>
      <c r="D31" s="405" t="s">
        <v>682</v>
      </c>
      <c r="E31" s="405" t="s">
        <v>748</v>
      </c>
    </row>
    <row r="32" spans="1:5">
      <c r="A32" s="466">
        <v>131</v>
      </c>
      <c r="B32" s="405" t="s">
        <v>647</v>
      </c>
      <c r="C32" s="405" t="s">
        <v>749</v>
      </c>
      <c r="D32" s="405" t="s">
        <v>682</v>
      </c>
      <c r="E32" s="405" t="s">
        <v>646</v>
      </c>
    </row>
    <row r="33" spans="1:5">
      <c r="A33" s="466">
        <v>132</v>
      </c>
      <c r="B33" s="405" t="s">
        <v>585</v>
      </c>
      <c r="C33" s="405" t="s">
        <v>750</v>
      </c>
      <c r="D33" s="405" t="s">
        <v>682</v>
      </c>
      <c r="E33" s="405" t="s">
        <v>1586</v>
      </c>
    </row>
    <row r="34" spans="1:5">
      <c r="A34" s="466">
        <v>133</v>
      </c>
      <c r="B34" s="405" t="s">
        <v>595</v>
      </c>
      <c r="C34" s="405" t="s">
        <v>1206</v>
      </c>
      <c r="D34" s="405" t="s">
        <v>682</v>
      </c>
      <c r="E34" s="405" t="s">
        <v>594</v>
      </c>
    </row>
    <row r="35" spans="1:5">
      <c r="A35" s="466">
        <v>134</v>
      </c>
      <c r="B35" s="405" t="s">
        <v>640</v>
      </c>
      <c r="C35" s="405" t="s">
        <v>751</v>
      </c>
      <c r="D35" s="405" t="s">
        <v>682</v>
      </c>
      <c r="E35" s="405" t="s">
        <v>639</v>
      </c>
    </row>
    <row r="36" spans="1:5">
      <c r="A36" s="466">
        <v>135</v>
      </c>
      <c r="B36" s="405" t="s">
        <v>752</v>
      </c>
      <c r="C36" s="405" t="s">
        <v>1207</v>
      </c>
      <c r="D36" s="405" t="s">
        <v>682</v>
      </c>
      <c r="E36" s="405" t="s">
        <v>753</v>
      </c>
    </row>
    <row r="37" spans="1:5">
      <c r="A37" s="466">
        <v>136</v>
      </c>
      <c r="B37" s="405" t="s">
        <v>754</v>
      </c>
      <c r="C37" s="405" t="s">
        <v>755</v>
      </c>
      <c r="D37" s="405" t="s">
        <v>682</v>
      </c>
      <c r="E37" s="405" t="s">
        <v>756</v>
      </c>
    </row>
    <row r="38" spans="1:5">
      <c r="A38" s="466">
        <v>137</v>
      </c>
      <c r="B38" s="405" t="s">
        <v>591</v>
      </c>
      <c r="C38" s="405" t="s">
        <v>757</v>
      </c>
      <c r="D38" s="405" t="s">
        <v>682</v>
      </c>
      <c r="E38" s="405" t="s">
        <v>590</v>
      </c>
    </row>
    <row r="39" spans="1:5">
      <c r="A39" s="466">
        <v>138</v>
      </c>
      <c r="B39" s="405" t="s">
        <v>758</v>
      </c>
      <c r="C39" s="405" t="s">
        <v>759</v>
      </c>
      <c r="D39" s="405" t="s">
        <v>682</v>
      </c>
      <c r="E39" s="405" t="s">
        <v>675</v>
      </c>
    </row>
    <row r="40" spans="1:5">
      <c r="A40" s="466">
        <v>139</v>
      </c>
      <c r="B40" s="405" t="s">
        <v>1208</v>
      </c>
      <c r="C40" s="405" t="s">
        <v>1209</v>
      </c>
      <c r="D40" s="405" t="s">
        <v>682</v>
      </c>
      <c r="E40" s="405" t="s">
        <v>761</v>
      </c>
    </row>
    <row r="41" spans="1:5">
      <c r="A41" s="466">
        <v>141</v>
      </c>
      <c r="B41" s="405" t="s">
        <v>762</v>
      </c>
      <c r="C41" s="405" t="s">
        <v>1210</v>
      </c>
      <c r="D41" s="405" t="s">
        <v>682</v>
      </c>
      <c r="E41" s="405" t="s">
        <v>763</v>
      </c>
    </row>
    <row r="42" spans="1:5">
      <c r="A42" s="466">
        <v>142</v>
      </c>
      <c r="B42" s="405" t="s">
        <v>764</v>
      </c>
      <c r="C42" s="405" t="s">
        <v>765</v>
      </c>
      <c r="D42" s="405" t="s">
        <v>682</v>
      </c>
      <c r="E42" s="405" t="s">
        <v>548</v>
      </c>
    </row>
    <row r="43" spans="1:5">
      <c r="A43" s="466">
        <v>143</v>
      </c>
      <c r="B43" s="405" t="s">
        <v>766</v>
      </c>
      <c r="C43" s="405" t="s">
        <v>1211</v>
      </c>
      <c r="D43" s="405" t="s">
        <v>682</v>
      </c>
      <c r="E43" s="405" t="s">
        <v>1194</v>
      </c>
    </row>
    <row r="44" spans="1:5">
      <c r="A44" s="466">
        <v>144</v>
      </c>
      <c r="B44" s="405" t="s">
        <v>767</v>
      </c>
      <c r="C44" s="405" t="s">
        <v>1212</v>
      </c>
      <c r="D44" s="405" t="s">
        <v>682</v>
      </c>
      <c r="E44" s="405" t="s">
        <v>1528</v>
      </c>
    </row>
    <row r="45" spans="1:5">
      <c r="A45" s="466">
        <v>145</v>
      </c>
      <c r="B45" s="405" t="s">
        <v>768</v>
      </c>
      <c r="C45" s="405" t="s">
        <v>769</v>
      </c>
      <c r="D45" s="405" t="s">
        <v>682</v>
      </c>
      <c r="E45" s="405" t="s">
        <v>770</v>
      </c>
    </row>
    <row r="46" spans="1:5">
      <c r="A46" s="466">
        <v>146</v>
      </c>
      <c r="B46" s="405" t="s">
        <v>771</v>
      </c>
      <c r="C46" s="405" t="s">
        <v>1213</v>
      </c>
      <c r="D46" s="405" t="s">
        <v>682</v>
      </c>
      <c r="E46" s="405" t="s">
        <v>372</v>
      </c>
    </row>
    <row r="47" spans="1:5">
      <c r="A47" s="466">
        <v>147</v>
      </c>
      <c r="B47" s="405" t="s">
        <v>773</v>
      </c>
      <c r="C47" s="405" t="s">
        <v>1214</v>
      </c>
      <c r="D47" s="405" t="s">
        <v>682</v>
      </c>
      <c r="E47" s="405" t="s">
        <v>774</v>
      </c>
    </row>
    <row r="48" spans="1:5">
      <c r="A48" s="466">
        <v>148</v>
      </c>
      <c r="B48" s="405" t="s">
        <v>775</v>
      </c>
      <c r="C48" s="405" t="s">
        <v>776</v>
      </c>
      <c r="D48" s="405" t="s">
        <v>682</v>
      </c>
      <c r="E48" s="405" t="s">
        <v>777</v>
      </c>
    </row>
    <row r="49" spans="1:5">
      <c r="A49" s="466">
        <v>149</v>
      </c>
      <c r="B49" s="405" t="s">
        <v>778</v>
      </c>
      <c r="C49" s="405" t="s">
        <v>1215</v>
      </c>
      <c r="D49" s="405" t="s">
        <v>682</v>
      </c>
      <c r="E49" s="405" t="s">
        <v>779</v>
      </c>
    </row>
    <row r="50" spans="1:5">
      <c r="A50" s="466">
        <v>199</v>
      </c>
      <c r="B50" s="405" t="s">
        <v>780</v>
      </c>
      <c r="C50" s="405" t="s">
        <v>781</v>
      </c>
    </row>
    <row r="51" spans="1:5">
      <c r="A51" s="466">
        <v>201</v>
      </c>
      <c r="B51" s="405" t="s">
        <v>782</v>
      </c>
      <c r="C51" s="405" t="s">
        <v>783</v>
      </c>
      <c r="D51" s="405" t="s">
        <v>682</v>
      </c>
      <c r="E51" s="405" t="s">
        <v>784</v>
      </c>
    </row>
    <row r="52" spans="1:5">
      <c r="A52" s="466">
        <v>202</v>
      </c>
      <c r="B52" s="405" t="s">
        <v>785</v>
      </c>
      <c r="C52" s="405" t="s">
        <v>1216</v>
      </c>
      <c r="D52" s="405" t="s">
        <v>682</v>
      </c>
      <c r="E52" s="405" t="s">
        <v>786</v>
      </c>
    </row>
    <row r="53" spans="1:5">
      <c r="A53" s="466">
        <v>203</v>
      </c>
      <c r="B53" s="405" t="s">
        <v>787</v>
      </c>
      <c r="C53" s="405" t="s">
        <v>788</v>
      </c>
      <c r="D53" s="405" t="s">
        <v>682</v>
      </c>
      <c r="E53" s="405" t="s">
        <v>789</v>
      </c>
    </row>
    <row r="54" spans="1:5">
      <c r="A54" s="466">
        <v>204</v>
      </c>
      <c r="B54" s="405" t="s">
        <v>1217</v>
      </c>
      <c r="C54" s="405" t="s">
        <v>791</v>
      </c>
      <c r="D54" s="405" t="s">
        <v>682</v>
      </c>
      <c r="E54" s="405" t="s">
        <v>792</v>
      </c>
    </row>
    <row r="55" spans="1:5">
      <c r="A55" s="466">
        <v>205</v>
      </c>
      <c r="B55" s="405" t="s">
        <v>793</v>
      </c>
      <c r="C55" s="405" t="s">
        <v>794</v>
      </c>
      <c r="D55" s="405" t="s">
        <v>682</v>
      </c>
      <c r="E55" s="405" t="s">
        <v>795</v>
      </c>
    </row>
    <row r="56" spans="1:5">
      <c r="A56" s="466">
        <v>206</v>
      </c>
      <c r="B56" s="405" t="s">
        <v>796</v>
      </c>
      <c r="C56" s="405" t="s">
        <v>797</v>
      </c>
      <c r="D56" s="405" t="s">
        <v>682</v>
      </c>
      <c r="E56" s="405" t="s">
        <v>798</v>
      </c>
    </row>
    <row r="57" spans="1:5">
      <c r="A57" s="466">
        <v>207</v>
      </c>
      <c r="B57" s="405" t="s">
        <v>1571</v>
      </c>
      <c r="C57" s="405" t="s">
        <v>1572</v>
      </c>
      <c r="D57" s="405" t="s">
        <v>688</v>
      </c>
    </row>
    <row r="58" spans="1:5">
      <c r="A58" s="466">
        <v>208</v>
      </c>
      <c r="B58" s="405" t="s">
        <v>799</v>
      </c>
      <c r="C58" s="405" t="s">
        <v>1218</v>
      </c>
      <c r="D58" s="405" t="s">
        <v>682</v>
      </c>
      <c r="E58" s="405" t="s">
        <v>800</v>
      </c>
    </row>
    <row r="59" spans="1:5">
      <c r="A59" s="466">
        <v>209</v>
      </c>
      <c r="B59" s="405" t="s">
        <v>1219</v>
      </c>
      <c r="C59" s="405" t="s">
        <v>1220</v>
      </c>
      <c r="D59" s="405" t="s">
        <v>682</v>
      </c>
      <c r="E59" s="405" t="s">
        <v>802</v>
      </c>
    </row>
    <row r="60" spans="1:5">
      <c r="A60" s="466">
        <v>210</v>
      </c>
      <c r="B60" s="405" t="s">
        <v>1573</v>
      </c>
      <c r="C60" s="405" t="s">
        <v>803</v>
      </c>
      <c r="D60" s="405" t="s">
        <v>688</v>
      </c>
    </row>
    <row r="61" spans="1:5">
      <c r="A61" s="466">
        <v>211</v>
      </c>
      <c r="B61" s="405" t="s">
        <v>804</v>
      </c>
      <c r="C61" s="405" t="s">
        <v>805</v>
      </c>
      <c r="D61" s="405" t="s">
        <v>682</v>
      </c>
      <c r="E61" s="405" t="s">
        <v>806</v>
      </c>
    </row>
    <row r="62" spans="1:5">
      <c r="A62" s="466">
        <v>212</v>
      </c>
      <c r="B62" s="405" t="s">
        <v>807</v>
      </c>
      <c r="C62" s="405" t="s">
        <v>808</v>
      </c>
      <c r="D62" s="405" t="s">
        <v>688</v>
      </c>
      <c r="E62" s="405" t="s">
        <v>1422</v>
      </c>
    </row>
    <row r="63" spans="1:5">
      <c r="A63" s="466">
        <v>213</v>
      </c>
      <c r="B63" s="405" t="s">
        <v>1221</v>
      </c>
      <c r="C63" s="405" t="s">
        <v>810</v>
      </c>
      <c r="D63" s="405" t="s">
        <v>682</v>
      </c>
      <c r="E63" s="405" t="s">
        <v>1336</v>
      </c>
    </row>
    <row r="64" spans="1:5">
      <c r="A64" s="466">
        <v>214</v>
      </c>
      <c r="B64" s="405" t="s">
        <v>812</v>
      </c>
      <c r="C64" s="405" t="s">
        <v>813</v>
      </c>
      <c r="D64" s="405" t="s">
        <v>682</v>
      </c>
      <c r="E64" s="405" t="s">
        <v>814</v>
      </c>
    </row>
    <row r="65" spans="1:5">
      <c r="A65" s="466">
        <v>215</v>
      </c>
      <c r="B65" s="405" t="s">
        <v>638</v>
      </c>
      <c r="C65" s="405" t="s">
        <v>815</v>
      </c>
      <c r="D65" s="405" t="s">
        <v>682</v>
      </c>
      <c r="E65" s="405" t="s">
        <v>637</v>
      </c>
    </row>
    <row r="66" spans="1:5">
      <c r="A66" s="466">
        <v>216</v>
      </c>
      <c r="B66" s="405" t="s">
        <v>816</v>
      </c>
      <c r="C66" s="405" t="s">
        <v>1222</v>
      </c>
      <c r="D66" s="405" t="s">
        <v>682</v>
      </c>
      <c r="E66" s="405" t="s">
        <v>817</v>
      </c>
    </row>
    <row r="67" spans="1:5">
      <c r="A67" s="466">
        <v>217</v>
      </c>
      <c r="B67" s="405" t="s">
        <v>818</v>
      </c>
      <c r="C67" s="405" t="s">
        <v>819</v>
      </c>
      <c r="D67" s="405" t="s">
        <v>682</v>
      </c>
      <c r="E67" s="405" t="s">
        <v>820</v>
      </c>
    </row>
    <row r="68" spans="1:5">
      <c r="A68" s="466">
        <v>218</v>
      </c>
      <c r="B68" s="405" t="s">
        <v>821</v>
      </c>
      <c r="C68" s="405" t="s">
        <v>822</v>
      </c>
      <c r="D68" s="405" t="s">
        <v>682</v>
      </c>
      <c r="E68" s="405" t="s">
        <v>823</v>
      </c>
    </row>
    <row r="69" spans="1:5">
      <c r="A69" s="466">
        <v>219</v>
      </c>
      <c r="B69" s="405" t="s">
        <v>824</v>
      </c>
      <c r="C69" s="405" t="s">
        <v>825</v>
      </c>
      <c r="D69" s="405" t="s">
        <v>682</v>
      </c>
      <c r="E69" s="405" t="s">
        <v>826</v>
      </c>
    </row>
    <row r="70" spans="1:5">
      <c r="A70" s="466">
        <v>220</v>
      </c>
      <c r="B70" s="405" t="s">
        <v>827</v>
      </c>
      <c r="C70" s="405" t="s">
        <v>828</v>
      </c>
      <c r="D70" s="405" t="s">
        <v>682</v>
      </c>
      <c r="E70" s="405" t="s">
        <v>829</v>
      </c>
    </row>
    <row r="71" spans="1:5">
      <c r="A71" s="466">
        <v>221</v>
      </c>
      <c r="B71" s="405" t="s">
        <v>830</v>
      </c>
      <c r="C71" s="405" t="s">
        <v>831</v>
      </c>
      <c r="D71" s="405" t="s">
        <v>682</v>
      </c>
      <c r="E71" s="405" t="s">
        <v>832</v>
      </c>
    </row>
    <row r="72" spans="1:5">
      <c r="A72" s="466">
        <v>222</v>
      </c>
      <c r="B72" s="405" t="s">
        <v>1223</v>
      </c>
      <c r="C72" s="405" t="s">
        <v>1224</v>
      </c>
      <c r="D72" s="405" t="s">
        <v>682</v>
      </c>
      <c r="E72" s="405" t="s">
        <v>834</v>
      </c>
    </row>
    <row r="73" spans="1:5">
      <c r="A73" s="466">
        <v>223</v>
      </c>
      <c r="B73" s="405" t="s">
        <v>835</v>
      </c>
      <c r="C73" s="405" t="s">
        <v>1225</v>
      </c>
      <c r="D73" s="405" t="s">
        <v>682</v>
      </c>
      <c r="E73" s="405" t="s">
        <v>1341</v>
      </c>
    </row>
    <row r="74" spans="1:5">
      <c r="A74" s="466">
        <v>224</v>
      </c>
      <c r="B74" s="405" t="s">
        <v>651</v>
      </c>
      <c r="C74" s="405" t="s">
        <v>836</v>
      </c>
      <c r="D74" s="405" t="s">
        <v>682</v>
      </c>
      <c r="E74" s="405" t="s">
        <v>650</v>
      </c>
    </row>
    <row r="75" spans="1:5">
      <c r="A75" s="466">
        <v>225</v>
      </c>
      <c r="B75" s="405" t="s">
        <v>837</v>
      </c>
      <c r="C75" s="405" t="s">
        <v>838</v>
      </c>
      <c r="D75" s="405" t="s">
        <v>682</v>
      </c>
      <c r="E75" s="405" t="s">
        <v>839</v>
      </c>
    </row>
    <row r="76" spans="1:5">
      <c r="A76" s="466">
        <v>226</v>
      </c>
      <c r="B76" s="405" t="s">
        <v>840</v>
      </c>
      <c r="C76" s="405" t="s">
        <v>1226</v>
      </c>
      <c r="D76" s="405" t="s">
        <v>682</v>
      </c>
      <c r="E76" s="405" t="s">
        <v>841</v>
      </c>
    </row>
    <row r="77" spans="1:5">
      <c r="A77" s="466">
        <v>227</v>
      </c>
      <c r="B77" s="405" t="s">
        <v>842</v>
      </c>
      <c r="C77" s="405" t="s">
        <v>843</v>
      </c>
      <c r="D77" s="405" t="s">
        <v>682</v>
      </c>
      <c r="E77" s="405" t="s">
        <v>844</v>
      </c>
    </row>
    <row r="78" spans="1:5">
      <c r="A78" s="466">
        <v>228</v>
      </c>
      <c r="B78" s="405" t="s">
        <v>845</v>
      </c>
      <c r="C78" s="405" t="s">
        <v>846</v>
      </c>
      <c r="D78" s="405" t="s">
        <v>682</v>
      </c>
      <c r="E78" s="405" t="s">
        <v>847</v>
      </c>
    </row>
    <row r="79" spans="1:5">
      <c r="A79" s="466">
        <v>229</v>
      </c>
      <c r="B79" s="405" t="s">
        <v>848</v>
      </c>
      <c r="C79" s="405" t="s">
        <v>849</v>
      </c>
      <c r="D79" s="405" t="s">
        <v>682</v>
      </c>
      <c r="E79" s="405" t="s">
        <v>850</v>
      </c>
    </row>
    <row r="80" spans="1:5">
      <c r="A80" s="466">
        <v>230</v>
      </c>
      <c r="B80" s="405" t="s">
        <v>851</v>
      </c>
      <c r="C80" s="405" t="s">
        <v>852</v>
      </c>
      <c r="D80" s="405" t="s">
        <v>682</v>
      </c>
      <c r="E80" s="405" t="s">
        <v>853</v>
      </c>
    </row>
    <row r="81" spans="1:5">
      <c r="A81" s="466">
        <v>231</v>
      </c>
      <c r="B81" s="405" t="s">
        <v>854</v>
      </c>
      <c r="C81" s="405" t="s">
        <v>855</v>
      </c>
      <c r="D81" s="405" t="s">
        <v>682</v>
      </c>
      <c r="E81" s="405" t="s">
        <v>856</v>
      </c>
    </row>
    <row r="82" spans="1:5">
      <c r="A82" s="466">
        <v>232</v>
      </c>
      <c r="B82" s="405" t="s">
        <v>857</v>
      </c>
      <c r="C82" s="405" t="s">
        <v>858</v>
      </c>
      <c r="D82" s="405" t="s">
        <v>682</v>
      </c>
      <c r="E82" s="405" t="s">
        <v>859</v>
      </c>
    </row>
    <row r="83" spans="1:5">
      <c r="A83" s="466">
        <v>233</v>
      </c>
      <c r="B83" s="405" t="s">
        <v>860</v>
      </c>
      <c r="C83" s="405" t="s">
        <v>861</v>
      </c>
      <c r="D83" s="405" t="s">
        <v>682</v>
      </c>
      <c r="E83" s="405" t="s">
        <v>862</v>
      </c>
    </row>
    <row r="84" spans="1:5">
      <c r="A84" s="466">
        <v>234</v>
      </c>
      <c r="B84" s="405" t="s">
        <v>863</v>
      </c>
      <c r="C84" s="405" t="s">
        <v>864</v>
      </c>
      <c r="D84" s="405" t="s">
        <v>682</v>
      </c>
      <c r="E84" s="405" t="s">
        <v>664</v>
      </c>
    </row>
    <row r="85" spans="1:5">
      <c r="A85" s="466">
        <v>235</v>
      </c>
      <c r="B85" s="405" t="s">
        <v>865</v>
      </c>
      <c r="C85" s="405" t="s">
        <v>866</v>
      </c>
      <c r="D85" s="405" t="s">
        <v>682</v>
      </c>
      <c r="E85" s="405" t="s">
        <v>867</v>
      </c>
    </row>
    <row r="86" spans="1:5">
      <c r="A86" s="466">
        <v>236</v>
      </c>
      <c r="B86" s="405" t="s">
        <v>868</v>
      </c>
      <c r="C86" s="405" t="s">
        <v>869</v>
      </c>
      <c r="D86" s="405" t="s">
        <v>682</v>
      </c>
      <c r="E86" s="405" t="s">
        <v>870</v>
      </c>
    </row>
    <row r="87" spans="1:5">
      <c r="A87" s="466">
        <v>237</v>
      </c>
      <c r="B87" s="405" t="s">
        <v>871</v>
      </c>
      <c r="C87" s="405" t="s">
        <v>872</v>
      </c>
      <c r="D87" s="405" t="s">
        <v>688</v>
      </c>
      <c r="E87" s="405" t="s">
        <v>873</v>
      </c>
    </row>
    <row r="88" spans="1:5">
      <c r="A88" s="466">
        <v>238</v>
      </c>
      <c r="B88" s="405" t="s">
        <v>874</v>
      </c>
      <c r="C88" s="405" t="s">
        <v>875</v>
      </c>
      <c r="D88" s="405" t="s">
        <v>682</v>
      </c>
      <c r="E88" s="405" t="s">
        <v>876</v>
      </c>
    </row>
    <row r="89" spans="1:5">
      <c r="A89" s="466">
        <v>239</v>
      </c>
      <c r="B89" s="405" t="s">
        <v>877</v>
      </c>
      <c r="C89" s="405" t="s">
        <v>1227</v>
      </c>
      <c r="D89" s="405" t="s">
        <v>688</v>
      </c>
      <c r="E89" s="405" t="s">
        <v>1199</v>
      </c>
    </row>
    <row r="90" spans="1:5">
      <c r="A90" s="466">
        <v>240</v>
      </c>
      <c r="B90" s="405" t="s">
        <v>878</v>
      </c>
      <c r="C90" s="405" t="s">
        <v>879</v>
      </c>
      <c r="D90" s="405" t="s">
        <v>682</v>
      </c>
      <c r="E90" s="405" t="s">
        <v>880</v>
      </c>
    </row>
    <row r="91" spans="1:5">
      <c r="A91" s="466">
        <v>241</v>
      </c>
      <c r="B91" s="405" t="s">
        <v>881</v>
      </c>
      <c r="C91" s="405" t="s">
        <v>882</v>
      </c>
      <c r="D91" s="405" t="s">
        <v>688</v>
      </c>
      <c r="E91" s="405" t="s">
        <v>883</v>
      </c>
    </row>
    <row r="92" spans="1:5">
      <c r="A92" s="466">
        <v>242</v>
      </c>
      <c r="B92" s="405" t="s">
        <v>652</v>
      </c>
      <c r="C92" s="405" t="s">
        <v>884</v>
      </c>
      <c r="D92" s="405" t="s">
        <v>682</v>
      </c>
      <c r="E92" s="405" t="s">
        <v>885</v>
      </c>
    </row>
    <row r="93" spans="1:5">
      <c r="A93" s="466">
        <v>243</v>
      </c>
      <c r="B93" s="405" t="s">
        <v>886</v>
      </c>
      <c r="C93" s="405" t="s">
        <v>887</v>
      </c>
      <c r="D93" s="405" t="s">
        <v>682</v>
      </c>
      <c r="E93" s="405" t="s">
        <v>888</v>
      </c>
    </row>
    <row r="94" spans="1:5">
      <c r="A94" s="466">
        <v>244</v>
      </c>
      <c r="B94" s="405" t="s">
        <v>613</v>
      </c>
      <c r="C94" s="405" t="s">
        <v>1228</v>
      </c>
      <c r="D94" s="405" t="s">
        <v>682</v>
      </c>
      <c r="E94" s="405" t="s">
        <v>1197</v>
      </c>
    </row>
    <row r="95" spans="1:5">
      <c r="A95" s="466">
        <v>245</v>
      </c>
      <c r="B95" s="405" t="s">
        <v>889</v>
      </c>
      <c r="C95" s="405" t="s">
        <v>890</v>
      </c>
      <c r="D95" s="405" t="s">
        <v>688</v>
      </c>
      <c r="E95" s="405" t="s">
        <v>891</v>
      </c>
    </row>
    <row r="96" spans="1:5">
      <c r="A96" s="466">
        <v>246</v>
      </c>
      <c r="B96" s="405" t="s">
        <v>892</v>
      </c>
      <c r="C96" s="405" t="s">
        <v>893</v>
      </c>
      <c r="D96" s="405" t="s">
        <v>682</v>
      </c>
      <c r="E96" s="405" t="s">
        <v>894</v>
      </c>
    </row>
    <row r="97" spans="1:5">
      <c r="A97" s="466">
        <v>247</v>
      </c>
      <c r="B97" s="405" t="s">
        <v>895</v>
      </c>
      <c r="C97" s="405" t="s">
        <v>896</v>
      </c>
      <c r="D97" s="405" t="s">
        <v>682</v>
      </c>
      <c r="E97" s="405" t="s">
        <v>897</v>
      </c>
    </row>
    <row r="98" spans="1:5">
      <c r="A98" s="466">
        <v>248</v>
      </c>
      <c r="B98" s="405" t="s">
        <v>898</v>
      </c>
      <c r="C98" s="405" t="s">
        <v>899</v>
      </c>
      <c r="D98" s="405" t="s">
        <v>682</v>
      </c>
      <c r="E98" s="405" t="s">
        <v>900</v>
      </c>
    </row>
    <row r="99" spans="1:5">
      <c r="A99" s="466">
        <v>249</v>
      </c>
      <c r="B99" s="405" t="s">
        <v>901</v>
      </c>
      <c r="C99" s="405" t="s">
        <v>902</v>
      </c>
      <c r="D99" s="405" t="s">
        <v>682</v>
      </c>
      <c r="E99" s="405" t="s">
        <v>903</v>
      </c>
    </row>
    <row r="100" spans="1:5">
      <c r="A100" s="466">
        <v>250</v>
      </c>
      <c r="B100" s="405" t="s">
        <v>904</v>
      </c>
      <c r="C100" s="405" t="s">
        <v>905</v>
      </c>
      <c r="D100" s="405" t="s">
        <v>682</v>
      </c>
      <c r="E100" s="405" t="s">
        <v>906</v>
      </c>
    </row>
    <row r="101" spans="1:5">
      <c r="A101" s="466">
        <v>251</v>
      </c>
      <c r="B101" s="405" t="s">
        <v>907</v>
      </c>
      <c r="C101" s="405" t="s">
        <v>908</v>
      </c>
      <c r="D101" s="405" t="s">
        <v>682</v>
      </c>
      <c r="E101" s="405" t="s">
        <v>909</v>
      </c>
    </row>
    <row r="102" spans="1:5">
      <c r="A102" s="466">
        <v>252</v>
      </c>
      <c r="B102" s="405" t="s">
        <v>1229</v>
      </c>
      <c r="C102" s="405" t="s">
        <v>910</v>
      </c>
      <c r="D102" s="405" t="s">
        <v>682</v>
      </c>
      <c r="E102" s="405" t="s">
        <v>811</v>
      </c>
    </row>
    <row r="103" spans="1:5">
      <c r="A103" s="466">
        <v>253</v>
      </c>
      <c r="B103" s="405" t="s">
        <v>911</v>
      </c>
      <c r="C103" s="405" t="s">
        <v>912</v>
      </c>
      <c r="D103" s="405" t="s">
        <v>682</v>
      </c>
      <c r="E103" s="405" t="s">
        <v>913</v>
      </c>
    </row>
    <row r="104" spans="1:5">
      <c r="A104" s="466">
        <v>254</v>
      </c>
      <c r="B104" s="405" t="s">
        <v>914</v>
      </c>
      <c r="C104" s="405" t="s">
        <v>915</v>
      </c>
      <c r="D104" s="405" t="s">
        <v>682</v>
      </c>
      <c r="E104" s="405" t="s">
        <v>916</v>
      </c>
    </row>
    <row r="105" spans="1:5">
      <c r="A105" s="466">
        <v>255</v>
      </c>
      <c r="B105" s="405" t="s">
        <v>917</v>
      </c>
      <c r="C105" s="405" t="s">
        <v>918</v>
      </c>
      <c r="D105" s="405" t="s">
        <v>682</v>
      </c>
      <c r="E105" s="405" t="s">
        <v>919</v>
      </c>
    </row>
    <row r="106" spans="1:5">
      <c r="A106" s="466">
        <v>256</v>
      </c>
      <c r="B106" s="405" t="s">
        <v>1574</v>
      </c>
      <c r="C106" s="405" t="s">
        <v>920</v>
      </c>
      <c r="D106" s="405" t="s">
        <v>688</v>
      </c>
    </row>
    <row r="107" spans="1:5">
      <c r="A107" s="466">
        <v>257</v>
      </c>
      <c r="B107" s="405" t="s">
        <v>921</v>
      </c>
      <c r="C107" s="405" t="s">
        <v>922</v>
      </c>
      <c r="D107" s="405" t="s">
        <v>682</v>
      </c>
      <c r="E107" s="405" t="s">
        <v>923</v>
      </c>
    </row>
    <row r="108" spans="1:5">
      <c r="A108" s="466">
        <v>258</v>
      </c>
      <c r="B108" s="405" t="s">
        <v>924</v>
      </c>
      <c r="C108" s="405" t="s">
        <v>925</v>
      </c>
      <c r="D108" s="405" t="s">
        <v>682</v>
      </c>
      <c r="E108" s="405" t="s">
        <v>926</v>
      </c>
    </row>
    <row r="109" spans="1:5">
      <c r="A109" s="466">
        <v>259</v>
      </c>
      <c r="B109" s="405" t="s">
        <v>1230</v>
      </c>
      <c r="C109" s="405" t="s">
        <v>927</v>
      </c>
      <c r="D109" s="405" t="s">
        <v>682</v>
      </c>
      <c r="E109" s="405" t="s">
        <v>1560</v>
      </c>
    </row>
    <row r="110" spans="1:5">
      <c r="A110" s="466">
        <v>260</v>
      </c>
      <c r="B110" s="405" t="s">
        <v>1575</v>
      </c>
      <c r="C110" s="405" t="s">
        <v>1231</v>
      </c>
      <c r="D110" s="405" t="s">
        <v>688</v>
      </c>
      <c r="E110" s="405" t="s">
        <v>1576</v>
      </c>
    </row>
    <row r="111" spans="1:5">
      <c r="A111" s="466">
        <v>299</v>
      </c>
      <c r="B111" s="405" t="s">
        <v>928</v>
      </c>
      <c r="C111" s="405" t="s">
        <v>929</v>
      </c>
    </row>
    <row r="112" spans="1:5">
      <c r="A112" s="466">
        <v>301</v>
      </c>
      <c r="B112" s="405" t="s">
        <v>587</v>
      </c>
      <c r="C112" s="405" t="s">
        <v>930</v>
      </c>
      <c r="D112" s="405" t="s">
        <v>682</v>
      </c>
      <c r="E112" s="405" t="s">
        <v>586</v>
      </c>
    </row>
    <row r="113" spans="1:5">
      <c r="A113" s="466">
        <v>302</v>
      </c>
      <c r="B113" s="405" t="s">
        <v>624</v>
      </c>
      <c r="C113" s="405" t="s">
        <v>931</v>
      </c>
      <c r="D113" s="405" t="s">
        <v>682</v>
      </c>
      <c r="E113" s="405" t="s">
        <v>623</v>
      </c>
    </row>
    <row r="114" spans="1:5">
      <c r="A114" s="466">
        <v>303</v>
      </c>
      <c r="B114" s="405" t="s">
        <v>558</v>
      </c>
      <c r="C114" s="405" t="s">
        <v>932</v>
      </c>
      <c r="D114" s="405" t="s">
        <v>682</v>
      </c>
      <c r="E114" s="405" t="s">
        <v>557</v>
      </c>
    </row>
    <row r="115" spans="1:5">
      <c r="A115" s="466">
        <v>304</v>
      </c>
      <c r="B115" s="405" t="s">
        <v>933</v>
      </c>
      <c r="C115" s="405" t="s">
        <v>934</v>
      </c>
      <c r="D115" s="405" t="s">
        <v>682</v>
      </c>
      <c r="E115" s="405" t="s">
        <v>553</v>
      </c>
    </row>
    <row r="116" spans="1:5">
      <c r="A116" s="466">
        <v>305</v>
      </c>
      <c r="B116" s="405" t="s">
        <v>603</v>
      </c>
      <c r="C116" s="405" t="s">
        <v>935</v>
      </c>
      <c r="D116" s="405" t="s">
        <v>682</v>
      </c>
      <c r="E116" s="405" t="s">
        <v>602</v>
      </c>
    </row>
    <row r="117" spans="1:5">
      <c r="A117" s="466">
        <v>306</v>
      </c>
      <c r="B117" s="405" t="s">
        <v>628</v>
      </c>
      <c r="C117" s="405" t="s">
        <v>936</v>
      </c>
      <c r="D117" s="405" t="s">
        <v>682</v>
      </c>
      <c r="E117" s="405" t="s">
        <v>627</v>
      </c>
    </row>
    <row r="118" spans="1:5">
      <c r="A118" s="466">
        <v>307</v>
      </c>
      <c r="B118" s="405" t="s">
        <v>583</v>
      </c>
      <c r="C118" s="405" t="s">
        <v>937</v>
      </c>
      <c r="D118" s="405" t="s">
        <v>682</v>
      </c>
      <c r="E118" s="405" t="s">
        <v>1570</v>
      </c>
    </row>
    <row r="119" spans="1:5">
      <c r="A119" s="466">
        <v>308</v>
      </c>
      <c r="B119" s="405" t="s">
        <v>938</v>
      </c>
      <c r="C119" s="405" t="s">
        <v>939</v>
      </c>
      <c r="D119" s="405" t="s">
        <v>682</v>
      </c>
      <c r="E119" s="405" t="s">
        <v>622</v>
      </c>
    </row>
    <row r="120" spans="1:5">
      <c r="A120" s="466">
        <v>309</v>
      </c>
      <c r="B120" s="405" t="s">
        <v>605</v>
      </c>
      <c r="C120" s="405" t="s">
        <v>940</v>
      </c>
      <c r="D120" s="405" t="s">
        <v>682</v>
      </c>
      <c r="E120" s="405" t="s">
        <v>604</v>
      </c>
    </row>
    <row r="121" spans="1:5">
      <c r="A121" s="466">
        <v>310</v>
      </c>
      <c r="B121" s="405" t="s">
        <v>626</v>
      </c>
      <c r="C121" s="405" t="s">
        <v>941</v>
      </c>
      <c r="D121" s="405" t="s">
        <v>682</v>
      </c>
      <c r="E121" s="405" t="s">
        <v>625</v>
      </c>
    </row>
    <row r="122" spans="1:5">
      <c r="A122" s="466">
        <v>311</v>
      </c>
      <c r="B122" s="405" t="s">
        <v>593</v>
      </c>
      <c r="C122" s="405" t="s">
        <v>942</v>
      </c>
      <c r="D122" s="405" t="s">
        <v>682</v>
      </c>
      <c r="E122" s="405" t="s">
        <v>592</v>
      </c>
    </row>
    <row r="123" spans="1:5">
      <c r="A123" s="466">
        <v>312</v>
      </c>
      <c r="B123" s="405" t="s">
        <v>599</v>
      </c>
      <c r="C123" s="405" t="s">
        <v>943</v>
      </c>
      <c r="D123" s="405" t="s">
        <v>682</v>
      </c>
      <c r="E123" s="405" t="s">
        <v>598</v>
      </c>
    </row>
    <row r="124" spans="1:5">
      <c r="A124" s="466">
        <v>313</v>
      </c>
      <c r="B124" s="405" t="s">
        <v>944</v>
      </c>
      <c r="C124" s="405" t="s">
        <v>945</v>
      </c>
      <c r="D124" s="405" t="s">
        <v>682</v>
      </c>
      <c r="E124" s="405" t="s">
        <v>946</v>
      </c>
    </row>
    <row r="125" spans="1:5">
      <c r="A125" s="466">
        <v>314</v>
      </c>
      <c r="B125" s="405" t="s">
        <v>947</v>
      </c>
      <c r="C125" s="405" t="s">
        <v>948</v>
      </c>
      <c r="D125" s="405" t="s">
        <v>688</v>
      </c>
      <c r="E125" s="405" t="s">
        <v>949</v>
      </c>
    </row>
    <row r="126" spans="1:5">
      <c r="A126" s="466">
        <v>315</v>
      </c>
      <c r="B126" s="405" t="s">
        <v>617</v>
      </c>
      <c r="C126" s="405" t="s">
        <v>950</v>
      </c>
      <c r="D126" s="405" t="s">
        <v>682</v>
      </c>
      <c r="E126" s="405" t="s">
        <v>616</v>
      </c>
    </row>
    <row r="127" spans="1:5">
      <c r="A127" s="466">
        <v>316</v>
      </c>
      <c r="B127" s="405" t="s">
        <v>951</v>
      </c>
      <c r="C127" s="405" t="s">
        <v>952</v>
      </c>
      <c r="D127" s="405" t="s">
        <v>682</v>
      </c>
      <c r="E127" s="405" t="s">
        <v>953</v>
      </c>
    </row>
    <row r="128" spans="1:5">
      <c r="A128" s="466">
        <v>318</v>
      </c>
      <c r="B128" s="405" t="s">
        <v>621</v>
      </c>
      <c r="C128" s="405" t="s">
        <v>954</v>
      </c>
      <c r="D128" s="405" t="s">
        <v>682</v>
      </c>
      <c r="E128" s="405" t="s">
        <v>620</v>
      </c>
    </row>
    <row r="129" spans="1:5">
      <c r="A129" s="466">
        <v>320</v>
      </c>
      <c r="B129" s="405" t="s">
        <v>955</v>
      </c>
      <c r="C129" s="405" t="s">
        <v>956</v>
      </c>
      <c r="D129" s="405" t="s">
        <v>688</v>
      </c>
      <c r="E129" s="405" t="s">
        <v>957</v>
      </c>
    </row>
    <row r="130" spans="1:5">
      <c r="A130" s="466">
        <v>321</v>
      </c>
      <c r="B130" s="405" t="s">
        <v>601</v>
      </c>
      <c r="C130" s="405" t="s">
        <v>958</v>
      </c>
      <c r="D130" s="405" t="s">
        <v>682</v>
      </c>
      <c r="E130" s="405" t="s">
        <v>600</v>
      </c>
    </row>
    <row r="131" spans="1:5">
      <c r="A131" s="466">
        <v>322</v>
      </c>
      <c r="B131" s="405" t="s">
        <v>656</v>
      </c>
      <c r="C131" s="405" t="s">
        <v>959</v>
      </c>
      <c r="D131" s="405" t="s">
        <v>682</v>
      </c>
      <c r="E131" s="405" t="s">
        <v>655</v>
      </c>
    </row>
    <row r="132" spans="1:5">
      <c r="A132" s="466">
        <v>323</v>
      </c>
      <c r="B132" s="405" t="s">
        <v>960</v>
      </c>
      <c r="C132" s="405" t="s">
        <v>961</v>
      </c>
      <c r="D132" s="405" t="s">
        <v>682</v>
      </c>
      <c r="E132" s="405" t="s">
        <v>962</v>
      </c>
    </row>
    <row r="133" spans="1:5">
      <c r="A133" s="466">
        <v>324</v>
      </c>
      <c r="B133" s="405" t="s">
        <v>963</v>
      </c>
      <c r="C133" s="405" t="s">
        <v>964</v>
      </c>
      <c r="D133" s="405" t="s">
        <v>682</v>
      </c>
      <c r="E133" s="405" t="s">
        <v>629</v>
      </c>
    </row>
    <row r="134" spans="1:5">
      <c r="A134" s="466">
        <v>325</v>
      </c>
      <c r="B134" s="405" t="s">
        <v>965</v>
      </c>
      <c r="C134" s="405" t="s">
        <v>966</v>
      </c>
      <c r="D134" s="405" t="s">
        <v>682</v>
      </c>
      <c r="E134" s="405" t="s">
        <v>967</v>
      </c>
    </row>
    <row r="135" spans="1:5">
      <c r="A135" s="466">
        <v>326</v>
      </c>
      <c r="B135" s="405" t="s">
        <v>968</v>
      </c>
      <c r="C135" s="405" t="s">
        <v>969</v>
      </c>
      <c r="D135" s="405" t="s">
        <v>682</v>
      </c>
      <c r="E135" s="405" t="s">
        <v>619</v>
      </c>
    </row>
    <row r="136" spans="1:5">
      <c r="A136" s="466">
        <v>327</v>
      </c>
      <c r="B136" s="405" t="s">
        <v>607</v>
      </c>
      <c r="C136" s="405" t="s">
        <v>970</v>
      </c>
      <c r="D136" s="405" t="s">
        <v>682</v>
      </c>
      <c r="E136" s="405" t="s">
        <v>606</v>
      </c>
    </row>
    <row r="137" spans="1:5">
      <c r="A137" s="466">
        <v>328</v>
      </c>
      <c r="B137" s="405" t="s">
        <v>597</v>
      </c>
      <c r="C137" s="405" t="s">
        <v>971</v>
      </c>
      <c r="D137" s="405" t="s">
        <v>682</v>
      </c>
      <c r="E137" s="405" t="s">
        <v>596</v>
      </c>
    </row>
    <row r="138" spans="1:5">
      <c r="A138" s="466">
        <v>329</v>
      </c>
      <c r="B138" s="405" t="s">
        <v>669</v>
      </c>
      <c r="C138" s="405" t="s">
        <v>972</v>
      </c>
      <c r="D138" s="405" t="s">
        <v>682</v>
      </c>
      <c r="E138" s="405" t="s">
        <v>668</v>
      </c>
    </row>
    <row r="139" spans="1:5">
      <c r="A139" s="466">
        <v>330</v>
      </c>
      <c r="B139" s="405" t="s">
        <v>589</v>
      </c>
      <c r="C139" s="405" t="s">
        <v>973</v>
      </c>
      <c r="D139" s="405" t="s">
        <v>682</v>
      </c>
      <c r="E139" s="405" t="s">
        <v>588</v>
      </c>
    </row>
    <row r="140" spans="1:5">
      <c r="A140" s="466">
        <v>331</v>
      </c>
      <c r="B140" s="405" t="s">
        <v>611</v>
      </c>
      <c r="C140" s="405" t="s">
        <v>974</v>
      </c>
      <c r="D140" s="405" t="s">
        <v>682</v>
      </c>
      <c r="E140" s="405" t="s">
        <v>610</v>
      </c>
    </row>
    <row r="141" spans="1:5">
      <c r="A141" s="466">
        <v>334</v>
      </c>
      <c r="B141" s="405" t="s">
        <v>615</v>
      </c>
      <c r="C141" s="405" t="s">
        <v>975</v>
      </c>
      <c r="D141" s="405" t="s">
        <v>682</v>
      </c>
      <c r="E141" s="405" t="s">
        <v>614</v>
      </c>
    </row>
    <row r="142" spans="1:5">
      <c r="A142" s="466">
        <v>335</v>
      </c>
      <c r="B142" s="405" t="s">
        <v>976</v>
      </c>
      <c r="C142" s="405" t="s">
        <v>977</v>
      </c>
      <c r="D142" s="405" t="s">
        <v>682</v>
      </c>
      <c r="E142" s="405" t="s">
        <v>978</v>
      </c>
    </row>
    <row r="143" spans="1:5">
      <c r="A143" s="466">
        <v>336</v>
      </c>
      <c r="B143" s="405" t="s">
        <v>979</v>
      </c>
      <c r="C143" s="405" t="s">
        <v>980</v>
      </c>
      <c r="D143" s="405" t="s">
        <v>682</v>
      </c>
      <c r="E143" s="405" t="s">
        <v>981</v>
      </c>
    </row>
    <row r="144" spans="1:5">
      <c r="A144" s="466">
        <v>337</v>
      </c>
      <c r="B144" s="405" t="s">
        <v>654</v>
      </c>
      <c r="C144" s="405" t="s">
        <v>982</v>
      </c>
      <c r="D144" s="405" t="s">
        <v>682</v>
      </c>
      <c r="E144" s="405" t="s">
        <v>653</v>
      </c>
    </row>
    <row r="145" spans="1:5">
      <c r="A145" s="466">
        <v>338</v>
      </c>
      <c r="B145" s="405" t="s">
        <v>983</v>
      </c>
      <c r="C145" s="405" t="s">
        <v>984</v>
      </c>
      <c r="D145" s="405" t="s">
        <v>682</v>
      </c>
      <c r="E145" s="405" t="s">
        <v>985</v>
      </c>
    </row>
    <row r="146" spans="1:5">
      <c r="A146" s="466">
        <v>339</v>
      </c>
      <c r="B146" s="405" t="s">
        <v>986</v>
      </c>
      <c r="C146" s="405" t="s">
        <v>1232</v>
      </c>
      <c r="D146" s="405" t="s">
        <v>682</v>
      </c>
      <c r="E146" s="405" t="s">
        <v>987</v>
      </c>
    </row>
    <row r="147" spans="1:5">
      <c r="A147" s="466">
        <v>340</v>
      </c>
      <c r="B147" s="405" t="s">
        <v>988</v>
      </c>
      <c r="C147" s="405" t="s">
        <v>1233</v>
      </c>
      <c r="D147" s="405" t="s">
        <v>682</v>
      </c>
      <c r="E147" s="405" t="s">
        <v>990</v>
      </c>
    </row>
    <row r="148" spans="1:5">
      <c r="A148" s="466">
        <v>343</v>
      </c>
      <c r="B148" s="405" t="s">
        <v>991</v>
      </c>
      <c r="C148" s="405" t="s">
        <v>1234</v>
      </c>
      <c r="D148" s="405" t="s">
        <v>682</v>
      </c>
      <c r="E148" s="405" t="s">
        <v>993</v>
      </c>
    </row>
    <row r="149" spans="1:5">
      <c r="A149" s="466">
        <v>344</v>
      </c>
      <c r="B149" s="405" t="s">
        <v>609</v>
      </c>
      <c r="C149" s="405" t="s">
        <v>1235</v>
      </c>
      <c r="D149" s="405" t="s">
        <v>682</v>
      </c>
      <c r="E149" s="405" t="s">
        <v>608</v>
      </c>
    </row>
    <row r="150" spans="1:5">
      <c r="A150" s="466">
        <v>347</v>
      </c>
      <c r="B150" s="405" t="s">
        <v>644</v>
      </c>
      <c r="C150" s="405" t="s">
        <v>994</v>
      </c>
      <c r="D150" s="405" t="s">
        <v>682</v>
      </c>
      <c r="E150" s="405" t="s">
        <v>643</v>
      </c>
    </row>
    <row r="151" spans="1:5">
      <c r="A151" s="466">
        <v>349</v>
      </c>
      <c r="B151" s="405" t="s">
        <v>1577</v>
      </c>
      <c r="C151" s="405" t="s">
        <v>995</v>
      </c>
      <c r="D151" s="405" t="s">
        <v>688</v>
      </c>
    </row>
    <row r="152" spans="1:5">
      <c r="A152" s="466">
        <v>350</v>
      </c>
      <c r="B152" s="405" t="s">
        <v>996</v>
      </c>
      <c r="C152" s="405" t="s">
        <v>1236</v>
      </c>
      <c r="D152" s="405" t="s">
        <v>682</v>
      </c>
      <c r="E152" s="405" t="s">
        <v>1504</v>
      </c>
    </row>
    <row r="153" spans="1:5">
      <c r="A153" s="466">
        <v>351</v>
      </c>
      <c r="B153" s="405" t="s">
        <v>997</v>
      </c>
      <c r="C153" s="405" t="s">
        <v>1237</v>
      </c>
      <c r="D153" s="405" t="s">
        <v>682</v>
      </c>
      <c r="E153" s="405" t="s">
        <v>1403</v>
      </c>
    </row>
    <row r="154" spans="1:5">
      <c r="A154" s="466">
        <v>352</v>
      </c>
      <c r="B154" s="405" t="s">
        <v>1238</v>
      </c>
      <c r="C154" s="405" t="s">
        <v>1239</v>
      </c>
      <c r="D154" s="405" t="s">
        <v>682</v>
      </c>
      <c r="E154" s="405" t="s">
        <v>555</v>
      </c>
    </row>
    <row r="155" spans="1:5">
      <c r="A155" s="466">
        <v>353</v>
      </c>
      <c r="B155" s="405" t="s">
        <v>998</v>
      </c>
      <c r="C155" s="405" t="s">
        <v>1240</v>
      </c>
      <c r="D155" s="405" t="s">
        <v>682</v>
      </c>
      <c r="E155" s="405" t="s">
        <v>635</v>
      </c>
    </row>
    <row r="156" spans="1:5">
      <c r="A156" s="466">
        <v>354</v>
      </c>
      <c r="B156" s="405" t="s">
        <v>1241</v>
      </c>
      <c r="C156" s="405" t="s">
        <v>1242</v>
      </c>
      <c r="D156" s="405" t="s">
        <v>682</v>
      </c>
      <c r="E156" s="405" t="s">
        <v>1001</v>
      </c>
    </row>
    <row r="157" spans="1:5">
      <c r="A157" s="466">
        <v>355</v>
      </c>
      <c r="B157" s="405" t="s">
        <v>1243</v>
      </c>
      <c r="C157" s="405" t="s">
        <v>1244</v>
      </c>
      <c r="D157" s="405" t="s">
        <v>682</v>
      </c>
      <c r="E157" s="405" t="s">
        <v>1310</v>
      </c>
    </row>
    <row r="158" spans="1:5">
      <c r="A158" s="466">
        <v>356</v>
      </c>
      <c r="B158" s="405" t="s">
        <v>1578</v>
      </c>
      <c r="C158" s="405" t="s">
        <v>1002</v>
      </c>
      <c r="D158" s="405" t="s">
        <v>688</v>
      </c>
      <c r="E158" s="405" t="s">
        <v>1579</v>
      </c>
    </row>
    <row r="159" spans="1:5">
      <c r="A159" s="466">
        <v>357</v>
      </c>
      <c r="B159" s="405" t="s">
        <v>1003</v>
      </c>
      <c r="C159" s="405" t="s">
        <v>1245</v>
      </c>
      <c r="D159" s="405" t="s">
        <v>682</v>
      </c>
      <c r="E159" s="405" t="s">
        <v>1004</v>
      </c>
    </row>
    <row r="160" spans="1:5">
      <c r="A160" s="466">
        <v>358</v>
      </c>
      <c r="B160" s="405" t="s">
        <v>1005</v>
      </c>
      <c r="C160" s="405" t="s">
        <v>1246</v>
      </c>
      <c r="D160" s="405" t="s">
        <v>682</v>
      </c>
      <c r="E160" s="405" t="s">
        <v>670</v>
      </c>
    </row>
    <row r="161" spans="1:5">
      <c r="A161" s="466">
        <v>359</v>
      </c>
      <c r="B161" s="405" t="s">
        <v>671</v>
      </c>
      <c r="C161" s="405" t="s">
        <v>1006</v>
      </c>
      <c r="D161" s="405" t="s">
        <v>682</v>
      </c>
      <c r="E161" s="405" t="s">
        <v>660</v>
      </c>
    </row>
    <row r="162" spans="1:5">
      <c r="A162" s="466">
        <v>399</v>
      </c>
      <c r="B162" s="405" t="s">
        <v>1007</v>
      </c>
      <c r="C162" s="405" t="s">
        <v>1008</v>
      </c>
    </row>
    <row r="163" spans="1:5">
      <c r="A163" s="466">
        <v>401</v>
      </c>
      <c r="B163" s="405" t="s">
        <v>1009</v>
      </c>
      <c r="C163" s="405" t="s">
        <v>1010</v>
      </c>
      <c r="D163" s="405" t="s">
        <v>682</v>
      </c>
      <c r="E163" s="405" t="s">
        <v>1292</v>
      </c>
    </row>
    <row r="164" spans="1:5">
      <c r="A164" s="466">
        <v>402</v>
      </c>
      <c r="B164" s="405" t="s">
        <v>1011</v>
      </c>
      <c r="C164" s="405" t="s">
        <v>1012</v>
      </c>
      <c r="D164" s="405" t="s">
        <v>682</v>
      </c>
      <c r="E164" s="405" t="s">
        <v>618</v>
      </c>
    </row>
    <row r="165" spans="1:5">
      <c r="A165" s="466">
        <v>403</v>
      </c>
      <c r="B165" s="405" t="s">
        <v>1247</v>
      </c>
      <c r="C165" s="405" t="s">
        <v>1014</v>
      </c>
      <c r="D165" s="405" t="s">
        <v>688</v>
      </c>
      <c r="E165" s="405" t="s">
        <v>1015</v>
      </c>
    </row>
    <row r="166" spans="1:5">
      <c r="A166" s="466">
        <v>404</v>
      </c>
      <c r="B166" s="405" t="s">
        <v>1016</v>
      </c>
      <c r="C166" s="405" t="s">
        <v>1017</v>
      </c>
      <c r="D166" s="405" t="s">
        <v>688</v>
      </c>
      <c r="E166" s="405" t="s">
        <v>1018</v>
      </c>
    </row>
    <row r="167" spans="1:5">
      <c r="A167" s="466">
        <v>405</v>
      </c>
      <c r="B167" s="405" t="s">
        <v>1019</v>
      </c>
      <c r="C167" s="405" t="s">
        <v>1020</v>
      </c>
      <c r="D167" s="405" t="s">
        <v>682</v>
      </c>
      <c r="E167" s="405" t="s">
        <v>1021</v>
      </c>
    </row>
    <row r="168" spans="1:5">
      <c r="A168" s="466">
        <v>406</v>
      </c>
      <c r="B168" s="405" t="s">
        <v>1022</v>
      </c>
      <c r="C168" s="405" t="s">
        <v>1023</v>
      </c>
      <c r="D168" s="405" t="s">
        <v>682</v>
      </c>
      <c r="E168" s="405" t="s">
        <v>1024</v>
      </c>
    </row>
    <row r="169" spans="1:5">
      <c r="A169" s="466">
        <v>408</v>
      </c>
      <c r="B169" s="405" t="s">
        <v>1580</v>
      </c>
      <c r="C169" s="405" t="s">
        <v>1248</v>
      </c>
      <c r="D169" s="405" t="s">
        <v>682</v>
      </c>
      <c r="E169" s="405" t="s">
        <v>1026</v>
      </c>
    </row>
    <row r="170" spans="1:5">
      <c r="A170" s="466">
        <v>409</v>
      </c>
      <c r="B170" s="405" t="s">
        <v>1027</v>
      </c>
      <c r="C170" s="405" t="s">
        <v>1028</v>
      </c>
      <c r="D170" s="405" t="s">
        <v>688</v>
      </c>
      <c r="E170" s="405" t="s">
        <v>1324</v>
      </c>
    </row>
    <row r="171" spans="1:5">
      <c r="A171" s="466">
        <v>410</v>
      </c>
      <c r="B171" s="405" t="s">
        <v>1029</v>
      </c>
      <c r="C171" s="405" t="s">
        <v>1030</v>
      </c>
      <c r="D171" s="405" t="s">
        <v>682</v>
      </c>
      <c r="E171" s="405" t="s">
        <v>1031</v>
      </c>
    </row>
    <row r="172" spans="1:5">
      <c r="A172" s="466">
        <v>411</v>
      </c>
      <c r="B172" s="405" t="s">
        <v>1032</v>
      </c>
      <c r="C172" s="405" t="s">
        <v>1249</v>
      </c>
      <c r="D172" s="405" t="s">
        <v>688</v>
      </c>
      <c r="E172" s="405" t="s">
        <v>1033</v>
      </c>
    </row>
    <row r="173" spans="1:5">
      <c r="A173" s="466">
        <v>412</v>
      </c>
      <c r="B173" s="405" t="s">
        <v>1034</v>
      </c>
      <c r="C173" s="405" t="s">
        <v>1035</v>
      </c>
      <c r="D173" s="405" t="s">
        <v>682</v>
      </c>
      <c r="E173" s="405" t="s">
        <v>1036</v>
      </c>
    </row>
    <row r="174" spans="1:5">
      <c r="A174" s="466">
        <v>413</v>
      </c>
      <c r="B174" s="405" t="s">
        <v>1037</v>
      </c>
      <c r="C174" s="405" t="s">
        <v>1038</v>
      </c>
      <c r="D174" s="405" t="s">
        <v>682</v>
      </c>
      <c r="E174" s="405" t="s">
        <v>645</v>
      </c>
    </row>
    <row r="175" spans="1:5">
      <c r="A175" s="466">
        <v>414</v>
      </c>
      <c r="B175" s="405" t="s">
        <v>1250</v>
      </c>
      <c r="C175" s="405" t="s">
        <v>1039</v>
      </c>
      <c r="D175" s="405" t="s">
        <v>682</v>
      </c>
      <c r="E175" s="405" t="s">
        <v>1363</v>
      </c>
    </row>
    <row r="176" spans="1:5">
      <c r="A176" s="466">
        <v>415</v>
      </c>
      <c r="B176" s="405" t="s">
        <v>1040</v>
      </c>
      <c r="C176" s="405" t="s">
        <v>1041</v>
      </c>
      <c r="D176" s="405" t="s">
        <v>682</v>
      </c>
      <c r="E176" s="405" t="s">
        <v>1042</v>
      </c>
    </row>
    <row r="177" spans="1:5">
      <c r="A177" s="466">
        <v>416</v>
      </c>
      <c r="B177" s="405" t="s">
        <v>1043</v>
      </c>
      <c r="C177" s="405" t="s">
        <v>1044</v>
      </c>
      <c r="D177" s="405" t="s">
        <v>682</v>
      </c>
      <c r="E177" s="405" t="s">
        <v>1045</v>
      </c>
    </row>
    <row r="178" spans="1:5">
      <c r="A178" s="466">
        <v>417</v>
      </c>
      <c r="B178" s="405" t="s">
        <v>1046</v>
      </c>
      <c r="C178" s="405" t="s">
        <v>1047</v>
      </c>
      <c r="D178" s="405" t="s">
        <v>688</v>
      </c>
      <c r="E178" s="405" t="s">
        <v>1352</v>
      </c>
    </row>
    <row r="179" spans="1:5">
      <c r="A179" s="466">
        <v>418</v>
      </c>
      <c r="B179" s="405" t="s">
        <v>1048</v>
      </c>
      <c r="C179" s="405" t="s">
        <v>1251</v>
      </c>
      <c r="D179" s="405" t="s">
        <v>682</v>
      </c>
      <c r="E179" s="405" t="s">
        <v>1049</v>
      </c>
    </row>
    <row r="180" spans="1:5">
      <c r="A180" s="466">
        <v>419</v>
      </c>
      <c r="B180" s="405" t="s">
        <v>1050</v>
      </c>
      <c r="C180" s="405" t="s">
        <v>1051</v>
      </c>
      <c r="D180" s="405" t="s">
        <v>682</v>
      </c>
      <c r="E180" s="405" t="s">
        <v>1052</v>
      </c>
    </row>
    <row r="181" spans="1:5">
      <c r="A181" s="466">
        <v>420</v>
      </c>
      <c r="B181" s="405" t="s">
        <v>1053</v>
      </c>
      <c r="C181" s="405" t="s">
        <v>1252</v>
      </c>
      <c r="D181" s="405" t="s">
        <v>688</v>
      </c>
      <c r="E181" s="405" t="s">
        <v>1385</v>
      </c>
    </row>
    <row r="182" spans="1:5">
      <c r="A182" s="466">
        <v>421</v>
      </c>
      <c r="B182" s="405" t="s">
        <v>1054</v>
      </c>
      <c r="C182" s="405" t="s">
        <v>1055</v>
      </c>
      <c r="D182" s="405" t="s">
        <v>682</v>
      </c>
      <c r="E182" s="405" t="s">
        <v>1056</v>
      </c>
    </row>
    <row r="183" spans="1:5">
      <c r="A183" s="466">
        <v>422</v>
      </c>
      <c r="B183" s="405" t="s">
        <v>1057</v>
      </c>
      <c r="C183" s="405" t="s">
        <v>1058</v>
      </c>
      <c r="D183" s="405" t="s">
        <v>688</v>
      </c>
      <c r="E183" s="405" t="s">
        <v>1059</v>
      </c>
    </row>
    <row r="184" spans="1:5">
      <c r="A184" s="466">
        <v>423</v>
      </c>
      <c r="B184" s="405" t="s">
        <v>1060</v>
      </c>
      <c r="C184" s="405" t="s">
        <v>1061</v>
      </c>
      <c r="D184" s="405" t="s">
        <v>682</v>
      </c>
      <c r="E184" s="405" t="s">
        <v>1062</v>
      </c>
    </row>
    <row r="185" spans="1:5">
      <c r="A185" s="466">
        <v>424</v>
      </c>
      <c r="B185" s="405" t="s">
        <v>1063</v>
      </c>
      <c r="C185" s="405" t="s">
        <v>1064</v>
      </c>
      <c r="D185" s="405" t="s">
        <v>682</v>
      </c>
      <c r="E185" s="405" t="s">
        <v>1065</v>
      </c>
    </row>
    <row r="186" spans="1:5">
      <c r="A186" s="466">
        <v>425</v>
      </c>
      <c r="B186" s="405" t="s">
        <v>1066</v>
      </c>
      <c r="C186" s="405" t="s">
        <v>1067</v>
      </c>
      <c r="D186" s="405" t="s">
        <v>682</v>
      </c>
      <c r="E186" s="405" t="s">
        <v>1068</v>
      </c>
    </row>
    <row r="187" spans="1:5">
      <c r="A187" s="466">
        <v>426</v>
      </c>
      <c r="B187" s="405" t="s">
        <v>1069</v>
      </c>
      <c r="C187" s="405" t="s">
        <v>1070</v>
      </c>
      <c r="D187" s="405" t="s">
        <v>682</v>
      </c>
      <c r="E187" s="405" t="s">
        <v>1071</v>
      </c>
    </row>
    <row r="188" spans="1:5">
      <c r="A188" s="466">
        <v>427</v>
      </c>
      <c r="B188" s="405" t="s">
        <v>1072</v>
      </c>
      <c r="C188" s="405" t="s">
        <v>1073</v>
      </c>
      <c r="D188" s="405" t="s">
        <v>682</v>
      </c>
      <c r="E188" s="405" t="s">
        <v>1074</v>
      </c>
    </row>
    <row r="189" spans="1:5">
      <c r="A189" s="466">
        <v>428</v>
      </c>
      <c r="B189" s="405" t="s">
        <v>1075</v>
      </c>
      <c r="C189" s="405" t="s">
        <v>1076</v>
      </c>
      <c r="D189" s="405" t="s">
        <v>688</v>
      </c>
      <c r="E189" s="405" t="s">
        <v>1077</v>
      </c>
    </row>
    <row r="190" spans="1:5">
      <c r="A190" s="466">
        <v>429</v>
      </c>
      <c r="B190" s="405" t="s">
        <v>1078</v>
      </c>
      <c r="C190" s="405" t="s">
        <v>1079</v>
      </c>
      <c r="D190" s="405" t="s">
        <v>682</v>
      </c>
      <c r="E190" s="405" t="s">
        <v>1080</v>
      </c>
    </row>
    <row r="191" spans="1:5">
      <c r="A191" s="466">
        <v>430</v>
      </c>
      <c r="B191" s="405" t="s">
        <v>1081</v>
      </c>
      <c r="C191" s="405" t="s">
        <v>1082</v>
      </c>
      <c r="D191" s="405" t="s">
        <v>688</v>
      </c>
      <c r="E191" s="405" t="s">
        <v>1083</v>
      </c>
    </row>
    <row r="192" spans="1:5">
      <c r="A192" s="466">
        <v>431</v>
      </c>
      <c r="B192" s="405" t="s">
        <v>1084</v>
      </c>
      <c r="C192" s="405" t="s">
        <v>1085</v>
      </c>
      <c r="D192" s="405" t="s">
        <v>682</v>
      </c>
      <c r="E192" s="405" t="s">
        <v>1086</v>
      </c>
    </row>
    <row r="193" spans="1:5">
      <c r="A193" s="466">
        <v>432</v>
      </c>
      <c r="B193" s="405" t="s">
        <v>1087</v>
      </c>
      <c r="C193" s="405" t="s">
        <v>1088</v>
      </c>
      <c r="D193" s="405" t="s">
        <v>682</v>
      </c>
      <c r="E193" s="405" t="s">
        <v>1089</v>
      </c>
    </row>
    <row r="194" spans="1:5">
      <c r="A194" s="466">
        <v>433</v>
      </c>
      <c r="B194" s="405" t="s">
        <v>1090</v>
      </c>
      <c r="C194" s="405" t="s">
        <v>1091</v>
      </c>
      <c r="D194" s="405" t="s">
        <v>682</v>
      </c>
      <c r="E194" s="405" t="s">
        <v>1092</v>
      </c>
    </row>
    <row r="195" spans="1:5">
      <c r="A195" s="466">
        <v>434</v>
      </c>
      <c r="B195" s="405" t="s">
        <v>1093</v>
      </c>
      <c r="C195" s="405" t="s">
        <v>1094</v>
      </c>
      <c r="D195" s="405" t="s">
        <v>682</v>
      </c>
      <c r="E195" s="405" t="s">
        <v>661</v>
      </c>
    </row>
    <row r="196" spans="1:5">
      <c r="A196" s="466">
        <v>435</v>
      </c>
      <c r="B196" s="405" t="s">
        <v>1095</v>
      </c>
      <c r="C196" s="405" t="s">
        <v>1096</v>
      </c>
      <c r="D196" s="405" t="s">
        <v>682</v>
      </c>
      <c r="E196" s="405" t="s">
        <v>666</v>
      </c>
    </row>
    <row r="197" spans="1:5">
      <c r="A197" s="466">
        <v>436</v>
      </c>
      <c r="B197" s="405" t="s">
        <v>1097</v>
      </c>
      <c r="C197" s="405" t="s">
        <v>1098</v>
      </c>
      <c r="D197" s="405" t="s">
        <v>688</v>
      </c>
    </row>
    <row r="198" spans="1:5">
      <c r="A198" s="466">
        <v>437</v>
      </c>
      <c r="B198" s="405" t="s">
        <v>1099</v>
      </c>
      <c r="C198" s="405" t="s">
        <v>1100</v>
      </c>
      <c r="D198" s="405" t="s">
        <v>682</v>
      </c>
      <c r="E198" s="405" t="s">
        <v>667</v>
      </c>
    </row>
    <row r="199" spans="1:5">
      <c r="A199" s="466">
        <v>438</v>
      </c>
      <c r="B199" s="405" t="s">
        <v>1101</v>
      </c>
      <c r="C199" s="405" t="s">
        <v>1253</v>
      </c>
      <c r="D199" s="405" t="s">
        <v>688</v>
      </c>
      <c r="E199" s="405" t="s">
        <v>1518</v>
      </c>
    </row>
    <row r="200" spans="1:5">
      <c r="A200" s="466">
        <v>439</v>
      </c>
      <c r="B200" s="405" t="s">
        <v>1102</v>
      </c>
      <c r="C200" s="405" t="s">
        <v>1254</v>
      </c>
      <c r="D200" s="405" t="s">
        <v>682</v>
      </c>
      <c r="E200" s="405" t="s">
        <v>1103</v>
      </c>
    </row>
    <row r="201" spans="1:5">
      <c r="A201" s="466">
        <v>440</v>
      </c>
      <c r="B201" s="405" t="s">
        <v>1104</v>
      </c>
      <c r="C201" s="405" t="s">
        <v>1105</v>
      </c>
      <c r="D201" s="405" t="s">
        <v>688</v>
      </c>
      <c r="E201" s="405" t="s">
        <v>1106</v>
      </c>
    </row>
    <row r="202" spans="1:5">
      <c r="A202" s="466">
        <v>441</v>
      </c>
      <c r="B202" s="405" t="s">
        <v>1107</v>
      </c>
      <c r="C202" s="405" t="s">
        <v>1108</v>
      </c>
      <c r="D202" s="405" t="s">
        <v>682</v>
      </c>
      <c r="E202" s="405" t="s">
        <v>1109</v>
      </c>
    </row>
    <row r="203" spans="1:5">
      <c r="A203" s="466">
        <v>442</v>
      </c>
      <c r="B203" s="405" t="s">
        <v>1110</v>
      </c>
      <c r="C203" s="405" t="s">
        <v>1255</v>
      </c>
      <c r="D203" s="405" t="s">
        <v>682</v>
      </c>
      <c r="E203" s="405" t="s">
        <v>1111</v>
      </c>
    </row>
    <row r="204" spans="1:5">
      <c r="A204" s="466">
        <v>443</v>
      </c>
      <c r="B204" s="405" t="s">
        <v>1112</v>
      </c>
      <c r="C204" s="405" t="s">
        <v>1256</v>
      </c>
      <c r="D204" s="405" t="s">
        <v>688</v>
      </c>
      <c r="E204" s="405" t="s">
        <v>1113</v>
      </c>
    </row>
    <row r="205" spans="1:5">
      <c r="A205" s="466">
        <v>444</v>
      </c>
      <c r="B205" s="405" t="s">
        <v>1114</v>
      </c>
      <c r="C205" s="405" t="s">
        <v>1115</v>
      </c>
      <c r="D205" s="405" t="s">
        <v>682</v>
      </c>
      <c r="E205" s="405" t="s">
        <v>1116</v>
      </c>
    </row>
    <row r="206" spans="1:5">
      <c r="A206" s="466">
        <v>445</v>
      </c>
      <c r="B206" s="405" t="s">
        <v>1117</v>
      </c>
      <c r="C206" s="405" t="s">
        <v>1118</v>
      </c>
      <c r="D206" s="405" t="s">
        <v>682</v>
      </c>
      <c r="E206" s="405" t="s">
        <v>1119</v>
      </c>
    </row>
    <row r="207" spans="1:5">
      <c r="A207" s="466">
        <v>446</v>
      </c>
      <c r="B207" s="405" t="s">
        <v>1120</v>
      </c>
      <c r="C207" s="405" t="s">
        <v>1257</v>
      </c>
      <c r="D207" s="405" t="s">
        <v>688</v>
      </c>
      <c r="E207" s="405" t="s">
        <v>1121</v>
      </c>
    </row>
    <row r="208" spans="1:5">
      <c r="A208" s="466">
        <v>447</v>
      </c>
      <c r="B208" s="405" t="s">
        <v>1258</v>
      </c>
      <c r="C208" s="405" t="s">
        <v>1259</v>
      </c>
      <c r="D208" s="405" t="s">
        <v>682</v>
      </c>
      <c r="E208" s="405" t="s">
        <v>1424</v>
      </c>
    </row>
    <row r="209" spans="1:5">
      <c r="A209" s="466">
        <v>448</v>
      </c>
      <c r="B209" s="405" t="s">
        <v>1122</v>
      </c>
      <c r="C209" s="405" t="s">
        <v>1260</v>
      </c>
      <c r="D209" s="405" t="s">
        <v>682</v>
      </c>
      <c r="E209" s="405" t="s">
        <v>1485</v>
      </c>
    </row>
    <row r="210" spans="1:5">
      <c r="A210" s="466">
        <v>449</v>
      </c>
      <c r="B210" s="405" t="s">
        <v>1581</v>
      </c>
      <c r="C210" s="405" t="s">
        <v>1261</v>
      </c>
      <c r="D210" s="405" t="s">
        <v>688</v>
      </c>
    </row>
    <row r="211" spans="1:5">
      <c r="A211" s="466">
        <v>499</v>
      </c>
      <c r="B211" s="405" t="s">
        <v>1124</v>
      </c>
      <c r="C211" s="405" t="s">
        <v>1125</v>
      </c>
    </row>
    <row r="212" spans="1:5">
      <c r="A212" s="466">
        <v>501</v>
      </c>
      <c r="B212" s="405" t="s">
        <v>1126</v>
      </c>
      <c r="C212" s="405" t="s">
        <v>1127</v>
      </c>
      <c r="D212" s="405" t="s">
        <v>682</v>
      </c>
      <c r="E212" s="405" t="s">
        <v>1128</v>
      </c>
    </row>
    <row r="213" spans="1:5">
      <c r="A213" s="466">
        <v>502</v>
      </c>
      <c r="B213" s="405" t="s">
        <v>1129</v>
      </c>
      <c r="C213" s="405" t="s">
        <v>1130</v>
      </c>
      <c r="D213" s="405" t="s">
        <v>682</v>
      </c>
      <c r="E213" s="405" t="s">
        <v>1131</v>
      </c>
    </row>
    <row r="214" spans="1:5">
      <c r="A214" s="466">
        <v>503</v>
      </c>
      <c r="B214" s="405" t="s">
        <v>1132</v>
      </c>
      <c r="C214" s="405" t="s">
        <v>1133</v>
      </c>
      <c r="D214" s="405" t="s">
        <v>682</v>
      </c>
      <c r="E214" s="405" t="s">
        <v>1134</v>
      </c>
    </row>
    <row r="215" spans="1:5">
      <c r="A215" s="466">
        <v>504</v>
      </c>
      <c r="B215" s="405" t="s">
        <v>1135</v>
      </c>
      <c r="C215" s="405" t="s">
        <v>1136</v>
      </c>
      <c r="D215" s="405" t="s">
        <v>688</v>
      </c>
      <c r="E215" s="405" t="s">
        <v>1137</v>
      </c>
    </row>
    <row r="216" spans="1:5">
      <c r="A216" s="466">
        <v>599</v>
      </c>
      <c r="B216" s="405" t="s">
        <v>1138</v>
      </c>
      <c r="C216" s="405" t="s">
        <v>1139</v>
      </c>
    </row>
    <row r="217" spans="1:5">
      <c r="A217" s="466">
        <v>601</v>
      </c>
      <c r="B217" s="405" t="s">
        <v>564</v>
      </c>
      <c r="C217" s="405" t="s">
        <v>1140</v>
      </c>
      <c r="D217" s="405" t="s">
        <v>682</v>
      </c>
      <c r="E217" s="405" t="s">
        <v>563</v>
      </c>
    </row>
    <row r="218" spans="1:5">
      <c r="A218" s="466">
        <v>602</v>
      </c>
      <c r="B218" s="405" t="s">
        <v>1141</v>
      </c>
      <c r="C218" s="405" t="s">
        <v>1262</v>
      </c>
      <c r="D218" s="405" t="s">
        <v>682</v>
      </c>
      <c r="E218" s="405" t="s">
        <v>1142</v>
      </c>
    </row>
    <row r="219" spans="1:5">
      <c r="A219" s="466">
        <v>603</v>
      </c>
      <c r="B219" s="405" t="s">
        <v>663</v>
      </c>
      <c r="C219" s="405" t="s">
        <v>1143</v>
      </c>
      <c r="D219" s="405" t="s">
        <v>682</v>
      </c>
      <c r="E219" s="405" t="s">
        <v>662</v>
      </c>
    </row>
    <row r="220" spans="1:5">
      <c r="A220" s="466">
        <v>604</v>
      </c>
      <c r="B220" s="405" t="s">
        <v>1144</v>
      </c>
      <c r="C220" s="405" t="s">
        <v>1583</v>
      </c>
      <c r="D220" s="405" t="s">
        <v>688</v>
      </c>
    </row>
    <row r="221" spans="1:5">
      <c r="A221" s="466">
        <v>605</v>
      </c>
      <c r="B221" s="405" t="s">
        <v>1582</v>
      </c>
      <c r="C221" s="405" t="s">
        <v>1584</v>
      </c>
      <c r="D221" s="405" t="s">
        <v>688</v>
      </c>
    </row>
    <row r="222" spans="1:5">
      <c r="A222" s="466">
        <v>606</v>
      </c>
      <c r="B222" s="405" t="s">
        <v>1145</v>
      </c>
      <c r="C222" s="405" t="s">
        <v>1146</v>
      </c>
      <c r="D222" s="405" t="s">
        <v>688</v>
      </c>
      <c r="E222" s="405" t="s">
        <v>1147</v>
      </c>
    </row>
    <row r="223" spans="1:5">
      <c r="A223" s="466">
        <v>607</v>
      </c>
      <c r="B223" s="405" t="s">
        <v>1148</v>
      </c>
      <c r="C223" s="405" t="s">
        <v>1149</v>
      </c>
      <c r="D223" s="405" t="s">
        <v>682</v>
      </c>
      <c r="E223" s="405" t="s">
        <v>1150</v>
      </c>
    </row>
    <row r="224" spans="1:5">
      <c r="A224" s="466">
        <v>608</v>
      </c>
      <c r="B224" s="405" t="s">
        <v>1151</v>
      </c>
      <c r="C224" s="405" t="s">
        <v>1152</v>
      </c>
      <c r="D224" s="405" t="s">
        <v>682</v>
      </c>
      <c r="E224" s="405" t="s">
        <v>1153</v>
      </c>
    </row>
    <row r="225" spans="1:5">
      <c r="A225" s="466">
        <v>609</v>
      </c>
      <c r="B225" s="405" t="s">
        <v>658</v>
      </c>
      <c r="C225" s="405" t="s">
        <v>1154</v>
      </c>
      <c r="D225" s="405" t="s">
        <v>682</v>
      </c>
      <c r="E225" s="405" t="s">
        <v>657</v>
      </c>
    </row>
    <row r="226" spans="1:5">
      <c r="A226" s="466">
        <v>610</v>
      </c>
      <c r="B226" s="405" t="s">
        <v>1155</v>
      </c>
      <c r="C226" s="405" t="s">
        <v>1263</v>
      </c>
      <c r="D226" s="405" t="s">
        <v>688</v>
      </c>
      <c r="E226" s="405" t="s">
        <v>1468</v>
      </c>
    </row>
    <row r="227" spans="1:5">
      <c r="A227" s="466">
        <v>611</v>
      </c>
      <c r="B227" s="405" t="s">
        <v>1156</v>
      </c>
      <c r="C227" s="405" t="s">
        <v>1157</v>
      </c>
      <c r="D227" s="405" t="s">
        <v>682</v>
      </c>
      <c r="E227" s="405" t="s">
        <v>1158</v>
      </c>
    </row>
    <row r="228" spans="1:5">
      <c r="A228" s="466">
        <v>612</v>
      </c>
      <c r="B228" s="405" t="s">
        <v>1159</v>
      </c>
      <c r="C228" s="405" t="s">
        <v>1264</v>
      </c>
      <c r="D228" s="405" t="s">
        <v>688</v>
      </c>
    </row>
    <row r="229" spans="1:5">
      <c r="A229" s="466">
        <v>613</v>
      </c>
      <c r="B229" s="405" t="s">
        <v>1160</v>
      </c>
      <c r="C229" s="405" t="s">
        <v>1265</v>
      </c>
      <c r="D229" s="405" t="s">
        <v>682</v>
      </c>
      <c r="E229" s="405" t="s">
        <v>1161</v>
      </c>
    </row>
    <row r="230" spans="1:5">
      <c r="A230" s="466">
        <v>614</v>
      </c>
      <c r="B230" s="405" t="s">
        <v>1162</v>
      </c>
      <c r="C230" s="405" t="s">
        <v>1163</v>
      </c>
      <c r="D230" s="405" t="s">
        <v>682</v>
      </c>
      <c r="E230" s="405" t="s">
        <v>630</v>
      </c>
    </row>
    <row r="231" spans="1:5">
      <c r="A231" s="466">
        <v>615</v>
      </c>
      <c r="B231" s="405" t="s">
        <v>1164</v>
      </c>
      <c r="C231" s="405" t="s">
        <v>1266</v>
      </c>
      <c r="D231" s="405" t="s">
        <v>688</v>
      </c>
    </row>
    <row r="232" spans="1:5">
      <c r="A232" s="466">
        <v>616</v>
      </c>
      <c r="B232" s="405" t="s">
        <v>1165</v>
      </c>
      <c r="C232" s="405" t="s">
        <v>1267</v>
      </c>
      <c r="D232" s="405" t="s">
        <v>688</v>
      </c>
    </row>
    <row r="233" spans="1:5">
      <c r="A233" s="466">
        <v>617</v>
      </c>
      <c r="B233" s="405" t="s">
        <v>1166</v>
      </c>
      <c r="C233" s="405" t="s">
        <v>1167</v>
      </c>
      <c r="D233" s="405" t="s">
        <v>682</v>
      </c>
      <c r="E233" s="405" t="s">
        <v>1168</v>
      </c>
    </row>
    <row r="234" spans="1:5">
      <c r="A234" s="466">
        <v>618</v>
      </c>
      <c r="B234" s="405" t="s">
        <v>1169</v>
      </c>
      <c r="C234" s="405" t="s">
        <v>1170</v>
      </c>
      <c r="D234" s="405" t="s">
        <v>688</v>
      </c>
      <c r="E234" s="405" t="s">
        <v>1171</v>
      </c>
    </row>
    <row r="235" spans="1:5">
      <c r="A235" s="466">
        <v>619</v>
      </c>
      <c r="B235" s="405" t="s">
        <v>1172</v>
      </c>
      <c r="C235" s="405" t="s">
        <v>1173</v>
      </c>
      <c r="D235" s="405" t="s">
        <v>688</v>
      </c>
      <c r="E235" s="405" t="s">
        <v>612</v>
      </c>
    </row>
    <row r="236" spans="1:5">
      <c r="A236" s="466">
        <v>620</v>
      </c>
      <c r="B236" s="405" t="s">
        <v>1174</v>
      </c>
      <c r="C236" s="405" t="s">
        <v>1268</v>
      </c>
      <c r="D236" s="405" t="s">
        <v>682</v>
      </c>
      <c r="E236" s="405" t="s">
        <v>1377</v>
      </c>
    </row>
    <row r="237" spans="1:5">
      <c r="A237" s="466">
        <v>621</v>
      </c>
      <c r="B237" s="405" t="s">
        <v>1175</v>
      </c>
      <c r="C237" s="405" t="s">
        <v>1269</v>
      </c>
      <c r="D237" s="405" t="s">
        <v>688</v>
      </c>
      <c r="E237" s="405" t="s">
        <v>1176</v>
      </c>
    </row>
    <row r="238" spans="1:5">
      <c r="A238" s="466">
        <v>622</v>
      </c>
      <c r="B238" s="405" t="s">
        <v>1270</v>
      </c>
      <c r="C238" s="405" t="s">
        <v>1178</v>
      </c>
      <c r="D238" s="405" t="s">
        <v>688</v>
      </c>
      <c r="E238" s="405" t="s">
        <v>1179</v>
      </c>
    </row>
    <row r="239" spans="1:5">
      <c r="A239" s="466">
        <v>623</v>
      </c>
      <c r="B239" s="405" t="s">
        <v>1180</v>
      </c>
      <c r="C239" s="405" t="s">
        <v>1181</v>
      </c>
      <c r="D239" s="405" t="s">
        <v>682</v>
      </c>
      <c r="E239" s="405" t="s">
        <v>1182</v>
      </c>
    </row>
    <row r="240" spans="1:5">
      <c r="A240" s="466">
        <v>625</v>
      </c>
      <c r="B240" s="405" t="s">
        <v>1183</v>
      </c>
      <c r="C240" s="405" t="s">
        <v>1184</v>
      </c>
      <c r="D240" s="405" t="s">
        <v>682</v>
      </c>
      <c r="E240" s="405" t="s">
        <v>1185</v>
      </c>
    </row>
    <row r="241" spans="1:4">
      <c r="A241" s="466">
        <v>6601</v>
      </c>
      <c r="B241" s="405" t="s">
        <v>1271</v>
      </c>
      <c r="C241" s="405" t="s">
        <v>1271</v>
      </c>
      <c r="D241" s="405" t="s">
        <v>682</v>
      </c>
    </row>
    <row r="242" spans="1:4">
      <c r="A242" s="466">
        <v>6602</v>
      </c>
      <c r="B242" s="405" t="s">
        <v>1272</v>
      </c>
      <c r="C242" s="405" t="s">
        <v>1272</v>
      </c>
      <c r="D242" s="405" t="s">
        <v>682</v>
      </c>
    </row>
    <row r="243" spans="1:4">
      <c r="A243" s="466">
        <v>6603</v>
      </c>
      <c r="B243" s="405" t="s">
        <v>1273</v>
      </c>
      <c r="C243" s="405" t="s">
        <v>1273</v>
      </c>
      <c r="D243" s="405" t="s">
        <v>682</v>
      </c>
    </row>
    <row r="244" spans="1:4">
      <c r="A244" s="466">
        <v>6604</v>
      </c>
      <c r="B244" s="405" t="s">
        <v>1274</v>
      </c>
      <c r="C244" s="405" t="s">
        <v>1274</v>
      </c>
      <c r="D244" s="405" t="s">
        <v>682</v>
      </c>
    </row>
    <row r="245" spans="1:4">
      <c r="A245" s="466">
        <v>6605</v>
      </c>
      <c r="B245" s="405" t="s">
        <v>1275</v>
      </c>
      <c r="C245" s="405" t="s">
        <v>1275</v>
      </c>
      <c r="D245" s="405" t="s">
        <v>682</v>
      </c>
    </row>
    <row r="246" spans="1:4">
      <c r="A246" s="466">
        <v>6606</v>
      </c>
      <c r="B246" s="405" t="s">
        <v>1276</v>
      </c>
      <c r="C246" s="405" t="s">
        <v>1277</v>
      </c>
      <c r="D246" s="405" t="s">
        <v>682</v>
      </c>
    </row>
    <row r="247" spans="1:4">
      <c r="A247" s="466">
        <v>6607</v>
      </c>
      <c r="B247" s="405" t="s">
        <v>1278</v>
      </c>
      <c r="C247" s="405" t="s">
        <v>1279</v>
      </c>
      <c r="D247" s="405" t="s">
        <v>682</v>
      </c>
    </row>
    <row r="248" spans="1:4">
      <c r="A248" s="466">
        <v>6608</v>
      </c>
      <c r="B248" s="405" t="s">
        <v>1280</v>
      </c>
      <c r="C248" s="405" t="s">
        <v>1281</v>
      </c>
    </row>
    <row r="249" spans="1:4">
      <c r="A249" s="466">
        <v>699</v>
      </c>
      <c r="B249" s="405" t="s">
        <v>1186</v>
      </c>
      <c r="C249" s="405" t="s">
        <v>1187</v>
      </c>
    </row>
    <row r="250" spans="1:4">
      <c r="A250" s="466">
        <v>701</v>
      </c>
      <c r="B250" s="405" t="s">
        <v>1282</v>
      </c>
      <c r="C250" s="405" t="s">
        <v>1188</v>
      </c>
      <c r="D250" s="405" t="s">
        <v>688</v>
      </c>
    </row>
    <row r="251" spans="1:4">
      <c r="A251" s="466">
        <v>702</v>
      </c>
      <c r="B251" s="405" t="s">
        <v>1189</v>
      </c>
      <c r="C251" s="405" t="s">
        <v>1283</v>
      </c>
    </row>
    <row r="252" spans="1:4">
      <c r="A252" s="466">
        <v>999</v>
      </c>
      <c r="B252" s="405" t="s">
        <v>1190</v>
      </c>
      <c r="C252" s="405" t="s">
        <v>1191</v>
      </c>
      <c r="D252" s="405" t="s">
        <v>688</v>
      </c>
    </row>
    <row r="253" spans="1:4">
      <c r="A253" s="466" t="s">
        <v>1567</v>
      </c>
      <c r="B253" s="405" t="s">
        <v>1284</v>
      </c>
      <c r="C253" s="405" t="s">
        <v>1285</v>
      </c>
    </row>
    <row r="254" spans="1:4">
      <c r="A254" s="466" t="s">
        <v>1568</v>
      </c>
      <c r="B254" s="405" t="s">
        <v>1286</v>
      </c>
      <c r="C254" s="405" t="s">
        <v>1287</v>
      </c>
    </row>
    <row r="255" spans="1:4">
      <c r="A255" s="466" t="s">
        <v>1569</v>
      </c>
      <c r="B255" s="405" t="s">
        <v>1288</v>
      </c>
      <c r="C255" s="405" t="s">
        <v>1285</v>
      </c>
    </row>
  </sheetData>
  <phoneticPr fontId="1" type="noConversion"/>
  <conditionalFormatting sqref="E1:E1048576">
    <cfRule type="duplicateValues" dxfId="3" priority="1"/>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M8"/>
  <sheetViews>
    <sheetView zoomScale="85" zoomScaleNormal="85" workbookViewId="0">
      <selection activeCell="F16" sqref="F16"/>
    </sheetView>
  </sheetViews>
  <sheetFormatPr defaultRowHeight="13.5"/>
  <cols>
    <col min="1" max="1" width="12.75" bestFit="1" customWidth="1"/>
    <col min="2" max="2" width="30" customWidth="1"/>
    <col min="3" max="3" width="7.125" bestFit="1" customWidth="1"/>
    <col min="4" max="5" width="9" bestFit="1" customWidth="1"/>
    <col min="6" max="6" width="13" bestFit="1" customWidth="1"/>
    <col min="7" max="7" width="9" bestFit="1" customWidth="1"/>
    <col min="8" max="8" width="19.75" customWidth="1"/>
    <col min="9" max="9" width="21.625" bestFit="1" customWidth="1"/>
    <col min="10" max="10" width="9.5" bestFit="1" customWidth="1"/>
    <col min="11" max="11" width="21.625" bestFit="1" customWidth="1"/>
    <col min="12" max="12" width="9.5" bestFit="1" customWidth="1"/>
    <col min="13" max="13" width="2.5" bestFit="1" customWidth="1"/>
  </cols>
  <sheetData>
    <row r="1" spans="1:13">
      <c r="A1" t="s">
        <v>1614</v>
      </c>
      <c r="B1" t="s">
        <v>1605</v>
      </c>
      <c r="C1" t="s">
        <v>1606</v>
      </c>
      <c r="D1" t="s">
        <v>1607</v>
      </c>
      <c r="E1" t="s">
        <v>1608</v>
      </c>
      <c r="F1" t="s">
        <v>1609</v>
      </c>
      <c r="G1" t="s">
        <v>1610</v>
      </c>
      <c r="H1" t="s">
        <v>137</v>
      </c>
      <c r="I1" t="s">
        <v>228</v>
      </c>
      <c r="J1" t="s">
        <v>227</v>
      </c>
      <c r="K1" t="s">
        <v>1611</v>
      </c>
      <c r="L1" t="s">
        <v>1612</v>
      </c>
      <c r="M1" t="s">
        <v>1613</v>
      </c>
    </row>
    <row r="2" spans="1:13">
      <c r="A2" s="406" t="s">
        <v>1597</v>
      </c>
      <c r="B2" s="406" t="s">
        <v>1587</v>
      </c>
      <c r="C2" s="406" t="s">
        <v>1585</v>
      </c>
      <c r="D2" s="406" t="s">
        <v>1585</v>
      </c>
      <c r="E2" s="406" t="s">
        <v>566</v>
      </c>
      <c r="F2" s="406"/>
      <c r="G2" s="406" t="s">
        <v>1588</v>
      </c>
      <c r="H2" s="406"/>
      <c r="I2" s="406"/>
      <c r="J2" s="406"/>
      <c r="K2" s="406" t="s">
        <v>1598</v>
      </c>
      <c r="L2" s="406" t="s">
        <v>1589</v>
      </c>
    </row>
    <row r="3" spans="1:13">
      <c r="A3" s="406" t="s">
        <v>1599</v>
      </c>
      <c r="B3" s="406" t="s">
        <v>1590</v>
      </c>
      <c r="C3" s="406" t="s">
        <v>1585</v>
      </c>
      <c r="D3" s="406" t="s">
        <v>1585</v>
      </c>
      <c r="E3" s="406" t="s">
        <v>566</v>
      </c>
      <c r="F3" s="406"/>
      <c r="G3" s="406" t="s">
        <v>1591</v>
      </c>
      <c r="H3" s="406"/>
      <c r="I3" s="406"/>
      <c r="J3" s="406"/>
      <c r="K3" s="406" t="s">
        <v>1598</v>
      </c>
      <c r="L3" s="406" t="s">
        <v>1589</v>
      </c>
    </row>
    <row r="4" spans="1:13">
      <c r="A4" s="406" t="s">
        <v>1600</v>
      </c>
      <c r="B4" s="406" t="s">
        <v>1592</v>
      </c>
      <c r="C4" s="406" t="s">
        <v>1585</v>
      </c>
      <c r="D4" s="406" t="s">
        <v>1585</v>
      </c>
      <c r="E4" s="406" t="s">
        <v>566</v>
      </c>
      <c r="F4" s="406"/>
      <c r="G4" s="406" t="s">
        <v>1588</v>
      </c>
      <c r="H4" s="406"/>
      <c r="I4" s="406"/>
      <c r="J4" s="406"/>
      <c r="K4" s="406" t="s">
        <v>1598</v>
      </c>
      <c r="L4" s="406" t="s">
        <v>1589</v>
      </c>
    </row>
    <row r="5" spans="1:13">
      <c r="A5" s="406" t="s">
        <v>1601</v>
      </c>
      <c r="B5" s="406" t="s">
        <v>1593</v>
      </c>
      <c r="C5" s="406" t="s">
        <v>1585</v>
      </c>
      <c r="D5" s="406" t="s">
        <v>1585</v>
      </c>
      <c r="E5" s="406" t="s">
        <v>566</v>
      </c>
      <c r="F5" s="406"/>
      <c r="G5" s="406" t="s">
        <v>1591</v>
      </c>
      <c r="H5" s="406"/>
      <c r="I5" s="406"/>
      <c r="J5" s="406"/>
      <c r="K5" s="406" t="s">
        <v>1598</v>
      </c>
      <c r="L5" s="406" t="s">
        <v>1589</v>
      </c>
    </row>
    <row r="6" spans="1:13">
      <c r="A6" s="406" t="s">
        <v>1602</v>
      </c>
      <c r="B6" s="406" t="s">
        <v>1594</v>
      </c>
      <c r="C6" s="406" t="s">
        <v>574</v>
      </c>
      <c r="D6" s="406" t="s">
        <v>1585</v>
      </c>
      <c r="E6" s="406" t="s">
        <v>566</v>
      </c>
      <c r="F6" s="406"/>
      <c r="G6" s="406" t="s">
        <v>1588</v>
      </c>
      <c r="H6" s="406"/>
      <c r="I6" s="406"/>
      <c r="J6" s="406"/>
      <c r="K6" s="406" t="s">
        <v>1598</v>
      </c>
      <c r="L6" s="406" t="s">
        <v>1589</v>
      </c>
    </row>
    <row r="7" spans="1:13">
      <c r="A7" s="406" t="s">
        <v>1603</v>
      </c>
      <c r="B7" s="406" t="s">
        <v>1595</v>
      </c>
      <c r="C7" s="406" t="s">
        <v>574</v>
      </c>
      <c r="D7" s="406" t="s">
        <v>1585</v>
      </c>
      <c r="E7" s="406" t="s">
        <v>566</v>
      </c>
      <c r="F7" s="406"/>
      <c r="G7" s="406" t="s">
        <v>1591</v>
      </c>
      <c r="H7" s="406"/>
      <c r="I7" s="406"/>
      <c r="J7" s="406"/>
      <c r="K7" s="406" t="s">
        <v>1598</v>
      </c>
      <c r="L7" s="406" t="s">
        <v>1589</v>
      </c>
    </row>
    <row r="8" spans="1:13">
      <c r="A8" s="406" t="s">
        <v>1604</v>
      </c>
      <c r="B8" s="406" t="s">
        <v>1596</v>
      </c>
      <c r="C8" s="406" t="s">
        <v>574</v>
      </c>
      <c r="D8" s="406" t="s">
        <v>566</v>
      </c>
      <c r="E8" s="406" t="s">
        <v>566</v>
      </c>
      <c r="F8" s="406"/>
      <c r="G8" s="406" t="s">
        <v>1588</v>
      </c>
      <c r="H8" s="406"/>
      <c r="I8" s="406"/>
      <c r="J8" s="406"/>
      <c r="K8" s="406" t="s">
        <v>1598</v>
      </c>
      <c r="L8" s="406" t="s">
        <v>1589</v>
      </c>
    </row>
  </sheetData>
  <autoFilter ref="A1:M8"/>
  <phoneticPr fontId="1" type="noConversion"/>
  <conditionalFormatting sqref="A1:A8">
    <cfRule type="duplicateValues" dxfId="2" priority="14"/>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C237"/>
  <sheetViews>
    <sheetView workbookViewId="0">
      <selection activeCell="C26" sqref="C26"/>
    </sheetView>
  </sheetViews>
  <sheetFormatPr defaultRowHeight="13.5"/>
  <cols>
    <col min="2" max="2" width="30.5" bestFit="1" customWidth="1"/>
    <col min="3" max="3" width="56" bestFit="1" customWidth="1"/>
  </cols>
  <sheetData>
    <row r="1" spans="1:3">
      <c r="A1" s="400" t="s">
        <v>1193</v>
      </c>
      <c r="B1" s="400" t="s">
        <v>677</v>
      </c>
      <c r="C1" s="400" t="s">
        <v>678</v>
      </c>
    </row>
    <row r="2" spans="1:3">
      <c r="A2">
        <v>701</v>
      </c>
      <c r="B2" t="s">
        <v>1289</v>
      </c>
    </row>
    <row r="3" spans="1:3">
      <c r="A3" t="s">
        <v>949</v>
      </c>
      <c r="B3" t="s">
        <v>947</v>
      </c>
      <c r="C3" t="s">
        <v>948</v>
      </c>
    </row>
    <row r="4" spans="1:3">
      <c r="A4" t="s">
        <v>675</v>
      </c>
      <c r="B4" t="s">
        <v>676</v>
      </c>
      <c r="C4" t="s">
        <v>1290</v>
      </c>
    </row>
    <row r="5" spans="1:3">
      <c r="A5" t="s">
        <v>683</v>
      </c>
      <c r="B5" t="s">
        <v>680</v>
      </c>
      <c r="C5" t="s">
        <v>1291</v>
      </c>
    </row>
    <row r="6" spans="1:3">
      <c r="A6" t="s">
        <v>1292</v>
      </c>
      <c r="B6" t="s">
        <v>1293</v>
      </c>
      <c r="C6" t="s">
        <v>1294</v>
      </c>
    </row>
    <row r="7" spans="1:3">
      <c r="A7" t="s">
        <v>1196</v>
      </c>
      <c r="B7" t="s">
        <v>1295</v>
      </c>
      <c r="C7" t="s">
        <v>1296</v>
      </c>
    </row>
    <row r="8" spans="1:3">
      <c r="A8" t="s">
        <v>946</v>
      </c>
      <c r="B8" t="s">
        <v>944</v>
      </c>
      <c r="C8" t="s">
        <v>1297</v>
      </c>
    </row>
    <row r="9" spans="1:3">
      <c r="A9" t="s">
        <v>985</v>
      </c>
      <c r="B9" t="s">
        <v>983</v>
      </c>
      <c r="C9" t="s">
        <v>1298</v>
      </c>
    </row>
    <row r="10" spans="1:3">
      <c r="A10" t="s">
        <v>1123</v>
      </c>
      <c r="B10" t="s">
        <v>1299</v>
      </c>
      <c r="C10" t="s">
        <v>1300</v>
      </c>
    </row>
    <row r="11" spans="1:3">
      <c r="A11" t="s">
        <v>786</v>
      </c>
      <c r="B11" t="s">
        <v>785</v>
      </c>
      <c r="C11" t="s">
        <v>1301</v>
      </c>
    </row>
    <row r="12" spans="1:3">
      <c r="A12" t="s">
        <v>618</v>
      </c>
      <c r="B12" t="s">
        <v>1011</v>
      </c>
      <c r="C12" t="s">
        <v>1302</v>
      </c>
    </row>
    <row r="13" spans="1:3">
      <c r="A13" t="s">
        <v>1303</v>
      </c>
      <c r="B13" t="s">
        <v>1304</v>
      </c>
      <c r="C13" t="s">
        <v>1305</v>
      </c>
    </row>
    <row r="14" spans="1:3">
      <c r="A14" t="s">
        <v>616</v>
      </c>
      <c r="B14" t="s">
        <v>617</v>
      </c>
      <c r="C14" t="s">
        <v>1306</v>
      </c>
    </row>
    <row r="15" spans="1:3">
      <c r="A15" t="s">
        <v>563</v>
      </c>
      <c r="B15" t="s">
        <v>564</v>
      </c>
      <c r="C15" t="s">
        <v>1307</v>
      </c>
    </row>
    <row r="16" spans="1:3">
      <c r="A16" t="s">
        <v>1015</v>
      </c>
      <c r="B16" t="s">
        <v>1013</v>
      </c>
      <c r="C16" t="s">
        <v>1308</v>
      </c>
    </row>
    <row r="17" spans="1:3">
      <c r="A17" t="s">
        <v>987</v>
      </c>
      <c r="B17" t="s">
        <v>986</v>
      </c>
      <c r="C17" t="s">
        <v>1309</v>
      </c>
    </row>
    <row r="18" spans="1:3">
      <c r="A18" t="s">
        <v>1310</v>
      </c>
      <c r="B18" t="s">
        <v>1243</v>
      </c>
      <c r="C18" t="s">
        <v>1311</v>
      </c>
    </row>
    <row r="19" spans="1:3">
      <c r="A19" t="s">
        <v>1021</v>
      </c>
      <c r="B19" t="s">
        <v>1019</v>
      </c>
      <c r="C19" t="s">
        <v>1312</v>
      </c>
    </row>
    <row r="20" spans="1:3">
      <c r="A20" t="s">
        <v>641</v>
      </c>
      <c r="B20" t="s">
        <v>642</v>
      </c>
      <c r="C20" t="s">
        <v>1313</v>
      </c>
    </row>
    <row r="21" spans="1:3">
      <c r="A21" t="s">
        <v>586</v>
      </c>
      <c r="B21" t="s">
        <v>587</v>
      </c>
      <c r="C21" t="s">
        <v>1314</v>
      </c>
    </row>
    <row r="22" spans="1:3">
      <c r="A22" t="s">
        <v>909</v>
      </c>
      <c r="B22" t="s">
        <v>907</v>
      </c>
      <c r="C22" t="s">
        <v>1315</v>
      </c>
    </row>
    <row r="23" spans="1:3">
      <c r="A23" t="s">
        <v>953</v>
      </c>
      <c r="B23" t="s">
        <v>951</v>
      </c>
      <c r="C23" t="s">
        <v>1316</v>
      </c>
    </row>
    <row r="24" spans="1:3">
      <c r="A24" t="s">
        <v>673</v>
      </c>
      <c r="B24" t="s">
        <v>674</v>
      </c>
      <c r="C24" t="s">
        <v>684</v>
      </c>
    </row>
    <row r="25" spans="1:3">
      <c r="A25" t="s">
        <v>795</v>
      </c>
      <c r="B25" t="s">
        <v>793</v>
      </c>
      <c r="C25" t="s">
        <v>794</v>
      </c>
    </row>
    <row r="26" spans="1:3">
      <c r="A26" t="s">
        <v>789</v>
      </c>
      <c r="B26" t="s">
        <v>787</v>
      </c>
      <c r="C26" t="s">
        <v>1317</v>
      </c>
    </row>
    <row r="27" spans="1:3">
      <c r="A27" t="s">
        <v>1318</v>
      </c>
      <c r="B27" t="s">
        <v>1319</v>
      </c>
      <c r="C27" t="s">
        <v>1320</v>
      </c>
    </row>
    <row r="28" spans="1:3">
      <c r="A28" t="s">
        <v>1137</v>
      </c>
      <c r="B28" t="s">
        <v>1135</v>
      </c>
      <c r="C28" t="s">
        <v>1321</v>
      </c>
    </row>
    <row r="29" spans="1:3">
      <c r="A29" t="s">
        <v>692</v>
      </c>
      <c r="B29" t="s">
        <v>1322</v>
      </c>
      <c r="C29" t="s">
        <v>691</v>
      </c>
    </row>
    <row r="30" spans="1:3">
      <c r="A30" t="s">
        <v>1026</v>
      </c>
      <c r="B30" t="s">
        <v>1025</v>
      </c>
      <c r="C30" t="s">
        <v>1323</v>
      </c>
    </row>
    <row r="31" spans="1:3">
      <c r="A31" t="s">
        <v>1324</v>
      </c>
      <c r="B31" t="s">
        <v>1325</v>
      </c>
      <c r="C31" t="s">
        <v>1326</v>
      </c>
    </row>
    <row r="32" spans="1:3">
      <c r="A32" t="s">
        <v>1031</v>
      </c>
      <c r="B32" t="s">
        <v>1029</v>
      </c>
      <c r="C32" t="s">
        <v>1327</v>
      </c>
    </row>
    <row r="33" spans="1:3">
      <c r="A33" t="s">
        <v>1018</v>
      </c>
      <c r="B33" t="s">
        <v>1016</v>
      </c>
      <c r="C33" t="s">
        <v>1328</v>
      </c>
    </row>
    <row r="34" spans="1:3">
      <c r="A34" t="s">
        <v>689</v>
      </c>
      <c r="B34" t="s">
        <v>686</v>
      </c>
      <c r="C34" t="s">
        <v>1329</v>
      </c>
    </row>
    <row r="35" spans="1:3">
      <c r="A35" t="s">
        <v>792</v>
      </c>
      <c r="B35" t="s">
        <v>790</v>
      </c>
      <c r="C35" t="s">
        <v>1330</v>
      </c>
    </row>
    <row r="36" spans="1:3">
      <c r="A36" t="s">
        <v>990</v>
      </c>
      <c r="B36" t="s">
        <v>988</v>
      </c>
      <c r="C36" t="s">
        <v>989</v>
      </c>
    </row>
    <row r="37" spans="1:3">
      <c r="A37" t="s">
        <v>1024</v>
      </c>
      <c r="B37" t="s">
        <v>1022</v>
      </c>
      <c r="C37" t="s">
        <v>1331</v>
      </c>
    </row>
    <row r="38" spans="1:3">
      <c r="A38" t="s">
        <v>1128</v>
      </c>
      <c r="B38" t="s">
        <v>1126</v>
      </c>
      <c r="C38" t="s">
        <v>1332</v>
      </c>
    </row>
    <row r="39" spans="1:3">
      <c r="A39" t="s">
        <v>1333</v>
      </c>
      <c r="B39" t="s">
        <v>1334</v>
      </c>
      <c r="C39" t="s">
        <v>1335</v>
      </c>
    </row>
    <row r="40" spans="1:3">
      <c r="A40" t="s">
        <v>1336</v>
      </c>
      <c r="B40" t="s">
        <v>1337</v>
      </c>
      <c r="C40" t="s">
        <v>1337</v>
      </c>
    </row>
    <row r="41" spans="1:3">
      <c r="A41" t="s">
        <v>802</v>
      </c>
      <c r="B41" t="s">
        <v>801</v>
      </c>
      <c r="C41" t="s">
        <v>1338</v>
      </c>
    </row>
    <row r="42" spans="1:3">
      <c r="A42" t="s">
        <v>811</v>
      </c>
      <c r="B42" t="s">
        <v>809</v>
      </c>
      <c r="C42" t="s">
        <v>1339</v>
      </c>
    </row>
    <row r="43" spans="1:3">
      <c r="A43" t="s">
        <v>610</v>
      </c>
      <c r="B43" t="s">
        <v>611</v>
      </c>
      <c r="C43" t="s">
        <v>1340</v>
      </c>
    </row>
    <row r="44" spans="1:3">
      <c r="A44" t="s">
        <v>1341</v>
      </c>
      <c r="B44" t="s">
        <v>1342</v>
      </c>
      <c r="C44" t="s">
        <v>1343</v>
      </c>
    </row>
    <row r="45" spans="1:3">
      <c r="A45" t="s">
        <v>1142</v>
      </c>
      <c r="B45" t="s">
        <v>1141</v>
      </c>
      <c r="C45" t="s">
        <v>1344</v>
      </c>
    </row>
    <row r="46" spans="1:3">
      <c r="A46" t="s">
        <v>1036</v>
      </c>
      <c r="B46" t="s">
        <v>1034</v>
      </c>
      <c r="C46" t="s">
        <v>1345</v>
      </c>
    </row>
    <row r="47" spans="1:3">
      <c r="A47" t="s">
        <v>798</v>
      </c>
      <c r="B47" t="s">
        <v>796</v>
      </c>
      <c r="C47" t="s">
        <v>1346</v>
      </c>
    </row>
    <row r="48" spans="1:3">
      <c r="A48" t="s">
        <v>548</v>
      </c>
      <c r="B48" t="s">
        <v>1347</v>
      </c>
      <c r="C48" t="s">
        <v>1348</v>
      </c>
    </row>
    <row r="49" spans="1:3">
      <c r="A49" t="s">
        <v>645</v>
      </c>
      <c r="B49" t="s">
        <v>1037</v>
      </c>
      <c r="C49" t="s">
        <v>1349</v>
      </c>
    </row>
    <row r="50" spans="1:3">
      <c r="A50" t="s">
        <v>1042</v>
      </c>
      <c r="B50" t="s">
        <v>1040</v>
      </c>
      <c r="C50" t="s">
        <v>1350</v>
      </c>
    </row>
    <row r="51" spans="1:3">
      <c r="A51" t="s">
        <v>1045</v>
      </c>
      <c r="B51" t="s">
        <v>1043</v>
      </c>
      <c r="C51" t="s">
        <v>1351</v>
      </c>
    </row>
    <row r="52" spans="1:3">
      <c r="A52" t="s">
        <v>800</v>
      </c>
      <c r="B52" t="s">
        <v>799</v>
      </c>
      <c r="C52" t="s">
        <v>1218</v>
      </c>
    </row>
    <row r="53" spans="1:3">
      <c r="A53" t="s">
        <v>1352</v>
      </c>
      <c r="B53" t="s">
        <v>1353</v>
      </c>
      <c r="C53" t="s">
        <v>1354</v>
      </c>
    </row>
    <row r="54" spans="1:3">
      <c r="A54" t="s">
        <v>1355</v>
      </c>
      <c r="B54" t="s">
        <v>1356</v>
      </c>
      <c r="C54" t="s">
        <v>1357</v>
      </c>
    </row>
    <row r="55" spans="1:3">
      <c r="A55" t="s">
        <v>700</v>
      </c>
      <c r="B55" t="s">
        <v>698</v>
      </c>
      <c r="C55" t="s">
        <v>1358</v>
      </c>
    </row>
    <row r="56" spans="1:3">
      <c r="A56" t="s">
        <v>555</v>
      </c>
      <c r="B56" t="s">
        <v>556</v>
      </c>
      <c r="C56" t="s">
        <v>1359</v>
      </c>
    </row>
    <row r="57" spans="1:3">
      <c r="A57" t="s">
        <v>553</v>
      </c>
      <c r="B57" t="s">
        <v>554</v>
      </c>
      <c r="C57" t="s">
        <v>1360</v>
      </c>
    </row>
    <row r="58" spans="1:3">
      <c r="A58" t="s">
        <v>814</v>
      </c>
      <c r="B58" t="s">
        <v>812</v>
      </c>
      <c r="C58" t="s">
        <v>1361</v>
      </c>
    </row>
    <row r="59" spans="1:3">
      <c r="A59" t="s">
        <v>623</v>
      </c>
      <c r="B59" t="s">
        <v>624</v>
      </c>
      <c r="C59" t="s">
        <v>1362</v>
      </c>
    </row>
    <row r="60" spans="1:3">
      <c r="A60" t="s">
        <v>1363</v>
      </c>
      <c r="B60" t="s">
        <v>1364</v>
      </c>
      <c r="C60" t="s">
        <v>1365</v>
      </c>
    </row>
    <row r="61" spans="1:3">
      <c r="A61" t="s">
        <v>1049</v>
      </c>
      <c r="B61" t="s">
        <v>1048</v>
      </c>
      <c r="C61" t="s">
        <v>1366</v>
      </c>
    </row>
    <row r="62" spans="1:3">
      <c r="A62" t="s">
        <v>784</v>
      </c>
      <c r="B62" t="s">
        <v>782</v>
      </c>
      <c r="C62" t="s">
        <v>1367</v>
      </c>
    </row>
    <row r="63" spans="1:3">
      <c r="A63" t="s">
        <v>1052</v>
      </c>
      <c r="B63" t="s">
        <v>1050</v>
      </c>
      <c r="C63" t="s">
        <v>1368</v>
      </c>
    </row>
    <row r="64" spans="1:3">
      <c r="A64" t="s">
        <v>614</v>
      </c>
      <c r="B64" t="s">
        <v>615</v>
      </c>
      <c r="C64" t="s">
        <v>1369</v>
      </c>
    </row>
    <row r="65" spans="1:3">
      <c r="A65" t="s">
        <v>637</v>
      </c>
      <c r="B65" t="s">
        <v>638</v>
      </c>
      <c r="C65" t="s">
        <v>1370</v>
      </c>
    </row>
    <row r="66" spans="1:3">
      <c r="A66" t="s">
        <v>891</v>
      </c>
      <c r="B66" t="s">
        <v>889</v>
      </c>
      <c r="C66" t="s">
        <v>1371</v>
      </c>
    </row>
    <row r="67" spans="1:3">
      <c r="A67" t="s">
        <v>926</v>
      </c>
      <c r="B67" t="s">
        <v>924</v>
      </c>
      <c r="C67" t="s">
        <v>1372</v>
      </c>
    </row>
    <row r="68" spans="1:3">
      <c r="A68" t="s">
        <v>598</v>
      </c>
      <c r="B68" t="s">
        <v>599</v>
      </c>
      <c r="C68" t="s">
        <v>1373</v>
      </c>
    </row>
    <row r="69" spans="1:3">
      <c r="A69" t="s">
        <v>820</v>
      </c>
      <c r="B69" t="s">
        <v>818</v>
      </c>
      <c r="C69" t="s">
        <v>1374</v>
      </c>
    </row>
    <row r="70" spans="1:3">
      <c r="A70" t="s">
        <v>620</v>
      </c>
      <c r="B70" t="s">
        <v>621</v>
      </c>
      <c r="C70" t="s">
        <v>1375</v>
      </c>
    </row>
    <row r="71" spans="1:3">
      <c r="A71" t="s">
        <v>662</v>
      </c>
      <c r="B71" t="s">
        <v>663</v>
      </c>
      <c r="C71" t="s">
        <v>1376</v>
      </c>
    </row>
    <row r="72" spans="1:3">
      <c r="A72" t="s">
        <v>1377</v>
      </c>
      <c r="B72" t="s">
        <v>1378</v>
      </c>
      <c r="C72" t="s">
        <v>1379</v>
      </c>
    </row>
    <row r="73" spans="1:3">
      <c r="A73" t="s">
        <v>1004</v>
      </c>
      <c r="B73" t="s">
        <v>1003</v>
      </c>
      <c r="C73" t="s">
        <v>1245</v>
      </c>
    </row>
    <row r="74" spans="1:3">
      <c r="A74" t="s">
        <v>602</v>
      </c>
      <c r="B74" t="s">
        <v>603</v>
      </c>
      <c r="C74" t="s">
        <v>1380</v>
      </c>
    </row>
    <row r="75" spans="1:3">
      <c r="A75" t="s">
        <v>823</v>
      </c>
      <c r="B75" t="s">
        <v>821</v>
      </c>
      <c r="C75" t="s">
        <v>1381</v>
      </c>
    </row>
    <row r="76" spans="1:3">
      <c r="A76" t="s">
        <v>557</v>
      </c>
      <c r="B76" t="s">
        <v>558</v>
      </c>
      <c r="C76" t="s">
        <v>1382</v>
      </c>
    </row>
    <row r="77" spans="1:3">
      <c r="A77" t="s">
        <v>1056</v>
      </c>
      <c r="B77" t="s">
        <v>1054</v>
      </c>
      <c r="C77" t="s">
        <v>1383</v>
      </c>
    </row>
    <row r="78" spans="1:3">
      <c r="A78" t="s">
        <v>653</v>
      </c>
      <c r="B78" t="s">
        <v>654</v>
      </c>
      <c r="C78" t="s">
        <v>1384</v>
      </c>
    </row>
    <row r="79" spans="1:3">
      <c r="A79" t="s">
        <v>1385</v>
      </c>
      <c r="B79" t="s">
        <v>1386</v>
      </c>
      <c r="C79" t="s">
        <v>1252</v>
      </c>
    </row>
    <row r="80" spans="1:3">
      <c r="A80" t="s">
        <v>829</v>
      </c>
      <c r="B80" t="s">
        <v>827</v>
      </c>
      <c r="C80" t="s">
        <v>1387</v>
      </c>
    </row>
    <row r="81" spans="1:3">
      <c r="A81" t="s">
        <v>957</v>
      </c>
      <c r="B81" t="s">
        <v>955</v>
      </c>
      <c r="C81" t="s">
        <v>1388</v>
      </c>
    </row>
    <row r="82" spans="1:3">
      <c r="A82" t="s">
        <v>1134</v>
      </c>
      <c r="B82" t="s">
        <v>1132</v>
      </c>
      <c r="C82" t="s">
        <v>1389</v>
      </c>
    </row>
    <row r="83" spans="1:3">
      <c r="A83" t="s">
        <v>826</v>
      </c>
      <c r="B83" t="s">
        <v>824</v>
      </c>
      <c r="C83" t="s">
        <v>1390</v>
      </c>
    </row>
    <row r="84" spans="1:3">
      <c r="A84" t="s">
        <v>832</v>
      </c>
      <c r="B84" t="s">
        <v>830</v>
      </c>
      <c r="C84" t="s">
        <v>1391</v>
      </c>
    </row>
    <row r="85" spans="1:3">
      <c r="A85" t="s">
        <v>1059</v>
      </c>
      <c r="B85" t="s">
        <v>1057</v>
      </c>
      <c r="C85" t="s">
        <v>1392</v>
      </c>
    </row>
    <row r="86" spans="1:3">
      <c r="A86" t="s">
        <v>817</v>
      </c>
      <c r="B86" t="s">
        <v>816</v>
      </c>
      <c r="C86" t="s">
        <v>1393</v>
      </c>
    </row>
    <row r="87" spans="1:3">
      <c r="A87" t="s">
        <v>625</v>
      </c>
      <c r="B87" t="s">
        <v>626</v>
      </c>
      <c r="C87" t="s">
        <v>1394</v>
      </c>
    </row>
    <row r="88" spans="1:3">
      <c r="A88" t="s">
        <v>1062</v>
      </c>
      <c r="B88" t="s">
        <v>1060</v>
      </c>
      <c r="C88" t="s">
        <v>1395</v>
      </c>
    </row>
    <row r="89" spans="1:3">
      <c r="A89" t="s">
        <v>1396</v>
      </c>
      <c r="B89" t="s">
        <v>1397</v>
      </c>
      <c r="C89" t="s">
        <v>1398</v>
      </c>
    </row>
    <row r="90" spans="1:3">
      <c r="A90" t="s">
        <v>834</v>
      </c>
      <c r="B90" t="s">
        <v>833</v>
      </c>
      <c r="C90" t="s">
        <v>1399</v>
      </c>
    </row>
    <row r="91" spans="1:3">
      <c r="A91" t="s">
        <v>1065</v>
      </c>
      <c r="B91" t="s">
        <v>1063</v>
      </c>
      <c r="C91" t="s">
        <v>1400</v>
      </c>
    </row>
    <row r="92" spans="1:3">
      <c r="A92" t="s">
        <v>672</v>
      </c>
      <c r="B92" t="s">
        <v>91</v>
      </c>
      <c r="C92" t="s">
        <v>1401</v>
      </c>
    </row>
    <row r="93" spans="1:3">
      <c r="A93" t="s">
        <v>1071</v>
      </c>
      <c r="B93" t="s">
        <v>1069</v>
      </c>
      <c r="C93" t="s">
        <v>1402</v>
      </c>
    </row>
    <row r="94" spans="1:3">
      <c r="A94" t="s">
        <v>1403</v>
      </c>
      <c r="B94" t="s">
        <v>1404</v>
      </c>
      <c r="C94" t="s">
        <v>1405</v>
      </c>
    </row>
    <row r="95" spans="1:3">
      <c r="A95" t="s">
        <v>1068</v>
      </c>
      <c r="B95" t="s">
        <v>1066</v>
      </c>
      <c r="C95" t="s">
        <v>1406</v>
      </c>
    </row>
    <row r="96" spans="1:3">
      <c r="A96" t="s">
        <v>600</v>
      </c>
      <c r="B96" t="s">
        <v>601</v>
      </c>
      <c r="C96" t="s">
        <v>1407</v>
      </c>
    </row>
    <row r="97" spans="1:3">
      <c r="A97" t="s">
        <v>578</v>
      </c>
      <c r="B97" t="s">
        <v>579</v>
      </c>
      <c r="C97" t="s">
        <v>1408</v>
      </c>
    </row>
    <row r="98" spans="1:3">
      <c r="A98" t="s">
        <v>627</v>
      </c>
      <c r="B98" t="s">
        <v>628</v>
      </c>
      <c r="C98" t="s">
        <v>1409</v>
      </c>
    </row>
    <row r="99" spans="1:3">
      <c r="A99" t="s">
        <v>713</v>
      </c>
      <c r="B99" t="s">
        <v>711</v>
      </c>
      <c r="C99" t="s">
        <v>1410</v>
      </c>
    </row>
    <row r="100" spans="1:3">
      <c r="A100" t="s">
        <v>551</v>
      </c>
      <c r="B100" t="s">
        <v>552</v>
      </c>
      <c r="C100" t="s">
        <v>1411</v>
      </c>
    </row>
    <row r="101" spans="1:3">
      <c r="A101" t="s">
        <v>648</v>
      </c>
      <c r="B101" t="s">
        <v>649</v>
      </c>
      <c r="C101" t="s">
        <v>1412</v>
      </c>
    </row>
    <row r="102" spans="1:3">
      <c r="A102" t="s">
        <v>709</v>
      </c>
      <c r="B102" t="s">
        <v>707</v>
      </c>
      <c r="C102" t="s">
        <v>1413</v>
      </c>
    </row>
    <row r="103" spans="1:3">
      <c r="A103" t="s">
        <v>655</v>
      </c>
      <c r="B103" t="s">
        <v>656</v>
      </c>
      <c r="C103" t="s">
        <v>1414</v>
      </c>
    </row>
    <row r="104" spans="1:3">
      <c r="A104" t="s">
        <v>582</v>
      </c>
      <c r="B104" t="s">
        <v>583</v>
      </c>
      <c r="C104" t="s">
        <v>1415</v>
      </c>
    </row>
    <row r="105" spans="1:3">
      <c r="A105" t="s">
        <v>1074</v>
      </c>
      <c r="B105" t="s">
        <v>1072</v>
      </c>
      <c r="C105" t="s">
        <v>1416</v>
      </c>
    </row>
    <row r="106" spans="1:3">
      <c r="A106" t="s">
        <v>717</v>
      </c>
      <c r="B106" t="s">
        <v>715</v>
      </c>
      <c r="C106" t="s">
        <v>1417</v>
      </c>
    </row>
    <row r="107" spans="1:3">
      <c r="A107" t="s">
        <v>561</v>
      </c>
      <c r="B107" t="s">
        <v>562</v>
      </c>
      <c r="C107" t="s">
        <v>1418</v>
      </c>
    </row>
    <row r="108" spans="1:3">
      <c r="A108" t="s">
        <v>650</v>
      </c>
      <c r="B108" t="s">
        <v>651</v>
      </c>
      <c r="C108" t="s">
        <v>1419</v>
      </c>
    </row>
    <row r="109" spans="1:3">
      <c r="A109" t="s">
        <v>372</v>
      </c>
      <c r="B109" t="s">
        <v>771</v>
      </c>
      <c r="C109" t="s">
        <v>772</v>
      </c>
    </row>
    <row r="110" spans="1:3">
      <c r="A110" t="s">
        <v>697</v>
      </c>
      <c r="B110" t="s">
        <v>695</v>
      </c>
      <c r="C110" t="s">
        <v>1420</v>
      </c>
    </row>
    <row r="111" spans="1:3">
      <c r="A111" t="s">
        <v>1171</v>
      </c>
      <c r="B111" t="s">
        <v>1169</v>
      </c>
      <c r="C111" t="s">
        <v>1421</v>
      </c>
    </row>
    <row r="112" spans="1:3">
      <c r="A112" t="s">
        <v>1422</v>
      </c>
      <c r="B112" t="s">
        <v>1423</v>
      </c>
      <c r="C112" t="s">
        <v>1423</v>
      </c>
    </row>
    <row r="113" spans="1:3">
      <c r="A113" t="s">
        <v>1424</v>
      </c>
      <c r="B113" t="s">
        <v>1425</v>
      </c>
      <c r="C113" t="s">
        <v>1259</v>
      </c>
    </row>
    <row r="114" spans="1:3">
      <c r="A114" t="s">
        <v>703</v>
      </c>
      <c r="B114" t="s">
        <v>1426</v>
      </c>
      <c r="C114" t="s">
        <v>1427</v>
      </c>
    </row>
    <row r="115" spans="1:3">
      <c r="A115" t="s">
        <v>594</v>
      </c>
      <c r="B115" t="s">
        <v>595</v>
      </c>
      <c r="C115" t="s">
        <v>1428</v>
      </c>
    </row>
    <row r="116" spans="1:3">
      <c r="A116" t="s">
        <v>720</v>
      </c>
      <c r="B116" t="s">
        <v>718</v>
      </c>
      <c r="C116" t="s">
        <v>1429</v>
      </c>
    </row>
    <row r="117" spans="1:3">
      <c r="A117" t="s">
        <v>1033</v>
      </c>
      <c r="B117" t="s">
        <v>1032</v>
      </c>
      <c r="C117" t="s">
        <v>1249</v>
      </c>
    </row>
    <row r="118" spans="1:3">
      <c r="A118" t="s">
        <v>770</v>
      </c>
      <c r="B118" t="s">
        <v>768</v>
      </c>
      <c r="C118" t="s">
        <v>1430</v>
      </c>
    </row>
    <row r="119" spans="1:3">
      <c r="A119" t="s">
        <v>722</v>
      </c>
      <c r="B119" t="s">
        <v>721</v>
      </c>
      <c r="C119" t="s">
        <v>1431</v>
      </c>
    </row>
    <row r="120" spans="1:3">
      <c r="A120" t="s">
        <v>725</v>
      </c>
      <c r="B120" t="s">
        <v>723</v>
      </c>
      <c r="C120" t="s">
        <v>1432</v>
      </c>
    </row>
    <row r="121" spans="1:3">
      <c r="A121" t="s">
        <v>667</v>
      </c>
      <c r="B121" t="s">
        <v>1099</v>
      </c>
      <c r="C121" t="s">
        <v>1433</v>
      </c>
    </row>
    <row r="122" spans="1:3">
      <c r="A122" t="s">
        <v>962</v>
      </c>
      <c r="B122" t="s">
        <v>960</v>
      </c>
      <c r="C122" t="s">
        <v>1434</v>
      </c>
    </row>
    <row r="123" spans="1:3">
      <c r="A123" t="s">
        <v>639</v>
      </c>
      <c r="B123" t="s">
        <v>640</v>
      </c>
      <c r="C123" t="s">
        <v>1435</v>
      </c>
    </row>
    <row r="124" spans="1:3">
      <c r="A124" t="s">
        <v>839</v>
      </c>
      <c r="B124" t="s">
        <v>837</v>
      </c>
      <c r="C124" t="s">
        <v>1436</v>
      </c>
    </row>
    <row r="125" spans="1:3">
      <c r="A125" t="s">
        <v>919</v>
      </c>
      <c r="B125" t="s">
        <v>917</v>
      </c>
      <c r="C125" t="s">
        <v>1437</v>
      </c>
    </row>
    <row r="126" spans="1:3">
      <c r="A126" t="s">
        <v>981</v>
      </c>
      <c r="B126" t="s">
        <v>979</v>
      </c>
      <c r="C126" t="s">
        <v>1438</v>
      </c>
    </row>
    <row r="127" spans="1:3">
      <c r="A127" t="s">
        <v>622</v>
      </c>
      <c r="B127" t="s">
        <v>938</v>
      </c>
      <c r="C127" t="s">
        <v>1439</v>
      </c>
    </row>
    <row r="128" spans="1:3">
      <c r="A128" t="s">
        <v>978</v>
      </c>
      <c r="B128" t="s">
        <v>976</v>
      </c>
      <c r="C128" t="s">
        <v>1440</v>
      </c>
    </row>
    <row r="129" spans="1:3">
      <c r="A129" t="s">
        <v>841</v>
      </c>
      <c r="B129" t="s">
        <v>840</v>
      </c>
      <c r="C129" t="s">
        <v>1441</v>
      </c>
    </row>
    <row r="130" spans="1:3">
      <c r="A130" t="s">
        <v>859</v>
      </c>
      <c r="B130" t="s">
        <v>857</v>
      </c>
      <c r="C130" t="s">
        <v>1442</v>
      </c>
    </row>
    <row r="131" spans="1:3">
      <c r="A131" t="s">
        <v>967</v>
      </c>
      <c r="B131" t="s">
        <v>965</v>
      </c>
      <c r="C131" t="s">
        <v>1443</v>
      </c>
    </row>
    <row r="132" spans="1:3">
      <c r="A132" t="s">
        <v>993</v>
      </c>
      <c r="B132" t="s">
        <v>991</v>
      </c>
      <c r="C132" t="s">
        <v>992</v>
      </c>
    </row>
    <row r="133" spans="1:3">
      <c r="A133" t="s">
        <v>660</v>
      </c>
      <c r="B133" t="s">
        <v>671</v>
      </c>
      <c r="C133" t="s">
        <v>1006</v>
      </c>
    </row>
    <row r="134" spans="1:3">
      <c r="A134" t="s">
        <v>1444</v>
      </c>
      <c r="B134" t="s">
        <v>1445</v>
      </c>
      <c r="C134" t="s">
        <v>1446</v>
      </c>
    </row>
    <row r="135" spans="1:3">
      <c r="A135" t="s">
        <v>844</v>
      </c>
      <c r="B135" t="s">
        <v>842</v>
      </c>
      <c r="C135" t="s">
        <v>1447</v>
      </c>
    </row>
    <row r="136" spans="1:3">
      <c r="A136" t="s">
        <v>1176</v>
      </c>
      <c r="B136" t="s">
        <v>1175</v>
      </c>
      <c r="C136" t="s">
        <v>1269</v>
      </c>
    </row>
    <row r="137" spans="1:3">
      <c r="A137" t="s">
        <v>1001</v>
      </c>
      <c r="B137" t="s">
        <v>999</v>
      </c>
      <c r="C137" t="s">
        <v>1000</v>
      </c>
    </row>
    <row r="138" spans="1:3">
      <c r="A138" t="s">
        <v>850</v>
      </c>
      <c r="B138" t="s">
        <v>848</v>
      </c>
      <c r="C138" t="s">
        <v>1448</v>
      </c>
    </row>
    <row r="139" spans="1:3">
      <c r="A139" t="s">
        <v>694</v>
      </c>
      <c r="B139" t="s">
        <v>659</v>
      </c>
      <c r="C139" t="s">
        <v>1449</v>
      </c>
    </row>
    <row r="140" spans="1:3">
      <c r="A140" t="s">
        <v>665</v>
      </c>
      <c r="B140" t="s">
        <v>732</v>
      </c>
      <c r="C140" t="s">
        <v>1450</v>
      </c>
    </row>
    <row r="141" spans="1:3">
      <c r="A141" t="s">
        <v>631</v>
      </c>
      <c r="B141" t="s">
        <v>726</v>
      </c>
      <c r="C141" t="s">
        <v>1451</v>
      </c>
    </row>
    <row r="142" spans="1:3">
      <c r="A142" t="s">
        <v>1452</v>
      </c>
      <c r="B142" t="s">
        <v>1453</v>
      </c>
      <c r="C142" t="s">
        <v>1454</v>
      </c>
    </row>
    <row r="143" spans="1:3">
      <c r="A143" t="s">
        <v>1077</v>
      </c>
      <c r="B143" t="s">
        <v>1075</v>
      </c>
      <c r="C143" t="s">
        <v>1455</v>
      </c>
    </row>
    <row r="144" spans="1:3">
      <c r="A144" t="s">
        <v>853</v>
      </c>
      <c r="B144" t="s">
        <v>851</v>
      </c>
      <c r="C144" t="s">
        <v>1456</v>
      </c>
    </row>
    <row r="145" spans="1:3">
      <c r="A145" t="s">
        <v>1083</v>
      </c>
      <c r="B145" t="s">
        <v>1081</v>
      </c>
      <c r="C145" t="s">
        <v>1457</v>
      </c>
    </row>
    <row r="146" spans="1:3">
      <c r="A146" t="s">
        <v>629</v>
      </c>
      <c r="B146" t="s">
        <v>963</v>
      </c>
      <c r="C146" t="s">
        <v>1458</v>
      </c>
    </row>
    <row r="147" spans="1:3">
      <c r="A147" t="s">
        <v>856</v>
      </c>
      <c r="B147" t="s">
        <v>854</v>
      </c>
      <c r="C147" t="s">
        <v>1459</v>
      </c>
    </row>
    <row r="148" spans="1:3">
      <c r="A148" t="s">
        <v>731</v>
      </c>
      <c r="B148" t="s">
        <v>729</v>
      </c>
      <c r="C148" t="s">
        <v>1460</v>
      </c>
    </row>
    <row r="149" spans="1:3">
      <c r="A149" t="s">
        <v>847</v>
      </c>
      <c r="B149" t="s">
        <v>845</v>
      </c>
      <c r="C149" t="s">
        <v>1461</v>
      </c>
    </row>
    <row r="150" spans="1:3">
      <c r="A150" t="s">
        <v>1080</v>
      </c>
      <c r="B150" t="s">
        <v>1078</v>
      </c>
      <c r="C150" t="s">
        <v>1462</v>
      </c>
    </row>
    <row r="151" spans="1:3">
      <c r="A151" t="s">
        <v>559</v>
      </c>
      <c r="B151" t="s">
        <v>560</v>
      </c>
      <c r="C151" t="s">
        <v>1463</v>
      </c>
    </row>
    <row r="152" spans="1:3">
      <c r="A152" t="s">
        <v>862</v>
      </c>
      <c r="B152" t="s">
        <v>860</v>
      </c>
      <c r="C152" t="s">
        <v>1464</v>
      </c>
    </row>
    <row r="153" spans="1:3">
      <c r="A153" t="s">
        <v>664</v>
      </c>
      <c r="B153" t="s">
        <v>863</v>
      </c>
      <c r="C153" t="s">
        <v>1465</v>
      </c>
    </row>
    <row r="154" spans="1:3">
      <c r="A154" t="s">
        <v>1150</v>
      </c>
      <c r="B154" t="s">
        <v>1148</v>
      </c>
      <c r="C154" t="s">
        <v>1466</v>
      </c>
    </row>
    <row r="155" spans="1:3">
      <c r="A155" t="s">
        <v>867</v>
      </c>
      <c r="B155" t="s">
        <v>865</v>
      </c>
      <c r="C155" t="s">
        <v>1467</v>
      </c>
    </row>
    <row r="156" spans="1:3">
      <c r="A156" t="s">
        <v>1468</v>
      </c>
      <c r="B156" t="s">
        <v>1469</v>
      </c>
      <c r="C156" t="s">
        <v>1263</v>
      </c>
    </row>
    <row r="157" spans="1:3">
      <c r="A157" t="s">
        <v>870</v>
      </c>
      <c r="B157" t="s">
        <v>868</v>
      </c>
      <c r="C157" t="s">
        <v>1470</v>
      </c>
    </row>
    <row r="158" spans="1:3">
      <c r="A158" t="s">
        <v>1086</v>
      </c>
      <c r="B158" t="s">
        <v>1084</v>
      </c>
      <c r="C158" t="s">
        <v>1471</v>
      </c>
    </row>
    <row r="159" spans="1:3">
      <c r="A159" t="s">
        <v>604</v>
      </c>
      <c r="B159" t="s">
        <v>605</v>
      </c>
      <c r="C159" t="s">
        <v>1472</v>
      </c>
    </row>
    <row r="160" spans="1:3">
      <c r="A160" t="s">
        <v>619</v>
      </c>
      <c r="B160" t="s">
        <v>968</v>
      </c>
      <c r="C160" t="s">
        <v>1473</v>
      </c>
    </row>
    <row r="161" spans="1:3">
      <c r="A161" t="s">
        <v>735</v>
      </c>
      <c r="B161" t="s">
        <v>734</v>
      </c>
      <c r="C161" t="s">
        <v>1474</v>
      </c>
    </row>
    <row r="162" spans="1:3">
      <c r="A162" t="s">
        <v>1147</v>
      </c>
      <c r="B162" t="s">
        <v>1145</v>
      </c>
      <c r="C162" t="s">
        <v>1475</v>
      </c>
    </row>
    <row r="163" spans="1:3">
      <c r="A163" t="s">
        <v>657</v>
      </c>
      <c r="B163" t="s">
        <v>658</v>
      </c>
      <c r="C163" t="s">
        <v>1476</v>
      </c>
    </row>
    <row r="164" spans="1:3">
      <c r="A164" t="s">
        <v>738</v>
      </c>
      <c r="B164" t="s">
        <v>736</v>
      </c>
      <c r="C164" t="s">
        <v>1477</v>
      </c>
    </row>
    <row r="165" spans="1:3">
      <c r="A165" t="s">
        <v>1089</v>
      </c>
      <c r="B165" t="s">
        <v>1087</v>
      </c>
      <c r="C165" t="s">
        <v>1478</v>
      </c>
    </row>
    <row r="166" spans="1:3">
      <c r="A166" t="s">
        <v>661</v>
      </c>
      <c r="B166" t="s">
        <v>1093</v>
      </c>
      <c r="C166" t="s">
        <v>1479</v>
      </c>
    </row>
    <row r="167" spans="1:3">
      <c r="A167" t="s">
        <v>1182</v>
      </c>
      <c r="B167" t="s">
        <v>1480</v>
      </c>
      <c r="C167" t="s">
        <v>1181</v>
      </c>
    </row>
    <row r="168" spans="1:3">
      <c r="A168" t="s">
        <v>1158</v>
      </c>
      <c r="B168" t="s">
        <v>1156</v>
      </c>
      <c r="C168" t="s">
        <v>1481</v>
      </c>
    </row>
    <row r="169" spans="1:3">
      <c r="A169" t="s">
        <v>580</v>
      </c>
      <c r="B169" t="s">
        <v>581</v>
      </c>
      <c r="C169" t="s">
        <v>1482</v>
      </c>
    </row>
    <row r="170" spans="1:3">
      <c r="A170" t="s">
        <v>741</v>
      </c>
      <c r="B170" t="s">
        <v>739</v>
      </c>
      <c r="C170" t="s">
        <v>1483</v>
      </c>
    </row>
    <row r="171" spans="1:3">
      <c r="A171" t="s">
        <v>606</v>
      </c>
      <c r="B171" t="s">
        <v>607</v>
      </c>
      <c r="C171" t="s">
        <v>1484</v>
      </c>
    </row>
    <row r="172" spans="1:3">
      <c r="A172" t="s">
        <v>1485</v>
      </c>
      <c r="B172" t="s">
        <v>1486</v>
      </c>
      <c r="C172" t="s">
        <v>1487</v>
      </c>
    </row>
    <row r="173" spans="1:3">
      <c r="A173" t="s">
        <v>666</v>
      </c>
      <c r="B173" t="s">
        <v>1095</v>
      </c>
      <c r="C173" t="s">
        <v>1488</v>
      </c>
    </row>
    <row r="174" spans="1:3">
      <c r="A174" t="s">
        <v>744</v>
      </c>
      <c r="B174" t="s">
        <v>742</v>
      </c>
      <c r="C174" t="s">
        <v>1489</v>
      </c>
    </row>
    <row r="175" spans="1:3">
      <c r="A175" t="s">
        <v>592</v>
      </c>
      <c r="B175" t="s">
        <v>593</v>
      </c>
      <c r="C175" t="s">
        <v>1490</v>
      </c>
    </row>
    <row r="176" spans="1:3">
      <c r="A176" t="s">
        <v>1179</v>
      </c>
      <c r="B176" t="s">
        <v>1177</v>
      </c>
      <c r="C176" t="s">
        <v>1491</v>
      </c>
    </row>
    <row r="177" spans="1:3">
      <c r="A177" t="s">
        <v>1092</v>
      </c>
      <c r="B177" t="s">
        <v>1090</v>
      </c>
      <c r="C177" t="s">
        <v>1492</v>
      </c>
    </row>
    <row r="178" spans="1:3">
      <c r="A178" t="s">
        <v>748</v>
      </c>
      <c r="B178" t="s">
        <v>746</v>
      </c>
      <c r="C178" t="s">
        <v>1493</v>
      </c>
    </row>
    <row r="179" spans="1:3">
      <c r="A179" t="s">
        <v>873</v>
      </c>
      <c r="B179" t="s">
        <v>871</v>
      </c>
      <c r="C179" t="s">
        <v>1494</v>
      </c>
    </row>
    <row r="180" spans="1:3">
      <c r="A180" t="s">
        <v>596</v>
      </c>
      <c r="B180" t="s">
        <v>597</v>
      </c>
      <c r="C180" t="s">
        <v>1495</v>
      </c>
    </row>
    <row r="181" spans="1:3">
      <c r="A181" t="s">
        <v>670</v>
      </c>
      <c r="B181" t="s">
        <v>1005</v>
      </c>
      <c r="C181" t="s">
        <v>1246</v>
      </c>
    </row>
    <row r="182" spans="1:3">
      <c r="A182" t="s">
        <v>608</v>
      </c>
      <c r="B182" t="s">
        <v>609</v>
      </c>
      <c r="C182" t="s">
        <v>1496</v>
      </c>
    </row>
    <row r="183" spans="1:3">
      <c r="A183" t="s">
        <v>876</v>
      </c>
      <c r="B183" t="s">
        <v>874</v>
      </c>
      <c r="C183" t="s">
        <v>1497</v>
      </c>
    </row>
    <row r="184" spans="1:3">
      <c r="A184" t="s">
        <v>646</v>
      </c>
      <c r="B184" t="s">
        <v>647</v>
      </c>
      <c r="C184" t="s">
        <v>1498</v>
      </c>
    </row>
    <row r="185" spans="1:3">
      <c r="A185" t="s">
        <v>1161</v>
      </c>
      <c r="B185" t="s">
        <v>1160</v>
      </c>
      <c r="C185" t="s">
        <v>1499</v>
      </c>
    </row>
    <row r="186" spans="1:3">
      <c r="A186" t="s">
        <v>883</v>
      </c>
      <c r="B186" t="s">
        <v>881</v>
      </c>
      <c r="C186" t="s">
        <v>1500</v>
      </c>
    </row>
    <row r="187" spans="1:3">
      <c r="A187" t="s">
        <v>894</v>
      </c>
      <c r="B187" t="s">
        <v>892</v>
      </c>
      <c r="C187" t="s">
        <v>1501</v>
      </c>
    </row>
    <row r="188" spans="1:3">
      <c r="A188" t="s">
        <v>588</v>
      </c>
      <c r="B188" t="s">
        <v>589</v>
      </c>
      <c r="C188" t="s">
        <v>1502</v>
      </c>
    </row>
    <row r="189" spans="1:3">
      <c r="A189" t="s">
        <v>584</v>
      </c>
      <c r="B189" t="s">
        <v>585</v>
      </c>
      <c r="C189" t="s">
        <v>1503</v>
      </c>
    </row>
    <row r="190" spans="1:3">
      <c r="A190" t="s">
        <v>1504</v>
      </c>
      <c r="B190" t="s">
        <v>1505</v>
      </c>
      <c r="C190" t="s">
        <v>1506</v>
      </c>
    </row>
    <row r="191" spans="1:3">
      <c r="A191" t="s">
        <v>635</v>
      </c>
      <c r="B191" t="s">
        <v>636</v>
      </c>
      <c r="C191" t="s">
        <v>1507</v>
      </c>
    </row>
    <row r="192" spans="1:3">
      <c r="A192" t="s">
        <v>885</v>
      </c>
      <c r="B192" t="s">
        <v>652</v>
      </c>
      <c r="C192" t="s">
        <v>1508</v>
      </c>
    </row>
    <row r="193" spans="1:3">
      <c r="A193" t="s">
        <v>668</v>
      </c>
      <c r="B193" t="s">
        <v>669</v>
      </c>
      <c r="C193" t="s">
        <v>1509</v>
      </c>
    </row>
    <row r="194" spans="1:3">
      <c r="A194" t="s">
        <v>880</v>
      </c>
      <c r="B194" t="s">
        <v>878</v>
      </c>
      <c r="C194" t="s">
        <v>1510</v>
      </c>
    </row>
    <row r="195" spans="1:3">
      <c r="A195" t="s">
        <v>888</v>
      </c>
      <c r="B195" t="s">
        <v>886</v>
      </c>
      <c r="C195" t="s">
        <v>1511</v>
      </c>
    </row>
    <row r="196" spans="1:3">
      <c r="A196" t="s">
        <v>1109</v>
      </c>
      <c r="B196" t="s">
        <v>1107</v>
      </c>
      <c r="C196" t="s">
        <v>1512</v>
      </c>
    </row>
    <row r="197" spans="1:3">
      <c r="A197" t="s">
        <v>1513</v>
      </c>
      <c r="B197" t="s">
        <v>1514</v>
      </c>
      <c r="C197" t="s">
        <v>1515</v>
      </c>
    </row>
    <row r="198" spans="1:3">
      <c r="A198" t="s">
        <v>1199</v>
      </c>
      <c r="B198" t="s">
        <v>1516</v>
      </c>
      <c r="C198" t="s">
        <v>1227</v>
      </c>
    </row>
    <row r="199" spans="1:3">
      <c r="A199" t="s">
        <v>1106</v>
      </c>
      <c r="B199" t="s">
        <v>1104</v>
      </c>
      <c r="C199" t="s">
        <v>1517</v>
      </c>
    </row>
    <row r="200" spans="1:3">
      <c r="A200" t="s">
        <v>1518</v>
      </c>
      <c r="B200" t="s">
        <v>1519</v>
      </c>
      <c r="C200" t="s">
        <v>1520</v>
      </c>
    </row>
    <row r="201" spans="1:3">
      <c r="A201" t="s">
        <v>753</v>
      </c>
      <c r="B201" t="s">
        <v>752</v>
      </c>
      <c r="C201" t="s">
        <v>1521</v>
      </c>
    </row>
    <row r="202" spans="1:3">
      <c r="A202" t="s">
        <v>923</v>
      </c>
      <c r="B202" t="s">
        <v>921</v>
      </c>
      <c r="C202" t="s">
        <v>1522</v>
      </c>
    </row>
    <row r="203" spans="1:3">
      <c r="A203" t="s">
        <v>1113</v>
      </c>
      <c r="B203" t="s">
        <v>1112</v>
      </c>
      <c r="C203" t="s">
        <v>1523</v>
      </c>
    </row>
    <row r="204" spans="1:3">
      <c r="A204" t="s">
        <v>806</v>
      </c>
      <c r="B204" t="s">
        <v>804</v>
      </c>
      <c r="C204" t="s">
        <v>1524</v>
      </c>
    </row>
    <row r="205" spans="1:3">
      <c r="A205" t="s">
        <v>900</v>
      </c>
      <c r="B205" t="s">
        <v>898</v>
      </c>
      <c r="C205" t="s">
        <v>1525</v>
      </c>
    </row>
    <row r="206" spans="1:3">
      <c r="A206" t="s">
        <v>756</v>
      </c>
      <c r="B206" t="s">
        <v>754</v>
      </c>
      <c r="C206" t="s">
        <v>1526</v>
      </c>
    </row>
    <row r="207" spans="1:3">
      <c r="A207" t="s">
        <v>774</v>
      </c>
      <c r="B207" t="s">
        <v>773</v>
      </c>
      <c r="C207" t="s">
        <v>1527</v>
      </c>
    </row>
    <row r="208" spans="1:3">
      <c r="A208" t="s">
        <v>1528</v>
      </c>
      <c r="B208" t="s">
        <v>1529</v>
      </c>
      <c r="C208" t="s">
        <v>1530</v>
      </c>
    </row>
    <row r="209" spans="1:3">
      <c r="A209" t="s">
        <v>777</v>
      </c>
      <c r="B209" t="s">
        <v>775</v>
      </c>
      <c r="C209" t="s">
        <v>1531</v>
      </c>
    </row>
    <row r="210" spans="1:3">
      <c r="A210" t="s">
        <v>903</v>
      </c>
      <c r="B210" t="s">
        <v>901</v>
      </c>
      <c r="C210" t="s">
        <v>1532</v>
      </c>
    </row>
    <row r="211" spans="1:3">
      <c r="A211" t="s">
        <v>630</v>
      </c>
      <c r="B211" t="s">
        <v>1162</v>
      </c>
      <c r="C211" t="s">
        <v>1533</v>
      </c>
    </row>
    <row r="212" spans="1:3">
      <c r="A212" t="s">
        <v>590</v>
      </c>
      <c r="B212" t="s">
        <v>591</v>
      </c>
      <c r="C212" t="s">
        <v>1534</v>
      </c>
    </row>
    <row r="213" spans="1:3">
      <c r="A213" t="s">
        <v>1111</v>
      </c>
      <c r="B213" t="s">
        <v>1110</v>
      </c>
      <c r="C213" t="s">
        <v>1535</v>
      </c>
    </row>
    <row r="214" spans="1:3">
      <c r="A214" t="s">
        <v>612</v>
      </c>
      <c r="B214" t="s">
        <v>1172</v>
      </c>
      <c r="C214" t="s">
        <v>1536</v>
      </c>
    </row>
    <row r="215" spans="1:3">
      <c r="A215" t="s">
        <v>1194</v>
      </c>
      <c r="B215" t="s">
        <v>1195</v>
      </c>
      <c r="C215" t="s">
        <v>1537</v>
      </c>
    </row>
    <row r="216" spans="1:3">
      <c r="A216" t="s">
        <v>897</v>
      </c>
      <c r="B216" t="s">
        <v>895</v>
      </c>
      <c r="C216" t="s">
        <v>1538</v>
      </c>
    </row>
    <row r="217" spans="1:3">
      <c r="A217" t="s">
        <v>643</v>
      </c>
      <c r="B217" t="s">
        <v>644</v>
      </c>
      <c r="C217" t="s">
        <v>1539</v>
      </c>
    </row>
    <row r="218" spans="1:3">
      <c r="A218" t="s">
        <v>906</v>
      </c>
      <c r="B218" t="s">
        <v>904</v>
      </c>
      <c r="C218" t="s">
        <v>1540</v>
      </c>
    </row>
    <row r="219" spans="1:3">
      <c r="A219" t="s">
        <v>1131</v>
      </c>
      <c r="B219" t="s">
        <v>1129</v>
      </c>
      <c r="C219" t="s">
        <v>1541</v>
      </c>
    </row>
    <row r="220" spans="1:3">
      <c r="A220" t="s">
        <v>1116</v>
      </c>
      <c r="B220" t="s">
        <v>1114</v>
      </c>
      <c r="C220" t="s">
        <v>1542</v>
      </c>
    </row>
    <row r="221" spans="1:3">
      <c r="A221" t="s">
        <v>779</v>
      </c>
      <c r="B221" t="s">
        <v>778</v>
      </c>
      <c r="C221" t="s">
        <v>1543</v>
      </c>
    </row>
    <row r="222" spans="1:3">
      <c r="A222" t="s">
        <v>1200</v>
      </c>
      <c r="B222" t="s">
        <v>1544</v>
      </c>
      <c r="C222" t="s">
        <v>1545</v>
      </c>
    </row>
    <row r="223" spans="1:3">
      <c r="A223" t="s">
        <v>1103</v>
      </c>
      <c r="B223" t="s">
        <v>1102</v>
      </c>
      <c r="C223" t="s">
        <v>1546</v>
      </c>
    </row>
    <row r="224" spans="1:3">
      <c r="A224" t="s">
        <v>1119</v>
      </c>
      <c r="B224" t="s">
        <v>1117</v>
      </c>
      <c r="C224" t="s">
        <v>1547</v>
      </c>
    </row>
    <row r="225" spans="1:3">
      <c r="A225" t="s">
        <v>1121</v>
      </c>
      <c r="B225" t="s">
        <v>1120</v>
      </c>
      <c r="C225" t="s">
        <v>1548</v>
      </c>
    </row>
    <row r="226" spans="1:3">
      <c r="A226" t="s">
        <v>1201</v>
      </c>
      <c r="B226" t="s">
        <v>1549</v>
      </c>
      <c r="C226" t="s">
        <v>1550</v>
      </c>
    </row>
    <row r="227" spans="1:3">
      <c r="A227" t="s">
        <v>763</v>
      </c>
      <c r="B227" t="s">
        <v>762</v>
      </c>
      <c r="C227" t="s">
        <v>1551</v>
      </c>
    </row>
    <row r="228" spans="1:3">
      <c r="A228" t="s">
        <v>1153</v>
      </c>
      <c r="B228" t="s">
        <v>1151</v>
      </c>
      <c r="C228" t="s">
        <v>1552</v>
      </c>
    </row>
    <row r="229" spans="1:3">
      <c r="A229" t="s">
        <v>1185</v>
      </c>
      <c r="B229" t="s">
        <v>1553</v>
      </c>
      <c r="C229" t="s">
        <v>1554</v>
      </c>
    </row>
    <row r="230" spans="1:3">
      <c r="A230" t="s">
        <v>1168</v>
      </c>
      <c r="B230" t="s">
        <v>1166</v>
      </c>
      <c r="C230" t="s">
        <v>1555</v>
      </c>
    </row>
    <row r="231" spans="1:3">
      <c r="A231" t="s">
        <v>761</v>
      </c>
      <c r="B231" t="s">
        <v>760</v>
      </c>
      <c r="C231" t="s">
        <v>1556</v>
      </c>
    </row>
    <row r="232" spans="1:3">
      <c r="A232" t="s">
        <v>1557</v>
      </c>
      <c r="B232" t="s">
        <v>1558</v>
      </c>
      <c r="C232" t="s">
        <v>1559</v>
      </c>
    </row>
    <row r="233" spans="1:3">
      <c r="A233" t="s">
        <v>1560</v>
      </c>
      <c r="B233" t="s">
        <v>1230</v>
      </c>
      <c r="C233" t="s">
        <v>927</v>
      </c>
    </row>
    <row r="234" spans="1:3">
      <c r="A234" t="s">
        <v>1197</v>
      </c>
      <c r="B234" t="s">
        <v>1198</v>
      </c>
      <c r="C234" t="s">
        <v>1561</v>
      </c>
    </row>
    <row r="235" spans="1:3">
      <c r="A235" t="s">
        <v>913</v>
      </c>
      <c r="B235" t="s">
        <v>911</v>
      </c>
      <c r="C235" t="s">
        <v>1562</v>
      </c>
    </row>
    <row r="236" spans="1:3">
      <c r="A236" t="s">
        <v>1563</v>
      </c>
      <c r="B236" t="s">
        <v>1564</v>
      </c>
      <c r="C236" t="s">
        <v>1565</v>
      </c>
    </row>
    <row r="237" spans="1:3">
      <c r="A237" t="s">
        <v>916</v>
      </c>
      <c r="B237" t="s">
        <v>914</v>
      </c>
      <c r="C237" t="s">
        <v>1566</v>
      </c>
    </row>
  </sheetData>
  <phoneticPr fontId="1"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T31"/>
  <sheetViews>
    <sheetView showGridLines="0" view="pageBreakPreview" zoomScaleSheetLayoutView="100" workbookViewId="0">
      <selection activeCell="I22" sqref="I22"/>
    </sheetView>
  </sheetViews>
  <sheetFormatPr defaultRowHeight="14.25"/>
  <cols>
    <col min="1" max="1" width="5.75" style="94" customWidth="1"/>
    <col min="2" max="2" width="8.125" style="94" customWidth="1"/>
    <col min="3" max="3" width="7.125" style="94" customWidth="1"/>
    <col min="4" max="4" width="6.875" style="94" customWidth="1"/>
    <col min="5" max="5" width="4.375" style="94" customWidth="1"/>
    <col min="6" max="6" width="2.625" style="94" customWidth="1"/>
    <col min="7" max="7" width="10.125" style="94" customWidth="1"/>
    <col min="8" max="8" width="4.375" style="94" customWidth="1"/>
    <col min="9" max="9" width="9.375" style="94" bestFit="1" customWidth="1"/>
    <col min="10" max="10" width="4.25" style="94" customWidth="1"/>
    <col min="11" max="11" width="5.5" style="94" customWidth="1"/>
    <col min="12" max="12" width="7.75" style="94" customWidth="1"/>
    <col min="13" max="13" width="3.875" style="94" customWidth="1"/>
    <col min="14" max="14" width="12.75" style="94" customWidth="1"/>
    <col min="15" max="15" width="13.375" style="94" customWidth="1"/>
    <col min="16" max="16" width="7.25" style="94" customWidth="1"/>
    <col min="17" max="17" width="4.875" style="94" customWidth="1"/>
    <col min="18" max="18" width="3.625" style="94" customWidth="1"/>
    <col min="19" max="20" width="6.375" style="94" customWidth="1"/>
    <col min="21" max="256" width="9" style="95"/>
    <col min="257" max="257" width="3.375" style="95" customWidth="1"/>
    <col min="258" max="258" width="8.125" style="95" customWidth="1"/>
    <col min="259" max="259" width="7.125" style="95" customWidth="1"/>
    <col min="260" max="260" width="6.875" style="95" customWidth="1"/>
    <col min="261" max="261" width="4.375" style="95" customWidth="1"/>
    <col min="262" max="262" width="2.625" style="95" customWidth="1"/>
    <col min="263" max="263" width="9.625" style="95" customWidth="1"/>
    <col min="264" max="264" width="4.375" style="95" customWidth="1"/>
    <col min="265" max="265" width="7.375" style="95" customWidth="1"/>
    <col min="266" max="266" width="3.75" style="95" customWidth="1"/>
    <col min="267" max="267" width="4.125" style="95" customWidth="1"/>
    <col min="268" max="268" width="6.25" style="95" customWidth="1"/>
    <col min="269" max="269" width="3.875" style="95" customWidth="1"/>
    <col min="270" max="270" width="12.75" style="95" customWidth="1"/>
    <col min="271" max="271" width="6.125" style="95" customWidth="1"/>
    <col min="272" max="272" width="7.25" style="95" customWidth="1"/>
    <col min="273" max="273" width="4.875" style="95" customWidth="1"/>
    <col min="274" max="274" width="3.625" style="95" customWidth="1"/>
    <col min="275" max="276" width="6.375" style="95" customWidth="1"/>
    <col min="277" max="512" width="9" style="95"/>
    <col min="513" max="513" width="3.375" style="95" customWidth="1"/>
    <col min="514" max="514" width="8.125" style="95" customWidth="1"/>
    <col min="515" max="515" width="7.125" style="95" customWidth="1"/>
    <col min="516" max="516" width="6.875" style="95" customWidth="1"/>
    <col min="517" max="517" width="4.375" style="95" customWidth="1"/>
    <col min="518" max="518" width="2.625" style="95" customWidth="1"/>
    <col min="519" max="519" width="9.625" style="95" customWidth="1"/>
    <col min="520" max="520" width="4.375" style="95" customWidth="1"/>
    <col min="521" max="521" width="7.375" style="95" customWidth="1"/>
    <col min="522" max="522" width="3.75" style="95" customWidth="1"/>
    <col min="523" max="523" width="4.125" style="95" customWidth="1"/>
    <col min="524" max="524" width="6.25" style="95" customWidth="1"/>
    <col min="525" max="525" width="3.875" style="95" customWidth="1"/>
    <col min="526" max="526" width="12.75" style="95" customWidth="1"/>
    <col min="527" max="527" width="6.125" style="95" customWidth="1"/>
    <col min="528" max="528" width="7.25" style="95" customWidth="1"/>
    <col min="529" max="529" width="4.875" style="95" customWidth="1"/>
    <col min="530" max="530" width="3.625" style="95" customWidth="1"/>
    <col min="531" max="532" width="6.375" style="95" customWidth="1"/>
    <col min="533" max="768" width="9" style="95"/>
    <col min="769" max="769" width="3.375" style="95" customWidth="1"/>
    <col min="770" max="770" width="8.125" style="95" customWidth="1"/>
    <col min="771" max="771" width="7.125" style="95" customWidth="1"/>
    <col min="772" max="772" width="6.875" style="95" customWidth="1"/>
    <col min="773" max="773" width="4.375" style="95" customWidth="1"/>
    <col min="774" max="774" width="2.625" style="95" customWidth="1"/>
    <col min="775" max="775" width="9.625" style="95" customWidth="1"/>
    <col min="776" max="776" width="4.375" style="95" customWidth="1"/>
    <col min="777" max="777" width="7.375" style="95" customWidth="1"/>
    <col min="778" max="778" width="3.75" style="95" customWidth="1"/>
    <col min="779" max="779" width="4.125" style="95" customWidth="1"/>
    <col min="780" max="780" width="6.25" style="95" customWidth="1"/>
    <col min="781" max="781" width="3.875" style="95" customWidth="1"/>
    <col min="782" max="782" width="12.75" style="95" customWidth="1"/>
    <col min="783" max="783" width="6.125" style="95" customWidth="1"/>
    <col min="784" max="784" width="7.25" style="95" customWidth="1"/>
    <col min="785" max="785" width="4.875" style="95" customWidth="1"/>
    <col min="786" max="786" width="3.625" style="95" customWidth="1"/>
    <col min="787" max="788" width="6.375" style="95" customWidth="1"/>
    <col min="789" max="1024" width="9" style="95"/>
    <col min="1025" max="1025" width="3.375" style="95" customWidth="1"/>
    <col min="1026" max="1026" width="8.125" style="95" customWidth="1"/>
    <col min="1027" max="1027" width="7.125" style="95" customWidth="1"/>
    <col min="1028" max="1028" width="6.875" style="95" customWidth="1"/>
    <col min="1029" max="1029" width="4.375" style="95" customWidth="1"/>
    <col min="1030" max="1030" width="2.625" style="95" customWidth="1"/>
    <col min="1031" max="1031" width="9.625" style="95" customWidth="1"/>
    <col min="1032" max="1032" width="4.375" style="95" customWidth="1"/>
    <col min="1033" max="1033" width="7.375" style="95" customWidth="1"/>
    <col min="1034" max="1034" width="3.75" style="95" customWidth="1"/>
    <col min="1035" max="1035" width="4.125" style="95" customWidth="1"/>
    <col min="1036" max="1036" width="6.25" style="95" customWidth="1"/>
    <col min="1037" max="1037" width="3.875" style="95" customWidth="1"/>
    <col min="1038" max="1038" width="12.75" style="95" customWidth="1"/>
    <col min="1039" max="1039" width="6.125" style="95" customWidth="1"/>
    <col min="1040" max="1040" width="7.25" style="95" customWidth="1"/>
    <col min="1041" max="1041" width="4.875" style="95" customWidth="1"/>
    <col min="1042" max="1042" width="3.625" style="95" customWidth="1"/>
    <col min="1043" max="1044" width="6.375" style="95" customWidth="1"/>
    <col min="1045" max="1280" width="9" style="95"/>
    <col min="1281" max="1281" width="3.375" style="95" customWidth="1"/>
    <col min="1282" max="1282" width="8.125" style="95" customWidth="1"/>
    <col min="1283" max="1283" width="7.125" style="95" customWidth="1"/>
    <col min="1284" max="1284" width="6.875" style="95" customWidth="1"/>
    <col min="1285" max="1285" width="4.375" style="95" customWidth="1"/>
    <col min="1286" max="1286" width="2.625" style="95" customWidth="1"/>
    <col min="1287" max="1287" width="9.625" style="95" customWidth="1"/>
    <col min="1288" max="1288" width="4.375" style="95" customWidth="1"/>
    <col min="1289" max="1289" width="7.375" style="95" customWidth="1"/>
    <col min="1290" max="1290" width="3.75" style="95" customWidth="1"/>
    <col min="1291" max="1291" width="4.125" style="95" customWidth="1"/>
    <col min="1292" max="1292" width="6.25" style="95" customWidth="1"/>
    <col min="1293" max="1293" width="3.875" style="95" customWidth="1"/>
    <col min="1294" max="1294" width="12.75" style="95" customWidth="1"/>
    <col min="1295" max="1295" width="6.125" style="95" customWidth="1"/>
    <col min="1296" max="1296" width="7.25" style="95" customWidth="1"/>
    <col min="1297" max="1297" width="4.875" style="95" customWidth="1"/>
    <col min="1298" max="1298" width="3.625" style="95" customWidth="1"/>
    <col min="1299" max="1300" width="6.375" style="95" customWidth="1"/>
    <col min="1301" max="1536" width="9" style="95"/>
    <col min="1537" max="1537" width="3.375" style="95" customWidth="1"/>
    <col min="1538" max="1538" width="8.125" style="95" customWidth="1"/>
    <col min="1539" max="1539" width="7.125" style="95" customWidth="1"/>
    <col min="1540" max="1540" width="6.875" style="95" customWidth="1"/>
    <col min="1541" max="1541" width="4.375" style="95" customWidth="1"/>
    <col min="1542" max="1542" width="2.625" style="95" customWidth="1"/>
    <col min="1543" max="1543" width="9.625" style="95" customWidth="1"/>
    <col min="1544" max="1544" width="4.375" style="95" customWidth="1"/>
    <col min="1545" max="1545" width="7.375" style="95" customWidth="1"/>
    <col min="1546" max="1546" width="3.75" style="95" customWidth="1"/>
    <col min="1547" max="1547" width="4.125" style="95" customWidth="1"/>
    <col min="1548" max="1548" width="6.25" style="95" customWidth="1"/>
    <col min="1549" max="1549" width="3.875" style="95" customWidth="1"/>
    <col min="1550" max="1550" width="12.75" style="95" customWidth="1"/>
    <col min="1551" max="1551" width="6.125" style="95" customWidth="1"/>
    <col min="1552" max="1552" width="7.25" style="95" customWidth="1"/>
    <col min="1553" max="1553" width="4.875" style="95" customWidth="1"/>
    <col min="1554" max="1554" width="3.625" style="95" customWidth="1"/>
    <col min="1555" max="1556" width="6.375" style="95" customWidth="1"/>
    <col min="1557" max="1792" width="9" style="95"/>
    <col min="1793" max="1793" width="3.375" style="95" customWidth="1"/>
    <col min="1794" max="1794" width="8.125" style="95" customWidth="1"/>
    <col min="1795" max="1795" width="7.125" style="95" customWidth="1"/>
    <col min="1796" max="1796" width="6.875" style="95" customWidth="1"/>
    <col min="1797" max="1797" width="4.375" style="95" customWidth="1"/>
    <col min="1798" max="1798" width="2.625" style="95" customWidth="1"/>
    <col min="1799" max="1799" width="9.625" style="95" customWidth="1"/>
    <col min="1800" max="1800" width="4.375" style="95" customWidth="1"/>
    <col min="1801" max="1801" width="7.375" style="95" customWidth="1"/>
    <col min="1802" max="1802" width="3.75" style="95" customWidth="1"/>
    <col min="1803" max="1803" width="4.125" style="95" customWidth="1"/>
    <col min="1804" max="1804" width="6.25" style="95" customWidth="1"/>
    <col min="1805" max="1805" width="3.875" style="95" customWidth="1"/>
    <col min="1806" max="1806" width="12.75" style="95" customWidth="1"/>
    <col min="1807" max="1807" width="6.125" style="95" customWidth="1"/>
    <col min="1808" max="1808" width="7.25" style="95" customWidth="1"/>
    <col min="1809" max="1809" width="4.875" style="95" customWidth="1"/>
    <col min="1810" max="1810" width="3.625" style="95" customWidth="1"/>
    <col min="1811" max="1812" width="6.375" style="95" customWidth="1"/>
    <col min="1813" max="2048" width="9" style="95"/>
    <col min="2049" max="2049" width="3.375" style="95" customWidth="1"/>
    <col min="2050" max="2050" width="8.125" style="95" customWidth="1"/>
    <col min="2051" max="2051" width="7.125" style="95" customWidth="1"/>
    <col min="2052" max="2052" width="6.875" style="95" customWidth="1"/>
    <col min="2053" max="2053" width="4.375" style="95" customWidth="1"/>
    <col min="2054" max="2054" width="2.625" style="95" customWidth="1"/>
    <col min="2055" max="2055" width="9.625" style="95" customWidth="1"/>
    <col min="2056" max="2056" width="4.375" style="95" customWidth="1"/>
    <col min="2057" max="2057" width="7.375" style="95" customWidth="1"/>
    <col min="2058" max="2058" width="3.75" style="95" customWidth="1"/>
    <col min="2059" max="2059" width="4.125" style="95" customWidth="1"/>
    <col min="2060" max="2060" width="6.25" style="95" customWidth="1"/>
    <col min="2061" max="2061" width="3.875" style="95" customWidth="1"/>
    <col min="2062" max="2062" width="12.75" style="95" customWidth="1"/>
    <col min="2063" max="2063" width="6.125" style="95" customWidth="1"/>
    <col min="2064" max="2064" width="7.25" style="95" customWidth="1"/>
    <col min="2065" max="2065" width="4.875" style="95" customWidth="1"/>
    <col min="2066" max="2066" width="3.625" style="95" customWidth="1"/>
    <col min="2067" max="2068" width="6.375" style="95" customWidth="1"/>
    <col min="2069" max="2304" width="9" style="95"/>
    <col min="2305" max="2305" width="3.375" style="95" customWidth="1"/>
    <col min="2306" max="2306" width="8.125" style="95" customWidth="1"/>
    <col min="2307" max="2307" width="7.125" style="95" customWidth="1"/>
    <col min="2308" max="2308" width="6.875" style="95" customWidth="1"/>
    <col min="2309" max="2309" width="4.375" style="95" customWidth="1"/>
    <col min="2310" max="2310" width="2.625" style="95" customWidth="1"/>
    <col min="2311" max="2311" width="9.625" style="95" customWidth="1"/>
    <col min="2312" max="2312" width="4.375" style="95" customWidth="1"/>
    <col min="2313" max="2313" width="7.375" style="95" customWidth="1"/>
    <col min="2314" max="2314" width="3.75" style="95" customWidth="1"/>
    <col min="2315" max="2315" width="4.125" style="95" customWidth="1"/>
    <col min="2316" max="2316" width="6.25" style="95" customWidth="1"/>
    <col min="2317" max="2317" width="3.875" style="95" customWidth="1"/>
    <col min="2318" max="2318" width="12.75" style="95" customWidth="1"/>
    <col min="2319" max="2319" width="6.125" style="95" customWidth="1"/>
    <col min="2320" max="2320" width="7.25" style="95" customWidth="1"/>
    <col min="2321" max="2321" width="4.875" style="95" customWidth="1"/>
    <col min="2322" max="2322" width="3.625" style="95" customWidth="1"/>
    <col min="2323" max="2324" width="6.375" style="95" customWidth="1"/>
    <col min="2325" max="2560" width="9" style="95"/>
    <col min="2561" max="2561" width="3.375" style="95" customWidth="1"/>
    <col min="2562" max="2562" width="8.125" style="95" customWidth="1"/>
    <col min="2563" max="2563" width="7.125" style="95" customWidth="1"/>
    <col min="2564" max="2564" width="6.875" style="95" customWidth="1"/>
    <col min="2565" max="2565" width="4.375" style="95" customWidth="1"/>
    <col min="2566" max="2566" width="2.625" style="95" customWidth="1"/>
    <col min="2567" max="2567" width="9.625" style="95" customWidth="1"/>
    <col min="2568" max="2568" width="4.375" style="95" customWidth="1"/>
    <col min="2569" max="2569" width="7.375" style="95" customWidth="1"/>
    <col min="2570" max="2570" width="3.75" style="95" customWidth="1"/>
    <col min="2571" max="2571" width="4.125" style="95" customWidth="1"/>
    <col min="2572" max="2572" width="6.25" style="95" customWidth="1"/>
    <col min="2573" max="2573" width="3.875" style="95" customWidth="1"/>
    <col min="2574" max="2574" width="12.75" style="95" customWidth="1"/>
    <col min="2575" max="2575" width="6.125" style="95" customWidth="1"/>
    <col min="2576" max="2576" width="7.25" style="95" customWidth="1"/>
    <col min="2577" max="2577" width="4.875" style="95" customWidth="1"/>
    <col min="2578" max="2578" width="3.625" style="95" customWidth="1"/>
    <col min="2579" max="2580" width="6.375" style="95" customWidth="1"/>
    <col min="2581" max="2816" width="9" style="95"/>
    <col min="2817" max="2817" width="3.375" style="95" customWidth="1"/>
    <col min="2818" max="2818" width="8.125" style="95" customWidth="1"/>
    <col min="2819" max="2819" width="7.125" style="95" customWidth="1"/>
    <col min="2820" max="2820" width="6.875" style="95" customWidth="1"/>
    <col min="2821" max="2821" width="4.375" style="95" customWidth="1"/>
    <col min="2822" max="2822" width="2.625" style="95" customWidth="1"/>
    <col min="2823" max="2823" width="9.625" style="95" customWidth="1"/>
    <col min="2824" max="2824" width="4.375" style="95" customWidth="1"/>
    <col min="2825" max="2825" width="7.375" style="95" customWidth="1"/>
    <col min="2826" max="2826" width="3.75" style="95" customWidth="1"/>
    <col min="2827" max="2827" width="4.125" style="95" customWidth="1"/>
    <col min="2828" max="2828" width="6.25" style="95" customWidth="1"/>
    <col min="2829" max="2829" width="3.875" style="95" customWidth="1"/>
    <col min="2830" max="2830" width="12.75" style="95" customWidth="1"/>
    <col min="2831" max="2831" width="6.125" style="95" customWidth="1"/>
    <col min="2832" max="2832" width="7.25" style="95" customWidth="1"/>
    <col min="2833" max="2833" width="4.875" style="95" customWidth="1"/>
    <col min="2834" max="2834" width="3.625" style="95" customWidth="1"/>
    <col min="2835" max="2836" width="6.375" style="95" customWidth="1"/>
    <col min="2837" max="3072" width="9" style="95"/>
    <col min="3073" max="3073" width="3.375" style="95" customWidth="1"/>
    <col min="3074" max="3074" width="8.125" style="95" customWidth="1"/>
    <col min="3075" max="3075" width="7.125" style="95" customWidth="1"/>
    <col min="3076" max="3076" width="6.875" style="95" customWidth="1"/>
    <col min="3077" max="3077" width="4.375" style="95" customWidth="1"/>
    <col min="3078" max="3078" width="2.625" style="95" customWidth="1"/>
    <col min="3079" max="3079" width="9.625" style="95" customWidth="1"/>
    <col min="3080" max="3080" width="4.375" style="95" customWidth="1"/>
    <col min="3081" max="3081" width="7.375" style="95" customWidth="1"/>
    <col min="3082" max="3082" width="3.75" style="95" customWidth="1"/>
    <col min="3083" max="3083" width="4.125" style="95" customWidth="1"/>
    <col min="3084" max="3084" width="6.25" style="95" customWidth="1"/>
    <col min="3085" max="3085" width="3.875" style="95" customWidth="1"/>
    <col min="3086" max="3086" width="12.75" style="95" customWidth="1"/>
    <col min="3087" max="3087" width="6.125" style="95" customWidth="1"/>
    <col min="3088" max="3088" width="7.25" style="95" customWidth="1"/>
    <col min="3089" max="3089" width="4.875" style="95" customWidth="1"/>
    <col min="3090" max="3090" width="3.625" style="95" customWidth="1"/>
    <col min="3091" max="3092" width="6.375" style="95" customWidth="1"/>
    <col min="3093" max="3328" width="9" style="95"/>
    <col min="3329" max="3329" width="3.375" style="95" customWidth="1"/>
    <col min="3330" max="3330" width="8.125" style="95" customWidth="1"/>
    <col min="3331" max="3331" width="7.125" style="95" customWidth="1"/>
    <col min="3332" max="3332" width="6.875" style="95" customWidth="1"/>
    <col min="3333" max="3333" width="4.375" style="95" customWidth="1"/>
    <col min="3334" max="3334" width="2.625" style="95" customWidth="1"/>
    <col min="3335" max="3335" width="9.625" style="95" customWidth="1"/>
    <col min="3336" max="3336" width="4.375" style="95" customWidth="1"/>
    <col min="3337" max="3337" width="7.375" style="95" customWidth="1"/>
    <col min="3338" max="3338" width="3.75" style="95" customWidth="1"/>
    <col min="3339" max="3339" width="4.125" style="95" customWidth="1"/>
    <col min="3340" max="3340" width="6.25" style="95" customWidth="1"/>
    <col min="3341" max="3341" width="3.875" style="95" customWidth="1"/>
    <col min="3342" max="3342" width="12.75" style="95" customWidth="1"/>
    <col min="3343" max="3343" width="6.125" style="95" customWidth="1"/>
    <col min="3344" max="3344" width="7.25" style="95" customWidth="1"/>
    <col min="3345" max="3345" width="4.875" style="95" customWidth="1"/>
    <col min="3346" max="3346" width="3.625" style="95" customWidth="1"/>
    <col min="3347" max="3348" width="6.375" style="95" customWidth="1"/>
    <col min="3349" max="3584" width="9" style="95"/>
    <col min="3585" max="3585" width="3.375" style="95" customWidth="1"/>
    <col min="3586" max="3586" width="8.125" style="95" customWidth="1"/>
    <col min="3587" max="3587" width="7.125" style="95" customWidth="1"/>
    <col min="3588" max="3588" width="6.875" style="95" customWidth="1"/>
    <col min="3589" max="3589" width="4.375" style="95" customWidth="1"/>
    <col min="3590" max="3590" width="2.625" style="95" customWidth="1"/>
    <col min="3591" max="3591" width="9.625" style="95" customWidth="1"/>
    <col min="3592" max="3592" width="4.375" style="95" customWidth="1"/>
    <col min="3593" max="3593" width="7.375" style="95" customWidth="1"/>
    <col min="3594" max="3594" width="3.75" style="95" customWidth="1"/>
    <col min="3595" max="3595" width="4.125" style="95" customWidth="1"/>
    <col min="3596" max="3596" width="6.25" style="95" customWidth="1"/>
    <col min="3597" max="3597" width="3.875" style="95" customWidth="1"/>
    <col min="3598" max="3598" width="12.75" style="95" customWidth="1"/>
    <col min="3599" max="3599" width="6.125" style="95" customWidth="1"/>
    <col min="3600" max="3600" width="7.25" style="95" customWidth="1"/>
    <col min="3601" max="3601" width="4.875" style="95" customWidth="1"/>
    <col min="3602" max="3602" width="3.625" style="95" customWidth="1"/>
    <col min="3603" max="3604" width="6.375" style="95" customWidth="1"/>
    <col min="3605" max="3840" width="9" style="95"/>
    <col min="3841" max="3841" width="3.375" style="95" customWidth="1"/>
    <col min="3842" max="3842" width="8.125" style="95" customWidth="1"/>
    <col min="3843" max="3843" width="7.125" style="95" customWidth="1"/>
    <col min="3844" max="3844" width="6.875" style="95" customWidth="1"/>
    <col min="3845" max="3845" width="4.375" style="95" customWidth="1"/>
    <col min="3846" max="3846" width="2.625" style="95" customWidth="1"/>
    <col min="3847" max="3847" width="9.625" style="95" customWidth="1"/>
    <col min="3848" max="3848" width="4.375" style="95" customWidth="1"/>
    <col min="3849" max="3849" width="7.375" style="95" customWidth="1"/>
    <col min="3850" max="3850" width="3.75" style="95" customWidth="1"/>
    <col min="3851" max="3851" width="4.125" style="95" customWidth="1"/>
    <col min="3852" max="3852" width="6.25" style="95" customWidth="1"/>
    <col min="3853" max="3853" width="3.875" style="95" customWidth="1"/>
    <col min="3854" max="3854" width="12.75" style="95" customWidth="1"/>
    <col min="3855" max="3855" width="6.125" style="95" customWidth="1"/>
    <col min="3856" max="3856" width="7.25" style="95" customWidth="1"/>
    <col min="3857" max="3857" width="4.875" style="95" customWidth="1"/>
    <col min="3858" max="3858" width="3.625" style="95" customWidth="1"/>
    <col min="3859" max="3860" width="6.375" style="95" customWidth="1"/>
    <col min="3861" max="4096" width="9" style="95"/>
    <col min="4097" max="4097" width="3.375" style="95" customWidth="1"/>
    <col min="4098" max="4098" width="8.125" style="95" customWidth="1"/>
    <col min="4099" max="4099" width="7.125" style="95" customWidth="1"/>
    <col min="4100" max="4100" width="6.875" style="95" customWidth="1"/>
    <col min="4101" max="4101" width="4.375" style="95" customWidth="1"/>
    <col min="4102" max="4102" width="2.625" style="95" customWidth="1"/>
    <col min="4103" max="4103" width="9.625" style="95" customWidth="1"/>
    <col min="4104" max="4104" width="4.375" style="95" customWidth="1"/>
    <col min="4105" max="4105" width="7.375" style="95" customWidth="1"/>
    <col min="4106" max="4106" width="3.75" style="95" customWidth="1"/>
    <col min="4107" max="4107" width="4.125" style="95" customWidth="1"/>
    <col min="4108" max="4108" width="6.25" style="95" customWidth="1"/>
    <col min="4109" max="4109" width="3.875" style="95" customWidth="1"/>
    <col min="4110" max="4110" width="12.75" style="95" customWidth="1"/>
    <col min="4111" max="4111" width="6.125" style="95" customWidth="1"/>
    <col min="4112" max="4112" width="7.25" style="95" customWidth="1"/>
    <col min="4113" max="4113" width="4.875" style="95" customWidth="1"/>
    <col min="4114" max="4114" width="3.625" style="95" customWidth="1"/>
    <col min="4115" max="4116" width="6.375" style="95" customWidth="1"/>
    <col min="4117" max="4352" width="9" style="95"/>
    <col min="4353" max="4353" width="3.375" style="95" customWidth="1"/>
    <col min="4354" max="4354" width="8.125" style="95" customWidth="1"/>
    <col min="4355" max="4355" width="7.125" style="95" customWidth="1"/>
    <col min="4356" max="4356" width="6.875" style="95" customWidth="1"/>
    <col min="4357" max="4357" width="4.375" style="95" customWidth="1"/>
    <col min="4358" max="4358" width="2.625" style="95" customWidth="1"/>
    <col min="4359" max="4359" width="9.625" style="95" customWidth="1"/>
    <col min="4360" max="4360" width="4.375" style="95" customWidth="1"/>
    <col min="4361" max="4361" width="7.375" style="95" customWidth="1"/>
    <col min="4362" max="4362" width="3.75" style="95" customWidth="1"/>
    <col min="4363" max="4363" width="4.125" style="95" customWidth="1"/>
    <col min="4364" max="4364" width="6.25" style="95" customWidth="1"/>
    <col min="4365" max="4365" width="3.875" style="95" customWidth="1"/>
    <col min="4366" max="4366" width="12.75" style="95" customWidth="1"/>
    <col min="4367" max="4367" width="6.125" style="95" customWidth="1"/>
    <col min="4368" max="4368" width="7.25" style="95" customWidth="1"/>
    <col min="4369" max="4369" width="4.875" style="95" customWidth="1"/>
    <col min="4370" max="4370" width="3.625" style="95" customWidth="1"/>
    <col min="4371" max="4372" width="6.375" style="95" customWidth="1"/>
    <col min="4373" max="4608" width="9" style="95"/>
    <col min="4609" max="4609" width="3.375" style="95" customWidth="1"/>
    <col min="4610" max="4610" width="8.125" style="95" customWidth="1"/>
    <col min="4611" max="4611" width="7.125" style="95" customWidth="1"/>
    <col min="4612" max="4612" width="6.875" style="95" customWidth="1"/>
    <col min="4613" max="4613" width="4.375" style="95" customWidth="1"/>
    <col min="4614" max="4614" width="2.625" style="95" customWidth="1"/>
    <col min="4615" max="4615" width="9.625" style="95" customWidth="1"/>
    <col min="4616" max="4616" width="4.375" style="95" customWidth="1"/>
    <col min="4617" max="4617" width="7.375" style="95" customWidth="1"/>
    <col min="4618" max="4618" width="3.75" style="95" customWidth="1"/>
    <col min="4619" max="4619" width="4.125" style="95" customWidth="1"/>
    <col min="4620" max="4620" width="6.25" style="95" customWidth="1"/>
    <col min="4621" max="4621" width="3.875" style="95" customWidth="1"/>
    <col min="4622" max="4622" width="12.75" style="95" customWidth="1"/>
    <col min="4623" max="4623" width="6.125" style="95" customWidth="1"/>
    <col min="4624" max="4624" width="7.25" style="95" customWidth="1"/>
    <col min="4625" max="4625" width="4.875" style="95" customWidth="1"/>
    <col min="4626" max="4626" width="3.625" style="95" customWidth="1"/>
    <col min="4627" max="4628" width="6.375" style="95" customWidth="1"/>
    <col min="4629" max="4864" width="9" style="95"/>
    <col min="4865" max="4865" width="3.375" style="95" customWidth="1"/>
    <col min="4866" max="4866" width="8.125" style="95" customWidth="1"/>
    <col min="4867" max="4867" width="7.125" style="95" customWidth="1"/>
    <col min="4868" max="4868" width="6.875" style="95" customWidth="1"/>
    <col min="4869" max="4869" width="4.375" style="95" customWidth="1"/>
    <col min="4870" max="4870" width="2.625" style="95" customWidth="1"/>
    <col min="4871" max="4871" width="9.625" style="95" customWidth="1"/>
    <col min="4872" max="4872" width="4.375" style="95" customWidth="1"/>
    <col min="4873" max="4873" width="7.375" style="95" customWidth="1"/>
    <col min="4874" max="4874" width="3.75" style="95" customWidth="1"/>
    <col min="4875" max="4875" width="4.125" style="95" customWidth="1"/>
    <col min="4876" max="4876" width="6.25" style="95" customWidth="1"/>
    <col min="4877" max="4877" width="3.875" style="95" customWidth="1"/>
    <col min="4878" max="4878" width="12.75" style="95" customWidth="1"/>
    <col min="4879" max="4879" width="6.125" style="95" customWidth="1"/>
    <col min="4880" max="4880" width="7.25" style="95" customWidth="1"/>
    <col min="4881" max="4881" width="4.875" style="95" customWidth="1"/>
    <col min="4882" max="4882" width="3.625" style="95" customWidth="1"/>
    <col min="4883" max="4884" width="6.375" style="95" customWidth="1"/>
    <col min="4885" max="5120" width="9" style="95"/>
    <col min="5121" max="5121" width="3.375" style="95" customWidth="1"/>
    <col min="5122" max="5122" width="8.125" style="95" customWidth="1"/>
    <col min="5123" max="5123" width="7.125" style="95" customWidth="1"/>
    <col min="5124" max="5124" width="6.875" style="95" customWidth="1"/>
    <col min="5125" max="5125" width="4.375" style="95" customWidth="1"/>
    <col min="5126" max="5126" width="2.625" style="95" customWidth="1"/>
    <col min="5127" max="5127" width="9.625" style="95" customWidth="1"/>
    <col min="5128" max="5128" width="4.375" style="95" customWidth="1"/>
    <col min="5129" max="5129" width="7.375" style="95" customWidth="1"/>
    <col min="5130" max="5130" width="3.75" style="95" customWidth="1"/>
    <col min="5131" max="5131" width="4.125" style="95" customWidth="1"/>
    <col min="5132" max="5132" width="6.25" style="95" customWidth="1"/>
    <col min="5133" max="5133" width="3.875" style="95" customWidth="1"/>
    <col min="5134" max="5134" width="12.75" style="95" customWidth="1"/>
    <col min="5135" max="5135" width="6.125" style="95" customWidth="1"/>
    <col min="5136" max="5136" width="7.25" style="95" customWidth="1"/>
    <col min="5137" max="5137" width="4.875" style="95" customWidth="1"/>
    <col min="5138" max="5138" width="3.625" style="95" customWidth="1"/>
    <col min="5139" max="5140" width="6.375" style="95" customWidth="1"/>
    <col min="5141" max="5376" width="9" style="95"/>
    <col min="5377" max="5377" width="3.375" style="95" customWidth="1"/>
    <col min="5378" max="5378" width="8.125" style="95" customWidth="1"/>
    <col min="5379" max="5379" width="7.125" style="95" customWidth="1"/>
    <col min="5380" max="5380" width="6.875" style="95" customWidth="1"/>
    <col min="5381" max="5381" width="4.375" style="95" customWidth="1"/>
    <col min="5382" max="5382" width="2.625" style="95" customWidth="1"/>
    <col min="5383" max="5383" width="9.625" style="95" customWidth="1"/>
    <col min="5384" max="5384" width="4.375" style="95" customWidth="1"/>
    <col min="5385" max="5385" width="7.375" style="95" customWidth="1"/>
    <col min="5386" max="5386" width="3.75" style="95" customWidth="1"/>
    <col min="5387" max="5387" width="4.125" style="95" customWidth="1"/>
    <col min="5388" max="5388" width="6.25" style="95" customWidth="1"/>
    <col min="5389" max="5389" width="3.875" style="95" customWidth="1"/>
    <col min="5390" max="5390" width="12.75" style="95" customWidth="1"/>
    <col min="5391" max="5391" width="6.125" style="95" customWidth="1"/>
    <col min="5392" max="5392" width="7.25" style="95" customWidth="1"/>
    <col min="5393" max="5393" width="4.875" style="95" customWidth="1"/>
    <col min="5394" max="5394" width="3.625" style="95" customWidth="1"/>
    <col min="5395" max="5396" width="6.375" style="95" customWidth="1"/>
    <col min="5397" max="5632" width="9" style="95"/>
    <col min="5633" max="5633" width="3.375" style="95" customWidth="1"/>
    <col min="5634" max="5634" width="8.125" style="95" customWidth="1"/>
    <col min="5635" max="5635" width="7.125" style="95" customWidth="1"/>
    <col min="5636" max="5636" width="6.875" style="95" customWidth="1"/>
    <col min="5637" max="5637" width="4.375" style="95" customWidth="1"/>
    <col min="5638" max="5638" width="2.625" style="95" customWidth="1"/>
    <col min="5639" max="5639" width="9.625" style="95" customWidth="1"/>
    <col min="5640" max="5640" width="4.375" style="95" customWidth="1"/>
    <col min="5641" max="5641" width="7.375" style="95" customWidth="1"/>
    <col min="5642" max="5642" width="3.75" style="95" customWidth="1"/>
    <col min="5643" max="5643" width="4.125" style="95" customWidth="1"/>
    <col min="5644" max="5644" width="6.25" style="95" customWidth="1"/>
    <col min="5645" max="5645" width="3.875" style="95" customWidth="1"/>
    <col min="5646" max="5646" width="12.75" style="95" customWidth="1"/>
    <col min="5647" max="5647" width="6.125" style="95" customWidth="1"/>
    <col min="5648" max="5648" width="7.25" style="95" customWidth="1"/>
    <col min="5649" max="5649" width="4.875" style="95" customWidth="1"/>
    <col min="5650" max="5650" width="3.625" style="95" customWidth="1"/>
    <col min="5651" max="5652" width="6.375" style="95" customWidth="1"/>
    <col min="5653" max="5888" width="9" style="95"/>
    <col min="5889" max="5889" width="3.375" style="95" customWidth="1"/>
    <col min="5890" max="5890" width="8.125" style="95" customWidth="1"/>
    <col min="5891" max="5891" width="7.125" style="95" customWidth="1"/>
    <col min="5892" max="5892" width="6.875" style="95" customWidth="1"/>
    <col min="5893" max="5893" width="4.375" style="95" customWidth="1"/>
    <col min="5894" max="5894" width="2.625" style="95" customWidth="1"/>
    <col min="5895" max="5895" width="9.625" style="95" customWidth="1"/>
    <col min="5896" max="5896" width="4.375" style="95" customWidth="1"/>
    <col min="5897" max="5897" width="7.375" style="95" customWidth="1"/>
    <col min="5898" max="5898" width="3.75" style="95" customWidth="1"/>
    <col min="5899" max="5899" width="4.125" style="95" customWidth="1"/>
    <col min="5900" max="5900" width="6.25" style="95" customWidth="1"/>
    <col min="5901" max="5901" width="3.875" style="95" customWidth="1"/>
    <col min="5902" max="5902" width="12.75" style="95" customWidth="1"/>
    <col min="5903" max="5903" width="6.125" style="95" customWidth="1"/>
    <col min="5904" max="5904" width="7.25" style="95" customWidth="1"/>
    <col min="5905" max="5905" width="4.875" style="95" customWidth="1"/>
    <col min="5906" max="5906" width="3.625" style="95" customWidth="1"/>
    <col min="5907" max="5908" width="6.375" style="95" customWidth="1"/>
    <col min="5909" max="6144" width="9" style="95"/>
    <col min="6145" max="6145" width="3.375" style="95" customWidth="1"/>
    <col min="6146" max="6146" width="8.125" style="95" customWidth="1"/>
    <col min="6147" max="6147" width="7.125" style="95" customWidth="1"/>
    <col min="6148" max="6148" width="6.875" style="95" customWidth="1"/>
    <col min="6149" max="6149" width="4.375" style="95" customWidth="1"/>
    <col min="6150" max="6150" width="2.625" style="95" customWidth="1"/>
    <col min="6151" max="6151" width="9.625" style="95" customWidth="1"/>
    <col min="6152" max="6152" width="4.375" style="95" customWidth="1"/>
    <col min="6153" max="6153" width="7.375" style="95" customWidth="1"/>
    <col min="6154" max="6154" width="3.75" style="95" customWidth="1"/>
    <col min="6155" max="6155" width="4.125" style="95" customWidth="1"/>
    <col min="6156" max="6156" width="6.25" style="95" customWidth="1"/>
    <col min="6157" max="6157" width="3.875" style="95" customWidth="1"/>
    <col min="6158" max="6158" width="12.75" style="95" customWidth="1"/>
    <col min="6159" max="6159" width="6.125" style="95" customWidth="1"/>
    <col min="6160" max="6160" width="7.25" style="95" customWidth="1"/>
    <col min="6161" max="6161" width="4.875" style="95" customWidth="1"/>
    <col min="6162" max="6162" width="3.625" style="95" customWidth="1"/>
    <col min="6163" max="6164" width="6.375" style="95" customWidth="1"/>
    <col min="6165" max="6400" width="9" style="95"/>
    <col min="6401" max="6401" width="3.375" style="95" customWidth="1"/>
    <col min="6402" max="6402" width="8.125" style="95" customWidth="1"/>
    <col min="6403" max="6403" width="7.125" style="95" customWidth="1"/>
    <col min="6404" max="6404" width="6.875" style="95" customWidth="1"/>
    <col min="6405" max="6405" width="4.375" style="95" customWidth="1"/>
    <col min="6406" max="6406" width="2.625" style="95" customWidth="1"/>
    <col min="6407" max="6407" width="9.625" style="95" customWidth="1"/>
    <col min="6408" max="6408" width="4.375" style="95" customWidth="1"/>
    <col min="6409" max="6409" width="7.375" style="95" customWidth="1"/>
    <col min="6410" max="6410" width="3.75" style="95" customWidth="1"/>
    <col min="6411" max="6411" width="4.125" style="95" customWidth="1"/>
    <col min="6412" max="6412" width="6.25" style="95" customWidth="1"/>
    <col min="6413" max="6413" width="3.875" style="95" customWidth="1"/>
    <col min="6414" max="6414" width="12.75" style="95" customWidth="1"/>
    <col min="6415" max="6415" width="6.125" style="95" customWidth="1"/>
    <col min="6416" max="6416" width="7.25" style="95" customWidth="1"/>
    <col min="6417" max="6417" width="4.875" style="95" customWidth="1"/>
    <col min="6418" max="6418" width="3.625" style="95" customWidth="1"/>
    <col min="6419" max="6420" width="6.375" style="95" customWidth="1"/>
    <col min="6421" max="6656" width="9" style="95"/>
    <col min="6657" max="6657" width="3.375" style="95" customWidth="1"/>
    <col min="6658" max="6658" width="8.125" style="95" customWidth="1"/>
    <col min="6659" max="6659" width="7.125" style="95" customWidth="1"/>
    <col min="6660" max="6660" width="6.875" style="95" customWidth="1"/>
    <col min="6661" max="6661" width="4.375" style="95" customWidth="1"/>
    <col min="6662" max="6662" width="2.625" style="95" customWidth="1"/>
    <col min="6663" max="6663" width="9.625" style="95" customWidth="1"/>
    <col min="6664" max="6664" width="4.375" style="95" customWidth="1"/>
    <col min="6665" max="6665" width="7.375" style="95" customWidth="1"/>
    <col min="6666" max="6666" width="3.75" style="95" customWidth="1"/>
    <col min="6667" max="6667" width="4.125" style="95" customWidth="1"/>
    <col min="6668" max="6668" width="6.25" style="95" customWidth="1"/>
    <col min="6669" max="6669" width="3.875" style="95" customWidth="1"/>
    <col min="6670" max="6670" width="12.75" style="95" customWidth="1"/>
    <col min="6671" max="6671" width="6.125" style="95" customWidth="1"/>
    <col min="6672" max="6672" width="7.25" style="95" customWidth="1"/>
    <col min="6673" max="6673" width="4.875" style="95" customWidth="1"/>
    <col min="6674" max="6674" width="3.625" style="95" customWidth="1"/>
    <col min="6675" max="6676" width="6.375" style="95" customWidth="1"/>
    <col min="6677" max="6912" width="9" style="95"/>
    <col min="6913" max="6913" width="3.375" style="95" customWidth="1"/>
    <col min="6914" max="6914" width="8.125" style="95" customWidth="1"/>
    <col min="6915" max="6915" width="7.125" style="95" customWidth="1"/>
    <col min="6916" max="6916" width="6.875" style="95" customWidth="1"/>
    <col min="6917" max="6917" width="4.375" style="95" customWidth="1"/>
    <col min="6918" max="6918" width="2.625" style="95" customWidth="1"/>
    <col min="6919" max="6919" width="9.625" style="95" customWidth="1"/>
    <col min="6920" max="6920" width="4.375" style="95" customWidth="1"/>
    <col min="6921" max="6921" width="7.375" style="95" customWidth="1"/>
    <col min="6922" max="6922" width="3.75" style="95" customWidth="1"/>
    <col min="6923" max="6923" width="4.125" style="95" customWidth="1"/>
    <col min="6924" max="6924" width="6.25" style="95" customWidth="1"/>
    <col min="6925" max="6925" width="3.875" style="95" customWidth="1"/>
    <col min="6926" max="6926" width="12.75" style="95" customWidth="1"/>
    <col min="6927" max="6927" width="6.125" style="95" customWidth="1"/>
    <col min="6928" max="6928" width="7.25" style="95" customWidth="1"/>
    <col min="6929" max="6929" width="4.875" style="95" customWidth="1"/>
    <col min="6930" max="6930" width="3.625" style="95" customWidth="1"/>
    <col min="6931" max="6932" width="6.375" style="95" customWidth="1"/>
    <col min="6933" max="7168" width="9" style="95"/>
    <col min="7169" max="7169" width="3.375" style="95" customWidth="1"/>
    <col min="7170" max="7170" width="8.125" style="95" customWidth="1"/>
    <col min="7171" max="7171" width="7.125" style="95" customWidth="1"/>
    <col min="7172" max="7172" width="6.875" style="95" customWidth="1"/>
    <col min="7173" max="7173" width="4.375" style="95" customWidth="1"/>
    <col min="7174" max="7174" width="2.625" style="95" customWidth="1"/>
    <col min="7175" max="7175" width="9.625" style="95" customWidth="1"/>
    <col min="7176" max="7176" width="4.375" style="95" customWidth="1"/>
    <col min="7177" max="7177" width="7.375" style="95" customWidth="1"/>
    <col min="7178" max="7178" width="3.75" style="95" customWidth="1"/>
    <col min="7179" max="7179" width="4.125" style="95" customWidth="1"/>
    <col min="7180" max="7180" width="6.25" style="95" customWidth="1"/>
    <col min="7181" max="7181" width="3.875" style="95" customWidth="1"/>
    <col min="7182" max="7182" width="12.75" style="95" customWidth="1"/>
    <col min="7183" max="7183" width="6.125" style="95" customWidth="1"/>
    <col min="7184" max="7184" width="7.25" style="95" customWidth="1"/>
    <col min="7185" max="7185" width="4.875" style="95" customWidth="1"/>
    <col min="7186" max="7186" width="3.625" style="95" customWidth="1"/>
    <col min="7187" max="7188" width="6.375" style="95" customWidth="1"/>
    <col min="7189" max="7424" width="9" style="95"/>
    <col min="7425" max="7425" width="3.375" style="95" customWidth="1"/>
    <col min="7426" max="7426" width="8.125" style="95" customWidth="1"/>
    <col min="7427" max="7427" width="7.125" style="95" customWidth="1"/>
    <col min="7428" max="7428" width="6.875" style="95" customWidth="1"/>
    <col min="7429" max="7429" width="4.375" style="95" customWidth="1"/>
    <col min="7430" max="7430" width="2.625" style="95" customWidth="1"/>
    <col min="7431" max="7431" width="9.625" style="95" customWidth="1"/>
    <col min="7432" max="7432" width="4.375" style="95" customWidth="1"/>
    <col min="7433" max="7433" width="7.375" style="95" customWidth="1"/>
    <col min="7434" max="7434" width="3.75" style="95" customWidth="1"/>
    <col min="7435" max="7435" width="4.125" style="95" customWidth="1"/>
    <col min="7436" max="7436" width="6.25" style="95" customWidth="1"/>
    <col min="7437" max="7437" width="3.875" style="95" customWidth="1"/>
    <col min="7438" max="7438" width="12.75" style="95" customWidth="1"/>
    <col min="7439" max="7439" width="6.125" style="95" customWidth="1"/>
    <col min="7440" max="7440" width="7.25" style="95" customWidth="1"/>
    <col min="7441" max="7441" width="4.875" style="95" customWidth="1"/>
    <col min="7442" max="7442" width="3.625" style="95" customWidth="1"/>
    <col min="7443" max="7444" width="6.375" style="95" customWidth="1"/>
    <col min="7445" max="7680" width="9" style="95"/>
    <col min="7681" max="7681" width="3.375" style="95" customWidth="1"/>
    <col min="7682" max="7682" width="8.125" style="95" customWidth="1"/>
    <col min="7683" max="7683" width="7.125" style="95" customWidth="1"/>
    <col min="7684" max="7684" width="6.875" style="95" customWidth="1"/>
    <col min="7685" max="7685" width="4.375" style="95" customWidth="1"/>
    <col min="7686" max="7686" width="2.625" style="95" customWidth="1"/>
    <col min="7687" max="7687" width="9.625" style="95" customWidth="1"/>
    <col min="7688" max="7688" width="4.375" style="95" customWidth="1"/>
    <col min="7689" max="7689" width="7.375" style="95" customWidth="1"/>
    <col min="7690" max="7690" width="3.75" style="95" customWidth="1"/>
    <col min="7691" max="7691" width="4.125" style="95" customWidth="1"/>
    <col min="7692" max="7692" width="6.25" style="95" customWidth="1"/>
    <col min="7693" max="7693" width="3.875" style="95" customWidth="1"/>
    <col min="7694" max="7694" width="12.75" style="95" customWidth="1"/>
    <col min="7695" max="7695" width="6.125" style="95" customWidth="1"/>
    <col min="7696" max="7696" width="7.25" style="95" customWidth="1"/>
    <col min="7697" max="7697" width="4.875" style="95" customWidth="1"/>
    <col min="7698" max="7698" width="3.625" style="95" customWidth="1"/>
    <col min="7699" max="7700" width="6.375" style="95" customWidth="1"/>
    <col min="7701" max="7936" width="9" style="95"/>
    <col min="7937" max="7937" width="3.375" style="95" customWidth="1"/>
    <col min="7938" max="7938" width="8.125" style="95" customWidth="1"/>
    <col min="7939" max="7939" width="7.125" style="95" customWidth="1"/>
    <col min="7940" max="7940" width="6.875" style="95" customWidth="1"/>
    <col min="7941" max="7941" width="4.375" style="95" customWidth="1"/>
    <col min="7942" max="7942" width="2.625" style="95" customWidth="1"/>
    <col min="7943" max="7943" width="9.625" style="95" customWidth="1"/>
    <col min="7944" max="7944" width="4.375" style="95" customWidth="1"/>
    <col min="7945" max="7945" width="7.375" style="95" customWidth="1"/>
    <col min="7946" max="7946" width="3.75" style="95" customWidth="1"/>
    <col min="7947" max="7947" width="4.125" style="95" customWidth="1"/>
    <col min="7948" max="7948" width="6.25" style="95" customWidth="1"/>
    <col min="7949" max="7949" width="3.875" style="95" customWidth="1"/>
    <col min="7950" max="7950" width="12.75" style="95" customWidth="1"/>
    <col min="7951" max="7951" width="6.125" style="95" customWidth="1"/>
    <col min="7952" max="7952" width="7.25" style="95" customWidth="1"/>
    <col min="7953" max="7953" width="4.875" style="95" customWidth="1"/>
    <col min="7954" max="7954" width="3.625" style="95" customWidth="1"/>
    <col min="7955" max="7956" width="6.375" style="95" customWidth="1"/>
    <col min="7957" max="8192" width="9" style="95"/>
    <col min="8193" max="8193" width="3.375" style="95" customWidth="1"/>
    <col min="8194" max="8194" width="8.125" style="95" customWidth="1"/>
    <col min="8195" max="8195" width="7.125" style="95" customWidth="1"/>
    <col min="8196" max="8196" width="6.875" style="95" customWidth="1"/>
    <col min="8197" max="8197" width="4.375" style="95" customWidth="1"/>
    <col min="8198" max="8198" width="2.625" style="95" customWidth="1"/>
    <col min="8199" max="8199" width="9.625" style="95" customWidth="1"/>
    <col min="8200" max="8200" width="4.375" style="95" customWidth="1"/>
    <col min="8201" max="8201" width="7.375" style="95" customWidth="1"/>
    <col min="8202" max="8202" width="3.75" style="95" customWidth="1"/>
    <col min="8203" max="8203" width="4.125" style="95" customWidth="1"/>
    <col min="8204" max="8204" width="6.25" style="95" customWidth="1"/>
    <col min="8205" max="8205" width="3.875" style="95" customWidth="1"/>
    <col min="8206" max="8206" width="12.75" style="95" customWidth="1"/>
    <col min="8207" max="8207" width="6.125" style="95" customWidth="1"/>
    <col min="8208" max="8208" width="7.25" style="95" customWidth="1"/>
    <col min="8209" max="8209" width="4.875" style="95" customWidth="1"/>
    <col min="8210" max="8210" width="3.625" style="95" customWidth="1"/>
    <col min="8211" max="8212" width="6.375" style="95" customWidth="1"/>
    <col min="8213" max="8448" width="9" style="95"/>
    <col min="8449" max="8449" width="3.375" style="95" customWidth="1"/>
    <col min="8450" max="8450" width="8.125" style="95" customWidth="1"/>
    <col min="8451" max="8451" width="7.125" style="95" customWidth="1"/>
    <col min="8452" max="8452" width="6.875" style="95" customWidth="1"/>
    <col min="8453" max="8453" width="4.375" style="95" customWidth="1"/>
    <col min="8454" max="8454" width="2.625" style="95" customWidth="1"/>
    <col min="8455" max="8455" width="9.625" style="95" customWidth="1"/>
    <col min="8456" max="8456" width="4.375" style="95" customWidth="1"/>
    <col min="8457" max="8457" width="7.375" style="95" customWidth="1"/>
    <col min="8458" max="8458" width="3.75" style="95" customWidth="1"/>
    <col min="8459" max="8459" width="4.125" style="95" customWidth="1"/>
    <col min="8460" max="8460" width="6.25" style="95" customWidth="1"/>
    <col min="8461" max="8461" width="3.875" style="95" customWidth="1"/>
    <col min="8462" max="8462" width="12.75" style="95" customWidth="1"/>
    <col min="8463" max="8463" width="6.125" style="95" customWidth="1"/>
    <col min="8464" max="8464" width="7.25" style="95" customWidth="1"/>
    <col min="8465" max="8465" width="4.875" style="95" customWidth="1"/>
    <col min="8466" max="8466" width="3.625" style="95" customWidth="1"/>
    <col min="8467" max="8468" width="6.375" style="95" customWidth="1"/>
    <col min="8469" max="8704" width="9" style="95"/>
    <col min="8705" max="8705" width="3.375" style="95" customWidth="1"/>
    <col min="8706" max="8706" width="8.125" style="95" customWidth="1"/>
    <col min="8707" max="8707" width="7.125" style="95" customWidth="1"/>
    <col min="8708" max="8708" width="6.875" style="95" customWidth="1"/>
    <col min="8709" max="8709" width="4.375" style="95" customWidth="1"/>
    <col min="8710" max="8710" width="2.625" style="95" customWidth="1"/>
    <col min="8711" max="8711" width="9.625" style="95" customWidth="1"/>
    <col min="8712" max="8712" width="4.375" style="95" customWidth="1"/>
    <col min="8713" max="8713" width="7.375" style="95" customWidth="1"/>
    <col min="8714" max="8714" width="3.75" style="95" customWidth="1"/>
    <col min="8715" max="8715" width="4.125" style="95" customWidth="1"/>
    <col min="8716" max="8716" width="6.25" style="95" customWidth="1"/>
    <col min="8717" max="8717" width="3.875" style="95" customWidth="1"/>
    <col min="8718" max="8718" width="12.75" style="95" customWidth="1"/>
    <col min="8719" max="8719" width="6.125" style="95" customWidth="1"/>
    <col min="8720" max="8720" width="7.25" style="95" customWidth="1"/>
    <col min="8721" max="8721" width="4.875" style="95" customWidth="1"/>
    <col min="8722" max="8722" width="3.625" style="95" customWidth="1"/>
    <col min="8723" max="8724" width="6.375" style="95" customWidth="1"/>
    <col min="8725" max="8960" width="9" style="95"/>
    <col min="8961" max="8961" width="3.375" style="95" customWidth="1"/>
    <col min="8962" max="8962" width="8.125" style="95" customWidth="1"/>
    <col min="8963" max="8963" width="7.125" style="95" customWidth="1"/>
    <col min="8964" max="8964" width="6.875" style="95" customWidth="1"/>
    <col min="8965" max="8965" width="4.375" style="95" customWidth="1"/>
    <col min="8966" max="8966" width="2.625" style="95" customWidth="1"/>
    <col min="8967" max="8967" width="9.625" style="95" customWidth="1"/>
    <col min="8968" max="8968" width="4.375" style="95" customWidth="1"/>
    <col min="8969" max="8969" width="7.375" style="95" customWidth="1"/>
    <col min="8970" max="8970" width="3.75" style="95" customWidth="1"/>
    <col min="8971" max="8971" width="4.125" style="95" customWidth="1"/>
    <col min="8972" max="8972" width="6.25" style="95" customWidth="1"/>
    <col min="8973" max="8973" width="3.875" style="95" customWidth="1"/>
    <col min="8974" max="8974" width="12.75" style="95" customWidth="1"/>
    <col min="8975" max="8975" width="6.125" style="95" customWidth="1"/>
    <col min="8976" max="8976" width="7.25" style="95" customWidth="1"/>
    <col min="8977" max="8977" width="4.875" style="95" customWidth="1"/>
    <col min="8978" max="8978" width="3.625" style="95" customWidth="1"/>
    <col min="8979" max="8980" width="6.375" style="95" customWidth="1"/>
    <col min="8981" max="9216" width="9" style="95"/>
    <col min="9217" max="9217" width="3.375" style="95" customWidth="1"/>
    <col min="9218" max="9218" width="8.125" style="95" customWidth="1"/>
    <col min="9219" max="9219" width="7.125" style="95" customWidth="1"/>
    <col min="9220" max="9220" width="6.875" style="95" customWidth="1"/>
    <col min="9221" max="9221" width="4.375" style="95" customWidth="1"/>
    <col min="9222" max="9222" width="2.625" style="95" customWidth="1"/>
    <col min="9223" max="9223" width="9.625" style="95" customWidth="1"/>
    <col min="9224" max="9224" width="4.375" style="95" customWidth="1"/>
    <col min="9225" max="9225" width="7.375" style="95" customWidth="1"/>
    <col min="9226" max="9226" width="3.75" style="95" customWidth="1"/>
    <col min="9227" max="9227" width="4.125" style="95" customWidth="1"/>
    <col min="9228" max="9228" width="6.25" style="95" customWidth="1"/>
    <col min="9229" max="9229" width="3.875" style="95" customWidth="1"/>
    <col min="9230" max="9230" width="12.75" style="95" customWidth="1"/>
    <col min="9231" max="9231" width="6.125" style="95" customWidth="1"/>
    <col min="9232" max="9232" width="7.25" style="95" customWidth="1"/>
    <col min="9233" max="9233" width="4.875" style="95" customWidth="1"/>
    <col min="9234" max="9234" width="3.625" style="95" customWidth="1"/>
    <col min="9235" max="9236" width="6.375" style="95" customWidth="1"/>
    <col min="9237" max="9472" width="9" style="95"/>
    <col min="9473" max="9473" width="3.375" style="95" customWidth="1"/>
    <col min="9474" max="9474" width="8.125" style="95" customWidth="1"/>
    <col min="9475" max="9475" width="7.125" style="95" customWidth="1"/>
    <col min="9476" max="9476" width="6.875" style="95" customWidth="1"/>
    <col min="9477" max="9477" width="4.375" style="95" customWidth="1"/>
    <col min="9478" max="9478" width="2.625" style="95" customWidth="1"/>
    <col min="9479" max="9479" width="9.625" style="95" customWidth="1"/>
    <col min="9480" max="9480" width="4.375" style="95" customWidth="1"/>
    <col min="9481" max="9481" width="7.375" style="95" customWidth="1"/>
    <col min="9482" max="9482" width="3.75" style="95" customWidth="1"/>
    <col min="9483" max="9483" width="4.125" style="95" customWidth="1"/>
    <col min="9484" max="9484" width="6.25" style="95" customWidth="1"/>
    <col min="9485" max="9485" width="3.875" style="95" customWidth="1"/>
    <col min="9486" max="9486" width="12.75" style="95" customWidth="1"/>
    <col min="9487" max="9487" width="6.125" style="95" customWidth="1"/>
    <col min="9488" max="9488" width="7.25" style="95" customWidth="1"/>
    <col min="9489" max="9489" width="4.875" style="95" customWidth="1"/>
    <col min="9490" max="9490" width="3.625" style="95" customWidth="1"/>
    <col min="9491" max="9492" width="6.375" style="95" customWidth="1"/>
    <col min="9493" max="9728" width="9" style="95"/>
    <col min="9729" max="9729" width="3.375" style="95" customWidth="1"/>
    <col min="9730" max="9730" width="8.125" style="95" customWidth="1"/>
    <col min="9731" max="9731" width="7.125" style="95" customWidth="1"/>
    <col min="9732" max="9732" width="6.875" style="95" customWidth="1"/>
    <col min="9733" max="9733" width="4.375" style="95" customWidth="1"/>
    <col min="9734" max="9734" width="2.625" style="95" customWidth="1"/>
    <col min="9735" max="9735" width="9.625" style="95" customWidth="1"/>
    <col min="9736" max="9736" width="4.375" style="95" customWidth="1"/>
    <col min="9737" max="9737" width="7.375" style="95" customWidth="1"/>
    <col min="9738" max="9738" width="3.75" style="95" customWidth="1"/>
    <col min="9739" max="9739" width="4.125" style="95" customWidth="1"/>
    <col min="9740" max="9740" width="6.25" style="95" customWidth="1"/>
    <col min="9741" max="9741" width="3.875" style="95" customWidth="1"/>
    <col min="9742" max="9742" width="12.75" style="95" customWidth="1"/>
    <col min="9743" max="9743" width="6.125" style="95" customWidth="1"/>
    <col min="9744" max="9744" width="7.25" style="95" customWidth="1"/>
    <col min="9745" max="9745" width="4.875" style="95" customWidth="1"/>
    <col min="9746" max="9746" width="3.625" style="95" customWidth="1"/>
    <col min="9747" max="9748" width="6.375" style="95" customWidth="1"/>
    <col min="9749" max="9984" width="9" style="95"/>
    <col min="9985" max="9985" width="3.375" style="95" customWidth="1"/>
    <col min="9986" max="9986" width="8.125" style="95" customWidth="1"/>
    <col min="9987" max="9987" width="7.125" style="95" customWidth="1"/>
    <col min="9988" max="9988" width="6.875" style="95" customWidth="1"/>
    <col min="9989" max="9989" width="4.375" style="95" customWidth="1"/>
    <col min="9990" max="9990" width="2.625" style="95" customWidth="1"/>
    <col min="9991" max="9991" width="9.625" style="95" customWidth="1"/>
    <col min="9992" max="9992" width="4.375" style="95" customWidth="1"/>
    <col min="9993" max="9993" width="7.375" style="95" customWidth="1"/>
    <col min="9994" max="9994" width="3.75" style="95" customWidth="1"/>
    <col min="9995" max="9995" width="4.125" style="95" customWidth="1"/>
    <col min="9996" max="9996" width="6.25" style="95" customWidth="1"/>
    <col min="9997" max="9997" width="3.875" style="95" customWidth="1"/>
    <col min="9998" max="9998" width="12.75" style="95" customWidth="1"/>
    <col min="9999" max="9999" width="6.125" style="95" customWidth="1"/>
    <col min="10000" max="10000" width="7.25" style="95" customWidth="1"/>
    <col min="10001" max="10001" width="4.875" style="95" customWidth="1"/>
    <col min="10002" max="10002" width="3.625" style="95" customWidth="1"/>
    <col min="10003" max="10004" width="6.375" style="95" customWidth="1"/>
    <col min="10005" max="10240" width="9" style="95"/>
    <col min="10241" max="10241" width="3.375" style="95" customWidth="1"/>
    <col min="10242" max="10242" width="8.125" style="95" customWidth="1"/>
    <col min="10243" max="10243" width="7.125" style="95" customWidth="1"/>
    <col min="10244" max="10244" width="6.875" style="95" customWidth="1"/>
    <col min="10245" max="10245" width="4.375" style="95" customWidth="1"/>
    <col min="10246" max="10246" width="2.625" style="95" customWidth="1"/>
    <col min="10247" max="10247" width="9.625" style="95" customWidth="1"/>
    <col min="10248" max="10248" width="4.375" style="95" customWidth="1"/>
    <col min="10249" max="10249" width="7.375" style="95" customWidth="1"/>
    <col min="10250" max="10250" width="3.75" style="95" customWidth="1"/>
    <col min="10251" max="10251" width="4.125" style="95" customWidth="1"/>
    <col min="10252" max="10252" width="6.25" style="95" customWidth="1"/>
    <col min="10253" max="10253" width="3.875" style="95" customWidth="1"/>
    <col min="10254" max="10254" width="12.75" style="95" customWidth="1"/>
    <col min="10255" max="10255" width="6.125" style="95" customWidth="1"/>
    <col min="10256" max="10256" width="7.25" style="95" customWidth="1"/>
    <col min="10257" max="10257" width="4.875" style="95" customWidth="1"/>
    <col min="10258" max="10258" width="3.625" style="95" customWidth="1"/>
    <col min="10259" max="10260" width="6.375" style="95" customWidth="1"/>
    <col min="10261" max="10496" width="9" style="95"/>
    <col min="10497" max="10497" width="3.375" style="95" customWidth="1"/>
    <col min="10498" max="10498" width="8.125" style="95" customWidth="1"/>
    <col min="10499" max="10499" width="7.125" style="95" customWidth="1"/>
    <col min="10500" max="10500" width="6.875" style="95" customWidth="1"/>
    <col min="10501" max="10501" width="4.375" style="95" customWidth="1"/>
    <col min="10502" max="10502" width="2.625" style="95" customWidth="1"/>
    <col min="10503" max="10503" width="9.625" style="95" customWidth="1"/>
    <col min="10504" max="10504" width="4.375" style="95" customWidth="1"/>
    <col min="10505" max="10505" width="7.375" style="95" customWidth="1"/>
    <col min="10506" max="10506" width="3.75" style="95" customWidth="1"/>
    <col min="10507" max="10507" width="4.125" style="95" customWidth="1"/>
    <col min="10508" max="10508" width="6.25" style="95" customWidth="1"/>
    <col min="10509" max="10509" width="3.875" style="95" customWidth="1"/>
    <col min="10510" max="10510" width="12.75" style="95" customWidth="1"/>
    <col min="10511" max="10511" width="6.125" style="95" customWidth="1"/>
    <col min="10512" max="10512" width="7.25" style="95" customWidth="1"/>
    <col min="10513" max="10513" width="4.875" style="95" customWidth="1"/>
    <col min="10514" max="10514" width="3.625" style="95" customWidth="1"/>
    <col min="10515" max="10516" width="6.375" style="95" customWidth="1"/>
    <col min="10517" max="10752" width="9" style="95"/>
    <col min="10753" max="10753" width="3.375" style="95" customWidth="1"/>
    <col min="10754" max="10754" width="8.125" style="95" customWidth="1"/>
    <col min="10755" max="10755" width="7.125" style="95" customWidth="1"/>
    <col min="10756" max="10756" width="6.875" style="95" customWidth="1"/>
    <col min="10757" max="10757" width="4.375" style="95" customWidth="1"/>
    <col min="10758" max="10758" width="2.625" style="95" customWidth="1"/>
    <col min="10759" max="10759" width="9.625" style="95" customWidth="1"/>
    <col min="10760" max="10760" width="4.375" style="95" customWidth="1"/>
    <col min="10761" max="10761" width="7.375" style="95" customWidth="1"/>
    <col min="10762" max="10762" width="3.75" style="95" customWidth="1"/>
    <col min="10763" max="10763" width="4.125" style="95" customWidth="1"/>
    <col min="10764" max="10764" width="6.25" style="95" customWidth="1"/>
    <col min="10765" max="10765" width="3.875" style="95" customWidth="1"/>
    <col min="10766" max="10766" width="12.75" style="95" customWidth="1"/>
    <col min="10767" max="10767" width="6.125" style="95" customWidth="1"/>
    <col min="10768" max="10768" width="7.25" style="95" customWidth="1"/>
    <col min="10769" max="10769" width="4.875" style="95" customWidth="1"/>
    <col min="10770" max="10770" width="3.625" style="95" customWidth="1"/>
    <col min="10771" max="10772" width="6.375" style="95" customWidth="1"/>
    <col min="10773" max="11008" width="9" style="95"/>
    <col min="11009" max="11009" width="3.375" style="95" customWidth="1"/>
    <col min="11010" max="11010" width="8.125" style="95" customWidth="1"/>
    <col min="11011" max="11011" width="7.125" style="95" customWidth="1"/>
    <col min="11012" max="11012" width="6.875" style="95" customWidth="1"/>
    <col min="11013" max="11013" width="4.375" style="95" customWidth="1"/>
    <col min="11014" max="11014" width="2.625" style="95" customWidth="1"/>
    <col min="11015" max="11015" width="9.625" style="95" customWidth="1"/>
    <col min="11016" max="11016" width="4.375" style="95" customWidth="1"/>
    <col min="11017" max="11017" width="7.375" style="95" customWidth="1"/>
    <col min="11018" max="11018" width="3.75" style="95" customWidth="1"/>
    <col min="11019" max="11019" width="4.125" style="95" customWidth="1"/>
    <col min="11020" max="11020" width="6.25" style="95" customWidth="1"/>
    <col min="11021" max="11021" width="3.875" style="95" customWidth="1"/>
    <col min="11022" max="11022" width="12.75" style="95" customWidth="1"/>
    <col min="11023" max="11023" width="6.125" style="95" customWidth="1"/>
    <col min="11024" max="11024" width="7.25" style="95" customWidth="1"/>
    <col min="11025" max="11025" width="4.875" style="95" customWidth="1"/>
    <col min="11026" max="11026" width="3.625" style="95" customWidth="1"/>
    <col min="11027" max="11028" width="6.375" style="95" customWidth="1"/>
    <col min="11029" max="11264" width="9" style="95"/>
    <col min="11265" max="11265" width="3.375" style="95" customWidth="1"/>
    <col min="11266" max="11266" width="8.125" style="95" customWidth="1"/>
    <col min="11267" max="11267" width="7.125" style="95" customWidth="1"/>
    <col min="11268" max="11268" width="6.875" style="95" customWidth="1"/>
    <col min="11269" max="11269" width="4.375" style="95" customWidth="1"/>
    <col min="11270" max="11270" width="2.625" style="95" customWidth="1"/>
    <col min="11271" max="11271" width="9.625" style="95" customWidth="1"/>
    <col min="11272" max="11272" width="4.375" style="95" customWidth="1"/>
    <col min="11273" max="11273" width="7.375" style="95" customWidth="1"/>
    <col min="11274" max="11274" width="3.75" style="95" customWidth="1"/>
    <col min="11275" max="11275" width="4.125" style="95" customWidth="1"/>
    <col min="11276" max="11276" width="6.25" style="95" customWidth="1"/>
    <col min="11277" max="11277" width="3.875" style="95" customWidth="1"/>
    <col min="11278" max="11278" width="12.75" style="95" customWidth="1"/>
    <col min="11279" max="11279" width="6.125" style="95" customWidth="1"/>
    <col min="11280" max="11280" width="7.25" style="95" customWidth="1"/>
    <col min="11281" max="11281" width="4.875" style="95" customWidth="1"/>
    <col min="11282" max="11282" width="3.625" style="95" customWidth="1"/>
    <col min="11283" max="11284" width="6.375" style="95" customWidth="1"/>
    <col min="11285" max="11520" width="9" style="95"/>
    <col min="11521" max="11521" width="3.375" style="95" customWidth="1"/>
    <col min="11522" max="11522" width="8.125" style="95" customWidth="1"/>
    <col min="11523" max="11523" width="7.125" style="95" customWidth="1"/>
    <col min="11524" max="11524" width="6.875" style="95" customWidth="1"/>
    <col min="11525" max="11525" width="4.375" style="95" customWidth="1"/>
    <col min="11526" max="11526" width="2.625" style="95" customWidth="1"/>
    <col min="11527" max="11527" width="9.625" style="95" customWidth="1"/>
    <col min="11528" max="11528" width="4.375" style="95" customWidth="1"/>
    <col min="11529" max="11529" width="7.375" style="95" customWidth="1"/>
    <col min="11530" max="11530" width="3.75" style="95" customWidth="1"/>
    <col min="11531" max="11531" width="4.125" style="95" customWidth="1"/>
    <col min="11532" max="11532" width="6.25" style="95" customWidth="1"/>
    <col min="11533" max="11533" width="3.875" style="95" customWidth="1"/>
    <col min="11534" max="11534" width="12.75" style="95" customWidth="1"/>
    <col min="11535" max="11535" width="6.125" style="95" customWidth="1"/>
    <col min="11536" max="11536" width="7.25" style="95" customWidth="1"/>
    <col min="11537" max="11537" width="4.875" style="95" customWidth="1"/>
    <col min="11538" max="11538" width="3.625" style="95" customWidth="1"/>
    <col min="11539" max="11540" width="6.375" style="95" customWidth="1"/>
    <col min="11541" max="11776" width="9" style="95"/>
    <col min="11777" max="11777" width="3.375" style="95" customWidth="1"/>
    <col min="11778" max="11778" width="8.125" style="95" customWidth="1"/>
    <col min="11779" max="11779" width="7.125" style="95" customWidth="1"/>
    <col min="11780" max="11780" width="6.875" style="95" customWidth="1"/>
    <col min="11781" max="11781" width="4.375" style="95" customWidth="1"/>
    <col min="11782" max="11782" width="2.625" style="95" customWidth="1"/>
    <col min="11783" max="11783" width="9.625" style="95" customWidth="1"/>
    <col min="11784" max="11784" width="4.375" style="95" customWidth="1"/>
    <col min="11785" max="11785" width="7.375" style="95" customWidth="1"/>
    <col min="11786" max="11786" width="3.75" style="95" customWidth="1"/>
    <col min="11787" max="11787" width="4.125" style="95" customWidth="1"/>
    <col min="11788" max="11788" width="6.25" style="95" customWidth="1"/>
    <col min="11789" max="11789" width="3.875" style="95" customWidth="1"/>
    <col min="11790" max="11790" width="12.75" style="95" customWidth="1"/>
    <col min="11791" max="11791" width="6.125" style="95" customWidth="1"/>
    <col min="11792" max="11792" width="7.25" style="95" customWidth="1"/>
    <col min="11793" max="11793" width="4.875" style="95" customWidth="1"/>
    <col min="11794" max="11794" width="3.625" style="95" customWidth="1"/>
    <col min="11795" max="11796" width="6.375" style="95" customWidth="1"/>
    <col min="11797" max="12032" width="9" style="95"/>
    <col min="12033" max="12033" width="3.375" style="95" customWidth="1"/>
    <col min="12034" max="12034" width="8.125" style="95" customWidth="1"/>
    <col min="12035" max="12035" width="7.125" style="95" customWidth="1"/>
    <col min="12036" max="12036" width="6.875" style="95" customWidth="1"/>
    <col min="12037" max="12037" width="4.375" style="95" customWidth="1"/>
    <col min="12038" max="12038" width="2.625" style="95" customWidth="1"/>
    <col min="12039" max="12039" width="9.625" style="95" customWidth="1"/>
    <col min="12040" max="12040" width="4.375" style="95" customWidth="1"/>
    <col min="12041" max="12041" width="7.375" style="95" customWidth="1"/>
    <col min="12042" max="12042" width="3.75" style="95" customWidth="1"/>
    <col min="12043" max="12043" width="4.125" style="95" customWidth="1"/>
    <col min="12044" max="12044" width="6.25" style="95" customWidth="1"/>
    <col min="12045" max="12045" width="3.875" style="95" customWidth="1"/>
    <col min="12046" max="12046" width="12.75" style="95" customWidth="1"/>
    <col min="12047" max="12047" width="6.125" style="95" customWidth="1"/>
    <col min="12048" max="12048" width="7.25" style="95" customWidth="1"/>
    <col min="12049" max="12049" width="4.875" style="95" customWidth="1"/>
    <col min="12050" max="12050" width="3.625" style="95" customWidth="1"/>
    <col min="12051" max="12052" width="6.375" style="95" customWidth="1"/>
    <col min="12053" max="12288" width="9" style="95"/>
    <col min="12289" max="12289" width="3.375" style="95" customWidth="1"/>
    <col min="12290" max="12290" width="8.125" style="95" customWidth="1"/>
    <col min="12291" max="12291" width="7.125" style="95" customWidth="1"/>
    <col min="12292" max="12292" width="6.875" style="95" customWidth="1"/>
    <col min="12293" max="12293" width="4.375" style="95" customWidth="1"/>
    <col min="12294" max="12294" width="2.625" style="95" customWidth="1"/>
    <col min="12295" max="12295" width="9.625" style="95" customWidth="1"/>
    <col min="12296" max="12296" width="4.375" style="95" customWidth="1"/>
    <col min="12297" max="12297" width="7.375" style="95" customWidth="1"/>
    <col min="12298" max="12298" width="3.75" style="95" customWidth="1"/>
    <col min="12299" max="12299" width="4.125" style="95" customWidth="1"/>
    <col min="12300" max="12300" width="6.25" style="95" customWidth="1"/>
    <col min="12301" max="12301" width="3.875" style="95" customWidth="1"/>
    <col min="12302" max="12302" width="12.75" style="95" customWidth="1"/>
    <col min="12303" max="12303" width="6.125" style="95" customWidth="1"/>
    <col min="12304" max="12304" width="7.25" style="95" customWidth="1"/>
    <col min="12305" max="12305" width="4.875" style="95" customWidth="1"/>
    <col min="12306" max="12306" width="3.625" style="95" customWidth="1"/>
    <col min="12307" max="12308" width="6.375" style="95" customWidth="1"/>
    <col min="12309" max="12544" width="9" style="95"/>
    <col min="12545" max="12545" width="3.375" style="95" customWidth="1"/>
    <col min="12546" max="12546" width="8.125" style="95" customWidth="1"/>
    <col min="12547" max="12547" width="7.125" style="95" customWidth="1"/>
    <col min="12548" max="12548" width="6.875" style="95" customWidth="1"/>
    <col min="12549" max="12549" width="4.375" style="95" customWidth="1"/>
    <col min="12550" max="12550" width="2.625" style="95" customWidth="1"/>
    <col min="12551" max="12551" width="9.625" style="95" customWidth="1"/>
    <col min="12552" max="12552" width="4.375" style="95" customWidth="1"/>
    <col min="12553" max="12553" width="7.375" style="95" customWidth="1"/>
    <col min="12554" max="12554" width="3.75" style="95" customWidth="1"/>
    <col min="12555" max="12555" width="4.125" style="95" customWidth="1"/>
    <col min="12556" max="12556" width="6.25" style="95" customWidth="1"/>
    <col min="12557" max="12557" width="3.875" style="95" customWidth="1"/>
    <col min="12558" max="12558" width="12.75" style="95" customWidth="1"/>
    <col min="12559" max="12559" width="6.125" style="95" customWidth="1"/>
    <col min="12560" max="12560" width="7.25" style="95" customWidth="1"/>
    <col min="12561" max="12561" width="4.875" style="95" customWidth="1"/>
    <col min="12562" max="12562" width="3.625" style="95" customWidth="1"/>
    <col min="12563" max="12564" width="6.375" style="95" customWidth="1"/>
    <col min="12565" max="12800" width="9" style="95"/>
    <col min="12801" max="12801" width="3.375" style="95" customWidth="1"/>
    <col min="12802" max="12802" width="8.125" style="95" customWidth="1"/>
    <col min="12803" max="12803" width="7.125" style="95" customWidth="1"/>
    <col min="12804" max="12804" width="6.875" style="95" customWidth="1"/>
    <col min="12805" max="12805" width="4.375" style="95" customWidth="1"/>
    <col min="12806" max="12806" width="2.625" style="95" customWidth="1"/>
    <col min="12807" max="12807" width="9.625" style="95" customWidth="1"/>
    <col min="12808" max="12808" width="4.375" style="95" customWidth="1"/>
    <col min="12809" max="12809" width="7.375" style="95" customWidth="1"/>
    <col min="12810" max="12810" width="3.75" style="95" customWidth="1"/>
    <col min="12811" max="12811" width="4.125" style="95" customWidth="1"/>
    <col min="12812" max="12812" width="6.25" style="95" customWidth="1"/>
    <col min="12813" max="12813" width="3.875" style="95" customWidth="1"/>
    <col min="12814" max="12814" width="12.75" style="95" customWidth="1"/>
    <col min="12815" max="12815" width="6.125" style="95" customWidth="1"/>
    <col min="12816" max="12816" width="7.25" style="95" customWidth="1"/>
    <col min="12817" max="12817" width="4.875" style="95" customWidth="1"/>
    <col min="12818" max="12818" width="3.625" style="95" customWidth="1"/>
    <col min="12819" max="12820" width="6.375" style="95" customWidth="1"/>
    <col min="12821" max="13056" width="9" style="95"/>
    <col min="13057" max="13057" width="3.375" style="95" customWidth="1"/>
    <col min="13058" max="13058" width="8.125" style="95" customWidth="1"/>
    <col min="13059" max="13059" width="7.125" style="95" customWidth="1"/>
    <col min="13060" max="13060" width="6.875" style="95" customWidth="1"/>
    <col min="13061" max="13061" width="4.375" style="95" customWidth="1"/>
    <col min="13062" max="13062" width="2.625" style="95" customWidth="1"/>
    <col min="13063" max="13063" width="9.625" style="95" customWidth="1"/>
    <col min="13064" max="13064" width="4.375" style="95" customWidth="1"/>
    <col min="13065" max="13065" width="7.375" style="95" customWidth="1"/>
    <col min="13066" max="13066" width="3.75" style="95" customWidth="1"/>
    <col min="13067" max="13067" width="4.125" style="95" customWidth="1"/>
    <col min="13068" max="13068" width="6.25" style="95" customWidth="1"/>
    <col min="13069" max="13069" width="3.875" style="95" customWidth="1"/>
    <col min="13070" max="13070" width="12.75" style="95" customWidth="1"/>
    <col min="13071" max="13071" width="6.125" style="95" customWidth="1"/>
    <col min="13072" max="13072" width="7.25" style="95" customWidth="1"/>
    <col min="13073" max="13073" width="4.875" style="95" customWidth="1"/>
    <col min="13074" max="13074" width="3.625" style="95" customWidth="1"/>
    <col min="13075" max="13076" width="6.375" style="95" customWidth="1"/>
    <col min="13077" max="13312" width="9" style="95"/>
    <col min="13313" max="13313" width="3.375" style="95" customWidth="1"/>
    <col min="13314" max="13314" width="8.125" style="95" customWidth="1"/>
    <col min="13315" max="13315" width="7.125" style="95" customWidth="1"/>
    <col min="13316" max="13316" width="6.875" style="95" customWidth="1"/>
    <col min="13317" max="13317" width="4.375" style="95" customWidth="1"/>
    <col min="13318" max="13318" width="2.625" style="95" customWidth="1"/>
    <col min="13319" max="13319" width="9.625" style="95" customWidth="1"/>
    <col min="13320" max="13320" width="4.375" style="95" customWidth="1"/>
    <col min="13321" max="13321" width="7.375" style="95" customWidth="1"/>
    <col min="13322" max="13322" width="3.75" style="95" customWidth="1"/>
    <col min="13323" max="13323" width="4.125" style="95" customWidth="1"/>
    <col min="13324" max="13324" width="6.25" style="95" customWidth="1"/>
    <col min="13325" max="13325" width="3.875" style="95" customWidth="1"/>
    <col min="13326" max="13326" width="12.75" style="95" customWidth="1"/>
    <col min="13327" max="13327" width="6.125" style="95" customWidth="1"/>
    <col min="13328" max="13328" width="7.25" style="95" customWidth="1"/>
    <col min="13329" max="13329" width="4.875" style="95" customWidth="1"/>
    <col min="13330" max="13330" width="3.625" style="95" customWidth="1"/>
    <col min="13331" max="13332" width="6.375" style="95" customWidth="1"/>
    <col min="13333" max="13568" width="9" style="95"/>
    <col min="13569" max="13569" width="3.375" style="95" customWidth="1"/>
    <col min="13570" max="13570" width="8.125" style="95" customWidth="1"/>
    <col min="13571" max="13571" width="7.125" style="95" customWidth="1"/>
    <col min="13572" max="13572" width="6.875" style="95" customWidth="1"/>
    <col min="13573" max="13573" width="4.375" style="95" customWidth="1"/>
    <col min="13574" max="13574" width="2.625" style="95" customWidth="1"/>
    <col min="13575" max="13575" width="9.625" style="95" customWidth="1"/>
    <col min="13576" max="13576" width="4.375" style="95" customWidth="1"/>
    <col min="13577" max="13577" width="7.375" style="95" customWidth="1"/>
    <col min="13578" max="13578" width="3.75" style="95" customWidth="1"/>
    <col min="13579" max="13579" width="4.125" style="95" customWidth="1"/>
    <col min="13580" max="13580" width="6.25" style="95" customWidth="1"/>
    <col min="13581" max="13581" width="3.875" style="95" customWidth="1"/>
    <col min="13582" max="13582" width="12.75" style="95" customWidth="1"/>
    <col min="13583" max="13583" width="6.125" style="95" customWidth="1"/>
    <col min="13584" max="13584" width="7.25" style="95" customWidth="1"/>
    <col min="13585" max="13585" width="4.875" style="95" customWidth="1"/>
    <col min="13586" max="13586" width="3.625" style="95" customWidth="1"/>
    <col min="13587" max="13588" width="6.375" style="95" customWidth="1"/>
    <col min="13589" max="13824" width="9" style="95"/>
    <col min="13825" max="13825" width="3.375" style="95" customWidth="1"/>
    <col min="13826" max="13826" width="8.125" style="95" customWidth="1"/>
    <col min="13827" max="13827" width="7.125" style="95" customWidth="1"/>
    <col min="13828" max="13828" width="6.875" style="95" customWidth="1"/>
    <col min="13829" max="13829" width="4.375" style="95" customWidth="1"/>
    <col min="13830" max="13830" width="2.625" style="95" customWidth="1"/>
    <col min="13831" max="13831" width="9.625" style="95" customWidth="1"/>
    <col min="13832" max="13832" width="4.375" style="95" customWidth="1"/>
    <col min="13833" max="13833" width="7.375" style="95" customWidth="1"/>
    <col min="13834" max="13834" width="3.75" style="95" customWidth="1"/>
    <col min="13835" max="13835" width="4.125" style="95" customWidth="1"/>
    <col min="13836" max="13836" width="6.25" style="95" customWidth="1"/>
    <col min="13837" max="13837" width="3.875" style="95" customWidth="1"/>
    <col min="13838" max="13838" width="12.75" style="95" customWidth="1"/>
    <col min="13839" max="13839" width="6.125" style="95" customWidth="1"/>
    <col min="13840" max="13840" width="7.25" style="95" customWidth="1"/>
    <col min="13841" max="13841" width="4.875" style="95" customWidth="1"/>
    <col min="13842" max="13842" width="3.625" style="95" customWidth="1"/>
    <col min="13843" max="13844" width="6.375" style="95" customWidth="1"/>
    <col min="13845" max="14080" width="9" style="95"/>
    <col min="14081" max="14081" width="3.375" style="95" customWidth="1"/>
    <col min="14082" max="14082" width="8.125" style="95" customWidth="1"/>
    <col min="14083" max="14083" width="7.125" style="95" customWidth="1"/>
    <col min="14084" max="14084" width="6.875" style="95" customWidth="1"/>
    <col min="14085" max="14085" width="4.375" style="95" customWidth="1"/>
    <col min="14086" max="14086" width="2.625" style="95" customWidth="1"/>
    <col min="14087" max="14087" width="9.625" style="95" customWidth="1"/>
    <col min="14088" max="14088" width="4.375" style="95" customWidth="1"/>
    <col min="14089" max="14089" width="7.375" style="95" customWidth="1"/>
    <col min="14090" max="14090" width="3.75" style="95" customWidth="1"/>
    <col min="14091" max="14091" width="4.125" style="95" customWidth="1"/>
    <col min="14092" max="14092" width="6.25" style="95" customWidth="1"/>
    <col min="14093" max="14093" width="3.875" style="95" customWidth="1"/>
    <col min="14094" max="14094" width="12.75" style="95" customWidth="1"/>
    <col min="14095" max="14095" width="6.125" style="95" customWidth="1"/>
    <col min="14096" max="14096" width="7.25" style="95" customWidth="1"/>
    <col min="14097" max="14097" width="4.875" style="95" customWidth="1"/>
    <col min="14098" max="14098" width="3.625" style="95" customWidth="1"/>
    <col min="14099" max="14100" width="6.375" style="95" customWidth="1"/>
    <col min="14101" max="14336" width="9" style="95"/>
    <col min="14337" max="14337" width="3.375" style="95" customWidth="1"/>
    <col min="14338" max="14338" width="8.125" style="95" customWidth="1"/>
    <col min="14339" max="14339" width="7.125" style="95" customWidth="1"/>
    <col min="14340" max="14340" width="6.875" style="95" customWidth="1"/>
    <col min="14341" max="14341" width="4.375" style="95" customWidth="1"/>
    <col min="14342" max="14342" width="2.625" style="95" customWidth="1"/>
    <col min="14343" max="14343" width="9.625" style="95" customWidth="1"/>
    <col min="14344" max="14344" width="4.375" style="95" customWidth="1"/>
    <col min="14345" max="14345" width="7.375" style="95" customWidth="1"/>
    <col min="14346" max="14346" width="3.75" style="95" customWidth="1"/>
    <col min="14347" max="14347" width="4.125" style="95" customWidth="1"/>
    <col min="14348" max="14348" width="6.25" style="95" customWidth="1"/>
    <col min="14349" max="14349" width="3.875" style="95" customWidth="1"/>
    <col min="14350" max="14350" width="12.75" style="95" customWidth="1"/>
    <col min="14351" max="14351" width="6.125" style="95" customWidth="1"/>
    <col min="14352" max="14352" width="7.25" style="95" customWidth="1"/>
    <col min="14353" max="14353" width="4.875" style="95" customWidth="1"/>
    <col min="14354" max="14354" width="3.625" style="95" customWidth="1"/>
    <col min="14355" max="14356" width="6.375" style="95" customWidth="1"/>
    <col min="14357" max="14592" width="9" style="95"/>
    <col min="14593" max="14593" width="3.375" style="95" customWidth="1"/>
    <col min="14594" max="14594" width="8.125" style="95" customWidth="1"/>
    <col min="14595" max="14595" width="7.125" style="95" customWidth="1"/>
    <col min="14596" max="14596" width="6.875" style="95" customWidth="1"/>
    <col min="14597" max="14597" width="4.375" style="95" customWidth="1"/>
    <col min="14598" max="14598" width="2.625" style="95" customWidth="1"/>
    <col min="14599" max="14599" width="9.625" style="95" customWidth="1"/>
    <col min="14600" max="14600" width="4.375" style="95" customWidth="1"/>
    <col min="14601" max="14601" width="7.375" style="95" customWidth="1"/>
    <col min="14602" max="14602" width="3.75" style="95" customWidth="1"/>
    <col min="14603" max="14603" width="4.125" style="95" customWidth="1"/>
    <col min="14604" max="14604" width="6.25" style="95" customWidth="1"/>
    <col min="14605" max="14605" width="3.875" style="95" customWidth="1"/>
    <col min="14606" max="14606" width="12.75" style="95" customWidth="1"/>
    <col min="14607" max="14607" width="6.125" style="95" customWidth="1"/>
    <col min="14608" max="14608" width="7.25" style="95" customWidth="1"/>
    <col min="14609" max="14609" width="4.875" style="95" customWidth="1"/>
    <col min="14610" max="14610" width="3.625" style="95" customWidth="1"/>
    <col min="14611" max="14612" width="6.375" style="95" customWidth="1"/>
    <col min="14613" max="14848" width="9" style="95"/>
    <col min="14849" max="14849" width="3.375" style="95" customWidth="1"/>
    <col min="14850" max="14850" width="8.125" style="95" customWidth="1"/>
    <col min="14851" max="14851" width="7.125" style="95" customWidth="1"/>
    <col min="14852" max="14852" width="6.875" style="95" customWidth="1"/>
    <col min="14853" max="14853" width="4.375" style="95" customWidth="1"/>
    <col min="14854" max="14854" width="2.625" style="95" customWidth="1"/>
    <col min="14855" max="14855" width="9.625" style="95" customWidth="1"/>
    <col min="14856" max="14856" width="4.375" style="95" customWidth="1"/>
    <col min="14857" max="14857" width="7.375" style="95" customWidth="1"/>
    <col min="14858" max="14858" width="3.75" style="95" customWidth="1"/>
    <col min="14859" max="14859" width="4.125" style="95" customWidth="1"/>
    <col min="14860" max="14860" width="6.25" style="95" customWidth="1"/>
    <col min="14861" max="14861" width="3.875" style="95" customWidth="1"/>
    <col min="14862" max="14862" width="12.75" style="95" customWidth="1"/>
    <col min="14863" max="14863" width="6.125" style="95" customWidth="1"/>
    <col min="14864" max="14864" width="7.25" style="95" customWidth="1"/>
    <col min="14865" max="14865" width="4.875" style="95" customWidth="1"/>
    <col min="14866" max="14866" width="3.625" style="95" customWidth="1"/>
    <col min="14867" max="14868" width="6.375" style="95" customWidth="1"/>
    <col min="14869" max="15104" width="9" style="95"/>
    <col min="15105" max="15105" width="3.375" style="95" customWidth="1"/>
    <col min="15106" max="15106" width="8.125" style="95" customWidth="1"/>
    <col min="15107" max="15107" width="7.125" style="95" customWidth="1"/>
    <col min="15108" max="15108" width="6.875" style="95" customWidth="1"/>
    <col min="15109" max="15109" width="4.375" style="95" customWidth="1"/>
    <col min="15110" max="15110" width="2.625" style="95" customWidth="1"/>
    <col min="15111" max="15111" width="9.625" style="95" customWidth="1"/>
    <col min="15112" max="15112" width="4.375" style="95" customWidth="1"/>
    <col min="15113" max="15113" width="7.375" style="95" customWidth="1"/>
    <col min="15114" max="15114" width="3.75" style="95" customWidth="1"/>
    <col min="15115" max="15115" width="4.125" style="95" customWidth="1"/>
    <col min="15116" max="15116" width="6.25" style="95" customWidth="1"/>
    <col min="15117" max="15117" width="3.875" style="95" customWidth="1"/>
    <col min="15118" max="15118" width="12.75" style="95" customWidth="1"/>
    <col min="15119" max="15119" width="6.125" style="95" customWidth="1"/>
    <col min="15120" max="15120" width="7.25" style="95" customWidth="1"/>
    <col min="15121" max="15121" width="4.875" style="95" customWidth="1"/>
    <col min="15122" max="15122" width="3.625" style="95" customWidth="1"/>
    <col min="15123" max="15124" width="6.375" style="95" customWidth="1"/>
    <col min="15125" max="15360" width="9" style="95"/>
    <col min="15361" max="15361" width="3.375" style="95" customWidth="1"/>
    <col min="15362" max="15362" width="8.125" style="95" customWidth="1"/>
    <col min="15363" max="15363" width="7.125" style="95" customWidth="1"/>
    <col min="15364" max="15364" width="6.875" style="95" customWidth="1"/>
    <col min="15365" max="15365" width="4.375" style="95" customWidth="1"/>
    <col min="15366" max="15366" width="2.625" style="95" customWidth="1"/>
    <col min="15367" max="15367" width="9.625" style="95" customWidth="1"/>
    <col min="15368" max="15368" width="4.375" style="95" customWidth="1"/>
    <col min="15369" max="15369" width="7.375" style="95" customWidth="1"/>
    <col min="15370" max="15370" width="3.75" style="95" customWidth="1"/>
    <col min="15371" max="15371" width="4.125" style="95" customWidth="1"/>
    <col min="15372" max="15372" width="6.25" style="95" customWidth="1"/>
    <col min="15373" max="15373" width="3.875" style="95" customWidth="1"/>
    <col min="15374" max="15374" width="12.75" style="95" customWidth="1"/>
    <col min="15375" max="15375" width="6.125" style="95" customWidth="1"/>
    <col min="15376" max="15376" width="7.25" style="95" customWidth="1"/>
    <col min="15377" max="15377" width="4.875" style="95" customWidth="1"/>
    <col min="15378" max="15378" width="3.625" style="95" customWidth="1"/>
    <col min="15379" max="15380" width="6.375" style="95" customWidth="1"/>
    <col min="15381" max="15616" width="9" style="95"/>
    <col min="15617" max="15617" width="3.375" style="95" customWidth="1"/>
    <col min="15618" max="15618" width="8.125" style="95" customWidth="1"/>
    <col min="15619" max="15619" width="7.125" style="95" customWidth="1"/>
    <col min="15620" max="15620" width="6.875" style="95" customWidth="1"/>
    <col min="15621" max="15621" width="4.375" style="95" customWidth="1"/>
    <col min="15622" max="15622" width="2.625" style="95" customWidth="1"/>
    <col min="15623" max="15623" width="9.625" style="95" customWidth="1"/>
    <col min="15624" max="15624" width="4.375" style="95" customWidth="1"/>
    <col min="15625" max="15625" width="7.375" style="95" customWidth="1"/>
    <col min="15626" max="15626" width="3.75" style="95" customWidth="1"/>
    <col min="15627" max="15627" width="4.125" style="95" customWidth="1"/>
    <col min="15628" max="15628" width="6.25" style="95" customWidth="1"/>
    <col min="15629" max="15629" width="3.875" style="95" customWidth="1"/>
    <col min="15630" max="15630" width="12.75" style="95" customWidth="1"/>
    <col min="15631" max="15631" width="6.125" style="95" customWidth="1"/>
    <col min="15632" max="15632" width="7.25" style="95" customWidth="1"/>
    <col min="15633" max="15633" width="4.875" style="95" customWidth="1"/>
    <col min="15634" max="15634" width="3.625" style="95" customWidth="1"/>
    <col min="15635" max="15636" width="6.375" style="95" customWidth="1"/>
    <col min="15637" max="15872" width="9" style="95"/>
    <col min="15873" max="15873" width="3.375" style="95" customWidth="1"/>
    <col min="15874" max="15874" width="8.125" style="95" customWidth="1"/>
    <col min="15875" max="15875" width="7.125" style="95" customWidth="1"/>
    <col min="15876" max="15876" width="6.875" style="95" customWidth="1"/>
    <col min="15877" max="15877" width="4.375" style="95" customWidth="1"/>
    <col min="15878" max="15878" width="2.625" style="95" customWidth="1"/>
    <col min="15879" max="15879" width="9.625" style="95" customWidth="1"/>
    <col min="15880" max="15880" width="4.375" style="95" customWidth="1"/>
    <col min="15881" max="15881" width="7.375" style="95" customWidth="1"/>
    <col min="15882" max="15882" width="3.75" style="95" customWidth="1"/>
    <col min="15883" max="15883" width="4.125" style="95" customWidth="1"/>
    <col min="15884" max="15884" width="6.25" style="95" customWidth="1"/>
    <col min="15885" max="15885" width="3.875" style="95" customWidth="1"/>
    <col min="15886" max="15886" width="12.75" style="95" customWidth="1"/>
    <col min="15887" max="15887" width="6.125" style="95" customWidth="1"/>
    <col min="15888" max="15888" width="7.25" style="95" customWidth="1"/>
    <col min="15889" max="15889" width="4.875" style="95" customWidth="1"/>
    <col min="15890" max="15890" width="3.625" style="95" customWidth="1"/>
    <col min="15891" max="15892" width="6.375" style="95" customWidth="1"/>
    <col min="15893" max="16128" width="9" style="95"/>
    <col min="16129" max="16129" width="3.375" style="95" customWidth="1"/>
    <col min="16130" max="16130" width="8.125" style="95" customWidth="1"/>
    <col min="16131" max="16131" width="7.125" style="95" customWidth="1"/>
    <col min="16132" max="16132" width="6.875" style="95" customWidth="1"/>
    <col min="16133" max="16133" width="4.375" style="95" customWidth="1"/>
    <col min="16134" max="16134" width="2.625" style="95" customWidth="1"/>
    <col min="16135" max="16135" width="9.625" style="95" customWidth="1"/>
    <col min="16136" max="16136" width="4.375" style="95" customWidth="1"/>
    <col min="16137" max="16137" width="7.375" style="95" customWidth="1"/>
    <col min="16138" max="16138" width="3.75" style="95" customWidth="1"/>
    <col min="16139" max="16139" width="4.125" style="95" customWidth="1"/>
    <col min="16140" max="16140" width="6.25" style="95" customWidth="1"/>
    <col min="16141" max="16141" width="3.875" style="95" customWidth="1"/>
    <col min="16142" max="16142" width="12.75" style="95" customWidth="1"/>
    <col min="16143" max="16143" width="6.125" style="95" customWidth="1"/>
    <col min="16144" max="16144" width="7.25" style="95" customWidth="1"/>
    <col min="16145" max="16145" width="4.875" style="95" customWidth="1"/>
    <col min="16146" max="16146" width="3.625" style="95" customWidth="1"/>
    <col min="16147" max="16148" width="6.375" style="95" customWidth="1"/>
    <col min="16149" max="16384" width="9" style="95"/>
  </cols>
  <sheetData>
    <row r="1" spans="1:20" ht="15" customHeight="1"/>
    <row r="3" spans="1:20" ht="8.25" customHeight="1"/>
    <row r="4" spans="1:20" ht="18.75" customHeight="1"/>
    <row r="5" spans="1:20" ht="21" customHeight="1">
      <c r="D5" s="639">
        <f>数据表!D2</f>
        <v>0</v>
      </c>
      <c r="E5" s="639"/>
      <c r="F5" s="639"/>
      <c r="I5" s="639" t="e">
        <f>VLOOKUP(D5,车辆信息!A1:P400,7,FALSE)</f>
        <v>#N/A</v>
      </c>
      <c r="J5" s="639"/>
      <c r="K5" s="639"/>
      <c r="O5" s="640"/>
      <c r="P5" s="640"/>
      <c r="Q5" s="640"/>
      <c r="R5" s="640"/>
    </row>
    <row r="6" spans="1:20" ht="16.5" customHeight="1">
      <c r="C6" s="641">
        <f>数据表!E2</f>
        <v>0</v>
      </c>
      <c r="D6" s="642"/>
      <c r="E6" s="642"/>
      <c r="H6" s="643" t="s">
        <v>279</v>
      </c>
      <c r="I6" s="643"/>
      <c r="J6" s="643"/>
      <c r="M6" s="644" t="s">
        <v>72</v>
      </c>
      <c r="N6" s="644"/>
      <c r="O6" s="644"/>
      <c r="R6" s="644"/>
      <c r="S6" s="644"/>
    </row>
    <row r="7" spans="1:20" ht="17.25" customHeight="1"/>
    <row r="9" spans="1:20" s="455" customFormat="1" ht="20.25" customHeight="1">
      <c r="A9" s="460">
        <v>1</v>
      </c>
      <c r="B9" s="645" t="str">
        <f>IF(数据表!G2="D","其他类货物一批","快件货物一批")</f>
        <v>快件货物一批</v>
      </c>
      <c r="C9" s="645"/>
      <c r="D9" s="645"/>
      <c r="E9" s="646" t="s">
        <v>73</v>
      </c>
      <c r="F9" s="646"/>
      <c r="G9" s="461">
        <f>参数!B2</f>
        <v>0</v>
      </c>
      <c r="H9" s="460" t="s">
        <v>74</v>
      </c>
      <c r="I9" s="461">
        <f>INT(参数!B3)</f>
        <v>119</v>
      </c>
      <c r="J9" s="462" t="s">
        <v>75</v>
      </c>
      <c r="K9" s="463"/>
      <c r="L9" s="464"/>
      <c r="M9" s="647" t="s">
        <v>319</v>
      </c>
      <c r="N9" s="647"/>
      <c r="O9" s="647"/>
      <c r="P9" s="648" t="s">
        <v>76</v>
      </c>
      <c r="Q9" s="648"/>
      <c r="R9" s="648"/>
      <c r="S9" s="648"/>
      <c r="T9" s="454"/>
    </row>
    <row r="10" spans="1:20" ht="20.25" customHeight="1">
      <c r="A10" s="97"/>
      <c r="B10" s="649" t="str">
        <f>IF(参数!D7&lt;=0,"","(共"&amp;参数!D5+参数!D4+参数!D2&amp;"票"&amp;参数!E2+参数!E4+参数!E5&amp;"件)")</f>
        <v/>
      </c>
      <c r="C10" s="649"/>
      <c r="D10" s="649"/>
      <c r="E10" s="650"/>
      <c r="F10" s="650"/>
      <c r="G10" s="651"/>
      <c r="H10" s="640"/>
      <c r="I10" s="652"/>
      <c r="J10" s="652"/>
      <c r="K10" s="653"/>
      <c r="L10" s="653"/>
      <c r="M10" s="654" t="s">
        <v>77</v>
      </c>
      <c r="N10" s="654"/>
      <c r="O10" s="654"/>
      <c r="P10" s="650" t="s">
        <v>78</v>
      </c>
      <c r="Q10" s="650"/>
      <c r="R10" s="650"/>
      <c r="S10" s="650"/>
    </row>
    <row r="11" spans="1:20" ht="18.75" customHeight="1">
      <c r="A11" s="98">
        <v>2</v>
      </c>
      <c r="B11" s="655" t="s">
        <v>79</v>
      </c>
      <c r="C11" s="655"/>
      <c r="D11" s="655"/>
      <c r="E11" s="656" t="s">
        <v>152</v>
      </c>
      <c r="F11" s="656"/>
      <c r="G11" s="99">
        <f>参数!E6+参数!E3+参数!D11</f>
        <v>0</v>
      </c>
      <c r="H11" s="98" t="s">
        <v>74</v>
      </c>
      <c r="I11" s="100"/>
      <c r="J11" s="101" t="s">
        <v>75</v>
      </c>
      <c r="K11" s="96"/>
      <c r="L11" s="102"/>
      <c r="M11" s="653" t="s">
        <v>321</v>
      </c>
      <c r="N11" s="653"/>
      <c r="O11" s="653"/>
      <c r="P11" s="653" t="s">
        <v>81</v>
      </c>
      <c r="Q11" s="653"/>
      <c r="R11" s="653"/>
      <c r="S11" s="653"/>
    </row>
    <row r="12" spans="1:20" ht="18.75" customHeight="1">
      <c r="A12" s="97"/>
      <c r="B12" s="652"/>
      <c r="C12" s="652"/>
      <c r="D12" s="652"/>
      <c r="E12" s="643"/>
      <c r="F12" s="643"/>
      <c r="G12" s="662"/>
      <c r="H12" s="660"/>
      <c r="I12" s="653"/>
      <c r="J12" s="653"/>
      <c r="K12" s="653"/>
      <c r="L12" s="653"/>
      <c r="M12" s="658" t="s">
        <v>82</v>
      </c>
      <c r="N12" s="658"/>
      <c r="O12" s="658"/>
      <c r="P12" s="659" t="s">
        <v>83</v>
      </c>
      <c r="Q12" s="660"/>
      <c r="R12" s="660"/>
      <c r="S12" s="660"/>
    </row>
    <row r="13" spans="1:20" ht="18.75" customHeight="1">
      <c r="A13" s="97"/>
      <c r="B13" s="650"/>
      <c r="C13" s="650"/>
      <c r="D13" s="650"/>
      <c r="E13" s="661"/>
      <c r="F13" s="661"/>
      <c r="G13" s="662"/>
      <c r="H13" s="660"/>
      <c r="I13" s="643"/>
      <c r="J13" s="643"/>
      <c r="K13" s="653"/>
      <c r="L13" s="653"/>
      <c r="M13" s="650" t="s">
        <v>84</v>
      </c>
      <c r="N13" s="650"/>
      <c r="O13" s="650"/>
      <c r="P13" s="643"/>
      <c r="Q13" s="643"/>
      <c r="R13" s="643"/>
    </row>
    <row r="14" spans="1:20" s="455" customFormat="1" ht="23.25" customHeight="1">
      <c r="A14" s="452"/>
      <c r="B14" s="648"/>
      <c r="C14" s="648"/>
      <c r="D14" s="648"/>
      <c r="E14" s="646" t="s">
        <v>85</v>
      </c>
      <c r="F14" s="646"/>
      <c r="G14" s="663">
        <f>G9</f>
        <v>0</v>
      </c>
      <c r="H14" s="663"/>
      <c r="I14" s="663">
        <f>I9</f>
        <v>119</v>
      </c>
      <c r="J14" s="663"/>
      <c r="K14" s="664"/>
      <c r="L14" s="664"/>
      <c r="M14" s="657"/>
      <c r="N14" s="657"/>
      <c r="O14" s="657"/>
      <c r="P14" s="453"/>
      <c r="Q14" s="454"/>
      <c r="R14" s="454"/>
      <c r="S14" s="454"/>
      <c r="T14" s="454"/>
    </row>
    <row r="15" spans="1:20" s="455" customFormat="1" ht="24.75" customHeight="1">
      <c r="A15" s="454"/>
      <c r="B15" s="665">
        <f>G14</f>
        <v>0</v>
      </c>
      <c r="C15" s="665"/>
      <c r="D15" s="456" t="s">
        <v>86</v>
      </c>
      <c r="E15" s="454"/>
      <c r="F15" s="454"/>
      <c r="G15" s="457">
        <f>I14</f>
        <v>119</v>
      </c>
      <c r="H15" s="458" t="s">
        <v>80</v>
      </c>
      <c r="I15" s="459"/>
      <c r="J15" s="454"/>
      <c r="K15" s="454"/>
      <c r="L15" s="454"/>
      <c r="M15" s="454"/>
      <c r="N15" s="452"/>
      <c r="O15" s="454"/>
      <c r="P15" s="453"/>
      <c r="Q15" s="453"/>
      <c r="R15" s="453"/>
      <c r="S15" s="454"/>
    </row>
    <row r="16" spans="1:20" ht="9.75" customHeight="1">
      <c r="B16" s="104"/>
      <c r="C16" s="104"/>
      <c r="G16" s="104"/>
      <c r="H16" s="104"/>
      <c r="N16" s="97"/>
    </row>
    <row r="17" spans="1:20" ht="16.5" customHeight="1">
      <c r="E17" s="666" t="s">
        <v>323</v>
      </c>
      <c r="F17" s="666"/>
      <c r="G17" s="666"/>
      <c r="H17" s="666"/>
      <c r="I17" s="666"/>
      <c r="J17" s="666"/>
      <c r="K17" s="666"/>
      <c r="L17" s="105"/>
      <c r="N17" s="667"/>
      <c r="O17" s="667"/>
      <c r="P17" s="667"/>
      <c r="Q17" s="667"/>
      <c r="R17" s="667"/>
      <c r="S17" s="667"/>
      <c r="T17" s="667"/>
    </row>
    <row r="18" spans="1:20" ht="18.75" customHeight="1">
      <c r="C18" s="668" t="e">
        <f>VLOOKUP(D5,车辆信息!A1:P400,11,FALSE)</f>
        <v>#N/A</v>
      </c>
      <c r="D18" s="668"/>
      <c r="E18" s="668"/>
      <c r="F18" s="668"/>
      <c r="G18" s="668"/>
      <c r="I18" s="669" t="e">
        <f>VLOOKUP(D5,车辆信息!A1:P400,12,FALSE)</f>
        <v>#N/A</v>
      </c>
      <c r="J18" s="669"/>
      <c r="K18" s="669"/>
      <c r="L18" s="669"/>
      <c r="M18" s="669"/>
      <c r="N18" s="669"/>
      <c r="O18" s="667"/>
      <c r="P18" s="670"/>
      <c r="Q18" s="670"/>
      <c r="R18" s="670"/>
      <c r="S18" s="670"/>
      <c r="T18" s="670"/>
    </row>
    <row r="19" spans="1:20" ht="18.75" customHeight="1">
      <c r="C19" s="671" t="e">
        <f>VLOOKUP(D5,车辆信息!A1:P400,4,FALSE)</f>
        <v>#N/A</v>
      </c>
      <c r="D19" s="671"/>
      <c r="J19" s="672">
        <f>C6</f>
        <v>0</v>
      </c>
      <c r="K19" s="673"/>
      <c r="L19" s="673"/>
      <c r="N19" s="667"/>
      <c r="O19" s="667"/>
      <c r="P19" s="667"/>
      <c r="Q19" s="667"/>
      <c r="R19" s="667"/>
      <c r="S19" s="667"/>
    </row>
    <row r="20" spans="1:20" ht="16.5" customHeight="1">
      <c r="C20" s="103"/>
      <c r="D20" s="103"/>
      <c r="J20" s="106"/>
      <c r="K20" s="107"/>
      <c r="N20" s="667"/>
      <c r="O20" s="667"/>
      <c r="P20" s="667"/>
      <c r="Q20" s="667"/>
      <c r="R20" s="667"/>
      <c r="S20" s="667"/>
    </row>
    <row r="21" spans="1:20" ht="27" customHeight="1">
      <c r="C21" s="108"/>
      <c r="D21" s="653"/>
      <c r="E21" s="653"/>
      <c r="F21" s="653"/>
      <c r="J21" s="674" t="e">
        <f>VLOOKUP(D5,车辆信息!A1:P400,2,FALSE)</f>
        <v>#N/A</v>
      </c>
      <c r="K21" s="674"/>
      <c r="L21" s="674"/>
      <c r="M21" s="674"/>
      <c r="N21" s="674"/>
      <c r="O21" s="674"/>
    </row>
    <row r="22" spans="1:20" ht="24.75" customHeight="1">
      <c r="D22" s="653" t="s">
        <v>87</v>
      </c>
      <c r="E22" s="653"/>
      <c r="F22" s="653"/>
      <c r="S22" s="97"/>
      <c r="T22" s="97"/>
    </row>
    <row r="23" spans="1:20" ht="15.75" customHeight="1">
      <c r="D23" s="653" t="s">
        <v>88</v>
      </c>
      <c r="E23" s="653"/>
      <c r="F23" s="653"/>
      <c r="S23" s="660"/>
      <c r="T23" s="660"/>
    </row>
    <row r="24" spans="1:20" ht="29.25" customHeight="1">
      <c r="D24" s="653"/>
      <c r="E24" s="653"/>
      <c r="F24" s="653"/>
      <c r="S24" s="660"/>
      <c r="T24" s="660"/>
    </row>
    <row r="25" spans="1:20" ht="21" customHeight="1">
      <c r="C25" s="678" t="e">
        <f>VLOOKUP(D5,车辆信息!A1:P400,3,FALSE)</f>
        <v>#N/A</v>
      </c>
      <c r="D25" s="678"/>
      <c r="E25" s="678"/>
      <c r="F25" s="678"/>
      <c r="S25" s="660"/>
      <c r="T25" s="660"/>
    </row>
    <row r="26" spans="1:20" ht="18" customHeight="1">
      <c r="D26" s="677" t="s">
        <v>278</v>
      </c>
      <c r="E26" s="677"/>
      <c r="F26" s="677"/>
      <c r="S26" s="660"/>
      <c r="T26" s="660"/>
    </row>
    <row r="27" spans="1:20" ht="15.75" customHeight="1">
      <c r="D27" s="677"/>
      <c r="E27" s="677"/>
      <c r="F27" s="677"/>
    </row>
    <row r="28" spans="1:20" ht="14.25" customHeight="1">
      <c r="A28" s="675">
        <f>参数!B7</f>
        <v>0</v>
      </c>
      <c r="B28" s="675"/>
      <c r="C28" s="675"/>
      <c r="D28" s="675"/>
      <c r="E28" s="675"/>
      <c r="F28" s="675"/>
      <c r="G28" s="675"/>
      <c r="H28" s="675"/>
      <c r="I28" s="675"/>
      <c r="J28" s="675"/>
      <c r="K28" s="675"/>
      <c r="L28" s="675"/>
      <c r="M28" s="675"/>
      <c r="N28" s="676">
        <f>参数!B6</f>
        <v>0</v>
      </c>
      <c r="O28" s="676"/>
      <c r="P28" s="676"/>
      <c r="Q28" s="676"/>
    </row>
    <row r="29" spans="1:20" ht="14.25" customHeight="1">
      <c r="A29" s="675"/>
      <c r="B29" s="675"/>
      <c r="C29" s="675"/>
      <c r="D29" s="675"/>
      <c r="E29" s="675"/>
      <c r="F29" s="675"/>
      <c r="G29" s="675"/>
      <c r="H29" s="675"/>
      <c r="I29" s="675"/>
      <c r="J29" s="675"/>
      <c r="K29" s="675"/>
      <c r="L29" s="675"/>
      <c r="M29" s="675"/>
      <c r="N29" s="676"/>
      <c r="O29" s="676"/>
      <c r="P29" s="676"/>
      <c r="Q29" s="676"/>
    </row>
    <row r="30" spans="1:20" ht="14.25" customHeight="1">
      <c r="A30" s="675"/>
      <c r="B30" s="675"/>
      <c r="C30" s="675"/>
      <c r="D30" s="675"/>
      <c r="E30" s="675"/>
      <c r="F30" s="675"/>
      <c r="G30" s="675"/>
      <c r="H30" s="675"/>
      <c r="I30" s="675"/>
      <c r="J30" s="675"/>
      <c r="K30" s="675"/>
      <c r="L30" s="675"/>
      <c r="M30" s="675"/>
      <c r="N30" s="676"/>
      <c r="O30" s="676"/>
      <c r="P30" s="676"/>
      <c r="Q30" s="676"/>
    </row>
    <row r="31" spans="1:20">
      <c r="A31" s="675"/>
      <c r="B31" s="675"/>
      <c r="C31" s="675"/>
      <c r="D31" s="675"/>
      <c r="E31" s="675"/>
      <c r="F31" s="675"/>
      <c r="G31" s="675"/>
      <c r="H31" s="675"/>
      <c r="I31" s="675"/>
      <c r="J31" s="675"/>
      <c r="K31" s="675"/>
      <c r="L31" s="675"/>
      <c r="M31" s="675"/>
      <c r="N31" s="676"/>
      <c r="O31" s="676"/>
      <c r="P31" s="676"/>
      <c r="Q31" s="676"/>
    </row>
  </sheetData>
  <sheetProtection formatCells="0" formatColumns="0" formatRows="0" insertColumns="0"/>
  <protectedRanges>
    <protectedRange sqref="D5 I5 O5 C6 H6 M6 R6 S22:T26 G16 N15:N16 C19:C20 A9:D10 J19:J21 C18:D18 B16 D26:F27 P13:R13 M14:O14 M10:O11 D21:F21 D23:F24 A12:D14" name="区域1"/>
    <protectedRange sqref="P15:R15" name="区域1_2_1_1"/>
    <protectedRange sqref="P14" name="区域1_2_1_1_3_1"/>
    <protectedRange sqref="B15:C15" name="区域1_1_2_1"/>
    <protectedRange sqref="E13:F14 G13:L13" name="区域1_1"/>
    <protectedRange sqref="E9:F10 E12:F12" name="区域1_5"/>
    <protectedRange sqref="G12:L12" name="区域1_1_1"/>
    <protectedRange sqref="G14:L14 G9:L10 G15:H15 K11:L11" name="区域1_1_1_1"/>
    <protectedRange sqref="C25 E25:F25" name="区域1_3"/>
    <protectedRange sqref="P9:S10 P12:S12" name="区域1_2_1_2"/>
    <protectedRange sqref="M9:O9" name="区域1_1_2_2_1"/>
    <protectedRange sqref="M12:O12" name="区域1_1_4"/>
    <protectedRange sqref="M13:O13" name="区域1_1_5"/>
    <protectedRange sqref="D22:F22" name="区域1_2"/>
    <protectedRange sqref="I18" name="区域1_4"/>
    <protectedRange sqref="A11:D11" name="区域1_6"/>
    <protectedRange sqref="E11:F11" name="区域1_5_1"/>
    <protectedRange sqref="G11:J11" name="区域1_1_1_1_1"/>
  </protectedRanges>
  <mergeCells count="62">
    <mergeCell ref="A28:M31"/>
    <mergeCell ref="N28:Q31"/>
    <mergeCell ref="D22:F22"/>
    <mergeCell ref="D23:F24"/>
    <mergeCell ref="S23:T24"/>
    <mergeCell ref="S25:T26"/>
    <mergeCell ref="D26:F27"/>
    <mergeCell ref="C25:F25"/>
    <mergeCell ref="C19:D19"/>
    <mergeCell ref="J19:L19"/>
    <mergeCell ref="N19:S19"/>
    <mergeCell ref="N20:S20"/>
    <mergeCell ref="D21:F21"/>
    <mergeCell ref="J21:O21"/>
    <mergeCell ref="B15:C15"/>
    <mergeCell ref="E17:K17"/>
    <mergeCell ref="N17:T17"/>
    <mergeCell ref="C18:G18"/>
    <mergeCell ref="I18:N18"/>
    <mergeCell ref="O18:T18"/>
    <mergeCell ref="G12:H12"/>
    <mergeCell ref="I12:J12"/>
    <mergeCell ref="K12:L12"/>
    <mergeCell ref="B14:D14"/>
    <mergeCell ref="E14:F14"/>
    <mergeCell ref="G14:H14"/>
    <mergeCell ref="I14:J14"/>
    <mergeCell ref="K14:L14"/>
    <mergeCell ref="B11:D11"/>
    <mergeCell ref="E11:F11"/>
    <mergeCell ref="M11:O11"/>
    <mergeCell ref="P11:S11"/>
    <mergeCell ref="M14:O14"/>
    <mergeCell ref="M12:O12"/>
    <mergeCell ref="P12:S12"/>
    <mergeCell ref="B13:D13"/>
    <mergeCell ref="E13:F13"/>
    <mergeCell ref="G13:H13"/>
    <mergeCell ref="I13:J13"/>
    <mergeCell ref="K13:L13"/>
    <mergeCell ref="M13:O13"/>
    <mergeCell ref="P13:R13"/>
    <mergeCell ref="B12:D12"/>
    <mergeCell ref="E12:F12"/>
    <mergeCell ref="B9:D9"/>
    <mergeCell ref="E9:F9"/>
    <mergeCell ref="M9:O9"/>
    <mergeCell ref="P9:S9"/>
    <mergeCell ref="B10:D10"/>
    <mergeCell ref="E10:F10"/>
    <mergeCell ref="G10:H10"/>
    <mergeCell ref="I10:J10"/>
    <mergeCell ref="K10:L10"/>
    <mergeCell ref="M10:O10"/>
    <mergeCell ref="P10:S10"/>
    <mergeCell ref="D5:F5"/>
    <mergeCell ref="I5:K5"/>
    <mergeCell ref="O5:R5"/>
    <mergeCell ref="C6:E6"/>
    <mergeCell ref="H6:J6"/>
    <mergeCell ref="M6:O6"/>
    <mergeCell ref="R6:S6"/>
  </mergeCells>
  <phoneticPr fontId="1" type="noConversion"/>
  <pageMargins left="0.62992125984251968" right="0.74803149606299213" top="0.98425196850393704" bottom="0.15748031496062992" header="0.51181102362204722" footer="0.11811023622047245"/>
  <pageSetup paperSize="9" orientation="landscape"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1:W52"/>
  <sheetViews>
    <sheetView view="pageBreakPreview" zoomScaleNormal="130" zoomScaleSheetLayoutView="100" workbookViewId="0">
      <selection activeCell="L29" sqref="L29"/>
    </sheetView>
  </sheetViews>
  <sheetFormatPr defaultRowHeight="12.75"/>
  <cols>
    <col min="1" max="1" width="1.875" style="192" customWidth="1"/>
    <col min="2" max="2" width="6.625" style="192" customWidth="1"/>
    <col min="3" max="3" width="5.125" style="192" customWidth="1"/>
    <col min="4" max="4" width="3.375" style="192" customWidth="1"/>
    <col min="5" max="5" width="9.25" style="192" customWidth="1"/>
    <col min="6" max="7" width="4.125" style="192" customWidth="1"/>
    <col min="8" max="8" width="9.625" style="192" customWidth="1"/>
    <col min="9" max="9" width="3.5" style="192" customWidth="1"/>
    <col min="10" max="10" width="5.375" style="192" customWidth="1"/>
    <col min="11" max="11" width="3.5" style="192" customWidth="1"/>
    <col min="12" max="12" width="3.125" style="192" customWidth="1"/>
    <col min="13" max="13" width="4" style="192" customWidth="1"/>
    <col min="14" max="14" width="6.5" style="192" customWidth="1"/>
    <col min="15" max="15" width="2.125" style="192" customWidth="1"/>
    <col min="16" max="16" width="3" style="192" customWidth="1"/>
    <col min="17" max="17" width="16.625" style="192" customWidth="1"/>
    <col min="18" max="256" width="9" style="192"/>
    <col min="257" max="257" width="1.875" style="192" customWidth="1"/>
    <col min="258" max="258" width="6.625" style="192" customWidth="1"/>
    <col min="259" max="259" width="5.125" style="192" customWidth="1"/>
    <col min="260" max="260" width="3.375" style="192" customWidth="1"/>
    <col min="261" max="261" width="9.25" style="192" customWidth="1"/>
    <col min="262" max="263" width="4.125" style="192" customWidth="1"/>
    <col min="264" max="264" width="9.625" style="192" customWidth="1"/>
    <col min="265" max="265" width="2" style="192" customWidth="1"/>
    <col min="266" max="266" width="5.375" style="192" customWidth="1"/>
    <col min="267" max="267" width="3.5" style="192" customWidth="1"/>
    <col min="268" max="268" width="3.125" style="192" customWidth="1"/>
    <col min="269" max="269" width="4" style="192" customWidth="1"/>
    <col min="270" max="270" width="6.5" style="192" customWidth="1"/>
    <col min="271" max="271" width="2.125" style="192" customWidth="1"/>
    <col min="272" max="272" width="3" style="192" customWidth="1"/>
    <col min="273" max="273" width="16.625" style="192" customWidth="1"/>
    <col min="274" max="512" width="9" style="192"/>
    <col min="513" max="513" width="1.875" style="192" customWidth="1"/>
    <col min="514" max="514" width="6.625" style="192" customWidth="1"/>
    <col min="515" max="515" width="5.125" style="192" customWidth="1"/>
    <col min="516" max="516" width="3.375" style="192" customWidth="1"/>
    <col min="517" max="517" width="9.25" style="192" customWidth="1"/>
    <col min="518" max="519" width="4.125" style="192" customWidth="1"/>
    <col min="520" max="520" width="9.625" style="192" customWidth="1"/>
    <col min="521" max="521" width="2" style="192" customWidth="1"/>
    <col min="522" max="522" width="5.375" style="192" customWidth="1"/>
    <col min="523" max="523" width="3.5" style="192" customWidth="1"/>
    <col min="524" max="524" width="3.125" style="192" customWidth="1"/>
    <col min="525" max="525" width="4" style="192" customWidth="1"/>
    <col min="526" max="526" width="6.5" style="192" customWidth="1"/>
    <col min="527" max="527" width="2.125" style="192" customWidth="1"/>
    <col min="528" max="528" width="3" style="192" customWidth="1"/>
    <col min="529" max="529" width="16.625" style="192" customWidth="1"/>
    <col min="530" max="768" width="9" style="192"/>
    <col min="769" max="769" width="1.875" style="192" customWidth="1"/>
    <col min="770" max="770" width="6.625" style="192" customWidth="1"/>
    <col min="771" max="771" width="5.125" style="192" customWidth="1"/>
    <col min="772" max="772" width="3.375" style="192" customWidth="1"/>
    <col min="773" max="773" width="9.25" style="192" customWidth="1"/>
    <col min="774" max="775" width="4.125" style="192" customWidth="1"/>
    <col min="776" max="776" width="9.625" style="192" customWidth="1"/>
    <col min="777" max="777" width="2" style="192" customWidth="1"/>
    <col min="778" max="778" width="5.375" style="192" customWidth="1"/>
    <col min="779" max="779" width="3.5" style="192" customWidth="1"/>
    <col min="780" max="780" width="3.125" style="192" customWidth="1"/>
    <col min="781" max="781" width="4" style="192" customWidth="1"/>
    <col min="782" max="782" width="6.5" style="192" customWidth="1"/>
    <col min="783" max="783" width="2.125" style="192" customWidth="1"/>
    <col min="784" max="784" width="3" style="192" customWidth="1"/>
    <col min="785" max="785" width="16.625" style="192" customWidth="1"/>
    <col min="786" max="1024" width="9" style="192"/>
    <col min="1025" max="1025" width="1.875" style="192" customWidth="1"/>
    <col min="1026" max="1026" width="6.625" style="192" customWidth="1"/>
    <col min="1027" max="1027" width="5.125" style="192" customWidth="1"/>
    <col min="1028" max="1028" width="3.375" style="192" customWidth="1"/>
    <col min="1029" max="1029" width="9.25" style="192" customWidth="1"/>
    <col min="1030" max="1031" width="4.125" style="192" customWidth="1"/>
    <col min="1032" max="1032" width="9.625" style="192" customWidth="1"/>
    <col min="1033" max="1033" width="2" style="192" customWidth="1"/>
    <col min="1034" max="1034" width="5.375" style="192" customWidth="1"/>
    <col min="1035" max="1035" width="3.5" style="192" customWidth="1"/>
    <col min="1036" max="1036" width="3.125" style="192" customWidth="1"/>
    <col min="1037" max="1037" width="4" style="192" customWidth="1"/>
    <col min="1038" max="1038" width="6.5" style="192" customWidth="1"/>
    <col min="1039" max="1039" width="2.125" style="192" customWidth="1"/>
    <col min="1040" max="1040" width="3" style="192" customWidth="1"/>
    <col min="1041" max="1041" width="16.625" style="192" customWidth="1"/>
    <col min="1042" max="1280" width="9" style="192"/>
    <col min="1281" max="1281" width="1.875" style="192" customWidth="1"/>
    <col min="1282" max="1282" width="6.625" style="192" customWidth="1"/>
    <col min="1283" max="1283" width="5.125" style="192" customWidth="1"/>
    <col min="1284" max="1284" width="3.375" style="192" customWidth="1"/>
    <col min="1285" max="1285" width="9.25" style="192" customWidth="1"/>
    <col min="1286" max="1287" width="4.125" style="192" customWidth="1"/>
    <col min="1288" max="1288" width="9.625" style="192" customWidth="1"/>
    <col min="1289" max="1289" width="2" style="192" customWidth="1"/>
    <col min="1290" max="1290" width="5.375" style="192" customWidth="1"/>
    <col min="1291" max="1291" width="3.5" style="192" customWidth="1"/>
    <col min="1292" max="1292" width="3.125" style="192" customWidth="1"/>
    <col min="1293" max="1293" width="4" style="192" customWidth="1"/>
    <col min="1294" max="1294" width="6.5" style="192" customWidth="1"/>
    <col min="1295" max="1295" width="2.125" style="192" customWidth="1"/>
    <col min="1296" max="1296" width="3" style="192" customWidth="1"/>
    <col min="1297" max="1297" width="16.625" style="192" customWidth="1"/>
    <col min="1298" max="1536" width="9" style="192"/>
    <col min="1537" max="1537" width="1.875" style="192" customWidth="1"/>
    <col min="1538" max="1538" width="6.625" style="192" customWidth="1"/>
    <col min="1539" max="1539" width="5.125" style="192" customWidth="1"/>
    <col min="1540" max="1540" width="3.375" style="192" customWidth="1"/>
    <col min="1541" max="1541" width="9.25" style="192" customWidth="1"/>
    <col min="1542" max="1543" width="4.125" style="192" customWidth="1"/>
    <col min="1544" max="1544" width="9.625" style="192" customWidth="1"/>
    <col min="1545" max="1545" width="2" style="192" customWidth="1"/>
    <col min="1546" max="1546" width="5.375" style="192" customWidth="1"/>
    <col min="1547" max="1547" width="3.5" style="192" customWidth="1"/>
    <col min="1548" max="1548" width="3.125" style="192" customWidth="1"/>
    <col min="1549" max="1549" width="4" style="192" customWidth="1"/>
    <col min="1550" max="1550" width="6.5" style="192" customWidth="1"/>
    <col min="1551" max="1551" width="2.125" style="192" customWidth="1"/>
    <col min="1552" max="1552" width="3" style="192" customWidth="1"/>
    <col min="1553" max="1553" width="16.625" style="192" customWidth="1"/>
    <col min="1554" max="1792" width="9" style="192"/>
    <col min="1793" max="1793" width="1.875" style="192" customWidth="1"/>
    <col min="1794" max="1794" width="6.625" style="192" customWidth="1"/>
    <col min="1795" max="1795" width="5.125" style="192" customWidth="1"/>
    <col min="1796" max="1796" width="3.375" style="192" customWidth="1"/>
    <col min="1797" max="1797" width="9.25" style="192" customWidth="1"/>
    <col min="1798" max="1799" width="4.125" style="192" customWidth="1"/>
    <col min="1800" max="1800" width="9.625" style="192" customWidth="1"/>
    <col min="1801" max="1801" width="2" style="192" customWidth="1"/>
    <col min="1802" max="1802" width="5.375" style="192" customWidth="1"/>
    <col min="1803" max="1803" width="3.5" style="192" customWidth="1"/>
    <col min="1804" max="1804" width="3.125" style="192" customWidth="1"/>
    <col min="1805" max="1805" width="4" style="192" customWidth="1"/>
    <col min="1806" max="1806" width="6.5" style="192" customWidth="1"/>
    <col min="1807" max="1807" width="2.125" style="192" customWidth="1"/>
    <col min="1808" max="1808" width="3" style="192" customWidth="1"/>
    <col min="1809" max="1809" width="16.625" style="192" customWidth="1"/>
    <col min="1810" max="2048" width="9" style="192"/>
    <col min="2049" max="2049" width="1.875" style="192" customWidth="1"/>
    <col min="2050" max="2050" width="6.625" style="192" customWidth="1"/>
    <col min="2051" max="2051" width="5.125" style="192" customWidth="1"/>
    <col min="2052" max="2052" width="3.375" style="192" customWidth="1"/>
    <col min="2053" max="2053" width="9.25" style="192" customWidth="1"/>
    <col min="2054" max="2055" width="4.125" style="192" customWidth="1"/>
    <col min="2056" max="2056" width="9.625" style="192" customWidth="1"/>
    <col min="2057" max="2057" width="2" style="192" customWidth="1"/>
    <col min="2058" max="2058" width="5.375" style="192" customWidth="1"/>
    <col min="2059" max="2059" width="3.5" style="192" customWidth="1"/>
    <col min="2060" max="2060" width="3.125" style="192" customWidth="1"/>
    <col min="2061" max="2061" width="4" style="192" customWidth="1"/>
    <col min="2062" max="2062" width="6.5" style="192" customWidth="1"/>
    <col min="2063" max="2063" width="2.125" style="192" customWidth="1"/>
    <col min="2064" max="2064" width="3" style="192" customWidth="1"/>
    <col min="2065" max="2065" width="16.625" style="192" customWidth="1"/>
    <col min="2066" max="2304" width="9" style="192"/>
    <col min="2305" max="2305" width="1.875" style="192" customWidth="1"/>
    <col min="2306" max="2306" width="6.625" style="192" customWidth="1"/>
    <col min="2307" max="2307" width="5.125" style="192" customWidth="1"/>
    <col min="2308" max="2308" width="3.375" style="192" customWidth="1"/>
    <col min="2309" max="2309" width="9.25" style="192" customWidth="1"/>
    <col min="2310" max="2311" width="4.125" style="192" customWidth="1"/>
    <col min="2312" max="2312" width="9.625" style="192" customWidth="1"/>
    <col min="2313" max="2313" width="2" style="192" customWidth="1"/>
    <col min="2314" max="2314" width="5.375" style="192" customWidth="1"/>
    <col min="2315" max="2315" width="3.5" style="192" customWidth="1"/>
    <col min="2316" max="2316" width="3.125" style="192" customWidth="1"/>
    <col min="2317" max="2317" width="4" style="192" customWidth="1"/>
    <col min="2318" max="2318" width="6.5" style="192" customWidth="1"/>
    <col min="2319" max="2319" width="2.125" style="192" customWidth="1"/>
    <col min="2320" max="2320" width="3" style="192" customWidth="1"/>
    <col min="2321" max="2321" width="16.625" style="192" customWidth="1"/>
    <col min="2322" max="2560" width="9" style="192"/>
    <col min="2561" max="2561" width="1.875" style="192" customWidth="1"/>
    <col min="2562" max="2562" width="6.625" style="192" customWidth="1"/>
    <col min="2563" max="2563" width="5.125" style="192" customWidth="1"/>
    <col min="2564" max="2564" width="3.375" style="192" customWidth="1"/>
    <col min="2565" max="2565" width="9.25" style="192" customWidth="1"/>
    <col min="2566" max="2567" width="4.125" style="192" customWidth="1"/>
    <col min="2568" max="2568" width="9.625" style="192" customWidth="1"/>
    <col min="2569" max="2569" width="2" style="192" customWidth="1"/>
    <col min="2570" max="2570" width="5.375" style="192" customWidth="1"/>
    <col min="2571" max="2571" width="3.5" style="192" customWidth="1"/>
    <col min="2572" max="2572" width="3.125" style="192" customWidth="1"/>
    <col min="2573" max="2573" width="4" style="192" customWidth="1"/>
    <col min="2574" max="2574" width="6.5" style="192" customWidth="1"/>
    <col min="2575" max="2575" width="2.125" style="192" customWidth="1"/>
    <col min="2576" max="2576" width="3" style="192" customWidth="1"/>
    <col min="2577" max="2577" width="16.625" style="192" customWidth="1"/>
    <col min="2578" max="2816" width="9" style="192"/>
    <col min="2817" max="2817" width="1.875" style="192" customWidth="1"/>
    <col min="2818" max="2818" width="6.625" style="192" customWidth="1"/>
    <col min="2819" max="2819" width="5.125" style="192" customWidth="1"/>
    <col min="2820" max="2820" width="3.375" style="192" customWidth="1"/>
    <col min="2821" max="2821" width="9.25" style="192" customWidth="1"/>
    <col min="2822" max="2823" width="4.125" style="192" customWidth="1"/>
    <col min="2824" max="2824" width="9.625" style="192" customWidth="1"/>
    <col min="2825" max="2825" width="2" style="192" customWidth="1"/>
    <col min="2826" max="2826" width="5.375" style="192" customWidth="1"/>
    <col min="2827" max="2827" width="3.5" style="192" customWidth="1"/>
    <col min="2828" max="2828" width="3.125" style="192" customWidth="1"/>
    <col min="2829" max="2829" width="4" style="192" customWidth="1"/>
    <col min="2830" max="2830" width="6.5" style="192" customWidth="1"/>
    <col min="2831" max="2831" width="2.125" style="192" customWidth="1"/>
    <col min="2832" max="2832" width="3" style="192" customWidth="1"/>
    <col min="2833" max="2833" width="16.625" style="192" customWidth="1"/>
    <col min="2834" max="3072" width="9" style="192"/>
    <col min="3073" max="3073" width="1.875" style="192" customWidth="1"/>
    <col min="3074" max="3074" width="6.625" style="192" customWidth="1"/>
    <col min="3075" max="3075" width="5.125" style="192" customWidth="1"/>
    <col min="3076" max="3076" width="3.375" style="192" customWidth="1"/>
    <col min="3077" max="3077" width="9.25" style="192" customWidth="1"/>
    <col min="3078" max="3079" width="4.125" style="192" customWidth="1"/>
    <col min="3080" max="3080" width="9.625" style="192" customWidth="1"/>
    <col min="3081" max="3081" width="2" style="192" customWidth="1"/>
    <col min="3082" max="3082" width="5.375" style="192" customWidth="1"/>
    <col min="3083" max="3083" width="3.5" style="192" customWidth="1"/>
    <col min="3084" max="3084" width="3.125" style="192" customWidth="1"/>
    <col min="3085" max="3085" width="4" style="192" customWidth="1"/>
    <col min="3086" max="3086" width="6.5" style="192" customWidth="1"/>
    <col min="3087" max="3087" width="2.125" style="192" customWidth="1"/>
    <col min="3088" max="3088" width="3" style="192" customWidth="1"/>
    <col min="3089" max="3089" width="16.625" style="192" customWidth="1"/>
    <col min="3090" max="3328" width="9" style="192"/>
    <col min="3329" max="3329" width="1.875" style="192" customWidth="1"/>
    <col min="3330" max="3330" width="6.625" style="192" customWidth="1"/>
    <col min="3331" max="3331" width="5.125" style="192" customWidth="1"/>
    <col min="3332" max="3332" width="3.375" style="192" customWidth="1"/>
    <col min="3333" max="3333" width="9.25" style="192" customWidth="1"/>
    <col min="3334" max="3335" width="4.125" style="192" customWidth="1"/>
    <col min="3336" max="3336" width="9.625" style="192" customWidth="1"/>
    <col min="3337" max="3337" width="2" style="192" customWidth="1"/>
    <col min="3338" max="3338" width="5.375" style="192" customWidth="1"/>
    <col min="3339" max="3339" width="3.5" style="192" customWidth="1"/>
    <col min="3340" max="3340" width="3.125" style="192" customWidth="1"/>
    <col min="3341" max="3341" width="4" style="192" customWidth="1"/>
    <col min="3342" max="3342" width="6.5" style="192" customWidth="1"/>
    <col min="3343" max="3343" width="2.125" style="192" customWidth="1"/>
    <col min="3344" max="3344" width="3" style="192" customWidth="1"/>
    <col min="3345" max="3345" width="16.625" style="192" customWidth="1"/>
    <col min="3346" max="3584" width="9" style="192"/>
    <col min="3585" max="3585" width="1.875" style="192" customWidth="1"/>
    <col min="3586" max="3586" width="6.625" style="192" customWidth="1"/>
    <col min="3587" max="3587" width="5.125" style="192" customWidth="1"/>
    <col min="3588" max="3588" width="3.375" style="192" customWidth="1"/>
    <col min="3589" max="3589" width="9.25" style="192" customWidth="1"/>
    <col min="3590" max="3591" width="4.125" style="192" customWidth="1"/>
    <col min="3592" max="3592" width="9.625" style="192" customWidth="1"/>
    <col min="3593" max="3593" width="2" style="192" customWidth="1"/>
    <col min="3594" max="3594" width="5.375" style="192" customWidth="1"/>
    <col min="3595" max="3595" width="3.5" style="192" customWidth="1"/>
    <col min="3596" max="3596" width="3.125" style="192" customWidth="1"/>
    <col min="3597" max="3597" width="4" style="192" customWidth="1"/>
    <col min="3598" max="3598" width="6.5" style="192" customWidth="1"/>
    <col min="3599" max="3599" width="2.125" style="192" customWidth="1"/>
    <col min="3600" max="3600" width="3" style="192" customWidth="1"/>
    <col min="3601" max="3601" width="16.625" style="192" customWidth="1"/>
    <col min="3602" max="3840" width="9" style="192"/>
    <col min="3841" max="3841" width="1.875" style="192" customWidth="1"/>
    <col min="3842" max="3842" width="6.625" style="192" customWidth="1"/>
    <col min="3843" max="3843" width="5.125" style="192" customWidth="1"/>
    <col min="3844" max="3844" width="3.375" style="192" customWidth="1"/>
    <col min="3845" max="3845" width="9.25" style="192" customWidth="1"/>
    <col min="3846" max="3847" width="4.125" style="192" customWidth="1"/>
    <col min="3848" max="3848" width="9.625" style="192" customWidth="1"/>
    <col min="3849" max="3849" width="2" style="192" customWidth="1"/>
    <col min="3850" max="3850" width="5.375" style="192" customWidth="1"/>
    <col min="3851" max="3851" width="3.5" style="192" customWidth="1"/>
    <col min="3852" max="3852" width="3.125" style="192" customWidth="1"/>
    <col min="3853" max="3853" width="4" style="192" customWidth="1"/>
    <col min="3854" max="3854" width="6.5" style="192" customWidth="1"/>
    <col min="3855" max="3855" width="2.125" style="192" customWidth="1"/>
    <col min="3856" max="3856" width="3" style="192" customWidth="1"/>
    <col min="3857" max="3857" width="16.625" style="192" customWidth="1"/>
    <col min="3858" max="4096" width="9" style="192"/>
    <col min="4097" max="4097" width="1.875" style="192" customWidth="1"/>
    <col min="4098" max="4098" width="6.625" style="192" customWidth="1"/>
    <col min="4099" max="4099" width="5.125" style="192" customWidth="1"/>
    <col min="4100" max="4100" width="3.375" style="192" customWidth="1"/>
    <col min="4101" max="4101" width="9.25" style="192" customWidth="1"/>
    <col min="4102" max="4103" width="4.125" style="192" customWidth="1"/>
    <col min="4104" max="4104" width="9.625" style="192" customWidth="1"/>
    <col min="4105" max="4105" width="2" style="192" customWidth="1"/>
    <col min="4106" max="4106" width="5.375" style="192" customWidth="1"/>
    <col min="4107" max="4107" width="3.5" style="192" customWidth="1"/>
    <col min="4108" max="4108" width="3.125" style="192" customWidth="1"/>
    <col min="4109" max="4109" width="4" style="192" customWidth="1"/>
    <col min="4110" max="4110" width="6.5" style="192" customWidth="1"/>
    <col min="4111" max="4111" width="2.125" style="192" customWidth="1"/>
    <col min="4112" max="4112" width="3" style="192" customWidth="1"/>
    <col min="4113" max="4113" width="16.625" style="192" customWidth="1"/>
    <col min="4114" max="4352" width="9" style="192"/>
    <col min="4353" max="4353" width="1.875" style="192" customWidth="1"/>
    <col min="4354" max="4354" width="6.625" style="192" customWidth="1"/>
    <col min="4355" max="4355" width="5.125" style="192" customWidth="1"/>
    <col min="4356" max="4356" width="3.375" style="192" customWidth="1"/>
    <col min="4357" max="4357" width="9.25" style="192" customWidth="1"/>
    <col min="4358" max="4359" width="4.125" style="192" customWidth="1"/>
    <col min="4360" max="4360" width="9.625" style="192" customWidth="1"/>
    <col min="4361" max="4361" width="2" style="192" customWidth="1"/>
    <col min="4362" max="4362" width="5.375" style="192" customWidth="1"/>
    <col min="4363" max="4363" width="3.5" style="192" customWidth="1"/>
    <col min="4364" max="4364" width="3.125" style="192" customWidth="1"/>
    <col min="4365" max="4365" width="4" style="192" customWidth="1"/>
    <col min="4366" max="4366" width="6.5" style="192" customWidth="1"/>
    <col min="4367" max="4367" width="2.125" style="192" customWidth="1"/>
    <col min="4368" max="4368" width="3" style="192" customWidth="1"/>
    <col min="4369" max="4369" width="16.625" style="192" customWidth="1"/>
    <col min="4370" max="4608" width="9" style="192"/>
    <col min="4609" max="4609" width="1.875" style="192" customWidth="1"/>
    <col min="4610" max="4610" width="6.625" style="192" customWidth="1"/>
    <col min="4611" max="4611" width="5.125" style="192" customWidth="1"/>
    <col min="4612" max="4612" width="3.375" style="192" customWidth="1"/>
    <col min="4613" max="4613" width="9.25" style="192" customWidth="1"/>
    <col min="4614" max="4615" width="4.125" style="192" customWidth="1"/>
    <col min="4616" max="4616" width="9.625" style="192" customWidth="1"/>
    <col min="4617" max="4617" width="2" style="192" customWidth="1"/>
    <col min="4618" max="4618" width="5.375" style="192" customWidth="1"/>
    <col min="4619" max="4619" width="3.5" style="192" customWidth="1"/>
    <col min="4620" max="4620" width="3.125" style="192" customWidth="1"/>
    <col min="4621" max="4621" width="4" style="192" customWidth="1"/>
    <col min="4622" max="4622" width="6.5" style="192" customWidth="1"/>
    <col min="4623" max="4623" width="2.125" style="192" customWidth="1"/>
    <col min="4624" max="4624" width="3" style="192" customWidth="1"/>
    <col min="4625" max="4625" width="16.625" style="192" customWidth="1"/>
    <col min="4626" max="4864" width="9" style="192"/>
    <col min="4865" max="4865" width="1.875" style="192" customWidth="1"/>
    <col min="4866" max="4866" width="6.625" style="192" customWidth="1"/>
    <col min="4867" max="4867" width="5.125" style="192" customWidth="1"/>
    <col min="4868" max="4868" width="3.375" style="192" customWidth="1"/>
    <col min="4869" max="4869" width="9.25" style="192" customWidth="1"/>
    <col min="4870" max="4871" width="4.125" style="192" customWidth="1"/>
    <col min="4872" max="4872" width="9.625" style="192" customWidth="1"/>
    <col min="4873" max="4873" width="2" style="192" customWidth="1"/>
    <col min="4874" max="4874" width="5.375" style="192" customWidth="1"/>
    <col min="4875" max="4875" width="3.5" style="192" customWidth="1"/>
    <col min="4876" max="4876" width="3.125" style="192" customWidth="1"/>
    <col min="4877" max="4877" width="4" style="192" customWidth="1"/>
    <col min="4878" max="4878" width="6.5" style="192" customWidth="1"/>
    <col min="4879" max="4879" width="2.125" style="192" customWidth="1"/>
    <col min="4880" max="4880" width="3" style="192" customWidth="1"/>
    <col min="4881" max="4881" width="16.625" style="192" customWidth="1"/>
    <col min="4882" max="5120" width="9" style="192"/>
    <col min="5121" max="5121" width="1.875" style="192" customWidth="1"/>
    <col min="5122" max="5122" width="6.625" style="192" customWidth="1"/>
    <col min="5123" max="5123" width="5.125" style="192" customWidth="1"/>
    <col min="5124" max="5124" width="3.375" style="192" customWidth="1"/>
    <col min="5125" max="5125" width="9.25" style="192" customWidth="1"/>
    <col min="5126" max="5127" width="4.125" style="192" customWidth="1"/>
    <col min="5128" max="5128" width="9.625" style="192" customWidth="1"/>
    <col min="5129" max="5129" width="2" style="192" customWidth="1"/>
    <col min="5130" max="5130" width="5.375" style="192" customWidth="1"/>
    <col min="5131" max="5131" width="3.5" style="192" customWidth="1"/>
    <col min="5132" max="5132" width="3.125" style="192" customWidth="1"/>
    <col min="5133" max="5133" width="4" style="192" customWidth="1"/>
    <col min="5134" max="5134" width="6.5" style="192" customWidth="1"/>
    <col min="5135" max="5135" width="2.125" style="192" customWidth="1"/>
    <col min="5136" max="5136" width="3" style="192" customWidth="1"/>
    <col min="5137" max="5137" width="16.625" style="192" customWidth="1"/>
    <col min="5138" max="5376" width="9" style="192"/>
    <col min="5377" max="5377" width="1.875" style="192" customWidth="1"/>
    <col min="5378" max="5378" width="6.625" style="192" customWidth="1"/>
    <col min="5379" max="5379" width="5.125" style="192" customWidth="1"/>
    <col min="5380" max="5380" width="3.375" style="192" customWidth="1"/>
    <col min="5381" max="5381" width="9.25" style="192" customWidth="1"/>
    <col min="5382" max="5383" width="4.125" style="192" customWidth="1"/>
    <col min="5384" max="5384" width="9.625" style="192" customWidth="1"/>
    <col min="5385" max="5385" width="2" style="192" customWidth="1"/>
    <col min="5386" max="5386" width="5.375" style="192" customWidth="1"/>
    <col min="5387" max="5387" width="3.5" style="192" customWidth="1"/>
    <col min="5388" max="5388" width="3.125" style="192" customWidth="1"/>
    <col min="5389" max="5389" width="4" style="192" customWidth="1"/>
    <col min="5390" max="5390" width="6.5" style="192" customWidth="1"/>
    <col min="5391" max="5391" width="2.125" style="192" customWidth="1"/>
    <col min="5392" max="5392" width="3" style="192" customWidth="1"/>
    <col min="5393" max="5393" width="16.625" style="192" customWidth="1"/>
    <col min="5394" max="5632" width="9" style="192"/>
    <col min="5633" max="5633" width="1.875" style="192" customWidth="1"/>
    <col min="5634" max="5634" width="6.625" style="192" customWidth="1"/>
    <col min="5635" max="5635" width="5.125" style="192" customWidth="1"/>
    <col min="5636" max="5636" width="3.375" style="192" customWidth="1"/>
    <col min="5637" max="5637" width="9.25" style="192" customWidth="1"/>
    <col min="5638" max="5639" width="4.125" style="192" customWidth="1"/>
    <col min="5640" max="5640" width="9.625" style="192" customWidth="1"/>
    <col min="5641" max="5641" width="2" style="192" customWidth="1"/>
    <col min="5642" max="5642" width="5.375" style="192" customWidth="1"/>
    <col min="5643" max="5643" width="3.5" style="192" customWidth="1"/>
    <col min="5644" max="5644" width="3.125" style="192" customWidth="1"/>
    <col min="5645" max="5645" width="4" style="192" customWidth="1"/>
    <col min="5646" max="5646" width="6.5" style="192" customWidth="1"/>
    <col min="5647" max="5647" width="2.125" style="192" customWidth="1"/>
    <col min="5648" max="5648" width="3" style="192" customWidth="1"/>
    <col min="5649" max="5649" width="16.625" style="192" customWidth="1"/>
    <col min="5650" max="5888" width="9" style="192"/>
    <col min="5889" max="5889" width="1.875" style="192" customWidth="1"/>
    <col min="5890" max="5890" width="6.625" style="192" customWidth="1"/>
    <col min="5891" max="5891" width="5.125" style="192" customWidth="1"/>
    <col min="5892" max="5892" width="3.375" style="192" customWidth="1"/>
    <col min="5893" max="5893" width="9.25" style="192" customWidth="1"/>
    <col min="5894" max="5895" width="4.125" style="192" customWidth="1"/>
    <col min="5896" max="5896" width="9.625" style="192" customWidth="1"/>
    <col min="5897" max="5897" width="2" style="192" customWidth="1"/>
    <col min="5898" max="5898" width="5.375" style="192" customWidth="1"/>
    <col min="5899" max="5899" width="3.5" style="192" customWidth="1"/>
    <col min="5900" max="5900" width="3.125" style="192" customWidth="1"/>
    <col min="5901" max="5901" width="4" style="192" customWidth="1"/>
    <col min="5902" max="5902" width="6.5" style="192" customWidth="1"/>
    <col min="5903" max="5903" width="2.125" style="192" customWidth="1"/>
    <col min="5904" max="5904" width="3" style="192" customWidth="1"/>
    <col min="5905" max="5905" width="16.625" style="192" customWidth="1"/>
    <col min="5906" max="6144" width="9" style="192"/>
    <col min="6145" max="6145" width="1.875" style="192" customWidth="1"/>
    <col min="6146" max="6146" width="6.625" style="192" customWidth="1"/>
    <col min="6147" max="6147" width="5.125" style="192" customWidth="1"/>
    <col min="6148" max="6148" width="3.375" style="192" customWidth="1"/>
    <col min="6149" max="6149" width="9.25" style="192" customWidth="1"/>
    <col min="6150" max="6151" width="4.125" style="192" customWidth="1"/>
    <col min="6152" max="6152" width="9.625" style="192" customWidth="1"/>
    <col min="6153" max="6153" width="2" style="192" customWidth="1"/>
    <col min="6154" max="6154" width="5.375" style="192" customWidth="1"/>
    <col min="6155" max="6155" width="3.5" style="192" customWidth="1"/>
    <col min="6156" max="6156" width="3.125" style="192" customWidth="1"/>
    <col min="6157" max="6157" width="4" style="192" customWidth="1"/>
    <col min="6158" max="6158" width="6.5" style="192" customWidth="1"/>
    <col min="6159" max="6159" width="2.125" style="192" customWidth="1"/>
    <col min="6160" max="6160" width="3" style="192" customWidth="1"/>
    <col min="6161" max="6161" width="16.625" style="192" customWidth="1"/>
    <col min="6162" max="6400" width="9" style="192"/>
    <col min="6401" max="6401" width="1.875" style="192" customWidth="1"/>
    <col min="6402" max="6402" width="6.625" style="192" customWidth="1"/>
    <col min="6403" max="6403" width="5.125" style="192" customWidth="1"/>
    <col min="6404" max="6404" width="3.375" style="192" customWidth="1"/>
    <col min="6405" max="6405" width="9.25" style="192" customWidth="1"/>
    <col min="6406" max="6407" width="4.125" style="192" customWidth="1"/>
    <col min="6408" max="6408" width="9.625" style="192" customWidth="1"/>
    <col min="6409" max="6409" width="2" style="192" customWidth="1"/>
    <col min="6410" max="6410" width="5.375" style="192" customWidth="1"/>
    <col min="6411" max="6411" width="3.5" style="192" customWidth="1"/>
    <col min="6412" max="6412" width="3.125" style="192" customWidth="1"/>
    <col min="6413" max="6413" width="4" style="192" customWidth="1"/>
    <col min="6414" max="6414" width="6.5" style="192" customWidth="1"/>
    <col min="6415" max="6415" width="2.125" style="192" customWidth="1"/>
    <col min="6416" max="6416" width="3" style="192" customWidth="1"/>
    <col min="6417" max="6417" width="16.625" style="192" customWidth="1"/>
    <col min="6418" max="6656" width="9" style="192"/>
    <col min="6657" max="6657" width="1.875" style="192" customWidth="1"/>
    <col min="6658" max="6658" width="6.625" style="192" customWidth="1"/>
    <col min="6659" max="6659" width="5.125" style="192" customWidth="1"/>
    <col min="6660" max="6660" width="3.375" style="192" customWidth="1"/>
    <col min="6661" max="6661" width="9.25" style="192" customWidth="1"/>
    <col min="6662" max="6663" width="4.125" style="192" customWidth="1"/>
    <col min="6664" max="6664" width="9.625" style="192" customWidth="1"/>
    <col min="6665" max="6665" width="2" style="192" customWidth="1"/>
    <col min="6666" max="6666" width="5.375" style="192" customWidth="1"/>
    <col min="6667" max="6667" width="3.5" style="192" customWidth="1"/>
    <col min="6668" max="6668" width="3.125" style="192" customWidth="1"/>
    <col min="6669" max="6669" width="4" style="192" customWidth="1"/>
    <col min="6670" max="6670" width="6.5" style="192" customWidth="1"/>
    <col min="6671" max="6671" width="2.125" style="192" customWidth="1"/>
    <col min="6672" max="6672" width="3" style="192" customWidth="1"/>
    <col min="6673" max="6673" width="16.625" style="192" customWidth="1"/>
    <col min="6674" max="6912" width="9" style="192"/>
    <col min="6913" max="6913" width="1.875" style="192" customWidth="1"/>
    <col min="6914" max="6914" width="6.625" style="192" customWidth="1"/>
    <col min="6915" max="6915" width="5.125" style="192" customWidth="1"/>
    <col min="6916" max="6916" width="3.375" style="192" customWidth="1"/>
    <col min="6917" max="6917" width="9.25" style="192" customWidth="1"/>
    <col min="6918" max="6919" width="4.125" style="192" customWidth="1"/>
    <col min="6920" max="6920" width="9.625" style="192" customWidth="1"/>
    <col min="6921" max="6921" width="2" style="192" customWidth="1"/>
    <col min="6922" max="6922" width="5.375" style="192" customWidth="1"/>
    <col min="6923" max="6923" width="3.5" style="192" customWidth="1"/>
    <col min="6924" max="6924" width="3.125" style="192" customWidth="1"/>
    <col min="6925" max="6925" width="4" style="192" customWidth="1"/>
    <col min="6926" max="6926" width="6.5" style="192" customWidth="1"/>
    <col min="6927" max="6927" width="2.125" style="192" customWidth="1"/>
    <col min="6928" max="6928" width="3" style="192" customWidth="1"/>
    <col min="6929" max="6929" width="16.625" style="192" customWidth="1"/>
    <col min="6930" max="7168" width="9" style="192"/>
    <col min="7169" max="7169" width="1.875" style="192" customWidth="1"/>
    <col min="7170" max="7170" width="6.625" style="192" customWidth="1"/>
    <col min="7171" max="7171" width="5.125" style="192" customWidth="1"/>
    <col min="7172" max="7172" width="3.375" style="192" customWidth="1"/>
    <col min="7173" max="7173" width="9.25" style="192" customWidth="1"/>
    <col min="7174" max="7175" width="4.125" style="192" customWidth="1"/>
    <col min="7176" max="7176" width="9.625" style="192" customWidth="1"/>
    <col min="7177" max="7177" width="2" style="192" customWidth="1"/>
    <col min="7178" max="7178" width="5.375" style="192" customWidth="1"/>
    <col min="7179" max="7179" width="3.5" style="192" customWidth="1"/>
    <col min="7180" max="7180" width="3.125" style="192" customWidth="1"/>
    <col min="7181" max="7181" width="4" style="192" customWidth="1"/>
    <col min="7182" max="7182" width="6.5" style="192" customWidth="1"/>
    <col min="7183" max="7183" width="2.125" style="192" customWidth="1"/>
    <col min="7184" max="7184" width="3" style="192" customWidth="1"/>
    <col min="7185" max="7185" width="16.625" style="192" customWidth="1"/>
    <col min="7186" max="7424" width="9" style="192"/>
    <col min="7425" max="7425" width="1.875" style="192" customWidth="1"/>
    <col min="7426" max="7426" width="6.625" style="192" customWidth="1"/>
    <col min="7427" max="7427" width="5.125" style="192" customWidth="1"/>
    <col min="7428" max="7428" width="3.375" style="192" customWidth="1"/>
    <col min="7429" max="7429" width="9.25" style="192" customWidth="1"/>
    <col min="7430" max="7431" width="4.125" style="192" customWidth="1"/>
    <col min="7432" max="7432" width="9.625" style="192" customWidth="1"/>
    <col min="7433" max="7433" width="2" style="192" customWidth="1"/>
    <col min="7434" max="7434" width="5.375" style="192" customWidth="1"/>
    <col min="7435" max="7435" width="3.5" style="192" customWidth="1"/>
    <col min="7436" max="7436" width="3.125" style="192" customWidth="1"/>
    <col min="7437" max="7437" width="4" style="192" customWidth="1"/>
    <col min="7438" max="7438" width="6.5" style="192" customWidth="1"/>
    <col min="7439" max="7439" width="2.125" style="192" customWidth="1"/>
    <col min="7440" max="7440" width="3" style="192" customWidth="1"/>
    <col min="7441" max="7441" width="16.625" style="192" customWidth="1"/>
    <col min="7442" max="7680" width="9" style="192"/>
    <col min="7681" max="7681" width="1.875" style="192" customWidth="1"/>
    <col min="7682" max="7682" width="6.625" style="192" customWidth="1"/>
    <col min="7683" max="7683" width="5.125" style="192" customWidth="1"/>
    <col min="7684" max="7684" width="3.375" style="192" customWidth="1"/>
    <col min="7685" max="7685" width="9.25" style="192" customWidth="1"/>
    <col min="7686" max="7687" width="4.125" style="192" customWidth="1"/>
    <col min="7688" max="7688" width="9.625" style="192" customWidth="1"/>
    <col min="7689" max="7689" width="2" style="192" customWidth="1"/>
    <col min="7690" max="7690" width="5.375" style="192" customWidth="1"/>
    <col min="7691" max="7691" width="3.5" style="192" customWidth="1"/>
    <col min="7692" max="7692" width="3.125" style="192" customWidth="1"/>
    <col min="7693" max="7693" width="4" style="192" customWidth="1"/>
    <col min="7694" max="7694" width="6.5" style="192" customWidth="1"/>
    <col min="7695" max="7695" width="2.125" style="192" customWidth="1"/>
    <col min="7696" max="7696" width="3" style="192" customWidth="1"/>
    <col min="7697" max="7697" width="16.625" style="192" customWidth="1"/>
    <col min="7698" max="7936" width="9" style="192"/>
    <col min="7937" max="7937" width="1.875" style="192" customWidth="1"/>
    <col min="7938" max="7938" width="6.625" style="192" customWidth="1"/>
    <col min="7939" max="7939" width="5.125" style="192" customWidth="1"/>
    <col min="7940" max="7940" width="3.375" style="192" customWidth="1"/>
    <col min="7941" max="7941" width="9.25" style="192" customWidth="1"/>
    <col min="7942" max="7943" width="4.125" style="192" customWidth="1"/>
    <col min="7944" max="7944" width="9.625" style="192" customWidth="1"/>
    <col min="7945" max="7945" width="2" style="192" customWidth="1"/>
    <col min="7946" max="7946" width="5.375" style="192" customWidth="1"/>
    <col min="7947" max="7947" width="3.5" style="192" customWidth="1"/>
    <col min="7948" max="7948" width="3.125" style="192" customWidth="1"/>
    <col min="7949" max="7949" width="4" style="192" customWidth="1"/>
    <col min="7950" max="7950" width="6.5" style="192" customWidth="1"/>
    <col min="7951" max="7951" width="2.125" style="192" customWidth="1"/>
    <col min="7952" max="7952" width="3" style="192" customWidth="1"/>
    <col min="7953" max="7953" width="16.625" style="192" customWidth="1"/>
    <col min="7954" max="8192" width="9" style="192"/>
    <col min="8193" max="8193" width="1.875" style="192" customWidth="1"/>
    <col min="8194" max="8194" width="6.625" style="192" customWidth="1"/>
    <col min="8195" max="8195" width="5.125" style="192" customWidth="1"/>
    <col min="8196" max="8196" width="3.375" style="192" customWidth="1"/>
    <col min="8197" max="8197" width="9.25" style="192" customWidth="1"/>
    <col min="8198" max="8199" width="4.125" style="192" customWidth="1"/>
    <col min="8200" max="8200" width="9.625" style="192" customWidth="1"/>
    <col min="8201" max="8201" width="2" style="192" customWidth="1"/>
    <col min="8202" max="8202" width="5.375" style="192" customWidth="1"/>
    <col min="8203" max="8203" width="3.5" style="192" customWidth="1"/>
    <col min="8204" max="8204" width="3.125" style="192" customWidth="1"/>
    <col min="8205" max="8205" width="4" style="192" customWidth="1"/>
    <col min="8206" max="8206" width="6.5" style="192" customWidth="1"/>
    <col min="8207" max="8207" width="2.125" style="192" customWidth="1"/>
    <col min="8208" max="8208" width="3" style="192" customWidth="1"/>
    <col min="8209" max="8209" width="16.625" style="192" customWidth="1"/>
    <col min="8210" max="8448" width="9" style="192"/>
    <col min="8449" max="8449" width="1.875" style="192" customWidth="1"/>
    <col min="8450" max="8450" width="6.625" style="192" customWidth="1"/>
    <col min="8451" max="8451" width="5.125" style="192" customWidth="1"/>
    <col min="8452" max="8452" width="3.375" style="192" customWidth="1"/>
    <col min="8453" max="8453" width="9.25" style="192" customWidth="1"/>
    <col min="8454" max="8455" width="4.125" style="192" customWidth="1"/>
    <col min="8456" max="8456" width="9.625" style="192" customWidth="1"/>
    <col min="8457" max="8457" width="2" style="192" customWidth="1"/>
    <col min="8458" max="8458" width="5.375" style="192" customWidth="1"/>
    <col min="8459" max="8459" width="3.5" style="192" customWidth="1"/>
    <col min="8460" max="8460" width="3.125" style="192" customWidth="1"/>
    <col min="8461" max="8461" width="4" style="192" customWidth="1"/>
    <col min="8462" max="8462" width="6.5" style="192" customWidth="1"/>
    <col min="8463" max="8463" width="2.125" style="192" customWidth="1"/>
    <col min="8464" max="8464" width="3" style="192" customWidth="1"/>
    <col min="8465" max="8465" width="16.625" style="192" customWidth="1"/>
    <col min="8466" max="8704" width="9" style="192"/>
    <col min="8705" max="8705" width="1.875" style="192" customWidth="1"/>
    <col min="8706" max="8706" width="6.625" style="192" customWidth="1"/>
    <col min="8707" max="8707" width="5.125" style="192" customWidth="1"/>
    <col min="8708" max="8708" width="3.375" style="192" customWidth="1"/>
    <col min="8709" max="8709" width="9.25" style="192" customWidth="1"/>
    <col min="8710" max="8711" width="4.125" style="192" customWidth="1"/>
    <col min="8712" max="8712" width="9.625" style="192" customWidth="1"/>
    <col min="8713" max="8713" width="2" style="192" customWidth="1"/>
    <col min="8714" max="8714" width="5.375" style="192" customWidth="1"/>
    <col min="8715" max="8715" width="3.5" style="192" customWidth="1"/>
    <col min="8716" max="8716" width="3.125" style="192" customWidth="1"/>
    <col min="8717" max="8717" width="4" style="192" customWidth="1"/>
    <col min="8718" max="8718" width="6.5" style="192" customWidth="1"/>
    <col min="8719" max="8719" width="2.125" style="192" customWidth="1"/>
    <col min="8720" max="8720" width="3" style="192" customWidth="1"/>
    <col min="8721" max="8721" width="16.625" style="192" customWidth="1"/>
    <col min="8722" max="8960" width="9" style="192"/>
    <col min="8961" max="8961" width="1.875" style="192" customWidth="1"/>
    <col min="8962" max="8962" width="6.625" style="192" customWidth="1"/>
    <col min="8963" max="8963" width="5.125" style="192" customWidth="1"/>
    <col min="8964" max="8964" width="3.375" style="192" customWidth="1"/>
    <col min="8965" max="8965" width="9.25" style="192" customWidth="1"/>
    <col min="8966" max="8967" width="4.125" style="192" customWidth="1"/>
    <col min="8968" max="8968" width="9.625" style="192" customWidth="1"/>
    <col min="8969" max="8969" width="2" style="192" customWidth="1"/>
    <col min="8970" max="8970" width="5.375" style="192" customWidth="1"/>
    <col min="8971" max="8971" width="3.5" style="192" customWidth="1"/>
    <col min="8972" max="8972" width="3.125" style="192" customWidth="1"/>
    <col min="8973" max="8973" width="4" style="192" customWidth="1"/>
    <col min="8974" max="8974" width="6.5" style="192" customWidth="1"/>
    <col min="8975" max="8975" width="2.125" style="192" customWidth="1"/>
    <col min="8976" max="8976" width="3" style="192" customWidth="1"/>
    <col min="8977" max="8977" width="16.625" style="192" customWidth="1"/>
    <col min="8978" max="9216" width="9" style="192"/>
    <col min="9217" max="9217" width="1.875" style="192" customWidth="1"/>
    <col min="9218" max="9218" width="6.625" style="192" customWidth="1"/>
    <col min="9219" max="9219" width="5.125" style="192" customWidth="1"/>
    <col min="9220" max="9220" width="3.375" style="192" customWidth="1"/>
    <col min="9221" max="9221" width="9.25" style="192" customWidth="1"/>
    <col min="9222" max="9223" width="4.125" style="192" customWidth="1"/>
    <col min="9224" max="9224" width="9.625" style="192" customWidth="1"/>
    <col min="9225" max="9225" width="2" style="192" customWidth="1"/>
    <col min="9226" max="9226" width="5.375" style="192" customWidth="1"/>
    <col min="9227" max="9227" width="3.5" style="192" customWidth="1"/>
    <col min="9228" max="9228" width="3.125" style="192" customWidth="1"/>
    <col min="9229" max="9229" width="4" style="192" customWidth="1"/>
    <col min="9230" max="9230" width="6.5" style="192" customWidth="1"/>
    <col min="9231" max="9231" width="2.125" style="192" customWidth="1"/>
    <col min="9232" max="9232" width="3" style="192" customWidth="1"/>
    <col min="9233" max="9233" width="16.625" style="192" customWidth="1"/>
    <col min="9234" max="9472" width="9" style="192"/>
    <col min="9473" max="9473" width="1.875" style="192" customWidth="1"/>
    <col min="9474" max="9474" width="6.625" style="192" customWidth="1"/>
    <col min="9475" max="9475" width="5.125" style="192" customWidth="1"/>
    <col min="9476" max="9476" width="3.375" style="192" customWidth="1"/>
    <col min="9477" max="9477" width="9.25" style="192" customWidth="1"/>
    <col min="9478" max="9479" width="4.125" style="192" customWidth="1"/>
    <col min="9480" max="9480" width="9.625" style="192" customWidth="1"/>
    <col min="9481" max="9481" width="2" style="192" customWidth="1"/>
    <col min="9482" max="9482" width="5.375" style="192" customWidth="1"/>
    <col min="9483" max="9483" width="3.5" style="192" customWidth="1"/>
    <col min="9484" max="9484" width="3.125" style="192" customWidth="1"/>
    <col min="9485" max="9485" width="4" style="192" customWidth="1"/>
    <col min="9486" max="9486" width="6.5" style="192" customWidth="1"/>
    <col min="9487" max="9487" width="2.125" style="192" customWidth="1"/>
    <col min="9488" max="9488" width="3" style="192" customWidth="1"/>
    <col min="9489" max="9489" width="16.625" style="192" customWidth="1"/>
    <col min="9490" max="9728" width="9" style="192"/>
    <col min="9729" max="9729" width="1.875" style="192" customWidth="1"/>
    <col min="9730" max="9730" width="6.625" style="192" customWidth="1"/>
    <col min="9731" max="9731" width="5.125" style="192" customWidth="1"/>
    <col min="9732" max="9732" width="3.375" style="192" customWidth="1"/>
    <col min="9733" max="9733" width="9.25" style="192" customWidth="1"/>
    <col min="9734" max="9735" width="4.125" style="192" customWidth="1"/>
    <col min="9736" max="9736" width="9.625" style="192" customWidth="1"/>
    <col min="9737" max="9737" width="2" style="192" customWidth="1"/>
    <col min="9738" max="9738" width="5.375" style="192" customWidth="1"/>
    <col min="9739" max="9739" width="3.5" style="192" customWidth="1"/>
    <col min="9740" max="9740" width="3.125" style="192" customWidth="1"/>
    <col min="9741" max="9741" width="4" style="192" customWidth="1"/>
    <col min="9742" max="9742" width="6.5" style="192" customWidth="1"/>
    <col min="9743" max="9743" width="2.125" style="192" customWidth="1"/>
    <col min="9744" max="9744" width="3" style="192" customWidth="1"/>
    <col min="9745" max="9745" width="16.625" style="192" customWidth="1"/>
    <col min="9746" max="9984" width="9" style="192"/>
    <col min="9985" max="9985" width="1.875" style="192" customWidth="1"/>
    <col min="9986" max="9986" width="6.625" style="192" customWidth="1"/>
    <col min="9987" max="9987" width="5.125" style="192" customWidth="1"/>
    <col min="9988" max="9988" width="3.375" style="192" customWidth="1"/>
    <col min="9989" max="9989" width="9.25" style="192" customWidth="1"/>
    <col min="9990" max="9991" width="4.125" style="192" customWidth="1"/>
    <col min="9992" max="9992" width="9.625" style="192" customWidth="1"/>
    <col min="9993" max="9993" width="2" style="192" customWidth="1"/>
    <col min="9994" max="9994" width="5.375" style="192" customWidth="1"/>
    <col min="9995" max="9995" width="3.5" style="192" customWidth="1"/>
    <col min="9996" max="9996" width="3.125" style="192" customWidth="1"/>
    <col min="9997" max="9997" width="4" style="192" customWidth="1"/>
    <col min="9998" max="9998" width="6.5" style="192" customWidth="1"/>
    <col min="9999" max="9999" width="2.125" style="192" customWidth="1"/>
    <col min="10000" max="10000" width="3" style="192" customWidth="1"/>
    <col min="10001" max="10001" width="16.625" style="192" customWidth="1"/>
    <col min="10002" max="10240" width="9" style="192"/>
    <col min="10241" max="10241" width="1.875" style="192" customWidth="1"/>
    <col min="10242" max="10242" width="6.625" style="192" customWidth="1"/>
    <col min="10243" max="10243" width="5.125" style="192" customWidth="1"/>
    <col min="10244" max="10244" width="3.375" style="192" customWidth="1"/>
    <col min="10245" max="10245" width="9.25" style="192" customWidth="1"/>
    <col min="10246" max="10247" width="4.125" style="192" customWidth="1"/>
    <col min="10248" max="10248" width="9.625" style="192" customWidth="1"/>
    <col min="10249" max="10249" width="2" style="192" customWidth="1"/>
    <col min="10250" max="10250" width="5.375" style="192" customWidth="1"/>
    <col min="10251" max="10251" width="3.5" style="192" customWidth="1"/>
    <col min="10252" max="10252" width="3.125" style="192" customWidth="1"/>
    <col min="10253" max="10253" width="4" style="192" customWidth="1"/>
    <col min="10254" max="10254" width="6.5" style="192" customWidth="1"/>
    <col min="10255" max="10255" width="2.125" style="192" customWidth="1"/>
    <col min="10256" max="10256" width="3" style="192" customWidth="1"/>
    <col min="10257" max="10257" width="16.625" style="192" customWidth="1"/>
    <col min="10258" max="10496" width="9" style="192"/>
    <col min="10497" max="10497" width="1.875" style="192" customWidth="1"/>
    <col min="10498" max="10498" width="6.625" style="192" customWidth="1"/>
    <col min="10499" max="10499" width="5.125" style="192" customWidth="1"/>
    <col min="10500" max="10500" width="3.375" style="192" customWidth="1"/>
    <col min="10501" max="10501" width="9.25" style="192" customWidth="1"/>
    <col min="10502" max="10503" width="4.125" style="192" customWidth="1"/>
    <col min="10504" max="10504" width="9.625" style="192" customWidth="1"/>
    <col min="10505" max="10505" width="2" style="192" customWidth="1"/>
    <col min="10506" max="10506" width="5.375" style="192" customWidth="1"/>
    <col min="10507" max="10507" width="3.5" style="192" customWidth="1"/>
    <col min="10508" max="10508" width="3.125" style="192" customWidth="1"/>
    <col min="10509" max="10509" width="4" style="192" customWidth="1"/>
    <col min="10510" max="10510" width="6.5" style="192" customWidth="1"/>
    <col min="10511" max="10511" width="2.125" style="192" customWidth="1"/>
    <col min="10512" max="10512" width="3" style="192" customWidth="1"/>
    <col min="10513" max="10513" width="16.625" style="192" customWidth="1"/>
    <col min="10514" max="10752" width="9" style="192"/>
    <col min="10753" max="10753" width="1.875" style="192" customWidth="1"/>
    <col min="10754" max="10754" width="6.625" style="192" customWidth="1"/>
    <col min="10755" max="10755" width="5.125" style="192" customWidth="1"/>
    <col min="10756" max="10756" width="3.375" style="192" customWidth="1"/>
    <col min="10757" max="10757" width="9.25" style="192" customWidth="1"/>
    <col min="10758" max="10759" width="4.125" style="192" customWidth="1"/>
    <col min="10760" max="10760" width="9.625" style="192" customWidth="1"/>
    <col min="10761" max="10761" width="2" style="192" customWidth="1"/>
    <col min="10762" max="10762" width="5.375" style="192" customWidth="1"/>
    <col min="10763" max="10763" width="3.5" style="192" customWidth="1"/>
    <col min="10764" max="10764" width="3.125" style="192" customWidth="1"/>
    <col min="10765" max="10765" width="4" style="192" customWidth="1"/>
    <col min="10766" max="10766" width="6.5" style="192" customWidth="1"/>
    <col min="10767" max="10767" width="2.125" style="192" customWidth="1"/>
    <col min="10768" max="10768" width="3" style="192" customWidth="1"/>
    <col min="10769" max="10769" width="16.625" style="192" customWidth="1"/>
    <col min="10770" max="11008" width="9" style="192"/>
    <col min="11009" max="11009" width="1.875" style="192" customWidth="1"/>
    <col min="11010" max="11010" width="6.625" style="192" customWidth="1"/>
    <col min="11011" max="11011" width="5.125" style="192" customWidth="1"/>
    <col min="11012" max="11012" width="3.375" style="192" customWidth="1"/>
    <col min="11013" max="11013" width="9.25" style="192" customWidth="1"/>
    <col min="11014" max="11015" width="4.125" style="192" customWidth="1"/>
    <col min="11016" max="11016" width="9.625" style="192" customWidth="1"/>
    <col min="11017" max="11017" width="2" style="192" customWidth="1"/>
    <col min="11018" max="11018" width="5.375" style="192" customWidth="1"/>
    <col min="11019" max="11019" width="3.5" style="192" customWidth="1"/>
    <col min="11020" max="11020" width="3.125" style="192" customWidth="1"/>
    <col min="11021" max="11021" width="4" style="192" customWidth="1"/>
    <col min="11022" max="11022" width="6.5" style="192" customWidth="1"/>
    <col min="11023" max="11023" width="2.125" style="192" customWidth="1"/>
    <col min="11024" max="11024" width="3" style="192" customWidth="1"/>
    <col min="11025" max="11025" width="16.625" style="192" customWidth="1"/>
    <col min="11026" max="11264" width="9" style="192"/>
    <col min="11265" max="11265" width="1.875" style="192" customWidth="1"/>
    <col min="11266" max="11266" width="6.625" style="192" customWidth="1"/>
    <col min="11267" max="11267" width="5.125" style="192" customWidth="1"/>
    <col min="11268" max="11268" width="3.375" style="192" customWidth="1"/>
    <col min="11269" max="11269" width="9.25" style="192" customWidth="1"/>
    <col min="11270" max="11271" width="4.125" style="192" customWidth="1"/>
    <col min="11272" max="11272" width="9.625" style="192" customWidth="1"/>
    <col min="11273" max="11273" width="2" style="192" customWidth="1"/>
    <col min="11274" max="11274" width="5.375" style="192" customWidth="1"/>
    <col min="11275" max="11275" width="3.5" style="192" customWidth="1"/>
    <col min="11276" max="11276" width="3.125" style="192" customWidth="1"/>
    <col min="11277" max="11277" width="4" style="192" customWidth="1"/>
    <col min="11278" max="11278" width="6.5" style="192" customWidth="1"/>
    <col min="11279" max="11279" width="2.125" style="192" customWidth="1"/>
    <col min="11280" max="11280" width="3" style="192" customWidth="1"/>
    <col min="11281" max="11281" width="16.625" style="192" customWidth="1"/>
    <col min="11282" max="11520" width="9" style="192"/>
    <col min="11521" max="11521" width="1.875" style="192" customWidth="1"/>
    <col min="11522" max="11522" width="6.625" style="192" customWidth="1"/>
    <col min="11523" max="11523" width="5.125" style="192" customWidth="1"/>
    <col min="11524" max="11524" width="3.375" style="192" customWidth="1"/>
    <col min="11525" max="11525" width="9.25" style="192" customWidth="1"/>
    <col min="11526" max="11527" width="4.125" style="192" customWidth="1"/>
    <col min="11528" max="11528" width="9.625" style="192" customWidth="1"/>
    <col min="11529" max="11529" width="2" style="192" customWidth="1"/>
    <col min="11530" max="11530" width="5.375" style="192" customWidth="1"/>
    <col min="11531" max="11531" width="3.5" style="192" customWidth="1"/>
    <col min="11532" max="11532" width="3.125" style="192" customWidth="1"/>
    <col min="11533" max="11533" width="4" style="192" customWidth="1"/>
    <col min="11534" max="11534" width="6.5" style="192" customWidth="1"/>
    <col min="11535" max="11535" width="2.125" style="192" customWidth="1"/>
    <col min="11536" max="11536" width="3" style="192" customWidth="1"/>
    <col min="11537" max="11537" width="16.625" style="192" customWidth="1"/>
    <col min="11538" max="11776" width="9" style="192"/>
    <col min="11777" max="11777" width="1.875" style="192" customWidth="1"/>
    <col min="11778" max="11778" width="6.625" style="192" customWidth="1"/>
    <col min="11779" max="11779" width="5.125" style="192" customWidth="1"/>
    <col min="11780" max="11780" width="3.375" style="192" customWidth="1"/>
    <col min="11781" max="11781" width="9.25" style="192" customWidth="1"/>
    <col min="11782" max="11783" width="4.125" style="192" customWidth="1"/>
    <col min="11784" max="11784" width="9.625" style="192" customWidth="1"/>
    <col min="11785" max="11785" width="2" style="192" customWidth="1"/>
    <col min="11786" max="11786" width="5.375" style="192" customWidth="1"/>
    <col min="11787" max="11787" width="3.5" style="192" customWidth="1"/>
    <col min="11788" max="11788" width="3.125" style="192" customWidth="1"/>
    <col min="11789" max="11789" width="4" style="192" customWidth="1"/>
    <col min="11790" max="11790" width="6.5" style="192" customWidth="1"/>
    <col min="11791" max="11791" width="2.125" style="192" customWidth="1"/>
    <col min="11792" max="11792" width="3" style="192" customWidth="1"/>
    <col min="11793" max="11793" width="16.625" style="192" customWidth="1"/>
    <col min="11794" max="12032" width="9" style="192"/>
    <col min="12033" max="12033" width="1.875" style="192" customWidth="1"/>
    <col min="12034" max="12034" width="6.625" style="192" customWidth="1"/>
    <col min="12035" max="12035" width="5.125" style="192" customWidth="1"/>
    <col min="12036" max="12036" width="3.375" style="192" customWidth="1"/>
    <col min="12037" max="12037" width="9.25" style="192" customWidth="1"/>
    <col min="12038" max="12039" width="4.125" style="192" customWidth="1"/>
    <col min="12040" max="12040" width="9.625" style="192" customWidth="1"/>
    <col min="12041" max="12041" width="2" style="192" customWidth="1"/>
    <col min="12042" max="12042" width="5.375" style="192" customWidth="1"/>
    <col min="12043" max="12043" width="3.5" style="192" customWidth="1"/>
    <col min="12044" max="12044" width="3.125" style="192" customWidth="1"/>
    <col min="12045" max="12045" width="4" style="192" customWidth="1"/>
    <col min="12046" max="12046" width="6.5" style="192" customWidth="1"/>
    <col min="12047" max="12047" width="2.125" style="192" customWidth="1"/>
    <col min="12048" max="12048" width="3" style="192" customWidth="1"/>
    <col min="12049" max="12049" width="16.625" style="192" customWidth="1"/>
    <col min="12050" max="12288" width="9" style="192"/>
    <col min="12289" max="12289" width="1.875" style="192" customWidth="1"/>
    <col min="12290" max="12290" width="6.625" style="192" customWidth="1"/>
    <col min="12291" max="12291" width="5.125" style="192" customWidth="1"/>
    <col min="12292" max="12292" width="3.375" style="192" customWidth="1"/>
    <col min="12293" max="12293" width="9.25" style="192" customWidth="1"/>
    <col min="12294" max="12295" width="4.125" style="192" customWidth="1"/>
    <col min="12296" max="12296" width="9.625" style="192" customWidth="1"/>
    <col min="12297" max="12297" width="2" style="192" customWidth="1"/>
    <col min="12298" max="12298" width="5.375" style="192" customWidth="1"/>
    <col min="12299" max="12299" width="3.5" style="192" customWidth="1"/>
    <col min="12300" max="12300" width="3.125" style="192" customWidth="1"/>
    <col min="12301" max="12301" width="4" style="192" customWidth="1"/>
    <col min="12302" max="12302" width="6.5" style="192" customWidth="1"/>
    <col min="12303" max="12303" width="2.125" style="192" customWidth="1"/>
    <col min="12304" max="12304" width="3" style="192" customWidth="1"/>
    <col min="12305" max="12305" width="16.625" style="192" customWidth="1"/>
    <col min="12306" max="12544" width="9" style="192"/>
    <col min="12545" max="12545" width="1.875" style="192" customWidth="1"/>
    <col min="12546" max="12546" width="6.625" style="192" customWidth="1"/>
    <col min="12547" max="12547" width="5.125" style="192" customWidth="1"/>
    <col min="12548" max="12548" width="3.375" style="192" customWidth="1"/>
    <col min="12549" max="12549" width="9.25" style="192" customWidth="1"/>
    <col min="12550" max="12551" width="4.125" style="192" customWidth="1"/>
    <col min="12552" max="12552" width="9.625" style="192" customWidth="1"/>
    <col min="12553" max="12553" width="2" style="192" customWidth="1"/>
    <col min="12554" max="12554" width="5.375" style="192" customWidth="1"/>
    <col min="12555" max="12555" width="3.5" style="192" customWidth="1"/>
    <col min="12556" max="12556" width="3.125" style="192" customWidth="1"/>
    <col min="12557" max="12557" width="4" style="192" customWidth="1"/>
    <col min="12558" max="12558" width="6.5" style="192" customWidth="1"/>
    <col min="12559" max="12559" width="2.125" style="192" customWidth="1"/>
    <col min="12560" max="12560" width="3" style="192" customWidth="1"/>
    <col min="12561" max="12561" width="16.625" style="192" customWidth="1"/>
    <col min="12562" max="12800" width="9" style="192"/>
    <col min="12801" max="12801" width="1.875" style="192" customWidth="1"/>
    <col min="12802" max="12802" width="6.625" style="192" customWidth="1"/>
    <col min="12803" max="12803" width="5.125" style="192" customWidth="1"/>
    <col min="12804" max="12804" width="3.375" style="192" customWidth="1"/>
    <col min="12805" max="12805" width="9.25" style="192" customWidth="1"/>
    <col min="12806" max="12807" width="4.125" style="192" customWidth="1"/>
    <col min="12808" max="12808" width="9.625" style="192" customWidth="1"/>
    <col min="12809" max="12809" width="2" style="192" customWidth="1"/>
    <col min="12810" max="12810" width="5.375" style="192" customWidth="1"/>
    <col min="12811" max="12811" width="3.5" style="192" customWidth="1"/>
    <col min="12812" max="12812" width="3.125" style="192" customWidth="1"/>
    <col min="12813" max="12813" width="4" style="192" customWidth="1"/>
    <col min="12814" max="12814" width="6.5" style="192" customWidth="1"/>
    <col min="12815" max="12815" width="2.125" style="192" customWidth="1"/>
    <col min="12816" max="12816" width="3" style="192" customWidth="1"/>
    <col min="12817" max="12817" width="16.625" style="192" customWidth="1"/>
    <col min="12818" max="13056" width="9" style="192"/>
    <col min="13057" max="13057" width="1.875" style="192" customWidth="1"/>
    <col min="13058" max="13058" width="6.625" style="192" customWidth="1"/>
    <col min="13059" max="13059" width="5.125" style="192" customWidth="1"/>
    <col min="13060" max="13060" width="3.375" style="192" customWidth="1"/>
    <col min="13061" max="13061" width="9.25" style="192" customWidth="1"/>
    <col min="13062" max="13063" width="4.125" style="192" customWidth="1"/>
    <col min="13064" max="13064" width="9.625" style="192" customWidth="1"/>
    <col min="13065" max="13065" width="2" style="192" customWidth="1"/>
    <col min="13066" max="13066" width="5.375" style="192" customWidth="1"/>
    <col min="13067" max="13067" width="3.5" style="192" customWidth="1"/>
    <col min="13068" max="13068" width="3.125" style="192" customWidth="1"/>
    <col min="13069" max="13069" width="4" style="192" customWidth="1"/>
    <col min="13070" max="13070" width="6.5" style="192" customWidth="1"/>
    <col min="13071" max="13071" width="2.125" style="192" customWidth="1"/>
    <col min="13072" max="13072" width="3" style="192" customWidth="1"/>
    <col min="13073" max="13073" width="16.625" style="192" customWidth="1"/>
    <col min="13074" max="13312" width="9" style="192"/>
    <col min="13313" max="13313" width="1.875" style="192" customWidth="1"/>
    <col min="13314" max="13314" width="6.625" style="192" customWidth="1"/>
    <col min="13315" max="13315" width="5.125" style="192" customWidth="1"/>
    <col min="13316" max="13316" width="3.375" style="192" customWidth="1"/>
    <col min="13317" max="13317" width="9.25" style="192" customWidth="1"/>
    <col min="13318" max="13319" width="4.125" style="192" customWidth="1"/>
    <col min="13320" max="13320" width="9.625" style="192" customWidth="1"/>
    <col min="13321" max="13321" width="2" style="192" customWidth="1"/>
    <col min="13322" max="13322" width="5.375" style="192" customWidth="1"/>
    <col min="13323" max="13323" width="3.5" style="192" customWidth="1"/>
    <col min="13324" max="13324" width="3.125" style="192" customWidth="1"/>
    <col min="13325" max="13325" width="4" style="192" customWidth="1"/>
    <col min="13326" max="13326" width="6.5" style="192" customWidth="1"/>
    <col min="13327" max="13327" width="2.125" style="192" customWidth="1"/>
    <col min="13328" max="13328" width="3" style="192" customWidth="1"/>
    <col min="13329" max="13329" width="16.625" style="192" customWidth="1"/>
    <col min="13330" max="13568" width="9" style="192"/>
    <col min="13569" max="13569" width="1.875" style="192" customWidth="1"/>
    <col min="13570" max="13570" width="6.625" style="192" customWidth="1"/>
    <col min="13571" max="13571" width="5.125" style="192" customWidth="1"/>
    <col min="13572" max="13572" width="3.375" style="192" customWidth="1"/>
    <col min="13573" max="13573" width="9.25" style="192" customWidth="1"/>
    <col min="13574" max="13575" width="4.125" style="192" customWidth="1"/>
    <col min="13576" max="13576" width="9.625" style="192" customWidth="1"/>
    <col min="13577" max="13577" width="2" style="192" customWidth="1"/>
    <col min="13578" max="13578" width="5.375" style="192" customWidth="1"/>
    <col min="13579" max="13579" width="3.5" style="192" customWidth="1"/>
    <col min="13580" max="13580" width="3.125" style="192" customWidth="1"/>
    <col min="13581" max="13581" width="4" style="192" customWidth="1"/>
    <col min="13582" max="13582" width="6.5" style="192" customWidth="1"/>
    <col min="13583" max="13583" width="2.125" style="192" customWidth="1"/>
    <col min="13584" max="13584" width="3" style="192" customWidth="1"/>
    <col min="13585" max="13585" width="16.625" style="192" customWidth="1"/>
    <col min="13586" max="13824" width="9" style="192"/>
    <col min="13825" max="13825" width="1.875" style="192" customWidth="1"/>
    <col min="13826" max="13826" width="6.625" style="192" customWidth="1"/>
    <col min="13827" max="13827" width="5.125" style="192" customWidth="1"/>
    <col min="13828" max="13828" width="3.375" style="192" customWidth="1"/>
    <col min="13829" max="13829" width="9.25" style="192" customWidth="1"/>
    <col min="13830" max="13831" width="4.125" style="192" customWidth="1"/>
    <col min="13832" max="13832" width="9.625" style="192" customWidth="1"/>
    <col min="13833" max="13833" width="2" style="192" customWidth="1"/>
    <col min="13834" max="13834" width="5.375" style="192" customWidth="1"/>
    <col min="13835" max="13835" width="3.5" style="192" customWidth="1"/>
    <col min="13836" max="13836" width="3.125" style="192" customWidth="1"/>
    <col min="13837" max="13837" width="4" style="192" customWidth="1"/>
    <col min="13838" max="13838" width="6.5" style="192" customWidth="1"/>
    <col min="13839" max="13839" width="2.125" style="192" customWidth="1"/>
    <col min="13840" max="13840" width="3" style="192" customWidth="1"/>
    <col min="13841" max="13841" width="16.625" style="192" customWidth="1"/>
    <col min="13842" max="14080" width="9" style="192"/>
    <col min="14081" max="14081" width="1.875" style="192" customWidth="1"/>
    <col min="14082" max="14082" width="6.625" style="192" customWidth="1"/>
    <col min="14083" max="14083" width="5.125" style="192" customWidth="1"/>
    <col min="14084" max="14084" width="3.375" style="192" customWidth="1"/>
    <col min="14085" max="14085" width="9.25" style="192" customWidth="1"/>
    <col min="14086" max="14087" width="4.125" style="192" customWidth="1"/>
    <col min="14088" max="14088" width="9.625" style="192" customWidth="1"/>
    <col min="14089" max="14089" width="2" style="192" customWidth="1"/>
    <col min="14090" max="14090" width="5.375" style="192" customWidth="1"/>
    <col min="14091" max="14091" width="3.5" style="192" customWidth="1"/>
    <col min="14092" max="14092" width="3.125" style="192" customWidth="1"/>
    <col min="14093" max="14093" width="4" style="192" customWidth="1"/>
    <col min="14094" max="14094" width="6.5" style="192" customWidth="1"/>
    <col min="14095" max="14095" width="2.125" style="192" customWidth="1"/>
    <col min="14096" max="14096" width="3" style="192" customWidth="1"/>
    <col min="14097" max="14097" width="16.625" style="192" customWidth="1"/>
    <col min="14098" max="14336" width="9" style="192"/>
    <col min="14337" max="14337" width="1.875" style="192" customWidth="1"/>
    <col min="14338" max="14338" width="6.625" style="192" customWidth="1"/>
    <col min="14339" max="14339" width="5.125" style="192" customWidth="1"/>
    <col min="14340" max="14340" width="3.375" style="192" customWidth="1"/>
    <col min="14341" max="14341" width="9.25" style="192" customWidth="1"/>
    <col min="14342" max="14343" width="4.125" style="192" customWidth="1"/>
    <col min="14344" max="14344" width="9.625" style="192" customWidth="1"/>
    <col min="14345" max="14345" width="2" style="192" customWidth="1"/>
    <col min="14346" max="14346" width="5.375" style="192" customWidth="1"/>
    <col min="14347" max="14347" width="3.5" style="192" customWidth="1"/>
    <col min="14348" max="14348" width="3.125" style="192" customWidth="1"/>
    <col min="14349" max="14349" width="4" style="192" customWidth="1"/>
    <col min="14350" max="14350" width="6.5" style="192" customWidth="1"/>
    <col min="14351" max="14351" width="2.125" style="192" customWidth="1"/>
    <col min="14352" max="14352" width="3" style="192" customWidth="1"/>
    <col min="14353" max="14353" width="16.625" style="192" customWidth="1"/>
    <col min="14354" max="14592" width="9" style="192"/>
    <col min="14593" max="14593" width="1.875" style="192" customWidth="1"/>
    <col min="14594" max="14594" width="6.625" style="192" customWidth="1"/>
    <col min="14595" max="14595" width="5.125" style="192" customWidth="1"/>
    <col min="14596" max="14596" width="3.375" style="192" customWidth="1"/>
    <col min="14597" max="14597" width="9.25" style="192" customWidth="1"/>
    <col min="14598" max="14599" width="4.125" style="192" customWidth="1"/>
    <col min="14600" max="14600" width="9.625" style="192" customWidth="1"/>
    <col min="14601" max="14601" width="2" style="192" customWidth="1"/>
    <col min="14602" max="14602" width="5.375" style="192" customWidth="1"/>
    <col min="14603" max="14603" width="3.5" style="192" customWidth="1"/>
    <col min="14604" max="14604" width="3.125" style="192" customWidth="1"/>
    <col min="14605" max="14605" width="4" style="192" customWidth="1"/>
    <col min="14606" max="14606" width="6.5" style="192" customWidth="1"/>
    <col min="14607" max="14607" width="2.125" style="192" customWidth="1"/>
    <col min="14608" max="14608" width="3" style="192" customWidth="1"/>
    <col min="14609" max="14609" width="16.625" style="192" customWidth="1"/>
    <col min="14610" max="14848" width="9" style="192"/>
    <col min="14849" max="14849" width="1.875" style="192" customWidth="1"/>
    <col min="14850" max="14850" width="6.625" style="192" customWidth="1"/>
    <col min="14851" max="14851" width="5.125" style="192" customWidth="1"/>
    <col min="14852" max="14852" width="3.375" style="192" customWidth="1"/>
    <col min="14853" max="14853" width="9.25" style="192" customWidth="1"/>
    <col min="14854" max="14855" width="4.125" style="192" customWidth="1"/>
    <col min="14856" max="14856" width="9.625" style="192" customWidth="1"/>
    <col min="14857" max="14857" width="2" style="192" customWidth="1"/>
    <col min="14858" max="14858" width="5.375" style="192" customWidth="1"/>
    <col min="14859" max="14859" width="3.5" style="192" customWidth="1"/>
    <col min="14860" max="14860" width="3.125" style="192" customWidth="1"/>
    <col min="14861" max="14861" width="4" style="192" customWidth="1"/>
    <col min="14862" max="14862" width="6.5" style="192" customWidth="1"/>
    <col min="14863" max="14863" width="2.125" style="192" customWidth="1"/>
    <col min="14864" max="14864" width="3" style="192" customWidth="1"/>
    <col min="14865" max="14865" width="16.625" style="192" customWidth="1"/>
    <col min="14866" max="15104" width="9" style="192"/>
    <col min="15105" max="15105" width="1.875" style="192" customWidth="1"/>
    <col min="15106" max="15106" width="6.625" style="192" customWidth="1"/>
    <col min="15107" max="15107" width="5.125" style="192" customWidth="1"/>
    <col min="15108" max="15108" width="3.375" style="192" customWidth="1"/>
    <col min="15109" max="15109" width="9.25" style="192" customWidth="1"/>
    <col min="15110" max="15111" width="4.125" style="192" customWidth="1"/>
    <col min="15112" max="15112" width="9.625" style="192" customWidth="1"/>
    <col min="15113" max="15113" width="2" style="192" customWidth="1"/>
    <col min="15114" max="15114" width="5.375" style="192" customWidth="1"/>
    <col min="15115" max="15115" width="3.5" style="192" customWidth="1"/>
    <col min="15116" max="15116" width="3.125" style="192" customWidth="1"/>
    <col min="15117" max="15117" width="4" style="192" customWidth="1"/>
    <col min="15118" max="15118" width="6.5" style="192" customWidth="1"/>
    <col min="15119" max="15119" width="2.125" style="192" customWidth="1"/>
    <col min="15120" max="15120" width="3" style="192" customWidth="1"/>
    <col min="15121" max="15121" width="16.625" style="192" customWidth="1"/>
    <col min="15122" max="15360" width="9" style="192"/>
    <col min="15361" max="15361" width="1.875" style="192" customWidth="1"/>
    <col min="15362" max="15362" width="6.625" style="192" customWidth="1"/>
    <col min="15363" max="15363" width="5.125" style="192" customWidth="1"/>
    <col min="15364" max="15364" width="3.375" style="192" customWidth="1"/>
    <col min="15365" max="15365" width="9.25" style="192" customWidth="1"/>
    <col min="15366" max="15367" width="4.125" style="192" customWidth="1"/>
    <col min="15368" max="15368" width="9.625" style="192" customWidth="1"/>
    <col min="15369" max="15369" width="2" style="192" customWidth="1"/>
    <col min="15370" max="15370" width="5.375" style="192" customWidth="1"/>
    <col min="15371" max="15371" width="3.5" style="192" customWidth="1"/>
    <col min="15372" max="15372" width="3.125" style="192" customWidth="1"/>
    <col min="15373" max="15373" width="4" style="192" customWidth="1"/>
    <col min="15374" max="15374" width="6.5" style="192" customWidth="1"/>
    <col min="15375" max="15375" width="2.125" style="192" customWidth="1"/>
    <col min="15376" max="15376" width="3" style="192" customWidth="1"/>
    <col min="15377" max="15377" width="16.625" style="192" customWidth="1"/>
    <col min="15378" max="15616" width="9" style="192"/>
    <col min="15617" max="15617" width="1.875" style="192" customWidth="1"/>
    <col min="15618" max="15618" width="6.625" style="192" customWidth="1"/>
    <col min="15619" max="15619" width="5.125" style="192" customWidth="1"/>
    <col min="15620" max="15620" width="3.375" style="192" customWidth="1"/>
    <col min="15621" max="15621" width="9.25" style="192" customWidth="1"/>
    <col min="15622" max="15623" width="4.125" style="192" customWidth="1"/>
    <col min="15624" max="15624" width="9.625" style="192" customWidth="1"/>
    <col min="15625" max="15625" width="2" style="192" customWidth="1"/>
    <col min="15626" max="15626" width="5.375" style="192" customWidth="1"/>
    <col min="15627" max="15627" width="3.5" style="192" customWidth="1"/>
    <col min="15628" max="15628" width="3.125" style="192" customWidth="1"/>
    <col min="15629" max="15629" width="4" style="192" customWidth="1"/>
    <col min="15630" max="15630" width="6.5" style="192" customWidth="1"/>
    <col min="15631" max="15631" width="2.125" style="192" customWidth="1"/>
    <col min="15632" max="15632" width="3" style="192" customWidth="1"/>
    <col min="15633" max="15633" width="16.625" style="192" customWidth="1"/>
    <col min="15634" max="15872" width="9" style="192"/>
    <col min="15873" max="15873" width="1.875" style="192" customWidth="1"/>
    <col min="15874" max="15874" width="6.625" style="192" customWidth="1"/>
    <col min="15875" max="15875" width="5.125" style="192" customWidth="1"/>
    <col min="15876" max="15876" width="3.375" style="192" customWidth="1"/>
    <col min="15877" max="15877" width="9.25" style="192" customWidth="1"/>
    <col min="15878" max="15879" width="4.125" style="192" customWidth="1"/>
    <col min="15880" max="15880" width="9.625" style="192" customWidth="1"/>
    <col min="15881" max="15881" width="2" style="192" customWidth="1"/>
    <col min="15882" max="15882" width="5.375" style="192" customWidth="1"/>
    <col min="15883" max="15883" width="3.5" style="192" customWidth="1"/>
    <col min="15884" max="15884" width="3.125" style="192" customWidth="1"/>
    <col min="15885" max="15885" width="4" style="192" customWidth="1"/>
    <col min="15886" max="15886" width="6.5" style="192" customWidth="1"/>
    <col min="15887" max="15887" width="2.125" style="192" customWidth="1"/>
    <col min="15888" max="15888" width="3" style="192" customWidth="1"/>
    <col min="15889" max="15889" width="16.625" style="192" customWidth="1"/>
    <col min="15890" max="16128" width="9" style="192"/>
    <col min="16129" max="16129" width="1.875" style="192" customWidth="1"/>
    <col min="16130" max="16130" width="6.625" style="192" customWidth="1"/>
    <col min="16131" max="16131" width="5.125" style="192" customWidth="1"/>
    <col min="16132" max="16132" width="3.375" style="192" customWidth="1"/>
    <col min="16133" max="16133" width="9.25" style="192" customWidth="1"/>
    <col min="16134" max="16135" width="4.125" style="192" customWidth="1"/>
    <col min="16136" max="16136" width="9.625" style="192" customWidth="1"/>
    <col min="16137" max="16137" width="2" style="192" customWidth="1"/>
    <col min="16138" max="16138" width="5.375" style="192" customWidth="1"/>
    <col min="16139" max="16139" width="3.5" style="192" customWidth="1"/>
    <col min="16140" max="16140" width="3.125" style="192" customWidth="1"/>
    <col min="16141" max="16141" width="4" style="192" customWidth="1"/>
    <col min="16142" max="16142" width="6.5" style="192" customWidth="1"/>
    <col min="16143" max="16143" width="2.125" style="192" customWidth="1"/>
    <col min="16144" max="16144" width="3" style="192" customWidth="1"/>
    <col min="16145" max="16145" width="16.625" style="192" customWidth="1"/>
    <col min="16146" max="16384" width="9" style="192"/>
  </cols>
  <sheetData>
    <row r="1" spans="2:17" s="190" customFormat="1" ht="17.25" customHeight="1">
      <c r="B1" s="207" t="s">
        <v>376</v>
      </c>
      <c r="C1" s="207"/>
      <c r="D1" s="691" t="str">
        <f>MID(数据表!C2,4,10)</f>
        <v/>
      </c>
      <c r="E1" s="691"/>
      <c r="F1" s="691"/>
      <c r="G1" s="691"/>
      <c r="H1" s="189"/>
      <c r="I1" s="189"/>
      <c r="K1" s="688" t="s">
        <v>350</v>
      </c>
      <c r="L1" s="688"/>
      <c r="M1" s="689" t="str">
        <f>D1</f>
        <v/>
      </c>
      <c r="N1" s="689"/>
      <c r="O1" s="689"/>
      <c r="P1" s="689"/>
      <c r="Q1" s="189"/>
    </row>
    <row r="2" spans="2:17" ht="15" customHeight="1">
      <c r="B2" s="191"/>
      <c r="C2" s="191"/>
      <c r="D2" s="191"/>
      <c r="E2" s="191"/>
      <c r="F2" s="191"/>
      <c r="G2" s="191"/>
      <c r="H2" s="191"/>
      <c r="I2" s="191"/>
      <c r="J2" s="191"/>
      <c r="K2" s="191"/>
      <c r="M2" s="690" t="str">
        <f>code128bAsian(数据表!C2)</f>
        <v>Éà!ËàÍà</v>
      </c>
      <c r="N2" s="690"/>
      <c r="O2" s="690"/>
      <c r="P2" s="690"/>
      <c r="Q2" s="690"/>
    </row>
    <row r="3" spans="2:17" ht="12.75" customHeight="1">
      <c r="B3" s="191" t="s">
        <v>351</v>
      </c>
      <c r="C3" s="191"/>
      <c r="D3" s="191"/>
      <c r="E3" s="191"/>
      <c r="F3" s="191"/>
      <c r="G3" s="191"/>
      <c r="H3" s="191"/>
      <c r="I3" s="191"/>
      <c r="J3" s="191"/>
      <c r="K3" s="191"/>
      <c r="L3" s="208"/>
      <c r="M3" s="690"/>
      <c r="N3" s="690"/>
      <c r="O3" s="690"/>
      <c r="P3" s="690"/>
      <c r="Q3" s="690"/>
    </row>
    <row r="4" spans="2:17" ht="12.75" customHeight="1">
      <c r="B4" s="191" t="s">
        <v>352</v>
      </c>
      <c r="C4" s="191"/>
      <c r="D4" s="191"/>
      <c r="E4" s="191"/>
      <c r="F4" s="191"/>
      <c r="G4" s="191"/>
      <c r="H4" s="191"/>
      <c r="I4" s="191"/>
      <c r="J4" s="191"/>
      <c r="K4" s="191"/>
      <c r="L4" s="208"/>
      <c r="M4" s="690"/>
      <c r="N4" s="690"/>
      <c r="O4" s="690"/>
      <c r="P4" s="690"/>
      <c r="Q4" s="690"/>
    </row>
    <row r="5" spans="2:17" ht="12.75" customHeight="1">
      <c r="B5" s="191" t="s">
        <v>353</v>
      </c>
      <c r="C5" s="191"/>
      <c r="D5" s="191"/>
      <c r="E5" s="191"/>
      <c r="F5" s="191"/>
      <c r="G5" s="191"/>
      <c r="H5" s="191"/>
      <c r="I5" s="191"/>
      <c r="J5" s="191"/>
      <c r="K5" s="191"/>
      <c r="N5" s="686" t="str">
        <f>K1&amp;M1</f>
        <v>023</v>
      </c>
      <c r="O5" s="686"/>
      <c r="P5" s="686"/>
      <c r="Q5" s="686"/>
    </row>
    <row r="6" spans="2:17" ht="12.75" customHeight="1">
      <c r="B6" s="191" t="s">
        <v>355</v>
      </c>
      <c r="C6" s="191"/>
      <c r="D6" s="191"/>
      <c r="E6" s="191"/>
      <c r="F6" s="191"/>
      <c r="G6" s="191"/>
      <c r="H6" s="193"/>
      <c r="I6" s="193"/>
      <c r="J6" s="191"/>
      <c r="K6" s="191"/>
      <c r="L6" s="209"/>
      <c r="M6" s="209"/>
      <c r="N6" s="686"/>
      <c r="O6" s="686"/>
      <c r="P6" s="686"/>
      <c r="Q6" s="686"/>
    </row>
    <row r="7" spans="2:17" ht="26.25" customHeight="1">
      <c r="B7" s="191"/>
      <c r="C7" s="191"/>
      <c r="D7" s="191"/>
      <c r="E7" s="191"/>
      <c r="F7" s="191"/>
      <c r="G7" s="191"/>
      <c r="H7" s="191"/>
      <c r="I7" s="191"/>
      <c r="J7" s="191"/>
      <c r="K7" s="191"/>
      <c r="L7" s="191"/>
      <c r="M7" s="191"/>
      <c r="N7" s="191"/>
      <c r="O7" s="191"/>
      <c r="P7" s="191"/>
      <c r="Q7" s="191"/>
    </row>
    <row r="8" spans="2:17">
      <c r="B8" s="191" t="s">
        <v>356</v>
      </c>
      <c r="C8" s="191"/>
      <c r="D8" s="191"/>
      <c r="E8" s="191"/>
      <c r="F8" s="191"/>
      <c r="G8" s="191"/>
      <c r="H8" s="193"/>
      <c r="I8" s="193"/>
      <c r="J8" s="191"/>
      <c r="K8" s="191"/>
      <c r="L8" s="191"/>
      <c r="M8" s="191"/>
      <c r="N8" s="191"/>
      <c r="O8" s="191" t="s">
        <v>354</v>
      </c>
      <c r="P8" s="191"/>
      <c r="Q8" s="191"/>
    </row>
    <row r="9" spans="2:17">
      <c r="B9" s="191" t="s">
        <v>357</v>
      </c>
      <c r="C9" s="191"/>
      <c r="D9" s="191"/>
      <c r="E9" s="191"/>
      <c r="F9" s="191"/>
      <c r="G9" s="191"/>
      <c r="H9" s="191"/>
      <c r="I9" s="191"/>
      <c r="J9" s="191"/>
      <c r="K9" s="191"/>
      <c r="L9" s="191"/>
      <c r="M9" s="191"/>
      <c r="N9" s="191"/>
      <c r="O9" s="191"/>
      <c r="P9" s="191"/>
      <c r="Q9" s="191"/>
    </row>
    <row r="10" spans="2:17">
      <c r="B10" s="191" t="s">
        <v>358</v>
      </c>
      <c r="C10" s="191"/>
      <c r="D10" s="191" t="s">
        <v>359</v>
      </c>
      <c r="E10" s="191"/>
      <c r="F10" s="191"/>
      <c r="G10" s="191" t="s">
        <v>360</v>
      </c>
      <c r="H10" s="191"/>
      <c r="I10" s="191"/>
      <c r="J10" s="191"/>
      <c r="K10" s="191"/>
      <c r="L10" s="191"/>
      <c r="M10" s="191"/>
      <c r="N10" s="191"/>
      <c r="O10" s="191"/>
      <c r="P10" s="191"/>
      <c r="Q10" s="191"/>
    </row>
    <row r="11" spans="2:17">
      <c r="B11" s="191"/>
      <c r="C11" s="191"/>
      <c r="D11" s="191"/>
      <c r="E11" s="191"/>
      <c r="F11" s="191"/>
      <c r="G11" s="191" t="s">
        <v>360</v>
      </c>
      <c r="H11" s="191"/>
      <c r="I11" s="191"/>
      <c r="J11" s="191"/>
      <c r="K11" s="191"/>
      <c r="L11" s="191"/>
      <c r="M11" s="191"/>
      <c r="N11" s="191"/>
      <c r="O11" s="191"/>
      <c r="P11" s="191"/>
      <c r="Q11" s="191" t="s">
        <v>354</v>
      </c>
    </row>
    <row r="12" spans="2:17">
      <c r="B12" s="191"/>
      <c r="C12" s="191"/>
      <c r="D12" s="191"/>
      <c r="E12" s="191"/>
      <c r="F12" s="191"/>
      <c r="G12" s="191"/>
      <c r="H12" s="191"/>
      <c r="I12" s="191"/>
      <c r="J12" s="191"/>
      <c r="K12" s="191"/>
      <c r="L12" s="191"/>
      <c r="M12" s="191"/>
      <c r="N12" s="191"/>
      <c r="O12" s="191"/>
      <c r="P12" s="191"/>
      <c r="Q12" s="191"/>
    </row>
    <row r="13" spans="2:17" ht="20.25" customHeight="1">
      <c r="B13" s="191"/>
      <c r="C13" s="191"/>
      <c r="D13" s="191"/>
      <c r="E13" s="191"/>
      <c r="F13" s="191"/>
      <c r="G13" s="191" t="s">
        <v>361</v>
      </c>
      <c r="H13" s="191"/>
      <c r="I13" s="191"/>
      <c r="J13" s="191" t="s">
        <v>362</v>
      </c>
      <c r="K13" s="191"/>
      <c r="L13" s="191"/>
      <c r="M13" s="191"/>
      <c r="N13" s="191"/>
      <c r="O13" s="191"/>
      <c r="P13" s="191"/>
      <c r="Q13" s="191"/>
    </row>
    <row r="14" spans="2:17">
      <c r="B14" s="191"/>
      <c r="C14" s="191"/>
      <c r="D14" s="191"/>
      <c r="E14" s="191"/>
      <c r="F14" s="191"/>
      <c r="G14" s="191"/>
      <c r="H14" s="191" t="s">
        <v>360</v>
      </c>
      <c r="I14" s="191"/>
      <c r="J14" s="191" t="s">
        <v>363</v>
      </c>
      <c r="K14" s="191"/>
      <c r="L14" s="191"/>
      <c r="M14" s="191"/>
      <c r="N14" s="191"/>
      <c r="O14" s="191"/>
      <c r="P14" s="191"/>
      <c r="Q14" s="191"/>
    </row>
    <row r="15" spans="2:17" ht="6.75" customHeight="1">
      <c r="B15" s="191"/>
      <c r="C15" s="191"/>
      <c r="D15" s="191"/>
      <c r="H15" s="191"/>
      <c r="I15" s="191"/>
      <c r="J15" s="191"/>
      <c r="K15" s="191"/>
      <c r="L15" s="191"/>
      <c r="M15" s="191"/>
      <c r="N15" s="191"/>
      <c r="O15" s="191"/>
      <c r="P15" s="191"/>
      <c r="Q15" s="191"/>
    </row>
    <row r="16" spans="2:17" ht="7.5" customHeight="1">
      <c r="B16" s="191"/>
      <c r="C16" s="191"/>
      <c r="D16" s="191"/>
      <c r="H16" s="191"/>
      <c r="I16" s="191"/>
      <c r="J16" s="191"/>
      <c r="K16" s="191"/>
      <c r="L16" s="191"/>
      <c r="M16" s="191"/>
      <c r="N16" s="191"/>
      <c r="O16" s="191"/>
      <c r="P16" s="191"/>
      <c r="Q16" s="191"/>
    </row>
    <row r="17" spans="2:23" ht="15" customHeight="1">
      <c r="B17" s="680" t="s">
        <v>364</v>
      </c>
      <c r="C17" s="680"/>
      <c r="D17" s="191"/>
      <c r="E17" s="190" t="s">
        <v>360</v>
      </c>
      <c r="F17" s="190"/>
      <c r="H17" s="191"/>
      <c r="I17" s="191"/>
      <c r="J17" s="191"/>
      <c r="K17" s="191" t="s">
        <v>354</v>
      </c>
      <c r="L17" s="191"/>
      <c r="M17" s="191"/>
      <c r="N17" s="191"/>
      <c r="O17" s="191"/>
      <c r="P17" s="191"/>
      <c r="Q17" s="191"/>
    </row>
    <row r="18" spans="2:23" ht="8.25" hidden="1" customHeight="1">
      <c r="B18" s="191"/>
      <c r="C18" s="191"/>
      <c r="D18" s="191"/>
      <c r="E18" s="191"/>
      <c r="F18" s="191"/>
      <c r="G18" s="191"/>
      <c r="H18" s="191"/>
      <c r="I18" s="191"/>
      <c r="J18" s="191"/>
      <c r="K18" s="191"/>
      <c r="L18" s="191"/>
      <c r="M18" s="191"/>
      <c r="N18" s="191"/>
      <c r="O18" s="191"/>
      <c r="P18" s="191"/>
      <c r="Q18" s="191"/>
    </row>
    <row r="19" spans="2:23" ht="20.25" customHeight="1">
      <c r="B19" s="680" t="s">
        <v>365</v>
      </c>
      <c r="C19" s="680"/>
      <c r="D19" s="191"/>
      <c r="E19" s="191"/>
      <c r="F19" s="191"/>
      <c r="G19" s="191"/>
      <c r="H19" s="191"/>
      <c r="I19" s="191"/>
      <c r="J19" s="191"/>
      <c r="K19" s="191"/>
      <c r="L19" s="191"/>
      <c r="M19" s="191"/>
      <c r="N19" s="191"/>
      <c r="O19" s="191"/>
      <c r="P19" s="191"/>
      <c r="Q19" s="191"/>
    </row>
    <row r="20" spans="2:23" ht="29.25" customHeight="1">
      <c r="B20" s="191" t="s">
        <v>366</v>
      </c>
      <c r="C20" s="194" t="s">
        <v>367</v>
      </c>
      <c r="D20" s="191" t="s">
        <v>368</v>
      </c>
      <c r="E20" s="191"/>
      <c r="F20" s="191"/>
      <c r="G20" s="191"/>
      <c r="H20" s="191"/>
      <c r="I20" s="191"/>
      <c r="J20" s="191" t="s">
        <v>177</v>
      </c>
      <c r="K20" s="191" t="s">
        <v>369</v>
      </c>
      <c r="L20" s="191" t="s">
        <v>369</v>
      </c>
      <c r="M20" s="191"/>
      <c r="N20" s="191" t="s">
        <v>369</v>
      </c>
      <c r="O20" s="191" t="s">
        <v>369</v>
      </c>
      <c r="P20" s="191"/>
      <c r="Q20" s="191" t="s">
        <v>370</v>
      </c>
    </row>
    <row r="21" spans="2:23" ht="25.5" customHeight="1">
      <c r="B21" s="191"/>
      <c r="C21" s="191"/>
      <c r="D21" s="191"/>
      <c r="E21" s="687">
        <f>数据表!D2</f>
        <v>0</v>
      </c>
      <c r="F21" s="687"/>
      <c r="G21" s="687"/>
      <c r="H21" s="211">
        <f>数据表!E2</f>
        <v>0</v>
      </c>
      <c r="I21" s="195"/>
      <c r="J21" s="191" t="s">
        <v>371</v>
      </c>
      <c r="K21" s="191"/>
      <c r="L21" s="191"/>
      <c r="M21" s="191"/>
      <c r="N21" s="191"/>
      <c r="O21" s="191"/>
      <c r="P21" s="191"/>
      <c r="Q21" s="191"/>
    </row>
    <row r="22" spans="2:23" ht="9.75" customHeight="1">
      <c r="B22" s="191"/>
      <c r="C22" s="191"/>
      <c r="D22" s="196"/>
      <c r="E22" s="692" t="str">
        <f>COUNTA(数据表!B2:B3999)&amp;"   OB KJ shpts"</f>
        <v>0   OB KJ shpts</v>
      </c>
      <c r="F22" s="692"/>
      <c r="G22" s="692"/>
      <c r="H22" s="692"/>
      <c r="I22" s="692"/>
      <c r="J22" s="692"/>
      <c r="K22" s="692"/>
      <c r="L22" s="692"/>
      <c r="M22" s="692"/>
      <c r="N22" s="692"/>
      <c r="O22" s="692"/>
      <c r="P22" s="692"/>
      <c r="Q22" s="692"/>
    </row>
    <row r="23" spans="2:23" ht="39.75" customHeight="1">
      <c r="B23" s="210" t="s">
        <v>377</v>
      </c>
      <c r="C23" s="197"/>
      <c r="D23" s="191"/>
      <c r="E23" s="692"/>
      <c r="F23" s="692"/>
      <c r="G23" s="692"/>
      <c r="H23" s="692"/>
      <c r="I23" s="692"/>
      <c r="J23" s="692"/>
      <c r="K23" s="692"/>
      <c r="L23" s="692"/>
      <c r="M23" s="692"/>
      <c r="N23" s="692"/>
      <c r="O23" s="692"/>
      <c r="P23" s="692"/>
      <c r="Q23" s="692"/>
    </row>
    <row r="24" spans="2:23" ht="0.75" hidden="1" customHeight="1">
      <c r="B24" s="198"/>
      <c r="C24" s="191"/>
      <c r="D24" s="191"/>
      <c r="E24" s="191"/>
      <c r="F24" s="191"/>
      <c r="G24" s="191"/>
      <c r="H24" s="191"/>
      <c r="I24" s="191"/>
      <c r="J24" s="191"/>
      <c r="K24" s="191"/>
      <c r="L24" s="191"/>
      <c r="M24" s="191"/>
      <c r="N24" s="191"/>
      <c r="O24" s="191"/>
      <c r="P24" s="191"/>
      <c r="Q24" s="191"/>
    </row>
    <row r="25" spans="2:23" ht="30" customHeight="1">
      <c r="B25" s="199"/>
      <c r="C25" s="191"/>
      <c r="D25" s="191"/>
      <c r="E25" s="191"/>
      <c r="F25" s="191"/>
      <c r="G25" s="191"/>
      <c r="H25" s="191"/>
      <c r="I25" s="191"/>
      <c r="J25" s="191"/>
      <c r="K25" s="191"/>
      <c r="L25" s="191"/>
      <c r="M25" s="191"/>
      <c r="N25" s="191"/>
      <c r="O25" s="191"/>
      <c r="P25" s="191"/>
      <c r="Q25" s="191"/>
      <c r="W25" s="200"/>
    </row>
    <row r="26" spans="2:23" s="217" customFormat="1" ht="25.5" customHeight="1">
      <c r="B26" s="465">
        <f>SUM(数据表!H2:H3999)</f>
        <v>0</v>
      </c>
      <c r="C26" s="693"/>
      <c r="D26" s="693"/>
      <c r="E26" s="212"/>
      <c r="F26" s="694">
        <f>INT(SUM(数据表!I2:I3999))</f>
        <v>0</v>
      </c>
      <c r="G26" s="694"/>
      <c r="H26" s="213" t="s">
        <v>372</v>
      </c>
      <c r="I26" s="214"/>
      <c r="J26" s="215"/>
      <c r="K26" s="695">
        <f>INT(SUM(参数!B4))</f>
        <v>0</v>
      </c>
      <c r="L26" s="695"/>
      <c r="M26" s="695"/>
      <c r="N26" s="213" t="s">
        <v>373</v>
      </c>
      <c r="O26" s="216"/>
      <c r="P26" s="216"/>
      <c r="Q26" s="216"/>
    </row>
    <row r="27" spans="2:23" ht="18">
      <c r="B27" s="197"/>
      <c r="C27" s="201" t="s">
        <v>360</v>
      </c>
      <c r="D27" s="191"/>
      <c r="E27" s="191"/>
      <c r="F27" s="191"/>
      <c r="G27" s="191"/>
      <c r="H27" s="202"/>
      <c r="I27" s="202"/>
      <c r="J27" s="191"/>
      <c r="K27" s="191"/>
      <c r="L27" s="191"/>
      <c r="M27" s="191"/>
      <c r="N27" s="191"/>
      <c r="O27" s="191"/>
      <c r="P27" s="191"/>
      <c r="Q27" s="203" t="s">
        <v>374</v>
      </c>
    </row>
    <row r="28" spans="2:23">
      <c r="B28" s="191"/>
      <c r="C28" s="191" t="s">
        <v>360</v>
      </c>
      <c r="D28" s="191"/>
      <c r="E28" s="191"/>
      <c r="F28" s="191"/>
      <c r="G28" s="191"/>
      <c r="H28" s="202"/>
      <c r="I28" s="202"/>
      <c r="J28" s="191"/>
      <c r="K28" s="191"/>
      <c r="L28" s="191"/>
      <c r="M28" s="191"/>
      <c r="N28" s="191"/>
      <c r="O28" s="191"/>
      <c r="P28" s="191"/>
      <c r="Q28" s="191"/>
    </row>
    <row r="29" spans="2:23" ht="12" customHeight="1">
      <c r="B29" s="191"/>
      <c r="C29" s="191"/>
      <c r="D29" s="191"/>
      <c r="E29" s="191"/>
      <c r="F29" s="191"/>
      <c r="G29" s="191"/>
      <c r="H29" s="202"/>
      <c r="I29" s="202"/>
      <c r="J29" s="191"/>
      <c r="K29" s="191"/>
      <c r="L29" s="191"/>
      <c r="M29" s="191"/>
      <c r="N29" s="191"/>
      <c r="O29" s="191"/>
      <c r="P29" s="191"/>
      <c r="Q29" s="191"/>
    </row>
    <row r="30" spans="2:23">
      <c r="B30" s="191"/>
      <c r="C30" s="191"/>
      <c r="D30" s="191"/>
      <c r="E30" s="191"/>
      <c r="F30" s="191"/>
      <c r="G30" s="191"/>
      <c r="H30" s="202"/>
      <c r="I30" s="202"/>
      <c r="J30" s="191"/>
      <c r="K30" s="191"/>
      <c r="L30" s="191"/>
      <c r="M30" s="191"/>
      <c r="N30" s="191"/>
      <c r="O30" s="191"/>
      <c r="P30" s="191"/>
      <c r="Q30" s="191"/>
    </row>
    <row r="31" spans="2:23">
      <c r="B31" s="191"/>
      <c r="C31" s="191"/>
      <c r="D31" s="191"/>
      <c r="E31" s="191"/>
      <c r="F31" s="191"/>
      <c r="G31" s="191"/>
      <c r="H31" s="202"/>
      <c r="I31" s="202"/>
      <c r="J31" s="191"/>
      <c r="K31" s="191"/>
      <c r="L31" s="191"/>
      <c r="M31" s="191"/>
      <c r="N31" s="191"/>
      <c r="O31" s="191"/>
      <c r="P31" s="191"/>
      <c r="Q31" s="191"/>
    </row>
    <row r="32" spans="2:23">
      <c r="B32" s="191"/>
      <c r="C32" s="191"/>
      <c r="D32" s="191"/>
      <c r="E32" s="191"/>
      <c r="F32" s="191"/>
      <c r="G32" s="191"/>
      <c r="H32" s="202"/>
      <c r="I32" s="202"/>
      <c r="J32" s="191"/>
      <c r="K32" s="191"/>
      <c r="L32" s="191"/>
      <c r="M32" s="191"/>
      <c r="N32" s="191"/>
      <c r="O32" s="191"/>
      <c r="P32" s="191"/>
      <c r="Q32" s="191"/>
    </row>
    <row r="33" spans="2:17">
      <c r="B33" s="191"/>
      <c r="C33" s="191"/>
      <c r="D33" s="191"/>
      <c r="E33" s="191"/>
      <c r="F33" s="191"/>
      <c r="G33" s="191"/>
      <c r="H33" s="202"/>
      <c r="I33" s="202"/>
      <c r="J33" s="191"/>
      <c r="K33" s="191"/>
      <c r="L33" s="191"/>
      <c r="M33" s="191"/>
      <c r="N33" s="191"/>
      <c r="O33" s="191"/>
      <c r="P33" s="191"/>
      <c r="Q33" s="191"/>
    </row>
    <row r="34" spans="2:17" ht="8.25" customHeight="1">
      <c r="B34" s="191"/>
      <c r="C34" s="191"/>
      <c r="D34" s="191"/>
      <c r="E34" s="191"/>
      <c r="F34" s="191"/>
      <c r="G34" s="191"/>
      <c r="H34" s="202"/>
      <c r="I34" s="202"/>
      <c r="J34" s="191"/>
      <c r="K34" s="191"/>
      <c r="L34" s="191"/>
      <c r="M34" s="191"/>
      <c r="N34" s="191"/>
      <c r="O34" s="191"/>
      <c r="P34" s="191"/>
      <c r="Q34" s="191"/>
    </row>
    <row r="35" spans="2:17">
      <c r="B35" s="191"/>
      <c r="C35" s="191"/>
      <c r="D35" s="191"/>
      <c r="E35" s="191"/>
      <c r="F35" s="191"/>
      <c r="G35" s="191"/>
      <c r="H35" s="202"/>
      <c r="I35" s="202"/>
      <c r="J35" s="191"/>
      <c r="K35" s="191"/>
      <c r="L35" s="191"/>
      <c r="M35" s="191"/>
      <c r="N35" s="191"/>
      <c r="O35" s="191"/>
      <c r="P35" s="191"/>
      <c r="Q35" s="191"/>
    </row>
    <row r="36" spans="2:17">
      <c r="B36" s="191"/>
      <c r="C36" s="191"/>
      <c r="D36" s="191"/>
      <c r="E36" s="191"/>
      <c r="F36" s="191"/>
      <c r="G36" s="191"/>
      <c r="H36" s="202"/>
      <c r="I36" s="202"/>
      <c r="J36" s="191"/>
      <c r="K36" s="191"/>
      <c r="L36" s="191"/>
      <c r="M36" s="191"/>
      <c r="N36" s="191"/>
      <c r="O36" s="191"/>
      <c r="P36" s="191"/>
      <c r="Q36" s="191"/>
    </row>
    <row r="37" spans="2:17">
      <c r="B37" s="191"/>
      <c r="C37" s="191"/>
      <c r="D37" s="191"/>
      <c r="E37" s="191"/>
      <c r="F37" s="191"/>
      <c r="G37" s="191"/>
      <c r="H37" s="202"/>
      <c r="I37" s="202"/>
      <c r="J37" s="191"/>
      <c r="K37" s="191"/>
      <c r="L37" s="191"/>
      <c r="M37" s="191"/>
      <c r="N37" s="191"/>
      <c r="O37" s="191"/>
      <c r="P37" s="191"/>
      <c r="Q37" s="191"/>
    </row>
    <row r="38" spans="2:17">
      <c r="B38" s="191"/>
      <c r="C38" s="191"/>
      <c r="D38" s="191"/>
      <c r="E38" s="191"/>
      <c r="F38" s="191"/>
      <c r="G38" s="191"/>
      <c r="H38" s="191"/>
      <c r="I38" s="191"/>
      <c r="J38" s="191"/>
      <c r="K38" s="191"/>
      <c r="L38" s="191"/>
      <c r="M38" s="191"/>
      <c r="N38" s="191"/>
      <c r="O38" s="191"/>
      <c r="P38" s="191"/>
      <c r="Q38" s="191"/>
    </row>
    <row r="39" spans="2:17" ht="15" customHeight="1">
      <c r="B39" s="681" t="s">
        <v>354</v>
      </c>
      <c r="C39" s="681"/>
      <c r="D39" s="681"/>
      <c r="E39" s="191"/>
      <c r="F39" s="191"/>
      <c r="G39" s="191"/>
      <c r="H39" s="191"/>
      <c r="I39" s="191"/>
      <c r="J39" s="191"/>
      <c r="K39" s="191"/>
      <c r="L39" s="191"/>
      <c r="M39" s="191"/>
      <c r="N39" s="191"/>
      <c r="O39" s="191"/>
      <c r="P39" s="191"/>
      <c r="Q39" s="191"/>
    </row>
    <row r="40" spans="2:17">
      <c r="B40" s="191" t="s">
        <v>354</v>
      </c>
      <c r="C40" s="191"/>
      <c r="D40" s="191"/>
      <c r="E40" s="191"/>
      <c r="F40" s="191"/>
      <c r="G40" s="191"/>
      <c r="H40" s="204"/>
      <c r="I40" s="204"/>
      <c r="J40" s="679"/>
      <c r="K40" s="679"/>
      <c r="L40" s="679"/>
      <c r="M40" s="191"/>
      <c r="N40" s="191"/>
      <c r="O40" s="191"/>
      <c r="P40" s="191"/>
      <c r="Q40" s="191"/>
    </row>
    <row r="41" spans="2:17">
      <c r="B41" s="191"/>
      <c r="C41" s="191"/>
      <c r="D41" s="191"/>
      <c r="E41" s="191"/>
      <c r="F41" s="191"/>
      <c r="G41" s="191"/>
      <c r="H41" s="191"/>
      <c r="I41" s="191"/>
      <c r="J41" s="191"/>
      <c r="K41" s="191"/>
      <c r="L41" s="191"/>
      <c r="M41" s="191"/>
      <c r="N41" s="191"/>
      <c r="O41" s="191"/>
      <c r="P41" s="191"/>
      <c r="Q41" s="191"/>
    </row>
    <row r="42" spans="2:17">
      <c r="B42" s="191"/>
      <c r="C42" s="191"/>
      <c r="D42" s="191"/>
      <c r="E42" s="191"/>
      <c r="F42" s="191"/>
      <c r="G42" s="191"/>
      <c r="H42" s="191"/>
      <c r="I42" s="191"/>
      <c r="J42" s="191"/>
      <c r="K42" s="191"/>
      <c r="L42" s="191"/>
      <c r="M42" s="191"/>
      <c r="N42" s="191"/>
      <c r="O42" s="191"/>
      <c r="P42" s="191"/>
      <c r="Q42" s="191"/>
    </row>
    <row r="43" spans="2:17">
      <c r="B43" s="191"/>
      <c r="C43" s="191"/>
      <c r="D43" s="191"/>
      <c r="E43" s="191"/>
      <c r="F43" s="191"/>
      <c r="G43" s="191"/>
      <c r="H43" s="191"/>
      <c r="I43" s="191"/>
      <c r="J43" s="191"/>
      <c r="K43" s="191"/>
      <c r="L43" s="191"/>
      <c r="M43" s="191"/>
      <c r="N43" s="191"/>
      <c r="O43" s="191"/>
      <c r="P43" s="191"/>
      <c r="Q43" s="191"/>
    </row>
    <row r="44" spans="2:17">
      <c r="B44" s="191"/>
      <c r="C44" s="191"/>
      <c r="D44" s="191"/>
      <c r="E44" s="191"/>
      <c r="F44" s="191"/>
      <c r="G44" s="191"/>
      <c r="H44" s="191"/>
      <c r="I44" s="191"/>
      <c r="J44" s="191"/>
      <c r="K44" s="191"/>
      <c r="L44" s="191"/>
      <c r="M44" s="191"/>
      <c r="N44" s="191"/>
      <c r="O44" s="191"/>
      <c r="P44" s="191"/>
      <c r="Q44" s="191"/>
    </row>
    <row r="45" spans="2:17">
      <c r="B45" s="191"/>
      <c r="C45" s="679"/>
      <c r="D45" s="679"/>
      <c r="E45" s="191"/>
      <c r="F45" s="191"/>
      <c r="G45" s="205"/>
      <c r="H45" s="191"/>
      <c r="I45" s="191"/>
      <c r="J45" s="191"/>
      <c r="K45" s="191"/>
      <c r="L45" s="191"/>
      <c r="M45" s="191"/>
      <c r="N45" s="191"/>
      <c r="O45" s="191"/>
      <c r="P45" s="191"/>
      <c r="Q45" s="191"/>
    </row>
    <row r="46" spans="2:17">
      <c r="B46" s="191"/>
      <c r="C46" s="191"/>
      <c r="D46" s="191"/>
      <c r="E46" s="191"/>
      <c r="F46" s="191"/>
      <c r="G46" s="191"/>
      <c r="H46" s="191"/>
      <c r="I46" s="191"/>
      <c r="J46" s="680" t="s">
        <v>375</v>
      </c>
      <c r="K46" s="680"/>
      <c r="L46" s="680"/>
      <c r="M46" s="680"/>
      <c r="N46" s="680"/>
      <c r="O46" s="191"/>
      <c r="P46" s="191"/>
      <c r="Q46" s="191"/>
    </row>
    <row r="47" spans="2:17">
      <c r="B47" s="191"/>
      <c r="C47" s="191"/>
      <c r="D47" s="191"/>
      <c r="E47" s="191"/>
      <c r="F47" s="191"/>
      <c r="G47" s="191"/>
      <c r="H47" s="191"/>
      <c r="I47" s="191"/>
      <c r="J47" s="191"/>
      <c r="K47" s="191"/>
      <c r="L47" s="191"/>
      <c r="M47" s="191"/>
      <c r="N47" s="191"/>
      <c r="O47" s="191"/>
      <c r="P47" s="191"/>
      <c r="Q47" s="191"/>
    </row>
    <row r="48" spans="2:17" ht="9" customHeight="1">
      <c r="B48" s="191" t="s">
        <v>354</v>
      </c>
      <c r="C48" s="191" t="s">
        <v>354</v>
      </c>
      <c r="D48" s="191"/>
      <c r="E48" s="191"/>
      <c r="F48" s="191"/>
      <c r="G48" s="191"/>
      <c r="H48" s="191"/>
      <c r="I48" s="191"/>
      <c r="J48" s="191"/>
      <c r="K48" s="191"/>
      <c r="L48" s="191"/>
      <c r="M48" s="191"/>
      <c r="N48" s="191"/>
      <c r="O48" s="191"/>
      <c r="P48" s="191"/>
      <c r="Q48" s="191"/>
    </row>
    <row r="49" spans="2:17" ht="20.25" customHeight="1">
      <c r="B49" s="681" t="s">
        <v>354</v>
      </c>
      <c r="C49" s="682"/>
      <c r="D49" s="191"/>
      <c r="E49" s="191"/>
      <c r="F49" s="191"/>
      <c r="G49" s="191"/>
      <c r="H49" s="204"/>
      <c r="I49" s="204"/>
      <c r="J49" s="683">
        <f>H21</f>
        <v>0</v>
      </c>
      <c r="K49" s="683"/>
      <c r="L49" s="683"/>
      <c r="M49" s="683"/>
      <c r="N49" s="191"/>
      <c r="O49" s="191"/>
      <c r="P49" s="191"/>
      <c r="Q49" s="191"/>
    </row>
    <row r="50" spans="2:17" ht="24.75" customHeight="1">
      <c r="B50" s="191"/>
      <c r="C50" s="191"/>
      <c r="D50" s="191"/>
      <c r="E50" s="191"/>
      <c r="F50" s="191"/>
      <c r="G50" s="191"/>
      <c r="H50" s="191"/>
      <c r="I50" s="191"/>
      <c r="J50" s="191"/>
      <c r="K50" s="191"/>
      <c r="L50" s="191"/>
      <c r="M50" s="191"/>
      <c r="N50" s="191"/>
      <c r="O50" s="191"/>
      <c r="P50" s="191"/>
      <c r="Q50" s="191"/>
    </row>
    <row r="51" spans="2:17" ht="2.25" hidden="1" customHeight="1">
      <c r="B51" s="191"/>
      <c r="C51" s="191"/>
      <c r="D51" s="191"/>
      <c r="E51" s="191"/>
      <c r="F51" s="191"/>
      <c r="G51" s="191"/>
      <c r="H51" s="191"/>
      <c r="I51" s="191"/>
      <c r="J51" s="191"/>
      <c r="K51" s="191"/>
      <c r="L51" s="191"/>
      <c r="M51" s="191"/>
      <c r="N51" s="191"/>
      <c r="O51" s="191"/>
      <c r="P51" s="191"/>
      <c r="Q51" s="191"/>
    </row>
    <row r="52" spans="2:17" s="206" customFormat="1" ht="19.5" customHeight="1">
      <c r="B52" s="199"/>
      <c r="C52" s="199"/>
      <c r="D52" s="199"/>
      <c r="E52" s="199"/>
      <c r="F52" s="199"/>
      <c r="G52" s="199"/>
      <c r="H52" s="199"/>
      <c r="I52" s="199"/>
      <c r="J52" s="199"/>
      <c r="K52" s="685" t="s">
        <v>378</v>
      </c>
      <c r="L52" s="685"/>
      <c r="M52" s="684" t="str">
        <f>D1</f>
        <v/>
      </c>
      <c r="N52" s="684"/>
      <c r="O52" s="684"/>
      <c r="P52" s="684"/>
      <c r="Q52" s="199" t="s">
        <v>354</v>
      </c>
    </row>
  </sheetData>
  <mergeCells count="20">
    <mergeCell ref="J40:L40"/>
    <mergeCell ref="B17:C17"/>
    <mergeCell ref="B19:C19"/>
    <mergeCell ref="E22:Q23"/>
    <mergeCell ref="C26:D26"/>
    <mergeCell ref="F26:G26"/>
    <mergeCell ref="K26:M26"/>
    <mergeCell ref="B39:D39"/>
    <mergeCell ref="N5:Q6"/>
    <mergeCell ref="E21:G21"/>
    <mergeCell ref="K1:L1"/>
    <mergeCell ref="M1:P1"/>
    <mergeCell ref="M2:Q4"/>
    <mergeCell ref="D1:G1"/>
    <mergeCell ref="C45:D45"/>
    <mergeCell ref="J46:N46"/>
    <mergeCell ref="B49:C49"/>
    <mergeCell ref="J49:M49"/>
    <mergeCell ref="M52:P52"/>
    <mergeCell ref="K52:L52"/>
  </mergeCells>
  <phoneticPr fontId="1" type="noConversion"/>
  <pageMargins left="0.43307086614173201" right="0.24" top="3.9370078740157501E-2" bottom="3.9370078740157501E-2" header="0.39370078740157499" footer="0.15748031496063"/>
  <pageSetup paperSize="9" orientation="portrait" blackAndWhite="1"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17"/>
  <sheetViews>
    <sheetView showGridLines="0" workbookViewId="0">
      <selection activeCell="F21" sqref="F21"/>
    </sheetView>
  </sheetViews>
  <sheetFormatPr defaultColWidth="18.625" defaultRowHeight="13.5"/>
  <cols>
    <col min="1" max="1" width="28.25" style="116" customWidth="1"/>
    <col min="2" max="2" width="26.75" style="116" customWidth="1"/>
    <col min="3" max="3" width="22.75" style="116" customWidth="1"/>
    <col min="4" max="4" width="19.5" style="116" customWidth="1"/>
    <col min="5" max="5" width="10.375" style="116" bestFit="1" customWidth="1"/>
    <col min="6" max="6" width="14.625" style="116" bestFit="1" customWidth="1"/>
    <col min="7" max="7" width="21.375" style="116" customWidth="1"/>
    <col min="8" max="8" width="31.375" style="116" customWidth="1"/>
    <col min="9" max="16384" width="18.625" style="116"/>
  </cols>
  <sheetData>
    <row r="1" spans="1:8" ht="31.5">
      <c r="A1" s="113" t="s">
        <v>281</v>
      </c>
      <c r="B1" s="114"/>
      <c r="C1" s="114"/>
      <c r="D1" s="114"/>
      <c r="E1" s="114"/>
      <c r="F1" s="114"/>
      <c r="G1" s="114"/>
      <c r="H1" s="115"/>
    </row>
    <row r="2" spans="1:8" ht="24.75">
      <c r="A2" s="123" t="s">
        <v>284</v>
      </c>
      <c r="B2" s="49">
        <f>数据表!C2</f>
        <v>0</v>
      </c>
      <c r="C2" s="596" t="s">
        <v>285</v>
      </c>
      <c r="D2" s="597"/>
      <c r="E2" s="597"/>
      <c r="F2" s="597"/>
      <c r="G2" s="597"/>
      <c r="H2" s="598"/>
    </row>
    <row r="3" spans="1:8" ht="22.5">
      <c r="A3" s="123" t="s">
        <v>286</v>
      </c>
      <c r="B3" s="124" t="s">
        <v>63</v>
      </c>
      <c r="C3" s="123" t="s">
        <v>287</v>
      </c>
      <c r="D3" s="124" t="s">
        <v>64</v>
      </c>
      <c r="E3" s="123" t="s">
        <v>288</v>
      </c>
      <c r="F3" s="438">
        <v>5301</v>
      </c>
      <c r="G3" s="123" t="s">
        <v>289</v>
      </c>
      <c r="H3" s="51" t="str">
        <f ca="1">TEXT(数据表!E2,"emmdd")&amp;TEXT(NOW(),"HHMMSS")</f>
        <v>19000100170528</v>
      </c>
    </row>
    <row r="4" spans="1:8" ht="33">
      <c r="A4" s="125" t="s">
        <v>65</v>
      </c>
      <c r="B4" s="14"/>
      <c r="C4" s="123" t="s">
        <v>290</v>
      </c>
      <c r="D4" s="124" t="s">
        <v>66</v>
      </c>
      <c r="E4" s="125"/>
      <c r="F4" s="126"/>
      <c r="G4" s="123" t="s">
        <v>291</v>
      </c>
      <c r="H4" s="439">
        <v>5314</v>
      </c>
    </row>
    <row r="5" spans="1:8" ht="16.5">
      <c r="A5" s="127" t="s">
        <v>292</v>
      </c>
      <c r="B5" s="128"/>
      <c r="C5" s="128"/>
      <c r="D5" s="128"/>
      <c r="E5" s="128"/>
      <c r="F5" s="128"/>
      <c r="G5" s="128"/>
      <c r="H5" s="129"/>
    </row>
    <row r="6" spans="1:8" ht="16.5">
      <c r="A6" s="130" t="s">
        <v>293</v>
      </c>
      <c r="B6" s="130" t="s">
        <v>294</v>
      </c>
      <c r="C6" s="130" t="s">
        <v>295</v>
      </c>
      <c r="D6" s="130" t="s">
        <v>296</v>
      </c>
      <c r="E6" s="130" t="s">
        <v>297</v>
      </c>
      <c r="F6" s="130" t="s">
        <v>298</v>
      </c>
      <c r="G6" s="131" t="s">
        <v>299</v>
      </c>
      <c r="H6" s="131" t="s">
        <v>300</v>
      </c>
    </row>
    <row r="7" spans="1:8" s="118" customFormat="1" ht="22.5">
      <c r="A7" s="50">
        <f>B2</f>
        <v>0</v>
      </c>
      <c r="B7" s="48">
        <f>参数!B4</f>
        <v>0</v>
      </c>
      <c r="C7" s="37" t="s">
        <v>68</v>
      </c>
      <c r="D7" s="435">
        <f>参数!B2</f>
        <v>0</v>
      </c>
      <c r="E7" s="37" t="s">
        <v>301</v>
      </c>
      <c r="F7" s="62">
        <f>参数!B3</f>
        <v>119</v>
      </c>
      <c r="G7" s="41" t="s">
        <v>282</v>
      </c>
      <c r="H7" s="41" t="s">
        <v>322</v>
      </c>
    </row>
    <row r="8" spans="1:8" s="118" customFormat="1" ht="16.5">
      <c r="A8" s="119" t="s">
        <v>283</v>
      </c>
      <c r="B8" s="120"/>
      <c r="C8" s="117"/>
      <c r="D8" s="117"/>
      <c r="E8" s="117"/>
      <c r="F8" s="117"/>
      <c r="G8" s="117"/>
      <c r="H8" s="117"/>
    </row>
    <row r="9" spans="1:8" s="118" customFormat="1" ht="16.5">
      <c r="A9" s="119" t="s">
        <v>283</v>
      </c>
      <c r="B9" s="120"/>
      <c r="C9" s="117"/>
      <c r="D9" s="117"/>
      <c r="E9" s="117"/>
      <c r="F9" s="117"/>
      <c r="G9" s="117"/>
      <c r="H9" s="117"/>
    </row>
    <row r="10" spans="1:8" ht="16.5">
      <c r="A10" s="132" t="s">
        <v>302</v>
      </c>
      <c r="B10" s="132"/>
      <c r="C10" s="133"/>
      <c r="D10" s="133"/>
      <c r="E10" s="134"/>
      <c r="F10" s="135"/>
      <c r="G10" s="134"/>
      <c r="H10" s="134"/>
    </row>
    <row r="11" spans="1:8" ht="16.5">
      <c r="A11" s="136" t="s">
        <v>293</v>
      </c>
      <c r="B11" s="136" t="s">
        <v>303</v>
      </c>
      <c r="C11" s="137"/>
      <c r="D11" s="137"/>
      <c r="E11" s="137"/>
      <c r="F11" s="138"/>
      <c r="G11" s="139"/>
      <c r="H11" s="139"/>
    </row>
    <row r="12" spans="1:8" s="118" customFormat="1" ht="21">
      <c r="A12" s="54">
        <f>B2</f>
        <v>0</v>
      </c>
      <c r="B12" s="437" t="e">
        <f>司机纸!C25</f>
        <v>#N/A</v>
      </c>
      <c r="C12" s="43"/>
      <c r="D12" s="42"/>
      <c r="E12" s="43"/>
      <c r="F12" s="44"/>
      <c r="G12" s="42"/>
      <c r="H12" s="42"/>
    </row>
    <row r="13" spans="1:8" s="118" customFormat="1" ht="16.5">
      <c r="A13" s="119" t="s">
        <v>283</v>
      </c>
      <c r="B13" s="117"/>
      <c r="C13" s="121"/>
      <c r="D13" s="121"/>
      <c r="E13" s="121"/>
      <c r="F13" s="122"/>
      <c r="G13" s="117"/>
      <c r="H13" s="117"/>
    </row>
    <row r="14" spans="1:8" s="118" customFormat="1" ht="16.5">
      <c r="A14" s="119" t="s">
        <v>283</v>
      </c>
      <c r="B14" s="117"/>
      <c r="C14" s="121"/>
      <c r="D14" s="121"/>
      <c r="E14" s="121"/>
      <c r="F14" s="122"/>
      <c r="G14" s="117"/>
      <c r="H14" s="117"/>
    </row>
    <row r="15" spans="1:8" ht="16.5">
      <c r="A15" s="140" t="s">
        <v>304</v>
      </c>
      <c r="B15" s="133"/>
      <c r="C15" s="133"/>
      <c r="D15" s="133"/>
      <c r="E15" s="133"/>
      <c r="F15" s="133"/>
      <c r="G15" s="133"/>
      <c r="H15" s="133"/>
    </row>
    <row r="16" spans="1:8" ht="16.5">
      <c r="A16" s="136" t="s">
        <v>293</v>
      </c>
      <c r="B16" s="141" t="s">
        <v>305</v>
      </c>
      <c r="C16" s="136" t="s">
        <v>306</v>
      </c>
      <c r="D16" s="136" t="s">
        <v>307</v>
      </c>
      <c r="E16" s="136" t="s">
        <v>308</v>
      </c>
      <c r="F16" s="142"/>
      <c r="G16" s="142"/>
      <c r="H16" s="142"/>
    </row>
    <row r="17" spans="1:8" s="118" customFormat="1" ht="22.5">
      <c r="A17" s="50">
        <f>B2</f>
        <v>0</v>
      </c>
      <c r="B17" s="47" t="s">
        <v>309</v>
      </c>
      <c r="C17" s="436">
        <f>D7</f>
        <v>0</v>
      </c>
      <c r="D17" s="63">
        <f>F7</f>
        <v>119</v>
      </c>
      <c r="E17" s="37" t="s">
        <v>69</v>
      </c>
      <c r="F17" s="42"/>
      <c r="G17" s="42"/>
      <c r="H17" s="45"/>
    </row>
  </sheetData>
  <sheetProtection insertRows="0" deleteRows="0" selectLockedCells="1"/>
  <protectedRanges>
    <protectedRange sqref="B7:H9" name="区域1_1"/>
  </protectedRanges>
  <mergeCells count="1">
    <mergeCell ref="C2:H2"/>
  </mergeCells>
  <phoneticPr fontId="1" type="noConversion"/>
  <conditionalFormatting sqref="A8:A9 A13:A14">
    <cfRule type="duplicateValues" dxfId="1" priority="19" stopIfTrue="1"/>
    <cfRule type="duplicateValues" dxfId="0" priority="20" stopIfTrue="1"/>
  </conditionalFormatting>
  <dataValidations count="15">
    <dataValidation type="list" imeMode="off" showInputMessage="1" showErrorMessage="1" errorTitle="提示：" error="只允许点单元格右侧下拉菜单按钮来选择。" promptTitle="提示：" prompt="只允许点单元格右侧下拉菜单按钮来选择。" sqref="D4">
      <formula1>"--请选择--,RD01 进出境直通,RD02 进出境直通转关,RD09 跨境快速通关,RD13 非贸进出境口岸直通,RD16 过境货物快速通关"</formula1>
    </dataValidation>
    <dataValidation type="whole" imeMode="off" showInputMessage="1" showErrorMessage="1" errorTitle="提示：" error="---1开头的六联单，进口舱单填写卸货地代码。_x000a_---5开头的六联单，出口舱单填写装货地代码。" promptTitle="提示：" prompt="---1开头的六联单，进口舱单填写卸货地代码。_x000a_---5开头的六联单，出口舱单填写装货地代码。" sqref="F3">
      <formula1>1000</formula1>
      <formula2>1000000</formula2>
    </dataValidation>
    <dataValidation type="list" showInputMessage="1" showErrorMessage="1" errorTitle="提示：" error="只允许点单元格右侧下拉菜单按钮来选择。" promptTitle="提示：" prompt="只允许点单元格右侧下拉菜单按钮来选择。" sqref="D3">
      <formula1>"--请选择--,3 公路运输,6 其他"</formula1>
    </dataValidation>
    <dataValidation type="list" showInputMessage="1" showErrorMessage="1" errorTitle="提示：" error="只允许点单元格右侧下拉菜单按钮来选择。" promptTitle="提示：" prompt="只允许点单元格右侧下拉菜单按钮来选择。" sqref="B3">
      <formula1>"--请选择--,5301 皇岗口岸,5320 文锦渡口岸,5345 深圳湾口岸,5303 沙头角口岸,5321 福田保税区,5322 沙头角保税区"</formula1>
    </dataValidation>
    <dataValidation type="whole" imeMode="off" showInputMessage="1" showErrorMessage="1" errorTitle="提示：" error="请输入连续13位纯数字，不允许有空格隔开，预配出口舱单是5字头。" promptTitle="提示：" prompt="请输入连续13位纯数字，不允许有空格隔开，预配出口舱单是5字头。" sqref="B2">
      <formula1>1000000000000</formula1>
      <formula2>5999999999999</formula2>
    </dataValidation>
    <dataValidation type="list" showInputMessage="1" showErrorMessage="1" sqref="C7:C9">
      <formula1>CURRENCY_TYPE</formula1>
    </dataValidation>
    <dataValidation type="decimal" imeMode="off" showInputMessage="1" showErrorMessage="1" errorTitle="提示：" error="请输入正确纯数字，小数点保留两位。" promptTitle="提示：" prompt="请输入正确纯数字，小数点保留两位。" sqref="B7:B9">
      <formula1>0.01</formula1>
      <formula2>100000000</formula2>
    </dataValidation>
    <dataValidation type="textLength" imeMode="off" allowBlank="1" showInputMessage="1" showErrorMessage="1" errorTitle="提示：" error="请输入正确柜号，4位字母+7位数字，跨境快通RD09时，填写车辆海关编号。" promptTitle="提示：" prompt="1.请输入正确柜号，4位字母+7位数字。_x000a_2.一车一柜多票的情况，每个提运单后的柜号都应相同。_x000a_3.一车二柜（20尺）单票的情况，一个提运单对应两个不同的柜号。_x000a_4.一车二柜（20尺）多票的情况，提运单与柜号的关系是一对多或多对多。_x000a_5.多车多柜的情况，提运单与柜号的关系是一对多或多对多。" sqref="B13:B14">
      <formula1>6</formula1>
      <formula2>11</formula2>
    </dataValidation>
    <dataValidation type="list" showInputMessage="1" showErrorMessage="1" errorTitle="提示：" error="1.只允许点单元格右侧下拉菜单按钮来选择。_x000a_2.CH箱、柜是万能包装，适合所有的情况。" promptTitle="提示：" prompt="1.只允许点单元格右侧下拉菜单按钮来选择。_x000a_2.CH箱、柜是万能包装，适合所有的情况。" sqref="E10">
      <formula1>"CT  纸板箱,BA  桶,PL  桶,VA  桶,SA  袋,PU  托盘,PK  包,CS  箱,CH  箱，柜,ST  薄板,SU  手提箱,SW  收缩包装,SZ  以堆/束/捆形式的薄板,TB  盆,TC  茶叶箱,TD  收缩管,TD  管可拆(收缩),TK  矩形油箱,TN  马口铁,TO  大桶,TR  衣箱,TS  捆,TU  管,TY  圆柱形油箱,TZ  以堆/束/捆形式的管,VG  散装气体(1031毫巴，15/C),VI  小玻璃瓶,VL  散装液体,"</formula1>
    </dataValidation>
    <dataValidation type="list" allowBlank="1" showInputMessage="1" showErrorMessage="1" sqref="E17 E7:E9">
      <formula1>CODE_TYPE</formula1>
    </dataValidation>
    <dataValidation type="decimal" imeMode="off" showInputMessage="1" showErrorMessage="1" errorTitle="提示：" error="1.无需输入“单位”KG。_x000a_2.请输入数字。_x000a_3.重量超出范围。" promptTitle="提示：" prompt="无需输入“单位”KG。" sqref="D17 F8:F9">
      <formula1>0.001</formula1>
      <formula2>200000</formula2>
    </dataValidation>
    <dataValidation type="whole" imeMode="off" showInputMessage="1" showErrorMessage="1" errorTitle="出错提示：" error="1.输入货物件数即可（整数），无需输入单位 “件”。_x000a_2.请输入整数。" promptTitle="提示：" prompt="输入货物件数即可（整数），无需输入单位 “件”。" sqref="C17 D7:D9">
      <formula1>1</formula1>
      <formula2>100000</formula2>
    </dataValidation>
    <dataValidation imeMode="off" allowBlank="1" showInputMessage="1" showErrorMessage="1" errorTitle="提示：" error="请输入正确柜号，4位字母+7位数字，跨境快通RD09时，填写车辆海关编号。" promptTitle="提示：" prompt="1.请输入正确柜号，4位字母+7位数字。_x000a_2.一车一柜多票的情况，每个提运单后的柜号都应相同。_x000a_3.一车二柜（20尺）单票的情况，一个提运单对应两个不同的柜号。_x000a_4.一车二柜（20尺）多票的情况，提运单与柜号的关系是一对多或多对多。_x000a_5.多车多柜的情况，提运单与柜号的关系是一对多或多对多。" sqref="B12"/>
    <dataValidation imeMode="off" operator="equal" showInputMessage="1" showErrorMessage="1" errorTitle="提示：" error="共计14位长度，例如：20141219123000，代表为：2014年12月19号12点30分00秒。" promptTitle="提示：" prompt="共计14位长度，例如：20141219123000，代表为：2014年12月19号12点30分00秒。" sqref="H3"/>
    <dataValidation imeMode="off" showInputMessage="1" showErrorMessage="1" errorTitle="出错提示：" error="1.输入货物件数即可（整数），无需输入单位 “件”。_x000a_2.请输入整数。" promptTitle="提示：" prompt="输入货物件数即可（整数），无需输入单位 “件”。" sqref="F7"/>
  </dataValidations>
  <pageMargins left="0.7" right="0.7" top="0.75" bottom="0.75" header="0.3" footer="0.3"/>
  <pageSetup paperSize="9" orientation="portrait" horizontalDpi="200" verticalDpi="200"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M2086"/>
  <sheetViews>
    <sheetView workbookViewId="0">
      <pane xSplit="1" ySplit="8" topLeftCell="B33" activePane="bottomRight" state="frozen"/>
      <selection activeCell="T21" sqref="T21"/>
      <selection pane="topRight" activeCell="T21" sqref="T21"/>
      <selection pane="bottomLeft" activeCell="T21" sqref="T21"/>
      <selection pane="bottomRight" activeCell="G50" sqref="G50"/>
    </sheetView>
  </sheetViews>
  <sheetFormatPr defaultRowHeight="13.5"/>
  <cols>
    <col min="1" max="1" width="17.5" style="324" customWidth="1"/>
    <col min="2" max="2" width="16.625" style="331" customWidth="1"/>
    <col min="3" max="3" width="11.5" style="324" customWidth="1"/>
    <col min="4" max="4" width="11.375" style="327" customWidth="1"/>
    <col min="5" max="5" width="12.75" style="328" customWidth="1"/>
    <col min="6" max="6" width="10.875" style="328" customWidth="1"/>
    <col min="7" max="7" width="21.75" style="324" customWidth="1"/>
    <col min="8" max="8" width="11.875" style="324" bestFit="1" customWidth="1"/>
    <col min="9" max="9" width="11.5" style="329" customWidth="1"/>
    <col min="10" max="10" width="9.375" style="327" customWidth="1"/>
    <col min="11" max="11" width="11.625" style="328" customWidth="1"/>
    <col min="12" max="12" width="9.625" style="324" customWidth="1"/>
    <col min="13" max="13" width="13.875" style="330" customWidth="1"/>
    <col min="14" max="256" width="9" style="324"/>
    <col min="257" max="257" width="14.625" style="324" customWidth="1"/>
    <col min="258" max="258" width="16.625" style="324" customWidth="1"/>
    <col min="259" max="259" width="11.5" style="324" customWidth="1"/>
    <col min="260" max="260" width="11.375" style="324" customWidth="1"/>
    <col min="261" max="261" width="12.75" style="324" customWidth="1"/>
    <col min="262" max="262" width="10.875" style="324" customWidth="1"/>
    <col min="263" max="263" width="11.875" style="324" customWidth="1"/>
    <col min="264" max="264" width="11.875" style="324" bestFit="1" customWidth="1"/>
    <col min="265" max="265" width="11.5" style="324" customWidth="1"/>
    <col min="266" max="266" width="9.375" style="324" customWidth="1"/>
    <col min="267" max="267" width="11.625" style="324" customWidth="1"/>
    <col min="268" max="268" width="9.625" style="324" customWidth="1"/>
    <col min="269" max="269" width="12.75" style="324" bestFit="1" customWidth="1"/>
    <col min="270" max="512" width="9" style="324"/>
    <col min="513" max="513" width="14.625" style="324" customWidth="1"/>
    <col min="514" max="514" width="16.625" style="324" customWidth="1"/>
    <col min="515" max="515" width="11.5" style="324" customWidth="1"/>
    <col min="516" max="516" width="11.375" style="324" customWidth="1"/>
    <col min="517" max="517" width="12.75" style="324" customWidth="1"/>
    <col min="518" max="518" width="10.875" style="324" customWidth="1"/>
    <col min="519" max="519" width="11.875" style="324" customWidth="1"/>
    <col min="520" max="520" width="11.875" style="324" bestFit="1" customWidth="1"/>
    <col min="521" max="521" width="11.5" style="324" customWidth="1"/>
    <col min="522" max="522" width="9.375" style="324" customWidth="1"/>
    <col min="523" max="523" width="11.625" style="324" customWidth="1"/>
    <col min="524" max="524" width="9.625" style="324" customWidth="1"/>
    <col min="525" max="525" width="12.75" style="324" bestFit="1" customWidth="1"/>
    <col min="526" max="768" width="9" style="324"/>
    <col min="769" max="769" width="14.625" style="324" customWidth="1"/>
    <col min="770" max="770" width="16.625" style="324" customWidth="1"/>
    <col min="771" max="771" width="11.5" style="324" customWidth="1"/>
    <col min="772" max="772" width="11.375" style="324" customWidth="1"/>
    <col min="773" max="773" width="12.75" style="324" customWidth="1"/>
    <col min="774" max="774" width="10.875" style="324" customWidth="1"/>
    <col min="775" max="775" width="11.875" style="324" customWidth="1"/>
    <col min="776" max="776" width="11.875" style="324" bestFit="1" customWidth="1"/>
    <col min="777" max="777" width="11.5" style="324" customWidth="1"/>
    <col min="778" max="778" width="9.375" style="324" customWidth="1"/>
    <col min="779" max="779" width="11.625" style="324" customWidth="1"/>
    <col min="780" max="780" width="9.625" style="324" customWidth="1"/>
    <col min="781" max="781" width="12.75" style="324" bestFit="1" customWidth="1"/>
    <col min="782" max="1024" width="9" style="324"/>
    <col min="1025" max="1025" width="14.625" style="324" customWidth="1"/>
    <col min="1026" max="1026" width="16.625" style="324" customWidth="1"/>
    <col min="1027" max="1027" width="11.5" style="324" customWidth="1"/>
    <col min="1028" max="1028" width="11.375" style="324" customWidth="1"/>
    <col min="1029" max="1029" width="12.75" style="324" customWidth="1"/>
    <col min="1030" max="1030" width="10.875" style="324" customWidth="1"/>
    <col min="1031" max="1031" width="11.875" style="324" customWidth="1"/>
    <col min="1032" max="1032" width="11.875" style="324" bestFit="1" customWidth="1"/>
    <col min="1033" max="1033" width="11.5" style="324" customWidth="1"/>
    <col min="1034" max="1034" width="9.375" style="324" customWidth="1"/>
    <col min="1035" max="1035" width="11.625" style="324" customWidth="1"/>
    <col min="1036" max="1036" width="9.625" style="324" customWidth="1"/>
    <col min="1037" max="1037" width="12.75" style="324" bestFit="1" customWidth="1"/>
    <col min="1038" max="1280" width="9" style="324"/>
    <col min="1281" max="1281" width="14.625" style="324" customWidth="1"/>
    <col min="1282" max="1282" width="16.625" style="324" customWidth="1"/>
    <col min="1283" max="1283" width="11.5" style="324" customWidth="1"/>
    <col min="1284" max="1284" width="11.375" style="324" customWidth="1"/>
    <col min="1285" max="1285" width="12.75" style="324" customWidth="1"/>
    <col min="1286" max="1286" width="10.875" style="324" customWidth="1"/>
    <col min="1287" max="1287" width="11.875" style="324" customWidth="1"/>
    <col min="1288" max="1288" width="11.875" style="324" bestFit="1" customWidth="1"/>
    <col min="1289" max="1289" width="11.5" style="324" customWidth="1"/>
    <col min="1290" max="1290" width="9.375" style="324" customWidth="1"/>
    <col min="1291" max="1291" width="11.625" style="324" customWidth="1"/>
    <col min="1292" max="1292" width="9.625" style="324" customWidth="1"/>
    <col min="1293" max="1293" width="12.75" style="324" bestFit="1" customWidth="1"/>
    <col min="1294" max="1536" width="9" style="324"/>
    <col min="1537" max="1537" width="14.625" style="324" customWidth="1"/>
    <col min="1538" max="1538" width="16.625" style="324" customWidth="1"/>
    <col min="1539" max="1539" width="11.5" style="324" customWidth="1"/>
    <col min="1540" max="1540" width="11.375" style="324" customWidth="1"/>
    <col min="1541" max="1541" width="12.75" style="324" customWidth="1"/>
    <col min="1542" max="1542" width="10.875" style="324" customWidth="1"/>
    <col min="1543" max="1543" width="11.875" style="324" customWidth="1"/>
    <col min="1544" max="1544" width="11.875" style="324" bestFit="1" customWidth="1"/>
    <col min="1545" max="1545" width="11.5" style="324" customWidth="1"/>
    <col min="1546" max="1546" width="9.375" style="324" customWidth="1"/>
    <col min="1547" max="1547" width="11.625" style="324" customWidth="1"/>
    <col min="1548" max="1548" width="9.625" style="324" customWidth="1"/>
    <col min="1549" max="1549" width="12.75" style="324" bestFit="1" customWidth="1"/>
    <col min="1550" max="1792" width="9" style="324"/>
    <col min="1793" max="1793" width="14.625" style="324" customWidth="1"/>
    <col min="1794" max="1794" width="16.625" style="324" customWidth="1"/>
    <col min="1795" max="1795" width="11.5" style="324" customWidth="1"/>
    <col min="1796" max="1796" width="11.375" style="324" customWidth="1"/>
    <col min="1797" max="1797" width="12.75" style="324" customWidth="1"/>
    <col min="1798" max="1798" width="10.875" style="324" customWidth="1"/>
    <col min="1799" max="1799" width="11.875" style="324" customWidth="1"/>
    <col min="1800" max="1800" width="11.875" style="324" bestFit="1" customWidth="1"/>
    <col min="1801" max="1801" width="11.5" style="324" customWidth="1"/>
    <col min="1802" max="1802" width="9.375" style="324" customWidth="1"/>
    <col min="1803" max="1803" width="11.625" style="324" customWidth="1"/>
    <col min="1804" max="1804" width="9.625" style="324" customWidth="1"/>
    <col min="1805" max="1805" width="12.75" style="324" bestFit="1" customWidth="1"/>
    <col min="1806" max="2048" width="9" style="324"/>
    <col min="2049" max="2049" width="14.625" style="324" customWidth="1"/>
    <col min="2050" max="2050" width="16.625" style="324" customWidth="1"/>
    <col min="2051" max="2051" width="11.5" style="324" customWidth="1"/>
    <col min="2052" max="2052" width="11.375" style="324" customWidth="1"/>
    <col min="2053" max="2053" width="12.75" style="324" customWidth="1"/>
    <col min="2054" max="2054" width="10.875" style="324" customWidth="1"/>
    <col min="2055" max="2055" width="11.875" style="324" customWidth="1"/>
    <col min="2056" max="2056" width="11.875" style="324" bestFit="1" customWidth="1"/>
    <col min="2057" max="2057" width="11.5" style="324" customWidth="1"/>
    <col min="2058" max="2058" width="9.375" style="324" customWidth="1"/>
    <col min="2059" max="2059" width="11.625" style="324" customWidth="1"/>
    <col min="2060" max="2060" width="9.625" style="324" customWidth="1"/>
    <col min="2061" max="2061" width="12.75" style="324" bestFit="1" customWidth="1"/>
    <col min="2062" max="2304" width="9" style="324"/>
    <col min="2305" max="2305" width="14.625" style="324" customWidth="1"/>
    <col min="2306" max="2306" width="16.625" style="324" customWidth="1"/>
    <col min="2307" max="2307" width="11.5" style="324" customWidth="1"/>
    <col min="2308" max="2308" width="11.375" style="324" customWidth="1"/>
    <col min="2309" max="2309" width="12.75" style="324" customWidth="1"/>
    <col min="2310" max="2310" width="10.875" style="324" customWidth="1"/>
    <col min="2311" max="2311" width="11.875" style="324" customWidth="1"/>
    <col min="2312" max="2312" width="11.875" style="324" bestFit="1" customWidth="1"/>
    <col min="2313" max="2313" width="11.5" style="324" customWidth="1"/>
    <col min="2314" max="2314" width="9.375" style="324" customWidth="1"/>
    <col min="2315" max="2315" width="11.625" style="324" customWidth="1"/>
    <col min="2316" max="2316" width="9.625" style="324" customWidth="1"/>
    <col min="2317" max="2317" width="12.75" style="324" bestFit="1" customWidth="1"/>
    <col min="2318" max="2560" width="9" style="324"/>
    <col min="2561" max="2561" width="14.625" style="324" customWidth="1"/>
    <col min="2562" max="2562" width="16.625" style="324" customWidth="1"/>
    <col min="2563" max="2563" width="11.5" style="324" customWidth="1"/>
    <col min="2564" max="2564" width="11.375" style="324" customWidth="1"/>
    <col min="2565" max="2565" width="12.75" style="324" customWidth="1"/>
    <col min="2566" max="2566" width="10.875" style="324" customWidth="1"/>
    <col min="2567" max="2567" width="11.875" style="324" customWidth="1"/>
    <col min="2568" max="2568" width="11.875" style="324" bestFit="1" customWidth="1"/>
    <col min="2569" max="2569" width="11.5" style="324" customWidth="1"/>
    <col min="2570" max="2570" width="9.375" style="324" customWidth="1"/>
    <col min="2571" max="2571" width="11.625" style="324" customWidth="1"/>
    <col min="2572" max="2572" width="9.625" style="324" customWidth="1"/>
    <col min="2573" max="2573" width="12.75" style="324" bestFit="1" customWidth="1"/>
    <col min="2574" max="2816" width="9" style="324"/>
    <col min="2817" max="2817" width="14.625" style="324" customWidth="1"/>
    <col min="2818" max="2818" width="16.625" style="324" customWidth="1"/>
    <col min="2819" max="2819" width="11.5" style="324" customWidth="1"/>
    <col min="2820" max="2820" width="11.375" style="324" customWidth="1"/>
    <col min="2821" max="2821" width="12.75" style="324" customWidth="1"/>
    <col min="2822" max="2822" width="10.875" style="324" customWidth="1"/>
    <col min="2823" max="2823" width="11.875" style="324" customWidth="1"/>
    <col min="2824" max="2824" width="11.875" style="324" bestFit="1" customWidth="1"/>
    <col min="2825" max="2825" width="11.5" style="324" customWidth="1"/>
    <col min="2826" max="2826" width="9.375" style="324" customWidth="1"/>
    <col min="2827" max="2827" width="11.625" style="324" customWidth="1"/>
    <col min="2828" max="2828" width="9.625" style="324" customWidth="1"/>
    <col min="2829" max="2829" width="12.75" style="324" bestFit="1" customWidth="1"/>
    <col min="2830" max="3072" width="9" style="324"/>
    <col min="3073" max="3073" width="14.625" style="324" customWidth="1"/>
    <col min="3074" max="3074" width="16.625" style="324" customWidth="1"/>
    <col min="3075" max="3075" width="11.5" style="324" customWidth="1"/>
    <col min="3076" max="3076" width="11.375" style="324" customWidth="1"/>
    <col min="3077" max="3077" width="12.75" style="324" customWidth="1"/>
    <col min="3078" max="3078" width="10.875" style="324" customWidth="1"/>
    <col min="3079" max="3079" width="11.875" style="324" customWidth="1"/>
    <col min="3080" max="3080" width="11.875" style="324" bestFit="1" customWidth="1"/>
    <col min="3081" max="3081" width="11.5" style="324" customWidth="1"/>
    <col min="3082" max="3082" width="9.375" style="324" customWidth="1"/>
    <col min="3083" max="3083" width="11.625" style="324" customWidth="1"/>
    <col min="3084" max="3084" width="9.625" style="324" customWidth="1"/>
    <col min="3085" max="3085" width="12.75" style="324" bestFit="1" customWidth="1"/>
    <col min="3086" max="3328" width="9" style="324"/>
    <col min="3329" max="3329" width="14.625" style="324" customWidth="1"/>
    <col min="3330" max="3330" width="16.625" style="324" customWidth="1"/>
    <col min="3331" max="3331" width="11.5" style="324" customWidth="1"/>
    <col min="3332" max="3332" width="11.375" style="324" customWidth="1"/>
    <col min="3333" max="3333" width="12.75" style="324" customWidth="1"/>
    <col min="3334" max="3334" width="10.875" style="324" customWidth="1"/>
    <col min="3335" max="3335" width="11.875" style="324" customWidth="1"/>
    <col min="3336" max="3336" width="11.875" style="324" bestFit="1" customWidth="1"/>
    <col min="3337" max="3337" width="11.5" style="324" customWidth="1"/>
    <col min="3338" max="3338" width="9.375" style="324" customWidth="1"/>
    <col min="3339" max="3339" width="11.625" style="324" customWidth="1"/>
    <col min="3340" max="3340" width="9.625" style="324" customWidth="1"/>
    <col min="3341" max="3341" width="12.75" style="324" bestFit="1" customWidth="1"/>
    <col min="3342" max="3584" width="9" style="324"/>
    <col min="3585" max="3585" width="14.625" style="324" customWidth="1"/>
    <col min="3586" max="3586" width="16.625" style="324" customWidth="1"/>
    <col min="3587" max="3587" width="11.5" style="324" customWidth="1"/>
    <col min="3588" max="3588" width="11.375" style="324" customWidth="1"/>
    <col min="3589" max="3589" width="12.75" style="324" customWidth="1"/>
    <col min="3590" max="3590" width="10.875" style="324" customWidth="1"/>
    <col min="3591" max="3591" width="11.875" style="324" customWidth="1"/>
    <col min="3592" max="3592" width="11.875" style="324" bestFit="1" customWidth="1"/>
    <col min="3593" max="3593" width="11.5" style="324" customWidth="1"/>
    <col min="3594" max="3594" width="9.375" style="324" customWidth="1"/>
    <col min="3595" max="3595" width="11.625" style="324" customWidth="1"/>
    <col min="3596" max="3596" width="9.625" style="324" customWidth="1"/>
    <col min="3597" max="3597" width="12.75" style="324" bestFit="1" customWidth="1"/>
    <col min="3598" max="3840" width="9" style="324"/>
    <col min="3841" max="3841" width="14.625" style="324" customWidth="1"/>
    <col min="3842" max="3842" width="16.625" style="324" customWidth="1"/>
    <col min="3843" max="3843" width="11.5" style="324" customWidth="1"/>
    <col min="3844" max="3844" width="11.375" style="324" customWidth="1"/>
    <col min="3845" max="3845" width="12.75" style="324" customWidth="1"/>
    <col min="3846" max="3846" width="10.875" style="324" customWidth="1"/>
    <col min="3847" max="3847" width="11.875" style="324" customWidth="1"/>
    <col min="3848" max="3848" width="11.875" style="324" bestFit="1" customWidth="1"/>
    <col min="3849" max="3849" width="11.5" style="324" customWidth="1"/>
    <col min="3850" max="3850" width="9.375" style="324" customWidth="1"/>
    <col min="3851" max="3851" width="11.625" style="324" customWidth="1"/>
    <col min="3852" max="3852" width="9.625" style="324" customWidth="1"/>
    <col min="3853" max="3853" width="12.75" style="324" bestFit="1" customWidth="1"/>
    <col min="3854" max="4096" width="9" style="324"/>
    <col min="4097" max="4097" width="14.625" style="324" customWidth="1"/>
    <col min="4098" max="4098" width="16.625" style="324" customWidth="1"/>
    <col min="4099" max="4099" width="11.5" style="324" customWidth="1"/>
    <col min="4100" max="4100" width="11.375" style="324" customWidth="1"/>
    <col min="4101" max="4101" width="12.75" style="324" customWidth="1"/>
    <col min="4102" max="4102" width="10.875" style="324" customWidth="1"/>
    <col min="4103" max="4103" width="11.875" style="324" customWidth="1"/>
    <col min="4104" max="4104" width="11.875" style="324" bestFit="1" customWidth="1"/>
    <col min="4105" max="4105" width="11.5" style="324" customWidth="1"/>
    <col min="4106" max="4106" width="9.375" style="324" customWidth="1"/>
    <col min="4107" max="4107" width="11.625" style="324" customWidth="1"/>
    <col min="4108" max="4108" width="9.625" style="324" customWidth="1"/>
    <col min="4109" max="4109" width="12.75" style="324" bestFit="1" customWidth="1"/>
    <col min="4110" max="4352" width="9" style="324"/>
    <col min="4353" max="4353" width="14.625" style="324" customWidth="1"/>
    <col min="4354" max="4354" width="16.625" style="324" customWidth="1"/>
    <col min="4355" max="4355" width="11.5" style="324" customWidth="1"/>
    <col min="4356" max="4356" width="11.375" style="324" customWidth="1"/>
    <col min="4357" max="4357" width="12.75" style="324" customWidth="1"/>
    <col min="4358" max="4358" width="10.875" style="324" customWidth="1"/>
    <col min="4359" max="4359" width="11.875" style="324" customWidth="1"/>
    <col min="4360" max="4360" width="11.875" style="324" bestFit="1" customWidth="1"/>
    <col min="4361" max="4361" width="11.5" style="324" customWidth="1"/>
    <col min="4362" max="4362" width="9.375" style="324" customWidth="1"/>
    <col min="4363" max="4363" width="11.625" style="324" customWidth="1"/>
    <col min="4364" max="4364" width="9.625" style="324" customWidth="1"/>
    <col min="4365" max="4365" width="12.75" style="324" bestFit="1" customWidth="1"/>
    <col min="4366" max="4608" width="9" style="324"/>
    <col min="4609" max="4609" width="14.625" style="324" customWidth="1"/>
    <col min="4610" max="4610" width="16.625" style="324" customWidth="1"/>
    <col min="4611" max="4611" width="11.5" style="324" customWidth="1"/>
    <col min="4612" max="4612" width="11.375" style="324" customWidth="1"/>
    <col min="4613" max="4613" width="12.75" style="324" customWidth="1"/>
    <col min="4614" max="4614" width="10.875" style="324" customWidth="1"/>
    <col min="4615" max="4615" width="11.875" style="324" customWidth="1"/>
    <col min="4616" max="4616" width="11.875" style="324" bestFit="1" customWidth="1"/>
    <col min="4617" max="4617" width="11.5" style="324" customWidth="1"/>
    <col min="4618" max="4618" width="9.375" style="324" customWidth="1"/>
    <col min="4619" max="4619" width="11.625" style="324" customWidth="1"/>
    <col min="4620" max="4620" width="9.625" style="324" customWidth="1"/>
    <col min="4621" max="4621" width="12.75" style="324" bestFit="1" customWidth="1"/>
    <col min="4622" max="4864" width="9" style="324"/>
    <col min="4865" max="4865" width="14.625" style="324" customWidth="1"/>
    <col min="4866" max="4866" width="16.625" style="324" customWidth="1"/>
    <col min="4867" max="4867" width="11.5" style="324" customWidth="1"/>
    <col min="4868" max="4868" width="11.375" style="324" customWidth="1"/>
    <col min="4869" max="4869" width="12.75" style="324" customWidth="1"/>
    <col min="4870" max="4870" width="10.875" style="324" customWidth="1"/>
    <col min="4871" max="4871" width="11.875" style="324" customWidth="1"/>
    <col min="4872" max="4872" width="11.875" style="324" bestFit="1" customWidth="1"/>
    <col min="4873" max="4873" width="11.5" style="324" customWidth="1"/>
    <col min="4874" max="4874" width="9.375" style="324" customWidth="1"/>
    <col min="4875" max="4875" width="11.625" style="324" customWidth="1"/>
    <col min="4876" max="4876" width="9.625" style="324" customWidth="1"/>
    <col min="4877" max="4877" width="12.75" style="324" bestFit="1" customWidth="1"/>
    <col min="4878" max="5120" width="9" style="324"/>
    <col min="5121" max="5121" width="14.625" style="324" customWidth="1"/>
    <col min="5122" max="5122" width="16.625" style="324" customWidth="1"/>
    <col min="5123" max="5123" width="11.5" style="324" customWidth="1"/>
    <col min="5124" max="5124" width="11.375" style="324" customWidth="1"/>
    <col min="5125" max="5125" width="12.75" style="324" customWidth="1"/>
    <col min="5126" max="5126" width="10.875" style="324" customWidth="1"/>
    <col min="5127" max="5127" width="11.875" style="324" customWidth="1"/>
    <col min="5128" max="5128" width="11.875" style="324" bestFit="1" customWidth="1"/>
    <col min="5129" max="5129" width="11.5" style="324" customWidth="1"/>
    <col min="5130" max="5130" width="9.375" style="324" customWidth="1"/>
    <col min="5131" max="5131" width="11.625" style="324" customWidth="1"/>
    <col min="5132" max="5132" width="9.625" style="324" customWidth="1"/>
    <col min="5133" max="5133" width="12.75" style="324" bestFit="1" customWidth="1"/>
    <col min="5134" max="5376" width="9" style="324"/>
    <col min="5377" max="5377" width="14.625" style="324" customWidth="1"/>
    <col min="5378" max="5378" width="16.625" style="324" customWidth="1"/>
    <col min="5379" max="5379" width="11.5" style="324" customWidth="1"/>
    <col min="5380" max="5380" width="11.375" style="324" customWidth="1"/>
    <col min="5381" max="5381" width="12.75" style="324" customWidth="1"/>
    <col min="5382" max="5382" width="10.875" style="324" customWidth="1"/>
    <col min="5383" max="5383" width="11.875" style="324" customWidth="1"/>
    <col min="5384" max="5384" width="11.875" style="324" bestFit="1" customWidth="1"/>
    <col min="5385" max="5385" width="11.5" style="324" customWidth="1"/>
    <col min="5386" max="5386" width="9.375" style="324" customWidth="1"/>
    <col min="5387" max="5387" width="11.625" style="324" customWidth="1"/>
    <col min="5388" max="5388" width="9.625" style="324" customWidth="1"/>
    <col min="5389" max="5389" width="12.75" style="324" bestFit="1" customWidth="1"/>
    <col min="5390" max="5632" width="9" style="324"/>
    <col min="5633" max="5633" width="14.625" style="324" customWidth="1"/>
    <col min="5634" max="5634" width="16.625" style="324" customWidth="1"/>
    <col min="5635" max="5635" width="11.5" style="324" customWidth="1"/>
    <col min="5636" max="5636" width="11.375" style="324" customWidth="1"/>
    <col min="5637" max="5637" width="12.75" style="324" customWidth="1"/>
    <col min="5638" max="5638" width="10.875" style="324" customWidth="1"/>
    <col min="5639" max="5639" width="11.875" style="324" customWidth="1"/>
    <col min="5640" max="5640" width="11.875" style="324" bestFit="1" customWidth="1"/>
    <col min="5641" max="5641" width="11.5" style="324" customWidth="1"/>
    <col min="5642" max="5642" width="9.375" style="324" customWidth="1"/>
    <col min="5643" max="5643" width="11.625" style="324" customWidth="1"/>
    <col min="5644" max="5644" width="9.625" style="324" customWidth="1"/>
    <col min="5645" max="5645" width="12.75" style="324" bestFit="1" customWidth="1"/>
    <col min="5646" max="5888" width="9" style="324"/>
    <col min="5889" max="5889" width="14.625" style="324" customWidth="1"/>
    <col min="5890" max="5890" width="16.625" style="324" customWidth="1"/>
    <col min="5891" max="5891" width="11.5" style="324" customWidth="1"/>
    <col min="5892" max="5892" width="11.375" style="324" customWidth="1"/>
    <col min="5893" max="5893" width="12.75" style="324" customWidth="1"/>
    <col min="5894" max="5894" width="10.875" style="324" customWidth="1"/>
    <col min="5895" max="5895" width="11.875" style="324" customWidth="1"/>
    <col min="5896" max="5896" width="11.875" style="324" bestFit="1" customWidth="1"/>
    <col min="5897" max="5897" width="11.5" style="324" customWidth="1"/>
    <col min="5898" max="5898" width="9.375" style="324" customWidth="1"/>
    <col min="5899" max="5899" width="11.625" style="324" customWidth="1"/>
    <col min="5900" max="5900" width="9.625" style="324" customWidth="1"/>
    <col min="5901" max="5901" width="12.75" style="324" bestFit="1" customWidth="1"/>
    <col min="5902" max="6144" width="9" style="324"/>
    <col min="6145" max="6145" width="14.625" style="324" customWidth="1"/>
    <col min="6146" max="6146" width="16.625" style="324" customWidth="1"/>
    <col min="6147" max="6147" width="11.5" style="324" customWidth="1"/>
    <col min="6148" max="6148" width="11.375" style="324" customWidth="1"/>
    <col min="6149" max="6149" width="12.75" style="324" customWidth="1"/>
    <col min="6150" max="6150" width="10.875" style="324" customWidth="1"/>
    <col min="6151" max="6151" width="11.875" style="324" customWidth="1"/>
    <col min="6152" max="6152" width="11.875" style="324" bestFit="1" customWidth="1"/>
    <col min="6153" max="6153" width="11.5" style="324" customWidth="1"/>
    <col min="6154" max="6154" width="9.375" style="324" customWidth="1"/>
    <col min="6155" max="6155" width="11.625" style="324" customWidth="1"/>
    <col min="6156" max="6156" width="9.625" style="324" customWidth="1"/>
    <col min="6157" max="6157" width="12.75" style="324" bestFit="1" customWidth="1"/>
    <col min="6158" max="6400" width="9" style="324"/>
    <col min="6401" max="6401" width="14.625" style="324" customWidth="1"/>
    <col min="6402" max="6402" width="16.625" style="324" customWidth="1"/>
    <col min="6403" max="6403" width="11.5" style="324" customWidth="1"/>
    <col min="6404" max="6404" width="11.375" style="324" customWidth="1"/>
    <col min="6405" max="6405" width="12.75" style="324" customWidth="1"/>
    <col min="6406" max="6406" width="10.875" style="324" customWidth="1"/>
    <col min="6407" max="6407" width="11.875" style="324" customWidth="1"/>
    <col min="6408" max="6408" width="11.875" style="324" bestFit="1" customWidth="1"/>
    <col min="6409" max="6409" width="11.5" style="324" customWidth="1"/>
    <col min="6410" max="6410" width="9.375" style="324" customWidth="1"/>
    <col min="6411" max="6411" width="11.625" style="324" customWidth="1"/>
    <col min="6412" max="6412" width="9.625" style="324" customWidth="1"/>
    <col min="6413" max="6413" width="12.75" style="324" bestFit="1" customWidth="1"/>
    <col min="6414" max="6656" width="9" style="324"/>
    <col min="6657" max="6657" width="14.625" style="324" customWidth="1"/>
    <col min="6658" max="6658" width="16.625" style="324" customWidth="1"/>
    <col min="6659" max="6659" width="11.5" style="324" customWidth="1"/>
    <col min="6660" max="6660" width="11.375" style="324" customWidth="1"/>
    <col min="6661" max="6661" width="12.75" style="324" customWidth="1"/>
    <col min="6662" max="6662" width="10.875" style="324" customWidth="1"/>
    <col min="6663" max="6663" width="11.875" style="324" customWidth="1"/>
    <col min="6664" max="6664" width="11.875" style="324" bestFit="1" customWidth="1"/>
    <col min="6665" max="6665" width="11.5" style="324" customWidth="1"/>
    <col min="6666" max="6666" width="9.375" style="324" customWidth="1"/>
    <col min="6667" max="6667" width="11.625" style="324" customWidth="1"/>
    <col min="6668" max="6668" width="9.625" style="324" customWidth="1"/>
    <col min="6669" max="6669" width="12.75" style="324" bestFit="1" customWidth="1"/>
    <col min="6670" max="6912" width="9" style="324"/>
    <col min="6913" max="6913" width="14.625" style="324" customWidth="1"/>
    <col min="6914" max="6914" width="16.625" style="324" customWidth="1"/>
    <col min="6915" max="6915" width="11.5" style="324" customWidth="1"/>
    <col min="6916" max="6916" width="11.375" style="324" customWidth="1"/>
    <col min="6917" max="6917" width="12.75" style="324" customWidth="1"/>
    <col min="6918" max="6918" width="10.875" style="324" customWidth="1"/>
    <col min="6919" max="6919" width="11.875" style="324" customWidth="1"/>
    <col min="6920" max="6920" width="11.875" style="324" bestFit="1" customWidth="1"/>
    <col min="6921" max="6921" width="11.5" style="324" customWidth="1"/>
    <col min="6922" max="6922" width="9.375" style="324" customWidth="1"/>
    <col min="6923" max="6923" width="11.625" style="324" customWidth="1"/>
    <col min="6924" max="6924" width="9.625" style="324" customWidth="1"/>
    <col min="6925" max="6925" width="12.75" style="324" bestFit="1" customWidth="1"/>
    <col min="6926" max="7168" width="9" style="324"/>
    <col min="7169" max="7169" width="14.625" style="324" customWidth="1"/>
    <col min="7170" max="7170" width="16.625" style="324" customWidth="1"/>
    <col min="7171" max="7171" width="11.5" style="324" customWidth="1"/>
    <col min="7172" max="7172" width="11.375" style="324" customWidth="1"/>
    <col min="7173" max="7173" width="12.75" style="324" customWidth="1"/>
    <col min="7174" max="7174" width="10.875" style="324" customWidth="1"/>
    <col min="7175" max="7175" width="11.875" style="324" customWidth="1"/>
    <col min="7176" max="7176" width="11.875" style="324" bestFit="1" customWidth="1"/>
    <col min="7177" max="7177" width="11.5" style="324" customWidth="1"/>
    <col min="7178" max="7178" width="9.375" style="324" customWidth="1"/>
    <col min="7179" max="7179" width="11.625" style="324" customWidth="1"/>
    <col min="7180" max="7180" width="9.625" style="324" customWidth="1"/>
    <col min="7181" max="7181" width="12.75" style="324" bestFit="1" customWidth="1"/>
    <col min="7182" max="7424" width="9" style="324"/>
    <col min="7425" max="7425" width="14.625" style="324" customWidth="1"/>
    <col min="7426" max="7426" width="16.625" style="324" customWidth="1"/>
    <col min="7427" max="7427" width="11.5" style="324" customWidth="1"/>
    <col min="7428" max="7428" width="11.375" style="324" customWidth="1"/>
    <col min="7429" max="7429" width="12.75" style="324" customWidth="1"/>
    <col min="7430" max="7430" width="10.875" style="324" customWidth="1"/>
    <col min="7431" max="7431" width="11.875" style="324" customWidth="1"/>
    <col min="7432" max="7432" width="11.875" style="324" bestFit="1" customWidth="1"/>
    <col min="7433" max="7433" width="11.5" style="324" customWidth="1"/>
    <col min="7434" max="7434" width="9.375" style="324" customWidth="1"/>
    <col min="7435" max="7435" width="11.625" style="324" customWidth="1"/>
    <col min="7436" max="7436" width="9.625" style="324" customWidth="1"/>
    <col min="7437" max="7437" width="12.75" style="324" bestFit="1" customWidth="1"/>
    <col min="7438" max="7680" width="9" style="324"/>
    <col min="7681" max="7681" width="14.625" style="324" customWidth="1"/>
    <col min="7682" max="7682" width="16.625" style="324" customWidth="1"/>
    <col min="7683" max="7683" width="11.5" style="324" customWidth="1"/>
    <col min="7684" max="7684" width="11.375" style="324" customWidth="1"/>
    <col min="7685" max="7685" width="12.75" style="324" customWidth="1"/>
    <col min="7686" max="7686" width="10.875" style="324" customWidth="1"/>
    <col min="7687" max="7687" width="11.875" style="324" customWidth="1"/>
    <col min="7688" max="7688" width="11.875" style="324" bestFit="1" customWidth="1"/>
    <col min="7689" max="7689" width="11.5" style="324" customWidth="1"/>
    <col min="7690" max="7690" width="9.375" style="324" customWidth="1"/>
    <col min="7691" max="7691" width="11.625" style="324" customWidth="1"/>
    <col min="7692" max="7692" width="9.625" style="324" customWidth="1"/>
    <col min="7693" max="7693" width="12.75" style="324" bestFit="1" customWidth="1"/>
    <col min="7694" max="7936" width="9" style="324"/>
    <col min="7937" max="7937" width="14.625" style="324" customWidth="1"/>
    <col min="7938" max="7938" width="16.625" style="324" customWidth="1"/>
    <col min="7939" max="7939" width="11.5" style="324" customWidth="1"/>
    <col min="7940" max="7940" width="11.375" style="324" customWidth="1"/>
    <col min="7941" max="7941" width="12.75" style="324" customWidth="1"/>
    <col min="7942" max="7942" width="10.875" style="324" customWidth="1"/>
    <col min="7943" max="7943" width="11.875" style="324" customWidth="1"/>
    <col min="7944" max="7944" width="11.875" style="324" bestFit="1" customWidth="1"/>
    <col min="7945" max="7945" width="11.5" style="324" customWidth="1"/>
    <col min="7946" max="7946" width="9.375" style="324" customWidth="1"/>
    <col min="7947" max="7947" width="11.625" style="324" customWidth="1"/>
    <col min="7948" max="7948" width="9.625" style="324" customWidth="1"/>
    <col min="7949" max="7949" width="12.75" style="324" bestFit="1" customWidth="1"/>
    <col min="7950" max="8192" width="9" style="324"/>
    <col min="8193" max="8193" width="14.625" style="324" customWidth="1"/>
    <col min="8194" max="8194" width="16.625" style="324" customWidth="1"/>
    <col min="8195" max="8195" width="11.5" style="324" customWidth="1"/>
    <col min="8196" max="8196" width="11.375" style="324" customWidth="1"/>
    <col min="8197" max="8197" width="12.75" style="324" customWidth="1"/>
    <col min="8198" max="8198" width="10.875" style="324" customWidth="1"/>
    <col min="8199" max="8199" width="11.875" style="324" customWidth="1"/>
    <col min="8200" max="8200" width="11.875" style="324" bestFit="1" customWidth="1"/>
    <col min="8201" max="8201" width="11.5" style="324" customWidth="1"/>
    <col min="8202" max="8202" width="9.375" style="324" customWidth="1"/>
    <col min="8203" max="8203" width="11.625" style="324" customWidth="1"/>
    <col min="8204" max="8204" width="9.625" style="324" customWidth="1"/>
    <col min="8205" max="8205" width="12.75" style="324" bestFit="1" customWidth="1"/>
    <col min="8206" max="8448" width="9" style="324"/>
    <col min="8449" max="8449" width="14.625" style="324" customWidth="1"/>
    <col min="8450" max="8450" width="16.625" style="324" customWidth="1"/>
    <col min="8451" max="8451" width="11.5" style="324" customWidth="1"/>
    <col min="8452" max="8452" width="11.375" style="324" customWidth="1"/>
    <col min="8453" max="8453" width="12.75" style="324" customWidth="1"/>
    <col min="8454" max="8454" width="10.875" style="324" customWidth="1"/>
    <col min="8455" max="8455" width="11.875" style="324" customWidth="1"/>
    <col min="8456" max="8456" width="11.875" style="324" bestFit="1" customWidth="1"/>
    <col min="8457" max="8457" width="11.5" style="324" customWidth="1"/>
    <col min="8458" max="8458" width="9.375" style="324" customWidth="1"/>
    <col min="8459" max="8459" width="11.625" style="324" customWidth="1"/>
    <col min="8460" max="8460" width="9.625" style="324" customWidth="1"/>
    <col min="8461" max="8461" width="12.75" style="324" bestFit="1" customWidth="1"/>
    <col min="8462" max="8704" width="9" style="324"/>
    <col min="8705" max="8705" width="14.625" style="324" customWidth="1"/>
    <col min="8706" max="8706" width="16.625" style="324" customWidth="1"/>
    <col min="8707" max="8707" width="11.5" style="324" customWidth="1"/>
    <col min="8708" max="8708" width="11.375" style="324" customWidth="1"/>
    <col min="8709" max="8709" width="12.75" style="324" customWidth="1"/>
    <col min="8710" max="8710" width="10.875" style="324" customWidth="1"/>
    <col min="8711" max="8711" width="11.875" style="324" customWidth="1"/>
    <col min="8712" max="8712" width="11.875" style="324" bestFit="1" customWidth="1"/>
    <col min="8713" max="8713" width="11.5" style="324" customWidth="1"/>
    <col min="8714" max="8714" width="9.375" style="324" customWidth="1"/>
    <col min="8715" max="8715" width="11.625" style="324" customWidth="1"/>
    <col min="8716" max="8716" width="9.625" style="324" customWidth="1"/>
    <col min="8717" max="8717" width="12.75" style="324" bestFit="1" customWidth="1"/>
    <col min="8718" max="8960" width="9" style="324"/>
    <col min="8961" max="8961" width="14.625" style="324" customWidth="1"/>
    <col min="8962" max="8962" width="16.625" style="324" customWidth="1"/>
    <col min="8963" max="8963" width="11.5" style="324" customWidth="1"/>
    <col min="8964" max="8964" width="11.375" style="324" customWidth="1"/>
    <col min="8965" max="8965" width="12.75" style="324" customWidth="1"/>
    <col min="8966" max="8966" width="10.875" style="324" customWidth="1"/>
    <col min="8967" max="8967" width="11.875" style="324" customWidth="1"/>
    <col min="8968" max="8968" width="11.875" style="324" bestFit="1" customWidth="1"/>
    <col min="8969" max="8969" width="11.5" style="324" customWidth="1"/>
    <col min="8970" max="8970" width="9.375" style="324" customWidth="1"/>
    <col min="8971" max="8971" width="11.625" style="324" customWidth="1"/>
    <col min="8972" max="8972" width="9.625" style="324" customWidth="1"/>
    <col min="8973" max="8973" width="12.75" style="324" bestFit="1" customWidth="1"/>
    <col min="8974" max="9216" width="9" style="324"/>
    <col min="9217" max="9217" width="14.625" style="324" customWidth="1"/>
    <col min="9218" max="9218" width="16.625" style="324" customWidth="1"/>
    <col min="9219" max="9219" width="11.5" style="324" customWidth="1"/>
    <col min="9220" max="9220" width="11.375" style="324" customWidth="1"/>
    <col min="9221" max="9221" width="12.75" style="324" customWidth="1"/>
    <col min="9222" max="9222" width="10.875" style="324" customWidth="1"/>
    <col min="9223" max="9223" width="11.875" style="324" customWidth="1"/>
    <col min="9224" max="9224" width="11.875" style="324" bestFit="1" customWidth="1"/>
    <col min="9225" max="9225" width="11.5" style="324" customWidth="1"/>
    <col min="9226" max="9226" width="9.375" style="324" customWidth="1"/>
    <col min="9227" max="9227" width="11.625" style="324" customWidth="1"/>
    <col min="9228" max="9228" width="9.625" style="324" customWidth="1"/>
    <col min="9229" max="9229" width="12.75" style="324" bestFit="1" customWidth="1"/>
    <col min="9230" max="9472" width="9" style="324"/>
    <col min="9473" max="9473" width="14.625" style="324" customWidth="1"/>
    <col min="9474" max="9474" width="16.625" style="324" customWidth="1"/>
    <col min="9475" max="9475" width="11.5" style="324" customWidth="1"/>
    <col min="9476" max="9476" width="11.375" style="324" customWidth="1"/>
    <col min="9477" max="9477" width="12.75" style="324" customWidth="1"/>
    <col min="9478" max="9478" width="10.875" style="324" customWidth="1"/>
    <col min="9479" max="9479" width="11.875" style="324" customWidth="1"/>
    <col min="9480" max="9480" width="11.875" style="324" bestFit="1" customWidth="1"/>
    <col min="9481" max="9481" width="11.5" style="324" customWidth="1"/>
    <col min="9482" max="9482" width="9.375" style="324" customWidth="1"/>
    <col min="9483" max="9483" width="11.625" style="324" customWidth="1"/>
    <col min="9484" max="9484" width="9.625" style="324" customWidth="1"/>
    <col min="9485" max="9485" width="12.75" style="324" bestFit="1" customWidth="1"/>
    <col min="9486" max="9728" width="9" style="324"/>
    <col min="9729" max="9729" width="14.625" style="324" customWidth="1"/>
    <col min="9730" max="9730" width="16.625" style="324" customWidth="1"/>
    <col min="9731" max="9731" width="11.5" style="324" customWidth="1"/>
    <col min="9732" max="9732" width="11.375" style="324" customWidth="1"/>
    <col min="9733" max="9733" width="12.75" style="324" customWidth="1"/>
    <col min="9734" max="9734" width="10.875" style="324" customWidth="1"/>
    <col min="9735" max="9735" width="11.875" style="324" customWidth="1"/>
    <col min="9736" max="9736" width="11.875" style="324" bestFit="1" customWidth="1"/>
    <col min="9737" max="9737" width="11.5" style="324" customWidth="1"/>
    <col min="9738" max="9738" width="9.375" style="324" customWidth="1"/>
    <col min="9739" max="9739" width="11.625" style="324" customWidth="1"/>
    <col min="9740" max="9740" width="9.625" style="324" customWidth="1"/>
    <col min="9741" max="9741" width="12.75" style="324" bestFit="1" customWidth="1"/>
    <col min="9742" max="9984" width="9" style="324"/>
    <col min="9985" max="9985" width="14.625" style="324" customWidth="1"/>
    <col min="9986" max="9986" width="16.625" style="324" customWidth="1"/>
    <col min="9987" max="9987" width="11.5" style="324" customWidth="1"/>
    <col min="9988" max="9988" width="11.375" style="324" customWidth="1"/>
    <col min="9989" max="9989" width="12.75" style="324" customWidth="1"/>
    <col min="9990" max="9990" width="10.875" style="324" customWidth="1"/>
    <col min="9991" max="9991" width="11.875" style="324" customWidth="1"/>
    <col min="9992" max="9992" width="11.875" style="324" bestFit="1" customWidth="1"/>
    <col min="9993" max="9993" width="11.5" style="324" customWidth="1"/>
    <col min="9994" max="9994" width="9.375" style="324" customWidth="1"/>
    <col min="9995" max="9995" width="11.625" style="324" customWidth="1"/>
    <col min="9996" max="9996" width="9.625" style="324" customWidth="1"/>
    <col min="9997" max="9997" width="12.75" style="324" bestFit="1" customWidth="1"/>
    <col min="9998" max="10240" width="9" style="324"/>
    <col min="10241" max="10241" width="14.625" style="324" customWidth="1"/>
    <col min="10242" max="10242" width="16.625" style="324" customWidth="1"/>
    <col min="10243" max="10243" width="11.5" style="324" customWidth="1"/>
    <col min="10244" max="10244" width="11.375" style="324" customWidth="1"/>
    <col min="10245" max="10245" width="12.75" style="324" customWidth="1"/>
    <col min="10246" max="10246" width="10.875" style="324" customWidth="1"/>
    <col min="10247" max="10247" width="11.875" style="324" customWidth="1"/>
    <col min="10248" max="10248" width="11.875" style="324" bestFit="1" customWidth="1"/>
    <col min="10249" max="10249" width="11.5" style="324" customWidth="1"/>
    <col min="10250" max="10250" width="9.375" style="324" customWidth="1"/>
    <col min="10251" max="10251" width="11.625" style="324" customWidth="1"/>
    <col min="10252" max="10252" width="9.625" style="324" customWidth="1"/>
    <col min="10253" max="10253" width="12.75" style="324" bestFit="1" customWidth="1"/>
    <col min="10254" max="10496" width="9" style="324"/>
    <col min="10497" max="10497" width="14.625" style="324" customWidth="1"/>
    <col min="10498" max="10498" width="16.625" style="324" customWidth="1"/>
    <col min="10499" max="10499" width="11.5" style="324" customWidth="1"/>
    <col min="10500" max="10500" width="11.375" style="324" customWidth="1"/>
    <col min="10501" max="10501" width="12.75" style="324" customWidth="1"/>
    <col min="10502" max="10502" width="10.875" style="324" customWidth="1"/>
    <col min="10503" max="10503" width="11.875" style="324" customWidth="1"/>
    <col min="10504" max="10504" width="11.875" style="324" bestFit="1" customWidth="1"/>
    <col min="10505" max="10505" width="11.5" style="324" customWidth="1"/>
    <col min="10506" max="10506" width="9.375" style="324" customWidth="1"/>
    <col min="10507" max="10507" width="11.625" style="324" customWidth="1"/>
    <col min="10508" max="10508" width="9.625" style="324" customWidth="1"/>
    <col min="10509" max="10509" width="12.75" style="324" bestFit="1" customWidth="1"/>
    <col min="10510" max="10752" width="9" style="324"/>
    <col min="10753" max="10753" width="14.625" style="324" customWidth="1"/>
    <col min="10754" max="10754" width="16.625" style="324" customWidth="1"/>
    <col min="10755" max="10755" width="11.5" style="324" customWidth="1"/>
    <col min="10756" max="10756" width="11.375" style="324" customWidth="1"/>
    <col min="10757" max="10757" width="12.75" style="324" customWidth="1"/>
    <col min="10758" max="10758" width="10.875" style="324" customWidth="1"/>
    <col min="10759" max="10759" width="11.875" style="324" customWidth="1"/>
    <col min="10760" max="10760" width="11.875" style="324" bestFit="1" customWidth="1"/>
    <col min="10761" max="10761" width="11.5" style="324" customWidth="1"/>
    <col min="10762" max="10762" width="9.375" style="324" customWidth="1"/>
    <col min="10763" max="10763" width="11.625" style="324" customWidth="1"/>
    <col min="10764" max="10764" width="9.625" style="324" customWidth="1"/>
    <col min="10765" max="10765" width="12.75" style="324" bestFit="1" customWidth="1"/>
    <col min="10766" max="11008" width="9" style="324"/>
    <col min="11009" max="11009" width="14.625" style="324" customWidth="1"/>
    <col min="11010" max="11010" width="16.625" style="324" customWidth="1"/>
    <col min="11011" max="11011" width="11.5" style="324" customWidth="1"/>
    <col min="11012" max="11012" width="11.375" style="324" customWidth="1"/>
    <col min="11013" max="11013" width="12.75" style="324" customWidth="1"/>
    <col min="11014" max="11014" width="10.875" style="324" customWidth="1"/>
    <col min="11015" max="11015" width="11.875" style="324" customWidth="1"/>
    <col min="11016" max="11016" width="11.875" style="324" bestFit="1" customWidth="1"/>
    <col min="11017" max="11017" width="11.5" style="324" customWidth="1"/>
    <col min="11018" max="11018" width="9.375" style="324" customWidth="1"/>
    <col min="11019" max="11019" width="11.625" style="324" customWidth="1"/>
    <col min="11020" max="11020" width="9.625" style="324" customWidth="1"/>
    <col min="11021" max="11021" width="12.75" style="324" bestFit="1" customWidth="1"/>
    <col min="11022" max="11264" width="9" style="324"/>
    <col min="11265" max="11265" width="14.625" style="324" customWidth="1"/>
    <col min="11266" max="11266" width="16.625" style="324" customWidth="1"/>
    <col min="11267" max="11267" width="11.5" style="324" customWidth="1"/>
    <col min="11268" max="11268" width="11.375" style="324" customWidth="1"/>
    <col min="11269" max="11269" width="12.75" style="324" customWidth="1"/>
    <col min="11270" max="11270" width="10.875" style="324" customWidth="1"/>
    <col min="11271" max="11271" width="11.875" style="324" customWidth="1"/>
    <col min="11272" max="11272" width="11.875" style="324" bestFit="1" customWidth="1"/>
    <col min="11273" max="11273" width="11.5" style="324" customWidth="1"/>
    <col min="11274" max="11274" width="9.375" style="324" customWidth="1"/>
    <col min="11275" max="11275" width="11.625" style="324" customWidth="1"/>
    <col min="11276" max="11276" width="9.625" style="324" customWidth="1"/>
    <col min="11277" max="11277" width="12.75" style="324" bestFit="1" customWidth="1"/>
    <col min="11278" max="11520" width="9" style="324"/>
    <col min="11521" max="11521" width="14.625" style="324" customWidth="1"/>
    <col min="11522" max="11522" width="16.625" style="324" customWidth="1"/>
    <col min="11523" max="11523" width="11.5" style="324" customWidth="1"/>
    <col min="11524" max="11524" width="11.375" style="324" customWidth="1"/>
    <col min="11525" max="11525" width="12.75" style="324" customWidth="1"/>
    <col min="11526" max="11526" width="10.875" style="324" customWidth="1"/>
    <col min="11527" max="11527" width="11.875" style="324" customWidth="1"/>
    <col min="11528" max="11528" width="11.875" style="324" bestFit="1" customWidth="1"/>
    <col min="11529" max="11529" width="11.5" style="324" customWidth="1"/>
    <col min="11530" max="11530" width="9.375" style="324" customWidth="1"/>
    <col min="11531" max="11531" width="11.625" style="324" customWidth="1"/>
    <col min="11532" max="11532" width="9.625" style="324" customWidth="1"/>
    <col min="11533" max="11533" width="12.75" style="324" bestFit="1" customWidth="1"/>
    <col min="11534" max="11776" width="9" style="324"/>
    <col min="11777" max="11777" width="14.625" style="324" customWidth="1"/>
    <col min="11778" max="11778" width="16.625" style="324" customWidth="1"/>
    <col min="11779" max="11779" width="11.5" style="324" customWidth="1"/>
    <col min="11780" max="11780" width="11.375" style="324" customWidth="1"/>
    <col min="11781" max="11781" width="12.75" style="324" customWidth="1"/>
    <col min="11782" max="11782" width="10.875" style="324" customWidth="1"/>
    <col min="11783" max="11783" width="11.875" style="324" customWidth="1"/>
    <col min="11784" max="11784" width="11.875" style="324" bestFit="1" customWidth="1"/>
    <col min="11785" max="11785" width="11.5" style="324" customWidth="1"/>
    <col min="11786" max="11786" width="9.375" style="324" customWidth="1"/>
    <col min="11787" max="11787" width="11.625" style="324" customWidth="1"/>
    <col min="11788" max="11788" width="9.625" style="324" customWidth="1"/>
    <col min="11789" max="11789" width="12.75" style="324" bestFit="1" customWidth="1"/>
    <col min="11790" max="12032" width="9" style="324"/>
    <col min="12033" max="12033" width="14.625" style="324" customWidth="1"/>
    <col min="12034" max="12034" width="16.625" style="324" customWidth="1"/>
    <col min="12035" max="12035" width="11.5" style="324" customWidth="1"/>
    <col min="12036" max="12036" width="11.375" style="324" customWidth="1"/>
    <col min="12037" max="12037" width="12.75" style="324" customWidth="1"/>
    <col min="12038" max="12038" width="10.875" style="324" customWidth="1"/>
    <col min="12039" max="12039" width="11.875" style="324" customWidth="1"/>
    <col min="12040" max="12040" width="11.875" style="324" bestFit="1" customWidth="1"/>
    <col min="12041" max="12041" width="11.5" style="324" customWidth="1"/>
    <col min="12042" max="12042" width="9.375" style="324" customWidth="1"/>
    <col min="12043" max="12043" width="11.625" style="324" customWidth="1"/>
    <col min="12044" max="12044" width="9.625" style="324" customWidth="1"/>
    <col min="12045" max="12045" width="12.75" style="324" bestFit="1" customWidth="1"/>
    <col min="12046" max="12288" width="9" style="324"/>
    <col min="12289" max="12289" width="14.625" style="324" customWidth="1"/>
    <col min="12290" max="12290" width="16.625" style="324" customWidth="1"/>
    <col min="12291" max="12291" width="11.5" style="324" customWidth="1"/>
    <col min="12292" max="12292" width="11.375" style="324" customWidth="1"/>
    <col min="12293" max="12293" width="12.75" style="324" customWidth="1"/>
    <col min="12294" max="12294" width="10.875" style="324" customWidth="1"/>
    <col min="12295" max="12295" width="11.875" style="324" customWidth="1"/>
    <col min="12296" max="12296" width="11.875" style="324" bestFit="1" customWidth="1"/>
    <col min="12297" max="12297" width="11.5" style="324" customWidth="1"/>
    <col min="12298" max="12298" width="9.375" style="324" customWidth="1"/>
    <col min="12299" max="12299" width="11.625" style="324" customWidth="1"/>
    <col min="12300" max="12300" width="9.625" style="324" customWidth="1"/>
    <col min="12301" max="12301" width="12.75" style="324" bestFit="1" customWidth="1"/>
    <col min="12302" max="12544" width="9" style="324"/>
    <col min="12545" max="12545" width="14.625" style="324" customWidth="1"/>
    <col min="12546" max="12546" width="16.625" style="324" customWidth="1"/>
    <col min="12547" max="12547" width="11.5" style="324" customWidth="1"/>
    <col min="12548" max="12548" width="11.375" style="324" customWidth="1"/>
    <col min="12549" max="12549" width="12.75" style="324" customWidth="1"/>
    <col min="12550" max="12550" width="10.875" style="324" customWidth="1"/>
    <col min="12551" max="12551" width="11.875" style="324" customWidth="1"/>
    <col min="12552" max="12552" width="11.875" style="324" bestFit="1" customWidth="1"/>
    <col min="12553" max="12553" width="11.5" style="324" customWidth="1"/>
    <col min="12554" max="12554" width="9.375" style="324" customWidth="1"/>
    <col min="12555" max="12555" width="11.625" style="324" customWidth="1"/>
    <col min="12556" max="12556" width="9.625" style="324" customWidth="1"/>
    <col min="12557" max="12557" width="12.75" style="324" bestFit="1" customWidth="1"/>
    <col min="12558" max="12800" width="9" style="324"/>
    <col min="12801" max="12801" width="14.625" style="324" customWidth="1"/>
    <col min="12802" max="12802" width="16.625" style="324" customWidth="1"/>
    <col min="12803" max="12803" width="11.5" style="324" customWidth="1"/>
    <col min="12804" max="12804" width="11.375" style="324" customWidth="1"/>
    <col min="12805" max="12805" width="12.75" style="324" customWidth="1"/>
    <col min="12806" max="12806" width="10.875" style="324" customWidth="1"/>
    <col min="12807" max="12807" width="11.875" style="324" customWidth="1"/>
    <col min="12808" max="12808" width="11.875" style="324" bestFit="1" customWidth="1"/>
    <col min="12809" max="12809" width="11.5" style="324" customWidth="1"/>
    <col min="12810" max="12810" width="9.375" style="324" customWidth="1"/>
    <col min="12811" max="12811" width="11.625" style="324" customWidth="1"/>
    <col min="12812" max="12812" width="9.625" style="324" customWidth="1"/>
    <col min="12813" max="12813" width="12.75" style="324" bestFit="1" customWidth="1"/>
    <col min="12814" max="13056" width="9" style="324"/>
    <col min="13057" max="13057" width="14.625" style="324" customWidth="1"/>
    <col min="13058" max="13058" width="16.625" style="324" customWidth="1"/>
    <col min="13059" max="13059" width="11.5" style="324" customWidth="1"/>
    <col min="13060" max="13060" width="11.375" style="324" customWidth="1"/>
    <col min="13061" max="13061" width="12.75" style="324" customWidth="1"/>
    <col min="13062" max="13062" width="10.875" style="324" customWidth="1"/>
    <col min="13063" max="13063" width="11.875" style="324" customWidth="1"/>
    <col min="13064" max="13064" width="11.875" style="324" bestFit="1" customWidth="1"/>
    <col min="13065" max="13065" width="11.5" style="324" customWidth="1"/>
    <col min="13066" max="13066" width="9.375" style="324" customWidth="1"/>
    <col min="13067" max="13067" width="11.625" style="324" customWidth="1"/>
    <col min="13068" max="13068" width="9.625" style="324" customWidth="1"/>
    <col min="13069" max="13069" width="12.75" style="324" bestFit="1" customWidth="1"/>
    <col min="13070" max="13312" width="9" style="324"/>
    <col min="13313" max="13313" width="14.625" style="324" customWidth="1"/>
    <col min="13314" max="13314" width="16.625" style="324" customWidth="1"/>
    <col min="13315" max="13315" width="11.5" style="324" customWidth="1"/>
    <col min="13316" max="13316" width="11.375" style="324" customWidth="1"/>
    <col min="13317" max="13317" width="12.75" style="324" customWidth="1"/>
    <col min="13318" max="13318" width="10.875" style="324" customWidth="1"/>
    <col min="13319" max="13319" width="11.875" style="324" customWidth="1"/>
    <col min="13320" max="13320" width="11.875" style="324" bestFit="1" customWidth="1"/>
    <col min="13321" max="13321" width="11.5" style="324" customWidth="1"/>
    <col min="13322" max="13322" width="9.375" style="324" customWidth="1"/>
    <col min="13323" max="13323" width="11.625" style="324" customWidth="1"/>
    <col min="13324" max="13324" width="9.625" style="324" customWidth="1"/>
    <col min="13325" max="13325" width="12.75" style="324" bestFit="1" customWidth="1"/>
    <col min="13326" max="13568" width="9" style="324"/>
    <col min="13569" max="13569" width="14.625" style="324" customWidth="1"/>
    <col min="13570" max="13570" width="16.625" style="324" customWidth="1"/>
    <col min="13571" max="13571" width="11.5" style="324" customWidth="1"/>
    <col min="13572" max="13572" width="11.375" style="324" customWidth="1"/>
    <col min="13573" max="13573" width="12.75" style="324" customWidth="1"/>
    <col min="13574" max="13574" width="10.875" style="324" customWidth="1"/>
    <col min="13575" max="13575" width="11.875" style="324" customWidth="1"/>
    <col min="13576" max="13576" width="11.875" style="324" bestFit="1" customWidth="1"/>
    <col min="13577" max="13577" width="11.5" style="324" customWidth="1"/>
    <col min="13578" max="13578" width="9.375" style="324" customWidth="1"/>
    <col min="13579" max="13579" width="11.625" style="324" customWidth="1"/>
    <col min="13580" max="13580" width="9.625" style="324" customWidth="1"/>
    <col min="13581" max="13581" width="12.75" style="324" bestFit="1" customWidth="1"/>
    <col min="13582" max="13824" width="9" style="324"/>
    <col min="13825" max="13825" width="14.625" style="324" customWidth="1"/>
    <col min="13826" max="13826" width="16.625" style="324" customWidth="1"/>
    <col min="13827" max="13827" width="11.5" style="324" customWidth="1"/>
    <col min="13828" max="13828" width="11.375" style="324" customWidth="1"/>
    <col min="13829" max="13829" width="12.75" style="324" customWidth="1"/>
    <col min="13830" max="13830" width="10.875" style="324" customWidth="1"/>
    <col min="13831" max="13831" width="11.875" style="324" customWidth="1"/>
    <col min="13832" max="13832" width="11.875" style="324" bestFit="1" customWidth="1"/>
    <col min="13833" max="13833" width="11.5" style="324" customWidth="1"/>
    <col min="13834" max="13834" width="9.375" style="324" customWidth="1"/>
    <col min="13835" max="13835" width="11.625" style="324" customWidth="1"/>
    <col min="13836" max="13836" width="9.625" style="324" customWidth="1"/>
    <col min="13837" max="13837" width="12.75" style="324" bestFit="1" customWidth="1"/>
    <col min="13838" max="14080" width="9" style="324"/>
    <col min="14081" max="14081" width="14.625" style="324" customWidth="1"/>
    <col min="14082" max="14082" width="16.625" style="324" customWidth="1"/>
    <col min="14083" max="14083" width="11.5" style="324" customWidth="1"/>
    <col min="14084" max="14084" width="11.375" style="324" customWidth="1"/>
    <col min="14085" max="14085" width="12.75" style="324" customWidth="1"/>
    <col min="14086" max="14086" width="10.875" style="324" customWidth="1"/>
    <col min="14087" max="14087" width="11.875" style="324" customWidth="1"/>
    <col min="14088" max="14088" width="11.875" style="324" bestFit="1" customWidth="1"/>
    <col min="14089" max="14089" width="11.5" style="324" customWidth="1"/>
    <col min="14090" max="14090" width="9.375" style="324" customWidth="1"/>
    <col min="14091" max="14091" width="11.625" style="324" customWidth="1"/>
    <col min="14092" max="14092" width="9.625" style="324" customWidth="1"/>
    <col min="14093" max="14093" width="12.75" style="324" bestFit="1" customWidth="1"/>
    <col min="14094" max="14336" width="9" style="324"/>
    <col min="14337" max="14337" width="14.625" style="324" customWidth="1"/>
    <col min="14338" max="14338" width="16.625" style="324" customWidth="1"/>
    <col min="14339" max="14339" width="11.5" style="324" customWidth="1"/>
    <col min="14340" max="14340" width="11.375" style="324" customWidth="1"/>
    <col min="14341" max="14341" width="12.75" style="324" customWidth="1"/>
    <col min="14342" max="14342" width="10.875" style="324" customWidth="1"/>
    <col min="14343" max="14343" width="11.875" style="324" customWidth="1"/>
    <col min="14344" max="14344" width="11.875" style="324" bestFit="1" customWidth="1"/>
    <col min="14345" max="14345" width="11.5" style="324" customWidth="1"/>
    <col min="14346" max="14346" width="9.375" style="324" customWidth="1"/>
    <col min="14347" max="14347" width="11.625" style="324" customWidth="1"/>
    <col min="14348" max="14348" width="9.625" style="324" customWidth="1"/>
    <col min="14349" max="14349" width="12.75" style="324" bestFit="1" customWidth="1"/>
    <col min="14350" max="14592" width="9" style="324"/>
    <col min="14593" max="14593" width="14.625" style="324" customWidth="1"/>
    <col min="14594" max="14594" width="16.625" style="324" customWidth="1"/>
    <col min="14595" max="14595" width="11.5" style="324" customWidth="1"/>
    <col min="14596" max="14596" width="11.375" style="324" customWidth="1"/>
    <col min="14597" max="14597" width="12.75" style="324" customWidth="1"/>
    <col min="14598" max="14598" width="10.875" style="324" customWidth="1"/>
    <col min="14599" max="14599" width="11.875" style="324" customWidth="1"/>
    <col min="14600" max="14600" width="11.875" style="324" bestFit="1" customWidth="1"/>
    <col min="14601" max="14601" width="11.5" style="324" customWidth="1"/>
    <col min="14602" max="14602" width="9.375" style="324" customWidth="1"/>
    <col min="14603" max="14603" width="11.625" style="324" customWidth="1"/>
    <col min="14604" max="14604" width="9.625" style="324" customWidth="1"/>
    <col min="14605" max="14605" width="12.75" style="324" bestFit="1" customWidth="1"/>
    <col min="14606" max="14848" width="9" style="324"/>
    <col min="14849" max="14849" width="14.625" style="324" customWidth="1"/>
    <col min="14850" max="14850" width="16.625" style="324" customWidth="1"/>
    <col min="14851" max="14851" width="11.5" style="324" customWidth="1"/>
    <col min="14852" max="14852" width="11.375" style="324" customWidth="1"/>
    <col min="14853" max="14853" width="12.75" style="324" customWidth="1"/>
    <col min="14854" max="14854" width="10.875" style="324" customWidth="1"/>
    <col min="14855" max="14855" width="11.875" style="324" customWidth="1"/>
    <col min="14856" max="14856" width="11.875" style="324" bestFit="1" customWidth="1"/>
    <col min="14857" max="14857" width="11.5" style="324" customWidth="1"/>
    <col min="14858" max="14858" width="9.375" style="324" customWidth="1"/>
    <col min="14859" max="14859" width="11.625" style="324" customWidth="1"/>
    <col min="14860" max="14860" width="9.625" style="324" customWidth="1"/>
    <col min="14861" max="14861" width="12.75" style="324" bestFit="1" customWidth="1"/>
    <col min="14862" max="15104" width="9" style="324"/>
    <col min="15105" max="15105" width="14.625" style="324" customWidth="1"/>
    <col min="15106" max="15106" width="16.625" style="324" customWidth="1"/>
    <col min="15107" max="15107" width="11.5" style="324" customWidth="1"/>
    <col min="15108" max="15108" width="11.375" style="324" customWidth="1"/>
    <col min="15109" max="15109" width="12.75" style="324" customWidth="1"/>
    <col min="15110" max="15110" width="10.875" style="324" customWidth="1"/>
    <col min="15111" max="15111" width="11.875" style="324" customWidth="1"/>
    <col min="15112" max="15112" width="11.875" style="324" bestFit="1" customWidth="1"/>
    <col min="15113" max="15113" width="11.5" style="324" customWidth="1"/>
    <col min="15114" max="15114" width="9.375" style="324" customWidth="1"/>
    <col min="15115" max="15115" width="11.625" style="324" customWidth="1"/>
    <col min="15116" max="15116" width="9.625" style="324" customWidth="1"/>
    <col min="15117" max="15117" width="12.75" style="324" bestFit="1" customWidth="1"/>
    <col min="15118" max="15360" width="9" style="324"/>
    <col min="15361" max="15361" width="14.625" style="324" customWidth="1"/>
    <col min="15362" max="15362" width="16.625" style="324" customWidth="1"/>
    <col min="15363" max="15363" width="11.5" style="324" customWidth="1"/>
    <col min="15364" max="15364" width="11.375" style="324" customWidth="1"/>
    <col min="15365" max="15365" width="12.75" style="324" customWidth="1"/>
    <col min="15366" max="15366" width="10.875" style="324" customWidth="1"/>
    <col min="15367" max="15367" width="11.875" style="324" customWidth="1"/>
    <col min="15368" max="15368" width="11.875" style="324" bestFit="1" customWidth="1"/>
    <col min="15369" max="15369" width="11.5" style="324" customWidth="1"/>
    <col min="15370" max="15370" width="9.375" style="324" customWidth="1"/>
    <col min="15371" max="15371" width="11.625" style="324" customWidth="1"/>
    <col min="15372" max="15372" width="9.625" style="324" customWidth="1"/>
    <col min="15373" max="15373" width="12.75" style="324" bestFit="1" customWidth="1"/>
    <col min="15374" max="15616" width="9" style="324"/>
    <col min="15617" max="15617" width="14.625" style="324" customWidth="1"/>
    <col min="15618" max="15618" width="16.625" style="324" customWidth="1"/>
    <col min="15619" max="15619" width="11.5" style="324" customWidth="1"/>
    <col min="15620" max="15620" width="11.375" style="324" customWidth="1"/>
    <col min="15621" max="15621" width="12.75" style="324" customWidth="1"/>
    <col min="15622" max="15622" width="10.875" style="324" customWidth="1"/>
    <col min="15623" max="15623" width="11.875" style="324" customWidth="1"/>
    <col min="15624" max="15624" width="11.875" style="324" bestFit="1" customWidth="1"/>
    <col min="15625" max="15625" width="11.5" style="324" customWidth="1"/>
    <col min="15626" max="15626" width="9.375" style="324" customWidth="1"/>
    <col min="15627" max="15627" width="11.625" style="324" customWidth="1"/>
    <col min="15628" max="15628" width="9.625" style="324" customWidth="1"/>
    <col min="15629" max="15629" width="12.75" style="324" bestFit="1" customWidth="1"/>
    <col min="15630" max="15872" width="9" style="324"/>
    <col min="15873" max="15873" width="14.625" style="324" customWidth="1"/>
    <col min="15874" max="15874" width="16.625" style="324" customWidth="1"/>
    <col min="15875" max="15875" width="11.5" style="324" customWidth="1"/>
    <col min="15876" max="15876" width="11.375" style="324" customWidth="1"/>
    <col min="15877" max="15877" width="12.75" style="324" customWidth="1"/>
    <col min="15878" max="15878" width="10.875" style="324" customWidth="1"/>
    <col min="15879" max="15879" width="11.875" style="324" customWidth="1"/>
    <col min="15880" max="15880" width="11.875" style="324" bestFit="1" customWidth="1"/>
    <col min="15881" max="15881" width="11.5" style="324" customWidth="1"/>
    <col min="15882" max="15882" width="9.375" style="324" customWidth="1"/>
    <col min="15883" max="15883" width="11.625" style="324" customWidth="1"/>
    <col min="15884" max="15884" width="9.625" style="324" customWidth="1"/>
    <col min="15885" max="15885" width="12.75" style="324" bestFit="1" customWidth="1"/>
    <col min="15886" max="16128" width="9" style="324"/>
    <col min="16129" max="16129" width="14.625" style="324" customWidth="1"/>
    <col min="16130" max="16130" width="16.625" style="324" customWidth="1"/>
    <col min="16131" max="16131" width="11.5" style="324" customWidth="1"/>
    <col min="16132" max="16132" width="11.375" style="324" customWidth="1"/>
    <col min="16133" max="16133" width="12.75" style="324" customWidth="1"/>
    <col min="16134" max="16134" width="10.875" style="324" customWidth="1"/>
    <col min="16135" max="16135" width="11.875" style="324" customWidth="1"/>
    <col min="16136" max="16136" width="11.875" style="324" bestFit="1" customWidth="1"/>
    <col min="16137" max="16137" width="11.5" style="324" customWidth="1"/>
    <col min="16138" max="16138" width="9.375" style="324" customWidth="1"/>
    <col min="16139" max="16139" width="11.625" style="324" customWidth="1"/>
    <col min="16140" max="16140" width="9.625" style="324" customWidth="1"/>
    <col min="16141" max="16141" width="12.75" style="324" bestFit="1" customWidth="1"/>
    <col min="16142" max="16384" width="9" style="324"/>
  </cols>
  <sheetData>
    <row r="1" spans="1:13" s="323" customFormat="1" ht="0.75" customHeight="1" thickBot="1">
      <c r="A1" s="320" t="s">
        <v>524</v>
      </c>
      <c r="B1" s="320"/>
      <c r="C1" s="320"/>
      <c r="D1" s="321"/>
      <c r="E1" s="322"/>
      <c r="F1" s="322"/>
      <c r="G1" s="320"/>
      <c r="H1" s="320"/>
      <c r="I1" s="321"/>
      <c r="J1" s="321"/>
      <c r="K1" s="322"/>
      <c r="L1" s="320"/>
      <c r="M1" s="320"/>
    </row>
    <row r="2" spans="1:13" s="332" customFormat="1" ht="31.5" customHeight="1">
      <c r="A2" s="699" t="s">
        <v>545</v>
      </c>
      <c r="B2" s="700"/>
      <c r="C2" s="700"/>
      <c r="D2" s="700"/>
      <c r="E2" s="700"/>
      <c r="F2" s="700"/>
      <c r="G2" s="700"/>
      <c r="H2" s="700"/>
      <c r="I2" s="700"/>
      <c r="J2" s="700"/>
      <c r="K2" s="700"/>
      <c r="L2" s="700"/>
      <c r="M2" s="701"/>
    </row>
    <row r="3" spans="1:13" s="339" customFormat="1">
      <c r="A3" s="333" t="s">
        <v>525</v>
      </c>
      <c r="B3" s="334">
        <f>数据表!C2</f>
        <v>0</v>
      </c>
      <c r="C3" s="702"/>
      <c r="D3" s="703"/>
      <c r="E3" s="703"/>
      <c r="F3" s="703"/>
      <c r="G3" s="703"/>
      <c r="H3" s="335"/>
      <c r="I3" s="336"/>
      <c r="J3" s="336"/>
      <c r="K3" s="337"/>
      <c r="L3" s="335"/>
      <c r="M3" s="338"/>
    </row>
    <row r="4" spans="1:13" s="339" customFormat="1">
      <c r="A4" s="333" t="s">
        <v>526</v>
      </c>
      <c r="B4" s="340" t="s">
        <v>527</v>
      </c>
      <c r="C4" s="341" t="s">
        <v>528</v>
      </c>
      <c r="D4" s="342">
        <v>5301</v>
      </c>
      <c r="E4" s="343" t="s">
        <v>529</v>
      </c>
      <c r="F4" s="704" t="str">
        <f ca="1">TEXT(数据表!E2,"emmdd")&amp;TEXT(NOW(),"HHMMSS")</f>
        <v>19000100170528</v>
      </c>
      <c r="G4" s="705"/>
      <c r="H4" s="344"/>
      <c r="I4" s="345"/>
      <c r="J4" s="346"/>
      <c r="K4" s="347"/>
      <c r="L4" s="348"/>
      <c r="M4" s="349"/>
    </row>
    <row r="5" spans="1:13" s="339" customFormat="1" ht="14.25" thickBot="1">
      <c r="A5" s="350" t="s">
        <v>530</v>
      </c>
      <c r="B5" s="351" t="s">
        <v>66</v>
      </c>
      <c r="C5" s="706" t="s">
        <v>166</v>
      </c>
      <c r="D5" s="707"/>
      <c r="E5" s="708"/>
      <c r="F5" s="709">
        <v>5314</v>
      </c>
      <c r="G5" s="710"/>
      <c r="H5" s="344"/>
      <c r="I5" s="345"/>
      <c r="J5" s="346"/>
      <c r="K5" s="347"/>
      <c r="L5" s="348"/>
      <c r="M5" s="349"/>
    </row>
    <row r="6" spans="1:13" s="332" customFormat="1" ht="29.25" customHeight="1" thickBot="1">
      <c r="A6" s="711" t="s">
        <v>531</v>
      </c>
      <c r="B6" s="711"/>
      <c r="C6" s="711"/>
      <c r="D6" s="711"/>
      <c r="E6" s="711"/>
      <c r="F6" s="711"/>
      <c r="G6" s="711"/>
      <c r="H6" s="711"/>
      <c r="I6" s="711"/>
      <c r="J6" s="711"/>
      <c r="K6" s="711"/>
      <c r="L6" s="711"/>
      <c r="M6" s="712"/>
    </row>
    <row r="7" spans="1:13" s="332" customFormat="1" ht="15.75" customHeight="1" thickBot="1">
      <c r="A7" s="352"/>
      <c r="B7" s="352"/>
      <c r="C7" s="352"/>
      <c r="D7" s="353"/>
      <c r="E7" s="354"/>
      <c r="F7" s="354"/>
      <c r="G7" s="352"/>
      <c r="H7" s="352"/>
      <c r="I7" s="696" t="s">
        <v>329</v>
      </c>
      <c r="J7" s="697"/>
      <c r="K7" s="697"/>
      <c r="L7" s="698"/>
      <c r="M7" s="355" t="s">
        <v>330</v>
      </c>
    </row>
    <row r="8" spans="1:13" s="363" customFormat="1" ht="14.25" thickBot="1">
      <c r="A8" s="356" t="s">
        <v>532</v>
      </c>
      <c r="B8" s="357" t="s">
        <v>533</v>
      </c>
      <c r="C8" s="357" t="s">
        <v>534</v>
      </c>
      <c r="D8" s="358" t="s">
        <v>535</v>
      </c>
      <c r="E8" s="359" t="s">
        <v>536</v>
      </c>
      <c r="F8" s="357" t="s">
        <v>537</v>
      </c>
      <c r="G8" s="357" t="s">
        <v>538</v>
      </c>
      <c r="H8" s="360" t="s">
        <v>539</v>
      </c>
      <c r="I8" s="361" t="s">
        <v>540</v>
      </c>
      <c r="J8" s="358" t="s">
        <v>541</v>
      </c>
      <c r="K8" s="359" t="s">
        <v>542</v>
      </c>
      <c r="L8" s="358" t="s">
        <v>537</v>
      </c>
      <c r="M8" s="362" t="s">
        <v>349</v>
      </c>
    </row>
    <row r="9" spans="1:13" s="364" customFormat="1">
      <c r="A9" s="364" t="str">
        <f>IF((数据表!$C$2-5100000000000)&gt;0,数据表!C2,("0"&amp;数据表!C2))</f>
        <v>0</v>
      </c>
      <c r="B9" s="365">
        <f>ROUND(IF((数据表!C2-5100000000000)&gt;0,参数!B4,(参数!B4-SUM(普货!E2:E200))),2)</f>
        <v>0</v>
      </c>
      <c r="C9" s="364" t="s">
        <v>179</v>
      </c>
      <c r="D9" s="366">
        <f>IF((数据表!C2-5100000000000)&gt;0,参数!B2,(INT(参数!B2)-SUM(普货!C2:C99)))</f>
        <v>0</v>
      </c>
      <c r="E9" s="367">
        <f>IF((数据表!C2-5100000000000)&gt;0,参数!B3,(参数!B3-SUM(普货!D2:D99)))</f>
        <v>119</v>
      </c>
      <c r="F9" s="364" t="s">
        <v>301</v>
      </c>
      <c r="G9" s="364" t="str">
        <f>IF((数据表!C2-5100000000000)&gt;0,"HKG TNT","联邦快递(中国)有限公司深圳分公司")</f>
        <v>联邦快递(中国)有限公司深圳分公司</v>
      </c>
      <c r="H9" s="364" t="str">
        <f>IF((数据表!C2-5100000000000)&gt;0,"联邦快递(中国)有限公司深圳分公司","HK TNT")</f>
        <v>HK TNT</v>
      </c>
      <c r="I9" s="364" t="s">
        <v>544</v>
      </c>
      <c r="J9" s="368">
        <f>D9</f>
        <v>0</v>
      </c>
      <c r="K9" s="367">
        <f>E9</f>
        <v>119</v>
      </c>
      <c r="L9" s="364" t="s">
        <v>69</v>
      </c>
      <c r="M9" s="369" t="str">
        <f>参数!$B$8</f>
        <v>车牌错误,注意核对</v>
      </c>
    </row>
    <row r="10" spans="1:13" s="364" customFormat="1">
      <c r="A10" s="364">
        <f>IF((数据表!$C$2-5100000000000)&gt;0,"0",普货!A2)</f>
        <v>0</v>
      </c>
      <c r="B10" s="365" t="str">
        <f>""&amp;普货!E2</f>
        <v/>
      </c>
      <c r="C10" s="364" t="s">
        <v>179</v>
      </c>
      <c r="D10" s="366" t="str">
        <f>""&amp;普货!C2</f>
        <v/>
      </c>
      <c r="E10" s="367" t="str">
        <f>""&amp;ROUND(普货!D2,2)</f>
        <v>0</v>
      </c>
      <c r="F10" s="364" t="s">
        <v>301</v>
      </c>
      <c r="G10" s="364" t="str">
        <f>CLEAN(普货!F2)</f>
        <v/>
      </c>
      <c r="H10" s="364" t="str">
        <f>CLEAN(普货!G2)</f>
        <v/>
      </c>
      <c r="I10" s="364" t="str">
        <f>CLEAN(普货!B2)</f>
        <v/>
      </c>
      <c r="J10" s="368" t="str">
        <f>D10</f>
        <v/>
      </c>
      <c r="K10" s="367" t="str">
        <f>E10</f>
        <v>0</v>
      </c>
      <c r="L10" s="364" t="s">
        <v>69</v>
      </c>
      <c r="M10" s="369" t="str">
        <f>参数!$B$8</f>
        <v>车牌错误,注意核对</v>
      </c>
    </row>
    <row r="11" spans="1:13" s="364" customFormat="1">
      <c r="A11" s="364">
        <f>IF((数据表!$C$2-5100000000000)&gt;0,"0",普货!A3)</f>
        <v>0</v>
      </c>
      <c r="B11" s="365" t="str">
        <f>""&amp;普货!E3</f>
        <v/>
      </c>
      <c r="C11" s="364" t="s">
        <v>179</v>
      </c>
      <c r="D11" s="366" t="str">
        <f>""&amp;普货!C3</f>
        <v/>
      </c>
      <c r="E11" s="367" t="str">
        <f>""&amp;ROUND(普货!D3,2)</f>
        <v>0</v>
      </c>
      <c r="F11" s="364" t="s">
        <v>301</v>
      </c>
      <c r="G11" s="364" t="str">
        <f>CLEAN(普货!F3)</f>
        <v/>
      </c>
      <c r="H11" s="364" t="str">
        <f>CLEAN(普货!G3)</f>
        <v/>
      </c>
      <c r="I11" s="364" t="str">
        <f>CLEAN(普货!B3)</f>
        <v/>
      </c>
      <c r="J11" s="368" t="str">
        <f t="shared" ref="J11:J29" si="0">D11</f>
        <v/>
      </c>
      <c r="K11" s="367" t="str">
        <f t="shared" ref="K11:K29" si="1">E11</f>
        <v>0</v>
      </c>
      <c r="L11" s="364" t="s">
        <v>69</v>
      </c>
      <c r="M11" s="369" t="str">
        <f>参数!$B$8</f>
        <v>车牌错误,注意核对</v>
      </c>
    </row>
    <row r="12" spans="1:13" s="364" customFormat="1">
      <c r="A12" s="364">
        <f>IF((数据表!$C$2-5100000000000)&gt;0,"0",普货!A4)</f>
        <v>0</v>
      </c>
      <c r="B12" s="365" t="str">
        <f>""&amp;普货!E4</f>
        <v/>
      </c>
      <c r="C12" s="364" t="s">
        <v>179</v>
      </c>
      <c r="D12" s="366" t="str">
        <f>""&amp;普货!C4</f>
        <v/>
      </c>
      <c r="E12" s="367" t="str">
        <f>""&amp;ROUND(普货!D4,2)</f>
        <v>0</v>
      </c>
      <c r="F12" s="364" t="s">
        <v>301</v>
      </c>
      <c r="G12" s="364" t="str">
        <f>CLEAN(普货!F4)</f>
        <v/>
      </c>
      <c r="H12" s="364" t="str">
        <f>CLEAN(普货!G4)</f>
        <v/>
      </c>
      <c r="I12" s="364" t="str">
        <f>CLEAN(普货!B4)</f>
        <v/>
      </c>
      <c r="J12" s="368" t="str">
        <f t="shared" si="0"/>
        <v/>
      </c>
      <c r="K12" s="367" t="str">
        <f t="shared" si="1"/>
        <v>0</v>
      </c>
      <c r="L12" s="364" t="s">
        <v>69</v>
      </c>
      <c r="M12" s="369" t="str">
        <f>参数!$B$8</f>
        <v>车牌错误,注意核对</v>
      </c>
    </row>
    <row r="13" spans="1:13" s="364" customFormat="1">
      <c r="A13" s="364">
        <f>IF((数据表!$C$2-5100000000000)&gt;0,"0",普货!A5)</f>
        <v>0</v>
      </c>
      <c r="B13" s="365" t="str">
        <f>""&amp;普货!E5</f>
        <v/>
      </c>
      <c r="C13" s="364" t="s">
        <v>179</v>
      </c>
      <c r="D13" s="366" t="str">
        <f>""&amp;普货!C5</f>
        <v/>
      </c>
      <c r="E13" s="367" t="str">
        <f>""&amp;ROUND(普货!D5,2)</f>
        <v>0</v>
      </c>
      <c r="F13" s="364" t="s">
        <v>301</v>
      </c>
      <c r="G13" s="364" t="str">
        <f>CLEAN(普货!F5)</f>
        <v/>
      </c>
      <c r="H13" s="364" t="str">
        <f>CLEAN(普货!G5)</f>
        <v/>
      </c>
      <c r="I13" s="364" t="str">
        <f>CLEAN(普货!B5)</f>
        <v/>
      </c>
      <c r="J13" s="368" t="str">
        <f t="shared" si="0"/>
        <v/>
      </c>
      <c r="K13" s="367" t="str">
        <f t="shared" si="1"/>
        <v>0</v>
      </c>
      <c r="L13" s="364" t="s">
        <v>69</v>
      </c>
      <c r="M13" s="369" t="str">
        <f>参数!$B$8</f>
        <v>车牌错误,注意核对</v>
      </c>
    </row>
    <row r="14" spans="1:13" s="364" customFormat="1">
      <c r="A14" s="364">
        <f>IF((数据表!$C$2-5100000000000)&gt;0,"0",普货!A6)</f>
        <v>0</v>
      </c>
      <c r="B14" s="365" t="str">
        <f>""&amp;普货!E6</f>
        <v/>
      </c>
      <c r="C14" s="364" t="s">
        <v>179</v>
      </c>
      <c r="D14" s="366" t="str">
        <f>""&amp;普货!C6</f>
        <v/>
      </c>
      <c r="E14" s="367" t="str">
        <f>""&amp;ROUND(普货!D6,2)</f>
        <v>0</v>
      </c>
      <c r="F14" s="364" t="s">
        <v>301</v>
      </c>
      <c r="G14" s="364" t="str">
        <f>CLEAN(普货!F6)</f>
        <v/>
      </c>
      <c r="H14" s="364" t="str">
        <f>CLEAN(普货!G6)</f>
        <v/>
      </c>
      <c r="I14" s="364" t="str">
        <f>CLEAN(普货!B6)</f>
        <v/>
      </c>
      <c r="J14" s="368" t="str">
        <f t="shared" si="0"/>
        <v/>
      </c>
      <c r="K14" s="367" t="str">
        <f t="shared" si="1"/>
        <v>0</v>
      </c>
      <c r="L14" s="364" t="s">
        <v>69</v>
      </c>
      <c r="M14" s="369" t="str">
        <f>参数!$B$8</f>
        <v>车牌错误,注意核对</v>
      </c>
    </row>
    <row r="15" spans="1:13" s="364" customFormat="1">
      <c r="A15" s="364">
        <f>IF((数据表!$C$2-5100000000000)&gt;0,"0",普货!A7)</f>
        <v>0</v>
      </c>
      <c r="B15" s="365" t="str">
        <f>""&amp;普货!E7</f>
        <v/>
      </c>
      <c r="C15" s="364" t="s">
        <v>179</v>
      </c>
      <c r="D15" s="366" t="str">
        <f>""&amp;普货!C7</f>
        <v/>
      </c>
      <c r="E15" s="367" t="str">
        <f>""&amp;ROUND(普货!D7,2)</f>
        <v>0</v>
      </c>
      <c r="F15" s="364" t="s">
        <v>301</v>
      </c>
      <c r="G15" s="364" t="str">
        <f>CLEAN(普货!F7)</f>
        <v/>
      </c>
      <c r="H15" s="364" t="str">
        <f>CLEAN(普货!G7)</f>
        <v/>
      </c>
      <c r="I15" s="364" t="str">
        <f>CLEAN(普货!B7)</f>
        <v/>
      </c>
      <c r="J15" s="368" t="str">
        <f t="shared" si="0"/>
        <v/>
      </c>
      <c r="K15" s="367" t="str">
        <f t="shared" si="1"/>
        <v>0</v>
      </c>
      <c r="L15" s="364" t="s">
        <v>69</v>
      </c>
      <c r="M15" s="369" t="str">
        <f>参数!$B$8</f>
        <v>车牌错误,注意核对</v>
      </c>
    </row>
    <row r="16" spans="1:13" s="364" customFormat="1">
      <c r="A16" s="364">
        <f>IF((数据表!$C$2-5100000000000)&gt;0,"0",普货!A8)</f>
        <v>0</v>
      </c>
      <c r="B16" s="365" t="str">
        <f>""&amp;普货!E8</f>
        <v/>
      </c>
      <c r="C16" s="364" t="s">
        <v>179</v>
      </c>
      <c r="D16" s="366" t="str">
        <f>""&amp;普货!C8</f>
        <v/>
      </c>
      <c r="E16" s="367" t="str">
        <f>""&amp;ROUND(普货!D8,2)</f>
        <v>0</v>
      </c>
      <c r="F16" s="364" t="s">
        <v>301</v>
      </c>
      <c r="G16" s="364" t="str">
        <f>CLEAN(普货!F8)</f>
        <v/>
      </c>
      <c r="H16" s="364" t="str">
        <f>CLEAN(普货!G8)</f>
        <v/>
      </c>
      <c r="I16" s="364" t="str">
        <f>CLEAN(普货!B8)</f>
        <v/>
      </c>
      <c r="J16" s="368" t="str">
        <f t="shared" si="0"/>
        <v/>
      </c>
      <c r="K16" s="367" t="str">
        <f t="shared" si="1"/>
        <v>0</v>
      </c>
      <c r="L16" s="364" t="s">
        <v>69</v>
      </c>
      <c r="M16" s="369" t="str">
        <f>参数!$B$8</f>
        <v>车牌错误,注意核对</v>
      </c>
    </row>
    <row r="17" spans="1:13" s="364" customFormat="1">
      <c r="A17" s="364">
        <f>IF((数据表!$C$2-5100000000000)&gt;0,"0",普货!A9)</f>
        <v>0</v>
      </c>
      <c r="B17" s="365" t="str">
        <f>""&amp;普货!E9</f>
        <v/>
      </c>
      <c r="C17" s="364" t="s">
        <v>179</v>
      </c>
      <c r="D17" s="366" t="str">
        <f>""&amp;普货!C9</f>
        <v/>
      </c>
      <c r="E17" s="367" t="str">
        <f>""&amp;ROUND(普货!D9,2)</f>
        <v>0</v>
      </c>
      <c r="F17" s="364" t="s">
        <v>301</v>
      </c>
      <c r="G17" s="364" t="str">
        <f>CLEAN(普货!F9)</f>
        <v/>
      </c>
      <c r="H17" s="364" t="str">
        <f>CLEAN(普货!G9)</f>
        <v/>
      </c>
      <c r="I17" s="364" t="str">
        <f>CLEAN(普货!B9)</f>
        <v/>
      </c>
      <c r="J17" s="368" t="str">
        <f t="shared" si="0"/>
        <v/>
      </c>
      <c r="K17" s="367" t="str">
        <f t="shared" si="1"/>
        <v>0</v>
      </c>
      <c r="L17" s="364" t="s">
        <v>69</v>
      </c>
      <c r="M17" s="369" t="str">
        <f>参数!$B$8</f>
        <v>车牌错误,注意核对</v>
      </c>
    </row>
    <row r="18" spans="1:13" s="364" customFormat="1">
      <c r="A18" s="364">
        <f>IF((数据表!$C$2-5100000000000)&gt;0,"0",普货!A10)</f>
        <v>0</v>
      </c>
      <c r="B18" s="365" t="str">
        <f>""&amp;普货!E10</f>
        <v/>
      </c>
      <c r="C18" s="364" t="s">
        <v>179</v>
      </c>
      <c r="D18" s="366" t="str">
        <f>""&amp;普货!C10</f>
        <v/>
      </c>
      <c r="E18" s="367" t="str">
        <f>""&amp;ROUND(普货!D10,2)</f>
        <v>0</v>
      </c>
      <c r="F18" s="364" t="s">
        <v>301</v>
      </c>
      <c r="G18" s="364" t="str">
        <f>CLEAN(普货!F10)</f>
        <v/>
      </c>
      <c r="H18" s="364" t="str">
        <f>CLEAN(普货!G10)</f>
        <v/>
      </c>
      <c r="I18" s="364" t="str">
        <f>CLEAN(普货!B10)</f>
        <v/>
      </c>
      <c r="J18" s="368" t="str">
        <f t="shared" si="0"/>
        <v/>
      </c>
      <c r="K18" s="367" t="str">
        <f t="shared" si="1"/>
        <v>0</v>
      </c>
      <c r="L18" s="364" t="s">
        <v>69</v>
      </c>
      <c r="M18" s="369" t="str">
        <f>参数!$B$8</f>
        <v>车牌错误,注意核对</v>
      </c>
    </row>
    <row r="19" spans="1:13" s="364" customFormat="1">
      <c r="A19" s="364">
        <f>IF((数据表!$C$2-5100000000000)&gt;0,"0",普货!A11)</f>
        <v>0</v>
      </c>
      <c r="B19" s="365" t="str">
        <f>""&amp;普货!E11</f>
        <v/>
      </c>
      <c r="C19" s="364" t="s">
        <v>179</v>
      </c>
      <c r="D19" s="366" t="str">
        <f>""&amp;普货!C11</f>
        <v/>
      </c>
      <c r="E19" s="367" t="str">
        <f>""&amp;ROUND(普货!D11,2)</f>
        <v>0</v>
      </c>
      <c r="F19" s="364" t="s">
        <v>301</v>
      </c>
      <c r="G19" s="364" t="str">
        <f>CLEAN(普货!F11)</f>
        <v/>
      </c>
      <c r="H19" s="364" t="str">
        <f>CLEAN(普货!G11)</f>
        <v/>
      </c>
      <c r="I19" s="364" t="str">
        <f>CLEAN(普货!B11)</f>
        <v/>
      </c>
      <c r="J19" s="368" t="str">
        <f t="shared" si="0"/>
        <v/>
      </c>
      <c r="K19" s="367" t="str">
        <f t="shared" si="1"/>
        <v>0</v>
      </c>
      <c r="L19" s="364" t="s">
        <v>69</v>
      </c>
      <c r="M19" s="369" t="str">
        <f>参数!$B$8</f>
        <v>车牌错误,注意核对</v>
      </c>
    </row>
    <row r="20" spans="1:13" s="364" customFormat="1">
      <c r="A20" s="364">
        <f>IF((数据表!$C$2-5100000000000)&gt;0,"0",普货!A12)</f>
        <v>0</v>
      </c>
      <c r="B20" s="365" t="str">
        <f>""&amp;普货!E12</f>
        <v/>
      </c>
      <c r="C20" s="364" t="s">
        <v>179</v>
      </c>
      <c r="D20" s="366" t="str">
        <f>""&amp;普货!C12</f>
        <v/>
      </c>
      <c r="E20" s="367" t="str">
        <f>""&amp;ROUND(普货!D12,2)</f>
        <v>0</v>
      </c>
      <c r="F20" s="364" t="s">
        <v>301</v>
      </c>
      <c r="G20" s="364" t="str">
        <f>CLEAN(普货!F12)</f>
        <v/>
      </c>
      <c r="H20" s="364" t="str">
        <f>CLEAN(普货!G12)</f>
        <v/>
      </c>
      <c r="I20" s="364" t="str">
        <f>CLEAN(普货!B12)</f>
        <v/>
      </c>
      <c r="J20" s="368" t="str">
        <f t="shared" si="0"/>
        <v/>
      </c>
      <c r="K20" s="367" t="str">
        <f t="shared" si="1"/>
        <v>0</v>
      </c>
      <c r="L20" s="364" t="s">
        <v>69</v>
      </c>
      <c r="M20" s="369" t="str">
        <f>参数!$B$8</f>
        <v>车牌错误,注意核对</v>
      </c>
    </row>
    <row r="21" spans="1:13" s="364" customFormat="1">
      <c r="A21" s="364">
        <f>IF((数据表!$C$2-5100000000000)&gt;0,"0",普货!A13)</f>
        <v>0</v>
      </c>
      <c r="B21" s="365" t="str">
        <f>""&amp;普货!E13</f>
        <v/>
      </c>
      <c r="C21" s="364" t="s">
        <v>179</v>
      </c>
      <c r="D21" s="366" t="str">
        <f>""&amp;普货!C13</f>
        <v/>
      </c>
      <c r="E21" s="367" t="str">
        <f>""&amp;ROUND(普货!D13,2)</f>
        <v>0</v>
      </c>
      <c r="F21" s="364" t="s">
        <v>301</v>
      </c>
      <c r="G21" s="364" t="str">
        <f>CLEAN(普货!F13)</f>
        <v/>
      </c>
      <c r="H21" s="364" t="str">
        <f>CLEAN(普货!G13)</f>
        <v/>
      </c>
      <c r="I21" s="364" t="str">
        <f>CLEAN(普货!B13)</f>
        <v/>
      </c>
      <c r="J21" s="368" t="str">
        <f t="shared" si="0"/>
        <v/>
      </c>
      <c r="K21" s="367" t="str">
        <f t="shared" si="1"/>
        <v>0</v>
      </c>
      <c r="L21" s="364" t="s">
        <v>69</v>
      </c>
      <c r="M21" s="369" t="str">
        <f>参数!$B$8</f>
        <v>车牌错误,注意核对</v>
      </c>
    </row>
    <row r="22" spans="1:13" s="364" customFormat="1">
      <c r="A22" s="364">
        <f>IF((数据表!$C$2-5100000000000)&gt;0,"0",普货!A14)</f>
        <v>0</v>
      </c>
      <c r="B22" s="365" t="str">
        <f>""&amp;普货!E14</f>
        <v/>
      </c>
      <c r="C22" s="364" t="s">
        <v>179</v>
      </c>
      <c r="D22" s="366" t="str">
        <f>""&amp;普货!C14</f>
        <v/>
      </c>
      <c r="E22" s="367" t="str">
        <f>""&amp;ROUND(普货!D14,2)</f>
        <v>0</v>
      </c>
      <c r="F22" s="364" t="s">
        <v>301</v>
      </c>
      <c r="G22" s="364" t="str">
        <f>CLEAN(普货!F14)</f>
        <v/>
      </c>
      <c r="H22" s="364" t="str">
        <f>CLEAN(普货!G14)</f>
        <v/>
      </c>
      <c r="I22" s="364" t="str">
        <f>CLEAN(普货!B14)</f>
        <v/>
      </c>
      <c r="J22" s="368" t="str">
        <f t="shared" si="0"/>
        <v/>
      </c>
      <c r="K22" s="367" t="str">
        <f t="shared" si="1"/>
        <v>0</v>
      </c>
      <c r="L22" s="364" t="s">
        <v>69</v>
      </c>
      <c r="M22" s="369" t="str">
        <f>参数!$B$8</f>
        <v>车牌错误,注意核对</v>
      </c>
    </row>
    <row r="23" spans="1:13" s="364" customFormat="1">
      <c r="A23" s="364">
        <f>IF((数据表!$C$2-5100000000000)&gt;0,"0",普货!A15)</f>
        <v>0</v>
      </c>
      <c r="B23" s="365" t="str">
        <f>""&amp;普货!E15</f>
        <v/>
      </c>
      <c r="C23" s="364" t="s">
        <v>179</v>
      </c>
      <c r="D23" s="366" t="str">
        <f>""&amp;普货!C15</f>
        <v/>
      </c>
      <c r="E23" s="367" t="str">
        <f>""&amp;ROUND(普货!D15,2)</f>
        <v>0</v>
      </c>
      <c r="F23" s="364" t="s">
        <v>301</v>
      </c>
      <c r="G23" s="364" t="str">
        <f>CLEAN(普货!F15)</f>
        <v/>
      </c>
      <c r="H23" s="364" t="str">
        <f>CLEAN(普货!G15)</f>
        <v/>
      </c>
      <c r="I23" s="364" t="str">
        <f>CLEAN(普货!B15)</f>
        <v/>
      </c>
      <c r="J23" s="368" t="str">
        <f t="shared" si="0"/>
        <v/>
      </c>
      <c r="K23" s="367" t="str">
        <f t="shared" si="1"/>
        <v>0</v>
      </c>
      <c r="L23" s="364" t="s">
        <v>69</v>
      </c>
      <c r="M23" s="369" t="str">
        <f>参数!$B$8</f>
        <v>车牌错误,注意核对</v>
      </c>
    </row>
    <row r="24" spans="1:13" s="364" customFormat="1">
      <c r="A24" s="364">
        <f>IF((数据表!$C$2-5100000000000)&gt;0,"0",普货!A16)</f>
        <v>0</v>
      </c>
      <c r="B24" s="365" t="str">
        <f>""&amp;普货!E16</f>
        <v/>
      </c>
      <c r="C24" s="364" t="s">
        <v>179</v>
      </c>
      <c r="D24" s="366" t="str">
        <f>""&amp;普货!C16</f>
        <v/>
      </c>
      <c r="E24" s="367" t="str">
        <f>""&amp;ROUND(普货!D16,2)</f>
        <v>0</v>
      </c>
      <c r="F24" s="364" t="s">
        <v>301</v>
      </c>
      <c r="G24" s="364" t="str">
        <f>CLEAN(普货!F16)</f>
        <v/>
      </c>
      <c r="H24" s="364" t="str">
        <f>CLEAN(普货!G16)</f>
        <v/>
      </c>
      <c r="I24" s="364" t="str">
        <f>CLEAN(普货!B16)</f>
        <v/>
      </c>
      <c r="J24" s="368" t="str">
        <f t="shared" si="0"/>
        <v/>
      </c>
      <c r="K24" s="367" t="str">
        <f t="shared" si="1"/>
        <v>0</v>
      </c>
      <c r="L24" s="364" t="s">
        <v>69</v>
      </c>
      <c r="M24" s="369" t="str">
        <f>参数!$B$8</f>
        <v>车牌错误,注意核对</v>
      </c>
    </row>
    <row r="25" spans="1:13" s="364" customFormat="1">
      <c r="A25" s="364">
        <f>IF((数据表!$C$2-5100000000000)&gt;0,"0",普货!A17)</f>
        <v>0</v>
      </c>
      <c r="B25" s="365" t="str">
        <f>""&amp;普货!E17</f>
        <v/>
      </c>
      <c r="C25" s="364" t="s">
        <v>179</v>
      </c>
      <c r="D25" s="366" t="str">
        <f>""&amp;普货!C17</f>
        <v/>
      </c>
      <c r="E25" s="367" t="str">
        <f>""&amp;ROUND(普货!D17,2)</f>
        <v>0</v>
      </c>
      <c r="F25" s="364" t="s">
        <v>301</v>
      </c>
      <c r="G25" s="364" t="str">
        <f>CLEAN(普货!F17)</f>
        <v/>
      </c>
      <c r="H25" s="364" t="str">
        <f>CLEAN(普货!G17)</f>
        <v/>
      </c>
      <c r="I25" s="364" t="str">
        <f>CLEAN(普货!B17)</f>
        <v/>
      </c>
      <c r="J25" s="368" t="str">
        <f t="shared" si="0"/>
        <v/>
      </c>
      <c r="K25" s="367" t="str">
        <f t="shared" si="1"/>
        <v>0</v>
      </c>
      <c r="L25" s="364" t="s">
        <v>69</v>
      </c>
      <c r="M25" s="369" t="str">
        <f>参数!$B$8</f>
        <v>车牌错误,注意核对</v>
      </c>
    </row>
    <row r="26" spans="1:13" s="364" customFormat="1">
      <c r="A26" s="364">
        <f>IF((数据表!$C$2-5100000000000)&gt;0,"0",普货!A18)</f>
        <v>0</v>
      </c>
      <c r="B26" s="365" t="str">
        <f>""&amp;普货!E18</f>
        <v/>
      </c>
      <c r="C26" s="364" t="s">
        <v>179</v>
      </c>
      <c r="D26" s="366" t="str">
        <f>""&amp;普货!C18</f>
        <v/>
      </c>
      <c r="E26" s="367" t="str">
        <f>""&amp;ROUND(普货!D18,2)</f>
        <v>0</v>
      </c>
      <c r="F26" s="364" t="s">
        <v>301</v>
      </c>
      <c r="G26" s="364" t="str">
        <f>CLEAN(普货!F18)</f>
        <v/>
      </c>
      <c r="H26" s="364" t="str">
        <f>CLEAN(普货!G18)</f>
        <v/>
      </c>
      <c r="I26" s="364" t="str">
        <f>CLEAN(普货!B18)</f>
        <v/>
      </c>
      <c r="J26" s="368" t="str">
        <f t="shared" si="0"/>
        <v/>
      </c>
      <c r="K26" s="367" t="str">
        <f t="shared" si="1"/>
        <v>0</v>
      </c>
      <c r="L26" s="364" t="s">
        <v>69</v>
      </c>
      <c r="M26" s="369" t="str">
        <f>参数!$B$8</f>
        <v>车牌错误,注意核对</v>
      </c>
    </row>
    <row r="27" spans="1:13" s="364" customFormat="1">
      <c r="A27" s="364">
        <f>IF((数据表!$C$2-5100000000000)&gt;0,"0",普货!A19)</f>
        <v>0</v>
      </c>
      <c r="B27" s="365" t="str">
        <f>""&amp;普货!E19</f>
        <v/>
      </c>
      <c r="C27" s="364" t="s">
        <v>179</v>
      </c>
      <c r="D27" s="366" t="str">
        <f>""&amp;普货!C19</f>
        <v/>
      </c>
      <c r="E27" s="367" t="str">
        <f>""&amp;ROUND(普货!D19,2)</f>
        <v>0</v>
      </c>
      <c r="F27" s="364" t="s">
        <v>301</v>
      </c>
      <c r="G27" s="364" t="str">
        <f>CLEAN(普货!F19)</f>
        <v/>
      </c>
      <c r="H27" s="364" t="str">
        <f>CLEAN(普货!G19)</f>
        <v/>
      </c>
      <c r="I27" s="364" t="str">
        <f>CLEAN(普货!B19)</f>
        <v/>
      </c>
      <c r="J27" s="368" t="str">
        <f t="shared" si="0"/>
        <v/>
      </c>
      <c r="K27" s="367" t="str">
        <f t="shared" si="1"/>
        <v>0</v>
      </c>
      <c r="L27" s="364" t="s">
        <v>69</v>
      </c>
      <c r="M27" s="369" t="str">
        <f>参数!$B$8</f>
        <v>车牌错误,注意核对</v>
      </c>
    </row>
    <row r="28" spans="1:13" s="364" customFormat="1">
      <c r="A28" s="364">
        <f>IF((数据表!$C$2-5100000000000)&gt;0,"0",普货!A20)</f>
        <v>0</v>
      </c>
      <c r="B28" s="365" t="str">
        <f>""&amp;普货!E20</f>
        <v/>
      </c>
      <c r="C28" s="364" t="s">
        <v>179</v>
      </c>
      <c r="D28" s="366" t="str">
        <f>""&amp;普货!C20</f>
        <v/>
      </c>
      <c r="E28" s="367" t="str">
        <f>""&amp;ROUND(普货!D20,2)</f>
        <v>0</v>
      </c>
      <c r="F28" s="364" t="s">
        <v>301</v>
      </c>
      <c r="G28" s="364" t="str">
        <f>CLEAN(普货!F20)</f>
        <v/>
      </c>
      <c r="H28" s="364" t="str">
        <f>CLEAN(普货!G20)</f>
        <v/>
      </c>
      <c r="I28" s="364" t="str">
        <f>CLEAN(普货!B20)</f>
        <v/>
      </c>
      <c r="J28" s="368" t="str">
        <f t="shared" si="0"/>
        <v/>
      </c>
      <c r="K28" s="367" t="str">
        <f t="shared" si="1"/>
        <v>0</v>
      </c>
      <c r="L28" s="364" t="s">
        <v>69</v>
      </c>
      <c r="M28" s="369" t="str">
        <f>参数!$B$8</f>
        <v>车牌错误,注意核对</v>
      </c>
    </row>
    <row r="29" spans="1:13" s="364" customFormat="1">
      <c r="A29" s="364">
        <f>IF((数据表!$C$2-5100000000000)&gt;0,"0",普货!A21)</f>
        <v>0</v>
      </c>
      <c r="B29" s="365" t="str">
        <f>""&amp;普货!E21</f>
        <v/>
      </c>
      <c r="C29" s="364" t="s">
        <v>179</v>
      </c>
      <c r="D29" s="366" t="str">
        <f>""&amp;普货!C21</f>
        <v/>
      </c>
      <c r="E29" s="367" t="str">
        <f>""&amp;ROUND(普货!D21,2)</f>
        <v>0</v>
      </c>
      <c r="F29" s="364" t="s">
        <v>301</v>
      </c>
      <c r="G29" s="364" t="str">
        <f>CLEAN(普货!F21)</f>
        <v/>
      </c>
      <c r="H29" s="364" t="str">
        <f>CLEAN(普货!G21)</f>
        <v/>
      </c>
      <c r="I29" s="364" t="str">
        <f>CLEAN(普货!B21)</f>
        <v/>
      </c>
      <c r="J29" s="368" t="str">
        <f t="shared" si="0"/>
        <v/>
      </c>
      <c r="K29" s="367" t="str">
        <f t="shared" si="1"/>
        <v>0</v>
      </c>
      <c r="L29" s="364" t="s">
        <v>69</v>
      </c>
      <c r="M29" s="369" t="str">
        <f>参数!$B$8</f>
        <v>车牌错误,注意核对</v>
      </c>
    </row>
    <row r="30" spans="1:13" s="364" customFormat="1">
      <c r="A30" s="364">
        <f>IF((数据表!$C$2-5100000000000)&gt;0,"0",普货!A22)</f>
        <v>0</v>
      </c>
      <c r="B30" s="365" t="str">
        <f>""&amp;普货!E22</f>
        <v/>
      </c>
      <c r="C30" s="364" t="s">
        <v>179</v>
      </c>
      <c r="D30" s="366" t="str">
        <f>""&amp;普货!C22</f>
        <v/>
      </c>
      <c r="E30" s="367" t="str">
        <f>""&amp;ROUND(普货!D22,2)</f>
        <v>0</v>
      </c>
      <c r="F30" s="364" t="s">
        <v>301</v>
      </c>
      <c r="G30" s="364" t="str">
        <f>CLEAN(普货!F22)</f>
        <v/>
      </c>
      <c r="H30" s="364" t="str">
        <f>CLEAN(普货!G22)</f>
        <v/>
      </c>
      <c r="I30" s="364" t="str">
        <f>CLEAN(普货!B22)</f>
        <v/>
      </c>
      <c r="J30" s="368" t="str">
        <f t="shared" ref="J30:J93" si="2">D30</f>
        <v/>
      </c>
      <c r="K30" s="367" t="str">
        <f t="shared" ref="K30:K93" si="3">E30</f>
        <v>0</v>
      </c>
      <c r="L30" s="364" t="s">
        <v>69</v>
      </c>
      <c r="M30" s="369" t="str">
        <f>参数!$B$8</f>
        <v>车牌错误,注意核对</v>
      </c>
    </row>
    <row r="31" spans="1:13" s="364" customFormat="1">
      <c r="A31" s="364">
        <f>IF((数据表!$C$2-5100000000000)&gt;0,"0",普货!A23)</f>
        <v>0</v>
      </c>
      <c r="B31" s="365" t="str">
        <f>""&amp;普货!E23</f>
        <v/>
      </c>
      <c r="C31" s="364" t="s">
        <v>179</v>
      </c>
      <c r="D31" s="366" t="str">
        <f>""&amp;普货!C23</f>
        <v/>
      </c>
      <c r="E31" s="367" t="str">
        <f>""&amp;ROUND(普货!D23,2)</f>
        <v>0</v>
      </c>
      <c r="F31" s="364" t="s">
        <v>301</v>
      </c>
      <c r="G31" s="364" t="str">
        <f>CLEAN(普货!F23)</f>
        <v/>
      </c>
      <c r="H31" s="364" t="str">
        <f>CLEAN(普货!G23)</f>
        <v/>
      </c>
      <c r="I31" s="364" t="str">
        <f>CLEAN(普货!B23)</f>
        <v/>
      </c>
      <c r="J31" s="368" t="str">
        <f t="shared" si="2"/>
        <v/>
      </c>
      <c r="K31" s="367" t="str">
        <f t="shared" si="3"/>
        <v>0</v>
      </c>
      <c r="L31" s="364" t="s">
        <v>69</v>
      </c>
      <c r="M31" s="369" t="str">
        <f>参数!$B$8</f>
        <v>车牌错误,注意核对</v>
      </c>
    </row>
    <row r="32" spans="1:13" s="364" customFormat="1">
      <c r="A32" s="364">
        <f>IF((数据表!$C$2-5100000000000)&gt;0,"0",普货!A24)</f>
        <v>0</v>
      </c>
      <c r="B32" s="365" t="str">
        <f>""&amp;普货!E24</f>
        <v/>
      </c>
      <c r="C32" s="364" t="s">
        <v>179</v>
      </c>
      <c r="D32" s="366" t="str">
        <f>""&amp;普货!C24</f>
        <v/>
      </c>
      <c r="E32" s="367" t="str">
        <f>""&amp;ROUND(普货!D24,2)</f>
        <v>0</v>
      </c>
      <c r="F32" s="364" t="s">
        <v>301</v>
      </c>
      <c r="G32" s="364" t="str">
        <f>CLEAN(普货!F24)</f>
        <v/>
      </c>
      <c r="H32" s="364" t="str">
        <f>CLEAN(普货!G24)</f>
        <v/>
      </c>
      <c r="I32" s="364" t="str">
        <f>CLEAN(普货!B24)</f>
        <v/>
      </c>
      <c r="J32" s="368" t="str">
        <f t="shared" si="2"/>
        <v/>
      </c>
      <c r="K32" s="367" t="str">
        <f t="shared" si="3"/>
        <v>0</v>
      </c>
      <c r="L32" s="364" t="s">
        <v>69</v>
      </c>
      <c r="M32" s="369" t="str">
        <f>参数!$B$8</f>
        <v>车牌错误,注意核对</v>
      </c>
    </row>
    <row r="33" spans="1:13" s="364" customFormat="1">
      <c r="A33" s="364">
        <f>IF((数据表!$C$2-5100000000000)&gt;0,"0",普货!A25)</f>
        <v>0</v>
      </c>
      <c r="B33" s="365" t="str">
        <f>""&amp;普货!E25</f>
        <v/>
      </c>
      <c r="C33" s="364" t="s">
        <v>179</v>
      </c>
      <c r="D33" s="366" t="str">
        <f>""&amp;普货!C25</f>
        <v/>
      </c>
      <c r="E33" s="367" t="str">
        <f>""&amp;ROUND(普货!D25,2)</f>
        <v>0</v>
      </c>
      <c r="F33" s="364" t="s">
        <v>301</v>
      </c>
      <c r="G33" s="364" t="str">
        <f>CLEAN(普货!F25)</f>
        <v/>
      </c>
      <c r="H33" s="364" t="str">
        <f>CLEAN(普货!G25)</f>
        <v/>
      </c>
      <c r="I33" s="364" t="str">
        <f>CLEAN(普货!B25)</f>
        <v/>
      </c>
      <c r="J33" s="368" t="str">
        <f t="shared" si="2"/>
        <v/>
      </c>
      <c r="K33" s="367" t="str">
        <f t="shared" si="3"/>
        <v>0</v>
      </c>
      <c r="L33" s="364" t="s">
        <v>69</v>
      </c>
      <c r="M33" s="369" t="str">
        <f>参数!$B$8</f>
        <v>车牌错误,注意核对</v>
      </c>
    </row>
    <row r="34" spans="1:13" s="364" customFormat="1">
      <c r="A34" s="364">
        <f>IF((数据表!$C$2-5100000000000)&gt;0,"0",普货!A26)</f>
        <v>0</v>
      </c>
      <c r="B34" s="365" t="str">
        <f>""&amp;普货!E26</f>
        <v/>
      </c>
      <c r="C34" s="364" t="s">
        <v>179</v>
      </c>
      <c r="D34" s="366" t="str">
        <f>""&amp;普货!C26</f>
        <v/>
      </c>
      <c r="E34" s="367" t="str">
        <f>""&amp;ROUND(普货!D26,2)</f>
        <v>0</v>
      </c>
      <c r="F34" s="364" t="s">
        <v>301</v>
      </c>
      <c r="G34" s="364" t="str">
        <f>CLEAN(普货!F26)</f>
        <v/>
      </c>
      <c r="H34" s="364" t="str">
        <f>CLEAN(普货!G26)</f>
        <v/>
      </c>
      <c r="I34" s="364" t="str">
        <f>CLEAN(普货!B26)</f>
        <v/>
      </c>
      <c r="J34" s="368" t="str">
        <f t="shared" si="2"/>
        <v/>
      </c>
      <c r="K34" s="367" t="str">
        <f t="shared" si="3"/>
        <v>0</v>
      </c>
      <c r="L34" s="364" t="s">
        <v>69</v>
      </c>
      <c r="M34" s="369" t="str">
        <f>参数!$B$8</f>
        <v>车牌错误,注意核对</v>
      </c>
    </row>
    <row r="35" spans="1:13" s="364" customFormat="1">
      <c r="A35" s="364">
        <f>IF((数据表!$C$2-5100000000000)&gt;0,"0",普货!A27)</f>
        <v>0</v>
      </c>
      <c r="B35" s="365" t="str">
        <f>""&amp;普货!E27</f>
        <v/>
      </c>
      <c r="C35" s="364" t="s">
        <v>179</v>
      </c>
      <c r="D35" s="366" t="str">
        <f>""&amp;普货!C27</f>
        <v/>
      </c>
      <c r="E35" s="367" t="str">
        <f>""&amp;ROUND(普货!D27,2)</f>
        <v>0</v>
      </c>
      <c r="F35" s="364" t="s">
        <v>301</v>
      </c>
      <c r="G35" s="364" t="str">
        <f>CLEAN(普货!F27)</f>
        <v/>
      </c>
      <c r="H35" s="364" t="str">
        <f>CLEAN(普货!G27)</f>
        <v/>
      </c>
      <c r="I35" s="364" t="str">
        <f>CLEAN(普货!B27)</f>
        <v/>
      </c>
      <c r="J35" s="368" t="str">
        <f t="shared" si="2"/>
        <v/>
      </c>
      <c r="K35" s="367" t="str">
        <f t="shared" si="3"/>
        <v>0</v>
      </c>
      <c r="L35" s="364" t="s">
        <v>69</v>
      </c>
      <c r="M35" s="369" t="str">
        <f>参数!$B$8</f>
        <v>车牌错误,注意核对</v>
      </c>
    </row>
    <row r="36" spans="1:13" s="364" customFormat="1">
      <c r="A36" s="364">
        <f>IF((数据表!$C$2-5100000000000)&gt;0,"0",普货!A28)</f>
        <v>0</v>
      </c>
      <c r="B36" s="365" t="str">
        <f>""&amp;普货!E28</f>
        <v/>
      </c>
      <c r="C36" s="364" t="s">
        <v>179</v>
      </c>
      <c r="D36" s="366" t="str">
        <f>""&amp;普货!C28</f>
        <v/>
      </c>
      <c r="E36" s="367" t="str">
        <f>""&amp;ROUND(普货!D28,2)</f>
        <v>0</v>
      </c>
      <c r="F36" s="364" t="s">
        <v>301</v>
      </c>
      <c r="G36" s="364" t="str">
        <f>CLEAN(普货!F28)</f>
        <v/>
      </c>
      <c r="H36" s="364" t="str">
        <f>CLEAN(普货!G28)</f>
        <v/>
      </c>
      <c r="I36" s="364" t="str">
        <f>CLEAN(普货!B28)</f>
        <v/>
      </c>
      <c r="J36" s="368" t="str">
        <f t="shared" si="2"/>
        <v/>
      </c>
      <c r="K36" s="367" t="str">
        <f t="shared" si="3"/>
        <v>0</v>
      </c>
      <c r="L36" s="364" t="s">
        <v>69</v>
      </c>
      <c r="M36" s="369" t="str">
        <f>参数!$B$8</f>
        <v>车牌错误,注意核对</v>
      </c>
    </row>
    <row r="37" spans="1:13" s="364" customFormat="1">
      <c r="A37" s="364">
        <f>IF((数据表!$C$2-5100000000000)&gt;0,"0",普货!A29)</f>
        <v>0</v>
      </c>
      <c r="B37" s="365" t="str">
        <f>""&amp;普货!E29</f>
        <v/>
      </c>
      <c r="C37" s="364" t="s">
        <v>179</v>
      </c>
      <c r="D37" s="366" t="str">
        <f>""&amp;普货!C29</f>
        <v/>
      </c>
      <c r="E37" s="367" t="str">
        <f>""&amp;ROUND(普货!D29,2)</f>
        <v>0</v>
      </c>
      <c r="F37" s="364" t="s">
        <v>301</v>
      </c>
      <c r="G37" s="364" t="str">
        <f>CLEAN(普货!F29)</f>
        <v/>
      </c>
      <c r="H37" s="364" t="str">
        <f>CLEAN(普货!G29)</f>
        <v/>
      </c>
      <c r="I37" s="364" t="str">
        <f>CLEAN(普货!B29)</f>
        <v/>
      </c>
      <c r="J37" s="368" t="str">
        <f t="shared" si="2"/>
        <v/>
      </c>
      <c r="K37" s="367" t="str">
        <f t="shared" si="3"/>
        <v>0</v>
      </c>
      <c r="L37" s="364" t="s">
        <v>69</v>
      </c>
      <c r="M37" s="369" t="str">
        <f>参数!$B$8</f>
        <v>车牌错误,注意核对</v>
      </c>
    </row>
    <row r="38" spans="1:13" s="364" customFormat="1">
      <c r="A38" s="364">
        <f>IF((数据表!$C$2-5100000000000)&gt;0,"0",普货!A30)</f>
        <v>0</v>
      </c>
      <c r="B38" s="365" t="str">
        <f>""&amp;普货!E30</f>
        <v/>
      </c>
      <c r="C38" s="364" t="s">
        <v>179</v>
      </c>
      <c r="D38" s="366" t="str">
        <f>""&amp;普货!C30</f>
        <v/>
      </c>
      <c r="E38" s="367" t="str">
        <f>""&amp;ROUND(普货!D30,2)</f>
        <v>0</v>
      </c>
      <c r="F38" s="364" t="s">
        <v>301</v>
      </c>
      <c r="G38" s="364" t="str">
        <f>CLEAN(普货!F30)</f>
        <v/>
      </c>
      <c r="H38" s="364" t="str">
        <f>CLEAN(普货!G30)</f>
        <v/>
      </c>
      <c r="I38" s="364" t="str">
        <f>CLEAN(普货!B30)</f>
        <v/>
      </c>
      <c r="J38" s="368" t="str">
        <f t="shared" si="2"/>
        <v/>
      </c>
      <c r="K38" s="367" t="str">
        <f t="shared" si="3"/>
        <v>0</v>
      </c>
      <c r="L38" s="364" t="s">
        <v>69</v>
      </c>
      <c r="M38" s="369" t="str">
        <f>参数!$B$8</f>
        <v>车牌错误,注意核对</v>
      </c>
    </row>
    <row r="39" spans="1:13" s="364" customFormat="1">
      <c r="A39" s="364">
        <f>IF((数据表!$C$2-5100000000000)&gt;0,"0",普货!A31)</f>
        <v>0</v>
      </c>
      <c r="B39" s="365" t="str">
        <f>""&amp;普货!E31</f>
        <v/>
      </c>
      <c r="C39" s="364" t="s">
        <v>179</v>
      </c>
      <c r="D39" s="366" t="str">
        <f>""&amp;普货!C31</f>
        <v/>
      </c>
      <c r="E39" s="367" t="str">
        <f>""&amp;ROUND(普货!D31,2)</f>
        <v>0</v>
      </c>
      <c r="F39" s="364" t="s">
        <v>301</v>
      </c>
      <c r="G39" s="364" t="str">
        <f>CLEAN(普货!F31)</f>
        <v/>
      </c>
      <c r="H39" s="364" t="str">
        <f>CLEAN(普货!G31)</f>
        <v/>
      </c>
      <c r="I39" s="364" t="str">
        <f>CLEAN(普货!B31)</f>
        <v/>
      </c>
      <c r="J39" s="368" t="str">
        <f t="shared" si="2"/>
        <v/>
      </c>
      <c r="K39" s="367" t="str">
        <f t="shared" si="3"/>
        <v>0</v>
      </c>
      <c r="L39" s="364" t="s">
        <v>69</v>
      </c>
      <c r="M39" s="369" t="str">
        <f>参数!$B$8</f>
        <v>车牌错误,注意核对</v>
      </c>
    </row>
    <row r="40" spans="1:13" s="364" customFormat="1">
      <c r="A40" s="364">
        <f>IF((数据表!$C$2-5100000000000)&gt;0,"0",普货!A32)</f>
        <v>0</v>
      </c>
      <c r="B40" s="365" t="str">
        <f>""&amp;普货!E32</f>
        <v/>
      </c>
      <c r="C40" s="364" t="s">
        <v>179</v>
      </c>
      <c r="D40" s="366" t="str">
        <f>""&amp;普货!C32</f>
        <v/>
      </c>
      <c r="E40" s="367" t="str">
        <f>""&amp;ROUND(普货!D32,2)</f>
        <v>0</v>
      </c>
      <c r="F40" s="364" t="s">
        <v>301</v>
      </c>
      <c r="G40" s="364" t="str">
        <f>CLEAN(普货!F32)</f>
        <v/>
      </c>
      <c r="H40" s="364" t="str">
        <f>CLEAN(普货!G32)</f>
        <v/>
      </c>
      <c r="I40" s="364" t="str">
        <f>CLEAN(普货!B32)</f>
        <v/>
      </c>
      <c r="J40" s="368" t="str">
        <f t="shared" si="2"/>
        <v/>
      </c>
      <c r="K40" s="367" t="str">
        <f t="shared" si="3"/>
        <v>0</v>
      </c>
      <c r="L40" s="364" t="s">
        <v>69</v>
      </c>
      <c r="M40" s="369" t="str">
        <f>参数!$B$8</f>
        <v>车牌错误,注意核对</v>
      </c>
    </row>
    <row r="41" spans="1:13" s="364" customFormat="1">
      <c r="A41" s="364">
        <f>IF((数据表!$C$2-5100000000000)&gt;0,"0",普货!A33)</f>
        <v>0</v>
      </c>
      <c r="B41" s="365" t="str">
        <f>""&amp;普货!E33</f>
        <v/>
      </c>
      <c r="C41" s="364" t="s">
        <v>179</v>
      </c>
      <c r="D41" s="366" t="str">
        <f>""&amp;普货!C33</f>
        <v/>
      </c>
      <c r="E41" s="367" t="str">
        <f>""&amp;ROUND(普货!D33,2)</f>
        <v>0</v>
      </c>
      <c r="F41" s="364" t="s">
        <v>301</v>
      </c>
      <c r="G41" s="364" t="str">
        <f>CLEAN(普货!F33)</f>
        <v/>
      </c>
      <c r="H41" s="364" t="str">
        <f>CLEAN(普货!G33)</f>
        <v/>
      </c>
      <c r="I41" s="364" t="str">
        <f>CLEAN(普货!B33)</f>
        <v/>
      </c>
      <c r="J41" s="368" t="str">
        <f t="shared" si="2"/>
        <v/>
      </c>
      <c r="K41" s="367" t="str">
        <f t="shared" si="3"/>
        <v>0</v>
      </c>
      <c r="L41" s="364" t="s">
        <v>69</v>
      </c>
      <c r="M41" s="369" t="str">
        <f>参数!$B$8</f>
        <v>车牌错误,注意核对</v>
      </c>
    </row>
    <row r="42" spans="1:13" s="364" customFormat="1">
      <c r="A42" s="364">
        <f>IF((数据表!$C$2-5100000000000)&gt;0,"0",普货!A34)</f>
        <v>0</v>
      </c>
      <c r="B42" s="365" t="str">
        <f>""&amp;普货!E34</f>
        <v/>
      </c>
      <c r="C42" s="364" t="s">
        <v>179</v>
      </c>
      <c r="D42" s="366" t="str">
        <f>""&amp;普货!C34</f>
        <v/>
      </c>
      <c r="E42" s="367" t="str">
        <f>""&amp;ROUND(普货!D34,2)</f>
        <v>0</v>
      </c>
      <c r="F42" s="364" t="s">
        <v>301</v>
      </c>
      <c r="G42" s="364" t="str">
        <f>CLEAN(普货!F34)</f>
        <v/>
      </c>
      <c r="H42" s="364" t="str">
        <f>CLEAN(普货!G34)</f>
        <v/>
      </c>
      <c r="I42" s="364" t="str">
        <f>CLEAN(普货!B34)</f>
        <v/>
      </c>
      <c r="J42" s="368" t="str">
        <f t="shared" si="2"/>
        <v/>
      </c>
      <c r="K42" s="367" t="str">
        <f t="shared" si="3"/>
        <v>0</v>
      </c>
      <c r="L42" s="364" t="s">
        <v>69</v>
      </c>
      <c r="M42" s="369" t="str">
        <f>参数!$B$8</f>
        <v>车牌错误,注意核对</v>
      </c>
    </row>
    <row r="43" spans="1:13" s="364" customFormat="1">
      <c r="A43" s="364">
        <f>IF((数据表!$C$2-5100000000000)&gt;0,"0",普货!A35)</f>
        <v>0</v>
      </c>
      <c r="B43" s="365" t="str">
        <f>""&amp;普货!E35</f>
        <v/>
      </c>
      <c r="C43" s="364" t="s">
        <v>179</v>
      </c>
      <c r="D43" s="366" t="str">
        <f>""&amp;普货!C35</f>
        <v/>
      </c>
      <c r="E43" s="367" t="str">
        <f>""&amp;ROUND(普货!D35,2)</f>
        <v>0</v>
      </c>
      <c r="F43" s="364" t="s">
        <v>301</v>
      </c>
      <c r="G43" s="364" t="str">
        <f>CLEAN(普货!F35)</f>
        <v/>
      </c>
      <c r="H43" s="364" t="str">
        <f>CLEAN(普货!G35)</f>
        <v/>
      </c>
      <c r="I43" s="364" t="str">
        <f>CLEAN(普货!B35)</f>
        <v/>
      </c>
      <c r="J43" s="368" t="str">
        <f t="shared" si="2"/>
        <v/>
      </c>
      <c r="K43" s="367" t="str">
        <f t="shared" si="3"/>
        <v>0</v>
      </c>
      <c r="L43" s="364" t="s">
        <v>69</v>
      </c>
      <c r="M43" s="369" t="str">
        <f>参数!$B$8</f>
        <v>车牌错误,注意核对</v>
      </c>
    </row>
    <row r="44" spans="1:13" s="364" customFormat="1">
      <c r="A44" s="364">
        <f>IF((数据表!$C$2-5100000000000)&gt;0,"0",普货!A36)</f>
        <v>0</v>
      </c>
      <c r="B44" s="365" t="str">
        <f>""&amp;普货!E36</f>
        <v/>
      </c>
      <c r="C44" s="364" t="s">
        <v>179</v>
      </c>
      <c r="D44" s="366" t="str">
        <f>""&amp;普货!C36</f>
        <v/>
      </c>
      <c r="E44" s="367" t="str">
        <f>""&amp;ROUND(普货!D36,2)</f>
        <v>0</v>
      </c>
      <c r="F44" s="364" t="s">
        <v>301</v>
      </c>
      <c r="G44" s="364" t="str">
        <f>CLEAN(普货!F36)</f>
        <v/>
      </c>
      <c r="H44" s="364" t="str">
        <f>CLEAN(普货!G36)</f>
        <v/>
      </c>
      <c r="I44" s="364" t="str">
        <f>CLEAN(普货!B36)</f>
        <v/>
      </c>
      <c r="J44" s="368" t="str">
        <f t="shared" si="2"/>
        <v/>
      </c>
      <c r="K44" s="367" t="str">
        <f t="shared" si="3"/>
        <v>0</v>
      </c>
      <c r="L44" s="364" t="s">
        <v>69</v>
      </c>
      <c r="M44" s="369" t="str">
        <f>参数!$B$8</f>
        <v>车牌错误,注意核对</v>
      </c>
    </row>
    <row r="45" spans="1:13" s="364" customFormat="1">
      <c r="A45" s="364">
        <f>IF((数据表!$C$2-5100000000000)&gt;0,"0",普货!A37)</f>
        <v>0</v>
      </c>
      <c r="B45" s="365" t="str">
        <f>""&amp;普货!E37</f>
        <v/>
      </c>
      <c r="C45" s="364" t="s">
        <v>179</v>
      </c>
      <c r="D45" s="366" t="str">
        <f>""&amp;普货!C37</f>
        <v/>
      </c>
      <c r="E45" s="367" t="str">
        <f>""&amp;ROUND(普货!D37,2)</f>
        <v>0</v>
      </c>
      <c r="F45" s="364" t="s">
        <v>301</v>
      </c>
      <c r="G45" s="364" t="str">
        <f>CLEAN(普货!F37)</f>
        <v/>
      </c>
      <c r="H45" s="364" t="str">
        <f>CLEAN(普货!G37)</f>
        <v/>
      </c>
      <c r="I45" s="364" t="str">
        <f>CLEAN(普货!B37)</f>
        <v/>
      </c>
      <c r="J45" s="368" t="str">
        <f t="shared" si="2"/>
        <v/>
      </c>
      <c r="K45" s="367" t="str">
        <f t="shared" si="3"/>
        <v>0</v>
      </c>
      <c r="L45" s="364" t="s">
        <v>69</v>
      </c>
      <c r="M45" s="369" t="str">
        <f>参数!$B$8</f>
        <v>车牌错误,注意核对</v>
      </c>
    </row>
    <row r="46" spans="1:13" s="364" customFormat="1">
      <c r="A46" s="364">
        <f>IF((数据表!$C$2-5100000000000)&gt;0,"0",普货!A38)</f>
        <v>0</v>
      </c>
      <c r="B46" s="365" t="str">
        <f>""&amp;普货!E38</f>
        <v/>
      </c>
      <c r="C46" s="364" t="s">
        <v>179</v>
      </c>
      <c r="D46" s="366" t="str">
        <f>""&amp;普货!C38</f>
        <v/>
      </c>
      <c r="E46" s="367" t="str">
        <f>""&amp;ROUND(普货!D38,2)</f>
        <v>0</v>
      </c>
      <c r="F46" s="364" t="s">
        <v>301</v>
      </c>
      <c r="G46" s="364" t="str">
        <f>CLEAN(普货!F38)</f>
        <v/>
      </c>
      <c r="H46" s="364" t="str">
        <f>CLEAN(普货!G38)</f>
        <v/>
      </c>
      <c r="I46" s="364" t="str">
        <f>CLEAN(普货!B38)</f>
        <v/>
      </c>
      <c r="J46" s="368" t="str">
        <f t="shared" si="2"/>
        <v/>
      </c>
      <c r="K46" s="367" t="str">
        <f t="shared" si="3"/>
        <v>0</v>
      </c>
      <c r="L46" s="364" t="s">
        <v>69</v>
      </c>
      <c r="M46" s="369" t="str">
        <f>参数!$B$8</f>
        <v>车牌错误,注意核对</v>
      </c>
    </row>
    <row r="47" spans="1:13" s="364" customFormat="1">
      <c r="A47" s="364">
        <f>IF((数据表!$C$2-5100000000000)&gt;0,"0",普货!A39)</f>
        <v>0</v>
      </c>
      <c r="B47" s="365" t="str">
        <f>""&amp;普货!E39</f>
        <v/>
      </c>
      <c r="C47" s="364" t="s">
        <v>179</v>
      </c>
      <c r="D47" s="366" t="str">
        <f>""&amp;普货!C39</f>
        <v/>
      </c>
      <c r="E47" s="367" t="str">
        <f>""&amp;ROUND(普货!D39,2)</f>
        <v>0</v>
      </c>
      <c r="F47" s="364" t="s">
        <v>301</v>
      </c>
      <c r="G47" s="364" t="str">
        <f>CLEAN(普货!F39)</f>
        <v/>
      </c>
      <c r="H47" s="364" t="str">
        <f>CLEAN(普货!G39)</f>
        <v/>
      </c>
      <c r="I47" s="364" t="str">
        <f>CLEAN(普货!B39)</f>
        <v/>
      </c>
      <c r="J47" s="368" t="str">
        <f t="shared" si="2"/>
        <v/>
      </c>
      <c r="K47" s="367" t="str">
        <f t="shared" si="3"/>
        <v>0</v>
      </c>
      <c r="L47" s="364" t="s">
        <v>69</v>
      </c>
      <c r="M47" s="369" t="str">
        <f>参数!$B$8</f>
        <v>车牌错误,注意核对</v>
      </c>
    </row>
    <row r="48" spans="1:13" s="364" customFormat="1">
      <c r="A48" s="364">
        <f>IF((数据表!$C$2-5100000000000)&gt;0,"0",普货!A40)</f>
        <v>0</v>
      </c>
      <c r="B48" s="365" t="str">
        <f>""&amp;普货!E40</f>
        <v/>
      </c>
      <c r="C48" s="364" t="s">
        <v>179</v>
      </c>
      <c r="D48" s="366" t="str">
        <f>""&amp;普货!C40</f>
        <v/>
      </c>
      <c r="E48" s="367" t="str">
        <f>""&amp;ROUND(普货!D40,2)</f>
        <v>0</v>
      </c>
      <c r="F48" s="364" t="s">
        <v>301</v>
      </c>
      <c r="G48" s="364" t="str">
        <f>CLEAN(普货!F40)</f>
        <v/>
      </c>
      <c r="H48" s="364" t="str">
        <f>CLEAN(普货!G40)</f>
        <v/>
      </c>
      <c r="I48" s="364" t="str">
        <f>CLEAN(普货!B40)</f>
        <v/>
      </c>
      <c r="J48" s="368" t="str">
        <f t="shared" si="2"/>
        <v/>
      </c>
      <c r="K48" s="367" t="str">
        <f t="shared" si="3"/>
        <v>0</v>
      </c>
      <c r="L48" s="364" t="s">
        <v>69</v>
      </c>
      <c r="M48" s="369" t="str">
        <f>参数!$B$8</f>
        <v>车牌错误,注意核对</v>
      </c>
    </row>
    <row r="49" spans="1:13" s="364" customFormat="1">
      <c r="A49" s="364">
        <f>IF((数据表!$C$2-5100000000000)&gt;0,"0",普货!A41)</f>
        <v>0</v>
      </c>
      <c r="B49" s="365" t="str">
        <f>""&amp;普货!E41</f>
        <v/>
      </c>
      <c r="C49" s="364" t="s">
        <v>179</v>
      </c>
      <c r="D49" s="366" t="str">
        <f>""&amp;普货!C41</f>
        <v/>
      </c>
      <c r="E49" s="367" t="str">
        <f>""&amp;ROUND(普货!D41,2)</f>
        <v>0</v>
      </c>
      <c r="F49" s="364" t="s">
        <v>301</v>
      </c>
      <c r="G49" s="364" t="str">
        <f>CLEAN(普货!F41)</f>
        <v/>
      </c>
      <c r="H49" s="364" t="str">
        <f>CLEAN(普货!G41)</f>
        <v/>
      </c>
      <c r="I49" s="364" t="str">
        <f>CLEAN(普货!B41)</f>
        <v/>
      </c>
      <c r="J49" s="368" t="str">
        <f t="shared" si="2"/>
        <v/>
      </c>
      <c r="K49" s="367" t="str">
        <f t="shared" si="3"/>
        <v>0</v>
      </c>
      <c r="L49" s="364" t="s">
        <v>69</v>
      </c>
      <c r="M49" s="369" t="str">
        <f>参数!$B$8</f>
        <v>车牌错误,注意核对</v>
      </c>
    </row>
    <row r="50" spans="1:13" s="364" customFormat="1">
      <c r="A50" s="364">
        <f>IF((数据表!$C$2-5100000000000)&gt;0,"0",普货!A42)</f>
        <v>0</v>
      </c>
      <c r="B50" s="365" t="str">
        <f>""&amp;普货!E42</f>
        <v/>
      </c>
      <c r="C50" s="364" t="s">
        <v>179</v>
      </c>
      <c r="D50" s="366" t="str">
        <f>""&amp;普货!C42</f>
        <v/>
      </c>
      <c r="E50" s="367" t="str">
        <f>""&amp;ROUND(普货!D42,2)</f>
        <v>0</v>
      </c>
      <c r="F50" s="364" t="s">
        <v>301</v>
      </c>
      <c r="G50" s="364" t="str">
        <f>CLEAN(普货!F42)</f>
        <v/>
      </c>
      <c r="H50" s="364" t="str">
        <f>CLEAN(普货!G42)</f>
        <v/>
      </c>
      <c r="I50" s="364" t="str">
        <f>CLEAN(普货!B42)</f>
        <v/>
      </c>
      <c r="J50" s="368" t="str">
        <f t="shared" si="2"/>
        <v/>
      </c>
      <c r="K50" s="367" t="str">
        <f t="shared" si="3"/>
        <v>0</v>
      </c>
      <c r="L50" s="364" t="s">
        <v>69</v>
      </c>
      <c r="M50" s="369" t="str">
        <f>参数!$B$8</f>
        <v>车牌错误,注意核对</v>
      </c>
    </row>
    <row r="51" spans="1:13" s="364" customFormat="1">
      <c r="A51" s="364">
        <f>IF((数据表!$C$2-5100000000000)&gt;0,"0",普货!A43)</f>
        <v>0</v>
      </c>
      <c r="B51" s="365" t="str">
        <f>""&amp;普货!E43</f>
        <v/>
      </c>
      <c r="C51" s="364" t="s">
        <v>179</v>
      </c>
      <c r="D51" s="366" t="str">
        <f>""&amp;普货!C43</f>
        <v/>
      </c>
      <c r="E51" s="367" t="str">
        <f>""&amp;ROUND(普货!D43,2)</f>
        <v>0</v>
      </c>
      <c r="F51" s="364" t="s">
        <v>301</v>
      </c>
      <c r="G51" s="364" t="str">
        <f>CLEAN(普货!F43)</f>
        <v/>
      </c>
      <c r="H51" s="364" t="str">
        <f>CLEAN(普货!G43)</f>
        <v/>
      </c>
      <c r="I51" s="364" t="str">
        <f>CLEAN(普货!B43)</f>
        <v/>
      </c>
      <c r="J51" s="368" t="str">
        <f t="shared" si="2"/>
        <v/>
      </c>
      <c r="K51" s="367" t="str">
        <f t="shared" si="3"/>
        <v>0</v>
      </c>
      <c r="L51" s="364" t="s">
        <v>69</v>
      </c>
      <c r="M51" s="369" t="str">
        <f>参数!$B$8</f>
        <v>车牌错误,注意核对</v>
      </c>
    </row>
    <row r="52" spans="1:13" s="364" customFormat="1">
      <c r="A52" s="364">
        <f>IF((数据表!$C$2-5100000000000)&gt;0,"0",普货!A44)</f>
        <v>0</v>
      </c>
      <c r="B52" s="365" t="str">
        <f>""&amp;普货!E44</f>
        <v/>
      </c>
      <c r="C52" s="364" t="s">
        <v>179</v>
      </c>
      <c r="D52" s="366" t="str">
        <f>""&amp;普货!C44</f>
        <v/>
      </c>
      <c r="E52" s="367" t="str">
        <f>""&amp;ROUND(普货!D44,2)</f>
        <v>0</v>
      </c>
      <c r="F52" s="364" t="s">
        <v>301</v>
      </c>
      <c r="G52" s="364" t="str">
        <f>CLEAN(普货!F44)</f>
        <v/>
      </c>
      <c r="H52" s="364" t="str">
        <f>CLEAN(普货!G44)</f>
        <v/>
      </c>
      <c r="I52" s="364" t="str">
        <f>CLEAN(普货!B44)</f>
        <v/>
      </c>
      <c r="J52" s="368" t="str">
        <f t="shared" si="2"/>
        <v/>
      </c>
      <c r="K52" s="367" t="str">
        <f t="shared" si="3"/>
        <v>0</v>
      </c>
      <c r="L52" s="364" t="s">
        <v>69</v>
      </c>
      <c r="M52" s="369" t="str">
        <f>参数!$B$8</f>
        <v>车牌错误,注意核对</v>
      </c>
    </row>
    <row r="53" spans="1:13" s="364" customFormat="1">
      <c r="A53" s="364">
        <f>IF((数据表!$C$2-5100000000000)&gt;0,"0",普货!A45)</f>
        <v>0</v>
      </c>
      <c r="B53" s="365" t="str">
        <f>""&amp;普货!E45</f>
        <v/>
      </c>
      <c r="C53" s="364" t="s">
        <v>179</v>
      </c>
      <c r="D53" s="366" t="str">
        <f>""&amp;普货!C45</f>
        <v/>
      </c>
      <c r="E53" s="367" t="str">
        <f>""&amp;ROUND(普货!D45,2)</f>
        <v>0</v>
      </c>
      <c r="F53" s="364" t="s">
        <v>301</v>
      </c>
      <c r="G53" s="364" t="str">
        <f>CLEAN(普货!F45)</f>
        <v/>
      </c>
      <c r="H53" s="364" t="str">
        <f>CLEAN(普货!G45)</f>
        <v/>
      </c>
      <c r="I53" s="364" t="str">
        <f>CLEAN(普货!B45)</f>
        <v/>
      </c>
      <c r="J53" s="368" t="str">
        <f t="shared" si="2"/>
        <v/>
      </c>
      <c r="K53" s="367" t="str">
        <f t="shared" si="3"/>
        <v>0</v>
      </c>
      <c r="L53" s="364" t="s">
        <v>69</v>
      </c>
      <c r="M53" s="369" t="str">
        <f>参数!$B$8</f>
        <v>车牌错误,注意核对</v>
      </c>
    </row>
    <row r="54" spans="1:13" s="364" customFormat="1">
      <c r="A54" s="364">
        <f>IF((数据表!$C$2-5100000000000)&gt;0,"0",普货!A46)</f>
        <v>0</v>
      </c>
      <c r="B54" s="365" t="str">
        <f>""&amp;普货!E46</f>
        <v/>
      </c>
      <c r="C54" s="364" t="s">
        <v>179</v>
      </c>
      <c r="D54" s="366" t="str">
        <f>""&amp;普货!C46</f>
        <v/>
      </c>
      <c r="E54" s="367" t="str">
        <f>""&amp;ROUND(普货!D46,2)</f>
        <v>0</v>
      </c>
      <c r="F54" s="364" t="s">
        <v>301</v>
      </c>
      <c r="G54" s="364" t="str">
        <f>CLEAN(普货!F46)</f>
        <v/>
      </c>
      <c r="H54" s="364" t="str">
        <f>CLEAN(普货!G46)</f>
        <v/>
      </c>
      <c r="I54" s="364" t="str">
        <f>CLEAN(普货!B46)</f>
        <v/>
      </c>
      <c r="J54" s="368" t="str">
        <f t="shared" si="2"/>
        <v/>
      </c>
      <c r="K54" s="367" t="str">
        <f t="shared" si="3"/>
        <v>0</v>
      </c>
      <c r="L54" s="364" t="s">
        <v>69</v>
      </c>
      <c r="M54" s="369" t="str">
        <f>参数!$B$8</f>
        <v>车牌错误,注意核对</v>
      </c>
    </row>
    <row r="55" spans="1:13" s="364" customFormat="1">
      <c r="A55" s="364">
        <f>IF((数据表!$C$2-5100000000000)&gt;0,"0",普货!A47)</f>
        <v>0</v>
      </c>
      <c r="B55" s="365" t="str">
        <f>""&amp;普货!E47</f>
        <v/>
      </c>
      <c r="C55" s="364" t="s">
        <v>179</v>
      </c>
      <c r="D55" s="366" t="str">
        <f>""&amp;普货!C47</f>
        <v/>
      </c>
      <c r="E55" s="367" t="str">
        <f>""&amp;ROUND(普货!D47,2)</f>
        <v>0</v>
      </c>
      <c r="F55" s="364" t="s">
        <v>301</v>
      </c>
      <c r="G55" s="364" t="str">
        <f>CLEAN(普货!F47)</f>
        <v/>
      </c>
      <c r="H55" s="364" t="str">
        <f>CLEAN(普货!G47)</f>
        <v/>
      </c>
      <c r="I55" s="364" t="str">
        <f>CLEAN(普货!B47)</f>
        <v/>
      </c>
      <c r="J55" s="368" t="str">
        <f t="shared" si="2"/>
        <v/>
      </c>
      <c r="K55" s="367" t="str">
        <f t="shared" si="3"/>
        <v>0</v>
      </c>
      <c r="L55" s="364" t="s">
        <v>69</v>
      </c>
      <c r="M55" s="369" t="str">
        <f>参数!$B$8</f>
        <v>车牌错误,注意核对</v>
      </c>
    </row>
    <row r="56" spans="1:13" s="364" customFormat="1">
      <c r="A56" s="364">
        <f>IF((数据表!$C$2-5100000000000)&gt;0,"0",普货!A48)</f>
        <v>0</v>
      </c>
      <c r="B56" s="365" t="str">
        <f>""&amp;普货!E48</f>
        <v/>
      </c>
      <c r="C56" s="364" t="s">
        <v>179</v>
      </c>
      <c r="D56" s="366" t="str">
        <f>""&amp;普货!C48</f>
        <v/>
      </c>
      <c r="E56" s="367" t="str">
        <f>""&amp;ROUND(普货!D48,2)</f>
        <v>0</v>
      </c>
      <c r="F56" s="364" t="s">
        <v>301</v>
      </c>
      <c r="G56" s="364" t="str">
        <f>CLEAN(普货!F48)</f>
        <v/>
      </c>
      <c r="H56" s="364" t="str">
        <f>CLEAN(普货!G48)</f>
        <v/>
      </c>
      <c r="I56" s="364" t="str">
        <f>CLEAN(普货!B48)</f>
        <v/>
      </c>
      <c r="J56" s="368" t="str">
        <f t="shared" si="2"/>
        <v/>
      </c>
      <c r="K56" s="367" t="str">
        <f t="shared" si="3"/>
        <v>0</v>
      </c>
      <c r="L56" s="364" t="s">
        <v>69</v>
      </c>
      <c r="M56" s="369" t="str">
        <f>参数!$B$8</f>
        <v>车牌错误,注意核对</v>
      </c>
    </row>
    <row r="57" spans="1:13" s="364" customFormat="1">
      <c r="A57" s="364">
        <f>IF((数据表!$C$2-5100000000000)&gt;0,"0",普货!A49)</f>
        <v>0</v>
      </c>
      <c r="B57" s="365" t="str">
        <f>""&amp;普货!E49</f>
        <v/>
      </c>
      <c r="C57" s="364" t="s">
        <v>179</v>
      </c>
      <c r="D57" s="366" t="str">
        <f>""&amp;普货!C49</f>
        <v/>
      </c>
      <c r="E57" s="367" t="str">
        <f>""&amp;ROUND(普货!D49,2)</f>
        <v>0</v>
      </c>
      <c r="F57" s="364" t="s">
        <v>301</v>
      </c>
      <c r="G57" s="364" t="str">
        <f>CLEAN(普货!F49)</f>
        <v/>
      </c>
      <c r="H57" s="364" t="str">
        <f>CLEAN(普货!G49)</f>
        <v/>
      </c>
      <c r="I57" s="364" t="str">
        <f>CLEAN(普货!B49)</f>
        <v/>
      </c>
      <c r="J57" s="368" t="str">
        <f t="shared" si="2"/>
        <v/>
      </c>
      <c r="K57" s="367" t="str">
        <f t="shared" si="3"/>
        <v>0</v>
      </c>
      <c r="L57" s="364" t="s">
        <v>69</v>
      </c>
      <c r="M57" s="369" t="str">
        <f>参数!$B$8</f>
        <v>车牌错误,注意核对</v>
      </c>
    </row>
    <row r="58" spans="1:13" s="364" customFormat="1">
      <c r="A58" s="364">
        <f>IF((数据表!$C$2-5100000000000)&gt;0,"0",普货!A50)</f>
        <v>0</v>
      </c>
      <c r="B58" s="365" t="str">
        <f>""&amp;普货!E50</f>
        <v/>
      </c>
      <c r="C58" s="364" t="s">
        <v>179</v>
      </c>
      <c r="D58" s="366" t="str">
        <f>""&amp;普货!C50</f>
        <v/>
      </c>
      <c r="E58" s="367" t="str">
        <f>""&amp;ROUND(普货!D50,2)</f>
        <v>0</v>
      </c>
      <c r="F58" s="364" t="s">
        <v>301</v>
      </c>
      <c r="G58" s="364" t="str">
        <f>CLEAN(普货!F50)</f>
        <v/>
      </c>
      <c r="H58" s="364" t="str">
        <f>CLEAN(普货!G50)</f>
        <v/>
      </c>
      <c r="I58" s="364" t="str">
        <f>CLEAN(普货!B50)</f>
        <v/>
      </c>
      <c r="J58" s="368" t="str">
        <f t="shared" si="2"/>
        <v/>
      </c>
      <c r="K58" s="367" t="str">
        <f t="shared" si="3"/>
        <v>0</v>
      </c>
      <c r="L58" s="364" t="s">
        <v>69</v>
      </c>
      <c r="M58" s="369" t="str">
        <f>参数!$B$8</f>
        <v>车牌错误,注意核对</v>
      </c>
    </row>
    <row r="59" spans="1:13" s="364" customFormat="1">
      <c r="A59" s="364">
        <f>IF((数据表!$C$2-5100000000000)&gt;0,"0",普货!A51)</f>
        <v>0</v>
      </c>
      <c r="B59" s="365" t="str">
        <f>""&amp;普货!E51</f>
        <v/>
      </c>
      <c r="C59" s="364" t="s">
        <v>179</v>
      </c>
      <c r="D59" s="366" t="str">
        <f>""&amp;普货!C51</f>
        <v/>
      </c>
      <c r="E59" s="367" t="str">
        <f>""&amp;ROUND(普货!D51,2)</f>
        <v>0</v>
      </c>
      <c r="F59" s="364" t="s">
        <v>301</v>
      </c>
      <c r="G59" s="364" t="str">
        <f>CLEAN(普货!F51)</f>
        <v/>
      </c>
      <c r="H59" s="364" t="str">
        <f>CLEAN(普货!G51)</f>
        <v/>
      </c>
      <c r="I59" s="364" t="str">
        <f>CLEAN(普货!B51)</f>
        <v/>
      </c>
      <c r="J59" s="368" t="str">
        <f t="shared" si="2"/>
        <v/>
      </c>
      <c r="K59" s="367" t="str">
        <f t="shared" si="3"/>
        <v>0</v>
      </c>
      <c r="L59" s="364" t="s">
        <v>69</v>
      </c>
      <c r="M59" s="369" t="str">
        <f>参数!$B$8</f>
        <v>车牌错误,注意核对</v>
      </c>
    </row>
    <row r="60" spans="1:13" s="364" customFormat="1">
      <c r="A60" s="364">
        <f>IF((数据表!$C$2-5100000000000)&gt;0,"0",普货!A52)</f>
        <v>0</v>
      </c>
      <c r="B60" s="365" t="str">
        <f>""&amp;普货!E52</f>
        <v/>
      </c>
      <c r="C60" s="364" t="s">
        <v>179</v>
      </c>
      <c r="D60" s="366" t="str">
        <f>""&amp;普货!C52</f>
        <v/>
      </c>
      <c r="E60" s="367" t="str">
        <f>""&amp;ROUND(普货!D52,2)</f>
        <v>0</v>
      </c>
      <c r="F60" s="364" t="s">
        <v>301</v>
      </c>
      <c r="G60" s="364" t="str">
        <f>CLEAN(普货!F52)</f>
        <v/>
      </c>
      <c r="H60" s="364" t="str">
        <f>CLEAN(普货!G52)</f>
        <v/>
      </c>
      <c r="I60" s="364" t="str">
        <f>CLEAN(普货!B52)</f>
        <v/>
      </c>
      <c r="J60" s="368" t="str">
        <f t="shared" si="2"/>
        <v/>
      </c>
      <c r="K60" s="367" t="str">
        <f t="shared" si="3"/>
        <v>0</v>
      </c>
      <c r="L60" s="364" t="s">
        <v>69</v>
      </c>
      <c r="M60" s="369" t="str">
        <f>参数!$B$8</f>
        <v>车牌错误,注意核对</v>
      </c>
    </row>
    <row r="61" spans="1:13" s="364" customFormat="1">
      <c r="A61" s="364">
        <f>IF((数据表!$C$2-5100000000000)&gt;0,"0",普货!A53)</f>
        <v>0</v>
      </c>
      <c r="B61" s="365" t="str">
        <f>""&amp;普货!E53</f>
        <v/>
      </c>
      <c r="C61" s="364" t="s">
        <v>179</v>
      </c>
      <c r="D61" s="366" t="str">
        <f>""&amp;普货!C53</f>
        <v/>
      </c>
      <c r="E61" s="367" t="str">
        <f>""&amp;ROUND(普货!D53,2)</f>
        <v>0</v>
      </c>
      <c r="F61" s="364" t="s">
        <v>301</v>
      </c>
      <c r="G61" s="364" t="str">
        <f>CLEAN(普货!F53)</f>
        <v/>
      </c>
      <c r="H61" s="364" t="str">
        <f>CLEAN(普货!G53)</f>
        <v/>
      </c>
      <c r="I61" s="364" t="str">
        <f>CLEAN(普货!B53)</f>
        <v/>
      </c>
      <c r="J61" s="368" t="str">
        <f t="shared" si="2"/>
        <v/>
      </c>
      <c r="K61" s="367" t="str">
        <f t="shared" si="3"/>
        <v>0</v>
      </c>
      <c r="L61" s="364" t="s">
        <v>69</v>
      </c>
      <c r="M61" s="369" t="str">
        <f>参数!$B$8</f>
        <v>车牌错误,注意核对</v>
      </c>
    </row>
    <row r="62" spans="1:13" s="364" customFormat="1">
      <c r="A62" s="364">
        <f>IF((数据表!$C$2-5100000000000)&gt;0,"0",普货!A54)</f>
        <v>0</v>
      </c>
      <c r="B62" s="365" t="str">
        <f>""&amp;普货!E54</f>
        <v/>
      </c>
      <c r="C62" s="364" t="s">
        <v>179</v>
      </c>
      <c r="D62" s="366" t="str">
        <f>""&amp;普货!C54</f>
        <v/>
      </c>
      <c r="E62" s="367" t="str">
        <f>""&amp;ROUND(普货!D54,2)</f>
        <v>0</v>
      </c>
      <c r="F62" s="364" t="s">
        <v>301</v>
      </c>
      <c r="G62" s="364" t="str">
        <f>CLEAN(普货!F54)</f>
        <v/>
      </c>
      <c r="H62" s="364" t="str">
        <f>CLEAN(普货!G54)</f>
        <v/>
      </c>
      <c r="I62" s="364" t="str">
        <f>CLEAN(普货!B54)</f>
        <v/>
      </c>
      <c r="J62" s="368" t="str">
        <f t="shared" si="2"/>
        <v/>
      </c>
      <c r="K62" s="367" t="str">
        <f t="shared" si="3"/>
        <v>0</v>
      </c>
      <c r="L62" s="364" t="s">
        <v>69</v>
      </c>
      <c r="M62" s="369" t="str">
        <f>参数!$B$8</f>
        <v>车牌错误,注意核对</v>
      </c>
    </row>
    <row r="63" spans="1:13" s="364" customFormat="1">
      <c r="A63" s="364">
        <f>IF((数据表!$C$2-5100000000000)&gt;0,"0",普货!A55)</f>
        <v>0</v>
      </c>
      <c r="B63" s="365" t="str">
        <f>""&amp;普货!E55</f>
        <v/>
      </c>
      <c r="C63" s="364" t="s">
        <v>179</v>
      </c>
      <c r="D63" s="366" t="str">
        <f>""&amp;普货!C55</f>
        <v/>
      </c>
      <c r="E63" s="367" t="str">
        <f>""&amp;ROUND(普货!D55,2)</f>
        <v>0</v>
      </c>
      <c r="F63" s="364" t="s">
        <v>301</v>
      </c>
      <c r="G63" s="364" t="str">
        <f>CLEAN(普货!F55)</f>
        <v/>
      </c>
      <c r="H63" s="364" t="str">
        <f>CLEAN(普货!G55)</f>
        <v/>
      </c>
      <c r="I63" s="364" t="str">
        <f>CLEAN(普货!B55)</f>
        <v/>
      </c>
      <c r="J63" s="368" t="str">
        <f t="shared" si="2"/>
        <v/>
      </c>
      <c r="K63" s="367" t="str">
        <f t="shared" si="3"/>
        <v>0</v>
      </c>
      <c r="L63" s="364" t="s">
        <v>69</v>
      </c>
      <c r="M63" s="369" t="str">
        <f>参数!$B$8</f>
        <v>车牌错误,注意核对</v>
      </c>
    </row>
    <row r="64" spans="1:13" s="364" customFormat="1">
      <c r="A64" s="364">
        <f>IF((数据表!$C$2-5100000000000)&gt;0,"0",普货!A56)</f>
        <v>0</v>
      </c>
      <c r="B64" s="365" t="str">
        <f>""&amp;普货!E56</f>
        <v/>
      </c>
      <c r="C64" s="364" t="s">
        <v>179</v>
      </c>
      <c r="D64" s="366" t="str">
        <f>""&amp;普货!C56</f>
        <v/>
      </c>
      <c r="E64" s="367" t="str">
        <f>""&amp;ROUND(普货!D56,2)</f>
        <v>0</v>
      </c>
      <c r="F64" s="364" t="s">
        <v>301</v>
      </c>
      <c r="G64" s="364" t="str">
        <f>CLEAN(普货!F56)</f>
        <v/>
      </c>
      <c r="H64" s="364" t="str">
        <f>CLEAN(普货!G56)</f>
        <v/>
      </c>
      <c r="I64" s="364" t="str">
        <f>CLEAN(普货!B56)</f>
        <v/>
      </c>
      <c r="J64" s="368" t="str">
        <f t="shared" si="2"/>
        <v/>
      </c>
      <c r="K64" s="367" t="str">
        <f t="shared" si="3"/>
        <v>0</v>
      </c>
      <c r="L64" s="364" t="s">
        <v>69</v>
      </c>
      <c r="M64" s="369" t="str">
        <f>参数!$B$8</f>
        <v>车牌错误,注意核对</v>
      </c>
    </row>
    <row r="65" spans="1:13" s="364" customFormat="1">
      <c r="A65" s="364">
        <f>IF((数据表!$C$2-5100000000000)&gt;0,"0",普货!A57)</f>
        <v>0</v>
      </c>
      <c r="B65" s="365" t="str">
        <f>""&amp;普货!E57</f>
        <v/>
      </c>
      <c r="C65" s="364" t="s">
        <v>179</v>
      </c>
      <c r="D65" s="366" t="str">
        <f>""&amp;普货!C57</f>
        <v/>
      </c>
      <c r="E65" s="367" t="str">
        <f>""&amp;ROUND(普货!D57,2)</f>
        <v>0</v>
      </c>
      <c r="F65" s="364" t="s">
        <v>301</v>
      </c>
      <c r="G65" s="364" t="str">
        <f>CLEAN(普货!F57)</f>
        <v/>
      </c>
      <c r="H65" s="364" t="str">
        <f>CLEAN(普货!G57)</f>
        <v/>
      </c>
      <c r="I65" s="364" t="str">
        <f>CLEAN(普货!B57)</f>
        <v/>
      </c>
      <c r="J65" s="368" t="str">
        <f t="shared" si="2"/>
        <v/>
      </c>
      <c r="K65" s="367" t="str">
        <f t="shared" si="3"/>
        <v>0</v>
      </c>
      <c r="L65" s="364" t="s">
        <v>69</v>
      </c>
      <c r="M65" s="369" t="str">
        <f>参数!$B$8</f>
        <v>车牌错误,注意核对</v>
      </c>
    </row>
    <row r="66" spans="1:13" s="364" customFormat="1">
      <c r="A66" s="364">
        <f>IF((数据表!$C$2-5100000000000)&gt;0,"0",普货!A58)</f>
        <v>0</v>
      </c>
      <c r="B66" s="365" t="str">
        <f>""&amp;普货!E58</f>
        <v/>
      </c>
      <c r="C66" s="364" t="s">
        <v>179</v>
      </c>
      <c r="D66" s="366" t="str">
        <f>""&amp;普货!C58</f>
        <v/>
      </c>
      <c r="E66" s="367" t="str">
        <f>""&amp;ROUND(普货!D58,2)</f>
        <v>0</v>
      </c>
      <c r="F66" s="364" t="s">
        <v>301</v>
      </c>
      <c r="G66" s="364" t="str">
        <f>CLEAN(普货!F58)</f>
        <v/>
      </c>
      <c r="H66" s="364" t="str">
        <f>CLEAN(普货!G58)</f>
        <v/>
      </c>
      <c r="I66" s="364" t="str">
        <f>CLEAN(普货!B58)</f>
        <v/>
      </c>
      <c r="J66" s="368" t="str">
        <f t="shared" si="2"/>
        <v/>
      </c>
      <c r="K66" s="367" t="str">
        <f t="shared" si="3"/>
        <v>0</v>
      </c>
      <c r="L66" s="364" t="s">
        <v>69</v>
      </c>
      <c r="M66" s="369" t="str">
        <f>参数!$B$8</f>
        <v>车牌错误,注意核对</v>
      </c>
    </row>
    <row r="67" spans="1:13" s="364" customFormat="1">
      <c r="A67" s="364">
        <f>IF((数据表!$C$2-5100000000000)&gt;0,"0",普货!A59)</f>
        <v>0</v>
      </c>
      <c r="B67" s="365" t="str">
        <f>""&amp;普货!E59</f>
        <v/>
      </c>
      <c r="C67" s="364" t="s">
        <v>179</v>
      </c>
      <c r="D67" s="366" t="str">
        <f>""&amp;普货!C59</f>
        <v/>
      </c>
      <c r="E67" s="367" t="str">
        <f>""&amp;ROUND(普货!D59,2)</f>
        <v>0</v>
      </c>
      <c r="F67" s="364" t="s">
        <v>301</v>
      </c>
      <c r="G67" s="364" t="str">
        <f>CLEAN(普货!F59)</f>
        <v/>
      </c>
      <c r="H67" s="364" t="str">
        <f>CLEAN(普货!G59)</f>
        <v/>
      </c>
      <c r="I67" s="364" t="str">
        <f>CLEAN(普货!B59)</f>
        <v/>
      </c>
      <c r="J67" s="368" t="str">
        <f t="shared" si="2"/>
        <v/>
      </c>
      <c r="K67" s="367" t="str">
        <f t="shared" si="3"/>
        <v>0</v>
      </c>
      <c r="L67" s="364" t="s">
        <v>69</v>
      </c>
      <c r="M67" s="369" t="str">
        <f>参数!$B$8</f>
        <v>车牌错误,注意核对</v>
      </c>
    </row>
    <row r="68" spans="1:13" s="364" customFormat="1">
      <c r="A68" s="364">
        <f>IF((数据表!$C$2-5100000000000)&gt;0,"0",普货!A60)</f>
        <v>0</v>
      </c>
      <c r="B68" s="365" t="str">
        <f>""&amp;普货!E60</f>
        <v/>
      </c>
      <c r="C68" s="364" t="s">
        <v>179</v>
      </c>
      <c r="D68" s="366" t="str">
        <f>""&amp;普货!C60</f>
        <v/>
      </c>
      <c r="E68" s="367" t="str">
        <f>""&amp;ROUND(普货!D60,2)</f>
        <v>0</v>
      </c>
      <c r="F68" s="364" t="s">
        <v>301</v>
      </c>
      <c r="G68" s="364" t="str">
        <f>CLEAN(普货!F60)</f>
        <v/>
      </c>
      <c r="H68" s="364" t="str">
        <f>CLEAN(普货!G60)</f>
        <v/>
      </c>
      <c r="I68" s="364" t="str">
        <f>CLEAN(普货!B60)</f>
        <v/>
      </c>
      <c r="J68" s="368" t="str">
        <f t="shared" si="2"/>
        <v/>
      </c>
      <c r="K68" s="367" t="str">
        <f t="shared" si="3"/>
        <v>0</v>
      </c>
      <c r="L68" s="364" t="s">
        <v>69</v>
      </c>
      <c r="M68" s="369" t="str">
        <f>参数!$B$8</f>
        <v>车牌错误,注意核对</v>
      </c>
    </row>
    <row r="69" spans="1:13" s="364" customFormat="1">
      <c r="A69" s="364">
        <f>IF((数据表!$C$2-5100000000000)&gt;0,"0",普货!A61)</f>
        <v>0</v>
      </c>
      <c r="B69" s="365" t="str">
        <f>""&amp;普货!E61</f>
        <v/>
      </c>
      <c r="C69" s="364" t="s">
        <v>179</v>
      </c>
      <c r="D69" s="366" t="str">
        <f>""&amp;普货!C61</f>
        <v/>
      </c>
      <c r="E69" s="367" t="str">
        <f>""&amp;ROUND(普货!D61,2)</f>
        <v>0</v>
      </c>
      <c r="F69" s="364" t="s">
        <v>301</v>
      </c>
      <c r="G69" s="364" t="str">
        <f>CLEAN(普货!F61)</f>
        <v/>
      </c>
      <c r="H69" s="364" t="str">
        <f>CLEAN(普货!G61)</f>
        <v/>
      </c>
      <c r="I69" s="364" t="str">
        <f>CLEAN(普货!B61)</f>
        <v/>
      </c>
      <c r="J69" s="368" t="str">
        <f t="shared" si="2"/>
        <v/>
      </c>
      <c r="K69" s="367" t="str">
        <f t="shared" si="3"/>
        <v>0</v>
      </c>
      <c r="L69" s="364" t="s">
        <v>69</v>
      </c>
      <c r="M69" s="369" t="str">
        <f>参数!$B$8</f>
        <v>车牌错误,注意核对</v>
      </c>
    </row>
    <row r="70" spans="1:13" s="364" customFormat="1">
      <c r="A70" s="364">
        <f>IF((数据表!$C$2-5100000000000)&gt;0,"0",普货!A62)</f>
        <v>0</v>
      </c>
      <c r="B70" s="365" t="str">
        <f>""&amp;普货!E62</f>
        <v/>
      </c>
      <c r="C70" s="364" t="s">
        <v>179</v>
      </c>
      <c r="D70" s="366" t="str">
        <f>""&amp;普货!C62</f>
        <v/>
      </c>
      <c r="E70" s="367" t="str">
        <f>""&amp;ROUND(普货!D62,2)</f>
        <v>0</v>
      </c>
      <c r="F70" s="364" t="s">
        <v>301</v>
      </c>
      <c r="G70" s="364" t="str">
        <f>CLEAN(普货!F62)</f>
        <v/>
      </c>
      <c r="H70" s="364" t="str">
        <f>CLEAN(普货!G62)</f>
        <v/>
      </c>
      <c r="I70" s="364" t="str">
        <f>CLEAN(普货!B62)</f>
        <v/>
      </c>
      <c r="J70" s="368" t="str">
        <f t="shared" si="2"/>
        <v/>
      </c>
      <c r="K70" s="367" t="str">
        <f t="shared" si="3"/>
        <v>0</v>
      </c>
      <c r="L70" s="364" t="s">
        <v>69</v>
      </c>
      <c r="M70" s="369" t="str">
        <f>参数!$B$8</f>
        <v>车牌错误,注意核对</v>
      </c>
    </row>
    <row r="71" spans="1:13" s="364" customFormat="1">
      <c r="A71" s="364">
        <f>IF((数据表!$C$2-5100000000000)&gt;0,"0",普货!A63)</f>
        <v>0</v>
      </c>
      <c r="B71" s="365" t="str">
        <f>""&amp;普货!E63</f>
        <v/>
      </c>
      <c r="C71" s="364" t="s">
        <v>179</v>
      </c>
      <c r="D71" s="366" t="str">
        <f>""&amp;普货!C63</f>
        <v/>
      </c>
      <c r="E71" s="367" t="str">
        <f>""&amp;ROUND(普货!D63,2)</f>
        <v>0</v>
      </c>
      <c r="F71" s="364" t="s">
        <v>301</v>
      </c>
      <c r="G71" s="364" t="str">
        <f>CLEAN(普货!F63)</f>
        <v/>
      </c>
      <c r="H71" s="364" t="str">
        <f>CLEAN(普货!G63)</f>
        <v/>
      </c>
      <c r="I71" s="364" t="str">
        <f>CLEAN(普货!B63)</f>
        <v/>
      </c>
      <c r="J71" s="368" t="str">
        <f t="shared" si="2"/>
        <v/>
      </c>
      <c r="K71" s="367" t="str">
        <f t="shared" si="3"/>
        <v>0</v>
      </c>
      <c r="L71" s="364" t="s">
        <v>69</v>
      </c>
      <c r="M71" s="369" t="str">
        <f>参数!$B$8</f>
        <v>车牌错误,注意核对</v>
      </c>
    </row>
    <row r="72" spans="1:13" s="364" customFormat="1">
      <c r="A72" s="364">
        <f>IF((数据表!$C$2-5100000000000)&gt;0,"0",普货!A64)</f>
        <v>0</v>
      </c>
      <c r="B72" s="365" t="str">
        <f>""&amp;普货!E64</f>
        <v/>
      </c>
      <c r="C72" s="364" t="s">
        <v>179</v>
      </c>
      <c r="D72" s="366" t="str">
        <f>""&amp;普货!C64</f>
        <v/>
      </c>
      <c r="E72" s="367" t="str">
        <f>""&amp;ROUND(普货!D64,2)</f>
        <v>0</v>
      </c>
      <c r="F72" s="364" t="s">
        <v>301</v>
      </c>
      <c r="G72" s="364" t="str">
        <f>CLEAN(普货!F64)</f>
        <v/>
      </c>
      <c r="H72" s="364" t="str">
        <f>CLEAN(普货!G64)</f>
        <v/>
      </c>
      <c r="I72" s="364" t="str">
        <f>CLEAN(普货!B64)</f>
        <v/>
      </c>
      <c r="J72" s="368" t="str">
        <f t="shared" si="2"/>
        <v/>
      </c>
      <c r="K72" s="367" t="str">
        <f t="shared" si="3"/>
        <v>0</v>
      </c>
      <c r="L72" s="364" t="s">
        <v>69</v>
      </c>
      <c r="M72" s="369" t="str">
        <f>参数!$B$8</f>
        <v>车牌错误,注意核对</v>
      </c>
    </row>
    <row r="73" spans="1:13" s="364" customFormat="1">
      <c r="A73" s="364">
        <f>IF((数据表!$C$2-5100000000000)&gt;0,"0",普货!A65)</f>
        <v>0</v>
      </c>
      <c r="B73" s="365" t="str">
        <f>""&amp;普货!E65</f>
        <v/>
      </c>
      <c r="C73" s="364" t="s">
        <v>179</v>
      </c>
      <c r="D73" s="366" t="str">
        <f>""&amp;普货!C65</f>
        <v/>
      </c>
      <c r="E73" s="367" t="str">
        <f>""&amp;ROUND(普货!D65,2)</f>
        <v>0</v>
      </c>
      <c r="F73" s="364" t="s">
        <v>301</v>
      </c>
      <c r="G73" s="364" t="str">
        <f>CLEAN(普货!F65)</f>
        <v/>
      </c>
      <c r="H73" s="364" t="str">
        <f>CLEAN(普货!G65)</f>
        <v/>
      </c>
      <c r="I73" s="364" t="str">
        <f>CLEAN(普货!B65)</f>
        <v/>
      </c>
      <c r="J73" s="368" t="str">
        <f t="shared" si="2"/>
        <v/>
      </c>
      <c r="K73" s="367" t="str">
        <f t="shared" si="3"/>
        <v>0</v>
      </c>
      <c r="L73" s="364" t="s">
        <v>69</v>
      </c>
      <c r="M73" s="369" t="str">
        <f>参数!$B$8</f>
        <v>车牌错误,注意核对</v>
      </c>
    </row>
    <row r="74" spans="1:13" s="364" customFormat="1">
      <c r="A74" s="364">
        <f>IF((数据表!$C$2-5100000000000)&gt;0,"0",普货!A66)</f>
        <v>0</v>
      </c>
      <c r="B74" s="365" t="str">
        <f>""&amp;普货!E66</f>
        <v/>
      </c>
      <c r="C74" s="364" t="s">
        <v>179</v>
      </c>
      <c r="D74" s="366" t="str">
        <f>""&amp;普货!C66</f>
        <v/>
      </c>
      <c r="E74" s="367" t="str">
        <f>""&amp;ROUND(普货!D66,2)</f>
        <v>0</v>
      </c>
      <c r="F74" s="364" t="s">
        <v>301</v>
      </c>
      <c r="G74" s="364" t="str">
        <f>CLEAN(普货!F66)</f>
        <v/>
      </c>
      <c r="H74" s="364" t="str">
        <f>CLEAN(普货!G66)</f>
        <v/>
      </c>
      <c r="I74" s="364" t="str">
        <f>CLEAN(普货!B66)</f>
        <v/>
      </c>
      <c r="J74" s="368" t="str">
        <f t="shared" si="2"/>
        <v/>
      </c>
      <c r="K74" s="367" t="str">
        <f t="shared" si="3"/>
        <v>0</v>
      </c>
      <c r="L74" s="364" t="s">
        <v>69</v>
      </c>
      <c r="M74" s="369" t="str">
        <f>参数!$B$8</f>
        <v>车牌错误,注意核对</v>
      </c>
    </row>
    <row r="75" spans="1:13" s="364" customFormat="1">
      <c r="A75" s="364">
        <f>IF((数据表!$C$2-5100000000000)&gt;0,"0",普货!A67)</f>
        <v>0</v>
      </c>
      <c r="B75" s="365" t="str">
        <f>""&amp;普货!E67</f>
        <v/>
      </c>
      <c r="C75" s="364" t="s">
        <v>179</v>
      </c>
      <c r="D75" s="366" t="str">
        <f>""&amp;普货!C67</f>
        <v/>
      </c>
      <c r="E75" s="367" t="str">
        <f>""&amp;ROUND(普货!D67,2)</f>
        <v>0</v>
      </c>
      <c r="F75" s="364" t="s">
        <v>301</v>
      </c>
      <c r="G75" s="364" t="str">
        <f>CLEAN(普货!F67)</f>
        <v/>
      </c>
      <c r="H75" s="364" t="str">
        <f>CLEAN(普货!G67)</f>
        <v/>
      </c>
      <c r="I75" s="364" t="str">
        <f>CLEAN(普货!B67)</f>
        <v/>
      </c>
      <c r="J75" s="368" t="str">
        <f t="shared" si="2"/>
        <v/>
      </c>
      <c r="K75" s="367" t="str">
        <f t="shared" si="3"/>
        <v>0</v>
      </c>
      <c r="L75" s="364" t="s">
        <v>69</v>
      </c>
      <c r="M75" s="369" t="str">
        <f>参数!$B$8</f>
        <v>车牌错误,注意核对</v>
      </c>
    </row>
    <row r="76" spans="1:13" s="364" customFormat="1">
      <c r="A76" s="364">
        <f>IF((数据表!$C$2-5100000000000)&gt;0,"0",普货!A68)</f>
        <v>0</v>
      </c>
      <c r="B76" s="365" t="str">
        <f>""&amp;普货!E68</f>
        <v/>
      </c>
      <c r="C76" s="364" t="s">
        <v>179</v>
      </c>
      <c r="D76" s="366" t="str">
        <f>""&amp;普货!C68</f>
        <v/>
      </c>
      <c r="E76" s="367" t="str">
        <f>""&amp;ROUND(普货!D68,2)</f>
        <v>0</v>
      </c>
      <c r="F76" s="364" t="s">
        <v>301</v>
      </c>
      <c r="G76" s="364" t="str">
        <f>CLEAN(普货!F68)</f>
        <v/>
      </c>
      <c r="H76" s="364" t="str">
        <f>CLEAN(普货!G68)</f>
        <v/>
      </c>
      <c r="I76" s="364" t="str">
        <f>CLEAN(普货!B68)</f>
        <v/>
      </c>
      <c r="J76" s="368" t="str">
        <f t="shared" si="2"/>
        <v/>
      </c>
      <c r="K76" s="367" t="str">
        <f t="shared" si="3"/>
        <v>0</v>
      </c>
      <c r="L76" s="364" t="s">
        <v>69</v>
      </c>
      <c r="M76" s="369" t="str">
        <f>参数!$B$8</f>
        <v>车牌错误,注意核对</v>
      </c>
    </row>
    <row r="77" spans="1:13" s="364" customFormat="1">
      <c r="A77" s="364">
        <f>IF((数据表!$C$2-5100000000000)&gt;0,"0",普货!A69)</f>
        <v>0</v>
      </c>
      <c r="B77" s="365" t="str">
        <f>""&amp;普货!E69</f>
        <v/>
      </c>
      <c r="C77" s="364" t="s">
        <v>179</v>
      </c>
      <c r="D77" s="366" t="str">
        <f>""&amp;普货!C69</f>
        <v/>
      </c>
      <c r="E77" s="367" t="str">
        <f>""&amp;ROUND(普货!D69,2)</f>
        <v>0</v>
      </c>
      <c r="F77" s="364" t="s">
        <v>301</v>
      </c>
      <c r="G77" s="364" t="str">
        <f>CLEAN(普货!F69)</f>
        <v/>
      </c>
      <c r="H77" s="364" t="str">
        <f>CLEAN(普货!G69)</f>
        <v/>
      </c>
      <c r="I77" s="364" t="str">
        <f>CLEAN(普货!B69)</f>
        <v/>
      </c>
      <c r="J77" s="368" t="str">
        <f t="shared" si="2"/>
        <v/>
      </c>
      <c r="K77" s="367" t="str">
        <f t="shared" si="3"/>
        <v>0</v>
      </c>
      <c r="L77" s="364" t="s">
        <v>69</v>
      </c>
      <c r="M77" s="369" t="str">
        <f>参数!$B$8</f>
        <v>车牌错误,注意核对</v>
      </c>
    </row>
    <row r="78" spans="1:13" s="364" customFormat="1">
      <c r="A78" s="364">
        <f>IF((数据表!$C$2-5100000000000)&gt;0,"0",普货!A70)</f>
        <v>0</v>
      </c>
      <c r="B78" s="365" t="str">
        <f>""&amp;普货!E70</f>
        <v/>
      </c>
      <c r="C78" s="364" t="s">
        <v>179</v>
      </c>
      <c r="D78" s="366" t="str">
        <f>""&amp;普货!C70</f>
        <v/>
      </c>
      <c r="E78" s="367" t="str">
        <f>""&amp;ROUND(普货!D70,2)</f>
        <v>0</v>
      </c>
      <c r="F78" s="364" t="s">
        <v>301</v>
      </c>
      <c r="G78" s="364" t="str">
        <f>CLEAN(普货!F70)</f>
        <v/>
      </c>
      <c r="H78" s="364" t="str">
        <f>CLEAN(普货!G70)</f>
        <v/>
      </c>
      <c r="I78" s="364" t="str">
        <f>CLEAN(普货!B70)</f>
        <v/>
      </c>
      <c r="J78" s="368" t="str">
        <f t="shared" si="2"/>
        <v/>
      </c>
      <c r="K78" s="367" t="str">
        <f t="shared" si="3"/>
        <v>0</v>
      </c>
      <c r="L78" s="364" t="s">
        <v>69</v>
      </c>
      <c r="M78" s="369" t="str">
        <f>参数!$B$8</f>
        <v>车牌错误,注意核对</v>
      </c>
    </row>
    <row r="79" spans="1:13" s="364" customFormat="1">
      <c r="A79" s="364">
        <f>IF((数据表!$C$2-5100000000000)&gt;0,"0",普货!A71)</f>
        <v>0</v>
      </c>
      <c r="B79" s="365" t="str">
        <f>""&amp;普货!E71</f>
        <v/>
      </c>
      <c r="C79" s="364" t="s">
        <v>179</v>
      </c>
      <c r="D79" s="366" t="str">
        <f>""&amp;普货!C71</f>
        <v/>
      </c>
      <c r="E79" s="367" t="str">
        <f>""&amp;ROUND(普货!D71,2)</f>
        <v>0</v>
      </c>
      <c r="F79" s="364" t="s">
        <v>301</v>
      </c>
      <c r="G79" s="364" t="str">
        <f>CLEAN(普货!F71)</f>
        <v/>
      </c>
      <c r="H79" s="364" t="str">
        <f>CLEAN(普货!G71)</f>
        <v/>
      </c>
      <c r="I79" s="364" t="str">
        <f>CLEAN(普货!B71)</f>
        <v/>
      </c>
      <c r="J79" s="368" t="str">
        <f t="shared" si="2"/>
        <v/>
      </c>
      <c r="K79" s="367" t="str">
        <f t="shared" si="3"/>
        <v>0</v>
      </c>
      <c r="L79" s="364" t="s">
        <v>69</v>
      </c>
      <c r="M79" s="369" t="str">
        <f>参数!$B$8</f>
        <v>车牌错误,注意核对</v>
      </c>
    </row>
    <row r="80" spans="1:13" s="364" customFormat="1">
      <c r="A80" s="364">
        <f>IF((数据表!$C$2-5100000000000)&gt;0,"0",普货!A72)</f>
        <v>0</v>
      </c>
      <c r="B80" s="365" t="str">
        <f>""&amp;普货!E72</f>
        <v/>
      </c>
      <c r="C80" s="364" t="s">
        <v>179</v>
      </c>
      <c r="D80" s="366" t="str">
        <f>""&amp;普货!C72</f>
        <v/>
      </c>
      <c r="E80" s="367" t="str">
        <f>""&amp;ROUND(普货!D72,2)</f>
        <v>0</v>
      </c>
      <c r="F80" s="364" t="s">
        <v>301</v>
      </c>
      <c r="G80" s="364" t="str">
        <f>CLEAN(普货!F72)</f>
        <v/>
      </c>
      <c r="H80" s="364" t="str">
        <f>CLEAN(普货!G72)</f>
        <v/>
      </c>
      <c r="I80" s="364" t="str">
        <f>CLEAN(普货!B72)</f>
        <v/>
      </c>
      <c r="J80" s="368" t="str">
        <f t="shared" si="2"/>
        <v/>
      </c>
      <c r="K80" s="367" t="str">
        <f t="shared" si="3"/>
        <v>0</v>
      </c>
      <c r="L80" s="364" t="s">
        <v>69</v>
      </c>
      <c r="M80" s="369" t="str">
        <f>参数!$B$8</f>
        <v>车牌错误,注意核对</v>
      </c>
    </row>
    <row r="81" spans="1:13" s="364" customFormat="1">
      <c r="A81" s="364">
        <f>IF((数据表!$C$2-5100000000000)&gt;0,"0",普货!A73)</f>
        <v>0</v>
      </c>
      <c r="B81" s="365" t="str">
        <f>""&amp;普货!E73</f>
        <v/>
      </c>
      <c r="C81" s="364" t="s">
        <v>179</v>
      </c>
      <c r="D81" s="366" t="str">
        <f>""&amp;普货!C73</f>
        <v/>
      </c>
      <c r="E81" s="367" t="str">
        <f>""&amp;ROUND(普货!D73,2)</f>
        <v>0</v>
      </c>
      <c r="F81" s="364" t="s">
        <v>301</v>
      </c>
      <c r="G81" s="364" t="str">
        <f>CLEAN(普货!F73)</f>
        <v/>
      </c>
      <c r="H81" s="364" t="str">
        <f>CLEAN(普货!G73)</f>
        <v/>
      </c>
      <c r="I81" s="364" t="str">
        <f>CLEAN(普货!B73)</f>
        <v/>
      </c>
      <c r="J81" s="368" t="str">
        <f t="shared" si="2"/>
        <v/>
      </c>
      <c r="K81" s="367" t="str">
        <f t="shared" si="3"/>
        <v>0</v>
      </c>
      <c r="L81" s="364" t="s">
        <v>69</v>
      </c>
      <c r="M81" s="369" t="str">
        <f>参数!$B$8</f>
        <v>车牌错误,注意核对</v>
      </c>
    </row>
    <row r="82" spans="1:13" s="364" customFormat="1">
      <c r="A82" s="364">
        <f>IF((数据表!$C$2-5100000000000)&gt;0,"0",普货!A74)</f>
        <v>0</v>
      </c>
      <c r="B82" s="365" t="str">
        <f>""&amp;普货!E74</f>
        <v/>
      </c>
      <c r="C82" s="364" t="s">
        <v>179</v>
      </c>
      <c r="D82" s="366" t="str">
        <f>""&amp;普货!C74</f>
        <v/>
      </c>
      <c r="E82" s="367" t="str">
        <f>""&amp;ROUND(普货!D74,2)</f>
        <v>0</v>
      </c>
      <c r="F82" s="364" t="s">
        <v>301</v>
      </c>
      <c r="G82" s="364" t="str">
        <f>CLEAN(普货!F74)</f>
        <v/>
      </c>
      <c r="H82" s="364" t="str">
        <f>CLEAN(普货!G74)</f>
        <v/>
      </c>
      <c r="I82" s="364" t="str">
        <f>CLEAN(普货!B74)</f>
        <v/>
      </c>
      <c r="J82" s="368" t="str">
        <f t="shared" si="2"/>
        <v/>
      </c>
      <c r="K82" s="367" t="str">
        <f t="shared" si="3"/>
        <v>0</v>
      </c>
      <c r="L82" s="364" t="s">
        <v>69</v>
      </c>
      <c r="M82" s="369" t="str">
        <f>参数!$B$8</f>
        <v>车牌错误,注意核对</v>
      </c>
    </row>
    <row r="83" spans="1:13" s="364" customFormat="1">
      <c r="A83" s="364">
        <f>IF((数据表!$C$2-5100000000000)&gt;0,"0",普货!A75)</f>
        <v>0</v>
      </c>
      <c r="B83" s="365" t="str">
        <f>""&amp;普货!E75</f>
        <v/>
      </c>
      <c r="C83" s="364" t="s">
        <v>179</v>
      </c>
      <c r="D83" s="366" t="str">
        <f>""&amp;普货!C75</f>
        <v/>
      </c>
      <c r="E83" s="367" t="str">
        <f>""&amp;ROUND(普货!D75,2)</f>
        <v>0</v>
      </c>
      <c r="F83" s="364" t="s">
        <v>301</v>
      </c>
      <c r="G83" s="364" t="str">
        <f>CLEAN(普货!F75)</f>
        <v/>
      </c>
      <c r="H83" s="364" t="str">
        <f>CLEAN(普货!G75)</f>
        <v/>
      </c>
      <c r="I83" s="364" t="str">
        <f>CLEAN(普货!B75)</f>
        <v/>
      </c>
      <c r="J83" s="368" t="str">
        <f t="shared" si="2"/>
        <v/>
      </c>
      <c r="K83" s="367" t="str">
        <f t="shared" si="3"/>
        <v>0</v>
      </c>
      <c r="L83" s="364" t="s">
        <v>69</v>
      </c>
      <c r="M83" s="369" t="str">
        <f>参数!$B$8</f>
        <v>车牌错误,注意核对</v>
      </c>
    </row>
    <row r="84" spans="1:13" s="364" customFormat="1">
      <c r="A84" s="364">
        <f>IF((数据表!$C$2-5100000000000)&gt;0,"0",普货!A76)</f>
        <v>0</v>
      </c>
      <c r="B84" s="365" t="str">
        <f>""&amp;普货!E76</f>
        <v/>
      </c>
      <c r="C84" s="364" t="s">
        <v>179</v>
      </c>
      <c r="D84" s="366" t="str">
        <f>""&amp;普货!C76</f>
        <v/>
      </c>
      <c r="E84" s="367" t="str">
        <f>""&amp;ROUND(普货!D76,2)</f>
        <v>0</v>
      </c>
      <c r="F84" s="364" t="s">
        <v>301</v>
      </c>
      <c r="G84" s="364" t="str">
        <f>CLEAN(普货!F76)</f>
        <v/>
      </c>
      <c r="H84" s="364" t="str">
        <f>CLEAN(普货!G76)</f>
        <v/>
      </c>
      <c r="I84" s="364" t="str">
        <f>CLEAN(普货!B76)</f>
        <v/>
      </c>
      <c r="J84" s="368" t="str">
        <f t="shared" si="2"/>
        <v/>
      </c>
      <c r="K84" s="367" t="str">
        <f t="shared" si="3"/>
        <v>0</v>
      </c>
      <c r="L84" s="364" t="s">
        <v>69</v>
      </c>
      <c r="M84" s="369" t="str">
        <f>参数!$B$8</f>
        <v>车牌错误,注意核对</v>
      </c>
    </row>
    <row r="85" spans="1:13" s="364" customFormat="1">
      <c r="A85" s="364">
        <f>IF((数据表!$C$2-5100000000000)&gt;0,"0",普货!A77)</f>
        <v>0</v>
      </c>
      <c r="B85" s="365" t="str">
        <f>""&amp;普货!E77</f>
        <v/>
      </c>
      <c r="C85" s="364" t="s">
        <v>179</v>
      </c>
      <c r="D85" s="366" t="str">
        <f>""&amp;普货!C77</f>
        <v/>
      </c>
      <c r="E85" s="367" t="str">
        <f>""&amp;ROUND(普货!D77,2)</f>
        <v>0</v>
      </c>
      <c r="F85" s="364" t="s">
        <v>301</v>
      </c>
      <c r="G85" s="364" t="str">
        <f>CLEAN(普货!F77)</f>
        <v/>
      </c>
      <c r="H85" s="364" t="str">
        <f>CLEAN(普货!G77)</f>
        <v/>
      </c>
      <c r="I85" s="364" t="str">
        <f>CLEAN(普货!B77)</f>
        <v/>
      </c>
      <c r="J85" s="368" t="str">
        <f t="shared" si="2"/>
        <v/>
      </c>
      <c r="K85" s="367" t="str">
        <f t="shared" si="3"/>
        <v>0</v>
      </c>
      <c r="L85" s="364" t="s">
        <v>69</v>
      </c>
      <c r="M85" s="369" t="str">
        <f>参数!$B$8</f>
        <v>车牌错误,注意核对</v>
      </c>
    </row>
    <row r="86" spans="1:13" s="364" customFormat="1">
      <c r="A86" s="364">
        <f>IF((数据表!$C$2-5100000000000)&gt;0,"0",普货!A78)</f>
        <v>0</v>
      </c>
      <c r="B86" s="365" t="str">
        <f>""&amp;普货!E78</f>
        <v/>
      </c>
      <c r="C86" s="364" t="s">
        <v>179</v>
      </c>
      <c r="D86" s="366" t="str">
        <f>""&amp;普货!C78</f>
        <v/>
      </c>
      <c r="E86" s="367" t="str">
        <f>""&amp;ROUND(普货!D78,2)</f>
        <v>0</v>
      </c>
      <c r="F86" s="364" t="s">
        <v>301</v>
      </c>
      <c r="G86" s="364" t="str">
        <f>CLEAN(普货!F78)</f>
        <v/>
      </c>
      <c r="H86" s="364" t="str">
        <f>CLEAN(普货!G78)</f>
        <v/>
      </c>
      <c r="I86" s="364" t="str">
        <f>CLEAN(普货!B78)</f>
        <v/>
      </c>
      <c r="J86" s="368" t="str">
        <f t="shared" si="2"/>
        <v/>
      </c>
      <c r="K86" s="367" t="str">
        <f t="shared" si="3"/>
        <v>0</v>
      </c>
      <c r="L86" s="364" t="s">
        <v>69</v>
      </c>
      <c r="M86" s="369" t="str">
        <f>参数!$B$8</f>
        <v>车牌错误,注意核对</v>
      </c>
    </row>
    <row r="87" spans="1:13" s="364" customFormat="1">
      <c r="A87" s="364">
        <f>IF((数据表!$C$2-5100000000000)&gt;0,"0",普货!A79)</f>
        <v>0</v>
      </c>
      <c r="B87" s="365" t="str">
        <f>""&amp;普货!E79</f>
        <v/>
      </c>
      <c r="C87" s="364" t="s">
        <v>179</v>
      </c>
      <c r="D87" s="366" t="str">
        <f>""&amp;普货!C79</f>
        <v/>
      </c>
      <c r="E87" s="367" t="str">
        <f>""&amp;ROUND(普货!D79,2)</f>
        <v>0</v>
      </c>
      <c r="F87" s="364" t="s">
        <v>301</v>
      </c>
      <c r="G87" s="364" t="str">
        <f>CLEAN(普货!F79)</f>
        <v/>
      </c>
      <c r="H87" s="364" t="str">
        <f>CLEAN(普货!G79)</f>
        <v/>
      </c>
      <c r="I87" s="364" t="str">
        <f>CLEAN(普货!B79)</f>
        <v/>
      </c>
      <c r="J87" s="368" t="str">
        <f t="shared" si="2"/>
        <v/>
      </c>
      <c r="K87" s="367" t="str">
        <f t="shared" si="3"/>
        <v>0</v>
      </c>
      <c r="L87" s="364" t="s">
        <v>69</v>
      </c>
      <c r="M87" s="369" t="str">
        <f>参数!$B$8</f>
        <v>车牌错误,注意核对</v>
      </c>
    </row>
    <row r="88" spans="1:13" s="364" customFormat="1">
      <c r="A88" s="364">
        <f>IF((数据表!$C$2-5100000000000)&gt;0,"0",普货!A80)</f>
        <v>0</v>
      </c>
      <c r="B88" s="365" t="str">
        <f>""&amp;普货!E80</f>
        <v/>
      </c>
      <c r="C88" s="364" t="s">
        <v>179</v>
      </c>
      <c r="D88" s="366" t="str">
        <f>""&amp;普货!C80</f>
        <v/>
      </c>
      <c r="E88" s="367" t="str">
        <f>""&amp;ROUND(普货!D80,2)</f>
        <v>0</v>
      </c>
      <c r="F88" s="364" t="s">
        <v>301</v>
      </c>
      <c r="G88" s="364" t="str">
        <f>CLEAN(普货!F80)</f>
        <v/>
      </c>
      <c r="H88" s="364" t="str">
        <f>CLEAN(普货!G80)</f>
        <v/>
      </c>
      <c r="I88" s="364" t="str">
        <f>CLEAN(普货!B80)</f>
        <v/>
      </c>
      <c r="J88" s="368" t="str">
        <f t="shared" si="2"/>
        <v/>
      </c>
      <c r="K88" s="367" t="str">
        <f t="shared" si="3"/>
        <v>0</v>
      </c>
      <c r="L88" s="364" t="s">
        <v>69</v>
      </c>
      <c r="M88" s="369" t="str">
        <f>参数!$B$8</f>
        <v>车牌错误,注意核对</v>
      </c>
    </row>
    <row r="89" spans="1:13" s="364" customFormat="1">
      <c r="A89" s="364">
        <f>IF((数据表!$C$2-5100000000000)&gt;0,"0",普货!A81)</f>
        <v>0</v>
      </c>
      <c r="B89" s="365" t="str">
        <f>""&amp;普货!E81</f>
        <v/>
      </c>
      <c r="C89" s="364" t="s">
        <v>179</v>
      </c>
      <c r="D89" s="366" t="str">
        <f>""&amp;普货!C81</f>
        <v/>
      </c>
      <c r="E89" s="367" t="str">
        <f>""&amp;ROUND(普货!D81,2)</f>
        <v>0</v>
      </c>
      <c r="F89" s="364" t="s">
        <v>301</v>
      </c>
      <c r="G89" s="364" t="str">
        <f>CLEAN(普货!F81)</f>
        <v/>
      </c>
      <c r="H89" s="364" t="str">
        <f>CLEAN(普货!G81)</f>
        <v/>
      </c>
      <c r="I89" s="364" t="str">
        <f>CLEAN(普货!B81)</f>
        <v/>
      </c>
      <c r="J89" s="368" t="str">
        <f t="shared" si="2"/>
        <v/>
      </c>
      <c r="K89" s="367" t="str">
        <f t="shared" si="3"/>
        <v>0</v>
      </c>
      <c r="L89" s="364" t="s">
        <v>69</v>
      </c>
      <c r="M89" s="369" t="str">
        <f>参数!$B$8</f>
        <v>车牌错误,注意核对</v>
      </c>
    </row>
    <row r="90" spans="1:13" s="364" customFormat="1">
      <c r="A90" s="364">
        <f>IF((数据表!$C$2-5100000000000)&gt;0,"0",普货!A82)</f>
        <v>0</v>
      </c>
      <c r="B90" s="365" t="str">
        <f>""&amp;普货!E82</f>
        <v/>
      </c>
      <c r="C90" s="364" t="s">
        <v>179</v>
      </c>
      <c r="D90" s="366" t="str">
        <f>""&amp;普货!C82</f>
        <v/>
      </c>
      <c r="E90" s="367" t="str">
        <f>""&amp;ROUND(普货!D82,2)</f>
        <v>0</v>
      </c>
      <c r="F90" s="364" t="s">
        <v>301</v>
      </c>
      <c r="G90" s="364" t="str">
        <f>CLEAN(普货!F82)</f>
        <v/>
      </c>
      <c r="H90" s="364" t="str">
        <f>CLEAN(普货!G82)</f>
        <v/>
      </c>
      <c r="I90" s="364" t="str">
        <f>CLEAN(普货!B82)</f>
        <v/>
      </c>
      <c r="J90" s="368" t="str">
        <f t="shared" si="2"/>
        <v/>
      </c>
      <c r="K90" s="367" t="str">
        <f t="shared" si="3"/>
        <v>0</v>
      </c>
      <c r="L90" s="364" t="s">
        <v>69</v>
      </c>
      <c r="M90" s="369" t="str">
        <f>参数!$B$8</f>
        <v>车牌错误,注意核对</v>
      </c>
    </row>
    <row r="91" spans="1:13" s="364" customFormat="1">
      <c r="A91" s="364">
        <f>IF((数据表!$C$2-5100000000000)&gt;0,"0",普货!A83)</f>
        <v>0</v>
      </c>
      <c r="B91" s="365" t="str">
        <f>""&amp;普货!E83</f>
        <v/>
      </c>
      <c r="C91" s="364" t="s">
        <v>179</v>
      </c>
      <c r="D91" s="366" t="str">
        <f>""&amp;普货!C83</f>
        <v/>
      </c>
      <c r="E91" s="367" t="str">
        <f>""&amp;ROUND(普货!D83,2)</f>
        <v>0</v>
      </c>
      <c r="F91" s="364" t="s">
        <v>301</v>
      </c>
      <c r="G91" s="364" t="str">
        <f>CLEAN(普货!F83)</f>
        <v/>
      </c>
      <c r="H91" s="364" t="str">
        <f>CLEAN(普货!G83)</f>
        <v/>
      </c>
      <c r="I91" s="364" t="str">
        <f>CLEAN(普货!B83)</f>
        <v/>
      </c>
      <c r="J91" s="368" t="str">
        <f t="shared" si="2"/>
        <v/>
      </c>
      <c r="K91" s="367" t="str">
        <f t="shared" si="3"/>
        <v>0</v>
      </c>
      <c r="L91" s="364" t="s">
        <v>69</v>
      </c>
      <c r="M91" s="369" t="str">
        <f>参数!$B$8</f>
        <v>车牌错误,注意核对</v>
      </c>
    </row>
    <row r="92" spans="1:13" s="364" customFormat="1">
      <c r="A92" s="364">
        <f>IF((数据表!$C$2-5100000000000)&gt;0,"0",普货!A84)</f>
        <v>0</v>
      </c>
      <c r="B92" s="365" t="str">
        <f>""&amp;普货!E84</f>
        <v/>
      </c>
      <c r="C92" s="364" t="s">
        <v>179</v>
      </c>
      <c r="D92" s="366" t="str">
        <f>""&amp;普货!C84</f>
        <v/>
      </c>
      <c r="E92" s="367" t="str">
        <f>""&amp;ROUND(普货!D84,2)</f>
        <v>0</v>
      </c>
      <c r="F92" s="364" t="s">
        <v>301</v>
      </c>
      <c r="G92" s="364" t="str">
        <f>CLEAN(普货!F84)</f>
        <v/>
      </c>
      <c r="H92" s="364" t="str">
        <f>CLEAN(普货!G84)</f>
        <v/>
      </c>
      <c r="I92" s="364" t="str">
        <f>CLEAN(普货!B84)</f>
        <v/>
      </c>
      <c r="J92" s="368" t="str">
        <f t="shared" si="2"/>
        <v/>
      </c>
      <c r="K92" s="367" t="str">
        <f t="shared" si="3"/>
        <v>0</v>
      </c>
      <c r="L92" s="364" t="s">
        <v>69</v>
      </c>
      <c r="M92" s="369" t="str">
        <f>参数!$B$8</f>
        <v>车牌错误,注意核对</v>
      </c>
    </row>
    <row r="93" spans="1:13" s="364" customFormat="1">
      <c r="A93" s="364">
        <f>IF((数据表!$C$2-5100000000000)&gt;0,"0",普货!A85)</f>
        <v>0</v>
      </c>
      <c r="B93" s="365" t="str">
        <f>""&amp;普货!E85</f>
        <v/>
      </c>
      <c r="C93" s="364" t="s">
        <v>179</v>
      </c>
      <c r="D93" s="366" t="str">
        <f>""&amp;普货!C85</f>
        <v/>
      </c>
      <c r="E93" s="367" t="str">
        <f>""&amp;ROUND(普货!D85,2)</f>
        <v>0</v>
      </c>
      <c r="F93" s="364" t="s">
        <v>301</v>
      </c>
      <c r="G93" s="364" t="str">
        <f>CLEAN(普货!F85)</f>
        <v/>
      </c>
      <c r="H93" s="364" t="str">
        <f>CLEAN(普货!G85)</f>
        <v/>
      </c>
      <c r="I93" s="364" t="str">
        <f>CLEAN(普货!B85)</f>
        <v/>
      </c>
      <c r="J93" s="368" t="str">
        <f t="shared" si="2"/>
        <v/>
      </c>
      <c r="K93" s="367" t="str">
        <f t="shared" si="3"/>
        <v>0</v>
      </c>
      <c r="L93" s="364" t="s">
        <v>69</v>
      </c>
      <c r="M93" s="369" t="str">
        <f>参数!$B$8</f>
        <v>车牌错误,注意核对</v>
      </c>
    </row>
    <row r="94" spans="1:13" s="364" customFormat="1">
      <c r="A94" s="364">
        <f>IF((数据表!$C$2-5100000000000)&gt;0,"0",普货!A86)</f>
        <v>0</v>
      </c>
      <c r="B94" s="365" t="str">
        <f>""&amp;普货!E86</f>
        <v/>
      </c>
      <c r="C94" s="364" t="s">
        <v>179</v>
      </c>
      <c r="D94" s="366" t="str">
        <f>""&amp;普货!C86</f>
        <v/>
      </c>
      <c r="E94" s="367" t="str">
        <f>""&amp;ROUND(普货!D86,2)</f>
        <v>0</v>
      </c>
      <c r="F94" s="364" t="s">
        <v>301</v>
      </c>
      <c r="G94" s="364" t="str">
        <f>CLEAN(普货!F86)</f>
        <v/>
      </c>
      <c r="H94" s="364" t="str">
        <f>CLEAN(普货!G86)</f>
        <v/>
      </c>
      <c r="I94" s="364" t="str">
        <f>CLEAN(普货!B86)</f>
        <v/>
      </c>
      <c r="J94" s="368" t="str">
        <f t="shared" ref="J94:J157" si="4">D94</f>
        <v/>
      </c>
      <c r="K94" s="367" t="str">
        <f t="shared" ref="K94:K157" si="5">E94</f>
        <v>0</v>
      </c>
      <c r="L94" s="364" t="s">
        <v>69</v>
      </c>
      <c r="M94" s="369" t="str">
        <f>参数!$B$8</f>
        <v>车牌错误,注意核对</v>
      </c>
    </row>
    <row r="95" spans="1:13" s="364" customFormat="1">
      <c r="A95" s="364">
        <f>IF((数据表!$C$2-5100000000000)&gt;0,"0",普货!A87)</f>
        <v>0</v>
      </c>
      <c r="B95" s="365" t="str">
        <f>""&amp;普货!E87</f>
        <v/>
      </c>
      <c r="C95" s="364" t="s">
        <v>179</v>
      </c>
      <c r="D95" s="366" t="str">
        <f>""&amp;普货!C87</f>
        <v/>
      </c>
      <c r="E95" s="367" t="str">
        <f>""&amp;ROUND(普货!D87,2)</f>
        <v>0</v>
      </c>
      <c r="F95" s="364" t="s">
        <v>301</v>
      </c>
      <c r="G95" s="364" t="str">
        <f>CLEAN(普货!F87)</f>
        <v/>
      </c>
      <c r="H95" s="364" t="str">
        <f>CLEAN(普货!G87)</f>
        <v/>
      </c>
      <c r="I95" s="364" t="str">
        <f>CLEAN(普货!B87)</f>
        <v/>
      </c>
      <c r="J95" s="368" t="str">
        <f t="shared" si="4"/>
        <v/>
      </c>
      <c r="K95" s="367" t="str">
        <f t="shared" si="5"/>
        <v>0</v>
      </c>
      <c r="L95" s="364" t="s">
        <v>69</v>
      </c>
      <c r="M95" s="369" t="str">
        <f>参数!$B$8</f>
        <v>车牌错误,注意核对</v>
      </c>
    </row>
    <row r="96" spans="1:13" s="364" customFormat="1">
      <c r="A96" s="364">
        <f>IF((数据表!$C$2-5100000000000)&gt;0,"0",普货!A88)</f>
        <v>0</v>
      </c>
      <c r="B96" s="365" t="str">
        <f>""&amp;普货!E88</f>
        <v/>
      </c>
      <c r="C96" s="364" t="s">
        <v>179</v>
      </c>
      <c r="D96" s="366" t="str">
        <f>""&amp;普货!C88</f>
        <v/>
      </c>
      <c r="E96" s="367" t="str">
        <f>""&amp;ROUND(普货!D88,2)</f>
        <v>0</v>
      </c>
      <c r="F96" s="364" t="s">
        <v>301</v>
      </c>
      <c r="G96" s="364" t="str">
        <f>CLEAN(普货!F88)</f>
        <v/>
      </c>
      <c r="H96" s="364" t="str">
        <f>CLEAN(普货!G88)</f>
        <v/>
      </c>
      <c r="I96" s="364" t="str">
        <f>CLEAN(普货!B88)</f>
        <v/>
      </c>
      <c r="J96" s="368" t="str">
        <f t="shared" si="4"/>
        <v/>
      </c>
      <c r="K96" s="367" t="str">
        <f t="shared" si="5"/>
        <v>0</v>
      </c>
      <c r="L96" s="364" t="s">
        <v>69</v>
      </c>
      <c r="M96" s="369" t="str">
        <f>参数!$B$8</f>
        <v>车牌错误,注意核对</v>
      </c>
    </row>
    <row r="97" spans="1:13" s="364" customFormat="1">
      <c r="A97" s="364">
        <f>IF((数据表!$C$2-5100000000000)&gt;0,"0",普货!A89)</f>
        <v>0</v>
      </c>
      <c r="B97" s="365" t="str">
        <f>""&amp;普货!E89</f>
        <v/>
      </c>
      <c r="C97" s="364" t="s">
        <v>179</v>
      </c>
      <c r="D97" s="366" t="str">
        <f>""&amp;普货!C89</f>
        <v/>
      </c>
      <c r="E97" s="367" t="str">
        <f>""&amp;ROUND(普货!D89,2)</f>
        <v>0</v>
      </c>
      <c r="F97" s="364" t="s">
        <v>301</v>
      </c>
      <c r="G97" s="364" t="str">
        <f>CLEAN(普货!F89)</f>
        <v/>
      </c>
      <c r="H97" s="364" t="str">
        <f>CLEAN(普货!G89)</f>
        <v/>
      </c>
      <c r="I97" s="364" t="str">
        <f>CLEAN(普货!B89)</f>
        <v/>
      </c>
      <c r="J97" s="368" t="str">
        <f t="shared" si="4"/>
        <v/>
      </c>
      <c r="K97" s="367" t="str">
        <f t="shared" si="5"/>
        <v>0</v>
      </c>
      <c r="L97" s="364" t="s">
        <v>69</v>
      </c>
      <c r="M97" s="369" t="str">
        <f>参数!$B$8</f>
        <v>车牌错误,注意核对</v>
      </c>
    </row>
    <row r="98" spans="1:13" s="364" customFormat="1">
      <c r="A98" s="364">
        <f>IF((数据表!$C$2-5100000000000)&gt;0,"0",普货!A90)</f>
        <v>0</v>
      </c>
      <c r="B98" s="365" t="str">
        <f>""&amp;普货!E90</f>
        <v/>
      </c>
      <c r="C98" s="364" t="s">
        <v>179</v>
      </c>
      <c r="D98" s="366" t="str">
        <f>""&amp;普货!C90</f>
        <v/>
      </c>
      <c r="E98" s="367" t="str">
        <f>""&amp;ROUND(普货!D90,2)</f>
        <v>0</v>
      </c>
      <c r="F98" s="364" t="s">
        <v>301</v>
      </c>
      <c r="G98" s="364" t="str">
        <f>CLEAN(普货!F90)</f>
        <v/>
      </c>
      <c r="H98" s="364" t="str">
        <f>CLEAN(普货!G90)</f>
        <v/>
      </c>
      <c r="I98" s="364" t="str">
        <f>CLEAN(普货!B90)</f>
        <v/>
      </c>
      <c r="J98" s="368" t="str">
        <f t="shared" si="4"/>
        <v/>
      </c>
      <c r="K98" s="367" t="str">
        <f t="shared" si="5"/>
        <v>0</v>
      </c>
      <c r="L98" s="364" t="s">
        <v>69</v>
      </c>
      <c r="M98" s="369" t="str">
        <f>参数!$B$8</f>
        <v>车牌错误,注意核对</v>
      </c>
    </row>
    <row r="99" spans="1:13" s="364" customFormat="1">
      <c r="A99" s="364">
        <f>IF((数据表!$C$2-5100000000000)&gt;0,"0",普货!A91)</f>
        <v>0</v>
      </c>
      <c r="B99" s="365" t="str">
        <f>""&amp;普货!E91</f>
        <v/>
      </c>
      <c r="C99" s="364" t="s">
        <v>179</v>
      </c>
      <c r="D99" s="366" t="str">
        <f>""&amp;普货!C91</f>
        <v/>
      </c>
      <c r="E99" s="367" t="str">
        <f>""&amp;ROUND(普货!D91,2)</f>
        <v>0</v>
      </c>
      <c r="F99" s="364" t="s">
        <v>301</v>
      </c>
      <c r="G99" s="364" t="str">
        <f>CLEAN(普货!F91)</f>
        <v/>
      </c>
      <c r="H99" s="364" t="str">
        <f>CLEAN(普货!G91)</f>
        <v/>
      </c>
      <c r="I99" s="364" t="str">
        <f>CLEAN(普货!B91)</f>
        <v/>
      </c>
      <c r="J99" s="368" t="str">
        <f t="shared" si="4"/>
        <v/>
      </c>
      <c r="K99" s="367" t="str">
        <f t="shared" si="5"/>
        <v>0</v>
      </c>
      <c r="L99" s="364" t="s">
        <v>69</v>
      </c>
      <c r="M99" s="369" t="str">
        <f>参数!$B$8</f>
        <v>车牌错误,注意核对</v>
      </c>
    </row>
    <row r="100" spans="1:13" s="364" customFormat="1">
      <c r="A100" s="364">
        <f>IF((数据表!$C$2-5100000000000)&gt;0,"0",普货!A92)</f>
        <v>0</v>
      </c>
      <c r="B100" s="365" t="str">
        <f>""&amp;普货!E92</f>
        <v/>
      </c>
      <c r="C100" s="364" t="s">
        <v>179</v>
      </c>
      <c r="D100" s="366" t="str">
        <f>""&amp;普货!C92</f>
        <v/>
      </c>
      <c r="E100" s="367" t="str">
        <f>""&amp;ROUND(普货!D92,2)</f>
        <v>0</v>
      </c>
      <c r="F100" s="364" t="s">
        <v>301</v>
      </c>
      <c r="G100" s="364" t="str">
        <f>CLEAN(普货!F92)</f>
        <v/>
      </c>
      <c r="H100" s="364" t="str">
        <f>CLEAN(普货!G92)</f>
        <v/>
      </c>
      <c r="I100" s="364" t="str">
        <f>CLEAN(普货!B92)</f>
        <v/>
      </c>
      <c r="J100" s="368" t="str">
        <f t="shared" si="4"/>
        <v/>
      </c>
      <c r="K100" s="367" t="str">
        <f t="shared" si="5"/>
        <v>0</v>
      </c>
      <c r="L100" s="364" t="s">
        <v>69</v>
      </c>
      <c r="M100" s="369" t="str">
        <f>参数!$B$8</f>
        <v>车牌错误,注意核对</v>
      </c>
    </row>
    <row r="101" spans="1:13" s="364" customFormat="1">
      <c r="A101" s="364">
        <f>IF((数据表!$C$2-5100000000000)&gt;0,"0",普货!A93)</f>
        <v>0</v>
      </c>
      <c r="B101" s="365" t="str">
        <f>""&amp;普货!E93</f>
        <v/>
      </c>
      <c r="C101" s="364" t="s">
        <v>179</v>
      </c>
      <c r="D101" s="366" t="str">
        <f>""&amp;普货!C93</f>
        <v/>
      </c>
      <c r="E101" s="367" t="str">
        <f>""&amp;ROUND(普货!D93,2)</f>
        <v>0</v>
      </c>
      <c r="F101" s="364" t="s">
        <v>301</v>
      </c>
      <c r="G101" s="364" t="str">
        <f>CLEAN(普货!F93)</f>
        <v/>
      </c>
      <c r="H101" s="364" t="str">
        <f>CLEAN(普货!G93)</f>
        <v/>
      </c>
      <c r="I101" s="364" t="str">
        <f>CLEAN(普货!B93)</f>
        <v/>
      </c>
      <c r="J101" s="368" t="str">
        <f t="shared" si="4"/>
        <v/>
      </c>
      <c r="K101" s="367" t="str">
        <f t="shared" si="5"/>
        <v>0</v>
      </c>
      <c r="L101" s="364" t="s">
        <v>69</v>
      </c>
      <c r="M101" s="369" t="str">
        <f>参数!$B$8</f>
        <v>车牌错误,注意核对</v>
      </c>
    </row>
    <row r="102" spans="1:13" s="364" customFormat="1">
      <c r="A102" s="364">
        <f>IF((数据表!$C$2-5100000000000)&gt;0,"0",普货!A94)</f>
        <v>0</v>
      </c>
      <c r="B102" s="365" t="str">
        <f>""&amp;普货!E94</f>
        <v/>
      </c>
      <c r="C102" s="364" t="s">
        <v>179</v>
      </c>
      <c r="D102" s="366" t="str">
        <f>""&amp;普货!C94</f>
        <v/>
      </c>
      <c r="E102" s="367" t="str">
        <f>""&amp;ROUND(普货!D94,2)</f>
        <v>0</v>
      </c>
      <c r="F102" s="364" t="s">
        <v>301</v>
      </c>
      <c r="G102" s="364" t="str">
        <f>CLEAN(普货!F94)</f>
        <v/>
      </c>
      <c r="H102" s="364" t="str">
        <f>CLEAN(普货!G94)</f>
        <v/>
      </c>
      <c r="I102" s="364" t="str">
        <f>CLEAN(普货!B94)</f>
        <v/>
      </c>
      <c r="J102" s="368" t="str">
        <f t="shared" si="4"/>
        <v/>
      </c>
      <c r="K102" s="367" t="str">
        <f t="shared" si="5"/>
        <v>0</v>
      </c>
      <c r="L102" s="364" t="s">
        <v>69</v>
      </c>
      <c r="M102" s="369" t="str">
        <f>参数!$B$8</f>
        <v>车牌错误,注意核对</v>
      </c>
    </row>
    <row r="103" spans="1:13" s="364" customFormat="1">
      <c r="A103" s="364">
        <f>IF((数据表!$C$2-5100000000000)&gt;0,"0",普货!A95)</f>
        <v>0</v>
      </c>
      <c r="B103" s="365" t="str">
        <f>""&amp;普货!E95</f>
        <v/>
      </c>
      <c r="C103" s="364" t="s">
        <v>179</v>
      </c>
      <c r="D103" s="366" t="str">
        <f>""&amp;普货!C95</f>
        <v/>
      </c>
      <c r="E103" s="367" t="str">
        <f>""&amp;ROUND(普货!D95,2)</f>
        <v>0</v>
      </c>
      <c r="F103" s="364" t="s">
        <v>301</v>
      </c>
      <c r="G103" s="364" t="str">
        <f>CLEAN(普货!F95)</f>
        <v/>
      </c>
      <c r="H103" s="364" t="str">
        <f>CLEAN(普货!G95)</f>
        <v/>
      </c>
      <c r="I103" s="364" t="str">
        <f>CLEAN(普货!B95)</f>
        <v/>
      </c>
      <c r="J103" s="368" t="str">
        <f t="shared" si="4"/>
        <v/>
      </c>
      <c r="K103" s="367" t="str">
        <f t="shared" si="5"/>
        <v>0</v>
      </c>
      <c r="L103" s="364" t="s">
        <v>69</v>
      </c>
      <c r="M103" s="369" t="str">
        <f>参数!$B$8</f>
        <v>车牌错误,注意核对</v>
      </c>
    </row>
    <row r="104" spans="1:13" s="364" customFormat="1">
      <c r="A104" s="364">
        <f>IF((数据表!$C$2-5100000000000)&gt;0,"0",普货!A96)</f>
        <v>0</v>
      </c>
      <c r="B104" s="365" t="str">
        <f>""&amp;普货!E96</f>
        <v/>
      </c>
      <c r="C104" s="364" t="s">
        <v>179</v>
      </c>
      <c r="D104" s="366" t="str">
        <f>""&amp;普货!C96</f>
        <v/>
      </c>
      <c r="E104" s="367" t="str">
        <f>""&amp;ROUND(普货!D96,2)</f>
        <v>0</v>
      </c>
      <c r="F104" s="364" t="s">
        <v>301</v>
      </c>
      <c r="G104" s="364" t="str">
        <f>CLEAN(普货!F96)</f>
        <v/>
      </c>
      <c r="H104" s="364" t="str">
        <f>CLEAN(普货!G96)</f>
        <v/>
      </c>
      <c r="I104" s="364" t="str">
        <f>CLEAN(普货!B96)</f>
        <v/>
      </c>
      <c r="J104" s="368" t="str">
        <f t="shared" si="4"/>
        <v/>
      </c>
      <c r="K104" s="367" t="str">
        <f t="shared" si="5"/>
        <v>0</v>
      </c>
      <c r="L104" s="364" t="s">
        <v>69</v>
      </c>
      <c r="M104" s="369" t="str">
        <f>参数!$B$8</f>
        <v>车牌错误,注意核对</v>
      </c>
    </row>
    <row r="105" spans="1:13" s="364" customFormat="1">
      <c r="A105" s="364">
        <f>IF((数据表!$C$2-5100000000000)&gt;0,"0",普货!A97)</f>
        <v>0</v>
      </c>
      <c r="B105" s="365" t="str">
        <f>""&amp;普货!E97</f>
        <v/>
      </c>
      <c r="C105" s="364" t="s">
        <v>179</v>
      </c>
      <c r="D105" s="366" t="str">
        <f>""&amp;普货!C97</f>
        <v/>
      </c>
      <c r="E105" s="367" t="str">
        <f>""&amp;ROUND(普货!D97,2)</f>
        <v>0</v>
      </c>
      <c r="F105" s="364" t="s">
        <v>301</v>
      </c>
      <c r="G105" s="364" t="str">
        <f>CLEAN(普货!F97)</f>
        <v/>
      </c>
      <c r="H105" s="364" t="str">
        <f>CLEAN(普货!G97)</f>
        <v/>
      </c>
      <c r="I105" s="364" t="str">
        <f>CLEAN(普货!B97)</f>
        <v/>
      </c>
      <c r="J105" s="368" t="str">
        <f t="shared" si="4"/>
        <v/>
      </c>
      <c r="K105" s="367" t="str">
        <f t="shared" si="5"/>
        <v>0</v>
      </c>
      <c r="L105" s="364" t="s">
        <v>69</v>
      </c>
      <c r="M105" s="369" t="str">
        <f>参数!$B$8</f>
        <v>车牌错误,注意核对</v>
      </c>
    </row>
    <row r="106" spans="1:13" s="364" customFormat="1">
      <c r="A106" s="364">
        <f>IF((数据表!$C$2-5100000000000)&gt;0,"0",普货!A98)</f>
        <v>0</v>
      </c>
      <c r="B106" s="365" t="str">
        <f>""&amp;普货!E98</f>
        <v/>
      </c>
      <c r="C106" s="364" t="s">
        <v>179</v>
      </c>
      <c r="D106" s="366" t="str">
        <f>""&amp;普货!C98</f>
        <v/>
      </c>
      <c r="E106" s="367" t="str">
        <f>""&amp;ROUND(普货!D98,2)</f>
        <v>0</v>
      </c>
      <c r="F106" s="364" t="s">
        <v>301</v>
      </c>
      <c r="G106" s="364" t="str">
        <f>CLEAN(普货!F98)</f>
        <v/>
      </c>
      <c r="H106" s="364" t="str">
        <f>CLEAN(普货!G98)</f>
        <v/>
      </c>
      <c r="I106" s="364" t="str">
        <f>CLEAN(普货!B98)</f>
        <v/>
      </c>
      <c r="J106" s="368" t="str">
        <f t="shared" si="4"/>
        <v/>
      </c>
      <c r="K106" s="367" t="str">
        <f t="shared" si="5"/>
        <v>0</v>
      </c>
      <c r="L106" s="364" t="s">
        <v>69</v>
      </c>
      <c r="M106" s="369" t="str">
        <f>参数!$B$8</f>
        <v>车牌错误,注意核对</v>
      </c>
    </row>
    <row r="107" spans="1:13" s="364" customFormat="1">
      <c r="A107" s="364">
        <f>IF((数据表!$C$2-5100000000000)&gt;0,"0",普货!A99)</f>
        <v>0</v>
      </c>
      <c r="B107" s="365" t="str">
        <f>""&amp;普货!E99</f>
        <v/>
      </c>
      <c r="C107" s="364" t="s">
        <v>179</v>
      </c>
      <c r="D107" s="366" t="str">
        <f>""&amp;普货!C99</f>
        <v/>
      </c>
      <c r="E107" s="367" t="str">
        <f>""&amp;ROUND(普货!D99,2)</f>
        <v>0</v>
      </c>
      <c r="F107" s="364" t="s">
        <v>301</v>
      </c>
      <c r="G107" s="364" t="str">
        <f>CLEAN(普货!F99)</f>
        <v/>
      </c>
      <c r="H107" s="364" t="str">
        <f>CLEAN(普货!G99)</f>
        <v/>
      </c>
      <c r="I107" s="364" t="str">
        <f>CLEAN(普货!B99)</f>
        <v/>
      </c>
      <c r="J107" s="368" t="str">
        <f t="shared" si="4"/>
        <v/>
      </c>
      <c r="K107" s="367" t="str">
        <f t="shared" si="5"/>
        <v>0</v>
      </c>
      <c r="L107" s="364" t="s">
        <v>69</v>
      </c>
      <c r="M107" s="369" t="str">
        <f>参数!$B$8</f>
        <v>车牌错误,注意核对</v>
      </c>
    </row>
    <row r="108" spans="1:13" s="364" customFormat="1">
      <c r="A108" s="364">
        <f>IF((数据表!$C$2-5100000000000)&gt;0,"0",普货!A100)</f>
        <v>0</v>
      </c>
      <c r="B108" s="365" t="str">
        <f>""&amp;普货!E100</f>
        <v/>
      </c>
      <c r="C108" s="364" t="s">
        <v>179</v>
      </c>
      <c r="D108" s="366" t="str">
        <f>""&amp;普货!C100</f>
        <v/>
      </c>
      <c r="E108" s="367" t="str">
        <f>""&amp;ROUND(普货!D100,2)</f>
        <v>0</v>
      </c>
      <c r="F108" s="364" t="s">
        <v>301</v>
      </c>
      <c r="G108" s="364" t="str">
        <f>CLEAN(普货!F100)</f>
        <v/>
      </c>
      <c r="H108" s="364" t="str">
        <f>CLEAN(普货!G100)</f>
        <v/>
      </c>
      <c r="I108" s="364" t="str">
        <f>CLEAN(普货!B100)</f>
        <v/>
      </c>
      <c r="J108" s="368" t="str">
        <f t="shared" si="4"/>
        <v/>
      </c>
      <c r="K108" s="367" t="str">
        <f t="shared" si="5"/>
        <v>0</v>
      </c>
      <c r="L108" s="364" t="s">
        <v>69</v>
      </c>
      <c r="M108" s="369" t="str">
        <f>参数!$B$8</f>
        <v>车牌错误,注意核对</v>
      </c>
    </row>
    <row r="109" spans="1:13" s="364" customFormat="1">
      <c r="A109" s="364">
        <f>IF((数据表!$C$2-5100000000000)&gt;0,"0",普货!A101)</f>
        <v>0</v>
      </c>
      <c r="B109" s="365" t="str">
        <f>""&amp;普货!E101</f>
        <v/>
      </c>
      <c r="C109" s="364" t="s">
        <v>179</v>
      </c>
      <c r="D109" s="366" t="str">
        <f>""&amp;普货!C101</f>
        <v/>
      </c>
      <c r="E109" s="367" t="str">
        <f>""&amp;ROUND(普货!D101,2)</f>
        <v>0</v>
      </c>
      <c r="F109" s="364" t="s">
        <v>301</v>
      </c>
      <c r="G109" s="364" t="str">
        <f>CLEAN(普货!F101)</f>
        <v/>
      </c>
      <c r="H109" s="364" t="str">
        <f>CLEAN(普货!G101)</f>
        <v/>
      </c>
      <c r="I109" s="364" t="str">
        <f>CLEAN(普货!B101)</f>
        <v/>
      </c>
      <c r="J109" s="368" t="str">
        <f t="shared" si="4"/>
        <v/>
      </c>
      <c r="K109" s="367" t="str">
        <f t="shared" si="5"/>
        <v>0</v>
      </c>
      <c r="L109" s="364" t="s">
        <v>69</v>
      </c>
      <c r="M109" s="369" t="str">
        <f>参数!$B$8</f>
        <v>车牌错误,注意核对</v>
      </c>
    </row>
    <row r="110" spans="1:13" s="364" customFormat="1">
      <c r="A110" s="364">
        <f>IF((数据表!$C$2-5100000000000)&gt;0,"0",普货!A102)</f>
        <v>0</v>
      </c>
      <c r="B110" s="365" t="str">
        <f>""&amp;普货!E102</f>
        <v/>
      </c>
      <c r="C110" s="364" t="s">
        <v>179</v>
      </c>
      <c r="D110" s="366" t="str">
        <f>""&amp;普货!C102</f>
        <v/>
      </c>
      <c r="E110" s="367" t="str">
        <f>""&amp;ROUND(普货!D102,2)</f>
        <v>0</v>
      </c>
      <c r="F110" s="364" t="s">
        <v>301</v>
      </c>
      <c r="G110" s="364" t="str">
        <f>CLEAN(普货!F102)</f>
        <v/>
      </c>
      <c r="H110" s="364" t="str">
        <f>CLEAN(普货!G102)</f>
        <v/>
      </c>
      <c r="I110" s="364" t="str">
        <f>CLEAN(普货!B102)</f>
        <v/>
      </c>
      <c r="J110" s="368" t="str">
        <f t="shared" si="4"/>
        <v/>
      </c>
      <c r="K110" s="367" t="str">
        <f t="shared" si="5"/>
        <v>0</v>
      </c>
      <c r="L110" s="364" t="s">
        <v>69</v>
      </c>
      <c r="M110" s="369" t="str">
        <f>参数!$B$8</f>
        <v>车牌错误,注意核对</v>
      </c>
    </row>
    <row r="111" spans="1:13" s="364" customFormat="1">
      <c r="A111" s="364">
        <f>IF((数据表!$C$2-5100000000000)&gt;0,"0",普货!A103)</f>
        <v>0</v>
      </c>
      <c r="B111" s="365" t="str">
        <f>""&amp;普货!E103</f>
        <v/>
      </c>
      <c r="C111" s="364" t="s">
        <v>179</v>
      </c>
      <c r="D111" s="366" t="str">
        <f>""&amp;普货!C103</f>
        <v/>
      </c>
      <c r="E111" s="367" t="str">
        <f>""&amp;ROUND(普货!D103,2)</f>
        <v>0</v>
      </c>
      <c r="F111" s="364" t="s">
        <v>301</v>
      </c>
      <c r="G111" s="364" t="str">
        <f>CLEAN(普货!F103)</f>
        <v/>
      </c>
      <c r="H111" s="364" t="str">
        <f>CLEAN(普货!G103)</f>
        <v/>
      </c>
      <c r="I111" s="364" t="str">
        <f>CLEAN(普货!B103)</f>
        <v/>
      </c>
      <c r="J111" s="368" t="str">
        <f t="shared" si="4"/>
        <v/>
      </c>
      <c r="K111" s="367" t="str">
        <f t="shared" si="5"/>
        <v>0</v>
      </c>
      <c r="L111" s="364" t="s">
        <v>69</v>
      </c>
      <c r="M111" s="369" t="str">
        <f>参数!$B$8</f>
        <v>车牌错误,注意核对</v>
      </c>
    </row>
    <row r="112" spans="1:13" s="364" customFormat="1">
      <c r="A112" s="364">
        <f>IF((数据表!$C$2-5100000000000)&gt;0,"0",普货!A104)</f>
        <v>0</v>
      </c>
      <c r="B112" s="365" t="str">
        <f>""&amp;普货!E104</f>
        <v/>
      </c>
      <c r="C112" s="364" t="s">
        <v>179</v>
      </c>
      <c r="D112" s="366" t="str">
        <f>""&amp;普货!C104</f>
        <v/>
      </c>
      <c r="E112" s="367" t="str">
        <f>""&amp;ROUND(普货!D104,2)</f>
        <v>0</v>
      </c>
      <c r="F112" s="364" t="s">
        <v>301</v>
      </c>
      <c r="G112" s="364" t="str">
        <f>CLEAN(普货!F104)</f>
        <v/>
      </c>
      <c r="H112" s="364" t="str">
        <f>CLEAN(普货!G104)</f>
        <v/>
      </c>
      <c r="I112" s="364" t="str">
        <f>CLEAN(普货!B104)</f>
        <v/>
      </c>
      <c r="J112" s="368" t="str">
        <f t="shared" si="4"/>
        <v/>
      </c>
      <c r="K112" s="367" t="str">
        <f t="shared" si="5"/>
        <v>0</v>
      </c>
      <c r="L112" s="364" t="s">
        <v>69</v>
      </c>
      <c r="M112" s="369" t="str">
        <f>参数!$B$8</f>
        <v>车牌错误,注意核对</v>
      </c>
    </row>
    <row r="113" spans="1:13" s="364" customFormat="1">
      <c r="A113" s="364">
        <f>IF((数据表!$C$2-5100000000000)&gt;0,"0",普货!A105)</f>
        <v>0</v>
      </c>
      <c r="B113" s="365" t="str">
        <f>""&amp;普货!E105</f>
        <v/>
      </c>
      <c r="C113" s="364" t="s">
        <v>179</v>
      </c>
      <c r="D113" s="366" t="str">
        <f>""&amp;普货!C105</f>
        <v/>
      </c>
      <c r="E113" s="367" t="str">
        <f>""&amp;ROUND(普货!D105,2)</f>
        <v>0</v>
      </c>
      <c r="F113" s="364" t="s">
        <v>301</v>
      </c>
      <c r="G113" s="364" t="str">
        <f>CLEAN(普货!F105)</f>
        <v/>
      </c>
      <c r="H113" s="364" t="str">
        <f>CLEAN(普货!G105)</f>
        <v/>
      </c>
      <c r="I113" s="364" t="str">
        <f>CLEAN(普货!B105)</f>
        <v/>
      </c>
      <c r="J113" s="368" t="str">
        <f t="shared" si="4"/>
        <v/>
      </c>
      <c r="K113" s="367" t="str">
        <f t="shared" si="5"/>
        <v>0</v>
      </c>
      <c r="L113" s="364" t="s">
        <v>69</v>
      </c>
      <c r="M113" s="369" t="str">
        <f>参数!$B$8</f>
        <v>车牌错误,注意核对</v>
      </c>
    </row>
    <row r="114" spans="1:13" s="364" customFormat="1">
      <c r="A114" s="364">
        <f>IF((数据表!$C$2-5100000000000)&gt;0,"0",普货!A106)</f>
        <v>0</v>
      </c>
      <c r="B114" s="365" t="str">
        <f>""&amp;普货!E106</f>
        <v/>
      </c>
      <c r="C114" s="364" t="s">
        <v>179</v>
      </c>
      <c r="D114" s="366" t="str">
        <f>""&amp;普货!C106</f>
        <v/>
      </c>
      <c r="E114" s="367" t="str">
        <f>""&amp;ROUND(普货!D106,2)</f>
        <v>0</v>
      </c>
      <c r="F114" s="364" t="s">
        <v>301</v>
      </c>
      <c r="G114" s="364" t="str">
        <f>CLEAN(普货!F106)</f>
        <v/>
      </c>
      <c r="H114" s="364" t="str">
        <f>CLEAN(普货!G106)</f>
        <v/>
      </c>
      <c r="I114" s="364" t="str">
        <f>CLEAN(普货!B106)</f>
        <v/>
      </c>
      <c r="J114" s="368" t="str">
        <f t="shared" si="4"/>
        <v/>
      </c>
      <c r="K114" s="367" t="str">
        <f t="shared" si="5"/>
        <v>0</v>
      </c>
      <c r="L114" s="364" t="s">
        <v>69</v>
      </c>
      <c r="M114" s="369" t="str">
        <f>参数!$B$8</f>
        <v>车牌错误,注意核对</v>
      </c>
    </row>
    <row r="115" spans="1:13" s="364" customFormat="1">
      <c r="A115" s="364">
        <f>IF((数据表!$C$2-5100000000000)&gt;0,"0",普货!A107)</f>
        <v>0</v>
      </c>
      <c r="B115" s="365" t="str">
        <f>""&amp;普货!E107</f>
        <v/>
      </c>
      <c r="C115" s="364" t="s">
        <v>179</v>
      </c>
      <c r="D115" s="366" t="str">
        <f>""&amp;普货!C107</f>
        <v/>
      </c>
      <c r="E115" s="367" t="str">
        <f>""&amp;ROUND(普货!D107,2)</f>
        <v>0</v>
      </c>
      <c r="F115" s="364" t="s">
        <v>301</v>
      </c>
      <c r="G115" s="364" t="str">
        <f>CLEAN(普货!F107)</f>
        <v/>
      </c>
      <c r="H115" s="364" t="str">
        <f>CLEAN(普货!G107)</f>
        <v/>
      </c>
      <c r="I115" s="364" t="str">
        <f>CLEAN(普货!B107)</f>
        <v/>
      </c>
      <c r="J115" s="368" t="str">
        <f t="shared" si="4"/>
        <v/>
      </c>
      <c r="K115" s="367" t="str">
        <f t="shared" si="5"/>
        <v>0</v>
      </c>
      <c r="L115" s="364" t="s">
        <v>69</v>
      </c>
      <c r="M115" s="369" t="str">
        <f>参数!$B$8</f>
        <v>车牌错误,注意核对</v>
      </c>
    </row>
    <row r="116" spans="1:13" s="364" customFormat="1">
      <c r="A116" s="364">
        <f>IF((数据表!$C$2-5100000000000)&gt;0,"0",普货!A108)</f>
        <v>0</v>
      </c>
      <c r="B116" s="365" t="str">
        <f>""&amp;普货!E108</f>
        <v/>
      </c>
      <c r="C116" s="364" t="s">
        <v>179</v>
      </c>
      <c r="D116" s="366" t="str">
        <f>""&amp;普货!C108</f>
        <v/>
      </c>
      <c r="E116" s="367" t="str">
        <f>""&amp;ROUND(普货!D108,2)</f>
        <v>0</v>
      </c>
      <c r="F116" s="364" t="s">
        <v>301</v>
      </c>
      <c r="G116" s="364" t="str">
        <f>CLEAN(普货!F108)</f>
        <v/>
      </c>
      <c r="H116" s="364" t="str">
        <f>CLEAN(普货!G108)</f>
        <v/>
      </c>
      <c r="I116" s="364" t="str">
        <f>CLEAN(普货!B108)</f>
        <v/>
      </c>
      <c r="J116" s="368" t="str">
        <f t="shared" si="4"/>
        <v/>
      </c>
      <c r="K116" s="367" t="str">
        <f t="shared" si="5"/>
        <v>0</v>
      </c>
      <c r="L116" s="364" t="s">
        <v>69</v>
      </c>
      <c r="M116" s="369" t="str">
        <f>参数!$B$8</f>
        <v>车牌错误,注意核对</v>
      </c>
    </row>
    <row r="117" spans="1:13" s="364" customFormat="1">
      <c r="A117" s="364">
        <f>IF((数据表!$C$2-5100000000000)&gt;0,"0",普货!A109)</f>
        <v>0</v>
      </c>
      <c r="B117" s="365" t="str">
        <f>""&amp;普货!E109</f>
        <v/>
      </c>
      <c r="C117" s="364" t="s">
        <v>179</v>
      </c>
      <c r="D117" s="366" t="str">
        <f>""&amp;普货!C109</f>
        <v/>
      </c>
      <c r="E117" s="367" t="str">
        <f>""&amp;ROUND(普货!D109,2)</f>
        <v>0</v>
      </c>
      <c r="F117" s="364" t="s">
        <v>301</v>
      </c>
      <c r="G117" s="364" t="str">
        <f>CLEAN(普货!F109)</f>
        <v/>
      </c>
      <c r="H117" s="364" t="str">
        <f>CLEAN(普货!G109)</f>
        <v/>
      </c>
      <c r="I117" s="364" t="str">
        <f>CLEAN(普货!B109)</f>
        <v/>
      </c>
      <c r="J117" s="368" t="str">
        <f t="shared" si="4"/>
        <v/>
      </c>
      <c r="K117" s="367" t="str">
        <f t="shared" si="5"/>
        <v>0</v>
      </c>
      <c r="L117" s="364" t="s">
        <v>69</v>
      </c>
      <c r="M117" s="369" t="str">
        <f>参数!$B$8</f>
        <v>车牌错误,注意核对</v>
      </c>
    </row>
    <row r="118" spans="1:13" s="364" customFormat="1">
      <c r="A118" s="364">
        <f>IF((数据表!$C$2-5100000000000)&gt;0,"0",普货!A110)</f>
        <v>0</v>
      </c>
      <c r="B118" s="365" t="str">
        <f>""&amp;普货!E110</f>
        <v/>
      </c>
      <c r="C118" s="364" t="s">
        <v>179</v>
      </c>
      <c r="D118" s="366" t="str">
        <f>""&amp;普货!C110</f>
        <v/>
      </c>
      <c r="E118" s="367" t="str">
        <f>""&amp;ROUND(普货!D110,2)</f>
        <v>0</v>
      </c>
      <c r="F118" s="364" t="s">
        <v>301</v>
      </c>
      <c r="G118" s="364" t="str">
        <f>CLEAN(普货!F110)</f>
        <v/>
      </c>
      <c r="H118" s="364" t="str">
        <f>CLEAN(普货!G110)</f>
        <v/>
      </c>
      <c r="I118" s="364" t="str">
        <f>CLEAN(普货!B110)</f>
        <v/>
      </c>
      <c r="J118" s="368" t="str">
        <f t="shared" si="4"/>
        <v/>
      </c>
      <c r="K118" s="367" t="str">
        <f t="shared" si="5"/>
        <v>0</v>
      </c>
      <c r="L118" s="364" t="s">
        <v>69</v>
      </c>
      <c r="M118" s="369" t="str">
        <f>参数!$B$8</f>
        <v>车牌错误,注意核对</v>
      </c>
    </row>
    <row r="119" spans="1:13" s="364" customFormat="1">
      <c r="A119" s="364">
        <f>IF((数据表!$C$2-5100000000000)&gt;0,"0",普货!A111)</f>
        <v>0</v>
      </c>
      <c r="B119" s="365" t="str">
        <f>""&amp;普货!E111</f>
        <v/>
      </c>
      <c r="C119" s="364" t="s">
        <v>179</v>
      </c>
      <c r="D119" s="366" t="str">
        <f>""&amp;普货!C111</f>
        <v/>
      </c>
      <c r="E119" s="367" t="str">
        <f>""&amp;ROUND(普货!D111,2)</f>
        <v>0</v>
      </c>
      <c r="F119" s="364" t="s">
        <v>301</v>
      </c>
      <c r="G119" s="364" t="str">
        <f>CLEAN(普货!F111)</f>
        <v/>
      </c>
      <c r="H119" s="364" t="str">
        <f>CLEAN(普货!G111)</f>
        <v/>
      </c>
      <c r="I119" s="364" t="str">
        <f>CLEAN(普货!B111)</f>
        <v/>
      </c>
      <c r="J119" s="368" t="str">
        <f t="shared" si="4"/>
        <v/>
      </c>
      <c r="K119" s="367" t="str">
        <f t="shared" si="5"/>
        <v>0</v>
      </c>
      <c r="L119" s="364" t="s">
        <v>69</v>
      </c>
      <c r="M119" s="369" t="str">
        <f>参数!$B$8</f>
        <v>车牌错误,注意核对</v>
      </c>
    </row>
    <row r="120" spans="1:13" s="364" customFormat="1">
      <c r="A120" s="364">
        <f>IF((数据表!$C$2-5100000000000)&gt;0,"0",普货!A112)</f>
        <v>0</v>
      </c>
      <c r="B120" s="365" t="str">
        <f>""&amp;普货!E112</f>
        <v/>
      </c>
      <c r="C120" s="364" t="s">
        <v>179</v>
      </c>
      <c r="D120" s="366" t="str">
        <f>""&amp;普货!C112</f>
        <v/>
      </c>
      <c r="E120" s="367" t="str">
        <f>""&amp;ROUND(普货!D112,2)</f>
        <v>0</v>
      </c>
      <c r="F120" s="364" t="s">
        <v>301</v>
      </c>
      <c r="G120" s="364" t="str">
        <f>CLEAN(普货!F112)</f>
        <v/>
      </c>
      <c r="H120" s="364" t="str">
        <f>CLEAN(普货!G112)</f>
        <v/>
      </c>
      <c r="I120" s="364" t="str">
        <f>CLEAN(普货!B112)</f>
        <v/>
      </c>
      <c r="J120" s="368" t="str">
        <f t="shared" si="4"/>
        <v/>
      </c>
      <c r="K120" s="367" t="str">
        <f t="shared" si="5"/>
        <v>0</v>
      </c>
      <c r="L120" s="364" t="s">
        <v>69</v>
      </c>
      <c r="M120" s="369" t="str">
        <f>参数!$B$8</f>
        <v>车牌错误,注意核对</v>
      </c>
    </row>
    <row r="121" spans="1:13" s="364" customFormat="1">
      <c r="A121" s="364">
        <f>IF((数据表!$C$2-5100000000000)&gt;0,"0",普货!A113)</f>
        <v>0</v>
      </c>
      <c r="B121" s="365" t="str">
        <f>""&amp;普货!E113</f>
        <v/>
      </c>
      <c r="C121" s="364" t="s">
        <v>179</v>
      </c>
      <c r="D121" s="366" t="str">
        <f>""&amp;普货!C113</f>
        <v/>
      </c>
      <c r="E121" s="367" t="str">
        <f>""&amp;ROUND(普货!D113,2)</f>
        <v>0</v>
      </c>
      <c r="F121" s="364" t="s">
        <v>301</v>
      </c>
      <c r="G121" s="364" t="str">
        <f>CLEAN(普货!F113)</f>
        <v/>
      </c>
      <c r="H121" s="364" t="str">
        <f>CLEAN(普货!G113)</f>
        <v/>
      </c>
      <c r="I121" s="364" t="str">
        <f>CLEAN(普货!B113)</f>
        <v/>
      </c>
      <c r="J121" s="368" t="str">
        <f t="shared" si="4"/>
        <v/>
      </c>
      <c r="K121" s="367" t="str">
        <f t="shared" si="5"/>
        <v>0</v>
      </c>
      <c r="L121" s="364" t="s">
        <v>69</v>
      </c>
      <c r="M121" s="369" t="str">
        <f>参数!$B$8</f>
        <v>车牌错误,注意核对</v>
      </c>
    </row>
    <row r="122" spans="1:13" s="364" customFormat="1">
      <c r="A122" s="364">
        <f>IF((数据表!$C$2-5100000000000)&gt;0,"0",普货!A114)</f>
        <v>0</v>
      </c>
      <c r="B122" s="365" t="str">
        <f>""&amp;普货!E114</f>
        <v/>
      </c>
      <c r="C122" s="364" t="s">
        <v>179</v>
      </c>
      <c r="D122" s="366" t="str">
        <f>""&amp;普货!C114</f>
        <v/>
      </c>
      <c r="E122" s="367" t="str">
        <f>""&amp;ROUND(普货!D114,2)</f>
        <v>0</v>
      </c>
      <c r="F122" s="364" t="s">
        <v>301</v>
      </c>
      <c r="G122" s="364" t="str">
        <f>CLEAN(普货!F114)</f>
        <v/>
      </c>
      <c r="H122" s="364" t="str">
        <f>CLEAN(普货!G114)</f>
        <v/>
      </c>
      <c r="I122" s="364" t="str">
        <f>CLEAN(普货!B114)</f>
        <v/>
      </c>
      <c r="J122" s="368" t="str">
        <f t="shared" si="4"/>
        <v/>
      </c>
      <c r="K122" s="367" t="str">
        <f t="shared" si="5"/>
        <v>0</v>
      </c>
      <c r="L122" s="364" t="s">
        <v>69</v>
      </c>
      <c r="M122" s="369" t="str">
        <f>参数!$B$8</f>
        <v>车牌错误,注意核对</v>
      </c>
    </row>
    <row r="123" spans="1:13" s="364" customFormat="1">
      <c r="A123" s="364">
        <f>IF((数据表!$C$2-5100000000000)&gt;0,"0",普货!A115)</f>
        <v>0</v>
      </c>
      <c r="B123" s="365" t="str">
        <f>""&amp;普货!E115</f>
        <v/>
      </c>
      <c r="C123" s="364" t="s">
        <v>179</v>
      </c>
      <c r="D123" s="366" t="str">
        <f>""&amp;普货!C115</f>
        <v/>
      </c>
      <c r="E123" s="367" t="str">
        <f>""&amp;ROUND(普货!D115,2)</f>
        <v>0</v>
      </c>
      <c r="F123" s="364" t="s">
        <v>301</v>
      </c>
      <c r="G123" s="364" t="str">
        <f>CLEAN(普货!F115)</f>
        <v/>
      </c>
      <c r="H123" s="364" t="str">
        <f>CLEAN(普货!G115)</f>
        <v/>
      </c>
      <c r="I123" s="364" t="str">
        <f>CLEAN(普货!B115)</f>
        <v/>
      </c>
      <c r="J123" s="368" t="str">
        <f t="shared" si="4"/>
        <v/>
      </c>
      <c r="K123" s="367" t="str">
        <f t="shared" si="5"/>
        <v>0</v>
      </c>
      <c r="L123" s="364" t="s">
        <v>69</v>
      </c>
      <c r="M123" s="369" t="str">
        <f>参数!$B$8</f>
        <v>车牌错误,注意核对</v>
      </c>
    </row>
    <row r="124" spans="1:13" s="364" customFormat="1">
      <c r="A124" s="364">
        <f>IF((数据表!$C$2-5100000000000)&gt;0,"0",普货!A116)</f>
        <v>0</v>
      </c>
      <c r="B124" s="365" t="str">
        <f>""&amp;普货!E116</f>
        <v/>
      </c>
      <c r="C124" s="364" t="s">
        <v>179</v>
      </c>
      <c r="D124" s="366" t="str">
        <f>""&amp;普货!C116</f>
        <v/>
      </c>
      <c r="E124" s="367" t="str">
        <f>""&amp;ROUND(普货!D116,2)</f>
        <v>0</v>
      </c>
      <c r="F124" s="364" t="s">
        <v>301</v>
      </c>
      <c r="G124" s="364" t="str">
        <f>CLEAN(普货!F116)</f>
        <v/>
      </c>
      <c r="H124" s="364" t="str">
        <f>CLEAN(普货!G116)</f>
        <v/>
      </c>
      <c r="I124" s="364" t="str">
        <f>CLEAN(普货!B116)</f>
        <v/>
      </c>
      <c r="J124" s="368" t="str">
        <f t="shared" si="4"/>
        <v/>
      </c>
      <c r="K124" s="367" t="str">
        <f t="shared" si="5"/>
        <v>0</v>
      </c>
      <c r="L124" s="364" t="s">
        <v>69</v>
      </c>
      <c r="M124" s="369" t="str">
        <f>参数!$B$8</f>
        <v>车牌错误,注意核对</v>
      </c>
    </row>
    <row r="125" spans="1:13" s="364" customFormat="1">
      <c r="A125" s="364">
        <f>IF((数据表!$C$2-5100000000000)&gt;0,"0",普货!A117)</f>
        <v>0</v>
      </c>
      <c r="B125" s="365" t="str">
        <f>""&amp;普货!E117</f>
        <v/>
      </c>
      <c r="C125" s="364" t="s">
        <v>179</v>
      </c>
      <c r="D125" s="366" t="str">
        <f>""&amp;普货!C117</f>
        <v/>
      </c>
      <c r="E125" s="367" t="str">
        <f>""&amp;ROUND(普货!D117,2)</f>
        <v>0</v>
      </c>
      <c r="F125" s="364" t="s">
        <v>301</v>
      </c>
      <c r="G125" s="364" t="str">
        <f>CLEAN(普货!F117)</f>
        <v/>
      </c>
      <c r="H125" s="364" t="str">
        <f>CLEAN(普货!G117)</f>
        <v/>
      </c>
      <c r="I125" s="364" t="str">
        <f>CLEAN(普货!B117)</f>
        <v/>
      </c>
      <c r="J125" s="368" t="str">
        <f t="shared" si="4"/>
        <v/>
      </c>
      <c r="K125" s="367" t="str">
        <f t="shared" si="5"/>
        <v>0</v>
      </c>
      <c r="L125" s="364" t="s">
        <v>69</v>
      </c>
      <c r="M125" s="369" t="str">
        <f>参数!$B$8</f>
        <v>车牌错误,注意核对</v>
      </c>
    </row>
    <row r="126" spans="1:13" s="364" customFormat="1">
      <c r="A126" s="364">
        <f>IF((数据表!$C$2-5100000000000)&gt;0,"0",普货!A118)</f>
        <v>0</v>
      </c>
      <c r="B126" s="365" t="str">
        <f>""&amp;普货!E118</f>
        <v/>
      </c>
      <c r="C126" s="364" t="s">
        <v>179</v>
      </c>
      <c r="D126" s="366" t="str">
        <f>""&amp;普货!C118</f>
        <v/>
      </c>
      <c r="E126" s="367" t="str">
        <f>""&amp;ROUND(普货!D118,2)</f>
        <v>0</v>
      </c>
      <c r="F126" s="364" t="s">
        <v>301</v>
      </c>
      <c r="G126" s="364" t="str">
        <f>CLEAN(普货!F118)</f>
        <v/>
      </c>
      <c r="H126" s="364" t="str">
        <f>CLEAN(普货!G118)</f>
        <v/>
      </c>
      <c r="I126" s="364" t="str">
        <f>CLEAN(普货!B118)</f>
        <v/>
      </c>
      <c r="J126" s="368" t="str">
        <f t="shared" si="4"/>
        <v/>
      </c>
      <c r="K126" s="367" t="str">
        <f t="shared" si="5"/>
        <v>0</v>
      </c>
      <c r="L126" s="364" t="s">
        <v>69</v>
      </c>
      <c r="M126" s="369" t="str">
        <f>参数!$B$8</f>
        <v>车牌错误,注意核对</v>
      </c>
    </row>
    <row r="127" spans="1:13" s="364" customFormat="1">
      <c r="A127" s="364">
        <f>IF((数据表!$C$2-5100000000000)&gt;0,"0",普货!A119)</f>
        <v>0</v>
      </c>
      <c r="B127" s="365" t="str">
        <f>""&amp;普货!E119</f>
        <v/>
      </c>
      <c r="C127" s="364" t="s">
        <v>179</v>
      </c>
      <c r="D127" s="366" t="str">
        <f>""&amp;普货!C119</f>
        <v/>
      </c>
      <c r="E127" s="367" t="str">
        <f>""&amp;ROUND(普货!D119,2)</f>
        <v>0</v>
      </c>
      <c r="F127" s="364" t="s">
        <v>301</v>
      </c>
      <c r="G127" s="364" t="str">
        <f>CLEAN(普货!F119)</f>
        <v/>
      </c>
      <c r="H127" s="364" t="str">
        <f>CLEAN(普货!G119)</f>
        <v/>
      </c>
      <c r="I127" s="364" t="str">
        <f>CLEAN(普货!B119)</f>
        <v/>
      </c>
      <c r="J127" s="368" t="str">
        <f t="shared" si="4"/>
        <v/>
      </c>
      <c r="K127" s="367" t="str">
        <f t="shared" si="5"/>
        <v>0</v>
      </c>
      <c r="L127" s="364" t="s">
        <v>69</v>
      </c>
      <c r="M127" s="369" t="str">
        <f>参数!$B$8</f>
        <v>车牌错误,注意核对</v>
      </c>
    </row>
    <row r="128" spans="1:13" s="364" customFormat="1">
      <c r="A128" s="364">
        <f>IF((数据表!$C$2-5100000000000)&gt;0,"0",普货!A120)</f>
        <v>0</v>
      </c>
      <c r="B128" s="365" t="str">
        <f>""&amp;普货!E120</f>
        <v/>
      </c>
      <c r="C128" s="364" t="s">
        <v>179</v>
      </c>
      <c r="D128" s="366" t="str">
        <f>""&amp;普货!C120</f>
        <v/>
      </c>
      <c r="E128" s="367" t="str">
        <f>""&amp;ROUND(普货!D120,2)</f>
        <v>0</v>
      </c>
      <c r="F128" s="364" t="s">
        <v>301</v>
      </c>
      <c r="G128" s="364" t="str">
        <f>CLEAN(普货!F120)</f>
        <v/>
      </c>
      <c r="H128" s="364" t="str">
        <f>CLEAN(普货!G120)</f>
        <v/>
      </c>
      <c r="I128" s="364" t="str">
        <f>CLEAN(普货!B120)</f>
        <v/>
      </c>
      <c r="J128" s="368" t="str">
        <f t="shared" si="4"/>
        <v/>
      </c>
      <c r="K128" s="367" t="str">
        <f t="shared" si="5"/>
        <v>0</v>
      </c>
      <c r="L128" s="364" t="s">
        <v>69</v>
      </c>
      <c r="M128" s="369" t="str">
        <f>参数!$B$8</f>
        <v>车牌错误,注意核对</v>
      </c>
    </row>
    <row r="129" spans="1:13" s="364" customFormat="1">
      <c r="A129" s="364">
        <f>IF((数据表!$C$2-5100000000000)&gt;0,"0",普货!A121)</f>
        <v>0</v>
      </c>
      <c r="B129" s="365" t="str">
        <f>""&amp;普货!E121</f>
        <v/>
      </c>
      <c r="C129" s="364" t="s">
        <v>179</v>
      </c>
      <c r="D129" s="366" t="str">
        <f>""&amp;普货!C121</f>
        <v/>
      </c>
      <c r="E129" s="367" t="str">
        <f>""&amp;ROUND(普货!D121,2)</f>
        <v>0</v>
      </c>
      <c r="F129" s="364" t="s">
        <v>301</v>
      </c>
      <c r="G129" s="364" t="str">
        <f>CLEAN(普货!F121)</f>
        <v/>
      </c>
      <c r="H129" s="364" t="str">
        <f>CLEAN(普货!G121)</f>
        <v/>
      </c>
      <c r="I129" s="364" t="str">
        <f>CLEAN(普货!B121)</f>
        <v/>
      </c>
      <c r="J129" s="368" t="str">
        <f t="shared" si="4"/>
        <v/>
      </c>
      <c r="K129" s="367" t="str">
        <f t="shared" si="5"/>
        <v>0</v>
      </c>
      <c r="L129" s="364" t="s">
        <v>69</v>
      </c>
      <c r="M129" s="369" t="str">
        <f>参数!$B$8</f>
        <v>车牌错误,注意核对</v>
      </c>
    </row>
    <row r="130" spans="1:13" s="364" customFormat="1">
      <c r="A130" s="364">
        <f>IF((数据表!$C$2-5100000000000)&gt;0,"0",普货!A122)</f>
        <v>0</v>
      </c>
      <c r="B130" s="365" t="str">
        <f>""&amp;普货!E122</f>
        <v/>
      </c>
      <c r="C130" s="364" t="s">
        <v>179</v>
      </c>
      <c r="D130" s="366" t="str">
        <f>""&amp;普货!C122</f>
        <v/>
      </c>
      <c r="E130" s="367" t="str">
        <f>""&amp;ROUND(普货!D122,2)</f>
        <v>0</v>
      </c>
      <c r="F130" s="364" t="s">
        <v>301</v>
      </c>
      <c r="G130" s="364" t="str">
        <f>CLEAN(普货!F122)</f>
        <v/>
      </c>
      <c r="H130" s="364" t="str">
        <f>CLEAN(普货!G122)</f>
        <v/>
      </c>
      <c r="I130" s="364" t="str">
        <f>CLEAN(普货!B122)</f>
        <v/>
      </c>
      <c r="J130" s="368" t="str">
        <f t="shared" si="4"/>
        <v/>
      </c>
      <c r="K130" s="367" t="str">
        <f t="shared" si="5"/>
        <v>0</v>
      </c>
      <c r="L130" s="364" t="s">
        <v>69</v>
      </c>
      <c r="M130" s="369" t="str">
        <f>参数!$B$8</f>
        <v>车牌错误,注意核对</v>
      </c>
    </row>
    <row r="131" spans="1:13" s="364" customFormat="1">
      <c r="A131" s="364">
        <f>IF((数据表!$C$2-5100000000000)&gt;0,"0",普货!A123)</f>
        <v>0</v>
      </c>
      <c r="B131" s="365" t="str">
        <f>""&amp;普货!E123</f>
        <v/>
      </c>
      <c r="C131" s="364" t="s">
        <v>179</v>
      </c>
      <c r="D131" s="366" t="str">
        <f>""&amp;普货!C123</f>
        <v/>
      </c>
      <c r="E131" s="367" t="str">
        <f>""&amp;ROUND(普货!D123,2)</f>
        <v>0</v>
      </c>
      <c r="F131" s="364" t="s">
        <v>301</v>
      </c>
      <c r="G131" s="364" t="str">
        <f>CLEAN(普货!F123)</f>
        <v/>
      </c>
      <c r="H131" s="364" t="str">
        <f>CLEAN(普货!G123)</f>
        <v/>
      </c>
      <c r="I131" s="364" t="str">
        <f>CLEAN(普货!B123)</f>
        <v/>
      </c>
      <c r="J131" s="368" t="str">
        <f t="shared" si="4"/>
        <v/>
      </c>
      <c r="K131" s="367" t="str">
        <f t="shared" si="5"/>
        <v>0</v>
      </c>
      <c r="L131" s="364" t="s">
        <v>69</v>
      </c>
      <c r="M131" s="369" t="str">
        <f>参数!$B$8</f>
        <v>车牌错误,注意核对</v>
      </c>
    </row>
    <row r="132" spans="1:13" s="364" customFormat="1">
      <c r="A132" s="364">
        <f>IF((数据表!$C$2-5100000000000)&gt;0,"0",普货!A124)</f>
        <v>0</v>
      </c>
      <c r="B132" s="365" t="str">
        <f>""&amp;普货!E124</f>
        <v/>
      </c>
      <c r="C132" s="364" t="s">
        <v>179</v>
      </c>
      <c r="D132" s="366" t="str">
        <f>""&amp;普货!C124</f>
        <v/>
      </c>
      <c r="E132" s="367" t="str">
        <f>""&amp;ROUND(普货!D124,2)</f>
        <v>0</v>
      </c>
      <c r="F132" s="364" t="s">
        <v>301</v>
      </c>
      <c r="G132" s="364" t="str">
        <f>CLEAN(普货!F124)</f>
        <v/>
      </c>
      <c r="H132" s="364" t="str">
        <f>CLEAN(普货!G124)</f>
        <v/>
      </c>
      <c r="I132" s="364" t="str">
        <f>CLEAN(普货!B124)</f>
        <v/>
      </c>
      <c r="J132" s="368" t="str">
        <f t="shared" si="4"/>
        <v/>
      </c>
      <c r="K132" s="367" t="str">
        <f t="shared" si="5"/>
        <v>0</v>
      </c>
      <c r="L132" s="364" t="s">
        <v>69</v>
      </c>
      <c r="M132" s="369" t="str">
        <f>参数!$B$8</f>
        <v>车牌错误,注意核对</v>
      </c>
    </row>
    <row r="133" spans="1:13" s="364" customFormat="1">
      <c r="A133" s="364">
        <f>IF((数据表!$C$2-5100000000000)&gt;0,"0",普货!A125)</f>
        <v>0</v>
      </c>
      <c r="B133" s="365" t="str">
        <f>""&amp;普货!E125</f>
        <v/>
      </c>
      <c r="C133" s="364" t="s">
        <v>179</v>
      </c>
      <c r="D133" s="366" t="str">
        <f>""&amp;普货!C125</f>
        <v/>
      </c>
      <c r="E133" s="367" t="str">
        <f>""&amp;ROUND(普货!D125,2)</f>
        <v>0</v>
      </c>
      <c r="F133" s="364" t="s">
        <v>301</v>
      </c>
      <c r="G133" s="364" t="str">
        <f>CLEAN(普货!F125)</f>
        <v/>
      </c>
      <c r="H133" s="364" t="str">
        <f>CLEAN(普货!G125)</f>
        <v/>
      </c>
      <c r="I133" s="364" t="str">
        <f>CLEAN(普货!B125)</f>
        <v/>
      </c>
      <c r="J133" s="368" t="str">
        <f t="shared" si="4"/>
        <v/>
      </c>
      <c r="K133" s="367" t="str">
        <f t="shared" si="5"/>
        <v>0</v>
      </c>
      <c r="L133" s="364" t="s">
        <v>69</v>
      </c>
      <c r="M133" s="369" t="str">
        <f>参数!$B$8</f>
        <v>车牌错误,注意核对</v>
      </c>
    </row>
    <row r="134" spans="1:13" s="364" customFormat="1">
      <c r="A134" s="364">
        <f>IF((数据表!$C$2-5100000000000)&gt;0,"0",普货!A126)</f>
        <v>0</v>
      </c>
      <c r="B134" s="365" t="str">
        <f>""&amp;普货!E126</f>
        <v/>
      </c>
      <c r="C134" s="364" t="s">
        <v>179</v>
      </c>
      <c r="D134" s="366" t="str">
        <f>""&amp;普货!C126</f>
        <v/>
      </c>
      <c r="E134" s="367" t="str">
        <f>""&amp;ROUND(普货!D126,2)</f>
        <v>0</v>
      </c>
      <c r="F134" s="364" t="s">
        <v>301</v>
      </c>
      <c r="G134" s="364" t="str">
        <f>CLEAN(普货!F126)</f>
        <v/>
      </c>
      <c r="H134" s="364" t="str">
        <f>CLEAN(普货!G126)</f>
        <v/>
      </c>
      <c r="I134" s="364" t="str">
        <f>CLEAN(普货!B126)</f>
        <v/>
      </c>
      <c r="J134" s="368" t="str">
        <f t="shared" si="4"/>
        <v/>
      </c>
      <c r="K134" s="367" t="str">
        <f t="shared" si="5"/>
        <v>0</v>
      </c>
      <c r="L134" s="364" t="s">
        <v>69</v>
      </c>
      <c r="M134" s="369" t="str">
        <f>参数!$B$8</f>
        <v>车牌错误,注意核对</v>
      </c>
    </row>
    <row r="135" spans="1:13" s="364" customFormat="1">
      <c r="A135" s="364">
        <f>IF((数据表!$C$2-5100000000000)&gt;0,"0",普货!A127)</f>
        <v>0</v>
      </c>
      <c r="B135" s="365" t="str">
        <f>""&amp;普货!E127</f>
        <v/>
      </c>
      <c r="C135" s="364" t="s">
        <v>179</v>
      </c>
      <c r="D135" s="366" t="str">
        <f>""&amp;普货!C127</f>
        <v/>
      </c>
      <c r="E135" s="367" t="str">
        <f>""&amp;ROUND(普货!D127,2)</f>
        <v>0</v>
      </c>
      <c r="F135" s="364" t="s">
        <v>301</v>
      </c>
      <c r="G135" s="364" t="str">
        <f>CLEAN(普货!F127)</f>
        <v/>
      </c>
      <c r="H135" s="364" t="str">
        <f>CLEAN(普货!G127)</f>
        <v/>
      </c>
      <c r="I135" s="364" t="str">
        <f>CLEAN(普货!B127)</f>
        <v/>
      </c>
      <c r="J135" s="368" t="str">
        <f t="shared" si="4"/>
        <v/>
      </c>
      <c r="K135" s="367" t="str">
        <f t="shared" si="5"/>
        <v>0</v>
      </c>
      <c r="L135" s="364" t="s">
        <v>69</v>
      </c>
      <c r="M135" s="369" t="str">
        <f>参数!$B$8</f>
        <v>车牌错误,注意核对</v>
      </c>
    </row>
    <row r="136" spans="1:13" s="364" customFormat="1">
      <c r="A136" s="364">
        <f>IF((数据表!$C$2-5100000000000)&gt;0,"0",普货!A128)</f>
        <v>0</v>
      </c>
      <c r="B136" s="365" t="str">
        <f>""&amp;普货!E128</f>
        <v/>
      </c>
      <c r="C136" s="364" t="s">
        <v>179</v>
      </c>
      <c r="D136" s="366" t="str">
        <f>""&amp;普货!C128</f>
        <v/>
      </c>
      <c r="E136" s="367" t="str">
        <f>""&amp;ROUND(普货!D128,2)</f>
        <v>0</v>
      </c>
      <c r="F136" s="364" t="s">
        <v>301</v>
      </c>
      <c r="G136" s="364" t="str">
        <f>CLEAN(普货!F128)</f>
        <v/>
      </c>
      <c r="H136" s="364" t="str">
        <f>CLEAN(普货!G128)</f>
        <v/>
      </c>
      <c r="I136" s="364" t="str">
        <f>CLEAN(普货!B128)</f>
        <v/>
      </c>
      <c r="J136" s="368" t="str">
        <f t="shared" si="4"/>
        <v/>
      </c>
      <c r="K136" s="367" t="str">
        <f t="shared" si="5"/>
        <v>0</v>
      </c>
      <c r="L136" s="364" t="s">
        <v>69</v>
      </c>
      <c r="M136" s="369" t="str">
        <f>参数!$B$8</f>
        <v>车牌错误,注意核对</v>
      </c>
    </row>
    <row r="137" spans="1:13" s="364" customFormat="1">
      <c r="A137" s="364">
        <f>IF((数据表!$C$2-5100000000000)&gt;0,"0",普货!A129)</f>
        <v>0</v>
      </c>
      <c r="B137" s="365" t="str">
        <f>""&amp;普货!E129</f>
        <v/>
      </c>
      <c r="C137" s="364" t="s">
        <v>179</v>
      </c>
      <c r="D137" s="366" t="str">
        <f>""&amp;普货!C129</f>
        <v/>
      </c>
      <c r="E137" s="367" t="str">
        <f>""&amp;ROUND(普货!D129,2)</f>
        <v>0</v>
      </c>
      <c r="F137" s="364" t="s">
        <v>301</v>
      </c>
      <c r="G137" s="364" t="str">
        <f>CLEAN(普货!F129)</f>
        <v/>
      </c>
      <c r="H137" s="364" t="str">
        <f>CLEAN(普货!G129)</f>
        <v/>
      </c>
      <c r="I137" s="364" t="str">
        <f>CLEAN(普货!B129)</f>
        <v/>
      </c>
      <c r="J137" s="368" t="str">
        <f t="shared" si="4"/>
        <v/>
      </c>
      <c r="K137" s="367" t="str">
        <f t="shared" si="5"/>
        <v>0</v>
      </c>
      <c r="L137" s="364" t="s">
        <v>69</v>
      </c>
      <c r="M137" s="369" t="str">
        <f>参数!$B$8</f>
        <v>车牌错误,注意核对</v>
      </c>
    </row>
    <row r="138" spans="1:13" s="364" customFormat="1">
      <c r="A138" s="364">
        <f>IF((数据表!$C$2-5100000000000)&gt;0,"0",普货!A130)</f>
        <v>0</v>
      </c>
      <c r="B138" s="365" t="str">
        <f>""&amp;普货!E130</f>
        <v/>
      </c>
      <c r="C138" s="364" t="s">
        <v>179</v>
      </c>
      <c r="D138" s="366" t="str">
        <f>""&amp;普货!C130</f>
        <v/>
      </c>
      <c r="E138" s="367" t="str">
        <f>""&amp;ROUND(普货!D130,2)</f>
        <v>0</v>
      </c>
      <c r="F138" s="364" t="s">
        <v>301</v>
      </c>
      <c r="G138" s="364" t="str">
        <f>CLEAN(普货!F130)</f>
        <v/>
      </c>
      <c r="H138" s="364" t="str">
        <f>CLEAN(普货!G130)</f>
        <v/>
      </c>
      <c r="I138" s="364" t="str">
        <f>CLEAN(普货!B130)</f>
        <v/>
      </c>
      <c r="J138" s="368" t="str">
        <f t="shared" si="4"/>
        <v/>
      </c>
      <c r="K138" s="367" t="str">
        <f t="shared" si="5"/>
        <v>0</v>
      </c>
      <c r="L138" s="364" t="s">
        <v>69</v>
      </c>
      <c r="M138" s="369" t="str">
        <f>参数!$B$8</f>
        <v>车牌错误,注意核对</v>
      </c>
    </row>
    <row r="139" spans="1:13" s="364" customFormat="1">
      <c r="A139" s="364">
        <f>IF((数据表!$C$2-5100000000000)&gt;0,"0",普货!A131)</f>
        <v>0</v>
      </c>
      <c r="B139" s="365" t="str">
        <f>""&amp;普货!E131</f>
        <v/>
      </c>
      <c r="C139" s="364" t="s">
        <v>179</v>
      </c>
      <c r="D139" s="366" t="str">
        <f>""&amp;普货!C131</f>
        <v/>
      </c>
      <c r="E139" s="367" t="str">
        <f>""&amp;ROUND(普货!D131,2)</f>
        <v>0</v>
      </c>
      <c r="F139" s="364" t="s">
        <v>301</v>
      </c>
      <c r="G139" s="364" t="str">
        <f>CLEAN(普货!F131)</f>
        <v/>
      </c>
      <c r="H139" s="364" t="str">
        <f>CLEAN(普货!G131)</f>
        <v/>
      </c>
      <c r="I139" s="364" t="str">
        <f>CLEAN(普货!B131)</f>
        <v/>
      </c>
      <c r="J139" s="368" t="str">
        <f t="shared" si="4"/>
        <v/>
      </c>
      <c r="K139" s="367" t="str">
        <f t="shared" si="5"/>
        <v>0</v>
      </c>
      <c r="L139" s="364" t="s">
        <v>69</v>
      </c>
      <c r="M139" s="369" t="str">
        <f>参数!$B$8</f>
        <v>车牌错误,注意核对</v>
      </c>
    </row>
    <row r="140" spans="1:13" s="364" customFormat="1">
      <c r="A140" s="364">
        <f>IF((数据表!$C$2-5100000000000)&gt;0,"0",普货!A132)</f>
        <v>0</v>
      </c>
      <c r="B140" s="365" t="str">
        <f>""&amp;普货!E132</f>
        <v/>
      </c>
      <c r="C140" s="364" t="s">
        <v>179</v>
      </c>
      <c r="D140" s="366" t="str">
        <f>""&amp;普货!C132</f>
        <v/>
      </c>
      <c r="E140" s="367" t="str">
        <f>""&amp;ROUND(普货!D132,2)</f>
        <v>0</v>
      </c>
      <c r="F140" s="364" t="s">
        <v>301</v>
      </c>
      <c r="G140" s="364" t="str">
        <f>CLEAN(普货!F132)</f>
        <v/>
      </c>
      <c r="H140" s="364" t="str">
        <f>CLEAN(普货!G132)</f>
        <v/>
      </c>
      <c r="I140" s="364" t="str">
        <f>CLEAN(普货!B132)</f>
        <v/>
      </c>
      <c r="J140" s="368" t="str">
        <f t="shared" si="4"/>
        <v/>
      </c>
      <c r="K140" s="367" t="str">
        <f t="shared" si="5"/>
        <v>0</v>
      </c>
      <c r="L140" s="364" t="s">
        <v>69</v>
      </c>
      <c r="M140" s="369" t="str">
        <f>参数!$B$8</f>
        <v>车牌错误,注意核对</v>
      </c>
    </row>
    <row r="141" spans="1:13" s="364" customFormat="1">
      <c r="A141" s="364">
        <f>IF((数据表!$C$2-5100000000000)&gt;0,"0",普货!A133)</f>
        <v>0</v>
      </c>
      <c r="B141" s="365" t="str">
        <f>""&amp;普货!E133</f>
        <v/>
      </c>
      <c r="C141" s="364" t="s">
        <v>179</v>
      </c>
      <c r="D141" s="366" t="str">
        <f>""&amp;普货!C133</f>
        <v/>
      </c>
      <c r="E141" s="367" t="str">
        <f>""&amp;ROUND(普货!D133,2)</f>
        <v>0</v>
      </c>
      <c r="F141" s="364" t="s">
        <v>301</v>
      </c>
      <c r="G141" s="364" t="str">
        <f>CLEAN(普货!F133)</f>
        <v/>
      </c>
      <c r="H141" s="364" t="str">
        <f>CLEAN(普货!G133)</f>
        <v/>
      </c>
      <c r="I141" s="364" t="str">
        <f>CLEAN(普货!B133)</f>
        <v/>
      </c>
      <c r="J141" s="368" t="str">
        <f t="shared" si="4"/>
        <v/>
      </c>
      <c r="K141" s="367" t="str">
        <f t="shared" si="5"/>
        <v>0</v>
      </c>
      <c r="L141" s="364" t="s">
        <v>69</v>
      </c>
      <c r="M141" s="369" t="str">
        <f>参数!$B$8</f>
        <v>车牌错误,注意核对</v>
      </c>
    </row>
    <row r="142" spans="1:13" s="364" customFormat="1">
      <c r="A142" s="364">
        <f>IF((数据表!$C$2-5100000000000)&gt;0,"0",普货!A134)</f>
        <v>0</v>
      </c>
      <c r="B142" s="365" t="str">
        <f>""&amp;普货!E134</f>
        <v/>
      </c>
      <c r="C142" s="364" t="s">
        <v>179</v>
      </c>
      <c r="D142" s="366" t="str">
        <f>""&amp;普货!C134</f>
        <v/>
      </c>
      <c r="E142" s="367" t="str">
        <f>""&amp;ROUND(普货!D134,2)</f>
        <v>0</v>
      </c>
      <c r="F142" s="364" t="s">
        <v>301</v>
      </c>
      <c r="G142" s="364" t="str">
        <f>CLEAN(普货!F134)</f>
        <v/>
      </c>
      <c r="H142" s="364" t="str">
        <f>CLEAN(普货!G134)</f>
        <v/>
      </c>
      <c r="I142" s="364" t="str">
        <f>CLEAN(普货!B134)</f>
        <v/>
      </c>
      <c r="J142" s="368" t="str">
        <f t="shared" si="4"/>
        <v/>
      </c>
      <c r="K142" s="367" t="str">
        <f t="shared" si="5"/>
        <v>0</v>
      </c>
      <c r="L142" s="364" t="s">
        <v>69</v>
      </c>
      <c r="M142" s="369" t="str">
        <f>参数!$B$8</f>
        <v>车牌错误,注意核对</v>
      </c>
    </row>
    <row r="143" spans="1:13" s="364" customFormat="1">
      <c r="A143" s="364">
        <f>IF((数据表!$C$2-5100000000000)&gt;0,"0",普货!A135)</f>
        <v>0</v>
      </c>
      <c r="B143" s="365" t="str">
        <f>""&amp;普货!E135</f>
        <v/>
      </c>
      <c r="C143" s="364" t="s">
        <v>179</v>
      </c>
      <c r="D143" s="366" t="str">
        <f>""&amp;普货!C135</f>
        <v/>
      </c>
      <c r="E143" s="367" t="str">
        <f>""&amp;ROUND(普货!D135,2)</f>
        <v>0</v>
      </c>
      <c r="F143" s="364" t="s">
        <v>301</v>
      </c>
      <c r="G143" s="364" t="str">
        <f>CLEAN(普货!F135)</f>
        <v/>
      </c>
      <c r="H143" s="364" t="str">
        <f>CLEAN(普货!G135)</f>
        <v/>
      </c>
      <c r="I143" s="364" t="str">
        <f>CLEAN(普货!B135)</f>
        <v/>
      </c>
      <c r="J143" s="368" t="str">
        <f t="shared" si="4"/>
        <v/>
      </c>
      <c r="K143" s="367" t="str">
        <f t="shared" si="5"/>
        <v>0</v>
      </c>
      <c r="L143" s="364" t="s">
        <v>69</v>
      </c>
      <c r="M143" s="369" t="str">
        <f>参数!$B$8</f>
        <v>车牌错误,注意核对</v>
      </c>
    </row>
    <row r="144" spans="1:13" s="364" customFormat="1">
      <c r="A144" s="364">
        <f>IF((数据表!$C$2-5100000000000)&gt;0,"0",普货!A136)</f>
        <v>0</v>
      </c>
      <c r="B144" s="365" t="str">
        <f>""&amp;普货!E136</f>
        <v/>
      </c>
      <c r="C144" s="364" t="s">
        <v>179</v>
      </c>
      <c r="D144" s="366" t="str">
        <f>""&amp;普货!C136</f>
        <v/>
      </c>
      <c r="E144" s="367" t="str">
        <f>""&amp;ROUND(普货!D136,2)</f>
        <v>0</v>
      </c>
      <c r="F144" s="364" t="s">
        <v>301</v>
      </c>
      <c r="G144" s="364" t="str">
        <f>CLEAN(普货!F136)</f>
        <v/>
      </c>
      <c r="H144" s="364" t="str">
        <f>CLEAN(普货!G136)</f>
        <v/>
      </c>
      <c r="I144" s="364" t="str">
        <f>CLEAN(普货!B136)</f>
        <v/>
      </c>
      <c r="J144" s="368" t="str">
        <f t="shared" si="4"/>
        <v/>
      </c>
      <c r="K144" s="367" t="str">
        <f t="shared" si="5"/>
        <v>0</v>
      </c>
      <c r="L144" s="364" t="s">
        <v>69</v>
      </c>
      <c r="M144" s="369" t="str">
        <f>参数!$B$8</f>
        <v>车牌错误,注意核对</v>
      </c>
    </row>
    <row r="145" spans="1:13" s="364" customFormat="1">
      <c r="A145" s="364">
        <f>IF((数据表!$C$2-5100000000000)&gt;0,"0",普货!A137)</f>
        <v>0</v>
      </c>
      <c r="B145" s="365" t="str">
        <f>""&amp;普货!E137</f>
        <v/>
      </c>
      <c r="C145" s="364" t="s">
        <v>179</v>
      </c>
      <c r="D145" s="366" t="str">
        <f>""&amp;普货!C137</f>
        <v/>
      </c>
      <c r="E145" s="367" t="str">
        <f>""&amp;ROUND(普货!D137,2)</f>
        <v>0</v>
      </c>
      <c r="F145" s="364" t="s">
        <v>301</v>
      </c>
      <c r="G145" s="364" t="str">
        <f>CLEAN(普货!F137)</f>
        <v/>
      </c>
      <c r="H145" s="364" t="str">
        <f>CLEAN(普货!G137)</f>
        <v/>
      </c>
      <c r="I145" s="364" t="str">
        <f>CLEAN(普货!B137)</f>
        <v/>
      </c>
      <c r="J145" s="368" t="str">
        <f t="shared" si="4"/>
        <v/>
      </c>
      <c r="K145" s="367" t="str">
        <f t="shared" si="5"/>
        <v>0</v>
      </c>
      <c r="L145" s="364" t="s">
        <v>69</v>
      </c>
      <c r="M145" s="369" t="str">
        <f>参数!$B$8</f>
        <v>车牌错误,注意核对</v>
      </c>
    </row>
    <row r="146" spans="1:13" s="364" customFormat="1">
      <c r="A146" s="364">
        <f>IF((数据表!$C$2-5100000000000)&gt;0,"0",普货!A138)</f>
        <v>0</v>
      </c>
      <c r="B146" s="365" t="str">
        <f>""&amp;普货!E138</f>
        <v/>
      </c>
      <c r="C146" s="364" t="s">
        <v>179</v>
      </c>
      <c r="D146" s="366" t="str">
        <f>""&amp;普货!C138</f>
        <v/>
      </c>
      <c r="E146" s="367" t="str">
        <f>""&amp;ROUND(普货!D138,2)</f>
        <v>0</v>
      </c>
      <c r="F146" s="364" t="s">
        <v>301</v>
      </c>
      <c r="G146" s="364" t="str">
        <f>CLEAN(普货!F138)</f>
        <v/>
      </c>
      <c r="H146" s="364" t="str">
        <f>CLEAN(普货!G138)</f>
        <v/>
      </c>
      <c r="I146" s="364" t="str">
        <f>CLEAN(普货!B138)</f>
        <v/>
      </c>
      <c r="J146" s="368" t="str">
        <f t="shared" si="4"/>
        <v/>
      </c>
      <c r="K146" s="367" t="str">
        <f t="shared" si="5"/>
        <v>0</v>
      </c>
      <c r="L146" s="364" t="s">
        <v>69</v>
      </c>
      <c r="M146" s="369" t="str">
        <f>参数!$B$8</f>
        <v>车牌错误,注意核对</v>
      </c>
    </row>
    <row r="147" spans="1:13" s="364" customFormat="1">
      <c r="A147" s="364">
        <f>IF((数据表!$C$2-5100000000000)&gt;0,"0",普货!A139)</f>
        <v>0</v>
      </c>
      <c r="B147" s="365" t="str">
        <f>""&amp;普货!E139</f>
        <v/>
      </c>
      <c r="C147" s="364" t="s">
        <v>179</v>
      </c>
      <c r="D147" s="366" t="str">
        <f>""&amp;普货!C139</f>
        <v/>
      </c>
      <c r="E147" s="367" t="str">
        <f>""&amp;ROUND(普货!D139,2)</f>
        <v>0</v>
      </c>
      <c r="F147" s="364" t="s">
        <v>301</v>
      </c>
      <c r="G147" s="364" t="str">
        <f>CLEAN(普货!F139)</f>
        <v/>
      </c>
      <c r="H147" s="364" t="str">
        <f>CLEAN(普货!G139)</f>
        <v/>
      </c>
      <c r="I147" s="364" t="str">
        <f>CLEAN(普货!B139)</f>
        <v/>
      </c>
      <c r="J147" s="368" t="str">
        <f t="shared" si="4"/>
        <v/>
      </c>
      <c r="K147" s="367" t="str">
        <f t="shared" si="5"/>
        <v>0</v>
      </c>
      <c r="L147" s="364" t="s">
        <v>69</v>
      </c>
      <c r="M147" s="369" t="str">
        <f>参数!$B$8</f>
        <v>车牌错误,注意核对</v>
      </c>
    </row>
    <row r="148" spans="1:13" s="364" customFormat="1">
      <c r="A148" s="364">
        <f>IF((数据表!$C$2-5100000000000)&gt;0,"0",普货!A140)</f>
        <v>0</v>
      </c>
      <c r="B148" s="365" t="str">
        <f>""&amp;普货!E140</f>
        <v/>
      </c>
      <c r="C148" s="364" t="s">
        <v>179</v>
      </c>
      <c r="D148" s="366" t="str">
        <f>""&amp;普货!C140</f>
        <v/>
      </c>
      <c r="E148" s="367" t="str">
        <f>""&amp;ROUND(普货!D140,2)</f>
        <v>0</v>
      </c>
      <c r="F148" s="364" t="s">
        <v>301</v>
      </c>
      <c r="G148" s="364" t="str">
        <f>CLEAN(普货!F140)</f>
        <v/>
      </c>
      <c r="H148" s="364" t="str">
        <f>CLEAN(普货!G140)</f>
        <v/>
      </c>
      <c r="I148" s="364" t="str">
        <f>CLEAN(普货!B140)</f>
        <v/>
      </c>
      <c r="J148" s="368" t="str">
        <f t="shared" si="4"/>
        <v/>
      </c>
      <c r="K148" s="367" t="str">
        <f t="shared" si="5"/>
        <v>0</v>
      </c>
      <c r="L148" s="364" t="s">
        <v>69</v>
      </c>
      <c r="M148" s="369" t="str">
        <f>参数!$B$8</f>
        <v>车牌错误,注意核对</v>
      </c>
    </row>
    <row r="149" spans="1:13" s="364" customFormat="1">
      <c r="A149" s="364">
        <f>IF((数据表!$C$2-5100000000000)&gt;0,"0",普货!A141)</f>
        <v>0</v>
      </c>
      <c r="B149" s="365" t="str">
        <f>""&amp;普货!E141</f>
        <v/>
      </c>
      <c r="C149" s="364" t="s">
        <v>179</v>
      </c>
      <c r="D149" s="366" t="str">
        <f>""&amp;普货!C141</f>
        <v/>
      </c>
      <c r="E149" s="367" t="str">
        <f>""&amp;ROUND(普货!D141,2)</f>
        <v>0</v>
      </c>
      <c r="F149" s="364" t="s">
        <v>301</v>
      </c>
      <c r="G149" s="364" t="str">
        <f>CLEAN(普货!F141)</f>
        <v/>
      </c>
      <c r="H149" s="364" t="str">
        <f>CLEAN(普货!G141)</f>
        <v/>
      </c>
      <c r="I149" s="364" t="str">
        <f>CLEAN(普货!B141)</f>
        <v/>
      </c>
      <c r="J149" s="368" t="str">
        <f t="shared" si="4"/>
        <v/>
      </c>
      <c r="K149" s="367" t="str">
        <f t="shared" si="5"/>
        <v>0</v>
      </c>
      <c r="L149" s="364" t="s">
        <v>69</v>
      </c>
      <c r="M149" s="369" t="str">
        <f>参数!$B$8</f>
        <v>车牌错误,注意核对</v>
      </c>
    </row>
    <row r="150" spans="1:13" s="364" customFormat="1">
      <c r="A150" s="364">
        <f>IF((数据表!$C$2-5100000000000)&gt;0,"0",普货!A142)</f>
        <v>0</v>
      </c>
      <c r="B150" s="365" t="str">
        <f>""&amp;普货!E142</f>
        <v/>
      </c>
      <c r="C150" s="364" t="s">
        <v>179</v>
      </c>
      <c r="D150" s="366" t="str">
        <f>""&amp;普货!C142</f>
        <v/>
      </c>
      <c r="E150" s="367" t="str">
        <f>""&amp;ROUND(普货!D142,2)</f>
        <v>0</v>
      </c>
      <c r="F150" s="364" t="s">
        <v>301</v>
      </c>
      <c r="G150" s="364" t="str">
        <f>CLEAN(普货!F142)</f>
        <v/>
      </c>
      <c r="H150" s="364" t="str">
        <f>CLEAN(普货!G142)</f>
        <v/>
      </c>
      <c r="I150" s="364" t="str">
        <f>CLEAN(普货!B142)</f>
        <v/>
      </c>
      <c r="J150" s="368" t="str">
        <f t="shared" si="4"/>
        <v/>
      </c>
      <c r="K150" s="367" t="str">
        <f t="shared" si="5"/>
        <v>0</v>
      </c>
      <c r="L150" s="364" t="s">
        <v>69</v>
      </c>
      <c r="M150" s="369" t="str">
        <f>参数!$B$8</f>
        <v>车牌错误,注意核对</v>
      </c>
    </row>
    <row r="151" spans="1:13" s="364" customFormat="1">
      <c r="A151" s="364">
        <f>IF((数据表!$C$2-5100000000000)&gt;0,"0",普货!A143)</f>
        <v>0</v>
      </c>
      <c r="B151" s="365" t="str">
        <f>""&amp;普货!E143</f>
        <v/>
      </c>
      <c r="C151" s="364" t="s">
        <v>179</v>
      </c>
      <c r="D151" s="366" t="str">
        <f>""&amp;普货!C143</f>
        <v/>
      </c>
      <c r="E151" s="367" t="str">
        <f>""&amp;ROUND(普货!D143,2)</f>
        <v>0</v>
      </c>
      <c r="F151" s="364" t="s">
        <v>301</v>
      </c>
      <c r="G151" s="364" t="str">
        <f>CLEAN(普货!F143)</f>
        <v/>
      </c>
      <c r="H151" s="364" t="str">
        <f>CLEAN(普货!G143)</f>
        <v/>
      </c>
      <c r="I151" s="364" t="str">
        <f>CLEAN(普货!B143)</f>
        <v/>
      </c>
      <c r="J151" s="368" t="str">
        <f t="shared" si="4"/>
        <v/>
      </c>
      <c r="K151" s="367" t="str">
        <f t="shared" si="5"/>
        <v>0</v>
      </c>
      <c r="L151" s="364" t="s">
        <v>69</v>
      </c>
      <c r="M151" s="369" t="str">
        <f>参数!$B$8</f>
        <v>车牌错误,注意核对</v>
      </c>
    </row>
    <row r="152" spans="1:13" s="364" customFormat="1">
      <c r="A152" s="364">
        <f>IF((数据表!$C$2-5100000000000)&gt;0,"0",普货!A144)</f>
        <v>0</v>
      </c>
      <c r="B152" s="365" t="str">
        <f>""&amp;普货!E144</f>
        <v/>
      </c>
      <c r="C152" s="364" t="s">
        <v>179</v>
      </c>
      <c r="D152" s="366" t="str">
        <f>""&amp;普货!C144</f>
        <v/>
      </c>
      <c r="E152" s="367" t="str">
        <f>""&amp;ROUND(普货!D144,2)</f>
        <v>0</v>
      </c>
      <c r="F152" s="364" t="s">
        <v>301</v>
      </c>
      <c r="G152" s="364" t="str">
        <f>CLEAN(普货!F144)</f>
        <v/>
      </c>
      <c r="H152" s="364" t="str">
        <f>CLEAN(普货!G144)</f>
        <v/>
      </c>
      <c r="I152" s="364" t="str">
        <f>CLEAN(普货!B144)</f>
        <v/>
      </c>
      <c r="J152" s="368" t="str">
        <f t="shared" si="4"/>
        <v/>
      </c>
      <c r="K152" s="367" t="str">
        <f t="shared" si="5"/>
        <v>0</v>
      </c>
      <c r="L152" s="364" t="s">
        <v>69</v>
      </c>
      <c r="M152" s="369" t="str">
        <f>参数!$B$8</f>
        <v>车牌错误,注意核对</v>
      </c>
    </row>
    <row r="153" spans="1:13" s="364" customFormat="1">
      <c r="A153" s="364">
        <f>IF((数据表!$C$2-5100000000000)&gt;0,"0",普货!A145)</f>
        <v>0</v>
      </c>
      <c r="B153" s="365" t="str">
        <f>""&amp;普货!E145</f>
        <v/>
      </c>
      <c r="C153" s="364" t="s">
        <v>179</v>
      </c>
      <c r="D153" s="366" t="str">
        <f>""&amp;普货!C145</f>
        <v/>
      </c>
      <c r="E153" s="367" t="str">
        <f>""&amp;ROUND(普货!D145,2)</f>
        <v>0</v>
      </c>
      <c r="F153" s="364" t="s">
        <v>301</v>
      </c>
      <c r="G153" s="364" t="str">
        <f>CLEAN(普货!F145)</f>
        <v/>
      </c>
      <c r="H153" s="364" t="str">
        <f>CLEAN(普货!G145)</f>
        <v/>
      </c>
      <c r="I153" s="364" t="str">
        <f>CLEAN(普货!B145)</f>
        <v/>
      </c>
      <c r="J153" s="368" t="str">
        <f t="shared" si="4"/>
        <v/>
      </c>
      <c r="K153" s="367" t="str">
        <f t="shared" si="5"/>
        <v>0</v>
      </c>
      <c r="L153" s="364" t="s">
        <v>69</v>
      </c>
      <c r="M153" s="369" t="str">
        <f>参数!$B$8</f>
        <v>车牌错误,注意核对</v>
      </c>
    </row>
    <row r="154" spans="1:13" s="364" customFormat="1">
      <c r="A154" s="364">
        <f>IF((数据表!$C$2-5100000000000)&gt;0,"0",普货!A146)</f>
        <v>0</v>
      </c>
      <c r="B154" s="365" t="str">
        <f>""&amp;普货!E146</f>
        <v/>
      </c>
      <c r="C154" s="364" t="s">
        <v>179</v>
      </c>
      <c r="D154" s="366" t="str">
        <f>""&amp;普货!C146</f>
        <v/>
      </c>
      <c r="E154" s="367" t="str">
        <f>""&amp;ROUND(普货!D146,2)</f>
        <v>0</v>
      </c>
      <c r="F154" s="364" t="s">
        <v>301</v>
      </c>
      <c r="G154" s="364" t="str">
        <f>CLEAN(普货!F146)</f>
        <v/>
      </c>
      <c r="H154" s="364" t="str">
        <f>CLEAN(普货!G146)</f>
        <v/>
      </c>
      <c r="I154" s="364" t="str">
        <f>CLEAN(普货!B146)</f>
        <v/>
      </c>
      <c r="J154" s="368" t="str">
        <f t="shared" si="4"/>
        <v/>
      </c>
      <c r="K154" s="367" t="str">
        <f t="shared" si="5"/>
        <v>0</v>
      </c>
      <c r="L154" s="364" t="s">
        <v>69</v>
      </c>
      <c r="M154" s="369" t="str">
        <f>参数!$B$8</f>
        <v>车牌错误,注意核对</v>
      </c>
    </row>
    <row r="155" spans="1:13" s="364" customFormat="1">
      <c r="A155" s="364">
        <f>IF((数据表!$C$2-5100000000000)&gt;0,"0",普货!A147)</f>
        <v>0</v>
      </c>
      <c r="B155" s="365" t="str">
        <f>""&amp;普货!E147</f>
        <v/>
      </c>
      <c r="C155" s="364" t="s">
        <v>179</v>
      </c>
      <c r="D155" s="366" t="str">
        <f>""&amp;普货!C147</f>
        <v/>
      </c>
      <c r="E155" s="367" t="str">
        <f>""&amp;ROUND(普货!D147,2)</f>
        <v>0</v>
      </c>
      <c r="F155" s="364" t="s">
        <v>301</v>
      </c>
      <c r="G155" s="364" t="str">
        <f>CLEAN(普货!F147)</f>
        <v/>
      </c>
      <c r="H155" s="364" t="str">
        <f>CLEAN(普货!G147)</f>
        <v/>
      </c>
      <c r="I155" s="364" t="str">
        <f>CLEAN(普货!B147)</f>
        <v/>
      </c>
      <c r="J155" s="368" t="str">
        <f t="shared" si="4"/>
        <v/>
      </c>
      <c r="K155" s="367" t="str">
        <f t="shared" si="5"/>
        <v>0</v>
      </c>
      <c r="L155" s="364" t="s">
        <v>69</v>
      </c>
      <c r="M155" s="369" t="str">
        <f>参数!$B$8</f>
        <v>车牌错误,注意核对</v>
      </c>
    </row>
    <row r="156" spans="1:13" s="364" customFormat="1">
      <c r="A156" s="364">
        <f>IF((数据表!$C$2-5100000000000)&gt;0,"0",普货!A148)</f>
        <v>0</v>
      </c>
      <c r="B156" s="365" t="str">
        <f>""&amp;普货!E148</f>
        <v/>
      </c>
      <c r="C156" s="364" t="s">
        <v>179</v>
      </c>
      <c r="D156" s="366" t="str">
        <f>""&amp;普货!C148</f>
        <v/>
      </c>
      <c r="E156" s="367" t="str">
        <f>""&amp;ROUND(普货!D148,2)</f>
        <v>0</v>
      </c>
      <c r="F156" s="364" t="s">
        <v>301</v>
      </c>
      <c r="G156" s="364" t="str">
        <f>CLEAN(普货!F148)</f>
        <v/>
      </c>
      <c r="H156" s="364" t="str">
        <f>CLEAN(普货!G148)</f>
        <v/>
      </c>
      <c r="I156" s="364" t="str">
        <f>CLEAN(普货!B148)</f>
        <v/>
      </c>
      <c r="J156" s="368" t="str">
        <f t="shared" si="4"/>
        <v/>
      </c>
      <c r="K156" s="367" t="str">
        <f t="shared" si="5"/>
        <v>0</v>
      </c>
      <c r="L156" s="364" t="s">
        <v>69</v>
      </c>
      <c r="M156" s="369" t="str">
        <f>参数!$B$8</f>
        <v>车牌错误,注意核对</v>
      </c>
    </row>
    <row r="157" spans="1:13" s="364" customFormat="1">
      <c r="A157" s="364">
        <f>IF((数据表!$C$2-5100000000000)&gt;0,"0",普货!A149)</f>
        <v>0</v>
      </c>
      <c r="B157" s="365" t="str">
        <f>""&amp;普货!E149</f>
        <v/>
      </c>
      <c r="C157" s="364" t="s">
        <v>179</v>
      </c>
      <c r="D157" s="366" t="str">
        <f>""&amp;普货!C149</f>
        <v/>
      </c>
      <c r="E157" s="367" t="str">
        <f>""&amp;ROUND(普货!D149,2)</f>
        <v>0</v>
      </c>
      <c r="F157" s="364" t="s">
        <v>301</v>
      </c>
      <c r="G157" s="364" t="str">
        <f>CLEAN(普货!F149)</f>
        <v/>
      </c>
      <c r="H157" s="364" t="str">
        <f>CLEAN(普货!G149)</f>
        <v/>
      </c>
      <c r="I157" s="364" t="str">
        <f>CLEAN(普货!B149)</f>
        <v/>
      </c>
      <c r="J157" s="368" t="str">
        <f t="shared" si="4"/>
        <v/>
      </c>
      <c r="K157" s="367" t="str">
        <f t="shared" si="5"/>
        <v>0</v>
      </c>
      <c r="L157" s="364" t="s">
        <v>69</v>
      </c>
      <c r="M157" s="369" t="str">
        <f>参数!$B$8</f>
        <v>车牌错误,注意核对</v>
      </c>
    </row>
    <row r="158" spans="1:13" s="364" customFormat="1">
      <c r="A158" s="364">
        <f>IF((数据表!$C$2-5100000000000)&gt;0,"0",普货!A150)</f>
        <v>0</v>
      </c>
      <c r="B158" s="365" t="str">
        <f>""&amp;普货!E150</f>
        <v/>
      </c>
      <c r="C158" s="364" t="s">
        <v>179</v>
      </c>
      <c r="D158" s="366" t="str">
        <f>""&amp;普货!C150</f>
        <v/>
      </c>
      <c r="E158" s="367" t="str">
        <f>""&amp;ROUND(普货!D150,2)</f>
        <v>0</v>
      </c>
      <c r="F158" s="364" t="s">
        <v>301</v>
      </c>
      <c r="G158" s="364" t="str">
        <f>CLEAN(普货!F150)</f>
        <v/>
      </c>
      <c r="H158" s="364" t="str">
        <f>CLEAN(普货!G150)</f>
        <v/>
      </c>
      <c r="I158" s="364" t="str">
        <f>CLEAN(普货!B150)</f>
        <v/>
      </c>
      <c r="J158" s="368" t="str">
        <f t="shared" ref="J158:J221" si="6">D158</f>
        <v/>
      </c>
      <c r="K158" s="367" t="str">
        <f t="shared" ref="K158:K221" si="7">E158</f>
        <v>0</v>
      </c>
      <c r="L158" s="364" t="s">
        <v>69</v>
      </c>
      <c r="M158" s="369" t="str">
        <f>参数!$B$8</f>
        <v>车牌错误,注意核对</v>
      </c>
    </row>
    <row r="159" spans="1:13" s="364" customFormat="1">
      <c r="A159" s="364">
        <f>IF((数据表!$C$2-5100000000000)&gt;0,"0",普货!A151)</f>
        <v>0</v>
      </c>
      <c r="B159" s="365" t="str">
        <f>""&amp;普货!E151</f>
        <v/>
      </c>
      <c r="C159" s="364" t="s">
        <v>179</v>
      </c>
      <c r="D159" s="366" t="str">
        <f>""&amp;普货!C151</f>
        <v/>
      </c>
      <c r="E159" s="367" t="str">
        <f>""&amp;ROUND(普货!D151,2)</f>
        <v>0</v>
      </c>
      <c r="F159" s="364" t="s">
        <v>301</v>
      </c>
      <c r="G159" s="364" t="str">
        <f>CLEAN(普货!F151)</f>
        <v/>
      </c>
      <c r="H159" s="364" t="str">
        <f>CLEAN(普货!G151)</f>
        <v/>
      </c>
      <c r="I159" s="364" t="str">
        <f>CLEAN(普货!B151)</f>
        <v/>
      </c>
      <c r="J159" s="368" t="str">
        <f t="shared" si="6"/>
        <v/>
      </c>
      <c r="K159" s="367" t="str">
        <f t="shared" si="7"/>
        <v>0</v>
      </c>
      <c r="L159" s="364" t="s">
        <v>69</v>
      </c>
      <c r="M159" s="369" t="str">
        <f>参数!$B$8</f>
        <v>车牌错误,注意核对</v>
      </c>
    </row>
    <row r="160" spans="1:13" s="364" customFormat="1">
      <c r="A160" s="364">
        <f>IF((数据表!$C$2-5100000000000)&gt;0,"0",普货!A152)</f>
        <v>0</v>
      </c>
      <c r="B160" s="365" t="str">
        <f>""&amp;普货!E152</f>
        <v/>
      </c>
      <c r="C160" s="364" t="s">
        <v>179</v>
      </c>
      <c r="D160" s="366" t="str">
        <f>""&amp;普货!C152</f>
        <v/>
      </c>
      <c r="E160" s="367" t="str">
        <f>""&amp;ROUND(普货!D152,2)</f>
        <v>0</v>
      </c>
      <c r="F160" s="364" t="s">
        <v>301</v>
      </c>
      <c r="G160" s="364" t="str">
        <f>CLEAN(普货!F152)</f>
        <v/>
      </c>
      <c r="H160" s="364" t="str">
        <f>CLEAN(普货!G152)</f>
        <v/>
      </c>
      <c r="I160" s="364" t="str">
        <f>CLEAN(普货!B152)</f>
        <v/>
      </c>
      <c r="J160" s="368" t="str">
        <f t="shared" si="6"/>
        <v/>
      </c>
      <c r="K160" s="367" t="str">
        <f t="shared" si="7"/>
        <v>0</v>
      </c>
      <c r="L160" s="364" t="s">
        <v>69</v>
      </c>
      <c r="M160" s="369" t="str">
        <f>参数!$B$8</f>
        <v>车牌错误,注意核对</v>
      </c>
    </row>
    <row r="161" spans="1:13" s="364" customFormat="1">
      <c r="A161" s="364">
        <f>IF((数据表!$C$2-5100000000000)&gt;0,"0",普货!A153)</f>
        <v>0</v>
      </c>
      <c r="B161" s="365" t="str">
        <f>""&amp;普货!E153</f>
        <v/>
      </c>
      <c r="C161" s="364" t="s">
        <v>179</v>
      </c>
      <c r="D161" s="366" t="str">
        <f>""&amp;普货!C153</f>
        <v/>
      </c>
      <c r="E161" s="367" t="str">
        <f>""&amp;ROUND(普货!D153,2)</f>
        <v>0</v>
      </c>
      <c r="F161" s="364" t="s">
        <v>301</v>
      </c>
      <c r="G161" s="364" t="str">
        <f>CLEAN(普货!F153)</f>
        <v/>
      </c>
      <c r="H161" s="364" t="str">
        <f>CLEAN(普货!G153)</f>
        <v/>
      </c>
      <c r="I161" s="364" t="str">
        <f>CLEAN(普货!B153)</f>
        <v/>
      </c>
      <c r="J161" s="368" t="str">
        <f t="shared" si="6"/>
        <v/>
      </c>
      <c r="K161" s="367" t="str">
        <f t="shared" si="7"/>
        <v>0</v>
      </c>
      <c r="L161" s="364" t="s">
        <v>69</v>
      </c>
      <c r="M161" s="369" t="str">
        <f>参数!$B$8</f>
        <v>车牌错误,注意核对</v>
      </c>
    </row>
    <row r="162" spans="1:13" s="364" customFormat="1">
      <c r="A162" s="364">
        <f>IF((数据表!$C$2-5100000000000)&gt;0,"0",普货!A154)</f>
        <v>0</v>
      </c>
      <c r="B162" s="365" t="str">
        <f>""&amp;普货!E154</f>
        <v/>
      </c>
      <c r="C162" s="364" t="s">
        <v>179</v>
      </c>
      <c r="D162" s="366" t="str">
        <f>""&amp;普货!C154</f>
        <v/>
      </c>
      <c r="E162" s="367" t="str">
        <f>""&amp;ROUND(普货!D154,2)</f>
        <v>0</v>
      </c>
      <c r="F162" s="364" t="s">
        <v>301</v>
      </c>
      <c r="G162" s="364" t="str">
        <f>CLEAN(普货!F154)</f>
        <v/>
      </c>
      <c r="H162" s="364" t="str">
        <f>CLEAN(普货!G154)</f>
        <v/>
      </c>
      <c r="I162" s="364" t="str">
        <f>CLEAN(普货!B154)</f>
        <v/>
      </c>
      <c r="J162" s="368" t="str">
        <f t="shared" si="6"/>
        <v/>
      </c>
      <c r="K162" s="367" t="str">
        <f t="shared" si="7"/>
        <v>0</v>
      </c>
      <c r="L162" s="364" t="s">
        <v>69</v>
      </c>
      <c r="M162" s="369" t="str">
        <f>参数!$B$8</f>
        <v>车牌错误,注意核对</v>
      </c>
    </row>
    <row r="163" spans="1:13" s="364" customFormat="1">
      <c r="A163" s="364">
        <f>IF((数据表!$C$2-5100000000000)&gt;0,"0",普货!A155)</f>
        <v>0</v>
      </c>
      <c r="B163" s="365" t="str">
        <f>""&amp;普货!E155</f>
        <v/>
      </c>
      <c r="C163" s="364" t="s">
        <v>179</v>
      </c>
      <c r="D163" s="366" t="str">
        <f>""&amp;普货!C155</f>
        <v/>
      </c>
      <c r="E163" s="367" t="str">
        <f>""&amp;ROUND(普货!D155,2)</f>
        <v>0</v>
      </c>
      <c r="F163" s="364" t="s">
        <v>301</v>
      </c>
      <c r="G163" s="364" t="str">
        <f>CLEAN(普货!F155)</f>
        <v/>
      </c>
      <c r="H163" s="364" t="str">
        <f>CLEAN(普货!G155)</f>
        <v/>
      </c>
      <c r="I163" s="364" t="str">
        <f>CLEAN(普货!B155)</f>
        <v/>
      </c>
      <c r="J163" s="368" t="str">
        <f t="shared" si="6"/>
        <v/>
      </c>
      <c r="K163" s="367" t="str">
        <f t="shared" si="7"/>
        <v>0</v>
      </c>
      <c r="L163" s="364" t="s">
        <v>69</v>
      </c>
      <c r="M163" s="369" t="str">
        <f>参数!$B$8</f>
        <v>车牌错误,注意核对</v>
      </c>
    </row>
    <row r="164" spans="1:13" s="364" customFormat="1">
      <c r="A164" s="364">
        <f>IF((数据表!$C$2-5100000000000)&gt;0,"0",普货!A156)</f>
        <v>0</v>
      </c>
      <c r="B164" s="365" t="str">
        <f>""&amp;普货!E156</f>
        <v/>
      </c>
      <c r="C164" s="364" t="s">
        <v>179</v>
      </c>
      <c r="D164" s="366" t="str">
        <f>""&amp;普货!C156</f>
        <v/>
      </c>
      <c r="E164" s="367" t="str">
        <f>""&amp;ROUND(普货!D156,2)</f>
        <v>0</v>
      </c>
      <c r="F164" s="364" t="s">
        <v>301</v>
      </c>
      <c r="G164" s="364" t="str">
        <f>CLEAN(普货!F156)</f>
        <v/>
      </c>
      <c r="H164" s="364" t="str">
        <f>CLEAN(普货!G156)</f>
        <v/>
      </c>
      <c r="I164" s="364" t="str">
        <f>CLEAN(普货!B156)</f>
        <v/>
      </c>
      <c r="J164" s="368" t="str">
        <f t="shared" si="6"/>
        <v/>
      </c>
      <c r="K164" s="367" t="str">
        <f t="shared" si="7"/>
        <v>0</v>
      </c>
      <c r="L164" s="364" t="s">
        <v>69</v>
      </c>
      <c r="M164" s="369" t="str">
        <f>参数!$B$8</f>
        <v>车牌错误,注意核对</v>
      </c>
    </row>
    <row r="165" spans="1:13" s="364" customFormat="1">
      <c r="A165" s="364">
        <f>IF((数据表!$C$2-5100000000000)&gt;0,"0",普货!A157)</f>
        <v>0</v>
      </c>
      <c r="B165" s="365" t="str">
        <f>""&amp;普货!E157</f>
        <v/>
      </c>
      <c r="C165" s="364" t="s">
        <v>179</v>
      </c>
      <c r="D165" s="366" t="str">
        <f>""&amp;普货!C157</f>
        <v/>
      </c>
      <c r="E165" s="367" t="str">
        <f>""&amp;ROUND(普货!D157,2)</f>
        <v>0</v>
      </c>
      <c r="F165" s="364" t="s">
        <v>301</v>
      </c>
      <c r="G165" s="364" t="str">
        <f>CLEAN(普货!F157)</f>
        <v/>
      </c>
      <c r="H165" s="364" t="str">
        <f>CLEAN(普货!G157)</f>
        <v/>
      </c>
      <c r="I165" s="364" t="str">
        <f>CLEAN(普货!B157)</f>
        <v/>
      </c>
      <c r="J165" s="368" t="str">
        <f t="shared" si="6"/>
        <v/>
      </c>
      <c r="K165" s="367" t="str">
        <f t="shared" si="7"/>
        <v>0</v>
      </c>
      <c r="L165" s="364" t="s">
        <v>69</v>
      </c>
      <c r="M165" s="369" t="str">
        <f>参数!$B$8</f>
        <v>车牌错误,注意核对</v>
      </c>
    </row>
    <row r="166" spans="1:13" s="364" customFormat="1">
      <c r="A166" s="364">
        <f>IF((数据表!$C$2-5100000000000)&gt;0,"0",普货!A158)</f>
        <v>0</v>
      </c>
      <c r="B166" s="365" t="str">
        <f>""&amp;普货!E158</f>
        <v/>
      </c>
      <c r="C166" s="364" t="s">
        <v>179</v>
      </c>
      <c r="D166" s="366" t="str">
        <f>""&amp;普货!C158</f>
        <v/>
      </c>
      <c r="E166" s="367" t="str">
        <f>""&amp;ROUND(普货!D158,2)</f>
        <v>0</v>
      </c>
      <c r="F166" s="364" t="s">
        <v>301</v>
      </c>
      <c r="G166" s="364" t="str">
        <f>CLEAN(普货!F158)</f>
        <v/>
      </c>
      <c r="H166" s="364" t="str">
        <f>CLEAN(普货!G158)</f>
        <v/>
      </c>
      <c r="I166" s="364" t="str">
        <f>CLEAN(普货!B158)</f>
        <v/>
      </c>
      <c r="J166" s="368" t="str">
        <f t="shared" si="6"/>
        <v/>
      </c>
      <c r="K166" s="367" t="str">
        <f t="shared" si="7"/>
        <v>0</v>
      </c>
      <c r="L166" s="364" t="s">
        <v>69</v>
      </c>
      <c r="M166" s="369" t="str">
        <f>参数!$B$8</f>
        <v>车牌错误,注意核对</v>
      </c>
    </row>
    <row r="167" spans="1:13" s="364" customFormat="1">
      <c r="A167" s="364">
        <f>IF((数据表!$C$2-5100000000000)&gt;0,"0",普货!A159)</f>
        <v>0</v>
      </c>
      <c r="B167" s="365" t="str">
        <f>""&amp;普货!E159</f>
        <v/>
      </c>
      <c r="C167" s="364" t="s">
        <v>179</v>
      </c>
      <c r="D167" s="366" t="str">
        <f>""&amp;普货!C159</f>
        <v/>
      </c>
      <c r="E167" s="367" t="str">
        <f>""&amp;ROUND(普货!D159,2)</f>
        <v>0</v>
      </c>
      <c r="F167" s="364" t="s">
        <v>301</v>
      </c>
      <c r="G167" s="364" t="str">
        <f>CLEAN(普货!F159)</f>
        <v/>
      </c>
      <c r="H167" s="364" t="str">
        <f>CLEAN(普货!G159)</f>
        <v/>
      </c>
      <c r="I167" s="364" t="str">
        <f>CLEAN(普货!B159)</f>
        <v/>
      </c>
      <c r="J167" s="368" t="str">
        <f t="shared" si="6"/>
        <v/>
      </c>
      <c r="K167" s="367" t="str">
        <f t="shared" si="7"/>
        <v>0</v>
      </c>
      <c r="L167" s="364" t="s">
        <v>69</v>
      </c>
      <c r="M167" s="369" t="str">
        <f>参数!$B$8</f>
        <v>车牌错误,注意核对</v>
      </c>
    </row>
    <row r="168" spans="1:13" s="364" customFormat="1">
      <c r="A168" s="364">
        <f>IF((数据表!$C$2-5100000000000)&gt;0,"0",普货!A160)</f>
        <v>0</v>
      </c>
      <c r="B168" s="365" t="str">
        <f>""&amp;普货!E160</f>
        <v/>
      </c>
      <c r="C168" s="364" t="s">
        <v>179</v>
      </c>
      <c r="D168" s="366" t="str">
        <f>""&amp;普货!C160</f>
        <v/>
      </c>
      <c r="E168" s="367" t="str">
        <f>""&amp;ROUND(普货!D160,2)</f>
        <v>0</v>
      </c>
      <c r="F168" s="364" t="s">
        <v>301</v>
      </c>
      <c r="G168" s="364" t="str">
        <f>CLEAN(普货!F160)</f>
        <v/>
      </c>
      <c r="H168" s="364" t="str">
        <f>CLEAN(普货!G160)</f>
        <v/>
      </c>
      <c r="I168" s="364" t="str">
        <f>CLEAN(普货!B160)</f>
        <v/>
      </c>
      <c r="J168" s="368" t="str">
        <f t="shared" si="6"/>
        <v/>
      </c>
      <c r="K168" s="367" t="str">
        <f t="shared" si="7"/>
        <v>0</v>
      </c>
      <c r="L168" s="364" t="s">
        <v>69</v>
      </c>
      <c r="M168" s="369" t="str">
        <f>参数!$B$8</f>
        <v>车牌错误,注意核对</v>
      </c>
    </row>
    <row r="169" spans="1:13" s="364" customFormat="1">
      <c r="A169" s="364">
        <f>IF((数据表!$C$2-5100000000000)&gt;0,"0",普货!A161)</f>
        <v>0</v>
      </c>
      <c r="B169" s="365" t="str">
        <f>""&amp;普货!E161</f>
        <v/>
      </c>
      <c r="C169" s="364" t="s">
        <v>179</v>
      </c>
      <c r="D169" s="366" t="str">
        <f>""&amp;普货!C161</f>
        <v/>
      </c>
      <c r="E169" s="367" t="str">
        <f>""&amp;ROUND(普货!D161,2)</f>
        <v>0</v>
      </c>
      <c r="F169" s="364" t="s">
        <v>301</v>
      </c>
      <c r="G169" s="364" t="str">
        <f>CLEAN(普货!F161)</f>
        <v/>
      </c>
      <c r="H169" s="364" t="str">
        <f>CLEAN(普货!G161)</f>
        <v/>
      </c>
      <c r="I169" s="364" t="str">
        <f>CLEAN(普货!B161)</f>
        <v/>
      </c>
      <c r="J169" s="368" t="str">
        <f t="shared" si="6"/>
        <v/>
      </c>
      <c r="K169" s="367" t="str">
        <f t="shared" si="7"/>
        <v>0</v>
      </c>
      <c r="L169" s="364" t="s">
        <v>69</v>
      </c>
      <c r="M169" s="369" t="str">
        <f>参数!$B$8</f>
        <v>车牌错误,注意核对</v>
      </c>
    </row>
    <row r="170" spans="1:13" s="364" customFormat="1">
      <c r="A170" s="364">
        <f>IF((数据表!$C$2-5100000000000)&gt;0,"0",普货!A162)</f>
        <v>0</v>
      </c>
      <c r="B170" s="365" t="str">
        <f>""&amp;普货!E162</f>
        <v/>
      </c>
      <c r="C170" s="364" t="s">
        <v>179</v>
      </c>
      <c r="D170" s="366" t="str">
        <f>""&amp;普货!C162</f>
        <v/>
      </c>
      <c r="E170" s="367" t="str">
        <f>""&amp;ROUND(普货!D162,2)</f>
        <v>0</v>
      </c>
      <c r="F170" s="364" t="s">
        <v>301</v>
      </c>
      <c r="G170" s="364" t="str">
        <f>CLEAN(普货!F162)</f>
        <v/>
      </c>
      <c r="H170" s="364" t="str">
        <f>CLEAN(普货!G162)</f>
        <v/>
      </c>
      <c r="I170" s="364" t="str">
        <f>CLEAN(普货!B162)</f>
        <v/>
      </c>
      <c r="J170" s="368" t="str">
        <f t="shared" si="6"/>
        <v/>
      </c>
      <c r="K170" s="367" t="str">
        <f t="shared" si="7"/>
        <v>0</v>
      </c>
      <c r="L170" s="364" t="s">
        <v>69</v>
      </c>
      <c r="M170" s="369" t="str">
        <f>参数!$B$8</f>
        <v>车牌错误,注意核对</v>
      </c>
    </row>
    <row r="171" spans="1:13" s="364" customFormat="1">
      <c r="A171" s="364">
        <f>IF((数据表!$C$2-5100000000000)&gt;0,"0",普货!A163)</f>
        <v>0</v>
      </c>
      <c r="B171" s="365" t="str">
        <f>""&amp;普货!E163</f>
        <v/>
      </c>
      <c r="C171" s="364" t="s">
        <v>179</v>
      </c>
      <c r="D171" s="366" t="str">
        <f>""&amp;普货!C163</f>
        <v/>
      </c>
      <c r="E171" s="367" t="str">
        <f>""&amp;ROUND(普货!D163,2)</f>
        <v>0</v>
      </c>
      <c r="F171" s="364" t="s">
        <v>301</v>
      </c>
      <c r="G171" s="364" t="str">
        <f>CLEAN(普货!F163)</f>
        <v/>
      </c>
      <c r="H171" s="364" t="str">
        <f>CLEAN(普货!G163)</f>
        <v/>
      </c>
      <c r="I171" s="364" t="str">
        <f>CLEAN(普货!B163)</f>
        <v/>
      </c>
      <c r="J171" s="368" t="str">
        <f t="shared" si="6"/>
        <v/>
      </c>
      <c r="K171" s="367" t="str">
        <f t="shared" si="7"/>
        <v>0</v>
      </c>
      <c r="L171" s="364" t="s">
        <v>69</v>
      </c>
      <c r="M171" s="369" t="str">
        <f>参数!$B$8</f>
        <v>车牌错误,注意核对</v>
      </c>
    </row>
    <row r="172" spans="1:13" s="364" customFormat="1">
      <c r="A172" s="364">
        <f>IF((数据表!$C$2-5100000000000)&gt;0,"0",普货!A164)</f>
        <v>0</v>
      </c>
      <c r="B172" s="365" t="str">
        <f>""&amp;普货!E164</f>
        <v/>
      </c>
      <c r="C172" s="364" t="s">
        <v>179</v>
      </c>
      <c r="D172" s="366" t="str">
        <f>""&amp;普货!C164</f>
        <v/>
      </c>
      <c r="E172" s="367" t="str">
        <f>""&amp;ROUND(普货!D164,2)</f>
        <v>0</v>
      </c>
      <c r="F172" s="364" t="s">
        <v>301</v>
      </c>
      <c r="G172" s="364" t="str">
        <f>CLEAN(普货!F164)</f>
        <v/>
      </c>
      <c r="H172" s="364" t="str">
        <f>CLEAN(普货!G164)</f>
        <v/>
      </c>
      <c r="I172" s="364" t="str">
        <f>CLEAN(普货!B164)</f>
        <v/>
      </c>
      <c r="J172" s="368" t="str">
        <f t="shared" si="6"/>
        <v/>
      </c>
      <c r="K172" s="367" t="str">
        <f t="shared" si="7"/>
        <v>0</v>
      </c>
      <c r="L172" s="364" t="s">
        <v>69</v>
      </c>
      <c r="M172" s="369" t="str">
        <f>参数!$B$8</f>
        <v>车牌错误,注意核对</v>
      </c>
    </row>
    <row r="173" spans="1:13" s="364" customFormat="1">
      <c r="A173" s="364">
        <f>IF((数据表!$C$2-5100000000000)&gt;0,"0",普货!A165)</f>
        <v>0</v>
      </c>
      <c r="B173" s="365" t="str">
        <f>""&amp;普货!E165</f>
        <v/>
      </c>
      <c r="C173" s="364" t="s">
        <v>179</v>
      </c>
      <c r="D173" s="366" t="str">
        <f>""&amp;普货!C165</f>
        <v/>
      </c>
      <c r="E173" s="367" t="str">
        <f>""&amp;ROUND(普货!D165,2)</f>
        <v>0</v>
      </c>
      <c r="F173" s="364" t="s">
        <v>301</v>
      </c>
      <c r="G173" s="364" t="str">
        <f>CLEAN(普货!F165)</f>
        <v/>
      </c>
      <c r="H173" s="364" t="str">
        <f>CLEAN(普货!G165)</f>
        <v/>
      </c>
      <c r="I173" s="364" t="str">
        <f>CLEAN(普货!B165)</f>
        <v/>
      </c>
      <c r="J173" s="368" t="str">
        <f t="shared" si="6"/>
        <v/>
      </c>
      <c r="K173" s="367" t="str">
        <f t="shared" si="7"/>
        <v>0</v>
      </c>
      <c r="L173" s="364" t="s">
        <v>69</v>
      </c>
      <c r="M173" s="369" t="str">
        <f>参数!$B$8</f>
        <v>车牌错误,注意核对</v>
      </c>
    </row>
    <row r="174" spans="1:13" s="364" customFormat="1">
      <c r="A174" s="364">
        <f>IF((数据表!$C$2-5100000000000)&gt;0,"0",普货!A166)</f>
        <v>0</v>
      </c>
      <c r="B174" s="365" t="str">
        <f>""&amp;普货!E166</f>
        <v/>
      </c>
      <c r="C174" s="364" t="s">
        <v>179</v>
      </c>
      <c r="D174" s="366" t="str">
        <f>""&amp;普货!C166</f>
        <v/>
      </c>
      <c r="E174" s="367" t="str">
        <f>""&amp;ROUND(普货!D166,2)</f>
        <v>0</v>
      </c>
      <c r="F174" s="364" t="s">
        <v>301</v>
      </c>
      <c r="G174" s="364" t="str">
        <f>CLEAN(普货!F166)</f>
        <v/>
      </c>
      <c r="H174" s="364" t="str">
        <f>CLEAN(普货!G166)</f>
        <v/>
      </c>
      <c r="I174" s="364" t="str">
        <f>CLEAN(普货!B166)</f>
        <v/>
      </c>
      <c r="J174" s="368" t="str">
        <f t="shared" si="6"/>
        <v/>
      </c>
      <c r="K174" s="367" t="str">
        <f t="shared" si="7"/>
        <v>0</v>
      </c>
      <c r="L174" s="364" t="s">
        <v>69</v>
      </c>
      <c r="M174" s="369" t="str">
        <f>参数!$B$8</f>
        <v>车牌错误,注意核对</v>
      </c>
    </row>
    <row r="175" spans="1:13" s="364" customFormat="1">
      <c r="A175" s="364">
        <f>IF((数据表!$C$2-5100000000000)&gt;0,"0",普货!A167)</f>
        <v>0</v>
      </c>
      <c r="B175" s="365" t="str">
        <f>""&amp;普货!E167</f>
        <v/>
      </c>
      <c r="C175" s="364" t="s">
        <v>179</v>
      </c>
      <c r="D175" s="366" t="str">
        <f>""&amp;普货!C167</f>
        <v/>
      </c>
      <c r="E175" s="367" t="str">
        <f>""&amp;ROUND(普货!D167,2)</f>
        <v>0</v>
      </c>
      <c r="F175" s="364" t="s">
        <v>301</v>
      </c>
      <c r="G175" s="364" t="str">
        <f>CLEAN(普货!F167)</f>
        <v/>
      </c>
      <c r="H175" s="364" t="str">
        <f>CLEAN(普货!G167)</f>
        <v/>
      </c>
      <c r="I175" s="364" t="str">
        <f>CLEAN(普货!B167)</f>
        <v/>
      </c>
      <c r="J175" s="368" t="str">
        <f t="shared" si="6"/>
        <v/>
      </c>
      <c r="K175" s="367" t="str">
        <f t="shared" si="7"/>
        <v>0</v>
      </c>
      <c r="L175" s="364" t="s">
        <v>69</v>
      </c>
      <c r="M175" s="369" t="str">
        <f>参数!$B$8</f>
        <v>车牌错误,注意核对</v>
      </c>
    </row>
    <row r="176" spans="1:13" s="364" customFormat="1">
      <c r="A176" s="364">
        <f>IF((数据表!$C$2-5100000000000)&gt;0,"0",普货!A168)</f>
        <v>0</v>
      </c>
      <c r="B176" s="365" t="str">
        <f>""&amp;普货!E168</f>
        <v/>
      </c>
      <c r="C176" s="364" t="s">
        <v>179</v>
      </c>
      <c r="D176" s="366" t="str">
        <f>""&amp;普货!C168</f>
        <v/>
      </c>
      <c r="E176" s="367" t="str">
        <f>""&amp;ROUND(普货!D168,2)</f>
        <v>0</v>
      </c>
      <c r="F176" s="364" t="s">
        <v>301</v>
      </c>
      <c r="G176" s="364" t="str">
        <f>CLEAN(普货!F168)</f>
        <v/>
      </c>
      <c r="H176" s="364" t="str">
        <f>CLEAN(普货!G168)</f>
        <v/>
      </c>
      <c r="I176" s="364" t="str">
        <f>CLEAN(普货!B168)</f>
        <v/>
      </c>
      <c r="J176" s="368" t="str">
        <f t="shared" si="6"/>
        <v/>
      </c>
      <c r="K176" s="367" t="str">
        <f t="shared" si="7"/>
        <v>0</v>
      </c>
      <c r="L176" s="364" t="s">
        <v>69</v>
      </c>
      <c r="M176" s="369" t="str">
        <f>参数!$B$8</f>
        <v>车牌错误,注意核对</v>
      </c>
    </row>
    <row r="177" spans="1:13" s="364" customFormat="1">
      <c r="A177" s="364">
        <f>IF((数据表!$C$2-5100000000000)&gt;0,"0",普货!A169)</f>
        <v>0</v>
      </c>
      <c r="B177" s="365" t="str">
        <f>""&amp;普货!E169</f>
        <v/>
      </c>
      <c r="C177" s="364" t="s">
        <v>179</v>
      </c>
      <c r="D177" s="366" t="str">
        <f>""&amp;普货!C169</f>
        <v/>
      </c>
      <c r="E177" s="367" t="str">
        <f>""&amp;ROUND(普货!D169,2)</f>
        <v>0</v>
      </c>
      <c r="F177" s="364" t="s">
        <v>301</v>
      </c>
      <c r="G177" s="364" t="str">
        <f>CLEAN(普货!F169)</f>
        <v/>
      </c>
      <c r="H177" s="364" t="str">
        <f>CLEAN(普货!G169)</f>
        <v/>
      </c>
      <c r="I177" s="364" t="str">
        <f>CLEAN(普货!B169)</f>
        <v/>
      </c>
      <c r="J177" s="368" t="str">
        <f t="shared" si="6"/>
        <v/>
      </c>
      <c r="K177" s="367" t="str">
        <f t="shared" si="7"/>
        <v>0</v>
      </c>
      <c r="L177" s="364" t="s">
        <v>69</v>
      </c>
      <c r="M177" s="369" t="str">
        <f>参数!$B$8</f>
        <v>车牌错误,注意核对</v>
      </c>
    </row>
    <row r="178" spans="1:13" s="364" customFormat="1">
      <c r="A178" s="364">
        <f>IF((数据表!$C$2-5100000000000)&gt;0,"0",普货!A170)</f>
        <v>0</v>
      </c>
      <c r="B178" s="365" t="str">
        <f>""&amp;普货!E170</f>
        <v/>
      </c>
      <c r="C178" s="364" t="s">
        <v>179</v>
      </c>
      <c r="D178" s="366" t="str">
        <f>""&amp;普货!C170</f>
        <v/>
      </c>
      <c r="E178" s="367" t="str">
        <f>""&amp;ROUND(普货!D170,2)</f>
        <v>0</v>
      </c>
      <c r="F178" s="364" t="s">
        <v>301</v>
      </c>
      <c r="G178" s="364" t="str">
        <f>CLEAN(普货!F170)</f>
        <v/>
      </c>
      <c r="H178" s="364" t="str">
        <f>CLEAN(普货!G170)</f>
        <v/>
      </c>
      <c r="I178" s="364" t="str">
        <f>CLEAN(普货!B170)</f>
        <v/>
      </c>
      <c r="J178" s="368" t="str">
        <f t="shared" si="6"/>
        <v/>
      </c>
      <c r="K178" s="367" t="str">
        <f t="shared" si="7"/>
        <v>0</v>
      </c>
      <c r="L178" s="364" t="s">
        <v>69</v>
      </c>
      <c r="M178" s="369" t="str">
        <f>参数!$B$8</f>
        <v>车牌错误,注意核对</v>
      </c>
    </row>
    <row r="179" spans="1:13" s="364" customFormat="1">
      <c r="A179" s="364">
        <f>IF((数据表!$C$2-5100000000000)&gt;0,"0",普货!A171)</f>
        <v>0</v>
      </c>
      <c r="B179" s="365" t="str">
        <f>""&amp;普货!E171</f>
        <v/>
      </c>
      <c r="C179" s="364" t="s">
        <v>179</v>
      </c>
      <c r="D179" s="366" t="str">
        <f>""&amp;普货!C171</f>
        <v/>
      </c>
      <c r="E179" s="367" t="str">
        <f>""&amp;ROUND(普货!D171,2)</f>
        <v>0</v>
      </c>
      <c r="F179" s="364" t="s">
        <v>301</v>
      </c>
      <c r="G179" s="364" t="str">
        <f>CLEAN(普货!F171)</f>
        <v/>
      </c>
      <c r="H179" s="364" t="str">
        <f>CLEAN(普货!G171)</f>
        <v/>
      </c>
      <c r="I179" s="364" t="str">
        <f>CLEAN(普货!B171)</f>
        <v/>
      </c>
      <c r="J179" s="368" t="str">
        <f t="shared" si="6"/>
        <v/>
      </c>
      <c r="K179" s="367" t="str">
        <f t="shared" si="7"/>
        <v>0</v>
      </c>
      <c r="L179" s="364" t="s">
        <v>69</v>
      </c>
      <c r="M179" s="369" t="str">
        <f>参数!$B$8</f>
        <v>车牌错误,注意核对</v>
      </c>
    </row>
    <row r="180" spans="1:13" s="364" customFormat="1">
      <c r="A180" s="364">
        <f>IF((数据表!$C$2-5100000000000)&gt;0,"0",普货!A172)</f>
        <v>0</v>
      </c>
      <c r="B180" s="365" t="str">
        <f>""&amp;普货!E172</f>
        <v/>
      </c>
      <c r="C180" s="364" t="s">
        <v>179</v>
      </c>
      <c r="D180" s="366" t="str">
        <f>""&amp;普货!C172</f>
        <v/>
      </c>
      <c r="E180" s="367" t="str">
        <f>""&amp;ROUND(普货!D172,2)</f>
        <v>0</v>
      </c>
      <c r="F180" s="364" t="s">
        <v>301</v>
      </c>
      <c r="G180" s="364" t="str">
        <f>CLEAN(普货!F172)</f>
        <v/>
      </c>
      <c r="H180" s="364" t="str">
        <f>CLEAN(普货!G172)</f>
        <v/>
      </c>
      <c r="I180" s="364" t="str">
        <f>CLEAN(普货!B172)</f>
        <v/>
      </c>
      <c r="J180" s="368" t="str">
        <f t="shared" si="6"/>
        <v/>
      </c>
      <c r="K180" s="367" t="str">
        <f t="shared" si="7"/>
        <v>0</v>
      </c>
      <c r="L180" s="364" t="s">
        <v>69</v>
      </c>
      <c r="M180" s="369" t="str">
        <f>参数!$B$8</f>
        <v>车牌错误,注意核对</v>
      </c>
    </row>
    <row r="181" spans="1:13" s="364" customFormat="1">
      <c r="A181" s="364">
        <f>IF((数据表!$C$2-5100000000000)&gt;0,"0",普货!A173)</f>
        <v>0</v>
      </c>
      <c r="B181" s="365" t="str">
        <f>""&amp;普货!E173</f>
        <v/>
      </c>
      <c r="C181" s="364" t="s">
        <v>179</v>
      </c>
      <c r="D181" s="366" t="str">
        <f>""&amp;普货!C173</f>
        <v/>
      </c>
      <c r="E181" s="367" t="str">
        <f>""&amp;ROUND(普货!D173,2)</f>
        <v>0</v>
      </c>
      <c r="F181" s="364" t="s">
        <v>301</v>
      </c>
      <c r="G181" s="364" t="str">
        <f>CLEAN(普货!F173)</f>
        <v/>
      </c>
      <c r="H181" s="364" t="str">
        <f>CLEAN(普货!G173)</f>
        <v/>
      </c>
      <c r="I181" s="364" t="str">
        <f>CLEAN(普货!B173)</f>
        <v/>
      </c>
      <c r="J181" s="368" t="str">
        <f t="shared" si="6"/>
        <v/>
      </c>
      <c r="K181" s="367" t="str">
        <f t="shared" si="7"/>
        <v>0</v>
      </c>
      <c r="L181" s="364" t="s">
        <v>69</v>
      </c>
      <c r="M181" s="369" t="str">
        <f>参数!$B$8</f>
        <v>车牌错误,注意核对</v>
      </c>
    </row>
    <row r="182" spans="1:13" s="364" customFormat="1">
      <c r="A182" s="364">
        <f>IF((数据表!$C$2-5100000000000)&gt;0,"0",普货!A174)</f>
        <v>0</v>
      </c>
      <c r="B182" s="365" t="str">
        <f>""&amp;普货!E174</f>
        <v/>
      </c>
      <c r="C182" s="364" t="s">
        <v>179</v>
      </c>
      <c r="D182" s="366" t="str">
        <f>""&amp;普货!C174</f>
        <v/>
      </c>
      <c r="E182" s="367" t="str">
        <f>""&amp;ROUND(普货!D174,2)</f>
        <v>0</v>
      </c>
      <c r="F182" s="364" t="s">
        <v>301</v>
      </c>
      <c r="G182" s="364" t="str">
        <f>CLEAN(普货!F174)</f>
        <v/>
      </c>
      <c r="H182" s="364" t="str">
        <f>CLEAN(普货!G174)</f>
        <v/>
      </c>
      <c r="I182" s="364" t="str">
        <f>CLEAN(普货!B174)</f>
        <v/>
      </c>
      <c r="J182" s="368" t="str">
        <f t="shared" si="6"/>
        <v/>
      </c>
      <c r="K182" s="367" t="str">
        <f t="shared" si="7"/>
        <v>0</v>
      </c>
      <c r="L182" s="364" t="s">
        <v>69</v>
      </c>
      <c r="M182" s="369" t="str">
        <f>参数!$B$8</f>
        <v>车牌错误,注意核对</v>
      </c>
    </row>
    <row r="183" spans="1:13" s="364" customFormat="1">
      <c r="A183" s="364">
        <f>IF((数据表!$C$2-5100000000000)&gt;0,"0",普货!A175)</f>
        <v>0</v>
      </c>
      <c r="B183" s="365" t="str">
        <f>""&amp;普货!E175</f>
        <v/>
      </c>
      <c r="C183" s="364" t="s">
        <v>179</v>
      </c>
      <c r="D183" s="366" t="str">
        <f>""&amp;普货!C175</f>
        <v/>
      </c>
      <c r="E183" s="367" t="str">
        <f>""&amp;ROUND(普货!D175,2)</f>
        <v>0</v>
      </c>
      <c r="F183" s="364" t="s">
        <v>301</v>
      </c>
      <c r="G183" s="364" t="str">
        <f>CLEAN(普货!F175)</f>
        <v/>
      </c>
      <c r="H183" s="364" t="str">
        <f>CLEAN(普货!G175)</f>
        <v/>
      </c>
      <c r="I183" s="364" t="str">
        <f>CLEAN(普货!B175)</f>
        <v/>
      </c>
      <c r="J183" s="368" t="str">
        <f t="shared" si="6"/>
        <v/>
      </c>
      <c r="K183" s="367" t="str">
        <f t="shared" si="7"/>
        <v>0</v>
      </c>
      <c r="L183" s="364" t="s">
        <v>69</v>
      </c>
      <c r="M183" s="369" t="str">
        <f>参数!$B$8</f>
        <v>车牌错误,注意核对</v>
      </c>
    </row>
    <row r="184" spans="1:13" s="364" customFormat="1">
      <c r="A184" s="364">
        <f>IF((数据表!$C$2-5100000000000)&gt;0,"0",普货!A176)</f>
        <v>0</v>
      </c>
      <c r="B184" s="365" t="str">
        <f>""&amp;普货!E176</f>
        <v/>
      </c>
      <c r="C184" s="364" t="s">
        <v>179</v>
      </c>
      <c r="D184" s="366" t="str">
        <f>""&amp;普货!C176</f>
        <v/>
      </c>
      <c r="E184" s="367" t="str">
        <f>""&amp;ROUND(普货!D176,2)</f>
        <v>0</v>
      </c>
      <c r="F184" s="364" t="s">
        <v>301</v>
      </c>
      <c r="G184" s="364" t="str">
        <f>CLEAN(普货!F176)</f>
        <v/>
      </c>
      <c r="H184" s="364" t="str">
        <f>CLEAN(普货!G176)</f>
        <v/>
      </c>
      <c r="I184" s="364" t="str">
        <f>CLEAN(普货!B176)</f>
        <v/>
      </c>
      <c r="J184" s="368" t="str">
        <f t="shared" si="6"/>
        <v/>
      </c>
      <c r="K184" s="367" t="str">
        <f t="shared" si="7"/>
        <v>0</v>
      </c>
      <c r="L184" s="364" t="s">
        <v>69</v>
      </c>
      <c r="M184" s="369" t="str">
        <f>参数!$B$8</f>
        <v>车牌错误,注意核对</v>
      </c>
    </row>
    <row r="185" spans="1:13" s="364" customFormat="1">
      <c r="A185" s="364">
        <f>IF((数据表!$C$2-5100000000000)&gt;0,"0",普货!A177)</f>
        <v>0</v>
      </c>
      <c r="B185" s="365" t="str">
        <f>""&amp;普货!E177</f>
        <v/>
      </c>
      <c r="C185" s="364" t="s">
        <v>179</v>
      </c>
      <c r="D185" s="366" t="str">
        <f>""&amp;普货!C177</f>
        <v/>
      </c>
      <c r="E185" s="367" t="str">
        <f>""&amp;ROUND(普货!D177,2)</f>
        <v>0</v>
      </c>
      <c r="F185" s="364" t="s">
        <v>301</v>
      </c>
      <c r="G185" s="364" t="str">
        <f>CLEAN(普货!F177)</f>
        <v/>
      </c>
      <c r="H185" s="364" t="str">
        <f>CLEAN(普货!G177)</f>
        <v/>
      </c>
      <c r="I185" s="364" t="str">
        <f>CLEAN(普货!B177)</f>
        <v/>
      </c>
      <c r="J185" s="368" t="str">
        <f t="shared" si="6"/>
        <v/>
      </c>
      <c r="K185" s="367" t="str">
        <f t="shared" si="7"/>
        <v>0</v>
      </c>
      <c r="L185" s="364" t="s">
        <v>69</v>
      </c>
      <c r="M185" s="369" t="str">
        <f>参数!$B$8</f>
        <v>车牌错误,注意核对</v>
      </c>
    </row>
    <row r="186" spans="1:13" s="364" customFormat="1">
      <c r="A186" s="364">
        <f>IF((数据表!$C$2-5100000000000)&gt;0,"0",普货!A178)</f>
        <v>0</v>
      </c>
      <c r="B186" s="365" t="str">
        <f>""&amp;普货!E178</f>
        <v/>
      </c>
      <c r="C186" s="364" t="s">
        <v>179</v>
      </c>
      <c r="D186" s="366" t="str">
        <f>""&amp;普货!C178</f>
        <v/>
      </c>
      <c r="E186" s="367" t="str">
        <f>""&amp;ROUND(普货!D178,2)</f>
        <v>0</v>
      </c>
      <c r="F186" s="364" t="s">
        <v>301</v>
      </c>
      <c r="G186" s="364" t="str">
        <f>CLEAN(普货!F178)</f>
        <v/>
      </c>
      <c r="H186" s="364" t="str">
        <f>CLEAN(普货!G178)</f>
        <v/>
      </c>
      <c r="I186" s="364" t="str">
        <f>CLEAN(普货!B178)</f>
        <v/>
      </c>
      <c r="J186" s="368" t="str">
        <f t="shared" si="6"/>
        <v/>
      </c>
      <c r="K186" s="367" t="str">
        <f t="shared" si="7"/>
        <v>0</v>
      </c>
      <c r="L186" s="364" t="s">
        <v>69</v>
      </c>
      <c r="M186" s="369" t="str">
        <f>参数!$B$8</f>
        <v>车牌错误,注意核对</v>
      </c>
    </row>
    <row r="187" spans="1:13" s="364" customFormat="1">
      <c r="A187" s="364">
        <f>IF((数据表!$C$2-5100000000000)&gt;0,"0",普货!A179)</f>
        <v>0</v>
      </c>
      <c r="B187" s="365" t="str">
        <f>""&amp;普货!E179</f>
        <v/>
      </c>
      <c r="C187" s="364" t="s">
        <v>179</v>
      </c>
      <c r="D187" s="366" t="str">
        <f>""&amp;普货!C179</f>
        <v/>
      </c>
      <c r="E187" s="367" t="str">
        <f>""&amp;ROUND(普货!D179,2)</f>
        <v>0</v>
      </c>
      <c r="F187" s="364" t="s">
        <v>301</v>
      </c>
      <c r="G187" s="364" t="str">
        <f>CLEAN(普货!F179)</f>
        <v/>
      </c>
      <c r="H187" s="364" t="str">
        <f>CLEAN(普货!G179)</f>
        <v/>
      </c>
      <c r="I187" s="364" t="str">
        <f>CLEAN(普货!B179)</f>
        <v/>
      </c>
      <c r="J187" s="368" t="str">
        <f t="shared" si="6"/>
        <v/>
      </c>
      <c r="K187" s="367" t="str">
        <f t="shared" si="7"/>
        <v>0</v>
      </c>
      <c r="L187" s="364" t="s">
        <v>69</v>
      </c>
      <c r="M187" s="369" t="str">
        <f>参数!$B$8</f>
        <v>车牌错误,注意核对</v>
      </c>
    </row>
    <row r="188" spans="1:13" s="364" customFormat="1">
      <c r="A188" s="364">
        <f>IF((数据表!$C$2-5100000000000)&gt;0,"0",普货!A180)</f>
        <v>0</v>
      </c>
      <c r="B188" s="365" t="str">
        <f>""&amp;普货!E180</f>
        <v/>
      </c>
      <c r="C188" s="364" t="s">
        <v>179</v>
      </c>
      <c r="D188" s="366" t="str">
        <f>""&amp;普货!C180</f>
        <v/>
      </c>
      <c r="E188" s="367" t="str">
        <f>""&amp;ROUND(普货!D180,2)</f>
        <v>0</v>
      </c>
      <c r="F188" s="364" t="s">
        <v>301</v>
      </c>
      <c r="G188" s="364" t="str">
        <f>CLEAN(普货!F180)</f>
        <v/>
      </c>
      <c r="H188" s="364" t="str">
        <f>CLEAN(普货!G180)</f>
        <v/>
      </c>
      <c r="I188" s="364" t="str">
        <f>CLEAN(普货!B180)</f>
        <v/>
      </c>
      <c r="J188" s="368" t="str">
        <f t="shared" si="6"/>
        <v/>
      </c>
      <c r="K188" s="367" t="str">
        <f t="shared" si="7"/>
        <v>0</v>
      </c>
      <c r="L188" s="364" t="s">
        <v>69</v>
      </c>
      <c r="M188" s="369" t="str">
        <f>参数!$B$8</f>
        <v>车牌错误,注意核对</v>
      </c>
    </row>
    <row r="189" spans="1:13" s="364" customFormat="1">
      <c r="A189" s="364">
        <f>IF((数据表!$C$2-5100000000000)&gt;0,"0",普货!A181)</f>
        <v>0</v>
      </c>
      <c r="B189" s="365" t="str">
        <f>""&amp;普货!E181</f>
        <v/>
      </c>
      <c r="C189" s="364" t="s">
        <v>179</v>
      </c>
      <c r="D189" s="366" t="str">
        <f>""&amp;普货!C181</f>
        <v/>
      </c>
      <c r="E189" s="367" t="str">
        <f>""&amp;ROUND(普货!D181,2)</f>
        <v>0</v>
      </c>
      <c r="F189" s="364" t="s">
        <v>301</v>
      </c>
      <c r="G189" s="364" t="str">
        <f>CLEAN(普货!F181)</f>
        <v/>
      </c>
      <c r="H189" s="364" t="str">
        <f>CLEAN(普货!G181)</f>
        <v/>
      </c>
      <c r="I189" s="364" t="str">
        <f>CLEAN(普货!B181)</f>
        <v/>
      </c>
      <c r="J189" s="368" t="str">
        <f t="shared" si="6"/>
        <v/>
      </c>
      <c r="K189" s="367" t="str">
        <f t="shared" si="7"/>
        <v>0</v>
      </c>
      <c r="L189" s="364" t="s">
        <v>69</v>
      </c>
      <c r="M189" s="369" t="str">
        <f>参数!$B$8</f>
        <v>车牌错误,注意核对</v>
      </c>
    </row>
    <row r="190" spans="1:13" s="364" customFormat="1">
      <c r="A190" s="364">
        <f>IF((数据表!$C$2-5100000000000)&gt;0,"0",普货!A182)</f>
        <v>0</v>
      </c>
      <c r="B190" s="365" t="str">
        <f>""&amp;普货!E182</f>
        <v/>
      </c>
      <c r="C190" s="364" t="s">
        <v>179</v>
      </c>
      <c r="D190" s="366" t="str">
        <f>""&amp;普货!C182</f>
        <v/>
      </c>
      <c r="E190" s="367" t="str">
        <f>""&amp;ROUND(普货!D182,2)</f>
        <v>0</v>
      </c>
      <c r="F190" s="364" t="s">
        <v>301</v>
      </c>
      <c r="G190" s="364" t="str">
        <f>CLEAN(普货!F182)</f>
        <v/>
      </c>
      <c r="H190" s="364" t="str">
        <f>CLEAN(普货!G182)</f>
        <v/>
      </c>
      <c r="I190" s="364" t="str">
        <f>CLEAN(普货!B182)</f>
        <v/>
      </c>
      <c r="J190" s="368" t="str">
        <f t="shared" si="6"/>
        <v/>
      </c>
      <c r="K190" s="367" t="str">
        <f t="shared" si="7"/>
        <v>0</v>
      </c>
      <c r="L190" s="364" t="s">
        <v>69</v>
      </c>
      <c r="M190" s="369" t="str">
        <f>参数!$B$8</f>
        <v>车牌错误,注意核对</v>
      </c>
    </row>
    <row r="191" spans="1:13" s="364" customFormat="1">
      <c r="A191" s="364">
        <f>IF((数据表!$C$2-5100000000000)&gt;0,"0",普货!A183)</f>
        <v>0</v>
      </c>
      <c r="B191" s="365" t="str">
        <f>""&amp;普货!E183</f>
        <v/>
      </c>
      <c r="C191" s="364" t="s">
        <v>179</v>
      </c>
      <c r="D191" s="366" t="str">
        <f>""&amp;普货!C183</f>
        <v/>
      </c>
      <c r="E191" s="367" t="str">
        <f>""&amp;ROUND(普货!D183,2)</f>
        <v>0</v>
      </c>
      <c r="F191" s="364" t="s">
        <v>301</v>
      </c>
      <c r="G191" s="364" t="str">
        <f>CLEAN(普货!F183)</f>
        <v/>
      </c>
      <c r="H191" s="364" t="str">
        <f>CLEAN(普货!G183)</f>
        <v/>
      </c>
      <c r="I191" s="364" t="str">
        <f>CLEAN(普货!B183)</f>
        <v/>
      </c>
      <c r="J191" s="368" t="str">
        <f t="shared" si="6"/>
        <v/>
      </c>
      <c r="K191" s="367" t="str">
        <f t="shared" si="7"/>
        <v>0</v>
      </c>
      <c r="L191" s="364" t="s">
        <v>69</v>
      </c>
      <c r="M191" s="369" t="str">
        <f>参数!$B$8</f>
        <v>车牌错误,注意核对</v>
      </c>
    </row>
    <row r="192" spans="1:13" s="364" customFormat="1">
      <c r="A192" s="364">
        <f>IF((数据表!$C$2-5100000000000)&gt;0,"0",普货!A184)</f>
        <v>0</v>
      </c>
      <c r="B192" s="365" t="str">
        <f>""&amp;普货!E184</f>
        <v/>
      </c>
      <c r="C192" s="364" t="s">
        <v>179</v>
      </c>
      <c r="D192" s="366" t="str">
        <f>""&amp;普货!C184</f>
        <v/>
      </c>
      <c r="E192" s="367" t="str">
        <f>""&amp;ROUND(普货!D184,2)</f>
        <v>0</v>
      </c>
      <c r="F192" s="364" t="s">
        <v>301</v>
      </c>
      <c r="G192" s="364" t="str">
        <f>CLEAN(普货!F184)</f>
        <v/>
      </c>
      <c r="H192" s="364" t="str">
        <f>CLEAN(普货!G184)</f>
        <v/>
      </c>
      <c r="I192" s="364" t="str">
        <f>CLEAN(普货!B184)</f>
        <v/>
      </c>
      <c r="J192" s="368" t="str">
        <f t="shared" si="6"/>
        <v/>
      </c>
      <c r="K192" s="367" t="str">
        <f t="shared" si="7"/>
        <v>0</v>
      </c>
      <c r="L192" s="364" t="s">
        <v>69</v>
      </c>
      <c r="M192" s="369" t="str">
        <f>参数!$B$8</f>
        <v>车牌错误,注意核对</v>
      </c>
    </row>
    <row r="193" spans="1:13" s="364" customFormat="1">
      <c r="A193" s="364">
        <f>IF((数据表!$C$2-5100000000000)&gt;0,"0",普货!A185)</f>
        <v>0</v>
      </c>
      <c r="B193" s="365" t="str">
        <f>""&amp;普货!E185</f>
        <v/>
      </c>
      <c r="C193" s="364" t="s">
        <v>179</v>
      </c>
      <c r="D193" s="366" t="str">
        <f>""&amp;普货!C185</f>
        <v/>
      </c>
      <c r="E193" s="367" t="str">
        <f>""&amp;ROUND(普货!D185,2)</f>
        <v>0</v>
      </c>
      <c r="F193" s="364" t="s">
        <v>301</v>
      </c>
      <c r="G193" s="364" t="str">
        <f>CLEAN(普货!F185)</f>
        <v/>
      </c>
      <c r="H193" s="364" t="str">
        <f>CLEAN(普货!G185)</f>
        <v/>
      </c>
      <c r="I193" s="364" t="str">
        <f>CLEAN(普货!B185)</f>
        <v/>
      </c>
      <c r="J193" s="368" t="str">
        <f t="shared" si="6"/>
        <v/>
      </c>
      <c r="K193" s="367" t="str">
        <f t="shared" si="7"/>
        <v>0</v>
      </c>
      <c r="L193" s="364" t="s">
        <v>69</v>
      </c>
      <c r="M193" s="369" t="str">
        <f>参数!$B$8</f>
        <v>车牌错误,注意核对</v>
      </c>
    </row>
    <row r="194" spans="1:13" s="364" customFormat="1">
      <c r="A194" s="364">
        <f>IF((数据表!$C$2-5100000000000)&gt;0,"0",普货!A186)</f>
        <v>0</v>
      </c>
      <c r="B194" s="365" t="str">
        <f>""&amp;普货!E186</f>
        <v/>
      </c>
      <c r="C194" s="364" t="s">
        <v>179</v>
      </c>
      <c r="D194" s="366" t="str">
        <f>""&amp;普货!C186</f>
        <v/>
      </c>
      <c r="E194" s="367" t="str">
        <f>""&amp;ROUND(普货!D186,2)</f>
        <v>0</v>
      </c>
      <c r="F194" s="364" t="s">
        <v>301</v>
      </c>
      <c r="G194" s="364" t="str">
        <f>CLEAN(普货!F186)</f>
        <v/>
      </c>
      <c r="H194" s="364" t="str">
        <f>CLEAN(普货!G186)</f>
        <v/>
      </c>
      <c r="I194" s="364" t="str">
        <f>CLEAN(普货!B186)</f>
        <v/>
      </c>
      <c r="J194" s="368" t="str">
        <f t="shared" si="6"/>
        <v/>
      </c>
      <c r="K194" s="367" t="str">
        <f t="shared" si="7"/>
        <v>0</v>
      </c>
      <c r="L194" s="364" t="s">
        <v>69</v>
      </c>
      <c r="M194" s="369" t="str">
        <f>参数!$B$8</f>
        <v>车牌错误,注意核对</v>
      </c>
    </row>
    <row r="195" spans="1:13" s="364" customFormat="1">
      <c r="A195" s="364">
        <f>IF((数据表!$C$2-5100000000000)&gt;0,"0",普货!A187)</f>
        <v>0</v>
      </c>
      <c r="B195" s="365" t="str">
        <f>""&amp;普货!E187</f>
        <v/>
      </c>
      <c r="C195" s="364" t="s">
        <v>179</v>
      </c>
      <c r="D195" s="366" t="str">
        <f>""&amp;普货!C187</f>
        <v/>
      </c>
      <c r="E195" s="367" t="str">
        <f>""&amp;ROUND(普货!D187,2)</f>
        <v>0</v>
      </c>
      <c r="F195" s="364" t="s">
        <v>301</v>
      </c>
      <c r="G195" s="364" t="str">
        <f>CLEAN(普货!F187)</f>
        <v/>
      </c>
      <c r="H195" s="364" t="str">
        <f>CLEAN(普货!G187)</f>
        <v/>
      </c>
      <c r="I195" s="364" t="str">
        <f>CLEAN(普货!B187)</f>
        <v/>
      </c>
      <c r="J195" s="368" t="str">
        <f t="shared" si="6"/>
        <v/>
      </c>
      <c r="K195" s="367" t="str">
        <f t="shared" si="7"/>
        <v>0</v>
      </c>
      <c r="L195" s="364" t="s">
        <v>69</v>
      </c>
      <c r="M195" s="369" t="str">
        <f>参数!$B$8</f>
        <v>车牌错误,注意核对</v>
      </c>
    </row>
    <row r="196" spans="1:13" s="364" customFormat="1">
      <c r="A196" s="364">
        <f>IF((数据表!$C$2-5100000000000)&gt;0,"0",普货!A188)</f>
        <v>0</v>
      </c>
      <c r="B196" s="365" t="str">
        <f>""&amp;普货!E188</f>
        <v/>
      </c>
      <c r="C196" s="364" t="s">
        <v>179</v>
      </c>
      <c r="D196" s="366" t="str">
        <f>""&amp;普货!C188</f>
        <v/>
      </c>
      <c r="E196" s="367" t="str">
        <f>""&amp;ROUND(普货!D188,2)</f>
        <v>0</v>
      </c>
      <c r="F196" s="364" t="s">
        <v>301</v>
      </c>
      <c r="G196" s="364" t="str">
        <f>CLEAN(普货!F188)</f>
        <v/>
      </c>
      <c r="H196" s="364" t="str">
        <f>CLEAN(普货!G188)</f>
        <v/>
      </c>
      <c r="I196" s="364" t="str">
        <f>CLEAN(普货!B188)</f>
        <v/>
      </c>
      <c r="J196" s="368" t="str">
        <f t="shared" si="6"/>
        <v/>
      </c>
      <c r="K196" s="367" t="str">
        <f t="shared" si="7"/>
        <v>0</v>
      </c>
      <c r="L196" s="364" t="s">
        <v>69</v>
      </c>
      <c r="M196" s="369" t="str">
        <f>参数!$B$8</f>
        <v>车牌错误,注意核对</v>
      </c>
    </row>
    <row r="197" spans="1:13" s="364" customFormat="1">
      <c r="A197" s="364">
        <f>IF((数据表!$C$2-5100000000000)&gt;0,"0",普货!A189)</f>
        <v>0</v>
      </c>
      <c r="B197" s="365" t="str">
        <f>""&amp;普货!E189</f>
        <v/>
      </c>
      <c r="C197" s="364" t="s">
        <v>179</v>
      </c>
      <c r="D197" s="366" t="str">
        <f>""&amp;普货!C189</f>
        <v/>
      </c>
      <c r="E197" s="367" t="str">
        <f>""&amp;ROUND(普货!D189,2)</f>
        <v>0</v>
      </c>
      <c r="F197" s="364" t="s">
        <v>301</v>
      </c>
      <c r="G197" s="364" t="str">
        <f>CLEAN(普货!F189)</f>
        <v/>
      </c>
      <c r="H197" s="364" t="str">
        <f>CLEAN(普货!G189)</f>
        <v/>
      </c>
      <c r="I197" s="364" t="str">
        <f>CLEAN(普货!B189)</f>
        <v/>
      </c>
      <c r="J197" s="368" t="str">
        <f t="shared" si="6"/>
        <v/>
      </c>
      <c r="K197" s="367" t="str">
        <f t="shared" si="7"/>
        <v>0</v>
      </c>
      <c r="L197" s="364" t="s">
        <v>69</v>
      </c>
      <c r="M197" s="369" t="str">
        <f>参数!$B$8</f>
        <v>车牌错误,注意核对</v>
      </c>
    </row>
    <row r="198" spans="1:13" s="364" customFormat="1">
      <c r="A198" s="364">
        <f>IF((数据表!$C$2-5100000000000)&gt;0,"0",普货!A190)</f>
        <v>0</v>
      </c>
      <c r="B198" s="365" t="str">
        <f>""&amp;普货!E190</f>
        <v/>
      </c>
      <c r="C198" s="364" t="s">
        <v>179</v>
      </c>
      <c r="D198" s="366" t="str">
        <f>""&amp;普货!C190</f>
        <v/>
      </c>
      <c r="E198" s="367" t="str">
        <f>""&amp;ROUND(普货!D190,2)</f>
        <v>0</v>
      </c>
      <c r="F198" s="364" t="s">
        <v>301</v>
      </c>
      <c r="G198" s="364" t="str">
        <f>CLEAN(普货!F190)</f>
        <v/>
      </c>
      <c r="H198" s="364" t="str">
        <f>CLEAN(普货!G190)</f>
        <v/>
      </c>
      <c r="I198" s="364" t="str">
        <f>CLEAN(普货!B190)</f>
        <v/>
      </c>
      <c r="J198" s="368" t="str">
        <f t="shared" si="6"/>
        <v/>
      </c>
      <c r="K198" s="367" t="str">
        <f t="shared" si="7"/>
        <v>0</v>
      </c>
      <c r="L198" s="364" t="s">
        <v>69</v>
      </c>
      <c r="M198" s="369" t="str">
        <f>参数!$B$8</f>
        <v>车牌错误,注意核对</v>
      </c>
    </row>
    <row r="199" spans="1:13" s="364" customFormat="1">
      <c r="A199" s="364">
        <f>IF((数据表!$C$2-5100000000000)&gt;0,"0",普货!A191)</f>
        <v>0</v>
      </c>
      <c r="B199" s="365" t="str">
        <f>""&amp;普货!E191</f>
        <v/>
      </c>
      <c r="C199" s="364" t="s">
        <v>179</v>
      </c>
      <c r="D199" s="366" t="str">
        <f>""&amp;普货!C191</f>
        <v/>
      </c>
      <c r="E199" s="367" t="str">
        <f>""&amp;ROUND(普货!D191,2)</f>
        <v>0</v>
      </c>
      <c r="F199" s="364" t="s">
        <v>301</v>
      </c>
      <c r="G199" s="364" t="str">
        <f>CLEAN(普货!F191)</f>
        <v/>
      </c>
      <c r="H199" s="364" t="str">
        <f>CLEAN(普货!G191)</f>
        <v/>
      </c>
      <c r="I199" s="364" t="str">
        <f>CLEAN(普货!B191)</f>
        <v/>
      </c>
      <c r="J199" s="368" t="str">
        <f t="shared" si="6"/>
        <v/>
      </c>
      <c r="K199" s="367" t="str">
        <f t="shared" si="7"/>
        <v>0</v>
      </c>
      <c r="L199" s="364" t="s">
        <v>69</v>
      </c>
      <c r="M199" s="369" t="str">
        <f>参数!$B$8</f>
        <v>车牌错误,注意核对</v>
      </c>
    </row>
    <row r="200" spans="1:13" s="364" customFormat="1">
      <c r="A200" s="364">
        <f>IF((数据表!$C$2-5100000000000)&gt;0,"0",普货!A192)</f>
        <v>0</v>
      </c>
      <c r="B200" s="365" t="str">
        <f>""&amp;普货!E192</f>
        <v/>
      </c>
      <c r="C200" s="364" t="s">
        <v>179</v>
      </c>
      <c r="D200" s="366" t="str">
        <f>""&amp;普货!C192</f>
        <v/>
      </c>
      <c r="E200" s="367" t="str">
        <f>""&amp;ROUND(普货!D192,2)</f>
        <v>0</v>
      </c>
      <c r="F200" s="364" t="s">
        <v>301</v>
      </c>
      <c r="G200" s="364" t="str">
        <f>CLEAN(普货!F192)</f>
        <v/>
      </c>
      <c r="H200" s="364" t="str">
        <f>CLEAN(普货!G192)</f>
        <v/>
      </c>
      <c r="I200" s="364" t="str">
        <f>CLEAN(普货!B192)</f>
        <v/>
      </c>
      <c r="J200" s="368" t="str">
        <f t="shared" si="6"/>
        <v/>
      </c>
      <c r="K200" s="367" t="str">
        <f t="shared" si="7"/>
        <v>0</v>
      </c>
      <c r="L200" s="364" t="s">
        <v>69</v>
      </c>
      <c r="M200" s="369" t="str">
        <f>参数!$B$8</f>
        <v>车牌错误,注意核对</v>
      </c>
    </row>
    <row r="201" spans="1:13" s="364" customFormat="1">
      <c r="A201" s="364">
        <f>IF((数据表!$C$2-5100000000000)&gt;0,"0",普货!A193)</f>
        <v>0</v>
      </c>
      <c r="B201" s="365" t="str">
        <f>""&amp;普货!E193</f>
        <v/>
      </c>
      <c r="C201" s="364" t="s">
        <v>179</v>
      </c>
      <c r="D201" s="366" t="str">
        <f>""&amp;普货!C193</f>
        <v/>
      </c>
      <c r="E201" s="367" t="str">
        <f>""&amp;ROUND(普货!D193,2)</f>
        <v>0</v>
      </c>
      <c r="F201" s="364" t="s">
        <v>301</v>
      </c>
      <c r="G201" s="364" t="str">
        <f>CLEAN(普货!F193)</f>
        <v/>
      </c>
      <c r="H201" s="364" t="str">
        <f>CLEAN(普货!G193)</f>
        <v/>
      </c>
      <c r="I201" s="364" t="str">
        <f>CLEAN(普货!B193)</f>
        <v/>
      </c>
      <c r="J201" s="368" t="str">
        <f t="shared" si="6"/>
        <v/>
      </c>
      <c r="K201" s="367" t="str">
        <f t="shared" si="7"/>
        <v>0</v>
      </c>
      <c r="L201" s="364" t="s">
        <v>69</v>
      </c>
      <c r="M201" s="369" t="str">
        <f>参数!$B$8</f>
        <v>车牌错误,注意核对</v>
      </c>
    </row>
    <row r="202" spans="1:13" s="364" customFormat="1">
      <c r="A202" s="364">
        <f>IF((数据表!$C$2-5100000000000)&gt;0,"0",普货!A194)</f>
        <v>0</v>
      </c>
      <c r="B202" s="365" t="str">
        <f>""&amp;普货!E194</f>
        <v/>
      </c>
      <c r="C202" s="364" t="s">
        <v>179</v>
      </c>
      <c r="D202" s="366" t="str">
        <f>""&amp;普货!C194</f>
        <v/>
      </c>
      <c r="E202" s="367" t="str">
        <f>""&amp;ROUND(普货!D194,2)</f>
        <v>0</v>
      </c>
      <c r="F202" s="364" t="s">
        <v>301</v>
      </c>
      <c r="G202" s="364" t="str">
        <f>CLEAN(普货!F194)</f>
        <v/>
      </c>
      <c r="H202" s="364" t="str">
        <f>CLEAN(普货!G194)</f>
        <v/>
      </c>
      <c r="I202" s="364" t="str">
        <f>CLEAN(普货!B194)</f>
        <v/>
      </c>
      <c r="J202" s="368" t="str">
        <f t="shared" si="6"/>
        <v/>
      </c>
      <c r="K202" s="367" t="str">
        <f t="shared" si="7"/>
        <v>0</v>
      </c>
      <c r="L202" s="364" t="s">
        <v>69</v>
      </c>
      <c r="M202" s="369" t="str">
        <f>参数!$B$8</f>
        <v>车牌错误,注意核对</v>
      </c>
    </row>
    <row r="203" spans="1:13" s="364" customFormat="1">
      <c r="A203" s="364">
        <f>IF((数据表!$C$2-5100000000000)&gt;0,"0",普货!A195)</f>
        <v>0</v>
      </c>
      <c r="B203" s="365" t="str">
        <f>""&amp;普货!E195</f>
        <v/>
      </c>
      <c r="C203" s="364" t="s">
        <v>179</v>
      </c>
      <c r="D203" s="366" t="str">
        <f>""&amp;普货!C195</f>
        <v/>
      </c>
      <c r="E203" s="367" t="str">
        <f>""&amp;ROUND(普货!D195,2)</f>
        <v>0</v>
      </c>
      <c r="F203" s="364" t="s">
        <v>301</v>
      </c>
      <c r="G203" s="364" t="str">
        <f>CLEAN(普货!F195)</f>
        <v/>
      </c>
      <c r="H203" s="364" t="str">
        <f>CLEAN(普货!G195)</f>
        <v/>
      </c>
      <c r="I203" s="364" t="str">
        <f>CLEAN(普货!B195)</f>
        <v/>
      </c>
      <c r="J203" s="368" t="str">
        <f t="shared" si="6"/>
        <v/>
      </c>
      <c r="K203" s="367" t="str">
        <f t="shared" si="7"/>
        <v>0</v>
      </c>
      <c r="L203" s="364" t="s">
        <v>69</v>
      </c>
      <c r="M203" s="369" t="str">
        <f>参数!$B$8</f>
        <v>车牌错误,注意核对</v>
      </c>
    </row>
    <row r="204" spans="1:13" s="364" customFormat="1">
      <c r="A204" s="364">
        <f>IF((数据表!$C$2-5100000000000)&gt;0,"0",普货!A196)</f>
        <v>0</v>
      </c>
      <c r="B204" s="365" t="str">
        <f>""&amp;普货!E196</f>
        <v/>
      </c>
      <c r="C204" s="364" t="s">
        <v>179</v>
      </c>
      <c r="D204" s="366" t="str">
        <f>""&amp;普货!C196</f>
        <v/>
      </c>
      <c r="E204" s="367" t="str">
        <f>""&amp;ROUND(普货!D196,2)</f>
        <v>0</v>
      </c>
      <c r="F204" s="364" t="s">
        <v>301</v>
      </c>
      <c r="G204" s="364" t="str">
        <f>CLEAN(普货!F196)</f>
        <v/>
      </c>
      <c r="H204" s="364" t="str">
        <f>CLEAN(普货!G196)</f>
        <v/>
      </c>
      <c r="I204" s="364" t="str">
        <f>CLEAN(普货!B196)</f>
        <v/>
      </c>
      <c r="J204" s="368" t="str">
        <f t="shared" si="6"/>
        <v/>
      </c>
      <c r="K204" s="367" t="str">
        <f t="shared" si="7"/>
        <v>0</v>
      </c>
      <c r="L204" s="364" t="s">
        <v>69</v>
      </c>
      <c r="M204" s="369" t="str">
        <f>参数!$B$8</f>
        <v>车牌错误,注意核对</v>
      </c>
    </row>
    <row r="205" spans="1:13" s="364" customFormat="1">
      <c r="A205" s="364">
        <f>IF((数据表!$C$2-5100000000000)&gt;0,"0",普货!A197)</f>
        <v>0</v>
      </c>
      <c r="B205" s="365" t="str">
        <f>""&amp;普货!E197</f>
        <v/>
      </c>
      <c r="C205" s="364" t="s">
        <v>179</v>
      </c>
      <c r="D205" s="366" t="str">
        <f>""&amp;普货!C197</f>
        <v/>
      </c>
      <c r="E205" s="367" t="str">
        <f>""&amp;ROUND(普货!D197,2)</f>
        <v>0</v>
      </c>
      <c r="F205" s="364" t="s">
        <v>301</v>
      </c>
      <c r="G205" s="364" t="str">
        <f>CLEAN(普货!F197)</f>
        <v/>
      </c>
      <c r="H205" s="364" t="str">
        <f>CLEAN(普货!G197)</f>
        <v/>
      </c>
      <c r="I205" s="364" t="str">
        <f>CLEAN(普货!B197)</f>
        <v/>
      </c>
      <c r="J205" s="368" t="str">
        <f t="shared" si="6"/>
        <v/>
      </c>
      <c r="K205" s="367" t="str">
        <f t="shared" si="7"/>
        <v>0</v>
      </c>
      <c r="L205" s="364" t="s">
        <v>69</v>
      </c>
      <c r="M205" s="369" t="str">
        <f>参数!$B$8</f>
        <v>车牌错误,注意核对</v>
      </c>
    </row>
    <row r="206" spans="1:13" s="364" customFormat="1">
      <c r="A206" s="364">
        <f>IF((数据表!$C$2-5100000000000)&gt;0,"0",普货!A198)</f>
        <v>0</v>
      </c>
      <c r="B206" s="365" t="str">
        <f>""&amp;普货!E198</f>
        <v/>
      </c>
      <c r="C206" s="364" t="s">
        <v>179</v>
      </c>
      <c r="D206" s="366" t="str">
        <f>""&amp;普货!C198</f>
        <v/>
      </c>
      <c r="E206" s="367" t="str">
        <f>""&amp;ROUND(普货!D198,2)</f>
        <v>0</v>
      </c>
      <c r="F206" s="364" t="s">
        <v>301</v>
      </c>
      <c r="G206" s="364" t="str">
        <f>CLEAN(普货!F198)</f>
        <v/>
      </c>
      <c r="H206" s="364" t="str">
        <f>CLEAN(普货!G198)</f>
        <v/>
      </c>
      <c r="I206" s="364" t="str">
        <f>CLEAN(普货!B198)</f>
        <v/>
      </c>
      <c r="J206" s="368" t="str">
        <f t="shared" si="6"/>
        <v/>
      </c>
      <c r="K206" s="367" t="str">
        <f t="shared" si="7"/>
        <v>0</v>
      </c>
      <c r="L206" s="364" t="s">
        <v>69</v>
      </c>
      <c r="M206" s="369" t="str">
        <f>参数!$B$8</f>
        <v>车牌错误,注意核对</v>
      </c>
    </row>
    <row r="207" spans="1:13" s="364" customFormat="1">
      <c r="A207" s="364">
        <f>IF((数据表!$C$2-5100000000000)&gt;0,"0",普货!A199)</f>
        <v>0</v>
      </c>
      <c r="B207" s="365" t="str">
        <f>""&amp;普货!E199</f>
        <v/>
      </c>
      <c r="C207" s="364" t="s">
        <v>179</v>
      </c>
      <c r="D207" s="366" t="str">
        <f>""&amp;普货!C199</f>
        <v/>
      </c>
      <c r="E207" s="367" t="str">
        <f>""&amp;ROUND(普货!D199,2)</f>
        <v>0</v>
      </c>
      <c r="F207" s="364" t="s">
        <v>301</v>
      </c>
      <c r="G207" s="364" t="str">
        <f>CLEAN(普货!F199)</f>
        <v/>
      </c>
      <c r="H207" s="364" t="str">
        <f>CLEAN(普货!G199)</f>
        <v/>
      </c>
      <c r="I207" s="364" t="str">
        <f>CLEAN(普货!B199)</f>
        <v/>
      </c>
      <c r="J207" s="368" t="str">
        <f t="shared" si="6"/>
        <v/>
      </c>
      <c r="K207" s="367" t="str">
        <f t="shared" si="7"/>
        <v>0</v>
      </c>
      <c r="L207" s="364" t="s">
        <v>69</v>
      </c>
      <c r="M207" s="369" t="str">
        <f>参数!$B$8</f>
        <v>车牌错误,注意核对</v>
      </c>
    </row>
    <row r="208" spans="1:13" s="364" customFormat="1">
      <c r="A208" s="364">
        <f>IF((数据表!$C$2-5100000000000)&gt;0,"0",普货!A200)</f>
        <v>0</v>
      </c>
      <c r="B208" s="365" t="str">
        <f>""&amp;普货!E200</f>
        <v/>
      </c>
      <c r="C208" s="364" t="s">
        <v>179</v>
      </c>
      <c r="D208" s="366" t="str">
        <f>""&amp;普货!C200</f>
        <v/>
      </c>
      <c r="E208" s="367" t="str">
        <f>""&amp;ROUND(普货!D200,2)</f>
        <v>0</v>
      </c>
      <c r="F208" s="364" t="s">
        <v>301</v>
      </c>
      <c r="G208" s="364" t="str">
        <f>CLEAN(普货!F200)</f>
        <v/>
      </c>
      <c r="H208" s="364" t="str">
        <f>CLEAN(普货!G200)</f>
        <v/>
      </c>
      <c r="I208" s="364" t="str">
        <f>CLEAN(普货!B200)</f>
        <v/>
      </c>
      <c r="J208" s="368" t="str">
        <f t="shared" si="6"/>
        <v/>
      </c>
      <c r="K208" s="367" t="str">
        <f t="shared" si="7"/>
        <v>0</v>
      </c>
      <c r="L208" s="364" t="s">
        <v>69</v>
      </c>
      <c r="M208" s="369" t="str">
        <f>参数!$B$8</f>
        <v>车牌错误,注意核对</v>
      </c>
    </row>
    <row r="209" spans="1:13" s="364" customFormat="1">
      <c r="A209" s="364">
        <f>IF((数据表!$C$2-5100000000000)&gt;0,"0",普货!A201)</f>
        <v>0</v>
      </c>
      <c r="B209" s="365" t="str">
        <f>""&amp;普货!E201</f>
        <v/>
      </c>
      <c r="C209" s="364" t="s">
        <v>179</v>
      </c>
      <c r="D209" s="366" t="str">
        <f>""&amp;普货!C201</f>
        <v/>
      </c>
      <c r="E209" s="367" t="str">
        <f>""&amp;ROUND(普货!D201,2)</f>
        <v>0</v>
      </c>
      <c r="F209" s="364" t="s">
        <v>301</v>
      </c>
      <c r="G209" s="364" t="str">
        <f>CLEAN(普货!F201)</f>
        <v/>
      </c>
      <c r="H209" s="364" t="str">
        <f>CLEAN(普货!G201)</f>
        <v/>
      </c>
      <c r="I209" s="364" t="str">
        <f>CLEAN(普货!B201)</f>
        <v/>
      </c>
      <c r="J209" s="368" t="str">
        <f t="shared" si="6"/>
        <v/>
      </c>
      <c r="K209" s="367" t="str">
        <f t="shared" si="7"/>
        <v>0</v>
      </c>
      <c r="L209" s="364" t="s">
        <v>69</v>
      </c>
      <c r="M209" s="369" t="str">
        <f>参数!$B$8</f>
        <v>车牌错误,注意核对</v>
      </c>
    </row>
    <row r="210" spans="1:13" s="364" customFormat="1">
      <c r="A210" s="364">
        <f>IF((数据表!$C$2-5100000000000)&gt;0,"0",普货!A202)</f>
        <v>0</v>
      </c>
      <c r="B210" s="365" t="str">
        <f>""&amp;普货!E202</f>
        <v/>
      </c>
      <c r="C210" s="364" t="s">
        <v>179</v>
      </c>
      <c r="D210" s="366" t="str">
        <f>""&amp;普货!C202</f>
        <v/>
      </c>
      <c r="E210" s="367" t="str">
        <f>""&amp;ROUND(普货!D202,2)</f>
        <v>0</v>
      </c>
      <c r="F210" s="364" t="s">
        <v>301</v>
      </c>
      <c r="G210" s="364" t="str">
        <f>CLEAN(普货!F202)</f>
        <v/>
      </c>
      <c r="H210" s="364" t="str">
        <f>CLEAN(普货!G202)</f>
        <v/>
      </c>
      <c r="I210" s="364" t="str">
        <f>CLEAN(普货!B202)</f>
        <v/>
      </c>
      <c r="J210" s="368" t="str">
        <f t="shared" si="6"/>
        <v/>
      </c>
      <c r="K210" s="367" t="str">
        <f t="shared" si="7"/>
        <v>0</v>
      </c>
      <c r="L210" s="364" t="s">
        <v>69</v>
      </c>
      <c r="M210" s="369" t="str">
        <f>参数!$B$8</f>
        <v>车牌错误,注意核对</v>
      </c>
    </row>
    <row r="211" spans="1:13" s="364" customFormat="1">
      <c r="A211" s="364">
        <f>IF((数据表!$C$2-5100000000000)&gt;0,"0",普货!A203)</f>
        <v>0</v>
      </c>
      <c r="B211" s="365" t="str">
        <f>""&amp;普货!E203</f>
        <v/>
      </c>
      <c r="C211" s="364" t="s">
        <v>179</v>
      </c>
      <c r="D211" s="366" t="str">
        <f>""&amp;普货!C203</f>
        <v/>
      </c>
      <c r="E211" s="367" t="str">
        <f>""&amp;ROUND(普货!D203,2)</f>
        <v>0</v>
      </c>
      <c r="F211" s="364" t="s">
        <v>301</v>
      </c>
      <c r="G211" s="364" t="str">
        <f>CLEAN(普货!F203)</f>
        <v/>
      </c>
      <c r="H211" s="364" t="str">
        <f>CLEAN(普货!G203)</f>
        <v/>
      </c>
      <c r="I211" s="364" t="str">
        <f>CLEAN(普货!B203)</f>
        <v/>
      </c>
      <c r="J211" s="368" t="str">
        <f t="shared" si="6"/>
        <v/>
      </c>
      <c r="K211" s="367" t="str">
        <f t="shared" si="7"/>
        <v>0</v>
      </c>
      <c r="L211" s="364" t="s">
        <v>69</v>
      </c>
      <c r="M211" s="369" t="str">
        <f>参数!$B$8</f>
        <v>车牌错误,注意核对</v>
      </c>
    </row>
    <row r="212" spans="1:13" s="364" customFormat="1">
      <c r="A212" s="364">
        <f>IF((数据表!$C$2-5100000000000)&gt;0,"0",普货!A204)</f>
        <v>0</v>
      </c>
      <c r="B212" s="365" t="str">
        <f>""&amp;普货!E204</f>
        <v/>
      </c>
      <c r="C212" s="364" t="s">
        <v>179</v>
      </c>
      <c r="D212" s="366" t="str">
        <f>""&amp;普货!C204</f>
        <v/>
      </c>
      <c r="E212" s="367" t="str">
        <f>""&amp;ROUND(普货!D204,2)</f>
        <v>0</v>
      </c>
      <c r="F212" s="364" t="s">
        <v>301</v>
      </c>
      <c r="G212" s="364" t="str">
        <f>CLEAN(普货!F204)</f>
        <v/>
      </c>
      <c r="H212" s="364" t="str">
        <f>CLEAN(普货!G204)</f>
        <v/>
      </c>
      <c r="I212" s="364" t="str">
        <f>CLEAN(普货!B204)</f>
        <v/>
      </c>
      <c r="J212" s="368" t="str">
        <f t="shared" si="6"/>
        <v/>
      </c>
      <c r="K212" s="367" t="str">
        <f t="shared" si="7"/>
        <v>0</v>
      </c>
      <c r="L212" s="364" t="s">
        <v>69</v>
      </c>
      <c r="M212" s="369" t="str">
        <f>参数!$B$8</f>
        <v>车牌错误,注意核对</v>
      </c>
    </row>
    <row r="213" spans="1:13" s="364" customFormat="1">
      <c r="A213" s="364">
        <f>IF((数据表!$C$2-5100000000000)&gt;0,"0",普货!A205)</f>
        <v>0</v>
      </c>
      <c r="B213" s="365" t="str">
        <f>""&amp;普货!E205</f>
        <v/>
      </c>
      <c r="C213" s="364" t="s">
        <v>179</v>
      </c>
      <c r="D213" s="366" t="str">
        <f>""&amp;普货!C205</f>
        <v/>
      </c>
      <c r="E213" s="367" t="str">
        <f>""&amp;ROUND(普货!D205,2)</f>
        <v>0</v>
      </c>
      <c r="F213" s="364" t="s">
        <v>301</v>
      </c>
      <c r="G213" s="364" t="str">
        <f>CLEAN(普货!F205)</f>
        <v/>
      </c>
      <c r="H213" s="364" t="str">
        <f>CLEAN(普货!G205)</f>
        <v/>
      </c>
      <c r="I213" s="364" t="str">
        <f>CLEAN(普货!B205)</f>
        <v/>
      </c>
      <c r="J213" s="368" t="str">
        <f t="shared" si="6"/>
        <v/>
      </c>
      <c r="K213" s="367" t="str">
        <f t="shared" si="7"/>
        <v>0</v>
      </c>
      <c r="L213" s="364" t="s">
        <v>69</v>
      </c>
      <c r="M213" s="369" t="str">
        <f>参数!$B$8</f>
        <v>车牌错误,注意核对</v>
      </c>
    </row>
    <row r="214" spans="1:13" s="364" customFormat="1">
      <c r="A214" s="364">
        <f>IF((数据表!$C$2-5100000000000)&gt;0,"0",普货!A206)</f>
        <v>0</v>
      </c>
      <c r="B214" s="365" t="str">
        <f>""&amp;普货!E206</f>
        <v/>
      </c>
      <c r="C214" s="364" t="s">
        <v>179</v>
      </c>
      <c r="D214" s="366" t="str">
        <f>""&amp;普货!C206</f>
        <v/>
      </c>
      <c r="E214" s="367" t="str">
        <f>""&amp;ROUND(普货!D206,2)</f>
        <v>0</v>
      </c>
      <c r="F214" s="364" t="s">
        <v>301</v>
      </c>
      <c r="G214" s="364" t="str">
        <f>CLEAN(普货!F206)</f>
        <v/>
      </c>
      <c r="H214" s="364" t="str">
        <f>CLEAN(普货!G206)</f>
        <v/>
      </c>
      <c r="I214" s="364" t="str">
        <f>CLEAN(普货!B206)</f>
        <v/>
      </c>
      <c r="J214" s="368" t="str">
        <f t="shared" si="6"/>
        <v/>
      </c>
      <c r="K214" s="367" t="str">
        <f t="shared" si="7"/>
        <v>0</v>
      </c>
      <c r="L214" s="364" t="s">
        <v>69</v>
      </c>
      <c r="M214" s="369" t="str">
        <f>参数!$B$8</f>
        <v>车牌错误,注意核对</v>
      </c>
    </row>
    <row r="215" spans="1:13" s="364" customFormat="1">
      <c r="A215" s="364">
        <f>IF((数据表!$C$2-5100000000000)&gt;0,"0",普货!A207)</f>
        <v>0</v>
      </c>
      <c r="B215" s="365" t="str">
        <f>""&amp;普货!E207</f>
        <v/>
      </c>
      <c r="C215" s="364" t="s">
        <v>179</v>
      </c>
      <c r="D215" s="366" t="str">
        <f>""&amp;普货!C207</f>
        <v/>
      </c>
      <c r="E215" s="367" t="str">
        <f>""&amp;ROUND(普货!D207,2)</f>
        <v>0</v>
      </c>
      <c r="F215" s="364" t="s">
        <v>301</v>
      </c>
      <c r="G215" s="364" t="str">
        <f>CLEAN(普货!F207)</f>
        <v/>
      </c>
      <c r="H215" s="364" t="str">
        <f>CLEAN(普货!G207)</f>
        <v/>
      </c>
      <c r="I215" s="364" t="str">
        <f>CLEAN(普货!B207)</f>
        <v/>
      </c>
      <c r="J215" s="368" t="str">
        <f t="shared" si="6"/>
        <v/>
      </c>
      <c r="K215" s="367" t="str">
        <f t="shared" si="7"/>
        <v>0</v>
      </c>
      <c r="L215" s="364" t="s">
        <v>69</v>
      </c>
      <c r="M215" s="369" t="str">
        <f>参数!$B$8</f>
        <v>车牌错误,注意核对</v>
      </c>
    </row>
    <row r="216" spans="1:13" s="364" customFormat="1">
      <c r="A216" s="364">
        <f>IF((数据表!$C$2-5100000000000)&gt;0,"0",普货!A208)</f>
        <v>0</v>
      </c>
      <c r="B216" s="365" t="str">
        <f>""&amp;普货!E208</f>
        <v/>
      </c>
      <c r="C216" s="364" t="s">
        <v>179</v>
      </c>
      <c r="D216" s="366" t="str">
        <f>""&amp;普货!C208</f>
        <v/>
      </c>
      <c r="E216" s="367" t="str">
        <f>""&amp;ROUND(普货!D208,2)</f>
        <v>0</v>
      </c>
      <c r="F216" s="364" t="s">
        <v>301</v>
      </c>
      <c r="G216" s="364" t="str">
        <f>CLEAN(普货!F208)</f>
        <v/>
      </c>
      <c r="H216" s="364" t="str">
        <f>CLEAN(普货!G208)</f>
        <v/>
      </c>
      <c r="I216" s="364" t="str">
        <f>CLEAN(普货!B208)</f>
        <v/>
      </c>
      <c r="J216" s="368" t="str">
        <f t="shared" si="6"/>
        <v/>
      </c>
      <c r="K216" s="367" t="str">
        <f t="shared" si="7"/>
        <v>0</v>
      </c>
      <c r="L216" s="364" t="s">
        <v>69</v>
      </c>
      <c r="M216" s="369" t="str">
        <f>参数!$B$8</f>
        <v>车牌错误,注意核对</v>
      </c>
    </row>
    <row r="217" spans="1:13" s="364" customFormat="1">
      <c r="A217" s="364">
        <f>IF((数据表!$C$2-5100000000000)&gt;0,"0",普货!A209)</f>
        <v>0</v>
      </c>
      <c r="B217" s="365" t="str">
        <f>""&amp;普货!E209</f>
        <v/>
      </c>
      <c r="C217" s="364" t="s">
        <v>179</v>
      </c>
      <c r="D217" s="366" t="str">
        <f>""&amp;普货!C209</f>
        <v/>
      </c>
      <c r="E217" s="367" t="str">
        <f>""&amp;ROUND(普货!D209,2)</f>
        <v>0</v>
      </c>
      <c r="F217" s="364" t="s">
        <v>301</v>
      </c>
      <c r="G217" s="364" t="str">
        <f>CLEAN(普货!F209)</f>
        <v/>
      </c>
      <c r="H217" s="364" t="str">
        <f>CLEAN(普货!G209)</f>
        <v/>
      </c>
      <c r="I217" s="364" t="str">
        <f>CLEAN(普货!B209)</f>
        <v/>
      </c>
      <c r="J217" s="368" t="str">
        <f t="shared" si="6"/>
        <v/>
      </c>
      <c r="K217" s="367" t="str">
        <f t="shared" si="7"/>
        <v>0</v>
      </c>
      <c r="L217" s="364" t="s">
        <v>69</v>
      </c>
      <c r="M217" s="369" t="str">
        <f>参数!$B$8</f>
        <v>车牌错误,注意核对</v>
      </c>
    </row>
    <row r="218" spans="1:13" s="364" customFormat="1">
      <c r="A218" s="364">
        <f>IF((数据表!$C$2-5100000000000)&gt;0,"0",普货!A210)</f>
        <v>0</v>
      </c>
      <c r="B218" s="365" t="str">
        <f>""&amp;普货!E210</f>
        <v/>
      </c>
      <c r="C218" s="364" t="s">
        <v>179</v>
      </c>
      <c r="D218" s="366" t="str">
        <f>""&amp;普货!C210</f>
        <v/>
      </c>
      <c r="E218" s="367" t="str">
        <f>""&amp;ROUND(普货!D210,2)</f>
        <v>0</v>
      </c>
      <c r="F218" s="364" t="s">
        <v>301</v>
      </c>
      <c r="G218" s="364" t="str">
        <f>CLEAN(普货!F210)</f>
        <v/>
      </c>
      <c r="H218" s="364" t="str">
        <f>CLEAN(普货!G210)</f>
        <v/>
      </c>
      <c r="I218" s="364" t="str">
        <f>CLEAN(普货!B210)</f>
        <v/>
      </c>
      <c r="J218" s="368" t="str">
        <f t="shared" si="6"/>
        <v/>
      </c>
      <c r="K218" s="367" t="str">
        <f t="shared" si="7"/>
        <v>0</v>
      </c>
      <c r="L218" s="364" t="s">
        <v>69</v>
      </c>
      <c r="M218" s="369" t="str">
        <f>参数!$B$8</f>
        <v>车牌错误,注意核对</v>
      </c>
    </row>
    <row r="219" spans="1:13" s="364" customFormat="1">
      <c r="A219" s="364">
        <f>IF((数据表!$C$2-5100000000000)&gt;0,"0",普货!A211)</f>
        <v>0</v>
      </c>
      <c r="B219" s="365" t="str">
        <f>""&amp;普货!E211</f>
        <v/>
      </c>
      <c r="C219" s="364" t="s">
        <v>179</v>
      </c>
      <c r="D219" s="366" t="str">
        <f>""&amp;普货!C211</f>
        <v/>
      </c>
      <c r="E219" s="367" t="str">
        <f>""&amp;ROUND(普货!D211,2)</f>
        <v>0</v>
      </c>
      <c r="F219" s="364" t="s">
        <v>301</v>
      </c>
      <c r="G219" s="364" t="str">
        <f>CLEAN(普货!F211)</f>
        <v/>
      </c>
      <c r="H219" s="364" t="str">
        <f>CLEAN(普货!G211)</f>
        <v/>
      </c>
      <c r="I219" s="364" t="str">
        <f>CLEAN(普货!B211)</f>
        <v/>
      </c>
      <c r="J219" s="368" t="str">
        <f t="shared" si="6"/>
        <v/>
      </c>
      <c r="K219" s="367" t="str">
        <f t="shared" si="7"/>
        <v>0</v>
      </c>
      <c r="L219" s="364" t="s">
        <v>69</v>
      </c>
      <c r="M219" s="369" t="str">
        <f>参数!$B$8</f>
        <v>车牌错误,注意核对</v>
      </c>
    </row>
    <row r="220" spans="1:13" s="364" customFormat="1">
      <c r="A220" s="364">
        <f>IF((数据表!$C$2-5100000000000)&gt;0,"0",普货!A212)</f>
        <v>0</v>
      </c>
      <c r="B220" s="365" t="str">
        <f>""&amp;普货!E212</f>
        <v/>
      </c>
      <c r="C220" s="364" t="s">
        <v>179</v>
      </c>
      <c r="D220" s="366" t="str">
        <f>""&amp;普货!C212</f>
        <v/>
      </c>
      <c r="E220" s="367" t="str">
        <f>""&amp;ROUND(普货!D212,2)</f>
        <v>0</v>
      </c>
      <c r="F220" s="364" t="s">
        <v>301</v>
      </c>
      <c r="G220" s="364" t="str">
        <f>CLEAN(普货!F212)</f>
        <v/>
      </c>
      <c r="H220" s="364" t="str">
        <f>CLEAN(普货!G212)</f>
        <v/>
      </c>
      <c r="I220" s="364" t="str">
        <f>CLEAN(普货!B212)</f>
        <v/>
      </c>
      <c r="J220" s="368" t="str">
        <f t="shared" si="6"/>
        <v/>
      </c>
      <c r="K220" s="367" t="str">
        <f t="shared" si="7"/>
        <v>0</v>
      </c>
      <c r="L220" s="364" t="s">
        <v>69</v>
      </c>
      <c r="M220" s="369" t="str">
        <f>参数!$B$8</f>
        <v>车牌错误,注意核对</v>
      </c>
    </row>
    <row r="221" spans="1:13" s="364" customFormat="1">
      <c r="A221" s="364">
        <f>IF((数据表!$C$2-5100000000000)&gt;0,"0",普货!A213)</f>
        <v>0</v>
      </c>
      <c r="B221" s="365" t="str">
        <f>""&amp;普货!E213</f>
        <v/>
      </c>
      <c r="C221" s="364" t="s">
        <v>179</v>
      </c>
      <c r="D221" s="366" t="str">
        <f>""&amp;普货!C213</f>
        <v/>
      </c>
      <c r="E221" s="367" t="str">
        <f>""&amp;ROUND(普货!D213,2)</f>
        <v>0</v>
      </c>
      <c r="F221" s="364" t="s">
        <v>301</v>
      </c>
      <c r="G221" s="364" t="str">
        <f>CLEAN(普货!F213)</f>
        <v/>
      </c>
      <c r="H221" s="364" t="str">
        <f>CLEAN(普货!G213)</f>
        <v/>
      </c>
      <c r="I221" s="364" t="str">
        <f>CLEAN(普货!B213)</f>
        <v/>
      </c>
      <c r="J221" s="368" t="str">
        <f t="shared" si="6"/>
        <v/>
      </c>
      <c r="K221" s="367" t="str">
        <f t="shared" si="7"/>
        <v>0</v>
      </c>
      <c r="L221" s="364" t="s">
        <v>69</v>
      </c>
      <c r="M221" s="369" t="str">
        <f>参数!$B$8</f>
        <v>车牌错误,注意核对</v>
      </c>
    </row>
    <row r="222" spans="1:13" s="364" customFormat="1">
      <c r="A222" s="364">
        <f>IF((数据表!$C$2-5100000000000)&gt;0,"0",普货!A214)</f>
        <v>0</v>
      </c>
      <c r="B222" s="365" t="str">
        <f>""&amp;普货!E214</f>
        <v/>
      </c>
      <c r="C222" s="364" t="s">
        <v>179</v>
      </c>
      <c r="D222" s="366" t="str">
        <f>""&amp;普货!C214</f>
        <v/>
      </c>
      <c r="E222" s="367" t="str">
        <f>""&amp;ROUND(普货!D214,2)</f>
        <v>0</v>
      </c>
      <c r="F222" s="364" t="s">
        <v>301</v>
      </c>
      <c r="G222" s="364" t="str">
        <f>CLEAN(普货!F214)</f>
        <v/>
      </c>
      <c r="H222" s="364" t="str">
        <f>CLEAN(普货!G214)</f>
        <v/>
      </c>
      <c r="I222" s="364" t="str">
        <f>CLEAN(普货!B214)</f>
        <v/>
      </c>
      <c r="J222" s="368" t="str">
        <f t="shared" ref="J222:J285" si="8">D222</f>
        <v/>
      </c>
      <c r="K222" s="367" t="str">
        <f t="shared" ref="K222:K285" si="9">E222</f>
        <v>0</v>
      </c>
      <c r="L222" s="364" t="s">
        <v>69</v>
      </c>
      <c r="M222" s="369" t="str">
        <f>参数!$B$8</f>
        <v>车牌错误,注意核对</v>
      </c>
    </row>
    <row r="223" spans="1:13" s="364" customFormat="1">
      <c r="A223" s="364">
        <f>IF((数据表!$C$2-5100000000000)&gt;0,"0",普货!A215)</f>
        <v>0</v>
      </c>
      <c r="B223" s="365" t="str">
        <f>""&amp;普货!E215</f>
        <v/>
      </c>
      <c r="C223" s="364" t="s">
        <v>179</v>
      </c>
      <c r="D223" s="366" t="str">
        <f>""&amp;普货!C215</f>
        <v/>
      </c>
      <c r="E223" s="367" t="str">
        <f>""&amp;ROUND(普货!D215,2)</f>
        <v>0</v>
      </c>
      <c r="F223" s="364" t="s">
        <v>301</v>
      </c>
      <c r="G223" s="364" t="str">
        <f>CLEAN(普货!F215)</f>
        <v/>
      </c>
      <c r="H223" s="364" t="str">
        <f>CLEAN(普货!G215)</f>
        <v/>
      </c>
      <c r="I223" s="364" t="str">
        <f>CLEAN(普货!B215)</f>
        <v/>
      </c>
      <c r="J223" s="368" t="str">
        <f t="shared" si="8"/>
        <v/>
      </c>
      <c r="K223" s="367" t="str">
        <f t="shared" si="9"/>
        <v>0</v>
      </c>
      <c r="L223" s="364" t="s">
        <v>69</v>
      </c>
      <c r="M223" s="369" t="str">
        <f>参数!$B$8</f>
        <v>车牌错误,注意核对</v>
      </c>
    </row>
    <row r="224" spans="1:13" s="364" customFormat="1">
      <c r="A224" s="364">
        <f>IF((数据表!$C$2-5100000000000)&gt;0,"0",普货!A216)</f>
        <v>0</v>
      </c>
      <c r="B224" s="365" t="str">
        <f>""&amp;普货!E216</f>
        <v/>
      </c>
      <c r="C224" s="364" t="s">
        <v>179</v>
      </c>
      <c r="D224" s="366" t="str">
        <f>""&amp;普货!C216</f>
        <v/>
      </c>
      <c r="E224" s="367" t="str">
        <f>""&amp;ROUND(普货!D216,2)</f>
        <v>0</v>
      </c>
      <c r="F224" s="364" t="s">
        <v>301</v>
      </c>
      <c r="G224" s="364" t="str">
        <f>CLEAN(普货!F216)</f>
        <v/>
      </c>
      <c r="H224" s="364" t="str">
        <f>CLEAN(普货!G216)</f>
        <v/>
      </c>
      <c r="I224" s="364" t="str">
        <f>CLEAN(普货!B216)</f>
        <v/>
      </c>
      <c r="J224" s="368" t="str">
        <f t="shared" si="8"/>
        <v/>
      </c>
      <c r="K224" s="367" t="str">
        <f t="shared" si="9"/>
        <v>0</v>
      </c>
      <c r="L224" s="364" t="s">
        <v>69</v>
      </c>
      <c r="M224" s="369" t="str">
        <f>参数!$B$8</f>
        <v>车牌错误,注意核对</v>
      </c>
    </row>
    <row r="225" spans="1:13" s="364" customFormat="1">
      <c r="A225" s="364">
        <f>IF((数据表!$C$2-5100000000000)&gt;0,"0",普货!A217)</f>
        <v>0</v>
      </c>
      <c r="B225" s="365" t="str">
        <f>""&amp;普货!E217</f>
        <v/>
      </c>
      <c r="C225" s="364" t="s">
        <v>179</v>
      </c>
      <c r="D225" s="366" t="str">
        <f>""&amp;普货!C217</f>
        <v/>
      </c>
      <c r="E225" s="367" t="str">
        <f>""&amp;ROUND(普货!D217,2)</f>
        <v>0</v>
      </c>
      <c r="F225" s="364" t="s">
        <v>301</v>
      </c>
      <c r="G225" s="364" t="str">
        <f>CLEAN(普货!F217)</f>
        <v/>
      </c>
      <c r="H225" s="364" t="str">
        <f>CLEAN(普货!G217)</f>
        <v/>
      </c>
      <c r="I225" s="364" t="str">
        <f>CLEAN(普货!B217)</f>
        <v/>
      </c>
      <c r="J225" s="368" t="str">
        <f t="shared" si="8"/>
        <v/>
      </c>
      <c r="K225" s="367" t="str">
        <f t="shared" si="9"/>
        <v>0</v>
      </c>
      <c r="L225" s="364" t="s">
        <v>69</v>
      </c>
      <c r="M225" s="369" t="str">
        <f>参数!$B$8</f>
        <v>车牌错误,注意核对</v>
      </c>
    </row>
    <row r="226" spans="1:13" s="364" customFormat="1">
      <c r="A226" s="364">
        <f>IF((数据表!$C$2-5100000000000)&gt;0,"0",普货!A218)</f>
        <v>0</v>
      </c>
      <c r="B226" s="365" t="str">
        <f>""&amp;普货!E218</f>
        <v/>
      </c>
      <c r="C226" s="364" t="s">
        <v>179</v>
      </c>
      <c r="D226" s="366" t="str">
        <f>""&amp;普货!C218</f>
        <v/>
      </c>
      <c r="E226" s="367" t="str">
        <f>""&amp;ROUND(普货!D218,2)</f>
        <v>0</v>
      </c>
      <c r="F226" s="364" t="s">
        <v>301</v>
      </c>
      <c r="G226" s="364" t="str">
        <f>CLEAN(普货!F218)</f>
        <v/>
      </c>
      <c r="H226" s="364" t="str">
        <f>CLEAN(普货!G218)</f>
        <v/>
      </c>
      <c r="I226" s="364" t="str">
        <f>CLEAN(普货!B218)</f>
        <v/>
      </c>
      <c r="J226" s="368" t="str">
        <f t="shared" si="8"/>
        <v/>
      </c>
      <c r="K226" s="367" t="str">
        <f t="shared" si="9"/>
        <v>0</v>
      </c>
      <c r="L226" s="364" t="s">
        <v>69</v>
      </c>
      <c r="M226" s="369" t="str">
        <f>参数!$B$8</f>
        <v>车牌错误,注意核对</v>
      </c>
    </row>
    <row r="227" spans="1:13" s="364" customFormat="1">
      <c r="A227" s="364">
        <f>IF((数据表!$C$2-5100000000000)&gt;0,"0",普货!A219)</f>
        <v>0</v>
      </c>
      <c r="B227" s="365" t="str">
        <f>""&amp;普货!E219</f>
        <v/>
      </c>
      <c r="C227" s="364" t="s">
        <v>179</v>
      </c>
      <c r="D227" s="366" t="str">
        <f>""&amp;普货!C219</f>
        <v/>
      </c>
      <c r="E227" s="367" t="str">
        <f>""&amp;ROUND(普货!D219,2)</f>
        <v>0</v>
      </c>
      <c r="F227" s="364" t="s">
        <v>301</v>
      </c>
      <c r="G227" s="364" t="str">
        <f>CLEAN(普货!F219)</f>
        <v/>
      </c>
      <c r="H227" s="364" t="str">
        <f>CLEAN(普货!G219)</f>
        <v/>
      </c>
      <c r="I227" s="364" t="str">
        <f>CLEAN(普货!B219)</f>
        <v/>
      </c>
      <c r="J227" s="368" t="str">
        <f t="shared" si="8"/>
        <v/>
      </c>
      <c r="K227" s="367" t="str">
        <f t="shared" si="9"/>
        <v>0</v>
      </c>
      <c r="L227" s="364" t="s">
        <v>69</v>
      </c>
      <c r="M227" s="369" t="str">
        <f>参数!$B$8</f>
        <v>车牌错误,注意核对</v>
      </c>
    </row>
    <row r="228" spans="1:13" s="364" customFormat="1">
      <c r="A228" s="364">
        <f>IF((数据表!$C$2-5100000000000)&gt;0,"0",普货!A220)</f>
        <v>0</v>
      </c>
      <c r="B228" s="365" t="str">
        <f>""&amp;普货!E220</f>
        <v/>
      </c>
      <c r="C228" s="364" t="s">
        <v>179</v>
      </c>
      <c r="D228" s="366" t="str">
        <f>""&amp;普货!C220</f>
        <v/>
      </c>
      <c r="E228" s="367" t="str">
        <f>""&amp;ROUND(普货!D220,2)</f>
        <v>0</v>
      </c>
      <c r="F228" s="364" t="s">
        <v>301</v>
      </c>
      <c r="G228" s="364" t="str">
        <f>CLEAN(普货!F220)</f>
        <v/>
      </c>
      <c r="H228" s="364" t="str">
        <f>CLEAN(普货!G220)</f>
        <v/>
      </c>
      <c r="I228" s="364" t="str">
        <f>CLEAN(普货!B220)</f>
        <v/>
      </c>
      <c r="J228" s="368" t="str">
        <f t="shared" si="8"/>
        <v/>
      </c>
      <c r="K228" s="367" t="str">
        <f t="shared" si="9"/>
        <v>0</v>
      </c>
      <c r="L228" s="364" t="s">
        <v>69</v>
      </c>
      <c r="M228" s="369" t="str">
        <f>参数!$B$8</f>
        <v>车牌错误,注意核对</v>
      </c>
    </row>
    <row r="229" spans="1:13" s="364" customFormat="1">
      <c r="A229" s="364">
        <f>IF((数据表!$C$2-5100000000000)&gt;0,"0",普货!A221)</f>
        <v>0</v>
      </c>
      <c r="B229" s="365" t="str">
        <f>""&amp;普货!E221</f>
        <v/>
      </c>
      <c r="C229" s="364" t="s">
        <v>179</v>
      </c>
      <c r="D229" s="366" t="str">
        <f>""&amp;普货!C221</f>
        <v/>
      </c>
      <c r="E229" s="367" t="str">
        <f>""&amp;ROUND(普货!D221,2)</f>
        <v>0</v>
      </c>
      <c r="F229" s="364" t="s">
        <v>301</v>
      </c>
      <c r="G229" s="364" t="str">
        <f>CLEAN(普货!F221)</f>
        <v/>
      </c>
      <c r="H229" s="364" t="str">
        <f>CLEAN(普货!G221)</f>
        <v/>
      </c>
      <c r="I229" s="364" t="str">
        <f>CLEAN(普货!B221)</f>
        <v/>
      </c>
      <c r="J229" s="368" t="str">
        <f t="shared" si="8"/>
        <v/>
      </c>
      <c r="K229" s="367" t="str">
        <f t="shared" si="9"/>
        <v>0</v>
      </c>
      <c r="L229" s="364" t="s">
        <v>69</v>
      </c>
      <c r="M229" s="369" t="str">
        <f>参数!$B$8</f>
        <v>车牌错误,注意核对</v>
      </c>
    </row>
    <row r="230" spans="1:13" s="364" customFormat="1">
      <c r="A230" s="364">
        <f>IF((数据表!$C$2-5100000000000)&gt;0,"0",普货!A222)</f>
        <v>0</v>
      </c>
      <c r="B230" s="365" t="str">
        <f>""&amp;普货!E222</f>
        <v/>
      </c>
      <c r="C230" s="364" t="s">
        <v>179</v>
      </c>
      <c r="D230" s="366" t="str">
        <f>""&amp;普货!C222</f>
        <v/>
      </c>
      <c r="E230" s="367" t="str">
        <f>""&amp;ROUND(普货!D222,2)</f>
        <v>0</v>
      </c>
      <c r="F230" s="364" t="s">
        <v>301</v>
      </c>
      <c r="G230" s="364" t="str">
        <f>CLEAN(普货!F222)</f>
        <v/>
      </c>
      <c r="H230" s="364" t="str">
        <f>CLEAN(普货!G222)</f>
        <v/>
      </c>
      <c r="I230" s="364" t="str">
        <f>CLEAN(普货!B222)</f>
        <v/>
      </c>
      <c r="J230" s="368" t="str">
        <f t="shared" si="8"/>
        <v/>
      </c>
      <c r="K230" s="367" t="str">
        <f t="shared" si="9"/>
        <v>0</v>
      </c>
      <c r="L230" s="364" t="s">
        <v>69</v>
      </c>
      <c r="M230" s="369" t="str">
        <f>参数!$B$8</f>
        <v>车牌错误,注意核对</v>
      </c>
    </row>
    <row r="231" spans="1:13" s="364" customFormat="1">
      <c r="A231" s="364">
        <f>IF((数据表!$C$2-5100000000000)&gt;0,"0",普货!A223)</f>
        <v>0</v>
      </c>
      <c r="B231" s="365" t="str">
        <f>""&amp;普货!E223</f>
        <v/>
      </c>
      <c r="C231" s="364" t="s">
        <v>179</v>
      </c>
      <c r="D231" s="366" t="str">
        <f>""&amp;普货!C223</f>
        <v/>
      </c>
      <c r="E231" s="367" t="str">
        <f>""&amp;ROUND(普货!D223,2)</f>
        <v>0</v>
      </c>
      <c r="F231" s="364" t="s">
        <v>301</v>
      </c>
      <c r="G231" s="364" t="str">
        <f>CLEAN(普货!F223)</f>
        <v/>
      </c>
      <c r="H231" s="364" t="str">
        <f>CLEAN(普货!G223)</f>
        <v/>
      </c>
      <c r="I231" s="364" t="str">
        <f>CLEAN(普货!B223)</f>
        <v/>
      </c>
      <c r="J231" s="368" t="str">
        <f t="shared" si="8"/>
        <v/>
      </c>
      <c r="K231" s="367" t="str">
        <f t="shared" si="9"/>
        <v>0</v>
      </c>
      <c r="L231" s="364" t="s">
        <v>69</v>
      </c>
      <c r="M231" s="369" t="str">
        <f>参数!$B$8</f>
        <v>车牌错误,注意核对</v>
      </c>
    </row>
    <row r="232" spans="1:13" s="364" customFormat="1">
      <c r="A232" s="364">
        <f>IF((数据表!$C$2-5100000000000)&gt;0,"0",普货!A224)</f>
        <v>0</v>
      </c>
      <c r="B232" s="365" t="str">
        <f>""&amp;普货!E224</f>
        <v/>
      </c>
      <c r="C232" s="364" t="s">
        <v>179</v>
      </c>
      <c r="D232" s="366" t="str">
        <f>""&amp;普货!C224</f>
        <v/>
      </c>
      <c r="E232" s="367" t="str">
        <f>""&amp;ROUND(普货!D224,2)</f>
        <v>0</v>
      </c>
      <c r="F232" s="364" t="s">
        <v>301</v>
      </c>
      <c r="G232" s="364" t="str">
        <f>CLEAN(普货!F224)</f>
        <v/>
      </c>
      <c r="H232" s="364" t="str">
        <f>CLEAN(普货!G224)</f>
        <v/>
      </c>
      <c r="I232" s="364" t="str">
        <f>CLEAN(普货!B224)</f>
        <v/>
      </c>
      <c r="J232" s="368" t="str">
        <f t="shared" si="8"/>
        <v/>
      </c>
      <c r="K232" s="367" t="str">
        <f t="shared" si="9"/>
        <v>0</v>
      </c>
      <c r="L232" s="364" t="s">
        <v>69</v>
      </c>
      <c r="M232" s="369" t="str">
        <f>参数!$B$8</f>
        <v>车牌错误,注意核对</v>
      </c>
    </row>
    <row r="233" spans="1:13" s="364" customFormat="1">
      <c r="A233" s="364">
        <f>IF((数据表!$C$2-5100000000000)&gt;0,"0",普货!A225)</f>
        <v>0</v>
      </c>
      <c r="B233" s="365" t="str">
        <f>""&amp;普货!E225</f>
        <v/>
      </c>
      <c r="C233" s="364" t="s">
        <v>179</v>
      </c>
      <c r="D233" s="366" t="str">
        <f>""&amp;普货!C225</f>
        <v/>
      </c>
      <c r="E233" s="367" t="str">
        <f>""&amp;ROUND(普货!D225,2)</f>
        <v>0</v>
      </c>
      <c r="F233" s="364" t="s">
        <v>301</v>
      </c>
      <c r="G233" s="364" t="str">
        <f>CLEAN(普货!F225)</f>
        <v/>
      </c>
      <c r="H233" s="364" t="str">
        <f>CLEAN(普货!G225)</f>
        <v/>
      </c>
      <c r="I233" s="364" t="str">
        <f>CLEAN(普货!B225)</f>
        <v/>
      </c>
      <c r="J233" s="368" t="str">
        <f t="shared" si="8"/>
        <v/>
      </c>
      <c r="K233" s="367" t="str">
        <f t="shared" si="9"/>
        <v>0</v>
      </c>
      <c r="L233" s="364" t="s">
        <v>69</v>
      </c>
      <c r="M233" s="369" t="str">
        <f>参数!$B$8</f>
        <v>车牌错误,注意核对</v>
      </c>
    </row>
    <row r="234" spans="1:13" s="364" customFormat="1">
      <c r="A234" s="364">
        <f>IF((数据表!$C$2-5100000000000)&gt;0,"0",普货!A226)</f>
        <v>0</v>
      </c>
      <c r="B234" s="365" t="str">
        <f>""&amp;普货!E226</f>
        <v/>
      </c>
      <c r="C234" s="364" t="s">
        <v>179</v>
      </c>
      <c r="D234" s="366" t="str">
        <f>""&amp;普货!C226</f>
        <v/>
      </c>
      <c r="E234" s="367" t="str">
        <f>""&amp;ROUND(普货!D226,2)</f>
        <v>0</v>
      </c>
      <c r="F234" s="364" t="s">
        <v>301</v>
      </c>
      <c r="G234" s="364" t="str">
        <f>CLEAN(普货!F226)</f>
        <v/>
      </c>
      <c r="H234" s="364" t="str">
        <f>CLEAN(普货!G226)</f>
        <v/>
      </c>
      <c r="I234" s="364" t="str">
        <f>CLEAN(普货!B226)</f>
        <v/>
      </c>
      <c r="J234" s="368" t="str">
        <f t="shared" si="8"/>
        <v/>
      </c>
      <c r="K234" s="367" t="str">
        <f t="shared" si="9"/>
        <v>0</v>
      </c>
      <c r="L234" s="364" t="s">
        <v>69</v>
      </c>
      <c r="M234" s="369" t="str">
        <f>参数!$B$8</f>
        <v>车牌错误,注意核对</v>
      </c>
    </row>
    <row r="235" spans="1:13" s="364" customFormat="1">
      <c r="A235" s="364">
        <f>IF((数据表!$C$2-5100000000000)&gt;0,"0",普货!A227)</f>
        <v>0</v>
      </c>
      <c r="B235" s="365" t="str">
        <f>""&amp;普货!E227</f>
        <v/>
      </c>
      <c r="C235" s="364" t="s">
        <v>179</v>
      </c>
      <c r="D235" s="366" t="str">
        <f>""&amp;普货!C227</f>
        <v/>
      </c>
      <c r="E235" s="367" t="str">
        <f>""&amp;ROUND(普货!D227,2)</f>
        <v>0</v>
      </c>
      <c r="F235" s="364" t="s">
        <v>301</v>
      </c>
      <c r="G235" s="364" t="str">
        <f>CLEAN(普货!F227)</f>
        <v/>
      </c>
      <c r="H235" s="364" t="str">
        <f>CLEAN(普货!G227)</f>
        <v/>
      </c>
      <c r="I235" s="364" t="str">
        <f>CLEAN(普货!B227)</f>
        <v/>
      </c>
      <c r="J235" s="368" t="str">
        <f t="shared" si="8"/>
        <v/>
      </c>
      <c r="K235" s="367" t="str">
        <f t="shared" si="9"/>
        <v>0</v>
      </c>
      <c r="L235" s="364" t="s">
        <v>69</v>
      </c>
      <c r="M235" s="369" t="str">
        <f>参数!$B$8</f>
        <v>车牌错误,注意核对</v>
      </c>
    </row>
    <row r="236" spans="1:13" s="364" customFormat="1">
      <c r="A236" s="364">
        <f>IF((数据表!$C$2-5100000000000)&gt;0,"0",普货!A228)</f>
        <v>0</v>
      </c>
      <c r="B236" s="365" t="str">
        <f>""&amp;普货!E228</f>
        <v/>
      </c>
      <c r="C236" s="364" t="s">
        <v>179</v>
      </c>
      <c r="D236" s="366" t="str">
        <f>""&amp;普货!C228</f>
        <v/>
      </c>
      <c r="E236" s="367" t="str">
        <f>""&amp;ROUND(普货!D228,2)</f>
        <v>0</v>
      </c>
      <c r="F236" s="364" t="s">
        <v>301</v>
      </c>
      <c r="G236" s="364" t="str">
        <f>CLEAN(普货!F228)</f>
        <v/>
      </c>
      <c r="H236" s="364" t="str">
        <f>CLEAN(普货!G228)</f>
        <v/>
      </c>
      <c r="I236" s="364" t="str">
        <f>CLEAN(普货!B228)</f>
        <v/>
      </c>
      <c r="J236" s="368" t="str">
        <f t="shared" si="8"/>
        <v/>
      </c>
      <c r="K236" s="367" t="str">
        <f t="shared" si="9"/>
        <v>0</v>
      </c>
      <c r="L236" s="364" t="s">
        <v>69</v>
      </c>
      <c r="M236" s="369" t="str">
        <f>参数!$B$8</f>
        <v>车牌错误,注意核对</v>
      </c>
    </row>
    <row r="237" spans="1:13" s="364" customFormat="1">
      <c r="A237" s="364">
        <f>IF((数据表!$C$2-5100000000000)&gt;0,"0",普货!A229)</f>
        <v>0</v>
      </c>
      <c r="B237" s="365" t="str">
        <f>""&amp;普货!E229</f>
        <v/>
      </c>
      <c r="C237" s="364" t="s">
        <v>179</v>
      </c>
      <c r="D237" s="366" t="str">
        <f>""&amp;普货!C229</f>
        <v/>
      </c>
      <c r="E237" s="367" t="str">
        <f>""&amp;ROUND(普货!D229,2)</f>
        <v>0</v>
      </c>
      <c r="F237" s="364" t="s">
        <v>301</v>
      </c>
      <c r="G237" s="364" t="str">
        <f>CLEAN(普货!F229)</f>
        <v/>
      </c>
      <c r="H237" s="364" t="str">
        <f>CLEAN(普货!G229)</f>
        <v/>
      </c>
      <c r="I237" s="364" t="str">
        <f>CLEAN(普货!B229)</f>
        <v/>
      </c>
      <c r="J237" s="368" t="str">
        <f t="shared" si="8"/>
        <v/>
      </c>
      <c r="K237" s="367" t="str">
        <f t="shared" si="9"/>
        <v>0</v>
      </c>
      <c r="L237" s="364" t="s">
        <v>69</v>
      </c>
      <c r="M237" s="369" t="str">
        <f>参数!$B$8</f>
        <v>车牌错误,注意核对</v>
      </c>
    </row>
    <row r="238" spans="1:13" s="364" customFormat="1">
      <c r="A238" s="364">
        <f>IF((数据表!$C$2-5100000000000)&gt;0,"0",普货!A230)</f>
        <v>0</v>
      </c>
      <c r="B238" s="365" t="str">
        <f>""&amp;普货!E230</f>
        <v/>
      </c>
      <c r="C238" s="364" t="s">
        <v>179</v>
      </c>
      <c r="D238" s="366" t="str">
        <f>""&amp;普货!C230</f>
        <v/>
      </c>
      <c r="E238" s="367" t="str">
        <f>""&amp;ROUND(普货!D230,2)</f>
        <v>0</v>
      </c>
      <c r="F238" s="364" t="s">
        <v>301</v>
      </c>
      <c r="G238" s="364" t="str">
        <f>CLEAN(普货!F230)</f>
        <v/>
      </c>
      <c r="H238" s="364" t="str">
        <f>CLEAN(普货!G230)</f>
        <v/>
      </c>
      <c r="I238" s="364" t="str">
        <f>CLEAN(普货!B230)</f>
        <v/>
      </c>
      <c r="J238" s="368" t="str">
        <f t="shared" si="8"/>
        <v/>
      </c>
      <c r="K238" s="367" t="str">
        <f t="shared" si="9"/>
        <v>0</v>
      </c>
      <c r="L238" s="364" t="s">
        <v>69</v>
      </c>
      <c r="M238" s="369" t="str">
        <f>参数!$B$8</f>
        <v>车牌错误,注意核对</v>
      </c>
    </row>
    <row r="239" spans="1:13" s="364" customFormat="1">
      <c r="A239" s="364">
        <f>IF((数据表!$C$2-5100000000000)&gt;0,"0",普货!A231)</f>
        <v>0</v>
      </c>
      <c r="B239" s="365" t="str">
        <f>""&amp;普货!E231</f>
        <v/>
      </c>
      <c r="C239" s="364" t="s">
        <v>179</v>
      </c>
      <c r="D239" s="366" t="str">
        <f>""&amp;普货!C231</f>
        <v/>
      </c>
      <c r="E239" s="367" t="str">
        <f>""&amp;ROUND(普货!D231,2)</f>
        <v>0</v>
      </c>
      <c r="F239" s="364" t="s">
        <v>301</v>
      </c>
      <c r="G239" s="364" t="str">
        <f>CLEAN(普货!F231)</f>
        <v/>
      </c>
      <c r="H239" s="364" t="str">
        <f>CLEAN(普货!G231)</f>
        <v/>
      </c>
      <c r="I239" s="364" t="str">
        <f>CLEAN(普货!B231)</f>
        <v/>
      </c>
      <c r="J239" s="368" t="str">
        <f t="shared" si="8"/>
        <v/>
      </c>
      <c r="K239" s="367" t="str">
        <f t="shared" si="9"/>
        <v>0</v>
      </c>
      <c r="L239" s="364" t="s">
        <v>69</v>
      </c>
      <c r="M239" s="369" t="str">
        <f>参数!$B$8</f>
        <v>车牌错误,注意核对</v>
      </c>
    </row>
    <row r="240" spans="1:13" s="364" customFormat="1">
      <c r="A240" s="364">
        <f>IF((数据表!$C$2-5100000000000)&gt;0,"0",普货!A232)</f>
        <v>0</v>
      </c>
      <c r="B240" s="365" t="str">
        <f>""&amp;普货!E232</f>
        <v/>
      </c>
      <c r="C240" s="364" t="s">
        <v>179</v>
      </c>
      <c r="D240" s="366" t="str">
        <f>""&amp;普货!C232</f>
        <v/>
      </c>
      <c r="E240" s="367" t="str">
        <f>""&amp;ROUND(普货!D232,2)</f>
        <v>0</v>
      </c>
      <c r="F240" s="364" t="s">
        <v>301</v>
      </c>
      <c r="G240" s="364" t="str">
        <f>CLEAN(普货!F232)</f>
        <v/>
      </c>
      <c r="H240" s="364" t="str">
        <f>CLEAN(普货!G232)</f>
        <v/>
      </c>
      <c r="I240" s="364" t="str">
        <f>CLEAN(普货!B232)</f>
        <v/>
      </c>
      <c r="J240" s="368" t="str">
        <f t="shared" si="8"/>
        <v/>
      </c>
      <c r="K240" s="367" t="str">
        <f t="shared" si="9"/>
        <v>0</v>
      </c>
      <c r="L240" s="364" t="s">
        <v>69</v>
      </c>
      <c r="M240" s="369" t="str">
        <f>参数!$B$8</f>
        <v>车牌错误,注意核对</v>
      </c>
    </row>
    <row r="241" spans="1:13" s="364" customFormat="1">
      <c r="A241" s="364">
        <f>IF((数据表!$C$2-5100000000000)&gt;0,"0",普货!A233)</f>
        <v>0</v>
      </c>
      <c r="B241" s="365" t="str">
        <f>""&amp;普货!E233</f>
        <v/>
      </c>
      <c r="C241" s="364" t="s">
        <v>179</v>
      </c>
      <c r="D241" s="366" t="str">
        <f>""&amp;普货!C233</f>
        <v/>
      </c>
      <c r="E241" s="367" t="str">
        <f>""&amp;ROUND(普货!D233,2)</f>
        <v>0</v>
      </c>
      <c r="F241" s="364" t="s">
        <v>301</v>
      </c>
      <c r="G241" s="364" t="str">
        <f>CLEAN(普货!F233)</f>
        <v/>
      </c>
      <c r="H241" s="364" t="str">
        <f>CLEAN(普货!G233)</f>
        <v/>
      </c>
      <c r="I241" s="364" t="str">
        <f>CLEAN(普货!B233)</f>
        <v/>
      </c>
      <c r="J241" s="368" t="str">
        <f t="shared" si="8"/>
        <v/>
      </c>
      <c r="K241" s="367" t="str">
        <f t="shared" si="9"/>
        <v>0</v>
      </c>
      <c r="L241" s="364" t="s">
        <v>69</v>
      </c>
      <c r="M241" s="369" t="str">
        <f>参数!$B$8</f>
        <v>车牌错误,注意核对</v>
      </c>
    </row>
    <row r="242" spans="1:13" s="364" customFormat="1">
      <c r="A242" s="364">
        <f>IF((数据表!$C$2-5100000000000)&gt;0,"0",普货!A234)</f>
        <v>0</v>
      </c>
      <c r="B242" s="365" t="str">
        <f>""&amp;普货!E234</f>
        <v/>
      </c>
      <c r="C242" s="364" t="s">
        <v>179</v>
      </c>
      <c r="D242" s="366" t="str">
        <f>""&amp;普货!C234</f>
        <v/>
      </c>
      <c r="E242" s="367" t="str">
        <f>""&amp;ROUND(普货!D234,2)</f>
        <v>0</v>
      </c>
      <c r="F242" s="364" t="s">
        <v>301</v>
      </c>
      <c r="G242" s="364" t="str">
        <f>CLEAN(普货!F234)</f>
        <v/>
      </c>
      <c r="H242" s="364" t="str">
        <f>CLEAN(普货!G234)</f>
        <v/>
      </c>
      <c r="I242" s="364" t="str">
        <f>CLEAN(普货!B234)</f>
        <v/>
      </c>
      <c r="J242" s="368" t="str">
        <f t="shared" si="8"/>
        <v/>
      </c>
      <c r="K242" s="367" t="str">
        <f t="shared" si="9"/>
        <v>0</v>
      </c>
      <c r="L242" s="364" t="s">
        <v>69</v>
      </c>
      <c r="M242" s="369" t="str">
        <f>参数!$B$8</f>
        <v>车牌错误,注意核对</v>
      </c>
    </row>
    <row r="243" spans="1:13" s="364" customFormat="1">
      <c r="A243" s="364">
        <f>IF((数据表!$C$2-5100000000000)&gt;0,"0",普货!A235)</f>
        <v>0</v>
      </c>
      <c r="B243" s="365" t="str">
        <f>""&amp;普货!E235</f>
        <v/>
      </c>
      <c r="C243" s="364" t="s">
        <v>179</v>
      </c>
      <c r="D243" s="366" t="str">
        <f>""&amp;普货!C235</f>
        <v/>
      </c>
      <c r="E243" s="367" t="str">
        <f>""&amp;ROUND(普货!D235,2)</f>
        <v>0</v>
      </c>
      <c r="F243" s="364" t="s">
        <v>301</v>
      </c>
      <c r="G243" s="364" t="str">
        <f>CLEAN(普货!F235)</f>
        <v/>
      </c>
      <c r="H243" s="364" t="str">
        <f>CLEAN(普货!G235)</f>
        <v/>
      </c>
      <c r="I243" s="364" t="str">
        <f>CLEAN(普货!B235)</f>
        <v/>
      </c>
      <c r="J243" s="368" t="str">
        <f t="shared" si="8"/>
        <v/>
      </c>
      <c r="K243" s="367" t="str">
        <f t="shared" si="9"/>
        <v>0</v>
      </c>
      <c r="L243" s="364" t="s">
        <v>69</v>
      </c>
      <c r="M243" s="369" t="str">
        <f>参数!$B$8</f>
        <v>车牌错误,注意核对</v>
      </c>
    </row>
    <row r="244" spans="1:13" s="364" customFormat="1">
      <c r="A244" s="364">
        <f>IF((数据表!$C$2-5100000000000)&gt;0,"0",普货!A236)</f>
        <v>0</v>
      </c>
      <c r="B244" s="365" t="str">
        <f>""&amp;普货!E236</f>
        <v/>
      </c>
      <c r="C244" s="364" t="s">
        <v>179</v>
      </c>
      <c r="D244" s="366" t="str">
        <f>""&amp;普货!C236</f>
        <v/>
      </c>
      <c r="E244" s="367" t="str">
        <f>""&amp;ROUND(普货!D236,2)</f>
        <v>0</v>
      </c>
      <c r="F244" s="364" t="s">
        <v>301</v>
      </c>
      <c r="G244" s="364" t="str">
        <f>CLEAN(普货!F236)</f>
        <v/>
      </c>
      <c r="H244" s="364" t="str">
        <f>CLEAN(普货!G236)</f>
        <v/>
      </c>
      <c r="I244" s="364" t="str">
        <f>CLEAN(普货!B236)</f>
        <v/>
      </c>
      <c r="J244" s="368" t="str">
        <f t="shared" si="8"/>
        <v/>
      </c>
      <c r="K244" s="367" t="str">
        <f t="shared" si="9"/>
        <v>0</v>
      </c>
      <c r="L244" s="364" t="s">
        <v>69</v>
      </c>
      <c r="M244" s="369" t="str">
        <f>参数!$B$8</f>
        <v>车牌错误,注意核对</v>
      </c>
    </row>
    <row r="245" spans="1:13" s="364" customFormat="1">
      <c r="A245" s="364">
        <f>IF((数据表!$C$2-5100000000000)&gt;0,"0",普货!A237)</f>
        <v>0</v>
      </c>
      <c r="B245" s="365" t="str">
        <f>""&amp;普货!E237</f>
        <v/>
      </c>
      <c r="C245" s="364" t="s">
        <v>179</v>
      </c>
      <c r="D245" s="366" t="str">
        <f>""&amp;普货!C237</f>
        <v/>
      </c>
      <c r="E245" s="367" t="str">
        <f>""&amp;ROUND(普货!D237,2)</f>
        <v>0</v>
      </c>
      <c r="F245" s="364" t="s">
        <v>301</v>
      </c>
      <c r="G245" s="364" t="str">
        <f>CLEAN(普货!F237)</f>
        <v/>
      </c>
      <c r="H245" s="364" t="str">
        <f>CLEAN(普货!G237)</f>
        <v/>
      </c>
      <c r="I245" s="364" t="str">
        <f>CLEAN(普货!B237)</f>
        <v/>
      </c>
      <c r="J245" s="368" t="str">
        <f t="shared" si="8"/>
        <v/>
      </c>
      <c r="K245" s="367" t="str">
        <f t="shared" si="9"/>
        <v>0</v>
      </c>
      <c r="L245" s="364" t="s">
        <v>69</v>
      </c>
      <c r="M245" s="369" t="str">
        <f>参数!$B$8</f>
        <v>车牌错误,注意核对</v>
      </c>
    </row>
    <row r="246" spans="1:13" s="364" customFormat="1">
      <c r="A246" s="364">
        <f>IF((数据表!$C$2-5100000000000)&gt;0,"0",普货!A238)</f>
        <v>0</v>
      </c>
      <c r="B246" s="365" t="str">
        <f>""&amp;普货!E238</f>
        <v/>
      </c>
      <c r="C246" s="364" t="s">
        <v>179</v>
      </c>
      <c r="D246" s="366" t="str">
        <f>""&amp;普货!C238</f>
        <v/>
      </c>
      <c r="E246" s="367" t="str">
        <f>""&amp;ROUND(普货!D238,2)</f>
        <v>0</v>
      </c>
      <c r="F246" s="364" t="s">
        <v>301</v>
      </c>
      <c r="G246" s="364" t="str">
        <f>CLEAN(普货!F238)</f>
        <v/>
      </c>
      <c r="H246" s="364" t="str">
        <f>CLEAN(普货!G238)</f>
        <v/>
      </c>
      <c r="I246" s="364" t="str">
        <f>CLEAN(普货!B238)</f>
        <v/>
      </c>
      <c r="J246" s="368" t="str">
        <f t="shared" si="8"/>
        <v/>
      </c>
      <c r="K246" s="367" t="str">
        <f t="shared" si="9"/>
        <v>0</v>
      </c>
      <c r="L246" s="364" t="s">
        <v>69</v>
      </c>
      <c r="M246" s="369" t="str">
        <f>参数!$B$8</f>
        <v>车牌错误,注意核对</v>
      </c>
    </row>
    <row r="247" spans="1:13" s="364" customFormat="1">
      <c r="A247" s="364">
        <f>IF((数据表!$C$2-5100000000000)&gt;0,"0",普货!A239)</f>
        <v>0</v>
      </c>
      <c r="B247" s="365" t="str">
        <f>""&amp;普货!E239</f>
        <v/>
      </c>
      <c r="C247" s="364" t="s">
        <v>179</v>
      </c>
      <c r="D247" s="366" t="str">
        <f>""&amp;普货!C239</f>
        <v/>
      </c>
      <c r="E247" s="367" t="str">
        <f>""&amp;ROUND(普货!D239,2)</f>
        <v>0</v>
      </c>
      <c r="F247" s="364" t="s">
        <v>301</v>
      </c>
      <c r="G247" s="364" t="str">
        <f>CLEAN(普货!F239)</f>
        <v/>
      </c>
      <c r="H247" s="364" t="str">
        <f>CLEAN(普货!G239)</f>
        <v/>
      </c>
      <c r="I247" s="364" t="str">
        <f>CLEAN(普货!B239)</f>
        <v/>
      </c>
      <c r="J247" s="368" t="str">
        <f t="shared" si="8"/>
        <v/>
      </c>
      <c r="K247" s="367" t="str">
        <f t="shared" si="9"/>
        <v>0</v>
      </c>
      <c r="L247" s="364" t="s">
        <v>69</v>
      </c>
      <c r="M247" s="369" t="str">
        <f>参数!$B$8</f>
        <v>车牌错误,注意核对</v>
      </c>
    </row>
    <row r="248" spans="1:13" s="364" customFormat="1">
      <c r="A248" s="364">
        <f>IF((数据表!$C$2-5100000000000)&gt;0,"0",普货!A240)</f>
        <v>0</v>
      </c>
      <c r="B248" s="365" t="str">
        <f>""&amp;普货!E240</f>
        <v/>
      </c>
      <c r="C248" s="364" t="s">
        <v>179</v>
      </c>
      <c r="D248" s="366" t="str">
        <f>""&amp;普货!C240</f>
        <v/>
      </c>
      <c r="E248" s="367" t="str">
        <f>""&amp;ROUND(普货!D240,2)</f>
        <v>0</v>
      </c>
      <c r="F248" s="364" t="s">
        <v>301</v>
      </c>
      <c r="G248" s="364" t="str">
        <f>CLEAN(普货!F240)</f>
        <v/>
      </c>
      <c r="H248" s="364" t="str">
        <f>CLEAN(普货!G240)</f>
        <v/>
      </c>
      <c r="I248" s="364" t="str">
        <f>CLEAN(普货!B240)</f>
        <v/>
      </c>
      <c r="J248" s="368" t="str">
        <f t="shared" si="8"/>
        <v/>
      </c>
      <c r="K248" s="367" t="str">
        <f t="shared" si="9"/>
        <v>0</v>
      </c>
      <c r="L248" s="364" t="s">
        <v>69</v>
      </c>
      <c r="M248" s="369" t="str">
        <f>参数!$B$8</f>
        <v>车牌错误,注意核对</v>
      </c>
    </row>
    <row r="249" spans="1:13" s="364" customFormat="1">
      <c r="A249" s="364">
        <f>IF((数据表!$C$2-5100000000000)&gt;0,"0",普货!A241)</f>
        <v>0</v>
      </c>
      <c r="B249" s="365" t="str">
        <f>""&amp;普货!E241</f>
        <v/>
      </c>
      <c r="C249" s="364" t="s">
        <v>179</v>
      </c>
      <c r="D249" s="366" t="str">
        <f>""&amp;普货!C241</f>
        <v/>
      </c>
      <c r="E249" s="367" t="str">
        <f>""&amp;ROUND(普货!D241,2)</f>
        <v>0</v>
      </c>
      <c r="F249" s="364" t="s">
        <v>301</v>
      </c>
      <c r="G249" s="364" t="str">
        <f>CLEAN(普货!F241)</f>
        <v/>
      </c>
      <c r="H249" s="364" t="str">
        <f>CLEAN(普货!G241)</f>
        <v/>
      </c>
      <c r="I249" s="364" t="str">
        <f>CLEAN(普货!B241)</f>
        <v/>
      </c>
      <c r="J249" s="368" t="str">
        <f t="shared" si="8"/>
        <v/>
      </c>
      <c r="K249" s="367" t="str">
        <f t="shared" si="9"/>
        <v>0</v>
      </c>
      <c r="L249" s="364" t="s">
        <v>69</v>
      </c>
      <c r="M249" s="369" t="str">
        <f>参数!$B$8</f>
        <v>车牌错误,注意核对</v>
      </c>
    </row>
    <row r="250" spans="1:13" s="364" customFormat="1">
      <c r="A250" s="364">
        <f>IF((数据表!$C$2-5100000000000)&gt;0,"0",普货!A242)</f>
        <v>0</v>
      </c>
      <c r="B250" s="365" t="str">
        <f>""&amp;普货!E242</f>
        <v/>
      </c>
      <c r="C250" s="364" t="s">
        <v>179</v>
      </c>
      <c r="D250" s="366" t="str">
        <f>""&amp;普货!C242</f>
        <v/>
      </c>
      <c r="E250" s="367" t="str">
        <f>""&amp;ROUND(普货!D242,2)</f>
        <v>0</v>
      </c>
      <c r="F250" s="364" t="s">
        <v>301</v>
      </c>
      <c r="G250" s="364" t="str">
        <f>CLEAN(普货!F242)</f>
        <v/>
      </c>
      <c r="H250" s="364" t="str">
        <f>CLEAN(普货!G242)</f>
        <v/>
      </c>
      <c r="I250" s="364" t="str">
        <f>CLEAN(普货!B242)</f>
        <v/>
      </c>
      <c r="J250" s="368" t="str">
        <f t="shared" si="8"/>
        <v/>
      </c>
      <c r="K250" s="367" t="str">
        <f t="shared" si="9"/>
        <v>0</v>
      </c>
      <c r="L250" s="364" t="s">
        <v>69</v>
      </c>
      <c r="M250" s="369" t="str">
        <f>参数!$B$8</f>
        <v>车牌错误,注意核对</v>
      </c>
    </row>
    <row r="251" spans="1:13" s="364" customFormat="1">
      <c r="A251" s="364">
        <f>IF((数据表!$C$2-5100000000000)&gt;0,"0",普货!A243)</f>
        <v>0</v>
      </c>
      <c r="B251" s="365" t="str">
        <f>""&amp;普货!E243</f>
        <v/>
      </c>
      <c r="C251" s="364" t="s">
        <v>179</v>
      </c>
      <c r="D251" s="366" t="str">
        <f>""&amp;普货!C243</f>
        <v/>
      </c>
      <c r="E251" s="367" t="str">
        <f>""&amp;ROUND(普货!D243,2)</f>
        <v>0</v>
      </c>
      <c r="F251" s="364" t="s">
        <v>301</v>
      </c>
      <c r="G251" s="364" t="str">
        <f>CLEAN(普货!F243)</f>
        <v/>
      </c>
      <c r="H251" s="364" t="str">
        <f>CLEAN(普货!G243)</f>
        <v/>
      </c>
      <c r="I251" s="364" t="str">
        <f>CLEAN(普货!B243)</f>
        <v/>
      </c>
      <c r="J251" s="368" t="str">
        <f t="shared" si="8"/>
        <v/>
      </c>
      <c r="K251" s="367" t="str">
        <f t="shared" si="9"/>
        <v>0</v>
      </c>
      <c r="L251" s="364" t="s">
        <v>69</v>
      </c>
      <c r="M251" s="369" t="str">
        <f>参数!$B$8</f>
        <v>车牌错误,注意核对</v>
      </c>
    </row>
    <row r="252" spans="1:13" s="364" customFormat="1">
      <c r="A252" s="364">
        <f>IF((数据表!$C$2-5100000000000)&gt;0,"0",普货!A244)</f>
        <v>0</v>
      </c>
      <c r="B252" s="365" t="str">
        <f>""&amp;普货!E244</f>
        <v/>
      </c>
      <c r="C252" s="364" t="s">
        <v>179</v>
      </c>
      <c r="D252" s="366" t="str">
        <f>""&amp;普货!C244</f>
        <v/>
      </c>
      <c r="E252" s="367" t="str">
        <f>""&amp;ROUND(普货!D244,2)</f>
        <v>0</v>
      </c>
      <c r="F252" s="364" t="s">
        <v>301</v>
      </c>
      <c r="G252" s="364" t="str">
        <f>CLEAN(普货!F244)</f>
        <v/>
      </c>
      <c r="H252" s="364" t="str">
        <f>CLEAN(普货!G244)</f>
        <v/>
      </c>
      <c r="I252" s="364" t="str">
        <f>CLEAN(普货!B244)</f>
        <v/>
      </c>
      <c r="J252" s="368" t="str">
        <f t="shared" si="8"/>
        <v/>
      </c>
      <c r="K252" s="367" t="str">
        <f t="shared" si="9"/>
        <v>0</v>
      </c>
      <c r="L252" s="364" t="s">
        <v>69</v>
      </c>
      <c r="M252" s="369" t="str">
        <f>参数!$B$8</f>
        <v>车牌错误,注意核对</v>
      </c>
    </row>
    <row r="253" spans="1:13" s="364" customFormat="1">
      <c r="A253" s="364">
        <f>IF((数据表!$C$2-5100000000000)&gt;0,"0",普货!A245)</f>
        <v>0</v>
      </c>
      <c r="B253" s="365" t="str">
        <f>""&amp;普货!E245</f>
        <v/>
      </c>
      <c r="C253" s="364" t="s">
        <v>179</v>
      </c>
      <c r="D253" s="366" t="str">
        <f>""&amp;普货!C245</f>
        <v/>
      </c>
      <c r="E253" s="367" t="str">
        <f>""&amp;ROUND(普货!D245,2)</f>
        <v>0</v>
      </c>
      <c r="F253" s="364" t="s">
        <v>301</v>
      </c>
      <c r="G253" s="364" t="str">
        <f>CLEAN(普货!F245)</f>
        <v/>
      </c>
      <c r="H253" s="364" t="str">
        <f>CLEAN(普货!G245)</f>
        <v/>
      </c>
      <c r="I253" s="364" t="str">
        <f>CLEAN(普货!B245)</f>
        <v/>
      </c>
      <c r="J253" s="368" t="str">
        <f t="shared" si="8"/>
        <v/>
      </c>
      <c r="K253" s="367" t="str">
        <f t="shared" si="9"/>
        <v>0</v>
      </c>
      <c r="L253" s="364" t="s">
        <v>69</v>
      </c>
      <c r="M253" s="369" t="str">
        <f>参数!$B$8</f>
        <v>车牌错误,注意核对</v>
      </c>
    </row>
    <row r="254" spans="1:13" s="364" customFormat="1">
      <c r="A254" s="364">
        <f>IF((数据表!$C$2-5100000000000)&gt;0,"0",普货!A246)</f>
        <v>0</v>
      </c>
      <c r="B254" s="365" t="str">
        <f>""&amp;普货!E246</f>
        <v/>
      </c>
      <c r="C254" s="364" t="s">
        <v>179</v>
      </c>
      <c r="D254" s="366" t="str">
        <f>""&amp;普货!C246</f>
        <v/>
      </c>
      <c r="E254" s="367" t="str">
        <f>""&amp;ROUND(普货!D246,2)</f>
        <v>0</v>
      </c>
      <c r="F254" s="364" t="s">
        <v>301</v>
      </c>
      <c r="G254" s="364" t="str">
        <f>CLEAN(普货!F246)</f>
        <v/>
      </c>
      <c r="H254" s="364" t="str">
        <f>CLEAN(普货!G246)</f>
        <v/>
      </c>
      <c r="I254" s="364" t="str">
        <f>CLEAN(普货!B246)</f>
        <v/>
      </c>
      <c r="J254" s="368" t="str">
        <f t="shared" si="8"/>
        <v/>
      </c>
      <c r="K254" s="367" t="str">
        <f t="shared" si="9"/>
        <v>0</v>
      </c>
      <c r="L254" s="364" t="s">
        <v>69</v>
      </c>
      <c r="M254" s="369" t="str">
        <f>参数!$B$8</f>
        <v>车牌错误,注意核对</v>
      </c>
    </row>
    <row r="255" spans="1:13" s="364" customFormat="1">
      <c r="A255" s="364">
        <f>IF((数据表!$C$2-5100000000000)&gt;0,"0",普货!A247)</f>
        <v>0</v>
      </c>
      <c r="B255" s="365" t="str">
        <f>""&amp;普货!E247</f>
        <v/>
      </c>
      <c r="C255" s="364" t="s">
        <v>179</v>
      </c>
      <c r="D255" s="366" t="str">
        <f>""&amp;普货!C247</f>
        <v/>
      </c>
      <c r="E255" s="367" t="str">
        <f>""&amp;ROUND(普货!D247,2)</f>
        <v>0</v>
      </c>
      <c r="F255" s="364" t="s">
        <v>301</v>
      </c>
      <c r="G255" s="364" t="str">
        <f>CLEAN(普货!F247)</f>
        <v/>
      </c>
      <c r="H255" s="364" t="str">
        <f>CLEAN(普货!G247)</f>
        <v/>
      </c>
      <c r="I255" s="364" t="str">
        <f>CLEAN(普货!B247)</f>
        <v/>
      </c>
      <c r="J255" s="368" t="str">
        <f t="shared" si="8"/>
        <v/>
      </c>
      <c r="K255" s="367" t="str">
        <f t="shared" si="9"/>
        <v>0</v>
      </c>
      <c r="L255" s="364" t="s">
        <v>69</v>
      </c>
      <c r="M255" s="369" t="str">
        <f>参数!$B$8</f>
        <v>车牌错误,注意核对</v>
      </c>
    </row>
    <row r="256" spans="1:13" s="364" customFormat="1">
      <c r="A256" s="364">
        <f>IF((数据表!$C$2-5100000000000)&gt;0,"0",普货!A248)</f>
        <v>0</v>
      </c>
      <c r="B256" s="365" t="str">
        <f>""&amp;普货!E248</f>
        <v/>
      </c>
      <c r="C256" s="364" t="s">
        <v>179</v>
      </c>
      <c r="D256" s="366" t="str">
        <f>""&amp;普货!C248</f>
        <v/>
      </c>
      <c r="E256" s="367" t="str">
        <f>""&amp;ROUND(普货!D248,2)</f>
        <v>0</v>
      </c>
      <c r="F256" s="364" t="s">
        <v>301</v>
      </c>
      <c r="G256" s="364" t="str">
        <f>CLEAN(普货!F248)</f>
        <v/>
      </c>
      <c r="H256" s="364" t="str">
        <f>CLEAN(普货!G248)</f>
        <v/>
      </c>
      <c r="I256" s="364" t="str">
        <f>CLEAN(普货!B248)</f>
        <v/>
      </c>
      <c r="J256" s="368" t="str">
        <f t="shared" si="8"/>
        <v/>
      </c>
      <c r="K256" s="367" t="str">
        <f t="shared" si="9"/>
        <v>0</v>
      </c>
      <c r="L256" s="364" t="s">
        <v>69</v>
      </c>
      <c r="M256" s="369" t="str">
        <f>参数!$B$8</f>
        <v>车牌错误,注意核对</v>
      </c>
    </row>
    <row r="257" spans="1:13" s="364" customFormat="1">
      <c r="A257" s="364">
        <f>IF((数据表!$C$2-5100000000000)&gt;0,"0",普货!A249)</f>
        <v>0</v>
      </c>
      <c r="B257" s="365" t="str">
        <f>""&amp;普货!E249</f>
        <v/>
      </c>
      <c r="C257" s="364" t="s">
        <v>179</v>
      </c>
      <c r="D257" s="366" t="str">
        <f>""&amp;普货!C249</f>
        <v/>
      </c>
      <c r="E257" s="367" t="str">
        <f>""&amp;ROUND(普货!D249,2)</f>
        <v>0</v>
      </c>
      <c r="F257" s="364" t="s">
        <v>301</v>
      </c>
      <c r="G257" s="364" t="str">
        <f>CLEAN(普货!F249)</f>
        <v/>
      </c>
      <c r="H257" s="364" t="str">
        <f>CLEAN(普货!G249)</f>
        <v/>
      </c>
      <c r="I257" s="364" t="str">
        <f>CLEAN(普货!B249)</f>
        <v/>
      </c>
      <c r="J257" s="368" t="str">
        <f t="shared" si="8"/>
        <v/>
      </c>
      <c r="K257" s="367" t="str">
        <f t="shared" si="9"/>
        <v>0</v>
      </c>
      <c r="L257" s="364" t="s">
        <v>69</v>
      </c>
      <c r="M257" s="369" t="str">
        <f>参数!$B$8</f>
        <v>车牌错误,注意核对</v>
      </c>
    </row>
    <row r="258" spans="1:13" s="364" customFormat="1">
      <c r="A258" s="364">
        <f>IF((数据表!$C$2-5100000000000)&gt;0,"0",普货!A250)</f>
        <v>0</v>
      </c>
      <c r="B258" s="365" t="str">
        <f>""&amp;普货!E250</f>
        <v/>
      </c>
      <c r="C258" s="364" t="s">
        <v>179</v>
      </c>
      <c r="D258" s="366" t="str">
        <f>""&amp;普货!C250</f>
        <v/>
      </c>
      <c r="E258" s="367" t="str">
        <f>""&amp;ROUND(普货!D250,2)</f>
        <v>0</v>
      </c>
      <c r="F258" s="364" t="s">
        <v>301</v>
      </c>
      <c r="G258" s="364" t="str">
        <f>CLEAN(普货!F250)</f>
        <v/>
      </c>
      <c r="H258" s="364" t="str">
        <f>CLEAN(普货!G250)</f>
        <v/>
      </c>
      <c r="I258" s="364" t="str">
        <f>CLEAN(普货!B250)</f>
        <v/>
      </c>
      <c r="J258" s="368" t="str">
        <f t="shared" si="8"/>
        <v/>
      </c>
      <c r="K258" s="367" t="str">
        <f t="shared" si="9"/>
        <v>0</v>
      </c>
      <c r="L258" s="364" t="s">
        <v>69</v>
      </c>
      <c r="M258" s="369" t="str">
        <f>参数!$B$8</f>
        <v>车牌错误,注意核对</v>
      </c>
    </row>
    <row r="259" spans="1:13" s="364" customFormat="1">
      <c r="A259" s="364">
        <f>IF((数据表!$C$2-5100000000000)&gt;0,"0",普货!A251)</f>
        <v>0</v>
      </c>
      <c r="B259" s="365" t="str">
        <f>""&amp;普货!E251</f>
        <v/>
      </c>
      <c r="C259" s="364" t="s">
        <v>179</v>
      </c>
      <c r="D259" s="366" t="str">
        <f>""&amp;普货!C251</f>
        <v/>
      </c>
      <c r="E259" s="367" t="str">
        <f>""&amp;ROUND(普货!D251,2)</f>
        <v>0</v>
      </c>
      <c r="F259" s="364" t="s">
        <v>301</v>
      </c>
      <c r="G259" s="364" t="str">
        <f>CLEAN(普货!F251)</f>
        <v/>
      </c>
      <c r="H259" s="364" t="str">
        <f>CLEAN(普货!G251)</f>
        <v/>
      </c>
      <c r="I259" s="364" t="str">
        <f>CLEAN(普货!B251)</f>
        <v/>
      </c>
      <c r="J259" s="368" t="str">
        <f t="shared" si="8"/>
        <v/>
      </c>
      <c r="K259" s="367" t="str">
        <f t="shared" si="9"/>
        <v>0</v>
      </c>
      <c r="L259" s="364" t="s">
        <v>69</v>
      </c>
      <c r="M259" s="369" t="str">
        <f>参数!$B$8</f>
        <v>车牌错误,注意核对</v>
      </c>
    </row>
    <row r="260" spans="1:13" s="364" customFormat="1">
      <c r="A260" s="364">
        <f>IF((数据表!$C$2-5100000000000)&gt;0,"0",普货!A252)</f>
        <v>0</v>
      </c>
      <c r="B260" s="365" t="str">
        <f>""&amp;普货!E252</f>
        <v/>
      </c>
      <c r="C260" s="364" t="s">
        <v>179</v>
      </c>
      <c r="D260" s="366" t="str">
        <f>""&amp;普货!C252</f>
        <v/>
      </c>
      <c r="E260" s="367" t="str">
        <f>""&amp;ROUND(普货!D252,2)</f>
        <v>0</v>
      </c>
      <c r="F260" s="364" t="s">
        <v>301</v>
      </c>
      <c r="G260" s="364" t="str">
        <f>CLEAN(普货!F252)</f>
        <v/>
      </c>
      <c r="H260" s="364" t="str">
        <f>CLEAN(普货!G252)</f>
        <v/>
      </c>
      <c r="I260" s="364" t="str">
        <f>CLEAN(普货!B252)</f>
        <v/>
      </c>
      <c r="J260" s="368" t="str">
        <f t="shared" si="8"/>
        <v/>
      </c>
      <c r="K260" s="367" t="str">
        <f t="shared" si="9"/>
        <v>0</v>
      </c>
      <c r="L260" s="364" t="s">
        <v>69</v>
      </c>
      <c r="M260" s="369" t="str">
        <f>参数!$B$8</f>
        <v>车牌错误,注意核对</v>
      </c>
    </row>
    <row r="261" spans="1:13" s="364" customFormat="1">
      <c r="A261" s="364">
        <f>IF((数据表!$C$2-5100000000000)&gt;0,"0",普货!A253)</f>
        <v>0</v>
      </c>
      <c r="B261" s="365" t="str">
        <f>""&amp;普货!E253</f>
        <v/>
      </c>
      <c r="C261" s="364" t="s">
        <v>179</v>
      </c>
      <c r="D261" s="366" t="str">
        <f>""&amp;普货!C253</f>
        <v/>
      </c>
      <c r="E261" s="367" t="str">
        <f>""&amp;ROUND(普货!D253,2)</f>
        <v>0</v>
      </c>
      <c r="F261" s="364" t="s">
        <v>301</v>
      </c>
      <c r="G261" s="364" t="str">
        <f>CLEAN(普货!F253)</f>
        <v/>
      </c>
      <c r="H261" s="364" t="str">
        <f>CLEAN(普货!G253)</f>
        <v/>
      </c>
      <c r="I261" s="364" t="str">
        <f>CLEAN(普货!B253)</f>
        <v/>
      </c>
      <c r="J261" s="368" t="str">
        <f t="shared" si="8"/>
        <v/>
      </c>
      <c r="K261" s="367" t="str">
        <f t="shared" si="9"/>
        <v>0</v>
      </c>
      <c r="L261" s="364" t="s">
        <v>69</v>
      </c>
      <c r="M261" s="369" t="str">
        <f>参数!$B$8</f>
        <v>车牌错误,注意核对</v>
      </c>
    </row>
    <row r="262" spans="1:13" s="364" customFormat="1">
      <c r="A262" s="364">
        <f>IF((数据表!$C$2-5100000000000)&gt;0,"0",普货!A254)</f>
        <v>0</v>
      </c>
      <c r="B262" s="365" t="str">
        <f>""&amp;普货!E254</f>
        <v/>
      </c>
      <c r="C262" s="364" t="s">
        <v>179</v>
      </c>
      <c r="D262" s="366" t="str">
        <f>""&amp;普货!C254</f>
        <v/>
      </c>
      <c r="E262" s="367" t="str">
        <f>""&amp;ROUND(普货!D254,2)</f>
        <v>0</v>
      </c>
      <c r="F262" s="364" t="s">
        <v>301</v>
      </c>
      <c r="G262" s="364" t="str">
        <f>CLEAN(普货!F254)</f>
        <v/>
      </c>
      <c r="H262" s="364" t="str">
        <f>CLEAN(普货!G254)</f>
        <v/>
      </c>
      <c r="I262" s="364" t="str">
        <f>CLEAN(普货!B254)</f>
        <v/>
      </c>
      <c r="J262" s="368" t="str">
        <f t="shared" si="8"/>
        <v/>
      </c>
      <c r="K262" s="367" t="str">
        <f t="shared" si="9"/>
        <v>0</v>
      </c>
      <c r="L262" s="364" t="s">
        <v>69</v>
      </c>
      <c r="M262" s="369" t="str">
        <f>参数!$B$8</f>
        <v>车牌错误,注意核对</v>
      </c>
    </row>
    <row r="263" spans="1:13" s="364" customFormat="1">
      <c r="A263" s="364">
        <f>IF((数据表!$C$2-5100000000000)&gt;0,"0",普货!A255)</f>
        <v>0</v>
      </c>
      <c r="B263" s="365" t="str">
        <f>""&amp;普货!E255</f>
        <v/>
      </c>
      <c r="C263" s="364" t="s">
        <v>179</v>
      </c>
      <c r="D263" s="366" t="str">
        <f>""&amp;普货!C255</f>
        <v/>
      </c>
      <c r="E263" s="367" t="str">
        <f>""&amp;ROUND(普货!D255,2)</f>
        <v>0</v>
      </c>
      <c r="F263" s="364" t="s">
        <v>301</v>
      </c>
      <c r="G263" s="364" t="str">
        <f>CLEAN(普货!F255)</f>
        <v/>
      </c>
      <c r="H263" s="364" t="str">
        <f>CLEAN(普货!G255)</f>
        <v/>
      </c>
      <c r="I263" s="364" t="str">
        <f>CLEAN(普货!B255)</f>
        <v/>
      </c>
      <c r="J263" s="368" t="str">
        <f t="shared" si="8"/>
        <v/>
      </c>
      <c r="K263" s="367" t="str">
        <f t="shared" si="9"/>
        <v>0</v>
      </c>
      <c r="L263" s="364" t="s">
        <v>69</v>
      </c>
      <c r="M263" s="369" t="str">
        <f>参数!$B$8</f>
        <v>车牌错误,注意核对</v>
      </c>
    </row>
    <row r="264" spans="1:13" s="364" customFormat="1">
      <c r="A264" s="364">
        <f>IF((数据表!$C$2-5100000000000)&gt;0,"0",普货!A256)</f>
        <v>0</v>
      </c>
      <c r="B264" s="365" t="str">
        <f>""&amp;普货!E256</f>
        <v/>
      </c>
      <c r="C264" s="364" t="s">
        <v>179</v>
      </c>
      <c r="D264" s="366" t="str">
        <f>""&amp;普货!C256</f>
        <v/>
      </c>
      <c r="E264" s="367" t="str">
        <f>""&amp;ROUND(普货!D256,2)</f>
        <v>0</v>
      </c>
      <c r="F264" s="364" t="s">
        <v>301</v>
      </c>
      <c r="G264" s="364" t="str">
        <f>CLEAN(普货!F256)</f>
        <v/>
      </c>
      <c r="H264" s="364" t="str">
        <f>CLEAN(普货!G256)</f>
        <v/>
      </c>
      <c r="I264" s="364" t="str">
        <f>CLEAN(普货!B256)</f>
        <v/>
      </c>
      <c r="J264" s="368" t="str">
        <f t="shared" si="8"/>
        <v/>
      </c>
      <c r="K264" s="367" t="str">
        <f t="shared" si="9"/>
        <v>0</v>
      </c>
      <c r="L264" s="364" t="s">
        <v>69</v>
      </c>
      <c r="M264" s="369" t="str">
        <f>参数!$B$8</f>
        <v>车牌错误,注意核对</v>
      </c>
    </row>
    <row r="265" spans="1:13" s="364" customFormat="1">
      <c r="A265" s="364">
        <f>IF((数据表!$C$2-5100000000000)&gt;0,"0",普货!A257)</f>
        <v>0</v>
      </c>
      <c r="B265" s="365" t="str">
        <f>""&amp;普货!E257</f>
        <v/>
      </c>
      <c r="C265" s="364" t="s">
        <v>179</v>
      </c>
      <c r="D265" s="366" t="str">
        <f>""&amp;普货!C257</f>
        <v/>
      </c>
      <c r="E265" s="367" t="str">
        <f>""&amp;ROUND(普货!D257,2)</f>
        <v>0</v>
      </c>
      <c r="F265" s="364" t="s">
        <v>301</v>
      </c>
      <c r="G265" s="364" t="str">
        <f>CLEAN(普货!F257)</f>
        <v/>
      </c>
      <c r="H265" s="364" t="str">
        <f>CLEAN(普货!G257)</f>
        <v/>
      </c>
      <c r="I265" s="364" t="str">
        <f>CLEAN(普货!B257)</f>
        <v/>
      </c>
      <c r="J265" s="368" t="str">
        <f t="shared" si="8"/>
        <v/>
      </c>
      <c r="K265" s="367" t="str">
        <f t="shared" si="9"/>
        <v>0</v>
      </c>
      <c r="L265" s="364" t="s">
        <v>69</v>
      </c>
      <c r="M265" s="369" t="str">
        <f>参数!$B$8</f>
        <v>车牌错误,注意核对</v>
      </c>
    </row>
    <row r="266" spans="1:13" s="364" customFormat="1">
      <c r="A266" s="364">
        <f>IF((数据表!$C$2-5100000000000)&gt;0,"0",普货!A258)</f>
        <v>0</v>
      </c>
      <c r="B266" s="365" t="str">
        <f>""&amp;普货!E258</f>
        <v/>
      </c>
      <c r="C266" s="364" t="s">
        <v>179</v>
      </c>
      <c r="D266" s="366" t="str">
        <f>""&amp;普货!C258</f>
        <v/>
      </c>
      <c r="E266" s="367" t="str">
        <f>""&amp;ROUND(普货!D258,2)</f>
        <v>0</v>
      </c>
      <c r="F266" s="364" t="s">
        <v>301</v>
      </c>
      <c r="G266" s="364" t="str">
        <f>CLEAN(普货!F258)</f>
        <v/>
      </c>
      <c r="H266" s="364" t="str">
        <f>CLEAN(普货!G258)</f>
        <v/>
      </c>
      <c r="I266" s="364" t="str">
        <f>CLEAN(普货!B258)</f>
        <v/>
      </c>
      <c r="J266" s="368" t="str">
        <f t="shared" si="8"/>
        <v/>
      </c>
      <c r="K266" s="367" t="str">
        <f t="shared" si="9"/>
        <v>0</v>
      </c>
      <c r="L266" s="364" t="s">
        <v>69</v>
      </c>
      <c r="M266" s="369" t="str">
        <f>参数!$B$8</f>
        <v>车牌错误,注意核对</v>
      </c>
    </row>
    <row r="267" spans="1:13" s="364" customFormat="1">
      <c r="A267" s="364">
        <f>IF((数据表!$C$2-5100000000000)&gt;0,"0",普货!A259)</f>
        <v>0</v>
      </c>
      <c r="B267" s="365" t="str">
        <f>""&amp;普货!E259</f>
        <v/>
      </c>
      <c r="C267" s="364" t="s">
        <v>179</v>
      </c>
      <c r="D267" s="366" t="str">
        <f>""&amp;普货!C259</f>
        <v/>
      </c>
      <c r="E267" s="367" t="str">
        <f>""&amp;ROUND(普货!D259,2)</f>
        <v>0</v>
      </c>
      <c r="F267" s="364" t="s">
        <v>301</v>
      </c>
      <c r="G267" s="364" t="str">
        <f>CLEAN(普货!F259)</f>
        <v/>
      </c>
      <c r="H267" s="364" t="str">
        <f>CLEAN(普货!G259)</f>
        <v/>
      </c>
      <c r="I267" s="364" t="str">
        <f>CLEAN(普货!B259)</f>
        <v/>
      </c>
      <c r="J267" s="368" t="str">
        <f t="shared" si="8"/>
        <v/>
      </c>
      <c r="K267" s="367" t="str">
        <f t="shared" si="9"/>
        <v>0</v>
      </c>
      <c r="L267" s="364" t="s">
        <v>69</v>
      </c>
      <c r="M267" s="369" t="str">
        <f>参数!$B$8</f>
        <v>车牌错误,注意核对</v>
      </c>
    </row>
    <row r="268" spans="1:13" s="364" customFormat="1">
      <c r="A268" s="364">
        <f>IF((数据表!$C$2-5100000000000)&gt;0,"0",普货!A260)</f>
        <v>0</v>
      </c>
      <c r="B268" s="365" t="str">
        <f>""&amp;普货!E260</f>
        <v/>
      </c>
      <c r="C268" s="364" t="s">
        <v>179</v>
      </c>
      <c r="D268" s="366" t="str">
        <f>""&amp;普货!C260</f>
        <v/>
      </c>
      <c r="E268" s="367" t="str">
        <f>""&amp;ROUND(普货!D260,2)</f>
        <v>0</v>
      </c>
      <c r="F268" s="364" t="s">
        <v>301</v>
      </c>
      <c r="G268" s="364" t="str">
        <f>CLEAN(普货!F260)</f>
        <v/>
      </c>
      <c r="H268" s="364" t="str">
        <f>CLEAN(普货!G260)</f>
        <v/>
      </c>
      <c r="I268" s="364" t="str">
        <f>CLEAN(普货!B260)</f>
        <v/>
      </c>
      <c r="J268" s="368" t="str">
        <f t="shared" si="8"/>
        <v/>
      </c>
      <c r="K268" s="367" t="str">
        <f t="shared" si="9"/>
        <v>0</v>
      </c>
      <c r="L268" s="364" t="s">
        <v>69</v>
      </c>
      <c r="M268" s="369" t="str">
        <f>参数!$B$8</f>
        <v>车牌错误,注意核对</v>
      </c>
    </row>
    <row r="269" spans="1:13" s="364" customFormat="1">
      <c r="A269" s="364">
        <f>IF((数据表!$C$2-5100000000000)&gt;0,"0",普货!A261)</f>
        <v>0</v>
      </c>
      <c r="B269" s="365" t="str">
        <f>""&amp;普货!E261</f>
        <v/>
      </c>
      <c r="C269" s="364" t="s">
        <v>179</v>
      </c>
      <c r="D269" s="366" t="str">
        <f>""&amp;普货!C261</f>
        <v/>
      </c>
      <c r="E269" s="367" t="str">
        <f>""&amp;ROUND(普货!D261,2)</f>
        <v>0</v>
      </c>
      <c r="F269" s="364" t="s">
        <v>301</v>
      </c>
      <c r="G269" s="364" t="str">
        <f>CLEAN(普货!F261)</f>
        <v/>
      </c>
      <c r="H269" s="364" t="str">
        <f>CLEAN(普货!G261)</f>
        <v/>
      </c>
      <c r="I269" s="364" t="str">
        <f>CLEAN(普货!B261)</f>
        <v/>
      </c>
      <c r="J269" s="368" t="str">
        <f t="shared" si="8"/>
        <v/>
      </c>
      <c r="K269" s="367" t="str">
        <f t="shared" si="9"/>
        <v>0</v>
      </c>
      <c r="L269" s="364" t="s">
        <v>69</v>
      </c>
      <c r="M269" s="369" t="str">
        <f>参数!$B$8</f>
        <v>车牌错误,注意核对</v>
      </c>
    </row>
    <row r="270" spans="1:13" s="364" customFormat="1">
      <c r="A270" s="364">
        <f>IF((数据表!$C$2-5100000000000)&gt;0,"0",普货!A262)</f>
        <v>0</v>
      </c>
      <c r="B270" s="365" t="str">
        <f>""&amp;普货!E262</f>
        <v/>
      </c>
      <c r="C270" s="364" t="s">
        <v>179</v>
      </c>
      <c r="D270" s="366" t="str">
        <f>""&amp;普货!C262</f>
        <v/>
      </c>
      <c r="E270" s="367" t="str">
        <f>""&amp;ROUND(普货!D262,2)</f>
        <v>0</v>
      </c>
      <c r="F270" s="364" t="s">
        <v>301</v>
      </c>
      <c r="G270" s="364" t="str">
        <f>CLEAN(普货!F262)</f>
        <v/>
      </c>
      <c r="H270" s="364" t="str">
        <f>CLEAN(普货!G262)</f>
        <v/>
      </c>
      <c r="I270" s="364" t="str">
        <f>CLEAN(普货!B262)</f>
        <v/>
      </c>
      <c r="J270" s="368" t="str">
        <f t="shared" si="8"/>
        <v/>
      </c>
      <c r="K270" s="367" t="str">
        <f t="shared" si="9"/>
        <v>0</v>
      </c>
      <c r="L270" s="364" t="s">
        <v>69</v>
      </c>
      <c r="M270" s="369" t="str">
        <f>参数!$B$8</f>
        <v>车牌错误,注意核对</v>
      </c>
    </row>
    <row r="271" spans="1:13" s="364" customFormat="1">
      <c r="A271" s="364">
        <f>IF((数据表!$C$2-5100000000000)&gt;0,"0",普货!A263)</f>
        <v>0</v>
      </c>
      <c r="B271" s="365" t="str">
        <f>""&amp;普货!E263</f>
        <v/>
      </c>
      <c r="C271" s="364" t="s">
        <v>179</v>
      </c>
      <c r="D271" s="366" t="str">
        <f>""&amp;普货!C263</f>
        <v/>
      </c>
      <c r="E271" s="367" t="str">
        <f>""&amp;ROUND(普货!D263,2)</f>
        <v>0</v>
      </c>
      <c r="F271" s="364" t="s">
        <v>301</v>
      </c>
      <c r="G271" s="364" t="str">
        <f>CLEAN(普货!F263)</f>
        <v/>
      </c>
      <c r="H271" s="364" t="str">
        <f>CLEAN(普货!G263)</f>
        <v/>
      </c>
      <c r="I271" s="364" t="str">
        <f>CLEAN(普货!B263)</f>
        <v/>
      </c>
      <c r="J271" s="368" t="str">
        <f t="shared" si="8"/>
        <v/>
      </c>
      <c r="K271" s="367" t="str">
        <f t="shared" si="9"/>
        <v>0</v>
      </c>
      <c r="L271" s="364" t="s">
        <v>69</v>
      </c>
      <c r="M271" s="369" t="str">
        <f>参数!$B$8</f>
        <v>车牌错误,注意核对</v>
      </c>
    </row>
    <row r="272" spans="1:13" s="364" customFormat="1">
      <c r="A272" s="364">
        <f>IF((数据表!$C$2-5100000000000)&gt;0,"0",普货!A264)</f>
        <v>0</v>
      </c>
      <c r="B272" s="365" t="str">
        <f>""&amp;普货!E264</f>
        <v/>
      </c>
      <c r="C272" s="364" t="s">
        <v>179</v>
      </c>
      <c r="D272" s="366" t="str">
        <f>""&amp;普货!C264</f>
        <v/>
      </c>
      <c r="E272" s="367" t="str">
        <f>""&amp;ROUND(普货!D264,2)</f>
        <v>0</v>
      </c>
      <c r="F272" s="364" t="s">
        <v>301</v>
      </c>
      <c r="G272" s="364" t="str">
        <f>CLEAN(普货!F264)</f>
        <v/>
      </c>
      <c r="H272" s="364" t="str">
        <f>CLEAN(普货!G264)</f>
        <v/>
      </c>
      <c r="I272" s="364" t="str">
        <f>CLEAN(普货!B264)</f>
        <v/>
      </c>
      <c r="J272" s="368" t="str">
        <f t="shared" si="8"/>
        <v/>
      </c>
      <c r="K272" s="367" t="str">
        <f t="shared" si="9"/>
        <v>0</v>
      </c>
      <c r="L272" s="364" t="s">
        <v>69</v>
      </c>
      <c r="M272" s="369" t="str">
        <f>参数!$B$8</f>
        <v>车牌错误,注意核对</v>
      </c>
    </row>
    <row r="273" spans="1:13" s="364" customFormat="1">
      <c r="A273" s="364">
        <f>IF((数据表!$C$2-5100000000000)&gt;0,"0",普货!A265)</f>
        <v>0</v>
      </c>
      <c r="B273" s="365" t="str">
        <f>""&amp;普货!E265</f>
        <v/>
      </c>
      <c r="C273" s="364" t="s">
        <v>179</v>
      </c>
      <c r="D273" s="366" t="str">
        <f>""&amp;普货!C265</f>
        <v/>
      </c>
      <c r="E273" s="367" t="str">
        <f>""&amp;ROUND(普货!D265,2)</f>
        <v>0</v>
      </c>
      <c r="F273" s="364" t="s">
        <v>301</v>
      </c>
      <c r="G273" s="364" t="str">
        <f>CLEAN(普货!F265)</f>
        <v/>
      </c>
      <c r="H273" s="364" t="str">
        <f>CLEAN(普货!G265)</f>
        <v/>
      </c>
      <c r="I273" s="364" t="str">
        <f>CLEAN(普货!B265)</f>
        <v/>
      </c>
      <c r="J273" s="368" t="str">
        <f t="shared" si="8"/>
        <v/>
      </c>
      <c r="K273" s="367" t="str">
        <f t="shared" si="9"/>
        <v>0</v>
      </c>
      <c r="L273" s="364" t="s">
        <v>69</v>
      </c>
      <c r="M273" s="369" t="str">
        <f>参数!$B$8</f>
        <v>车牌错误,注意核对</v>
      </c>
    </row>
    <row r="274" spans="1:13" s="364" customFormat="1">
      <c r="A274" s="364">
        <f>IF((数据表!$C$2-5100000000000)&gt;0,"0",普货!A266)</f>
        <v>0</v>
      </c>
      <c r="B274" s="365" t="str">
        <f>""&amp;普货!E266</f>
        <v/>
      </c>
      <c r="C274" s="364" t="s">
        <v>179</v>
      </c>
      <c r="D274" s="366" t="str">
        <f>""&amp;普货!C266</f>
        <v/>
      </c>
      <c r="E274" s="367" t="str">
        <f>""&amp;ROUND(普货!D266,2)</f>
        <v>0</v>
      </c>
      <c r="F274" s="364" t="s">
        <v>301</v>
      </c>
      <c r="G274" s="364" t="str">
        <f>CLEAN(普货!F266)</f>
        <v/>
      </c>
      <c r="H274" s="364" t="str">
        <f>CLEAN(普货!G266)</f>
        <v/>
      </c>
      <c r="I274" s="364" t="str">
        <f>CLEAN(普货!B266)</f>
        <v/>
      </c>
      <c r="J274" s="368" t="str">
        <f t="shared" si="8"/>
        <v/>
      </c>
      <c r="K274" s="367" t="str">
        <f t="shared" si="9"/>
        <v>0</v>
      </c>
      <c r="L274" s="364" t="s">
        <v>69</v>
      </c>
      <c r="M274" s="369" t="str">
        <f>参数!$B$8</f>
        <v>车牌错误,注意核对</v>
      </c>
    </row>
    <row r="275" spans="1:13" s="364" customFormat="1">
      <c r="A275" s="364">
        <f>IF((数据表!$C$2-5100000000000)&gt;0,"0",普货!A267)</f>
        <v>0</v>
      </c>
      <c r="B275" s="365" t="str">
        <f>""&amp;普货!E267</f>
        <v/>
      </c>
      <c r="C275" s="364" t="s">
        <v>179</v>
      </c>
      <c r="D275" s="366" t="str">
        <f>""&amp;普货!C267</f>
        <v/>
      </c>
      <c r="E275" s="367" t="str">
        <f>""&amp;ROUND(普货!D267,2)</f>
        <v>0</v>
      </c>
      <c r="F275" s="364" t="s">
        <v>301</v>
      </c>
      <c r="G275" s="364" t="str">
        <f>CLEAN(普货!F267)</f>
        <v/>
      </c>
      <c r="H275" s="364" t="str">
        <f>CLEAN(普货!G267)</f>
        <v/>
      </c>
      <c r="I275" s="364" t="str">
        <f>CLEAN(普货!B267)</f>
        <v/>
      </c>
      <c r="J275" s="368" t="str">
        <f t="shared" si="8"/>
        <v/>
      </c>
      <c r="K275" s="367" t="str">
        <f t="shared" si="9"/>
        <v>0</v>
      </c>
      <c r="L275" s="364" t="s">
        <v>69</v>
      </c>
      <c r="M275" s="369" t="str">
        <f>参数!$B$8</f>
        <v>车牌错误,注意核对</v>
      </c>
    </row>
    <row r="276" spans="1:13" s="364" customFormat="1">
      <c r="A276" s="364">
        <f>IF((数据表!$C$2-5100000000000)&gt;0,"0",普货!A268)</f>
        <v>0</v>
      </c>
      <c r="B276" s="365" t="str">
        <f>""&amp;普货!E268</f>
        <v/>
      </c>
      <c r="C276" s="364" t="s">
        <v>179</v>
      </c>
      <c r="D276" s="366" t="str">
        <f>""&amp;普货!C268</f>
        <v/>
      </c>
      <c r="E276" s="367" t="str">
        <f>""&amp;ROUND(普货!D268,2)</f>
        <v>0</v>
      </c>
      <c r="F276" s="364" t="s">
        <v>301</v>
      </c>
      <c r="G276" s="364" t="str">
        <f>CLEAN(普货!F268)</f>
        <v/>
      </c>
      <c r="H276" s="364" t="str">
        <f>CLEAN(普货!G268)</f>
        <v/>
      </c>
      <c r="I276" s="364" t="str">
        <f>CLEAN(普货!B268)</f>
        <v/>
      </c>
      <c r="J276" s="368" t="str">
        <f t="shared" si="8"/>
        <v/>
      </c>
      <c r="K276" s="367" t="str">
        <f t="shared" si="9"/>
        <v>0</v>
      </c>
      <c r="L276" s="364" t="s">
        <v>69</v>
      </c>
      <c r="M276" s="369" t="str">
        <f>参数!$B$8</f>
        <v>车牌错误,注意核对</v>
      </c>
    </row>
    <row r="277" spans="1:13" s="364" customFormat="1">
      <c r="A277" s="364">
        <f>IF((数据表!$C$2-5100000000000)&gt;0,"0",普货!A269)</f>
        <v>0</v>
      </c>
      <c r="B277" s="365" t="str">
        <f>""&amp;普货!E269</f>
        <v/>
      </c>
      <c r="C277" s="364" t="s">
        <v>179</v>
      </c>
      <c r="D277" s="366" t="str">
        <f>""&amp;普货!C269</f>
        <v/>
      </c>
      <c r="E277" s="367" t="str">
        <f>""&amp;ROUND(普货!D269,2)</f>
        <v>0</v>
      </c>
      <c r="F277" s="364" t="s">
        <v>301</v>
      </c>
      <c r="G277" s="364" t="str">
        <f>CLEAN(普货!F269)</f>
        <v/>
      </c>
      <c r="H277" s="364" t="str">
        <f>CLEAN(普货!G269)</f>
        <v/>
      </c>
      <c r="I277" s="364" t="str">
        <f>CLEAN(普货!B269)</f>
        <v/>
      </c>
      <c r="J277" s="368" t="str">
        <f t="shared" si="8"/>
        <v/>
      </c>
      <c r="K277" s="367" t="str">
        <f t="shared" si="9"/>
        <v>0</v>
      </c>
      <c r="L277" s="364" t="s">
        <v>69</v>
      </c>
      <c r="M277" s="369" t="str">
        <f>参数!$B$8</f>
        <v>车牌错误,注意核对</v>
      </c>
    </row>
    <row r="278" spans="1:13" s="364" customFormat="1">
      <c r="A278" s="364">
        <f>IF((数据表!$C$2-5100000000000)&gt;0,"0",普货!A270)</f>
        <v>0</v>
      </c>
      <c r="B278" s="365" t="str">
        <f>""&amp;普货!E270</f>
        <v/>
      </c>
      <c r="C278" s="364" t="s">
        <v>179</v>
      </c>
      <c r="D278" s="366" t="str">
        <f>""&amp;普货!C270</f>
        <v/>
      </c>
      <c r="E278" s="367" t="str">
        <f>""&amp;ROUND(普货!D270,2)</f>
        <v>0</v>
      </c>
      <c r="F278" s="364" t="s">
        <v>301</v>
      </c>
      <c r="G278" s="364" t="str">
        <f>CLEAN(普货!F270)</f>
        <v/>
      </c>
      <c r="H278" s="364" t="str">
        <f>CLEAN(普货!G270)</f>
        <v/>
      </c>
      <c r="I278" s="364" t="str">
        <f>CLEAN(普货!B270)</f>
        <v/>
      </c>
      <c r="J278" s="368" t="str">
        <f t="shared" si="8"/>
        <v/>
      </c>
      <c r="K278" s="367" t="str">
        <f t="shared" si="9"/>
        <v>0</v>
      </c>
      <c r="L278" s="364" t="s">
        <v>69</v>
      </c>
      <c r="M278" s="369" t="str">
        <f>参数!$B$8</f>
        <v>车牌错误,注意核对</v>
      </c>
    </row>
    <row r="279" spans="1:13" s="364" customFormat="1">
      <c r="A279" s="364">
        <f>IF((数据表!$C$2-5100000000000)&gt;0,"0",普货!A271)</f>
        <v>0</v>
      </c>
      <c r="B279" s="365" t="str">
        <f>""&amp;普货!E271</f>
        <v/>
      </c>
      <c r="C279" s="364" t="s">
        <v>179</v>
      </c>
      <c r="D279" s="366" t="str">
        <f>""&amp;普货!C271</f>
        <v/>
      </c>
      <c r="E279" s="367" t="str">
        <f>""&amp;ROUND(普货!D271,2)</f>
        <v>0</v>
      </c>
      <c r="F279" s="364" t="s">
        <v>301</v>
      </c>
      <c r="G279" s="364" t="str">
        <f>CLEAN(普货!F271)</f>
        <v/>
      </c>
      <c r="H279" s="364" t="str">
        <f>CLEAN(普货!G271)</f>
        <v/>
      </c>
      <c r="I279" s="364" t="str">
        <f>CLEAN(普货!B271)</f>
        <v/>
      </c>
      <c r="J279" s="368" t="str">
        <f t="shared" si="8"/>
        <v/>
      </c>
      <c r="K279" s="367" t="str">
        <f t="shared" si="9"/>
        <v>0</v>
      </c>
      <c r="L279" s="364" t="s">
        <v>69</v>
      </c>
      <c r="M279" s="369" t="str">
        <f>参数!$B$8</f>
        <v>车牌错误,注意核对</v>
      </c>
    </row>
    <row r="280" spans="1:13" s="364" customFormat="1">
      <c r="A280" s="364">
        <f>IF((数据表!$C$2-5100000000000)&gt;0,"0",普货!A272)</f>
        <v>0</v>
      </c>
      <c r="B280" s="365" t="str">
        <f>""&amp;普货!E272</f>
        <v/>
      </c>
      <c r="C280" s="364" t="s">
        <v>179</v>
      </c>
      <c r="D280" s="366" t="str">
        <f>""&amp;普货!C272</f>
        <v/>
      </c>
      <c r="E280" s="367" t="str">
        <f>""&amp;ROUND(普货!D272,2)</f>
        <v>0</v>
      </c>
      <c r="F280" s="364" t="s">
        <v>301</v>
      </c>
      <c r="G280" s="364" t="str">
        <f>CLEAN(普货!F272)</f>
        <v/>
      </c>
      <c r="H280" s="364" t="str">
        <f>CLEAN(普货!G272)</f>
        <v/>
      </c>
      <c r="I280" s="364" t="str">
        <f>CLEAN(普货!B272)</f>
        <v/>
      </c>
      <c r="J280" s="368" t="str">
        <f t="shared" si="8"/>
        <v/>
      </c>
      <c r="K280" s="367" t="str">
        <f t="shared" si="9"/>
        <v>0</v>
      </c>
      <c r="L280" s="364" t="s">
        <v>69</v>
      </c>
      <c r="M280" s="369" t="str">
        <f>参数!$B$8</f>
        <v>车牌错误,注意核对</v>
      </c>
    </row>
    <row r="281" spans="1:13" s="364" customFormat="1">
      <c r="A281" s="364">
        <f>IF((数据表!$C$2-5100000000000)&gt;0,"0",普货!A273)</f>
        <v>0</v>
      </c>
      <c r="B281" s="365" t="str">
        <f>""&amp;普货!E273</f>
        <v/>
      </c>
      <c r="C281" s="364" t="s">
        <v>179</v>
      </c>
      <c r="D281" s="366" t="str">
        <f>""&amp;普货!C273</f>
        <v/>
      </c>
      <c r="E281" s="367" t="str">
        <f>""&amp;ROUND(普货!D273,2)</f>
        <v>0</v>
      </c>
      <c r="F281" s="364" t="s">
        <v>301</v>
      </c>
      <c r="G281" s="364" t="str">
        <f>CLEAN(普货!F273)</f>
        <v/>
      </c>
      <c r="H281" s="364" t="str">
        <f>CLEAN(普货!G273)</f>
        <v/>
      </c>
      <c r="I281" s="364" t="str">
        <f>CLEAN(普货!B273)</f>
        <v/>
      </c>
      <c r="J281" s="368" t="str">
        <f t="shared" si="8"/>
        <v/>
      </c>
      <c r="K281" s="367" t="str">
        <f t="shared" si="9"/>
        <v>0</v>
      </c>
      <c r="L281" s="364" t="s">
        <v>69</v>
      </c>
      <c r="M281" s="369" t="str">
        <f>参数!$B$8</f>
        <v>车牌错误,注意核对</v>
      </c>
    </row>
    <row r="282" spans="1:13" s="364" customFormat="1">
      <c r="A282" s="364">
        <f>IF((数据表!$C$2-5100000000000)&gt;0,"0",普货!A274)</f>
        <v>0</v>
      </c>
      <c r="B282" s="365" t="str">
        <f>""&amp;普货!E274</f>
        <v/>
      </c>
      <c r="C282" s="364" t="s">
        <v>179</v>
      </c>
      <c r="D282" s="366" t="str">
        <f>""&amp;普货!C274</f>
        <v/>
      </c>
      <c r="E282" s="367" t="str">
        <f>""&amp;ROUND(普货!D274,2)</f>
        <v>0</v>
      </c>
      <c r="F282" s="364" t="s">
        <v>301</v>
      </c>
      <c r="G282" s="364" t="str">
        <f>CLEAN(普货!F274)</f>
        <v/>
      </c>
      <c r="H282" s="364" t="str">
        <f>CLEAN(普货!G274)</f>
        <v/>
      </c>
      <c r="I282" s="364" t="str">
        <f>CLEAN(普货!B274)</f>
        <v/>
      </c>
      <c r="J282" s="368" t="str">
        <f t="shared" si="8"/>
        <v/>
      </c>
      <c r="K282" s="367" t="str">
        <f t="shared" si="9"/>
        <v>0</v>
      </c>
      <c r="L282" s="364" t="s">
        <v>69</v>
      </c>
      <c r="M282" s="369" t="str">
        <f>参数!$B$8</f>
        <v>车牌错误,注意核对</v>
      </c>
    </row>
    <row r="283" spans="1:13" s="364" customFormat="1">
      <c r="A283" s="364">
        <f>IF((数据表!$C$2-5100000000000)&gt;0,"0",普货!A275)</f>
        <v>0</v>
      </c>
      <c r="B283" s="365" t="str">
        <f>""&amp;普货!E275</f>
        <v/>
      </c>
      <c r="C283" s="364" t="s">
        <v>179</v>
      </c>
      <c r="D283" s="366" t="str">
        <f>""&amp;普货!C275</f>
        <v/>
      </c>
      <c r="E283" s="367" t="str">
        <f>""&amp;ROUND(普货!D275,2)</f>
        <v>0</v>
      </c>
      <c r="F283" s="364" t="s">
        <v>301</v>
      </c>
      <c r="G283" s="364" t="str">
        <f>CLEAN(普货!F275)</f>
        <v/>
      </c>
      <c r="H283" s="364" t="str">
        <f>CLEAN(普货!G275)</f>
        <v/>
      </c>
      <c r="I283" s="364" t="str">
        <f>CLEAN(普货!B275)</f>
        <v/>
      </c>
      <c r="J283" s="368" t="str">
        <f t="shared" si="8"/>
        <v/>
      </c>
      <c r="K283" s="367" t="str">
        <f t="shared" si="9"/>
        <v>0</v>
      </c>
      <c r="L283" s="364" t="s">
        <v>69</v>
      </c>
      <c r="M283" s="369" t="str">
        <f>参数!$B$8</f>
        <v>车牌错误,注意核对</v>
      </c>
    </row>
    <row r="284" spans="1:13" s="364" customFormat="1">
      <c r="A284" s="364">
        <f>IF((数据表!$C$2-5100000000000)&gt;0,"0",普货!A276)</f>
        <v>0</v>
      </c>
      <c r="B284" s="365" t="str">
        <f>""&amp;普货!E276</f>
        <v/>
      </c>
      <c r="C284" s="364" t="s">
        <v>179</v>
      </c>
      <c r="D284" s="366" t="str">
        <f>""&amp;普货!C276</f>
        <v/>
      </c>
      <c r="E284" s="367" t="str">
        <f>""&amp;ROUND(普货!D276,2)</f>
        <v>0</v>
      </c>
      <c r="F284" s="364" t="s">
        <v>301</v>
      </c>
      <c r="G284" s="364" t="str">
        <f>CLEAN(普货!F276)</f>
        <v/>
      </c>
      <c r="H284" s="364" t="str">
        <f>CLEAN(普货!G276)</f>
        <v/>
      </c>
      <c r="I284" s="364" t="str">
        <f>CLEAN(普货!B276)</f>
        <v/>
      </c>
      <c r="J284" s="368" t="str">
        <f t="shared" si="8"/>
        <v/>
      </c>
      <c r="K284" s="367" t="str">
        <f t="shared" si="9"/>
        <v>0</v>
      </c>
      <c r="L284" s="364" t="s">
        <v>69</v>
      </c>
      <c r="M284" s="369" t="str">
        <f>参数!$B$8</f>
        <v>车牌错误,注意核对</v>
      </c>
    </row>
    <row r="285" spans="1:13" s="364" customFormat="1">
      <c r="A285" s="364">
        <f>IF((数据表!$C$2-5100000000000)&gt;0,"0",普货!A277)</f>
        <v>0</v>
      </c>
      <c r="B285" s="365" t="str">
        <f>""&amp;普货!E277</f>
        <v/>
      </c>
      <c r="C285" s="364" t="s">
        <v>179</v>
      </c>
      <c r="D285" s="366" t="str">
        <f>""&amp;普货!C277</f>
        <v/>
      </c>
      <c r="E285" s="367" t="str">
        <f>""&amp;ROUND(普货!D277,2)</f>
        <v>0</v>
      </c>
      <c r="F285" s="364" t="s">
        <v>301</v>
      </c>
      <c r="G285" s="364" t="str">
        <f>CLEAN(普货!F277)</f>
        <v/>
      </c>
      <c r="H285" s="364" t="str">
        <f>CLEAN(普货!G277)</f>
        <v/>
      </c>
      <c r="I285" s="364" t="str">
        <f>CLEAN(普货!B277)</f>
        <v/>
      </c>
      <c r="J285" s="368" t="str">
        <f t="shared" si="8"/>
        <v/>
      </c>
      <c r="K285" s="367" t="str">
        <f t="shared" si="9"/>
        <v>0</v>
      </c>
      <c r="L285" s="364" t="s">
        <v>69</v>
      </c>
      <c r="M285" s="369" t="str">
        <f>参数!$B$8</f>
        <v>车牌错误,注意核对</v>
      </c>
    </row>
    <row r="286" spans="1:13" s="364" customFormat="1">
      <c r="A286" s="364">
        <f>IF((数据表!$C$2-5100000000000)&gt;0,"0",普货!A278)</f>
        <v>0</v>
      </c>
      <c r="B286" s="365" t="str">
        <f>""&amp;普货!E278</f>
        <v/>
      </c>
      <c r="C286" s="364" t="s">
        <v>179</v>
      </c>
      <c r="D286" s="366" t="str">
        <f>""&amp;普货!C278</f>
        <v/>
      </c>
      <c r="E286" s="367" t="str">
        <f>""&amp;ROUND(普货!D278,2)</f>
        <v>0</v>
      </c>
      <c r="F286" s="364" t="s">
        <v>301</v>
      </c>
      <c r="G286" s="364" t="str">
        <f>CLEAN(普货!F278)</f>
        <v/>
      </c>
      <c r="H286" s="364" t="str">
        <f>CLEAN(普货!G278)</f>
        <v/>
      </c>
      <c r="I286" s="364" t="str">
        <f>CLEAN(普货!B278)</f>
        <v/>
      </c>
      <c r="J286" s="368" t="str">
        <f t="shared" ref="J286:J306" si="10">D286</f>
        <v/>
      </c>
      <c r="K286" s="367" t="str">
        <f t="shared" ref="K286:K306" si="11">E286</f>
        <v>0</v>
      </c>
      <c r="L286" s="364" t="s">
        <v>69</v>
      </c>
      <c r="M286" s="369" t="str">
        <f>参数!$B$8</f>
        <v>车牌错误,注意核对</v>
      </c>
    </row>
    <row r="287" spans="1:13" s="364" customFormat="1">
      <c r="A287" s="364">
        <f>IF((数据表!$C$2-5100000000000)&gt;0,"0",普货!A279)</f>
        <v>0</v>
      </c>
      <c r="B287" s="365" t="str">
        <f>""&amp;普货!E279</f>
        <v/>
      </c>
      <c r="C287" s="364" t="s">
        <v>179</v>
      </c>
      <c r="D287" s="366" t="str">
        <f>""&amp;普货!C279</f>
        <v/>
      </c>
      <c r="E287" s="367" t="str">
        <f>""&amp;ROUND(普货!D279,2)</f>
        <v>0</v>
      </c>
      <c r="F287" s="364" t="s">
        <v>301</v>
      </c>
      <c r="G287" s="364" t="str">
        <f>CLEAN(普货!F279)</f>
        <v/>
      </c>
      <c r="H287" s="364" t="str">
        <f>CLEAN(普货!G279)</f>
        <v/>
      </c>
      <c r="I287" s="364" t="str">
        <f>CLEAN(普货!B279)</f>
        <v/>
      </c>
      <c r="J287" s="368" t="str">
        <f t="shared" si="10"/>
        <v/>
      </c>
      <c r="K287" s="367" t="str">
        <f t="shared" si="11"/>
        <v>0</v>
      </c>
      <c r="L287" s="364" t="s">
        <v>69</v>
      </c>
      <c r="M287" s="369" t="str">
        <f>参数!$B$8</f>
        <v>车牌错误,注意核对</v>
      </c>
    </row>
    <row r="288" spans="1:13" s="364" customFormat="1">
      <c r="A288" s="364">
        <f>IF((数据表!$C$2-5100000000000)&gt;0,"0",普货!A280)</f>
        <v>0</v>
      </c>
      <c r="B288" s="365" t="str">
        <f>""&amp;普货!E280</f>
        <v/>
      </c>
      <c r="C288" s="364" t="s">
        <v>179</v>
      </c>
      <c r="D288" s="366" t="str">
        <f>""&amp;普货!C280</f>
        <v/>
      </c>
      <c r="E288" s="367" t="str">
        <f>""&amp;ROUND(普货!D280,2)</f>
        <v>0</v>
      </c>
      <c r="F288" s="364" t="s">
        <v>301</v>
      </c>
      <c r="G288" s="364" t="str">
        <f>CLEAN(普货!F280)</f>
        <v/>
      </c>
      <c r="H288" s="364" t="str">
        <f>CLEAN(普货!G280)</f>
        <v/>
      </c>
      <c r="I288" s="364" t="str">
        <f>CLEAN(普货!B280)</f>
        <v/>
      </c>
      <c r="J288" s="368" t="str">
        <f t="shared" si="10"/>
        <v/>
      </c>
      <c r="K288" s="367" t="str">
        <f t="shared" si="11"/>
        <v>0</v>
      </c>
      <c r="L288" s="364" t="s">
        <v>69</v>
      </c>
      <c r="M288" s="369" t="str">
        <f>参数!$B$8</f>
        <v>车牌错误,注意核对</v>
      </c>
    </row>
    <row r="289" spans="1:13" s="364" customFormat="1">
      <c r="A289" s="364">
        <f>IF((数据表!$C$2-5100000000000)&gt;0,"0",普货!A281)</f>
        <v>0</v>
      </c>
      <c r="B289" s="365" t="str">
        <f>""&amp;普货!E281</f>
        <v/>
      </c>
      <c r="C289" s="364" t="s">
        <v>179</v>
      </c>
      <c r="D289" s="366" t="str">
        <f>""&amp;普货!C281</f>
        <v/>
      </c>
      <c r="E289" s="367" t="str">
        <f>""&amp;ROUND(普货!D281,2)</f>
        <v>0</v>
      </c>
      <c r="F289" s="364" t="s">
        <v>301</v>
      </c>
      <c r="G289" s="364" t="str">
        <f>CLEAN(普货!F281)</f>
        <v/>
      </c>
      <c r="H289" s="364" t="str">
        <f>CLEAN(普货!G281)</f>
        <v/>
      </c>
      <c r="I289" s="364" t="str">
        <f>CLEAN(普货!B281)</f>
        <v/>
      </c>
      <c r="J289" s="368" t="str">
        <f t="shared" si="10"/>
        <v/>
      </c>
      <c r="K289" s="367" t="str">
        <f t="shared" si="11"/>
        <v>0</v>
      </c>
      <c r="L289" s="364" t="s">
        <v>69</v>
      </c>
      <c r="M289" s="369" t="str">
        <f>参数!$B$8</f>
        <v>车牌错误,注意核对</v>
      </c>
    </row>
    <row r="290" spans="1:13" s="364" customFormat="1">
      <c r="A290" s="364">
        <f>IF((数据表!$C$2-5100000000000)&gt;0,"0",普货!A282)</f>
        <v>0</v>
      </c>
      <c r="B290" s="365" t="str">
        <f>""&amp;普货!E282</f>
        <v/>
      </c>
      <c r="C290" s="364" t="s">
        <v>179</v>
      </c>
      <c r="D290" s="366" t="str">
        <f>""&amp;普货!C282</f>
        <v/>
      </c>
      <c r="E290" s="367" t="str">
        <f>""&amp;ROUND(普货!D282,2)</f>
        <v>0</v>
      </c>
      <c r="F290" s="364" t="s">
        <v>301</v>
      </c>
      <c r="G290" s="364" t="str">
        <f>CLEAN(普货!F282)</f>
        <v/>
      </c>
      <c r="H290" s="364" t="str">
        <f>CLEAN(普货!G282)</f>
        <v/>
      </c>
      <c r="I290" s="364" t="str">
        <f>CLEAN(普货!B282)</f>
        <v/>
      </c>
      <c r="J290" s="368" t="str">
        <f t="shared" si="10"/>
        <v/>
      </c>
      <c r="K290" s="367" t="str">
        <f t="shared" si="11"/>
        <v>0</v>
      </c>
      <c r="L290" s="364" t="s">
        <v>69</v>
      </c>
      <c r="M290" s="369" t="str">
        <f>参数!$B$8</f>
        <v>车牌错误,注意核对</v>
      </c>
    </row>
    <row r="291" spans="1:13" s="364" customFormat="1">
      <c r="A291" s="364">
        <f>IF((数据表!$C$2-5100000000000)&gt;0,"0",普货!A283)</f>
        <v>0</v>
      </c>
      <c r="B291" s="365" t="str">
        <f>""&amp;普货!E283</f>
        <v/>
      </c>
      <c r="C291" s="364" t="s">
        <v>179</v>
      </c>
      <c r="D291" s="366" t="str">
        <f>""&amp;普货!C283</f>
        <v/>
      </c>
      <c r="E291" s="367" t="str">
        <f>""&amp;ROUND(普货!D283,2)</f>
        <v>0</v>
      </c>
      <c r="F291" s="364" t="s">
        <v>301</v>
      </c>
      <c r="G291" s="364" t="str">
        <f>CLEAN(普货!F283)</f>
        <v/>
      </c>
      <c r="H291" s="364" t="str">
        <f>CLEAN(普货!G283)</f>
        <v/>
      </c>
      <c r="I291" s="364" t="str">
        <f>CLEAN(普货!B283)</f>
        <v/>
      </c>
      <c r="J291" s="368" t="str">
        <f t="shared" si="10"/>
        <v/>
      </c>
      <c r="K291" s="367" t="str">
        <f t="shared" si="11"/>
        <v>0</v>
      </c>
      <c r="L291" s="364" t="s">
        <v>69</v>
      </c>
      <c r="M291" s="369" t="str">
        <f>参数!$B$8</f>
        <v>车牌错误,注意核对</v>
      </c>
    </row>
    <row r="292" spans="1:13" s="364" customFormat="1">
      <c r="A292" s="364">
        <f>IF((数据表!$C$2-5100000000000)&gt;0,"0",普货!A284)</f>
        <v>0</v>
      </c>
      <c r="B292" s="365" t="str">
        <f>""&amp;普货!E284</f>
        <v/>
      </c>
      <c r="C292" s="364" t="s">
        <v>179</v>
      </c>
      <c r="D292" s="366" t="str">
        <f>""&amp;普货!C284</f>
        <v/>
      </c>
      <c r="E292" s="367" t="str">
        <f>""&amp;ROUND(普货!D284,2)</f>
        <v>0</v>
      </c>
      <c r="F292" s="364" t="s">
        <v>301</v>
      </c>
      <c r="G292" s="364" t="str">
        <f>CLEAN(普货!F284)</f>
        <v/>
      </c>
      <c r="H292" s="364" t="str">
        <f>CLEAN(普货!G284)</f>
        <v/>
      </c>
      <c r="I292" s="364" t="str">
        <f>CLEAN(普货!B284)</f>
        <v/>
      </c>
      <c r="J292" s="368" t="str">
        <f t="shared" si="10"/>
        <v/>
      </c>
      <c r="K292" s="367" t="str">
        <f t="shared" si="11"/>
        <v>0</v>
      </c>
      <c r="L292" s="364" t="s">
        <v>69</v>
      </c>
      <c r="M292" s="369" t="str">
        <f>参数!$B$8</f>
        <v>车牌错误,注意核对</v>
      </c>
    </row>
    <row r="293" spans="1:13" s="364" customFormat="1">
      <c r="A293" s="364">
        <f>IF((数据表!$C$2-5100000000000)&gt;0,"0",普货!A285)</f>
        <v>0</v>
      </c>
      <c r="B293" s="365" t="str">
        <f>""&amp;普货!E285</f>
        <v/>
      </c>
      <c r="C293" s="364" t="s">
        <v>179</v>
      </c>
      <c r="D293" s="366" t="str">
        <f>""&amp;普货!C285</f>
        <v/>
      </c>
      <c r="E293" s="367" t="str">
        <f>""&amp;ROUND(普货!D285,2)</f>
        <v>0</v>
      </c>
      <c r="F293" s="364" t="s">
        <v>301</v>
      </c>
      <c r="G293" s="364" t="str">
        <f>CLEAN(普货!F285)</f>
        <v/>
      </c>
      <c r="H293" s="364" t="str">
        <f>CLEAN(普货!G285)</f>
        <v/>
      </c>
      <c r="I293" s="364" t="str">
        <f>CLEAN(普货!B285)</f>
        <v/>
      </c>
      <c r="J293" s="368" t="str">
        <f t="shared" si="10"/>
        <v/>
      </c>
      <c r="K293" s="367" t="str">
        <f t="shared" si="11"/>
        <v>0</v>
      </c>
      <c r="L293" s="364" t="s">
        <v>69</v>
      </c>
      <c r="M293" s="369" t="str">
        <f>参数!$B$8</f>
        <v>车牌错误,注意核对</v>
      </c>
    </row>
    <row r="294" spans="1:13" s="364" customFormat="1">
      <c r="A294" s="364">
        <f>IF((数据表!$C$2-5100000000000)&gt;0,"0",普货!A286)</f>
        <v>0</v>
      </c>
      <c r="B294" s="365" t="str">
        <f>""&amp;普货!E286</f>
        <v/>
      </c>
      <c r="C294" s="364" t="s">
        <v>179</v>
      </c>
      <c r="D294" s="366" t="str">
        <f>""&amp;普货!C286</f>
        <v/>
      </c>
      <c r="E294" s="367" t="str">
        <f>""&amp;ROUND(普货!D286,2)</f>
        <v>0</v>
      </c>
      <c r="F294" s="364" t="s">
        <v>301</v>
      </c>
      <c r="G294" s="364" t="str">
        <f>CLEAN(普货!F286)</f>
        <v/>
      </c>
      <c r="H294" s="364" t="str">
        <f>CLEAN(普货!G286)</f>
        <v/>
      </c>
      <c r="I294" s="364" t="str">
        <f>CLEAN(普货!B286)</f>
        <v/>
      </c>
      <c r="J294" s="368" t="str">
        <f t="shared" si="10"/>
        <v/>
      </c>
      <c r="K294" s="367" t="str">
        <f t="shared" si="11"/>
        <v>0</v>
      </c>
      <c r="L294" s="364" t="s">
        <v>69</v>
      </c>
      <c r="M294" s="369" t="str">
        <f>参数!$B$8</f>
        <v>车牌错误,注意核对</v>
      </c>
    </row>
    <row r="295" spans="1:13" s="364" customFormat="1">
      <c r="A295" s="364">
        <f>IF((数据表!$C$2-5100000000000)&gt;0,"0",普货!A287)</f>
        <v>0</v>
      </c>
      <c r="B295" s="365" t="str">
        <f>""&amp;普货!E287</f>
        <v/>
      </c>
      <c r="C295" s="364" t="s">
        <v>179</v>
      </c>
      <c r="D295" s="366" t="str">
        <f>""&amp;普货!C287</f>
        <v/>
      </c>
      <c r="E295" s="367" t="str">
        <f>""&amp;ROUND(普货!D287,2)</f>
        <v>0</v>
      </c>
      <c r="F295" s="364" t="s">
        <v>301</v>
      </c>
      <c r="G295" s="364" t="str">
        <f>CLEAN(普货!F287)</f>
        <v/>
      </c>
      <c r="H295" s="364" t="str">
        <f>CLEAN(普货!G287)</f>
        <v/>
      </c>
      <c r="I295" s="364" t="str">
        <f>CLEAN(普货!B287)</f>
        <v/>
      </c>
      <c r="J295" s="368" t="str">
        <f t="shared" si="10"/>
        <v/>
      </c>
      <c r="K295" s="367" t="str">
        <f t="shared" si="11"/>
        <v>0</v>
      </c>
      <c r="L295" s="364" t="s">
        <v>69</v>
      </c>
      <c r="M295" s="369" t="str">
        <f>参数!$B$8</f>
        <v>车牌错误,注意核对</v>
      </c>
    </row>
    <row r="296" spans="1:13" s="364" customFormat="1">
      <c r="A296" s="364">
        <f>IF((数据表!$C$2-5100000000000)&gt;0,"0",普货!A288)</f>
        <v>0</v>
      </c>
      <c r="B296" s="365" t="str">
        <f>""&amp;普货!E288</f>
        <v/>
      </c>
      <c r="C296" s="364" t="s">
        <v>179</v>
      </c>
      <c r="D296" s="366" t="str">
        <f>""&amp;普货!C288</f>
        <v/>
      </c>
      <c r="E296" s="367" t="str">
        <f>""&amp;ROUND(普货!D288,2)</f>
        <v>0</v>
      </c>
      <c r="F296" s="364" t="s">
        <v>301</v>
      </c>
      <c r="G296" s="364" t="str">
        <f>CLEAN(普货!F288)</f>
        <v/>
      </c>
      <c r="H296" s="364" t="str">
        <f>CLEAN(普货!G288)</f>
        <v/>
      </c>
      <c r="I296" s="364" t="str">
        <f>CLEAN(普货!B288)</f>
        <v/>
      </c>
      <c r="J296" s="368" t="str">
        <f t="shared" si="10"/>
        <v/>
      </c>
      <c r="K296" s="367" t="str">
        <f t="shared" si="11"/>
        <v>0</v>
      </c>
      <c r="L296" s="364" t="s">
        <v>69</v>
      </c>
      <c r="M296" s="369" t="str">
        <f>参数!$B$8</f>
        <v>车牌错误,注意核对</v>
      </c>
    </row>
    <row r="297" spans="1:13" s="364" customFormat="1">
      <c r="A297" s="364">
        <f>IF((数据表!$C$2-5100000000000)&gt;0,"0",普货!A289)</f>
        <v>0</v>
      </c>
      <c r="B297" s="365" t="str">
        <f>""&amp;普货!E289</f>
        <v/>
      </c>
      <c r="C297" s="364" t="s">
        <v>179</v>
      </c>
      <c r="D297" s="366" t="str">
        <f>""&amp;普货!C289</f>
        <v/>
      </c>
      <c r="E297" s="367" t="str">
        <f>""&amp;ROUND(普货!D289,2)</f>
        <v>0</v>
      </c>
      <c r="F297" s="364" t="s">
        <v>301</v>
      </c>
      <c r="G297" s="364" t="str">
        <f>CLEAN(普货!F289)</f>
        <v/>
      </c>
      <c r="H297" s="364" t="str">
        <f>CLEAN(普货!G289)</f>
        <v/>
      </c>
      <c r="I297" s="364" t="str">
        <f>CLEAN(普货!B289)</f>
        <v/>
      </c>
      <c r="J297" s="368" t="str">
        <f t="shared" si="10"/>
        <v/>
      </c>
      <c r="K297" s="367" t="str">
        <f t="shared" si="11"/>
        <v>0</v>
      </c>
      <c r="L297" s="364" t="s">
        <v>69</v>
      </c>
      <c r="M297" s="369" t="str">
        <f>参数!$B$8</f>
        <v>车牌错误,注意核对</v>
      </c>
    </row>
    <row r="298" spans="1:13" s="364" customFormat="1">
      <c r="A298" s="364">
        <f>IF((数据表!$C$2-5100000000000)&gt;0,"0",普货!A290)</f>
        <v>0</v>
      </c>
      <c r="B298" s="365" t="str">
        <f>""&amp;普货!E290</f>
        <v/>
      </c>
      <c r="C298" s="364" t="s">
        <v>179</v>
      </c>
      <c r="D298" s="366" t="str">
        <f>""&amp;普货!C290</f>
        <v/>
      </c>
      <c r="E298" s="367" t="str">
        <f>""&amp;ROUND(普货!D290,2)</f>
        <v>0</v>
      </c>
      <c r="F298" s="364" t="s">
        <v>301</v>
      </c>
      <c r="G298" s="364" t="str">
        <f>CLEAN(普货!F290)</f>
        <v/>
      </c>
      <c r="H298" s="364" t="str">
        <f>CLEAN(普货!G290)</f>
        <v/>
      </c>
      <c r="I298" s="364" t="str">
        <f>CLEAN(普货!B290)</f>
        <v/>
      </c>
      <c r="J298" s="368" t="str">
        <f t="shared" si="10"/>
        <v/>
      </c>
      <c r="K298" s="367" t="str">
        <f t="shared" si="11"/>
        <v>0</v>
      </c>
      <c r="L298" s="364" t="s">
        <v>69</v>
      </c>
      <c r="M298" s="369" t="str">
        <f>参数!$B$8</f>
        <v>车牌错误,注意核对</v>
      </c>
    </row>
    <row r="299" spans="1:13" s="364" customFormat="1">
      <c r="A299" s="364">
        <f>IF((数据表!$C$2-5100000000000)&gt;0,"0",普货!A291)</f>
        <v>0</v>
      </c>
      <c r="B299" s="365" t="str">
        <f>""&amp;普货!E291</f>
        <v/>
      </c>
      <c r="C299" s="364" t="s">
        <v>179</v>
      </c>
      <c r="D299" s="366" t="str">
        <f>""&amp;普货!C291</f>
        <v/>
      </c>
      <c r="E299" s="367" t="str">
        <f>""&amp;ROUND(普货!D291,2)</f>
        <v>0</v>
      </c>
      <c r="F299" s="364" t="s">
        <v>301</v>
      </c>
      <c r="G299" s="364" t="str">
        <f>CLEAN(普货!F291)</f>
        <v/>
      </c>
      <c r="H299" s="364" t="str">
        <f>CLEAN(普货!G291)</f>
        <v/>
      </c>
      <c r="I299" s="364" t="str">
        <f>CLEAN(普货!B291)</f>
        <v/>
      </c>
      <c r="J299" s="368" t="str">
        <f t="shared" si="10"/>
        <v/>
      </c>
      <c r="K299" s="367" t="str">
        <f t="shared" si="11"/>
        <v>0</v>
      </c>
      <c r="L299" s="364" t="s">
        <v>69</v>
      </c>
      <c r="M299" s="369" t="str">
        <f>参数!$B$8</f>
        <v>车牌错误,注意核对</v>
      </c>
    </row>
    <row r="300" spans="1:13" s="364" customFormat="1">
      <c r="A300" s="364">
        <f>IF((数据表!$C$2-5100000000000)&gt;0,"0",普货!A292)</f>
        <v>0</v>
      </c>
      <c r="B300" s="365" t="str">
        <f>""&amp;普货!E292</f>
        <v/>
      </c>
      <c r="C300" s="364" t="s">
        <v>179</v>
      </c>
      <c r="D300" s="366" t="str">
        <f>""&amp;普货!C292</f>
        <v/>
      </c>
      <c r="E300" s="367" t="str">
        <f>""&amp;ROUND(普货!D292,2)</f>
        <v>0</v>
      </c>
      <c r="F300" s="364" t="s">
        <v>301</v>
      </c>
      <c r="G300" s="364" t="str">
        <f>CLEAN(普货!F292)</f>
        <v/>
      </c>
      <c r="H300" s="364" t="str">
        <f>CLEAN(普货!G292)</f>
        <v/>
      </c>
      <c r="I300" s="364" t="str">
        <f>CLEAN(普货!B292)</f>
        <v/>
      </c>
      <c r="J300" s="368" t="str">
        <f t="shared" si="10"/>
        <v/>
      </c>
      <c r="K300" s="367" t="str">
        <f t="shared" si="11"/>
        <v>0</v>
      </c>
      <c r="L300" s="364" t="s">
        <v>69</v>
      </c>
      <c r="M300" s="369" t="str">
        <f>参数!$B$8</f>
        <v>车牌错误,注意核对</v>
      </c>
    </row>
    <row r="301" spans="1:13" s="364" customFormat="1">
      <c r="A301" s="364">
        <f>IF((数据表!$C$2-5100000000000)&gt;0,"0",普货!A293)</f>
        <v>0</v>
      </c>
      <c r="B301" s="365" t="str">
        <f>""&amp;普货!E293</f>
        <v/>
      </c>
      <c r="C301" s="364" t="s">
        <v>179</v>
      </c>
      <c r="D301" s="366" t="str">
        <f>""&amp;普货!C293</f>
        <v/>
      </c>
      <c r="E301" s="367" t="str">
        <f>""&amp;ROUND(普货!D293,2)</f>
        <v>0</v>
      </c>
      <c r="F301" s="364" t="s">
        <v>301</v>
      </c>
      <c r="G301" s="364" t="str">
        <f>CLEAN(普货!F293)</f>
        <v/>
      </c>
      <c r="H301" s="364" t="str">
        <f>CLEAN(普货!G293)</f>
        <v/>
      </c>
      <c r="I301" s="364" t="str">
        <f>CLEAN(普货!B293)</f>
        <v/>
      </c>
      <c r="J301" s="368" t="str">
        <f t="shared" si="10"/>
        <v/>
      </c>
      <c r="K301" s="367" t="str">
        <f t="shared" si="11"/>
        <v>0</v>
      </c>
      <c r="L301" s="364" t="s">
        <v>69</v>
      </c>
      <c r="M301" s="369" t="str">
        <f>参数!$B$8</f>
        <v>车牌错误,注意核对</v>
      </c>
    </row>
    <row r="302" spans="1:13" s="364" customFormat="1">
      <c r="A302" s="364">
        <f>IF((数据表!$C$2-5100000000000)&gt;0,"0",普货!A294)</f>
        <v>0</v>
      </c>
      <c r="B302" s="365" t="str">
        <f>""&amp;普货!E294</f>
        <v/>
      </c>
      <c r="C302" s="364" t="s">
        <v>179</v>
      </c>
      <c r="D302" s="366" t="str">
        <f>""&amp;普货!C294</f>
        <v/>
      </c>
      <c r="E302" s="367" t="str">
        <f>""&amp;ROUND(普货!D294,2)</f>
        <v>0</v>
      </c>
      <c r="F302" s="364" t="s">
        <v>301</v>
      </c>
      <c r="G302" s="364" t="str">
        <f>CLEAN(普货!F294)</f>
        <v/>
      </c>
      <c r="H302" s="364" t="str">
        <f>CLEAN(普货!G294)</f>
        <v/>
      </c>
      <c r="I302" s="364" t="str">
        <f>CLEAN(普货!B294)</f>
        <v/>
      </c>
      <c r="J302" s="368" t="str">
        <f t="shared" si="10"/>
        <v/>
      </c>
      <c r="K302" s="367" t="str">
        <f t="shared" si="11"/>
        <v>0</v>
      </c>
      <c r="L302" s="364" t="s">
        <v>69</v>
      </c>
      <c r="M302" s="369" t="str">
        <f>参数!$B$8</f>
        <v>车牌错误,注意核对</v>
      </c>
    </row>
    <row r="303" spans="1:13" s="364" customFormat="1">
      <c r="A303" s="364">
        <f>IF((数据表!$C$2-5100000000000)&gt;0,"0",普货!A295)</f>
        <v>0</v>
      </c>
      <c r="B303" s="365" t="str">
        <f>""&amp;普货!E295</f>
        <v/>
      </c>
      <c r="C303" s="364" t="s">
        <v>179</v>
      </c>
      <c r="D303" s="366" t="str">
        <f>""&amp;普货!C295</f>
        <v/>
      </c>
      <c r="E303" s="367" t="str">
        <f>""&amp;ROUND(普货!D295,2)</f>
        <v>0</v>
      </c>
      <c r="F303" s="364" t="s">
        <v>301</v>
      </c>
      <c r="G303" s="364" t="str">
        <f>CLEAN(普货!F295)</f>
        <v/>
      </c>
      <c r="H303" s="364" t="str">
        <f>CLEAN(普货!G295)</f>
        <v/>
      </c>
      <c r="I303" s="364" t="str">
        <f>CLEAN(普货!B295)</f>
        <v/>
      </c>
      <c r="J303" s="368" t="str">
        <f t="shared" si="10"/>
        <v/>
      </c>
      <c r="K303" s="367" t="str">
        <f t="shared" si="11"/>
        <v>0</v>
      </c>
      <c r="L303" s="364" t="s">
        <v>69</v>
      </c>
      <c r="M303" s="369" t="str">
        <f>参数!$B$8</f>
        <v>车牌错误,注意核对</v>
      </c>
    </row>
    <row r="304" spans="1:13" s="364" customFormat="1">
      <c r="A304" s="364">
        <f>IF((数据表!$C$2-5100000000000)&gt;0,"0",普货!A296)</f>
        <v>0</v>
      </c>
      <c r="B304" s="365" t="str">
        <f>""&amp;普货!E296</f>
        <v/>
      </c>
      <c r="C304" s="364" t="s">
        <v>179</v>
      </c>
      <c r="D304" s="366" t="str">
        <f>""&amp;普货!C296</f>
        <v/>
      </c>
      <c r="E304" s="367" t="str">
        <f>""&amp;ROUND(普货!D296,2)</f>
        <v>0</v>
      </c>
      <c r="F304" s="364" t="s">
        <v>301</v>
      </c>
      <c r="G304" s="364" t="str">
        <f>CLEAN(普货!F296)</f>
        <v/>
      </c>
      <c r="H304" s="364" t="str">
        <f>CLEAN(普货!G296)</f>
        <v/>
      </c>
      <c r="I304" s="364" t="str">
        <f>CLEAN(普货!B296)</f>
        <v/>
      </c>
      <c r="J304" s="368" t="str">
        <f t="shared" si="10"/>
        <v/>
      </c>
      <c r="K304" s="367" t="str">
        <f t="shared" si="11"/>
        <v>0</v>
      </c>
      <c r="L304" s="364" t="s">
        <v>69</v>
      </c>
      <c r="M304" s="369" t="str">
        <f>参数!$B$8</f>
        <v>车牌错误,注意核对</v>
      </c>
    </row>
    <row r="305" spans="1:13" s="364" customFormat="1">
      <c r="A305" s="364">
        <f>IF((数据表!$C$2-5100000000000)&gt;0,"0",普货!A297)</f>
        <v>0</v>
      </c>
      <c r="B305" s="365" t="str">
        <f>""&amp;普货!E297</f>
        <v/>
      </c>
      <c r="C305" s="364" t="s">
        <v>179</v>
      </c>
      <c r="D305" s="366" t="str">
        <f>""&amp;普货!C297</f>
        <v/>
      </c>
      <c r="E305" s="367" t="str">
        <f>""&amp;ROUND(普货!D297,2)</f>
        <v>0</v>
      </c>
      <c r="F305" s="364" t="s">
        <v>301</v>
      </c>
      <c r="G305" s="364" t="str">
        <f>CLEAN(普货!F297)</f>
        <v/>
      </c>
      <c r="H305" s="364" t="str">
        <f>CLEAN(普货!G297)</f>
        <v/>
      </c>
      <c r="I305" s="364" t="str">
        <f>CLEAN(普货!B297)</f>
        <v/>
      </c>
      <c r="J305" s="368" t="str">
        <f t="shared" si="10"/>
        <v/>
      </c>
      <c r="K305" s="367" t="str">
        <f t="shared" si="11"/>
        <v>0</v>
      </c>
      <c r="L305" s="364" t="s">
        <v>69</v>
      </c>
      <c r="M305" s="369" t="str">
        <f>参数!$B$8</f>
        <v>车牌错误,注意核对</v>
      </c>
    </row>
    <row r="306" spans="1:13" s="364" customFormat="1">
      <c r="A306" s="364">
        <f>IF((数据表!$C$2-5100000000000)&gt;0,"0",普货!A298)</f>
        <v>0</v>
      </c>
      <c r="B306" s="365" t="str">
        <f>""&amp;普货!E298</f>
        <v/>
      </c>
      <c r="C306" s="364" t="s">
        <v>179</v>
      </c>
      <c r="D306" s="366" t="str">
        <f>""&amp;普货!C298</f>
        <v/>
      </c>
      <c r="E306" s="367" t="str">
        <f>""&amp;ROUND(普货!D298,2)</f>
        <v>0</v>
      </c>
      <c r="F306" s="364" t="s">
        <v>301</v>
      </c>
      <c r="G306" s="364" t="str">
        <f>CLEAN(普货!F298)</f>
        <v/>
      </c>
      <c r="H306" s="364" t="str">
        <f>CLEAN(普货!G298)</f>
        <v/>
      </c>
      <c r="I306" s="364" t="str">
        <f>CLEAN(普货!B298)</f>
        <v/>
      </c>
      <c r="J306" s="368" t="str">
        <f t="shared" si="10"/>
        <v/>
      </c>
      <c r="K306" s="367" t="str">
        <f t="shared" si="11"/>
        <v>0</v>
      </c>
      <c r="L306" s="364" t="s">
        <v>69</v>
      </c>
      <c r="M306" s="369" t="str">
        <f>参数!$B$8</f>
        <v>车牌错误,注意核对</v>
      </c>
    </row>
    <row r="307" spans="1:13" s="364" customFormat="1">
      <c r="B307" s="365"/>
      <c r="D307" s="366"/>
      <c r="E307" s="367"/>
      <c r="J307" s="368"/>
      <c r="K307" s="367"/>
      <c r="M307" s="369"/>
    </row>
    <row r="308" spans="1:13" s="364" customFormat="1">
      <c r="B308" s="365"/>
      <c r="D308" s="366"/>
      <c r="E308" s="367"/>
      <c r="J308" s="368"/>
      <c r="K308" s="367"/>
      <c r="M308" s="369"/>
    </row>
    <row r="309" spans="1:13" s="364" customFormat="1">
      <c r="B309" s="365"/>
      <c r="D309" s="366"/>
      <c r="E309" s="367"/>
      <c r="J309" s="368"/>
      <c r="K309" s="367"/>
      <c r="M309" s="369"/>
    </row>
    <row r="310" spans="1:13" s="364" customFormat="1">
      <c r="B310" s="365"/>
      <c r="D310" s="366"/>
      <c r="E310" s="367"/>
      <c r="J310" s="368"/>
      <c r="K310" s="367"/>
      <c r="M310" s="369"/>
    </row>
    <row r="311" spans="1:13" s="364" customFormat="1">
      <c r="B311" s="365"/>
      <c r="D311" s="366"/>
      <c r="E311" s="367"/>
      <c r="J311" s="368"/>
      <c r="K311" s="367"/>
      <c r="M311" s="369"/>
    </row>
    <row r="312" spans="1:13" s="364" customFormat="1">
      <c r="B312" s="365"/>
      <c r="D312" s="366"/>
      <c r="E312" s="367"/>
      <c r="J312" s="368"/>
      <c r="K312" s="367"/>
      <c r="M312" s="369"/>
    </row>
    <row r="313" spans="1:13">
      <c r="A313" s="325"/>
      <c r="B313" s="326"/>
    </row>
    <row r="314" spans="1:13">
      <c r="A314" s="325"/>
      <c r="B314" s="326"/>
    </row>
    <row r="315" spans="1:13">
      <c r="A315" s="325"/>
      <c r="B315" s="326"/>
    </row>
    <row r="316" spans="1:13">
      <c r="A316" s="325"/>
      <c r="B316" s="326"/>
    </row>
    <row r="317" spans="1:13">
      <c r="A317" s="325"/>
      <c r="B317" s="326"/>
    </row>
    <row r="318" spans="1:13">
      <c r="A318" s="325"/>
      <c r="B318" s="326"/>
    </row>
    <row r="319" spans="1:13">
      <c r="A319" s="325"/>
      <c r="B319" s="326"/>
    </row>
    <row r="320" spans="1:13">
      <c r="A320" s="325"/>
      <c r="B320" s="326"/>
    </row>
    <row r="321" spans="1:2">
      <c r="A321" s="325"/>
      <c r="B321" s="326"/>
    </row>
    <row r="322" spans="1:2">
      <c r="A322" s="325"/>
      <c r="B322" s="326"/>
    </row>
    <row r="323" spans="1:2">
      <c r="A323" s="325"/>
      <c r="B323" s="326"/>
    </row>
    <row r="324" spans="1:2">
      <c r="A324" s="325"/>
      <c r="B324" s="326"/>
    </row>
    <row r="325" spans="1:2">
      <c r="A325" s="325"/>
      <c r="B325" s="326"/>
    </row>
    <row r="326" spans="1:2">
      <c r="A326" s="325"/>
      <c r="B326" s="326"/>
    </row>
    <row r="327" spans="1:2">
      <c r="A327" s="325"/>
      <c r="B327" s="326"/>
    </row>
    <row r="328" spans="1:2">
      <c r="A328" s="325"/>
      <c r="B328" s="326"/>
    </row>
    <row r="329" spans="1:2">
      <c r="A329" s="325"/>
      <c r="B329" s="326"/>
    </row>
    <row r="330" spans="1:2">
      <c r="A330" s="325"/>
      <c r="B330" s="326"/>
    </row>
    <row r="331" spans="1:2">
      <c r="A331" s="325"/>
      <c r="B331" s="326"/>
    </row>
    <row r="332" spans="1:2">
      <c r="A332" s="325"/>
      <c r="B332" s="326"/>
    </row>
    <row r="333" spans="1:2">
      <c r="A333" s="325"/>
      <c r="B333" s="326"/>
    </row>
    <row r="334" spans="1:2">
      <c r="A334" s="325"/>
      <c r="B334" s="326"/>
    </row>
    <row r="335" spans="1:2">
      <c r="A335" s="325"/>
      <c r="B335" s="326"/>
    </row>
    <row r="336" spans="1:2">
      <c r="A336" s="325"/>
      <c r="B336" s="326"/>
    </row>
    <row r="337" spans="1:2">
      <c r="A337" s="325"/>
      <c r="B337" s="326"/>
    </row>
    <row r="338" spans="1:2">
      <c r="A338" s="325"/>
      <c r="B338" s="326"/>
    </row>
    <row r="339" spans="1:2">
      <c r="A339" s="325"/>
      <c r="B339" s="326"/>
    </row>
    <row r="340" spans="1:2">
      <c r="A340" s="325"/>
      <c r="B340" s="326"/>
    </row>
    <row r="341" spans="1:2">
      <c r="A341" s="325"/>
      <c r="B341" s="326"/>
    </row>
    <row r="342" spans="1:2">
      <c r="A342" s="325"/>
      <c r="B342" s="326"/>
    </row>
    <row r="343" spans="1:2">
      <c r="A343" s="325"/>
      <c r="B343" s="326"/>
    </row>
    <row r="344" spans="1:2">
      <c r="A344" s="325"/>
      <c r="B344" s="326"/>
    </row>
    <row r="345" spans="1:2">
      <c r="A345" s="325"/>
      <c r="B345" s="326"/>
    </row>
    <row r="346" spans="1:2">
      <c r="A346" s="325"/>
      <c r="B346" s="326"/>
    </row>
    <row r="347" spans="1:2">
      <c r="A347" s="325"/>
      <c r="B347" s="326"/>
    </row>
    <row r="348" spans="1:2">
      <c r="A348" s="325"/>
      <c r="B348" s="326"/>
    </row>
    <row r="349" spans="1:2">
      <c r="A349" s="325"/>
      <c r="B349" s="326"/>
    </row>
    <row r="350" spans="1:2">
      <c r="A350" s="325"/>
      <c r="B350" s="326"/>
    </row>
    <row r="351" spans="1:2">
      <c r="A351" s="325"/>
      <c r="B351" s="326"/>
    </row>
    <row r="352" spans="1:2">
      <c r="A352" s="325"/>
      <c r="B352" s="326"/>
    </row>
    <row r="353" spans="1:2">
      <c r="A353" s="325"/>
      <c r="B353" s="326"/>
    </row>
    <row r="354" spans="1:2">
      <c r="A354" s="325"/>
      <c r="B354" s="326"/>
    </row>
    <row r="355" spans="1:2">
      <c r="A355" s="325"/>
      <c r="B355" s="326"/>
    </row>
    <row r="356" spans="1:2">
      <c r="A356" s="325"/>
      <c r="B356" s="326"/>
    </row>
    <row r="357" spans="1:2">
      <c r="A357" s="325"/>
      <c r="B357" s="326"/>
    </row>
    <row r="358" spans="1:2">
      <c r="A358" s="325"/>
      <c r="B358" s="326"/>
    </row>
    <row r="359" spans="1:2">
      <c r="A359" s="325"/>
      <c r="B359" s="326"/>
    </row>
    <row r="360" spans="1:2">
      <c r="A360" s="325"/>
      <c r="B360" s="326"/>
    </row>
    <row r="361" spans="1:2">
      <c r="A361" s="325"/>
      <c r="B361" s="326"/>
    </row>
    <row r="362" spans="1:2">
      <c r="A362" s="325"/>
      <c r="B362" s="326"/>
    </row>
    <row r="363" spans="1:2">
      <c r="A363" s="325"/>
      <c r="B363" s="326"/>
    </row>
    <row r="364" spans="1:2">
      <c r="A364" s="325"/>
      <c r="B364" s="326"/>
    </row>
    <row r="365" spans="1:2">
      <c r="A365" s="325"/>
      <c r="B365" s="326"/>
    </row>
    <row r="366" spans="1:2">
      <c r="A366" s="325"/>
      <c r="B366" s="326"/>
    </row>
    <row r="367" spans="1:2">
      <c r="A367" s="325"/>
      <c r="B367" s="326"/>
    </row>
    <row r="368" spans="1:2">
      <c r="A368" s="325"/>
      <c r="B368" s="326"/>
    </row>
    <row r="369" spans="1:2">
      <c r="A369" s="325"/>
      <c r="B369" s="326"/>
    </row>
    <row r="370" spans="1:2">
      <c r="A370" s="325"/>
      <c r="B370" s="326"/>
    </row>
    <row r="371" spans="1:2">
      <c r="A371" s="325"/>
      <c r="B371" s="326"/>
    </row>
    <row r="372" spans="1:2">
      <c r="A372" s="325"/>
      <c r="B372" s="326"/>
    </row>
    <row r="373" spans="1:2">
      <c r="A373" s="325"/>
      <c r="B373" s="326"/>
    </row>
    <row r="374" spans="1:2">
      <c r="A374" s="325"/>
      <c r="B374" s="326"/>
    </row>
    <row r="375" spans="1:2">
      <c r="A375" s="325"/>
      <c r="B375" s="326"/>
    </row>
    <row r="376" spans="1:2">
      <c r="A376" s="325"/>
      <c r="B376" s="326"/>
    </row>
    <row r="377" spans="1:2">
      <c r="A377" s="325"/>
      <c r="B377" s="326"/>
    </row>
    <row r="378" spans="1:2">
      <c r="A378" s="325"/>
      <c r="B378" s="326"/>
    </row>
    <row r="379" spans="1:2">
      <c r="A379" s="325"/>
      <c r="B379" s="326"/>
    </row>
    <row r="380" spans="1:2">
      <c r="A380" s="325"/>
      <c r="B380" s="326"/>
    </row>
    <row r="381" spans="1:2">
      <c r="A381" s="325"/>
      <c r="B381" s="326"/>
    </row>
    <row r="382" spans="1:2">
      <c r="A382" s="325"/>
      <c r="B382" s="326"/>
    </row>
    <row r="383" spans="1:2">
      <c r="A383" s="325"/>
      <c r="B383" s="326"/>
    </row>
    <row r="384" spans="1:2">
      <c r="A384" s="325"/>
      <c r="B384" s="326"/>
    </row>
    <row r="385" spans="1:2">
      <c r="A385" s="325"/>
      <c r="B385" s="326"/>
    </row>
    <row r="386" spans="1:2">
      <c r="A386" s="325"/>
      <c r="B386" s="326"/>
    </row>
    <row r="387" spans="1:2">
      <c r="A387" s="325"/>
      <c r="B387" s="326"/>
    </row>
    <row r="388" spans="1:2">
      <c r="A388" s="325"/>
      <c r="B388" s="326"/>
    </row>
    <row r="389" spans="1:2">
      <c r="A389" s="325"/>
      <c r="B389" s="326"/>
    </row>
    <row r="390" spans="1:2">
      <c r="A390" s="325"/>
      <c r="B390" s="326"/>
    </row>
    <row r="391" spans="1:2">
      <c r="A391" s="325"/>
      <c r="B391" s="326"/>
    </row>
    <row r="392" spans="1:2">
      <c r="A392" s="325"/>
      <c r="B392" s="326"/>
    </row>
    <row r="393" spans="1:2">
      <c r="A393" s="325"/>
      <c r="B393" s="326"/>
    </row>
    <row r="394" spans="1:2">
      <c r="A394" s="325"/>
      <c r="B394" s="326"/>
    </row>
    <row r="395" spans="1:2">
      <c r="A395" s="325"/>
      <c r="B395" s="326"/>
    </row>
    <row r="396" spans="1:2">
      <c r="A396" s="325"/>
      <c r="B396" s="326"/>
    </row>
    <row r="397" spans="1:2">
      <c r="A397" s="325"/>
      <c r="B397" s="326"/>
    </row>
    <row r="398" spans="1:2">
      <c r="A398" s="325"/>
      <c r="B398" s="326"/>
    </row>
    <row r="399" spans="1:2">
      <c r="A399" s="325"/>
      <c r="B399" s="326"/>
    </row>
    <row r="400" spans="1:2">
      <c r="A400" s="325"/>
      <c r="B400" s="326"/>
    </row>
    <row r="401" spans="1:2">
      <c r="A401" s="325"/>
      <c r="B401" s="326"/>
    </row>
    <row r="402" spans="1:2">
      <c r="A402" s="325"/>
      <c r="B402" s="326"/>
    </row>
    <row r="403" spans="1:2">
      <c r="A403" s="325"/>
      <c r="B403" s="326"/>
    </row>
    <row r="404" spans="1:2">
      <c r="A404" s="325"/>
      <c r="B404" s="326"/>
    </row>
    <row r="405" spans="1:2">
      <c r="A405" s="325"/>
      <c r="B405" s="326"/>
    </row>
    <row r="406" spans="1:2">
      <c r="A406" s="325"/>
      <c r="B406" s="326"/>
    </row>
    <row r="407" spans="1:2">
      <c r="A407" s="325"/>
      <c r="B407" s="326"/>
    </row>
    <row r="408" spans="1:2">
      <c r="A408" s="325"/>
      <c r="B408" s="326"/>
    </row>
    <row r="409" spans="1:2">
      <c r="A409" s="325"/>
      <c r="B409" s="326"/>
    </row>
    <row r="410" spans="1:2">
      <c r="A410" s="325"/>
      <c r="B410" s="326"/>
    </row>
    <row r="411" spans="1:2">
      <c r="A411" s="325"/>
      <c r="B411" s="326"/>
    </row>
    <row r="412" spans="1:2">
      <c r="A412" s="325"/>
      <c r="B412" s="326"/>
    </row>
    <row r="413" spans="1:2">
      <c r="A413" s="325"/>
      <c r="B413" s="326"/>
    </row>
    <row r="414" spans="1:2">
      <c r="A414" s="325"/>
      <c r="B414" s="326"/>
    </row>
    <row r="415" spans="1:2">
      <c r="A415" s="325"/>
      <c r="B415" s="326"/>
    </row>
    <row r="416" spans="1:2">
      <c r="A416" s="325"/>
      <c r="B416" s="326"/>
    </row>
    <row r="417" spans="1:2">
      <c r="A417" s="325"/>
      <c r="B417" s="326"/>
    </row>
    <row r="418" spans="1:2">
      <c r="A418" s="325"/>
      <c r="B418" s="326"/>
    </row>
    <row r="419" spans="1:2">
      <c r="A419" s="325"/>
      <c r="B419" s="326"/>
    </row>
    <row r="420" spans="1:2">
      <c r="A420" s="325"/>
      <c r="B420" s="326"/>
    </row>
    <row r="421" spans="1:2">
      <c r="A421" s="325"/>
      <c r="B421" s="326"/>
    </row>
    <row r="422" spans="1:2">
      <c r="A422" s="325"/>
      <c r="B422" s="326"/>
    </row>
    <row r="423" spans="1:2">
      <c r="A423" s="325"/>
      <c r="B423" s="326"/>
    </row>
    <row r="424" spans="1:2">
      <c r="A424" s="325"/>
      <c r="B424" s="326"/>
    </row>
    <row r="425" spans="1:2">
      <c r="A425" s="325"/>
      <c r="B425" s="326"/>
    </row>
    <row r="426" spans="1:2">
      <c r="A426" s="325"/>
      <c r="B426" s="326"/>
    </row>
    <row r="427" spans="1:2">
      <c r="A427" s="325"/>
      <c r="B427" s="326"/>
    </row>
    <row r="428" spans="1:2">
      <c r="A428" s="325"/>
      <c r="B428" s="326"/>
    </row>
    <row r="429" spans="1:2">
      <c r="A429" s="325"/>
      <c r="B429" s="326"/>
    </row>
    <row r="430" spans="1:2">
      <c r="A430" s="325"/>
      <c r="B430" s="326"/>
    </row>
    <row r="431" spans="1:2">
      <c r="A431" s="325"/>
      <c r="B431" s="326"/>
    </row>
    <row r="432" spans="1:2">
      <c r="A432" s="325"/>
      <c r="B432" s="326"/>
    </row>
    <row r="433" spans="1:2">
      <c r="A433" s="325"/>
      <c r="B433" s="326"/>
    </row>
    <row r="434" spans="1:2">
      <c r="A434" s="325"/>
      <c r="B434" s="326"/>
    </row>
    <row r="435" spans="1:2">
      <c r="A435" s="325"/>
      <c r="B435" s="326"/>
    </row>
    <row r="436" spans="1:2">
      <c r="A436" s="325"/>
      <c r="B436" s="326"/>
    </row>
    <row r="437" spans="1:2">
      <c r="A437" s="325"/>
      <c r="B437" s="326"/>
    </row>
    <row r="438" spans="1:2">
      <c r="A438" s="325"/>
      <c r="B438" s="326"/>
    </row>
    <row r="439" spans="1:2">
      <c r="A439" s="325"/>
      <c r="B439" s="326"/>
    </row>
    <row r="440" spans="1:2">
      <c r="A440" s="325"/>
      <c r="B440" s="326"/>
    </row>
    <row r="441" spans="1:2">
      <c r="A441" s="325"/>
      <c r="B441" s="326"/>
    </row>
    <row r="442" spans="1:2">
      <c r="A442" s="325"/>
      <c r="B442" s="326"/>
    </row>
    <row r="443" spans="1:2">
      <c r="A443" s="325"/>
      <c r="B443" s="326"/>
    </row>
    <row r="444" spans="1:2">
      <c r="A444" s="325"/>
      <c r="B444" s="326"/>
    </row>
    <row r="445" spans="1:2">
      <c r="A445" s="325"/>
      <c r="B445" s="326"/>
    </row>
    <row r="446" spans="1:2">
      <c r="A446" s="325"/>
      <c r="B446" s="326"/>
    </row>
    <row r="447" spans="1:2">
      <c r="A447" s="325"/>
      <c r="B447" s="326"/>
    </row>
    <row r="448" spans="1:2">
      <c r="A448" s="325"/>
      <c r="B448" s="326"/>
    </row>
    <row r="449" spans="1:2">
      <c r="A449" s="325"/>
      <c r="B449" s="326"/>
    </row>
    <row r="450" spans="1:2">
      <c r="A450" s="325"/>
      <c r="B450" s="326"/>
    </row>
    <row r="451" spans="1:2">
      <c r="A451" s="325"/>
      <c r="B451" s="326"/>
    </row>
    <row r="452" spans="1:2">
      <c r="A452" s="325"/>
      <c r="B452" s="326"/>
    </row>
    <row r="453" spans="1:2">
      <c r="A453" s="325"/>
      <c r="B453" s="326"/>
    </row>
    <row r="454" spans="1:2">
      <c r="A454" s="325"/>
      <c r="B454" s="326"/>
    </row>
    <row r="455" spans="1:2">
      <c r="A455" s="325"/>
      <c r="B455" s="326"/>
    </row>
    <row r="456" spans="1:2">
      <c r="A456" s="325"/>
      <c r="B456" s="326"/>
    </row>
    <row r="457" spans="1:2">
      <c r="A457" s="325"/>
      <c r="B457" s="326"/>
    </row>
    <row r="458" spans="1:2">
      <c r="A458" s="325"/>
      <c r="B458" s="326"/>
    </row>
    <row r="459" spans="1:2">
      <c r="A459" s="325"/>
      <c r="B459" s="326"/>
    </row>
    <row r="460" spans="1:2">
      <c r="A460" s="325"/>
      <c r="B460" s="326"/>
    </row>
    <row r="461" spans="1:2">
      <c r="A461" s="325"/>
      <c r="B461" s="326"/>
    </row>
    <row r="462" spans="1:2">
      <c r="A462" s="325"/>
      <c r="B462" s="326"/>
    </row>
    <row r="463" spans="1:2">
      <c r="A463" s="325"/>
      <c r="B463" s="326"/>
    </row>
    <row r="464" spans="1:2">
      <c r="A464" s="325"/>
      <c r="B464" s="326"/>
    </row>
    <row r="465" spans="1:2">
      <c r="A465" s="325"/>
      <c r="B465" s="326"/>
    </row>
    <row r="466" spans="1:2">
      <c r="A466" s="325"/>
      <c r="B466" s="326"/>
    </row>
    <row r="467" spans="1:2">
      <c r="A467" s="325"/>
      <c r="B467" s="326"/>
    </row>
    <row r="468" spans="1:2">
      <c r="A468" s="325"/>
      <c r="B468" s="326"/>
    </row>
    <row r="469" spans="1:2">
      <c r="A469" s="325"/>
      <c r="B469" s="326"/>
    </row>
    <row r="470" spans="1:2">
      <c r="A470" s="325"/>
      <c r="B470" s="326"/>
    </row>
    <row r="471" spans="1:2">
      <c r="A471" s="325"/>
      <c r="B471" s="326"/>
    </row>
    <row r="472" spans="1:2">
      <c r="A472" s="325"/>
      <c r="B472" s="326"/>
    </row>
    <row r="473" spans="1:2">
      <c r="A473" s="325"/>
      <c r="B473" s="326"/>
    </row>
    <row r="474" spans="1:2">
      <c r="A474" s="325"/>
      <c r="B474" s="326"/>
    </row>
    <row r="475" spans="1:2">
      <c r="A475" s="325"/>
      <c r="B475" s="326"/>
    </row>
    <row r="476" spans="1:2">
      <c r="A476" s="325"/>
      <c r="B476" s="326"/>
    </row>
    <row r="477" spans="1:2">
      <c r="A477" s="325"/>
      <c r="B477" s="326"/>
    </row>
    <row r="478" spans="1:2">
      <c r="A478" s="325"/>
      <c r="B478" s="326"/>
    </row>
    <row r="479" spans="1:2">
      <c r="A479" s="325"/>
      <c r="B479" s="326"/>
    </row>
    <row r="480" spans="1:2">
      <c r="A480" s="325"/>
      <c r="B480" s="326"/>
    </row>
    <row r="481" spans="1:2">
      <c r="A481" s="325"/>
      <c r="B481" s="326"/>
    </row>
    <row r="482" spans="1:2">
      <c r="A482" s="325"/>
      <c r="B482" s="326"/>
    </row>
    <row r="483" spans="1:2">
      <c r="A483" s="325"/>
      <c r="B483" s="326"/>
    </row>
    <row r="484" spans="1:2">
      <c r="A484" s="325"/>
      <c r="B484" s="326"/>
    </row>
    <row r="485" spans="1:2">
      <c r="A485" s="325"/>
      <c r="B485" s="326"/>
    </row>
    <row r="486" spans="1:2">
      <c r="A486" s="325"/>
      <c r="B486" s="326"/>
    </row>
    <row r="487" spans="1:2">
      <c r="A487" s="325"/>
      <c r="B487" s="326"/>
    </row>
    <row r="488" spans="1:2">
      <c r="A488" s="325"/>
      <c r="B488" s="326"/>
    </row>
    <row r="489" spans="1:2">
      <c r="A489" s="325"/>
      <c r="B489" s="326"/>
    </row>
    <row r="490" spans="1:2">
      <c r="A490" s="325"/>
      <c r="B490" s="326"/>
    </row>
    <row r="491" spans="1:2">
      <c r="A491" s="325"/>
      <c r="B491" s="326"/>
    </row>
    <row r="492" spans="1:2">
      <c r="A492" s="325"/>
      <c r="B492" s="326"/>
    </row>
    <row r="493" spans="1:2">
      <c r="A493" s="325"/>
      <c r="B493" s="326"/>
    </row>
    <row r="494" spans="1:2">
      <c r="A494" s="325"/>
      <c r="B494" s="326"/>
    </row>
    <row r="495" spans="1:2">
      <c r="A495" s="325"/>
      <c r="B495" s="326"/>
    </row>
    <row r="496" spans="1:2">
      <c r="A496" s="325"/>
      <c r="B496" s="326"/>
    </row>
    <row r="497" spans="1:2">
      <c r="A497" s="325"/>
      <c r="B497" s="326"/>
    </row>
    <row r="498" spans="1:2">
      <c r="A498" s="325"/>
      <c r="B498" s="326"/>
    </row>
    <row r="499" spans="1:2">
      <c r="A499" s="325"/>
      <c r="B499" s="326"/>
    </row>
    <row r="500" spans="1:2">
      <c r="A500" s="325"/>
      <c r="B500" s="326"/>
    </row>
    <row r="501" spans="1:2">
      <c r="A501" s="325"/>
      <c r="B501" s="326"/>
    </row>
    <row r="502" spans="1:2">
      <c r="A502" s="325"/>
      <c r="B502" s="326"/>
    </row>
    <row r="503" spans="1:2">
      <c r="A503" s="325"/>
      <c r="B503" s="326"/>
    </row>
    <row r="504" spans="1:2">
      <c r="A504" s="325"/>
      <c r="B504" s="326"/>
    </row>
    <row r="505" spans="1:2">
      <c r="A505" s="325"/>
      <c r="B505" s="326"/>
    </row>
    <row r="506" spans="1:2">
      <c r="A506" s="325"/>
      <c r="B506" s="326"/>
    </row>
    <row r="507" spans="1:2">
      <c r="A507" s="325"/>
      <c r="B507" s="326"/>
    </row>
    <row r="508" spans="1:2">
      <c r="A508" s="325"/>
      <c r="B508" s="326"/>
    </row>
    <row r="509" spans="1:2">
      <c r="A509" s="325"/>
      <c r="B509" s="326"/>
    </row>
    <row r="510" spans="1:2">
      <c r="A510" s="325"/>
      <c r="B510" s="326"/>
    </row>
    <row r="511" spans="1:2">
      <c r="A511" s="325"/>
      <c r="B511" s="326"/>
    </row>
    <row r="512" spans="1:2">
      <c r="A512" s="325"/>
      <c r="B512" s="326"/>
    </row>
    <row r="513" spans="1:2">
      <c r="A513" s="325"/>
      <c r="B513" s="326"/>
    </row>
    <row r="514" spans="1:2">
      <c r="A514" s="325"/>
      <c r="B514" s="326"/>
    </row>
    <row r="515" spans="1:2">
      <c r="A515" s="325"/>
      <c r="B515" s="326"/>
    </row>
    <row r="516" spans="1:2">
      <c r="A516" s="325"/>
      <c r="B516" s="326"/>
    </row>
    <row r="517" spans="1:2">
      <c r="A517" s="325"/>
      <c r="B517" s="326"/>
    </row>
    <row r="518" spans="1:2">
      <c r="A518" s="325"/>
      <c r="B518" s="326"/>
    </row>
    <row r="519" spans="1:2">
      <c r="A519" s="325"/>
      <c r="B519" s="326"/>
    </row>
    <row r="520" spans="1:2">
      <c r="A520" s="325"/>
      <c r="B520" s="326"/>
    </row>
    <row r="521" spans="1:2">
      <c r="A521" s="325"/>
      <c r="B521" s="326"/>
    </row>
    <row r="522" spans="1:2">
      <c r="A522" s="325"/>
      <c r="B522" s="326"/>
    </row>
    <row r="523" spans="1:2">
      <c r="A523" s="325"/>
      <c r="B523" s="326"/>
    </row>
    <row r="524" spans="1:2">
      <c r="A524" s="325"/>
      <c r="B524" s="326"/>
    </row>
    <row r="525" spans="1:2">
      <c r="A525" s="325"/>
      <c r="B525" s="326"/>
    </row>
    <row r="526" spans="1:2">
      <c r="A526" s="325"/>
      <c r="B526" s="326"/>
    </row>
    <row r="527" spans="1:2">
      <c r="A527" s="325"/>
      <c r="B527" s="326"/>
    </row>
    <row r="528" spans="1:2">
      <c r="A528" s="325"/>
      <c r="B528" s="326"/>
    </row>
    <row r="529" spans="1:2">
      <c r="A529" s="325"/>
      <c r="B529" s="326"/>
    </row>
    <row r="530" spans="1:2">
      <c r="A530" s="325"/>
      <c r="B530" s="326"/>
    </row>
    <row r="531" spans="1:2">
      <c r="A531" s="325"/>
      <c r="B531" s="326"/>
    </row>
    <row r="532" spans="1:2">
      <c r="A532" s="325"/>
      <c r="B532" s="326"/>
    </row>
    <row r="533" spans="1:2">
      <c r="A533" s="325"/>
      <c r="B533" s="326"/>
    </row>
    <row r="534" spans="1:2">
      <c r="A534" s="325"/>
      <c r="B534" s="326"/>
    </row>
    <row r="535" spans="1:2">
      <c r="A535" s="325"/>
      <c r="B535" s="326"/>
    </row>
    <row r="536" spans="1:2">
      <c r="A536" s="325"/>
      <c r="B536" s="326"/>
    </row>
    <row r="537" spans="1:2">
      <c r="A537" s="325"/>
      <c r="B537" s="326"/>
    </row>
    <row r="538" spans="1:2">
      <c r="A538" s="325"/>
      <c r="B538" s="326"/>
    </row>
    <row r="539" spans="1:2">
      <c r="A539" s="325"/>
      <c r="B539" s="326"/>
    </row>
    <row r="540" spans="1:2">
      <c r="A540" s="325"/>
      <c r="B540" s="326"/>
    </row>
    <row r="541" spans="1:2">
      <c r="A541" s="325"/>
      <c r="B541" s="326"/>
    </row>
    <row r="542" spans="1:2">
      <c r="A542" s="325"/>
      <c r="B542" s="326"/>
    </row>
    <row r="543" spans="1:2">
      <c r="A543" s="325"/>
      <c r="B543" s="326"/>
    </row>
    <row r="544" spans="1:2">
      <c r="A544" s="325"/>
      <c r="B544" s="326"/>
    </row>
    <row r="545" spans="1:2">
      <c r="A545" s="325"/>
      <c r="B545" s="326"/>
    </row>
    <row r="546" spans="1:2">
      <c r="A546" s="325"/>
      <c r="B546" s="326"/>
    </row>
    <row r="547" spans="1:2">
      <c r="A547" s="325"/>
      <c r="B547" s="326"/>
    </row>
    <row r="548" spans="1:2">
      <c r="A548" s="325"/>
      <c r="B548" s="326"/>
    </row>
    <row r="549" spans="1:2">
      <c r="A549" s="325"/>
      <c r="B549" s="326"/>
    </row>
    <row r="550" spans="1:2">
      <c r="A550" s="325"/>
      <c r="B550" s="326"/>
    </row>
    <row r="551" spans="1:2">
      <c r="A551" s="325"/>
      <c r="B551" s="326"/>
    </row>
    <row r="552" spans="1:2">
      <c r="A552" s="325"/>
      <c r="B552" s="326"/>
    </row>
    <row r="553" spans="1:2">
      <c r="A553" s="325"/>
      <c r="B553" s="326"/>
    </row>
    <row r="554" spans="1:2">
      <c r="A554" s="325"/>
      <c r="B554" s="326"/>
    </row>
    <row r="555" spans="1:2">
      <c r="A555" s="325"/>
      <c r="B555" s="326"/>
    </row>
    <row r="556" spans="1:2">
      <c r="A556" s="325"/>
      <c r="B556" s="326"/>
    </row>
    <row r="557" spans="1:2">
      <c r="A557" s="325"/>
      <c r="B557" s="326"/>
    </row>
    <row r="558" spans="1:2">
      <c r="A558" s="325"/>
      <c r="B558" s="326"/>
    </row>
    <row r="559" spans="1:2">
      <c r="A559" s="325"/>
      <c r="B559" s="326"/>
    </row>
    <row r="560" spans="1:2">
      <c r="A560" s="325"/>
      <c r="B560" s="326"/>
    </row>
    <row r="561" spans="1:2">
      <c r="A561" s="325"/>
      <c r="B561" s="326"/>
    </row>
    <row r="562" spans="1:2">
      <c r="A562" s="325"/>
      <c r="B562" s="326"/>
    </row>
    <row r="563" spans="1:2">
      <c r="A563" s="325"/>
      <c r="B563" s="326"/>
    </row>
    <row r="564" spans="1:2">
      <c r="A564" s="325"/>
      <c r="B564" s="326"/>
    </row>
    <row r="565" spans="1:2">
      <c r="A565" s="325"/>
      <c r="B565" s="326"/>
    </row>
    <row r="566" spans="1:2">
      <c r="A566" s="325"/>
      <c r="B566" s="326"/>
    </row>
    <row r="567" spans="1:2">
      <c r="A567" s="325"/>
      <c r="B567" s="326"/>
    </row>
    <row r="568" spans="1:2">
      <c r="A568" s="325"/>
      <c r="B568" s="326"/>
    </row>
    <row r="569" spans="1:2">
      <c r="A569" s="325"/>
      <c r="B569" s="326"/>
    </row>
    <row r="570" spans="1:2">
      <c r="A570" s="325"/>
      <c r="B570" s="326"/>
    </row>
    <row r="571" spans="1:2">
      <c r="A571" s="325"/>
      <c r="B571" s="326"/>
    </row>
    <row r="572" spans="1:2">
      <c r="A572" s="325"/>
      <c r="B572" s="326"/>
    </row>
    <row r="573" spans="1:2">
      <c r="A573" s="325"/>
      <c r="B573" s="326"/>
    </row>
    <row r="574" spans="1:2">
      <c r="A574" s="325"/>
      <c r="B574" s="326"/>
    </row>
    <row r="575" spans="1:2">
      <c r="A575" s="325"/>
      <c r="B575" s="326"/>
    </row>
    <row r="576" spans="1:2">
      <c r="A576" s="325"/>
      <c r="B576" s="326"/>
    </row>
    <row r="577" spans="1:2">
      <c r="A577" s="325"/>
      <c r="B577" s="326"/>
    </row>
    <row r="578" spans="1:2">
      <c r="A578" s="325"/>
      <c r="B578" s="326"/>
    </row>
    <row r="579" spans="1:2">
      <c r="A579" s="325"/>
      <c r="B579" s="326"/>
    </row>
    <row r="580" spans="1:2">
      <c r="A580" s="325"/>
      <c r="B580" s="326"/>
    </row>
    <row r="581" spans="1:2">
      <c r="A581" s="325"/>
      <c r="B581" s="326"/>
    </row>
    <row r="582" spans="1:2">
      <c r="A582" s="325"/>
      <c r="B582" s="326"/>
    </row>
    <row r="583" spans="1:2">
      <c r="A583" s="325"/>
      <c r="B583" s="326"/>
    </row>
    <row r="584" spans="1:2">
      <c r="A584" s="325"/>
      <c r="B584" s="326"/>
    </row>
    <row r="585" spans="1:2">
      <c r="A585" s="325"/>
      <c r="B585" s="326"/>
    </row>
    <row r="586" spans="1:2">
      <c r="A586" s="325"/>
      <c r="B586" s="326"/>
    </row>
    <row r="587" spans="1:2">
      <c r="A587" s="325"/>
      <c r="B587" s="326"/>
    </row>
    <row r="588" spans="1:2">
      <c r="A588" s="325"/>
      <c r="B588" s="326"/>
    </row>
    <row r="589" spans="1:2">
      <c r="A589" s="325"/>
      <c r="B589" s="326"/>
    </row>
    <row r="590" spans="1:2">
      <c r="A590" s="325"/>
      <c r="B590" s="326"/>
    </row>
    <row r="591" spans="1:2">
      <c r="A591" s="325"/>
      <c r="B591" s="326"/>
    </row>
    <row r="592" spans="1:2">
      <c r="A592" s="325"/>
      <c r="B592" s="326"/>
    </row>
    <row r="593" spans="1:2">
      <c r="A593" s="325"/>
      <c r="B593" s="326"/>
    </row>
    <row r="594" spans="1:2">
      <c r="A594" s="325"/>
      <c r="B594" s="326"/>
    </row>
    <row r="595" spans="1:2">
      <c r="A595" s="325"/>
      <c r="B595" s="326"/>
    </row>
    <row r="596" spans="1:2">
      <c r="A596" s="325"/>
      <c r="B596" s="326"/>
    </row>
    <row r="597" spans="1:2">
      <c r="A597" s="325"/>
      <c r="B597" s="326"/>
    </row>
    <row r="598" spans="1:2">
      <c r="A598" s="325"/>
      <c r="B598" s="326"/>
    </row>
    <row r="599" spans="1:2">
      <c r="A599" s="325"/>
      <c r="B599" s="326"/>
    </row>
    <row r="600" spans="1:2">
      <c r="A600" s="325"/>
      <c r="B600" s="326"/>
    </row>
    <row r="601" spans="1:2">
      <c r="A601" s="325"/>
      <c r="B601" s="326"/>
    </row>
    <row r="602" spans="1:2">
      <c r="A602" s="325"/>
      <c r="B602" s="326"/>
    </row>
    <row r="603" spans="1:2">
      <c r="A603" s="325"/>
      <c r="B603" s="326"/>
    </row>
    <row r="604" spans="1:2">
      <c r="A604" s="325"/>
      <c r="B604" s="326"/>
    </row>
    <row r="605" spans="1:2">
      <c r="A605" s="325"/>
      <c r="B605" s="326"/>
    </row>
    <row r="606" spans="1:2">
      <c r="A606" s="325"/>
      <c r="B606" s="326"/>
    </row>
    <row r="607" spans="1:2">
      <c r="A607" s="325"/>
      <c r="B607" s="326"/>
    </row>
    <row r="608" spans="1:2">
      <c r="A608" s="325"/>
      <c r="B608" s="326"/>
    </row>
    <row r="609" spans="1:2">
      <c r="A609" s="325"/>
      <c r="B609" s="326"/>
    </row>
    <row r="610" spans="1:2">
      <c r="A610" s="325"/>
      <c r="B610" s="326"/>
    </row>
    <row r="611" spans="1:2">
      <c r="A611" s="325"/>
      <c r="B611" s="326"/>
    </row>
    <row r="612" spans="1:2">
      <c r="A612" s="325"/>
      <c r="B612" s="326"/>
    </row>
    <row r="613" spans="1:2">
      <c r="A613" s="325"/>
      <c r="B613" s="326"/>
    </row>
    <row r="614" spans="1:2">
      <c r="A614" s="325"/>
      <c r="B614" s="326"/>
    </row>
    <row r="615" spans="1:2">
      <c r="A615" s="325"/>
      <c r="B615" s="326"/>
    </row>
    <row r="616" spans="1:2">
      <c r="A616" s="325"/>
      <c r="B616" s="326"/>
    </row>
    <row r="617" spans="1:2">
      <c r="A617" s="325"/>
      <c r="B617" s="326"/>
    </row>
    <row r="618" spans="1:2">
      <c r="A618" s="325"/>
      <c r="B618" s="326"/>
    </row>
    <row r="619" spans="1:2">
      <c r="A619" s="325"/>
      <c r="B619" s="326"/>
    </row>
    <row r="620" spans="1:2">
      <c r="A620" s="325"/>
      <c r="B620" s="326"/>
    </row>
    <row r="621" spans="1:2">
      <c r="A621" s="325"/>
      <c r="B621" s="326"/>
    </row>
    <row r="622" spans="1:2">
      <c r="A622" s="325"/>
      <c r="B622" s="326"/>
    </row>
    <row r="623" spans="1:2">
      <c r="A623" s="325"/>
      <c r="B623" s="326"/>
    </row>
    <row r="624" spans="1:2">
      <c r="A624" s="325"/>
      <c r="B624" s="326"/>
    </row>
    <row r="625" spans="1:2">
      <c r="A625" s="325"/>
      <c r="B625" s="326"/>
    </row>
    <row r="626" spans="1:2">
      <c r="A626" s="325"/>
      <c r="B626" s="326"/>
    </row>
    <row r="627" spans="1:2">
      <c r="A627" s="325"/>
      <c r="B627" s="326"/>
    </row>
    <row r="628" spans="1:2">
      <c r="A628" s="325"/>
      <c r="B628" s="326"/>
    </row>
    <row r="629" spans="1:2">
      <c r="A629" s="325"/>
      <c r="B629" s="326"/>
    </row>
    <row r="630" spans="1:2">
      <c r="A630" s="325"/>
      <c r="B630" s="326"/>
    </row>
    <row r="631" spans="1:2">
      <c r="A631" s="325"/>
      <c r="B631" s="326"/>
    </row>
    <row r="632" spans="1:2">
      <c r="A632" s="325"/>
      <c r="B632" s="326"/>
    </row>
    <row r="633" spans="1:2">
      <c r="A633" s="325"/>
      <c r="B633" s="326"/>
    </row>
    <row r="634" spans="1:2">
      <c r="A634" s="325"/>
      <c r="B634" s="326"/>
    </row>
    <row r="635" spans="1:2">
      <c r="A635" s="325"/>
      <c r="B635" s="326"/>
    </row>
    <row r="636" spans="1:2">
      <c r="A636" s="325"/>
      <c r="B636" s="326"/>
    </row>
    <row r="637" spans="1:2">
      <c r="A637" s="325"/>
      <c r="B637" s="326"/>
    </row>
    <row r="638" spans="1:2">
      <c r="A638" s="325"/>
      <c r="B638" s="326"/>
    </row>
    <row r="639" spans="1:2">
      <c r="A639" s="325"/>
      <c r="B639" s="326"/>
    </row>
    <row r="640" spans="1:2">
      <c r="A640" s="325"/>
      <c r="B640" s="326"/>
    </row>
    <row r="641" spans="1:2">
      <c r="A641" s="325"/>
      <c r="B641" s="326"/>
    </row>
    <row r="642" spans="1:2">
      <c r="A642" s="325"/>
      <c r="B642" s="326"/>
    </row>
    <row r="643" spans="1:2">
      <c r="A643" s="325"/>
      <c r="B643" s="326"/>
    </row>
    <row r="644" spans="1:2">
      <c r="A644" s="325"/>
      <c r="B644" s="326"/>
    </row>
    <row r="645" spans="1:2">
      <c r="A645" s="325"/>
      <c r="B645" s="326"/>
    </row>
    <row r="646" spans="1:2">
      <c r="A646" s="325"/>
      <c r="B646" s="326"/>
    </row>
    <row r="647" spans="1:2">
      <c r="A647" s="325"/>
      <c r="B647" s="326"/>
    </row>
    <row r="648" spans="1:2">
      <c r="A648" s="325"/>
      <c r="B648" s="326"/>
    </row>
    <row r="649" spans="1:2">
      <c r="A649" s="325"/>
      <c r="B649" s="326"/>
    </row>
    <row r="650" spans="1:2">
      <c r="A650" s="325"/>
      <c r="B650" s="326"/>
    </row>
    <row r="651" spans="1:2">
      <c r="A651" s="325"/>
      <c r="B651" s="326"/>
    </row>
    <row r="652" spans="1:2">
      <c r="A652" s="325"/>
      <c r="B652" s="326"/>
    </row>
    <row r="653" spans="1:2">
      <c r="A653" s="325"/>
      <c r="B653" s="326"/>
    </row>
    <row r="654" spans="1:2">
      <c r="A654" s="325"/>
      <c r="B654" s="326"/>
    </row>
    <row r="655" spans="1:2">
      <c r="A655" s="325"/>
      <c r="B655" s="326"/>
    </row>
    <row r="656" spans="1:2">
      <c r="A656" s="325"/>
      <c r="B656" s="326"/>
    </row>
    <row r="657" spans="1:2">
      <c r="A657" s="325"/>
      <c r="B657" s="326"/>
    </row>
    <row r="658" spans="1:2">
      <c r="A658" s="325"/>
      <c r="B658" s="326"/>
    </row>
    <row r="659" spans="1:2">
      <c r="A659" s="325"/>
      <c r="B659" s="326"/>
    </row>
    <row r="660" spans="1:2">
      <c r="A660" s="325"/>
      <c r="B660" s="326"/>
    </row>
    <row r="661" spans="1:2">
      <c r="A661" s="325"/>
      <c r="B661" s="326"/>
    </row>
    <row r="662" spans="1:2">
      <c r="A662" s="325"/>
      <c r="B662" s="326"/>
    </row>
    <row r="663" spans="1:2">
      <c r="A663" s="325"/>
      <c r="B663" s="326"/>
    </row>
    <row r="664" spans="1:2">
      <c r="A664" s="325"/>
      <c r="B664" s="326"/>
    </row>
    <row r="665" spans="1:2">
      <c r="A665" s="325"/>
      <c r="B665" s="326"/>
    </row>
    <row r="666" spans="1:2">
      <c r="A666" s="325"/>
      <c r="B666" s="326"/>
    </row>
    <row r="667" spans="1:2">
      <c r="A667" s="325"/>
      <c r="B667" s="326"/>
    </row>
    <row r="668" spans="1:2">
      <c r="A668" s="325"/>
      <c r="B668" s="326"/>
    </row>
    <row r="669" spans="1:2">
      <c r="A669" s="325"/>
      <c r="B669" s="326"/>
    </row>
    <row r="670" spans="1:2">
      <c r="A670" s="325"/>
      <c r="B670" s="326"/>
    </row>
    <row r="671" spans="1:2">
      <c r="A671" s="325"/>
      <c r="B671" s="326"/>
    </row>
    <row r="672" spans="1:2">
      <c r="A672" s="325"/>
      <c r="B672" s="326"/>
    </row>
    <row r="673" spans="1:2">
      <c r="A673" s="325"/>
      <c r="B673" s="326"/>
    </row>
    <row r="674" spans="1:2">
      <c r="A674" s="325"/>
      <c r="B674" s="326"/>
    </row>
    <row r="675" spans="1:2">
      <c r="A675" s="325"/>
      <c r="B675" s="326"/>
    </row>
    <row r="676" spans="1:2">
      <c r="A676" s="325"/>
      <c r="B676" s="326"/>
    </row>
    <row r="677" spans="1:2">
      <c r="A677" s="325"/>
      <c r="B677" s="326"/>
    </row>
    <row r="678" spans="1:2">
      <c r="A678" s="325"/>
      <c r="B678" s="326"/>
    </row>
    <row r="679" spans="1:2">
      <c r="A679" s="325"/>
      <c r="B679" s="326"/>
    </row>
    <row r="680" spans="1:2">
      <c r="A680" s="325"/>
      <c r="B680" s="326"/>
    </row>
    <row r="681" spans="1:2">
      <c r="A681" s="325"/>
      <c r="B681" s="326"/>
    </row>
    <row r="682" spans="1:2">
      <c r="A682" s="325"/>
      <c r="B682" s="326"/>
    </row>
    <row r="683" spans="1:2">
      <c r="A683" s="325"/>
      <c r="B683" s="326"/>
    </row>
    <row r="684" spans="1:2">
      <c r="A684" s="325"/>
      <c r="B684" s="326"/>
    </row>
    <row r="685" spans="1:2">
      <c r="A685" s="325"/>
      <c r="B685" s="326"/>
    </row>
    <row r="686" spans="1:2">
      <c r="A686" s="325"/>
      <c r="B686" s="326"/>
    </row>
    <row r="687" spans="1:2">
      <c r="A687" s="325"/>
      <c r="B687" s="326"/>
    </row>
    <row r="688" spans="1:2">
      <c r="A688" s="325"/>
      <c r="B688" s="326"/>
    </row>
    <row r="689" spans="1:2">
      <c r="A689" s="325"/>
      <c r="B689" s="326"/>
    </row>
    <row r="690" spans="1:2">
      <c r="A690" s="325"/>
      <c r="B690" s="326"/>
    </row>
    <row r="691" spans="1:2">
      <c r="A691" s="325"/>
      <c r="B691" s="326"/>
    </row>
    <row r="692" spans="1:2">
      <c r="A692" s="325"/>
      <c r="B692" s="326"/>
    </row>
    <row r="693" spans="1:2">
      <c r="A693" s="325"/>
      <c r="B693" s="326"/>
    </row>
    <row r="694" spans="1:2">
      <c r="A694" s="325"/>
      <c r="B694" s="326"/>
    </row>
    <row r="695" spans="1:2">
      <c r="A695" s="325"/>
      <c r="B695" s="326"/>
    </row>
    <row r="696" spans="1:2">
      <c r="A696" s="325"/>
      <c r="B696" s="326"/>
    </row>
    <row r="697" spans="1:2">
      <c r="A697" s="325"/>
      <c r="B697" s="326"/>
    </row>
    <row r="698" spans="1:2">
      <c r="A698" s="325"/>
      <c r="B698" s="326"/>
    </row>
    <row r="699" spans="1:2">
      <c r="A699" s="325"/>
      <c r="B699" s="326"/>
    </row>
    <row r="700" spans="1:2">
      <c r="A700" s="325"/>
      <c r="B700" s="326"/>
    </row>
    <row r="701" spans="1:2">
      <c r="A701" s="325"/>
      <c r="B701" s="326"/>
    </row>
    <row r="702" spans="1:2">
      <c r="A702" s="325"/>
      <c r="B702" s="326"/>
    </row>
    <row r="703" spans="1:2">
      <c r="A703" s="325"/>
      <c r="B703" s="326"/>
    </row>
    <row r="704" spans="1:2">
      <c r="A704" s="325"/>
      <c r="B704" s="326"/>
    </row>
    <row r="705" spans="1:2">
      <c r="A705" s="325"/>
      <c r="B705" s="326"/>
    </row>
    <row r="706" spans="1:2">
      <c r="A706" s="325"/>
      <c r="B706" s="326"/>
    </row>
    <row r="707" spans="1:2">
      <c r="A707" s="325"/>
      <c r="B707" s="326"/>
    </row>
    <row r="708" spans="1:2">
      <c r="A708" s="325"/>
      <c r="B708" s="326"/>
    </row>
    <row r="709" spans="1:2">
      <c r="A709" s="325"/>
      <c r="B709" s="326"/>
    </row>
    <row r="710" spans="1:2">
      <c r="A710" s="325"/>
      <c r="B710" s="326"/>
    </row>
    <row r="711" spans="1:2">
      <c r="A711" s="325"/>
      <c r="B711" s="326"/>
    </row>
    <row r="712" spans="1:2">
      <c r="A712" s="325"/>
      <c r="B712" s="326"/>
    </row>
    <row r="713" spans="1:2">
      <c r="A713" s="325"/>
      <c r="B713" s="326"/>
    </row>
    <row r="714" spans="1:2">
      <c r="A714" s="325"/>
      <c r="B714" s="326"/>
    </row>
    <row r="715" spans="1:2">
      <c r="A715" s="325"/>
      <c r="B715" s="326"/>
    </row>
    <row r="716" spans="1:2">
      <c r="A716" s="325"/>
      <c r="B716" s="326"/>
    </row>
    <row r="717" spans="1:2">
      <c r="A717" s="325"/>
      <c r="B717" s="326"/>
    </row>
    <row r="718" spans="1:2">
      <c r="A718" s="325"/>
      <c r="B718" s="326"/>
    </row>
    <row r="719" spans="1:2">
      <c r="A719" s="325"/>
      <c r="B719" s="326"/>
    </row>
    <row r="720" spans="1:2">
      <c r="A720" s="325"/>
      <c r="B720" s="326"/>
    </row>
    <row r="721" spans="1:2">
      <c r="A721" s="325"/>
      <c r="B721" s="326"/>
    </row>
    <row r="722" spans="1:2">
      <c r="A722" s="325"/>
      <c r="B722" s="326"/>
    </row>
    <row r="723" spans="1:2">
      <c r="A723" s="325"/>
      <c r="B723" s="326"/>
    </row>
    <row r="724" spans="1:2">
      <c r="A724" s="325"/>
      <c r="B724" s="326"/>
    </row>
    <row r="725" spans="1:2">
      <c r="A725" s="325"/>
      <c r="B725" s="326"/>
    </row>
    <row r="726" spans="1:2">
      <c r="A726" s="325"/>
      <c r="B726" s="326"/>
    </row>
    <row r="727" spans="1:2">
      <c r="A727" s="325"/>
      <c r="B727" s="326"/>
    </row>
    <row r="728" spans="1:2">
      <c r="A728" s="325"/>
      <c r="B728" s="326"/>
    </row>
    <row r="729" spans="1:2">
      <c r="A729" s="325"/>
      <c r="B729" s="326"/>
    </row>
    <row r="730" spans="1:2">
      <c r="A730" s="325"/>
      <c r="B730" s="326"/>
    </row>
    <row r="731" spans="1:2">
      <c r="A731" s="325"/>
      <c r="B731" s="326"/>
    </row>
    <row r="732" spans="1:2">
      <c r="A732" s="325"/>
      <c r="B732" s="326"/>
    </row>
    <row r="733" spans="1:2">
      <c r="A733" s="325"/>
      <c r="B733" s="326"/>
    </row>
    <row r="734" spans="1:2">
      <c r="A734" s="325"/>
      <c r="B734" s="326"/>
    </row>
    <row r="735" spans="1:2">
      <c r="A735" s="325"/>
      <c r="B735" s="326"/>
    </row>
    <row r="736" spans="1:2">
      <c r="A736" s="325"/>
      <c r="B736" s="326"/>
    </row>
    <row r="737" spans="1:2">
      <c r="A737" s="325"/>
      <c r="B737" s="326"/>
    </row>
    <row r="738" spans="1:2">
      <c r="A738" s="325"/>
      <c r="B738" s="326"/>
    </row>
    <row r="739" spans="1:2">
      <c r="A739" s="325"/>
      <c r="B739" s="326"/>
    </row>
    <row r="740" spans="1:2">
      <c r="A740" s="325"/>
      <c r="B740" s="326"/>
    </row>
    <row r="741" spans="1:2">
      <c r="A741" s="325"/>
      <c r="B741" s="326"/>
    </row>
    <row r="742" spans="1:2">
      <c r="A742" s="325"/>
      <c r="B742" s="326"/>
    </row>
    <row r="743" spans="1:2">
      <c r="A743" s="325"/>
      <c r="B743" s="326"/>
    </row>
    <row r="744" spans="1:2">
      <c r="A744" s="325"/>
      <c r="B744" s="326"/>
    </row>
    <row r="745" spans="1:2">
      <c r="A745" s="325"/>
      <c r="B745" s="326"/>
    </row>
    <row r="746" spans="1:2">
      <c r="A746" s="325"/>
      <c r="B746" s="326"/>
    </row>
    <row r="747" spans="1:2">
      <c r="A747" s="325"/>
      <c r="B747" s="326"/>
    </row>
    <row r="748" spans="1:2">
      <c r="A748" s="325"/>
      <c r="B748" s="326"/>
    </row>
    <row r="749" spans="1:2">
      <c r="A749" s="325"/>
      <c r="B749" s="326"/>
    </row>
    <row r="750" spans="1:2">
      <c r="A750" s="325"/>
      <c r="B750" s="326"/>
    </row>
    <row r="751" spans="1:2">
      <c r="A751" s="325"/>
      <c r="B751" s="326"/>
    </row>
    <row r="752" spans="1:2">
      <c r="A752" s="325"/>
      <c r="B752" s="326"/>
    </row>
    <row r="753" spans="1:2">
      <c r="A753" s="325"/>
      <c r="B753" s="326"/>
    </row>
    <row r="754" spans="1:2">
      <c r="A754" s="325"/>
      <c r="B754" s="326"/>
    </row>
    <row r="755" spans="1:2">
      <c r="A755" s="325"/>
      <c r="B755" s="326"/>
    </row>
    <row r="756" spans="1:2">
      <c r="A756" s="325"/>
      <c r="B756" s="326"/>
    </row>
    <row r="757" spans="1:2">
      <c r="A757" s="325"/>
      <c r="B757" s="326"/>
    </row>
    <row r="758" spans="1:2">
      <c r="A758" s="325"/>
      <c r="B758" s="326"/>
    </row>
    <row r="759" spans="1:2">
      <c r="A759" s="325"/>
      <c r="B759" s="326"/>
    </row>
    <row r="760" spans="1:2">
      <c r="A760" s="325"/>
      <c r="B760" s="326"/>
    </row>
    <row r="761" spans="1:2">
      <c r="A761" s="325"/>
      <c r="B761" s="326"/>
    </row>
    <row r="762" spans="1:2">
      <c r="A762" s="325"/>
      <c r="B762" s="326"/>
    </row>
    <row r="763" spans="1:2">
      <c r="A763" s="325"/>
      <c r="B763" s="326"/>
    </row>
    <row r="764" spans="1:2">
      <c r="A764" s="325"/>
      <c r="B764" s="326"/>
    </row>
    <row r="765" spans="1:2">
      <c r="A765" s="325"/>
      <c r="B765" s="326"/>
    </row>
    <row r="766" spans="1:2">
      <c r="A766" s="325"/>
      <c r="B766" s="326"/>
    </row>
    <row r="767" spans="1:2">
      <c r="A767" s="325"/>
      <c r="B767" s="326"/>
    </row>
    <row r="768" spans="1:2">
      <c r="A768" s="325"/>
      <c r="B768" s="326"/>
    </row>
    <row r="769" spans="1:2">
      <c r="A769" s="325"/>
      <c r="B769" s="326"/>
    </row>
    <row r="770" spans="1:2">
      <c r="A770" s="325"/>
      <c r="B770" s="326"/>
    </row>
    <row r="771" spans="1:2">
      <c r="A771" s="325"/>
      <c r="B771" s="326"/>
    </row>
    <row r="772" spans="1:2">
      <c r="A772" s="325"/>
      <c r="B772" s="326"/>
    </row>
    <row r="773" spans="1:2">
      <c r="A773" s="325"/>
      <c r="B773" s="326"/>
    </row>
    <row r="774" spans="1:2">
      <c r="A774" s="325"/>
      <c r="B774" s="326"/>
    </row>
    <row r="775" spans="1:2">
      <c r="A775" s="325"/>
      <c r="B775" s="326"/>
    </row>
    <row r="776" spans="1:2">
      <c r="A776" s="325"/>
      <c r="B776" s="326"/>
    </row>
    <row r="777" spans="1:2">
      <c r="A777" s="325"/>
      <c r="B777" s="326"/>
    </row>
    <row r="778" spans="1:2">
      <c r="A778" s="325"/>
      <c r="B778" s="326"/>
    </row>
    <row r="779" spans="1:2">
      <c r="A779" s="325"/>
      <c r="B779" s="326"/>
    </row>
    <row r="780" spans="1:2">
      <c r="A780" s="325"/>
      <c r="B780" s="326"/>
    </row>
    <row r="781" spans="1:2">
      <c r="A781" s="325"/>
      <c r="B781" s="326"/>
    </row>
    <row r="782" spans="1:2">
      <c r="A782" s="325"/>
      <c r="B782" s="326"/>
    </row>
    <row r="783" spans="1:2">
      <c r="A783" s="325"/>
      <c r="B783" s="326"/>
    </row>
    <row r="784" spans="1:2">
      <c r="A784" s="325"/>
      <c r="B784" s="326"/>
    </row>
    <row r="785" spans="1:2">
      <c r="A785" s="325"/>
      <c r="B785" s="326"/>
    </row>
    <row r="786" spans="1:2">
      <c r="A786" s="325"/>
      <c r="B786" s="326"/>
    </row>
    <row r="787" spans="1:2">
      <c r="A787" s="325"/>
      <c r="B787" s="326"/>
    </row>
    <row r="788" spans="1:2">
      <c r="A788" s="325"/>
      <c r="B788" s="326"/>
    </row>
    <row r="789" spans="1:2">
      <c r="A789" s="325"/>
      <c r="B789" s="326"/>
    </row>
    <row r="790" spans="1:2">
      <c r="A790" s="325"/>
      <c r="B790" s="326"/>
    </row>
    <row r="791" spans="1:2">
      <c r="A791" s="325"/>
      <c r="B791" s="326"/>
    </row>
    <row r="792" spans="1:2">
      <c r="A792" s="325"/>
      <c r="B792" s="326"/>
    </row>
    <row r="793" spans="1:2">
      <c r="A793" s="325"/>
      <c r="B793" s="326"/>
    </row>
    <row r="794" spans="1:2">
      <c r="A794" s="325"/>
      <c r="B794" s="326"/>
    </row>
    <row r="795" spans="1:2">
      <c r="A795" s="325"/>
      <c r="B795" s="326"/>
    </row>
    <row r="796" spans="1:2">
      <c r="A796" s="325"/>
      <c r="B796" s="326"/>
    </row>
    <row r="797" spans="1:2">
      <c r="A797" s="325"/>
      <c r="B797" s="326"/>
    </row>
    <row r="798" spans="1:2">
      <c r="A798" s="325"/>
      <c r="B798" s="326"/>
    </row>
    <row r="799" spans="1:2">
      <c r="A799" s="325"/>
      <c r="B799" s="326"/>
    </row>
    <row r="800" spans="1:2">
      <c r="A800" s="325"/>
      <c r="B800" s="326"/>
    </row>
    <row r="801" spans="1:2">
      <c r="A801" s="325"/>
      <c r="B801" s="326"/>
    </row>
    <row r="802" spans="1:2">
      <c r="A802" s="325"/>
      <c r="B802" s="326"/>
    </row>
    <row r="803" spans="1:2">
      <c r="A803" s="325"/>
      <c r="B803" s="326"/>
    </row>
    <row r="804" spans="1:2">
      <c r="A804" s="325"/>
      <c r="B804" s="326"/>
    </row>
    <row r="805" spans="1:2">
      <c r="A805" s="325"/>
      <c r="B805" s="326"/>
    </row>
    <row r="806" spans="1:2">
      <c r="A806" s="325"/>
      <c r="B806" s="326"/>
    </row>
    <row r="807" spans="1:2">
      <c r="A807" s="325"/>
      <c r="B807" s="326"/>
    </row>
    <row r="808" spans="1:2">
      <c r="A808" s="325"/>
      <c r="B808" s="326"/>
    </row>
    <row r="809" spans="1:2">
      <c r="A809" s="325"/>
      <c r="B809" s="326"/>
    </row>
    <row r="810" spans="1:2">
      <c r="A810" s="325"/>
      <c r="B810" s="326"/>
    </row>
    <row r="811" spans="1:2">
      <c r="A811" s="325"/>
      <c r="B811" s="326"/>
    </row>
    <row r="812" spans="1:2">
      <c r="A812" s="325"/>
      <c r="B812" s="326"/>
    </row>
    <row r="813" spans="1:2">
      <c r="A813" s="325"/>
      <c r="B813" s="326"/>
    </row>
    <row r="814" spans="1:2">
      <c r="A814" s="325"/>
      <c r="B814" s="326"/>
    </row>
    <row r="815" spans="1:2">
      <c r="A815" s="325"/>
      <c r="B815" s="326"/>
    </row>
    <row r="816" spans="1:2">
      <c r="A816" s="325"/>
      <c r="B816" s="326"/>
    </row>
    <row r="817" spans="1:2">
      <c r="A817" s="325"/>
      <c r="B817" s="326"/>
    </row>
    <row r="818" spans="1:2">
      <c r="A818" s="325"/>
      <c r="B818" s="326"/>
    </row>
    <row r="819" spans="1:2">
      <c r="A819" s="325"/>
      <c r="B819" s="326"/>
    </row>
    <row r="820" spans="1:2">
      <c r="A820" s="325"/>
      <c r="B820" s="326"/>
    </row>
    <row r="821" spans="1:2">
      <c r="A821" s="325"/>
      <c r="B821" s="326"/>
    </row>
    <row r="822" spans="1:2">
      <c r="A822" s="325"/>
      <c r="B822" s="326"/>
    </row>
    <row r="823" spans="1:2">
      <c r="A823" s="325"/>
      <c r="B823" s="326"/>
    </row>
    <row r="824" spans="1:2">
      <c r="A824" s="325"/>
      <c r="B824" s="326"/>
    </row>
    <row r="825" spans="1:2">
      <c r="A825" s="325"/>
      <c r="B825" s="326"/>
    </row>
    <row r="826" spans="1:2">
      <c r="A826" s="325"/>
      <c r="B826" s="326"/>
    </row>
    <row r="827" spans="1:2">
      <c r="A827" s="325"/>
      <c r="B827" s="326"/>
    </row>
    <row r="828" spans="1:2">
      <c r="A828" s="325"/>
      <c r="B828" s="326"/>
    </row>
    <row r="829" spans="1:2">
      <c r="A829" s="325"/>
      <c r="B829" s="326"/>
    </row>
    <row r="830" spans="1:2">
      <c r="A830" s="325"/>
      <c r="B830" s="326"/>
    </row>
    <row r="831" spans="1:2">
      <c r="A831" s="325"/>
      <c r="B831" s="326"/>
    </row>
    <row r="832" spans="1:2">
      <c r="A832" s="325"/>
      <c r="B832" s="326"/>
    </row>
    <row r="833" spans="1:2">
      <c r="A833" s="325"/>
      <c r="B833" s="326"/>
    </row>
    <row r="834" spans="1:2">
      <c r="A834" s="325"/>
      <c r="B834" s="326"/>
    </row>
    <row r="835" spans="1:2">
      <c r="A835" s="325"/>
      <c r="B835" s="326"/>
    </row>
    <row r="836" spans="1:2">
      <c r="A836" s="325"/>
      <c r="B836" s="326"/>
    </row>
    <row r="837" spans="1:2">
      <c r="A837" s="325"/>
      <c r="B837" s="326"/>
    </row>
    <row r="838" spans="1:2">
      <c r="A838" s="325"/>
      <c r="B838" s="326"/>
    </row>
    <row r="839" spans="1:2">
      <c r="A839" s="325"/>
      <c r="B839" s="326"/>
    </row>
    <row r="840" spans="1:2">
      <c r="A840" s="325"/>
      <c r="B840" s="326"/>
    </row>
    <row r="841" spans="1:2">
      <c r="A841" s="325"/>
      <c r="B841" s="326"/>
    </row>
    <row r="842" spans="1:2">
      <c r="A842" s="325"/>
      <c r="B842" s="326"/>
    </row>
    <row r="843" spans="1:2">
      <c r="A843" s="325"/>
      <c r="B843" s="326"/>
    </row>
    <row r="844" spans="1:2">
      <c r="A844" s="325"/>
      <c r="B844" s="326"/>
    </row>
    <row r="845" spans="1:2">
      <c r="A845" s="325"/>
      <c r="B845" s="326"/>
    </row>
    <row r="846" spans="1:2">
      <c r="A846" s="325"/>
      <c r="B846" s="326"/>
    </row>
    <row r="847" spans="1:2">
      <c r="A847" s="325"/>
      <c r="B847" s="326"/>
    </row>
    <row r="848" spans="1:2">
      <c r="A848" s="325"/>
      <c r="B848" s="326"/>
    </row>
    <row r="849" spans="1:2">
      <c r="A849" s="325"/>
      <c r="B849" s="326"/>
    </row>
    <row r="850" spans="1:2">
      <c r="A850" s="325"/>
      <c r="B850" s="326"/>
    </row>
    <row r="851" spans="1:2">
      <c r="A851" s="325"/>
      <c r="B851" s="326"/>
    </row>
    <row r="852" spans="1:2">
      <c r="A852" s="325"/>
      <c r="B852" s="326"/>
    </row>
    <row r="853" spans="1:2">
      <c r="A853" s="325"/>
      <c r="B853" s="326"/>
    </row>
    <row r="854" spans="1:2">
      <c r="A854" s="325"/>
      <c r="B854" s="326"/>
    </row>
    <row r="855" spans="1:2">
      <c r="A855" s="325"/>
      <c r="B855" s="326"/>
    </row>
    <row r="856" spans="1:2">
      <c r="A856" s="325"/>
      <c r="B856" s="326"/>
    </row>
    <row r="857" spans="1:2">
      <c r="A857" s="325"/>
      <c r="B857" s="326"/>
    </row>
    <row r="858" spans="1:2">
      <c r="A858" s="325"/>
      <c r="B858" s="326"/>
    </row>
    <row r="859" spans="1:2">
      <c r="A859" s="325"/>
      <c r="B859" s="326"/>
    </row>
    <row r="860" spans="1:2">
      <c r="A860" s="325"/>
      <c r="B860" s="326"/>
    </row>
    <row r="861" spans="1:2">
      <c r="A861" s="325"/>
      <c r="B861" s="326"/>
    </row>
    <row r="862" spans="1:2">
      <c r="A862" s="325"/>
      <c r="B862" s="326"/>
    </row>
    <row r="863" spans="1:2">
      <c r="A863" s="325"/>
      <c r="B863" s="326"/>
    </row>
    <row r="864" spans="1:2">
      <c r="A864" s="325"/>
      <c r="B864" s="326"/>
    </row>
    <row r="865" spans="1:2">
      <c r="A865" s="325"/>
      <c r="B865" s="326"/>
    </row>
    <row r="866" spans="1:2">
      <c r="A866" s="325"/>
      <c r="B866" s="326"/>
    </row>
    <row r="867" spans="1:2">
      <c r="A867" s="325"/>
      <c r="B867" s="326"/>
    </row>
    <row r="868" spans="1:2">
      <c r="A868" s="325"/>
      <c r="B868" s="326"/>
    </row>
    <row r="869" spans="1:2">
      <c r="A869" s="325"/>
      <c r="B869" s="326"/>
    </row>
    <row r="870" spans="1:2">
      <c r="A870" s="325"/>
      <c r="B870" s="326"/>
    </row>
    <row r="871" spans="1:2">
      <c r="A871" s="325"/>
      <c r="B871" s="326"/>
    </row>
    <row r="872" spans="1:2">
      <c r="A872" s="325"/>
      <c r="B872" s="326"/>
    </row>
    <row r="873" spans="1:2">
      <c r="A873" s="325"/>
      <c r="B873" s="326"/>
    </row>
    <row r="874" spans="1:2">
      <c r="A874" s="325"/>
      <c r="B874" s="326"/>
    </row>
    <row r="875" spans="1:2">
      <c r="A875" s="325"/>
      <c r="B875" s="326"/>
    </row>
    <row r="876" spans="1:2">
      <c r="A876" s="325"/>
      <c r="B876" s="326"/>
    </row>
    <row r="877" spans="1:2">
      <c r="A877" s="325"/>
      <c r="B877" s="326"/>
    </row>
    <row r="878" spans="1:2">
      <c r="A878" s="325"/>
      <c r="B878" s="326"/>
    </row>
    <row r="879" spans="1:2">
      <c r="A879" s="325"/>
      <c r="B879" s="326"/>
    </row>
    <row r="880" spans="1:2">
      <c r="A880" s="325"/>
      <c r="B880" s="326"/>
    </row>
    <row r="881" spans="1:2">
      <c r="A881" s="325"/>
      <c r="B881" s="326"/>
    </row>
    <row r="882" spans="1:2">
      <c r="A882" s="325"/>
      <c r="B882" s="326"/>
    </row>
    <row r="883" spans="1:2">
      <c r="A883" s="325"/>
      <c r="B883" s="326"/>
    </row>
    <row r="884" spans="1:2">
      <c r="A884" s="325"/>
      <c r="B884" s="326"/>
    </row>
    <row r="885" spans="1:2">
      <c r="A885" s="325"/>
      <c r="B885" s="326"/>
    </row>
    <row r="886" spans="1:2">
      <c r="A886" s="325"/>
      <c r="B886" s="326"/>
    </row>
    <row r="887" spans="1:2">
      <c r="A887" s="325"/>
      <c r="B887" s="326"/>
    </row>
    <row r="888" spans="1:2">
      <c r="A888" s="325"/>
      <c r="B888" s="326"/>
    </row>
    <row r="889" spans="1:2">
      <c r="A889" s="325"/>
      <c r="B889" s="326"/>
    </row>
    <row r="890" spans="1:2">
      <c r="A890" s="325"/>
      <c r="B890" s="326"/>
    </row>
    <row r="891" spans="1:2">
      <c r="A891" s="325"/>
      <c r="B891" s="326"/>
    </row>
    <row r="892" spans="1:2">
      <c r="A892" s="325"/>
      <c r="B892" s="326"/>
    </row>
    <row r="893" spans="1:2">
      <c r="A893" s="325"/>
      <c r="B893" s="326"/>
    </row>
    <row r="894" spans="1:2">
      <c r="A894" s="325"/>
      <c r="B894" s="326"/>
    </row>
    <row r="895" spans="1:2">
      <c r="A895" s="325"/>
      <c r="B895" s="326"/>
    </row>
    <row r="896" spans="1:2">
      <c r="A896" s="325"/>
      <c r="B896" s="326"/>
    </row>
    <row r="897" spans="1:2">
      <c r="A897" s="325"/>
      <c r="B897" s="326"/>
    </row>
    <row r="898" spans="1:2">
      <c r="A898" s="325"/>
      <c r="B898" s="326"/>
    </row>
    <row r="899" spans="1:2">
      <c r="A899" s="325"/>
      <c r="B899" s="326"/>
    </row>
    <row r="900" spans="1:2">
      <c r="A900" s="325"/>
      <c r="B900" s="326"/>
    </row>
    <row r="901" spans="1:2">
      <c r="A901" s="325"/>
      <c r="B901" s="326"/>
    </row>
    <row r="902" spans="1:2">
      <c r="A902" s="325"/>
      <c r="B902" s="326"/>
    </row>
    <row r="903" spans="1:2">
      <c r="A903" s="325"/>
      <c r="B903" s="326"/>
    </row>
    <row r="904" spans="1:2">
      <c r="A904" s="325"/>
      <c r="B904" s="326"/>
    </row>
    <row r="905" spans="1:2">
      <c r="A905" s="325"/>
      <c r="B905" s="326"/>
    </row>
    <row r="906" spans="1:2">
      <c r="A906" s="325"/>
      <c r="B906" s="326"/>
    </row>
    <row r="907" spans="1:2">
      <c r="A907" s="325"/>
      <c r="B907" s="326"/>
    </row>
    <row r="908" spans="1:2">
      <c r="A908" s="325"/>
      <c r="B908" s="326"/>
    </row>
    <row r="909" spans="1:2">
      <c r="A909" s="325"/>
      <c r="B909" s="326"/>
    </row>
    <row r="910" spans="1:2">
      <c r="A910" s="325"/>
      <c r="B910" s="326"/>
    </row>
    <row r="911" spans="1:2">
      <c r="A911" s="325"/>
      <c r="B911" s="326"/>
    </row>
    <row r="912" spans="1:2">
      <c r="A912" s="325"/>
      <c r="B912" s="326"/>
    </row>
    <row r="913" spans="1:2">
      <c r="A913" s="325"/>
      <c r="B913" s="326"/>
    </row>
    <row r="914" spans="1:2">
      <c r="A914" s="325"/>
      <c r="B914" s="326"/>
    </row>
    <row r="915" spans="1:2">
      <c r="A915" s="325"/>
      <c r="B915" s="326"/>
    </row>
    <row r="916" spans="1:2">
      <c r="A916" s="325"/>
      <c r="B916" s="326"/>
    </row>
    <row r="917" spans="1:2">
      <c r="A917" s="325"/>
      <c r="B917" s="326"/>
    </row>
    <row r="918" spans="1:2">
      <c r="A918" s="325"/>
      <c r="B918" s="326"/>
    </row>
    <row r="919" spans="1:2">
      <c r="A919" s="325"/>
      <c r="B919" s="326"/>
    </row>
    <row r="920" spans="1:2">
      <c r="A920" s="325"/>
      <c r="B920" s="326"/>
    </row>
    <row r="921" spans="1:2">
      <c r="A921" s="325"/>
      <c r="B921" s="326"/>
    </row>
    <row r="922" spans="1:2">
      <c r="A922" s="325"/>
      <c r="B922" s="326"/>
    </row>
    <row r="923" spans="1:2">
      <c r="A923" s="325"/>
      <c r="B923" s="326"/>
    </row>
    <row r="924" spans="1:2">
      <c r="A924" s="325"/>
      <c r="B924" s="326"/>
    </row>
    <row r="925" spans="1:2">
      <c r="A925" s="325"/>
      <c r="B925" s="326"/>
    </row>
    <row r="926" spans="1:2">
      <c r="A926" s="325"/>
      <c r="B926" s="326"/>
    </row>
    <row r="927" spans="1:2">
      <c r="A927" s="325"/>
      <c r="B927" s="326"/>
    </row>
    <row r="928" spans="1:2">
      <c r="A928" s="325"/>
      <c r="B928" s="326"/>
    </row>
    <row r="929" spans="1:2">
      <c r="A929" s="325"/>
      <c r="B929" s="326"/>
    </row>
    <row r="930" spans="1:2">
      <c r="A930" s="325"/>
      <c r="B930" s="326"/>
    </row>
    <row r="931" spans="1:2">
      <c r="A931" s="325"/>
      <c r="B931" s="326"/>
    </row>
    <row r="932" spans="1:2">
      <c r="A932" s="325"/>
      <c r="B932" s="326"/>
    </row>
    <row r="933" spans="1:2">
      <c r="A933" s="325"/>
      <c r="B933" s="326"/>
    </row>
    <row r="934" spans="1:2">
      <c r="A934" s="325"/>
      <c r="B934" s="326"/>
    </row>
    <row r="935" spans="1:2">
      <c r="A935" s="325"/>
      <c r="B935" s="326"/>
    </row>
    <row r="936" spans="1:2">
      <c r="A936" s="325"/>
      <c r="B936" s="326"/>
    </row>
    <row r="937" spans="1:2">
      <c r="A937" s="325"/>
      <c r="B937" s="326"/>
    </row>
    <row r="938" spans="1:2">
      <c r="A938" s="325"/>
      <c r="B938" s="326"/>
    </row>
    <row r="939" spans="1:2">
      <c r="A939" s="325"/>
      <c r="B939" s="326"/>
    </row>
    <row r="940" spans="1:2">
      <c r="A940" s="325"/>
      <c r="B940" s="326"/>
    </row>
    <row r="941" spans="1:2">
      <c r="A941" s="325"/>
      <c r="B941" s="326"/>
    </row>
    <row r="942" spans="1:2">
      <c r="A942" s="325"/>
      <c r="B942" s="326"/>
    </row>
    <row r="943" spans="1:2">
      <c r="A943" s="325"/>
      <c r="B943" s="326"/>
    </row>
    <row r="944" spans="1:2">
      <c r="A944" s="325"/>
      <c r="B944" s="326"/>
    </row>
    <row r="945" spans="1:2">
      <c r="A945" s="325"/>
      <c r="B945" s="326"/>
    </row>
    <row r="946" spans="1:2">
      <c r="A946" s="325"/>
      <c r="B946" s="326"/>
    </row>
    <row r="947" spans="1:2">
      <c r="A947" s="325"/>
      <c r="B947" s="326"/>
    </row>
    <row r="948" spans="1:2">
      <c r="A948" s="325"/>
      <c r="B948" s="326"/>
    </row>
    <row r="949" spans="1:2">
      <c r="A949" s="325"/>
      <c r="B949" s="326"/>
    </row>
    <row r="950" spans="1:2">
      <c r="A950" s="325"/>
      <c r="B950" s="326"/>
    </row>
    <row r="951" spans="1:2">
      <c r="A951" s="325"/>
      <c r="B951" s="326"/>
    </row>
    <row r="952" spans="1:2">
      <c r="A952" s="325"/>
      <c r="B952" s="326"/>
    </row>
    <row r="953" spans="1:2">
      <c r="A953" s="325"/>
      <c r="B953" s="326"/>
    </row>
    <row r="954" spans="1:2">
      <c r="A954" s="325"/>
      <c r="B954" s="326"/>
    </row>
    <row r="955" spans="1:2">
      <c r="A955" s="325"/>
      <c r="B955" s="326"/>
    </row>
    <row r="956" spans="1:2">
      <c r="A956" s="325"/>
      <c r="B956" s="326"/>
    </row>
    <row r="957" spans="1:2">
      <c r="A957" s="325"/>
      <c r="B957" s="326"/>
    </row>
    <row r="958" spans="1:2">
      <c r="A958" s="325"/>
      <c r="B958" s="326"/>
    </row>
    <row r="959" spans="1:2">
      <c r="A959" s="325"/>
      <c r="B959" s="326"/>
    </row>
    <row r="960" spans="1:2">
      <c r="A960" s="325"/>
      <c r="B960" s="326"/>
    </row>
    <row r="961" spans="1:2">
      <c r="A961" s="325"/>
      <c r="B961" s="326"/>
    </row>
    <row r="962" spans="1:2">
      <c r="A962" s="325"/>
      <c r="B962" s="326"/>
    </row>
    <row r="963" spans="1:2">
      <c r="A963" s="325"/>
      <c r="B963" s="326"/>
    </row>
    <row r="964" spans="1:2">
      <c r="A964" s="325"/>
      <c r="B964" s="326"/>
    </row>
    <row r="965" spans="1:2">
      <c r="A965" s="325"/>
      <c r="B965" s="326"/>
    </row>
    <row r="966" spans="1:2">
      <c r="A966" s="325"/>
      <c r="B966" s="326"/>
    </row>
    <row r="967" spans="1:2">
      <c r="A967" s="325"/>
      <c r="B967" s="326"/>
    </row>
    <row r="968" spans="1:2">
      <c r="A968" s="325"/>
      <c r="B968" s="326"/>
    </row>
    <row r="969" spans="1:2">
      <c r="A969" s="325"/>
      <c r="B969" s="326"/>
    </row>
    <row r="970" spans="1:2">
      <c r="A970" s="325"/>
      <c r="B970" s="326"/>
    </row>
    <row r="971" spans="1:2">
      <c r="A971" s="325"/>
      <c r="B971" s="326"/>
    </row>
    <row r="972" spans="1:2">
      <c r="A972" s="325"/>
      <c r="B972" s="326"/>
    </row>
    <row r="973" spans="1:2">
      <c r="A973" s="325"/>
      <c r="B973" s="326"/>
    </row>
    <row r="974" spans="1:2">
      <c r="A974" s="325"/>
      <c r="B974" s="326"/>
    </row>
    <row r="975" spans="1:2">
      <c r="A975" s="325"/>
      <c r="B975" s="326"/>
    </row>
    <row r="976" spans="1:2">
      <c r="A976" s="325"/>
      <c r="B976" s="326"/>
    </row>
    <row r="977" spans="1:2">
      <c r="A977" s="325"/>
      <c r="B977" s="326"/>
    </row>
    <row r="978" spans="1:2">
      <c r="A978" s="325"/>
      <c r="B978" s="326"/>
    </row>
    <row r="979" spans="1:2">
      <c r="A979" s="325"/>
      <c r="B979" s="326"/>
    </row>
    <row r="980" spans="1:2">
      <c r="A980" s="325"/>
      <c r="B980" s="326"/>
    </row>
    <row r="981" spans="1:2">
      <c r="A981" s="325"/>
      <c r="B981" s="326"/>
    </row>
    <row r="982" spans="1:2">
      <c r="A982" s="325"/>
      <c r="B982" s="326"/>
    </row>
    <row r="983" spans="1:2">
      <c r="A983" s="325"/>
      <c r="B983" s="326"/>
    </row>
    <row r="984" spans="1:2">
      <c r="A984" s="325"/>
      <c r="B984" s="326"/>
    </row>
    <row r="985" spans="1:2">
      <c r="A985" s="325"/>
      <c r="B985" s="326"/>
    </row>
    <row r="986" spans="1:2">
      <c r="A986" s="325"/>
      <c r="B986" s="326"/>
    </row>
    <row r="987" spans="1:2">
      <c r="A987" s="325"/>
      <c r="B987" s="326"/>
    </row>
    <row r="988" spans="1:2">
      <c r="A988" s="325"/>
      <c r="B988" s="326"/>
    </row>
    <row r="989" spans="1:2">
      <c r="A989" s="325"/>
      <c r="B989" s="326"/>
    </row>
    <row r="990" spans="1:2">
      <c r="A990" s="325"/>
      <c r="B990" s="326"/>
    </row>
    <row r="991" spans="1:2">
      <c r="A991" s="325"/>
      <c r="B991" s="326"/>
    </row>
    <row r="992" spans="1:2">
      <c r="A992" s="325"/>
      <c r="B992" s="326"/>
    </row>
    <row r="993" spans="1:2">
      <c r="A993" s="325"/>
      <c r="B993" s="326"/>
    </row>
    <row r="994" spans="1:2">
      <c r="A994" s="325"/>
      <c r="B994" s="326"/>
    </row>
    <row r="995" spans="1:2">
      <c r="A995" s="325"/>
      <c r="B995" s="326"/>
    </row>
    <row r="996" spans="1:2">
      <c r="A996" s="325"/>
      <c r="B996" s="326"/>
    </row>
    <row r="997" spans="1:2">
      <c r="A997" s="325"/>
      <c r="B997" s="326"/>
    </row>
    <row r="998" spans="1:2">
      <c r="A998" s="325"/>
      <c r="B998" s="326"/>
    </row>
    <row r="999" spans="1:2">
      <c r="A999" s="325"/>
      <c r="B999" s="326"/>
    </row>
    <row r="1000" spans="1:2">
      <c r="A1000" s="325"/>
      <c r="B1000" s="326"/>
    </row>
    <row r="1001" spans="1:2">
      <c r="A1001" s="325"/>
      <c r="B1001" s="326"/>
    </row>
    <row r="1002" spans="1:2">
      <c r="A1002" s="325"/>
      <c r="B1002" s="326"/>
    </row>
    <row r="1003" spans="1:2">
      <c r="A1003" s="325"/>
      <c r="B1003" s="326"/>
    </row>
    <row r="1004" spans="1:2">
      <c r="A1004" s="325"/>
      <c r="B1004" s="326"/>
    </row>
    <row r="1005" spans="1:2">
      <c r="A1005" s="325"/>
      <c r="B1005" s="326"/>
    </row>
    <row r="1006" spans="1:2">
      <c r="A1006" s="325"/>
      <c r="B1006" s="326"/>
    </row>
    <row r="1007" spans="1:2">
      <c r="A1007" s="325"/>
      <c r="B1007" s="326"/>
    </row>
    <row r="1008" spans="1:2">
      <c r="A1008" s="325"/>
      <c r="B1008" s="326"/>
    </row>
    <row r="1009" spans="1:2">
      <c r="A1009" s="325"/>
      <c r="B1009" s="326"/>
    </row>
    <row r="1010" spans="1:2">
      <c r="A1010" s="325"/>
      <c r="B1010" s="326"/>
    </row>
    <row r="1011" spans="1:2">
      <c r="A1011" s="325"/>
      <c r="B1011" s="326"/>
    </row>
    <row r="1012" spans="1:2">
      <c r="A1012" s="325"/>
      <c r="B1012" s="326"/>
    </row>
    <row r="1013" spans="1:2">
      <c r="A1013" s="325"/>
      <c r="B1013" s="326"/>
    </row>
    <row r="1014" spans="1:2">
      <c r="A1014" s="325"/>
      <c r="B1014" s="326"/>
    </row>
    <row r="1015" spans="1:2">
      <c r="A1015" s="325"/>
      <c r="B1015" s="326"/>
    </row>
    <row r="1016" spans="1:2">
      <c r="A1016" s="325"/>
      <c r="B1016" s="326"/>
    </row>
    <row r="1017" spans="1:2">
      <c r="A1017" s="325"/>
      <c r="B1017" s="326"/>
    </row>
    <row r="1018" spans="1:2">
      <c r="A1018" s="325"/>
      <c r="B1018" s="326"/>
    </row>
    <row r="1019" spans="1:2">
      <c r="A1019" s="325"/>
      <c r="B1019" s="326"/>
    </row>
    <row r="1020" spans="1:2">
      <c r="A1020" s="325"/>
      <c r="B1020" s="326"/>
    </row>
    <row r="1021" spans="1:2">
      <c r="A1021" s="325"/>
      <c r="B1021" s="326"/>
    </row>
    <row r="1022" spans="1:2">
      <c r="A1022" s="325"/>
      <c r="B1022" s="326"/>
    </row>
    <row r="1023" spans="1:2">
      <c r="A1023" s="325"/>
      <c r="B1023" s="326"/>
    </row>
    <row r="1024" spans="1:2">
      <c r="A1024" s="325"/>
      <c r="B1024" s="326"/>
    </row>
    <row r="1025" spans="1:2">
      <c r="A1025" s="325"/>
      <c r="B1025" s="326"/>
    </row>
    <row r="1026" spans="1:2">
      <c r="A1026" s="325"/>
      <c r="B1026" s="326"/>
    </row>
    <row r="1027" spans="1:2">
      <c r="A1027" s="325"/>
      <c r="B1027" s="326"/>
    </row>
    <row r="1028" spans="1:2">
      <c r="A1028" s="325"/>
      <c r="B1028" s="326"/>
    </row>
    <row r="1029" spans="1:2">
      <c r="A1029" s="325"/>
      <c r="B1029" s="326"/>
    </row>
    <row r="1030" spans="1:2">
      <c r="A1030" s="325"/>
      <c r="B1030" s="326"/>
    </row>
    <row r="1031" spans="1:2">
      <c r="A1031" s="325"/>
      <c r="B1031" s="326"/>
    </row>
    <row r="1032" spans="1:2">
      <c r="A1032" s="325"/>
      <c r="B1032" s="326"/>
    </row>
    <row r="1033" spans="1:2">
      <c r="A1033" s="325"/>
      <c r="B1033" s="326"/>
    </row>
    <row r="1034" spans="1:2">
      <c r="A1034" s="325"/>
      <c r="B1034" s="326"/>
    </row>
    <row r="1035" spans="1:2">
      <c r="A1035" s="325"/>
      <c r="B1035" s="326"/>
    </row>
    <row r="1036" spans="1:2">
      <c r="A1036" s="325"/>
      <c r="B1036" s="326"/>
    </row>
    <row r="1037" spans="1:2">
      <c r="A1037" s="325"/>
      <c r="B1037" s="326"/>
    </row>
    <row r="1038" spans="1:2">
      <c r="A1038" s="325"/>
      <c r="B1038" s="326"/>
    </row>
    <row r="1039" spans="1:2">
      <c r="A1039" s="325"/>
      <c r="B1039" s="326"/>
    </row>
    <row r="1040" spans="1:2">
      <c r="A1040" s="325"/>
      <c r="B1040" s="326"/>
    </row>
    <row r="1041" spans="1:2">
      <c r="A1041" s="325"/>
      <c r="B1041" s="326"/>
    </row>
    <row r="1042" spans="1:2">
      <c r="A1042" s="325"/>
      <c r="B1042" s="326"/>
    </row>
    <row r="1043" spans="1:2">
      <c r="A1043" s="325"/>
      <c r="B1043" s="326"/>
    </row>
    <row r="1044" spans="1:2">
      <c r="A1044" s="325"/>
      <c r="B1044" s="326"/>
    </row>
    <row r="1045" spans="1:2">
      <c r="A1045" s="325"/>
      <c r="B1045" s="326"/>
    </row>
    <row r="1046" spans="1:2">
      <c r="A1046" s="325"/>
      <c r="B1046" s="326"/>
    </row>
    <row r="1047" spans="1:2">
      <c r="A1047" s="325"/>
      <c r="B1047" s="326"/>
    </row>
    <row r="1048" spans="1:2">
      <c r="A1048" s="325"/>
      <c r="B1048" s="326"/>
    </row>
    <row r="1049" spans="1:2">
      <c r="A1049" s="325"/>
      <c r="B1049" s="326"/>
    </row>
    <row r="1050" spans="1:2">
      <c r="A1050" s="325"/>
      <c r="B1050" s="326"/>
    </row>
    <row r="1051" spans="1:2">
      <c r="A1051" s="325"/>
      <c r="B1051" s="326"/>
    </row>
    <row r="1052" spans="1:2">
      <c r="A1052" s="325"/>
      <c r="B1052" s="326"/>
    </row>
    <row r="1053" spans="1:2">
      <c r="A1053" s="325"/>
      <c r="B1053" s="326"/>
    </row>
    <row r="1054" spans="1:2">
      <c r="A1054" s="325"/>
      <c r="B1054" s="326"/>
    </row>
    <row r="1055" spans="1:2">
      <c r="A1055" s="325"/>
      <c r="B1055" s="326"/>
    </row>
    <row r="1056" spans="1:2">
      <c r="A1056" s="325"/>
      <c r="B1056" s="326"/>
    </row>
    <row r="1057" spans="1:2">
      <c r="A1057" s="325"/>
      <c r="B1057" s="326"/>
    </row>
    <row r="1058" spans="1:2">
      <c r="A1058" s="325"/>
      <c r="B1058" s="326"/>
    </row>
    <row r="1059" spans="1:2">
      <c r="A1059" s="325"/>
      <c r="B1059" s="326"/>
    </row>
    <row r="1060" spans="1:2">
      <c r="A1060" s="325"/>
      <c r="B1060" s="326"/>
    </row>
    <row r="1061" spans="1:2">
      <c r="A1061" s="325"/>
      <c r="B1061" s="326"/>
    </row>
    <row r="1062" spans="1:2">
      <c r="A1062" s="325"/>
      <c r="B1062" s="326"/>
    </row>
    <row r="1063" spans="1:2">
      <c r="A1063" s="325"/>
      <c r="B1063" s="326"/>
    </row>
    <row r="1064" spans="1:2">
      <c r="A1064" s="325"/>
      <c r="B1064" s="326"/>
    </row>
    <row r="1065" spans="1:2">
      <c r="A1065" s="325"/>
      <c r="B1065" s="326"/>
    </row>
    <row r="1066" spans="1:2">
      <c r="A1066" s="325"/>
      <c r="B1066" s="326"/>
    </row>
    <row r="1067" spans="1:2">
      <c r="A1067" s="325"/>
      <c r="B1067" s="326"/>
    </row>
    <row r="1068" spans="1:2">
      <c r="A1068" s="325"/>
      <c r="B1068" s="326"/>
    </row>
    <row r="1069" spans="1:2">
      <c r="A1069" s="325"/>
      <c r="B1069" s="326"/>
    </row>
    <row r="1070" spans="1:2">
      <c r="A1070" s="325"/>
      <c r="B1070" s="326"/>
    </row>
    <row r="1071" spans="1:2">
      <c r="A1071" s="325"/>
      <c r="B1071" s="326"/>
    </row>
    <row r="1072" spans="1:2">
      <c r="A1072" s="325"/>
      <c r="B1072" s="326"/>
    </row>
    <row r="1073" spans="1:2">
      <c r="A1073" s="325"/>
      <c r="B1073" s="326"/>
    </row>
    <row r="1074" spans="1:2">
      <c r="A1074" s="325"/>
      <c r="B1074" s="326"/>
    </row>
    <row r="1075" spans="1:2">
      <c r="A1075" s="325"/>
      <c r="B1075" s="326"/>
    </row>
    <row r="1076" spans="1:2">
      <c r="A1076" s="325"/>
      <c r="B1076" s="326"/>
    </row>
    <row r="1077" spans="1:2">
      <c r="A1077" s="325"/>
      <c r="B1077" s="326"/>
    </row>
    <row r="1078" spans="1:2">
      <c r="A1078" s="325"/>
      <c r="B1078" s="326"/>
    </row>
    <row r="1079" spans="1:2">
      <c r="A1079" s="325"/>
      <c r="B1079" s="326"/>
    </row>
    <row r="1080" spans="1:2">
      <c r="A1080" s="325"/>
      <c r="B1080" s="326"/>
    </row>
    <row r="1081" spans="1:2">
      <c r="A1081" s="325"/>
      <c r="B1081" s="326"/>
    </row>
    <row r="1082" spans="1:2">
      <c r="A1082" s="325"/>
      <c r="B1082" s="326"/>
    </row>
    <row r="1083" spans="1:2">
      <c r="A1083" s="325"/>
      <c r="B1083" s="326"/>
    </row>
    <row r="1084" spans="1:2">
      <c r="A1084" s="325"/>
      <c r="B1084" s="326"/>
    </row>
    <row r="1085" spans="1:2">
      <c r="A1085" s="325"/>
      <c r="B1085" s="326"/>
    </row>
    <row r="1086" spans="1:2">
      <c r="A1086" s="325"/>
      <c r="B1086" s="326"/>
    </row>
    <row r="1087" spans="1:2">
      <c r="A1087" s="325"/>
      <c r="B1087" s="326"/>
    </row>
    <row r="1088" spans="1:2">
      <c r="A1088" s="325"/>
      <c r="B1088" s="326"/>
    </row>
    <row r="1089" spans="1:2">
      <c r="A1089" s="325"/>
      <c r="B1089" s="326"/>
    </row>
    <row r="1090" spans="1:2">
      <c r="A1090" s="325"/>
      <c r="B1090" s="326"/>
    </row>
    <row r="1091" spans="1:2">
      <c r="A1091" s="325"/>
      <c r="B1091" s="326"/>
    </row>
    <row r="1092" spans="1:2">
      <c r="A1092" s="325"/>
      <c r="B1092" s="326"/>
    </row>
    <row r="1093" spans="1:2">
      <c r="A1093" s="325"/>
      <c r="B1093" s="326"/>
    </row>
    <row r="1094" spans="1:2">
      <c r="A1094" s="325"/>
      <c r="B1094" s="326"/>
    </row>
    <row r="1095" spans="1:2">
      <c r="A1095" s="325"/>
      <c r="B1095" s="326"/>
    </row>
    <row r="1096" spans="1:2">
      <c r="A1096" s="325"/>
      <c r="B1096" s="326"/>
    </row>
    <row r="1097" spans="1:2">
      <c r="A1097" s="325"/>
      <c r="B1097" s="326"/>
    </row>
    <row r="1098" spans="1:2">
      <c r="A1098" s="325"/>
      <c r="B1098" s="326"/>
    </row>
    <row r="1099" spans="1:2">
      <c r="A1099" s="325"/>
      <c r="B1099" s="326"/>
    </row>
    <row r="1100" spans="1:2">
      <c r="A1100" s="325"/>
      <c r="B1100" s="326"/>
    </row>
    <row r="1101" spans="1:2">
      <c r="A1101" s="325"/>
      <c r="B1101" s="326"/>
    </row>
    <row r="1102" spans="1:2">
      <c r="A1102" s="325"/>
      <c r="B1102" s="326"/>
    </row>
    <row r="1103" spans="1:2">
      <c r="A1103" s="325"/>
      <c r="B1103" s="326"/>
    </row>
    <row r="1104" spans="1:2">
      <c r="A1104" s="325"/>
      <c r="B1104" s="326"/>
    </row>
    <row r="1105" spans="1:2">
      <c r="A1105" s="325"/>
      <c r="B1105" s="326"/>
    </row>
    <row r="1106" spans="1:2">
      <c r="A1106" s="325"/>
      <c r="B1106" s="326"/>
    </row>
    <row r="1107" spans="1:2">
      <c r="A1107" s="325"/>
      <c r="B1107" s="326"/>
    </row>
    <row r="1108" spans="1:2">
      <c r="A1108" s="325"/>
      <c r="B1108" s="326"/>
    </row>
    <row r="1109" spans="1:2">
      <c r="A1109" s="325"/>
      <c r="B1109" s="326"/>
    </row>
    <row r="1110" spans="1:2">
      <c r="A1110" s="325"/>
      <c r="B1110" s="326"/>
    </row>
    <row r="1111" spans="1:2">
      <c r="A1111" s="325"/>
      <c r="B1111" s="326"/>
    </row>
    <row r="1112" spans="1:2">
      <c r="A1112" s="325"/>
      <c r="B1112" s="326"/>
    </row>
    <row r="1113" spans="1:2">
      <c r="A1113" s="325"/>
      <c r="B1113" s="326"/>
    </row>
    <row r="1114" spans="1:2">
      <c r="A1114" s="325"/>
      <c r="B1114" s="326"/>
    </row>
    <row r="1115" spans="1:2">
      <c r="A1115" s="325"/>
      <c r="B1115" s="326"/>
    </row>
    <row r="1116" spans="1:2">
      <c r="A1116" s="325"/>
      <c r="B1116" s="326"/>
    </row>
    <row r="1117" spans="1:2">
      <c r="A1117" s="325"/>
      <c r="B1117" s="326"/>
    </row>
    <row r="1118" spans="1:2">
      <c r="A1118" s="325"/>
      <c r="B1118" s="326"/>
    </row>
    <row r="1119" spans="1:2">
      <c r="A1119" s="325"/>
      <c r="B1119" s="326"/>
    </row>
    <row r="1120" spans="1:2">
      <c r="A1120" s="325"/>
      <c r="B1120" s="326"/>
    </row>
    <row r="1121" spans="1:2">
      <c r="A1121" s="325"/>
      <c r="B1121" s="326"/>
    </row>
    <row r="1122" spans="1:2">
      <c r="A1122" s="325"/>
      <c r="B1122" s="326"/>
    </row>
    <row r="1123" spans="1:2">
      <c r="A1123" s="325"/>
      <c r="B1123" s="326"/>
    </row>
    <row r="1124" spans="1:2">
      <c r="A1124" s="325"/>
      <c r="B1124" s="326"/>
    </row>
    <row r="1125" spans="1:2">
      <c r="A1125" s="325"/>
      <c r="B1125" s="326"/>
    </row>
    <row r="1126" spans="1:2">
      <c r="A1126" s="325"/>
      <c r="B1126" s="326"/>
    </row>
    <row r="1127" spans="1:2">
      <c r="A1127" s="325"/>
      <c r="B1127" s="326"/>
    </row>
    <row r="1128" spans="1:2">
      <c r="A1128" s="325"/>
      <c r="B1128" s="326"/>
    </row>
    <row r="1129" spans="1:2">
      <c r="A1129" s="325"/>
      <c r="B1129" s="326"/>
    </row>
    <row r="1130" spans="1:2">
      <c r="A1130" s="325"/>
      <c r="B1130" s="326"/>
    </row>
    <row r="1131" spans="1:2">
      <c r="A1131" s="325"/>
      <c r="B1131" s="326"/>
    </row>
    <row r="1132" spans="1:2">
      <c r="A1132" s="325"/>
      <c r="B1132" s="326"/>
    </row>
    <row r="1133" spans="1:2">
      <c r="A1133" s="325"/>
      <c r="B1133" s="326"/>
    </row>
    <row r="1134" spans="1:2">
      <c r="A1134" s="325"/>
      <c r="B1134" s="326"/>
    </row>
    <row r="1135" spans="1:2">
      <c r="A1135" s="325"/>
      <c r="B1135" s="326"/>
    </row>
    <row r="1136" spans="1:2">
      <c r="A1136" s="325"/>
      <c r="B1136" s="326"/>
    </row>
    <row r="1137" spans="1:2">
      <c r="A1137" s="325"/>
      <c r="B1137" s="326"/>
    </row>
    <row r="1138" spans="1:2">
      <c r="A1138" s="325"/>
      <c r="B1138" s="326"/>
    </row>
    <row r="1139" spans="1:2">
      <c r="A1139" s="325"/>
      <c r="B1139" s="326"/>
    </row>
    <row r="1140" spans="1:2">
      <c r="A1140" s="325"/>
      <c r="B1140" s="326"/>
    </row>
    <row r="1141" spans="1:2">
      <c r="A1141" s="325"/>
      <c r="B1141" s="326"/>
    </row>
    <row r="1142" spans="1:2">
      <c r="A1142" s="325"/>
      <c r="B1142" s="326"/>
    </row>
    <row r="1143" spans="1:2">
      <c r="A1143" s="325"/>
      <c r="B1143" s="326"/>
    </row>
    <row r="1144" spans="1:2">
      <c r="A1144" s="325"/>
      <c r="B1144" s="326"/>
    </row>
    <row r="1145" spans="1:2">
      <c r="A1145" s="325"/>
      <c r="B1145" s="326"/>
    </row>
    <row r="1146" spans="1:2">
      <c r="A1146" s="325"/>
      <c r="B1146" s="326"/>
    </row>
    <row r="1147" spans="1:2">
      <c r="A1147" s="325"/>
      <c r="B1147" s="326"/>
    </row>
    <row r="1148" spans="1:2">
      <c r="A1148" s="325"/>
      <c r="B1148" s="326"/>
    </row>
    <row r="1149" spans="1:2">
      <c r="A1149" s="325"/>
      <c r="B1149" s="326"/>
    </row>
    <row r="1150" spans="1:2">
      <c r="A1150" s="325"/>
      <c r="B1150" s="326"/>
    </row>
    <row r="1151" spans="1:2">
      <c r="A1151" s="325"/>
      <c r="B1151" s="326"/>
    </row>
    <row r="1152" spans="1:2">
      <c r="A1152" s="325"/>
      <c r="B1152" s="326"/>
    </row>
    <row r="1153" spans="1:2">
      <c r="A1153" s="325"/>
      <c r="B1153" s="326"/>
    </row>
    <row r="1154" spans="1:2">
      <c r="A1154" s="325"/>
      <c r="B1154" s="326"/>
    </row>
    <row r="1155" spans="1:2">
      <c r="A1155" s="325"/>
      <c r="B1155" s="326"/>
    </row>
    <row r="1156" spans="1:2">
      <c r="A1156" s="325"/>
      <c r="B1156" s="326"/>
    </row>
    <row r="1157" spans="1:2">
      <c r="A1157" s="325"/>
      <c r="B1157" s="326"/>
    </row>
    <row r="1158" spans="1:2">
      <c r="A1158" s="325"/>
      <c r="B1158" s="326"/>
    </row>
    <row r="1159" spans="1:2">
      <c r="A1159" s="325"/>
      <c r="B1159" s="326"/>
    </row>
    <row r="1160" spans="1:2">
      <c r="A1160" s="325"/>
      <c r="B1160" s="326"/>
    </row>
    <row r="1161" spans="1:2">
      <c r="A1161" s="325"/>
      <c r="B1161" s="326"/>
    </row>
    <row r="1162" spans="1:2">
      <c r="A1162" s="325"/>
      <c r="B1162" s="326"/>
    </row>
    <row r="1163" spans="1:2">
      <c r="A1163" s="325"/>
      <c r="B1163" s="326"/>
    </row>
    <row r="1164" spans="1:2">
      <c r="A1164" s="325"/>
      <c r="B1164" s="326"/>
    </row>
    <row r="1165" spans="1:2">
      <c r="A1165" s="325"/>
      <c r="B1165" s="326"/>
    </row>
    <row r="1166" spans="1:2">
      <c r="A1166" s="325"/>
      <c r="B1166" s="326"/>
    </row>
    <row r="1167" spans="1:2">
      <c r="A1167" s="325"/>
      <c r="B1167" s="326"/>
    </row>
    <row r="1168" spans="1:2">
      <c r="A1168" s="325"/>
      <c r="B1168" s="326"/>
    </row>
    <row r="1169" spans="1:2">
      <c r="A1169" s="325"/>
      <c r="B1169" s="326"/>
    </row>
    <row r="1170" spans="1:2">
      <c r="A1170" s="325"/>
      <c r="B1170" s="326"/>
    </row>
    <row r="1171" spans="1:2">
      <c r="A1171" s="325"/>
      <c r="B1171" s="326"/>
    </row>
    <row r="1172" spans="1:2">
      <c r="A1172" s="325"/>
      <c r="B1172" s="326"/>
    </row>
    <row r="1173" spans="1:2">
      <c r="A1173" s="325"/>
      <c r="B1173" s="326"/>
    </row>
    <row r="1174" spans="1:2">
      <c r="A1174" s="325"/>
      <c r="B1174" s="326"/>
    </row>
    <row r="1175" spans="1:2">
      <c r="A1175" s="325"/>
      <c r="B1175" s="326"/>
    </row>
    <row r="1176" spans="1:2">
      <c r="A1176" s="325"/>
      <c r="B1176" s="326"/>
    </row>
    <row r="1177" spans="1:2">
      <c r="A1177" s="325"/>
      <c r="B1177" s="326"/>
    </row>
    <row r="1178" spans="1:2">
      <c r="A1178" s="325"/>
      <c r="B1178" s="326"/>
    </row>
    <row r="1179" spans="1:2">
      <c r="A1179" s="325"/>
      <c r="B1179" s="326"/>
    </row>
    <row r="1180" spans="1:2">
      <c r="A1180" s="325"/>
      <c r="B1180" s="326"/>
    </row>
    <row r="1181" spans="1:2">
      <c r="A1181" s="325"/>
      <c r="B1181" s="326"/>
    </row>
    <row r="1182" spans="1:2">
      <c r="A1182" s="325"/>
      <c r="B1182" s="326"/>
    </row>
    <row r="1183" spans="1:2">
      <c r="A1183" s="325"/>
      <c r="B1183" s="326"/>
    </row>
    <row r="1184" spans="1:2">
      <c r="A1184" s="325"/>
      <c r="B1184" s="326"/>
    </row>
    <row r="1185" spans="1:2">
      <c r="A1185" s="325"/>
      <c r="B1185" s="326"/>
    </row>
    <row r="1186" spans="1:2">
      <c r="A1186" s="325"/>
      <c r="B1186" s="326"/>
    </row>
    <row r="1187" spans="1:2">
      <c r="A1187" s="325"/>
      <c r="B1187" s="326"/>
    </row>
    <row r="1188" spans="1:2">
      <c r="A1188" s="325"/>
      <c r="B1188" s="326"/>
    </row>
    <row r="1189" spans="1:2">
      <c r="A1189" s="325"/>
      <c r="B1189" s="326"/>
    </row>
    <row r="1190" spans="1:2">
      <c r="A1190" s="325"/>
      <c r="B1190" s="326"/>
    </row>
    <row r="1191" spans="1:2">
      <c r="A1191" s="325"/>
      <c r="B1191" s="326"/>
    </row>
    <row r="1192" spans="1:2">
      <c r="A1192" s="325"/>
      <c r="B1192" s="326"/>
    </row>
    <row r="1193" spans="1:2">
      <c r="A1193" s="325"/>
      <c r="B1193" s="326"/>
    </row>
    <row r="1194" spans="1:2">
      <c r="A1194" s="325"/>
      <c r="B1194" s="326"/>
    </row>
    <row r="1195" spans="1:2">
      <c r="A1195" s="325"/>
      <c r="B1195" s="326"/>
    </row>
    <row r="1196" spans="1:2">
      <c r="A1196" s="325"/>
      <c r="B1196" s="326"/>
    </row>
    <row r="1197" spans="1:2">
      <c r="A1197" s="325"/>
      <c r="B1197" s="326"/>
    </row>
    <row r="1198" spans="1:2">
      <c r="A1198" s="325"/>
      <c r="B1198" s="326"/>
    </row>
    <row r="1199" spans="1:2">
      <c r="A1199" s="325"/>
      <c r="B1199" s="326"/>
    </row>
    <row r="1200" spans="1:2">
      <c r="A1200" s="325"/>
      <c r="B1200" s="326"/>
    </row>
    <row r="1201" spans="1:2">
      <c r="A1201" s="325"/>
      <c r="B1201" s="326"/>
    </row>
    <row r="1202" spans="1:2">
      <c r="A1202" s="325"/>
      <c r="B1202" s="326"/>
    </row>
    <row r="1203" spans="1:2">
      <c r="A1203" s="325"/>
      <c r="B1203" s="326"/>
    </row>
    <row r="1204" spans="1:2">
      <c r="A1204" s="325"/>
      <c r="B1204" s="326"/>
    </row>
    <row r="1205" spans="1:2">
      <c r="A1205" s="325"/>
      <c r="B1205" s="326"/>
    </row>
    <row r="1206" spans="1:2">
      <c r="A1206" s="325"/>
      <c r="B1206" s="326"/>
    </row>
    <row r="1207" spans="1:2">
      <c r="A1207" s="325"/>
      <c r="B1207" s="326"/>
    </row>
    <row r="1208" spans="1:2">
      <c r="A1208" s="325"/>
      <c r="B1208" s="326"/>
    </row>
    <row r="1209" spans="1:2">
      <c r="A1209" s="325"/>
      <c r="B1209" s="326"/>
    </row>
    <row r="1210" spans="1:2">
      <c r="A1210" s="325"/>
      <c r="B1210" s="326"/>
    </row>
    <row r="1211" spans="1:2">
      <c r="A1211" s="325"/>
      <c r="B1211" s="326"/>
    </row>
    <row r="1212" spans="1:2">
      <c r="A1212" s="325"/>
      <c r="B1212" s="326"/>
    </row>
    <row r="1213" spans="1:2">
      <c r="A1213" s="325"/>
      <c r="B1213" s="326"/>
    </row>
    <row r="1214" spans="1:2">
      <c r="A1214" s="325"/>
      <c r="B1214" s="326"/>
    </row>
    <row r="1215" spans="1:2">
      <c r="A1215" s="325"/>
      <c r="B1215" s="326"/>
    </row>
    <row r="1216" spans="1:2">
      <c r="A1216" s="325"/>
      <c r="B1216" s="326"/>
    </row>
    <row r="1217" spans="1:2">
      <c r="A1217" s="325"/>
      <c r="B1217" s="326"/>
    </row>
    <row r="1218" spans="1:2">
      <c r="A1218" s="325"/>
      <c r="B1218" s="326"/>
    </row>
    <row r="1219" spans="1:2">
      <c r="A1219" s="325"/>
      <c r="B1219" s="326"/>
    </row>
    <row r="1220" spans="1:2">
      <c r="A1220" s="325"/>
      <c r="B1220" s="326"/>
    </row>
    <row r="1221" spans="1:2">
      <c r="A1221" s="325"/>
      <c r="B1221" s="326"/>
    </row>
    <row r="1222" spans="1:2">
      <c r="A1222" s="325"/>
      <c r="B1222" s="326"/>
    </row>
    <row r="1223" spans="1:2">
      <c r="A1223" s="325"/>
      <c r="B1223" s="326"/>
    </row>
    <row r="1224" spans="1:2">
      <c r="A1224" s="325"/>
      <c r="B1224" s="326"/>
    </row>
    <row r="1225" spans="1:2">
      <c r="A1225" s="325"/>
      <c r="B1225" s="326"/>
    </row>
    <row r="1226" spans="1:2">
      <c r="A1226" s="325"/>
      <c r="B1226" s="326"/>
    </row>
    <row r="1227" spans="1:2">
      <c r="A1227" s="325"/>
      <c r="B1227" s="326"/>
    </row>
    <row r="1228" spans="1:2">
      <c r="A1228" s="325"/>
      <c r="B1228" s="326"/>
    </row>
    <row r="1229" spans="1:2">
      <c r="A1229" s="325"/>
      <c r="B1229" s="326"/>
    </row>
    <row r="1230" spans="1:2">
      <c r="A1230" s="325"/>
      <c r="B1230" s="326"/>
    </row>
    <row r="1231" spans="1:2">
      <c r="A1231" s="325"/>
      <c r="B1231" s="326"/>
    </row>
    <row r="1232" spans="1:2">
      <c r="A1232" s="325"/>
      <c r="B1232" s="326"/>
    </row>
    <row r="1233" spans="1:2">
      <c r="A1233" s="325"/>
      <c r="B1233" s="326"/>
    </row>
    <row r="1234" spans="1:2">
      <c r="A1234" s="325"/>
      <c r="B1234" s="326"/>
    </row>
    <row r="1235" spans="1:2">
      <c r="A1235" s="325"/>
      <c r="B1235" s="326"/>
    </row>
    <row r="1236" spans="1:2">
      <c r="A1236" s="325"/>
      <c r="B1236" s="326"/>
    </row>
    <row r="1237" spans="1:2">
      <c r="A1237" s="325"/>
      <c r="B1237" s="326"/>
    </row>
    <row r="1238" spans="1:2">
      <c r="A1238" s="325"/>
      <c r="B1238" s="326"/>
    </row>
    <row r="1239" spans="1:2">
      <c r="A1239" s="325"/>
      <c r="B1239" s="326"/>
    </row>
    <row r="1240" spans="1:2">
      <c r="A1240" s="325"/>
      <c r="B1240" s="326"/>
    </row>
    <row r="1241" spans="1:2">
      <c r="A1241" s="325"/>
      <c r="B1241" s="326"/>
    </row>
    <row r="1242" spans="1:2">
      <c r="A1242" s="325"/>
      <c r="B1242" s="326"/>
    </row>
    <row r="1243" spans="1:2">
      <c r="A1243" s="325"/>
      <c r="B1243" s="326"/>
    </row>
    <row r="1244" spans="1:2">
      <c r="A1244" s="325"/>
      <c r="B1244" s="326"/>
    </row>
    <row r="1245" spans="1:2">
      <c r="A1245" s="325"/>
      <c r="B1245" s="326"/>
    </row>
    <row r="1246" spans="1:2">
      <c r="A1246" s="325"/>
      <c r="B1246" s="326"/>
    </row>
    <row r="1247" spans="1:2">
      <c r="A1247" s="325"/>
      <c r="B1247" s="326"/>
    </row>
    <row r="1248" spans="1:2">
      <c r="A1248" s="325"/>
      <c r="B1248" s="326"/>
    </row>
    <row r="1249" spans="1:2">
      <c r="A1249" s="325"/>
      <c r="B1249" s="326"/>
    </row>
    <row r="1250" spans="1:2">
      <c r="A1250" s="325"/>
      <c r="B1250" s="326"/>
    </row>
    <row r="1251" spans="1:2">
      <c r="A1251" s="325"/>
      <c r="B1251" s="326"/>
    </row>
    <row r="1252" spans="1:2">
      <c r="A1252" s="325"/>
      <c r="B1252" s="326"/>
    </row>
    <row r="1253" spans="1:2">
      <c r="A1253" s="325"/>
      <c r="B1253" s="326"/>
    </row>
    <row r="1254" spans="1:2">
      <c r="A1254" s="325"/>
      <c r="B1254" s="326"/>
    </row>
    <row r="1255" spans="1:2">
      <c r="A1255" s="325"/>
      <c r="B1255" s="326"/>
    </row>
    <row r="1256" spans="1:2">
      <c r="A1256" s="325"/>
      <c r="B1256" s="326"/>
    </row>
    <row r="1257" spans="1:2">
      <c r="A1257" s="325"/>
      <c r="B1257" s="326"/>
    </row>
    <row r="1258" spans="1:2">
      <c r="A1258" s="325"/>
      <c r="B1258" s="326"/>
    </row>
    <row r="1259" spans="1:2">
      <c r="A1259" s="325"/>
      <c r="B1259" s="326"/>
    </row>
    <row r="1260" spans="1:2">
      <c r="A1260" s="325"/>
      <c r="B1260" s="326"/>
    </row>
    <row r="1261" spans="1:2">
      <c r="A1261" s="325"/>
      <c r="B1261" s="326"/>
    </row>
    <row r="1262" spans="1:2">
      <c r="A1262" s="325"/>
      <c r="B1262" s="326"/>
    </row>
    <row r="1263" spans="1:2">
      <c r="A1263" s="325"/>
      <c r="B1263" s="326"/>
    </row>
    <row r="1264" spans="1:2">
      <c r="A1264" s="325"/>
      <c r="B1264" s="326"/>
    </row>
    <row r="1265" spans="1:2">
      <c r="A1265" s="325"/>
      <c r="B1265" s="326"/>
    </row>
    <row r="1266" spans="1:2">
      <c r="A1266" s="325"/>
      <c r="B1266" s="326"/>
    </row>
    <row r="1267" spans="1:2">
      <c r="A1267" s="325"/>
      <c r="B1267" s="326"/>
    </row>
    <row r="1268" spans="1:2">
      <c r="A1268" s="325"/>
      <c r="B1268" s="326"/>
    </row>
    <row r="1269" spans="1:2">
      <c r="A1269" s="325"/>
      <c r="B1269" s="326"/>
    </row>
    <row r="1270" spans="1:2">
      <c r="A1270" s="325"/>
      <c r="B1270" s="326"/>
    </row>
    <row r="1271" spans="1:2">
      <c r="A1271" s="325"/>
      <c r="B1271" s="326"/>
    </row>
    <row r="1272" spans="1:2">
      <c r="A1272" s="325"/>
      <c r="B1272" s="326"/>
    </row>
    <row r="1273" spans="1:2">
      <c r="A1273" s="325"/>
      <c r="B1273" s="326"/>
    </row>
    <row r="1274" spans="1:2">
      <c r="A1274" s="325"/>
      <c r="B1274" s="326"/>
    </row>
    <row r="1275" spans="1:2">
      <c r="A1275" s="325"/>
      <c r="B1275" s="326"/>
    </row>
    <row r="1276" spans="1:2">
      <c r="A1276" s="325"/>
      <c r="B1276" s="326"/>
    </row>
    <row r="1277" spans="1:2">
      <c r="A1277" s="325"/>
      <c r="B1277" s="326"/>
    </row>
    <row r="1278" spans="1:2">
      <c r="A1278" s="325"/>
      <c r="B1278" s="326"/>
    </row>
    <row r="1279" spans="1:2">
      <c r="A1279" s="325"/>
      <c r="B1279" s="326"/>
    </row>
    <row r="1280" spans="1:2">
      <c r="A1280" s="325"/>
      <c r="B1280" s="326"/>
    </row>
    <row r="1281" spans="1:2">
      <c r="A1281" s="325"/>
      <c r="B1281" s="326"/>
    </row>
    <row r="1282" spans="1:2">
      <c r="A1282" s="325"/>
      <c r="B1282" s="326"/>
    </row>
    <row r="1283" spans="1:2">
      <c r="A1283" s="325"/>
      <c r="B1283" s="326"/>
    </row>
    <row r="1284" spans="1:2">
      <c r="A1284" s="325"/>
      <c r="B1284" s="326"/>
    </row>
    <row r="1285" spans="1:2">
      <c r="A1285" s="325"/>
      <c r="B1285" s="326"/>
    </row>
    <row r="1286" spans="1:2">
      <c r="A1286" s="325"/>
      <c r="B1286" s="326"/>
    </row>
    <row r="1287" spans="1:2">
      <c r="A1287" s="325"/>
      <c r="B1287" s="326"/>
    </row>
    <row r="1288" spans="1:2">
      <c r="A1288" s="325"/>
      <c r="B1288" s="326"/>
    </row>
    <row r="1289" spans="1:2">
      <c r="A1289" s="325"/>
      <c r="B1289" s="326"/>
    </row>
    <row r="1290" spans="1:2">
      <c r="A1290" s="325"/>
      <c r="B1290" s="326"/>
    </row>
    <row r="1291" spans="1:2">
      <c r="A1291" s="325"/>
      <c r="B1291" s="326"/>
    </row>
    <row r="1292" spans="1:2">
      <c r="A1292" s="325"/>
      <c r="B1292" s="326"/>
    </row>
    <row r="1293" spans="1:2">
      <c r="A1293" s="325"/>
      <c r="B1293" s="326"/>
    </row>
    <row r="1294" spans="1:2">
      <c r="A1294" s="325"/>
      <c r="B1294" s="326"/>
    </row>
    <row r="1295" spans="1:2">
      <c r="A1295" s="325"/>
      <c r="B1295" s="326"/>
    </row>
    <row r="1296" spans="1:2">
      <c r="A1296" s="325"/>
      <c r="B1296" s="326"/>
    </row>
    <row r="1297" spans="1:2">
      <c r="A1297" s="325"/>
      <c r="B1297" s="326"/>
    </row>
    <row r="1298" spans="1:2">
      <c r="A1298" s="325"/>
      <c r="B1298" s="326"/>
    </row>
    <row r="1299" spans="1:2">
      <c r="A1299" s="325"/>
      <c r="B1299" s="326"/>
    </row>
    <row r="1300" spans="1:2">
      <c r="A1300" s="325"/>
      <c r="B1300" s="326"/>
    </row>
    <row r="1301" spans="1:2">
      <c r="A1301" s="325"/>
      <c r="B1301" s="326"/>
    </row>
    <row r="1302" spans="1:2">
      <c r="A1302" s="325"/>
      <c r="B1302" s="326"/>
    </row>
    <row r="1303" spans="1:2">
      <c r="A1303" s="325"/>
      <c r="B1303" s="326"/>
    </row>
    <row r="1304" spans="1:2">
      <c r="A1304" s="325"/>
      <c r="B1304" s="326"/>
    </row>
    <row r="1305" spans="1:2">
      <c r="A1305" s="325"/>
      <c r="B1305" s="326"/>
    </row>
    <row r="1306" spans="1:2">
      <c r="A1306" s="325"/>
      <c r="B1306" s="326"/>
    </row>
    <row r="1307" spans="1:2">
      <c r="A1307" s="325"/>
      <c r="B1307" s="326"/>
    </row>
    <row r="1308" spans="1:2">
      <c r="A1308" s="325"/>
      <c r="B1308" s="326"/>
    </row>
    <row r="1309" spans="1:2">
      <c r="A1309" s="325"/>
      <c r="B1309" s="326"/>
    </row>
    <row r="1310" spans="1:2">
      <c r="A1310" s="325"/>
      <c r="B1310" s="326"/>
    </row>
    <row r="1311" spans="1:2">
      <c r="A1311" s="325"/>
      <c r="B1311" s="326"/>
    </row>
    <row r="1312" spans="1:2">
      <c r="A1312" s="325"/>
      <c r="B1312" s="326"/>
    </row>
    <row r="1313" spans="1:2">
      <c r="A1313" s="325"/>
      <c r="B1313" s="326"/>
    </row>
    <row r="1314" spans="1:2">
      <c r="A1314" s="325"/>
      <c r="B1314" s="326"/>
    </row>
    <row r="1315" spans="1:2">
      <c r="A1315" s="325"/>
      <c r="B1315" s="326"/>
    </row>
    <row r="1316" spans="1:2">
      <c r="A1316" s="325"/>
      <c r="B1316" s="326"/>
    </row>
    <row r="1317" spans="1:2">
      <c r="A1317" s="325"/>
      <c r="B1317" s="326"/>
    </row>
    <row r="1318" spans="1:2">
      <c r="A1318" s="325"/>
      <c r="B1318" s="326"/>
    </row>
    <row r="1319" spans="1:2">
      <c r="A1319" s="325"/>
      <c r="B1319" s="326"/>
    </row>
    <row r="1320" spans="1:2">
      <c r="A1320" s="325"/>
      <c r="B1320" s="326"/>
    </row>
    <row r="1321" spans="1:2">
      <c r="A1321" s="325"/>
      <c r="B1321" s="326"/>
    </row>
    <row r="1322" spans="1:2">
      <c r="A1322" s="325"/>
      <c r="B1322" s="326"/>
    </row>
    <row r="1323" spans="1:2">
      <c r="A1323" s="325"/>
      <c r="B1323" s="326"/>
    </row>
    <row r="1324" spans="1:2">
      <c r="A1324" s="325"/>
      <c r="B1324" s="326"/>
    </row>
    <row r="1325" spans="1:2">
      <c r="A1325" s="325"/>
      <c r="B1325" s="326"/>
    </row>
    <row r="1326" spans="1:2">
      <c r="A1326" s="325"/>
      <c r="B1326" s="326"/>
    </row>
    <row r="1327" spans="1:2">
      <c r="A1327" s="325"/>
      <c r="B1327" s="326"/>
    </row>
    <row r="1328" spans="1:2">
      <c r="A1328" s="325"/>
      <c r="B1328" s="326"/>
    </row>
    <row r="1329" spans="1:2">
      <c r="A1329" s="325"/>
      <c r="B1329" s="326"/>
    </row>
    <row r="1330" spans="1:2">
      <c r="A1330" s="325"/>
      <c r="B1330" s="326"/>
    </row>
    <row r="1331" spans="1:2">
      <c r="A1331" s="325"/>
      <c r="B1331" s="326"/>
    </row>
    <row r="1332" spans="1:2">
      <c r="A1332" s="325"/>
      <c r="B1332" s="326"/>
    </row>
    <row r="1333" spans="1:2">
      <c r="A1333" s="325"/>
      <c r="B1333" s="326"/>
    </row>
    <row r="1334" spans="1:2">
      <c r="A1334" s="325"/>
      <c r="B1334" s="326"/>
    </row>
    <row r="1335" spans="1:2">
      <c r="A1335" s="325"/>
      <c r="B1335" s="326"/>
    </row>
    <row r="1336" spans="1:2">
      <c r="A1336" s="325"/>
      <c r="B1336" s="326"/>
    </row>
    <row r="1337" spans="1:2">
      <c r="A1337" s="325"/>
      <c r="B1337" s="326"/>
    </row>
    <row r="1338" spans="1:2">
      <c r="A1338" s="325"/>
      <c r="B1338" s="326"/>
    </row>
    <row r="1339" spans="1:2">
      <c r="A1339" s="325"/>
      <c r="B1339" s="326"/>
    </row>
    <row r="1340" spans="1:2">
      <c r="A1340" s="325"/>
      <c r="B1340" s="326"/>
    </row>
    <row r="1341" spans="1:2">
      <c r="A1341" s="325"/>
      <c r="B1341" s="326"/>
    </row>
    <row r="1342" spans="1:2">
      <c r="A1342" s="325"/>
      <c r="B1342" s="326"/>
    </row>
    <row r="1343" spans="1:2">
      <c r="A1343" s="325"/>
      <c r="B1343" s="326"/>
    </row>
    <row r="1344" spans="1:2">
      <c r="A1344" s="325"/>
      <c r="B1344" s="326"/>
    </row>
    <row r="1345" spans="1:2">
      <c r="A1345" s="325"/>
      <c r="B1345" s="326"/>
    </row>
    <row r="1346" spans="1:2">
      <c r="A1346" s="325"/>
      <c r="B1346" s="326"/>
    </row>
    <row r="1347" spans="1:2">
      <c r="A1347" s="325"/>
      <c r="B1347" s="326"/>
    </row>
    <row r="1348" spans="1:2">
      <c r="A1348" s="325"/>
      <c r="B1348" s="326"/>
    </row>
    <row r="1349" spans="1:2">
      <c r="A1349" s="325"/>
      <c r="B1349" s="326"/>
    </row>
    <row r="1350" spans="1:2">
      <c r="A1350" s="325"/>
      <c r="B1350" s="326"/>
    </row>
    <row r="1351" spans="1:2">
      <c r="A1351" s="325"/>
      <c r="B1351" s="326"/>
    </row>
    <row r="1352" spans="1:2">
      <c r="A1352" s="325"/>
      <c r="B1352" s="326"/>
    </row>
    <row r="1353" spans="1:2">
      <c r="A1353" s="325"/>
      <c r="B1353" s="326"/>
    </row>
    <row r="1354" spans="1:2">
      <c r="A1354" s="325"/>
      <c r="B1354" s="326"/>
    </row>
    <row r="1355" spans="1:2">
      <c r="A1355" s="325"/>
      <c r="B1355" s="326"/>
    </row>
    <row r="1356" spans="1:2">
      <c r="A1356" s="325"/>
      <c r="B1356" s="326"/>
    </row>
    <row r="1357" spans="1:2">
      <c r="A1357" s="325"/>
      <c r="B1357" s="326"/>
    </row>
    <row r="1358" spans="1:2">
      <c r="A1358" s="325"/>
      <c r="B1358" s="326"/>
    </row>
    <row r="1359" spans="1:2">
      <c r="A1359" s="325"/>
      <c r="B1359" s="326"/>
    </row>
    <row r="1360" spans="1:2">
      <c r="A1360" s="325"/>
      <c r="B1360" s="326"/>
    </row>
    <row r="1361" spans="1:2">
      <c r="A1361" s="325"/>
      <c r="B1361" s="326"/>
    </row>
    <row r="1362" spans="1:2">
      <c r="A1362" s="325"/>
      <c r="B1362" s="326"/>
    </row>
    <row r="1363" spans="1:2">
      <c r="A1363" s="325"/>
      <c r="B1363" s="326"/>
    </row>
    <row r="1364" spans="1:2">
      <c r="A1364" s="325"/>
      <c r="B1364" s="326"/>
    </row>
    <row r="1365" spans="1:2">
      <c r="A1365" s="325"/>
      <c r="B1365" s="326"/>
    </row>
    <row r="1366" spans="1:2">
      <c r="A1366" s="325"/>
      <c r="B1366" s="326"/>
    </row>
    <row r="1367" spans="1:2">
      <c r="A1367" s="325"/>
      <c r="B1367" s="326"/>
    </row>
    <row r="1368" spans="1:2">
      <c r="A1368" s="325"/>
      <c r="B1368" s="326"/>
    </row>
    <row r="1369" spans="1:2">
      <c r="A1369" s="325"/>
      <c r="B1369" s="326"/>
    </row>
    <row r="1370" spans="1:2">
      <c r="A1370" s="325"/>
      <c r="B1370" s="326"/>
    </row>
    <row r="1371" spans="1:2">
      <c r="A1371" s="325"/>
      <c r="B1371" s="326"/>
    </row>
    <row r="1372" spans="1:2">
      <c r="A1372" s="325"/>
      <c r="B1372" s="326"/>
    </row>
    <row r="1373" spans="1:2">
      <c r="A1373" s="325"/>
      <c r="B1373" s="326"/>
    </row>
    <row r="1374" spans="1:2">
      <c r="A1374" s="325"/>
      <c r="B1374" s="326"/>
    </row>
    <row r="1375" spans="1:2">
      <c r="A1375" s="325"/>
      <c r="B1375" s="326"/>
    </row>
    <row r="1376" spans="1:2">
      <c r="A1376" s="325"/>
      <c r="B1376" s="326"/>
    </row>
    <row r="1377" spans="1:2">
      <c r="A1377" s="325"/>
      <c r="B1377" s="326"/>
    </row>
    <row r="1378" spans="1:2">
      <c r="A1378" s="325"/>
      <c r="B1378" s="326"/>
    </row>
    <row r="1379" spans="1:2">
      <c r="A1379" s="325"/>
      <c r="B1379" s="326"/>
    </row>
    <row r="1380" spans="1:2">
      <c r="A1380" s="325"/>
      <c r="B1380" s="326"/>
    </row>
    <row r="1381" spans="1:2">
      <c r="A1381" s="325"/>
      <c r="B1381" s="326"/>
    </row>
    <row r="1382" spans="1:2">
      <c r="A1382" s="325"/>
      <c r="B1382" s="326"/>
    </row>
    <row r="1383" spans="1:2">
      <c r="A1383" s="325"/>
      <c r="B1383" s="326"/>
    </row>
    <row r="1384" spans="1:2">
      <c r="A1384" s="325"/>
      <c r="B1384" s="326"/>
    </row>
    <row r="1385" spans="1:2">
      <c r="A1385" s="325"/>
      <c r="B1385" s="326"/>
    </row>
    <row r="1386" spans="1:2">
      <c r="A1386" s="325"/>
      <c r="B1386" s="326"/>
    </row>
    <row r="1387" spans="1:2">
      <c r="A1387" s="325"/>
      <c r="B1387" s="326"/>
    </row>
    <row r="1388" spans="1:2">
      <c r="A1388" s="325"/>
      <c r="B1388" s="326"/>
    </row>
    <row r="1389" spans="1:2">
      <c r="A1389" s="325"/>
      <c r="B1389" s="326"/>
    </row>
    <row r="1390" spans="1:2">
      <c r="A1390" s="325"/>
      <c r="B1390" s="326"/>
    </row>
    <row r="1391" spans="1:2">
      <c r="A1391" s="325"/>
      <c r="B1391" s="326"/>
    </row>
    <row r="1392" spans="1:2">
      <c r="A1392" s="325"/>
      <c r="B1392" s="326"/>
    </row>
    <row r="1393" spans="1:2">
      <c r="A1393" s="325"/>
      <c r="B1393" s="326"/>
    </row>
    <row r="1394" spans="1:2">
      <c r="A1394" s="325"/>
      <c r="B1394" s="326"/>
    </row>
    <row r="1395" spans="1:2">
      <c r="A1395" s="325"/>
      <c r="B1395" s="326"/>
    </row>
    <row r="1396" spans="1:2">
      <c r="A1396" s="325"/>
      <c r="B1396" s="326"/>
    </row>
    <row r="1397" spans="1:2">
      <c r="A1397" s="325"/>
      <c r="B1397" s="326"/>
    </row>
    <row r="1398" spans="1:2">
      <c r="A1398" s="325"/>
      <c r="B1398" s="326"/>
    </row>
    <row r="1399" spans="1:2">
      <c r="A1399" s="325"/>
      <c r="B1399" s="326"/>
    </row>
    <row r="1400" spans="1:2">
      <c r="A1400" s="325"/>
      <c r="B1400" s="326"/>
    </row>
    <row r="1401" spans="1:2">
      <c r="A1401" s="325"/>
      <c r="B1401" s="326"/>
    </row>
    <row r="1402" spans="1:2">
      <c r="A1402" s="325"/>
      <c r="B1402" s="326"/>
    </row>
    <row r="1403" spans="1:2">
      <c r="A1403" s="325"/>
      <c r="B1403" s="326"/>
    </row>
    <row r="1404" spans="1:2">
      <c r="A1404" s="325"/>
      <c r="B1404" s="326"/>
    </row>
    <row r="1405" spans="1:2">
      <c r="A1405" s="325"/>
      <c r="B1405" s="326"/>
    </row>
    <row r="1406" spans="1:2">
      <c r="A1406" s="325"/>
      <c r="B1406" s="326"/>
    </row>
    <row r="1407" spans="1:2">
      <c r="A1407" s="325"/>
      <c r="B1407" s="326"/>
    </row>
    <row r="1408" spans="1:2">
      <c r="A1408" s="325"/>
      <c r="B1408" s="326"/>
    </row>
    <row r="1409" spans="1:2">
      <c r="A1409" s="325"/>
      <c r="B1409" s="326"/>
    </row>
    <row r="1410" spans="1:2">
      <c r="A1410" s="325"/>
      <c r="B1410" s="326"/>
    </row>
    <row r="1411" spans="1:2">
      <c r="A1411" s="325"/>
      <c r="B1411" s="326"/>
    </row>
    <row r="1412" spans="1:2">
      <c r="A1412" s="325"/>
      <c r="B1412" s="326"/>
    </row>
    <row r="1413" spans="1:2">
      <c r="A1413" s="325"/>
      <c r="B1413" s="326"/>
    </row>
    <row r="1414" spans="1:2">
      <c r="A1414" s="325"/>
      <c r="B1414" s="326"/>
    </row>
    <row r="1415" spans="1:2">
      <c r="A1415" s="325"/>
      <c r="B1415" s="326"/>
    </row>
    <row r="1416" spans="1:2">
      <c r="A1416" s="325"/>
      <c r="B1416" s="326"/>
    </row>
    <row r="1417" spans="1:2">
      <c r="A1417" s="325"/>
      <c r="B1417" s="326"/>
    </row>
    <row r="1418" spans="1:2">
      <c r="A1418" s="325"/>
      <c r="B1418" s="326"/>
    </row>
    <row r="1419" spans="1:2">
      <c r="A1419" s="325"/>
      <c r="B1419" s="326"/>
    </row>
    <row r="1420" spans="1:2">
      <c r="A1420" s="325"/>
      <c r="B1420" s="326"/>
    </row>
    <row r="1421" spans="1:2">
      <c r="A1421" s="325"/>
      <c r="B1421" s="326"/>
    </row>
    <row r="1422" spans="1:2">
      <c r="A1422" s="325"/>
      <c r="B1422" s="326"/>
    </row>
    <row r="1423" spans="1:2">
      <c r="A1423" s="325"/>
      <c r="B1423" s="326"/>
    </row>
    <row r="1424" spans="1:2">
      <c r="A1424" s="325"/>
      <c r="B1424" s="326"/>
    </row>
    <row r="1425" spans="1:2">
      <c r="A1425" s="325"/>
      <c r="B1425" s="326"/>
    </row>
    <row r="1426" spans="1:2">
      <c r="A1426" s="325"/>
      <c r="B1426" s="326"/>
    </row>
    <row r="1427" spans="1:2">
      <c r="A1427" s="325"/>
      <c r="B1427" s="326"/>
    </row>
    <row r="1428" spans="1:2">
      <c r="A1428" s="325"/>
      <c r="B1428" s="326"/>
    </row>
    <row r="1429" spans="1:2">
      <c r="A1429" s="325"/>
      <c r="B1429" s="326"/>
    </row>
    <row r="1430" spans="1:2">
      <c r="A1430" s="325"/>
      <c r="B1430" s="326"/>
    </row>
    <row r="1431" spans="1:2">
      <c r="A1431" s="325"/>
      <c r="B1431" s="326"/>
    </row>
    <row r="1432" spans="1:2">
      <c r="A1432" s="325"/>
      <c r="B1432" s="326"/>
    </row>
    <row r="1433" spans="1:2">
      <c r="A1433" s="325"/>
      <c r="B1433" s="326"/>
    </row>
    <row r="1434" spans="1:2">
      <c r="A1434" s="325"/>
      <c r="B1434" s="326"/>
    </row>
    <row r="1435" spans="1:2">
      <c r="A1435" s="325"/>
      <c r="B1435" s="326"/>
    </row>
    <row r="1436" spans="1:2">
      <c r="A1436" s="325"/>
      <c r="B1436" s="326"/>
    </row>
    <row r="1437" spans="1:2">
      <c r="A1437" s="325"/>
      <c r="B1437" s="326"/>
    </row>
    <row r="1438" spans="1:2">
      <c r="A1438" s="325"/>
      <c r="B1438" s="326"/>
    </row>
    <row r="1439" spans="1:2">
      <c r="A1439" s="325"/>
      <c r="B1439" s="326"/>
    </row>
    <row r="1440" spans="1:2">
      <c r="A1440" s="325"/>
      <c r="B1440" s="326"/>
    </row>
    <row r="1441" spans="1:2">
      <c r="A1441" s="325"/>
      <c r="B1441" s="326"/>
    </row>
    <row r="1442" spans="1:2">
      <c r="A1442" s="325"/>
      <c r="B1442" s="326"/>
    </row>
    <row r="1443" spans="1:2">
      <c r="A1443" s="325"/>
      <c r="B1443" s="326"/>
    </row>
    <row r="1444" spans="1:2">
      <c r="A1444" s="325"/>
      <c r="B1444" s="326"/>
    </row>
    <row r="1445" spans="1:2">
      <c r="A1445" s="325"/>
      <c r="B1445" s="326"/>
    </row>
    <row r="1446" spans="1:2">
      <c r="A1446" s="325"/>
      <c r="B1446" s="326"/>
    </row>
    <row r="1447" spans="1:2">
      <c r="A1447" s="325"/>
      <c r="B1447" s="326"/>
    </row>
    <row r="1448" spans="1:2">
      <c r="A1448" s="325"/>
      <c r="B1448" s="326"/>
    </row>
    <row r="1449" spans="1:2">
      <c r="A1449" s="325"/>
      <c r="B1449" s="326"/>
    </row>
    <row r="1450" spans="1:2">
      <c r="A1450" s="325"/>
      <c r="B1450" s="326"/>
    </row>
    <row r="1451" spans="1:2">
      <c r="A1451" s="325"/>
      <c r="B1451" s="326"/>
    </row>
    <row r="1452" spans="1:2">
      <c r="A1452" s="325"/>
      <c r="B1452" s="326"/>
    </row>
    <row r="1453" spans="1:2">
      <c r="A1453" s="325"/>
      <c r="B1453" s="326"/>
    </row>
    <row r="1454" spans="1:2">
      <c r="A1454" s="325"/>
      <c r="B1454" s="326"/>
    </row>
    <row r="1455" spans="1:2">
      <c r="A1455" s="325"/>
      <c r="B1455" s="326"/>
    </row>
    <row r="1456" spans="1:2">
      <c r="A1456" s="325"/>
      <c r="B1456" s="326"/>
    </row>
    <row r="1457" spans="1:2">
      <c r="A1457" s="325"/>
      <c r="B1457" s="326"/>
    </row>
    <row r="1458" spans="1:2">
      <c r="A1458" s="325"/>
      <c r="B1458" s="326"/>
    </row>
    <row r="1459" spans="1:2">
      <c r="A1459" s="325"/>
      <c r="B1459" s="326"/>
    </row>
    <row r="1460" spans="1:2">
      <c r="A1460" s="325"/>
      <c r="B1460" s="326"/>
    </row>
    <row r="1461" spans="1:2">
      <c r="A1461" s="325"/>
      <c r="B1461" s="326"/>
    </row>
    <row r="1462" spans="1:2">
      <c r="A1462" s="325"/>
      <c r="B1462" s="326"/>
    </row>
    <row r="1463" spans="1:2">
      <c r="A1463" s="325"/>
      <c r="B1463" s="326"/>
    </row>
    <row r="1464" spans="1:2">
      <c r="A1464" s="325"/>
      <c r="B1464" s="326"/>
    </row>
    <row r="1465" spans="1:2">
      <c r="A1465" s="325"/>
      <c r="B1465" s="326"/>
    </row>
    <row r="1466" spans="1:2">
      <c r="A1466" s="325"/>
      <c r="B1466" s="326"/>
    </row>
    <row r="1467" spans="1:2">
      <c r="A1467" s="325"/>
      <c r="B1467" s="326"/>
    </row>
    <row r="1468" spans="1:2">
      <c r="A1468" s="325"/>
      <c r="B1468" s="326"/>
    </row>
    <row r="1469" spans="1:2">
      <c r="A1469" s="325"/>
      <c r="B1469" s="326"/>
    </row>
    <row r="1470" spans="1:2">
      <c r="A1470" s="325"/>
      <c r="B1470" s="326"/>
    </row>
    <row r="1471" spans="1:2">
      <c r="A1471" s="325"/>
      <c r="B1471" s="326"/>
    </row>
    <row r="1472" spans="1:2">
      <c r="A1472" s="325"/>
      <c r="B1472" s="326"/>
    </row>
    <row r="1473" spans="1:2">
      <c r="A1473" s="325"/>
      <c r="B1473" s="326"/>
    </row>
    <row r="1474" spans="1:2">
      <c r="A1474" s="325"/>
      <c r="B1474" s="326"/>
    </row>
    <row r="1475" spans="1:2">
      <c r="A1475" s="325"/>
      <c r="B1475" s="326"/>
    </row>
    <row r="1476" spans="1:2">
      <c r="A1476" s="325"/>
      <c r="B1476" s="326"/>
    </row>
    <row r="1477" spans="1:2">
      <c r="A1477" s="325"/>
      <c r="B1477" s="326"/>
    </row>
    <row r="1478" spans="1:2">
      <c r="A1478" s="325"/>
      <c r="B1478" s="326"/>
    </row>
    <row r="1479" spans="1:2">
      <c r="A1479" s="325"/>
      <c r="B1479" s="326"/>
    </row>
    <row r="1480" spans="1:2">
      <c r="A1480" s="325"/>
      <c r="B1480" s="326"/>
    </row>
    <row r="1481" spans="1:2">
      <c r="A1481" s="325"/>
      <c r="B1481" s="326"/>
    </row>
    <row r="1482" spans="1:2">
      <c r="A1482" s="325"/>
      <c r="B1482" s="326"/>
    </row>
    <row r="1483" spans="1:2">
      <c r="A1483" s="325"/>
      <c r="B1483" s="326"/>
    </row>
    <row r="1484" spans="1:2">
      <c r="A1484" s="325"/>
      <c r="B1484" s="326"/>
    </row>
    <row r="1485" spans="1:2">
      <c r="A1485" s="325"/>
      <c r="B1485" s="326"/>
    </row>
    <row r="1486" spans="1:2">
      <c r="A1486" s="325"/>
      <c r="B1486" s="326"/>
    </row>
    <row r="1487" spans="1:2">
      <c r="A1487" s="325"/>
      <c r="B1487" s="326"/>
    </row>
    <row r="1488" spans="1:2">
      <c r="A1488" s="325"/>
      <c r="B1488" s="326"/>
    </row>
    <row r="1489" spans="1:2">
      <c r="A1489" s="325"/>
      <c r="B1489" s="326"/>
    </row>
    <row r="1490" spans="1:2">
      <c r="A1490" s="325"/>
      <c r="B1490" s="326"/>
    </row>
    <row r="1491" spans="1:2">
      <c r="A1491" s="325"/>
      <c r="B1491" s="326"/>
    </row>
    <row r="1492" spans="1:2">
      <c r="A1492" s="325"/>
      <c r="B1492" s="326"/>
    </row>
    <row r="1493" spans="1:2">
      <c r="A1493" s="325"/>
      <c r="B1493" s="326"/>
    </row>
    <row r="1494" spans="1:2">
      <c r="A1494" s="325"/>
      <c r="B1494" s="326"/>
    </row>
    <row r="1495" spans="1:2">
      <c r="A1495" s="325"/>
      <c r="B1495" s="326"/>
    </row>
    <row r="1496" spans="1:2">
      <c r="A1496" s="325"/>
      <c r="B1496" s="326"/>
    </row>
    <row r="1497" spans="1:2">
      <c r="A1497" s="325"/>
      <c r="B1497" s="326"/>
    </row>
    <row r="1498" spans="1:2">
      <c r="A1498" s="325"/>
      <c r="B1498" s="326"/>
    </row>
    <row r="1499" spans="1:2">
      <c r="A1499" s="325"/>
      <c r="B1499" s="326"/>
    </row>
    <row r="1500" spans="1:2">
      <c r="A1500" s="325"/>
      <c r="B1500" s="326"/>
    </row>
    <row r="1501" spans="1:2">
      <c r="A1501" s="325"/>
      <c r="B1501" s="326"/>
    </row>
    <row r="1502" spans="1:2">
      <c r="A1502" s="325"/>
      <c r="B1502" s="326"/>
    </row>
    <row r="1503" spans="1:2">
      <c r="A1503" s="325"/>
      <c r="B1503" s="326"/>
    </row>
    <row r="1504" spans="1:2">
      <c r="A1504" s="325"/>
      <c r="B1504" s="326"/>
    </row>
    <row r="1505" spans="1:2">
      <c r="A1505" s="325"/>
      <c r="B1505" s="326"/>
    </row>
    <row r="1506" spans="1:2">
      <c r="A1506" s="325"/>
      <c r="B1506" s="326"/>
    </row>
    <row r="1507" spans="1:2">
      <c r="A1507" s="325"/>
      <c r="B1507" s="326"/>
    </row>
    <row r="1508" spans="1:2">
      <c r="A1508" s="325"/>
      <c r="B1508" s="326"/>
    </row>
    <row r="1509" spans="1:2">
      <c r="A1509" s="325"/>
      <c r="B1509" s="326"/>
    </row>
    <row r="1510" spans="1:2">
      <c r="A1510" s="325"/>
      <c r="B1510" s="326"/>
    </row>
    <row r="1511" spans="1:2">
      <c r="A1511" s="325"/>
      <c r="B1511" s="326"/>
    </row>
    <row r="1512" spans="1:2">
      <c r="A1512" s="325"/>
      <c r="B1512" s="326"/>
    </row>
    <row r="1513" spans="1:2">
      <c r="A1513" s="325"/>
      <c r="B1513" s="326"/>
    </row>
    <row r="1514" spans="1:2">
      <c r="A1514" s="325"/>
      <c r="B1514" s="326"/>
    </row>
    <row r="1515" spans="1:2">
      <c r="A1515" s="325"/>
      <c r="B1515" s="326"/>
    </row>
    <row r="1516" spans="1:2">
      <c r="A1516" s="325"/>
      <c r="B1516" s="326"/>
    </row>
    <row r="1517" spans="1:2">
      <c r="A1517" s="325"/>
      <c r="B1517" s="326"/>
    </row>
    <row r="1518" spans="1:2">
      <c r="A1518" s="325"/>
      <c r="B1518" s="326"/>
    </row>
    <row r="1519" spans="1:2">
      <c r="A1519" s="325"/>
      <c r="B1519" s="326"/>
    </row>
    <row r="1520" spans="1:2">
      <c r="A1520" s="325"/>
      <c r="B1520" s="326"/>
    </row>
    <row r="1521" spans="1:2">
      <c r="A1521" s="325"/>
      <c r="B1521" s="326"/>
    </row>
    <row r="1522" spans="1:2">
      <c r="A1522" s="325"/>
      <c r="B1522" s="326"/>
    </row>
    <row r="1523" spans="1:2">
      <c r="A1523" s="325"/>
      <c r="B1523" s="326"/>
    </row>
    <row r="1524" spans="1:2">
      <c r="A1524" s="325"/>
      <c r="B1524" s="326"/>
    </row>
    <row r="1525" spans="1:2">
      <c r="A1525" s="325"/>
      <c r="B1525" s="326"/>
    </row>
    <row r="1526" spans="1:2">
      <c r="A1526" s="325"/>
      <c r="B1526" s="326"/>
    </row>
    <row r="1527" spans="1:2">
      <c r="A1527" s="325"/>
      <c r="B1527" s="326"/>
    </row>
    <row r="1528" spans="1:2">
      <c r="A1528" s="325"/>
      <c r="B1528" s="326"/>
    </row>
    <row r="1529" spans="1:2">
      <c r="A1529" s="325"/>
      <c r="B1529" s="326"/>
    </row>
    <row r="1530" spans="1:2">
      <c r="A1530" s="325"/>
      <c r="B1530" s="326"/>
    </row>
    <row r="1531" spans="1:2">
      <c r="A1531" s="325"/>
      <c r="B1531" s="326"/>
    </row>
    <row r="1532" spans="1:2">
      <c r="A1532" s="325"/>
      <c r="B1532" s="326"/>
    </row>
    <row r="1533" spans="1:2">
      <c r="A1533" s="325"/>
      <c r="B1533" s="326"/>
    </row>
    <row r="1534" spans="1:2">
      <c r="A1534" s="325"/>
      <c r="B1534" s="326"/>
    </row>
    <row r="1535" spans="1:2">
      <c r="A1535" s="325"/>
      <c r="B1535" s="326"/>
    </row>
    <row r="1536" spans="1:2">
      <c r="A1536" s="325"/>
      <c r="B1536" s="326"/>
    </row>
    <row r="1537" spans="1:2">
      <c r="A1537" s="325"/>
      <c r="B1537" s="326"/>
    </row>
    <row r="1538" spans="1:2">
      <c r="A1538" s="325"/>
      <c r="B1538" s="326"/>
    </row>
    <row r="1539" spans="1:2">
      <c r="A1539" s="325"/>
      <c r="B1539" s="326"/>
    </row>
    <row r="1540" spans="1:2">
      <c r="A1540" s="325"/>
      <c r="B1540" s="326"/>
    </row>
    <row r="1541" spans="1:2">
      <c r="A1541" s="325"/>
      <c r="B1541" s="326"/>
    </row>
    <row r="1542" spans="1:2">
      <c r="A1542" s="325"/>
      <c r="B1542" s="326"/>
    </row>
    <row r="1543" spans="1:2">
      <c r="A1543" s="325"/>
      <c r="B1543" s="326"/>
    </row>
    <row r="1544" spans="1:2">
      <c r="A1544" s="325"/>
      <c r="B1544" s="326"/>
    </row>
    <row r="1545" spans="1:2">
      <c r="A1545" s="325"/>
      <c r="B1545" s="326"/>
    </row>
    <row r="1546" spans="1:2">
      <c r="A1546" s="325"/>
      <c r="B1546" s="326"/>
    </row>
    <row r="1547" spans="1:2">
      <c r="A1547" s="325"/>
      <c r="B1547" s="326"/>
    </row>
    <row r="1548" spans="1:2">
      <c r="A1548" s="325"/>
      <c r="B1548" s="326"/>
    </row>
    <row r="1549" spans="1:2">
      <c r="A1549" s="325"/>
      <c r="B1549" s="326"/>
    </row>
    <row r="1550" spans="1:2">
      <c r="A1550" s="325"/>
      <c r="B1550" s="326"/>
    </row>
    <row r="1551" spans="1:2">
      <c r="A1551" s="325"/>
      <c r="B1551" s="326"/>
    </row>
    <row r="1552" spans="1:2">
      <c r="A1552" s="325"/>
      <c r="B1552" s="326"/>
    </row>
    <row r="1553" spans="1:2">
      <c r="A1553" s="325"/>
      <c r="B1553" s="326"/>
    </row>
    <row r="1554" spans="1:2">
      <c r="A1554" s="325"/>
      <c r="B1554" s="326"/>
    </row>
    <row r="1555" spans="1:2">
      <c r="A1555" s="325"/>
      <c r="B1555" s="326"/>
    </row>
    <row r="1556" spans="1:2">
      <c r="A1556" s="325"/>
      <c r="B1556" s="326"/>
    </row>
    <row r="1557" spans="1:2">
      <c r="A1557" s="325"/>
      <c r="B1557" s="326"/>
    </row>
    <row r="1558" spans="1:2">
      <c r="A1558" s="325"/>
      <c r="B1558" s="326"/>
    </row>
    <row r="1559" spans="1:2">
      <c r="A1559" s="325"/>
      <c r="B1559" s="326"/>
    </row>
    <row r="1560" spans="1:2">
      <c r="A1560" s="325"/>
      <c r="B1560" s="326"/>
    </row>
    <row r="1561" spans="1:2">
      <c r="A1561" s="325"/>
      <c r="B1561" s="326"/>
    </row>
    <row r="1562" spans="1:2">
      <c r="A1562" s="325"/>
      <c r="B1562" s="326"/>
    </row>
    <row r="1563" spans="1:2">
      <c r="A1563" s="325"/>
      <c r="B1563" s="326"/>
    </row>
    <row r="1564" spans="1:2">
      <c r="A1564" s="325"/>
      <c r="B1564" s="326"/>
    </row>
    <row r="1565" spans="1:2">
      <c r="A1565" s="325"/>
      <c r="B1565" s="326"/>
    </row>
    <row r="1566" spans="1:2">
      <c r="A1566" s="325"/>
      <c r="B1566" s="326"/>
    </row>
    <row r="1567" spans="1:2">
      <c r="A1567" s="325"/>
      <c r="B1567" s="326"/>
    </row>
    <row r="1568" spans="1:2">
      <c r="A1568" s="325"/>
      <c r="B1568" s="326"/>
    </row>
    <row r="1569" spans="1:2">
      <c r="A1569" s="325"/>
      <c r="B1569" s="326"/>
    </row>
    <row r="1570" spans="1:2">
      <c r="A1570" s="325"/>
      <c r="B1570" s="326"/>
    </row>
    <row r="1571" spans="1:2">
      <c r="A1571" s="325"/>
      <c r="B1571" s="326"/>
    </row>
    <row r="1572" spans="1:2">
      <c r="A1572" s="325"/>
      <c r="B1572" s="326"/>
    </row>
    <row r="1573" spans="1:2">
      <c r="A1573" s="325"/>
      <c r="B1573" s="326"/>
    </row>
    <row r="1574" spans="1:2">
      <c r="A1574" s="325"/>
      <c r="B1574" s="326"/>
    </row>
    <row r="1575" spans="1:2">
      <c r="A1575" s="325"/>
      <c r="B1575" s="326"/>
    </row>
    <row r="1576" spans="1:2">
      <c r="A1576" s="325"/>
      <c r="B1576" s="326"/>
    </row>
    <row r="1577" spans="1:2">
      <c r="A1577" s="325"/>
      <c r="B1577" s="326"/>
    </row>
    <row r="1578" spans="1:2">
      <c r="A1578" s="325"/>
      <c r="B1578" s="326"/>
    </row>
    <row r="1579" spans="1:2">
      <c r="A1579" s="325"/>
      <c r="B1579" s="326"/>
    </row>
    <row r="1580" spans="1:2">
      <c r="A1580" s="325"/>
      <c r="B1580" s="326"/>
    </row>
    <row r="1581" spans="1:2">
      <c r="A1581" s="325"/>
      <c r="B1581" s="326"/>
    </row>
    <row r="1582" spans="1:2">
      <c r="A1582" s="325"/>
      <c r="B1582" s="326"/>
    </row>
    <row r="1583" spans="1:2">
      <c r="A1583" s="325"/>
      <c r="B1583" s="326"/>
    </row>
    <row r="1584" spans="1:2">
      <c r="A1584" s="325"/>
      <c r="B1584" s="326"/>
    </row>
    <row r="1585" spans="1:2">
      <c r="A1585" s="325"/>
      <c r="B1585" s="326"/>
    </row>
    <row r="1586" spans="1:2">
      <c r="A1586" s="325"/>
      <c r="B1586" s="326"/>
    </row>
    <row r="1587" spans="1:2">
      <c r="A1587" s="325"/>
      <c r="B1587" s="326"/>
    </row>
    <row r="1588" spans="1:2">
      <c r="A1588" s="325"/>
      <c r="B1588" s="326"/>
    </row>
    <row r="1589" spans="1:2">
      <c r="A1589" s="325"/>
      <c r="B1589" s="326"/>
    </row>
    <row r="1590" spans="1:2">
      <c r="A1590" s="325"/>
      <c r="B1590" s="326"/>
    </row>
    <row r="1591" spans="1:2">
      <c r="A1591" s="325"/>
      <c r="B1591" s="326"/>
    </row>
    <row r="1592" spans="1:2">
      <c r="A1592" s="325"/>
      <c r="B1592" s="326"/>
    </row>
    <row r="1593" spans="1:2">
      <c r="A1593" s="325"/>
      <c r="B1593" s="326"/>
    </row>
    <row r="1594" spans="1:2">
      <c r="A1594" s="325"/>
      <c r="B1594" s="326"/>
    </row>
    <row r="1595" spans="1:2">
      <c r="A1595" s="325"/>
      <c r="B1595" s="326"/>
    </row>
    <row r="1596" spans="1:2">
      <c r="A1596" s="325"/>
      <c r="B1596" s="326"/>
    </row>
    <row r="1597" spans="1:2">
      <c r="A1597" s="325"/>
      <c r="B1597" s="326"/>
    </row>
    <row r="1598" spans="1:2">
      <c r="A1598" s="325"/>
      <c r="B1598" s="326"/>
    </row>
    <row r="1599" spans="1:2">
      <c r="A1599" s="325"/>
      <c r="B1599" s="326"/>
    </row>
    <row r="1600" spans="1:2">
      <c r="A1600" s="325"/>
      <c r="B1600" s="326"/>
    </row>
    <row r="1601" spans="1:2">
      <c r="A1601" s="325"/>
      <c r="B1601" s="326"/>
    </row>
    <row r="1602" spans="1:2">
      <c r="A1602" s="325"/>
      <c r="B1602" s="326"/>
    </row>
    <row r="1603" spans="1:2">
      <c r="A1603" s="325"/>
      <c r="B1603" s="326"/>
    </row>
    <row r="1604" spans="1:2">
      <c r="A1604" s="325"/>
      <c r="B1604" s="326"/>
    </row>
    <row r="1605" spans="1:2">
      <c r="A1605" s="325"/>
      <c r="B1605" s="326"/>
    </row>
    <row r="1606" spans="1:2">
      <c r="A1606" s="325"/>
      <c r="B1606" s="326"/>
    </row>
    <row r="1607" spans="1:2">
      <c r="A1607" s="325"/>
      <c r="B1607" s="326"/>
    </row>
    <row r="1608" spans="1:2">
      <c r="A1608" s="325"/>
      <c r="B1608" s="326"/>
    </row>
    <row r="1609" spans="1:2">
      <c r="A1609" s="325"/>
      <c r="B1609" s="326"/>
    </row>
    <row r="1610" spans="1:2">
      <c r="A1610" s="325"/>
      <c r="B1610" s="326"/>
    </row>
    <row r="1611" spans="1:2">
      <c r="A1611" s="325"/>
      <c r="B1611" s="326"/>
    </row>
    <row r="1612" spans="1:2">
      <c r="A1612" s="325"/>
      <c r="B1612" s="326"/>
    </row>
    <row r="1613" spans="1:2">
      <c r="A1613" s="325"/>
      <c r="B1613" s="326"/>
    </row>
    <row r="1614" spans="1:2">
      <c r="A1614" s="325"/>
      <c r="B1614" s="326"/>
    </row>
    <row r="1615" spans="1:2">
      <c r="A1615" s="325"/>
      <c r="B1615" s="326"/>
    </row>
    <row r="1616" spans="1:2">
      <c r="A1616" s="325"/>
      <c r="B1616" s="326"/>
    </row>
    <row r="1617" spans="1:2">
      <c r="A1617" s="325"/>
      <c r="B1617" s="326"/>
    </row>
    <row r="1618" spans="1:2">
      <c r="A1618" s="325"/>
      <c r="B1618" s="326"/>
    </row>
    <row r="1619" spans="1:2">
      <c r="A1619" s="325"/>
      <c r="B1619" s="326"/>
    </row>
    <row r="1620" spans="1:2">
      <c r="A1620" s="325"/>
      <c r="B1620" s="326"/>
    </row>
    <row r="1621" spans="1:2">
      <c r="A1621" s="325"/>
      <c r="B1621" s="326"/>
    </row>
    <row r="1622" spans="1:2">
      <c r="A1622" s="325"/>
      <c r="B1622" s="326"/>
    </row>
    <row r="1623" spans="1:2">
      <c r="A1623" s="325"/>
      <c r="B1623" s="326"/>
    </row>
    <row r="1624" spans="1:2">
      <c r="A1624" s="325"/>
      <c r="B1624" s="326"/>
    </row>
    <row r="1625" spans="1:2">
      <c r="A1625" s="325"/>
      <c r="B1625" s="326"/>
    </row>
    <row r="1626" spans="1:2">
      <c r="A1626" s="325"/>
      <c r="B1626" s="326"/>
    </row>
    <row r="1627" spans="1:2">
      <c r="A1627" s="325"/>
      <c r="B1627" s="326"/>
    </row>
    <row r="1628" spans="1:2">
      <c r="A1628" s="325"/>
      <c r="B1628" s="326"/>
    </row>
    <row r="1629" spans="1:2">
      <c r="A1629" s="325"/>
      <c r="B1629" s="326"/>
    </row>
    <row r="1630" spans="1:2">
      <c r="A1630" s="325"/>
      <c r="B1630" s="326"/>
    </row>
    <row r="1631" spans="1:2">
      <c r="A1631" s="325"/>
      <c r="B1631" s="326"/>
    </row>
    <row r="1632" spans="1:2">
      <c r="A1632" s="325"/>
      <c r="B1632" s="326"/>
    </row>
    <row r="1633" spans="1:2">
      <c r="A1633" s="325"/>
      <c r="B1633" s="326"/>
    </row>
    <row r="1634" spans="1:2">
      <c r="A1634" s="325"/>
      <c r="B1634" s="326"/>
    </row>
    <row r="1635" spans="1:2">
      <c r="A1635" s="325"/>
      <c r="B1635" s="326"/>
    </row>
    <row r="1636" spans="1:2">
      <c r="A1636" s="325"/>
      <c r="B1636" s="326"/>
    </row>
    <row r="1637" spans="1:2">
      <c r="A1637" s="325"/>
      <c r="B1637" s="326"/>
    </row>
    <row r="1638" spans="1:2">
      <c r="A1638" s="325"/>
      <c r="B1638" s="326"/>
    </row>
    <row r="1639" spans="1:2">
      <c r="A1639" s="325"/>
      <c r="B1639" s="326"/>
    </row>
    <row r="1640" spans="1:2">
      <c r="A1640" s="325"/>
      <c r="B1640" s="326"/>
    </row>
    <row r="1641" spans="1:2">
      <c r="A1641" s="325"/>
      <c r="B1641" s="326"/>
    </row>
    <row r="1642" spans="1:2">
      <c r="A1642" s="325"/>
      <c r="B1642" s="326"/>
    </row>
    <row r="1643" spans="1:2">
      <c r="A1643" s="325"/>
      <c r="B1643" s="326"/>
    </row>
    <row r="1644" spans="1:2">
      <c r="A1644" s="325"/>
      <c r="B1644" s="326"/>
    </row>
    <row r="1645" spans="1:2">
      <c r="A1645" s="325"/>
      <c r="B1645" s="326"/>
    </row>
    <row r="1646" spans="1:2">
      <c r="A1646" s="325"/>
      <c r="B1646" s="326"/>
    </row>
    <row r="1647" spans="1:2">
      <c r="A1647" s="325"/>
      <c r="B1647" s="326"/>
    </row>
    <row r="1648" spans="1:2">
      <c r="A1648" s="325"/>
      <c r="B1648" s="326"/>
    </row>
    <row r="1649" spans="1:2">
      <c r="A1649" s="325"/>
      <c r="B1649" s="326"/>
    </row>
    <row r="1650" spans="1:2">
      <c r="A1650" s="325"/>
      <c r="B1650" s="326"/>
    </row>
    <row r="1651" spans="1:2">
      <c r="A1651" s="325"/>
      <c r="B1651" s="326"/>
    </row>
    <row r="1652" spans="1:2">
      <c r="A1652" s="325"/>
      <c r="B1652" s="326"/>
    </row>
    <row r="1653" spans="1:2">
      <c r="A1653" s="325"/>
      <c r="B1653" s="326"/>
    </row>
    <row r="1654" spans="1:2">
      <c r="A1654" s="325"/>
      <c r="B1654" s="326"/>
    </row>
    <row r="1655" spans="1:2">
      <c r="A1655" s="325"/>
      <c r="B1655" s="326"/>
    </row>
    <row r="1656" spans="1:2">
      <c r="A1656" s="325"/>
      <c r="B1656" s="326"/>
    </row>
    <row r="1657" spans="1:2">
      <c r="A1657" s="325"/>
      <c r="B1657" s="326"/>
    </row>
    <row r="1658" spans="1:2">
      <c r="A1658" s="325"/>
      <c r="B1658" s="326"/>
    </row>
    <row r="1659" spans="1:2">
      <c r="A1659" s="325"/>
      <c r="B1659" s="326"/>
    </row>
    <row r="1660" spans="1:2">
      <c r="A1660" s="325"/>
      <c r="B1660" s="326"/>
    </row>
    <row r="1661" spans="1:2">
      <c r="A1661" s="325"/>
      <c r="B1661" s="326"/>
    </row>
    <row r="1662" spans="1:2">
      <c r="A1662" s="325"/>
      <c r="B1662" s="326"/>
    </row>
    <row r="1663" spans="1:2">
      <c r="A1663" s="325"/>
      <c r="B1663" s="326"/>
    </row>
    <row r="1664" spans="1:2">
      <c r="A1664" s="325"/>
      <c r="B1664" s="326"/>
    </row>
    <row r="1665" spans="1:2">
      <c r="A1665" s="325"/>
      <c r="B1665" s="326"/>
    </row>
    <row r="1666" spans="1:2">
      <c r="A1666" s="325"/>
      <c r="B1666" s="326"/>
    </row>
    <row r="1667" spans="1:2">
      <c r="A1667" s="325"/>
      <c r="B1667" s="326"/>
    </row>
    <row r="1668" spans="1:2">
      <c r="A1668" s="325"/>
      <c r="B1668" s="326"/>
    </row>
    <row r="1669" spans="1:2">
      <c r="A1669" s="325"/>
      <c r="B1669" s="326"/>
    </row>
    <row r="1670" spans="1:2">
      <c r="A1670" s="325"/>
      <c r="B1670" s="326"/>
    </row>
    <row r="1671" spans="1:2">
      <c r="A1671" s="325"/>
      <c r="B1671" s="326"/>
    </row>
    <row r="1672" spans="1:2">
      <c r="A1672" s="325"/>
      <c r="B1672" s="326"/>
    </row>
    <row r="1673" spans="1:2">
      <c r="A1673" s="325"/>
      <c r="B1673" s="326"/>
    </row>
    <row r="1674" spans="1:2">
      <c r="A1674" s="325"/>
      <c r="B1674" s="326"/>
    </row>
    <row r="1675" spans="1:2">
      <c r="A1675" s="325"/>
      <c r="B1675" s="326"/>
    </row>
    <row r="1676" spans="1:2">
      <c r="A1676" s="325"/>
      <c r="B1676" s="326"/>
    </row>
    <row r="1677" spans="1:2">
      <c r="A1677" s="325"/>
      <c r="B1677" s="326"/>
    </row>
    <row r="1678" spans="1:2">
      <c r="A1678" s="325"/>
      <c r="B1678" s="326"/>
    </row>
    <row r="1679" spans="1:2">
      <c r="A1679" s="325"/>
      <c r="B1679" s="326"/>
    </row>
    <row r="1680" spans="1:2">
      <c r="A1680" s="325"/>
      <c r="B1680" s="326"/>
    </row>
    <row r="1681" spans="1:2">
      <c r="A1681" s="325"/>
      <c r="B1681" s="326"/>
    </row>
    <row r="1682" spans="1:2">
      <c r="A1682" s="325"/>
      <c r="B1682" s="326"/>
    </row>
    <row r="1683" spans="1:2">
      <c r="A1683" s="325"/>
      <c r="B1683" s="326"/>
    </row>
    <row r="1684" spans="1:2">
      <c r="A1684" s="325"/>
      <c r="B1684" s="326"/>
    </row>
    <row r="1685" spans="1:2">
      <c r="A1685" s="325"/>
      <c r="B1685" s="326"/>
    </row>
    <row r="1686" spans="1:2">
      <c r="A1686" s="325"/>
      <c r="B1686" s="326"/>
    </row>
    <row r="1687" spans="1:2">
      <c r="A1687" s="325"/>
      <c r="B1687" s="326"/>
    </row>
    <row r="1688" spans="1:2">
      <c r="A1688" s="325"/>
      <c r="B1688" s="326"/>
    </row>
    <row r="1689" spans="1:2">
      <c r="A1689" s="325"/>
      <c r="B1689" s="326"/>
    </row>
    <row r="1690" spans="1:2">
      <c r="A1690" s="325"/>
      <c r="B1690" s="326"/>
    </row>
    <row r="1691" spans="1:2">
      <c r="A1691" s="325"/>
      <c r="B1691" s="326"/>
    </row>
    <row r="1692" spans="1:2">
      <c r="A1692" s="325"/>
      <c r="B1692" s="326"/>
    </row>
    <row r="1693" spans="1:2">
      <c r="A1693" s="325"/>
      <c r="B1693" s="326"/>
    </row>
    <row r="1694" spans="1:2">
      <c r="A1694" s="325"/>
      <c r="B1694" s="326"/>
    </row>
    <row r="1695" spans="1:2">
      <c r="A1695" s="325"/>
      <c r="B1695" s="326"/>
    </row>
    <row r="1696" spans="1:2">
      <c r="A1696" s="325"/>
      <c r="B1696" s="326"/>
    </row>
    <row r="1697" spans="1:2">
      <c r="A1697" s="325"/>
      <c r="B1697" s="326"/>
    </row>
    <row r="1698" spans="1:2">
      <c r="A1698" s="325"/>
      <c r="B1698" s="326"/>
    </row>
    <row r="1699" spans="1:2">
      <c r="A1699" s="325"/>
      <c r="B1699" s="326"/>
    </row>
    <row r="1700" spans="1:2">
      <c r="A1700" s="325"/>
      <c r="B1700" s="326"/>
    </row>
    <row r="1701" spans="1:2">
      <c r="A1701" s="325"/>
      <c r="B1701" s="326"/>
    </row>
    <row r="1702" spans="1:2">
      <c r="A1702" s="325"/>
      <c r="B1702" s="326"/>
    </row>
    <row r="1703" spans="1:2">
      <c r="A1703" s="325"/>
      <c r="B1703" s="326"/>
    </row>
    <row r="1704" spans="1:2">
      <c r="A1704" s="325"/>
      <c r="B1704" s="326"/>
    </row>
    <row r="1705" spans="1:2">
      <c r="A1705" s="325"/>
      <c r="B1705" s="326"/>
    </row>
    <row r="1706" spans="1:2">
      <c r="A1706" s="325"/>
      <c r="B1706" s="326"/>
    </row>
    <row r="1707" spans="1:2">
      <c r="A1707" s="325"/>
      <c r="B1707" s="326"/>
    </row>
    <row r="1708" spans="1:2">
      <c r="A1708" s="325"/>
      <c r="B1708" s="326"/>
    </row>
    <row r="1709" spans="1:2">
      <c r="A1709" s="325"/>
      <c r="B1709" s="326"/>
    </row>
    <row r="1710" spans="1:2">
      <c r="A1710" s="325"/>
      <c r="B1710" s="326"/>
    </row>
    <row r="1711" spans="1:2">
      <c r="A1711" s="325"/>
      <c r="B1711" s="326"/>
    </row>
    <row r="1712" spans="1:2">
      <c r="A1712" s="325"/>
      <c r="B1712" s="326"/>
    </row>
    <row r="1713" spans="1:2">
      <c r="A1713" s="325"/>
      <c r="B1713" s="326"/>
    </row>
    <row r="1714" spans="1:2">
      <c r="A1714" s="325"/>
      <c r="B1714" s="326"/>
    </row>
    <row r="1715" spans="1:2">
      <c r="A1715" s="325"/>
      <c r="B1715" s="326"/>
    </row>
    <row r="1716" spans="1:2">
      <c r="A1716" s="325"/>
      <c r="B1716" s="326"/>
    </row>
    <row r="1717" spans="1:2">
      <c r="A1717" s="325"/>
      <c r="B1717" s="326"/>
    </row>
    <row r="1718" spans="1:2">
      <c r="A1718" s="325"/>
      <c r="B1718" s="326"/>
    </row>
    <row r="1719" spans="1:2">
      <c r="A1719" s="325"/>
      <c r="B1719" s="326"/>
    </row>
    <row r="1720" spans="1:2">
      <c r="A1720" s="325"/>
      <c r="B1720" s="326"/>
    </row>
    <row r="1721" spans="1:2">
      <c r="A1721" s="325"/>
      <c r="B1721" s="326"/>
    </row>
    <row r="1722" spans="1:2">
      <c r="A1722" s="325"/>
      <c r="B1722" s="326"/>
    </row>
    <row r="1723" spans="1:2">
      <c r="A1723" s="325"/>
      <c r="B1723" s="326"/>
    </row>
    <row r="1724" spans="1:2">
      <c r="A1724" s="325"/>
      <c r="B1724" s="326"/>
    </row>
    <row r="1725" spans="1:2">
      <c r="A1725" s="325"/>
      <c r="B1725" s="326"/>
    </row>
    <row r="1726" spans="1:2">
      <c r="A1726" s="325"/>
      <c r="B1726" s="326"/>
    </row>
    <row r="1727" spans="1:2">
      <c r="A1727" s="325"/>
      <c r="B1727" s="326"/>
    </row>
    <row r="1728" spans="1:2">
      <c r="A1728" s="325"/>
      <c r="B1728" s="326"/>
    </row>
    <row r="1729" spans="1:2">
      <c r="A1729" s="325"/>
      <c r="B1729" s="326"/>
    </row>
    <row r="1730" spans="1:2">
      <c r="A1730" s="325"/>
      <c r="B1730" s="326"/>
    </row>
    <row r="1731" spans="1:2">
      <c r="A1731" s="325"/>
      <c r="B1731" s="326"/>
    </row>
    <row r="1732" spans="1:2">
      <c r="A1732" s="325"/>
      <c r="B1732" s="326"/>
    </row>
    <row r="1733" spans="1:2">
      <c r="A1733" s="325"/>
      <c r="B1733" s="326"/>
    </row>
    <row r="1734" spans="1:2">
      <c r="A1734" s="325"/>
      <c r="B1734" s="326"/>
    </row>
    <row r="1735" spans="1:2">
      <c r="A1735" s="325"/>
      <c r="B1735" s="326"/>
    </row>
    <row r="1736" spans="1:2">
      <c r="A1736" s="325"/>
      <c r="B1736" s="326"/>
    </row>
    <row r="1737" spans="1:2">
      <c r="A1737" s="325"/>
      <c r="B1737" s="326"/>
    </row>
    <row r="1738" spans="1:2">
      <c r="A1738" s="325"/>
      <c r="B1738" s="326"/>
    </row>
    <row r="1739" spans="1:2">
      <c r="A1739" s="325"/>
      <c r="B1739" s="326"/>
    </row>
    <row r="1740" spans="1:2">
      <c r="A1740" s="325"/>
      <c r="B1740" s="326"/>
    </row>
    <row r="1741" spans="1:2">
      <c r="A1741" s="325"/>
      <c r="B1741" s="326"/>
    </row>
    <row r="1742" spans="1:2">
      <c r="A1742" s="325"/>
      <c r="B1742" s="326"/>
    </row>
    <row r="1743" spans="1:2">
      <c r="A1743" s="325"/>
      <c r="B1743" s="326"/>
    </row>
    <row r="1744" spans="1:2">
      <c r="A1744" s="325"/>
      <c r="B1744" s="326"/>
    </row>
    <row r="1745" spans="1:2">
      <c r="A1745" s="325"/>
      <c r="B1745" s="326"/>
    </row>
    <row r="1746" spans="1:2">
      <c r="A1746" s="325"/>
      <c r="B1746" s="326"/>
    </row>
    <row r="1747" spans="1:2">
      <c r="A1747" s="325"/>
      <c r="B1747" s="326"/>
    </row>
    <row r="1748" spans="1:2">
      <c r="A1748" s="325"/>
      <c r="B1748" s="326"/>
    </row>
    <row r="1749" spans="1:2">
      <c r="A1749" s="325"/>
      <c r="B1749" s="326"/>
    </row>
    <row r="1750" spans="1:2">
      <c r="A1750" s="325"/>
      <c r="B1750" s="326"/>
    </row>
    <row r="1751" spans="1:2">
      <c r="A1751" s="325"/>
      <c r="B1751" s="326"/>
    </row>
    <row r="1752" spans="1:2">
      <c r="A1752" s="325"/>
      <c r="B1752" s="326"/>
    </row>
    <row r="1753" spans="1:2">
      <c r="A1753" s="325"/>
      <c r="B1753" s="326"/>
    </row>
    <row r="1754" spans="1:2">
      <c r="A1754" s="325"/>
      <c r="B1754" s="326"/>
    </row>
    <row r="1755" spans="1:2">
      <c r="A1755" s="325"/>
      <c r="B1755" s="326"/>
    </row>
    <row r="1756" spans="1:2">
      <c r="A1756" s="325"/>
      <c r="B1756" s="326"/>
    </row>
    <row r="1757" spans="1:2">
      <c r="A1757" s="325"/>
      <c r="B1757" s="326"/>
    </row>
    <row r="1758" spans="1:2">
      <c r="A1758" s="325"/>
      <c r="B1758" s="326"/>
    </row>
    <row r="1759" spans="1:2">
      <c r="A1759" s="325"/>
      <c r="B1759" s="326"/>
    </row>
    <row r="1760" spans="1:2">
      <c r="A1760" s="325"/>
      <c r="B1760" s="326"/>
    </row>
    <row r="1761" spans="1:2">
      <c r="A1761" s="325"/>
      <c r="B1761" s="326"/>
    </row>
    <row r="1762" spans="1:2">
      <c r="A1762" s="325"/>
      <c r="B1762" s="326"/>
    </row>
    <row r="1763" spans="1:2">
      <c r="A1763" s="325"/>
      <c r="B1763" s="326"/>
    </row>
    <row r="1764" spans="1:2">
      <c r="A1764" s="325"/>
      <c r="B1764" s="326"/>
    </row>
    <row r="1765" spans="1:2">
      <c r="A1765" s="325"/>
      <c r="B1765" s="326"/>
    </row>
    <row r="1766" spans="1:2">
      <c r="A1766" s="325"/>
      <c r="B1766" s="326"/>
    </row>
    <row r="1767" spans="1:2">
      <c r="A1767" s="325"/>
      <c r="B1767" s="326"/>
    </row>
    <row r="1768" spans="1:2">
      <c r="A1768" s="325"/>
      <c r="B1768" s="326"/>
    </row>
    <row r="1769" spans="1:2">
      <c r="A1769" s="325"/>
      <c r="B1769" s="326"/>
    </row>
    <row r="1770" spans="1:2">
      <c r="A1770" s="325"/>
      <c r="B1770" s="326"/>
    </row>
    <row r="1771" spans="1:2">
      <c r="A1771" s="325"/>
      <c r="B1771" s="326"/>
    </row>
    <row r="1772" spans="1:2">
      <c r="A1772" s="325"/>
      <c r="B1772" s="326"/>
    </row>
    <row r="1773" spans="1:2">
      <c r="A1773" s="325"/>
      <c r="B1773" s="326"/>
    </row>
    <row r="1774" spans="1:2">
      <c r="A1774" s="325"/>
      <c r="B1774" s="326"/>
    </row>
    <row r="1775" spans="1:2">
      <c r="A1775" s="325"/>
      <c r="B1775" s="326"/>
    </row>
    <row r="1776" spans="1:2">
      <c r="A1776" s="325"/>
      <c r="B1776" s="326"/>
    </row>
    <row r="1777" spans="1:2">
      <c r="A1777" s="325"/>
      <c r="B1777" s="326"/>
    </row>
    <row r="1778" spans="1:2">
      <c r="A1778" s="325"/>
      <c r="B1778" s="326"/>
    </row>
    <row r="1779" spans="1:2">
      <c r="A1779" s="325"/>
      <c r="B1779" s="326"/>
    </row>
    <row r="1780" spans="1:2">
      <c r="A1780" s="325"/>
      <c r="B1780" s="326"/>
    </row>
    <row r="1781" spans="1:2">
      <c r="A1781" s="325"/>
      <c r="B1781" s="326"/>
    </row>
    <row r="1782" spans="1:2">
      <c r="A1782" s="325"/>
      <c r="B1782" s="326"/>
    </row>
    <row r="1783" spans="1:2">
      <c r="A1783" s="325"/>
      <c r="B1783" s="326"/>
    </row>
    <row r="1784" spans="1:2">
      <c r="A1784" s="325"/>
      <c r="B1784" s="326"/>
    </row>
    <row r="1785" spans="1:2">
      <c r="A1785" s="325"/>
      <c r="B1785" s="326"/>
    </row>
    <row r="1786" spans="1:2">
      <c r="A1786" s="325"/>
      <c r="B1786" s="326"/>
    </row>
    <row r="1787" spans="1:2">
      <c r="A1787" s="325"/>
      <c r="B1787" s="326"/>
    </row>
    <row r="1788" spans="1:2">
      <c r="A1788" s="325"/>
      <c r="B1788" s="326"/>
    </row>
    <row r="1789" spans="1:2">
      <c r="A1789" s="325"/>
      <c r="B1789" s="326"/>
    </row>
    <row r="1790" spans="1:2">
      <c r="A1790" s="325"/>
      <c r="B1790" s="326"/>
    </row>
    <row r="1791" spans="1:2">
      <c r="A1791" s="325"/>
      <c r="B1791" s="326"/>
    </row>
    <row r="1792" spans="1:2">
      <c r="A1792" s="325"/>
      <c r="B1792" s="326"/>
    </row>
    <row r="1793" spans="1:2">
      <c r="A1793" s="325"/>
      <c r="B1793" s="326"/>
    </row>
    <row r="1794" spans="1:2">
      <c r="A1794" s="325"/>
      <c r="B1794" s="326"/>
    </row>
    <row r="1795" spans="1:2">
      <c r="A1795" s="325"/>
      <c r="B1795" s="326"/>
    </row>
    <row r="1796" spans="1:2">
      <c r="A1796" s="325"/>
      <c r="B1796" s="326"/>
    </row>
    <row r="1797" spans="1:2">
      <c r="A1797" s="325"/>
      <c r="B1797" s="326"/>
    </row>
    <row r="1798" spans="1:2">
      <c r="A1798" s="325"/>
      <c r="B1798" s="326"/>
    </row>
    <row r="1799" spans="1:2">
      <c r="A1799" s="325"/>
      <c r="B1799" s="326"/>
    </row>
    <row r="1800" spans="1:2">
      <c r="A1800" s="325"/>
      <c r="B1800" s="326"/>
    </row>
    <row r="1801" spans="1:2">
      <c r="A1801" s="325"/>
      <c r="B1801" s="326"/>
    </row>
    <row r="1802" spans="1:2">
      <c r="A1802" s="325"/>
      <c r="B1802" s="326"/>
    </row>
    <row r="1803" spans="1:2">
      <c r="A1803" s="325"/>
      <c r="B1803" s="326"/>
    </row>
    <row r="1804" spans="1:2">
      <c r="A1804" s="325"/>
      <c r="B1804" s="326"/>
    </row>
    <row r="1805" spans="1:2">
      <c r="A1805" s="325"/>
      <c r="B1805" s="326"/>
    </row>
    <row r="1806" spans="1:2">
      <c r="A1806" s="325"/>
      <c r="B1806" s="326"/>
    </row>
    <row r="1807" spans="1:2">
      <c r="A1807" s="325"/>
      <c r="B1807" s="326"/>
    </row>
    <row r="1808" spans="1:2">
      <c r="A1808" s="325"/>
      <c r="B1808" s="326"/>
    </row>
    <row r="1809" spans="1:2">
      <c r="A1809" s="325"/>
      <c r="B1809" s="326"/>
    </row>
    <row r="1810" spans="1:2">
      <c r="A1810" s="325"/>
      <c r="B1810" s="326"/>
    </row>
    <row r="1811" spans="1:2">
      <c r="A1811" s="325"/>
      <c r="B1811" s="326"/>
    </row>
    <row r="1812" spans="1:2">
      <c r="A1812" s="325"/>
      <c r="B1812" s="326"/>
    </row>
    <row r="1813" spans="1:2">
      <c r="A1813" s="325"/>
      <c r="B1813" s="326"/>
    </row>
    <row r="1814" spans="1:2">
      <c r="A1814" s="325"/>
      <c r="B1814" s="326"/>
    </row>
    <row r="1815" spans="1:2">
      <c r="A1815" s="325"/>
      <c r="B1815" s="326"/>
    </row>
    <row r="1816" spans="1:2">
      <c r="A1816" s="325"/>
      <c r="B1816" s="326"/>
    </row>
    <row r="1817" spans="1:2">
      <c r="A1817" s="325"/>
      <c r="B1817" s="326"/>
    </row>
    <row r="1818" spans="1:2">
      <c r="A1818" s="325"/>
      <c r="B1818" s="326"/>
    </row>
    <row r="1819" spans="1:2">
      <c r="A1819" s="325"/>
      <c r="B1819" s="326"/>
    </row>
    <row r="1820" spans="1:2">
      <c r="A1820" s="325"/>
      <c r="B1820" s="326"/>
    </row>
    <row r="1821" spans="1:2">
      <c r="A1821" s="325"/>
      <c r="B1821" s="326"/>
    </row>
    <row r="1822" spans="1:2">
      <c r="A1822" s="325"/>
      <c r="B1822" s="326"/>
    </row>
    <row r="1823" spans="1:2">
      <c r="A1823" s="325"/>
      <c r="B1823" s="326"/>
    </row>
    <row r="1824" spans="1:2">
      <c r="A1824" s="325"/>
      <c r="B1824" s="326"/>
    </row>
    <row r="1825" spans="1:2">
      <c r="A1825" s="325"/>
      <c r="B1825" s="326"/>
    </row>
    <row r="1826" spans="1:2">
      <c r="A1826" s="325"/>
      <c r="B1826" s="326"/>
    </row>
    <row r="1827" spans="1:2">
      <c r="A1827" s="325"/>
      <c r="B1827" s="326"/>
    </row>
    <row r="1828" spans="1:2">
      <c r="A1828" s="325"/>
      <c r="B1828" s="326"/>
    </row>
    <row r="1829" spans="1:2">
      <c r="A1829" s="325"/>
      <c r="B1829" s="326"/>
    </row>
    <row r="1830" spans="1:2">
      <c r="A1830" s="325"/>
      <c r="B1830" s="326"/>
    </row>
    <row r="1831" spans="1:2">
      <c r="A1831" s="325"/>
      <c r="B1831" s="326"/>
    </row>
    <row r="1832" spans="1:2">
      <c r="A1832" s="325"/>
      <c r="B1832" s="326"/>
    </row>
    <row r="1833" spans="1:2">
      <c r="A1833" s="325"/>
      <c r="B1833" s="326"/>
    </row>
    <row r="1834" spans="1:2">
      <c r="A1834" s="325"/>
      <c r="B1834" s="326"/>
    </row>
    <row r="1835" spans="1:2">
      <c r="A1835" s="325"/>
      <c r="B1835" s="326"/>
    </row>
    <row r="1836" spans="1:2">
      <c r="A1836" s="325"/>
      <c r="B1836" s="326"/>
    </row>
    <row r="1837" spans="1:2">
      <c r="A1837" s="325"/>
      <c r="B1837" s="326"/>
    </row>
    <row r="1838" spans="1:2">
      <c r="A1838" s="325"/>
      <c r="B1838" s="326"/>
    </row>
    <row r="1839" spans="1:2">
      <c r="A1839" s="325"/>
      <c r="B1839" s="326"/>
    </row>
    <row r="1840" spans="1:2">
      <c r="A1840" s="325"/>
      <c r="B1840" s="326"/>
    </row>
    <row r="1841" spans="1:2">
      <c r="A1841" s="325"/>
      <c r="B1841" s="326"/>
    </row>
    <row r="1842" spans="1:2">
      <c r="A1842" s="325"/>
      <c r="B1842" s="326"/>
    </row>
    <row r="1843" spans="1:2">
      <c r="A1843" s="325"/>
      <c r="B1843" s="326"/>
    </row>
    <row r="1844" spans="1:2">
      <c r="A1844" s="325"/>
      <c r="B1844" s="326"/>
    </row>
    <row r="1845" spans="1:2">
      <c r="A1845" s="325"/>
      <c r="B1845" s="326"/>
    </row>
    <row r="1846" spans="1:2">
      <c r="A1846" s="325"/>
      <c r="B1846" s="326"/>
    </row>
    <row r="1847" spans="1:2">
      <c r="A1847" s="325"/>
      <c r="B1847" s="326"/>
    </row>
    <row r="1848" spans="1:2">
      <c r="A1848" s="325"/>
      <c r="B1848" s="326"/>
    </row>
    <row r="1849" spans="1:2">
      <c r="A1849" s="325"/>
      <c r="B1849" s="326"/>
    </row>
    <row r="1850" spans="1:2">
      <c r="A1850" s="325"/>
      <c r="B1850" s="326"/>
    </row>
    <row r="1851" spans="1:2">
      <c r="A1851" s="325"/>
      <c r="B1851" s="326"/>
    </row>
    <row r="1852" spans="1:2">
      <c r="A1852" s="325"/>
      <c r="B1852" s="326"/>
    </row>
    <row r="1853" spans="1:2">
      <c r="A1853" s="325"/>
      <c r="B1853" s="326"/>
    </row>
    <row r="1854" spans="1:2">
      <c r="A1854" s="325"/>
      <c r="B1854" s="326"/>
    </row>
    <row r="1855" spans="1:2">
      <c r="A1855" s="325"/>
      <c r="B1855" s="326"/>
    </row>
    <row r="1856" spans="1:2">
      <c r="A1856" s="325"/>
      <c r="B1856" s="326"/>
    </row>
    <row r="1857" spans="1:2">
      <c r="A1857" s="325"/>
      <c r="B1857" s="326"/>
    </row>
    <row r="1858" spans="1:2">
      <c r="A1858" s="325"/>
      <c r="B1858" s="326"/>
    </row>
    <row r="1859" spans="1:2">
      <c r="A1859" s="325"/>
      <c r="B1859" s="326"/>
    </row>
    <row r="1860" spans="1:2">
      <c r="A1860" s="325"/>
      <c r="B1860" s="326"/>
    </row>
    <row r="1861" spans="1:2">
      <c r="A1861" s="325"/>
      <c r="B1861" s="326"/>
    </row>
    <row r="1862" spans="1:2">
      <c r="A1862" s="325"/>
      <c r="B1862" s="326"/>
    </row>
    <row r="1863" spans="1:2">
      <c r="A1863" s="325"/>
      <c r="B1863" s="326"/>
    </row>
    <row r="1864" spans="1:2">
      <c r="A1864" s="325"/>
      <c r="B1864" s="326"/>
    </row>
    <row r="1865" spans="1:2">
      <c r="A1865" s="325"/>
      <c r="B1865" s="326"/>
    </row>
    <row r="1866" spans="1:2">
      <c r="A1866" s="325"/>
      <c r="B1866" s="326"/>
    </row>
    <row r="1867" spans="1:2">
      <c r="A1867" s="325"/>
      <c r="B1867" s="326"/>
    </row>
    <row r="1868" spans="1:2">
      <c r="A1868" s="325"/>
      <c r="B1868" s="326"/>
    </row>
    <row r="1869" spans="1:2">
      <c r="A1869" s="325"/>
      <c r="B1869" s="326"/>
    </row>
    <row r="1870" spans="1:2">
      <c r="A1870" s="325"/>
      <c r="B1870" s="326"/>
    </row>
    <row r="1871" spans="1:2">
      <c r="A1871" s="325"/>
      <c r="B1871" s="326"/>
    </row>
    <row r="1872" spans="1:2">
      <c r="A1872" s="325"/>
      <c r="B1872" s="326"/>
    </row>
    <row r="1873" spans="1:2">
      <c r="A1873" s="325"/>
      <c r="B1873" s="326"/>
    </row>
    <row r="1874" spans="1:2">
      <c r="A1874" s="325"/>
      <c r="B1874" s="326"/>
    </row>
    <row r="1875" spans="1:2">
      <c r="A1875" s="325"/>
      <c r="B1875" s="326"/>
    </row>
    <row r="1876" spans="1:2">
      <c r="A1876" s="325"/>
      <c r="B1876" s="326"/>
    </row>
    <row r="1877" spans="1:2">
      <c r="A1877" s="325"/>
      <c r="B1877" s="326"/>
    </row>
    <row r="1878" spans="1:2">
      <c r="A1878" s="325"/>
      <c r="B1878" s="326"/>
    </row>
    <row r="1879" spans="1:2">
      <c r="A1879" s="325"/>
      <c r="B1879" s="326"/>
    </row>
    <row r="1880" spans="1:2">
      <c r="A1880" s="325"/>
      <c r="B1880" s="326"/>
    </row>
    <row r="1881" spans="1:2">
      <c r="A1881" s="325"/>
      <c r="B1881" s="326"/>
    </row>
    <row r="1882" spans="1:2">
      <c r="A1882" s="325"/>
      <c r="B1882" s="326"/>
    </row>
    <row r="1883" spans="1:2">
      <c r="A1883" s="325"/>
      <c r="B1883" s="326"/>
    </row>
    <row r="1884" spans="1:2">
      <c r="A1884" s="325"/>
      <c r="B1884" s="326"/>
    </row>
    <row r="1885" spans="1:2">
      <c r="A1885" s="325"/>
      <c r="B1885" s="326"/>
    </row>
    <row r="1886" spans="1:2">
      <c r="A1886" s="325"/>
      <c r="B1886" s="326"/>
    </row>
    <row r="1887" spans="1:2">
      <c r="A1887" s="325"/>
      <c r="B1887" s="326"/>
    </row>
    <row r="1888" spans="1:2">
      <c r="A1888" s="325"/>
      <c r="B1888" s="326"/>
    </row>
    <row r="1889" spans="1:2">
      <c r="A1889" s="325"/>
      <c r="B1889" s="326"/>
    </row>
    <row r="1890" spans="1:2">
      <c r="A1890" s="325"/>
      <c r="B1890" s="326"/>
    </row>
    <row r="1891" spans="1:2">
      <c r="A1891" s="325"/>
      <c r="B1891" s="326"/>
    </row>
    <row r="1892" spans="1:2">
      <c r="A1892" s="325"/>
      <c r="B1892" s="326"/>
    </row>
    <row r="1893" spans="1:2">
      <c r="A1893" s="325"/>
      <c r="B1893" s="326"/>
    </row>
    <row r="1894" spans="1:2">
      <c r="A1894" s="325"/>
      <c r="B1894" s="326"/>
    </row>
    <row r="1895" spans="1:2">
      <c r="A1895" s="325"/>
      <c r="B1895" s="326"/>
    </row>
    <row r="1896" spans="1:2">
      <c r="A1896" s="325"/>
      <c r="B1896" s="326"/>
    </row>
    <row r="1897" spans="1:2">
      <c r="A1897" s="325"/>
      <c r="B1897" s="326"/>
    </row>
    <row r="1898" spans="1:2">
      <c r="A1898" s="325"/>
      <c r="B1898" s="326"/>
    </row>
    <row r="1899" spans="1:2">
      <c r="A1899" s="325"/>
      <c r="B1899" s="326"/>
    </row>
    <row r="1900" spans="1:2">
      <c r="A1900" s="325"/>
      <c r="B1900" s="326"/>
    </row>
    <row r="1901" spans="1:2">
      <c r="A1901" s="325"/>
      <c r="B1901" s="326"/>
    </row>
    <row r="1902" spans="1:2">
      <c r="A1902" s="325"/>
      <c r="B1902" s="326"/>
    </row>
    <row r="1903" spans="1:2">
      <c r="A1903" s="325"/>
      <c r="B1903" s="326"/>
    </row>
    <row r="1904" spans="1:2">
      <c r="A1904" s="325"/>
      <c r="B1904" s="326"/>
    </row>
    <row r="1905" spans="1:2">
      <c r="A1905" s="325"/>
      <c r="B1905" s="326"/>
    </row>
    <row r="1906" spans="1:2">
      <c r="A1906" s="325"/>
      <c r="B1906" s="326"/>
    </row>
    <row r="1907" spans="1:2">
      <c r="A1907" s="325"/>
      <c r="B1907" s="326"/>
    </row>
    <row r="1908" spans="1:2">
      <c r="A1908" s="325"/>
      <c r="B1908" s="326"/>
    </row>
    <row r="1909" spans="1:2">
      <c r="A1909" s="325"/>
      <c r="B1909" s="326"/>
    </row>
    <row r="1910" spans="1:2">
      <c r="A1910" s="325"/>
      <c r="B1910" s="326"/>
    </row>
    <row r="1911" spans="1:2">
      <c r="A1911" s="325"/>
      <c r="B1911" s="326"/>
    </row>
    <row r="1912" spans="1:2">
      <c r="A1912" s="325"/>
      <c r="B1912" s="326"/>
    </row>
    <row r="1913" spans="1:2">
      <c r="A1913" s="325"/>
      <c r="B1913" s="326"/>
    </row>
    <row r="1914" spans="1:2">
      <c r="A1914" s="325"/>
      <c r="B1914" s="326"/>
    </row>
    <row r="1915" spans="1:2">
      <c r="A1915" s="325"/>
      <c r="B1915" s="326"/>
    </row>
    <row r="1916" spans="1:2">
      <c r="A1916" s="325"/>
      <c r="B1916" s="326"/>
    </row>
    <row r="1917" spans="1:2">
      <c r="A1917" s="325"/>
      <c r="B1917" s="326"/>
    </row>
    <row r="1918" spans="1:2">
      <c r="A1918" s="325"/>
      <c r="B1918" s="326"/>
    </row>
    <row r="1919" spans="1:2">
      <c r="A1919" s="325"/>
      <c r="B1919" s="326"/>
    </row>
    <row r="1920" spans="1:2">
      <c r="A1920" s="325"/>
      <c r="B1920" s="326"/>
    </row>
    <row r="1921" spans="1:2">
      <c r="A1921" s="325"/>
      <c r="B1921" s="326"/>
    </row>
    <row r="1922" spans="1:2">
      <c r="A1922" s="325"/>
      <c r="B1922" s="326"/>
    </row>
    <row r="1923" spans="1:2">
      <c r="A1923" s="325"/>
      <c r="B1923" s="326"/>
    </row>
    <row r="1924" spans="1:2">
      <c r="A1924" s="325"/>
      <c r="B1924" s="326"/>
    </row>
    <row r="1925" spans="1:2">
      <c r="A1925" s="325"/>
      <c r="B1925" s="326"/>
    </row>
    <row r="1926" spans="1:2">
      <c r="A1926" s="325"/>
      <c r="B1926" s="326"/>
    </row>
    <row r="1927" spans="1:2">
      <c r="A1927" s="325"/>
      <c r="B1927" s="326"/>
    </row>
    <row r="1928" spans="1:2">
      <c r="A1928" s="325"/>
      <c r="B1928" s="326"/>
    </row>
    <row r="1929" spans="1:2">
      <c r="A1929" s="325"/>
      <c r="B1929" s="326"/>
    </row>
    <row r="1930" spans="1:2">
      <c r="A1930" s="325"/>
      <c r="B1930" s="326"/>
    </row>
    <row r="1931" spans="1:2">
      <c r="A1931" s="325"/>
      <c r="B1931" s="326"/>
    </row>
    <row r="1932" spans="1:2">
      <c r="A1932" s="325"/>
      <c r="B1932" s="326"/>
    </row>
    <row r="1933" spans="1:2">
      <c r="A1933" s="325"/>
      <c r="B1933" s="326"/>
    </row>
    <row r="1934" spans="1:2">
      <c r="A1934" s="325"/>
      <c r="B1934" s="326"/>
    </row>
    <row r="1935" spans="1:2">
      <c r="A1935" s="325"/>
      <c r="B1935" s="326"/>
    </row>
    <row r="1936" spans="1:2">
      <c r="A1936" s="325"/>
      <c r="B1936" s="326"/>
    </row>
    <row r="1937" spans="1:2">
      <c r="A1937" s="325"/>
      <c r="B1937" s="326"/>
    </row>
    <row r="1938" spans="1:2">
      <c r="A1938" s="325"/>
      <c r="B1938" s="326"/>
    </row>
    <row r="1939" spans="1:2">
      <c r="A1939" s="325"/>
      <c r="B1939" s="326"/>
    </row>
    <row r="1940" spans="1:2">
      <c r="A1940" s="325"/>
      <c r="B1940" s="326"/>
    </row>
    <row r="1941" spans="1:2">
      <c r="A1941" s="325"/>
      <c r="B1941" s="326"/>
    </row>
    <row r="1942" spans="1:2">
      <c r="A1942" s="325"/>
      <c r="B1942" s="326"/>
    </row>
    <row r="1943" spans="1:2">
      <c r="A1943" s="325"/>
      <c r="B1943" s="326"/>
    </row>
    <row r="1944" spans="1:2">
      <c r="A1944" s="325"/>
      <c r="B1944" s="326"/>
    </row>
    <row r="1945" spans="1:2">
      <c r="A1945" s="325"/>
      <c r="B1945" s="326"/>
    </row>
    <row r="1946" spans="1:2">
      <c r="A1946" s="325"/>
      <c r="B1946" s="326"/>
    </row>
    <row r="1947" spans="1:2">
      <c r="A1947" s="325"/>
      <c r="B1947" s="326"/>
    </row>
    <row r="1948" spans="1:2">
      <c r="A1948" s="325"/>
      <c r="B1948" s="326"/>
    </row>
    <row r="1949" spans="1:2">
      <c r="A1949" s="325"/>
      <c r="B1949" s="326"/>
    </row>
    <row r="1950" spans="1:2">
      <c r="A1950" s="325"/>
      <c r="B1950" s="326"/>
    </row>
    <row r="1951" spans="1:2">
      <c r="A1951" s="325"/>
      <c r="B1951" s="326"/>
    </row>
    <row r="1952" spans="1:2">
      <c r="A1952" s="325"/>
      <c r="B1952" s="326"/>
    </row>
    <row r="1953" spans="1:2">
      <c r="A1953" s="325"/>
      <c r="B1953" s="326"/>
    </row>
    <row r="1954" spans="1:2">
      <c r="A1954" s="325"/>
      <c r="B1954" s="326"/>
    </row>
    <row r="1955" spans="1:2">
      <c r="A1955" s="325"/>
      <c r="B1955" s="326"/>
    </row>
    <row r="1956" spans="1:2">
      <c r="A1956" s="325"/>
      <c r="B1956" s="326"/>
    </row>
    <row r="1957" spans="1:2">
      <c r="A1957" s="325"/>
      <c r="B1957" s="326"/>
    </row>
    <row r="1958" spans="1:2">
      <c r="A1958" s="325"/>
      <c r="B1958" s="326"/>
    </row>
    <row r="1959" spans="1:2">
      <c r="A1959" s="325"/>
      <c r="B1959" s="326"/>
    </row>
    <row r="1960" spans="1:2">
      <c r="A1960" s="325"/>
      <c r="B1960" s="326"/>
    </row>
    <row r="1961" spans="1:2">
      <c r="A1961" s="325"/>
      <c r="B1961" s="326"/>
    </row>
    <row r="1962" spans="1:2">
      <c r="A1962" s="325"/>
      <c r="B1962" s="326"/>
    </row>
    <row r="1963" spans="1:2">
      <c r="A1963" s="325"/>
      <c r="B1963" s="326"/>
    </row>
    <row r="1964" spans="1:2">
      <c r="A1964" s="325"/>
      <c r="B1964" s="326"/>
    </row>
    <row r="1965" spans="1:2">
      <c r="A1965" s="325"/>
      <c r="B1965" s="326"/>
    </row>
    <row r="1966" spans="1:2">
      <c r="A1966" s="325"/>
      <c r="B1966" s="326"/>
    </row>
    <row r="1967" spans="1:2">
      <c r="A1967" s="325"/>
      <c r="B1967" s="326"/>
    </row>
    <row r="1968" spans="1:2">
      <c r="A1968" s="325"/>
      <c r="B1968" s="326"/>
    </row>
    <row r="1969" spans="1:2">
      <c r="A1969" s="325"/>
      <c r="B1969" s="326"/>
    </row>
    <row r="1970" spans="1:2">
      <c r="A1970" s="325"/>
      <c r="B1970" s="326"/>
    </row>
    <row r="1971" spans="1:2">
      <c r="A1971" s="325"/>
      <c r="B1971" s="326"/>
    </row>
    <row r="1972" spans="1:2">
      <c r="A1972" s="325"/>
      <c r="B1972" s="326"/>
    </row>
    <row r="1973" spans="1:2">
      <c r="A1973" s="325"/>
      <c r="B1973" s="326"/>
    </row>
    <row r="1974" spans="1:2">
      <c r="A1974" s="325"/>
      <c r="B1974" s="326"/>
    </row>
    <row r="1975" spans="1:2">
      <c r="A1975" s="325"/>
      <c r="B1975" s="326"/>
    </row>
    <row r="1976" spans="1:2">
      <c r="A1976" s="325"/>
      <c r="B1976" s="326"/>
    </row>
    <row r="1977" spans="1:2">
      <c r="A1977" s="325"/>
      <c r="B1977" s="326"/>
    </row>
    <row r="1978" spans="1:2">
      <c r="A1978" s="325"/>
      <c r="B1978" s="326"/>
    </row>
    <row r="1979" spans="1:2">
      <c r="A1979" s="325"/>
      <c r="B1979" s="326"/>
    </row>
    <row r="1980" spans="1:2">
      <c r="A1980" s="325"/>
      <c r="B1980" s="326"/>
    </row>
    <row r="1981" spans="1:2">
      <c r="A1981" s="325"/>
      <c r="B1981" s="326"/>
    </row>
    <row r="1982" spans="1:2">
      <c r="A1982" s="325"/>
      <c r="B1982" s="326"/>
    </row>
    <row r="1983" spans="1:2">
      <c r="A1983" s="325"/>
      <c r="B1983" s="326"/>
    </row>
    <row r="1984" spans="1:2">
      <c r="A1984" s="325"/>
      <c r="B1984" s="326"/>
    </row>
    <row r="1985" spans="1:2">
      <c r="A1985" s="325"/>
      <c r="B1985" s="326"/>
    </row>
    <row r="1986" spans="1:2">
      <c r="A1986" s="325"/>
      <c r="B1986" s="326"/>
    </row>
    <row r="1987" spans="1:2">
      <c r="A1987" s="325"/>
      <c r="B1987" s="326"/>
    </row>
    <row r="1988" spans="1:2">
      <c r="B1988" s="326"/>
    </row>
    <row r="1989" spans="1:2">
      <c r="B1989" s="326"/>
    </row>
    <row r="1990" spans="1:2">
      <c r="B1990" s="326"/>
    </row>
    <row r="1991" spans="1:2">
      <c r="B1991" s="326"/>
    </row>
    <row r="1992" spans="1:2">
      <c r="B1992" s="326"/>
    </row>
    <row r="1993" spans="1:2">
      <c r="B1993" s="326"/>
    </row>
    <row r="1994" spans="1:2">
      <c r="B1994" s="326"/>
    </row>
    <row r="1995" spans="1:2">
      <c r="B1995" s="326"/>
    </row>
    <row r="1996" spans="1:2">
      <c r="B1996" s="326"/>
    </row>
    <row r="1997" spans="1:2">
      <c r="B1997" s="326"/>
    </row>
    <row r="1998" spans="1:2">
      <c r="B1998" s="326"/>
    </row>
    <row r="1999" spans="1:2">
      <c r="B1999" s="326"/>
    </row>
    <row r="2000" spans="1:2">
      <c r="B2000" s="326"/>
    </row>
    <row r="2001" spans="2:2">
      <c r="B2001" s="326"/>
    </row>
    <row r="2002" spans="2:2">
      <c r="B2002" s="326"/>
    </row>
    <row r="2003" spans="2:2">
      <c r="B2003" s="326"/>
    </row>
    <row r="2004" spans="2:2">
      <c r="B2004" s="326"/>
    </row>
    <row r="2005" spans="2:2">
      <c r="B2005" s="326"/>
    </row>
    <row r="2006" spans="2:2">
      <c r="B2006" s="326"/>
    </row>
    <row r="2007" spans="2:2">
      <c r="B2007" s="326"/>
    </row>
    <row r="2008" spans="2:2">
      <c r="B2008" s="326"/>
    </row>
    <row r="2009" spans="2:2">
      <c r="B2009" s="326"/>
    </row>
    <row r="2010" spans="2:2">
      <c r="B2010" s="326"/>
    </row>
    <row r="2011" spans="2:2">
      <c r="B2011" s="326"/>
    </row>
    <row r="2012" spans="2:2">
      <c r="B2012" s="326"/>
    </row>
    <row r="2013" spans="2:2">
      <c r="B2013" s="326"/>
    </row>
    <row r="2014" spans="2:2">
      <c r="B2014" s="326"/>
    </row>
    <row r="2015" spans="2:2">
      <c r="B2015" s="326"/>
    </row>
    <row r="2016" spans="2:2">
      <c r="B2016" s="326"/>
    </row>
    <row r="2017" spans="2:2">
      <c r="B2017" s="326"/>
    </row>
    <row r="2018" spans="2:2">
      <c r="B2018" s="326"/>
    </row>
    <row r="2019" spans="2:2">
      <c r="B2019" s="326"/>
    </row>
    <row r="2020" spans="2:2">
      <c r="B2020" s="326"/>
    </row>
    <row r="2021" spans="2:2">
      <c r="B2021" s="326"/>
    </row>
    <row r="2022" spans="2:2">
      <c r="B2022" s="326"/>
    </row>
    <row r="2023" spans="2:2">
      <c r="B2023" s="326"/>
    </row>
    <row r="2024" spans="2:2">
      <c r="B2024" s="326"/>
    </row>
    <row r="2025" spans="2:2">
      <c r="B2025" s="326"/>
    </row>
    <row r="2026" spans="2:2">
      <c r="B2026" s="326"/>
    </row>
    <row r="2027" spans="2:2">
      <c r="B2027" s="326"/>
    </row>
    <row r="2028" spans="2:2">
      <c r="B2028" s="326"/>
    </row>
    <row r="2029" spans="2:2">
      <c r="B2029" s="326"/>
    </row>
    <row r="2030" spans="2:2">
      <c r="B2030" s="326"/>
    </row>
    <row r="2031" spans="2:2">
      <c r="B2031" s="326"/>
    </row>
    <row r="2032" spans="2:2">
      <c r="B2032" s="326"/>
    </row>
    <row r="2033" spans="2:2">
      <c r="B2033" s="326"/>
    </row>
    <row r="2034" spans="2:2">
      <c r="B2034" s="326"/>
    </row>
    <row r="2035" spans="2:2">
      <c r="B2035" s="326"/>
    </row>
    <row r="2036" spans="2:2">
      <c r="B2036" s="326"/>
    </row>
    <row r="2037" spans="2:2">
      <c r="B2037" s="326"/>
    </row>
    <row r="2038" spans="2:2">
      <c r="B2038" s="326"/>
    </row>
    <row r="2039" spans="2:2">
      <c r="B2039" s="326"/>
    </row>
    <row r="2040" spans="2:2">
      <c r="B2040" s="326"/>
    </row>
    <row r="2041" spans="2:2">
      <c r="B2041" s="326"/>
    </row>
    <row r="2042" spans="2:2">
      <c r="B2042" s="326"/>
    </row>
    <row r="2043" spans="2:2">
      <c r="B2043" s="326"/>
    </row>
    <row r="2044" spans="2:2">
      <c r="B2044" s="326"/>
    </row>
    <row r="2045" spans="2:2">
      <c r="B2045" s="326"/>
    </row>
    <row r="2046" spans="2:2">
      <c r="B2046" s="326"/>
    </row>
    <row r="2047" spans="2:2">
      <c r="B2047" s="326"/>
    </row>
    <row r="2048" spans="2:2">
      <c r="B2048" s="326"/>
    </row>
    <row r="2049" spans="2:2">
      <c r="B2049" s="326"/>
    </row>
    <row r="2050" spans="2:2">
      <c r="B2050" s="326"/>
    </row>
    <row r="2051" spans="2:2">
      <c r="B2051" s="326"/>
    </row>
    <row r="2052" spans="2:2">
      <c r="B2052" s="326"/>
    </row>
    <row r="2053" spans="2:2">
      <c r="B2053" s="326"/>
    </row>
    <row r="2054" spans="2:2">
      <c r="B2054" s="326"/>
    </row>
    <row r="2055" spans="2:2">
      <c r="B2055" s="326"/>
    </row>
    <row r="2056" spans="2:2">
      <c r="B2056" s="326"/>
    </row>
    <row r="2057" spans="2:2">
      <c r="B2057" s="326"/>
    </row>
    <row r="2058" spans="2:2">
      <c r="B2058" s="326"/>
    </row>
    <row r="2059" spans="2:2">
      <c r="B2059" s="326"/>
    </row>
    <row r="2060" spans="2:2">
      <c r="B2060" s="326"/>
    </row>
    <row r="2061" spans="2:2">
      <c r="B2061" s="326"/>
    </row>
    <row r="2062" spans="2:2">
      <c r="B2062" s="326"/>
    </row>
    <row r="2063" spans="2:2">
      <c r="B2063" s="326"/>
    </row>
    <row r="2064" spans="2:2">
      <c r="B2064" s="326"/>
    </row>
    <row r="2065" spans="2:2">
      <c r="B2065" s="326"/>
    </row>
    <row r="2066" spans="2:2">
      <c r="B2066" s="326"/>
    </row>
    <row r="2067" spans="2:2">
      <c r="B2067" s="326"/>
    </row>
    <row r="2068" spans="2:2">
      <c r="B2068" s="326"/>
    </row>
    <row r="2069" spans="2:2">
      <c r="B2069" s="326"/>
    </row>
    <row r="2070" spans="2:2">
      <c r="B2070" s="326"/>
    </row>
    <row r="2071" spans="2:2">
      <c r="B2071" s="326"/>
    </row>
    <row r="2072" spans="2:2">
      <c r="B2072" s="326"/>
    </row>
    <row r="2073" spans="2:2">
      <c r="B2073" s="326"/>
    </row>
    <row r="2074" spans="2:2">
      <c r="B2074" s="326"/>
    </row>
    <row r="2075" spans="2:2">
      <c r="B2075" s="326"/>
    </row>
    <row r="2076" spans="2:2">
      <c r="B2076" s="326"/>
    </row>
    <row r="2077" spans="2:2">
      <c r="B2077" s="326"/>
    </row>
    <row r="2078" spans="2:2">
      <c r="B2078" s="326"/>
    </row>
    <row r="2079" spans="2:2">
      <c r="B2079" s="326"/>
    </row>
    <row r="2080" spans="2:2">
      <c r="B2080" s="326"/>
    </row>
    <row r="2081" spans="2:2">
      <c r="B2081" s="326"/>
    </row>
    <row r="2082" spans="2:2">
      <c r="B2082" s="326"/>
    </row>
    <row r="2083" spans="2:2">
      <c r="B2083" s="326"/>
    </row>
    <row r="2084" spans="2:2">
      <c r="B2084" s="326"/>
    </row>
    <row r="2085" spans="2:2">
      <c r="B2085" s="326"/>
    </row>
    <row r="2086" spans="2:2">
      <c r="B2086" s="326"/>
    </row>
  </sheetData>
  <sheetProtection selectLockedCells="1"/>
  <dataConsolidate/>
  <mergeCells count="7">
    <mergeCell ref="I7:L7"/>
    <mergeCell ref="A2:M2"/>
    <mergeCell ref="C3:G3"/>
    <mergeCell ref="F4:G4"/>
    <mergeCell ref="C5:E5"/>
    <mergeCell ref="F5:G5"/>
    <mergeCell ref="A6:M6"/>
  </mergeCells>
  <phoneticPr fontId="3" type="noConversion"/>
  <pageMargins left="0.7" right="0.7" top="0.75" bottom="0.75" header="0.3" footer="0.3"/>
  <pageSetup paperSize="9" orientation="portrait"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G89"/>
  <sheetViews>
    <sheetView view="pageBreakPreview" zoomScaleSheetLayoutView="100" workbookViewId="0">
      <selection activeCell="G16" sqref="G16"/>
    </sheetView>
  </sheetViews>
  <sheetFormatPr defaultRowHeight="17.25" customHeight="1"/>
  <cols>
    <col min="1" max="1" width="1" style="78" customWidth="1"/>
    <col min="2" max="2" width="17.75" style="78" customWidth="1"/>
    <col min="3" max="3" width="30.375" style="78" customWidth="1"/>
    <col min="4" max="4" width="2.75" style="78" customWidth="1"/>
    <col min="5" max="5" width="14.75" style="78" customWidth="1"/>
    <col min="6" max="6" width="16.125" style="78" customWidth="1"/>
    <col min="7" max="7" width="20.25" style="78" customWidth="1"/>
    <col min="8" max="16384" width="9" style="78"/>
  </cols>
  <sheetData>
    <row r="1" spans="2:7" ht="20.25" customHeight="1">
      <c r="B1" s="719" t="s">
        <v>111</v>
      </c>
      <c r="C1" s="719"/>
      <c r="D1" s="719"/>
      <c r="E1" s="719"/>
      <c r="F1" s="719"/>
      <c r="G1" s="719"/>
    </row>
    <row r="2" spans="2:7" s="79" customFormat="1" ht="21" customHeight="1">
      <c r="E2" s="80" t="s">
        <v>135</v>
      </c>
      <c r="G2" s="81"/>
    </row>
    <row r="3" spans="2:7" s="79" customFormat="1" ht="14.25" customHeight="1">
      <c r="B3" s="153" t="s">
        <v>325</v>
      </c>
      <c r="G3" s="82"/>
    </row>
    <row r="4" spans="2:7" s="79" customFormat="1" ht="17.25" customHeight="1">
      <c r="B4" s="239" t="s">
        <v>436</v>
      </c>
      <c r="C4" s="239"/>
      <c r="D4" s="239"/>
      <c r="E4" s="239"/>
      <c r="F4" s="239"/>
      <c r="G4" s="239"/>
    </row>
    <row r="5" spans="2:7" s="79" customFormat="1" ht="17.25" customHeight="1">
      <c r="B5" s="240" t="s">
        <v>419</v>
      </c>
      <c r="C5" s="239"/>
      <c r="D5" s="239"/>
      <c r="E5" s="239"/>
      <c r="F5" s="239"/>
      <c r="G5" s="239"/>
    </row>
    <row r="6" spans="2:7" s="79" customFormat="1" ht="17.25" customHeight="1">
      <c r="B6" s="239" t="s">
        <v>420</v>
      </c>
      <c r="C6" s="239"/>
      <c r="D6" s="239"/>
      <c r="E6" s="239"/>
      <c r="F6" s="239"/>
      <c r="G6" s="239"/>
    </row>
    <row r="7" spans="2:7" s="79" customFormat="1" ht="17.25" customHeight="1">
      <c r="B7" s="239" t="s">
        <v>422</v>
      </c>
      <c r="C7" s="239"/>
      <c r="D7" s="239"/>
      <c r="E7" s="239"/>
      <c r="F7" s="239"/>
      <c r="G7" s="239"/>
    </row>
    <row r="8" spans="2:7" s="79" customFormat="1" ht="17.25" customHeight="1">
      <c r="B8" s="239" t="s">
        <v>421</v>
      </c>
      <c r="C8" s="239"/>
      <c r="D8" s="239"/>
      <c r="E8" s="239"/>
      <c r="F8" s="239"/>
      <c r="G8" s="239"/>
    </row>
    <row r="9" spans="2:7" s="79" customFormat="1" ht="14.25" customHeight="1">
      <c r="B9" s="241" t="s">
        <v>1657</v>
      </c>
      <c r="C9" s="239"/>
      <c r="D9" s="239"/>
      <c r="E9" s="239"/>
      <c r="F9" s="239"/>
      <c r="G9" s="239"/>
    </row>
    <row r="10" spans="2:7" s="79" customFormat="1" ht="17.25" customHeight="1">
      <c r="B10" s="239"/>
      <c r="C10" s="239"/>
      <c r="D10" s="239"/>
      <c r="E10" s="242" t="s">
        <v>442</v>
      </c>
      <c r="F10" s="239"/>
      <c r="G10" s="239"/>
    </row>
    <row r="11" spans="2:7" s="79" customFormat="1" ht="12.75" customHeight="1">
      <c r="B11" s="239"/>
      <c r="C11" s="239"/>
      <c r="D11" s="239"/>
      <c r="E11" s="239"/>
      <c r="F11" s="239"/>
      <c r="G11" s="239"/>
    </row>
    <row r="12" spans="2:7" s="79" customFormat="1" ht="17.25" customHeight="1">
      <c r="B12" s="239"/>
      <c r="C12" s="720" t="s">
        <v>441</v>
      </c>
      <c r="D12" s="720"/>
      <c r="E12" s="720"/>
      <c r="F12" s="720"/>
      <c r="G12" s="239"/>
    </row>
    <row r="13" spans="2:7" s="79" customFormat="1" ht="17.25" customHeight="1">
      <c r="B13" s="239"/>
      <c r="C13" s="239"/>
      <c r="D13" s="239"/>
      <c r="E13" s="239"/>
      <c r="F13" s="721">
        <f>数据表!E2</f>
        <v>0</v>
      </c>
      <c r="G13" s="721"/>
    </row>
    <row r="14" spans="2:7" ht="17.25" customHeight="1">
      <c r="B14" s="722" t="s">
        <v>112</v>
      </c>
      <c r="C14" s="722"/>
      <c r="D14" s="722"/>
      <c r="E14" s="722"/>
      <c r="F14" s="722"/>
      <c r="G14" s="722"/>
    </row>
    <row r="15" spans="2:7" ht="17.25" customHeight="1">
      <c r="B15" s="239"/>
      <c r="C15" s="239"/>
      <c r="D15" s="239"/>
      <c r="E15" s="239"/>
      <c r="F15" s="239"/>
      <c r="G15" s="239"/>
    </row>
    <row r="16" spans="2:7" s="83" customFormat="1" ht="17.25" customHeight="1">
      <c r="B16" s="84" t="s">
        <v>113</v>
      </c>
      <c r="C16" s="84"/>
      <c r="D16" s="239"/>
      <c r="E16" s="239"/>
      <c r="F16" s="239"/>
      <c r="G16" s="239"/>
    </row>
    <row r="17" spans="2:7" s="83" customFormat="1" ht="17.25" customHeight="1">
      <c r="B17" s="483" t="s">
        <v>114</v>
      </c>
      <c r="C17" s="243" t="s">
        <v>423</v>
      </c>
      <c r="D17" s="239"/>
      <c r="E17" s="483" t="s">
        <v>115</v>
      </c>
      <c r="F17" s="244" t="s">
        <v>424</v>
      </c>
      <c r="G17" s="245"/>
    </row>
    <row r="18" spans="2:7" s="83" customFormat="1" ht="17.25" customHeight="1">
      <c r="B18" s="483" t="s">
        <v>116</v>
      </c>
      <c r="C18" s="243" t="s">
        <v>425</v>
      </c>
      <c r="D18" s="239"/>
      <c r="E18" s="246" t="s">
        <v>437</v>
      </c>
      <c r="F18" s="247" t="s">
        <v>117</v>
      </c>
      <c r="G18" s="245"/>
    </row>
    <row r="19" spans="2:7" s="83" customFormat="1" ht="17.25" customHeight="1">
      <c r="B19" s="246" t="s">
        <v>438</v>
      </c>
      <c r="C19" s="451">
        <v>9801009000</v>
      </c>
      <c r="D19" s="239"/>
      <c r="E19" s="483" t="s">
        <v>118</v>
      </c>
      <c r="F19" s="723">
        <f>F13</f>
        <v>0</v>
      </c>
      <c r="G19" s="724"/>
    </row>
    <row r="20" spans="2:7" s="83" customFormat="1" ht="17.25" customHeight="1">
      <c r="B20" s="483" t="s">
        <v>119</v>
      </c>
      <c r="C20" s="481">
        <f>F13</f>
        <v>0</v>
      </c>
      <c r="D20" s="239"/>
      <c r="E20" s="725" t="s">
        <v>120</v>
      </c>
      <c r="F20" s="483" t="s">
        <v>121</v>
      </c>
      <c r="G20" s="483" t="s">
        <v>426</v>
      </c>
    </row>
    <row r="21" spans="2:7" s="83" customFormat="1" ht="17.25" customHeight="1">
      <c r="B21" s="483" t="s">
        <v>427</v>
      </c>
      <c r="C21" s="248">
        <f>数据表!C2</f>
        <v>0</v>
      </c>
      <c r="D21" s="239"/>
      <c r="E21" s="725"/>
      <c r="F21" s="483" t="s">
        <v>122</v>
      </c>
      <c r="G21" s="483" t="s">
        <v>428</v>
      </c>
    </row>
    <row r="22" spans="2:7" s="83" customFormat="1" ht="17.25" customHeight="1">
      <c r="B22" s="483" t="s">
        <v>123</v>
      </c>
      <c r="C22" s="243" t="s">
        <v>429</v>
      </c>
      <c r="D22" s="239"/>
      <c r="E22" s="725"/>
      <c r="F22" s="483" t="s">
        <v>124</v>
      </c>
      <c r="G22" s="483" t="s">
        <v>125</v>
      </c>
    </row>
    <row r="23" spans="2:7" s="83" customFormat="1" ht="17.25" customHeight="1">
      <c r="B23" s="483" t="s">
        <v>430</v>
      </c>
      <c r="C23" s="243" t="str">
        <f>ROUNDDOWN(参数!F7,2)&amp;"千克"</f>
        <v>0千克</v>
      </c>
      <c r="D23" s="239"/>
      <c r="E23" s="725"/>
      <c r="F23" s="726" t="s">
        <v>126</v>
      </c>
      <c r="G23" s="727"/>
    </row>
    <row r="24" spans="2:7" s="83" customFormat="1" ht="17.25" customHeight="1">
      <c r="B24" s="483" t="s">
        <v>431</v>
      </c>
      <c r="C24" s="243" t="s">
        <v>432</v>
      </c>
      <c r="D24" s="239"/>
      <c r="E24" s="725"/>
      <c r="F24" s="728"/>
      <c r="G24" s="729"/>
    </row>
    <row r="25" spans="2:7" s="83" customFormat="1" ht="17.25" customHeight="1">
      <c r="B25" s="483" t="s">
        <v>439</v>
      </c>
      <c r="C25" s="243" t="str">
        <f>IF((数据表!C2-5100000000000)&gt;0,"中国","香港")</f>
        <v>香港</v>
      </c>
      <c r="D25" s="239"/>
      <c r="E25" s="725"/>
      <c r="F25" s="730"/>
      <c r="G25" s="731"/>
    </row>
    <row r="26" spans="2:7" s="83" customFormat="1" ht="17.25" customHeight="1">
      <c r="B26" s="483"/>
      <c r="C26" s="249"/>
      <c r="D26" s="239"/>
      <c r="E26" s="250" t="s">
        <v>127</v>
      </c>
      <c r="F26" s="251" t="s">
        <v>128</v>
      </c>
      <c r="G26" s="252" t="s">
        <v>129</v>
      </c>
    </row>
    <row r="27" spans="2:7" s="83" customFormat="1" ht="17.25" customHeight="1">
      <c r="B27" s="253" t="s">
        <v>433</v>
      </c>
      <c r="C27" s="254"/>
      <c r="D27" s="239"/>
      <c r="E27" s="255" t="s">
        <v>130</v>
      </c>
      <c r="F27" s="256"/>
      <c r="G27" s="257"/>
    </row>
    <row r="28" spans="2:7" s="83" customFormat="1" ht="17.25" customHeight="1">
      <c r="B28" s="258" t="s">
        <v>434</v>
      </c>
      <c r="C28" s="259"/>
      <c r="D28" s="239"/>
      <c r="E28" s="253"/>
      <c r="F28" s="260"/>
      <c r="G28" s="254"/>
    </row>
    <row r="29" spans="2:7" s="83" customFormat="1" ht="17.25" customHeight="1">
      <c r="B29" s="261" t="str">
        <f>IF((C21-5100000000000)&gt;0,"出口","进口")&amp;" 快件一批,总运单号   "&amp;数据表!C2</f>
        <v xml:space="preserve">进口 快件一批,总运单号   </v>
      </c>
      <c r="C29" s="262"/>
      <c r="D29" s="239"/>
      <c r="E29" s="253"/>
      <c r="F29" s="260"/>
      <c r="G29" s="254"/>
    </row>
    <row r="30" spans="2:7" s="83" customFormat="1" ht="17.25" customHeight="1">
      <c r="B30" s="715" t="str">
        <f>IF((参数!D4+参数!D5)=0,"","其中A单 "&amp;(参数!D2)&amp;"票"&amp;(参数!E2)&amp;"件"&amp;ROUND(参数!F2,2)&amp;"千克")</f>
        <v/>
      </c>
      <c r="C30" s="716"/>
      <c r="D30" s="239"/>
      <c r="E30" s="253"/>
      <c r="F30" s="260"/>
      <c r="G30" s="254"/>
    </row>
    <row r="31" spans="2:7" s="83" customFormat="1" ht="17.25" customHeight="1">
      <c r="B31" s="713" t="str">
        <f>IF((参数!D3)=0,"","其中B单 "&amp;(参数!D3)&amp;"票"&amp;(参数!E3)&amp;"件"&amp;ROUND(参数!F3,2)&amp;"千克")</f>
        <v/>
      </c>
      <c r="C31" s="714"/>
      <c r="D31" s="239"/>
      <c r="E31" s="253"/>
      <c r="F31" s="260"/>
      <c r="G31" s="254"/>
    </row>
    <row r="32" spans="2:7" s="83" customFormat="1" ht="17.25" customHeight="1">
      <c r="B32" s="717" t="str">
        <f>IF((参数!D4+参数!D5)=0,"","其中C单 "&amp;(参数!D4+参数!D5)&amp;"票"&amp;(参数!E4+参数!E5)&amp;"件"&amp;(INT(参数!F4+参数!F5))&amp;"千克")</f>
        <v/>
      </c>
      <c r="C32" s="718"/>
      <c r="D32" s="239"/>
      <c r="E32" s="263"/>
      <c r="F32" s="264"/>
      <c r="G32" s="265"/>
    </row>
    <row r="33" spans="2:7" s="83" customFormat="1" ht="13.5">
      <c r="B33" s="271" t="s">
        <v>446</v>
      </c>
      <c r="C33" s="272"/>
      <c r="D33" s="78"/>
      <c r="E33" s="271" t="s">
        <v>131</v>
      </c>
      <c r="F33" s="268"/>
      <c r="G33" s="267"/>
    </row>
    <row r="34" spans="2:7" s="83" customFormat="1" ht="13.5">
      <c r="B34" s="85" t="s">
        <v>447</v>
      </c>
      <c r="C34" s="86"/>
      <c r="D34" s="78"/>
      <c r="E34" s="85" t="s">
        <v>132</v>
      </c>
      <c r="F34" s="260"/>
      <c r="G34" s="254"/>
    </row>
    <row r="35" spans="2:7" s="83" customFormat="1" ht="17.25" customHeight="1">
      <c r="B35" s="266" t="s">
        <v>133</v>
      </c>
      <c r="C35" s="267"/>
      <c r="D35" s="239"/>
      <c r="E35" s="266" t="s">
        <v>133</v>
      </c>
      <c r="F35" s="268"/>
      <c r="G35" s="267"/>
    </row>
    <row r="36" spans="2:7" s="83" customFormat="1" ht="17.25" customHeight="1">
      <c r="B36" s="253"/>
      <c r="C36" s="254"/>
      <c r="D36" s="239"/>
      <c r="E36" s="253"/>
      <c r="F36" s="260"/>
      <c r="G36" s="254"/>
    </row>
    <row r="37" spans="2:7" s="83" customFormat="1" ht="17.25" customHeight="1">
      <c r="B37" s="253"/>
      <c r="C37" s="254"/>
      <c r="D37" s="239"/>
      <c r="E37" s="253"/>
      <c r="F37" s="260"/>
      <c r="G37" s="254"/>
    </row>
    <row r="38" spans="2:7" s="83" customFormat="1" ht="17.25" customHeight="1">
      <c r="B38" s="253"/>
      <c r="C38" s="254"/>
      <c r="D38" s="239"/>
      <c r="E38" s="253"/>
      <c r="F38" s="260"/>
      <c r="G38" s="254"/>
    </row>
    <row r="39" spans="2:7" s="83" customFormat="1" ht="17.25" customHeight="1">
      <c r="B39" s="253" t="s">
        <v>443</v>
      </c>
      <c r="C39" s="254"/>
      <c r="D39" s="239"/>
      <c r="E39" s="253" t="s">
        <v>444</v>
      </c>
      <c r="F39" s="260"/>
      <c r="G39" s="254"/>
    </row>
    <row r="40" spans="2:7" s="83" customFormat="1" ht="17.25" customHeight="1">
      <c r="B40" s="87" t="s">
        <v>445</v>
      </c>
      <c r="C40" s="482">
        <f>F13</f>
        <v>0</v>
      </c>
      <c r="D40" s="239"/>
      <c r="E40" s="253" t="s">
        <v>134</v>
      </c>
      <c r="F40" s="239" t="s">
        <v>435</v>
      </c>
      <c r="G40" s="482">
        <f>F13</f>
        <v>0</v>
      </c>
    </row>
    <row r="41" spans="2:7" s="83" customFormat="1" ht="17.25" customHeight="1">
      <c r="B41" s="263"/>
      <c r="C41" s="265"/>
      <c r="D41" s="239"/>
      <c r="E41" s="263"/>
      <c r="F41" s="264"/>
      <c r="G41" s="265"/>
    </row>
    <row r="42" spans="2:7" s="83" customFormat="1" ht="17.25" customHeight="1">
      <c r="B42" s="239"/>
      <c r="C42" s="239"/>
      <c r="D42" s="269" t="s">
        <v>440</v>
      </c>
      <c r="E42" s="239"/>
      <c r="F42" s="239"/>
      <c r="G42" s="270" t="s">
        <v>136</v>
      </c>
    </row>
    <row r="43" spans="2:7" s="83" customFormat="1" ht="17.25" customHeight="1">
      <c r="B43" s="239"/>
      <c r="C43" s="239"/>
      <c r="D43" s="239"/>
      <c r="E43" s="239"/>
      <c r="F43" s="239"/>
      <c r="G43" s="239"/>
    </row>
    <row r="44" spans="2:7" ht="17.25" customHeight="1">
      <c r="B44" s="239"/>
      <c r="C44" s="239"/>
      <c r="D44" s="239"/>
      <c r="E44" s="239"/>
      <c r="F44" s="239"/>
      <c r="G44" s="239"/>
    </row>
    <row r="45" spans="2:7" ht="17.25" customHeight="1">
      <c r="B45" s="239"/>
      <c r="C45" s="239"/>
      <c r="D45" s="239"/>
      <c r="E45" s="239"/>
      <c r="F45" s="239"/>
      <c r="G45" s="239"/>
    </row>
    <row r="46" spans="2:7" ht="17.25" customHeight="1">
      <c r="B46" s="239"/>
      <c r="C46" s="239"/>
      <c r="D46" s="239"/>
      <c r="E46" s="239"/>
      <c r="F46" s="239"/>
      <c r="G46" s="239"/>
    </row>
    <row r="47" spans="2:7" ht="17.25" customHeight="1">
      <c r="B47" s="239"/>
      <c r="C47" s="239"/>
      <c r="D47" s="239"/>
      <c r="E47" s="239"/>
      <c r="F47" s="239"/>
      <c r="G47" s="239"/>
    </row>
    <row r="48" spans="2:7" ht="17.25" customHeight="1">
      <c r="B48" s="239"/>
      <c r="C48" s="239"/>
      <c r="D48" s="239"/>
      <c r="E48" s="239"/>
      <c r="F48" s="239"/>
      <c r="G48" s="239"/>
    </row>
    <row r="49" spans="2:7" ht="17.25" customHeight="1">
      <c r="B49" s="239"/>
      <c r="C49" s="239"/>
      <c r="D49" s="239"/>
      <c r="E49" s="239"/>
      <c r="F49" s="239"/>
      <c r="G49" s="239"/>
    </row>
    <row r="50" spans="2:7" ht="17.25" customHeight="1">
      <c r="B50" s="239"/>
      <c r="C50" s="239"/>
      <c r="D50" s="239"/>
      <c r="E50" s="239"/>
      <c r="F50" s="239"/>
      <c r="G50" s="239"/>
    </row>
    <row r="51" spans="2:7" ht="17.25" customHeight="1">
      <c r="B51" s="239"/>
      <c r="C51" s="239"/>
      <c r="D51" s="239"/>
      <c r="E51" s="239"/>
      <c r="F51" s="239"/>
      <c r="G51" s="239"/>
    </row>
    <row r="52" spans="2:7" ht="17.25" customHeight="1">
      <c r="B52" s="239"/>
      <c r="C52" s="239"/>
      <c r="D52" s="239"/>
      <c r="E52" s="239"/>
      <c r="F52" s="239"/>
      <c r="G52" s="239"/>
    </row>
    <row r="53" spans="2:7" ht="17.25" customHeight="1">
      <c r="B53" s="239"/>
      <c r="C53" s="239"/>
      <c r="D53" s="239"/>
      <c r="E53" s="239"/>
      <c r="F53" s="239"/>
      <c r="G53" s="239"/>
    </row>
    <row r="54" spans="2:7" ht="17.25" customHeight="1">
      <c r="B54" s="239"/>
      <c r="C54" s="239"/>
      <c r="D54" s="239"/>
      <c r="E54" s="239"/>
      <c r="F54" s="239"/>
      <c r="G54" s="239"/>
    </row>
    <row r="55" spans="2:7" ht="17.25" customHeight="1">
      <c r="B55" s="239"/>
      <c r="C55" s="239"/>
      <c r="D55" s="239"/>
      <c r="E55" s="239"/>
      <c r="F55" s="239"/>
      <c r="G55" s="239"/>
    </row>
    <row r="56" spans="2:7" ht="17.25" customHeight="1">
      <c r="B56" s="239"/>
      <c r="C56" s="239"/>
      <c r="D56" s="239"/>
      <c r="E56" s="239"/>
      <c r="F56" s="239"/>
      <c r="G56" s="239"/>
    </row>
    <row r="57" spans="2:7" ht="17.25" customHeight="1">
      <c r="B57" s="239"/>
      <c r="C57" s="239"/>
      <c r="D57" s="239"/>
      <c r="E57" s="239"/>
      <c r="F57" s="239"/>
      <c r="G57" s="239"/>
    </row>
    <row r="58" spans="2:7" ht="17.25" customHeight="1">
      <c r="B58" s="239"/>
      <c r="C58" s="239"/>
      <c r="D58" s="239"/>
      <c r="E58" s="239"/>
      <c r="F58" s="239"/>
      <c r="G58" s="239"/>
    </row>
    <row r="59" spans="2:7" ht="17.25" customHeight="1">
      <c r="B59" s="239"/>
      <c r="C59" s="239"/>
      <c r="D59" s="239"/>
      <c r="E59" s="239"/>
      <c r="F59" s="239"/>
      <c r="G59" s="239"/>
    </row>
    <row r="60" spans="2:7" ht="17.25" customHeight="1">
      <c r="B60" s="239"/>
      <c r="C60" s="239"/>
      <c r="D60" s="239"/>
      <c r="E60" s="239"/>
      <c r="F60" s="239"/>
      <c r="G60" s="239"/>
    </row>
    <row r="61" spans="2:7" ht="17.25" customHeight="1">
      <c r="B61" s="239"/>
      <c r="C61" s="239"/>
      <c r="D61" s="239"/>
      <c r="E61" s="239"/>
      <c r="F61" s="239"/>
      <c r="G61" s="239"/>
    </row>
    <row r="62" spans="2:7" ht="17.25" customHeight="1">
      <c r="B62" s="239"/>
      <c r="C62" s="239"/>
      <c r="D62" s="239"/>
      <c r="E62" s="239"/>
      <c r="F62" s="239"/>
      <c r="G62" s="239"/>
    </row>
    <row r="63" spans="2:7" ht="17.25" customHeight="1">
      <c r="B63" s="239"/>
      <c r="C63" s="239"/>
      <c r="D63" s="239"/>
      <c r="E63" s="239"/>
      <c r="F63" s="239"/>
      <c r="G63" s="239"/>
    </row>
    <row r="64" spans="2:7" ht="17.25" customHeight="1">
      <c r="B64" s="239"/>
      <c r="C64" s="239"/>
      <c r="D64" s="239"/>
      <c r="E64" s="239"/>
      <c r="F64" s="239"/>
      <c r="G64" s="239"/>
    </row>
    <row r="65" spans="2:7" ht="17.25" customHeight="1">
      <c r="B65" s="239"/>
      <c r="C65" s="239"/>
      <c r="D65" s="239"/>
      <c r="E65" s="239"/>
      <c r="F65" s="239"/>
      <c r="G65" s="239"/>
    </row>
    <row r="66" spans="2:7" ht="17.25" customHeight="1">
      <c r="B66" s="239"/>
      <c r="C66" s="239"/>
      <c r="D66" s="239"/>
      <c r="E66" s="239"/>
      <c r="F66" s="239"/>
      <c r="G66" s="239"/>
    </row>
    <row r="67" spans="2:7" ht="17.25" customHeight="1">
      <c r="B67" s="239"/>
      <c r="C67" s="239"/>
      <c r="D67" s="239"/>
      <c r="E67" s="239"/>
      <c r="F67" s="239"/>
      <c r="G67" s="239"/>
    </row>
    <row r="68" spans="2:7" ht="17.25" customHeight="1">
      <c r="B68" s="239"/>
      <c r="C68" s="239"/>
      <c r="D68" s="239"/>
      <c r="E68" s="239"/>
      <c r="F68" s="239"/>
      <c r="G68" s="239"/>
    </row>
    <row r="69" spans="2:7" ht="17.25" customHeight="1">
      <c r="B69" s="239"/>
      <c r="C69" s="239"/>
      <c r="D69" s="239"/>
      <c r="E69" s="239"/>
      <c r="F69" s="239"/>
      <c r="G69" s="239"/>
    </row>
    <row r="70" spans="2:7" ht="17.25" customHeight="1">
      <c r="B70" s="239"/>
      <c r="C70" s="239"/>
      <c r="D70" s="239"/>
      <c r="E70" s="239"/>
      <c r="F70" s="239"/>
      <c r="G70" s="239"/>
    </row>
    <row r="71" spans="2:7" ht="17.25" customHeight="1">
      <c r="B71" s="239"/>
      <c r="C71" s="239"/>
      <c r="D71" s="239"/>
      <c r="E71" s="239"/>
      <c r="F71" s="239"/>
      <c r="G71" s="239"/>
    </row>
    <row r="72" spans="2:7" ht="17.25" customHeight="1">
      <c r="B72" s="239"/>
      <c r="C72" s="239"/>
      <c r="D72" s="239"/>
      <c r="E72" s="239"/>
      <c r="F72" s="239"/>
      <c r="G72" s="239"/>
    </row>
    <row r="73" spans="2:7" ht="17.25" customHeight="1">
      <c r="B73" s="239"/>
      <c r="C73" s="239"/>
      <c r="D73" s="239"/>
      <c r="E73" s="239"/>
      <c r="F73" s="239"/>
      <c r="G73" s="239"/>
    </row>
    <row r="74" spans="2:7" ht="17.25" customHeight="1">
      <c r="B74" s="239"/>
      <c r="C74" s="239"/>
      <c r="D74" s="239"/>
      <c r="E74" s="239"/>
      <c r="F74" s="239"/>
      <c r="G74" s="239"/>
    </row>
    <row r="75" spans="2:7" ht="17.25" customHeight="1">
      <c r="B75" s="239"/>
      <c r="C75" s="239"/>
      <c r="D75" s="239"/>
      <c r="E75" s="239"/>
      <c r="F75" s="239"/>
      <c r="G75" s="239"/>
    </row>
    <row r="76" spans="2:7" ht="17.25" customHeight="1">
      <c r="B76" s="239"/>
      <c r="C76" s="239"/>
      <c r="D76" s="239"/>
      <c r="E76" s="239"/>
      <c r="F76" s="239"/>
      <c r="G76" s="239"/>
    </row>
    <row r="77" spans="2:7" ht="17.25" customHeight="1">
      <c r="B77" s="239"/>
      <c r="C77" s="239"/>
      <c r="D77" s="239"/>
      <c r="E77" s="239"/>
      <c r="F77" s="239"/>
      <c r="G77" s="239"/>
    </row>
    <row r="78" spans="2:7" ht="17.25" customHeight="1">
      <c r="B78" s="239"/>
      <c r="C78" s="239"/>
      <c r="D78" s="239"/>
      <c r="E78" s="239"/>
      <c r="F78" s="239"/>
      <c r="G78" s="239"/>
    </row>
    <row r="79" spans="2:7" ht="17.25" customHeight="1">
      <c r="B79" s="239"/>
      <c r="C79" s="239"/>
      <c r="D79" s="239"/>
      <c r="E79" s="239"/>
      <c r="F79" s="239"/>
      <c r="G79" s="239"/>
    </row>
    <row r="80" spans="2:7" ht="17.25" customHeight="1">
      <c r="B80" s="239"/>
      <c r="C80" s="239"/>
      <c r="D80" s="239"/>
      <c r="E80" s="239"/>
      <c r="F80" s="239"/>
      <c r="G80" s="239"/>
    </row>
    <row r="81" spans="2:7" ht="17.25" customHeight="1">
      <c r="B81" s="239"/>
      <c r="C81" s="239"/>
      <c r="D81" s="239"/>
      <c r="E81" s="239"/>
      <c r="F81" s="239"/>
      <c r="G81" s="239"/>
    </row>
    <row r="82" spans="2:7" ht="17.25" customHeight="1">
      <c r="B82" s="239"/>
      <c r="C82" s="239"/>
      <c r="D82" s="239"/>
      <c r="E82" s="239"/>
      <c r="F82" s="239"/>
      <c r="G82" s="239"/>
    </row>
    <row r="83" spans="2:7" ht="17.25" customHeight="1">
      <c r="B83" s="239"/>
      <c r="C83" s="239"/>
      <c r="D83" s="239"/>
      <c r="E83" s="239"/>
      <c r="F83" s="239"/>
      <c r="G83" s="239"/>
    </row>
    <row r="84" spans="2:7" ht="17.25" customHeight="1">
      <c r="B84" s="239"/>
      <c r="C84" s="239"/>
      <c r="D84" s="239"/>
      <c r="E84" s="239"/>
      <c r="F84" s="239"/>
      <c r="G84" s="239"/>
    </row>
    <row r="85" spans="2:7" ht="17.25" customHeight="1">
      <c r="B85" s="239"/>
      <c r="C85" s="239"/>
      <c r="D85" s="239"/>
      <c r="E85" s="239"/>
      <c r="F85" s="239"/>
      <c r="G85" s="239"/>
    </row>
    <row r="86" spans="2:7" ht="17.25" customHeight="1">
      <c r="B86" s="239"/>
      <c r="C86" s="239"/>
      <c r="D86" s="239"/>
      <c r="E86" s="239"/>
      <c r="F86" s="239"/>
      <c r="G86" s="239"/>
    </row>
    <row r="87" spans="2:7" ht="17.25" customHeight="1">
      <c r="B87" s="239"/>
      <c r="C87" s="239"/>
      <c r="D87" s="239"/>
      <c r="E87" s="239"/>
      <c r="F87" s="239"/>
      <c r="G87" s="239"/>
    </row>
    <row r="88" spans="2:7" ht="17.25" customHeight="1">
      <c r="B88" s="239"/>
      <c r="C88" s="239"/>
      <c r="D88" s="239"/>
      <c r="E88" s="239"/>
      <c r="F88" s="239"/>
      <c r="G88" s="239"/>
    </row>
    <row r="89" spans="2:7" ht="17.25" customHeight="1">
      <c r="B89" s="239"/>
      <c r="C89" s="239"/>
      <c r="D89" s="239"/>
      <c r="E89" s="239"/>
      <c r="F89" s="239"/>
      <c r="G89" s="239"/>
    </row>
  </sheetData>
  <sheetProtection algorithmName="SHA-512" hashValue="l83TLzGSsS//tGh+Q76PUPipRYZRBoiPEjV/1IY8YaN+Q3lEUlULzPdHkd2J4yAdcPhp4sGS+iJlZQx8yUwfDA==" saltValue="xBXdOE8q2xbcQEX5GGXo7Q==" spinCount="100000" sheet="1" objects="1" scenarios="1"/>
  <mergeCells count="10">
    <mergeCell ref="B31:C31"/>
    <mergeCell ref="B30:C30"/>
    <mergeCell ref="B32:C32"/>
    <mergeCell ref="B1:G1"/>
    <mergeCell ref="C12:F12"/>
    <mergeCell ref="F13:G13"/>
    <mergeCell ref="B14:G14"/>
    <mergeCell ref="F19:G19"/>
    <mergeCell ref="E20:E25"/>
    <mergeCell ref="F23:G25"/>
  </mergeCells>
  <phoneticPr fontId="1" type="noConversion"/>
  <printOptions horizontalCentered="1"/>
  <pageMargins left="0" right="0" top="0.59027777777777779" bottom="0.19652777777777777" header="0" footer="0"/>
  <pageSetup paperSize="9" orientation="portrait" r:id="rId1"/>
  <headerFooter alignWithMargins="0"/>
  <drawing r:id="rId2"/>
  <legacyDrawing r:id="rId3"/>
  <oleObjects>
    <mc:AlternateContent xmlns:mc="http://schemas.openxmlformats.org/markup-compatibility/2006">
      <mc:Choice Requires="x14">
        <oleObject progId="Word.Document.8" shapeId="18433" r:id="rId4">
          <objectPr defaultSize="0" autoPict="0" r:id="rId5">
            <anchor moveWithCells="1">
              <from>
                <xdr:col>1</xdr:col>
                <xdr:colOff>104775</xdr:colOff>
                <xdr:row>46</xdr:row>
                <xdr:rowOff>171450</xdr:rowOff>
              </from>
              <to>
                <xdr:col>6</xdr:col>
                <xdr:colOff>1028700</xdr:colOff>
                <xdr:row>90</xdr:row>
                <xdr:rowOff>38100</xdr:rowOff>
              </to>
            </anchor>
          </objectPr>
        </oleObject>
      </mc:Choice>
      <mc:Fallback>
        <oleObject progId="Word.Document.8" shapeId="18433" r:id="rId4"/>
      </mc:Fallback>
    </mc:AlternateContent>
  </oleObjec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M380"/>
  <sheetViews>
    <sheetView view="pageBreakPreview" zoomScaleNormal="70" zoomScaleSheetLayoutView="100" workbookViewId="0">
      <pane xSplit="2" ySplit="1" topLeftCell="D38" activePane="bottomRight" state="frozen"/>
      <selection activeCell="L30" sqref="L30"/>
      <selection pane="topRight" activeCell="L30" sqref="L30"/>
      <selection pane="bottomLeft" activeCell="L30" sqref="L30"/>
      <selection pane="bottomRight" sqref="A1:C5000"/>
    </sheetView>
  </sheetViews>
  <sheetFormatPr defaultColWidth="2.75" defaultRowHeight="24.75"/>
  <cols>
    <col min="1" max="1" width="8.5" style="389" customWidth="1"/>
    <col min="2" max="2" width="20" style="389" customWidth="1"/>
    <col min="3" max="3" width="8.5" style="390" customWidth="1"/>
    <col min="4" max="4" width="7.375" style="389" customWidth="1"/>
    <col min="5" max="5" width="8" style="389" customWidth="1"/>
    <col min="6" max="6" width="20.375" style="390" customWidth="1"/>
    <col min="7" max="7" width="8.875" style="528" customWidth="1"/>
    <col min="8" max="8" width="8" style="530" customWidth="1"/>
    <col min="9" max="9" width="20.375" style="389" customWidth="1"/>
    <col min="10" max="10" width="8.875" style="528" customWidth="1"/>
    <col min="11" max="11" width="8" style="530" customWidth="1"/>
    <col min="12" max="12" width="20.375" style="389" customWidth="1"/>
    <col min="13" max="13" width="8.875" style="529" customWidth="1"/>
    <col min="14" max="16384" width="2.75" style="389"/>
  </cols>
  <sheetData>
    <row r="1" spans="1:13">
      <c r="A1" s="393" t="s">
        <v>94</v>
      </c>
      <c r="B1" s="393" t="s">
        <v>1852</v>
      </c>
      <c r="C1" s="394" t="s">
        <v>13</v>
      </c>
      <c r="D1" s="387"/>
      <c r="E1" s="391" t="str">
        <f>A1</f>
        <v>序号</v>
      </c>
      <c r="F1" s="391">
        <f>参数!B6</f>
        <v>0</v>
      </c>
      <c r="G1" s="398" t="str">
        <f>C1</f>
        <v>件数</v>
      </c>
      <c r="H1" s="396" t="str">
        <f>A1</f>
        <v>序号</v>
      </c>
      <c r="I1" s="391">
        <f>参数!B6</f>
        <v>0</v>
      </c>
      <c r="J1" s="398" t="str">
        <f t="shared" ref="J1" si="0">C1</f>
        <v>件数</v>
      </c>
      <c r="K1" s="396" t="str">
        <f>A1</f>
        <v>序号</v>
      </c>
      <c r="L1" s="391">
        <f>参数!B6</f>
        <v>0</v>
      </c>
      <c r="M1" s="399" t="str">
        <f t="shared" ref="M1" si="1">C1</f>
        <v>件数</v>
      </c>
    </row>
    <row r="2" spans="1:13">
      <c r="A2" s="395" t="s">
        <v>550</v>
      </c>
      <c r="B2" s="393" t="s">
        <v>1880</v>
      </c>
      <c r="C2" s="394" t="s">
        <v>550</v>
      </c>
      <c r="D2" s="388"/>
      <c r="E2" s="392" t="str">
        <f ca="1">OFFSET($A$2,ROW(A1)-1+(99/3)*INT((COLUMN(A1)-1)/3),MOD(COLUMN(A1)-1,3))</f>
        <v>1</v>
      </c>
      <c r="F2" s="392" t="str">
        <f t="shared" ref="F2:H2" ca="1" si="2">OFFSET($A$2,ROW(B1)-1+(99/3)*INT((COLUMN(B1)-1)/3),MOD(COLUMN(B1)-1,3))</f>
        <v>111881856</v>
      </c>
      <c r="G2" s="398" t="str">
        <f t="shared" ca="1" si="2"/>
        <v>1</v>
      </c>
      <c r="H2" s="397" t="str">
        <f t="shared" ca="1" si="2"/>
        <v>34</v>
      </c>
      <c r="I2" s="392" t="str">
        <f t="shared" ref="I2" ca="1" si="3">OFFSET($A$2,ROW(E1)-1+(99/3)*INT((COLUMN(E1)-1)/3),MOD(COLUMN(E1)-1,3))</f>
        <v>134847521</v>
      </c>
      <c r="J2" s="398" t="str">
        <f t="shared" ref="J2:K2" ca="1" si="4">OFFSET($A$2,ROW(F1)-1+(99/3)*INT((COLUMN(F1)-1)/3),MOD(COLUMN(F1)-1,3))</f>
        <v>1</v>
      </c>
      <c r="K2" s="397" t="str">
        <f t="shared" ca="1" si="4"/>
        <v>67</v>
      </c>
      <c r="L2" s="392" t="str">
        <f t="shared" ref="L2" ca="1" si="5">OFFSET($A$2,ROW(H1)-1+(99/3)*INT((COLUMN(H1)-1)/3),MOD(COLUMN(H1)-1,3))</f>
        <v>827656168</v>
      </c>
      <c r="M2" s="399" t="str">
        <f t="shared" ref="M2" ca="1" si="6">OFFSET($A$2,ROW(I1)-1+(99/3)*INT((COLUMN(I1)-1)/3),MOD(COLUMN(I1)-1,3))</f>
        <v>1</v>
      </c>
    </row>
    <row r="3" spans="1:13">
      <c r="A3" s="395" t="s">
        <v>571</v>
      </c>
      <c r="B3" s="393" t="s">
        <v>1881</v>
      </c>
      <c r="C3" s="394" t="s">
        <v>550</v>
      </c>
      <c r="D3" s="388"/>
      <c r="E3" s="392" t="str">
        <f t="shared" ref="E3:E34" ca="1" si="7">OFFSET($A$2,ROW(A2)-1+(99/3)*INT((COLUMN(A2)-1)/3),MOD(COLUMN(A2)-1,3))</f>
        <v>2</v>
      </c>
      <c r="F3" s="392" t="str">
        <f t="shared" ref="F3:F34" ca="1" si="8">OFFSET($A$2,ROW(B2)-1+(99/3)*INT((COLUMN(B2)-1)/3),MOD(COLUMN(B2)-1,3))</f>
        <v>125084018</v>
      </c>
      <c r="G3" s="398" t="str">
        <f t="shared" ref="G3:G34" ca="1" si="9">OFFSET($A$2,ROW(C2)-1+(99/3)*INT((COLUMN(C2)-1)/3),MOD(COLUMN(C2)-1,3))</f>
        <v>1</v>
      </c>
      <c r="H3" s="397" t="str">
        <f t="shared" ref="H3:H34" ca="1" si="10">OFFSET($A$2,ROW(D2)-1+(99/3)*INT((COLUMN(D2)-1)/3),MOD(COLUMN(D2)-1,3))</f>
        <v>35</v>
      </c>
      <c r="I3" s="392" t="str">
        <f t="shared" ref="I3:I34" ca="1" si="11">OFFSET($A$2,ROW(E2)-1+(99/3)*INT((COLUMN(E2)-1)/3),MOD(COLUMN(E2)-1,3))</f>
        <v>134957133</v>
      </c>
      <c r="J3" s="398" t="str">
        <f t="shared" ref="J3:J34" ca="1" si="12">OFFSET($A$2,ROW(F2)-1+(99/3)*INT((COLUMN(F2)-1)/3),MOD(COLUMN(F2)-1,3))</f>
        <v>1</v>
      </c>
      <c r="K3" s="397" t="str">
        <f t="shared" ref="K3:K34" ca="1" si="13">OFFSET($A$2,ROW(G2)-1+(99/3)*INT((COLUMN(G2)-1)/3),MOD(COLUMN(G2)-1,3))</f>
        <v>68</v>
      </c>
      <c r="L3" s="392" t="str">
        <f t="shared" ref="L3:L34" ca="1" si="14">OFFSET($A$2,ROW(H2)-1+(99/3)*INT((COLUMN(H2)-1)/3),MOD(COLUMN(H2)-1,3))</f>
        <v>828103585</v>
      </c>
      <c r="M3" s="399" t="str">
        <f t="shared" ref="M3:M34" ca="1" si="15">OFFSET($A$2,ROW(I2)-1+(99/3)*INT((COLUMN(I2)-1)/3),MOD(COLUMN(I2)-1,3))</f>
        <v>1</v>
      </c>
    </row>
    <row r="4" spans="1:13">
      <c r="A4" s="395" t="s">
        <v>570</v>
      </c>
      <c r="B4" s="393" t="s">
        <v>1882</v>
      </c>
      <c r="C4" s="394" t="s">
        <v>550</v>
      </c>
      <c r="D4" s="388"/>
      <c r="E4" s="392" t="str">
        <f t="shared" ca="1" si="7"/>
        <v>3</v>
      </c>
      <c r="F4" s="392" t="str">
        <f t="shared" ca="1" si="8"/>
        <v>125229123</v>
      </c>
      <c r="G4" s="398" t="str">
        <f t="shared" ca="1" si="9"/>
        <v>1</v>
      </c>
      <c r="H4" s="397" t="str">
        <f t="shared" ca="1" si="10"/>
        <v>36</v>
      </c>
      <c r="I4" s="392" t="str">
        <f t="shared" ca="1" si="11"/>
        <v>135091971</v>
      </c>
      <c r="J4" s="398" t="str">
        <f t="shared" ca="1" si="12"/>
        <v>1</v>
      </c>
      <c r="K4" s="397" t="str">
        <f t="shared" ca="1" si="13"/>
        <v>69</v>
      </c>
      <c r="L4" s="392" t="str">
        <f t="shared" ca="1" si="14"/>
        <v>828236697</v>
      </c>
      <c r="M4" s="399" t="str">
        <f t="shared" ca="1" si="15"/>
        <v>1</v>
      </c>
    </row>
    <row r="5" spans="1:13">
      <c r="A5" s="395" t="s">
        <v>567</v>
      </c>
      <c r="B5" s="393" t="s">
        <v>1883</v>
      </c>
      <c r="C5" s="394" t="s">
        <v>550</v>
      </c>
      <c r="D5" s="388"/>
      <c r="E5" s="392" t="str">
        <f t="shared" ca="1" si="7"/>
        <v>4</v>
      </c>
      <c r="F5" s="392" t="str">
        <f t="shared" ca="1" si="8"/>
        <v>126785048</v>
      </c>
      <c r="G5" s="398" t="str">
        <f t="shared" ca="1" si="9"/>
        <v>1</v>
      </c>
      <c r="H5" s="397" t="str">
        <f t="shared" ca="1" si="10"/>
        <v>37</v>
      </c>
      <c r="I5" s="392" t="str">
        <f t="shared" ca="1" si="11"/>
        <v>135423152</v>
      </c>
      <c r="J5" s="398" t="str">
        <f t="shared" ca="1" si="12"/>
        <v>1</v>
      </c>
      <c r="K5" s="397" t="str">
        <f t="shared" ca="1" si="13"/>
        <v>70</v>
      </c>
      <c r="L5" s="392" t="str">
        <f t="shared" ca="1" si="14"/>
        <v>849295497</v>
      </c>
      <c r="M5" s="399" t="str">
        <f t="shared" ca="1" si="15"/>
        <v>1</v>
      </c>
    </row>
    <row r="6" spans="1:13">
      <c r="A6" s="395" t="s">
        <v>565</v>
      </c>
      <c r="B6" s="393" t="s">
        <v>1884</v>
      </c>
      <c r="C6" s="394" t="s">
        <v>550</v>
      </c>
      <c r="D6" s="388"/>
      <c r="E6" s="392" t="str">
        <f t="shared" ca="1" si="7"/>
        <v>5</v>
      </c>
      <c r="F6" s="392" t="str">
        <f t="shared" ca="1" si="8"/>
        <v>127874994</v>
      </c>
      <c r="G6" s="398" t="str">
        <f t="shared" ca="1" si="9"/>
        <v>1</v>
      </c>
      <c r="H6" s="397" t="str">
        <f t="shared" ca="1" si="10"/>
        <v>38</v>
      </c>
      <c r="I6" s="392" t="str">
        <f t="shared" ca="1" si="11"/>
        <v>135480150</v>
      </c>
      <c r="J6" s="398" t="str">
        <f t="shared" ca="1" si="12"/>
        <v>1</v>
      </c>
      <c r="K6" s="397" t="str">
        <f t="shared" ca="1" si="13"/>
        <v>71</v>
      </c>
      <c r="L6" s="392" t="str">
        <f t="shared" ca="1" si="14"/>
        <v>903432143</v>
      </c>
      <c r="M6" s="399" t="str">
        <f t="shared" ca="1" si="15"/>
        <v>1</v>
      </c>
    </row>
    <row r="7" spans="1:13">
      <c r="A7" s="395" t="s">
        <v>568</v>
      </c>
      <c r="B7" s="393" t="s">
        <v>1885</v>
      </c>
      <c r="C7" s="394" t="s">
        <v>550</v>
      </c>
      <c r="D7" s="388"/>
      <c r="E7" s="392" t="str">
        <f t="shared" ca="1" si="7"/>
        <v>6</v>
      </c>
      <c r="F7" s="392" t="str">
        <f t="shared" ca="1" si="8"/>
        <v>128136916</v>
      </c>
      <c r="G7" s="398" t="str">
        <f t="shared" ca="1" si="9"/>
        <v>1</v>
      </c>
      <c r="H7" s="397" t="str">
        <f t="shared" ca="1" si="10"/>
        <v>39</v>
      </c>
      <c r="I7" s="392" t="str">
        <f t="shared" ca="1" si="11"/>
        <v>135538447</v>
      </c>
      <c r="J7" s="398" t="str">
        <f t="shared" ca="1" si="12"/>
        <v>1</v>
      </c>
      <c r="K7" s="397" t="str">
        <f t="shared" ca="1" si="13"/>
        <v>72</v>
      </c>
      <c r="L7" s="392" t="str">
        <f t="shared" ca="1" si="14"/>
        <v>949132586</v>
      </c>
      <c r="M7" s="399" t="str">
        <f t="shared" ca="1" si="15"/>
        <v>1</v>
      </c>
    </row>
    <row r="8" spans="1:13">
      <c r="A8" s="395" t="s">
        <v>569</v>
      </c>
      <c r="B8" s="393" t="s">
        <v>1886</v>
      </c>
      <c r="C8" s="394" t="s">
        <v>550</v>
      </c>
      <c r="D8" s="388"/>
      <c r="E8" s="392" t="str">
        <f t="shared" ca="1" si="7"/>
        <v>7</v>
      </c>
      <c r="F8" s="392" t="str">
        <f t="shared" ca="1" si="8"/>
        <v>131126542</v>
      </c>
      <c r="G8" s="398" t="str">
        <f t="shared" ca="1" si="9"/>
        <v>1</v>
      </c>
      <c r="H8" s="397" t="str">
        <f t="shared" ca="1" si="10"/>
        <v>40</v>
      </c>
      <c r="I8" s="392" t="str">
        <f t="shared" ca="1" si="11"/>
        <v>135849206</v>
      </c>
      <c r="J8" s="398" t="str">
        <f t="shared" ca="1" si="12"/>
        <v>1</v>
      </c>
      <c r="K8" s="397" t="str">
        <f t="shared" ca="1" si="13"/>
        <v>73</v>
      </c>
      <c r="L8" s="392" t="str">
        <f t="shared" ca="1" si="14"/>
        <v>949380331</v>
      </c>
      <c r="M8" s="399" t="str">
        <f t="shared" ca="1" si="15"/>
        <v>1</v>
      </c>
    </row>
    <row r="9" spans="1:13">
      <c r="A9" s="395" t="s">
        <v>572</v>
      </c>
      <c r="B9" s="393" t="s">
        <v>1887</v>
      </c>
      <c r="C9" s="394" t="s">
        <v>550</v>
      </c>
      <c r="D9" s="388"/>
      <c r="E9" s="392" t="str">
        <f t="shared" ca="1" si="7"/>
        <v>8</v>
      </c>
      <c r="F9" s="392" t="str">
        <f t="shared" ca="1" si="8"/>
        <v>131156076</v>
      </c>
      <c r="G9" s="398" t="str">
        <f t="shared" ca="1" si="9"/>
        <v>1</v>
      </c>
      <c r="H9" s="397" t="str">
        <f t="shared" ca="1" si="10"/>
        <v>41</v>
      </c>
      <c r="I9" s="392" t="str">
        <f t="shared" ca="1" si="11"/>
        <v>135870549</v>
      </c>
      <c r="J9" s="398" t="str">
        <f t="shared" ca="1" si="12"/>
        <v>1</v>
      </c>
      <c r="K9" s="397" t="str">
        <f t="shared" ca="1" si="13"/>
        <v>74</v>
      </c>
      <c r="L9" s="392" t="str">
        <f t="shared" ca="1" si="14"/>
        <v>949420905</v>
      </c>
      <c r="M9" s="399" t="str">
        <f t="shared" ca="1" si="15"/>
        <v>1</v>
      </c>
    </row>
    <row r="10" spans="1:13">
      <c r="A10" s="395" t="s">
        <v>573</v>
      </c>
      <c r="B10" s="393" t="s">
        <v>1888</v>
      </c>
      <c r="C10" s="394" t="s">
        <v>550</v>
      </c>
      <c r="D10" s="388"/>
      <c r="E10" s="392" t="str">
        <f t="shared" ca="1" si="7"/>
        <v>9</v>
      </c>
      <c r="F10" s="392" t="str">
        <f t="shared" ca="1" si="8"/>
        <v>131517146</v>
      </c>
      <c r="G10" s="398" t="str">
        <f t="shared" ca="1" si="9"/>
        <v>1</v>
      </c>
      <c r="H10" s="397" t="str">
        <f t="shared" ca="1" si="10"/>
        <v>42</v>
      </c>
      <c r="I10" s="392" t="str">
        <f t="shared" ca="1" si="11"/>
        <v>135909103</v>
      </c>
      <c r="J10" s="398" t="str">
        <f t="shared" ca="1" si="12"/>
        <v>1</v>
      </c>
      <c r="K10" s="397" t="str">
        <f t="shared" ca="1" si="13"/>
        <v>75</v>
      </c>
      <c r="L10" s="392" t="str">
        <f t="shared" ca="1" si="14"/>
        <v>949432481</v>
      </c>
      <c r="M10" s="399" t="str">
        <f t="shared" ca="1" si="15"/>
        <v>1</v>
      </c>
    </row>
    <row r="11" spans="1:13">
      <c r="A11" s="395" t="s">
        <v>574</v>
      </c>
      <c r="B11" s="393" t="s">
        <v>1889</v>
      </c>
      <c r="C11" s="394" t="s">
        <v>1831</v>
      </c>
      <c r="D11" s="388"/>
      <c r="E11" s="392" t="str">
        <f t="shared" ca="1" si="7"/>
        <v>10</v>
      </c>
      <c r="F11" s="392" t="str">
        <f t="shared" ca="1" si="8"/>
        <v>131735588</v>
      </c>
      <c r="G11" s="398" t="str">
        <f t="shared" ca="1" si="9"/>
        <v>1Ⅹ</v>
      </c>
      <c r="H11" s="397" t="str">
        <f t="shared" ca="1" si="10"/>
        <v>43</v>
      </c>
      <c r="I11" s="392" t="str">
        <f t="shared" ca="1" si="11"/>
        <v>136024718</v>
      </c>
      <c r="J11" s="398" t="str">
        <f t="shared" ca="1" si="12"/>
        <v>1Ⅹ</v>
      </c>
      <c r="K11" s="397" t="str">
        <f t="shared" ca="1" si="13"/>
        <v>76</v>
      </c>
      <c r="L11" s="392" t="str">
        <f t="shared" ca="1" si="14"/>
        <v>996616555</v>
      </c>
      <c r="M11" s="399" t="str">
        <f t="shared" ca="1" si="15"/>
        <v>1</v>
      </c>
    </row>
    <row r="12" spans="1:13">
      <c r="A12" s="395" t="s">
        <v>575</v>
      </c>
      <c r="B12" s="393" t="s">
        <v>1890</v>
      </c>
      <c r="C12" s="394" t="s">
        <v>550</v>
      </c>
      <c r="D12" s="388"/>
      <c r="E12" s="392" t="str">
        <f t="shared" ca="1" si="7"/>
        <v>11</v>
      </c>
      <c r="F12" s="392" t="str">
        <f t="shared" ca="1" si="8"/>
        <v>132389797</v>
      </c>
      <c r="G12" s="398" t="str">
        <f t="shared" ca="1" si="9"/>
        <v>1</v>
      </c>
      <c r="H12" s="397" t="str">
        <f t="shared" ca="1" si="10"/>
        <v>44</v>
      </c>
      <c r="I12" s="392" t="str">
        <f t="shared" ca="1" si="11"/>
        <v>289531491</v>
      </c>
      <c r="J12" s="398" t="str">
        <f t="shared" ca="1" si="12"/>
        <v>1</v>
      </c>
      <c r="K12" s="397">
        <f t="shared" ca="1" si="13"/>
        <v>0</v>
      </c>
      <c r="L12" s="392">
        <f t="shared" ca="1" si="14"/>
        <v>0</v>
      </c>
      <c r="M12" s="399" t="str">
        <f t="shared" ca="1" si="15"/>
        <v>80</v>
      </c>
    </row>
    <row r="13" spans="1:13">
      <c r="A13" s="395" t="s">
        <v>576</v>
      </c>
      <c r="B13" s="393" t="s">
        <v>1891</v>
      </c>
      <c r="C13" s="394" t="s">
        <v>550</v>
      </c>
      <c r="D13" s="388"/>
      <c r="E13" s="392" t="str">
        <f t="shared" ca="1" si="7"/>
        <v>12</v>
      </c>
      <c r="F13" s="392" t="str">
        <f t="shared" ca="1" si="8"/>
        <v>132635192</v>
      </c>
      <c r="G13" s="398" t="str">
        <f t="shared" ca="1" si="9"/>
        <v>1</v>
      </c>
      <c r="H13" s="397" t="str">
        <f t="shared" ca="1" si="10"/>
        <v>45</v>
      </c>
      <c r="I13" s="392" t="str">
        <f t="shared" ca="1" si="11"/>
        <v>313981264</v>
      </c>
      <c r="J13" s="398" t="str">
        <f t="shared" ca="1" si="12"/>
        <v>2★</v>
      </c>
      <c r="K13" s="397">
        <f t="shared" ca="1" si="13"/>
        <v>0</v>
      </c>
      <c r="L13" s="392">
        <f t="shared" ca="1" si="14"/>
        <v>0</v>
      </c>
      <c r="M13" s="399">
        <f t="shared" ca="1" si="15"/>
        <v>0</v>
      </c>
    </row>
    <row r="14" spans="1:13">
      <c r="A14" s="395" t="s">
        <v>566</v>
      </c>
      <c r="B14" s="393" t="s">
        <v>1892</v>
      </c>
      <c r="C14" s="394" t="s">
        <v>550</v>
      </c>
      <c r="D14" s="388"/>
      <c r="E14" s="392" t="str">
        <f t="shared" ca="1" si="7"/>
        <v>13</v>
      </c>
      <c r="F14" s="392" t="str">
        <f t="shared" ca="1" si="8"/>
        <v>132652981</v>
      </c>
      <c r="G14" s="398" t="str">
        <f t="shared" ca="1" si="9"/>
        <v>1</v>
      </c>
      <c r="H14" s="397" t="str">
        <f t="shared" ca="1" si="10"/>
        <v>46</v>
      </c>
      <c r="I14" s="392" t="str">
        <f t="shared" ca="1" si="11"/>
        <v>314007912</v>
      </c>
      <c r="J14" s="398" t="str">
        <f t="shared" ca="1" si="12"/>
        <v>1</v>
      </c>
      <c r="K14" s="397">
        <f t="shared" ca="1" si="13"/>
        <v>0</v>
      </c>
      <c r="L14" s="392">
        <f t="shared" ca="1" si="14"/>
        <v>0</v>
      </c>
      <c r="M14" s="399">
        <f t="shared" ca="1" si="15"/>
        <v>0</v>
      </c>
    </row>
    <row r="15" spans="1:13">
      <c r="A15" s="395" t="s">
        <v>577</v>
      </c>
      <c r="B15" s="393" t="s">
        <v>1893</v>
      </c>
      <c r="C15" s="394" t="s">
        <v>550</v>
      </c>
      <c r="D15" s="388"/>
      <c r="E15" s="392" t="str">
        <f t="shared" ca="1" si="7"/>
        <v>14</v>
      </c>
      <c r="F15" s="392" t="str">
        <f t="shared" ca="1" si="8"/>
        <v>132661201</v>
      </c>
      <c r="G15" s="398" t="str">
        <f t="shared" ca="1" si="9"/>
        <v>1</v>
      </c>
      <c r="H15" s="397" t="str">
        <f t="shared" ca="1" si="10"/>
        <v>47</v>
      </c>
      <c r="I15" s="392" t="str">
        <f t="shared" ca="1" si="11"/>
        <v>343724424</v>
      </c>
      <c r="J15" s="398" t="str">
        <f t="shared" ca="1" si="12"/>
        <v>1</v>
      </c>
      <c r="K15" s="397">
        <f t="shared" ca="1" si="13"/>
        <v>0</v>
      </c>
      <c r="L15" s="392">
        <f t="shared" ca="1" si="14"/>
        <v>0</v>
      </c>
      <c r="M15" s="399">
        <f t="shared" ca="1" si="15"/>
        <v>0</v>
      </c>
    </row>
    <row r="16" spans="1:13">
      <c r="A16" s="395" t="s">
        <v>1663</v>
      </c>
      <c r="B16" s="393" t="s">
        <v>1894</v>
      </c>
      <c r="C16" s="394" t="s">
        <v>1831</v>
      </c>
      <c r="D16" s="388"/>
      <c r="E16" s="392" t="str">
        <f t="shared" ca="1" si="7"/>
        <v>15</v>
      </c>
      <c r="F16" s="392" t="str">
        <f t="shared" ca="1" si="8"/>
        <v>132939313</v>
      </c>
      <c r="G16" s="398" t="str">
        <f t="shared" ca="1" si="9"/>
        <v>1Ⅹ</v>
      </c>
      <c r="H16" s="397" t="str">
        <f t="shared" ca="1" si="10"/>
        <v>48</v>
      </c>
      <c r="I16" s="392" t="str">
        <f t="shared" ca="1" si="11"/>
        <v>359312693</v>
      </c>
      <c r="J16" s="398" t="str">
        <f t="shared" ca="1" si="12"/>
        <v>1</v>
      </c>
      <c r="K16" s="397">
        <f t="shared" ca="1" si="13"/>
        <v>0</v>
      </c>
      <c r="L16" s="392">
        <f t="shared" ca="1" si="14"/>
        <v>0</v>
      </c>
      <c r="M16" s="399">
        <f t="shared" ca="1" si="15"/>
        <v>0</v>
      </c>
    </row>
    <row r="17" spans="1:13">
      <c r="A17" s="395" t="s">
        <v>1669</v>
      </c>
      <c r="B17" s="393" t="s">
        <v>1895</v>
      </c>
      <c r="C17" s="394" t="s">
        <v>550</v>
      </c>
      <c r="D17" s="388"/>
      <c r="E17" s="392" t="str">
        <f t="shared" ca="1" si="7"/>
        <v>16</v>
      </c>
      <c r="F17" s="392" t="str">
        <f t="shared" ca="1" si="8"/>
        <v>133231089</v>
      </c>
      <c r="G17" s="398" t="str">
        <f t="shared" ca="1" si="9"/>
        <v>1</v>
      </c>
      <c r="H17" s="397" t="str">
        <f t="shared" ca="1" si="10"/>
        <v>49</v>
      </c>
      <c r="I17" s="392" t="str">
        <f t="shared" ca="1" si="11"/>
        <v>451882270</v>
      </c>
      <c r="J17" s="398" t="str">
        <f t="shared" ca="1" si="12"/>
        <v>1</v>
      </c>
      <c r="K17" s="397">
        <f t="shared" ca="1" si="13"/>
        <v>0</v>
      </c>
      <c r="L17" s="392">
        <f t="shared" ca="1" si="14"/>
        <v>0</v>
      </c>
      <c r="M17" s="399">
        <f t="shared" ca="1" si="15"/>
        <v>0</v>
      </c>
    </row>
    <row r="18" spans="1:13">
      <c r="A18" s="395" t="s">
        <v>1654</v>
      </c>
      <c r="B18" s="393" t="s">
        <v>1896</v>
      </c>
      <c r="C18" s="394" t="s">
        <v>550</v>
      </c>
      <c r="D18" s="388"/>
      <c r="E18" s="392" t="str">
        <f t="shared" ca="1" si="7"/>
        <v>17</v>
      </c>
      <c r="F18" s="392" t="str">
        <f t="shared" ca="1" si="8"/>
        <v>133261514</v>
      </c>
      <c r="G18" s="398" t="str">
        <f t="shared" ca="1" si="9"/>
        <v>1</v>
      </c>
      <c r="H18" s="397" t="str">
        <f t="shared" ca="1" si="10"/>
        <v>50</v>
      </c>
      <c r="I18" s="392" t="str">
        <f t="shared" ca="1" si="11"/>
        <v>453344410</v>
      </c>
      <c r="J18" s="398" t="str">
        <f t="shared" ca="1" si="12"/>
        <v>1</v>
      </c>
      <c r="K18" s="397">
        <f t="shared" ca="1" si="13"/>
        <v>0</v>
      </c>
      <c r="L18" s="392">
        <f t="shared" ca="1" si="14"/>
        <v>0</v>
      </c>
      <c r="M18" s="399">
        <f t="shared" ca="1" si="15"/>
        <v>0</v>
      </c>
    </row>
    <row r="19" spans="1:13">
      <c r="A19" s="395" t="s">
        <v>632</v>
      </c>
      <c r="B19" s="393" t="s">
        <v>1897</v>
      </c>
      <c r="C19" s="394" t="s">
        <v>550</v>
      </c>
      <c r="D19" s="388"/>
      <c r="E19" s="392" t="str">
        <f t="shared" ca="1" si="7"/>
        <v>18</v>
      </c>
      <c r="F19" s="392" t="str">
        <f t="shared" ca="1" si="8"/>
        <v>133514981</v>
      </c>
      <c r="G19" s="398" t="str">
        <f t="shared" ca="1" si="9"/>
        <v>1</v>
      </c>
      <c r="H19" s="397" t="str">
        <f t="shared" ca="1" si="10"/>
        <v>51</v>
      </c>
      <c r="I19" s="392" t="str">
        <f t="shared" ca="1" si="11"/>
        <v>510233895</v>
      </c>
      <c r="J19" s="398" t="str">
        <f t="shared" ca="1" si="12"/>
        <v>1</v>
      </c>
      <c r="K19" s="397">
        <f t="shared" ca="1" si="13"/>
        <v>0</v>
      </c>
      <c r="L19" s="392">
        <f t="shared" ca="1" si="14"/>
        <v>0</v>
      </c>
      <c r="M19" s="399">
        <f t="shared" ca="1" si="15"/>
        <v>0</v>
      </c>
    </row>
    <row r="20" spans="1:13">
      <c r="A20" s="395" t="s">
        <v>633</v>
      </c>
      <c r="B20" s="393" t="s">
        <v>1898</v>
      </c>
      <c r="C20" s="394" t="s">
        <v>550</v>
      </c>
      <c r="D20" s="388"/>
      <c r="E20" s="392" t="str">
        <f t="shared" ca="1" si="7"/>
        <v>19</v>
      </c>
      <c r="F20" s="392" t="str">
        <f t="shared" ca="1" si="8"/>
        <v>133634499</v>
      </c>
      <c r="G20" s="398" t="str">
        <f t="shared" ca="1" si="9"/>
        <v>1</v>
      </c>
      <c r="H20" s="397" t="str">
        <f t="shared" ca="1" si="10"/>
        <v>52</v>
      </c>
      <c r="I20" s="392" t="str">
        <f t="shared" ca="1" si="11"/>
        <v>542812865</v>
      </c>
      <c r="J20" s="398" t="str">
        <f t="shared" ca="1" si="12"/>
        <v>1</v>
      </c>
      <c r="K20" s="397">
        <f t="shared" ca="1" si="13"/>
        <v>0</v>
      </c>
      <c r="L20" s="392">
        <f t="shared" ca="1" si="14"/>
        <v>0</v>
      </c>
      <c r="M20" s="399">
        <f t="shared" ca="1" si="15"/>
        <v>0</v>
      </c>
    </row>
    <row r="21" spans="1:13">
      <c r="A21" s="395" t="s">
        <v>1656</v>
      </c>
      <c r="B21" s="393" t="s">
        <v>1899</v>
      </c>
      <c r="C21" s="394" t="s">
        <v>550</v>
      </c>
      <c r="D21" s="388"/>
      <c r="E21" s="392" t="str">
        <f t="shared" ca="1" si="7"/>
        <v>20</v>
      </c>
      <c r="F21" s="392" t="str">
        <f t="shared" ca="1" si="8"/>
        <v>133680198</v>
      </c>
      <c r="G21" s="398" t="str">
        <f t="shared" ca="1" si="9"/>
        <v>1</v>
      </c>
      <c r="H21" s="397" t="str">
        <f t="shared" ca="1" si="10"/>
        <v>53</v>
      </c>
      <c r="I21" s="392" t="str">
        <f t="shared" ca="1" si="11"/>
        <v>542813313</v>
      </c>
      <c r="J21" s="398" t="str">
        <f t="shared" ca="1" si="12"/>
        <v>1</v>
      </c>
      <c r="K21" s="397">
        <f t="shared" ca="1" si="13"/>
        <v>0</v>
      </c>
      <c r="L21" s="392">
        <f t="shared" ca="1" si="14"/>
        <v>0</v>
      </c>
      <c r="M21" s="399">
        <f t="shared" ca="1" si="15"/>
        <v>0</v>
      </c>
    </row>
    <row r="22" spans="1:13">
      <c r="A22" s="395" t="s">
        <v>1670</v>
      </c>
      <c r="B22" s="393" t="s">
        <v>1900</v>
      </c>
      <c r="C22" s="394" t="s">
        <v>550</v>
      </c>
      <c r="D22" s="388"/>
      <c r="E22" s="392" t="str">
        <f t="shared" ca="1" si="7"/>
        <v>21</v>
      </c>
      <c r="F22" s="392" t="str">
        <f t="shared" ca="1" si="8"/>
        <v>133702812</v>
      </c>
      <c r="G22" s="398" t="str">
        <f t="shared" ca="1" si="9"/>
        <v>1</v>
      </c>
      <c r="H22" s="397" t="str">
        <f t="shared" ca="1" si="10"/>
        <v>54</v>
      </c>
      <c r="I22" s="392" t="str">
        <f t="shared" ca="1" si="11"/>
        <v>542813429</v>
      </c>
      <c r="J22" s="398" t="str">
        <f t="shared" ca="1" si="12"/>
        <v>1</v>
      </c>
      <c r="K22" s="397">
        <f t="shared" ca="1" si="13"/>
        <v>0</v>
      </c>
      <c r="L22" s="392">
        <f t="shared" ca="1" si="14"/>
        <v>0</v>
      </c>
      <c r="M22" s="399">
        <f t="shared" ca="1" si="15"/>
        <v>0</v>
      </c>
    </row>
    <row r="23" spans="1:13">
      <c r="A23" s="395" t="s">
        <v>1650</v>
      </c>
      <c r="B23" s="393" t="s">
        <v>1901</v>
      </c>
      <c r="C23" s="394" t="s">
        <v>550</v>
      </c>
      <c r="D23" s="388"/>
      <c r="E23" s="392" t="str">
        <f t="shared" ca="1" si="7"/>
        <v>22</v>
      </c>
      <c r="F23" s="392" t="str">
        <f t="shared" ca="1" si="8"/>
        <v>133730570</v>
      </c>
      <c r="G23" s="398" t="str">
        <f t="shared" ca="1" si="9"/>
        <v>1</v>
      </c>
      <c r="H23" s="397" t="str">
        <f t="shared" ca="1" si="10"/>
        <v>55</v>
      </c>
      <c r="I23" s="392" t="str">
        <f t="shared" ca="1" si="11"/>
        <v>575887543</v>
      </c>
      <c r="J23" s="398" t="str">
        <f t="shared" ca="1" si="12"/>
        <v>1</v>
      </c>
      <c r="K23" s="397">
        <f t="shared" ca="1" si="13"/>
        <v>0</v>
      </c>
      <c r="L23" s="392">
        <f t="shared" ca="1" si="14"/>
        <v>0</v>
      </c>
      <c r="M23" s="399">
        <f t="shared" ca="1" si="15"/>
        <v>0</v>
      </c>
    </row>
    <row r="24" spans="1:13">
      <c r="A24" s="395" t="s">
        <v>1653</v>
      </c>
      <c r="B24" s="393" t="s">
        <v>1902</v>
      </c>
      <c r="C24" s="394" t="s">
        <v>550</v>
      </c>
      <c r="D24" s="388"/>
      <c r="E24" s="392" t="str">
        <f t="shared" ca="1" si="7"/>
        <v>23</v>
      </c>
      <c r="F24" s="392" t="str">
        <f t="shared" ca="1" si="8"/>
        <v>133800616</v>
      </c>
      <c r="G24" s="398" t="str">
        <f t="shared" ca="1" si="9"/>
        <v>1</v>
      </c>
      <c r="H24" s="397" t="str">
        <f t="shared" ca="1" si="10"/>
        <v>56</v>
      </c>
      <c r="I24" s="392" t="str">
        <f t="shared" ca="1" si="11"/>
        <v>628879974</v>
      </c>
      <c r="J24" s="398" t="str">
        <f t="shared" ca="1" si="12"/>
        <v>1</v>
      </c>
      <c r="K24" s="397">
        <f t="shared" ca="1" si="13"/>
        <v>0</v>
      </c>
      <c r="L24" s="392">
        <f t="shared" ca="1" si="14"/>
        <v>0</v>
      </c>
      <c r="M24" s="399">
        <f t="shared" ca="1" si="15"/>
        <v>0</v>
      </c>
    </row>
    <row r="25" spans="1:13">
      <c r="A25" s="395" t="s">
        <v>1671</v>
      </c>
      <c r="B25" s="393" t="s">
        <v>1903</v>
      </c>
      <c r="C25" s="394" t="s">
        <v>550</v>
      </c>
      <c r="D25" s="388"/>
      <c r="E25" s="392" t="str">
        <f t="shared" ca="1" si="7"/>
        <v>24</v>
      </c>
      <c r="F25" s="392" t="str">
        <f t="shared" ca="1" si="8"/>
        <v>133821488</v>
      </c>
      <c r="G25" s="398" t="str">
        <f t="shared" ca="1" si="9"/>
        <v>1</v>
      </c>
      <c r="H25" s="397" t="str">
        <f t="shared" ca="1" si="10"/>
        <v>57</v>
      </c>
      <c r="I25" s="392" t="str">
        <f t="shared" ca="1" si="11"/>
        <v>640375056</v>
      </c>
      <c r="J25" s="398" t="str">
        <f t="shared" ca="1" si="12"/>
        <v>1</v>
      </c>
      <c r="K25" s="397">
        <f t="shared" ca="1" si="13"/>
        <v>0</v>
      </c>
      <c r="L25" s="392">
        <f t="shared" ca="1" si="14"/>
        <v>0</v>
      </c>
      <c r="M25" s="399">
        <f t="shared" ca="1" si="15"/>
        <v>0</v>
      </c>
    </row>
    <row r="26" spans="1:13">
      <c r="A26" s="395" t="s">
        <v>634</v>
      </c>
      <c r="B26" s="393" t="s">
        <v>1904</v>
      </c>
      <c r="C26" s="394" t="s">
        <v>550</v>
      </c>
      <c r="D26" s="388"/>
      <c r="E26" s="392" t="str">
        <f t="shared" ca="1" si="7"/>
        <v>25</v>
      </c>
      <c r="F26" s="392" t="str">
        <f t="shared" ca="1" si="8"/>
        <v>133953651</v>
      </c>
      <c r="G26" s="398" t="str">
        <f t="shared" ca="1" si="9"/>
        <v>1</v>
      </c>
      <c r="H26" s="397" t="str">
        <f t="shared" ca="1" si="10"/>
        <v>58</v>
      </c>
      <c r="I26" s="392" t="str">
        <f t="shared" ca="1" si="11"/>
        <v>652994652</v>
      </c>
      <c r="J26" s="398" t="str">
        <f t="shared" ca="1" si="12"/>
        <v>4★</v>
      </c>
      <c r="K26" s="397">
        <f t="shared" ca="1" si="13"/>
        <v>0</v>
      </c>
      <c r="L26" s="392">
        <f t="shared" ca="1" si="14"/>
        <v>0</v>
      </c>
      <c r="M26" s="399">
        <f t="shared" ca="1" si="15"/>
        <v>0</v>
      </c>
    </row>
    <row r="27" spans="1:13">
      <c r="A27" s="395" t="s">
        <v>1664</v>
      </c>
      <c r="B27" s="393" t="s">
        <v>1905</v>
      </c>
      <c r="C27" s="394" t="s">
        <v>550</v>
      </c>
      <c r="D27" s="388"/>
      <c r="E27" s="392" t="str">
        <f t="shared" ca="1" si="7"/>
        <v>26</v>
      </c>
      <c r="F27" s="392" t="str">
        <f t="shared" ca="1" si="8"/>
        <v>134031733</v>
      </c>
      <c r="G27" s="398" t="str">
        <f t="shared" ca="1" si="9"/>
        <v>1</v>
      </c>
      <c r="H27" s="397" t="str">
        <f t="shared" ca="1" si="10"/>
        <v>59</v>
      </c>
      <c r="I27" s="392" t="str">
        <f t="shared" ca="1" si="11"/>
        <v>653165135</v>
      </c>
      <c r="J27" s="398" t="str">
        <f t="shared" ca="1" si="12"/>
        <v>1</v>
      </c>
      <c r="K27" s="397">
        <f t="shared" ca="1" si="13"/>
        <v>0</v>
      </c>
      <c r="L27" s="392">
        <f t="shared" ca="1" si="14"/>
        <v>0</v>
      </c>
      <c r="M27" s="399">
        <f t="shared" ca="1" si="15"/>
        <v>0</v>
      </c>
    </row>
    <row r="28" spans="1:13">
      <c r="A28" s="395" t="s">
        <v>1672</v>
      </c>
      <c r="B28" s="393" t="s">
        <v>1906</v>
      </c>
      <c r="C28" s="394" t="s">
        <v>550</v>
      </c>
      <c r="D28" s="388"/>
      <c r="E28" s="392" t="str">
        <f t="shared" ca="1" si="7"/>
        <v>27</v>
      </c>
      <c r="F28" s="392" t="str">
        <f t="shared" ca="1" si="8"/>
        <v>134075779</v>
      </c>
      <c r="G28" s="398" t="str">
        <f t="shared" ca="1" si="9"/>
        <v>1</v>
      </c>
      <c r="H28" s="397" t="str">
        <f t="shared" ca="1" si="10"/>
        <v>60</v>
      </c>
      <c r="I28" s="392" t="str">
        <f t="shared" ca="1" si="11"/>
        <v>653378039</v>
      </c>
      <c r="J28" s="398" t="str">
        <f t="shared" ca="1" si="12"/>
        <v>1</v>
      </c>
      <c r="K28" s="397">
        <f t="shared" ca="1" si="13"/>
        <v>0</v>
      </c>
      <c r="L28" s="392">
        <f t="shared" ca="1" si="14"/>
        <v>0</v>
      </c>
      <c r="M28" s="399">
        <f t="shared" ca="1" si="15"/>
        <v>0</v>
      </c>
    </row>
    <row r="29" spans="1:13">
      <c r="A29" s="395" t="s">
        <v>1673</v>
      </c>
      <c r="B29" s="393" t="s">
        <v>1907</v>
      </c>
      <c r="C29" s="394" t="s">
        <v>550</v>
      </c>
      <c r="D29" s="388"/>
      <c r="E29" s="392" t="str">
        <f t="shared" ca="1" si="7"/>
        <v>28</v>
      </c>
      <c r="F29" s="392" t="str">
        <f t="shared" ca="1" si="8"/>
        <v>134112729</v>
      </c>
      <c r="G29" s="398" t="str">
        <f t="shared" ca="1" si="9"/>
        <v>1</v>
      </c>
      <c r="H29" s="397" t="str">
        <f t="shared" ca="1" si="10"/>
        <v>61</v>
      </c>
      <c r="I29" s="392" t="str">
        <f t="shared" ca="1" si="11"/>
        <v>653561905</v>
      </c>
      <c r="J29" s="398" t="str">
        <f t="shared" ca="1" si="12"/>
        <v>1</v>
      </c>
      <c r="K29" s="397">
        <f t="shared" ca="1" si="13"/>
        <v>0</v>
      </c>
      <c r="L29" s="392">
        <f t="shared" ca="1" si="14"/>
        <v>0</v>
      </c>
      <c r="M29" s="399">
        <f t="shared" ca="1" si="15"/>
        <v>0</v>
      </c>
    </row>
    <row r="30" spans="1:13">
      <c r="A30" s="395" t="s">
        <v>1674</v>
      </c>
      <c r="B30" s="393" t="s">
        <v>1908</v>
      </c>
      <c r="C30" s="394" t="s">
        <v>550</v>
      </c>
      <c r="D30" s="388"/>
      <c r="E30" s="392" t="str">
        <f t="shared" ca="1" si="7"/>
        <v>29</v>
      </c>
      <c r="F30" s="392" t="str">
        <f t="shared" ca="1" si="8"/>
        <v>134291225</v>
      </c>
      <c r="G30" s="398" t="str">
        <f t="shared" ca="1" si="9"/>
        <v>1</v>
      </c>
      <c r="H30" s="397" t="str">
        <f t="shared" ca="1" si="10"/>
        <v>62</v>
      </c>
      <c r="I30" s="392" t="str">
        <f t="shared" ca="1" si="11"/>
        <v>653770758</v>
      </c>
      <c r="J30" s="398" t="str">
        <f t="shared" ca="1" si="12"/>
        <v>1</v>
      </c>
      <c r="K30" s="397">
        <f t="shared" ca="1" si="13"/>
        <v>0</v>
      </c>
      <c r="L30" s="392">
        <f t="shared" ca="1" si="14"/>
        <v>0</v>
      </c>
      <c r="M30" s="399">
        <f t="shared" ca="1" si="15"/>
        <v>0</v>
      </c>
    </row>
    <row r="31" spans="1:13">
      <c r="A31" s="395" t="s">
        <v>1662</v>
      </c>
      <c r="B31" s="393" t="s">
        <v>1909</v>
      </c>
      <c r="C31" s="394" t="s">
        <v>550</v>
      </c>
      <c r="D31" s="388"/>
      <c r="E31" s="392" t="str">
        <f t="shared" ca="1" si="7"/>
        <v>30</v>
      </c>
      <c r="F31" s="392" t="str">
        <f t="shared" ca="1" si="8"/>
        <v>134299445</v>
      </c>
      <c r="G31" s="398" t="str">
        <f t="shared" ca="1" si="9"/>
        <v>1</v>
      </c>
      <c r="H31" s="397" t="str">
        <f t="shared" ca="1" si="10"/>
        <v>63</v>
      </c>
      <c r="I31" s="392" t="str">
        <f t="shared" ca="1" si="11"/>
        <v>653772609</v>
      </c>
      <c r="J31" s="398" t="str">
        <f t="shared" ca="1" si="12"/>
        <v>1Ⅹ</v>
      </c>
      <c r="K31" s="397">
        <f t="shared" ca="1" si="13"/>
        <v>0</v>
      </c>
      <c r="L31" s="392">
        <f t="shared" ca="1" si="14"/>
        <v>0</v>
      </c>
      <c r="M31" s="399">
        <f t="shared" ca="1" si="15"/>
        <v>0</v>
      </c>
    </row>
    <row r="32" spans="1:13">
      <c r="A32" s="395" t="s">
        <v>1675</v>
      </c>
      <c r="B32" s="393" t="s">
        <v>1910</v>
      </c>
      <c r="C32" s="394" t="s">
        <v>1831</v>
      </c>
      <c r="D32" s="388"/>
      <c r="E32" s="392" t="str">
        <f t="shared" ca="1" si="7"/>
        <v>31</v>
      </c>
      <c r="F32" s="392" t="str">
        <f t="shared" ca="1" si="8"/>
        <v>134441061</v>
      </c>
      <c r="G32" s="398" t="str">
        <f t="shared" ca="1" si="9"/>
        <v>1Ⅹ</v>
      </c>
      <c r="H32" s="397" t="str">
        <f t="shared" ca="1" si="10"/>
        <v>64</v>
      </c>
      <c r="I32" s="392" t="str">
        <f t="shared" ca="1" si="11"/>
        <v>653903587</v>
      </c>
      <c r="J32" s="398" t="str">
        <f t="shared" ca="1" si="12"/>
        <v>1</v>
      </c>
      <c r="K32" s="397">
        <f t="shared" ca="1" si="13"/>
        <v>0</v>
      </c>
      <c r="L32" s="392">
        <f t="shared" ca="1" si="14"/>
        <v>0</v>
      </c>
      <c r="M32" s="399">
        <f t="shared" ca="1" si="15"/>
        <v>0</v>
      </c>
    </row>
    <row r="33" spans="1:13">
      <c r="A33" s="395" t="s">
        <v>1676</v>
      </c>
      <c r="B33" s="393" t="s">
        <v>1911</v>
      </c>
      <c r="C33" s="394" t="s">
        <v>550</v>
      </c>
      <c r="D33" s="388"/>
      <c r="E33" s="392" t="str">
        <f t="shared" ca="1" si="7"/>
        <v>32</v>
      </c>
      <c r="F33" s="392" t="str">
        <f t="shared" ca="1" si="8"/>
        <v>134524319</v>
      </c>
      <c r="G33" s="398" t="str">
        <f t="shared" ca="1" si="9"/>
        <v>1</v>
      </c>
      <c r="H33" s="397" t="str">
        <f t="shared" ca="1" si="10"/>
        <v>65</v>
      </c>
      <c r="I33" s="392" t="str">
        <f t="shared" ca="1" si="11"/>
        <v>755074165</v>
      </c>
      <c r="J33" s="398" t="str">
        <f t="shared" ca="1" si="12"/>
        <v>1</v>
      </c>
      <c r="K33" s="397">
        <f t="shared" ca="1" si="13"/>
        <v>0</v>
      </c>
      <c r="L33" s="392">
        <f t="shared" ca="1" si="14"/>
        <v>0</v>
      </c>
      <c r="M33" s="399">
        <f t="shared" ca="1" si="15"/>
        <v>0</v>
      </c>
    </row>
    <row r="34" spans="1:13">
      <c r="A34" s="395" t="s">
        <v>1651</v>
      </c>
      <c r="B34" s="393" t="s">
        <v>1912</v>
      </c>
      <c r="C34" s="394" t="s">
        <v>550</v>
      </c>
      <c r="D34" s="388"/>
      <c r="E34" s="392" t="str">
        <f t="shared" ca="1" si="7"/>
        <v>33</v>
      </c>
      <c r="F34" s="392" t="str">
        <f t="shared" ca="1" si="8"/>
        <v>134779058</v>
      </c>
      <c r="G34" s="398" t="str">
        <f t="shared" ca="1" si="9"/>
        <v>1</v>
      </c>
      <c r="H34" s="397" t="str">
        <f t="shared" ca="1" si="10"/>
        <v>66</v>
      </c>
      <c r="I34" s="392" t="str">
        <f t="shared" ca="1" si="11"/>
        <v>756702750</v>
      </c>
      <c r="J34" s="398" t="str">
        <f t="shared" ca="1" si="12"/>
        <v>1</v>
      </c>
      <c r="K34" s="397">
        <f t="shared" ca="1" si="13"/>
        <v>0</v>
      </c>
      <c r="L34" s="392">
        <f t="shared" ca="1" si="14"/>
        <v>0</v>
      </c>
      <c r="M34" s="399">
        <f t="shared" ca="1" si="15"/>
        <v>0</v>
      </c>
    </row>
    <row r="35" spans="1:13">
      <c r="A35" s="395" t="s">
        <v>1655</v>
      </c>
      <c r="B35" s="393" t="s">
        <v>1913</v>
      </c>
      <c r="C35" s="394" t="s">
        <v>550</v>
      </c>
      <c r="D35" s="388"/>
      <c r="E35" s="392">
        <f ca="1">OFFSET($A$68,ROW(A34)-1+(99/3)*INT((COLUMN(A34)-1)/3),MOD(COLUMN(A34)-1,3))</f>
        <v>0</v>
      </c>
      <c r="F35" s="392">
        <f t="shared" ref="F35:M35" ca="1" si="16">OFFSET($A$68,ROW(B34)-1+(99/3)*INT((COLUMN(B34)-1)/3),MOD(COLUMN(B34)-1,3))</f>
        <v>0</v>
      </c>
      <c r="G35" s="398">
        <f t="shared" ca="1" si="16"/>
        <v>0</v>
      </c>
      <c r="H35" s="397">
        <f t="shared" ca="1" si="16"/>
        <v>0</v>
      </c>
      <c r="I35" s="392">
        <f t="shared" ca="1" si="16"/>
        <v>0</v>
      </c>
      <c r="J35" s="398">
        <f t="shared" ca="1" si="16"/>
        <v>0</v>
      </c>
      <c r="K35" s="397">
        <f t="shared" ca="1" si="16"/>
        <v>0</v>
      </c>
      <c r="L35" s="392">
        <f t="shared" ca="1" si="16"/>
        <v>0</v>
      </c>
      <c r="M35" s="399">
        <f t="shared" ca="1" si="16"/>
        <v>0</v>
      </c>
    </row>
    <row r="36" spans="1:13">
      <c r="A36" s="395" t="s">
        <v>1677</v>
      </c>
      <c r="B36" s="393" t="s">
        <v>1914</v>
      </c>
      <c r="C36" s="394" t="s">
        <v>550</v>
      </c>
      <c r="D36" s="388"/>
      <c r="E36" s="392">
        <f t="shared" ref="E36:E67" ca="1" si="17">OFFSET($A$68,ROW(A35)-1+(99/3)*INT((COLUMN(A35)-1)/3),MOD(COLUMN(A35)-1,3))</f>
        <v>0</v>
      </c>
      <c r="F36" s="392">
        <f t="shared" ref="F36:F67" ca="1" si="18">OFFSET($A$68,ROW(B35)-1+(99/3)*INT((COLUMN(B35)-1)/3),MOD(COLUMN(B35)-1,3))</f>
        <v>0</v>
      </c>
      <c r="G36" s="398">
        <f t="shared" ref="G36:G67" ca="1" si="19">OFFSET($A$68,ROW(C35)-1+(99/3)*INT((COLUMN(C35)-1)/3),MOD(COLUMN(C35)-1,3))</f>
        <v>0</v>
      </c>
      <c r="H36" s="397">
        <f t="shared" ref="H36:H67" ca="1" si="20">OFFSET($A$68,ROW(D35)-1+(99/3)*INT((COLUMN(D35)-1)/3),MOD(COLUMN(D35)-1,3))</f>
        <v>0</v>
      </c>
      <c r="I36" s="392">
        <f t="shared" ref="I36:I67" ca="1" si="21">OFFSET($A$68,ROW(E35)-1+(99/3)*INT((COLUMN(E35)-1)/3),MOD(COLUMN(E35)-1,3))</f>
        <v>0</v>
      </c>
      <c r="J36" s="398">
        <f t="shared" ref="J36:J67" ca="1" si="22">OFFSET($A$68,ROW(F35)-1+(99/3)*INT((COLUMN(F35)-1)/3),MOD(COLUMN(F35)-1,3))</f>
        <v>0</v>
      </c>
      <c r="K36" s="397">
        <f t="shared" ref="K36:K67" ca="1" si="23">OFFSET($A$68,ROW(G35)-1+(99/3)*INT((COLUMN(G35)-1)/3),MOD(COLUMN(G35)-1,3))</f>
        <v>0</v>
      </c>
      <c r="L36" s="392">
        <f t="shared" ref="L36:L67" ca="1" si="24">OFFSET($A$68,ROW(H35)-1+(99/3)*INT((COLUMN(H35)-1)/3),MOD(COLUMN(H35)-1,3))</f>
        <v>0</v>
      </c>
      <c r="M36" s="399">
        <f t="shared" ref="M36:M67" ca="1" si="25">OFFSET($A$68,ROW(I35)-1+(99/3)*INT((COLUMN(I35)-1)/3),MOD(COLUMN(I35)-1,3))</f>
        <v>0</v>
      </c>
    </row>
    <row r="37" spans="1:13">
      <c r="A37" s="395" t="s">
        <v>1652</v>
      </c>
      <c r="B37" s="393" t="s">
        <v>1915</v>
      </c>
      <c r="C37" s="394" t="s">
        <v>550</v>
      </c>
      <c r="D37" s="388"/>
      <c r="E37" s="392">
        <f t="shared" ca="1" si="17"/>
        <v>0</v>
      </c>
      <c r="F37" s="392">
        <f t="shared" ca="1" si="18"/>
        <v>0</v>
      </c>
      <c r="G37" s="398">
        <f t="shared" ca="1" si="19"/>
        <v>0</v>
      </c>
      <c r="H37" s="397">
        <f t="shared" ca="1" si="20"/>
        <v>0</v>
      </c>
      <c r="I37" s="392">
        <f t="shared" ca="1" si="21"/>
        <v>0</v>
      </c>
      <c r="J37" s="398">
        <f t="shared" ca="1" si="22"/>
        <v>0</v>
      </c>
      <c r="K37" s="397">
        <f t="shared" ca="1" si="23"/>
        <v>0</v>
      </c>
      <c r="L37" s="392">
        <f t="shared" ca="1" si="24"/>
        <v>0</v>
      </c>
      <c r="M37" s="399">
        <f t="shared" ca="1" si="25"/>
        <v>0</v>
      </c>
    </row>
    <row r="38" spans="1:13">
      <c r="A38" s="395" t="s">
        <v>1627</v>
      </c>
      <c r="B38" s="393" t="s">
        <v>1916</v>
      </c>
      <c r="C38" s="394" t="s">
        <v>550</v>
      </c>
      <c r="D38" s="388"/>
      <c r="E38" s="392">
        <f t="shared" ca="1" si="17"/>
        <v>0</v>
      </c>
      <c r="F38" s="392">
        <f t="shared" ca="1" si="18"/>
        <v>0</v>
      </c>
      <c r="G38" s="398">
        <f t="shared" ca="1" si="19"/>
        <v>0</v>
      </c>
      <c r="H38" s="397">
        <f t="shared" ca="1" si="20"/>
        <v>0</v>
      </c>
      <c r="I38" s="392">
        <f t="shared" ca="1" si="21"/>
        <v>0</v>
      </c>
      <c r="J38" s="398">
        <f t="shared" ca="1" si="22"/>
        <v>0</v>
      </c>
      <c r="K38" s="397">
        <f t="shared" ca="1" si="23"/>
        <v>0</v>
      </c>
      <c r="L38" s="392">
        <f t="shared" ca="1" si="24"/>
        <v>0</v>
      </c>
      <c r="M38" s="399">
        <f t="shared" ca="1" si="25"/>
        <v>0</v>
      </c>
    </row>
    <row r="39" spans="1:13">
      <c r="A39" s="395" t="s">
        <v>1665</v>
      </c>
      <c r="B39" s="393" t="s">
        <v>1917</v>
      </c>
      <c r="C39" s="394" t="s">
        <v>550</v>
      </c>
      <c r="D39" s="388"/>
      <c r="E39" s="392">
        <f t="shared" ca="1" si="17"/>
        <v>0</v>
      </c>
      <c r="F39" s="392">
        <f t="shared" ca="1" si="18"/>
        <v>0</v>
      </c>
      <c r="G39" s="398">
        <f t="shared" ca="1" si="19"/>
        <v>0</v>
      </c>
      <c r="H39" s="397">
        <f t="shared" ca="1" si="20"/>
        <v>0</v>
      </c>
      <c r="I39" s="392">
        <f t="shared" ca="1" si="21"/>
        <v>0</v>
      </c>
      <c r="J39" s="398">
        <f t="shared" ca="1" si="22"/>
        <v>0</v>
      </c>
      <c r="K39" s="397">
        <f t="shared" ca="1" si="23"/>
        <v>0</v>
      </c>
      <c r="L39" s="392">
        <f t="shared" ca="1" si="24"/>
        <v>0</v>
      </c>
      <c r="M39" s="399">
        <f t="shared" ca="1" si="25"/>
        <v>0</v>
      </c>
    </row>
    <row r="40" spans="1:13">
      <c r="A40" s="395" t="s">
        <v>1661</v>
      </c>
      <c r="B40" s="393" t="s">
        <v>1918</v>
      </c>
      <c r="C40" s="394" t="s">
        <v>550</v>
      </c>
      <c r="D40" s="388"/>
      <c r="E40" s="392">
        <f t="shared" ca="1" si="17"/>
        <v>0</v>
      </c>
      <c r="F40" s="392">
        <f t="shared" ca="1" si="18"/>
        <v>0</v>
      </c>
      <c r="G40" s="398">
        <f t="shared" ca="1" si="19"/>
        <v>0</v>
      </c>
      <c r="H40" s="397">
        <f t="shared" ca="1" si="20"/>
        <v>0</v>
      </c>
      <c r="I40" s="392">
        <f t="shared" ca="1" si="21"/>
        <v>0</v>
      </c>
      <c r="J40" s="398">
        <f t="shared" ca="1" si="22"/>
        <v>0</v>
      </c>
      <c r="K40" s="397">
        <f t="shared" ca="1" si="23"/>
        <v>0</v>
      </c>
      <c r="L40" s="392">
        <f t="shared" ca="1" si="24"/>
        <v>0</v>
      </c>
      <c r="M40" s="399">
        <f t="shared" ca="1" si="25"/>
        <v>0</v>
      </c>
    </row>
    <row r="41" spans="1:13">
      <c r="A41" s="395" t="s">
        <v>1660</v>
      </c>
      <c r="B41" s="393" t="s">
        <v>1919</v>
      </c>
      <c r="C41" s="394" t="s">
        <v>550</v>
      </c>
      <c r="D41" s="388"/>
      <c r="E41" s="392">
        <f t="shared" ca="1" si="17"/>
        <v>0</v>
      </c>
      <c r="F41" s="392">
        <f t="shared" ca="1" si="18"/>
        <v>0</v>
      </c>
      <c r="G41" s="398">
        <f t="shared" ca="1" si="19"/>
        <v>0</v>
      </c>
      <c r="H41" s="397">
        <f t="shared" ca="1" si="20"/>
        <v>0</v>
      </c>
      <c r="I41" s="392">
        <f t="shared" ca="1" si="21"/>
        <v>0</v>
      </c>
      <c r="J41" s="398">
        <f t="shared" ca="1" si="22"/>
        <v>0</v>
      </c>
      <c r="K41" s="397">
        <f t="shared" ca="1" si="23"/>
        <v>0</v>
      </c>
      <c r="L41" s="392">
        <f t="shared" ca="1" si="24"/>
        <v>0</v>
      </c>
      <c r="M41" s="399">
        <f t="shared" ca="1" si="25"/>
        <v>0</v>
      </c>
    </row>
    <row r="42" spans="1:13">
      <c r="A42" s="395" t="s">
        <v>1678</v>
      </c>
      <c r="B42" s="393" t="s">
        <v>1920</v>
      </c>
      <c r="C42" s="394" t="s">
        <v>550</v>
      </c>
      <c r="D42" s="388"/>
      <c r="E42" s="392">
        <f t="shared" ca="1" si="17"/>
        <v>0</v>
      </c>
      <c r="F42" s="392">
        <f t="shared" ca="1" si="18"/>
        <v>0</v>
      </c>
      <c r="G42" s="398">
        <f t="shared" ca="1" si="19"/>
        <v>0</v>
      </c>
      <c r="H42" s="397">
        <f t="shared" ca="1" si="20"/>
        <v>0</v>
      </c>
      <c r="I42" s="392">
        <f t="shared" ca="1" si="21"/>
        <v>0</v>
      </c>
      <c r="J42" s="398">
        <f t="shared" ca="1" si="22"/>
        <v>0</v>
      </c>
      <c r="K42" s="397">
        <f t="shared" ca="1" si="23"/>
        <v>0</v>
      </c>
      <c r="L42" s="392">
        <f t="shared" ca="1" si="24"/>
        <v>0</v>
      </c>
      <c r="M42" s="399">
        <f t="shared" ca="1" si="25"/>
        <v>0</v>
      </c>
    </row>
    <row r="43" spans="1:13">
      <c r="A43" s="395" t="s">
        <v>1679</v>
      </c>
      <c r="B43" s="393" t="s">
        <v>1921</v>
      </c>
      <c r="C43" s="394" t="s">
        <v>550</v>
      </c>
      <c r="D43" s="388"/>
      <c r="E43" s="392">
        <f t="shared" ca="1" si="17"/>
        <v>0</v>
      </c>
      <c r="F43" s="392">
        <f t="shared" ca="1" si="18"/>
        <v>0</v>
      </c>
      <c r="G43" s="398">
        <f t="shared" ca="1" si="19"/>
        <v>0</v>
      </c>
      <c r="H43" s="397">
        <f t="shared" ca="1" si="20"/>
        <v>0</v>
      </c>
      <c r="I43" s="392">
        <f t="shared" ca="1" si="21"/>
        <v>0</v>
      </c>
      <c r="J43" s="398">
        <f t="shared" ca="1" si="22"/>
        <v>0</v>
      </c>
      <c r="K43" s="397">
        <f t="shared" ca="1" si="23"/>
        <v>0</v>
      </c>
      <c r="L43" s="392">
        <f t="shared" ca="1" si="24"/>
        <v>0</v>
      </c>
      <c r="M43" s="399">
        <f t="shared" ca="1" si="25"/>
        <v>0</v>
      </c>
    </row>
    <row r="44" spans="1:13">
      <c r="A44" s="395" t="s">
        <v>1680</v>
      </c>
      <c r="B44" s="393" t="s">
        <v>1922</v>
      </c>
      <c r="C44" s="394" t="s">
        <v>1831</v>
      </c>
      <c r="D44" s="388"/>
      <c r="E44" s="392">
        <f t="shared" ca="1" si="17"/>
        <v>0</v>
      </c>
      <c r="F44" s="392">
        <f t="shared" ca="1" si="18"/>
        <v>0</v>
      </c>
      <c r="G44" s="398">
        <f t="shared" ca="1" si="19"/>
        <v>0</v>
      </c>
      <c r="H44" s="397">
        <f t="shared" ca="1" si="20"/>
        <v>0</v>
      </c>
      <c r="I44" s="392">
        <f t="shared" ca="1" si="21"/>
        <v>0</v>
      </c>
      <c r="J44" s="398">
        <f t="shared" ca="1" si="22"/>
        <v>0</v>
      </c>
      <c r="K44" s="397">
        <f t="shared" ca="1" si="23"/>
        <v>0</v>
      </c>
      <c r="L44" s="392">
        <f t="shared" ca="1" si="24"/>
        <v>0</v>
      </c>
      <c r="M44" s="399">
        <f t="shared" ca="1" si="25"/>
        <v>0</v>
      </c>
    </row>
    <row r="45" spans="1:13">
      <c r="A45" s="395" t="s">
        <v>1666</v>
      </c>
      <c r="B45" s="393" t="s">
        <v>1923</v>
      </c>
      <c r="C45" s="394" t="s">
        <v>550</v>
      </c>
      <c r="D45" s="388"/>
      <c r="E45" s="392">
        <f t="shared" ca="1" si="17"/>
        <v>0</v>
      </c>
      <c r="F45" s="392">
        <f t="shared" ca="1" si="18"/>
        <v>0</v>
      </c>
      <c r="G45" s="398">
        <f t="shared" ca="1" si="19"/>
        <v>0</v>
      </c>
      <c r="H45" s="397">
        <f t="shared" ca="1" si="20"/>
        <v>0</v>
      </c>
      <c r="I45" s="392">
        <f t="shared" ca="1" si="21"/>
        <v>0</v>
      </c>
      <c r="J45" s="398">
        <f t="shared" ca="1" si="22"/>
        <v>0</v>
      </c>
      <c r="K45" s="397">
        <f t="shared" ca="1" si="23"/>
        <v>0</v>
      </c>
      <c r="L45" s="392">
        <f t="shared" ca="1" si="24"/>
        <v>0</v>
      </c>
      <c r="M45" s="399">
        <f t="shared" ca="1" si="25"/>
        <v>0</v>
      </c>
    </row>
    <row r="46" spans="1:13">
      <c r="A46" s="395" t="s">
        <v>1833</v>
      </c>
      <c r="B46" s="393" t="s">
        <v>1924</v>
      </c>
      <c r="C46" s="394" t="s">
        <v>1876</v>
      </c>
      <c r="D46" s="388"/>
      <c r="E46" s="392">
        <f t="shared" ca="1" si="17"/>
        <v>0</v>
      </c>
      <c r="F46" s="392">
        <f t="shared" ca="1" si="18"/>
        <v>0</v>
      </c>
      <c r="G46" s="398">
        <f t="shared" ca="1" si="19"/>
        <v>0</v>
      </c>
      <c r="H46" s="397">
        <f t="shared" ca="1" si="20"/>
        <v>0</v>
      </c>
      <c r="I46" s="392">
        <f t="shared" ca="1" si="21"/>
        <v>0</v>
      </c>
      <c r="J46" s="398">
        <f t="shared" ca="1" si="22"/>
        <v>0</v>
      </c>
      <c r="K46" s="397">
        <f t="shared" ca="1" si="23"/>
        <v>0</v>
      </c>
      <c r="L46" s="392">
        <f t="shared" ca="1" si="24"/>
        <v>0</v>
      </c>
      <c r="M46" s="399">
        <f t="shared" ca="1" si="25"/>
        <v>0</v>
      </c>
    </row>
    <row r="47" spans="1:13">
      <c r="A47" s="395" t="s">
        <v>1834</v>
      </c>
      <c r="B47" s="393" t="s">
        <v>1925</v>
      </c>
      <c r="C47" s="394" t="s">
        <v>550</v>
      </c>
      <c r="D47" s="388"/>
      <c r="E47" s="392">
        <f t="shared" ca="1" si="17"/>
        <v>0</v>
      </c>
      <c r="F47" s="392">
        <f t="shared" ca="1" si="18"/>
        <v>0</v>
      </c>
      <c r="G47" s="398">
        <f t="shared" ca="1" si="19"/>
        <v>0</v>
      </c>
      <c r="H47" s="397">
        <f t="shared" ca="1" si="20"/>
        <v>0</v>
      </c>
      <c r="I47" s="392">
        <f t="shared" ca="1" si="21"/>
        <v>0</v>
      </c>
      <c r="J47" s="398">
        <f t="shared" ca="1" si="22"/>
        <v>0</v>
      </c>
      <c r="K47" s="397">
        <f t="shared" ca="1" si="23"/>
        <v>0</v>
      </c>
      <c r="L47" s="392">
        <f t="shared" ca="1" si="24"/>
        <v>0</v>
      </c>
      <c r="M47" s="399">
        <f t="shared" ca="1" si="25"/>
        <v>0</v>
      </c>
    </row>
    <row r="48" spans="1:13">
      <c r="A48" s="395" t="s">
        <v>1681</v>
      </c>
      <c r="B48" s="393" t="s">
        <v>1926</v>
      </c>
      <c r="C48" s="394" t="s">
        <v>550</v>
      </c>
      <c r="D48" s="388"/>
      <c r="E48" s="392">
        <f t="shared" ca="1" si="17"/>
        <v>0</v>
      </c>
      <c r="F48" s="392">
        <f t="shared" ca="1" si="18"/>
        <v>0</v>
      </c>
      <c r="G48" s="398">
        <f t="shared" ca="1" si="19"/>
        <v>0</v>
      </c>
      <c r="H48" s="397">
        <f t="shared" ca="1" si="20"/>
        <v>0</v>
      </c>
      <c r="I48" s="392">
        <f t="shared" ca="1" si="21"/>
        <v>0</v>
      </c>
      <c r="J48" s="398">
        <f t="shared" ca="1" si="22"/>
        <v>0</v>
      </c>
      <c r="K48" s="397">
        <f t="shared" ca="1" si="23"/>
        <v>0</v>
      </c>
      <c r="L48" s="392">
        <f t="shared" ca="1" si="24"/>
        <v>0</v>
      </c>
      <c r="M48" s="399">
        <f t="shared" ca="1" si="25"/>
        <v>0</v>
      </c>
    </row>
    <row r="49" spans="1:13">
      <c r="A49" s="395" t="s">
        <v>1865</v>
      </c>
      <c r="B49" s="393" t="s">
        <v>1927</v>
      </c>
      <c r="C49" s="394" t="s">
        <v>550</v>
      </c>
      <c r="D49" s="388"/>
      <c r="E49" s="392">
        <f t="shared" ca="1" si="17"/>
        <v>0</v>
      </c>
      <c r="F49" s="392">
        <f t="shared" ca="1" si="18"/>
        <v>0</v>
      </c>
      <c r="G49" s="398">
        <f t="shared" ca="1" si="19"/>
        <v>0</v>
      </c>
      <c r="H49" s="397">
        <f t="shared" ca="1" si="20"/>
        <v>0</v>
      </c>
      <c r="I49" s="392">
        <f t="shared" ca="1" si="21"/>
        <v>0</v>
      </c>
      <c r="J49" s="398">
        <f t="shared" ca="1" si="22"/>
        <v>0</v>
      </c>
      <c r="K49" s="397">
        <f t="shared" ca="1" si="23"/>
        <v>0</v>
      </c>
      <c r="L49" s="392">
        <f t="shared" ca="1" si="24"/>
        <v>0</v>
      </c>
      <c r="M49" s="399">
        <f t="shared" ca="1" si="25"/>
        <v>0</v>
      </c>
    </row>
    <row r="50" spans="1:13">
      <c r="A50" s="395" t="s">
        <v>1857</v>
      </c>
      <c r="B50" s="393" t="s">
        <v>1928</v>
      </c>
      <c r="C50" s="394" t="s">
        <v>550</v>
      </c>
      <c r="D50" s="388"/>
      <c r="E50" s="392">
        <f t="shared" ca="1" si="17"/>
        <v>0</v>
      </c>
      <c r="F50" s="392">
        <f t="shared" ca="1" si="18"/>
        <v>0</v>
      </c>
      <c r="G50" s="398">
        <f t="shared" ca="1" si="19"/>
        <v>0</v>
      </c>
      <c r="H50" s="397">
        <f t="shared" ca="1" si="20"/>
        <v>0</v>
      </c>
      <c r="I50" s="392">
        <f t="shared" ca="1" si="21"/>
        <v>0</v>
      </c>
      <c r="J50" s="398">
        <f t="shared" ca="1" si="22"/>
        <v>0</v>
      </c>
      <c r="K50" s="397">
        <f t="shared" ca="1" si="23"/>
        <v>0</v>
      </c>
      <c r="L50" s="392">
        <f t="shared" ca="1" si="24"/>
        <v>0</v>
      </c>
      <c r="M50" s="399">
        <f t="shared" ca="1" si="25"/>
        <v>0</v>
      </c>
    </row>
    <row r="51" spans="1:13">
      <c r="A51" s="395" t="s">
        <v>1867</v>
      </c>
      <c r="B51" s="393" t="s">
        <v>1929</v>
      </c>
      <c r="C51" s="394" t="s">
        <v>550</v>
      </c>
      <c r="D51" s="388"/>
      <c r="E51" s="392">
        <f t="shared" ca="1" si="17"/>
        <v>0</v>
      </c>
      <c r="F51" s="392">
        <f t="shared" ca="1" si="18"/>
        <v>0</v>
      </c>
      <c r="G51" s="398">
        <f t="shared" ca="1" si="19"/>
        <v>0</v>
      </c>
      <c r="H51" s="397">
        <f t="shared" ca="1" si="20"/>
        <v>0</v>
      </c>
      <c r="I51" s="392">
        <f t="shared" ca="1" si="21"/>
        <v>0</v>
      </c>
      <c r="J51" s="398">
        <f t="shared" ca="1" si="22"/>
        <v>0</v>
      </c>
      <c r="K51" s="397">
        <f t="shared" ca="1" si="23"/>
        <v>0</v>
      </c>
      <c r="L51" s="392">
        <f t="shared" ca="1" si="24"/>
        <v>0</v>
      </c>
      <c r="M51" s="399">
        <f t="shared" ca="1" si="25"/>
        <v>0</v>
      </c>
    </row>
    <row r="52" spans="1:13">
      <c r="A52" s="395" t="s">
        <v>1868</v>
      </c>
      <c r="B52" s="393" t="s">
        <v>1930</v>
      </c>
      <c r="C52" s="394" t="s">
        <v>550</v>
      </c>
      <c r="D52" s="388"/>
      <c r="E52" s="392">
        <f t="shared" ca="1" si="17"/>
        <v>0</v>
      </c>
      <c r="F52" s="392">
        <f t="shared" ca="1" si="18"/>
        <v>0</v>
      </c>
      <c r="G52" s="398">
        <f t="shared" ca="1" si="19"/>
        <v>0</v>
      </c>
      <c r="H52" s="397">
        <f t="shared" ca="1" si="20"/>
        <v>0</v>
      </c>
      <c r="I52" s="392">
        <f t="shared" ca="1" si="21"/>
        <v>0</v>
      </c>
      <c r="J52" s="398">
        <f t="shared" ca="1" si="22"/>
        <v>0</v>
      </c>
      <c r="K52" s="397">
        <f t="shared" ca="1" si="23"/>
        <v>0</v>
      </c>
      <c r="L52" s="392">
        <f t="shared" ca="1" si="24"/>
        <v>0</v>
      </c>
      <c r="M52" s="399">
        <f t="shared" ca="1" si="25"/>
        <v>0</v>
      </c>
    </row>
    <row r="53" spans="1:13">
      <c r="A53" s="395" t="s">
        <v>1869</v>
      </c>
      <c r="B53" s="393" t="s">
        <v>1931</v>
      </c>
      <c r="C53" s="394" t="s">
        <v>550</v>
      </c>
      <c r="D53" s="388"/>
      <c r="E53" s="392">
        <f t="shared" ca="1" si="17"/>
        <v>0</v>
      </c>
      <c r="F53" s="392">
        <f t="shared" ca="1" si="18"/>
        <v>0</v>
      </c>
      <c r="G53" s="398">
        <f t="shared" ca="1" si="19"/>
        <v>0</v>
      </c>
      <c r="H53" s="397">
        <f t="shared" ca="1" si="20"/>
        <v>0</v>
      </c>
      <c r="I53" s="392">
        <f t="shared" ca="1" si="21"/>
        <v>0</v>
      </c>
      <c r="J53" s="398">
        <f t="shared" ca="1" si="22"/>
        <v>0</v>
      </c>
      <c r="K53" s="397">
        <f t="shared" ca="1" si="23"/>
        <v>0</v>
      </c>
      <c r="L53" s="392">
        <f t="shared" ca="1" si="24"/>
        <v>0</v>
      </c>
      <c r="M53" s="399">
        <f t="shared" ca="1" si="25"/>
        <v>0</v>
      </c>
    </row>
    <row r="54" spans="1:13">
      <c r="A54" s="395" t="s">
        <v>1870</v>
      </c>
      <c r="B54" s="393" t="s">
        <v>1932</v>
      </c>
      <c r="C54" s="394" t="s">
        <v>550</v>
      </c>
      <c r="D54" s="388"/>
      <c r="E54" s="392">
        <f t="shared" ca="1" si="17"/>
        <v>0</v>
      </c>
      <c r="F54" s="392">
        <f t="shared" ca="1" si="18"/>
        <v>0</v>
      </c>
      <c r="G54" s="398">
        <f t="shared" ca="1" si="19"/>
        <v>0</v>
      </c>
      <c r="H54" s="397">
        <f t="shared" ca="1" si="20"/>
        <v>0</v>
      </c>
      <c r="I54" s="392">
        <f t="shared" ca="1" si="21"/>
        <v>0</v>
      </c>
      <c r="J54" s="398">
        <f t="shared" ca="1" si="22"/>
        <v>0</v>
      </c>
      <c r="K54" s="397">
        <f t="shared" ca="1" si="23"/>
        <v>0</v>
      </c>
      <c r="L54" s="392">
        <f t="shared" ca="1" si="24"/>
        <v>0</v>
      </c>
      <c r="M54" s="399">
        <f t="shared" ca="1" si="25"/>
        <v>0</v>
      </c>
    </row>
    <row r="55" spans="1:13">
      <c r="A55" s="395" t="s">
        <v>1871</v>
      </c>
      <c r="B55" s="393" t="s">
        <v>1933</v>
      </c>
      <c r="C55" s="394" t="s">
        <v>550</v>
      </c>
      <c r="D55" s="388"/>
      <c r="E55" s="392">
        <f t="shared" ca="1" si="17"/>
        <v>0</v>
      </c>
      <c r="F55" s="392">
        <f t="shared" ca="1" si="18"/>
        <v>0</v>
      </c>
      <c r="G55" s="398">
        <f t="shared" ca="1" si="19"/>
        <v>0</v>
      </c>
      <c r="H55" s="397">
        <f t="shared" ca="1" si="20"/>
        <v>0</v>
      </c>
      <c r="I55" s="392">
        <f t="shared" ca="1" si="21"/>
        <v>0</v>
      </c>
      <c r="J55" s="398">
        <f t="shared" ca="1" si="22"/>
        <v>0</v>
      </c>
      <c r="K55" s="397">
        <f t="shared" ca="1" si="23"/>
        <v>0</v>
      </c>
      <c r="L55" s="392">
        <f t="shared" ca="1" si="24"/>
        <v>0</v>
      </c>
      <c r="M55" s="399">
        <f t="shared" ca="1" si="25"/>
        <v>0</v>
      </c>
    </row>
    <row r="56" spans="1:13">
      <c r="A56" s="395" t="s">
        <v>1866</v>
      </c>
      <c r="B56" s="393" t="s">
        <v>1934</v>
      </c>
      <c r="C56" s="394" t="s">
        <v>550</v>
      </c>
      <c r="D56" s="388"/>
      <c r="E56" s="392">
        <f t="shared" ca="1" si="17"/>
        <v>0</v>
      </c>
      <c r="F56" s="392">
        <f t="shared" ca="1" si="18"/>
        <v>0</v>
      </c>
      <c r="G56" s="398">
        <f t="shared" ca="1" si="19"/>
        <v>0</v>
      </c>
      <c r="H56" s="397">
        <f t="shared" ca="1" si="20"/>
        <v>0</v>
      </c>
      <c r="I56" s="392">
        <f t="shared" ca="1" si="21"/>
        <v>0</v>
      </c>
      <c r="J56" s="398">
        <f t="shared" ca="1" si="22"/>
        <v>0</v>
      </c>
      <c r="K56" s="397">
        <f t="shared" ca="1" si="23"/>
        <v>0</v>
      </c>
      <c r="L56" s="392">
        <f t="shared" ca="1" si="24"/>
        <v>0</v>
      </c>
      <c r="M56" s="399">
        <f t="shared" ca="1" si="25"/>
        <v>0</v>
      </c>
    </row>
    <row r="57" spans="1:13">
      <c r="A57" s="395" t="s">
        <v>1872</v>
      </c>
      <c r="B57" s="393" t="s">
        <v>1935</v>
      </c>
      <c r="C57" s="394" t="s">
        <v>550</v>
      </c>
      <c r="D57" s="388"/>
      <c r="E57" s="392">
        <f t="shared" ca="1" si="17"/>
        <v>0</v>
      </c>
      <c r="F57" s="392">
        <f t="shared" ca="1" si="18"/>
        <v>0</v>
      </c>
      <c r="G57" s="398">
        <f t="shared" ca="1" si="19"/>
        <v>0</v>
      </c>
      <c r="H57" s="397">
        <f t="shared" ca="1" si="20"/>
        <v>0</v>
      </c>
      <c r="I57" s="392">
        <f t="shared" ca="1" si="21"/>
        <v>0</v>
      </c>
      <c r="J57" s="398">
        <f t="shared" ca="1" si="22"/>
        <v>0</v>
      </c>
      <c r="K57" s="397">
        <f t="shared" ca="1" si="23"/>
        <v>0</v>
      </c>
      <c r="L57" s="392">
        <f t="shared" ca="1" si="24"/>
        <v>0</v>
      </c>
      <c r="M57" s="399">
        <f t="shared" ca="1" si="25"/>
        <v>0</v>
      </c>
    </row>
    <row r="58" spans="1:13">
      <c r="A58" s="395" t="s">
        <v>1873</v>
      </c>
      <c r="B58" s="393" t="s">
        <v>1936</v>
      </c>
      <c r="C58" s="394" t="s">
        <v>550</v>
      </c>
      <c r="D58" s="388"/>
      <c r="E58" s="392">
        <f t="shared" ca="1" si="17"/>
        <v>0</v>
      </c>
      <c r="F58" s="392">
        <f t="shared" ca="1" si="18"/>
        <v>0</v>
      </c>
      <c r="G58" s="398">
        <f t="shared" ca="1" si="19"/>
        <v>0</v>
      </c>
      <c r="H58" s="397">
        <f t="shared" ca="1" si="20"/>
        <v>0</v>
      </c>
      <c r="I58" s="392">
        <f t="shared" ca="1" si="21"/>
        <v>0</v>
      </c>
      <c r="J58" s="398">
        <f t="shared" ca="1" si="22"/>
        <v>0</v>
      </c>
      <c r="K58" s="397">
        <f t="shared" ca="1" si="23"/>
        <v>0</v>
      </c>
      <c r="L58" s="392">
        <f t="shared" ca="1" si="24"/>
        <v>0</v>
      </c>
      <c r="M58" s="399">
        <f t="shared" ca="1" si="25"/>
        <v>0</v>
      </c>
    </row>
    <row r="59" spans="1:13">
      <c r="A59" s="395" t="s">
        <v>1958</v>
      </c>
      <c r="B59" s="393" t="s">
        <v>1937</v>
      </c>
      <c r="C59" s="394" t="s">
        <v>1977</v>
      </c>
      <c r="D59" s="388"/>
      <c r="E59" s="392">
        <f t="shared" ca="1" si="17"/>
        <v>0</v>
      </c>
      <c r="F59" s="392">
        <f t="shared" ca="1" si="18"/>
        <v>0</v>
      </c>
      <c r="G59" s="398">
        <f t="shared" ca="1" si="19"/>
        <v>0</v>
      </c>
      <c r="H59" s="397">
        <f t="shared" ca="1" si="20"/>
        <v>0</v>
      </c>
      <c r="I59" s="392">
        <f t="shared" ca="1" si="21"/>
        <v>0</v>
      </c>
      <c r="J59" s="398">
        <f t="shared" ca="1" si="22"/>
        <v>0</v>
      </c>
      <c r="K59" s="397">
        <f t="shared" ca="1" si="23"/>
        <v>0</v>
      </c>
      <c r="L59" s="392">
        <f t="shared" ca="1" si="24"/>
        <v>0</v>
      </c>
      <c r="M59" s="399">
        <f t="shared" ca="1" si="25"/>
        <v>0</v>
      </c>
    </row>
    <row r="60" spans="1:13">
      <c r="A60" s="395" t="s">
        <v>1959</v>
      </c>
      <c r="B60" s="393" t="s">
        <v>1938</v>
      </c>
      <c r="C60" s="394" t="s">
        <v>550</v>
      </c>
      <c r="D60" s="388"/>
      <c r="E60" s="392">
        <f t="shared" ca="1" si="17"/>
        <v>0</v>
      </c>
      <c r="F60" s="392">
        <f t="shared" ca="1" si="18"/>
        <v>0</v>
      </c>
      <c r="G60" s="398">
        <f t="shared" ca="1" si="19"/>
        <v>0</v>
      </c>
      <c r="H60" s="397">
        <f t="shared" ca="1" si="20"/>
        <v>0</v>
      </c>
      <c r="I60" s="392">
        <f t="shared" ca="1" si="21"/>
        <v>0</v>
      </c>
      <c r="J60" s="398">
        <f t="shared" ca="1" si="22"/>
        <v>0</v>
      </c>
      <c r="K60" s="397">
        <f t="shared" ca="1" si="23"/>
        <v>0</v>
      </c>
      <c r="L60" s="392">
        <f t="shared" ca="1" si="24"/>
        <v>0</v>
      </c>
      <c r="M60" s="399">
        <f t="shared" ca="1" si="25"/>
        <v>0</v>
      </c>
    </row>
    <row r="61" spans="1:13">
      <c r="A61" s="395" t="s">
        <v>1960</v>
      </c>
      <c r="B61" s="393" t="s">
        <v>1939</v>
      </c>
      <c r="C61" s="394" t="s">
        <v>550</v>
      </c>
      <c r="D61" s="388"/>
      <c r="E61" s="392">
        <f t="shared" ca="1" si="17"/>
        <v>0</v>
      </c>
      <c r="F61" s="392">
        <f t="shared" ca="1" si="18"/>
        <v>0</v>
      </c>
      <c r="G61" s="398">
        <f t="shared" ca="1" si="19"/>
        <v>0</v>
      </c>
      <c r="H61" s="397">
        <f t="shared" ca="1" si="20"/>
        <v>0</v>
      </c>
      <c r="I61" s="392">
        <f t="shared" ca="1" si="21"/>
        <v>0</v>
      </c>
      <c r="J61" s="398">
        <f t="shared" ca="1" si="22"/>
        <v>0</v>
      </c>
      <c r="K61" s="397">
        <f t="shared" ca="1" si="23"/>
        <v>0</v>
      </c>
      <c r="L61" s="392">
        <f t="shared" ca="1" si="24"/>
        <v>0</v>
      </c>
      <c r="M61" s="399">
        <f t="shared" ca="1" si="25"/>
        <v>0</v>
      </c>
    </row>
    <row r="62" spans="1:13">
      <c r="A62" s="395" t="s">
        <v>1961</v>
      </c>
      <c r="B62" s="393" t="s">
        <v>1940</v>
      </c>
      <c r="C62" s="394" t="s">
        <v>550</v>
      </c>
      <c r="D62" s="388"/>
      <c r="E62" s="392">
        <f t="shared" ca="1" si="17"/>
        <v>0</v>
      </c>
      <c r="F62" s="392">
        <f t="shared" ca="1" si="18"/>
        <v>0</v>
      </c>
      <c r="G62" s="398">
        <f t="shared" ca="1" si="19"/>
        <v>0</v>
      </c>
      <c r="H62" s="397">
        <f t="shared" ca="1" si="20"/>
        <v>0</v>
      </c>
      <c r="I62" s="392">
        <f t="shared" ca="1" si="21"/>
        <v>0</v>
      </c>
      <c r="J62" s="398">
        <f t="shared" ca="1" si="22"/>
        <v>0</v>
      </c>
      <c r="K62" s="397">
        <f t="shared" ca="1" si="23"/>
        <v>0</v>
      </c>
      <c r="L62" s="392">
        <f t="shared" ca="1" si="24"/>
        <v>0</v>
      </c>
      <c r="M62" s="399">
        <f t="shared" ca="1" si="25"/>
        <v>0</v>
      </c>
    </row>
    <row r="63" spans="1:13">
      <c r="A63" s="395" t="s">
        <v>1962</v>
      </c>
      <c r="B63" s="393" t="s">
        <v>1941</v>
      </c>
      <c r="C63" s="394" t="s">
        <v>550</v>
      </c>
      <c r="D63" s="388"/>
      <c r="E63" s="392">
        <f t="shared" ca="1" si="17"/>
        <v>0</v>
      </c>
      <c r="F63" s="392">
        <f t="shared" ca="1" si="18"/>
        <v>0</v>
      </c>
      <c r="G63" s="398">
        <f t="shared" ca="1" si="19"/>
        <v>0</v>
      </c>
      <c r="H63" s="397">
        <f t="shared" ca="1" si="20"/>
        <v>0</v>
      </c>
      <c r="I63" s="392">
        <f t="shared" ca="1" si="21"/>
        <v>0</v>
      </c>
      <c r="J63" s="398">
        <f t="shared" ca="1" si="22"/>
        <v>0</v>
      </c>
      <c r="K63" s="397">
        <f t="shared" ca="1" si="23"/>
        <v>0</v>
      </c>
      <c r="L63" s="392">
        <f t="shared" ca="1" si="24"/>
        <v>0</v>
      </c>
      <c r="M63" s="399">
        <f t="shared" ca="1" si="25"/>
        <v>0</v>
      </c>
    </row>
    <row r="64" spans="1:13">
      <c r="A64" s="395" t="s">
        <v>1963</v>
      </c>
      <c r="B64" s="393" t="s">
        <v>1942</v>
      </c>
      <c r="C64" s="394" t="s">
        <v>1831</v>
      </c>
      <c r="D64" s="388"/>
      <c r="E64" s="392">
        <f t="shared" ca="1" si="17"/>
        <v>0</v>
      </c>
      <c r="F64" s="392">
        <f t="shared" ca="1" si="18"/>
        <v>0</v>
      </c>
      <c r="G64" s="398">
        <f t="shared" ca="1" si="19"/>
        <v>0</v>
      </c>
      <c r="H64" s="397">
        <f t="shared" ca="1" si="20"/>
        <v>0</v>
      </c>
      <c r="I64" s="392">
        <f t="shared" ca="1" si="21"/>
        <v>0</v>
      </c>
      <c r="J64" s="398">
        <f t="shared" ca="1" si="22"/>
        <v>0</v>
      </c>
      <c r="K64" s="397">
        <f t="shared" ca="1" si="23"/>
        <v>0</v>
      </c>
      <c r="L64" s="392">
        <f t="shared" ca="1" si="24"/>
        <v>0</v>
      </c>
      <c r="M64" s="399">
        <f t="shared" ca="1" si="25"/>
        <v>0</v>
      </c>
    </row>
    <row r="65" spans="1:13">
      <c r="A65" s="395" t="s">
        <v>1874</v>
      </c>
      <c r="B65" s="393" t="s">
        <v>1943</v>
      </c>
      <c r="C65" s="394" t="s">
        <v>550</v>
      </c>
      <c r="D65" s="388"/>
      <c r="E65" s="392">
        <f t="shared" ca="1" si="17"/>
        <v>0</v>
      </c>
      <c r="F65" s="392">
        <f t="shared" ca="1" si="18"/>
        <v>0</v>
      </c>
      <c r="G65" s="398">
        <f t="shared" ca="1" si="19"/>
        <v>0</v>
      </c>
      <c r="H65" s="397">
        <f t="shared" ca="1" si="20"/>
        <v>0</v>
      </c>
      <c r="I65" s="392">
        <f t="shared" ca="1" si="21"/>
        <v>0</v>
      </c>
      <c r="J65" s="398">
        <f t="shared" ca="1" si="22"/>
        <v>0</v>
      </c>
      <c r="K65" s="397">
        <f t="shared" ca="1" si="23"/>
        <v>0</v>
      </c>
      <c r="L65" s="392">
        <f t="shared" ca="1" si="24"/>
        <v>0</v>
      </c>
      <c r="M65" s="399">
        <f t="shared" ca="1" si="25"/>
        <v>0</v>
      </c>
    </row>
    <row r="66" spans="1:13">
      <c r="A66" s="395" t="s">
        <v>1964</v>
      </c>
      <c r="B66" s="393" t="s">
        <v>1944</v>
      </c>
      <c r="C66" s="394" t="s">
        <v>550</v>
      </c>
      <c r="D66" s="388"/>
      <c r="E66" s="392">
        <f t="shared" ca="1" si="17"/>
        <v>0</v>
      </c>
      <c r="F66" s="392">
        <f t="shared" ca="1" si="18"/>
        <v>0</v>
      </c>
      <c r="G66" s="398">
        <f t="shared" ca="1" si="19"/>
        <v>0</v>
      </c>
      <c r="H66" s="397">
        <f t="shared" ca="1" si="20"/>
        <v>0</v>
      </c>
      <c r="I66" s="392">
        <f t="shared" ca="1" si="21"/>
        <v>0</v>
      </c>
      <c r="J66" s="398">
        <f t="shared" ca="1" si="22"/>
        <v>0</v>
      </c>
      <c r="K66" s="397">
        <f t="shared" ca="1" si="23"/>
        <v>0</v>
      </c>
      <c r="L66" s="392">
        <f t="shared" ca="1" si="24"/>
        <v>0</v>
      </c>
      <c r="M66" s="399">
        <f t="shared" ca="1" si="25"/>
        <v>0</v>
      </c>
    </row>
    <row r="67" spans="1:13">
      <c r="A67" s="395" t="s">
        <v>1965</v>
      </c>
      <c r="B67" s="393" t="s">
        <v>1945</v>
      </c>
      <c r="C67" s="394" t="s">
        <v>550</v>
      </c>
      <c r="D67" s="388"/>
      <c r="E67" s="392">
        <f t="shared" ca="1" si="17"/>
        <v>0</v>
      </c>
      <c r="F67" s="392">
        <f t="shared" ca="1" si="18"/>
        <v>0</v>
      </c>
      <c r="G67" s="398">
        <f t="shared" ca="1" si="19"/>
        <v>0</v>
      </c>
      <c r="H67" s="397">
        <f t="shared" ca="1" si="20"/>
        <v>0</v>
      </c>
      <c r="I67" s="392">
        <f t="shared" ca="1" si="21"/>
        <v>0</v>
      </c>
      <c r="J67" s="398">
        <f t="shared" ca="1" si="22"/>
        <v>0</v>
      </c>
      <c r="K67" s="397">
        <f t="shared" ca="1" si="23"/>
        <v>0</v>
      </c>
      <c r="L67" s="392">
        <f t="shared" ca="1" si="24"/>
        <v>0</v>
      </c>
      <c r="M67" s="399">
        <f t="shared" ca="1" si="25"/>
        <v>0</v>
      </c>
    </row>
    <row r="68" spans="1:13">
      <c r="A68" s="395" t="s">
        <v>1966</v>
      </c>
      <c r="B68" s="393" t="s">
        <v>1946</v>
      </c>
      <c r="C68" s="394" t="s">
        <v>550</v>
      </c>
      <c r="D68" s="388"/>
      <c r="E68" s="392">
        <f ca="1">OFFSET($A$68,ROW(G67)-1+(99/3)*INT((COLUMN(G67)-1)/3),MOD(COLUMN(G67)-1,3))</f>
        <v>0</v>
      </c>
      <c r="F68" s="392">
        <f ca="1">OFFSET($A$68,ROW(H67)-1+(99/3)*INT((COLUMN(H67)-1)/3),MOD(COLUMN(H67)-1,3))</f>
        <v>0</v>
      </c>
      <c r="G68" s="398">
        <f ca="1">OFFSET($A$68,ROW(I67)-1+(99/3)*INT((COLUMN(I67)-1)/3),MOD(COLUMN(I67)-1,3))</f>
        <v>0</v>
      </c>
      <c r="H68" s="392">
        <f t="shared" ref="H68:M83" ca="1" si="26">OFFSET($A$68,ROW(J67)-1+(99/3)*INT((COLUMN(J67)-1)/3),MOD(COLUMN(J67)-1,3))</f>
        <v>0</v>
      </c>
      <c r="I68" s="392">
        <f t="shared" ca="1" si="26"/>
        <v>0</v>
      </c>
      <c r="J68" s="398">
        <f t="shared" ca="1" si="26"/>
        <v>0</v>
      </c>
      <c r="K68" s="392">
        <f t="shared" ca="1" si="26"/>
        <v>0</v>
      </c>
      <c r="L68" s="392">
        <f t="shared" ca="1" si="26"/>
        <v>0</v>
      </c>
      <c r="M68" s="398">
        <f t="shared" ca="1" si="26"/>
        <v>0</v>
      </c>
    </row>
    <row r="69" spans="1:13">
      <c r="A69" s="395" t="s">
        <v>1967</v>
      </c>
      <c r="B69" s="393" t="s">
        <v>1947</v>
      </c>
      <c r="C69" s="394" t="s">
        <v>550</v>
      </c>
      <c r="D69" s="388"/>
      <c r="E69" s="392">
        <f t="shared" ref="E69:E100" ca="1" si="27">OFFSET($A$68,ROW(G68)-1+(99/3)*INT((COLUMN(G68)-1)/3),MOD(COLUMN(G68)-1,3))</f>
        <v>0</v>
      </c>
      <c r="F69" s="392">
        <f t="shared" ref="F69:F100" ca="1" si="28">OFFSET($A$68,ROW(H68)-1+(99/3)*INT((COLUMN(H68)-1)/3),MOD(COLUMN(H68)-1,3))</f>
        <v>0</v>
      </c>
      <c r="G69" s="398">
        <f t="shared" ref="G69:G100" ca="1" si="29">OFFSET($A$68,ROW(I68)-1+(99/3)*INT((COLUMN(I68)-1)/3),MOD(COLUMN(I68)-1,3))</f>
        <v>0</v>
      </c>
      <c r="H69" s="392">
        <f t="shared" ca="1" si="26"/>
        <v>0</v>
      </c>
      <c r="I69" s="392">
        <f t="shared" ca="1" si="26"/>
        <v>0</v>
      </c>
      <c r="J69" s="398">
        <f t="shared" ca="1" si="26"/>
        <v>0</v>
      </c>
      <c r="K69" s="392">
        <f t="shared" ca="1" si="26"/>
        <v>0</v>
      </c>
      <c r="L69" s="392">
        <f t="shared" ca="1" si="26"/>
        <v>0</v>
      </c>
      <c r="M69" s="398">
        <f t="shared" ca="1" si="26"/>
        <v>0</v>
      </c>
    </row>
    <row r="70" spans="1:13">
      <c r="A70" s="395" t="s">
        <v>1968</v>
      </c>
      <c r="B70" s="393" t="s">
        <v>1948</v>
      </c>
      <c r="C70" s="394" t="s">
        <v>550</v>
      </c>
      <c r="D70" s="388"/>
      <c r="E70" s="392">
        <f t="shared" ca="1" si="27"/>
        <v>0</v>
      </c>
      <c r="F70" s="392">
        <f t="shared" ca="1" si="28"/>
        <v>0</v>
      </c>
      <c r="G70" s="398">
        <f t="shared" ca="1" si="29"/>
        <v>0</v>
      </c>
      <c r="H70" s="392">
        <f t="shared" ca="1" si="26"/>
        <v>0</v>
      </c>
      <c r="I70" s="392">
        <f t="shared" ca="1" si="26"/>
        <v>0</v>
      </c>
      <c r="J70" s="398">
        <f t="shared" ca="1" si="26"/>
        <v>0</v>
      </c>
      <c r="K70" s="392">
        <f t="shared" ca="1" si="26"/>
        <v>0</v>
      </c>
      <c r="L70" s="392">
        <f t="shared" ca="1" si="26"/>
        <v>0</v>
      </c>
      <c r="M70" s="398">
        <f t="shared" ca="1" si="26"/>
        <v>0</v>
      </c>
    </row>
    <row r="71" spans="1:13">
      <c r="A71" s="395" t="s">
        <v>1969</v>
      </c>
      <c r="B71" s="393" t="s">
        <v>1949</v>
      </c>
      <c r="C71" s="394" t="s">
        <v>550</v>
      </c>
      <c r="D71" s="388"/>
      <c r="E71" s="392">
        <f t="shared" ca="1" si="27"/>
        <v>0</v>
      </c>
      <c r="F71" s="392">
        <f t="shared" ca="1" si="28"/>
        <v>0</v>
      </c>
      <c r="G71" s="398">
        <f t="shared" ca="1" si="29"/>
        <v>0</v>
      </c>
      <c r="H71" s="392">
        <f t="shared" ca="1" si="26"/>
        <v>0</v>
      </c>
      <c r="I71" s="392">
        <f t="shared" ca="1" si="26"/>
        <v>0</v>
      </c>
      <c r="J71" s="398">
        <f t="shared" ca="1" si="26"/>
        <v>0</v>
      </c>
      <c r="K71" s="392">
        <f t="shared" ca="1" si="26"/>
        <v>0</v>
      </c>
      <c r="L71" s="392">
        <f t="shared" ca="1" si="26"/>
        <v>0</v>
      </c>
      <c r="M71" s="398">
        <f t="shared" ca="1" si="26"/>
        <v>0</v>
      </c>
    </row>
    <row r="72" spans="1:13">
      <c r="A72" s="395" t="s">
        <v>1970</v>
      </c>
      <c r="B72" s="393" t="s">
        <v>1950</v>
      </c>
      <c r="C72" s="394" t="s">
        <v>550</v>
      </c>
      <c r="D72" s="388"/>
      <c r="E72" s="392">
        <f t="shared" ca="1" si="27"/>
        <v>0</v>
      </c>
      <c r="F72" s="392">
        <f t="shared" ca="1" si="28"/>
        <v>0</v>
      </c>
      <c r="G72" s="398">
        <f t="shared" ca="1" si="29"/>
        <v>0</v>
      </c>
      <c r="H72" s="392">
        <f t="shared" ca="1" si="26"/>
        <v>0</v>
      </c>
      <c r="I72" s="392">
        <f t="shared" ca="1" si="26"/>
        <v>0</v>
      </c>
      <c r="J72" s="398">
        <f t="shared" ca="1" si="26"/>
        <v>0</v>
      </c>
      <c r="K72" s="392">
        <f t="shared" ca="1" si="26"/>
        <v>0</v>
      </c>
      <c r="L72" s="392">
        <f t="shared" ca="1" si="26"/>
        <v>0</v>
      </c>
      <c r="M72" s="398">
        <f t="shared" ca="1" si="26"/>
        <v>0</v>
      </c>
    </row>
    <row r="73" spans="1:13">
      <c r="A73" s="395" t="s">
        <v>1971</v>
      </c>
      <c r="B73" s="393" t="s">
        <v>1951</v>
      </c>
      <c r="C73" s="394" t="s">
        <v>550</v>
      </c>
      <c r="D73" s="388"/>
      <c r="E73" s="392">
        <f t="shared" ca="1" si="27"/>
        <v>0</v>
      </c>
      <c r="F73" s="392">
        <f t="shared" ca="1" si="28"/>
        <v>0</v>
      </c>
      <c r="G73" s="398">
        <f t="shared" ca="1" si="29"/>
        <v>0</v>
      </c>
      <c r="H73" s="392">
        <f t="shared" ca="1" si="26"/>
        <v>0</v>
      </c>
      <c r="I73" s="392">
        <f t="shared" ca="1" si="26"/>
        <v>0</v>
      </c>
      <c r="J73" s="398">
        <f t="shared" ca="1" si="26"/>
        <v>0</v>
      </c>
      <c r="K73" s="392">
        <f t="shared" ca="1" si="26"/>
        <v>0</v>
      </c>
      <c r="L73" s="392">
        <f t="shared" ca="1" si="26"/>
        <v>0</v>
      </c>
      <c r="M73" s="398">
        <f t="shared" ca="1" si="26"/>
        <v>0</v>
      </c>
    </row>
    <row r="74" spans="1:13">
      <c r="A74" s="395" t="s">
        <v>1972</v>
      </c>
      <c r="B74" s="393" t="s">
        <v>1952</v>
      </c>
      <c r="C74" s="394" t="s">
        <v>550</v>
      </c>
      <c r="D74" s="388"/>
      <c r="E74" s="392">
        <f t="shared" ca="1" si="27"/>
        <v>0</v>
      </c>
      <c r="F74" s="392">
        <f t="shared" ca="1" si="28"/>
        <v>0</v>
      </c>
      <c r="G74" s="398">
        <f t="shared" ca="1" si="29"/>
        <v>0</v>
      </c>
      <c r="H74" s="392">
        <f t="shared" ca="1" si="26"/>
        <v>0</v>
      </c>
      <c r="I74" s="392">
        <f t="shared" ca="1" si="26"/>
        <v>0</v>
      </c>
      <c r="J74" s="398">
        <f t="shared" ca="1" si="26"/>
        <v>0</v>
      </c>
      <c r="K74" s="392">
        <f t="shared" ca="1" si="26"/>
        <v>0</v>
      </c>
      <c r="L74" s="392">
        <f t="shared" ca="1" si="26"/>
        <v>0</v>
      </c>
      <c r="M74" s="398">
        <f t="shared" ca="1" si="26"/>
        <v>0</v>
      </c>
    </row>
    <row r="75" spans="1:13">
      <c r="A75" s="395" t="s">
        <v>1973</v>
      </c>
      <c r="B75" s="393" t="s">
        <v>1953</v>
      </c>
      <c r="C75" s="394" t="s">
        <v>550</v>
      </c>
      <c r="D75" s="388"/>
      <c r="E75" s="392">
        <f t="shared" ca="1" si="27"/>
        <v>0</v>
      </c>
      <c r="F75" s="392">
        <f t="shared" ca="1" si="28"/>
        <v>0</v>
      </c>
      <c r="G75" s="398">
        <f t="shared" ca="1" si="29"/>
        <v>0</v>
      </c>
      <c r="H75" s="392">
        <f t="shared" ca="1" si="26"/>
        <v>0</v>
      </c>
      <c r="I75" s="392">
        <f t="shared" ca="1" si="26"/>
        <v>0</v>
      </c>
      <c r="J75" s="398">
        <f t="shared" ca="1" si="26"/>
        <v>0</v>
      </c>
      <c r="K75" s="392">
        <f t="shared" ca="1" si="26"/>
        <v>0</v>
      </c>
      <c r="L75" s="392">
        <f t="shared" ca="1" si="26"/>
        <v>0</v>
      </c>
      <c r="M75" s="398">
        <f t="shared" ca="1" si="26"/>
        <v>0</v>
      </c>
    </row>
    <row r="76" spans="1:13">
      <c r="A76" s="395" t="s">
        <v>1974</v>
      </c>
      <c r="B76" s="393" t="s">
        <v>1954</v>
      </c>
      <c r="C76" s="394" t="s">
        <v>550</v>
      </c>
      <c r="D76" s="388"/>
      <c r="E76" s="392">
        <f t="shared" ca="1" si="27"/>
        <v>0</v>
      </c>
      <c r="F76" s="392">
        <f t="shared" ca="1" si="28"/>
        <v>0</v>
      </c>
      <c r="G76" s="398">
        <f t="shared" ca="1" si="29"/>
        <v>0</v>
      </c>
      <c r="H76" s="392">
        <f t="shared" ca="1" si="26"/>
        <v>0</v>
      </c>
      <c r="I76" s="392">
        <f t="shared" ca="1" si="26"/>
        <v>0</v>
      </c>
      <c r="J76" s="398">
        <f t="shared" ca="1" si="26"/>
        <v>0</v>
      </c>
      <c r="K76" s="392">
        <f t="shared" ca="1" si="26"/>
        <v>0</v>
      </c>
      <c r="L76" s="392">
        <f t="shared" ca="1" si="26"/>
        <v>0</v>
      </c>
      <c r="M76" s="398">
        <f t="shared" ca="1" si="26"/>
        <v>0</v>
      </c>
    </row>
    <row r="77" spans="1:13">
      <c r="A77" s="395" t="s">
        <v>1975</v>
      </c>
      <c r="B77" s="393" t="s">
        <v>1955</v>
      </c>
      <c r="C77" s="394" t="s">
        <v>550</v>
      </c>
      <c r="D77" s="388"/>
      <c r="E77" s="392">
        <f t="shared" ca="1" si="27"/>
        <v>0</v>
      </c>
      <c r="F77" s="392">
        <f t="shared" ca="1" si="28"/>
        <v>0</v>
      </c>
      <c r="G77" s="398">
        <f t="shared" ca="1" si="29"/>
        <v>0</v>
      </c>
      <c r="H77" s="392">
        <f t="shared" ca="1" si="26"/>
        <v>0</v>
      </c>
      <c r="I77" s="392">
        <f t="shared" ca="1" si="26"/>
        <v>0</v>
      </c>
      <c r="J77" s="398">
        <f t="shared" ca="1" si="26"/>
        <v>0</v>
      </c>
      <c r="K77" s="392">
        <f t="shared" ca="1" si="26"/>
        <v>0</v>
      </c>
      <c r="L77" s="392">
        <f t="shared" ca="1" si="26"/>
        <v>0</v>
      </c>
      <c r="M77" s="398">
        <f t="shared" ca="1" si="26"/>
        <v>0</v>
      </c>
    </row>
    <row r="78" spans="1:13">
      <c r="A78" s="395"/>
      <c r="B78" s="393"/>
      <c r="C78" s="394" t="s">
        <v>1838</v>
      </c>
      <c r="D78" s="388"/>
      <c r="E78" s="392">
        <f t="shared" ca="1" si="27"/>
        <v>0</v>
      </c>
      <c r="F78" s="392">
        <f t="shared" ca="1" si="28"/>
        <v>0</v>
      </c>
      <c r="G78" s="398">
        <f t="shared" ca="1" si="29"/>
        <v>0</v>
      </c>
      <c r="H78" s="392">
        <f t="shared" ca="1" si="26"/>
        <v>0</v>
      </c>
      <c r="I78" s="392">
        <f t="shared" ca="1" si="26"/>
        <v>0</v>
      </c>
      <c r="J78" s="398">
        <f t="shared" ca="1" si="26"/>
        <v>0</v>
      </c>
      <c r="K78" s="392">
        <f t="shared" ca="1" si="26"/>
        <v>0</v>
      </c>
      <c r="L78" s="392">
        <f t="shared" ca="1" si="26"/>
        <v>0</v>
      </c>
      <c r="M78" s="398">
        <f t="shared" ca="1" si="26"/>
        <v>0</v>
      </c>
    </row>
    <row r="79" spans="1:13">
      <c r="A79" s="395"/>
      <c r="B79" s="393"/>
      <c r="C79" s="394"/>
      <c r="D79" s="388"/>
      <c r="E79" s="392">
        <f t="shared" ca="1" si="27"/>
        <v>0</v>
      </c>
      <c r="F79" s="392">
        <f t="shared" ca="1" si="28"/>
        <v>0</v>
      </c>
      <c r="G79" s="398">
        <f t="shared" ca="1" si="29"/>
        <v>0</v>
      </c>
      <c r="H79" s="392">
        <f t="shared" ca="1" si="26"/>
        <v>0</v>
      </c>
      <c r="I79" s="392">
        <f t="shared" ca="1" si="26"/>
        <v>0</v>
      </c>
      <c r="J79" s="398">
        <f t="shared" ca="1" si="26"/>
        <v>0</v>
      </c>
      <c r="K79" s="392">
        <f t="shared" ca="1" si="26"/>
        <v>0</v>
      </c>
      <c r="L79" s="392">
        <f t="shared" ca="1" si="26"/>
        <v>0</v>
      </c>
      <c r="M79" s="398">
        <f t="shared" ca="1" si="26"/>
        <v>0</v>
      </c>
    </row>
    <row r="80" spans="1:13">
      <c r="A80" s="395"/>
      <c r="B80" s="393"/>
      <c r="C80" s="394"/>
      <c r="D80" s="388"/>
      <c r="E80" s="392">
        <f t="shared" ca="1" si="27"/>
        <v>0</v>
      </c>
      <c r="F80" s="392">
        <f t="shared" ca="1" si="28"/>
        <v>0</v>
      </c>
      <c r="G80" s="398">
        <f t="shared" ca="1" si="29"/>
        <v>0</v>
      </c>
      <c r="H80" s="392">
        <f t="shared" ca="1" si="26"/>
        <v>0</v>
      </c>
      <c r="I80" s="392">
        <f t="shared" ca="1" si="26"/>
        <v>0</v>
      </c>
      <c r="J80" s="398">
        <f t="shared" ca="1" si="26"/>
        <v>0</v>
      </c>
      <c r="K80" s="392">
        <f t="shared" ca="1" si="26"/>
        <v>0</v>
      </c>
      <c r="L80" s="392">
        <f t="shared" ca="1" si="26"/>
        <v>0</v>
      </c>
      <c r="M80" s="398">
        <f t="shared" ca="1" si="26"/>
        <v>0</v>
      </c>
    </row>
    <row r="81" spans="1:13">
      <c r="A81" s="395"/>
      <c r="B81" s="393"/>
      <c r="C81" s="394"/>
      <c r="D81" s="388"/>
      <c r="E81" s="392">
        <f t="shared" ca="1" si="27"/>
        <v>0</v>
      </c>
      <c r="F81" s="392">
        <f t="shared" ca="1" si="28"/>
        <v>0</v>
      </c>
      <c r="G81" s="398">
        <f t="shared" ca="1" si="29"/>
        <v>0</v>
      </c>
      <c r="H81" s="392">
        <f t="shared" ca="1" si="26"/>
        <v>0</v>
      </c>
      <c r="I81" s="392">
        <f t="shared" ca="1" si="26"/>
        <v>0</v>
      </c>
      <c r="J81" s="398">
        <f t="shared" ca="1" si="26"/>
        <v>0</v>
      </c>
      <c r="K81" s="392">
        <f t="shared" ca="1" si="26"/>
        <v>0</v>
      </c>
      <c r="L81" s="392">
        <f t="shared" ca="1" si="26"/>
        <v>0</v>
      </c>
      <c r="M81" s="398">
        <f t="shared" ca="1" si="26"/>
        <v>0</v>
      </c>
    </row>
    <row r="82" spans="1:13">
      <c r="A82" s="395"/>
      <c r="B82" s="393"/>
      <c r="C82" s="394"/>
      <c r="D82" s="388"/>
      <c r="E82" s="392">
        <f t="shared" ca="1" si="27"/>
        <v>0</v>
      </c>
      <c r="F82" s="392">
        <f t="shared" ca="1" si="28"/>
        <v>0</v>
      </c>
      <c r="G82" s="398">
        <f t="shared" ca="1" si="29"/>
        <v>0</v>
      </c>
      <c r="H82" s="392">
        <f t="shared" ca="1" si="26"/>
        <v>0</v>
      </c>
      <c r="I82" s="392">
        <f t="shared" ca="1" si="26"/>
        <v>0</v>
      </c>
      <c r="J82" s="398">
        <f t="shared" ca="1" si="26"/>
        <v>0</v>
      </c>
      <c r="K82" s="392">
        <f t="shared" ca="1" si="26"/>
        <v>0</v>
      </c>
      <c r="L82" s="392">
        <f t="shared" ca="1" si="26"/>
        <v>0</v>
      </c>
      <c r="M82" s="398">
        <f t="shared" ca="1" si="26"/>
        <v>0</v>
      </c>
    </row>
    <row r="83" spans="1:13">
      <c r="A83" s="395"/>
      <c r="B83" s="393"/>
      <c r="C83" s="394"/>
      <c r="D83" s="388"/>
      <c r="E83" s="392">
        <f t="shared" ca="1" si="27"/>
        <v>0</v>
      </c>
      <c r="F83" s="392">
        <f t="shared" ca="1" si="28"/>
        <v>0</v>
      </c>
      <c r="G83" s="398">
        <f t="shared" ca="1" si="29"/>
        <v>0</v>
      </c>
      <c r="H83" s="392">
        <f t="shared" ca="1" si="26"/>
        <v>0</v>
      </c>
      <c r="I83" s="392">
        <f t="shared" ca="1" si="26"/>
        <v>0</v>
      </c>
      <c r="J83" s="398">
        <f t="shared" ca="1" si="26"/>
        <v>0</v>
      </c>
      <c r="K83" s="392">
        <f t="shared" ca="1" si="26"/>
        <v>0</v>
      </c>
      <c r="L83" s="392">
        <f t="shared" ca="1" si="26"/>
        <v>0</v>
      </c>
      <c r="M83" s="398">
        <f t="shared" ca="1" si="26"/>
        <v>0</v>
      </c>
    </row>
    <row r="84" spans="1:13">
      <c r="A84" s="395"/>
      <c r="B84" s="393"/>
      <c r="C84" s="394"/>
      <c r="D84" s="388"/>
      <c r="E84" s="392">
        <f t="shared" ca="1" si="27"/>
        <v>0</v>
      </c>
      <c r="F84" s="392">
        <f t="shared" ca="1" si="28"/>
        <v>0</v>
      </c>
      <c r="G84" s="398">
        <f t="shared" ca="1" si="29"/>
        <v>0</v>
      </c>
      <c r="H84" s="392">
        <f t="shared" ref="H84:H100" ca="1" si="30">OFFSET($A$68,ROW(J83)-1+(99/3)*INT((COLUMN(J83)-1)/3),MOD(COLUMN(J83)-1,3))</f>
        <v>0</v>
      </c>
      <c r="I84" s="392">
        <f t="shared" ref="I84:I100" ca="1" si="31">OFFSET($A$68,ROW(K83)-1+(99/3)*INT((COLUMN(K83)-1)/3),MOD(COLUMN(K83)-1,3))</f>
        <v>0</v>
      </c>
      <c r="J84" s="398">
        <f t="shared" ref="J84:J100" ca="1" si="32">OFFSET($A$68,ROW(L83)-1+(99/3)*INT((COLUMN(L83)-1)/3),MOD(COLUMN(L83)-1,3))</f>
        <v>0</v>
      </c>
      <c r="K84" s="392">
        <f t="shared" ref="K84:K100" ca="1" si="33">OFFSET($A$68,ROW(M83)-1+(99/3)*INT((COLUMN(M83)-1)/3),MOD(COLUMN(M83)-1,3))</f>
        <v>0</v>
      </c>
      <c r="L84" s="392">
        <f t="shared" ref="L84:L100" ca="1" si="34">OFFSET($A$68,ROW(N83)-1+(99/3)*INT((COLUMN(N83)-1)/3),MOD(COLUMN(N83)-1,3))</f>
        <v>0</v>
      </c>
      <c r="M84" s="398">
        <f t="shared" ref="M84:M100" ca="1" si="35">OFFSET($A$68,ROW(O83)-1+(99/3)*INT((COLUMN(O83)-1)/3),MOD(COLUMN(O83)-1,3))</f>
        <v>0</v>
      </c>
    </row>
    <row r="85" spans="1:13">
      <c r="A85" s="395"/>
      <c r="B85" s="393"/>
      <c r="C85" s="394"/>
      <c r="D85" s="388"/>
      <c r="E85" s="392">
        <f t="shared" ca="1" si="27"/>
        <v>0</v>
      </c>
      <c r="F85" s="392">
        <f t="shared" ca="1" si="28"/>
        <v>0</v>
      </c>
      <c r="G85" s="398">
        <f t="shared" ca="1" si="29"/>
        <v>0</v>
      </c>
      <c r="H85" s="392">
        <f t="shared" ca="1" si="30"/>
        <v>0</v>
      </c>
      <c r="I85" s="392">
        <f t="shared" ca="1" si="31"/>
        <v>0</v>
      </c>
      <c r="J85" s="398">
        <f t="shared" ca="1" si="32"/>
        <v>0</v>
      </c>
      <c r="K85" s="392">
        <f t="shared" ca="1" si="33"/>
        <v>0</v>
      </c>
      <c r="L85" s="392">
        <f t="shared" ca="1" si="34"/>
        <v>0</v>
      </c>
      <c r="M85" s="398">
        <f t="shared" ca="1" si="35"/>
        <v>0</v>
      </c>
    </row>
    <row r="86" spans="1:13">
      <c r="A86" s="395"/>
      <c r="B86" s="393"/>
      <c r="C86" s="394"/>
      <c r="D86" s="388"/>
      <c r="E86" s="392">
        <f t="shared" ca="1" si="27"/>
        <v>0</v>
      </c>
      <c r="F86" s="392">
        <f t="shared" ca="1" si="28"/>
        <v>0</v>
      </c>
      <c r="G86" s="398">
        <f t="shared" ca="1" si="29"/>
        <v>0</v>
      </c>
      <c r="H86" s="392">
        <f t="shared" ca="1" si="30"/>
        <v>0</v>
      </c>
      <c r="I86" s="392">
        <f t="shared" ca="1" si="31"/>
        <v>0</v>
      </c>
      <c r="J86" s="398">
        <f t="shared" ca="1" si="32"/>
        <v>0</v>
      </c>
      <c r="K86" s="392">
        <f t="shared" ca="1" si="33"/>
        <v>0</v>
      </c>
      <c r="L86" s="392">
        <f t="shared" ca="1" si="34"/>
        <v>0</v>
      </c>
      <c r="M86" s="398">
        <f t="shared" ca="1" si="35"/>
        <v>0</v>
      </c>
    </row>
    <row r="87" spans="1:13">
      <c r="A87" s="395"/>
      <c r="B87" s="393"/>
      <c r="C87" s="394"/>
      <c r="D87" s="388"/>
      <c r="E87" s="392">
        <f t="shared" ca="1" si="27"/>
        <v>0</v>
      </c>
      <c r="F87" s="392">
        <f t="shared" ca="1" si="28"/>
        <v>0</v>
      </c>
      <c r="G87" s="398">
        <f t="shared" ca="1" si="29"/>
        <v>0</v>
      </c>
      <c r="H87" s="392">
        <f t="shared" ca="1" si="30"/>
        <v>0</v>
      </c>
      <c r="I87" s="392">
        <f t="shared" ca="1" si="31"/>
        <v>0</v>
      </c>
      <c r="J87" s="398">
        <f t="shared" ca="1" si="32"/>
        <v>0</v>
      </c>
      <c r="K87" s="392">
        <f t="shared" ca="1" si="33"/>
        <v>0</v>
      </c>
      <c r="L87" s="392">
        <f t="shared" ca="1" si="34"/>
        <v>0</v>
      </c>
      <c r="M87" s="398">
        <f t="shared" ca="1" si="35"/>
        <v>0</v>
      </c>
    </row>
    <row r="88" spans="1:13">
      <c r="A88" s="395"/>
      <c r="B88" s="393"/>
      <c r="C88" s="394"/>
      <c r="D88" s="388"/>
      <c r="E88" s="392">
        <f t="shared" ca="1" si="27"/>
        <v>0</v>
      </c>
      <c r="F88" s="392">
        <f t="shared" ca="1" si="28"/>
        <v>0</v>
      </c>
      <c r="G88" s="398">
        <f t="shared" ca="1" si="29"/>
        <v>0</v>
      </c>
      <c r="H88" s="392">
        <f t="shared" ca="1" si="30"/>
        <v>0</v>
      </c>
      <c r="I88" s="392">
        <f t="shared" ca="1" si="31"/>
        <v>0</v>
      </c>
      <c r="J88" s="398">
        <f t="shared" ca="1" si="32"/>
        <v>0</v>
      </c>
      <c r="K88" s="392">
        <f t="shared" ca="1" si="33"/>
        <v>0</v>
      </c>
      <c r="L88" s="392">
        <f t="shared" ca="1" si="34"/>
        <v>0</v>
      </c>
      <c r="M88" s="398">
        <f t="shared" ca="1" si="35"/>
        <v>0</v>
      </c>
    </row>
    <row r="89" spans="1:13">
      <c r="A89" s="395"/>
      <c r="B89" s="393"/>
      <c r="C89" s="394"/>
      <c r="D89" s="388"/>
      <c r="E89" s="392">
        <f t="shared" ca="1" si="27"/>
        <v>0</v>
      </c>
      <c r="F89" s="392">
        <f t="shared" ca="1" si="28"/>
        <v>0</v>
      </c>
      <c r="G89" s="398">
        <f t="shared" ca="1" si="29"/>
        <v>0</v>
      </c>
      <c r="H89" s="392">
        <f t="shared" ca="1" si="30"/>
        <v>0</v>
      </c>
      <c r="I89" s="392">
        <f t="shared" ca="1" si="31"/>
        <v>0</v>
      </c>
      <c r="J89" s="398">
        <f t="shared" ca="1" si="32"/>
        <v>0</v>
      </c>
      <c r="K89" s="392">
        <f t="shared" ca="1" si="33"/>
        <v>0</v>
      </c>
      <c r="L89" s="392">
        <f t="shared" ca="1" si="34"/>
        <v>0</v>
      </c>
      <c r="M89" s="398">
        <f t="shared" ca="1" si="35"/>
        <v>0</v>
      </c>
    </row>
    <row r="90" spans="1:13">
      <c r="A90" s="395"/>
      <c r="B90" s="393"/>
      <c r="C90" s="394"/>
      <c r="D90" s="388"/>
      <c r="E90" s="392">
        <f t="shared" ca="1" si="27"/>
        <v>0</v>
      </c>
      <c r="F90" s="392">
        <f t="shared" ca="1" si="28"/>
        <v>0</v>
      </c>
      <c r="G90" s="398">
        <f t="shared" ca="1" si="29"/>
        <v>0</v>
      </c>
      <c r="H90" s="392">
        <f t="shared" ca="1" si="30"/>
        <v>0</v>
      </c>
      <c r="I90" s="392">
        <f t="shared" ca="1" si="31"/>
        <v>0</v>
      </c>
      <c r="J90" s="398">
        <f t="shared" ca="1" si="32"/>
        <v>0</v>
      </c>
      <c r="K90" s="392">
        <f t="shared" ca="1" si="33"/>
        <v>0</v>
      </c>
      <c r="L90" s="392">
        <f t="shared" ca="1" si="34"/>
        <v>0</v>
      </c>
      <c r="M90" s="398">
        <f t="shared" ca="1" si="35"/>
        <v>0</v>
      </c>
    </row>
    <row r="91" spans="1:13">
      <c r="A91" s="395"/>
      <c r="B91" s="393"/>
      <c r="C91" s="394"/>
      <c r="D91" s="388"/>
      <c r="E91" s="392">
        <f t="shared" ca="1" si="27"/>
        <v>0</v>
      </c>
      <c r="F91" s="392">
        <f t="shared" ca="1" si="28"/>
        <v>0</v>
      </c>
      <c r="G91" s="398">
        <f t="shared" ca="1" si="29"/>
        <v>0</v>
      </c>
      <c r="H91" s="392">
        <f t="shared" ca="1" si="30"/>
        <v>0</v>
      </c>
      <c r="I91" s="392">
        <f t="shared" ca="1" si="31"/>
        <v>0</v>
      </c>
      <c r="J91" s="398">
        <f t="shared" ca="1" si="32"/>
        <v>0</v>
      </c>
      <c r="K91" s="392">
        <f t="shared" ca="1" si="33"/>
        <v>0</v>
      </c>
      <c r="L91" s="392">
        <f t="shared" ca="1" si="34"/>
        <v>0</v>
      </c>
      <c r="M91" s="398">
        <f t="shared" ca="1" si="35"/>
        <v>0</v>
      </c>
    </row>
    <row r="92" spans="1:13">
      <c r="A92" s="395"/>
      <c r="B92" s="393"/>
      <c r="C92" s="394"/>
      <c r="D92" s="388"/>
      <c r="E92" s="392">
        <f t="shared" ca="1" si="27"/>
        <v>0</v>
      </c>
      <c r="F92" s="392">
        <f t="shared" ca="1" si="28"/>
        <v>0</v>
      </c>
      <c r="G92" s="398">
        <f t="shared" ca="1" si="29"/>
        <v>0</v>
      </c>
      <c r="H92" s="392">
        <f t="shared" ca="1" si="30"/>
        <v>0</v>
      </c>
      <c r="I92" s="392">
        <f t="shared" ca="1" si="31"/>
        <v>0</v>
      </c>
      <c r="J92" s="398">
        <f t="shared" ca="1" si="32"/>
        <v>0</v>
      </c>
      <c r="K92" s="392">
        <f t="shared" ca="1" si="33"/>
        <v>0</v>
      </c>
      <c r="L92" s="392">
        <f t="shared" ca="1" si="34"/>
        <v>0</v>
      </c>
      <c r="M92" s="398">
        <f t="shared" ca="1" si="35"/>
        <v>0</v>
      </c>
    </row>
    <row r="93" spans="1:13">
      <c r="A93" s="395"/>
      <c r="B93" s="393"/>
      <c r="C93" s="394"/>
      <c r="D93" s="388"/>
      <c r="E93" s="392">
        <f t="shared" ca="1" si="27"/>
        <v>0</v>
      </c>
      <c r="F93" s="392">
        <f t="shared" ca="1" si="28"/>
        <v>0</v>
      </c>
      <c r="G93" s="398">
        <f t="shared" ca="1" si="29"/>
        <v>0</v>
      </c>
      <c r="H93" s="392">
        <f t="shared" ca="1" si="30"/>
        <v>0</v>
      </c>
      <c r="I93" s="392">
        <f t="shared" ca="1" si="31"/>
        <v>0</v>
      </c>
      <c r="J93" s="398">
        <f t="shared" ca="1" si="32"/>
        <v>0</v>
      </c>
      <c r="K93" s="392">
        <f t="shared" ca="1" si="33"/>
        <v>0</v>
      </c>
      <c r="L93" s="392">
        <f t="shared" ca="1" si="34"/>
        <v>0</v>
      </c>
      <c r="M93" s="398">
        <f t="shared" ca="1" si="35"/>
        <v>0</v>
      </c>
    </row>
    <row r="94" spans="1:13">
      <c r="A94" s="395"/>
      <c r="B94" s="393"/>
      <c r="C94" s="394"/>
      <c r="D94" s="388"/>
      <c r="E94" s="392">
        <f t="shared" ca="1" si="27"/>
        <v>0</v>
      </c>
      <c r="F94" s="392">
        <f t="shared" ca="1" si="28"/>
        <v>0</v>
      </c>
      <c r="G94" s="398">
        <f t="shared" ca="1" si="29"/>
        <v>0</v>
      </c>
      <c r="H94" s="392">
        <f t="shared" ca="1" si="30"/>
        <v>0</v>
      </c>
      <c r="I94" s="392">
        <f t="shared" ca="1" si="31"/>
        <v>0</v>
      </c>
      <c r="J94" s="398">
        <f t="shared" ca="1" si="32"/>
        <v>0</v>
      </c>
      <c r="K94" s="392">
        <f t="shared" ca="1" si="33"/>
        <v>0</v>
      </c>
      <c r="L94" s="392">
        <f t="shared" ca="1" si="34"/>
        <v>0</v>
      </c>
      <c r="M94" s="398">
        <f t="shared" ca="1" si="35"/>
        <v>0</v>
      </c>
    </row>
    <row r="95" spans="1:13">
      <c r="A95" s="395"/>
      <c r="B95" s="393"/>
      <c r="C95" s="394"/>
      <c r="D95" s="388"/>
      <c r="E95" s="392">
        <f t="shared" ca="1" si="27"/>
        <v>0</v>
      </c>
      <c r="F95" s="392">
        <f t="shared" ca="1" si="28"/>
        <v>0</v>
      </c>
      <c r="G95" s="398">
        <f t="shared" ca="1" si="29"/>
        <v>0</v>
      </c>
      <c r="H95" s="392">
        <f t="shared" ca="1" si="30"/>
        <v>0</v>
      </c>
      <c r="I95" s="392">
        <f t="shared" ca="1" si="31"/>
        <v>0</v>
      </c>
      <c r="J95" s="398">
        <f t="shared" ca="1" si="32"/>
        <v>0</v>
      </c>
      <c r="K95" s="392">
        <f t="shared" ca="1" si="33"/>
        <v>0</v>
      </c>
      <c r="L95" s="392">
        <f t="shared" ca="1" si="34"/>
        <v>0</v>
      </c>
      <c r="M95" s="398">
        <f t="shared" ca="1" si="35"/>
        <v>0</v>
      </c>
    </row>
    <row r="96" spans="1:13">
      <c r="A96" s="395"/>
      <c r="B96" s="393"/>
      <c r="C96" s="394"/>
      <c r="D96" s="388"/>
      <c r="E96" s="392">
        <f t="shared" ca="1" si="27"/>
        <v>0</v>
      </c>
      <c r="F96" s="392">
        <f t="shared" ca="1" si="28"/>
        <v>0</v>
      </c>
      <c r="G96" s="398">
        <f t="shared" ca="1" si="29"/>
        <v>0</v>
      </c>
      <c r="H96" s="392">
        <f t="shared" ca="1" si="30"/>
        <v>0</v>
      </c>
      <c r="I96" s="392">
        <f t="shared" ca="1" si="31"/>
        <v>0</v>
      </c>
      <c r="J96" s="398">
        <f t="shared" ca="1" si="32"/>
        <v>0</v>
      </c>
      <c r="K96" s="392">
        <f t="shared" ca="1" si="33"/>
        <v>0</v>
      </c>
      <c r="L96" s="392">
        <f t="shared" ca="1" si="34"/>
        <v>0</v>
      </c>
      <c r="M96" s="398">
        <f t="shared" ca="1" si="35"/>
        <v>0</v>
      </c>
    </row>
    <row r="97" spans="1:13">
      <c r="A97" s="395"/>
      <c r="B97" s="393"/>
      <c r="C97" s="394"/>
      <c r="D97" s="388"/>
      <c r="E97" s="392">
        <f t="shared" ca="1" si="27"/>
        <v>0</v>
      </c>
      <c r="F97" s="392">
        <f t="shared" ca="1" si="28"/>
        <v>0</v>
      </c>
      <c r="G97" s="398">
        <f t="shared" ca="1" si="29"/>
        <v>0</v>
      </c>
      <c r="H97" s="392">
        <f t="shared" ca="1" si="30"/>
        <v>0</v>
      </c>
      <c r="I97" s="392">
        <f t="shared" ca="1" si="31"/>
        <v>0</v>
      </c>
      <c r="J97" s="398">
        <f t="shared" ca="1" si="32"/>
        <v>0</v>
      </c>
      <c r="K97" s="392">
        <f t="shared" ca="1" si="33"/>
        <v>0</v>
      </c>
      <c r="L97" s="392">
        <f t="shared" ca="1" si="34"/>
        <v>0</v>
      </c>
      <c r="M97" s="398">
        <f t="shared" ca="1" si="35"/>
        <v>0</v>
      </c>
    </row>
    <row r="98" spans="1:13">
      <c r="A98" s="395"/>
      <c r="B98" s="393"/>
      <c r="C98" s="394"/>
      <c r="D98" s="388"/>
      <c r="E98" s="392">
        <f t="shared" ca="1" si="27"/>
        <v>0</v>
      </c>
      <c r="F98" s="392">
        <f t="shared" ca="1" si="28"/>
        <v>0</v>
      </c>
      <c r="G98" s="398">
        <f t="shared" ca="1" si="29"/>
        <v>0</v>
      </c>
      <c r="H98" s="392">
        <f t="shared" ca="1" si="30"/>
        <v>0</v>
      </c>
      <c r="I98" s="392">
        <f t="shared" ca="1" si="31"/>
        <v>0</v>
      </c>
      <c r="J98" s="398">
        <f t="shared" ca="1" si="32"/>
        <v>0</v>
      </c>
      <c r="K98" s="392">
        <f t="shared" ca="1" si="33"/>
        <v>0</v>
      </c>
      <c r="L98" s="392">
        <f t="shared" ca="1" si="34"/>
        <v>0</v>
      </c>
      <c r="M98" s="398">
        <f t="shared" ca="1" si="35"/>
        <v>0</v>
      </c>
    </row>
    <row r="99" spans="1:13">
      <c r="A99" s="395"/>
      <c r="B99" s="393"/>
      <c r="C99" s="394"/>
      <c r="D99" s="388"/>
      <c r="E99" s="392">
        <f t="shared" ca="1" si="27"/>
        <v>0</v>
      </c>
      <c r="F99" s="392">
        <f t="shared" ca="1" si="28"/>
        <v>0</v>
      </c>
      <c r="G99" s="398">
        <f t="shared" ca="1" si="29"/>
        <v>0</v>
      </c>
      <c r="H99" s="392">
        <f t="shared" ca="1" si="30"/>
        <v>0</v>
      </c>
      <c r="I99" s="392">
        <f t="shared" ca="1" si="31"/>
        <v>0</v>
      </c>
      <c r="J99" s="398">
        <f t="shared" ca="1" si="32"/>
        <v>0</v>
      </c>
      <c r="K99" s="392">
        <f t="shared" ca="1" si="33"/>
        <v>0</v>
      </c>
      <c r="L99" s="392">
        <f t="shared" ca="1" si="34"/>
        <v>0</v>
      </c>
      <c r="M99" s="398">
        <f t="shared" ca="1" si="35"/>
        <v>0</v>
      </c>
    </row>
    <row r="100" spans="1:13">
      <c r="A100" s="395"/>
      <c r="B100" s="393"/>
      <c r="C100" s="394"/>
      <c r="D100" s="388"/>
      <c r="E100" s="392">
        <f t="shared" ca="1" si="27"/>
        <v>0</v>
      </c>
      <c r="F100" s="392">
        <f t="shared" ca="1" si="28"/>
        <v>0</v>
      </c>
      <c r="G100" s="398">
        <f t="shared" ca="1" si="29"/>
        <v>0</v>
      </c>
      <c r="H100" s="392">
        <f t="shared" ca="1" si="30"/>
        <v>0</v>
      </c>
      <c r="I100" s="392">
        <f t="shared" ca="1" si="31"/>
        <v>0</v>
      </c>
      <c r="J100" s="398">
        <f t="shared" ca="1" si="32"/>
        <v>0</v>
      </c>
      <c r="K100" s="392">
        <f t="shared" ca="1" si="33"/>
        <v>0</v>
      </c>
      <c r="L100" s="392">
        <f t="shared" ca="1" si="34"/>
        <v>0</v>
      </c>
      <c r="M100" s="398">
        <f t="shared" ca="1" si="35"/>
        <v>0</v>
      </c>
    </row>
    <row r="101" spans="1:13">
      <c r="A101" s="395"/>
      <c r="B101" s="393"/>
      <c r="C101" s="394"/>
      <c r="D101" s="388"/>
      <c r="E101" s="392">
        <f ca="1">OFFSET($A$68,ROW(M100)-1+(99/3)*INT((COLUMN(M100)-1)/3),MOD(COLUMN(M100)-1,3))</f>
        <v>0</v>
      </c>
      <c r="F101" s="392">
        <f ca="1">OFFSET($A$68,ROW(N100)-1+(99/3)*INT((COLUMN(N100)-1)/3),MOD(COLUMN(N100)-1,3))</f>
        <v>0</v>
      </c>
      <c r="G101" s="398">
        <f ca="1">OFFSET($A$68,ROW(O100)-1+(99/3)*INT((COLUMN(O100)-1)/3),MOD(COLUMN(O100)-1,3))</f>
        <v>0</v>
      </c>
      <c r="H101" s="392">
        <f t="shared" ref="H101:M116" ca="1" si="36">OFFSET($A$68,ROW(P100)-1+(99/3)*INT((COLUMN(P100)-1)/3),MOD(COLUMN(P100)-1,3))</f>
        <v>0</v>
      </c>
      <c r="I101" s="392">
        <f t="shared" ca="1" si="36"/>
        <v>0</v>
      </c>
      <c r="J101" s="398">
        <f t="shared" ca="1" si="36"/>
        <v>0</v>
      </c>
      <c r="K101" s="392">
        <f t="shared" ca="1" si="36"/>
        <v>0</v>
      </c>
      <c r="L101" s="392">
        <f t="shared" ca="1" si="36"/>
        <v>0</v>
      </c>
      <c r="M101" s="398">
        <f t="shared" ca="1" si="36"/>
        <v>0</v>
      </c>
    </row>
    <row r="102" spans="1:13">
      <c r="A102" s="395"/>
      <c r="B102" s="393"/>
      <c r="C102" s="394"/>
      <c r="D102" s="388"/>
      <c r="E102" s="392">
        <f t="shared" ref="E102:E133" ca="1" si="37">OFFSET($A$68,ROW(M101)-1+(99/3)*INT((COLUMN(M101)-1)/3),MOD(COLUMN(M101)-1,3))</f>
        <v>0</v>
      </c>
      <c r="F102" s="392">
        <f t="shared" ref="F102:F133" ca="1" si="38">OFFSET($A$68,ROW(N101)-1+(99/3)*INT((COLUMN(N101)-1)/3),MOD(COLUMN(N101)-1,3))</f>
        <v>0</v>
      </c>
      <c r="G102" s="398">
        <f t="shared" ref="G102:G133" ca="1" si="39">OFFSET($A$68,ROW(O101)-1+(99/3)*INT((COLUMN(O101)-1)/3),MOD(COLUMN(O101)-1,3))</f>
        <v>0</v>
      </c>
      <c r="H102" s="392">
        <f t="shared" ca="1" si="36"/>
        <v>0</v>
      </c>
      <c r="I102" s="392">
        <f t="shared" ca="1" si="36"/>
        <v>0</v>
      </c>
      <c r="J102" s="398">
        <f t="shared" ca="1" si="36"/>
        <v>0</v>
      </c>
      <c r="K102" s="392">
        <f t="shared" ca="1" si="36"/>
        <v>0</v>
      </c>
      <c r="L102" s="392">
        <f t="shared" ca="1" si="36"/>
        <v>0</v>
      </c>
      <c r="M102" s="398">
        <f t="shared" ca="1" si="36"/>
        <v>0</v>
      </c>
    </row>
    <row r="103" spans="1:13">
      <c r="A103" s="395"/>
      <c r="B103" s="393"/>
      <c r="C103" s="394"/>
      <c r="D103" s="388"/>
      <c r="E103" s="392">
        <f t="shared" ca="1" si="37"/>
        <v>0</v>
      </c>
      <c r="F103" s="392">
        <f t="shared" ca="1" si="38"/>
        <v>0</v>
      </c>
      <c r="G103" s="398">
        <f t="shared" ca="1" si="39"/>
        <v>0</v>
      </c>
      <c r="H103" s="392">
        <f t="shared" ca="1" si="36"/>
        <v>0</v>
      </c>
      <c r="I103" s="392">
        <f t="shared" ca="1" si="36"/>
        <v>0</v>
      </c>
      <c r="J103" s="398">
        <f t="shared" ca="1" si="36"/>
        <v>0</v>
      </c>
      <c r="K103" s="392">
        <f t="shared" ca="1" si="36"/>
        <v>0</v>
      </c>
      <c r="L103" s="392">
        <f t="shared" ca="1" si="36"/>
        <v>0</v>
      </c>
      <c r="M103" s="398">
        <f t="shared" ca="1" si="36"/>
        <v>0</v>
      </c>
    </row>
    <row r="104" spans="1:13">
      <c r="A104" s="395"/>
      <c r="B104" s="393"/>
      <c r="C104" s="394"/>
      <c r="D104" s="388"/>
      <c r="E104" s="392">
        <f t="shared" ca="1" si="37"/>
        <v>0</v>
      </c>
      <c r="F104" s="392">
        <f t="shared" ca="1" si="38"/>
        <v>0</v>
      </c>
      <c r="G104" s="398">
        <f t="shared" ca="1" si="39"/>
        <v>0</v>
      </c>
      <c r="H104" s="392">
        <f t="shared" ca="1" si="36"/>
        <v>0</v>
      </c>
      <c r="I104" s="392">
        <f t="shared" ca="1" si="36"/>
        <v>0</v>
      </c>
      <c r="J104" s="398">
        <f t="shared" ca="1" si="36"/>
        <v>0</v>
      </c>
      <c r="K104" s="392">
        <f t="shared" ca="1" si="36"/>
        <v>0</v>
      </c>
      <c r="L104" s="392">
        <f t="shared" ca="1" si="36"/>
        <v>0</v>
      </c>
      <c r="M104" s="398">
        <f t="shared" ca="1" si="36"/>
        <v>0</v>
      </c>
    </row>
    <row r="105" spans="1:13">
      <c r="A105" s="395"/>
      <c r="B105" s="393"/>
      <c r="C105" s="394"/>
      <c r="D105" s="388"/>
      <c r="E105" s="392">
        <f t="shared" ca="1" si="37"/>
        <v>0</v>
      </c>
      <c r="F105" s="392">
        <f t="shared" ca="1" si="38"/>
        <v>0</v>
      </c>
      <c r="G105" s="398">
        <f t="shared" ca="1" si="39"/>
        <v>0</v>
      </c>
      <c r="H105" s="392">
        <f t="shared" ca="1" si="36"/>
        <v>0</v>
      </c>
      <c r="I105" s="392">
        <f t="shared" ca="1" si="36"/>
        <v>0</v>
      </c>
      <c r="J105" s="398">
        <f t="shared" ca="1" si="36"/>
        <v>0</v>
      </c>
      <c r="K105" s="392">
        <f t="shared" ca="1" si="36"/>
        <v>0</v>
      </c>
      <c r="L105" s="392">
        <f t="shared" ca="1" si="36"/>
        <v>0</v>
      </c>
      <c r="M105" s="398">
        <f t="shared" ca="1" si="36"/>
        <v>0</v>
      </c>
    </row>
    <row r="106" spans="1:13">
      <c r="A106" s="395"/>
      <c r="B106" s="393"/>
      <c r="C106" s="394"/>
      <c r="D106" s="388"/>
      <c r="E106" s="392">
        <f t="shared" ca="1" si="37"/>
        <v>0</v>
      </c>
      <c r="F106" s="392">
        <f t="shared" ca="1" si="38"/>
        <v>0</v>
      </c>
      <c r="G106" s="398">
        <f t="shared" ca="1" si="39"/>
        <v>0</v>
      </c>
      <c r="H106" s="392">
        <f t="shared" ca="1" si="36"/>
        <v>0</v>
      </c>
      <c r="I106" s="392">
        <f t="shared" ca="1" si="36"/>
        <v>0</v>
      </c>
      <c r="J106" s="398">
        <f t="shared" ca="1" si="36"/>
        <v>0</v>
      </c>
      <c r="K106" s="392">
        <f t="shared" ca="1" si="36"/>
        <v>0</v>
      </c>
      <c r="L106" s="392">
        <f t="shared" ca="1" si="36"/>
        <v>0</v>
      </c>
      <c r="M106" s="398">
        <f t="shared" ca="1" si="36"/>
        <v>0</v>
      </c>
    </row>
    <row r="107" spans="1:13">
      <c r="A107" s="395"/>
      <c r="B107" s="393"/>
      <c r="C107" s="394"/>
      <c r="D107" s="388"/>
      <c r="E107" s="392">
        <f t="shared" ca="1" si="37"/>
        <v>0</v>
      </c>
      <c r="F107" s="392">
        <f t="shared" ca="1" si="38"/>
        <v>0</v>
      </c>
      <c r="G107" s="398">
        <f t="shared" ca="1" si="39"/>
        <v>0</v>
      </c>
      <c r="H107" s="392">
        <f t="shared" ca="1" si="36"/>
        <v>0</v>
      </c>
      <c r="I107" s="392">
        <f t="shared" ca="1" si="36"/>
        <v>0</v>
      </c>
      <c r="J107" s="398">
        <f t="shared" ca="1" si="36"/>
        <v>0</v>
      </c>
      <c r="K107" s="392">
        <f t="shared" ca="1" si="36"/>
        <v>0</v>
      </c>
      <c r="L107" s="392">
        <f t="shared" ca="1" si="36"/>
        <v>0</v>
      </c>
      <c r="M107" s="398">
        <f t="shared" ca="1" si="36"/>
        <v>0</v>
      </c>
    </row>
    <row r="108" spans="1:13">
      <c r="A108" s="395"/>
      <c r="B108" s="393"/>
      <c r="C108" s="394"/>
      <c r="D108" s="388"/>
      <c r="E108" s="392">
        <f t="shared" ca="1" si="37"/>
        <v>0</v>
      </c>
      <c r="F108" s="392">
        <f t="shared" ca="1" si="38"/>
        <v>0</v>
      </c>
      <c r="G108" s="398">
        <f t="shared" ca="1" si="39"/>
        <v>0</v>
      </c>
      <c r="H108" s="392">
        <f t="shared" ca="1" si="36"/>
        <v>0</v>
      </c>
      <c r="I108" s="392">
        <f t="shared" ca="1" si="36"/>
        <v>0</v>
      </c>
      <c r="J108" s="398">
        <f t="shared" ca="1" si="36"/>
        <v>0</v>
      </c>
      <c r="K108" s="392">
        <f t="shared" ca="1" si="36"/>
        <v>0</v>
      </c>
      <c r="L108" s="392">
        <f t="shared" ca="1" si="36"/>
        <v>0</v>
      </c>
      <c r="M108" s="398">
        <f t="shared" ca="1" si="36"/>
        <v>0</v>
      </c>
    </row>
    <row r="109" spans="1:13">
      <c r="A109" s="395"/>
      <c r="B109" s="393"/>
      <c r="C109" s="394"/>
      <c r="D109" s="388"/>
      <c r="E109" s="392">
        <f t="shared" ca="1" si="37"/>
        <v>0</v>
      </c>
      <c r="F109" s="392">
        <f t="shared" ca="1" si="38"/>
        <v>0</v>
      </c>
      <c r="G109" s="398">
        <f t="shared" ca="1" si="39"/>
        <v>0</v>
      </c>
      <c r="H109" s="392">
        <f t="shared" ca="1" si="36"/>
        <v>0</v>
      </c>
      <c r="I109" s="392">
        <f t="shared" ca="1" si="36"/>
        <v>0</v>
      </c>
      <c r="J109" s="398">
        <f t="shared" ca="1" si="36"/>
        <v>0</v>
      </c>
      <c r="K109" s="392">
        <f t="shared" ca="1" si="36"/>
        <v>0</v>
      </c>
      <c r="L109" s="392">
        <f t="shared" ca="1" si="36"/>
        <v>0</v>
      </c>
      <c r="M109" s="398">
        <f t="shared" ca="1" si="36"/>
        <v>0</v>
      </c>
    </row>
    <row r="110" spans="1:13">
      <c r="A110" s="395"/>
      <c r="B110" s="393"/>
      <c r="C110" s="394"/>
      <c r="D110" s="388"/>
      <c r="E110" s="392">
        <f t="shared" ca="1" si="37"/>
        <v>0</v>
      </c>
      <c r="F110" s="392">
        <f t="shared" ca="1" si="38"/>
        <v>0</v>
      </c>
      <c r="G110" s="398">
        <f t="shared" ca="1" si="39"/>
        <v>0</v>
      </c>
      <c r="H110" s="392">
        <f t="shared" ca="1" si="36"/>
        <v>0</v>
      </c>
      <c r="I110" s="392">
        <f t="shared" ca="1" si="36"/>
        <v>0</v>
      </c>
      <c r="J110" s="398">
        <f t="shared" ca="1" si="36"/>
        <v>0</v>
      </c>
      <c r="K110" s="392">
        <f t="shared" ca="1" si="36"/>
        <v>0</v>
      </c>
      <c r="L110" s="392">
        <f t="shared" ca="1" si="36"/>
        <v>0</v>
      </c>
      <c r="M110" s="398">
        <f t="shared" ca="1" si="36"/>
        <v>0</v>
      </c>
    </row>
    <row r="111" spans="1:13">
      <c r="A111" s="395"/>
      <c r="B111" s="393"/>
      <c r="C111" s="394"/>
      <c r="D111" s="388"/>
      <c r="E111" s="392">
        <f t="shared" ca="1" si="37"/>
        <v>0</v>
      </c>
      <c r="F111" s="392">
        <f t="shared" ca="1" si="38"/>
        <v>0</v>
      </c>
      <c r="G111" s="398">
        <f t="shared" ca="1" si="39"/>
        <v>0</v>
      </c>
      <c r="H111" s="392">
        <f t="shared" ca="1" si="36"/>
        <v>0</v>
      </c>
      <c r="I111" s="392">
        <f t="shared" ca="1" si="36"/>
        <v>0</v>
      </c>
      <c r="J111" s="398">
        <f t="shared" ca="1" si="36"/>
        <v>0</v>
      </c>
      <c r="K111" s="392">
        <f t="shared" ca="1" si="36"/>
        <v>0</v>
      </c>
      <c r="L111" s="392">
        <f t="shared" ca="1" si="36"/>
        <v>0</v>
      </c>
      <c r="M111" s="398">
        <f t="shared" ca="1" si="36"/>
        <v>0</v>
      </c>
    </row>
    <row r="112" spans="1:13">
      <c r="A112" s="395"/>
      <c r="B112" s="393"/>
      <c r="C112" s="394"/>
      <c r="D112" s="388"/>
      <c r="E112" s="392">
        <f t="shared" ca="1" si="37"/>
        <v>0</v>
      </c>
      <c r="F112" s="392">
        <f t="shared" ca="1" si="38"/>
        <v>0</v>
      </c>
      <c r="G112" s="398">
        <f t="shared" ca="1" si="39"/>
        <v>0</v>
      </c>
      <c r="H112" s="392">
        <f t="shared" ca="1" si="36"/>
        <v>0</v>
      </c>
      <c r="I112" s="392">
        <f t="shared" ca="1" si="36"/>
        <v>0</v>
      </c>
      <c r="J112" s="398">
        <f t="shared" ca="1" si="36"/>
        <v>0</v>
      </c>
      <c r="K112" s="392">
        <f t="shared" ca="1" si="36"/>
        <v>0</v>
      </c>
      <c r="L112" s="392">
        <f t="shared" ca="1" si="36"/>
        <v>0</v>
      </c>
      <c r="M112" s="398">
        <f t="shared" ca="1" si="36"/>
        <v>0</v>
      </c>
    </row>
    <row r="113" spans="1:13">
      <c r="A113" s="395"/>
      <c r="B113" s="393"/>
      <c r="C113" s="394"/>
      <c r="D113" s="388"/>
      <c r="E113" s="392">
        <f t="shared" ca="1" si="37"/>
        <v>0</v>
      </c>
      <c r="F113" s="392">
        <f t="shared" ca="1" si="38"/>
        <v>0</v>
      </c>
      <c r="G113" s="398">
        <f t="shared" ca="1" si="39"/>
        <v>0</v>
      </c>
      <c r="H113" s="392">
        <f t="shared" ca="1" si="36"/>
        <v>0</v>
      </c>
      <c r="I113" s="392">
        <f t="shared" ca="1" si="36"/>
        <v>0</v>
      </c>
      <c r="J113" s="398">
        <f t="shared" ca="1" si="36"/>
        <v>0</v>
      </c>
      <c r="K113" s="392">
        <f t="shared" ca="1" si="36"/>
        <v>0</v>
      </c>
      <c r="L113" s="392">
        <f t="shared" ca="1" si="36"/>
        <v>0</v>
      </c>
      <c r="M113" s="398">
        <f t="shared" ca="1" si="36"/>
        <v>0</v>
      </c>
    </row>
    <row r="114" spans="1:13">
      <c r="A114" s="395"/>
      <c r="B114" s="393"/>
      <c r="C114" s="394"/>
      <c r="D114" s="388"/>
      <c r="E114" s="392">
        <f t="shared" ca="1" si="37"/>
        <v>0</v>
      </c>
      <c r="F114" s="392">
        <f t="shared" ca="1" si="38"/>
        <v>0</v>
      </c>
      <c r="G114" s="398">
        <f t="shared" ca="1" si="39"/>
        <v>0</v>
      </c>
      <c r="H114" s="392">
        <f t="shared" ca="1" si="36"/>
        <v>0</v>
      </c>
      <c r="I114" s="392">
        <f t="shared" ca="1" si="36"/>
        <v>0</v>
      </c>
      <c r="J114" s="398">
        <f t="shared" ca="1" si="36"/>
        <v>0</v>
      </c>
      <c r="K114" s="392">
        <f t="shared" ca="1" si="36"/>
        <v>0</v>
      </c>
      <c r="L114" s="392">
        <f t="shared" ca="1" si="36"/>
        <v>0</v>
      </c>
      <c r="M114" s="398">
        <f t="shared" ca="1" si="36"/>
        <v>0</v>
      </c>
    </row>
    <row r="115" spans="1:13">
      <c r="A115" s="395"/>
      <c r="B115" s="393"/>
      <c r="C115" s="394"/>
      <c r="D115" s="388"/>
      <c r="E115" s="392">
        <f t="shared" ca="1" si="37"/>
        <v>0</v>
      </c>
      <c r="F115" s="392">
        <f t="shared" ca="1" si="38"/>
        <v>0</v>
      </c>
      <c r="G115" s="398">
        <f t="shared" ca="1" si="39"/>
        <v>0</v>
      </c>
      <c r="H115" s="392">
        <f t="shared" ca="1" si="36"/>
        <v>0</v>
      </c>
      <c r="I115" s="392">
        <f t="shared" ca="1" si="36"/>
        <v>0</v>
      </c>
      <c r="J115" s="398">
        <f t="shared" ca="1" si="36"/>
        <v>0</v>
      </c>
      <c r="K115" s="392">
        <f t="shared" ca="1" si="36"/>
        <v>0</v>
      </c>
      <c r="L115" s="392">
        <f t="shared" ca="1" si="36"/>
        <v>0</v>
      </c>
      <c r="M115" s="398">
        <f t="shared" ca="1" si="36"/>
        <v>0</v>
      </c>
    </row>
    <row r="116" spans="1:13">
      <c r="A116" s="395"/>
      <c r="B116" s="393"/>
      <c r="C116" s="394"/>
      <c r="D116" s="388"/>
      <c r="E116" s="392">
        <f t="shared" ca="1" si="37"/>
        <v>0</v>
      </c>
      <c r="F116" s="392">
        <f t="shared" ca="1" si="38"/>
        <v>0</v>
      </c>
      <c r="G116" s="398">
        <f t="shared" ca="1" si="39"/>
        <v>0</v>
      </c>
      <c r="H116" s="392">
        <f t="shared" ca="1" si="36"/>
        <v>0</v>
      </c>
      <c r="I116" s="392">
        <f t="shared" ca="1" si="36"/>
        <v>0</v>
      </c>
      <c r="J116" s="398">
        <f t="shared" ca="1" si="36"/>
        <v>0</v>
      </c>
      <c r="K116" s="392">
        <f t="shared" ca="1" si="36"/>
        <v>0</v>
      </c>
      <c r="L116" s="392">
        <f t="shared" ca="1" si="36"/>
        <v>0</v>
      </c>
      <c r="M116" s="398">
        <f t="shared" ca="1" si="36"/>
        <v>0</v>
      </c>
    </row>
    <row r="117" spans="1:13">
      <c r="A117" s="395"/>
      <c r="B117" s="393"/>
      <c r="C117" s="394"/>
      <c r="D117" s="388"/>
      <c r="E117" s="392">
        <f t="shared" ca="1" si="37"/>
        <v>0</v>
      </c>
      <c r="F117" s="392">
        <f t="shared" ca="1" si="38"/>
        <v>0</v>
      </c>
      <c r="G117" s="398">
        <f t="shared" ca="1" si="39"/>
        <v>0</v>
      </c>
      <c r="H117" s="392">
        <f t="shared" ref="H117:H133" ca="1" si="40">OFFSET($A$68,ROW(P116)-1+(99/3)*INT((COLUMN(P116)-1)/3),MOD(COLUMN(P116)-1,3))</f>
        <v>0</v>
      </c>
      <c r="I117" s="392">
        <f t="shared" ref="I117:I133" ca="1" si="41">OFFSET($A$68,ROW(Q116)-1+(99/3)*INT((COLUMN(Q116)-1)/3),MOD(COLUMN(Q116)-1,3))</f>
        <v>0</v>
      </c>
      <c r="J117" s="398">
        <f t="shared" ref="J117:J133" ca="1" si="42">OFFSET($A$68,ROW(R116)-1+(99/3)*INT((COLUMN(R116)-1)/3),MOD(COLUMN(R116)-1,3))</f>
        <v>0</v>
      </c>
      <c r="K117" s="392">
        <f t="shared" ref="K117:K133" ca="1" si="43">OFFSET($A$68,ROW(S116)-1+(99/3)*INT((COLUMN(S116)-1)/3),MOD(COLUMN(S116)-1,3))</f>
        <v>0</v>
      </c>
      <c r="L117" s="392">
        <f t="shared" ref="L117:L133" ca="1" si="44">OFFSET($A$68,ROW(T116)-1+(99/3)*INT((COLUMN(T116)-1)/3),MOD(COLUMN(T116)-1,3))</f>
        <v>0</v>
      </c>
      <c r="M117" s="398">
        <f t="shared" ref="M117:M133" ca="1" si="45">OFFSET($A$68,ROW(U116)-1+(99/3)*INT((COLUMN(U116)-1)/3),MOD(COLUMN(U116)-1,3))</f>
        <v>0</v>
      </c>
    </row>
    <row r="118" spans="1:13">
      <c r="A118" s="395"/>
      <c r="B118" s="393"/>
      <c r="C118" s="394"/>
      <c r="D118" s="388"/>
      <c r="E118" s="392">
        <f t="shared" ca="1" si="37"/>
        <v>0</v>
      </c>
      <c r="F118" s="392">
        <f t="shared" ca="1" si="38"/>
        <v>0</v>
      </c>
      <c r="G118" s="398">
        <f t="shared" ca="1" si="39"/>
        <v>0</v>
      </c>
      <c r="H118" s="392">
        <f t="shared" ca="1" si="40"/>
        <v>0</v>
      </c>
      <c r="I118" s="392">
        <f t="shared" ca="1" si="41"/>
        <v>0</v>
      </c>
      <c r="J118" s="398">
        <f t="shared" ca="1" si="42"/>
        <v>0</v>
      </c>
      <c r="K118" s="392">
        <f t="shared" ca="1" si="43"/>
        <v>0</v>
      </c>
      <c r="L118" s="392">
        <f t="shared" ca="1" si="44"/>
        <v>0</v>
      </c>
      <c r="M118" s="398">
        <f t="shared" ca="1" si="45"/>
        <v>0</v>
      </c>
    </row>
    <row r="119" spans="1:13">
      <c r="A119" s="395"/>
      <c r="B119" s="393"/>
      <c r="C119" s="394"/>
      <c r="D119" s="388"/>
      <c r="E119" s="392">
        <f t="shared" ca="1" si="37"/>
        <v>0</v>
      </c>
      <c r="F119" s="392">
        <f t="shared" ca="1" si="38"/>
        <v>0</v>
      </c>
      <c r="G119" s="398">
        <f t="shared" ca="1" si="39"/>
        <v>0</v>
      </c>
      <c r="H119" s="392">
        <f t="shared" ca="1" si="40"/>
        <v>0</v>
      </c>
      <c r="I119" s="392">
        <f t="shared" ca="1" si="41"/>
        <v>0</v>
      </c>
      <c r="J119" s="398">
        <f t="shared" ca="1" si="42"/>
        <v>0</v>
      </c>
      <c r="K119" s="392">
        <f t="shared" ca="1" si="43"/>
        <v>0</v>
      </c>
      <c r="L119" s="392">
        <f t="shared" ca="1" si="44"/>
        <v>0</v>
      </c>
      <c r="M119" s="398">
        <f t="shared" ca="1" si="45"/>
        <v>0</v>
      </c>
    </row>
    <row r="120" spans="1:13">
      <c r="A120" s="395"/>
      <c r="B120" s="393"/>
      <c r="C120" s="394"/>
      <c r="D120" s="388"/>
      <c r="E120" s="392">
        <f t="shared" ca="1" si="37"/>
        <v>0</v>
      </c>
      <c r="F120" s="392">
        <f t="shared" ca="1" si="38"/>
        <v>0</v>
      </c>
      <c r="G120" s="398">
        <f t="shared" ca="1" si="39"/>
        <v>0</v>
      </c>
      <c r="H120" s="392">
        <f t="shared" ca="1" si="40"/>
        <v>0</v>
      </c>
      <c r="I120" s="392">
        <f t="shared" ca="1" si="41"/>
        <v>0</v>
      </c>
      <c r="J120" s="398">
        <f t="shared" ca="1" si="42"/>
        <v>0</v>
      </c>
      <c r="K120" s="392">
        <f t="shared" ca="1" si="43"/>
        <v>0</v>
      </c>
      <c r="L120" s="392">
        <f t="shared" ca="1" si="44"/>
        <v>0</v>
      </c>
      <c r="M120" s="398">
        <f t="shared" ca="1" si="45"/>
        <v>0</v>
      </c>
    </row>
    <row r="121" spans="1:13">
      <c r="A121" s="395"/>
      <c r="B121" s="393"/>
      <c r="C121" s="394"/>
      <c r="D121" s="388"/>
      <c r="E121" s="392">
        <f t="shared" ca="1" si="37"/>
        <v>0</v>
      </c>
      <c r="F121" s="392">
        <f t="shared" ca="1" si="38"/>
        <v>0</v>
      </c>
      <c r="G121" s="398">
        <f t="shared" ca="1" si="39"/>
        <v>0</v>
      </c>
      <c r="H121" s="392">
        <f t="shared" ca="1" si="40"/>
        <v>0</v>
      </c>
      <c r="I121" s="392">
        <f t="shared" ca="1" si="41"/>
        <v>0</v>
      </c>
      <c r="J121" s="398">
        <f t="shared" ca="1" si="42"/>
        <v>0</v>
      </c>
      <c r="K121" s="392">
        <f t="shared" ca="1" si="43"/>
        <v>0</v>
      </c>
      <c r="L121" s="392">
        <f t="shared" ca="1" si="44"/>
        <v>0</v>
      </c>
      <c r="M121" s="398">
        <f t="shared" ca="1" si="45"/>
        <v>0</v>
      </c>
    </row>
    <row r="122" spans="1:13">
      <c r="A122" s="395"/>
      <c r="B122" s="393"/>
      <c r="C122" s="394"/>
      <c r="D122" s="388"/>
      <c r="E122" s="392">
        <f t="shared" ca="1" si="37"/>
        <v>0</v>
      </c>
      <c r="F122" s="392">
        <f t="shared" ca="1" si="38"/>
        <v>0</v>
      </c>
      <c r="G122" s="398">
        <f t="shared" ca="1" si="39"/>
        <v>0</v>
      </c>
      <c r="H122" s="392">
        <f t="shared" ca="1" si="40"/>
        <v>0</v>
      </c>
      <c r="I122" s="392">
        <f t="shared" ca="1" si="41"/>
        <v>0</v>
      </c>
      <c r="J122" s="398">
        <f t="shared" ca="1" si="42"/>
        <v>0</v>
      </c>
      <c r="K122" s="392">
        <f t="shared" ca="1" si="43"/>
        <v>0</v>
      </c>
      <c r="L122" s="392">
        <f t="shared" ca="1" si="44"/>
        <v>0</v>
      </c>
      <c r="M122" s="398">
        <f t="shared" ca="1" si="45"/>
        <v>0</v>
      </c>
    </row>
    <row r="123" spans="1:13">
      <c r="A123" s="395"/>
      <c r="B123" s="393"/>
      <c r="C123" s="394"/>
      <c r="D123" s="388"/>
      <c r="E123" s="392">
        <f t="shared" ca="1" si="37"/>
        <v>0</v>
      </c>
      <c r="F123" s="392">
        <f t="shared" ca="1" si="38"/>
        <v>0</v>
      </c>
      <c r="G123" s="398">
        <f t="shared" ca="1" si="39"/>
        <v>0</v>
      </c>
      <c r="H123" s="392">
        <f t="shared" ca="1" si="40"/>
        <v>0</v>
      </c>
      <c r="I123" s="392">
        <f t="shared" ca="1" si="41"/>
        <v>0</v>
      </c>
      <c r="J123" s="398">
        <f t="shared" ca="1" si="42"/>
        <v>0</v>
      </c>
      <c r="K123" s="392">
        <f t="shared" ca="1" si="43"/>
        <v>0</v>
      </c>
      <c r="L123" s="392">
        <f t="shared" ca="1" si="44"/>
        <v>0</v>
      </c>
      <c r="M123" s="398">
        <f t="shared" ca="1" si="45"/>
        <v>0</v>
      </c>
    </row>
    <row r="124" spans="1:13">
      <c r="A124" s="395"/>
      <c r="B124" s="393"/>
      <c r="C124" s="394"/>
      <c r="D124" s="388"/>
      <c r="E124" s="392">
        <f t="shared" ca="1" si="37"/>
        <v>0</v>
      </c>
      <c r="F124" s="392">
        <f t="shared" ca="1" si="38"/>
        <v>0</v>
      </c>
      <c r="G124" s="398">
        <f t="shared" ca="1" si="39"/>
        <v>0</v>
      </c>
      <c r="H124" s="392">
        <f t="shared" ca="1" si="40"/>
        <v>0</v>
      </c>
      <c r="I124" s="392">
        <f t="shared" ca="1" si="41"/>
        <v>0</v>
      </c>
      <c r="J124" s="398">
        <f t="shared" ca="1" si="42"/>
        <v>0</v>
      </c>
      <c r="K124" s="392">
        <f t="shared" ca="1" si="43"/>
        <v>0</v>
      </c>
      <c r="L124" s="392">
        <f t="shared" ca="1" si="44"/>
        <v>0</v>
      </c>
      <c r="M124" s="398">
        <f t="shared" ca="1" si="45"/>
        <v>0</v>
      </c>
    </row>
    <row r="125" spans="1:13">
      <c r="A125" s="395"/>
      <c r="B125" s="393"/>
      <c r="C125" s="394"/>
      <c r="D125" s="388"/>
      <c r="E125" s="392">
        <f t="shared" ca="1" si="37"/>
        <v>0</v>
      </c>
      <c r="F125" s="392">
        <f t="shared" ca="1" si="38"/>
        <v>0</v>
      </c>
      <c r="G125" s="398">
        <f t="shared" ca="1" si="39"/>
        <v>0</v>
      </c>
      <c r="H125" s="392">
        <f t="shared" ca="1" si="40"/>
        <v>0</v>
      </c>
      <c r="I125" s="392">
        <f t="shared" ca="1" si="41"/>
        <v>0</v>
      </c>
      <c r="J125" s="398">
        <f t="shared" ca="1" si="42"/>
        <v>0</v>
      </c>
      <c r="K125" s="392">
        <f t="shared" ca="1" si="43"/>
        <v>0</v>
      </c>
      <c r="L125" s="392">
        <f t="shared" ca="1" si="44"/>
        <v>0</v>
      </c>
      <c r="M125" s="398">
        <f t="shared" ca="1" si="45"/>
        <v>0</v>
      </c>
    </row>
    <row r="126" spans="1:13">
      <c r="A126" s="395"/>
      <c r="B126" s="393"/>
      <c r="C126" s="394"/>
      <c r="D126" s="388"/>
      <c r="E126" s="392">
        <f t="shared" ca="1" si="37"/>
        <v>0</v>
      </c>
      <c r="F126" s="392">
        <f t="shared" ca="1" si="38"/>
        <v>0</v>
      </c>
      <c r="G126" s="398">
        <f t="shared" ca="1" si="39"/>
        <v>0</v>
      </c>
      <c r="H126" s="392">
        <f t="shared" ca="1" si="40"/>
        <v>0</v>
      </c>
      <c r="I126" s="392">
        <f t="shared" ca="1" si="41"/>
        <v>0</v>
      </c>
      <c r="J126" s="398">
        <f t="shared" ca="1" si="42"/>
        <v>0</v>
      </c>
      <c r="K126" s="392">
        <f t="shared" ca="1" si="43"/>
        <v>0</v>
      </c>
      <c r="L126" s="392">
        <f t="shared" ca="1" si="44"/>
        <v>0</v>
      </c>
      <c r="M126" s="398">
        <f t="shared" ca="1" si="45"/>
        <v>0</v>
      </c>
    </row>
    <row r="127" spans="1:13">
      <c r="A127" s="395"/>
      <c r="B127" s="393"/>
      <c r="C127" s="394"/>
      <c r="D127" s="388"/>
      <c r="E127" s="392">
        <f t="shared" ca="1" si="37"/>
        <v>0</v>
      </c>
      <c r="F127" s="392">
        <f t="shared" ca="1" si="38"/>
        <v>0</v>
      </c>
      <c r="G127" s="398">
        <f t="shared" ca="1" si="39"/>
        <v>0</v>
      </c>
      <c r="H127" s="392">
        <f t="shared" ca="1" si="40"/>
        <v>0</v>
      </c>
      <c r="I127" s="392">
        <f t="shared" ca="1" si="41"/>
        <v>0</v>
      </c>
      <c r="J127" s="398">
        <f t="shared" ca="1" si="42"/>
        <v>0</v>
      </c>
      <c r="K127" s="392">
        <f t="shared" ca="1" si="43"/>
        <v>0</v>
      </c>
      <c r="L127" s="392">
        <f t="shared" ca="1" si="44"/>
        <v>0</v>
      </c>
      <c r="M127" s="398">
        <f t="shared" ca="1" si="45"/>
        <v>0</v>
      </c>
    </row>
    <row r="128" spans="1:13">
      <c r="A128" s="395"/>
      <c r="B128" s="393"/>
      <c r="C128" s="394"/>
      <c r="D128" s="388"/>
      <c r="E128" s="392">
        <f t="shared" ca="1" si="37"/>
        <v>0</v>
      </c>
      <c r="F128" s="392">
        <f t="shared" ca="1" si="38"/>
        <v>0</v>
      </c>
      <c r="G128" s="398">
        <f t="shared" ca="1" si="39"/>
        <v>0</v>
      </c>
      <c r="H128" s="392">
        <f t="shared" ca="1" si="40"/>
        <v>0</v>
      </c>
      <c r="I128" s="392">
        <f t="shared" ca="1" si="41"/>
        <v>0</v>
      </c>
      <c r="J128" s="398">
        <f t="shared" ca="1" si="42"/>
        <v>0</v>
      </c>
      <c r="K128" s="392">
        <f t="shared" ca="1" si="43"/>
        <v>0</v>
      </c>
      <c r="L128" s="392">
        <f t="shared" ca="1" si="44"/>
        <v>0</v>
      </c>
      <c r="M128" s="398">
        <f t="shared" ca="1" si="45"/>
        <v>0</v>
      </c>
    </row>
    <row r="129" spans="1:13">
      <c r="A129" s="395"/>
      <c r="B129" s="393"/>
      <c r="C129" s="394"/>
      <c r="D129" s="388"/>
      <c r="E129" s="392">
        <f t="shared" ca="1" si="37"/>
        <v>0</v>
      </c>
      <c r="F129" s="392">
        <f t="shared" ca="1" si="38"/>
        <v>0</v>
      </c>
      <c r="G129" s="398">
        <f t="shared" ca="1" si="39"/>
        <v>0</v>
      </c>
      <c r="H129" s="392">
        <f t="shared" ca="1" si="40"/>
        <v>0</v>
      </c>
      <c r="I129" s="392">
        <f t="shared" ca="1" si="41"/>
        <v>0</v>
      </c>
      <c r="J129" s="398">
        <f t="shared" ca="1" si="42"/>
        <v>0</v>
      </c>
      <c r="K129" s="392">
        <f t="shared" ca="1" si="43"/>
        <v>0</v>
      </c>
      <c r="L129" s="392">
        <f t="shared" ca="1" si="44"/>
        <v>0</v>
      </c>
      <c r="M129" s="398">
        <f t="shared" ca="1" si="45"/>
        <v>0</v>
      </c>
    </row>
    <row r="130" spans="1:13">
      <c r="A130" s="395"/>
      <c r="B130" s="393"/>
      <c r="C130" s="394"/>
      <c r="D130" s="388"/>
      <c r="E130" s="392">
        <f t="shared" ca="1" si="37"/>
        <v>0</v>
      </c>
      <c r="F130" s="392">
        <f t="shared" ca="1" si="38"/>
        <v>0</v>
      </c>
      <c r="G130" s="398">
        <f t="shared" ca="1" si="39"/>
        <v>0</v>
      </c>
      <c r="H130" s="392">
        <f t="shared" ca="1" si="40"/>
        <v>0</v>
      </c>
      <c r="I130" s="392">
        <f t="shared" ca="1" si="41"/>
        <v>0</v>
      </c>
      <c r="J130" s="398">
        <f t="shared" ca="1" si="42"/>
        <v>0</v>
      </c>
      <c r="K130" s="392">
        <f t="shared" ca="1" si="43"/>
        <v>0</v>
      </c>
      <c r="L130" s="392">
        <f t="shared" ca="1" si="44"/>
        <v>0</v>
      </c>
      <c r="M130" s="398">
        <f t="shared" ca="1" si="45"/>
        <v>0</v>
      </c>
    </row>
    <row r="131" spans="1:13">
      <c r="A131" s="395"/>
      <c r="B131" s="393"/>
      <c r="C131" s="394"/>
      <c r="D131" s="388"/>
      <c r="E131" s="392">
        <f t="shared" ca="1" si="37"/>
        <v>0</v>
      </c>
      <c r="F131" s="392">
        <f t="shared" ca="1" si="38"/>
        <v>0</v>
      </c>
      <c r="G131" s="398">
        <f t="shared" ca="1" si="39"/>
        <v>0</v>
      </c>
      <c r="H131" s="392">
        <f t="shared" ca="1" si="40"/>
        <v>0</v>
      </c>
      <c r="I131" s="392">
        <f t="shared" ca="1" si="41"/>
        <v>0</v>
      </c>
      <c r="J131" s="398">
        <f t="shared" ca="1" si="42"/>
        <v>0</v>
      </c>
      <c r="K131" s="392">
        <f t="shared" ca="1" si="43"/>
        <v>0</v>
      </c>
      <c r="L131" s="392">
        <f t="shared" ca="1" si="44"/>
        <v>0</v>
      </c>
      <c r="M131" s="398">
        <f t="shared" ca="1" si="45"/>
        <v>0</v>
      </c>
    </row>
    <row r="132" spans="1:13">
      <c r="A132" s="395"/>
      <c r="B132" s="393"/>
      <c r="C132" s="394"/>
      <c r="D132" s="388"/>
      <c r="E132" s="392">
        <f t="shared" ca="1" si="37"/>
        <v>0</v>
      </c>
      <c r="F132" s="392">
        <f t="shared" ca="1" si="38"/>
        <v>0</v>
      </c>
      <c r="G132" s="398">
        <f t="shared" ca="1" si="39"/>
        <v>0</v>
      </c>
      <c r="H132" s="392">
        <f t="shared" ca="1" si="40"/>
        <v>0</v>
      </c>
      <c r="I132" s="392">
        <f t="shared" ca="1" si="41"/>
        <v>0</v>
      </c>
      <c r="J132" s="398">
        <f t="shared" ca="1" si="42"/>
        <v>0</v>
      </c>
      <c r="K132" s="392">
        <f t="shared" ca="1" si="43"/>
        <v>0</v>
      </c>
      <c r="L132" s="392">
        <f t="shared" ca="1" si="44"/>
        <v>0</v>
      </c>
      <c r="M132" s="398">
        <f t="shared" ca="1" si="45"/>
        <v>0</v>
      </c>
    </row>
    <row r="133" spans="1:13">
      <c r="A133" s="395"/>
      <c r="B133" s="393"/>
      <c r="C133" s="394"/>
      <c r="D133" s="388"/>
      <c r="E133" s="392">
        <f t="shared" ca="1" si="37"/>
        <v>0</v>
      </c>
      <c r="F133" s="392">
        <f t="shared" ca="1" si="38"/>
        <v>0</v>
      </c>
      <c r="G133" s="398">
        <f t="shared" ca="1" si="39"/>
        <v>0</v>
      </c>
      <c r="H133" s="392">
        <f t="shared" ca="1" si="40"/>
        <v>0</v>
      </c>
      <c r="I133" s="392">
        <f t="shared" ca="1" si="41"/>
        <v>0</v>
      </c>
      <c r="J133" s="398">
        <f t="shared" ca="1" si="42"/>
        <v>0</v>
      </c>
      <c r="K133" s="392">
        <f t="shared" ca="1" si="43"/>
        <v>0</v>
      </c>
      <c r="L133" s="392">
        <f t="shared" ca="1" si="44"/>
        <v>0</v>
      </c>
      <c r="M133" s="398">
        <f t="shared" ca="1" si="45"/>
        <v>0</v>
      </c>
    </row>
    <row r="134" spans="1:13">
      <c r="A134" s="395"/>
      <c r="B134" s="393"/>
      <c r="C134" s="394"/>
      <c r="D134" s="388"/>
      <c r="E134" s="392">
        <f ca="1">OFFSET($A$68,ROW(S133)-1+(99/3)*INT((COLUMN(S133)-1)/3),MOD(COLUMN(S133)-1,3))</f>
        <v>0</v>
      </c>
      <c r="F134" s="392">
        <f ca="1">OFFSET($A$68,ROW(T133)-1+(99/3)*INT((COLUMN(T133)-1)/3),MOD(COLUMN(T133)-1,3))</f>
        <v>0</v>
      </c>
      <c r="G134" s="398">
        <f ca="1">OFFSET($A$68,ROW(U133)-1+(99/3)*INT((COLUMN(U133)-1)/3),MOD(COLUMN(U133)-1,3))</f>
        <v>0</v>
      </c>
      <c r="H134" s="392">
        <f t="shared" ref="H134:M149" ca="1" si="46">OFFSET($A$68,ROW(V133)-1+(99/3)*INT((COLUMN(V133)-1)/3),MOD(COLUMN(V133)-1,3))</f>
        <v>0</v>
      </c>
      <c r="I134" s="392">
        <f t="shared" ca="1" si="46"/>
        <v>0</v>
      </c>
      <c r="J134" s="398">
        <f t="shared" ca="1" si="46"/>
        <v>0</v>
      </c>
      <c r="K134" s="392">
        <f t="shared" ca="1" si="46"/>
        <v>0</v>
      </c>
      <c r="L134" s="392">
        <f t="shared" ca="1" si="46"/>
        <v>0</v>
      </c>
      <c r="M134" s="398">
        <f t="shared" ca="1" si="46"/>
        <v>0</v>
      </c>
    </row>
    <row r="135" spans="1:13">
      <c r="A135" s="395"/>
      <c r="B135" s="393"/>
      <c r="C135" s="394"/>
      <c r="D135" s="388"/>
      <c r="E135" s="392">
        <f t="shared" ref="E135:E166" ca="1" si="47">OFFSET($A$68,ROW(S134)-1+(99/3)*INT((COLUMN(S134)-1)/3),MOD(COLUMN(S134)-1,3))</f>
        <v>0</v>
      </c>
      <c r="F135" s="392">
        <f t="shared" ref="F135:F166" ca="1" si="48">OFFSET($A$68,ROW(T134)-1+(99/3)*INT((COLUMN(T134)-1)/3),MOD(COLUMN(T134)-1,3))</f>
        <v>0</v>
      </c>
      <c r="G135" s="398">
        <f t="shared" ref="G135:G166" ca="1" si="49">OFFSET($A$68,ROW(U134)-1+(99/3)*INT((COLUMN(U134)-1)/3),MOD(COLUMN(U134)-1,3))</f>
        <v>0</v>
      </c>
      <c r="H135" s="392">
        <f t="shared" ca="1" si="46"/>
        <v>0</v>
      </c>
      <c r="I135" s="392">
        <f t="shared" ca="1" si="46"/>
        <v>0</v>
      </c>
      <c r="J135" s="398">
        <f t="shared" ca="1" si="46"/>
        <v>0</v>
      </c>
      <c r="K135" s="392">
        <f t="shared" ca="1" si="46"/>
        <v>0</v>
      </c>
      <c r="L135" s="392">
        <f t="shared" ca="1" si="46"/>
        <v>0</v>
      </c>
      <c r="M135" s="398">
        <f t="shared" ca="1" si="46"/>
        <v>0</v>
      </c>
    </row>
    <row r="136" spans="1:13">
      <c r="A136" s="395"/>
      <c r="B136" s="393"/>
      <c r="C136" s="394"/>
      <c r="D136" s="388"/>
      <c r="E136" s="392">
        <f t="shared" ca="1" si="47"/>
        <v>0</v>
      </c>
      <c r="F136" s="392">
        <f t="shared" ca="1" si="48"/>
        <v>0</v>
      </c>
      <c r="G136" s="398">
        <f t="shared" ca="1" si="49"/>
        <v>0</v>
      </c>
      <c r="H136" s="392">
        <f t="shared" ca="1" si="46"/>
        <v>0</v>
      </c>
      <c r="I136" s="392">
        <f t="shared" ca="1" si="46"/>
        <v>0</v>
      </c>
      <c r="J136" s="398">
        <f t="shared" ca="1" si="46"/>
        <v>0</v>
      </c>
      <c r="K136" s="392">
        <f t="shared" ca="1" si="46"/>
        <v>0</v>
      </c>
      <c r="L136" s="392">
        <f t="shared" ca="1" si="46"/>
        <v>0</v>
      </c>
      <c r="M136" s="398">
        <f t="shared" ca="1" si="46"/>
        <v>0</v>
      </c>
    </row>
    <row r="137" spans="1:13">
      <c r="A137" s="395"/>
      <c r="B137" s="393"/>
      <c r="C137" s="394"/>
      <c r="D137" s="388"/>
      <c r="E137" s="392">
        <f t="shared" ca="1" si="47"/>
        <v>0</v>
      </c>
      <c r="F137" s="392">
        <f t="shared" ca="1" si="48"/>
        <v>0</v>
      </c>
      <c r="G137" s="398">
        <f t="shared" ca="1" si="49"/>
        <v>0</v>
      </c>
      <c r="H137" s="392">
        <f t="shared" ca="1" si="46"/>
        <v>0</v>
      </c>
      <c r="I137" s="392">
        <f t="shared" ca="1" si="46"/>
        <v>0</v>
      </c>
      <c r="J137" s="398">
        <f t="shared" ca="1" si="46"/>
        <v>0</v>
      </c>
      <c r="K137" s="392">
        <f t="shared" ca="1" si="46"/>
        <v>0</v>
      </c>
      <c r="L137" s="392">
        <f t="shared" ca="1" si="46"/>
        <v>0</v>
      </c>
      <c r="M137" s="398">
        <f t="shared" ca="1" si="46"/>
        <v>0</v>
      </c>
    </row>
    <row r="138" spans="1:13">
      <c r="A138" s="395"/>
      <c r="B138" s="393"/>
      <c r="C138" s="394"/>
      <c r="D138" s="388"/>
      <c r="E138" s="392">
        <f t="shared" ca="1" si="47"/>
        <v>0</v>
      </c>
      <c r="F138" s="392">
        <f t="shared" ca="1" si="48"/>
        <v>0</v>
      </c>
      <c r="G138" s="398">
        <f t="shared" ca="1" si="49"/>
        <v>0</v>
      </c>
      <c r="H138" s="392">
        <f t="shared" ca="1" si="46"/>
        <v>0</v>
      </c>
      <c r="I138" s="392">
        <f t="shared" ca="1" si="46"/>
        <v>0</v>
      </c>
      <c r="J138" s="398">
        <f t="shared" ca="1" si="46"/>
        <v>0</v>
      </c>
      <c r="K138" s="392">
        <f t="shared" ca="1" si="46"/>
        <v>0</v>
      </c>
      <c r="L138" s="392">
        <f t="shared" ca="1" si="46"/>
        <v>0</v>
      </c>
      <c r="M138" s="398">
        <f t="shared" ca="1" si="46"/>
        <v>0</v>
      </c>
    </row>
    <row r="139" spans="1:13">
      <c r="A139" s="395"/>
      <c r="B139" s="393"/>
      <c r="C139" s="394"/>
      <c r="D139" s="388"/>
      <c r="E139" s="392">
        <f t="shared" ca="1" si="47"/>
        <v>0</v>
      </c>
      <c r="F139" s="392">
        <f t="shared" ca="1" si="48"/>
        <v>0</v>
      </c>
      <c r="G139" s="398">
        <f t="shared" ca="1" si="49"/>
        <v>0</v>
      </c>
      <c r="H139" s="392">
        <f t="shared" ca="1" si="46"/>
        <v>0</v>
      </c>
      <c r="I139" s="392">
        <f t="shared" ca="1" si="46"/>
        <v>0</v>
      </c>
      <c r="J139" s="398">
        <f t="shared" ca="1" si="46"/>
        <v>0</v>
      </c>
      <c r="K139" s="392">
        <f t="shared" ca="1" si="46"/>
        <v>0</v>
      </c>
      <c r="L139" s="392">
        <f t="shared" ca="1" si="46"/>
        <v>0</v>
      </c>
      <c r="M139" s="398">
        <f t="shared" ca="1" si="46"/>
        <v>0</v>
      </c>
    </row>
    <row r="140" spans="1:13">
      <c r="A140" s="395"/>
      <c r="B140" s="393"/>
      <c r="C140" s="394"/>
      <c r="D140" s="388"/>
      <c r="E140" s="392">
        <f t="shared" ca="1" si="47"/>
        <v>0</v>
      </c>
      <c r="F140" s="392">
        <f t="shared" ca="1" si="48"/>
        <v>0</v>
      </c>
      <c r="G140" s="398">
        <f t="shared" ca="1" si="49"/>
        <v>0</v>
      </c>
      <c r="H140" s="392">
        <f t="shared" ca="1" si="46"/>
        <v>0</v>
      </c>
      <c r="I140" s="392">
        <f t="shared" ca="1" si="46"/>
        <v>0</v>
      </c>
      <c r="J140" s="398">
        <f t="shared" ca="1" si="46"/>
        <v>0</v>
      </c>
      <c r="K140" s="392">
        <f t="shared" ca="1" si="46"/>
        <v>0</v>
      </c>
      <c r="L140" s="392">
        <f t="shared" ca="1" si="46"/>
        <v>0</v>
      </c>
      <c r="M140" s="398">
        <f t="shared" ca="1" si="46"/>
        <v>0</v>
      </c>
    </row>
    <row r="141" spans="1:13">
      <c r="A141" s="395"/>
      <c r="B141" s="393"/>
      <c r="C141" s="394"/>
      <c r="D141" s="388"/>
      <c r="E141" s="392">
        <f t="shared" ca="1" si="47"/>
        <v>0</v>
      </c>
      <c r="F141" s="392">
        <f t="shared" ca="1" si="48"/>
        <v>0</v>
      </c>
      <c r="G141" s="398">
        <f t="shared" ca="1" si="49"/>
        <v>0</v>
      </c>
      <c r="H141" s="392">
        <f t="shared" ca="1" si="46"/>
        <v>0</v>
      </c>
      <c r="I141" s="392">
        <f t="shared" ca="1" si="46"/>
        <v>0</v>
      </c>
      <c r="J141" s="398">
        <f t="shared" ca="1" si="46"/>
        <v>0</v>
      </c>
      <c r="K141" s="392">
        <f t="shared" ca="1" si="46"/>
        <v>0</v>
      </c>
      <c r="L141" s="392">
        <f t="shared" ca="1" si="46"/>
        <v>0</v>
      </c>
      <c r="M141" s="398">
        <f t="shared" ca="1" si="46"/>
        <v>0</v>
      </c>
    </row>
    <row r="142" spans="1:13">
      <c r="A142" s="395"/>
      <c r="B142" s="393"/>
      <c r="C142" s="394"/>
      <c r="D142" s="388"/>
      <c r="E142" s="392">
        <f t="shared" ca="1" si="47"/>
        <v>0</v>
      </c>
      <c r="F142" s="392">
        <f t="shared" ca="1" si="48"/>
        <v>0</v>
      </c>
      <c r="G142" s="398">
        <f t="shared" ca="1" si="49"/>
        <v>0</v>
      </c>
      <c r="H142" s="392">
        <f t="shared" ca="1" si="46"/>
        <v>0</v>
      </c>
      <c r="I142" s="392">
        <f t="shared" ca="1" si="46"/>
        <v>0</v>
      </c>
      <c r="J142" s="398">
        <f t="shared" ca="1" si="46"/>
        <v>0</v>
      </c>
      <c r="K142" s="392">
        <f t="shared" ca="1" si="46"/>
        <v>0</v>
      </c>
      <c r="L142" s="392">
        <f t="shared" ca="1" si="46"/>
        <v>0</v>
      </c>
      <c r="M142" s="398">
        <f t="shared" ca="1" si="46"/>
        <v>0</v>
      </c>
    </row>
    <row r="143" spans="1:13">
      <c r="A143" s="395"/>
      <c r="B143" s="393"/>
      <c r="C143" s="394"/>
      <c r="D143" s="388"/>
      <c r="E143" s="392">
        <f t="shared" ca="1" si="47"/>
        <v>0</v>
      </c>
      <c r="F143" s="392">
        <f t="shared" ca="1" si="48"/>
        <v>0</v>
      </c>
      <c r="G143" s="398">
        <f t="shared" ca="1" si="49"/>
        <v>0</v>
      </c>
      <c r="H143" s="392">
        <f t="shared" ca="1" si="46"/>
        <v>0</v>
      </c>
      <c r="I143" s="392">
        <f t="shared" ca="1" si="46"/>
        <v>0</v>
      </c>
      <c r="J143" s="398">
        <f t="shared" ca="1" si="46"/>
        <v>0</v>
      </c>
      <c r="K143" s="392">
        <f t="shared" ca="1" si="46"/>
        <v>0</v>
      </c>
      <c r="L143" s="392">
        <f t="shared" ca="1" si="46"/>
        <v>0</v>
      </c>
      <c r="M143" s="398">
        <f t="shared" ca="1" si="46"/>
        <v>0</v>
      </c>
    </row>
    <row r="144" spans="1:13">
      <c r="A144" s="395"/>
      <c r="B144" s="393"/>
      <c r="C144" s="394"/>
      <c r="D144" s="388"/>
      <c r="E144" s="392">
        <f t="shared" ca="1" si="47"/>
        <v>0</v>
      </c>
      <c r="F144" s="392">
        <f t="shared" ca="1" si="48"/>
        <v>0</v>
      </c>
      <c r="G144" s="398">
        <f t="shared" ca="1" si="49"/>
        <v>0</v>
      </c>
      <c r="H144" s="392">
        <f t="shared" ca="1" si="46"/>
        <v>0</v>
      </c>
      <c r="I144" s="392">
        <f t="shared" ca="1" si="46"/>
        <v>0</v>
      </c>
      <c r="J144" s="398">
        <f t="shared" ca="1" si="46"/>
        <v>0</v>
      </c>
      <c r="K144" s="392">
        <f t="shared" ca="1" si="46"/>
        <v>0</v>
      </c>
      <c r="L144" s="392">
        <f t="shared" ca="1" si="46"/>
        <v>0</v>
      </c>
      <c r="M144" s="398">
        <f t="shared" ca="1" si="46"/>
        <v>0</v>
      </c>
    </row>
    <row r="145" spans="1:13">
      <c r="A145" s="395"/>
      <c r="B145" s="393"/>
      <c r="C145" s="394"/>
      <c r="D145" s="388"/>
      <c r="E145" s="392">
        <f t="shared" ca="1" si="47"/>
        <v>0</v>
      </c>
      <c r="F145" s="392">
        <f t="shared" ca="1" si="48"/>
        <v>0</v>
      </c>
      <c r="G145" s="398">
        <f t="shared" ca="1" si="49"/>
        <v>0</v>
      </c>
      <c r="H145" s="392">
        <f t="shared" ca="1" si="46"/>
        <v>0</v>
      </c>
      <c r="I145" s="392">
        <f t="shared" ca="1" si="46"/>
        <v>0</v>
      </c>
      <c r="J145" s="398">
        <f t="shared" ca="1" si="46"/>
        <v>0</v>
      </c>
      <c r="K145" s="392">
        <f t="shared" ca="1" si="46"/>
        <v>0</v>
      </c>
      <c r="L145" s="392">
        <f t="shared" ca="1" si="46"/>
        <v>0</v>
      </c>
      <c r="M145" s="398">
        <f t="shared" ca="1" si="46"/>
        <v>0</v>
      </c>
    </row>
    <row r="146" spans="1:13">
      <c r="A146" s="395"/>
      <c r="B146" s="393"/>
      <c r="C146" s="394"/>
      <c r="D146" s="388"/>
      <c r="E146" s="392">
        <f t="shared" ca="1" si="47"/>
        <v>0</v>
      </c>
      <c r="F146" s="392">
        <f t="shared" ca="1" si="48"/>
        <v>0</v>
      </c>
      <c r="G146" s="398">
        <f t="shared" ca="1" si="49"/>
        <v>0</v>
      </c>
      <c r="H146" s="392">
        <f t="shared" ca="1" si="46"/>
        <v>0</v>
      </c>
      <c r="I146" s="392">
        <f t="shared" ca="1" si="46"/>
        <v>0</v>
      </c>
      <c r="J146" s="398">
        <f t="shared" ca="1" si="46"/>
        <v>0</v>
      </c>
      <c r="K146" s="392">
        <f t="shared" ca="1" si="46"/>
        <v>0</v>
      </c>
      <c r="L146" s="392">
        <f t="shared" ca="1" si="46"/>
        <v>0</v>
      </c>
      <c r="M146" s="398">
        <f t="shared" ca="1" si="46"/>
        <v>0</v>
      </c>
    </row>
    <row r="147" spans="1:13">
      <c r="A147" s="395"/>
      <c r="B147" s="393"/>
      <c r="C147" s="394"/>
      <c r="D147" s="388"/>
      <c r="E147" s="392">
        <f t="shared" ca="1" si="47"/>
        <v>0</v>
      </c>
      <c r="F147" s="392">
        <f t="shared" ca="1" si="48"/>
        <v>0</v>
      </c>
      <c r="G147" s="398">
        <f t="shared" ca="1" si="49"/>
        <v>0</v>
      </c>
      <c r="H147" s="392">
        <f t="shared" ca="1" si="46"/>
        <v>0</v>
      </c>
      <c r="I147" s="392">
        <f t="shared" ca="1" si="46"/>
        <v>0</v>
      </c>
      <c r="J147" s="398">
        <f t="shared" ca="1" si="46"/>
        <v>0</v>
      </c>
      <c r="K147" s="392">
        <f t="shared" ca="1" si="46"/>
        <v>0</v>
      </c>
      <c r="L147" s="392">
        <f t="shared" ca="1" si="46"/>
        <v>0</v>
      </c>
      <c r="M147" s="398">
        <f t="shared" ca="1" si="46"/>
        <v>0</v>
      </c>
    </row>
    <row r="148" spans="1:13">
      <c r="A148" s="395"/>
      <c r="B148" s="393"/>
      <c r="C148" s="394"/>
      <c r="D148" s="388"/>
      <c r="E148" s="392">
        <f t="shared" ca="1" si="47"/>
        <v>0</v>
      </c>
      <c r="F148" s="392">
        <f t="shared" ca="1" si="48"/>
        <v>0</v>
      </c>
      <c r="G148" s="398">
        <f t="shared" ca="1" si="49"/>
        <v>0</v>
      </c>
      <c r="H148" s="392">
        <f t="shared" ca="1" si="46"/>
        <v>0</v>
      </c>
      <c r="I148" s="392">
        <f t="shared" ca="1" si="46"/>
        <v>0</v>
      </c>
      <c r="J148" s="398">
        <f t="shared" ca="1" si="46"/>
        <v>0</v>
      </c>
      <c r="K148" s="392">
        <f t="shared" ca="1" si="46"/>
        <v>0</v>
      </c>
      <c r="L148" s="392">
        <f t="shared" ca="1" si="46"/>
        <v>0</v>
      </c>
      <c r="M148" s="398">
        <f t="shared" ca="1" si="46"/>
        <v>0</v>
      </c>
    </row>
    <row r="149" spans="1:13">
      <c r="A149" s="395"/>
      <c r="B149" s="393"/>
      <c r="C149" s="394"/>
      <c r="D149" s="388"/>
      <c r="E149" s="392">
        <f t="shared" ca="1" si="47"/>
        <v>0</v>
      </c>
      <c r="F149" s="392">
        <f t="shared" ca="1" si="48"/>
        <v>0</v>
      </c>
      <c r="G149" s="398">
        <f t="shared" ca="1" si="49"/>
        <v>0</v>
      </c>
      <c r="H149" s="392">
        <f t="shared" ca="1" si="46"/>
        <v>0</v>
      </c>
      <c r="I149" s="392">
        <f t="shared" ca="1" si="46"/>
        <v>0</v>
      </c>
      <c r="J149" s="398">
        <f t="shared" ca="1" si="46"/>
        <v>0</v>
      </c>
      <c r="K149" s="392">
        <f t="shared" ca="1" si="46"/>
        <v>0</v>
      </c>
      <c r="L149" s="392">
        <f t="shared" ca="1" si="46"/>
        <v>0</v>
      </c>
      <c r="M149" s="398">
        <f t="shared" ca="1" si="46"/>
        <v>0</v>
      </c>
    </row>
    <row r="150" spans="1:13">
      <c r="A150" s="395"/>
      <c r="B150" s="393"/>
      <c r="C150" s="394"/>
      <c r="D150" s="388"/>
      <c r="E150" s="392">
        <f t="shared" ca="1" si="47"/>
        <v>0</v>
      </c>
      <c r="F150" s="392">
        <f t="shared" ca="1" si="48"/>
        <v>0</v>
      </c>
      <c r="G150" s="398">
        <f t="shared" ca="1" si="49"/>
        <v>0</v>
      </c>
      <c r="H150" s="392">
        <f t="shared" ref="H150:H166" ca="1" si="50">OFFSET($A$68,ROW(V149)-1+(99/3)*INT((COLUMN(V149)-1)/3),MOD(COLUMN(V149)-1,3))</f>
        <v>0</v>
      </c>
      <c r="I150" s="392">
        <f t="shared" ref="I150:I166" ca="1" si="51">OFFSET($A$68,ROW(W149)-1+(99/3)*INT((COLUMN(W149)-1)/3),MOD(COLUMN(W149)-1,3))</f>
        <v>0</v>
      </c>
      <c r="J150" s="398">
        <f t="shared" ref="J150:J166" ca="1" si="52">OFFSET($A$68,ROW(X149)-1+(99/3)*INT((COLUMN(X149)-1)/3),MOD(COLUMN(X149)-1,3))</f>
        <v>0</v>
      </c>
      <c r="K150" s="392">
        <f t="shared" ref="K150:K166" ca="1" si="53">OFFSET($A$68,ROW(Y149)-1+(99/3)*INT((COLUMN(Y149)-1)/3),MOD(COLUMN(Y149)-1,3))</f>
        <v>0</v>
      </c>
      <c r="L150" s="392">
        <f t="shared" ref="L150:L166" ca="1" si="54">OFFSET($A$68,ROW(Z149)-1+(99/3)*INT((COLUMN(Z149)-1)/3),MOD(COLUMN(Z149)-1,3))</f>
        <v>0</v>
      </c>
      <c r="M150" s="398">
        <f t="shared" ref="M150:M166" ca="1" si="55">OFFSET($A$68,ROW(AA149)-1+(99/3)*INT((COLUMN(AA149)-1)/3),MOD(COLUMN(AA149)-1,3))</f>
        <v>0</v>
      </c>
    </row>
    <row r="151" spans="1:13">
      <c r="A151" s="395"/>
      <c r="B151" s="393"/>
      <c r="C151" s="394"/>
      <c r="D151" s="388"/>
      <c r="E151" s="392">
        <f t="shared" ca="1" si="47"/>
        <v>0</v>
      </c>
      <c r="F151" s="392">
        <f t="shared" ca="1" si="48"/>
        <v>0</v>
      </c>
      <c r="G151" s="398">
        <f t="shared" ca="1" si="49"/>
        <v>0</v>
      </c>
      <c r="H151" s="392">
        <f t="shared" ca="1" si="50"/>
        <v>0</v>
      </c>
      <c r="I151" s="392">
        <f t="shared" ca="1" si="51"/>
        <v>0</v>
      </c>
      <c r="J151" s="398">
        <f t="shared" ca="1" si="52"/>
        <v>0</v>
      </c>
      <c r="K151" s="392">
        <f t="shared" ca="1" si="53"/>
        <v>0</v>
      </c>
      <c r="L151" s="392">
        <f t="shared" ca="1" si="54"/>
        <v>0</v>
      </c>
      <c r="M151" s="398">
        <f t="shared" ca="1" si="55"/>
        <v>0</v>
      </c>
    </row>
    <row r="152" spans="1:13">
      <c r="A152" s="395"/>
      <c r="B152" s="393"/>
      <c r="C152" s="394"/>
      <c r="D152" s="388"/>
      <c r="E152" s="392">
        <f t="shared" ca="1" si="47"/>
        <v>0</v>
      </c>
      <c r="F152" s="392">
        <f t="shared" ca="1" si="48"/>
        <v>0</v>
      </c>
      <c r="G152" s="398">
        <f t="shared" ca="1" si="49"/>
        <v>0</v>
      </c>
      <c r="H152" s="392">
        <f t="shared" ca="1" si="50"/>
        <v>0</v>
      </c>
      <c r="I152" s="392">
        <f t="shared" ca="1" si="51"/>
        <v>0</v>
      </c>
      <c r="J152" s="398">
        <f t="shared" ca="1" si="52"/>
        <v>0</v>
      </c>
      <c r="K152" s="392">
        <f t="shared" ca="1" si="53"/>
        <v>0</v>
      </c>
      <c r="L152" s="392">
        <f t="shared" ca="1" si="54"/>
        <v>0</v>
      </c>
      <c r="M152" s="398">
        <f t="shared" ca="1" si="55"/>
        <v>0</v>
      </c>
    </row>
    <row r="153" spans="1:13">
      <c r="A153" s="395"/>
      <c r="B153" s="393"/>
      <c r="C153" s="394"/>
      <c r="D153" s="388"/>
      <c r="E153" s="392">
        <f t="shared" ca="1" si="47"/>
        <v>0</v>
      </c>
      <c r="F153" s="392">
        <f t="shared" ca="1" si="48"/>
        <v>0</v>
      </c>
      <c r="G153" s="398">
        <f t="shared" ca="1" si="49"/>
        <v>0</v>
      </c>
      <c r="H153" s="392">
        <f t="shared" ca="1" si="50"/>
        <v>0</v>
      </c>
      <c r="I153" s="392">
        <f t="shared" ca="1" si="51"/>
        <v>0</v>
      </c>
      <c r="J153" s="398">
        <f t="shared" ca="1" si="52"/>
        <v>0</v>
      </c>
      <c r="K153" s="392">
        <f t="shared" ca="1" si="53"/>
        <v>0</v>
      </c>
      <c r="L153" s="392">
        <f t="shared" ca="1" si="54"/>
        <v>0</v>
      </c>
      <c r="M153" s="398">
        <f t="shared" ca="1" si="55"/>
        <v>0</v>
      </c>
    </row>
    <row r="154" spans="1:13">
      <c r="A154" s="395"/>
      <c r="B154" s="393"/>
      <c r="C154" s="394"/>
      <c r="D154" s="388"/>
      <c r="E154" s="392">
        <f t="shared" ca="1" si="47"/>
        <v>0</v>
      </c>
      <c r="F154" s="392">
        <f t="shared" ca="1" si="48"/>
        <v>0</v>
      </c>
      <c r="G154" s="398">
        <f t="shared" ca="1" si="49"/>
        <v>0</v>
      </c>
      <c r="H154" s="392">
        <f t="shared" ca="1" si="50"/>
        <v>0</v>
      </c>
      <c r="I154" s="392">
        <f t="shared" ca="1" si="51"/>
        <v>0</v>
      </c>
      <c r="J154" s="398">
        <f t="shared" ca="1" si="52"/>
        <v>0</v>
      </c>
      <c r="K154" s="392">
        <f t="shared" ca="1" si="53"/>
        <v>0</v>
      </c>
      <c r="L154" s="392">
        <f t="shared" ca="1" si="54"/>
        <v>0</v>
      </c>
      <c r="M154" s="398">
        <f t="shared" ca="1" si="55"/>
        <v>0</v>
      </c>
    </row>
    <row r="155" spans="1:13">
      <c r="A155" s="395"/>
      <c r="B155" s="393"/>
      <c r="C155" s="394"/>
      <c r="D155" s="388"/>
      <c r="E155" s="392">
        <f t="shared" ca="1" si="47"/>
        <v>0</v>
      </c>
      <c r="F155" s="392">
        <f t="shared" ca="1" si="48"/>
        <v>0</v>
      </c>
      <c r="G155" s="398">
        <f t="shared" ca="1" si="49"/>
        <v>0</v>
      </c>
      <c r="H155" s="392">
        <f t="shared" ca="1" si="50"/>
        <v>0</v>
      </c>
      <c r="I155" s="392">
        <f t="shared" ca="1" si="51"/>
        <v>0</v>
      </c>
      <c r="J155" s="398">
        <f t="shared" ca="1" si="52"/>
        <v>0</v>
      </c>
      <c r="K155" s="392">
        <f t="shared" ca="1" si="53"/>
        <v>0</v>
      </c>
      <c r="L155" s="392">
        <f t="shared" ca="1" si="54"/>
        <v>0</v>
      </c>
      <c r="M155" s="398">
        <f t="shared" ca="1" si="55"/>
        <v>0</v>
      </c>
    </row>
    <row r="156" spans="1:13">
      <c r="A156" s="395"/>
      <c r="B156" s="393"/>
      <c r="C156" s="394"/>
      <c r="D156" s="388"/>
      <c r="E156" s="392">
        <f t="shared" ca="1" si="47"/>
        <v>0</v>
      </c>
      <c r="F156" s="392">
        <f t="shared" ca="1" si="48"/>
        <v>0</v>
      </c>
      <c r="G156" s="398">
        <f t="shared" ca="1" si="49"/>
        <v>0</v>
      </c>
      <c r="H156" s="392">
        <f t="shared" ca="1" si="50"/>
        <v>0</v>
      </c>
      <c r="I156" s="392">
        <f t="shared" ca="1" si="51"/>
        <v>0</v>
      </c>
      <c r="J156" s="398">
        <f t="shared" ca="1" si="52"/>
        <v>0</v>
      </c>
      <c r="K156" s="392">
        <f t="shared" ca="1" si="53"/>
        <v>0</v>
      </c>
      <c r="L156" s="392">
        <f t="shared" ca="1" si="54"/>
        <v>0</v>
      </c>
      <c r="M156" s="398">
        <f t="shared" ca="1" si="55"/>
        <v>0</v>
      </c>
    </row>
    <row r="157" spans="1:13">
      <c r="A157" s="395"/>
      <c r="B157" s="393"/>
      <c r="C157" s="394"/>
      <c r="D157" s="388"/>
      <c r="E157" s="392">
        <f t="shared" ca="1" si="47"/>
        <v>0</v>
      </c>
      <c r="F157" s="392">
        <f t="shared" ca="1" si="48"/>
        <v>0</v>
      </c>
      <c r="G157" s="398">
        <f t="shared" ca="1" si="49"/>
        <v>0</v>
      </c>
      <c r="H157" s="392">
        <f t="shared" ca="1" si="50"/>
        <v>0</v>
      </c>
      <c r="I157" s="392">
        <f t="shared" ca="1" si="51"/>
        <v>0</v>
      </c>
      <c r="J157" s="398">
        <f t="shared" ca="1" si="52"/>
        <v>0</v>
      </c>
      <c r="K157" s="392">
        <f t="shared" ca="1" si="53"/>
        <v>0</v>
      </c>
      <c r="L157" s="392">
        <f t="shared" ca="1" si="54"/>
        <v>0</v>
      </c>
      <c r="M157" s="398">
        <f t="shared" ca="1" si="55"/>
        <v>0</v>
      </c>
    </row>
    <row r="158" spans="1:13">
      <c r="A158" s="395"/>
      <c r="B158" s="393"/>
      <c r="C158" s="394"/>
      <c r="D158" s="388"/>
      <c r="E158" s="392">
        <f t="shared" ca="1" si="47"/>
        <v>0</v>
      </c>
      <c r="F158" s="392">
        <f t="shared" ca="1" si="48"/>
        <v>0</v>
      </c>
      <c r="G158" s="398">
        <f t="shared" ca="1" si="49"/>
        <v>0</v>
      </c>
      <c r="H158" s="392">
        <f t="shared" ca="1" si="50"/>
        <v>0</v>
      </c>
      <c r="I158" s="392">
        <f t="shared" ca="1" si="51"/>
        <v>0</v>
      </c>
      <c r="J158" s="398">
        <f t="shared" ca="1" si="52"/>
        <v>0</v>
      </c>
      <c r="K158" s="392">
        <f t="shared" ca="1" si="53"/>
        <v>0</v>
      </c>
      <c r="L158" s="392">
        <f t="shared" ca="1" si="54"/>
        <v>0</v>
      </c>
      <c r="M158" s="398">
        <f t="shared" ca="1" si="55"/>
        <v>0</v>
      </c>
    </row>
    <row r="159" spans="1:13">
      <c r="A159" s="395"/>
      <c r="B159" s="393"/>
      <c r="C159" s="394"/>
      <c r="D159" s="388"/>
      <c r="E159" s="392">
        <f t="shared" ca="1" si="47"/>
        <v>0</v>
      </c>
      <c r="F159" s="392">
        <f t="shared" ca="1" si="48"/>
        <v>0</v>
      </c>
      <c r="G159" s="398">
        <f t="shared" ca="1" si="49"/>
        <v>0</v>
      </c>
      <c r="H159" s="392">
        <f t="shared" ca="1" si="50"/>
        <v>0</v>
      </c>
      <c r="I159" s="392">
        <f t="shared" ca="1" si="51"/>
        <v>0</v>
      </c>
      <c r="J159" s="398">
        <f t="shared" ca="1" si="52"/>
        <v>0</v>
      </c>
      <c r="K159" s="392">
        <f t="shared" ca="1" si="53"/>
        <v>0</v>
      </c>
      <c r="L159" s="392">
        <f t="shared" ca="1" si="54"/>
        <v>0</v>
      </c>
      <c r="M159" s="398">
        <f t="shared" ca="1" si="55"/>
        <v>0</v>
      </c>
    </row>
    <row r="160" spans="1:13">
      <c r="A160" s="395"/>
      <c r="B160" s="393"/>
      <c r="C160" s="394"/>
      <c r="D160" s="388"/>
      <c r="E160" s="392">
        <f t="shared" ca="1" si="47"/>
        <v>0</v>
      </c>
      <c r="F160" s="392">
        <f t="shared" ca="1" si="48"/>
        <v>0</v>
      </c>
      <c r="G160" s="398">
        <f t="shared" ca="1" si="49"/>
        <v>0</v>
      </c>
      <c r="H160" s="392">
        <f t="shared" ca="1" si="50"/>
        <v>0</v>
      </c>
      <c r="I160" s="392">
        <f t="shared" ca="1" si="51"/>
        <v>0</v>
      </c>
      <c r="J160" s="398">
        <f t="shared" ca="1" si="52"/>
        <v>0</v>
      </c>
      <c r="K160" s="392">
        <f t="shared" ca="1" si="53"/>
        <v>0</v>
      </c>
      <c r="L160" s="392">
        <f t="shared" ca="1" si="54"/>
        <v>0</v>
      </c>
      <c r="M160" s="398">
        <f t="shared" ca="1" si="55"/>
        <v>0</v>
      </c>
    </row>
    <row r="161" spans="1:13">
      <c r="A161" s="395"/>
      <c r="B161" s="393"/>
      <c r="C161" s="394"/>
      <c r="D161" s="388"/>
      <c r="E161" s="392">
        <f t="shared" ca="1" si="47"/>
        <v>0</v>
      </c>
      <c r="F161" s="392">
        <f t="shared" ca="1" si="48"/>
        <v>0</v>
      </c>
      <c r="G161" s="398">
        <f t="shared" ca="1" si="49"/>
        <v>0</v>
      </c>
      <c r="H161" s="392">
        <f t="shared" ca="1" si="50"/>
        <v>0</v>
      </c>
      <c r="I161" s="392">
        <f t="shared" ca="1" si="51"/>
        <v>0</v>
      </c>
      <c r="J161" s="398">
        <f t="shared" ca="1" si="52"/>
        <v>0</v>
      </c>
      <c r="K161" s="392">
        <f t="shared" ca="1" si="53"/>
        <v>0</v>
      </c>
      <c r="L161" s="392">
        <f t="shared" ca="1" si="54"/>
        <v>0</v>
      </c>
      <c r="M161" s="398">
        <f t="shared" ca="1" si="55"/>
        <v>0</v>
      </c>
    </row>
    <row r="162" spans="1:13">
      <c r="A162" s="395"/>
      <c r="B162" s="393"/>
      <c r="C162" s="394"/>
      <c r="D162" s="388"/>
      <c r="E162" s="392">
        <f t="shared" ca="1" si="47"/>
        <v>0</v>
      </c>
      <c r="F162" s="392">
        <f t="shared" ca="1" si="48"/>
        <v>0</v>
      </c>
      <c r="G162" s="398">
        <f t="shared" ca="1" si="49"/>
        <v>0</v>
      </c>
      <c r="H162" s="392">
        <f t="shared" ca="1" si="50"/>
        <v>0</v>
      </c>
      <c r="I162" s="392">
        <f t="shared" ca="1" si="51"/>
        <v>0</v>
      </c>
      <c r="J162" s="398">
        <f t="shared" ca="1" si="52"/>
        <v>0</v>
      </c>
      <c r="K162" s="392">
        <f t="shared" ca="1" si="53"/>
        <v>0</v>
      </c>
      <c r="L162" s="392">
        <f t="shared" ca="1" si="54"/>
        <v>0</v>
      </c>
      <c r="M162" s="398">
        <f t="shared" ca="1" si="55"/>
        <v>0</v>
      </c>
    </row>
    <row r="163" spans="1:13">
      <c r="A163" s="395"/>
      <c r="B163" s="393"/>
      <c r="C163" s="394"/>
      <c r="D163" s="388"/>
      <c r="E163" s="392">
        <f t="shared" ca="1" si="47"/>
        <v>0</v>
      </c>
      <c r="F163" s="392">
        <f t="shared" ca="1" si="48"/>
        <v>0</v>
      </c>
      <c r="G163" s="398">
        <f t="shared" ca="1" si="49"/>
        <v>0</v>
      </c>
      <c r="H163" s="392">
        <f t="shared" ca="1" si="50"/>
        <v>0</v>
      </c>
      <c r="I163" s="392">
        <f t="shared" ca="1" si="51"/>
        <v>0</v>
      </c>
      <c r="J163" s="398">
        <f t="shared" ca="1" si="52"/>
        <v>0</v>
      </c>
      <c r="K163" s="392">
        <f t="shared" ca="1" si="53"/>
        <v>0</v>
      </c>
      <c r="L163" s="392">
        <f t="shared" ca="1" si="54"/>
        <v>0</v>
      </c>
      <c r="M163" s="398">
        <f t="shared" ca="1" si="55"/>
        <v>0</v>
      </c>
    </row>
    <row r="164" spans="1:13">
      <c r="A164" s="395"/>
      <c r="B164" s="393"/>
      <c r="C164" s="394"/>
      <c r="D164" s="388"/>
      <c r="E164" s="392">
        <f t="shared" ca="1" si="47"/>
        <v>0</v>
      </c>
      <c r="F164" s="392">
        <f t="shared" ca="1" si="48"/>
        <v>0</v>
      </c>
      <c r="G164" s="398">
        <f t="shared" ca="1" si="49"/>
        <v>0</v>
      </c>
      <c r="H164" s="392">
        <f t="shared" ca="1" si="50"/>
        <v>0</v>
      </c>
      <c r="I164" s="392">
        <f t="shared" ca="1" si="51"/>
        <v>0</v>
      </c>
      <c r="J164" s="398">
        <f t="shared" ca="1" si="52"/>
        <v>0</v>
      </c>
      <c r="K164" s="392">
        <f t="shared" ca="1" si="53"/>
        <v>0</v>
      </c>
      <c r="L164" s="392">
        <f t="shared" ca="1" si="54"/>
        <v>0</v>
      </c>
      <c r="M164" s="398">
        <f t="shared" ca="1" si="55"/>
        <v>0</v>
      </c>
    </row>
    <row r="165" spans="1:13">
      <c r="A165" s="395"/>
      <c r="B165" s="393"/>
      <c r="C165" s="394"/>
      <c r="D165" s="388"/>
      <c r="E165" s="392">
        <f t="shared" ca="1" si="47"/>
        <v>0</v>
      </c>
      <c r="F165" s="392">
        <f t="shared" ca="1" si="48"/>
        <v>0</v>
      </c>
      <c r="G165" s="398">
        <f t="shared" ca="1" si="49"/>
        <v>0</v>
      </c>
      <c r="H165" s="392">
        <f t="shared" ca="1" si="50"/>
        <v>0</v>
      </c>
      <c r="I165" s="392">
        <f t="shared" ca="1" si="51"/>
        <v>0</v>
      </c>
      <c r="J165" s="398">
        <f t="shared" ca="1" si="52"/>
        <v>0</v>
      </c>
      <c r="K165" s="392">
        <f t="shared" ca="1" si="53"/>
        <v>0</v>
      </c>
      <c r="L165" s="392">
        <f t="shared" ca="1" si="54"/>
        <v>0</v>
      </c>
      <c r="M165" s="398">
        <f t="shared" ca="1" si="55"/>
        <v>0</v>
      </c>
    </row>
    <row r="166" spans="1:13">
      <c r="A166" s="395"/>
      <c r="B166" s="393"/>
      <c r="C166" s="394"/>
      <c r="D166" s="388"/>
      <c r="E166" s="392">
        <f t="shared" ca="1" si="47"/>
        <v>0</v>
      </c>
      <c r="F166" s="392">
        <f t="shared" ca="1" si="48"/>
        <v>0</v>
      </c>
      <c r="G166" s="398">
        <f t="shared" ca="1" si="49"/>
        <v>0</v>
      </c>
      <c r="H166" s="392">
        <f t="shared" ca="1" si="50"/>
        <v>0</v>
      </c>
      <c r="I166" s="392">
        <f t="shared" ca="1" si="51"/>
        <v>0</v>
      </c>
      <c r="J166" s="398">
        <f t="shared" ca="1" si="52"/>
        <v>0</v>
      </c>
      <c r="K166" s="392">
        <f t="shared" ca="1" si="53"/>
        <v>0</v>
      </c>
      <c r="L166" s="392">
        <f t="shared" ca="1" si="54"/>
        <v>0</v>
      </c>
      <c r="M166" s="398">
        <f t="shared" ca="1" si="55"/>
        <v>0</v>
      </c>
    </row>
    <row r="167" spans="1:13">
      <c r="A167" s="395"/>
      <c r="B167" s="393"/>
      <c r="C167" s="394"/>
      <c r="D167" s="388"/>
      <c r="E167" s="392">
        <f ca="1">OFFSET($A$68,ROW(Y166)-1+(99/3)*INT((COLUMN(Y166)-1)/3),MOD(COLUMN(Y166)-1,3))</f>
        <v>0</v>
      </c>
      <c r="F167" s="392">
        <f ca="1">OFFSET($A$68,ROW(Z166)-1+(99/3)*INT((COLUMN(Z166)-1)/3),MOD(COLUMN(Z166)-1,3))</f>
        <v>0</v>
      </c>
      <c r="G167" s="398">
        <f ca="1">OFFSET($A$68,ROW(AA166)-1+(99/3)*INT((COLUMN(AA166)-1)/3),MOD(COLUMN(AA166)-1,3))</f>
        <v>0</v>
      </c>
      <c r="H167" s="392">
        <f t="shared" ref="H167:M182" ca="1" si="56">OFFSET($A$68,ROW(AB166)-1+(99/3)*INT((COLUMN(AB166)-1)/3),MOD(COLUMN(AB166)-1,3))</f>
        <v>0</v>
      </c>
      <c r="I167" s="392">
        <f t="shared" ca="1" si="56"/>
        <v>0</v>
      </c>
      <c r="J167" s="398">
        <f t="shared" ca="1" si="56"/>
        <v>0</v>
      </c>
      <c r="K167" s="392">
        <f t="shared" ca="1" si="56"/>
        <v>0</v>
      </c>
      <c r="L167" s="392">
        <f t="shared" ca="1" si="56"/>
        <v>0</v>
      </c>
      <c r="M167" s="398">
        <f t="shared" ca="1" si="56"/>
        <v>0</v>
      </c>
    </row>
    <row r="168" spans="1:13">
      <c r="A168" s="395"/>
      <c r="B168" s="393"/>
      <c r="C168" s="394"/>
      <c r="D168" s="388"/>
      <c r="E168" s="392">
        <f t="shared" ref="E168:E199" ca="1" si="57">OFFSET($A$68,ROW(Y167)-1+(99/3)*INT((COLUMN(Y167)-1)/3),MOD(COLUMN(Y167)-1,3))</f>
        <v>0</v>
      </c>
      <c r="F168" s="392">
        <f t="shared" ref="F168:F199" ca="1" si="58">OFFSET($A$68,ROW(Z167)-1+(99/3)*INT((COLUMN(Z167)-1)/3),MOD(COLUMN(Z167)-1,3))</f>
        <v>0</v>
      </c>
      <c r="G168" s="398">
        <f t="shared" ref="G168:G199" ca="1" si="59">OFFSET($A$68,ROW(AA167)-1+(99/3)*INT((COLUMN(AA167)-1)/3),MOD(COLUMN(AA167)-1,3))</f>
        <v>0</v>
      </c>
      <c r="H168" s="392">
        <f t="shared" ca="1" si="56"/>
        <v>0</v>
      </c>
      <c r="I168" s="392">
        <f t="shared" ca="1" si="56"/>
        <v>0</v>
      </c>
      <c r="J168" s="398">
        <f t="shared" ca="1" si="56"/>
        <v>0</v>
      </c>
      <c r="K168" s="392">
        <f t="shared" ca="1" si="56"/>
        <v>0</v>
      </c>
      <c r="L168" s="392">
        <f t="shared" ca="1" si="56"/>
        <v>0</v>
      </c>
      <c r="M168" s="398">
        <f t="shared" ca="1" si="56"/>
        <v>0</v>
      </c>
    </row>
    <row r="169" spans="1:13">
      <c r="A169" s="395"/>
      <c r="B169" s="393"/>
      <c r="C169" s="394"/>
      <c r="D169" s="388"/>
      <c r="E169" s="392">
        <f t="shared" ca="1" si="57"/>
        <v>0</v>
      </c>
      <c r="F169" s="392">
        <f t="shared" ca="1" si="58"/>
        <v>0</v>
      </c>
      <c r="G169" s="398">
        <f t="shared" ca="1" si="59"/>
        <v>0</v>
      </c>
      <c r="H169" s="392">
        <f t="shared" ca="1" si="56"/>
        <v>0</v>
      </c>
      <c r="I169" s="392">
        <f t="shared" ca="1" si="56"/>
        <v>0</v>
      </c>
      <c r="J169" s="398">
        <f t="shared" ca="1" si="56"/>
        <v>0</v>
      </c>
      <c r="K169" s="392">
        <f t="shared" ca="1" si="56"/>
        <v>0</v>
      </c>
      <c r="L169" s="392">
        <f t="shared" ca="1" si="56"/>
        <v>0</v>
      </c>
      <c r="M169" s="398">
        <f t="shared" ca="1" si="56"/>
        <v>0</v>
      </c>
    </row>
    <row r="170" spans="1:13">
      <c r="A170" s="395"/>
      <c r="B170" s="393"/>
      <c r="C170" s="394"/>
      <c r="D170" s="388"/>
      <c r="E170" s="392">
        <f t="shared" ca="1" si="57"/>
        <v>0</v>
      </c>
      <c r="F170" s="392">
        <f t="shared" ca="1" si="58"/>
        <v>0</v>
      </c>
      <c r="G170" s="398">
        <f t="shared" ca="1" si="59"/>
        <v>0</v>
      </c>
      <c r="H170" s="392">
        <f t="shared" ca="1" si="56"/>
        <v>0</v>
      </c>
      <c r="I170" s="392">
        <f t="shared" ca="1" si="56"/>
        <v>0</v>
      </c>
      <c r="J170" s="398">
        <f t="shared" ca="1" si="56"/>
        <v>0</v>
      </c>
      <c r="K170" s="392">
        <f t="shared" ca="1" si="56"/>
        <v>0</v>
      </c>
      <c r="L170" s="392">
        <f t="shared" ca="1" si="56"/>
        <v>0</v>
      </c>
      <c r="M170" s="398">
        <f t="shared" ca="1" si="56"/>
        <v>0</v>
      </c>
    </row>
    <row r="171" spans="1:13">
      <c r="A171" s="395"/>
      <c r="B171" s="393"/>
      <c r="C171" s="394"/>
      <c r="D171" s="388"/>
      <c r="E171" s="392">
        <f t="shared" ca="1" si="57"/>
        <v>0</v>
      </c>
      <c r="F171" s="392">
        <f t="shared" ca="1" si="58"/>
        <v>0</v>
      </c>
      <c r="G171" s="398">
        <f t="shared" ca="1" si="59"/>
        <v>0</v>
      </c>
      <c r="H171" s="392">
        <f t="shared" ca="1" si="56"/>
        <v>0</v>
      </c>
      <c r="I171" s="392">
        <f t="shared" ca="1" si="56"/>
        <v>0</v>
      </c>
      <c r="J171" s="398">
        <f t="shared" ca="1" si="56"/>
        <v>0</v>
      </c>
      <c r="K171" s="392">
        <f t="shared" ca="1" si="56"/>
        <v>0</v>
      </c>
      <c r="L171" s="392">
        <f t="shared" ca="1" si="56"/>
        <v>0</v>
      </c>
      <c r="M171" s="398">
        <f t="shared" ca="1" si="56"/>
        <v>0</v>
      </c>
    </row>
    <row r="172" spans="1:13">
      <c r="A172" s="395"/>
      <c r="B172" s="393"/>
      <c r="C172" s="394"/>
      <c r="D172" s="388"/>
      <c r="E172" s="392">
        <f t="shared" ca="1" si="57"/>
        <v>0</v>
      </c>
      <c r="F172" s="392">
        <f t="shared" ca="1" si="58"/>
        <v>0</v>
      </c>
      <c r="G172" s="398">
        <f t="shared" ca="1" si="59"/>
        <v>0</v>
      </c>
      <c r="H172" s="392">
        <f t="shared" ca="1" si="56"/>
        <v>0</v>
      </c>
      <c r="I172" s="392">
        <f t="shared" ca="1" si="56"/>
        <v>0</v>
      </c>
      <c r="J172" s="398">
        <f t="shared" ca="1" si="56"/>
        <v>0</v>
      </c>
      <c r="K172" s="392">
        <f t="shared" ca="1" si="56"/>
        <v>0</v>
      </c>
      <c r="L172" s="392">
        <f t="shared" ca="1" si="56"/>
        <v>0</v>
      </c>
      <c r="M172" s="398">
        <f t="shared" ca="1" si="56"/>
        <v>0</v>
      </c>
    </row>
    <row r="173" spans="1:13">
      <c r="A173" s="395"/>
      <c r="B173" s="393"/>
      <c r="C173" s="394"/>
      <c r="D173" s="388"/>
      <c r="E173" s="392">
        <f t="shared" ca="1" si="57"/>
        <v>0</v>
      </c>
      <c r="F173" s="392">
        <f t="shared" ca="1" si="58"/>
        <v>0</v>
      </c>
      <c r="G173" s="398">
        <f t="shared" ca="1" si="59"/>
        <v>0</v>
      </c>
      <c r="H173" s="392">
        <f t="shared" ca="1" si="56"/>
        <v>0</v>
      </c>
      <c r="I173" s="392">
        <f t="shared" ca="1" si="56"/>
        <v>0</v>
      </c>
      <c r="J173" s="398">
        <f t="shared" ca="1" si="56"/>
        <v>0</v>
      </c>
      <c r="K173" s="392">
        <f t="shared" ca="1" si="56"/>
        <v>0</v>
      </c>
      <c r="L173" s="392">
        <f t="shared" ca="1" si="56"/>
        <v>0</v>
      </c>
      <c r="M173" s="398">
        <f t="shared" ca="1" si="56"/>
        <v>0</v>
      </c>
    </row>
    <row r="174" spans="1:13">
      <c r="A174" s="395"/>
      <c r="B174" s="393"/>
      <c r="C174" s="394"/>
      <c r="D174" s="388"/>
      <c r="E174" s="392">
        <f t="shared" ca="1" si="57"/>
        <v>0</v>
      </c>
      <c r="F174" s="392">
        <f t="shared" ca="1" si="58"/>
        <v>0</v>
      </c>
      <c r="G174" s="398">
        <f t="shared" ca="1" si="59"/>
        <v>0</v>
      </c>
      <c r="H174" s="392">
        <f t="shared" ca="1" si="56"/>
        <v>0</v>
      </c>
      <c r="I174" s="392">
        <f t="shared" ca="1" si="56"/>
        <v>0</v>
      </c>
      <c r="J174" s="398">
        <f t="shared" ca="1" si="56"/>
        <v>0</v>
      </c>
      <c r="K174" s="392">
        <f t="shared" ca="1" si="56"/>
        <v>0</v>
      </c>
      <c r="L174" s="392">
        <f t="shared" ca="1" si="56"/>
        <v>0</v>
      </c>
      <c r="M174" s="398">
        <f t="shared" ca="1" si="56"/>
        <v>0</v>
      </c>
    </row>
    <row r="175" spans="1:13">
      <c r="A175" s="395"/>
      <c r="B175" s="393"/>
      <c r="C175" s="394"/>
      <c r="D175" s="388"/>
      <c r="E175" s="392">
        <f t="shared" ca="1" si="57"/>
        <v>0</v>
      </c>
      <c r="F175" s="392">
        <f t="shared" ca="1" si="58"/>
        <v>0</v>
      </c>
      <c r="G175" s="398">
        <f t="shared" ca="1" si="59"/>
        <v>0</v>
      </c>
      <c r="H175" s="392">
        <f t="shared" ca="1" si="56"/>
        <v>0</v>
      </c>
      <c r="I175" s="392">
        <f t="shared" ca="1" si="56"/>
        <v>0</v>
      </c>
      <c r="J175" s="398">
        <f t="shared" ca="1" si="56"/>
        <v>0</v>
      </c>
      <c r="K175" s="392">
        <f t="shared" ca="1" si="56"/>
        <v>0</v>
      </c>
      <c r="L175" s="392">
        <f t="shared" ca="1" si="56"/>
        <v>0</v>
      </c>
      <c r="M175" s="398">
        <f t="shared" ca="1" si="56"/>
        <v>0</v>
      </c>
    </row>
    <row r="176" spans="1:13">
      <c r="A176" s="395"/>
      <c r="B176" s="393"/>
      <c r="C176" s="394"/>
      <c r="D176" s="388"/>
      <c r="E176" s="392">
        <f t="shared" ca="1" si="57"/>
        <v>0</v>
      </c>
      <c r="F176" s="392">
        <f t="shared" ca="1" si="58"/>
        <v>0</v>
      </c>
      <c r="G176" s="398">
        <f t="shared" ca="1" si="59"/>
        <v>0</v>
      </c>
      <c r="H176" s="392">
        <f t="shared" ca="1" si="56"/>
        <v>0</v>
      </c>
      <c r="I176" s="392">
        <f t="shared" ca="1" si="56"/>
        <v>0</v>
      </c>
      <c r="J176" s="398">
        <f t="shared" ca="1" si="56"/>
        <v>0</v>
      </c>
      <c r="K176" s="392">
        <f t="shared" ca="1" si="56"/>
        <v>0</v>
      </c>
      <c r="L176" s="392">
        <f t="shared" ca="1" si="56"/>
        <v>0</v>
      </c>
      <c r="M176" s="398">
        <f t="shared" ca="1" si="56"/>
        <v>0</v>
      </c>
    </row>
    <row r="177" spans="1:13">
      <c r="A177" s="395"/>
      <c r="B177" s="393"/>
      <c r="C177" s="394"/>
      <c r="D177" s="388"/>
      <c r="E177" s="392">
        <f t="shared" ca="1" si="57"/>
        <v>0</v>
      </c>
      <c r="F177" s="392">
        <f t="shared" ca="1" si="58"/>
        <v>0</v>
      </c>
      <c r="G177" s="398">
        <f t="shared" ca="1" si="59"/>
        <v>0</v>
      </c>
      <c r="H177" s="392">
        <f t="shared" ca="1" si="56"/>
        <v>0</v>
      </c>
      <c r="I177" s="392">
        <f t="shared" ca="1" si="56"/>
        <v>0</v>
      </c>
      <c r="J177" s="398">
        <f t="shared" ca="1" si="56"/>
        <v>0</v>
      </c>
      <c r="K177" s="392">
        <f t="shared" ca="1" si="56"/>
        <v>0</v>
      </c>
      <c r="L177" s="392">
        <f t="shared" ca="1" si="56"/>
        <v>0</v>
      </c>
      <c r="M177" s="398">
        <f t="shared" ca="1" si="56"/>
        <v>0</v>
      </c>
    </row>
    <row r="178" spans="1:13">
      <c r="A178" s="395"/>
      <c r="B178" s="393"/>
      <c r="C178" s="394"/>
      <c r="D178" s="388"/>
      <c r="E178" s="392">
        <f t="shared" ca="1" si="57"/>
        <v>0</v>
      </c>
      <c r="F178" s="392">
        <f t="shared" ca="1" si="58"/>
        <v>0</v>
      </c>
      <c r="G178" s="398">
        <f t="shared" ca="1" si="59"/>
        <v>0</v>
      </c>
      <c r="H178" s="392">
        <f t="shared" ca="1" si="56"/>
        <v>0</v>
      </c>
      <c r="I178" s="392">
        <f t="shared" ca="1" si="56"/>
        <v>0</v>
      </c>
      <c r="J178" s="398">
        <f t="shared" ca="1" si="56"/>
        <v>0</v>
      </c>
      <c r="K178" s="392">
        <f t="shared" ca="1" si="56"/>
        <v>0</v>
      </c>
      <c r="L178" s="392">
        <f t="shared" ca="1" si="56"/>
        <v>0</v>
      </c>
      <c r="M178" s="398">
        <f t="shared" ca="1" si="56"/>
        <v>0</v>
      </c>
    </row>
    <row r="179" spans="1:13">
      <c r="A179" s="395"/>
      <c r="B179" s="393"/>
      <c r="C179" s="394"/>
      <c r="D179" s="388"/>
      <c r="E179" s="392">
        <f t="shared" ca="1" si="57"/>
        <v>0</v>
      </c>
      <c r="F179" s="392">
        <f t="shared" ca="1" si="58"/>
        <v>0</v>
      </c>
      <c r="G179" s="398">
        <f t="shared" ca="1" si="59"/>
        <v>0</v>
      </c>
      <c r="H179" s="392">
        <f t="shared" ca="1" si="56"/>
        <v>0</v>
      </c>
      <c r="I179" s="392">
        <f t="shared" ca="1" si="56"/>
        <v>0</v>
      </c>
      <c r="J179" s="398">
        <f t="shared" ca="1" si="56"/>
        <v>0</v>
      </c>
      <c r="K179" s="392">
        <f t="shared" ca="1" si="56"/>
        <v>0</v>
      </c>
      <c r="L179" s="392">
        <f t="shared" ca="1" si="56"/>
        <v>0</v>
      </c>
      <c r="M179" s="398">
        <f t="shared" ca="1" si="56"/>
        <v>0</v>
      </c>
    </row>
    <row r="180" spans="1:13">
      <c r="A180" s="395"/>
      <c r="B180" s="393"/>
      <c r="C180" s="394"/>
      <c r="D180" s="388"/>
      <c r="E180" s="392">
        <f t="shared" ca="1" si="57"/>
        <v>0</v>
      </c>
      <c r="F180" s="392">
        <f t="shared" ca="1" si="58"/>
        <v>0</v>
      </c>
      <c r="G180" s="398">
        <f t="shared" ca="1" si="59"/>
        <v>0</v>
      </c>
      <c r="H180" s="392">
        <f t="shared" ca="1" si="56"/>
        <v>0</v>
      </c>
      <c r="I180" s="392">
        <f t="shared" ca="1" si="56"/>
        <v>0</v>
      </c>
      <c r="J180" s="398">
        <f t="shared" ca="1" si="56"/>
        <v>0</v>
      </c>
      <c r="K180" s="392">
        <f t="shared" ca="1" si="56"/>
        <v>0</v>
      </c>
      <c r="L180" s="392">
        <f t="shared" ca="1" si="56"/>
        <v>0</v>
      </c>
      <c r="M180" s="398">
        <f t="shared" ca="1" si="56"/>
        <v>0</v>
      </c>
    </row>
    <row r="181" spans="1:13">
      <c r="A181" s="395"/>
      <c r="B181" s="393"/>
      <c r="C181" s="394"/>
      <c r="D181" s="388"/>
      <c r="E181" s="392">
        <f t="shared" ca="1" si="57"/>
        <v>0</v>
      </c>
      <c r="F181" s="392">
        <f t="shared" ca="1" si="58"/>
        <v>0</v>
      </c>
      <c r="G181" s="398">
        <f t="shared" ca="1" si="59"/>
        <v>0</v>
      </c>
      <c r="H181" s="392">
        <f t="shared" ca="1" si="56"/>
        <v>0</v>
      </c>
      <c r="I181" s="392">
        <f t="shared" ca="1" si="56"/>
        <v>0</v>
      </c>
      <c r="J181" s="398">
        <f t="shared" ca="1" si="56"/>
        <v>0</v>
      </c>
      <c r="K181" s="392">
        <f t="shared" ca="1" si="56"/>
        <v>0</v>
      </c>
      <c r="L181" s="392">
        <f t="shared" ca="1" si="56"/>
        <v>0</v>
      </c>
      <c r="M181" s="398">
        <f t="shared" ca="1" si="56"/>
        <v>0</v>
      </c>
    </row>
    <row r="182" spans="1:13">
      <c r="A182" s="395"/>
      <c r="B182" s="393"/>
      <c r="C182" s="394"/>
      <c r="D182" s="388"/>
      <c r="E182" s="392">
        <f t="shared" ca="1" si="57"/>
        <v>0</v>
      </c>
      <c r="F182" s="392">
        <f t="shared" ca="1" si="58"/>
        <v>0</v>
      </c>
      <c r="G182" s="398">
        <f t="shared" ca="1" si="59"/>
        <v>0</v>
      </c>
      <c r="H182" s="392">
        <f t="shared" ca="1" si="56"/>
        <v>0</v>
      </c>
      <c r="I182" s="392">
        <f t="shared" ca="1" si="56"/>
        <v>0</v>
      </c>
      <c r="J182" s="398">
        <f t="shared" ca="1" si="56"/>
        <v>0</v>
      </c>
      <c r="K182" s="392">
        <f t="shared" ca="1" si="56"/>
        <v>0</v>
      </c>
      <c r="L182" s="392">
        <f t="shared" ca="1" si="56"/>
        <v>0</v>
      </c>
      <c r="M182" s="398">
        <f t="shared" ca="1" si="56"/>
        <v>0</v>
      </c>
    </row>
    <row r="183" spans="1:13">
      <c r="A183" s="395"/>
      <c r="B183" s="393"/>
      <c r="C183" s="394"/>
      <c r="D183" s="388"/>
      <c r="E183" s="392">
        <f t="shared" ca="1" si="57"/>
        <v>0</v>
      </c>
      <c r="F183" s="392">
        <f t="shared" ca="1" si="58"/>
        <v>0</v>
      </c>
      <c r="G183" s="398">
        <f t="shared" ca="1" si="59"/>
        <v>0</v>
      </c>
      <c r="H183" s="392">
        <f t="shared" ref="H183:H199" ca="1" si="60">OFFSET($A$68,ROW(AB182)-1+(99/3)*INT((COLUMN(AB182)-1)/3),MOD(COLUMN(AB182)-1,3))</f>
        <v>0</v>
      </c>
      <c r="I183" s="392">
        <f t="shared" ref="I183:I199" ca="1" si="61">OFFSET($A$68,ROW(AC182)-1+(99/3)*INT((COLUMN(AC182)-1)/3),MOD(COLUMN(AC182)-1,3))</f>
        <v>0</v>
      </c>
      <c r="J183" s="398">
        <f t="shared" ref="J183:J199" ca="1" si="62">OFFSET($A$68,ROW(AD182)-1+(99/3)*INT((COLUMN(AD182)-1)/3),MOD(COLUMN(AD182)-1,3))</f>
        <v>0</v>
      </c>
      <c r="K183" s="392">
        <f t="shared" ref="K183:K199" ca="1" si="63">OFFSET($A$68,ROW(AE182)-1+(99/3)*INT((COLUMN(AE182)-1)/3),MOD(COLUMN(AE182)-1,3))</f>
        <v>0</v>
      </c>
      <c r="L183" s="392">
        <f t="shared" ref="L183:L199" ca="1" si="64">OFFSET($A$68,ROW(AF182)-1+(99/3)*INT((COLUMN(AF182)-1)/3),MOD(COLUMN(AF182)-1,3))</f>
        <v>0</v>
      </c>
      <c r="M183" s="398">
        <f t="shared" ref="M183:M199" ca="1" si="65">OFFSET($A$68,ROW(AG182)-1+(99/3)*INT((COLUMN(AG182)-1)/3),MOD(COLUMN(AG182)-1,3))</f>
        <v>0</v>
      </c>
    </row>
    <row r="184" spans="1:13">
      <c r="A184" s="395"/>
      <c r="B184" s="393"/>
      <c r="C184" s="394"/>
      <c r="D184" s="388"/>
      <c r="E184" s="392">
        <f t="shared" ca="1" si="57"/>
        <v>0</v>
      </c>
      <c r="F184" s="392">
        <f t="shared" ca="1" si="58"/>
        <v>0</v>
      </c>
      <c r="G184" s="398">
        <f t="shared" ca="1" si="59"/>
        <v>0</v>
      </c>
      <c r="H184" s="392">
        <f t="shared" ca="1" si="60"/>
        <v>0</v>
      </c>
      <c r="I184" s="392">
        <f t="shared" ca="1" si="61"/>
        <v>0</v>
      </c>
      <c r="J184" s="398">
        <f t="shared" ca="1" si="62"/>
        <v>0</v>
      </c>
      <c r="K184" s="392">
        <f t="shared" ca="1" si="63"/>
        <v>0</v>
      </c>
      <c r="L184" s="392">
        <f t="shared" ca="1" si="64"/>
        <v>0</v>
      </c>
      <c r="M184" s="398">
        <f t="shared" ca="1" si="65"/>
        <v>0</v>
      </c>
    </row>
    <row r="185" spans="1:13">
      <c r="A185" s="395"/>
      <c r="B185" s="393"/>
      <c r="C185" s="394"/>
      <c r="D185" s="388"/>
      <c r="E185" s="392">
        <f t="shared" ca="1" si="57"/>
        <v>0</v>
      </c>
      <c r="F185" s="392">
        <f t="shared" ca="1" si="58"/>
        <v>0</v>
      </c>
      <c r="G185" s="398">
        <f t="shared" ca="1" si="59"/>
        <v>0</v>
      </c>
      <c r="H185" s="392">
        <f t="shared" ca="1" si="60"/>
        <v>0</v>
      </c>
      <c r="I185" s="392">
        <f t="shared" ca="1" si="61"/>
        <v>0</v>
      </c>
      <c r="J185" s="398">
        <f t="shared" ca="1" si="62"/>
        <v>0</v>
      </c>
      <c r="K185" s="392">
        <f t="shared" ca="1" si="63"/>
        <v>0</v>
      </c>
      <c r="L185" s="392">
        <f t="shared" ca="1" si="64"/>
        <v>0</v>
      </c>
      <c r="M185" s="398">
        <f t="shared" ca="1" si="65"/>
        <v>0</v>
      </c>
    </row>
    <row r="186" spans="1:13">
      <c r="A186" s="395"/>
      <c r="B186" s="393"/>
      <c r="C186" s="394"/>
      <c r="D186" s="388"/>
      <c r="E186" s="392">
        <f t="shared" ca="1" si="57"/>
        <v>0</v>
      </c>
      <c r="F186" s="392">
        <f t="shared" ca="1" si="58"/>
        <v>0</v>
      </c>
      <c r="G186" s="398">
        <f t="shared" ca="1" si="59"/>
        <v>0</v>
      </c>
      <c r="H186" s="392">
        <f t="shared" ca="1" si="60"/>
        <v>0</v>
      </c>
      <c r="I186" s="392">
        <f t="shared" ca="1" si="61"/>
        <v>0</v>
      </c>
      <c r="J186" s="398">
        <f t="shared" ca="1" si="62"/>
        <v>0</v>
      </c>
      <c r="K186" s="392">
        <f t="shared" ca="1" si="63"/>
        <v>0</v>
      </c>
      <c r="L186" s="392">
        <f t="shared" ca="1" si="64"/>
        <v>0</v>
      </c>
      <c r="M186" s="398">
        <f t="shared" ca="1" si="65"/>
        <v>0</v>
      </c>
    </row>
    <row r="187" spans="1:13">
      <c r="A187" s="395"/>
      <c r="B187" s="393"/>
      <c r="C187" s="394"/>
      <c r="D187" s="388"/>
      <c r="E187" s="392">
        <f t="shared" ca="1" si="57"/>
        <v>0</v>
      </c>
      <c r="F187" s="392">
        <f t="shared" ca="1" si="58"/>
        <v>0</v>
      </c>
      <c r="G187" s="398">
        <f t="shared" ca="1" si="59"/>
        <v>0</v>
      </c>
      <c r="H187" s="392">
        <f t="shared" ca="1" si="60"/>
        <v>0</v>
      </c>
      <c r="I187" s="392">
        <f t="shared" ca="1" si="61"/>
        <v>0</v>
      </c>
      <c r="J187" s="398">
        <f t="shared" ca="1" si="62"/>
        <v>0</v>
      </c>
      <c r="K187" s="392">
        <f t="shared" ca="1" si="63"/>
        <v>0</v>
      </c>
      <c r="L187" s="392">
        <f t="shared" ca="1" si="64"/>
        <v>0</v>
      </c>
      <c r="M187" s="398">
        <f t="shared" ca="1" si="65"/>
        <v>0</v>
      </c>
    </row>
    <row r="188" spans="1:13">
      <c r="A188" s="395"/>
      <c r="B188" s="393"/>
      <c r="C188" s="394"/>
      <c r="D188" s="388"/>
      <c r="E188" s="392">
        <f t="shared" ca="1" si="57"/>
        <v>0</v>
      </c>
      <c r="F188" s="392">
        <f t="shared" ca="1" si="58"/>
        <v>0</v>
      </c>
      <c r="G188" s="398">
        <f t="shared" ca="1" si="59"/>
        <v>0</v>
      </c>
      <c r="H188" s="392">
        <f t="shared" ca="1" si="60"/>
        <v>0</v>
      </c>
      <c r="I188" s="392">
        <f t="shared" ca="1" si="61"/>
        <v>0</v>
      </c>
      <c r="J188" s="398">
        <f t="shared" ca="1" si="62"/>
        <v>0</v>
      </c>
      <c r="K188" s="392">
        <f t="shared" ca="1" si="63"/>
        <v>0</v>
      </c>
      <c r="L188" s="392">
        <f t="shared" ca="1" si="64"/>
        <v>0</v>
      </c>
      <c r="M188" s="398">
        <f t="shared" ca="1" si="65"/>
        <v>0</v>
      </c>
    </row>
    <row r="189" spans="1:13">
      <c r="A189" s="395"/>
      <c r="B189" s="393"/>
      <c r="C189" s="394"/>
      <c r="D189" s="388"/>
      <c r="E189" s="392">
        <f t="shared" ca="1" si="57"/>
        <v>0</v>
      </c>
      <c r="F189" s="392">
        <f t="shared" ca="1" si="58"/>
        <v>0</v>
      </c>
      <c r="G189" s="398">
        <f t="shared" ca="1" si="59"/>
        <v>0</v>
      </c>
      <c r="H189" s="392">
        <f t="shared" ca="1" si="60"/>
        <v>0</v>
      </c>
      <c r="I189" s="392">
        <f t="shared" ca="1" si="61"/>
        <v>0</v>
      </c>
      <c r="J189" s="398">
        <f t="shared" ca="1" si="62"/>
        <v>0</v>
      </c>
      <c r="K189" s="392">
        <f t="shared" ca="1" si="63"/>
        <v>0</v>
      </c>
      <c r="L189" s="392">
        <f t="shared" ca="1" si="64"/>
        <v>0</v>
      </c>
      <c r="M189" s="398">
        <f t="shared" ca="1" si="65"/>
        <v>0</v>
      </c>
    </row>
    <row r="190" spans="1:13">
      <c r="A190" s="395"/>
      <c r="B190" s="393"/>
      <c r="C190" s="394"/>
      <c r="D190" s="388"/>
      <c r="E190" s="392">
        <f t="shared" ca="1" si="57"/>
        <v>0</v>
      </c>
      <c r="F190" s="392">
        <f t="shared" ca="1" si="58"/>
        <v>0</v>
      </c>
      <c r="G190" s="398">
        <f t="shared" ca="1" si="59"/>
        <v>0</v>
      </c>
      <c r="H190" s="392">
        <f t="shared" ca="1" si="60"/>
        <v>0</v>
      </c>
      <c r="I190" s="392">
        <f t="shared" ca="1" si="61"/>
        <v>0</v>
      </c>
      <c r="J190" s="398">
        <f t="shared" ca="1" si="62"/>
        <v>0</v>
      </c>
      <c r="K190" s="392">
        <f t="shared" ca="1" si="63"/>
        <v>0</v>
      </c>
      <c r="L190" s="392">
        <f t="shared" ca="1" si="64"/>
        <v>0</v>
      </c>
      <c r="M190" s="398">
        <f t="shared" ca="1" si="65"/>
        <v>0</v>
      </c>
    </row>
    <row r="191" spans="1:13">
      <c r="A191" s="395"/>
      <c r="B191" s="393"/>
      <c r="C191" s="394"/>
      <c r="D191" s="388"/>
      <c r="E191" s="392">
        <f t="shared" ca="1" si="57"/>
        <v>0</v>
      </c>
      <c r="F191" s="392">
        <f t="shared" ca="1" si="58"/>
        <v>0</v>
      </c>
      <c r="G191" s="398">
        <f t="shared" ca="1" si="59"/>
        <v>0</v>
      </c>
      <c r="H191" s="392">
        <f t="shared" ca="1" si="60"/>
        <v>0</v>
      </c>
      <c r="I191" s="392">
        <f t="shared" ca="1" si="61"/>
        <v>0</v>
      </c>
      <c r="J191" s="398">
        <f t="shared" ca="1" si="62"/>
        <v>0</v>
      </c>
      <c r="K191" s="392">
        <f t="shared" ca="1" si="63"/>
        <v>0</v>
      </c>
      <c r="L191" s="392">
        <f t="shared" ca="1" si="64"/>
        <v>0</v>
      </c>
      <c r="M191" s="398">
        <f t="shared" ca="1" si="65"/>
        <v>0</v>
      </c>
    </row>
    <row r="192" spans="1:13">
      <c r="A192" s="395"/>
      <c r="B192" s="393"/>
      <c r="C192" s="394"/>
      <c r="D192" s="388"/>
      <c r="E192" s="392">
        <f t="shared" ca="1" si="57"/>
        <v>0</v>
      </c>
      <c r="F192" s="392">
        <f t="shared" ca="1" si="58"/>
        <v>0</v>
      </c>
      <c r="G192" s="398">
        <f t="shared" ca="1" si="59"/>
        <v>0</v>
      </c>
      <c r="H192" s="392">
        <f t="shared" ca="1" si="60"/>
        <v>0</v>
      </c>
      <c r="I192" s="392">
        <f t="shared" ca="1" si="61"/>
        <v>0</v>
      </c>
      <c r="J192" s="398">
        <f t="shared" ca="1" si="62"/>
        <v>0</v>
      </c>
      <c r="K192" s="392">
        <f t="shared" ca="1" si="63"/>
        <v>0</v>
      </c>
      <c r="L192" s="392">
        <f t="shared" ca="1" si="64"/>
        <v>0</v>
      </c>
      <c r="M192" s="398">
        <f t="shared" ca="1" si="65"/>
        <v>0</v>
      </c>
    </row>
    <row r="193" spans="1:13">
      <c r="A193" s="395"/>
      <c r="B193" s="393"/>
      <c r="C193" s="394"/>
      <c r="D193" s="388"/>
      <c r="E193" s="392">
        <f t="shared" ca="1" si="57"/>
        <v>0</v>
      </c>
      <c r="F193" s="392">
        <f t="shared" ca="1" si="58"/>
        <v>0</v>
      </c>
      <c r="G193" s="398">
        <f t="shared" ca="1" si="59"/>
        <v>0</v>
      </c>
      <c r="H193" s="392">
        <f t="shared" ca="1" si="60"/>
        <v>0</v>
      </c>
      <c r="I193" s="392">
        <f t="shared" ca="1" si="61"/>
        <v>0</v>
      </c>
      <c r="J193" s="398">
        <f t="shared" ca="1" si="62"/>
        <v>0</v>
      </c>
      <c r="K193" s="392">
        <f t="shared" ca="1" si="63"/>
        <v>0</v>
      </c>
      <c r="L193" s="392">
        <f t="shared" ca="1" si="64"/>
        <v>0</v>
      </c>
      <c r="M193" s="398">
        <f t="shared" ca="1" si="65"/>
        <v>0</v>
      </c>
    </row>
    <row r="194" spans="1:13">
      <c r="A194" s="395"/>
      <c r="B194" s="393"/>
      <c r="C194" s="394"/>
      <c r="D194" s="388"/>
      <c r="E194" s="392">
        <f t="shared" ca="1" si="57"/>
        <v>0</v>
      </c>
      <c r="F194" s="392">
        <f t="shared" ca="1" si="58"/>
        <v>0</v>
      </c>
      <c r="G194" s="398">
        <f t="shared" ca="1" si="59"/>
        <v>0</v>
      </c>
      <c r="H194" s="392">
        <f t="shared" ca="1" si="60"/>
        <v>0</v>
      </c>
      <c r="I194" s="392">
        <f t="shared" ca="1" si="61"/>
        <v>0</v>
      </c>
      <c r="J194" s="398">
        <f t="shared" ca="1" si="62"/>
        <v>0</v>
      </c>
      <c r="K194" s="392">
        <f t="shared" ca="1" si="63"/>
        <v>0</v>
      </c>
      <c r="L194" s="392">
        <f t="shared" ca="1" si="64"/>
        <v>0</v>
      </c>
      <c r="M194" s="398">
        <f t="shared" ca="1" si="65"/>
        <v>0</v>
      </c>
    </row>
    <row r="195" spans="1:13">
      <c r="A195" s="395"/>
      <c r="B195" s="393"/>
      <c r="C195" s="394"/>
      <c r="D195" s="388"/>
      <c r="E195" s="392">
        <f t="shared" ca="1" si="57"/>
        <v>0</v>
      </c>
      <c r="F195" s="392">
        <f t="shared" ca="1" si="58"/>
        <v>0</v>
      </c>
      <c r="G195" s="398">
        <f t="shared" ca="1" si="59"/>
        <v>0</v>
      </c>
      <c r="H195" s="392">
        <f t="shared" ca="1" si="60"/>
        <v>0</v>
      </c>
      <c r="I195" s="392">
        <f t="shared" ca="1" si="61"/>
        <v>0</v>
      </c>
      <c r="J195" s="398">
        <f t="shared" ca="1" si="62"/>
        <v>0</v>
      </c>
      <c r="K195" s="392">
        <f t="shared" ca="1" si="63"/>
        <v>0</v>
      </c>
      <c r="L195" s="392">
        <f t="shared" ca="1" si="64"/>
        <v>0</v>
      </c>
      <c r="M195" s="398">
        <f t="shared" ca="1" si="65"/>
        <v>0</v>
      </c>
    </row>
    <row r="196" spans="1:13">
      <c r="A196" s="395"/>
      <c r="B196" s="393"/>
      <c r="C196" s="394"/>
      <c r="D196" s="388"/>
      <c r="E196" s="392">
        <f t="shared" ca="1" si="57"/>
        <v>0</v>
      </c>
      <c r="F196" s="392">
        <f t="shared" ca="1" si="58"/>
        <v>0</v>
      </c>
      <c r="G196" s="398">
        <f t="shared" ca="1" si="59"/>
        <v>0</v>
      </c>
      <c r="H196" s="392">
        <f t="shared" ca="1" si="60"/>
        <v>0</v>
      </c>
      <c r="I196" s="392">
        <f t="shared" ca="1" si="61"/>
        <v>0</v>
      </c>
      <c r="J196" s="398">
        <f t="shared" ca="1" si="62"/>
        <v>0</v>
      </c>
      <c r="K196" s="392">
        <f t="shared" ca="1" si="63"/>
        <v>0</v>
      </c>
      <c r="L196" s="392">
        <f t="shared" ca="1" si="64"/>
        <v>0</v>
      </c>
      <c r="M196" s="398">
        <f t="shared" ca="1" si="65"/>
        <v>0</v>
      </c>
    </row>
    <row r="197" spans="1:13">
      <c r="A197" s="395"/>
      <c r="B197" s="393"/>
      <c r="C197" s="394"/>
      <c r="D197" s="388"/>
      <c r="E197" s="392">
        <f t="shared" ca="1" si="57"/>
        <v>0</v>
      </c>
      <c r="F197" s="392">
        <f t="shared" ca="1" si="58"/>
        <v>0</v>
      </c>
      <c r="G197" s="398">
        <f t="shared" ca="1" si="59"/>
        <v>0</v>
      </c>
      <c r="H197" s="392">
        <f t="shared" ca="1" si="60"/>
        <v>0</v>
      </c>
      <c r="I197" s="392">
        <f t="shared" ca="1" si="61"/>
        <v>0</v>
      </c>
      <c r="J197" s="398">
        <f t="shared" ca="1" si="62"/>
        <v>0</v>
      </c>
      <c r="K197" s="392">
        <f t="shared" ca="1" si="63"/>
        <v>0</v>
      </c>
      <c r="L197" s="392">
        <f t="shared" ca="1" si="64"/>
        <v>0</v>
      </c>
      <c r="M197" s="398">
        <f t="shared" ca="1" si="65"/>
        <v>0</v>
      </c>
    </row>
    <row r="198" spans="1:13">
      <c r="A198" s="395"/>
      <c r="B198" s="393"/>
      <c r="C198" s="394"/>
      <c r="D198" s="388"/>
      <c r="E198" s="392">
        <f t="shared" ca="1" si="57"/>
        <v>0</v>
      </c>
      <c r="F198" s="392">
        <f t="shared" ca="1" si="58"/>
        <v>0</v>
      </c>
      <c r="G198" s="398">
        <f t="shared" ca="1" si="59"/>
        <v>0</v>
      </c>
      <c r="H198" s="392">
        <f t="shared" ca="1" si="60"/>
        <v>0</v>
      </c>
      <c r="I198" s="392">
        <f t="shared" ca="1" si="61"/>
        <v>0</v>
      </c>
      <c r="J198" s="398">
        <f t="shared" ca="1" si="62"/>
        <v>0</v>
      </c>
      <c r="K198" s="392">
        <f t="shared" ca="1" si="63"/>
        <v>0</v>
      </c>
      <c r="L198" s="392">
        <f t="shared" ca="1" si="64"/>
        <v>0</v>
      </c>
      <c r="M198" s="398">
        <f t="shared" ca="1" si="65"/>
        <v>0</v>
      </c>
    </row>
    <row r="199" spans="1:13">
      <c r="A199" s="395"/>
      <c r="B199" s="393"/>
      <c r="C199" s="394"/>
      <c r="D199" s="388"/>
      <c r="E199" s="392">
        <f t="shared" ca="1" si="57"/>
        <v>0</v>
      </c>
      <c r="F199" s="392">
        <f t="shared" ca="1" si="58"/>
        <v>0</v>
      </c>
      <c r="G199" s="398">
        <f t="shared" ca="1" si="59"/>
        <v>0</v>
      </c>
      <c r="H199" s="392">
        <f t="shared" ca="1" si="60"/>
        <v>0</v>
      </c>
      <c r="I199" s="392">
        <f t="shared" ca="1" si="61"/>
        <v>0</v>
      </c>
      <c r="J199" s="398">
        <f t="shared" ca="1" si="62"/>
        <v>0</v>
      </c>
      <c r="K199" s="392">
        <f t="shared" ca="1" si="63"/>
        <v>0</v>
      </c>
      <c r="L199" s="392">
        <f t="shared" ca="1" si="64"/>
        <v>0</v>
      </c>
      <c r="M199" s="398">
        <f t="shared" ca="1" si="65"/>
        <v>0</v>
      </c>
    </row>
    <row r="200" spans="1:13">
      <c r="A200" s="395"/>
      <c r="B200" s="393"/>
      <c r="C200" s="394"/>
      <c r="D200" s="388"/>
      <c r="E200" s="392">
        <f ca="1">OFFSET($A$68,ROW(AE199)-1+(99/3)*INT((COLUMN(AE199)-1)/3),MOD(COLUMN(AE199)-1,3))</f>
        <v>0</v>
      </c>
      <c r="F200" s="392">
        <f ca="1">OFFSET($A$68,ROW(AF199)-1+(99/3)*INT((COLUMN(AF199)-1)/3),MOD(COLUMN(AF199)-1,3))</f>
        <v>0</v>
      </c>
      <c r="G200" s="398">
        <f ca="1">OFFSET($A$68,ROW(AG199)-1+(99/3)*INT((COLUMN(AG199)-1)/3),MOD(COLUMN(AG199)-1,3))</f>
        <v>0</v>
      </c>
      <c r="H200" s="392">
        <f t="shared" ref="H200:M215" ca="1" si="66">OFFSET($A$68,ROW(AH199)-1+(99/3)*INT((COLUMN(AH199)-1)/3),MOD(COLUMN(AH199)-1,3))</f>
        <v>0</v>
      </c>
      <c r="I200" s="392">
        <f t="shared" ca="1" si="66"/>
        <v>0</v>
      </c>
      <c r="J200" s="398">
        <f t="shared" ca="1" si="66"/>
        <v>0</v>
      </c>
      <c r="K200" s="392">
        <f t="shared" ca="1" si="66"/>
        <v>0</v>
      </c>
      <c r="L200" s="392">
        <f t="shared" ca="1" si="66"/>
        <v>0</v>
      </c>
      <c r="M200" s="398">
        <f t="shared" ca="1" si="66"/>
        <v>0</v>
      </c>
    </row>
    <row r="201" spans="1:13">
      <c r="A201" s="395"/>
      <c r="B201" s="393"/>
      <c r="C201" s="394"/>
      <c r="D201" s="388"/>
      <c r="E201" s="392">
        <f t="shared" ref="E201:E232" ca="1" si="67">OFFSET($A$68,ROW(AE200)-1+(99/3)*INT((COLUMN(AE200)-1)/3),MOD(COLUMN(AE200)-1,3))</f>
        <v>0</v>
      </c>
      <c r="F201" s="392">
        <f t="shared" ref="F201:F232" ca="1" si="68">OFFSET($A$68,ROW(AF200)-1+(99/3)*INT((COLUMN(AF200)-1)/3),MOD(COLUMN(AF200)-1,3))</f>
        <v>0</v>
      </c>
      <c r="G201" s="398">
        <f t="shared" ref="G201:G232" ca="1" si="69">OFFSET($A$68,ROW(AG200)-1+(99/3)*INT((COLUMN(AG200)-1)/3),MOD(COLUMN(AG200)-1,3))</f>
        <v>0</v>
      </c>
      <c r="H201" s="392">
        <f t="shared" ca="1" si="66"/>
        <v>0</v>
      </c>
      <c r="I201" s="392">
        <f t="shared" ca="1" si="66"/>
        <v>0</v>
      </c>
      <c r="J201" s="398">
        <f t="shared" ca="1" si="66"/>
        <v>0</v>
      </c>
      <c r="K201" s="392">
        <f t="shared" ca="1" si="66"/>
        <v>0</v>
      </c>
      <c r="L201" s="392">
        <f t="shared" ca="1" si="66"/>
        <v>0</v>
      </c>
      <c r="M201" s="398">
        <f t="shared" ca="1" si="66"/>
        <v>0</v>
      </c>
    </row>
    <row r="202" spans="1:13">
      <c r="A202" s="395"/>
      <c r="B202" s="393"/>
      <c r="C202" s="394"/>
      <c r="D202" s="388"/>
      <c r="E202" s="392">
        <f t="shared" ca="1" si="67"/>
        <v>0</v>
      </c>
      <c r="F202" s="392">
        <f t="shared" ca="1" si="68"/>
        <v>0</v>
      </c>
      <c r="G202" s="398">
        <f t="shared" ca="1" si="69"/>
        <v>0</v>
      </c>
      <c r="H202" s="392">
        <f t="shared" ca="1" si="66"/>
        <v>0</v>
      </c>
      <c r="I202" s="392">
        <f t="shared" ca="1" si="66"/>
        <v>0</v>
      </c>
      <c r="J202" s="398">
        <f t="shared" ca="1" si="66"/>
        <v>0</v>
      </c>
      <c r="K202" s="392">
        <f t="shared" ca="1" si="66"/>
        <v>0</v>
      </c>
      <c r="L202" s="392">
        <f t="shared" ca="1" si="66"/>
        <v>0</v>
      </c>
      <c r="M202" s="398">
        <f t="shared" ca="1" si="66"/>
        <v>0</v>
      </c>
    </row>
    <row r="203" spans="1:13">
      <c r="A203" s="395"/>
      <c r="B203" s="393"/>
      <c r="C203" s="394"/>
      <c r="D203" s="388"/>
      <c r="E203" s="392">
        <f t="shared" ca="1" si="67"/>
        <v>0</v>
      </c>
      <c r="F203" s="392">
        <f t="shared" ca="1" si="68"/>
        <v>0</v>
      </c>
      <c r="G203" s="398">
        <f t="shared" ca="1" si="69"/>
        <v>0</v>
      </c>
      <c r="H203" s="392">
        <f t="shared" ca="1" si="66"/>
        <v>0</v>
      </c>
      <c r="I203" s="392">
        <f t="shared" ca="1" si="66"/>
        <v>0</v>
      </c>
      <c r="J203" s="398">
        <f t="shared" ca="1" si="66"/>
        <v>0</v>
      </c>
      <c r="K203" s="392">
        <f t="shared" ca="1" si="66"/>
        <v>0</v>
      </c>
      <c r="L203" s="392">
        <f t="shared" ca="1" si="66"/>
        <v>0</v>
      </c>
      <c r="M203" s="398">
        <f t="shared" ca="1" si="66"/>
        <v>0</v>
      </c>
    </row>
    <row r="204" spans="1:13">
      <c r="A204" s="395"/>
      <c r="B204" s="393"/>
      <c r="C204" s="394"/>
      <c r="D204" s="388"/>
      <c r="E204" s="392">
        <f t="shared" ca="1" si="67"/>
        <v>0</v>
      </c>
      <c r="F204" s="392">
        <f t="shared" ca="1" si="68"/>
        <v>0</v>
      </c>
      <c r="G204" s="398">
        <f t="shared" ca="1" si="69"/>
        <v>0</v>
      </c>
      <c r="H204" s="392">
        <f t="shared" ca="1" si="66"/>
        <v>0</v>
      </c>
      <c r="I204" s="392">
        <f t="shared" ca="1" si="66"/>
        <v>0</v>
      </c>
      <c r="J204" s="398">
        <f t="shared" ca="1" si="66"/>
        <v>0</v>
      </c>
      <c r="K204" s="392">
        <f t="shared" ca="1" si="66"/>
        <v>0</v>
      </c>
      <c r="L204" s="392">
        <f t="shared" ca="1" si="66"/>
        <v>0</v>
      </c>
      <c r="M204" s="398">
        <f t="shared" ca="1" si="66"/>
        <v>0</v>
      </c>
    </row>
    <row r="205" spans="1:13">
      <c r="A205" s="395"/>
      <c r="B205" s="393"/>
      <c r="C205" s="394"/>
      <c r="D205" s="388"/>
      <c r="E205" s="392">
        <f t="shared" ca="1" si="67"/>
        <v>0</v>
      </c>
      <c r="F205" s="392">
        <f t="shared" ca="1" si="68"/>
        <v>0</v>
      </c>
      <c r="G205" s="398">
        <f t="shared" ca="1" si="69"/>
        <v>0</v>
      </c>
      <c r="H205" s="392">
        <f t="shared" ca="1" si="66"/>
        <v>0</v>
      </c>
      <c r="I205" s="392">
        <f t="shared" ca="1" si="66"/>
        <v>0</v>
      </c>
      <c r="J205" s="398">
        <f t="shared" ca="1" si="66"/>
        <v>0</v>
      </c>
      <c r="K205" s="392">
        <f t="shared" ca="1" si="66"/>
        <v>0</v>
      </c>
      <c r="L205" s="392">
        <f t="shared" ca="1" si="66"/>
        <v>0</v>
      </c>
      <c r="M205" s="398">
        <f t="shared" ca="1" si="66"/>
        <v>0</v>
      </c>
    </row>
    <row r="206" spans="1:13">
      <c r="A206" s="395"/>
      <c r="B206" s="393"/>
      <c r="C206" s="394"/>
      <c r="D206" s="388"/>
      <c r="E206" s="392">
        <f t="shared" ca="1" si="67"/>
        <v>0</v>
      </c>
      <c r="F206" s="392">
        <f t="shared" ca="1" si="68"/>
        <v>0</v>
      </c>
      <c r="G206" s="398">
        <f t="shared" ca="1" si="69"/>
        <v>0</v>
      </c>
      <c r="H206" s="392">
        <f t="shared" ca="1" si="66"/>
        <v>0</v>
      </c>
      <c r="I206" s="392">
        <f t="shared" ca="1" si="66"/>
        <v>0</v>
      </c>
      <c r="J206" s="398">
        <f t="shared" ca="1" si="66"/>
        <v>0</v>
      </c>
      <c r="K206" s="392">
        <f t="shared" ca="1" si="66"/>
        <v>0</v>
      </c>
      <c r="L206" s="392">
        <f t="shared" ca="1" si="66"/>
        <v>0</v>
      </c>
      <c r="M206" s="398">
        <f t="shared" ca="1" si="66"/>
        <v>0</v>
      </c>
    </row>
    <row r="207" spans="1:13">
      <c r="A207" s="395"/>
      <c r="B207" s="393"/>
      <c r="C207" s="394"/>
      <c r="D207" s="388"/>
      <c r="E207" s="392">
        <f t="shared" ca="1" si="67"/>
        <v>0</v>
      </c>
      <c r="F207" s="392">
        <f t="shared" ca="1" si="68"/>
        <v>0</v>
      </c>
      <c r="G207" s="398">
        <f t="shared" ca="1" si="69"/>
        <v>0</v>
      </c>
      <c r="H207" s="392">
        <f t="shared" ca="1" si="66"/>
        <v>0</v>
      </c>
      <c r="I207" s="392">
        <f t="shared" ca="1" si="66"/>
        <v>0</v>
      </c>
      <c r="J207" s="398">
        <f t="shared" ca="1" si="66"/>
        <v>0</v>
      </c>
      <c r="K207" s="392">
        <f t="shared" ca="1" si="66"/>
        <v>0</v>
      </c>
      <c r="L207" s="392">
        <f t="shared" ca="1" si="66"/>
        <v>0</v>
      </c>
      <c r="M207" s="398">
        <f t="shared" ca="1" si="66"/>
        <v>0</v>
      </c>
    </row>
    <row r="208" spans="1:13">
      <c r="A208" s="395"/>
      <c r="B208" s="393"/>
      <c r="C208" s="394"/>
      <c r="D208" s="388"/>
      <c r="E208" s="392">
        <f t="shared" ca="1" si="67"/>
        <v>0</v>
      </c>
      <c r="F208" s="392">
        <f t="shared" ca="1" si="68"/>
        <v>0</v>
      </c>
      <c r="G208" s="398">
        <f t="shared" ca="1" si="69"/>
        <v>0</v>
      </c>
      <c r="H208" s="392">
        <f t="shared" ca="1" si="66"/>
        <v>0</v>
      </c>
      <c r="I208" s="392">
        <f t="shared" ca="1" si="66"/>
        <v>0</v>
      </c>
      <c r="J208" s="398">
        <f t="shared" ca="1" si="66"/>
        <v>0</v>
      </c>
      <c r="K208" s="392">
        <f t="shared" ca="1" si="66"/>
        <v>0</v>
      </c>
      <c r="L208" s="392">
        <f t="shared" ca="1" si="66"/>
        <v>0</v>
      </c>
      <c r="M208" s="398">
        <f t="shared" ca="1" si="66"/>
        <v>0</v>
      </c>
    </row>
    <row r="209" spans="1:13">
      <c r="A209" s="395"/>
      <c r="B209" s="393"/>
      <c r="C209" s="394"/>
      <c r="D209" s="388"/>
      <c r="E209" s="392">
        <f t="shared" ca="1" si="67"/>
        <v>0</v>
      </c>
      <c r="F209" s="392">
        <f t="shared" ca="1" si="68"/>
        <v>0</v>
      </c>
      <c r="G209" s="398">
        <f t="shared" ca="1" si="69"/>
        <v>0</v>
      </c>
      <c r="H209" s="392">
        <f t="shared" ca="1" si="66"/>
        <v>0</v>
      </c>
      <c r="I209" s="392">
        <f t="shared" ca="1" si="66"/>
        <v>0</v>
      </c>
      <c r="J209" s="398">
        <f t="shared" ca="1" si="66"/>
        <v>0</v>
      </c>
      <c r="K209" s="392">
        <f t="shared" ca="1" si="66"/>
        <v>0</v>
      </c>
      <c r="L209" s="392">
        <f t="shared" ca="1" si="66"/>
        <v>0</v>
      </c>
      <c r="M209" s="398">
        <f t="shared" ca="1" si="66"/>
        <v>0</v>
      </c>
    </row>
    <row r="210" spans="1:13">
      <c r="A210" s="395"/>
      <c r="B210" s="393"/>
      <c r="C210" s="394"/>
      <c r="D210" s="388"/>
      <c r="E210" s="392">
        <f t="shared" ca="1" si="67"/>
        <v>0</v>
      </c>
      <c r="F210" s="392">
        <f t="shared" ca="1" si="68"/>
        <v>0</v>
      </c>
      <c r="G210" s="398">
        <f t="shared" ca="1" si="69"/>
        <v>0</v>
      </c>
      <c r="H210" s="392">
        <f t="shared" ca="1" si="66"/>
        <v>0</v>
      </c>
      <c r="I210" s="392">
        <f t="shared" ca="1" si="66"/>
        <v>0</v>
      </c>
      <c r="J210" s="398">
        <f t="shared" ca="1" si="66"/>
        <v>0</v>
      </c>
      <c r="K210" s="392">
        <f t="shared" ca="1" si="66"/>
        <v>0</v>
      </c>
      <c r="L210" s="392">
        <f t="shared" ca="1" si="66"/>
        <v>0</v>
      </c>
      <c r="M210" s="398">
        <f t="shared" ca="1" si="66"/>
        <v>0</v>
      </c>
    </row>
    <row r="211" spans="1:13">
      <c r="A211" s="395"/>
      <c r="B211" s="393"/>
      <c r="C211" s="394"/>
      <c r="D211" s="388"/>
      <c r="E211" s="392">
        <f t="shared" ca="1" si="67"/>
        <v>0</v>
      </c>
      <c r="F211" s="392">
        <f t="shared" ca="1" si="68"/>
        <v>0</v>
      </c>
      <c r="G211" s="398">
        <f t="shared" ca="1" si="69"/>
        <v>0</v>
      </c>
      <c r="H211" s="392">
        <f t="shared" ca="1" si="66"/>
        <v>0</v>
      </c>
      <c r="I211" s="392">
        <f t="shared" ca="1" si="66"/>
        <v>0</v>
      </c>
      <c r="J211" s="398">
        <f t="shared" ca="1" si="66"/>
        <v>0</v>
      </c>
      <c r="K211" s="392">
        <f t="shared" ca="1" si="66"/>
        <v>0</v>
      </c>
      <c r="L211" s="392">
        <f t="shared" ca="1" si="66"/>
        <v>0</v>
      </c>
      <c r="M211" s="398">
        <f t="shared" ca="1" si="66"/>
        <v>0</v>
      </c>
    </row>
    <row r="212" spans="1:13">
      <c r="A212" s="395"/>
      <c r="B212" s="393"/>
      <c r="C212" s="394"/>
      <c r="D212" s="388"/>
      <c r="E212" s="392">
        <f t="shared" ca="1" si="67"/>
        <v>0</v>
      </c>
      <c r="F212" s="392">
        <f t="shared" ca="1" si="68"/>
        <v>0</v>
      </c>
      <c r="G212" s="398">
        <f t="shared" ca="1" si="69"/>
        <v>0</v>
      </c>
      <c r="H212" s="392">
        <f t="shared" ca="1" si="66"/>
        <v>0</v>
      </c>
      <c r="I212" s="392">
        <f t="shared" ca="1" si="66"/>
        <v>0</v>
      </c>
      <c r="J212" s="398">
        <f t="shared" ca="1" si="66"/>
        <v>0</v>
      </c>
      <c r="K212" s="392">
        <f t="shared" ca="1" si="66"/>
        <v>0</v>
      </c>
      <c r="L212" s="392">
        <f t="shared" ca="1" si="66"/>
        <v>0</v>
      </c>
      <c r="M212" s="398">
        <f t="shared" ca="1" si="66"/>
        <v>0</v>
      </c>
    </row>
    <row r="213" spans="1:13">
      <c r="A213" s="395"/>
      <c r="B213" s="393"/>
      <c r="C213" s="394"/>
      <c r="D213" s="388"/>
      <c r="E213" s="392">
        <f t="shared" ca="1" si="67"/>
        <v>0</v>
      </c>
      <c r="F213" s="392">
        <f t="shared" ca="1" si="68"/>
        <v>0</v>
      </c>
      <c r="G213" s="398">
        <f t="shared" ca="1" si="69"/>
        <v>0</v>
      </c>
      <c r="H213" s="392">
        <f t="shared" ca="1" si="66"/>
        <v>0</v>
      </c>
      <c r="I213" s="392">
        <f t="shared" ca="1" si="66"/>
        <v>0</v>
      </c>
      <c r="J213" s="398">
        <f t="shared" ca="1" si="66"/>
        <v>0</v>
      </c>
      <c r="K213" s="392">
        <f t="shared" ca="1" si="66"/>
        <v>0</v>
      </c>
      <c r="L213" s="392">
        <f t="shared" ca="1" si="66"/>
        <v>0</v>
      </c>
      <c r="M213" s="398">
        <f t="shared" ca="1" si="66"/>
        <v>0</v>
      </c>
    </row>
    <row r="214" spans="1:13">
      <c r="A214" s="395"/>
      <c r="B214" s="393"/>
      <c r="C214" s="394"/>
      <c r="D214" s="388"/>
      <c r="E214" s="392">
        <f t="shared" ca="1" si="67"/>
        <v>0</v>
      </c>
      <c r="F214" s="392">
        <f t="shared" ca="1" si="68"/>
        <v>0</v>
      </c>
      <c r="G214" s="398">
        <f t="shared" ca="1" si="69"/>
        <v>0</v>
      </c>
      <c r="H214" s="392">
        <f t="shared" ca="1" si="66"/>
        <v>0</v>
      </c>
      <c r="I214" s="392">
        <f t="shared" ca="1" si="66"/>
        <v>0</v>
      </c>
      <c r="J214" s="398">
        <f t="shared" ca="1" si="66"/>
        <v>0</v>
      </c>
      <c r="K214" s="392">
        <f t="shared" ca="1" si="66"/>
        <v>0</v>
      </c>
      <c r="L214" s="392">
        <f t="shared" ca="1" si="66"/>
        <v>0</v>
      </c>
      <c r="M214" s="398">
        <f t="shared" ca="1" si="66"/>
        <v>0</v>
      </c>
    </row>
    <row r="215" spans="1:13">
      <c r="A215" s="395"/>
      <c r="B215" s="393"/>
      <c r="C215" s="394"/>
      <c r="D215" s="388"/>
      <c r="E215" s="392">
        <f t="shared" ca="1" si="67"/>
        <v>0</v>
      </c>
      <c r="F215" s="392">
        <f t="shared" ca="1" si="68"/>
        <v>0</v>
      </c>
      <c r="G215" s="398">
        <f t="shared" ca="1" si="69"/>
        <v>0</v>
      </c>
      <c r="H215" s="392">
        <f t="shared" ca="1" si="66"/>
        <v>0</v>
      </c>
      <c r="I215" s="392">
        <f t="shared" ca="1" si="66"/>
        <v>0</v>
      </c>
      <c r="J215" s="398">
        <f t="shared" ca="1" si="66"/>
        <v>0</v>
      </c>
      <c r="K215" s="392">
        <f t="shared" ca="1" si="66"/>
        <v>0</v>
      </c>
      <c r="L215" s="392">
        <f t="shared" ca="1" si="66"/>
        <v>0</v>
      </c>
      <c r="M215" s="398">
        <f t="shared" ca="1" si="66"/>
        <v>0</v>
      </c>
    </row>
    <row r="216" spans="1:13">
      <c r="A216" s="395"/>
      <c r="B216" s="393"/>
      <c r="C216" s="394"/>
      <c r="D216" s="388"/>
      <c r="E216" s="392">
        <f t="shared" ca="1" si="67"/>
        <v>0</v>
      </c>
      <c r="F216" s="392">
        <f t="shared" ca="1" si="68"/>
        <v>0</v>
      </c>
      <c r="G216" s="398">
        <f t="shared" ca="1" si="69"/>
        <v>0</v>
      </c>
      <c r="H216" s="392">
        <f t="shared" ref="H216:H232" ca="1" si="70">OFFSET($A$68,ROW(AH215)-1+(99/3)*INT((COLUMN(AH215)-1)/3),MOD(COLUMN(AH215)-1,3))</f>
        <v>0</v>
      </c>
      <c r="I216" s="392">
        <f t="shared" ref="I216:I232" ca="1" si="71">OFFSET($A$68,ROW(AI215)-1+(99/3)*INT((COLUMN(AI215)-1)/3),MOD(COLUMN(AI215)-1,3))</f>
        <v>0</v>
      </c>
      <c r="J216" s="398">
        <f t="shared" ref="J216:J232" ca="1" si="72">OFFSET($A$68,ROW(AJ215)-1+(99/3)*INT((COLUMN(AJ215)-1)/3),MOD(COLUMN(AJ215)-1,3))</f>
        <v>0</v>
      </c>
      <c r="K216" s="392">
        <f t="shared" ref="K216:K232" ca="1" si="73">OFFSET($A$68,ROW(AK215)-1+(99/3)*INT((COLUMN(AK215)-1)/3),MOD(COLUMN(AK215)-1,3))</f>
        <v>0</v>
      </c>
      <c r="L216" s="392">
        <f t="shared" ref="L216:L232" ca="1" si="74">OFFSET($A$68,ROW(AL215)-1+(99/3)*INT((COLUMN(AL215)-1)/3),MOD(COLUMN(AL215)-1,3))</f>
        <v>0</v>
      </c>
      <c r="M216" s="398">
        <f t="shared" ref="M216:M232" ca="1" si="75">OFFSET($A$68,ROW(AM215)-1+(99/3)*INT((COLUMN(AM215)-1)/3),MOD(COLUMN(AM215)-1,3))</f>
        <v>0</v>
      </c>
    </row>
    <row r="217" spans="1:13">
      <c r="A217" s="395"/>
      <c r="B217" s="393"/>
      <c r="C217" s="394"/>
      <c r="D217" s="388"/>
      <c r="E217" s="392">
        <f t="shared" ca="1" si="67"/>
        <v>0</v>
      </c>
      <c r="F217" s="392">
        <f t="shared" ca="1" si="68"/>
        <v>0</v>
      </c>
      <c r="G217" s="398">
        <f t="shared" ca="1" si="69"/>
        <v>0</v>
      </c>
      <c r="H217" s="392">
        <f t="shared" ca="1" si="70"/>
        <v>0</v>
      </c>
      <c r="I217" s="392">
        <f t="shared" ca="1" si="71"/>
        <v>0</v>
      </c>
      <c r="J217" s="398">
        <f t="shared" ca="1" si="72"/>
        <v>0</v>
      </c>
      <c r="K217" s="392">
        <f t="shared" ca="1" si="73"/>
        <v>0</v>
      </c>
      <c r="L217" s="392">
        <f t="shared" ca="1" si="74"/>
        <v>0</v>
      </c>
      <c r="M217" s="398">
        <f t="shared" ca="1" si="75"/>
        <v>0</v>
      </c>
    </row>
    <row r="218" spans="1:13">
      <c r="A218" s="395"/>
      <c r="B218" s="393"/>
      <c r="C218" s="394"/>
      <c r="D218" s="388"/>
      <c r="E218" s="392">
        <f t="shared" ca="1" si="67"/>
        <v>0</v>
      </c>
      <c r="F218" s="392">
        <f t="shared" ca="1" si="68"/>
        <v>0</v>
      </c>
      <c r="G218" s="398">
        <f t="shared" ca="1" si="69"/>
        <v>0</v>
      </c>
      <c r="H218" s="392">
        <f t="shared" ca="1" si="70"/>
        <v>0</v>
      </c>
      <c r="I218" s="392">
        <f t="shared" ca="1" si="71"/>
        <v>0</v>
      </c>
      <c r="J218" s="398">
        <f t="shared" ca="1" si="72"/>
        <v>0</v>
      </c>
      <c r="K218" s="392">
        <f t="shared" ca="1" si="73"/>
        <v>0</v>
      </c>
      <c r="L218" s="392">
        <f t="shared" ca="1" si="74"/>
        <v>0</v>
      </c>
      <c r="M218" s="398">
        <f t="shared" ca="1" si="75"/>
        <v>0</v>
      </c>
    </row>
    <row r="219" spans="1:13">
      <c r="A219" s="395"/>
      <c r="B219" s="393"/>
      <c r="C219" s="394"/>
      <c r="D219" s="388"/>
      <c r="E219" s="392">
        <f t="shared" ca="1" si="67"/>
        <v>0</v>
      </c>
      <c r="F219" s="392">
        <f t="shared" ca="1" si="68"/>
        <v>0</v>
      </c>
      <c r="G219" s="398">
        <f t="shared" ca="1" si="69"/>
        <v>0</v>
      </c>
      <c r="H219" s="392">
        <f t="shared" ca="1" si="70"/>
        <v>0</v>
      </c>
      <c r="I219" s="392">
        <f t="shared" ca="1" si="71"/>
        <v>0</v>
      </c>
      <c r="J219" s="398">
        <f t="shared" ca="1" si="72"/>
        <v>0</v>
      </c>
      <c r="K219" s="392">
        <f t="shared" ca="1" si="73"/>
        <v>0</v>
      </c>
      <c r="L219" s="392">
        <f t="shared" ca="1" si="74"/>
        <v>0</v>
      </c>
      <c r="M219" s="398">
        <f t="shared" ca="1" si="75"/>
        <v>0</v>
      </c>
    </row>
    <row r="220" spans="1:13">
      <c r="A220" s="395"/>
      <c r="B220" s="393"/>
      <c r="C220" s="394"/>
      <c r="D220" s="388"/>
      <c r="E220" s="392">
        <f t="shared" ca="1" si="67"/>
        <v>0</v>
      </c>
      <c r="F220" s="392">
        <f t="shared" ca="1" si="68"/>
        <v>0</v>
      </c>
      <c r="G220" s="398">
        <f t="shared" ca="1" si="69"/>
        <v>0</v>
      </c>
      <c r="H220" s="392">
        <f t="shared" ca="1" si="70"/>
        <v>0</v>
      </c>
      <c r="I220" s="392">
        <f t="shared" ca="1" si="71"/>
        <v>0</v>
      </c>
      <c r="J220" s="398">
        <f t="shared" ca="1" si="72"/>
        <v>0</v>
      </c>
      <c r="K220" s="392">
        <f t="shared" ca="1" si="73"/>
        <v>0</v>
      </c>
      <c r="L220" s="392">
        <f t="shared" ca="1" si="74"/>
        <v>0</v>
      </c>
      <c r="M220" s="398">
        <f t="shared" ca="1" si="75"/>
        <v>0</v>
      </c>
    </row>
    <row r="221" spans="1:13">
      <c r="A221" s="395"/>
      <c r="B221" s="393"/>
      <c r="C221" s="394"/>
      <c r="D221" s="388"/>
      <c r="E221" s="392">
        <f t="shared" ca="1" si="67"/>
        <v>0</v>
      </c>
      <c r="F221" s="392">
        <f t="shared" ca="1" si="68"/>
        <v>0</v>
      </c>
      <c r="G221" s="398">
        <f t="shared" ca="1" si="69"/>
        <v>0</v>
      </c>
      <c r="H221" s="392">
        <f t="shared" ca="1" si="70"/>
        <v>0</v>
      </c>
      <c r="I221" s="392">
        <f t="shared" ca="1" si="71"/>
        <v>0</v>
      </c>
      <c r="J221" s="398">
        <f t="shared" ca="1" si="72"/>
        <v>0</v>
      </c>
      <c r="K221" s="392">
        <f t="shared" ca="1" si="73"/>
        <v>0</v>
      </c>
      <c r="L221" s="392">
        <f t="shared" ca="1" si="74"/>
        <v>0</v>
      </c>
      <c r="M221" s="398">
        <f t="shared" ca="1" si="75"/>
        <v>0</v>
      </c>
    </row>
    <row r="222" spans="1:13">
      <c r="A222" s="395"/>
      <c r="B222" s="393"/>
      <c r="C222" s="394"/>
      <c r="D222" s="388"/>
      <c r="E222" s="392">
        <f t="shared" ca="1" si="67"/>
        <v>0</v>
      </c>
      <c r="F222" s="392">
        <f t="shared" ca="1" si="68"/>
        <v>0</v>
      </c>
      <c r="G222" s="398">
        <f t="shared" ca="1" si="69"/>
        <v>0</v>
      </c>
      <c r="H222" s="392">
        <f t="shared" ca="1" si="70"/>
        <v>0</v>
      </c>
      <c r="I222" s="392">
        <f t="shared" ca="1" si="71"/>
        <v>0</v>
      </c>
      <c r="J222" s="398">
        <f t="shared" ca="1" si="72"/>
        <v>0</v>
      </c>
      <c r="K222" s="392">
        <f t="shared" ca="1" si="73"/>
        <v>0</v>
      </c>
      <c r="L222" s="392">
        <f t="shared" ca="1" si="74"/>
        <v>0</v>
      </c>
      <c r="M222" s="398">
        <f t="shared" ca="1" si="75"/>
        <v>0</v>
      </c>
    </row>
    <row r="223" spans="1:13">
      <c r="A223" s="395"/>
      <c r="B223" s="393"/>
      <c r="C223" s="394"/>
      <c r="D223" s="388"/>
      <c r="E223" s="392">
        <f t="shared" ca="1" si="67"/>
        <v>0</v>
      </c>
      <c r="F223" s="392">
        <f t="shared" ca="1" si="68"/>
        <v>0</v>
      </c>
      <c r="G223" s="398">
        <f t="shared" ca="1" si="69"/>
        <v>0</v>
      </c>
      <c r="H223" s="392">
        <f t="shared" ca="1" si="70"/>
        <v>0</v>
      </c>
      <c r="I223" s="392">
        <f t="shared" ca="1" si="71"/>
        <v>0</v>
      </c>
      <c r="J223" s="398">
        <f t="shared" ca="1" si="72"/>
        <v>0</v>
      </c>
      <c r="K223" s="392">
        <f t="shared" ca="1" si="73"/>
        <v>0</v>
      </c>
      <c r="L223" s="392">
        <f t="shared" ca="1" si="74"/>
        <v>0</v>
      </c>
      <c r="M223" s="398">
        <f t="shared" ca="1" si="75"/>
        <v>0</v>
      </c>
    </row>
    <row r="224" spans="1:13">
      <c r="A224" s="395"/>
      <c r="B224" s="393"/>
      <c r="C224" s="394"/>
      <c r="D224" s="388"/>
      <c r="E224" s="392">
        <f t="shared" ca="1" si="67"/>
        <v>0</v>
      </c>
      <c r="F224" s="392">
        <f t="shared" ca="1" si="68"/>
        <v>0</v>
      </c>
      <c r="G224" s="398">
        <f t="shared" ca="1" si="69"/>
        <v>0</v>
      </c>
      <c r="H224" s="392">
        <f t="shared" ca="1" si="70"/>
        <v>0</v>
      </c>
      <c r="I224" s="392">
        <f t="shared" ca="1" si="71"/>
        <v>0</v>
      </c>
      <c r="J224" s="398">
        <f t="shared" ca="1" si="72"/>
        <v>0</v>
      </c>
      <c r="K224" s="392">
        <f t="shared" ca="1" si="73"/>
        <v>0</v>
      </c>
      <c r="L224" s="392">
        <f t="shared" ca="1" si="74"/>
        <v>0</v>
      </c>
      <c r="M224" s="398">
        <f t="shared" ca="1" si="75"/>
        <v>0</v>
      </c>
    </row>
    <row r="225" spans="1:13">
      <c r="A225" s="395"/>
      <c r="B225" s="393"/>
      <c r="C225" s="394"/>
      <c r="D225" s="388"/>
      <c r="E225" s="392">
        <f t="shared" ca="1" si="67"/>
        <v>0</v>
      </c>
      <c r="F225" s="392">
        <f t="shared" ca="1" si="68"/>
        <v>0</v>
      </c>
      <c r="G225" s="398">
        <f t="shared" ca="1" si="69"/>
        <v>0</v>
      </c>
      <c r="H225" s="392">
        <f t="shared" ca="1" si="70"/>
        <v>0</v>
      </c>
      <c r="I225" s="392">
        <f t="shared" ca="1" si="71"/>
        <v>0</v>
      </c>
      <c r="J225" s="398">
        <f t="shared" ca="1" si="72"/>
        <v>0</v>
      </c>
      <c r="K225" s="392">
        <f t="shared" ca="1" si="73"/>
        <v>0</v>
      </c>
      <c r="L225" s="392">
        <f t="shared" ca="1" si="74"/>
        <v>0</v>
      </c>
      <c r="M225" s="398">
        <f t="shared" ca="1" si="75"/>
        <v>0</v>
      </c>
    </row>
    <row r="226" spans="1:13">
      <c r="A226" s="395"/>
      <c r="B226" s="393"/>
      <c r="C226" s="394"/>
      <c r="D226" s="388"/>
      <c r="E226" s="392">
        <f t="shared" ca="1" si="67"/>
        <v>0</v>
      </c>
      <c r="F226" s="392">
        <f t="shared" ca="1" si="68"/>
        <v>0</v>
      </c>
      <c r="G226" s="398">
        <f t="shared" ca="1" si="69"/>
        <v>0</v>
      </c>
      <c r="H226" s="392">
        <f t="shared" ca="1" si="70"/>
        <v>0</v>
      </c>
      <c r="I226" s="392">
        <f t="shared" ca="1" si="71"/>
        <v>0</v>
      </c>
      <c r="J226" s="398">
        <f t="shared" ca="1" si="72"/>
        <v>0</v>
      </c>
      <c r="K226" s="392">
        <f t="shared" ca="1" si="73"/>
        <v>0</v>
      </c>
      <c r="L226" s="392">
        <f t="shared" ca="1" si="74"/>
        <v>0</v>
      </c>
      <c r="M226" s="398">
        <f t="shared" ca="1" si="75"/>
        <v>0</v>
      </c>
    </row>
    <row r="227" spans="1:13">
      <c r="A227" s="395"/>
      <c r="B227" s="393"/>
      <c r="C227" s="394"/>
      <c r="D227" s="388"/>
      <c r="E227" s="392">
        <f t="shared" ca="1" si="67"/>
        <v>0</v>
      </c>
      <c r="F227" s="392">
        <f t="shared" ca="1" si="68"/>
        <v>0</v>
      </c>
      <c r="G227" s="398">
        <f t="shared" ca="1" si="69"/>
        <v>0</v>
      </c>
      <c r="H227" s="392">
        <f t="shared" ca="1" si="70"/>
        <v>0</v>
      </c>
      <c r="I227" s="392">
        <f t="shared" ca="1" si="71"/>
        <v>0</v>
      </c>
      <c r="J227" s="398">
        <f t="shared" ca="1" si="72"/>
        <v>0</v>
      </c>
      <c r="K227" s="392">
        <f t="shared" ca="1" si="73"/>
        <v>0</v>
      </c>
      <c r="L227" s="392">
        <f t="shared" ca="1" si="74"/>
        <v>0</v>
      </c>
      <c r="M227" s="398">
        <f t="shared" ca="1" si="75"/>
        <v>0</v>
      </c>
    </row>
    <row r="228" spans="1:13">
      <c r="A228" s="395"/>
      <c r="B228" s="393"/>
      <c r="C228" s="394"/>
      <c r="D228" s="388"/>
      <c r="E228" s="392">
        <f t="shared" ca="1" si="67"/>
        <v>0</v>
      </c>
      <c r="F228" s="392">
        <f t="shared" ca="1" si="68"/>
        <v>0</v>
      </c>
      <c r="G228" s="398">
        <f t="shared" ca="1" si="69"/>
        <v>0</v>
      </c>
      <c r="H228" s="392">
        <f t="shared" ca="1" si="70"/>
        <v>0</v>
      </c>
      <c r="I228" s="392">
        <f t="shared" ca="1" si="71"/>
        <v>0</v>
      </c>
      <c r="J228" s="398">
        <f t="shared" ca="1" si="72"/>
        <v>0</v>
      </c>
      <c r="K228" s="392">
        <f t="shared" ca="1" si="73"/>
        <v>0</v>
      </c>
      <c r="L228" s="392">
        <f t="shared" ca="1" si="74"/>
        <v>0</v>
      </c>
      <c r="M228" s="398">
        <f t="shared" ca="1" si="75"/>
        <v>0</v>
      </c>
    </row>
    <row r="229" spans="1:13">
      <c r="A229" s="395"/>
      <c r="B229" s="393"/>
      <c r="C229" s="394"/>
      <c r="D229" s="388"/>
      <c r="E229" s="392">
        <f t="shared" ca="1" si="67"/>
        <v>0</v>
      </c>
      <c r="F229" s="392">
        <f t="shared" ca="1" si="68"/>
        <v>0</v>
      </c>
      <c r="G229" s="398">
        <f t="shared" ca="1" si="69"/>
        <v>0</v>
      </c>
      <c r="H229" s="392">
        <f t="shared" ca="1" si="70"/>
        <v>0</v>
      </c>
      <c r="I229" s="392">
        <f t="shared" ca="1" si="71"/>
        <v>0</v>
      </c>
      <c r="J229" s="398">
        <f t="shared" ca="1" si="72"/>
        <v>0</v>
      </c>
      <c r="K229" s="392">
        <f t="shared" ca="1" si="73"/>
        <v>0</v>
      </c>
      <c r="L229" s="392">
        <f t="shared" ca="1" si="74"/>
        <v>0</v>
      </c>
      <c r="M229" s="398">
        <f t="shared" ca="1" si="75"/>
        <v>0</v>
      </c>
    </row>
    <row r="230" spans="1:13">
      <c r="A230" s="395"/>
      <c r="B230" s="393"/>
      <c r="C230" s="394"/>
      <c r="D230" s="388"/>
      <c r="E230" s="392">
        <f t="shared" ca="1" si="67"/>
        <v>0</v>
      </c>
      <c r="F230" s="392">
        <f t="shared" ca="1" si="68"/>
        <v>0</v>
      </c>
      <c r="G230" s="398">
        <f t="shared" ca="1" si="69"/>
        <v>0</v>
      </c>
      <c r="H230" s="392">
        <f t="shared" ca="1" si="70"/>
        <v>0</v>
      </c>
      <c r="I230" s="392">
        <f t="shared" ca="1" si="71"/>
        <v>0</v>
      </c>
      <c r="J230" s="398">
        <f t="shared" ca="1" si="72"/>
        <v>0</v>
      </c>
      <c r="K230" s="392">
        <f t="shared" ca="1" si="73"/>
        <v>0</v>
      </c>
      <c r="L230" s="392">
        <f t="shared" ca="1" si="74"/>
        <v>0</v>
      </c>
      <c r="M230" s="398">
        <f t="shared" ca="1" si="75"/>
        <v>0</v>
      </c>
    </row>
    <row r="231" spans="1:13">
      <c r="A231" s="395"/>
      <c r="B231" s="393"/>
      <c r="C231" s="394"/>
      <c r="D231" s="388"/>
      <c r="E231" s="392">
        <f t="shared" ca="1" si="67"/>
        <v>0</v>
      </c>
      <c r="F231" s="392">
        <f t="shared" ca="1" si="68"/>
        <v>0</v>
      </c>
      <c r="G231" s="398">
        <f t="shared" ca="1" si="69"/>
        <v>0</v>
      </c>
      <c r="H231" s="392">
        <f t="shared" ca="1" si="70"/>
        <v>0</v>
      </c>
      <c r="I231" s="392">
        <f t="shared" ca="1" si="71"/>
        <v>0</v>
      </c>
      <c r="J231" s="398">
        <f t="shared" ca="1" si="72"/>
        <v>0</v>
      </c>
      <c r="K231" s="392">
        <f t="shared" ca="1" si="73"/>
        <v>0</v>
      </c>
      <c r="L231" s="392">
        <f t="shared" ca="1" si="74"/>
        <v>0</v>
      </c>
      <c r="M231" s="398">
        <f t="shared" ca="1" si="75"/>
        <v>0</v>
      </c>
    </row>
    <row r="232" spans="1:13">
      <c r="A232" s="395"/>
      <c r="B232" s="393"/>
      <c r="C232" s="394"/>
      <c r="D232" s="388"/>
      <c r="E232" s="392">
        <f t="shared" ca="1" si="67"/>
        <v>0</v>
      </c>
      <c r="F232" s="392">
        <f t="shared" ca="1" si="68"/>
        <v>0</v>
      </c>
      <c r="G232" s="398">
        <f t="shared" ca="1" si="69"/>
        <v>0</v>
      </c>
      <c r="H232" s="392">
        <f t="shared" ca="1" si="70"/>
        <v>0</v>
      </c>
      <c r="I232" s="392">
        <f t="shared" ca="1" si="71"/>
        <v>0</v>
      </c>
      <c r="J232" s="398">
        <f t="shared" ca="1" si="72"/>
        <v>0</v>
      </c>
      <c r="K232" s="392">
        <f t="shared" ca="1" si="73"/>
        <v>0</v>
      </c>
      <c r="L232" s="392">
        <f t="shared" ca="1" si="74"/>
        <v>0</v>
      </c>
      <c r="M232" s="398">
        <f t="shared" ca="1" si="75"/>
        <v>0</v>
      </c>
    </row>
    <row r="233" spans="1:13">
      <c r="A233" s="395"/>
      <c r="B233" s="393"/>
      <c r="C233" s="394"/>
      <c r="D233" s="388"/>
      <c r="E233" s="392">
        <f ca="1">OFFSET($A$68,ROW(AK232)-1+(99/3)*INT((COLUMN(AK232)-1)/3),MOD(COLUMN(AK232)-1,3))</f>
        <v>0</v>
      </c>
      <c r="F233" s="392">
        <f ca="1">OFFSET($A$68,ROW(AL232)-1+(99/3)*INT((COLUMN(AL232)-1)/3),MOD(COLUMN(AL232)-1,3))</f>
        <v>0</v>
      </c>
      <c r="G233" s="398">
        <f ca="1">OFFSET($A$68,ROW(AM232)-1+(99/3)*INT((COLUMN(AM232)-1)/3),MOD(COLUMN(AM232)-1,3))</f>
        <v>0</v>
      </c>
      <c r="H233" s="392">
        <f t="shared" ref="H233:M233" ca="1" si="76">OFFSET($A$68,ROW(AN232)-1+(99/3)*INT((COLUMN(AN232)-1)/3),MOD(COLUMN(AN232)-1,3))</f>
        <v>0</v>
      </c>
      <c r="I233" s="392">
        <f t="shared" ca="1" si="76"/>
        <v>0</v>
      </c>
      <c r="J233" s="398">
        <f t="shared" ca="1" si="76"/>
        <v>0</v>
      </c>
      <c r="K233" s="392">
        <f t="shared" ca="1" si="76"/>
        <v>0</v>
      </c>
      <c r="L233" s="392">
        <f t="shared" ca="1" si="76"/>
        <v>0</v>
      </c>
      <c r="M233" s="398">
        <f t="shared" ca="1" si="76"/>
        <v>0</v>
      </c>
    </row>
    <row r="234" spans="1:13">
      <c r="A234" s="395"/>
      <c r="B234" s="393"/>
      <c r="C234" s="394"/>
      <c r="D234" s="388"/>
      <c r="E234" s="392">
        <f t="shared" ref="E234:E265" ca="1" si="77">OFFSET($A$68,ROW(AK233)-1+(99/3)*INT((COLUMN(AK233)-1)/3),MOD(COLUMN(AK233)-1,3))</f>
        <v>0</v>
      </c>
      <c r="F234" s="392">
        <f t="shared" ref="F234:F265" ca="1" si="78">OFFSET($A$68,ROW(AL233)-1+(99/3)*INT((COLUMN(AL233)-1)/3),MOD(COLUMN(AL233)-1,3))</f>
        <v>0</v>
      </c>
      <c r="G234" s="398">
        <f t="shared" ref="G234:G265" ca="1" si="79">OFFSET($A$68,ROW(AM233)-1+(99/3)*INT((COLUMN(AM233)-1)/3),MOD(COLUMN(AM233)-1,3))</f>
        <v>0</v>
      </c>
      <c r="H234" s="392">
        <f t="shared" ref="H234:H265" ca="1" si="80">OFFSET($A$68,ROW(AN233)-1+(99/3)*INT((COLUMN(AN233)-1)/3),MOD(COLUMN(AN233)-1,3))</f>
        <v>0</v>
      </c>
      <c r="I234" s="392">
        <f t="shared" ref="I234:I265" ca="1" si="81">OFFSET($A$68,ROW(AO233)-1+(99/3)*INT((COLUMN(AO233)-1)/3),MOD(COLUMN(AO233)-1,3))</f>
        <v>0</v>
      </c>
      <c r="J234" s="398">
        <f t="shared" ref="J234:J265" ca="1" si="82">OFFSET($A$68,ROW(AP233)-1+(99/3)*INT((COLUMN(AP233)-1)/3),MOD(COLUMN(AP233)-1,3))</f>
        <v>0</v>
      </c>
      <c r="K234" s="392">
        <f t="shared" ref="K234:K265" ca="1" si="83">OFFSET($A$68,ROW(AQ233)-1+(99/3)*INT((COLUMN(AQ233)-1)/3),MOD(COLUMN(AQ233)-1,3))</f>
        <v>0</v>
      </c>
      <c r="L234" s="392">
        <f t="shared" ref="L234:L265" ca="1" si="84">OFFSET($A$68,ROW(AR233)-1+(99/3)*INT((COLUMN(AR233)-1)/3),MOD(COLUMN(AR233)-1,3))</f>
        <v>0</v>
      </c>
      <c r="M234" s="398">
        <f t="shared" ref="M234:M265" ca="1" si="85">OFFSET($A$68,ROW(AS233)-1+(99/3)*INT((COLUMN(AS233)-1)/3),MOD(COLUMN(AS233)-1,3))</f>
        <v>0</v>
      </c>
    </row>
    <row r="235" spans="1:13">
      <c r="A235" s="395"/>
      <c r="B235" s="393"/>
      <c r="C235" s="394"/>
      <c r="D235" s="388"/>
      <c r="E235" s="392">
        <f t="shared" ca="1" si="77"/>
        <v>0</v>
      </c>
      <c r="F235" s="392">
        <f t="shared" ca="1" si="78"/>
        <v>0</v>
      </c>
      <c r="G235" s="398">
        <f t="shared" ca="1" si="79"/>
        <v>0</v>
      </c>
      <c r="H235" s="392">
        <f t="shared" ca="1" si="80"/>
        <v>0</v>
      </c>
      <c r="I235" s="392">
        <f t="shared" ca="1" si="81"/>
        <v>0</v>
      </c>
      <c r="J235" s="398">
        <f t="shared" ca="1" si="82"/>
        <v>0</v>
      </c>
      <c r="K235" s="392">
        <f t="shared" ca="1" si="83"/>
        <v>0</v>
      </c>
      <c r="L235" s="392">
        <f t="shared" ca="1" si="84"/>
        <v>0</v>
      </c>
      <c r="M235" s="398">
        <f t="shared" ca="1" si="85"/>
        <v>0</v>
      </c>
    </row>
    <row r="236" spans="1:13">
      <c r="A236" s="395"/>
      <c r="B236" s="393"/>
      <c r="C236" s="394"/>
      <c r="D236" s="388"/>
      <c r="E236" s="392">
        <f t="shared" ca="1" si="77"/>
        <v>0</v>
      </c>
      <c r="F236" s="392">
        <f t="shared" ca="1" si="78"/>
        <v>0</v>
      </c>
      <c r="G236" s="398">
        <f t="shared" ca="1" si="79"/>
        <v>0</v>
      </c>
      <c r="H236" s="392">
        <f t="shared" ca="1" si="80"/>
        <v>0</v>
      </c>
      <c r="I236" s="392">
        <f t="shared" ca="1" si="81"/>
        <v>0</v>
      </c>
      <c r="J236" s="398">
        <f t="shared" ca="1" si="82"/>
        <v>0</v>
      </c>
      <c r="K236" s="392">
        <f t="shared" ca="1" si="83"/>
        <v>0</v>
      </c>
      <c r="L236" s="392">
        <f t="shared" ca="1" si="84"/>
        <v>0</v>
      </c>
      <c r="M236" s="398">
        <f t="shared" ca="1" si="85"/>
        <v>0</v>
      </c>
    </row>
    <row r="237" spans="1:13">
      <c r="A237" s="395"/>
      <c r="B237" s="393"/>
      <c r="C237" s="394"/>
      <c r="D237" s="388"/>
      <c r="E237" s="392">
        <f t="shared" ca="1" si="77"/>
        <v>0</v>
      </c>
      <c r="F237" s="392">
        <f t="shared" ca="1" si="78"/>
        <v>0</v>
      </c>
      <c r="G237" s="398">
        <f t="shared" ca="1" si="79"/>
        <v>0</v>
      </c>
      <c r="H237" s="392">
        <f t="shared" ca="1" si="80"/>
        <v>0</v>
      </c>
      <c r="I237" s="392">
        <f t="shared" ca="1" si="81"/>
        <v>0</v>
      </c>
      <c r="J237" s="398">
        <f t="shared" ca="1" si="82"/>
        <v>0</v>
      </c>
      <c r="K237" s="392">
        <f t="shared" ca="1" si="83"/>
        <v>0</v>
      </c>
      <c r="L237" s="392">
        <f t="shared" ca="1" si="84"/>
        <v>0</v>
      </c>
      <c r="M237" s="398">
        <f t="shared" ca="1" si="85"/>
        <v>0</v>
      </c>
    </row>
    <row r="238" spans="1:13">
      <c r="A238" s="395"/>
      <c r="B238" s="393"/>
      <c r="C238" s="394"/>
      <c r="D238" s="388"/>
      <c r="E238" s="392">
        <f t="shared" ca="1" si="77"/>
        <v>0</v>
      </c>
      <c r="F238" s="392">
        <f t="shared" ca="1" si="78"/>
        <v>0</v>
      </c>
      <c r="G238" s="398">
        <f t="shared" ca="1" si="79"/>
        <v>0</v>
      </c>
      <c r="H238" s="392">
        <f t="shared" ca="1" si="80"/>
        <v>0</v>
      </c>
      <c r="I238" s="392">
        <f t="shared" ca="1" si="81"/>
        <v>0</v>
      </c>
      <c r="J238" s="398">
        <f t="shared" ca="1" si="82"/>
        <v>0</v>
      </c>
      <c r="K238" s="392">
        <f t="shared" ca="1" si="83"/>
        <v>0</v>
      </c>
      <c r="L238" s="392">
        <f t="shared" ca="1" si="84"/>
        <v>0</v>
      </c>
      <c r="M238" s="398">
        <f t="shared" ca="1" si="85"/>
        <v>0</v>
      </c>
    </row>
    <row r="239" spans="1:13">
      <c r="A239" s="395"/>
      <c r="B239" s="393"/>
      <c r="C239" s="394"/>
      <c r="D239" s="388"/>
      <c r="E239" s="392">
        <f t="shared" ca="1" si="77"/>
        <v>0</v>
      </c>
      <c r="F239" s="392">
        <f t="shared" ca="1" si="78"/>
        <v>0</v>
      </c>
      <c r="G239" s="398">
        <f t="shared" ca="1" si="79"/>
        <v>0</v>
      </c>
      <c r="H239" s="392">
        <f t="shared" ca="1" si="80"/>
        <v>0</v>
      </c>
      <c r="I239" s="392">
        <f t="shared" ca="1" si="81"/>
        <v>0</v>
      </c>
      <c r="J239" s="398">
        <f t="shared" ca="1" si="82"/>
        <v>0</v>
      </c>
      <c r="K239" s="392">
        <f t="shared" ca="1" si="83"/>
        <v>0</v>
      </c>
      <c r="L239" s="392">
        <f t="shared" ca="1" si="84"/>
        <v>0</v>
      </c>
      <c r="M239" s="398">
        <f t="shared" ca="1" si="85"/>
        <v>0</v>
      </c>
    </row>
    <row r="240" spans="1:13">
      <c r="A240" s="395"/>
      <c r="B240" s="393"/>
      <c r="C240" s="394"/>
      <c r="D240" s="388"/>
      <c r="E240" s="392">
        <f t="shared" ca="1" si="77"/>
        <v>0</v>
      </c>
      <c r="F240" s="392">
        <f t="shared" ca="1" si="78"/>
        <v>0</v>
      </c>
      <c r="G240" s="398">
        <f t="shared" ca="1" si="79"/>
        <v>0</v>
      </c>
      <c r="H240" s="392">
        <f t="shared" ca="1" si="80"/>
        <v>0</v>
      </c>
      <c r="I240" s="392">
        <f t="shared" ca="1" si="81"/>
        <v>0</v>
      </c>
      <c r="J240" s="398">
        <f t="shared" ca="1" si="82"/>
        <v>0</v>
      </c>
      <c r="K240" s="392">
        <f t="shared" ca="1" si="83"/>
        <v>0</v>
      </c>
      <c r="L240" s="392">
        <f t="shared" ca="1" si="84"/>
        <v>0</v>
      </c>
      <c r="M240" s="398">
        <f t="shared" ca="1" si="85"/>
        <v>0</v>
      </c>
    </row>
    <row r="241" spans="1:13">
      <c r="A241" s="395"/>
      <c r="B241" s="393"/>
      <c r="C241" s="394"/>
      <c r="D241" s="388"/>
      <c r="E241" s="392">
        <f t="shared" ca="1" si="77"/>
        <v>0</v>
      </c>
      <c r="F241" s="392">
        <f t="shared" ca="1" si="78"/>
        <v>0</v>
      </c>
      <c r="G241" s="398">
        <f t="shared" ca="1" si="79"/>
        <v>0</v>
      </c>
      <c r="H241" s="392">
        <f t="shared" ca="1" si="80"/>
        <v>0</v>
      </c>
      <c r="I241" s="392">
        <f t="shared" ca="1" si="81"/>
        <v>0</v>
      </c>
      <c r="J241" s="398">
        <f t="shared" ca="1" si="82"/>
        <v>0</v>
      </c>
      <c r="K241" s="392">
        <f t="shared" ca="1" si="83"/>
        <v>0</v>
      </c>
      <c r="L241" s="392">
        <f t="shared" ca="1" si="84"/>
        <v>0</v>
      </c>
      <c r="M241" s="398">
        <f t="shared" ca="1" si="85"/>
        <v>0</v>
      </c>
    </row>
    <row r="242" spans="1:13">
      <c r="A242" s="395"/>
      <c r="B242" s="393"/>
      <c r="C242" s="394"/>
      <c r="D242" s="388"/>
      <c r="E242" s="392">
        <f t="shared" ca="1" si="77"/>
        <v>0</v>
      </c>
      <c r="F242" s="392">
        <f t="shared" ca="1" si="78"/>
        <v>0</v>
      </c>
      <c r="G242" s="398">
        <f t="shared" ca="1" si="79"/>
        <v>0</v>
      </c>
      <c r="H242" s="392">
        <f t="shared" ca="1" si="80"/>
        <v>0</v>
      </c>
      <c r="I242" s="392">
        <f t="shared" ca="1" si="81"/>
        <v>0</v>
      </c>
      <c r="J242" s="398">
        <f t="shared" ca="1" si="82"/>
        <v>0</v>
      </c>
      <c r="K242" s="392">
        <f t="shared" ca="1" si="83"/>
        <v>0</v>
      </c>
      <c r="L242" s="392">
        <f t="shared" ca="1" si="84"/>
        <v>0</v>
      </c>
      <c r="M242" s="398">
        <f t="shared" ca="1" si="85"/>
        <v>0</v>
      </c>
    </row>
    <row r="243" spans="1:13">
      <c r="A243" s="395"/>
      <c r="B243" s="393"/>
      <c r="C243" s="394"/>
      <c r="D243" s="388"/>
      <c r="E243" s="392">
        <f t="shared" ca="1" si="77"/>
        <v>0</v>
      </c>
      <c r="F243" s="392">
        <f t="shared" ca="1" si="78"/>
        <v>0</v>
      </c>
      <c r="G243" s="398">
        <f t="shared" ca="1" si="79"/>
        <v>0</v>
      </c>
      <c r="H243" s="392">
        <f t="shared" ca="1" si="80"/>
        <v>0</v>
      </c>
      <c r="I243" s="392">
        <f t="shared" ca="1" si="81"/>
        <v>0</v>
      </c>
      <c r="J243" s="398">
        <f t="shared" ca="1" si="82"/>
        <v>0</v>
      </c>
      <c r="K243" s="392">
        <f t="shared" ca="1" si="83"/>
        <v>0</v>
      </c>
      <c r="L243" s="392">
        <f t="shared" ca="1" si="84"/>
        <v>0</v>
      </c>
      <c r="M243" s="398">
        <f t="shared" ca="1" si="85"/>
        <v>0</v>
      </c>
    </row>
    <row r="244" spans="1:13">
      <c r="A244" s="395"/>
      <c r="B244" s="393"/>
      <c r="C244" s="394"/>
      <c r="D244" s="388"/>
      <c r="E244" s="392">
        <f t="shared" ca="1" si="77"/>
        <v>0</v>
      </c>
      <c r="F244" s="392">
        <f t="shared" ca="1" si="78"/>
        <v>0</v>
      </c>
      <c r="G244" s="398">
        <f t="shared" ca="1" si="79"/>
        <v>0</v>
      </c>
      <c r="H244" s="392">
        <f t="shared" ca="1" si="80"/>
        <v>0</v>
      </c>
      <c r="I244" s="392">
        <f t="shared" ca="1" si="81"/>
        <v>0</v>
      </c>
      <c r="J244" s="398">
        <f t="shared" ca="1" si="82"/>
        <v>0</v>
      </c>
      <c r="K244" s="392">
        <f t="shared" ca="1" si="83"/>
        <v>0</v>
      </c>
      <c r="L244" s="392">
        <f t="shared" ca="1" si="84"/>
        <v>0</v>
      </c>
      <c r="M244" s="398">
        <f t="shared" ca="1" si="85"/>
        <v>0</v>
      </c>
    </row>
    <row r="245" spans="1:13">
      <c r="A245" s="395"/>
      <c r="B245" s="393"/>
      <c r="C245" s="394"/>
      <c r="D245" s="388"/>
      <c r="E245" s="392">
        <f t="shared" ca="1" si="77"/>
        <v>0</v>
      </c>
      <c r="F245" s="392">
        <f t="shared" ca="1" si="78"/>
        <v>0</v>
      </c>
      <c r="G245" s="398">
        <f t="shared" ca="1" si="79"/>
        <v>0</v>
      </c>
      <c r="H245" s="392">
        <f t="shared" ca="1" si="80"/>
        <v>0</v>
      </c>
      <c r="I245" s="392">
        <f t="shared" ca="1" si="81"/>
        <v>0</v>
      </c>
      <c r="J245" s="398">
        <f t="shared" ca="1" si="82"/>
        <v>0</v>
      </c>
      <c r="K245" s="392">
        <f t="shared" ca="1" si="83"/>
        <v>0</v>
      </c>
      <c r="L245" s="392">
        <f t="shared" ca="1" si="84"/>
        <v>0</v>
      </c>
      <c r="M245" s="398">
        <f t="shared" ca="1" si="85"/>
        <v>0</v>
      </c>
    </row>
    <row r="246" spans="1:13">
      <c r="A246" s="395"/>
      <c r="B246" s="393"/>
      <c r="C246" s="394"/>
      <c r="D246" s="388"/>
      <c r="E246" s="392">
        <f t="shared" ca="1" si="77"/>
        <v>0</v>
      </c>
      <c r="F246" s="392">
        <f t="shared" ca="1" si="78"/>
        <v>0</v>
      </c>
      <c r="G246" s="398">
        <f t="shared" ca="1" si="79"/>
        <v>0</v>
      </c>
      <c r="H246" s="392">
        <f t="shared" ca="1" si="80"/>
        <v>0</v>
      </c>
      <c r="I246" s="392">
        <f t="shared" ca="1" si="81"/>
        <v>0</v>
      </c>
      <c r="J246" s="398">
        <f t="shared" ca="1" si="82"/>
        <v>0</v>
      </c>
      <c r="K246" s="392">
        <f t="shared" ca="1" si="83"/>
        <v>0</v>
      </c>
      <c r="L246" s="392">
        <f t="shared" ca="1" si="84"/>
        <v>0</v>
      </c>
      <c r="M246" s="398">
        <f t="shared" ca="1" si="85"/>
        <v>0</v>
      </c>
    </row>
    <row r="247" spans="1:13">
      <c r="A247" s="395"/>
      <c r="B247" s="393"/>
      <c r="C247" s="394"/>
      <c r="D247" s="388"/>
      <c r="E247" s="392">
        <f t="shared" ca="1" si="77"/>
        <v>0</v>
      </c>
      <c r="F247" s="392">
        <f t="shared" ca="1" si="78"/>
        <v>0</v>
      </c>
      <c r="G247" s="398">
        <f t="shared" ca="1" si="79"/>
        <v>0</v>
      </c>
      <c r="H247" s="392">
        <f t="shared" ca="1" si="80"/>
        <v>0</v>
      </c>
      <c r="I247" s="392">
        <f t="shared" ca="1" si="81"/>
        <v>0</v>
      </c>
      <c r="J247" s="398">
        <f t="shared" ca="1" si="82"/>
        <v>0</v>
      </c>
      <c r="K247" s="392">
        <f t="shared" ca="1" si="83"/>
        <v>0</v>
      </c>
      <c r="L247" s="392">
        <f t="shared" ca="1" si="84"/>
        <v>0</v>
      </c>
      <c r="M247" s="398">
        <f t="shared" ca="1" si="85"/>
        <v>0</v>
      </c>
    </row>
    <row r="248" spans="1:13">
      <c r="A248" s="395"/>
      <c r="B248" s="393"/>
      <c r="C248" s="394"/>
      <c r="D248" s="388"/>
      <c r="E248" s="392">
        <f t="shared" ca="1" si="77"/>
        <v>0</v>
      </c>
      <c r="F248" s="392">
        <f t="shared" ca="1" si="78"/>
        <v>0</v>
      </c>
      <c r="G248" s="398">
        <f t="shared" ca="1" si="79"/>
        <v>0</v>
      </c>
      <c r="H248" s="392">
        <f t="shared" ca="1" si="80"/>
        <v>0</v>
      </c>
      <c r="I248" s="392">
        <f t="shared" ca="1" si="81"/>
        <v>0</v>
      </c>
      <c r="J248" s="398">
        <f t="shared" ca="1" si="82"/>
        <v>0</v>
      </c>
      <c r="K248" s="392">
        <f t="shared" ca="1" si="83"/>
        <v>0</v>
      </c>
      <c r="L248" s="392">
        <f t="shared" ca="1" si="84"/>
        <v>0</v>
      </c>
      <c r="M248" s="398">
        <f t="shared" ca="1" si="85"/>
        <v>0</v>
      </c>
    </row>
    <row r="249" spans="1:13">
      <c r="A249" s="395"/>
      <c r="B249" s="393"/>
      <c r="C249" s="394"/>
      <c r="D249" s="388"/>
      <c r="E249" s="392">
        <f t="shared" ca="1" si="77"/>
        <v>0</v>
      </c>
      <c r="F249" s="392">
        <f t="shared" ca="1" si="78"/>
        <v>0</v>
      </c>
      <c r="G249" s="398">
        <f t="shared" ca="1" si="79"/>
        <v>0</v>
      </c>
      <c r="H249" s="392">
        <f t="shared" ca="1" si="80"/>
        <v>0</v>
      </c>
      <c r="I249" s="392">
        <f t="shared" ca="1" si="81"/>
        <v>0</v>
      </c>
      <c r="J249" s="398">
        <f t="shared" ca="1" si="82"/>
        <v>0</v>
      </c>
      <c r="K249" s="392">
        <f t="shared" ca="1" si="83"/>
        <v>0</v>
      </c>
      <c r="L249" s="392">
        <f t="shared" ca="1" si="84"/>
        <v>0</v>
      </c>
      <c r="M249" s="398">
        <f t="shared" ca="1" si="85"/>
        <v>0</v>
      </c>
    </row>
    <row r="250" spans="1:13">
      <c r="A250" s="395"/>
      <c r="B250" s="393"/>
      <c r="C250" s="394"/>
      <c r="D250" s="388"/>
      <c r="E250" s="392">
        <f t="shared" ca="1" si="77"/>
        <v>0</v>
      </c>
      <c r="F250" s="392">
        <f t="shared" ca="1" si="78"/>
        <v>0</v>
      </c>
      <c r="G250" s="398">
        <f t="shared" ca="1" si="79"/>
        <v>0</v>
      </c>
      <c r="H250" s="392">
        <f t="shared" ca="1" si="80"/>
        <v>0</v>
      </c>
      <c r="I250" s="392">
        <f t="shared" ca="1" si="81"/>
        <v>0</v>
      </c>
      <c r="J250" s="398">
        <f t="shared" ca="1" si="82"/>
        <v>0</v>
      </c>
      <c r="K250" s="392">
        <f t="shared" ca="1" si="83"/>
        <v>0</v>
      </c>
      <c r="L250" s="392">
        <f t="shared" ca="1" si="84"/>
        <v>0</v>
      </c>
      <c r="M250" s="398">
        <f t="shared" ca="1" si="85"/>
        <v>0</v>
      </c>
    </row>
    <row r="251" spans="1:13">
      <c r="A251" s="395"/>
      <c r="B251" s="393"/>
      <c r="C251" s="394"/>
      <c r="D251" s="388"/>
      <c r="E251" s="392">
        <f t="shared" ca="1" si="77"/>
        <v>0</v>
      </c>
      <c r="F251" s="392">
        <f t="shared" ca="1" si="78"/>
        <v>0</v>
      </c>
      <c r="G251" s="398">
        <f t="shared" ca="1" si="79"/>
        <v>0</v>
      </c>
      <c r="H251" s="392">
        <f t="shared" ca="1" si="80"/>
        <v>0</v>
      </c>
      <c r="I251" s="392">
        <f t="shared" ca="1" si="81"/>
        <v>0</v>
      </c>
      <c r="J251" s="398">
        <f t="shared" ca="1" si="82"/>
        <v>0</v>
      </c>
      <c r="K251" s="392">
        <f t="shared" ca="1" si="83"/>
        <v>0</v>
      </c>
      <c r="L251" s="392">
        <f t="shared" ca="1" si="84"/>
        <v>0</v>
      </c>
      <c r="M251" s="398">
        <f t="shared" ca="1" si="85"/>
        <v>0</v>
      </c>
    </row>
    <row r="252" spans="1:13">
      <c r="A252" s="395"/>
      <c r="B252" s="393"/>
      <c r="C252" s="394"/>
      <c r="D252" s="388"/>
      <c r="E252" s="392">
        <f t="shared" ca="1" si="77"/>
        <v>0</v>
      </c>
      <c r="F252" s="392">
        <f t="shared" ca="1" si="78"/>
        <v>0</v>
      </c>
      <c r="G252" s="398">
        <f t="shared" ca="1" si="79"/>
        <v>0</v>
      </c>
      <c r="H252" s="392">
        <f t="shared" ca="1" si="80"/>
        <v>0</v>
      </c>
      <c r="I252" s="392">
        <f t="shared" ca="1" si="81"/>
        <v>0</v>
      </c>
      <c r="J252" s="398">
        <f t="shared" ca="1" si="82"/>
        <v>0</v>
      </c>
      <c r="K252" s="392">
        <f t="shared" ca="1" si="83"/>
        <v>0</v>
      </c>
      <c r="L252" s="392">
        <f t="shared" ca="1" si="84"/>
        <v>0</v>
      </c>
      <c r="M252" s="398">
        <f t="shared" ca="1" si="85"/>
        <v>0</v>
      </c>
    </row>
    <row r="253" spans="1:13">
      <c r="A253" s="395"/>
      <c r="B253" s="393"/>
      <c r="C253" s="394"/>
      <c r="D253" s="388"/>
      <c r="E253" s="392">
        <f t="shared" ca="1" si="77"/>
        <v>0</v>
      </c>
      <c r="F253" s="392">
        <f t="shared" ca="1" si="78"/>
        <v>0</v>
      </c>
      <c r="G253" s="398">
        <f t="shared" ca="1" si="79"/>
        <v>0</v>
      </c>
      <c r="H253" s="392">
        <f t="shared" ca="1" si="80"/>
        <v>0</v>
      </c>
      <c r="I253" s="392">
        <f t="shared" ca="1" si="81"/>
        <v>0</v>
      </c>
      <c r="J253" s="398">
        <f t="shared" ca="1" si="82"/>
        <v>0</v>
      </c>
      <c r="K253" s="392">
        <f t="shared" ca="1" si="83"/>
        <v>0</v>
      </c>
      <c r="L253" s="392">
        <f t="shared" ca="1" si="84"/>
        <v>0</v>
      </c>
      <c r="M253" s="398">
        <f t="shared" ca="1" si="85"/>
        <v>0</v>
      </c>
    </row>
    <row r="254" spans="1:13">
      <c r="A254" s="395"/>
      <c r="B254" s="393"/>
      <c r="C254" s="394"/>
      <c r="D254" s="388"/>
      <c r="E254" s="392">
        <f t="shared" ca="1" si="77"/>
        <v>0</v>
      </c>
      <c r="F254" s="392">
        <f t="shared" ca="1" si="78"/>
        <v>0</v>
      </c>
      <c r="G254" s="398">
        <f t="shared" ca="1" si="79"/>
        <v>0</v>
      </c>
      <c r="H254" s="392">
        <f t="shared" ca="1" si="80"/>
        <v>0</v>
      </c>
      <c r="I254" s="392">
        <f t="shared" ca="1" si="81"/>
        <v>0</v>
      </c>
      <c r="J254" s="398">
        <f t="shared" ca="1" si="82"/>
        <v>0</v>
      </c>
      <c r="K254" s="392">
        <f t="shared" ca="1" si="83"/>
        <v>0</v>
      </c>
      <c r="L254" s="392">
        <f t="shared" ca="1" si="84"/>
        <v>0</v>
      </c>
      <c r="M254" s="398">
        <f t="shared" ca="1" si="85"/>
        <v>0</v>
      </c>
    </row>
    <row r="255" spans="1:13">
      <c r="A255" s="395"/>
      <c r="B255" s="393"/>
      <c r="C255" s="394"/>
      <c r="D255" s="388"/>
      <c r="E255" s="392">
        <f t="shared" ca="1" si="77"/>
        <v>0</v>
      </c>
      <c r="F255" s="392">
        <f t="shared" ca="1" si="78"/>
        <v>0</v>
      </c>
      <c r="G255" s="398">
        <f t="shared" ca="1" si="79"/>
        <v>0</v>
      </c>
      <c r="H255" s="392">
        <f t="shared" ca="1" si="80"/>
        <v>0</v>
      </c>
      <c r="I255" s="392">
        <f t="shared" ca="1" si="81"/>
        <v>0</v>
      </c>
      <c r="J255" s="398">
        <f t="shared" ca="1" si="82"/>
        <v>0</v>
      </c>
      <c r="K255" s="392">
        <f t="shared" ca="1" si="83"/>
        <v>0</v>
      </c>
      <c r="L255" s="392">
        <f t="shared" ca="1" si="84"/>
        <v>0</v>
      </c>
      <c r="M255" s="398">
        <f t="shared" ca="1" si="85"/>
        <v>0</v>
      </c>
    </row>
    <row r="256" spans="1:13">
      <c r="A256" s="395"/>
      <c r="B256" s="393"/>
      <c r="C256" s="394"/>
      <c r="D256" s="388"/>
      <c r="E256" s="392">
        <f t="shared" ca="1" si="77"/>
        <v>0</v>
      </c>
      <c r="F256" s="392">
        <f t="shared" ca="1" si="78"/>
        <v>0</v>
      </c>
      <c r="G256" s="398">
        <f t="shared" ca="1" si="79"/>
        <v>0</v>
      </c>
      <c r="H256" s="392">
        <f t="shared" ca="1" si="80"/>
        <v>0</v>
      </c>
      <c r="I256" s="392">
        <f t="shared" ca="1" si="81"/>
        <v>0</v>
      </c>
      <c r="J256" s="398">
        <f t="shared" ca="1" si="82"/>
        <v>0</v>
      </c>
      <c r="K256" s="392">
        <f t="shared" ca="1" si="83"/>
        <v>0</v>
      </c>
      <c r="L256" s="392">
        <f t="shared" ca="1" si="84"/>
        <v>0</v>
      </c>
      <c r="M256" s="398">
        <f t="shared" ca="1" si="85"/>
        <v>0</v>
      </c>
    </row>
    <row r="257" spans="1:13">
      <c r="A257" s="395"/>
      <c r="B257" s="393"/>
      <c r="C257" s="394"/>
      <c r="D257" s="388"/>
      <c r="E257" s="392">
        <f t="shared" ca="1" si="77"/>
        <v>0</v>
      </c>
      <c r="F257" s="392">
        <f t="shared" ca="1" si="78"/>
        <v>0</v>
      </c>
      <c r="G257" s="398">
        <f t="shared" ca="1" si="79"/>
        <v>0</v>
      </c>
      <c r="H257" s="392">
        <f t="shared" ca="1" si="80"/>
        <v>0</v>
      </c>
      <c r="I257" s="392">
        <f t="shared" ca="1" si="81"/>
        <v>0</v>
      </c>
      <c r="J257" s="398">
        <f t="shared" ca="1" si="82"/>
        <v>0</v>
      </c>
      <c r="K257" s="392">
        <f t="shared" ca="1" si="83"/>
        <v>0</v>
      </c>
      <c r="L257" s="392">
        <f t="shared" ca="1" si="84"/>
        <v>0</v>
      </c>
      <c r="M257" s="398">
        <f t="shared" ca="1" si="85"/>
        <v>0</v>
      </c>
    </row>
    <row r="258" spans="1:13">
      <c r="A258" s="395"/>
      <c r="B258" s="393"/>
      <c r="C258" s="394"/>
      <c r="D258" s="388"/>
      <c r="E258" s="392">
        <f t="shared" ca="1" si="77"/>
        <v>0</v>
      </c>
      <c r="F258" s="392">
        <f t="shared" ca="1" si="78"/>
        <v>0</v>
      </c>
      <c r="G258" s="398">
        <f t="shared" ca="1" si="79"/>
        <v>0</v>
      </c>
      <c r="H258" s="392">
        <f t="shared" ca="1" si="80"/>
        <v>0</v>
      </c>
      <c r="I258" s="392">
        <f t="shared" ca="1" si="81"/>
        <v>0</v>
      </c>
      <c r="J258" s="398">
        <f t="shared" ca="1" si="82"/>
        <v>0</v>
      </c>
      <c r="K258" s="392">
        <f t="shared" ca="1" si="83"/>
        <v>0</v>
      </c>
      <c r="L258" s="392">
        <f t="shared" ca="1" si="84"/>
        <v>0</v>
      </c>
      <c r="M258" s="398">
        <f t="shared" ca="1" si="85"/>
        <v>0</v>
      </c>
    </row>
    <row r="259" spans="1:13">
      <c r="A259" s="395"/>
      <c r="B259" s="393"/>
      <c r="C259" s="394"/>
      <c r="D259" s="388"/>
      <c r="E259" s="392">
        <f t="shared" ca="1" si="77"/>
        <v>0</v>
      </c>
      <c r="F259" s="392">
        <f t="shared" ca="1" si="78"/>
        <v>0</v>
      </c>
      <c r="G259" s="398">
        <f t="shared" ca="1" si="79"/>
        <v>0</v>
      </c>
      <c r="H259" s="392">
        <f t="shared" ca="1" si="80"/>
        <v>0</v>
      </c>
      <c r="I259" s="392">
        <f t="shared" ca="1" si="81"/>
        <v>0</v>
      </c>
      <c r="J259" s="398">
        <f t="shared" ca="1" si="82"/>
        <v>0</v>
      </c>
      <c r="K259" s="392">
        <f t="shared" ca="1" si="83"/>
        <v>0</v>
      </c>
      <c r="L259" s="392">
        <f t="shared" ca="1" si="84"/>
        <v>0</v>
      </c>
      <c r="M259" s="398">
        <f t="shared" ca="1" si="85"/>
        <v>0</v>
      </c>
    </row>
    <row r="260" spans="1:13">
      <c r="A260" s="395"/>
      <c r="B260" s="393"/>
      <c r="C260" s="394"/>
      <c r="D260" s="388"/>
      <c r="E260" s="392">
        <f t="shared" ca="1" si="77"/>
        <v>0</v>
      </c>
      <c r="F260" s="392">
        <f t="shared" ca="1" si="78"/>
        <v>0</v>
      </c>
      <c r="G260" s="398">
        <f t="shared" ca="1" si="79"/>
        <v>0</v>
      </c>
      <c r="H260" s="392">
        <f t="shared" ca="1" si="80"/>
        <v>0</v>
      </c>
      <c r="I260" s="392">
        <f t="shared" ca="1" si="81"/>
        <v>0</v>
      </c>
      <c r="J260" s="398">
        <f t="shared" ca="1" si="82"/>
        <v>0</v>
      </c>
      <c r="K260" s="392">
        <f t="shared" ca="1" si="83"/>
        <v>0</v>
      </c>
      <c r="L260" s="392">
        <f t="shared" ca="1" si="84"/>
        <v>0</v>
      </c>
      <c r="M260" s="398">
        <f t="shared" ca="1" si="85"/>
        <v>0</v>
      </c>
    </row>
    <row r="261" spans="1:13">
      <c r="A261" s="395"/>
      <c r="B261" s="393"/>
      <c r="C261" s="394"/>
      <c r="D261" s="388"/>
      <c r="E261" s="392">
        <f t="shared" ca="1" si="77"/>
        <v>0</v>
      </c>
      <c r="F261" s="392">
        <f t="shared" ca="1" si="78"/>
        <v>0</v>
      </c>
      <c r="G261" s="398">
        <f t="shared" ca="1" si="79"/>
        <v>0</v>
      </c>
      <c r="H261" s="392">
        <f t="shared" ca="1" si="80"/>
        <v>0</v>
      </c>
      <c r="I261" s="392">
        <f t="shared" ca="1" si="81"/>
        <v>0</v>
      </c>
      <c r="J261" s="398">
        <f t="shared" ca="1" si="82"/>
        <v>0</v>
      </c>
      <c r="K261" s="392">
        <f t="shared" ca="1" si="83"/>
        <v>0</v>
      </c>
      <c r="L261" s="392">
        <f t="shared" ca="1" si="84"/>
        <v>0</v>
      </c>
      <c r="M261" s="398">
        <f t="shared" ca="1" si="85"/>
        <v>0</v>
      </c>
    </row>
    <row r="262" spans="1:13">
      <c r="A262" s="395"/>
      <c r="B262" s="393"/>
      <c r="C262" s="394"/>
      <c r="D262" s="388"/>
      <c r="E262" s="392">
        <f t="shared" ca="1" si="77"/>
        <v>0</v>
      </c>
      <c r="F262" s="392">
        <f t="shared" ca="1" si="78"/>
        <v>0</v>
      </c>
      <c r="G262" s="398">
        <f t="shared" ca="1" si="79"/>
        <v>0</v>
      </c>
      <c r="H262" s="392">
        <f t="shared" ca="1" si="80"/>
        <v>0</v>
      </c>
      <c r="I262" s="392">
        <f t="shared" ca="1" si="81"/>
        <v>0</v>
      </c>
      <c r="J262" s="398">
        <f t="shared" ca="1" si="82"/>
        <v>0</v>
      </c>
      <c r="K262" s="392">
        <f t="shared" ca="1" si="83"/>
        <v>0</v>
      </c>
      <c r="L262" s="392">
        <f t="shared" ca="1" si="84"/>
        <v>0</v>
      </c>
      <c r="M262" s="398">
        <f t="shared" ca="1" si="85"/>
        <v>0</v>
      </c>
    </row>
    <row r="263" spans="1:13">
      <c r="A263" s="395"/>
      <c r="B263" s="393"/>
      <c r="C263" s="394"/>
      <c r="D263" s="388"/>
      <c r="E263" s="392">
        <f t="shared" ca="1" si="77"/>
        <v>0</v>
      </c>
      <c r="F263" s="392">
        <f t="shared" ca="1" si="78"/>
        <v>0</v>
      </c>
      <c r="G263" s="398">
        <f t="shared" ca="1" si="79"/>
        <v>0</v>
      </c>
      <c r="H263" s="392">
        <f t="shared" ca="1" si="80"/>
        <v>0</v>
      </c>
      <c r="I263" s="392">
        <f t="shared" ca="1" si="81"/>
        <v>0</v>
      </c>
      <c r="J263" s="398">
        <f t="shared" ca="1" si="82"/>
        <v>0</v>
      </c>
      <c r="K263" s="392">
        <f t="shared" ca="1" si="83"/>
        <v>0</v>
      </c>
      <c r="L263" s="392">
        <f t="shared" ca="1" si="84"/>
        <v>0</v>
      </c>
      <c r="M263" s="398">
        <f t="shared" ca="1" si="85"/>
        <v>0</v>
      </c>
    </row>
    <row r="264" spans="1:13">
      <c r="A264" s="395"/>
      <c r="B264" s="393"/>
      <c r="C264" s="394"/>
      <c r="D264" s="388"/>
      <c r="E264" s="392">
        <f t="shared" ca="1" si="77"/>
        <v>0</v>
      </c>
      <c r="F264" s="392">
        <f t="shared" ca="1" si="78"/>
        <v>0</v>
      </c>
      <c r="G264" s="398">
        <f t="shared" ca="1" si="79"/>
        <v>0</v>
      </c>
      <c r="H264" s="392">
        <f t="shared" ca="1" si="80"/>
        <v>0</v>
      </c>
      <c r="I264" s="392">
        <f t="shared" ca="1" si="81"/>
        <v>0</v>
      </c>
      <c r="J264" s="398">
        <f t="shared" ca="1" si="82"/>
        <v>0</v>
      </c>
      <c r="K264" s="392">
        <f t="shared" ca="1" si="83"/>
        <v>0</v>
      </c>
      <c r="L264" s="392">
        <f t="shared" ca="1" si="84"/>
        <v>0</v>
      </c>
      <c r="M264" s="398">
        <f t="shared" ca="1" si="85"/>
        <v>0</v>
      </c>
    </row>
    <row r="265" spans="1:13">
      <c r="A265" s="395"/>
      <c r="B265" s="393"/>
      <c r="C265" s="394"/>
      <c r="D265" s="388"/>
      <c r="E265" s="392">
        <f t="shared" ca="1" si="77"/>
        <v>0</v>
      </c>
      <c r="F265" s="392">
        <f t="shared" ca="1" si="78"/>
        <v>0</v>
      </c>
      <c r="G265" s="398">
        <f t="shared" ca="1" si="79"/>
        <v>0</v>
      </c>
      <c r="H265" s="392">
        <f t="shared" ca="1" si="80"/>
        <v>0</v>
      </c>
      <c r="I265" s="392">
        <f t="shared" ca="1" si="81"/>
        <v>0</v>
      </c>
      <c r="J265" s="398">
        <f t="shared" ca="1" si="82"/>
        <v>0</v>
      </c>
      <c r="K265" s="392">
        <f t="shared" ca="1" si="83"/>
        <v>0</v>
      </c>
      <c r="L265" s="392">
        <f t="shared" ca="1" si="84"/>
        <v>0</v>
      </c>
      <c r="M265" s="398">
        <f t="shared" ca="1" si="85"/>
        <v>0</v>
      </c>
    </row>
    <row r="266" spans="1:13">
      <c r="A266" s="395"/>
      <c r="B266" s="393"/>
      <c r="C266" s="394"/>
      <c r="D266" s="388"/>
      <c r="E266" s="392">
        <f ca="1">OFFSET($A$68,ROW(AQ265)-1+(99/3)*INT((COLUMN(AQ265)-1)/3),MOD(COLUMN(AQ265)-1,3))</f>
        <v>0</v>
      </c>
      <c r="F266" s="392">
        <f ca="1">OFFSET($A$68,ROW(AR265)-1+(99/3)*INT((COLUMN(AR265)-1)/3),MOD(COLUMN(AR265)-1,3))</f>
        <v>0</v>
      </c>
      <c r="G266" s="398">
        <f ca="1">OFFSET($A$68,ROW(AS265)-1+(99/3)*INT((COLUMN(AS265)-1)/3),MOD(COLUMN(AS265)-1,3))</f>
        <v>0</v>
      </c>
      <c r="H266" s="392">
        <f t="shared" ref="H266:M266" ca="1" si="86">OFFSET($A$68,ROW(AT265)-1+(99/3)*INT((COLUMN(AT265)-1)/3),MOD(COLUMN(AT265)-1,3))</f>
        <v>0</v>
      </c>
      <c r="I266" s="392">
        <f t="shared" ca="1" si="86"/>
        <v>0</v>
      </c>
      <c r="J266" s="398">
        <f t="shared" ca="1" si="86"/>
        <v>0</v>
      </c>
      <c r="K266" s="392">
        <f t="shared" ca="1" si="86"/>
        <v>0</v>
      </c>
      <c r="L266" s="392">
        <f t="shared" ca="1" si="86"/>
        <v>0</v>
      </c>
      <c r="M266" s="398">
        <f t="shared" ca="1" si="86"/>
        <v>0</v>
      </c>
    </row>
    <row r="267" spans="1:13">
      <c r="A267" s="395"/>
      <c r="B267" s="393"/>
      <c r="C267" s="394"/>
      <c r="D267" s="388"/>
      <c r="E267" s="392">
        <f t="shared" ref="E267:E298" ca="1" si="87">OFFSET($A$68,ROW(AQ266)-1+(99/3)*INT((COLUMN(AQ266)-1)/3),MOD(COLUMN(AQ266)-1,3))</f>
        <v>0</v>
      </c>
      <c r="F267" s="392">
        <f t="shared" ref="F267:F298" ca="1" si="88">OFFSET($A$68,ROW(AR266)-1+(99/3)*INT((COLUMN(AR266)-1)/3),MOD(COLUMN(AR266)-1,3))</f>
        <v>0</v>
      </c>
      <c r="G267" s="398">
        <f t="shared" ref="G267:G298" ca="1" si="89">OFFSET($A$68,ROW(AS266)-1+(99/3)*INT((COLUMN(AS266)-1)/3),MOD(COLUMN(AS266)-1,3))</f>
        <v>0</v>
      </c>
      <c r="H267" s="392">
        <f t="shared" ref="H267:H298" ca="1" si="90">OFFSET($A$68,ROW(AT266)-1+(99/3)*INT((COLUMN(AT266)-1)/3),MOD(COLUMN(AT266)-1,3))</f>
        <v>0</v>
      </c>
      <c r="I267" s="392">
        <f t="shared" ref="I267:I298" ca="1" si="91">OFFSET($A$68,ROW(AU266)-1+(99/3)*INT((COLUMN(AU266)-1)/3),MOD(COLUMN(AU266)-1,3))</f>
        <v>0</v>
      </c>
      <c r="J267" s="398">
        <f t="shared" ref="J267:J298" ca="1" si="92">OFFSET($A$68,ROW(AV266)-1+(99/3)*INT((COLUMN(AV266)-1)/3),MOD(COLUMN(AV266)-1,3))</f>
        <v>0</v>
      </c>
      <c r="K267" s="392">
        <f t="shared" ref="K267:K298" ca="1" si="93">OFFSET($A$68,ROW(AW266)-1+(99/3)*INT((COLUMN(AW266)-1)/3),MOD(COLUMN(AW266)-1,3))</f>
        <v>0</v>
      </c>
      <c r="L267" s="392">
        <f t="shared" ref="L267:L298" ca="1" si="94">OFFSET($A$68,ROW(AX266)-1+(99/3)*INT((COLUMN(AX266)-1)/3),MOD(COLUMN(AX266)-1,3))</f>
        <v>0</v>
      </c>
      <c r="M267" s="398">
        <f t="shared" ref="M267:M298" ca="1" si="95">OFFSET($A$68,ROW(AY266)-1+(99/3)*INT((COLUMN(AY266)-1)/3),MOD(COLUMN(AY266)-1,3))</f>
        <v>0</v>
      </c>
    </row>
    <row r="268" spans="1:13">
      <c r="A268" s="395"/>
      <c r="B268" s="393"/>
      <c r="C268" s="394"/>
      <c r="D268" s="388"/>
      <c r="E268" s="392">
        <f t="shared" ca="1" si="87"/>
        <v>0</v>
      </c>
      <c r="F268" s="392">
        <f t="shared" ca="1" si="88"/>
        <v>0</v>
      </c>
      <c r="G268" s="398">
        <f t="shared" ca="1" si="89"/>
        <v>0</v>
      </c>
      <c r="H268" s="392">
        <f t="shared" ca="1" si="90"/>
        <v>0</v>
      </c>
      <c r="I268" s="392">
        <f t="shared" ca="1" si="91"/>
        <v>0</v>
      </c>
      <c r="J268" s="398">
        <f t="shared" ca="1" si="92"/>
        <v>0</v>
      </c>
      <c r="K268" s="392">
        <f t="shared" ca="1" si="93"/>
        <v>0</v>
      </c>
      <c r="L268" s="392">
        <f t="shared" ca="1" si="94"/>
        <v>0</v>
      </c>
      <c r="M268" s="398">
        <f t="shared" ca="1" si="95"/>
        <v>0</v>
      </c>
    </row>
    <row r="269" spans="1:13">
      <c r="A269" s="395"/>
      <c r="B269" s="393"/>
      <c r="C269" s="394"/>
      <c r="D269" s="388"/>
      <c r="E269" s="392">
        <f t="shared" ca="1" si="87"/>
        <v>0</v>
      </c>
      <c r="F269" s="392">
        <f t="shared" ca="1" si="88"/>
        <v>0</v>
      </c>
      <c r="G269" s="398">
        <f t="shared" ca="1" si="89"/>
        <v>0</v>
      </c>
      <c r="H269" s="392">
        <f t="shared" ca="1" si="90"/>
        <v>0</v>
      </c>
      <c r="I269" s="392">
        <f t="shared" ca="1" si="91"/>
        <v>0</v>
      </c>
      <c r="J269" s="398">
        <f t="shared" ca="1" si="92"/>
        <v>0</v>
      </c>
      <c r="K269" s="392">
        <f t="shared" ca="1" si="93"/>
        <v>0</v>
      </c>
      <c r="L269" s="392">
        <f t="shared" ca="1" si="94"/>
        <v>0</v>
      </c>
      <c r="M269" s="398">
        <f t="shared" ca="1" si="95"/>
        <v>0</v>
      </c>
    </row>
    <row r="270" spans="1:13">
      <c r="A270" s="395"/>
      <c r="B270" s="393"/>
      <c r="C270" s="394"/>
      <c r="D270" s="388"/>
      <c r="E270" s="392">
        <f t="shared" ca="1" si="87"/>
        <v>0</v>
      </c>
      <c r="F270" s="392">
        <f t="shared" ca="1" si="88"/>
        <v>0</v>
      </c>
      <c r="G270" s="398">
        <f t="shared" ca="1" si="89"/>
        <v>0</v>
      </c>
      <c r="H270" s="392">
        <f t="shared" ca="1" si="90"/>
        <v>0</v>
      </c>
      <c r="I270" s="392">
        <f t="shared" ca="1" si="91"/>
        <v>0</v>
      </c>
      <c r="J270" s="398">
        <f t="shared" ca="1" si="92"/>
        <v>0</v>
      </c>
      <c r="K270" s="392">
        <f t="shared" ca="1" si="93"/>
        <v>0</v>
      </c>
      <c r="L270" s="392">
        <f t="shared" ca="1" si="94"/>
        <v>0</v>
      </c>
      <c r="M270" s="398">
        <f t="shared" ca="1" si="95"/>
        <v>0</v>
      </c>
    </row>
    <row r="271" spans="1:13">
      <c r="A271" s="395"/>
      <c r="B271" s="393"/>
      <c r="C271" s="394"/>
      <c r="D271" s="388"/>
      <c r="E271" s="392">
        <f t="shared" ca="1" si="87"/>
        <v>0</v>
      </c>
      <c r="F271" s="392">
        <f t="shared" ca="1" si="88"/>
        <v>0</v>
      </c>
      <c r="G271" s="398">
        <f t="shared" ca="1" si="89"/>
        <v>0</v>
      </c>
      <c r="H271" s="392">
        <f t="shared" ca="1" si="90"/>
        <v>0</v>
      </c>
      <c r="I271" s="392">
        <f t="shared" ca="1" si="91"/>
        <v>0</v>
      </c>
      <c r="J271" s="398">
        <f t="shared" ca="1" si="92"/>
        <v>0</v>
      </c>
      <c r="K271" s="392">
        <f t="shared" ca="1" si="93"/>
        <v>0</v>
      </c>
      <c r="L271" s="392">
        <f t="shared" ca="1" si="94"/>
        <v>0</v>
      </c>
      <c r="M271" s="398">
        <f t="shared" ca="1" si="95"/>
        <v>0</v>
      </c>
    </row>
    <row r="272" spans="1:13">
      <c r="A272" s="395"/>
      <c r="B272" s="393"/>
      <c r="C272" s="394"/>
      <c r="D272" s="388"/>
      <c r="E272" s="392">
        <f t="shared" ca="1" si="87"/>
        <v>0</v>
      </c>
      <c r="F272" s="392">
        <f t="shared" ca="1" si="88"/>
        <v>0</v>
      </c>
      <c r="G272" s="398">
        <f t="shared" ca="1" si="89"/>
        <v>0</v>
      </c>
      <c r="H272" s="392">
        <f t="shared" ca="1" si="90"/>
        <v>0</v>
      </c>
      <c r="I272" s="392">
        <f t="shared" ca="1" si="91"/>
        <v>0</v>
      </c>
      <c r="J272" s="398">
        <f t="shared" ca="1" si="92"/>
        <v>0</v>
      </c>
      <c r="K272" s="392">
        <f t="shared" ca="1" si="93"/>
        <v>0</v>
      </c>
      <c r="L272" s="392">
        <f t="shared" ca="1" si="94"/>
        <v>0</v>
      </c>
      <c r="M272" s="398">
        <f t="shared" ca="1" si="95"/>
        <v>0</v>
      </c>
    </row>
    <row r="273" spans="1:13">
      <c r="A273" s="395"/>
      <c r="B273" s="393"/>
      <c r="C273" s="394"/>
      <c r="D273" s="388"/>
      <c r="E273" s="392">
        <f t="shared" ca="1" si="87"/>
        <v>0</v>
      </c>
      <c r="F273" s="392">
        <f t="shared" ca="1" si="88"/>
        <v>0</v>
      </c>
      <c r="G273" s="398">
        <f t="shared" ca="1" si="89"/>
        <v>0</v>
      </c>
      <c r="H273" s="392">
        <f t="shared" ca="1" si="90"/>
        <v>0</v>
      </c>
      <c r="I273" s="392">
        <f t="shared" ca="1" si="91"/>
        <v>0</v>
      </c>
      <c r="J273" s="398">
        <f t="shared" ca="1" si="92"/>
        <v>0</v>
      </c>
      <c r="K273" s="392">
        <f t="shared" ca="1" si="93"/>
        <v>0</v>
      </c>
      <c r="L273" s="392">
        <f t="shared" ca="1" si="94"/>
        <v>0</v>
      </c>
      <c r="M273" s="398">
        <f t="shared" ca="1" si="95"/>
        <v>0</v>
      </c>
    </row>
    <row r="274" spans="1:13">
      <c r="A274" s="395"/>
      <c r="B274" s="393"/>
      <c r="C274" s="394"/>
      <c r="D274" s="388"/>
      <c r="E274" s="392">
        <f t="shared" ca="1" si="87"/>
        <v>0</v>
      </c>
      <c r="F274" s="392">
        <f t="shared" ca="1" si="88"/>
        <v>0</v>
      </c>
      <c r="G274" s="398">
        <f t="shared" ca="1" si="89"/>
        <v>0</v>
      </c>
      <c r="H274" s="392">
        <f t="shared" ca="1" si="90"/>
        <v>0</v>
      </c>
      <c r="I274" s="392">
        <f t="shared" ca="1" si="91"/>
        <v>0</v>
      </c>
      <c r="J274" s="398">
        <f t="shared" ca="1" si="92"/>
        <v>0</v>
      </c>
      <c r="K274" s="392">
        <f t="shared" ca="1" si="93"/>
        <v>0</v>
      </c>
      <c r="L274" s="392">
        <f t="shared" ca="1" si="94"/>
        <v>0</v>
      </c>
      <c r="M274" s="398">
        <f t="shared" ca="1" si="95"/>
        <v>0</v>
      </c>
    </row>
    <row r="275" spans="1:13">
      <c r="A275" s="395"/>
      <c r="B275" s="393"/>
      <c r="C275" s="394"/>
      <c r="D275" s="388"/>
      <c r="E275" s="392">
        <f t="shared" ca="1" si="87"/>
        <v>0</v>
      </c>
      <c r="F275" s="392">
        <f t="shared" ca="1" si="88"/>
        <v>0</v>
      </c>
      <c r="G275" s="398">
        <f t="shared" ca="1" si="89"/>
        <v>0</v>
      </c>
      <c r="H275" s="392">
        <f t="shared" ca="1" si="90"/>
        <v>0</v>
      </c>
      <c r="I275" s="392">
        <f t="shared" ca="1" si="91"/>
        <v>0</v>
      </c>
      <c r="J275" s="398">
        <f t="shared" ca="1" si="92"/>
        <v>0</v>
      </c>
      <c r="K275" s="392">
        <f t="shared" ca="1" si="93"/>
        <v>0</v>
      </c>
      <c r="L275" s="392">
        <f t="shared" ca="1" si="94"/>
        <v>0</v>
      </c>
      <c r="M275" s="398">
        <f t="shared" ca="1" si="95"/>
        <v>0</v>
      </c>
    </row>
    <row r="276" spans="1:13">
      <c r="A276" s="395"/>
      <c r="B276" s="393"/>
      <c r="C276" s="394"/>
      <c r="D276" s="388"/>
      <c r="E276" s="392">
        <f t="shared" ca="1" si="87"/>
        <v>0</v>
      </c>
      <c r="F276" s="392">
        <f t="shared" ca="1" si="88"/>
        <v>0</v>
      </c>
      <c r="G276" s="398">
        <f t="shared" ca="1" si="89"/>
        <v>0</v>
      </c>
      <c r="H276" s="392">
        <f t="shared" ca="1" si="90"/>
        <v>0</v>
      </c>
      <c r="I276" s="392">
        <f t="shared" ca="1" si="91"/>
        <v>0</v>
      </c>
      <c r="J276" s="398">
        <f t="shared" ca="1" si="92"/>
        <v>0</v>
      </c>
      <c r="K276" s="392">
        <f t="shared" ca="1" si="93"/>
        <v>0</v>
      </c>
      <c r="L276" s="392">
        <f t="shared" ca="1" si="94"/>
        <v>0</v>
      </c>
      <c r="M276" s="398">
        <f t="shared" ca="1" si="95"/>
        <v>0</v>
      </c>
    </row>
    <row r="277" spans="1:13">
      <c r="A277" s="395"/>
      <c r="B277" s="393"/>
      <c r="C277" s="394"/>
      <c r="D277" s="388"/>
      <c r="E277" s="392">
        <f t="shared" ca="1" si="87"/>
        <v>0</v>
      </c>
      <c r="F277" s="392">
        <f t="shared" ca="1" si="88"/>
        <v>0</v>
      </c>
      <c r="G277" s="398">
        <f t="shared" ca="1" si="89"/>
        <v>0</v>
      </c>
      <c r="H277" s="392">
        <f t="shared" ca="1" si="90"/>
        <v>0</v>
      </c>
      <c r="I277" s="392">
        <f t="shared" ca="1" si="91"/>
        <v>0</v>
      </c>
      <c r="J277" s="398">
        <f t="shared" ca="1" si="92"/>
        <v>0</v>
      </c>
      <c r="K277" s="392">
        <f t="shared" ca="1" si="93"/>
        <v>0</v>
      </c>
      <c r="L277" s="392">
        <f t="shared" ca="1" si="94"/>
        <v>0</v>
      </c>
      <c r="M277" s="398">
        <f t="shared" ca="1" si="95"/>
        <v>0</v>
      </c>
    </row>
    <row r="278" spans="1:13">
      <c r="A278" s="395"/>
      <c r="B278" s="393"/>
      <c r="C278" s="394"/>
      <c r="D278" s="388"/>
      <c r="E278" s="392">
        <f t="shared" ca="1" si="87"/>
        <v>0</v>
      </c>
      <c r="F278" s="392">
        <f t="shared" ca="1" si="88"/>
        <v>0</v>
      </c>
      <c r="G278" s="398">
        <f t="shared" ca="1" si="89"/>
        <v>0</v>
      </c>
      <c r="H278" s="392">
        <f t="shared" ca="1" si="90"/>
        <v>0</v>
      </c>
      <c r="I278" s="392">
        <f t="shared" ca="1" si="91"/>
        <v>0</v>
      </c>
      <c r="J278" s="398">
        <f t="shared" ca="1" si="92"/>
        <v>0</v>
      </c>
      <c r="K278" s="392">
        <f t="shared" ca="1" si="93"/>
        <v>0</v>
      </c>
      <c r="L278" s="392">
        <f t="shared" ca="1" si="94"/>
        <v>0</v>
      </c>
      <c r="M278" s="398">
        <f t="shared" ca="1" si="95"/>
        <v>0</v>
      </c>
    </row>
    <row r="279" spans="1:13">
      <c r="A279" s="395"/>
      <c r="B279" s="393"/>
      <c r="C279" s="394"/>
      <c r="D279" s="388"/>
      <c r="E279" s="392">
        <f t="shared" ca="1" si="87"/>
        <v>0</v>
      </c>
      <c r="F279" s="392">
        <f t="shared" ca="1" si="88"/>
        <v>0</v>
      </c>
      <c r="G279" s="398">
        <f t="shared" ca="1" si="89"/>
        <v>0</v>
      </c>
      <c r="H279" s="392">
        <f t="shared" ca="1" si="90"/>
        <v>0</v>
      </c>
      <c r="I279" s="392">
        <f t="shared" ca="1" si="91"/>
        <v>0</v>
      </c>
      <c r="J279" s="398">
        <f t="shared" ca="1" si="92"/>
        <v>0</v>
      </c>
      <c r="K279" s="392">
        <f t="shared" ca="1" si="93"/>
        <v>0</v>
      </c>
      <c r="L279" s="392">
        <f t="shared" ca="1" si="94"/>
        <v>0</v>
      </c>
      <c r="M279" s="398">
        <f t="shared" ca="1" si="95"/>
        <v>0</v>
      </c>
    </row>
    <row r="280" spans="1:13">
      <c r="A280" s="395"/>
      <c r="B280" s="393"/>
      <c r="C280" s="394"/>
      <c r="D280" s="388"/>
      <c r="E280" s="392">
        <f t="shared" ca="1" si="87"/>
        <v>0</v>
      </c>
      <c r="F280" s="392">
        <f t="shared" ca="1" si="88"/>
        <v>0</v>
      </c>
      <c r="G280" s="398">
        <f t="shared" ca="1" si="89"/>
        <v>0</v>
      </c>
      <c r="H280" s="392">
        <f t="shared" ca="1" si="90"/>
        <v>0</v>
      </c>
      <c r="I280" s="392">
        <f t="shared" ca="1" si="91"/>
        <v>0</v>
      </c>
      <c r="J280" s="398">
        <f t="shared" ca="1" si="92"/>
        <v>0</v>
      </c>
      <c r="K280" s="392">
        <f t="shared" ca="1" si="93"/>
        <v>0</v>
      </c>
      <c r="L280" s="392">
        <f t="shared" ca="1" si="94"/>
        <v>0</v>
      </c>
      <c r="M280" s="398">
        <f t="shared" ca="1" si="95"/>
        <v>0</v>
      </c>
    </row>
    <row r="281" spans="1:13">
      <c r="A281" s="395"/>
      <c r="B281" s="393"/>
      <c r="C281" s="394"/>
      <c r="D281" s="388"/>
      <c r="E281" s="392">
        <f t="shared" ca="1" si="87"/>
        <v>0</v>
      </c>
      <c r="F281" s="392">
        <f t="shared" ca="1" si="88"/>
        <v>0</v>
      </c>
      <c r="G281" s="398">
        <f t="shared" ca="1" si="89"/>
        <v>0</v>
      </c>
      <c r="H281" s="392">
        <f t="shared" ca="1" si="90"/>
        <v>0</v>
      </c>
      <c r="I281" s="392">
        <f t="shared" ca="1" si="91"/>
        <v>0</v>
      </c>
      <c r="J281" s="398">
        <f t="shared" ca="1" si="92"/>
        <v>0</v>
      </c>
      <c r="K281" s="392">
        <f t="shared" ca="1" si="93"/>
        <v>0</v>
      </c>
      <c r="L281" s="392">
        <f t="shared" ca="1" si="94"/>
        <v>0</v>
      </c>
      <c r="M281" s="398">
        <f t="shared" ca="1" si="95"/>
        <v>0</v>
      </c>
    </row>
    <row r="282" spans="1:13">
      <c r="A282" s="395"/>
      <c r="B282" s="393"/>
      <c r="C282" s="394"/>
      <c r="D282" s="388"/>
      <c r="E282" s="392">
        <f t="shared" ca="1" si="87"/>
        <v>0</v>
      </c>
      <c r="F282" s="392">
        <f t="shared" ca="1" si="88"/>
        <v>0</v>
      </c>
      <c r="G282" s="398">
        <f t="shared" ca="1" si="89"/>
        <v>0</v>
      </c>
      <c r="H282" s="392">
        <f t="shared" ca="1" si="90"/>
        <v>0</v>
      </c>
      <c r="I282" s="392">
        <f t="shared" ca="1" si="91"/>
        <v>0</v>
      </c>
      <c r="J282" s="398">
        <f t="shared" ca="1" si="92"/>
        <v>0</v>
      </c>
      <c r="K282" s="392">
        <f t="shared" ca="1" si="93"/>
        <v>0</v>
      </c>
      <c r="L282" s="392">
        <f t="shared" ca="1" si="94"/>
        <v>0</v>
      </c>
      <c r="M282" s="398">
        <f t="shared" ca="1" si="95"/>
        <v>0</v>
      </c>
    </row>
    <row r="283" spans="1:13">
      <c r="A283" s="395"/>
      <c r="B283" s="393"/>
      <c r="C283" s="394"/>
      <c r="D283" s="388"/>
      <c r="E283" s="392">
        <f t="shared" ca="1" si="87"/>
        <v>0</v>
      </c>
      <c r="F283" s="392">
        <f t="shared" ca="1" si="88"/>
        <v>0</v>
      </c>
      <c r="G283" s="398">
        <f t="shared" ca="1" si="89"/>
        <v>0</v>
      </c>
      <c r="H283" s="392">
        <f t="shared" ca="1" si="90"/>
        <v>0</v>
      </c>
      <c r="I283" s="392">
        <f t="shared" ca="1" si="91"/>
        <v>0</v>
      </c>
      <c r="J283" s="398">
        <f t="shared" ca="1" si="92"/>
        <v>0</v>
      </c>
      <c r="K283" s="392">
        <f t="shared" ca="1" si="93"/>
        <v>0</v>
      </c>
      <c r="L283" s="392">
        <f t="shared" ca="1" si="94"/>
        <v>0</v>
      </c>
      <c r="M283" s="398">
        <f t="shared" ca="1" si="95"/>
        <v>0</v>
      </c>
    </row>
    <row r="284" spans="1:13">
      <c r="A284" s="395"/>
      <c r="B284" s="393"/>
      <c r="C284" s="394"/>
      <c r="D284" s="388"/>
      <c r="E284" s="392">
        <f t="shared" ca="1" si="87"/>
        <v>0</v>
      </c>
      <c r="F284" s="392">
        <f t="shared" ca="1" si="88"/>
        <v>0</v>
      </c>
      <c r="G284" s="398">
        <f t="shared" ca="1" si="89"/>
        <v>0</v>
      </c>
      <c r="H284" s="392">
        <f t="shared" ca="1" si="90"/>
        <v>0</v>
      </c>
      <c r="I284" s="392">
        <f t="shared" ca="1" si="91"/>
        <v>0</v>
      </c>
      <c r="J284" s="398">
        <f t="shared" ca="1" si="92"/>
        <v>0</v>
      </c>
      <c r="K284" s="392">
        <f t="shared" ca="1" si="93"/>
        <v>0</v>
      </c>
      <c r="L284" s="392">
        <f t="shared" ca="1" si="94"/>
        <v>0</v>
      </c>
      <c r="M284" s="398">
        <f t="shared" ca="1" si="95"/>
        <v>0</v>
      </c>
    </row>
    <row r="285" spans="1:13">
      <c r="A285" s="395"/>
      <c r="B285" s="393"/>
      <c r="C285" s="394"/>
      <c r="D285" s="388"/>
      <c r="E285" s="392">
        <f t="shared" ca="1" si="87"/>
        <v>0</v>
      </c>
      <c r="F285" s="392">
        <f t="shared" ca="1" si="88"/>
        <v>0</v>
      </c>
      <c r="G285" s="398">
        <f t="shared" ca="1" si="89"/>
        <v>0</v>
      </c>
      <c r="H285" s="392">
        <f t="shared" ca="1" si="90"/>
        <v>0</v>
      </c>
      <c r="I285" s="392">
        <f t="shared" ca="1" si="91"/>
        <v>0</v>
      </c>
      <c r="J285" s="398">
        <f t="shared" ca="1" si="92"/>
        <v>0</v>
      </c>
      <c r="K285" s="392">
        <f t="shared" ca="1" si="93"/>
        <v>0</v>
      </c>
      <c r="L285" s="392">
        <f t="shared" ca="1" si="94"/>
        <v>0</v>
      </c>
      <c r="M285" s="398">
        <f t="shared" ca="1" si="95"/>
        <v>0</v>
      </c>
    </row>
    <row r="286" spans="1:13">
      <c r="A286" s="395"/>
      <c r="B286" s="393"/>
      <c r="C286" s="394"/>
      <c r="D286" s="388"/>
      <c r="E286" s="392">
        <f t="shared" ca="1" si="87"/>
        <v>0</v>
      </c>
      <c r="F286" s="392">
        <f t="shared" ca="1" si="88"/>
        <v>0</v>
      </c>
      <c r="G286" s="398">
        <f t="shared" ca="1" si="89"/>
        <v>0</v>
      </c>
      <c r="H286" s="392">
        <f t="shared" ca="1" si="90"/>
        <v>0</v>
      </c>
      <c r="I286" s="392">
        <f t="shared" ca="1" si="91"/>
        <v>0</v>
      </c>
      <c r="J286" s="398">
        <f t="shared" ca="1" si="92"/>
        <v>0</v>
      </c>
      <c r="K286" s="392">
        <f t="shared" ca="1" si="93"/>
        <v>0</v>
      </c>
      <c r="L286" s="392">
        <f t="shared" ca="1" si="94"/>
        <v>0</v>
      </c>
      <c r="M286" s="398">
        <f t="shared" ca="1" si="95"/>
        <v>0</v>
      </c>
    </row>
    <row r="287" spans="1:13">
      <c r="A287" s="395"/>
      <c r="B287" s="393"/>
      <c r="C287" s="394"/>
      <c r="D287" s="388"/>
      <c r="E287" s="392">
        <f t="shared" ca="1" si="87"/>
        <v>0</v>
      </c>
      <c r="F287" s="392">
        <f t="shared" ca="1" si="88"/>
        <v>0</v>
      </c>
      <c r="G287" s="398">
        <f t="shared" ca="1" si="89"/>
        <v>0</v>
      </c>
      <c r="H287" s="392">
        <f t="shared" ca="1" si="90"/>
        <v>0</v>
      </c>
      <c r="I287" s="392">
        <f t="shared" ca="1" si="91"/>
        <v>0</v>
      </c>
      <c r="J287" s="398">
        <f t="shared" ca="1" si="92"/>
        <v>0</v>
      </c>
      <c r="K287" s="392">
        <f t="shared" ca="1" si="93"/>
        <v>0</v>
      </c>
      <c r="L287" s="392">
        <f t="shared" ca="1" si="94"/>
        <v>0</v>
      </c>
      <c r="M287" s="398">
        <f t="shared" ca="1" si="95"/>
        <v>0</v>
      </c>
    </row>
    <row r="288" spans="1:13">
      <c r="A288" s="395"/>
      <c r="B288" s="393"/>
      <c r="C288" s="394"/>
      <c r="D288" s="388"/>
      <c r="E288" s="392">
        <f t="shared" ca="1" si="87"/>
        <v>0</v>
      </c>
      <c r="F288" s="392">
        <f t="shared" ca="1" si="88"/>
        <v>0</v>
      </c>
      <c r="G288" s="398">
        <f t="shared" ca="1" si="89"/>
        <v>0</v>
      </c>
      <c r="H288" s="392">
        <f t="shared" ca="1" si="90"/>
        <v>0</v>
      </c>
      <c r="I288" s="392">
        <f t="shared" ca="1" si="91"/>
        <v>0</v>
      </c>
      <c r="J288" s="398">
        <f t="shared" ca="1" si="92"/>
        <v>0</v>
      </c>
      <c r="K288" s="392">
        <f t="shared" ca="1" si="93"/>
        <v>0</v>
      </c>
      <c r="L288" s="392">
        <f t="shared" ca="1" si="94"/>
        <v>0</v>
      </c>
      <c r="M288" s="398">
        <f t="shared" ca="1" si="95"/>
        <v>0</v>
      </c>
    </row>
    <row r="289" spans="1:13">
      <c r="A289" s="395"/>
      <c r="B289" s="393"/>
      <c r="C289" s="394"/>
      <c r="D289" s="388"/>
      <c r="E289" s="392">
        <f t="shared" ca="1" si="87"/>
        <v>0</v>
      </c>
      <c r="F289" s="392">
        <f t="shared" ca="1" si="88"/>
        <v>0</v>
      </c>
      <c r="G289" s="398">
        <f t="shared" ca="1" si="89"/>
        <v>0</v>
      </c>
      <c r="H289" s="392">
        <f t="shared" ca="1" si="90"/>
        <v>0</v>
      </c>
      <c r="I289" s="392">
        <f t="shared" ca="1" si="91"/>
        <v>0</v>
      </c>
      <c r="J289" s="398">
        <f t="shared" ca="1" si="92"/>
        <v>0</v>
      </c>
      <c r="K289" s="392">
        <f t="shared" ca="1" si="93"/>
        <v>0</v>
      </c>
      <c r="L289" s="392">
        <f t="shared" ca="1" si="94"/>
        <v>0</v>
      </c>
      <c r="M289" s="398">
        <f t="shared" ca="1" si="95"/>
        <v>0</v>
      </c>
    </row>
    <row r="290" spans="1:13">
      <c r="A290" s="395"/>
      <c r="B290" s="393"/>
      <c r="C290" s="394"/>
      <c r="D290" s="388"/>
      <c r="E290" s="392">
        <f t="shared" ca="1" si="87"/>
        <v>0</v>
      </c>
      <c r="F290" s="392">
        <f t="shared" ca="1" si="88"/>
        <v>0</v>
      </c>
      <c r="G290" s="398">
        <f t="shared" ca="1" si="89"/>
        <v>0</v>
      </c>
      <c r="H290" s="392">
        <f t="shared" ca="1" si="90"/>
        <v>0</v>
      </c>
      <c r="I290" s="392">
        <f t="shared" ca="1" si="91"/>
        <v>0</v>
      </c>
      <c r="J290" s="398">
        <f t="shared" ca="1" si="92"/>
        <v>0</v>
      </c>
      <c r="K290" s="392">
        <f t="shared" ca="1" si="93"/>
        <v>0</v>
      </c>
      <c r="L290" s="392">
        <f t="shared" ca="1" si="94"/>
        <v>0</v>
      </c>
      <c r="M290" s="398">
        <f t="shared" ca="1" si="95"/>
        <v>0</v>
      </c>
    </row>
    <row r="291" spans="1:13">
      <c r="A291" s="395"/>
      <c r="B291" s="393"/>
      <c r="C291" s="394"/>
      <c r="D291" s="388"/>
      <c r="E291" s="392">
        <f t="shared" ca="1" si="87"/>
        <v>0</v>
      </c>
      <c r="F291" s="392">
        <f t="shared" ca="1" si="88"/>
        <v>0</v>
      </c>
      <c r="G291" s="398">
        <f t="shared" ca="1" si="89"/>
        <v>0</v>
      </c>
      <c r="H291" s="392">
        <f t="shared" ca="1" si="90"/>
        <v>0</v>
      </c>
      <c r="I291" s="392">
        <f t="shared" ca="1" si="91"/>
        <v>0</v>
      </c>
      <c r="J291" s="398">
        <f t="shared" ca="1" si="92"/>
        <v>0</v>
      </c>
      <c r="K291" s="392">
        <f t="shared" ca="1" si="93"/>
        <v>0</v>
      </c>
      <c r="L291" s="392">
        <f t="shared" ca="1" si="94"/>
        <v>0</v>
      </c>
      <c r="M291" s="398">
        <f t="shared" ca="1" si="95"/>
        <v>0</v>
      </c>
    </row>
    <row r="292" spans="1:13">
      <c r="A292" s="395"/>
      <c r="B292" s="393"/>
      <c r="C292" s="394"/>
      <c r="D292" s="388"/>
      <c r="E292" s="392">
        <f t="shared" ca="1" si="87"/>
        <v>0</v>
      </c>
      <c r="F292" s="392">
        <f t="shared" ca="1" si="88"/>
        <v>0</v>
      </c>
      <c r="G292" s="398">
        <f t="shared" ca="1" si="89"/>
        <v>0</v>
      </c>
      <c r="H292" s="392">
        <f t="shared" ca="1" si="90"/>
        <v>0</v>
      </c>
      <c r="I292" s="392">
        <f t="shared" ca="1" si="91"/>
        <v>0</v>
      </c>
      <c r="J292" s="398">
        <f t="shared" ca="1" si="92"/>
        <v>0</v>
      </c>
      <c r="K292" s="392">
        <f t="shared" ca="1" si="93"/>
        <v>0</v>
      </c>
      <c r="L292" s="392">
        <f t="shared" ca="1" si="94"/>
        <v>0</v>
      </c>
      <c r="M292" s="398">
        <f t="shared" ca="1" si="95"/>
        <v>0</v>
      </c>
    </row>
    <row r="293" spans="1:13">
      <c r="A293" s="395"/>
      <c r="B293" s="393"/>
      <c r="C293" s="394"/>
      <c r="D293" s="388"/>
      <c r="E293" s="392">
        <f t="shared" ca="1" si="87"/>
        <v>0</v>
      </c>
      <c r="F293" s="392">
        <f t="shared" ca="1" si="88"/>
        <v>0</v>
      </c>
      <c r="G293" s="398">
        <f t="shared" ca="1" si="89"/>
        <v>0</v>
      </c>
      <c r="H293" s="392">
        <f t="shared" ca="1" si="90"/>
        <v>0</v>
      </c>
      <c r="I293" s="392">
        <f t="shared" ca="1" si="91"/>
        <v>0</v>
      </c>
      <c r="J293" s="398">
        <f t="shared" ca="1" si="92"/>
        <v>0</v>
      </c>
      <c r="K293" s="392">
        <f t="shared" ca="1" si="93"/>
        <v>0</v>
      </c>
      <c r="L293" s="392">
        <f t="shared" ca="1" si="94"/>
        <v>0</v>
      </c>
      <c r="M293" s="398">
        <f t="shared" ca="1" si="95"/>
        <v>0</v>
      </c>
    </row>
    <row r="294" spans="1:13">
      <c r="A294" s="395"/>
      <c r="B294" s="393"/>
      <c r="C294" s="394"/>
      <c r="D294" s="388"/>
      <c r="E294" s="392">
        <f t="shared" ca="1" si="87"/>
        <v>0</v>
      </c>
      <c r="F294" s="392">
        <f t="shared" ca="1" si="88"/>
        <v>0</v>
      </c>
      <c r="G294" s="398">
        <f t="shared" ca="1" si="89"/>
        <v>0</v>
      </c>
      <c r="H294" s="392">
        <f t="shared" ca="1" si="90"/>
        <v>0</v>
      </c>
      <c r="I294" s="392">
        <f t="shared" ca="1" si="91"/>
        <v>0</v>
      </c>
      <c r="J294" s="398">
        <f t="shared" ca="1" si="92"/>
        <v>0</v>
      </c>
      <c r="K294" s="392">
        <f t="shared" ca="1" si="93"/>
        <v>0</v>
      </c>
      <c r="L294" s="392">
        <f t="shared" ca="1" si="94"/>
        <v>0</v>
      </c>
      <c r="M294" s="398">
        <f t="shared" ca="1" si="95"/>
        <v>0</v>
      </c>
    </row>
    <row r="295" spans="1:13">
      <c r="A295" s="395"/>
      <c r="B295" s="393"/>
      <c r="C295" s="394"/>
      <c r="D295" s="388"/>
      <c r="E295" s="392">
        <f t="shared" ca="1" si="87"/>
        <v>0</v>
      </c>
      <c r="F295" s="392">
        <f t="shared" ca="1" si="88"/>
        <v>0</v>
      </c>
      <c r="G295" s="398">
        <f t="shared" ca="1" si="89"/>
        <v>0</v>
      </c>
      <c r="H295" s="392">
        <f t="shared" ca="1" si="90"/>
        <v>0</v>
      </c>
      <c r="I295" s="392">
        <f t="shared" ca="1" si="91"/>
        <v>0</v>
      </c>
      <c r="J295" s="398">
        <f t="shared" ca="1" si="92"/>
        <v>0</v>
      </c>
      <c r="K295" s="392">
        <f t="shared" ca="1" si="93"/>
        <v>0</v>
      </c>
      <c r="L295" s="392">
        <f t="shared" ca="1" si="94"/>
        <v>0</v>
      </c>
      <c r="M295" s="398">
        <f t="shared" ca="1" si="95"/>
        <v>0</v>
      </c>
    </row>
    <row r="296" spans="1:13">
      <c r="A296" s="395"/>
      <c r="B296" s="393"/>
      <c r="C296" s="394"/>
      <c r="D296" s="388"/>
      <c r="E296" s="392">
        <f t="shared" ca="1" si="87"/>
        <v>0</v>
      </c>
      <c r="F296" s="392">
        <f t="shared" ca="1" si="88"/>
        <v>0</v>
      </c>
      <c r="G296" s="398">
        <f t="shared" ca="1" si="89"/>
        <v>0</v>
      </c>
      <c r="H296" s="392">
        <f t="shared" ca="1" si="90"/>
        <v>0</v>
      </c>
      <c r="I296" s="392">
        <f t="shared" ca="1" si="91"/>
        <v>0</v>
      </c>
      <c r="J296" s="398">
        <f t="shared" ca="1" si="92"/>
        <v>0</v>
      </c>
      <c r="K296" s="392">
        <f t="shared" ca="1" si="93"/>
        <v>0</v>
      </c>
      <c r="L296" s="392">
        <f t="shared" ca="1" si="94"/>
        <v>0</v>
      </c>
      <c r="M296" s="398">
        <f t="shared" ca="1" si="95"/>
        <v>0</v>
      </c>
    </row>
    <row r="297" spans="1:13">
      <c r="A297" s="395"/>
      <c r="B297" s="393"/>
      <c r="C297" s="394"/>
      <c r="D297" s="388"/>
      <c r="E297" s="392">
        <f t="shared" ca="1" si="87"/>
        <v>0</v>
      </c>
      <c r="F297" s="392">
        <f t="shared" ca="1" si="88"/>
        <v>0</v>
      </c>
      <c r="G297" s="398">
        <f t="shared" ca="1" si="89"/>
        <v>0</v>
      </c>
      <c r="H297" s="392">
        <f t="shared" ca="1" si="90"/>
        <v>0</v>
      </c>
      <c r="I297" s="392">
        <f t="shared" ca="1" si="91"/>
        <v>0</v>
      </c>
      <c r="J297" s="398">
        <f t="shared" ca="1" si="92"/>
        <v>0</v>
      </c>
      <c r="K297" s="392">
        <f t="shared" ca="1" si="93"/>
        <v>0</v>
      </c>
      <c r="L297" s="392">
        <f t="shared" ca="1" si="94"/>
        <v>0</v>
      </c>
      <c r="M297" s="398">
        <f t="shared" ca="1" si="95"/>
        <v>0</v>
      </c>
    </row>
    <row r="298" spans="1:13">
      <c r="A298" s="395"/>
      <c r="B298" s="393"/>
      <c r="C298" s="394"/>
      <c r="D298" s="388"/>
      <c r="E298" s="392">
        <f t="shared" ca="1" si="87"/>
        <v>0</v>
      </c>
      <c r="F298" s="392">
        <f t="shared" ca="1" si="88"/>
        <v>0</v>
      </c>
      <c r="G298" s="398">
        <f t="shared" ca="1" si="89"/>
        <v>0</v>
      </c>
      <c r="H298" s="392">
        <f t="shared" ca="1" si="90"/>
        <v>0</v>
      </c>
      <c r="I298" s="392">
        <f t="shared" ca="1" si="91"/>
        <v>0</v>
      </c>
      <c r="J298" s="398">
        <f t="shared" ca="1" si="92"/>
        <v>0</v>
      </c>
      <c r="K298" s="392">
        <f t="shared" ca="1" si="93"/>
        <v>0</v>
      </c>
      <c r="L298" s="392">
        <f t="shared" ca="1" si="94"/>
        <v>0</v>
      </c>
      <c r="M298" s="398">
        <f t="shared" ca="1" si="95"/>
        <v>0</v>
      </c>
    </row>
    <row r="299" spans="1:13">
      <c r="A299" s="395"/>
      <c r="B299" s="393"/>
      <c r="C299" s="394"/>
      <c r="D299" s="388"/>
    </row>
    <row r="300" spans="1:13">
      <c r="A300" s="395"/>
      <c r="B300" s="393"/>
      <c r="C300" s="394"/>
      <c r="D300" s="388"/>
    </row>
    <row r="301" spans="1:13">
      <c r="A301" s="395"/>
      <c r="B301" s="393"/>
      <c r="C301" s="394"/>
      <c r="D301" s="388"/>
    </row>
    <row r="302" spans="1:13">
      <c r="A302" s="395"/>
      <c r="B302" s="393"/>
      <c r="C302" s="394"/>
      <c r="D302" s="388"/>
    </row>
    <row r="303" spans="1:13">
      <c r="A303" s="395"/>
      <c r="B303" s="393"/>
      <c r="C303" s="394"/>
      <c r="D303" s="388"/>
    </row>
    <row r="304" spans="1:13">
      <c r="A304" s="395"/>
      <c r="B304" s="393"/>
      <c r="C304" s="394"/>
      <c r="D304" s="388"/>
    </row>
    <row r="305" spans="1:4">
      <c r="A305" s="395"/>
      <c r="B305" s="393"/>
      <c r="C305" s="394"/>
      <c r="D305" s="388"/>
    </row>
    <row r="306" spans="1:4">
      <c r="A306" s="395"/>
      <c r="B306" s="393"/>
      <c r="C306" s="394"/>
      <c r="D306" s="388"/>
    </row>
    <row r="307" spans="1:4">
      <c r="A307" s="395"/>
      <c r="B307" s="393"/>
      <c r="C307" s="394"/>
      <c r="D307" s="388"/>
    </row>
    <row r="308" spans="1:4">
      <c r="A308" s="395"/>
      <c r="B308" s="393"/>
      <c r="C308" s="394"/>
      <c r="D308" s="388"/>
    </row>
    <row r="309" spans="1:4">
      <c r="A309" s="395"/>
      <c r="B309" s="393"/>
      <c r="C309" s="394"/>
      <c r="D309" s="388"/>
    </row>
    <row r="310" spans="1:4">
      <c r="A310" s="395"/>
      <c r="B310" s="393"/>
      <c r="C310" s="394"/>
      <c r="D310" s="388"/>
    </row>
    <row r="311" spans="1:4">
      <c r="A311" s="395"/>
      <c r="B311" s="393"/>
      <c r="C311" s="394"/>
      <c r="D311" s="388"/>
    </row>
    <row r="312" spans="1:4">
      <c r="A312" s="395"/>
      <c r="B312" s="393"/>
      <c r="C312" s="394"/>
      <c r="D312" s="388"/>
    </row>
    <row r="313" spans="1:4">
      <c r="A313" s="395"/>
      <c r="B313" s="393"/>
      <c r="C313" s="394"/>
      <c r="D313" s="388"/>
    </row>
    <row r="314" spans="1:4">
      <c r="A314" s="395"/>
      <c r="B314" s="393"/>
      <c r="C314" s="394"/>
      <c r="D314" s="388"/>
    </row>
    <row r="315" spans="1:4">
      <c r="A315" s="395"/>
      <c r="B315" s="393"/>
      <c r="C315" s="394"/>
      <c r="D315" s="388"/>
    </row>
    <row r="316" spans="1:4">
      <c r="A316" s="395"/>
      <c r="B316" s="393"/>
      <c r="C316" s="394"/>
      <c r="D316" s="388"/>
    </row>
    <row r="317" spans="1:4">
      <c r="A317" s="395"/>
      <c r="B317" s="393"/>
      <c r="C317" s="394"/>
      <c r="D317" s="388"/>
    </row>
    <row r="318" spans="1:4">
      <c r="A318" s="395"/>
      <c r="B318" s="393"/>
      <c r="C318" s="394"/>
      <c r="D318" s="388"/>
    </row>
    <row r="319" spans="1:4">
      <c r="A319" s="395"/>
      <c r="B319" s="393"/>
      <c r="C319" s="394"/>
      <c r="D319" s="388"/>
    </row>
    <row r="320" spans="1:4">
      <c r="A320" s="395"/>
      <c r="B320" s="393"/>
      <c r="C320" s="394"/>
      <c r="D320" s="388"/>
    </row>
    <row r="321" spans="1:4">
      <c r="A321" s="395"/>
      <c r="B321" s="393"/>
      <c r="C321" s="394"/>
      <c r="D321" s="388"/>
    </row>
    <row r="322" spans="1:4">
      <c r="A322" s="395"/>
      <c r="B322" s="393"/>
      <c r="C322" s="394"/>
      <c r="D322" s="388"/>
    </row>
    <row r="323" spans="1:4">
      <c r="A323" s="395"/>
      <c r="B323" s="393"/>
      <c r="C323" s="394"/>
      <c r="D323" s="388"/>
    </row>
    <row r="324" spans="1:4">
      <c r="A324" s="395"/>
      <c r="B324" s="393"/>
      <c r="C324" s="394"/>
      <c r="D324" s="388"/>
    </row>
    <row r="325" spans="1:4">
      <c r="A325" s="395"/>
      <c r="B325" s="393"/>
      <c r="C325" s="394"/>
      <c r="D325" s="388"/>
    </row>
    <row r="326" spans="1:4">
      <c r="A326" s="395"/>
      <c r="B326" s="393"/>
      <c r="C326" s="394"/>
      <c r="D326" s="388"/>
    </row>
    <row r="327" spans="1:4">
      <c r="A327" s="395"/>
      <c r="B327" s="393"/>
      <c r="C327" s="394"/>
      <c r="D327" s="388"/>
    </row>
    <row r="328" spans="1:4">
      <c r="A328" s="395"/>
      <c r="B328" s="393"/>
      <c r="C328" s="394"/>
      <c r="D328" s="388"/>
    </row>
    <row r="329" spans="1:4">
      <c r="A329" s="395"/>
      <c r="B329" s="393"/>
      <c r="C329" s="394"/>
      <c r="D329" s="388"/>
    </row>
    <row r="330" spans="1:4">
      <c r="A330" s="395"/>
      <c r="B330" s="393"/>
      <c r="C330" s="394"/>
      <c r="D330" s="388"/>
    </row>
    <row r="331" spans="1:4">
      <c r="A331" s="395"/>
      <c r="B331" s="393"/>
      <c r="C331" s="394"/>
      <c r="D331" s="388"/>
    </row>
    <row r="332" spans="1:4">
      <c r="A332" s="395"/>
      <c r="B332" s="393"/>
      <c r="C332" s="394"/>
      <c r="D332" s="388"/>
    </row>
    <row r="333" spans="1:4">
      <c r="A333" s="395"/>
      <c r="B333" s="393"/>
      <c r="C333" s="394"/>
      <c r="D333" s="388"/>
    </row>
    <row r="334" spans="1:4">
      <c r="A334" s="395"/>
      <c r="B334" s="393"/>
      <c r="C334" s="394"/>
      <c r="D334" s="388"/>
    </row>
    <row r="335" spans="1:4">
      <c r="A335" s="395"/>
      <c r="B335" s="393"/>
      <c r="C335" s="394"/>
      <c r="D335" s="388"/>
    </row>
    <row r="336" spans="1:4">
      <c r="A336" s="395"/>
      <c r="B336" s="393"/>
      <c r="C336" s="394"/>
      <c r="D336" s="388"/>
    </row>
    <row r="337" spans="1:4">
      <c r="A337" s="395"/>
      <c r="B337" s="393"/>
      <c r="C337" s="394"/>
      <c r="D337" s="388"/>
    </row>
    <row r="338" spans="1:4">
      <c r="A338" s="395"/>
      <c r="B338" s="393"/>
      <c r="C338" s="394"/>
      <c r="D338" s="388"/>
    </row>
    <row r="339" spans="1:4">
      <c r="A339" s="395"/>
      <c r="B339" s="393"/>
      <c r="C339" s="394"/>
      <c r="D339" s="388"/>
    </row>
    <row r="340" spans="1:4">
      <c r="A340" s="395"/>
      <c r="B340" s="393"/>
      <c r="C340" s="394"/>
      <c r="D340" s="388"/>
    </row>
    <row r="341" spans="1:4">
      <c r="A341" s="395"/>
      <c r="B341" s="393"/>
      <c r="C341" s="394"/>
      <c r="D341" s="388"/>
    </row>
    <row r="342" spans="1:4">
      <c r="A342" s="395"/>
      <c r="B342" s="393"/>
      <c r="C342" s="394"/>
      <c r="D342" s="388"/>
    </row>
    <row r="343" spans="1:4">
      <c r="A343" s="395"/>
      <c r="B343" s="393"/>
      <c r="C343" s="394"/>
      <c r="D343" s="388"/>
    </row>
    <row r="344" spans="1:4">
      <c r="A344" s="395"/>
      <c r="B344" s="393"/>
      <c r="C344" s="394"/>
      <c r="D344" s="388"/>
    </row>
    <row r="345" spans="1:4">
      <c r="A345" s="395"/>
      <c r="B345" s="393"/>
      <c r="C345" s="394"/>
      <c r="D345" s="388"/>
    </row>
    <row r="346" spans="1:4">
      <c r="A346" s="395"/>
      <c r="B346" s="393"/>
      <c r="C346" s="394"/>
      <c r="D346" s="388"/>
    </row>
    <row r="347" spans="1:4">
      <c r="A347" s="395"/>
      <c r="B347" s="393"/>
      <c r="C347" s="394"/>
      <c r="D347" s="388"/>
    </row>
    <row r="348" spans="1:4">
      <c r="A348" s="395"/>
      <c r="B348" s="393"/>
      <c r="C348" s="394"/>
      <c r="D348" s="388"/>
    </row>
    <row r="349" spans="1:4">
      <c r="A349" s="395"/>
      <c r="B349" s="393"/>
      <c r="C349" s="394"/>
      <c r="D349" s="388"/>
    </row>
    <row r="350" spans="1:4">
      <c r="A350" s="395"/>
      <c r="B350" s="393"/>
      <c r="C350" s="394"/>
      <c r="D350" s="388"/>
    </row>
    <row r="351" spans="1:4">
      <c r="A351" s="395"/>
      <c r="B351" s="393"/>
      <c r="C351" s="394"/>
      <c r="D351" s="388"/>
    </row>
    <row r="352" spans="1:4">
      <c r="A352" s="395"/>
      <c r="B352" s="393"/>
      <c r="C352" s="394"/>
      <c r="D352" s="388"/>
    </row>
    <row r="353" spans="1:4">
      <c r="A353" s="395"/>
      <c r="B353" s="393"/>
      <c r="C353" s="394"/>
      <c r="D353" s="388"/>
    </row>
    <row r="354" spans="1:4">
      <c r="A354" s="395"/>
      <c r="B354" s="393"/>
      <c r="C354" s="394"/>
      <c r="D354" s="388"/>
    </row>
    <row r="355" spans="1:4">
      <c r="A355" s="395"/>
      <c r="B355" s="393"/>
      <c r="C355" s="394"/>
      <c r="D355" s="388"/>
    </row>
    <row r="356" spans="1:4">
      <c r="A356" s="395"/>
      <c r="B356" s="393"/>
      <c r="C356" s="394"/>
      <c r="D356" s="388"/>
    </row>
    <row r="357" spans="1:4">
      <c r="A357" s="395"/>
      <c r="B357" s="393"/>
      <c r="C357" s="394"/>
      <c r="D357" s="388"/>
    </row>
    <row r="358" spans="1:4">
      <c r="A358" s="395"/>
      <c r="B358" s="393"/>
      <c r="C358" s="394"/>
      <c r="D358" s="388"/>
    </row>
    <row r="359" spans="1:4">
      <c r="A359" s="395"/>
      <c r="B359" s="393"/>
      <c r="C359" s="394"/>
      <c r="D359" s="388"/>
    </row>
    <row r="360" spans="1:4">
      <c r="A360" s="395"/>
      <c r="B360" s="393"/>
      <c r="C360" s="394"/>
      <c r="D360" s="388"/>
    </row>
    <row r="361" spans="1:4">
      <c r="A361" s="395"/>
      <c r="B361" s="393"/>
      <c r="C361" s="394"/>
      <c r="D361" s="388"/>
    </row>
    <row r="362" spans="1:4">
      <c r="A362" s="395"/>
      <c r="B362" s="393"/>
      <c r="C362" s="394"/>
      <c r="D362" s="388"/>
    </row>
    <row r="363" spans="1:4">
      <c r="A363" s="395"/>
      <c r="B363" s="393"/>
      <c r="C363" s="394"/>
      <c r="D363" s="388"/>
    </row>
    <row r="364" spans="1:4">
      <c r="A364" s="395"/>
      <c r="B364" s="393"/>
      <c r="C364" s="394"/>
      <c r="D364" s="388"/>
    </row>
    <row r="365" spans="1:4">
      <c r="A365" s="395"/>
      <c r="B365" s="393"/>
      <c r="C365" s="394"/>
      <c r="D365" s="388"/>
    </row>
    <row r="366" spans="1:4">
      <c r="A366" s="395"/>
      <c r="B366" s="393"/>
      <c r="C366" s="394"/>
      <c r="D366" s="388"/>
    </row>
    <row r="367" spans="1:4">
      <c r="A367" s="395"/>
      <c r="B367" s="393"/>
      <c r="C367" s="394"/>
      <c r="D367" s="388"/>
    </row>
    <row r="368" spans="1:4">
      <c r="A368" s="395"/>
      <c r="B368" s="393"/>
      <c r="C368" s="394"/>
      <c r="D368" s="388"/>
    </row>
    <row r="369" spans="1:4">
      <c r="A369" s="395"/>
      <c r="B369" s="393"/>
      <c r="C369" s="394"/>
      <c r="D369" s="388"/>
    </row>
    <row r="370" spans="1:4">
      <c r="A370" s="395"/>
      <c r="B370" s="393"/>
      <c r="C370" s="394"/>
      <c r="D370" s="388"/>
    </row>
    <row r="371" spans="1:4">
      <c r="A371" s="395"/>
      <c r="B371" s="393"/>
      <c r="C371" s="394"/>
      <c r="D371" s="388"/>
    </row>
    <row r="372" spans="1:4">
      <c r="A372" s="395"/>
      <c r="B372" s="393"/>
      <c r="C372" s="394"/>
      <c r="D372" s="388"/>
    </row>
    <row r="373" spans="1:4">
      <c r="A373" s="395"/>
      <c r="B373" s="393"/>
      <c r="C373" s="394"/>
      <c r="D373" s="388"/>
    </row>
    <row r="374" spans="1:4">
      <c r="A374" s="395"/>
      <c r="B374" s="393"/>
      <c r="C374" s="394"/>
      <c r="D374" s="388"/>
    </row>
    <row r="375" spans="1:4">
      <c r="A375" s="395"/>
      <c r="B375" s="393"/>
      <c r="C375" s="394"/>
      <c r="D375" s="388"/>
    </row>
    <row r="376" spans="1:4">
      <c r="A376" s="395"/>
      <c r="B376" s="393"/>
      <c r="C376" s="394"/>
      <c r="D376" s="388"/>
    </row>
    <row r="377" spans="1:4">
      <c r="A377" s="395"/>
      <c r="B377" s="393"/>
      <c r="C377" s="394"/>
      <c r="D377" s="388"/>
    </row>
    <row r="378" spans="1:4">
      <c r="A378" s="395"/>
      <c r="B378" s="393"/>
      <c r="C378" s="394"/>
      <c r="D378" s="388"/>
    </row>
    <row r="379" spans="1:4">
      <c r="A379" s="395"/>
      <c r="B379" s="393"/>
      <c r="C379" s="394"/>
      <c r="D379" s="388"/>
    </row>
    <row r="380" spans="1:4">
      <c r="A380" s="393"/>
      <c r="B380" s="393"/>
      <c r="C380" s="394"/>
      <c r="D380" s="388"/>
    </row>
  </sheetData>
  <sheetProtection algorithmName="SHA-512" hashValue="/KKgy9fQ98Gh5ovLbjwtbloDbkhdt+ynAcY6jB9KO7rek4UKgiSo0c7Wc50Nfg5jke0QHtAK6OPdu/r0pWTrtw==" saltValue="kYl4OLZ8VRFnfO9PyDUteQ==" spinCount="100000" sheet="1"/>
  <phoneticPr fontId="1" type="noConversion"/>
  <pageMargins left="0" right="0" top="0.39370078740157483" bottom="0.39370078740157483" header="3.937007874015748E-2" footer="3.937007874015748E-2"/>
  <pageSetup paperSize="9" scale="92" orientation="portrait" horizontalDpi="1200" verticalDpi="1200" r:id="rId1"/>
  <headerFooter>
    <oddHeader>&amp;L文件地址 &amp;Z&amp;F</oddHeader>
    <oddFooter>&amp;L制作人: fedex &amp;D&amp;C打印时间 &amp;D &amp;T&amp;R第 &amp;P 页，共 &amp;N 页</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H31"/>
  <sheetViews>
    <sheetView view="pageBreakPreview" zoomScale="70" zoomScaleNormal="40" zoomScaleSheetLayoutView="70" workbookViewId="0">
      <selection activeCell="D4" sqref="D4:E4"/>
    </sheetView>
  </sheetViews>
  <sheetFormatPr defaultRowHeight="12.75"/>
  <cols>
    <col min="1" max="1" width="8.625" style="66" customWidth="1"/>
    <col min="2" max="2" width="12.875" style="66" customWidth="1"/>
    <col min="3" max="3" width="15.375" style="66" customWidth="1"/>
    <col min="4" max="4" width="25" style="66" customWidth="1"/>
    <col min="5" max="5" width="19.625" style="66" customWidth="1"/>
    <col min="6" max="6" width="29.875" style="66" customWidth="1"/>
    <col min="7" max="7" width="33.625" style="66" customWidth="1"/>
    <col min="8" max="8" width="9.5" style="66" customWidth="1"/>
    <col min="9" max="16384" width="9" style="66"/>
  </cols>
  <sheetData>
    <row r="1" spans="1:8" ht="58.5" customHeight="1">
      <c r="A1" s="771"/>
      <c r="B1" s="771"/>
      <c r="C1" s="771"/>
      <c r="D1" s="64" t="s">
        <v>184</v>
      </c>
      <c r="E1" s="64"/>
      <c r="F1" s="65"/>
      <c r="G1" s="65"/>
      <c r="H1" s="65"/>
    </row>
    <row r="2" spans="1:8" ht="36" customHeight="1">
      <c r="A2" s="772"/>
      <c r="B2" s="772"/>
      <c r="C2" s="772"/>
      <c r="D2" s="64"/>
      <c r="E2" s="64"/>
      <c r="F2" s="67"/>
      <c r="G2" s="67"/>
      <c r="H2" s="67"/>
    </row>
    <row r="3" spans="1:8" ht="20.25" customHeight="1">
      <c r="A3" s="143"/>
      <c r="B3" s="145" t="s">
        <v>310</v>
      </c>
      <c r="C3" s="484"/>
      <c r="D3" s="64"/>
      <c r="E3" s="64"/>
      <c r="F3" s="67"/>
      <c r="G3" s="67"/>
      <c r="H3" s="67"/>
    </row>
    <row r="4" spans="1:8" ht="60.75" customHeight="1">
      <c r="B4" s="773">
        <f>数据表!C2</f>
        <v>0</v>
      </c>
      <c r="C4" s="773"/>
      <c r="D4" s="774" t="str">
        <f>code128bAsian(D5)</f>
        <v>Éà01ËàÍà</v>
      </c>
      <c r="E4" s="774"/>
      <c r="G4" s="146" t="str">
        <f>MID(数据表!D2,1,7)</f>
        <v/>
      </c>
      <c r="H4" s="144"/>
    </row>
    <row r="5" spans="1:8" ht="19.5" customHeight="1">
      <c r="B5" s="68"/>
      <c r="C5" s="68"/>
      <c r="D5" s="775">
        <f>数据表!C2</f>
        <v>0</v>
      </c>
      <c r="E5" s="776"/>
      <c r="F5" s="146"/>
      <c r="G5" s="144"/>
      <c r="H5" s="144"/>
    </row>
    <row r="6" spans="1:8" ht="41.25" customHeight="1" thickBot="1">
      <c r="B6" s="69"/>
      <c r="C6" s="69"/>
      <c r="D6" s="238" t="s">
        <v>418</v>
      </c>
      <c r="E6" s="237" t="s">
        <v>320</v>
      </c>
      <c r="F6" s="237"/>
      <c r="G6" s="526">
        <f>数据表!E2</f>
        <v>0</v>
      </c>
      <c r="H6" s="70"/>
    </row>
    <row r="7" spans="1:8" ht="35.25" customHeight="1">
      <c r="B7" s="777" t="s">
        <v>59</v>
      </c>
      <c r="C7" s="778"/>
      <c r="D7" s="779" t="s">
        <v>316</v>
      </c>
      <c r="E7" s="779"/>
      <c r="F7" s="757" t="s">
        <v>60</v>
      </c>
      <c r="G7" s="758"/>
      <c r="H7" s="72"/>
    </row>
    <row r="8" spans="1:8" ht="35.25" customHeight="1">
      <c r="B8" s="781" t="s">
        <v>206</v>
      </c>
      <c r="C8" s="782"/>
      <c r="D8" s="780"/>
      <c r="E8" s="780"/>
      <c r="F8" s="152" t="s">
        <v>317</v>
      </c>
      <c r="G8" s="148" t="str">
        <f>IF(数据表!F2="出口件"," ",(IF((参数!D2)=0,"",(""&amp;(参数!D2+参数!H2)&amp;" 票"))))</f>
        <v/>
      </c>
      <c r="H8" s="73"/>
    </row>
    <row r="9" spans="1:8" ht="35.25" customHeight="1">
      <c r="B9" s="783"/>
      <c r="C9" s="784"/>
      <c r="D9" s="780"/>
      <c r="E9" s="780"/>
      <c r="F9" s="152" t="s">
        <v>312</v>
      </c>
      <c r="G9" s="148" t="str">
        <f>IF(数据表!F3="出口件"," ",(IF((参数!D3)=0,"",(""&amp;(参数!D3+参数!H3)&amp;" 票"))))</f>
        <v/>
      </c>
      <c r="H9" s="73"/>
    </row>
    <row r="10" spans="1:8" ht="35.25" customHeight="1">
      <c r="B10" s="783"/>
      <c r="C10" s="784"/>
      <c r="D10" s="780"/>
      <c r="E10" s="780"/>
      <c r="F10" s="152" t="s">
        <v>313</v>
      </c>
      <c r="G10" s="148" t="str">
        <f>IF(数据表!F4="出口件"," ",(IF((参数!D4)=0,"",(""&amp;(参数!D4+参数!H4+参数!D5+参数!H5)&amp;" 票"))))</f>
        <v/>
      </c>
      <c r="H10" s="73"/>
    </row>
    <row r="11" spans="1:8" ht="35.25" customHeight="1">
      <c r="B11" s="783"/>
      <c r="C11" s="784"/>
      <c r="D11" s="780"/>
      <c r="E11" s="780"/>
      <c r="F11" s="152" t="s">
        <v>314</v>
      </c>
      <c r="G11" s="148" t="str">
        <f>IF(数据表!F2="出口件"," ",(TEXT(SUM(参数!D2:D5)+SUM(参数!H2:H5),0)&amp;" 票"))</f>
        <v>0 票</v>
      </c>
      <c r="H11" s="73"/>
    </row>
    <row r="12" spans="1:8" ht="51" customHeight="1">
      <c r="B12" s="783"/>
      <c r="C12" s="784"/>
      <c r="D12" s="780"/>
      <c r="E12" s="780"/>
      <c r="F12" s="152" t="s">
        <v>315</v>
      </c>
      <c r="G12" s="148"/>
      <c r="H12" s="73"/>
    </row>
    <row r="13" spans="1:8" ht="33.75" hidden="1" customHeight="1">
      <c r="B13" s="783"/>
      <c r="C13" s="784"/>
      <c r="D13" s="780"/>
      <c r="E13" s="780"/>
      <c r="F13" s="150"/>
      <c r="G13" s="151"/>
      <c r="H13" s="74"/>
    </row>
    <row r="14" spans="1:8" ht="22.5" hidden="1" customHeight="1">
      <c r="B14" s="785"/>
      <c r="C14" s="786"/>
      <c r="D14" s="780"/>
      <c r="E14" s="780"/>
      <c r="F14" s="150"/>
      <c r="G14" s="151"/>
      <c r="H14" s="74"/>
    </row>
    <row r="15" spans="1:8" ht="35.1" customHeight="1">
      <c r="B15" s="750" t="s">
        <v>61</v>
      </c>
      <c r="C15" s="751"/>
      <c r="D15" s="751"/>
      <c r="E15" s="751"/>
      <c r="F15" s="738"/>
      <c r="G15" s="739"/>
      <c r="H15" s="74"/>
    </row>
    <row r="16" spans="1:8" ht="70.5" customHeight="1">
      <c r="B16" s="750"/>
      <c r="C16" s="751"/>
      <c r="D16" s="751"/>
      <c r="E16" s="751"/>
      <c r="F16" s="740"/>
      <c r="G16" s="741"/>
      <c r="H16" s="74"/>
    </row>
    <row r="17" spans="2:8" ht="25.5" hidden="1" customHeight="1">
      <c r="B17" s="750"/>
      <c r="C17" s="751"/>
      <c r="D17" s="751"/>
      <c r="E17" s="751"/>
      <c r="F17" s="147" t="s">
        <v>268</v>
      </c>
      <c r="G17" s="149"/>
      <c r="H17" s="74"/>
    </row>
    <row r="18" spans="2:8" ht="102" customHeight="1">
      <c r="B18" s="750" t="s">
        <v>311</v>
      </c>
      <c r="C18" s="751"/>
      <c r="D18" s="751"/>
      <c r="E18" s="751"/>
      <c r="F18" s="742"/>
      <c r="G18" s="743"/>
      <c r="H18" s="74"/>
    </row>
    <row r="19" spans="2:8" ht="35.1" customHeight="1">
      <c r="B19" s="787" t="s">
        <v>207</v>
      </c>
      <c r="C19" s="756"/>
      <c r="D19" s="756"/>
      <c r="E19" s="756"/>
      <c r="F19" s="732" t="str">
        <f>IF(数据表!F2="出口件","出口","进口")</f>
        <v>进口</v>
      </c>
      <c r="G19" s="733"/>
      <c r="H19" s="75"/>
    </row>
    <row r="20" spans="2:8" ht="32.25" customHeight="1">
      <c r="B20" s="787"/>
      <c r="C20" s="756"/>
      <c r="D20" s="756"/>
      <c r="E20" s="756"/>
      <c r="F20" s="734"/>
      <c r="G20" s="735"/>
      <c r="H20" s="75"/>
    </row>
    <row r="21" spans="2:8" ht="35.1" customHeight="1">
      <c r="B21" s="750" t="s">
        <v>208</v>
      </c>
      <c r="C21" s="751"/>
      <c r="D21" s="751"/>
      <c r="E21" s="751"/>
      <c r="F21" s="734"/>
      <c r="G21" s="735"/>
      <c r="H21" s="75"/>
    </row>
    <row r="22" spans="2:8" ht="30.75" customHeight="1">
      <c r="B22" s="750"/>
      <c r="C22" s="751"/>
      <c r="D22" s="751"/>
      <c r="E22" s="751"/>
      <c r="F22" s="736"/>
      <c r="G22" s="737"/>
      <c r="H22" s="75"/>
    </row>
    <row r="23" spans="2:8" ht="35.1" customHeight="1">
      <c r="B23" s="750" t="s">
        <v>62</v>
      </c>
      <c r="C23" s="751"/>
      <c r="D23" s="751"/>
      <c r="E23" s="751"/>
      <c r="F23" s="738" t="s">
        <v>209</v>
      </c>
      <c r="G23" s="739"/>
      <c r="H23" s="71"/>
    </row>
    <row r="24" spans="2:8" ht="35.1" customHeight="1">
      <c r="B24" s="750"/>
      <c r="C24" s="751"/>
      <c r="D24" s="751"/>
      <c r="E24" s="751"/>
      <c r="F24" s="759"/>
      <c r="G24" s="760"/>
      <c r="H24" s="71"/>
    </row>
    <row r="25" spans="2:8" ht="19.5" customHeight="1">
      <c r="B25" s="750"/>
      <c r="C25" s="751"/>
      <c r="D25" s="751"/>
      <c r="E25" s="751"/>
      <c r="F25" s="759"/>
      <c r="G25" s="760"/>
      <c r="H25" s="71"/>
    </row>
    <row r="26" spans="2:8" ht="0.75" hidden="1" customHeight="1">
      <c r="B26" s="750"/>
      <c r="C26" s="751"/>
      <c r="D26" s="751"/>
      <c r="E26" s="751"/>
      <c r="F26" s="740"/>
      <c r="G26" s="741"/>
      <c r="H26" s="71"/>
    </row>
    <row r="27" spans="2:8" ht="36.75" customHeight="1">
      <c r="B27" s="752" t="s">
        <v>210</v>
      </c>
      <c r="C27" s="753"/>
      <c r="D27" s="754" t="s">
        <v>211</v>
      </c>
      <c r="E27" s="755"/>
      <c r="F27" s="761"/>
      <c r="G27" s="762"/>
      <c r="H27" s="76"/>
    </row>
    <row r="28" spans="2:8" ht="60" customHeight="1">
      <c r="B28" s="752"/>
      <c r="C28" s="753"/>
      <c r="D28" s="754"/>
      <c r="E28" s="755"/>
      <c r="F28" s="763"/>
      <c r="G28" s="764"/>
      <c r="H28" s="76"/>
    </row>
    <row r="29" spans="2:8" ht="24.95" customHeight="1">
      <c r="B29" s="744" t="s">
        <v>212</v>
      </c>
      <c r="C29" s="745"/>
      <c r="D29" s="748"/>
      <c r="E29" s="748"/>
      <c r="F29" s="765"/>
      <c r="G29" s="766"/>
      <c r="H29" s="77"/>
    </row>
    <row r="30" spans="2:8" ht="24.95" customHeight="1">
      <c r="B30" s="744"/>
      <c r="C30" s="745"/>
      <c r="D30" s="748"/>
      <c r="E30" s="748"/>
      <c r="F30" s="767"/>
      <c r="G30" s="768"/>
      <c r="H30" s="77"/>
    </row>
    <row r="31" spans="2:8" ht="46.5" customHeight="1" thickBot="1">
      <c r="B31" s="746"/>
      <c r="C31" s="747"/>
      <c r="D31" s="749"/>
      <c r="E31" s="749"/>
      <c r="F31" s="769"/>
      <c r="G31" s="770"/>
      <c r="H31" s="77"/>
    </row>
  </sheetData>
  <mergeCells count="32">
    <mergeCell ref="F7:G7"/>
    <mergeCell ref="F23:G26"/>
    <mergeCell ref="F27:G28"/>
    <mergeCell ref="F29:G31"/>
    <mergeCell ref="A1:C1"/>
    <mergeCell ref="A2:C2"/>
    <mergeCell ref="B4:C4"/>
    <mergeCell ref="D4:E4"/>
    <mergeCell ref="D5:E5"/>
    <mergeCell ref="B7:C7"/>
    <mergeCell ref="D7:E7"/>
    <mergeCell ref="D8:E14"/>
    <mergeCell ref="B8:C14"/>
    <mergeCell ref="B15:C17"/>
    <mergeCell ref="D15:E17"/>
    <mergeCell ref="B19:C20"/>
    <mergeCell ref="F19:G22"/>
    <mergeCell ref="F15:G16"/>
    <mergeCell ref="F18:G18"/>
    <mergeCell ref="B29:C31"/>
    <mergeCell ref="D29:E31"/>
    <mergeCell ref="B23:C26"/>
    <mergeCell ref="D23:E26"/>
    <mergeCell ref="B27:B28"/>
    <mergeCell ref="C27:C28"/>
    <mergeCell ref="D27:D28"/>
    <mergeCell ref="E27:E28"/>
    <mergeCell ref="D19:E20"/>
    <mergeCell ref="B21:C22"/>
    <mergeCell ref="D21:E22"/>
    <mergeCell ref="D18:E18"/>
    <mergeCell ref="B18:C18"/>
  </mergeCells>
  <phoneticPr fontId="1" type="noConversion"/>
  <pageMargins left="0.2" right="0.70866141732283472" top="0.39370078740157483" bottom="0.49" header="0.31" footer="0.31496062992125984"/>
  <pageSetup paperSize="9" scale="65"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L500"/>
  <sheetViews>
    <sheetView view="pageBreakPreview" zoomScale="70" zoomScaleSheetLayoutView="70" workbookViewId="0">
      <selection activeCell="G11" sqref="G11"/>
    </sheetView>
  </sheetViews>
  <sheetFormatPr defaultRowHeight="22.5"/>
  <cols>
    <col min="1" max="5" width="17.625" style="319" customWidth="1"/>
    <col min="6" max="6" width="15" style="314" customWidth="1"/>
    <col min="7" max="8" width="14.5" style="315" bestFit="1" customWidth="1"/>
    <col min="9" max="16384" width="9" style="316"/>
  </cols>
  <sheetData>
    <row r="1" spans="1:5">
      <c r="A1" s="317" t="s">
        <v>196</v>
      </c>
      <c r="B1" s="788">
        <f>数据表!C2</f>
        <v>0</v>
      </c>
      <c r="C1" s="788"/>
      <c r="D1" s="317" t="s">
        <v>193</v>
      </c>
      <c r="E1" s="318">
        <f>数据表!D2</f>
        <v>0</v>
      </c>
    </row>
    <row r="2" spans="1:5">
      <c r="A2" s="319">
        <f ca="1">OFFSET(数据表!$B$1,ROW(数据表!B1)*5+COLUMN(数据表!B1)-6,)</f>
        <v>0</v>
      </c>
      <c r="B2" s="319">
        <f ca="1">OFFSET(数据表!$B$1,ROW(数据表!C1)*5+COLUMN(数据表!C1)-6,)</f>
        <v>0</v>
      </c>
      <c r="C2" s="319">
        <f ca="1">OFFSET(数据表!$B$1,ROW(数据表!D1)*5+COLUMN(数据表!D1)-6,)</f>
        <v>0</v>
      </c>
      <c r="D2" s="319">
        <f ca="1">OFFSET(数据表!$B$1,ROW(数据表!E1)*5+COLUMN(数据表!E1)-6,)</f>
        <v>0</v>
      </c>
      <c r="E2" s="319">
        <f ca="1">OFFSET(数据表!$B$1,ROW(数据表!F1)*5+COLUMN(数据表!F1)-6,)</f>
        <v>0</v>
      </c>
    </row>
    <row r="3" spans="1:5">
      <c r="A3" s="319">
        <f ca="1">OFFSET(数据表!$B$1,ROW(数据表!B2)*5+COLUMN(数据表!B2)-6,)</f>
        <v>0</v>
      </c>
      <c r="B3" s="319">
        <f ca="1">OFFSET(数据表!$B$1,ROW(数据表!C2)*5+COLUMN(数据表!C2)-6,)</f>
        <v>0</v>
      </c>
      <c r="C3" s="319">
        <f ca="1">OFFSET(数据表!$B$1,ROW(数据表!D2)*5+COLUMN(数据表!D2)-6,)</f>
        <v>0</v>
      </c>
      <c r="D3" s="319">
        <f ca="1">OFFSET(数据表!$B$1,ROW(数据表!E2)*5+COLUMN(数据表!E2)-6,)</f>
        <v>0</v>
      </c>
      <c r="E3" s="319">
        <f ca="1">OFFSET(数据表!$B$1,ROW(数据表!F2)*5+COLUMN(数据表!F2)-6,)</f>
        <v>0</v>
      </c>
    </row>
    <row r="4" spans="1:5">
      <c r="A4" s="319">
        <f ca="1">OFFSET(数据表!$B$1,ROW(数据表!B3)*5+COLUMN(数据表!B3)-6,)</f>
        <v>0</v>
      </c>
      <c r="B4" s="319">
        <f ca="1">OFFSET(数据表!$B$1,ROW(数据表!C3)*5+COLUMN(数据表!C3)-6,)</f>
        <v>0</v>
      </c>
      <c r="C4" s="319">
        <f ca="1">OFFSET(数据表!$B$1,ROW(数据表!D3)*5+COLUMN(数据表!D3)-6,)</f>
        <v>0</v>
      </c>
      <c r="D4" s="319">
        <f ca="1">OFFSET(数据表!$B$1,ROW(数据表!E3)*5+COLUMN(数据表!E3)-6,)</f>
        <v>0</v>
      </c>
      <c r="E4" s="319">
        <f ca="1">OFFSET(数据表!$B$1,ROW(数据表!F3)*5+COLUMN(数据表!F3)-6,)</f>
        <v>0</v>
      </c>
    </row>
    <row r="5" spans="1:5">
      <c r="A5" s="319">
        <f ca="1">OFFSET(数据表!$B$1,ROW(数据表!B4)*5+COLUMN(数据表!B4)-6,)</f>
        <v>0</v>
      </c>
      <c r="B5" s="319">
        <f ca="1">OFFSET(数据表!$B$1,ROW(数据表!C4)*5+COLUMN(数据表!C4)-6,)</f>
        <v>0</v>
      </c>
      <c r="C5" s="319">
        <f ca="1">OFFSET(数据表!$B$1,ROW(数据表!D4)*5+COLUMN(数据表!D4)-6,)</f>
        <v>0</v>
      </c>
      <c r="D5" s="319">
        <f ca="1">OFFSET(数据表!$B$1,ROW(数据表!E4)*5+COLUMN(数据表!E4)-6,)</f>
        <v>0</v>
      </c>
      <c r="E5" s="319">
        <f ca="1">OFFSET(数据表!$B$1,ROW(数据表!F4)*5+COLUMN(数据表!F4)-6,)</f>
        <v>0</v>
      </c>
    </row>
    <row r="6" spans="1:5">
      <c r="A6" s="319">
        <f ca="1">OFFSET(数据表!$B$1,ROW(数据表!B5)*5+COLUMN(数据表!B5)-6,)</f>
        <v>0</v>
      </c>
      <c r="B6" s="319">
        <f ca="1">OFFSET(数据表!$B$1,ROW(数据表!C5)*5+COLUMN(数据表!C5)-6,)</f>
        <v>0</v>
      </c>
      <c r="C6" s="319">
        <f ca="1">OFFSET(数据表!$B$1,ROW(数据表!D5)*5+COLUMN(数据表!D5)-6,)</f>
        <v>0</v>
      </c>
      <c r="D6" s="319">
        <f ca="1">OFFSET(数据表!$B$1,ROW(数据表!E5)*5+COLUMN(数据表!E5)-6,)</f>
        <v>0</v>
      </c>
      <c r="E6" s="319">
        <f ca="1">OFFSET(数据表!$B$1,ROW(数据表!F5)*5+COLUMN(数据表!F5)-6,)</f>
        <v>0</v>
      </c>
    </row>
    <row r="7" spans="1:5">
      <c r="A7" s="319">
        <f ca="1">OFFSET(数据表!$B$1,ROW(数据表!B6)*5+COLUMN(数据表!B6)-6,)</f>
        <v>0</v>
      </c>
      <c r="B7" s="319">
        <f ca="1">OFFSET(数据表!$B$1,ROW(数据表!C6)*5+COLUMN(数据表!C6)-6,)</f>
        <v>0</v>
      </c>
      <c r="C7" s="319">
        <f ca="1">OFFSET(数据表!$B$1,ROW(数据表!D6)*5+COLUMN(数据表!D6)-6,)</f>
        <v>0</v>
      </c>
      <c r="D7" s="319">
        <f ca="1">OFFSET(数据表!$B$1,ROW(数据表!E6)*5+COLUMN(数据表!E6)-6,)</f>
        <v>0</v>
      </c>
      <c r="E7" s="319">
        <f ca="1">OFFSET(数据表!$B$1,ROW(数据表!F6)*5+COLUMN(数据表!F6)-6,)</f>
        <v>0</v>
      </c>
    </row>
    <row r="8" spans="1:5">
      <c r="A8" s="319">
        <f ca="1">OFFSET(数据表!$B$1,ROW(数据表!B7)*5+COLUMN(数据表!B7)-6,)</f>
        <v>0</v>
      </c>
      <c r="B8" s="319">
        <f ca="1">OFFSET(数据表!$B$1,ROW(数据表!C7)*5+COLUMN(数据表!C7)-6,)</f>
        <v>0</v>
      </c>
      <c r="C8" s="319">
        <f ca="1">OFFSET(数据表!$B$1,ROW(数据表!D7)*5+COLUMN(数据表!D7)-6,)</f>
        <v>0</v>
      </c>
      <c r="D8" s="319">
        <f ca="1">OFFSET(数据表!$B$1,ROW(数据表!E7)*5+COLUMN(数据表!E7)-6,)</f>
        <v>0</v>
      </c>
      <c r="E8" s="319">
        <f ca="1">OFFSET(数据表!$B$1,ROW(数据表!F7)*5+COLUMN(数据表!F7)-6,)</f>
        <v>0</v>
      </c>
    </row>
    <row r="9" spans="1:5">
      <c r="A9" s="319">
        <f ca="1">OFFSET(数据表!$B$1,ROW(数据表!B8)*5+COLUMN(数据表!B8)-6,)</f>
        <v>0</v>
      </c>
      <c r="B9" s="319">
        <f ca="1">OFFSET(数据表!$B$1,ROW(数据表!C8)*5+COLUMN(数据表!C8)-6,)</f>
        <v>0</v>
      </c>
      <c r="C9" s="319">
        <f ca="1">OFFSET(数据表!$B$1,ROW(数据表!D8)*5+COLUMN(数据表!D8)-6,)</f>
        <v>0</v>
      </c>
      <c r="D9" s="319">
        <f ca="1">OFFSET(数据表!$B$1,ROW(数据表!E8)*5+COLUMN(数据表!E8)-6,)</f>
        <v>0</v>
      </c>
      <c r="E9" s="319">
        <f ca="1">OFFSET(数据表!$B$1,ROW(数据表!F8)*5+COLUMN(数据表!F8)-6,)</f>
        <v>0</v>
      </c>
    </row>
    <row r="10" spans="1:5">
      <c r="A10" s="319">
        <f ca="1">OFFSET(数据表!$B$1,ROW(数据表!B9)*5+COLUMN(数据表!B9)-6,)</f>
        <v>0</v>
      </c>
      <c r="B10" s="319">
        <f ca="1">OFFSET(数据表!$B$1,ROW(数据表!C9)*5+COLUMN(数据表!C9)-6,)</f>
        <v>0</v>
      </c>
      <c r="C10" s="319">
        <f ca="1">OFFSET(数据表!$B$1,ROW(数据表!D9)*5+COLUMN(数据表!D9)-6,)</f>
        <v>0</v>
      </c>
      <c r="D10" s="319">
        <f ca="1">OFFSET(数据表!$B$1,ROW(数据表!E9)*5+COLUMN(数据表!E9)-6,)</f>
        <v>0</v>
      </c>
      <c r="E10" s="319">
        <f ca="1">OFFSET(数据表!$B$1,ROW(数据表!F9)*5+COLUMN(数据表!F9)-6,)</f>
        <v>0</v>
      </c>
    </row>
    <row r="11" spans="1:5">
      <c r="A11" s="319">
        <f ca="1">OFFSET(数据表!$B$1,ROW(数据表!B10)*5+COLUMN(数据表!B10)-6,)</f>
        <v>0</v>
      </c>
      <c r="B11" s="319">
        <f ca="1">OFFSET(数据表!$B$1,ROW(数据表!C10)*5+COLUMN(数据表!C10)-6,)</f>
        <v>0</v>
      </c>
      <c r="C11" s="319">
        <f ca="1">OFFSET(数据表!$B$1,ROW(数据表!D10)*5+COLUMN(数据表!D10)-6,)</f>
        <v>0</v>
      </c>
      <c r="D11" s="319">
        <f ca="1">OFFSET(数据表!$B$1,ROW(数据表!E10)*5+COLUMN(数据表!E10)-6,)</f>
        <v>0</v>
      </c>
      <c r="E11" s="319">
        <f ca="1">OFFSET(数据表!$B$1,ROW(数据表!F10)*5+COLUMN(数据表!F10)-6,)</f>
        <v>0</v>
      </c>
    </row>
    <row r="12" spans="1:5">
      <c r="A12" s="319">
        <f ca="1">OFFSET(数据表!$B$1,ROW(数据表!B11)*5+COLUMN(数据表!B11)-6,)</f>
        <v>0</v>
      </c>
      <c r="B12" s="319">
        <f ca="1">OFFSET(数据表!$B$1,ROW(数据表!C11)*5+COLUMN(数据表!C11)-6,)</f>
        <v>0</v>
      </c>
      <c r="C12" s="319">
        <f ca="1">OFFSET(数据表!$B$1,ROW(数据表!D11)*5+COLUMN(数据表!D11)-6,)</f>
        <v>0</v>
      </c>
      <c r="D12" s="319">
        <f ca="1">OFFSET(数据表!$B$1,ROW(数据表!E11)*5+COLUMN(数据表!E11)-6,)</f>
        <v>0</v>
      </c>
      <c r="E12" s="319">
        <f ca="1">OFFSET(数据表!$B$1,ROW(数据表!F11)*5+COLUMN(数据表!F11)-6,)</f>
        <v>0</v>
      </c>
    </row>
    <row r="13" spans="1:5">
      <c r="A13" s="319">
        <f ca="1">OFFSET(数据表!$B$1,ROW(数据表!B12)*5+COLUMN(数据表!B12)-6,)</f>
        <v>0</v>
      </c>
      <c r="B13" s="319">
        <f ca="1">OFFSET(数据表!$B$1,ROW(数据表!C12)*5+COLUMN(数据表!C12)-6,)</f>
        <v>0</v>
      </c>
      <c r="C13" s="319">
        <f ca="1">OFFSET(数据表!$B$1,ROW(数据表!D12)*5+COLUMN(数据表!D12)-6,)</f>
        <v>0</v>
      </c>
      <c r="D13" s="319">
        <f ca="1">OFFSET(数据表!$B$1,ROW(数据表!E12)*5+COLUMN(数据表!E12)-6,)</f>
        <v>0</v>
      </c>
      <c r="E13" s="319">
        <f ca="1">OFFSET(数据表!$B$1,ROW(数据表!F12)*5+COLUMN(数据表!F12)-6,)</f>
        <v>0</v>
      </c>
    </row>
    <row r="14" spans="1:5">
      <c r="A14" s="319">
        <f ca="1">OFFSET(数据表!$B$1,ROW(数据表!B13)*5+COLUMN(数据表!B13)-6,)</f>
        <v>0</v>
      </c>
      <c r="B14" s="319">
        <f ca="1">OFFSET(数据表!$B$1,ROW(数据表!C13)*5+COLUMN(数据表!C13)-6,)</f>
        <v>0</v>
      </c>
      <c r="C14" s="319">
        <f ca="1">OFFSET(数据表!$B$1,ROW(数据表!D13)*5+COLUMN(数据表!D13)-6,)</f>
        <v>0</v>
      </c>
      <c r="D14" s="319">
        <f ca="1">OFFSET(数据表!$B$1,ROW(数据表!E13)*5+COLUMN(数据表!E13)-6,)</f>
        <v>0</v>
      </c>
      <c r="E14" s="319">
        <f ca="1">OFFSET(数据表!$B$1,ROW(数据表!F13)*5+COLUMN(数据表!F13)-6,)</f>
        <v>0</v>
      </c>
    </row>
    <row r="15" spans="1:5">
      <c r="A15" s="319">
        <f ca="1">OFFSET(数据表!$B$1,ROW(数据表!B14)*5+COLUMN(数据表!B14)-6,)</f>
        <v>0</v>
      </c>
      <c r="B15" s="319">
        <f ca="1">OFFSET(数据表!$B$1,ROW(数据表!C14)*5+COLUMN(数据表!C14)-6,)</f>
        <v>0</v>
      </c>
      <c r="C15" s="319">
        <f ca="1">OFFSET(数据表!$B$1,ROW(数据表!D14)*5+COLUMN(数据表!D14)-6,)</f>
        <v>0</v>
      </c>
      <c r="D15" s="319">
        <f ca="1">OFFSET(数据表!$B$1,ROW(数据表!E14)*5+COLUMN(数据表!E14)-6,)</f>
        <v>0</v>
      </c>
      <c r="E15" s="319">
        <f ca="1">OFFSET(数据表!$B$1,ROW(数据表!F14)*5+COLUMN(数据表!F14)-6,)</f>
        <v>0</v>
      </c>
    </row>
    <row r="16" spans="1:5">
      <c r="A16" s="319">
        <f ca="1">OFFSET(数据表!$B$1,ROW(数据表!B15)*5+COLUMN(数据表!B15)-6,)</f>
        <v>0</v>
      </c>
      <c r="B16" s="319">
        <f ca="1">OFFSET(数据表!$B$1,ROW(数据表!C15)*5+COLUMN(数据表!C15)-6,)</f>
        <v>0</v>
      </c>
      <c r="C16" s="319">
        <f ca="1">OFFSET(数据表!$B$1,ROW(数据表!D15)*5+COLUMN(数据表!D15)-6,)</f>
        <v>0</v>
      </c>
      <c r="D16" s="319">
        <f ca="1">OFFSET(数据表!$B$1,ROW(数据表!E15)*5+COLUMN(数据表!E15)-6,)</f>
        <v>0</v>
      </c>
      <c r="E16" s="319">
        <f ca="1">OFFSET(数据表!$B$1,ROW(数据表!F15)*5+COLUMN(数据表!F15)-6,)</f>
        <v>0</v>
      </c>
    </row>
    <row r="17" spans="1:12">
      <c r="A17" s="319">
        <f ca="1">OFFSET(数据表!$B$1,ROW(数据表!B16)*5+COLUMN(数据表!B16)-6,)</f>
        <v>0</v>
      </c>
      <c r="B17" s="319">
        <f ca="1">OFFSET(数据表!$B$1,ROW(数据表!C16)*5+COLUMN(数据表!C16)-6,)</f>
        <v>0</v>
      </c>
      <c r="C17" s="319">
        <f ca="1">OFFSET(数据表!$B$1,ROW(数据表!D16)*5+COLUMN(数据表!D16)-6,)</f>
        <v>0</v>
      </c>
      <c r="D17" s="319">
        <f ca="1">OFFSET(数据表!$B$1,ROW(数据表!E16)*5+COLUMN(数据表!E16)-6,)</f>
        <v>0</v>
      </c>
      <c r="E17" s="319">
        <f ca="1">OFFSET(数据表!$B$1,ROW(数据表!F16)*5+COLUMN(数据表!F16)-6,)</f>
        <v>0</v>
      </c>
    </row>
    <row r="18" spans="1:12">
      <c r="A18" s="319">
        <f ca="1">OFFSET(数据表!$B$1,ROW(数据表!B17)*5+COLUMN(数据表!B17)-6,)</f>
        <v>0</v>
      </c>
      <c r="B18" s="319">
        <f ca="1">OFFSET(数据表!$B$1,ROW(数据表!C17)*5+COLUMN(数据表!C17)-6,)</f>
        <v>0</v>
      </c>
      <c r="C18" s="319">
        <f ca="1">OFFSET(数据表!$B$1,ROW(数据表!D17)*5+COLUMN(数据表!D17)-6,)</f>
        <v>0</v>
      </c>
      <c r="D18" s="319">
        <f ca="1">OFFSET(数据表!$B$1,ROW(数据表!E17)*5+COLUMN(数据表!E17)-6,)</f>
        <v>0</v>
      </c>
      <c r="E18" s="319">
        <f ca="1">OFFSET(数据表!$B$1,ROW(数据表!F17)*5+COLUMN(数据表!F17)-6,)</f>
        <v>0</v>
      </c>
    </row>
    <row r="19" spans="1:12">
      <c r="A19" s="319">
        <f ca="1">OFFSET(数据表!$B$1,ROW(数据表!B18)*5+COLUMN(数据表!B18)-6,)</f>
        <v>0</v>
      </c>
      <c r="B19" s="319">
        <f ca="1">OFFSET(数据表!$B$1,ROW(数据表!C18)*5+COLUMN(数据表!C18)-6,)</f>
        <v>0</v>
      </c>
      <c r="C19" s="319">
        <f ca="1">OFFSET(数据表!$B$1,ROW(数据表!D18)*5+COLUMN(数据表!D18)-6,)</f>
        <v>0</v>
      </c>
      <c r="D19" s="319">
        <f ca="1">OFFSET(数据表!$B$1,ROW(数据表!E18)*5+COLUMN(数据表!E18)-6,)</f>
        <v>0</v>
      </c>
      <c r="E19" s="319">
        <f ca="1">OFFSET(数据表!$B$1,ROW(数据表!F18)*5+COLUMN(数据表!F18)-6,)</f>
        <v>0</v>
      </c>
    </row>
    <row r="20" spans="1:12">
      <c r="A20" s="319">
        <f ca="1">OFFSET(数据表!$B$1,ROW(数据表!B19)*5+COLUMN(数据表!B19)-6,)</f>
        <v>0</v>
      </c>
      <c r="B20" s="319">
        <f ca="1">OFFSET(数据表!$B$1,ROW(数据表!C19)*5+COLUMN(数据表!C19)-6,)</f>
        <v>0</v>
      </c>
      <c r="C20" s="319">
        <f ca="1">OFFSET(数据表!$B$1,ROW(数据表!D19)*5+COLUMN(数据表!D19)-6,)</f>
        <v>0</v>
      </c>
      <c r="D20" s="319">
        <f ca="1">OFFSET(数据表!$B$1,ROW(数据表!E19)*5+COLUMN(数据表!E19)-6,)</f>
        <v>0</v>
      </c>
      <c r="E20" s="319">
        <f ca="1">OFFSET(数据表!$B$1,ROW(数据表!F19)*5+COLUMN(数据表!F19)-6,)</f>
        <v>0</v>
      </c>
    </row>
    <row r="21" spans="1:12">
      <c r="A21" s="319">
        <f ca="1">OFFSET(数据表!$B$1,ROW(数据表!B20)*5+COLUMN(数据表!B20)-6,)</f>
        <v>0</v>
      </c>
      <c r="B21" s="319">
        <f ca="1">OFFSET(数据表!$B$1,ROW(数据表!C20)*5+COLUMN(数据表!C20)-6,)</f>
        <v>0</v>
      </c>
      <c r="C21" s="319">
        <f ca="1">OFFSET(数据表!$B$1,ROW(数据表!D20)*5+COLUMN(数据表!D20)-6,)</f>
        <v>0</v>
      </c>
      <c r="D21" s="319">
        <f ca="1">OFFSET(数据表!$B$1,ROW(数据表!E20)*5+COLUMN(数据表!E20)-6,)</f>
        <v>0</v>
      </c>
      <c r="E21" s="319">
        <f ca="1">OFFSET(数据表!$B$1,ROW(数据表!F20)*5+COLUMN(数据表!F20)-6,)</f>
        <v>0</v>
      </c>
    </row>
    <row r="22" spans="1:12">
      <c r="A22" s="319">
        <f ca="1">OFFSET(数据表!$B$1,ROW(数据表!B21)*5+COLUMN(数据表!B21)-6,)</f>
        <v>0</v>
      </c>
      <c r="B22" s="319">
        <f ca="1">OFFSET(数据表!$B$1,ROW(数据表!C21)*5+COLUMN(数据表!C21)-6,)</f>
        <v>0</v>
      </c>
      <c r="C22" s="319">
        <f ca="1">OFFSET(数据表!$B$1,ROW(数据表!D21)*5+COLUMN(数据表!D21)-6,)</f>
        <v>0</v>
      </c>
      <c r="D22" s="319">
        <f ca="1">OFFSET(数据表!$B$1,ROW(数据表!E21)*5+COLUMN(数据表!E21)-6,)</f>
        <v>0</v>
      </c>
      <c r="E22" s="319">
        <f ca="1">OFFSET(数据表!$B$1,ROW(数据表!F21)*5+COLUMN(数据表!F21)-6,)</f>
        <v>0</v>
      </c>
    </row>
    <row r="23" spans="1:12">
      <c r="A23" s="319">
        <f ca="1">OFFSET(数据表!$B$1,ROW(数据表!B22)*5+COLUMN(数据表!B22)-6,)</f>
        <v>0</v>
      </c>
      <c r="B23" s="319">
        <f ca="1">OFFSET(数据表!$B$1,ROW(数据表!C22)*5+COLUMN(数据表!C22)-6,)</f>
        <v>0</v>
      </c>
      <c r="C23" s="319">
        <f ca="1">OFFSET(数据表!$B$1,ROW(数据表!D22)*5+COLUMN(数据表!D22)-6,)</f>
        <v>0</v>
      </c>
      <c r="D23" s="319">
        <f ca="1">OFFSET(数据表!$B$1,ROW(数据表!E22)*5+COLUMN(数据表!E22)-6,)</f>
        <v>0</v>
      </c>
      <c r="E23" s="319">
        <f ca="1">OFFSET(数据表!$B$1,ROW(数据表!F22)*5+COLUMN(数据表!F22)-6,)</f>
        <v>0</v>
      </c>
    </row>
    <row r="24" spans="1:12">
      <c r="A24" s="319">
        <f ca="1">OFFSET(数据表!$B$1,ROW(数据表!B23)*5+COLUMN(数据表!B23)-6,)</f>
        <v>0</v>
      </c>
      <c r="B24" s="319">
        <f ca="1">OFFSET(数据表!$B$1,ROW(数据表!C23)*5+COLUMN(数据表!C23)-6,)</f>
        <v>0</v>
      </c>
      <c r="C24" s="319">
        <f ca="1">OFFSET(数据表!$B$1,ROW(数据表!D23)*5+COLUMN(数据表!D23)-6,)</f>
        <v>0</v>
      </c>
      <c r="D24" s="319">
        <f ca="1">OFFSET(数据表!$B$1,ROW(数据表!E23)*5+COLUMN(数据表!E23)-6,)</f>
        <v>0</v>
      </c>
      <c r="E24" s="319">
        <f ca="1">OFFSET(数据表!$B$1,ROW(数据表!F23)*5+COLUMN(数据表!F23)-6,)</f>
        <v>0</v>
      </c>
    </row>
    <row r="25" spans="1:12">
      <c r="A25" s="319">
        <f ca="1">OFFSET(数据表!$B$1,ROW(数据表!B24)*5+COLUMN(数据表!B24)-6,)</f>
        <v>0</v>
      </c>
      <c r="B25" s="319">
        <f ca="1">OFFSET(数据表!$B$1,ROW(数据表!C24)*5+COLUMN(数据表!C24)-6,)</f>
        <v>0</v>
      </c>
      <c r="C25" s="319">
        <f ca="1">OFFSET(数据表!$B$1,ROW(数据表!D24)*5+COLUMN(数据表!D24)-6,)</f>
        <v>0</v>
      </c>
      <c r="D25" s="319">
        <f ca="1">OFFSET(数据表!$B$1,ROW(数据表!E24)*5+COLUMN(数据表!E24)-6,)</f>
        <v>0</v>
      </c>
      <c r="E25" s="319">
        <f ca="1">OFFSET(数据表!$B$1,ROW(数据表!F24)*5+COLUMN(数据表!F24)-6,)</f>
        <v>0</v>
      </c>
    </row>
    <row r="26" spans="1:12">
      <c r="A26" s="319">
        <f ca="1">OFFSET(数据表!$B$1,ROW(数据表!B25)*5+COLUMN(数据表!B25)-6,)</f>
        <v>0</v>
      </c>
      <c r="B26" s="319">
        <f ca="1">OFFSET(数据表!$B$1,ROW(数据表!C25)*5+COLUMN(数据表!C25)-6,)</f>
        <v>0</v>
      </c>
      <c r="C26" s="319">
        <f ca="1">OFFSET(数据表!$B$1,ROW(数据表!D25)*5+COLUMN(数据表!D25)-6,)</f>
        <v>0</v>
      </c>
      <c r="D26" s="319">
        <f ca="1">OFFSET(数据表!$B$1,ROW(数据表!E25)*5+COLUMN(数据表!E25)-6,)</f>
        <v>0</v>
      </c>
      <c r="E26" s="319">
        <f ca="1">OFFSET(数据表!$B$1,ROW(数据表!F25)*5+COLUMN(数据表!F25)-6,)</f>
        <v>0</v>
      </c>
    </row>
    <row r="27" spans="1:12">
      <c r="A27" s="319">
        <f ca="1">OFFSET(数据表!$B$1,ROW(数据表!B26)*5+COLUMN(数据表!B26)-6,)</f>
        <v>0</v>
      </c>
      <c r="B27" s="319">
        <f ca="1">OFFSET(数据表!$B$1,ROW(数据表!C26)*5+COLUMN(数据表!C26)-6,)</f>
        <v>0</v>
      </c>
      <c r="C27" s="319">
        <f ca="1">OFFSET(数据表!$B$1,ROW(数据表!D26)*5+COLUMN(数据表!D26)-6,)</f>
        <v>0</v>
      </c>
      <c r="D27" s="319">
        <f ca="1">OFFSET(数据表!$B$1,ROW(数据表!E26)*5+COLUMN(数据表!E26)-6,)</f>
        <v>0</v>
      </c>
      <c r="E27" s="319">
        <f ca="1">OFFSET(数据表!$B$1,ROW(数据表!F26)*5+COLUMN(数据表!F26)-6,)</f>
        <v>0</v>
      </c>
    </row>
    <row r="28" spans="1:12">
      <c r="A28" s="319">
        <f ca="1">OFFSET(数据表!$B$1,ROW(数据表!B27)*5+COLUMN(数据表!B27)-6,)</f>
        <v>0</v>
      </c>
      <c r="B28" s="319">
        <f ca="1">OFFSET(数据表!$B$1,ROW(数据表!C27)*5+COLUMN(数据表!C27)-6,)</f>
        <v>0</v>
      </c>
      <c r="C28" s="319">
        <f ca="1">OFFSET(数据表!$B$1,ROW(数据表!D27)*5+COLUMN(数据表!D27)-6,)</f>
        <v>0</v>
      </c>
      <c r="D28" s="319">
        <f ca="1">OFFSET(数据表!$B$1,ROW(数据表!E27)*5+COLUMN(数据表!E27)-6,)</f>
        <v>0</v>
      </c>
      <c r="E28" s="319">
        <f ca="1">OFFSET(数据表!$B$1,ROW(数据表!F27)*5+COLUMN(数据表!F27)-6,)</f>
        <v>0</v>
      </c>
    </row>
    <row r="29" spans="1:12">
      <c r="A29" s="319">
        <f ca="1">OFFSET(数据表!$B$1,ROW(数据表!B28)*5+COLUMN(数据表!B28)-6,)</f>
        <v>0</v>
      </c>
      <c r="B29" s="319">
        <f ca="1">OFFSET(数据表!$B$1,ROW(数据表!C28)*5+COLUMN(数据表!C28)-6,)</f>
        <v>0</v>
      </c>
      <c r="C29" s="319">
        <f ca="1">OFFSET(数据表!$B$1,ROW(数据表!D28)*5+COLUMN(数据表!D28)-6,)</f>
        <v>0</v>
      </c>
      <c r="D29" s="319">
        <f ca="1">OFFSET(数据表!$B$1,ROW(数据表!E28)*5+COLUMN(数据表!E28)-6,)</f>
        <v>0</v>
      </c>
      <c r="E29" s="319">
        <f ca="1">OFFSET(数据表!$B$1,ROW(数据表!F28)*5+COLUMN(数据表!F28)-6,)</f>
        <v>0</v>
      </c>
    </row>
    <row r="30" spans="1:12">
      <c r="A30" s="319">
        <f ca="1">OFFSET(数据表!$B$1,ROW(数据表!B29)*5+COLUMN(数据表!B29)-6,)</f>
        <v>0</v>
      </c>
      <c r="B30" s="319">
        <f ca="1">OFFSET(数据表!$B$1,ROW(数据表!C29)*5+COLUMN(数据表!C29)-6,)</f>
        <v>0</v>
      </c>
      <c r="C30" s="319">
        <f ca="1">OFFSET(数据表!$B$1,ROW(数据表!D29)*5+COLUMN(数据表!D29)-6,)</f>
        <v>0</v>
      </c>
      <c r="D30" s="319">
        <f ca="1">OFFSET(数据表!$B$1,ROW(数据表!E29)*5+COLUMN(数据表!E29)-6,)</f>
        <v>0</v>
      </c>
      <c r="E30" s="319">
        <f ca="1">OFFSET(数据表!$B$1,ROW(数据表!F29)*5+COLUMN(数据表!F29)-6,)</f>
        <v>0</v>
      </c>
      <c r="L30" s="477"/>
    </row>
    <row r="31" spans="1:12">
      <c r="A31" s="319">
        <f ca="1">OFFSET(数据表!$B$1,ROW(数据表!B30)*5+COLUMN(数据表!B30)-6,)</f>
        <v>0</v>
      </c>
      <c r="B31" s="319">
        <f ca="1">OFFSET(数据表!$B$1,ROW(数据表!C30)*5+COLUMN(数据表!C30)-6,)</f>
        <v>0</v>
      </c>
      <c r="C31" s="319">
        <f ca="1">OFFSET(数据表!$B$1,ROW(数据表!D30)*5+COLUMN(数据表!D30)-6,)</f>
        <v>0</v>
      </c>
      <c r="D31" s="319">
        <f ca="1">OFFSET(数据表!$B$1,ROW(数据表!E30)*5+COLUMN(数据表!E30)-6,)</f>
        <v>0</v>
      </c>
      <c r="E31" s="319">
        <f ca="1">OFFSET(数据表!$B$1,ROW(数据表!F30)*5+COLUMN(数据表!F30)-6,)</f>
        <v>0</v>
      </c>
    </row>
    <row r="32" spans="1:12">
      <c r="A32" s="319">
        <f ca="1">OFFSET(数据表!$B$1,ROW(数据表!B31)*5+COLUMN(数据表!B31)-6,)</f>
        <v>0</v>
      </c>
      <c r="B32" s="319">
        <f ca="1">OFFSET(数据表!$B$1,ROW(数据表!C31)*5+COLUMN(数据表!C31)-6,)</f>
        <v>0</v>
      </c>
      <c r="C32" s="319">
        <f ca="1">OFFSET(数据表!$B$1,ROW(数据表!D31)*5+COLUMN(数据表!D31)-6,)</f>
        <v>0</v>
      </c>
      <c r="D32" s="319">
        <f ca="1">OFFSET(数据表!$B$1,ROW(数据表!E31)*5+COLUMN(数据表!E31)-6,)</f>
        <v>0</v>
      </c>
      <c r="E32" s="319">
        <f ca="1">OFFSET(数据表!$B$1,ROW(数据表!F31)*5+COLUMN(数据表!F31)-6,)</f>
        <v>0</v>
      </c>
    </row>
    <row r="33" spans="1:5">
      <c r="A33" s="319">
        <f ca="1">OFFSET(数据表!$B$1,ROW(数据表!B32)*5+COLUMN(数据表!B32)-6,)</f>
        <v>0</v>
      </c>
      <c r="B33" s="319">
        <f ca="1">OFFSET(数据表!$B$1,ROW(数据表!C32)*5+COLUMN(数据表!C32)-6,)</f>
        <v>0</v>
      </c>
      <c r="C33" s="319">
        <f ca="1">OFFSET(数据表!$B$1,ROW(数据表!D32)*5+COLUMN(数据表!D32)-6,)</f>
        <v>0</v>
      </c>
      <c r="D33" s="319">
        <f ca="1">OFFSET(数据表!$B$1,ROW(数据表!E32)*5+COLUMN(数据表!E32)-6,)</f>
        <v>0</v>
      </c>
      <c r="E33" s="319">
        <f ca="1">OFFSET(数据表!$B$1,ROW(数据表!F32)*5+COLUMN(数据表!F32)-6,)</f>
        <v>0</v>
      </c>
    </row>
    <row r="34" spans="1:5">
      <c r="A34" s="319">
        <f ca="1">OFFSET(数据表!$B$1,ROW(数据表!B33)*5+COLUMN(数据表!B33)-6,)</f>
        <v>0</v>
      </c>
      <c r="B34" s="319">
        <f ca="1">OFFSET(数据表!$B$1,ROW(数据表!C33)*5+COLUMN(数据表!C33)-6,)</f>
        <v>0</v>
      </c>
      <c r="C34" s="319">
        <f ca="1">OFFSET(数据表!$B$1,ROW(数据表!D33)*5+COLUMN(数据表!D33)-6,)</f>
        <v>0</v>
      </c>
      <c r="D34" s="319">
        <f ca="1">OFFSET(数据表!$B$1,ROW(数据表!E33)*5+COLUMN(数据表!E33)-6,)</f>
        <v>0</v>
      </c>
      <c r="E34" s="319">
        <f ca="1">OFFSET(数据表!$B$1,ROW(数据表!F33)*5+COLUMN(数据表!F33)-6,)</f>
        <v>0</v>
      </c>
    </row>
    <row r="35" spans="1:5">
      <c r="A35" s="319">
        <f ca="1">OFFSET(数据表!$B$1,ROW(数据表!B34)*5+COLUMN(数据表!B34)-6,)</f>
        <v>0</v>
      </c>
      <c r="B35" s="319">
        <f ca="1">OFFSET(数据表!$B$1,ROW(数据表!C34)*5+COLUMN(数据表!C34)-6,)</f>
        <v>0</v>
      </c>
      <c r="C35" s="319">
        <f ca="1">OFFSET(数据表!$B$1,ROW(数据表!D34)*5+COLUMN(数据表!D34)-6,)</f>
        <v>0</v>
      </c>
      <c r="D35" s="319">
        <f ca="1">OFFSET(数据表!$B$1,ROW(数据表!E34)*5+COLUMN(数据表!E34)-6,)</f>
        <v>0</v>
      </c>
      <c r="E35" s="319">
        <f ca="1">OFFSET(数据表!$B$1,ROW(数据表!F34)*5+COLUMN(数据表!F34)-6,)</f>
        <v>0</v>
      </c>
    </row>
    <row r="36" spans="1:5">
      <c r="A36" s="319">
        <f ca="1">OFFSET(数据表!$B$1,ROW(数据表!B35)*5+COLUMN(数据表!B35)-6,)</f>
        <v>0</v>
      </c>
      <c r="B36" s="319">
        <f ca="1">OFFSET(数据表!$B$1,ROW(数据表!C35)*5+COLUMN(数据表!C35)-6,)</f>
        <v>0</v>
      </c>
      <c r="C36" s="319">
        <f ca="1">OFFSET(数据表!$B$1,ROW(数据表!D35)*5+COLUMN(数据表!D35)-6,)</f>
        <v>0</v>
      </c>
      <c r="D36" s="319">
        <f ca="1">OFFSET(数据表!$B$1,ROW(数据表!E35)*5+COLUMN(数据表!E35)-6,)</f>
        <v>0</v>
      </c>
      <c r="E36" s="319">
        <f ca="1">OFFSET(数据表!$B$1,ROW(数据表!F35)*5+COLUMN(数据表!F35)-6,)</f>
        <v>0</v>
      </c>
    </row>
    <row r="37" spans="1:5">
      <c r="A37" s="319">
        <f ca="1">OFFSET(数据表!$B$1,ROW(数据表!B36)*5+COLUMN(数据表!B36)-6,)</f>
        <v>0</v>
      </c>
      <c r="B37" s="319">
        <f ca="1">OFFSET(数据表!$B$1,ROW(数据表!C36)*5+COLUMN(数据表!C36)-6,)</f>
        <v>0</v>
      </c>
      <c r="C37" s="319">
        <f ca="1">OFFSET(数据表!$B$1,ROW(数据表!D36)*5+COLUMN(数据表!D36)-6,)</f>
        <v>0</v>
      </c>
      <c r="D37" s="319">
        <f ca="1">OFFSET(数据表!$B$1,ROW(数据表!E36)*5+COLUMN(数据表!E36)-6,)</f>
        <v>0</v>
      </c>
      <c r="E37" s="319">
        <f ca="1">OFFSET(数据表!$B$1,ROW(数据表!F36)*5+COLUMN(数据表!F36)-6,)</f>
        <v>0</v>
      </c>
    </row>
    <row r="38" spans="1:5">
      <c r="A38" s="319">
        <f ca="1">OFFSET(数据表!$B$1,ROW(数据表!B37)*5+COLUMN(数据表!B37)-6,)</f>
        <v>0</v>
      </c>
      <c r="B38" s="319">
        <f ca="1">OFFSET(数据表!$B$1,ROW(数据表!C37)*5+COLUMN(数据表!C37)-6,)</f>
        <v>0</v>
      </c>
      <c r="C38" s="319">
        <f ca="1">OFFSET(数据表!$B$1,ROW(数据表!D37)*5+COLUMN(数据表!D37)-6,)</f>
        <v>0</v>
      </c>
      <c r="D38" s="319">
        <f ca="1">OFFSET(数据表!$B$1,ROW(数据表!E37)*5+COLUMN(数据表!E37)-6,)</f>
        <v>0</v>
      </c>
      <c r="E38" s="319">
        <f ca="1">OFFSET(数据表!$B$1,ROW(数据表!F37)*5+COLUMN(数据表!F37)-6,)</f>
        <v>0</v>
      </c>
    </row>
    <row r="39" spans="1:5">
      <c r="A39" s="319">
        <f ca="1">OFFSET(数据表!$B$1,ROW(数据表!B38)*5+COLUMN(数据表!B38)-6,)</f>
        <v>0</v>
      </c>
      <c r="B39" s="319">
        <f ca="1">OFFSET(数据表!$B$1,ROW(数据表!C38)*5+COLUMN(数据表!C38)-6,)</f>
        <v>0</v>
      </c>
      <c r="C39" s="319">
        <f ca="1">OFFSET(数据表!$B$1,ROW(数据表!D38)*5+COLUMN(数据表!D38)-6,)</f>
        <v>0</v>
      </c>
      <c r="D39" s="319">
        <f ca="1">OFFSET(数据表!$B$1,ROW(数据表!E38)*5+COLUMN(数据表!E38)-6,)</f>
        <v>0</v>
      </c>
      <c r="E39" s="319">
        <f ca="1">OFFSET(数据表!$B$1,ROW(数据表!F38)*5+COLUMN(数据表!F38)-6,)</f>
        <v>0</v>
      </c>
    </row>
    <row r="40" spans="1:5">
      <c r="A40" s="319">
        <f ca="1">OFFSET(数据表!$B$1,ROW(数据表!B39)*5+COLUMN(数据表!B39)-6,)</f>
        <v>0</v>
      </c>
      <c r="B40" s="319">
        <f ca="1">OFFSET(数据表!$B$1,ROW(数据表!C39)*5+COLUMN(数据表!C39)-6,)</f>
        <v>0</v>
      </c>
      <c r="C40" s="319">
        <f ca="1">OFFSET(数据表!$B$1,ROW(数据表!D39)*5+COLUMN(数据表!D39)-6,)</f>
        <v>0</v>
      </c>
      <c r="D40" s="319">
        <f ca="1">OFFSET(数据表!$B$1,ROW(数据表!E39)*5+COLUMN(数据表!E39)-6,)</f>
        <v>0</v>
      </c>
      <c r="E40" s="319">
        <f ca="1">OFFSET(数据表!$B$1,ROW(数据表!F39)*5+COLUMN(数据表!F39)-6,)</f>
        <v>0</v>
      </c>
    </row>
    <row r="41" spans="1:5">
      <c r="A41" s="319">
        <f ca="1">OFFSET(数据表!$B$1,ROW(数据表!B40)*5+COLUMN(数据表!B40)-6,)</f>
        <v>0</v>
      </c>
      <c r="B41" s="319">
        <f ca="1">OFFSET(数据表!$B$1,ROW(数据表!C40)*5+COLUMN(数据表!C40)-6,)</f>
        <v>0</v>
      </c>
      <c r="C41" s="319">
        <f ca="1">OFFSET(数据表!$B$1,ROW(数据表!D40)*5+COLUMN(数据表!D40)-6,)</f>
        <v>0</v>
      </c>
      <c r="D41" s="319">
        <f ca="1">OFFSET(数据表!$B$1,ROW(数据表!E40)*5+COLUMN(数据表!E40)-6,)</f>
        <v>0</v>
      </c>
      <c r="E41" s="319">
        <f ca="1">OFFSET(数据表!$B$1,ROW(数据表!F40)*5+COLUMN(数据表!F40)-6,)</f>
        <v>0</v>
      </c>
    </row>
    <row r="42" spans="1:5">
      <c r="A42" s="319">
        <f ca="1">OFFSET(数据表!$B$1,ROW(数据表!B41)*5+COLUMN(数据表!B41)-6,)</f>
        <v>0</v>
      </c>
      <c r="B42" s="319">
        <f ca="1">OFFSET(数据表!$B$1,ROW(数据表!C41)*5+COLUMN(数据表!C41)-6,)</f>
        <v>0</v>
      </c>
      <c r="C42" s="319">
        <f ca="1">OFFSET(数据表!$B$1,ROW(数据表!D41)*5+COLUMN(数据表!D41)-6,)</f>
        <v>0</v>
      </c>
      <c r="D42" s="319">
        <f ca="1">OFFSET(数据表!$B$1,ROW(数据表!E41)*5+COLUMN(数据表!E41)-6,)</f>
        <v>0</v>
      </c>
      <c r="E42" s="319">
        <f ca="1">OFFSET(数据表!$B$1,ROW(数据表!F41)*5+COLUMN(数据表!F41)-6,)</f>
        <v>0</v>
      </c>
    </row>
    <row r="43" spans="1:5">
      <c r="A43" s="319">
        <f ca="1">OFFSET(数据表!$B$1,ROW(数据表!B42)*5+COLUMN(数据表!B42)-6,)</f>
        <v>0</v>
      </c>
      <c r="B43" s="319">
        <f ca="1">OFFSET(数据表!$B$1,ROW(数据表!C42)*5+COLUMN(数据表!C42)-6,)</f>
        <v>0</v>
      </c>
      <c r="C43" s="319">
        <f ca="1">OFFSET(数据表!$B$1,ROW(数据表!D42)*5+COLUMN(数据表!D42)-6,)</f>
        <v>0</v>
      </c>
      <c r="D43" s="319">
        <f ca="1">OFFSET(数据表!$B$1,ROW(数据表!E42)*5+COLUMN(数据表!E42)-6,)</f>
        <v>0</v>
      </c>
      <c r="E43" s="319">
        <f ca="1">OFFSET(数据表!$B$1,ROW(数据表!F42)*5+COLUMN(数据表!F42)-6,)</f>
        <v>0</v>
      </c>
    </row>
    <row r="44" spans="1:5">
      <c r="A44" s="319">
        <f ca="1">OFFSET(数据表!$B$1,ROW(数据表!B43)*5+COLUMN(数据表!B43)-6,)</f>
        <v>0</v>
      </c>
      <c r="B44" s="319">
        <f ca="1">OFFSET(数据表!$B$1,ROW(数据表!C43)*5+COLUMN(数据表!C43)-6,)</f>
        <v>0</v>
      </c>
      <c r="C44" s="319">
        <f ca="1">OFFSET(数据表!$B$1,ROW(数据表!D43)*5+COLUMN(数据表!D43)-6,)</f>
        <v>0</v>
      </c>
      <c r="D44" s="319">
        <f ca="1">OFFSET(数据表!$B$1,ROW(数据表!E43)*5+COLUMN(数据表!E43)-6,)</f>
        <v>0</v>
      </c>
      <c r="E44" s="319">
        <f ca="1">OFFSET(数据表!$B$1,ROW(数据表!F43)*5+COLUMN(数据表!F43)-6,)</f>
        <v>0</v>
      </c>
    </row>
    <row r="45" spans="1:5">
      <c r="A45" s="319">
        <f ca="1">OFFSET(数据表!$B$1,ROW(数据表!B44)*5+COLUMN(数据表!B44)-6,)</f>
        <v>0</v>
      </c>
      <c r="B45" s="319">
        <f ca="1">OFFSET(数据表!$B$1,ROW(数据表!C44)*5+COLUMN(数据表!C44)-6,)</f>
        <v>0</v>
      </c>
      <c r="C45" s="319">
        <f ca="1">OFFSET(数据表!$B$1,ROW(数据表!D44)*5+COLUMN(数据表!D44)-6,)</f>
        <v>0</v>
      </c>
      <c r="D45" s="319">
        <f ca="1">OFFSET(数据表!$B$1,ROW(数据表!E44)*5+COLUMN(数据表!E44)-6,)</f>
        <v>0</v>
      </c>
      <c r="E45" s="319">
        <f ca="1">OFFSET(数据表!$B$1,ROW(数据表!F44)*5+COLUMN(数据表!F44)-6,)</f>
        <v>0</v>
      </c>
    </row>
    <row r="46" spans="1:5">
      <c r="A46" s="319">
        <f ca="1">OFFSET(数据表!$B$1,ROW(数据表!B45)*5+COLUMN(数据表!B45)-6,)</f>
        <v>0</v>
      </c>
      <c r="B46" s="319">
        <f ca="1">OFFSET(数据表!$B$1,ROW(数据表!C45)*5+COLUMN(数据表!C45)-6,)</f>
        <v>0</v>
      </c>
      <c r="C46" s="319">
        <f ca="1">OFFSET(数据表!$B$1,ROW(数据表!D45)*5+COLUMN(数据表!D45)-6,)</f>
        <v>0</v>
      </c>
      <c r="D46" s="319">
        <f ca="1">OFFSET(数据表!$B$1,ROW(数据表!E45)*5+COLUMN(数据表!E45)-6,)</f>
        <v>0</v>
      </c>
      <c r="E46" s="319">
        <f ca="1">OFFSET(数据表!$B$1,ROW(数据表!F45)*5+COLUMN(数据表!F45)-6,)</f>
        <v>0</v>
      </c>
    </row>
    <row r="47" spans="1:5">
      <c r="A47" s="319">
        <f ca="1">OFFSET(数据表!$B$1,ROW(数据表!B46)*5+COLUMN(数据表!B46)-6,)</f>
        <v>0</v>
      </c>
      <c r="B47" s="319">
        <f ca="1">OFFSET(数据表!$B$1,ROW(数据表!C46)*5+COLUMN(数据表!C46)-6,)</f>
        <v>0</v>
      </c>
      <c r="C47" s="319">
        <f ca="1">OFFSET(数据表!$B$1,ROW(数据表!D46)*5+COLUMN(数据表!D46)-6,)</f>
        <v>0</v>
      </c>
      <c r="D47" s="319">
        <f ca="1">OFFSET(数据表!$B$1,ROW(数据表!E46)*5+COLUMN(数据表!E46)-6,)</f>
        <v>0</v>
      </c>
      <c r="E47" s="319">
        <f ca="1">OFFSET(数据表!$B$1,ROW(数据表!F46)*5+COLUMN(数据表!F46)-6,)</f>
        <v>0</v>
      </c>
    </row>
    <row r="48" spans="1:5">
      <c r="A48" s="319">
        <f ca="1">OFFSET(数据表!$B$1,ROW(数据表!B47)*5+COLUMN(数据表!B47)-6,)</f>
        <v>0</v>
      </c>
      <c r="B48" s="319">
        <f ca="1">OFFSET(数据表!$B$1,ROW(数据表!C47)*5+COLUMN(数据表!C47)-6,)</f>
        <v>0</v>
      </c>
      <c r="C48" s="319">
        <f ca="1">OFFSET(数据表!$B$1,ROW(数据表!D47)*5+COLUMN(数据表!D47)-6,)</f>
        <v>0</v>
      </c>
      <c r="D48" s="319">
        <f ca="1">OFFSET(数据表!$B$1,ROW(数据表!E47)*5+COLUMN(数据表!E47)-6,)</f>
        <v>0</v>
      </c>
      <c r="E48" s="319">
        <f ca="1">OFFSET(数据表!$B$1,ROW(数据表!F47)*5+COLUMN(数据表!F47)-6,)</f>
        <v>0</v>
      </c>
    </row>
    <row r="49" spans="1:5">
      <c r="A49" s="319">
        <f ca="1">OFFSET(数据表!$B$1,ROW(数据表!B48)*5+COLUMN(数据表!B48)-6,)</f>
        <v>0</v>
      </c>
      <c r="B49" s="319">
        <f ca="1">OFFSET(数据表!$B$1,ROW(数据表!C48)*5+COLUMN(数据表!C48)-6,)</f>
        <v>0</v>
      </c>
      <c r="C49" s="319">
        <f ca="1">OFFSET(数据表!$B$1,ROW(数据表!D48)*5+COLUMN(数据表!D48)-6,)</f>
        <v>0</v>
      </c>
      <c r="D49" s="319">
        <f ca="1">OFFSET(数据表!$B$1,ROW(数据表!E48)*5+COLUMN(数据表!E48)-6,)</f>
        <v>0</v>
      </c>
      <c r="E49" s="319">
        <f ca="1">OFFSET(数据表!$B$1,ROW(数据表!F48)*5+COLUMN(数据表!F48)-6,)</f>
        <v>0</v>
      </c>
    </row>
    <row r="50" spans="1:5">
      <c r="A50" s="319">
        <f ca="1">OFFSET(数据表!$B$1,ROW(数据表!B49)*5+COLUMN(数据表!B49)-6,)</f>
        <v>0</v>
      </c>
      <c r="B50" s="319">
        <f ca="1">OFFSET(数据表!$B$1,ROW(数据表!C49)*5+COLUMN(数据表!C49)-6,)</f>
        <v>0</v>
      </c>
      <c r="C50" s="319">
        <f ca="1">OFFSET(数据表!$B$1,ROW(数据表!D49)*5+COLUMN(数据表!D49)-6,)</f>
        <v>0</v>
      </c>
      <c r="D50" s="319">
        <f ca="1">OFFSET(数据表!$B$1,ROW(数据表!E49)*5+COLUMN(数据表!E49)-6,)</f>
        <v>0</v>
      </c>
      <c r="E50" s="319">
        <f ca="1">OFFSET(数据表!$B$1,ROW(数据表!F49)*5+COLUMN(数据表!F49)-6,)</f>
        <v>0</v>
      </c>
    </row>
    <row r="51" spans="1:5">
      <c r="A51" s="319">
        <f ca="1">OFFSET(数据表!$B$1,ROW(数据表!B50)*5+COLUMN(数据表!B50)-6,)</f>
        <v>0</v>
      </c>
      <c r="B51" s="319">
        <f ca="1">OFFSET(数据表!$B$1,ROW(数据表!C50)*5+COLUMN(数据表!C50)-6,)</f>
        <v>0</v>
      </c>
      <c r="C51" s="319">
        <f ca="1">OFFSET(数据表!$B$1,ROW(数据表!D50)*5+COLUMN(数据表!D50)-6,)</f>
        <v>0</v>
      </c>
      <c r="D51" s="319">
        <f ca="1">OFFSET(数据表!$B$1,ROW(数据表!E50)*5+COLUMN(数据表!E50)-6,)</f>
        <v>0</v>
      </c>
      <c r="E51" s="319">
        <f ca="1">OFFSET(数据表!$B$1,ROW(数据表!F50)*5+COLUMN(数据表!F50)-6,)</f>
        <v>0</v>
      </c>
    </row>
    <row r="52" spans="1:5">
      <c r="A52" s="319">
        <f ca="1">OFFSET(数据表!$B$1,ROW(数据表!B51)*5+COLUMN(数据表!B51)-6,)</f>
        <v>0</v>
      </c>
      <c r="B52" s="319">
        <f ca="1">OFFSET(数据表!$B$1,ROW(数据表!C51)*5+COLUMN(数据表!C51)-6,)</f>
        <v>0</v>
      </c>
      <c r="C52" s="319">
        <f ca="1">OFFSET(数据表!$B$1,ROW(数据表!D51)*5+COLUMN(数据表!D51)-6,)</f>
        <v>0</v>
      </c>
      <c r="D52" s="319">
        <f ca="1">OFFSET(数据表!$B$1,ROW(数据表!E51)*5+COLUMN(数据表!E51)-6,)</f>
        <v>0</v>
      </c>
      <c r="E52" s="319">
        <f ca="1">OFFSET(数据表!$B$1,ROW(数据表!F51)*5+COLUMN(数据表!F51)-6,)</f>
        <v>0</v>
      </c>
    </row>
    <row r="53" spans="1:5">
      <c r="A53" s="319">
        <f ca="1">OFFSET(数据表!$B$1,ROW(数据表!B52)*5+COLUMN(数据表!B52)-6,)</f>
        <v>0</v>
      </c>
      <c r="B53" s="319">
        <f ca="1">OFFSET(数据表!$B$1,ROW(数据表!C52)*5+COLUMN(数据表!C52)-6,)</f>
        <v>0</v>
      </c>
      <c r="C53" s="319">
        <f ca="1">OFFSET(数据表!$B$1,ROW(数据表!D52)*5+COLUMN(数据表!D52)-6,)</f>
        <v>0</v>
      </c>
      <c r="D53" s="319">
        <f ca="1">OFFSET(数据表!$B$1,ROW(数据表!E52)*5+COLUMN(数据表!E52)-6,)</f>
        <v>0</v>
      </c>
      <c r="E53" s="319">
        <f ca="1">OFFSET(数据表!$B$1,ROW(数据表!F52)*5+COLUMN(数据表!F52)-6,)</f>
        <v>0</v>
      </c>
    </row>
    <row r="54" spans="1:5">
      <c r="A54" s="319">
        <f ca="1">OFFSET(数据表!$B$1,ROW(数据表!B53)*5+COLUMN(数据表!B53)-6,)</f>
        <v>0</v>
      </c>
      <c r="B54" s="319">
        <f ca="1">OFFSET(数据表!$B$1,ROW(数据表!C53)*5+COLUMN(数据表!C53)-6,)</f>
        <v>0</v>
      </c>
      <c r="C54" s="319">
        <f ca="1">OFFSET(数据表!$B$1,ROW(数据表!D53)*5+COLUMN(数据表!D53)-6,)</f>
        <v>0</v>
      </c>
      <c r="D54" s="319">
        <f ca="1">OFFSET(数据表!$B$1,ROW(数据表!E53)*5+COLUMN(数据表!E53)-6,)</f>
        <v>0</v>
      </c>
      <c r="E54" s="319">
        <f ca="1">OFFSET(数据表!$B$1,ROW(数据表!F53)*5+COLUMN(数据表!F53)-6,)</f>
        <v>0</v>
      </c>
    </row>
    <row r="55" spans="1:5">
      <c r="A55" s="319">
        <f ca="1">OFFSET(数据表!$B$1,ROW(数据表!B54)*5+COLUMN(数据表!B54)-6,)</f>
        <v>0</v>
      </c>
      <c r="B55" s="319">
        <f ca="1">OFFSET(数据表!$B$1,ROW(数据表!C54)*5+COLUMN(数据表!C54)-6,)</f>
        <v>0</v>
      </c>
      <c r="C55" s="319">
        <f ca="1">OFFSET(数据表!$B$1,ROW(数据表!D54)*5+COLUMN(数据表!D54)-6,)</f>
        <v>0</v>
      </c>
      <c r="D55" s="319">
        <f ca="1">OFFSET(数据表!$B$1,ROW(数据表!E54)*5+COLUMN(数据表!E54)-6,)</f>
        <v>0</v>
      </c>
      <c r="E55" s="319">
        <f ca="1">OFFSET(数据表!$B$1,ROW(数据表!F54)*5+COLUMN(数据表!F54)-6,)</f>
        <v>0</v>
      </c>
    </row>
    <row r="56" spans="1:5">
      <c r="A56" s="319">
        <f ca="1">OFFSET(数据表!$B$1,ROW(数据表!B55)*5+COLUMN(数据表!B55)-6,)</f>
        <v>0</v>
      </c>
      <c r="B56" s="319">
        <f ca="1">OFFSET(数据表!$B$1,ROW(数据表!C55)*5+COLUMN(数据表!C55)-6,)</f>
        <v>0</v>
      </c>
      <c r="C56" s="319">
        <f ca="1">OFFSET(数据表!$B$1,ROW(数据表!D55)*5+COLUMN(数据表!D55)-6,)</f>
        <v>0</v>
      </c>
      <c r="D56" s="319">
        <f ca="1">OFFSET(数据表!$B$1,ROW(数据表!E55)*5+COLUMN(数据表!E55)-6,)</f>
        <v>0</v>
      </c>
      <c r="E56" s="319">
        <f ca="1">OFFSET(数据表!$B$1,ROW(数据表!F55)*5+COLUMN(数据表!F55)-6,)</f>
        <v>0</v>
      </c>
    </row>
    <row r="57" spans="1:5">
      <c r="A57" s="319">
        <f ca="1">OFFSET(数据表!$B$1,ROW(数据表!B56)*5+COLUMN(数据表!B56)-6,)</f>
        <v>0</v>
      </c>
      <c r="B57" s="319">
        <f ca="1">OFFSET(数据表!$B$1,ROW(数据表!C56)*5+COLUMN(数据表!C56)-6,)</f>
        <v>0</v>
      </c>
      <c r="C57" s="319">
        <f ca="1">OFFSET(数据表!$B$1,ROW(数据表!D56)*5+COLUMN(数据表!D56)-6,)</f>
        <v>0</v>
      </c>
      <c r="D57" s="319">
        <f ca="1">OFFSET(数据表!$B$1,ROW(数据表!E56)*5+COLUMN(数据表!E56)-6,)</f>
        <v>0</v>
      </c>
      <c r="E57" s="319">
        <f ca="1">OFFSET(数据表!$B$1,ROW(数据表!F56)*5+COLUMN(数据表!F56)-6,)</f>
        <v>0</v>
      </c>
    </row>
    <row r="58" spans="1:5">
      <c r="A58" s="319">
        <f ca="1">OFFSET(数据表!$B$1,ROW(数据表!B57)*5+COLUMN(数据表!B57)-6,)</f>
        <v>0</v>
      </c>
      <c r="B58" s="319">
        <f ca="1">OFFSET(数据表!$B$1,ROW(数据表!C57)*5+COLUMN(数据表!C57)-6,)</f>
        <v>0</v>
      </c>
      <c r="C58" s="319">
        <f ca="1">OFFSET(数据表!$B$1,ROW(数据表!D57)*5+COLUMN(数据表!D57)-6,)</f>
        <v>0</v>
      </c>
      <c r="D58" s="319">
        <f ca="1">OFFSET(数据表!$B$1,ROW(数据表!E57)*5+COLUMN(数据表!E57)-6,)</f>
        <v>0</v>
      </c>
      <c r="E58" s="319">
        <f ca="1">OFFSET(数据表!$B$1,ROW(数据表!F57)*5+COLUMN(数据表!F57)-6,)</f>
        <v>0</v>
      </c>
    </row>
    <row r="59" spans="1:5">
      <c r="A59" s="319">
        <f ca="1">OFFSET(数据表!$B$1,ROW(数据表!B58)*5+COLUMN(数据表!B58)-6,)</f>
        <v>0</v>
      </c>
      <c r="B59" s="319">
        <f ca="1">OFFSET(数据表!$B$1,ROW(数据表!C58)*5+COLUMN(数据表!C58)-6,)</f>
        <v>0</v>
      </c>
      <c r="C59" s="319">
        <f ca="1">OFFSET(数据表!$B$1,ROW(数据表!D58)*5+COLUMN(数据表!D58)-6,)</f>
        <v>0</v>
      </c>
      <c r="D59" s="319">
        <f ca="1">OFFSET(数据表!$B$1,ROW(数据表!E58)*5+COLUMN(数据表!E58)-6,)</f>
        <v>0</v>
      </c>
      <c r="E59" s="319">
        <f ca="1">OFFSET(数据表!$B$1,ROW(数据表!F58)*5+COLUMN(数据表!F58)-6,)</f>
        <v>0</v>
      </c>
    </row>
    <row r="60" spans="1:5">
      <c r="A60" s="319">
        <f ca="1">OFFSET(数据表!$B$1,ROW(数据表!B59)*5+COLUMN(数据表!B59)-6,)</f>
        <v>0</v>
      </c>
      <c r="B60" s="319">
        <f ca="1">OFFSET(数据表!$B$1,ROW(数据表!C59)*5+COLUMN(数据表!C59)-6,)</f>
        <v>0</v>
      </c>
      <c r="C60" s="319">
        <f ca="1">OFFSET(数据表!$B$1,ROW(数据表!D59)*5+COLUMN(数据表!D59)-6,)</f>
        <v>0</v>
      </c>
      <c r="D60" s="319">
        <f ca="1">OFFSET(数据表!$B$1,ROW(数据表!E59)*5+COLUMN(数据表!E59)-6,)</f>
        <v>0</v>
      </c>
      <c r="E60" s="319">
        <f ca="1">OFFSET(数据表!$B$1,ROW(数据表!F59)*5+COLUMN(数据表!F59)-6,)</f>
        <v>0</v>
      </c>
    </row>
    <row r="61" spans="1:5">
      <c r="A61" s="319">
        <f ca="1">OFFSET(数据表!$B$1,ROW(数据表!B60)*5+COLUMN(数据表!B60)-6,)</f>
        <v>0</v>
      </c>
      <c r="B61" s="319">
        <f ca="1">OFFSET(数据表!$B$1,ROW(数据表!C60)*5+COLUMN(数据表!C60)-6,)</f>
        <v>0</v>
      </c>
      <c r="C61" s="319">
        <f ca="1">OFFSET(数据表!$B$1,ROW(数据表!D60)*5+COLUMN(数据表!D60)-6,)</f>
        <v>0</v>
      </c>
      <c r="D61" s="319">
        <f ca="1">OFFSET(数据表!$B$1,ROW(数据表!E60)*5+COLUMN(数据表!E60)-6,)</f>
        <v>0</v>
      </c>
      <c r="E61" s="319">
        <f ca="1">OFFSET(数据表!$B$1,ROW(数据表!F60)*5+COLUMN(数据表!F60)-6,)</f>
        <v>0</v>
      </c>
    </row>
    <row r="62" spans="1:5">
      <c r="A62" s="319">
        <f ca="1">OFFSET(数据表!$B$1,ROW(数据表!B61)*5+COLUMN(数据表!B61)-6,)</f>
        <v>0</v>
      </c>
      <c r="B62" s="319">
        <f ca="1">OFFSET(数据表!$B$1,ROW(数据表!C61)*5+COLUMN(数据表!C61)-6,)</f>
        <v>0</v>
      </c>
      <c r="C62" s="319">
        <f ca="1">OFFSET(数据表!$B$1,ROW(数据表!D61)*5+COLUMN(数据表!D61)-6,)</f>
        <v>0</v>
      </c>
      <c r="D62" s="319">
        <f ca="1">OFFSET(数据表!$B$1,ROW(数据表!E61)*5+COLUMN(数据表!E61)-6,)</f>
        <v>0</v>
      </c>
      <c r="E62" s="319">
        <f ca="1">OFFSET(数据表!$B$1,ROW(数据表!F61)*5+COLUMN(数据表!F61)-6,)</f>
        <v>0</v>
      </c>
    </row>
    <row r="63" spans="1:5">
      <c r="A63" s="319">
        <f ca="1">OFFSET(数据表!$B$1,ROW(数据表!B62)*5+COLUMN(数据表!B62)-6,)</f>
        <v>0</v>
      </c>
      <c r="B63" s="319">
        <f ca="1">OFFSET(数据表!$B$1,ROW(数据表!C62)*5+COLUMN(数据表!C62)-6,)</f>
        <v>0</v>
      </c>
      <c r="C63" s="319">
        <f ca="1">OFFSET(数据表!$B$1,ROW(数据表!D62)*5+COLUMN(数据表!D62)-6,)</f>
        <v>0</v>
      </c>
      <c r="D63" s="319">
        <f ca="1">OFFSET(数据表!$B$1,ROW(数据表!E62)*5+COLUMN(数据表!E62)-6,)</f>
        <v>0</v>
      </c>
      <c r="E63" s="319">
        <f ca="1">OFFSET(数据表!$B$1,ROW(数据表!F62)*5+COLUMN(数据表!F62)-6,)</f>
        <v>0</v>
      </c>
    </row>
    <row r="64" spans="1:5">
      <c r="A64" s="319">
        <f ca="1">OFFSET(数据表!$B$1,ROW(数据表!B63)*5+COLUMN(数据表!B63)-6,)</f>
        <v>0</v>
      </c>
      <c r="B64" s="319">
        <f ca="1">OFFSET(数据表!$B$1,ROW(数据表!C63)*5+COLUMN(数据表!C63)-6,)</f>
        <v>0</v>
      </c>
      <c r="C64" s="319">
        <f ca="1">OFFSET(数据表!$B$1,ROW(数据表!D63)*5+COLUMN(数据表!D63)-6,)</f>
        <v>0</v>
      </c>
      <c r="D64" s="319">
        <f ca="1">OFFSET(数据表!$B$1,ROW(数据表!E63)*5+COLUMN(数据表!E63)-6,)</f>
        <v>0</v>
      </c>
      <c r="E64" s="319">
        <f ca="1">OFFSET(数据表!$B$1,ROW(数据表!F63)*5+COLUMN(数据表!F63)-6,)</f>
        <v>0</v>
      </c>
    </row>
    <row r="65" spans="1:5">
      <c r="A65" s="319">
        <f ca="1">OFFSET(数据表!$B$1,ROW(数据表!B64)*5+COLUMN(数据表!B64)-6,)</f>
        <v>0</v>
      </c>
      <c r="B65" s="319">
        <f ca="1">OFFSET(数据表!$B$1,ROW(数据表!C64)*5+COLUMN(数据表!C64)-6,)</f>
        <v>0</v>
      </c>
      <c r="C65" s="319">
        <f ca="1">OFFSET(数据表!$B$1,ROW(数据表!D64)*5+COLUMN(数据表!D64)-6,)</f>
        <v>0</v>
      </c>
      <c r="D65" s="319">
        <f ca="1">OFFSET(数据表!$B$1,ROW(数据表!E64)*5+COLUMN(数据表!E64)-6,)</f>
        <v>0</v>
      </c>
      <c r="E65" s="319">
        <f ca="1">OFFSET(数据表!$B$1,ROW(数据表!F64)*5+COLUMN(数据表!F64)-6,)</f>
        <v>0</v>
      </c>
    </row>
    <row r="66" spans="1:5">
      <c r="A66" s="319">
        <f ca="1">OFFSET(数据表!$B$1,ROW(数据表!B65)*5+COLUMN(数据表!B65)-6,)</f>
        <v>0</v>
      </c>
      <c r="B66" s="319">
        <f ca="1">OFFSET(数据表!$B$1,ROW(数据表!C65)*5+COLUMN(数据表!C65)-6,)</f>
        <v>0</v>
      </c>
      <c r="C66" s="319">
        <f ca="1">OFFSET(数据表!$B$1,ROW(数据表!D65)*5+COLUMN(数据表!D65)-6,)</f>
        <v>0</v>
      </c>
      <c r="D66" s="319">
        <f ca="1">OFFSET(数据表!$B$1,ROW(数据表!E65)*5+COLUMN(数据表!E65)-6,)</f>
        <v>0</v>
      </c>
      <c r="E66" s="319">
        <f ca="1">OFFSET(数据表!$B$1,ROW(数据表!F65)*5+COLUMN(数据表!F65)-6,)</f>
        <v>0</v>
      </c>
    </row>
    <row r="67" spans="1:5">
      <c r="A67" s="319">
        <f ca="1">OFFSET(数据表!$B$1,ROW(数据表!B66)*5+COLUMN(数据表!B66)-6,)</f>
        <v>0</v>
      </c>
      <c r="B67" s="319">
        <f ca="1">OFFSET(数据表!$B$1,ROW(数据表!C66)*5+COLUMN(数据表!C66)-6,)</f>
        <v>0</v>
      </c>
      <c r="C67" s="319">
        <f ca="1">OFFSET(数据表!$B$1,ROW(数据表!D66)*5+COLUMN(数据表!D66)-6,)</f>
        <v>0</v>
      </c>
      <c r="D67" s="319">
        <f ca="1">OFFSET(数据表!$B$1,ROW(数据表!E66)*5+COLUMN(数据表!E66)-6,)</f>
        <v>0</v>
      </c>
      <c r="E67" s="319">
        <f ca="1">OFFSET(数据表!$B$1,ROW(数据表!F66)*5+COLUMN(数据表!F66)-6,)</f>
        <v>0</v>
      </c>
    </row>
    <row r="68" spans="1:5">
      <c r="A68" s="319">
        <f ca="1">OFFSET(数据表!$B$1,ROW(数据表!B67)*5+COLUMN(数据表!B67)-6,)</f>
        <v>0</v>
      </c>
      <c r="B68" s="319">
        <f ca="1">OFFSET(数据表!$B$1,ROW(数据表!C67)*5+COLUMN(数据表!C67)-6,)</f>
        <v>0</v>
      </c>
      <c r="C68" s="319">
        <f ca="1">OFFSET(数据表!$B$1,ROW(数据表!D67)*5+COLUMN(数据表!D67)-6,)</f>
        <v>0</v>
      </c>
      <c r="D68" s="319">
        <f ca="1">OFFSET(数据表!$B$1,ROW(数据表!E67)*5+COLUMN(数据表!E67)-6,)</f>
        <v>0</v>
      </c>
      <c r="E68" s="319">
        <f ca="1">OFFSET(数据表!$B$1,ROW(数据表!F67)*5+COLUMN(数据表!F67)-6,)</f>
        <v>0</v>
      </c>
    </row>
    <row r="69" spans="1:5">
      <c r="A69" s="319">
        <f ca="1">OFFSET(数据表!$B$1,ROW(数据表!B68)*5+COLUMN(数据表!B68)-6,)</f>
        <v>0</v>
      </c>
      <c r="B69" s="319">
        <f ca="1">OFFSET(数据表!$B$1,ROW(数据表!C68)*5+COLUMN(数据表!C68)-6,)</f>
        <v>0</v>
      </c>
      <c r="C69" s="319">
        <f ca="1">OFFSET(数据表!$B$1,ROW(数据表!D68)*5+COLUMN(数据表!D68)-6,)</f>
        <v>0</v>
      </c>
      <c r="D69" s="319">
        <f ca="1">OFFSET(数据表!$B$1,ROW(数据表!E68)*5+COLUMN(数据表!E68)-6,)</f>
        <v>0</v>
      </c>
      <c r="E69" s="319">
        <f ca="1">OFFSET(数据表!$B$1,ROW(数据表!F68)*5+COLUMN(数据表!F68)-6,)</f>
        <v>0</v>
      </c>
    </row>
    <row r="70" spans="1:5">
      <c r="A70" s="319">
        <f ca="1">OFFSET(数据表!$B$1,ROW(数据表!B69)*5+COLUMN(数据表!B69)-6,)</f>
        <v>0</v>
      </c>
      <c r="B70" s="319">
        <f ca="1">OFFSET(数据表!$B$1,ROW(数据表!C69)*5+COLUMN(数据表!C69)-6,)</f>
        <v>0</v>
      </c>
      <c r="C70" s="319">
        <f ca="1">OFFSET(数据表!$B$1,ROW(数据表!D69)*5+COLUMN(数据表!D69)-6,)</f>
        <v>0</v>
      </c>
      <c r="D70" s="319">
        <f ca="1">OFFSET(数据表!$B$1,ROW(数据表!E69)*5+COLUMN(数据表!E69)-6,)</f>
        <v>0</v>
      </c>
      <c r="E70" s="319">
        <f ca="1">OFFSET(数据表!$B$1,ROW(数据表!F69)*5+COLUMN(数据表!F69)-6,)</f>
        <v>0</v>
      </c>
    </row>
    <row r="71" spans="1:5">
      <c r="A71" s="319">
        <f ca="1">OFFSET(数据表!$B$1,ROW(数据表!B70)*5+COLUMN(数据表!B70)-6,)</f>
        <v>0</v>
      </c>
      <c r="B71" s="319">
        <f ca="1">OFFSET(数据表!$B$1,ROW(数据表!C70)*5+COLUMN(数据表!C70)-6,)</f>
        <v>0</v>
      </c>
      <c r="C71" s="319">
        <f ca="1">OFFSET(数据表!$B$1,ROW(数据表!D70)*5+COLUMN(数据表!D70)-6,)</f>
        <v>0</v>
      </c>
      <c r="D71" s="319">
        <f ca="1">OFFSET(数据表!$B$1,ROW(数据表!E70)*5+COLUMN(数据表!E70)-6,)</f>
        <v>0</v>
      </c>
      <c r="E71" s="319">
        <f ca="1">OFFSET(数据表!$B$1,ROW(数据表!F70)*5+COLUMN(数据表!F70)-6,)</f>
        <v>0</v>
      </c>
    </row>
    <row r="72" spans="1:5">
      <c r="A72" s="319">
        <f ca="1">OFFSET(数据表!$B$1,ROW(数据表!B71)*5+COLUMN(数据表!B71)-6,)</f>
        <v>0</v>
      </c>
      <c r="B72" s="319">
        <f ca="1">OFFSET(数据表!$B$1,ROW(数据表!C71)*5+COLUMN(数据表!C71)-6,)</f>
        <v>0</v>
      </c>
      <c r="C72" s="319">
        <f ca="1">OFFSET(数据表!$B$1,ROW(数据表!D71)*5+COLUMN(数据表!D71)-6,)</f>
        <v>0</v>
      </c>
      <c r="D72" s="319">
        <f ca="1">OFFSET(数据表!$B$1,ROW(数据表!E71)*5+COLUMN(数据表!E71)-6,)</f>
        <v>0</v>
      </c>
      <c r="E72" s="319">
        <f ca="1">OFFSET(数据表!$B$1,ROW(数据表!F71)*5+COLUMN(数据表!F71)-6,)</f>
        <v>0</v>
      </c>
    </row>
    <row r="73" spans="1:5">
      <c r="A73" s="319">
        <f ca="1">OFFSET(数据表!$B$1,ROW(数据表!B72)*5+COLUMN(数据表!B72)-6,)</f>
        <v>0</v>
      </c>
      <c r="B73" s="319">
        <f ca="1">OFFSET(数据表!$B$1,ROW(数据表!C72)*5+COLUMN(数据表!C72)-6,)</f>
        <v>0</v>
      </c>
      <c r="C73" s="319">
        <f ca="1">OFFSET(数据表!$B$1,ROW(数据表!D72)*5+COLUMN(数据表!D72)-6,)</f>
        <v>0</v>
      </c>
      <c r="D73" s="319">
        <f ca="1">OFFSET(数据表!$B$1,ROW(数据表!E72)*5+COLUMN(数据表!E72)-6,)</f>
        <v>0</v>
      </c>
      <c r="E73" s="319">
        <f ca="1">OFFSET(数据表!$B$1,ROW(数据表!F72)*5+COLUMN(数据表!F72)-6,)</f>
        <v>0</v>
      </c>
    </row>
    <row r="74" spans="1:5">
      <c r="A74" s="319">
        <f ca="1">OFFSET(数据表!$B$1,ROW(数据表!B73)*5+COLUMN(数据表!B73)-6,)</f>
        <v>0</v>
      </c>
      <c r="B74" s="319">
        <f ca="1">OFFSET(数据表!$B$1,ROW(数据表!C73)*5+COLUMN(数据表!C73)-6,)</f>
        <v>0</v>
      </c>
      <c r="C74" s="319">
        <f ca="1">OFFSET(数据表!$B$1,ROW(数据表!D73)*5+COLUMN(数据表!D73)-6,)</f>
        <v>0</v>
      </c>
      <c r="D74" s="319">
        <f ca="1">OFFSET(数据表!$B$1,ROW(数据表!E73)*5+COLUMN(数据表!E73)-6,)</f>
        <v>0</v>
      </c>
      <c r="E74" s="319">
        <f ca="1">OFFSET(数据表!$B$1,ROW(数据表!F73)*5+COLUMN(数据表!F73)-6,)</f>
        <v>0</v>
      </c>
    </row>
    <row r="75" spans="1:5">
      <c r="A75" s="319">
        <f ca="1">OFFSET(数据表!$B$1,ROW(数据表!B74)*5+COLUMN(数据表!B74)-6,)</f>
        <v>0</v>
      </c>
      <c r="B75" s="319">
        <f ca="1">OFFSET(数据表!$B$1,ROW(数据表!C74)*5+COLUMN(数据表!C74)-6,)</f>
        <v>0</v>
      </c>
      <c r="C75" s="319">
        <f ca="1">OFFSET(数据表!$B$1,ROW(数据表!D74)*5+COLUMN(数据表!D74)-6,)</f>
        <v>0</v>
      </c>
      <c r="D75" s="319">
        <f ca="1">OFFSET(数据表!$B$1,ROW(数据表!E74)*5+COLUMN(数据表!E74)-6,)</f>
        <v>0</v>
      </c>
      <c r="E75" s="319">
        <f ca="1">OFFSET(数据表!$B$1,ROW(数据表!F74)*5+COLUMN(数据表!F74)-6,)</f>
        <v>0</v>
      </c>
    </row>
    <row r="76" spans="1:5">
      <c r="A76" s="319">
        <f ca="1">OFFSET(数据表!$B$1,ROW(数据表!B75)*5+COLUMN(数据表!B75)-6,)</f>
        <v>0</v>
      </c>
      <c r="B76" s="319">
        <f ca="1">OFFSET(数据表!$B$1,ROW(数据表!C75)*5+COLUMN(数据表!C75)-6,)</f>
        <v>0</v>
      </c>
      <c r="C76" s="319">
        <f ca="1">OFFSET(数据表!$B$1,ROW(数据表!D75)*5+COLUMN(数据表!D75)-6,)</f>
        <v>0</v>
      </c>
      <c r="D76" s="319">
        <f ca="1">OFFSET(数据表!$B$1,ROW(数据表!E75)*5+COLUMN(数据表!E75)-6,)</f>
        <v>0</v>
      </c>
      <c r="E76" s="319">
        <f ca="1">OFFSET(数据表!$B$1,ROW(数据表!F75)*5+COLUMN(数据表!F75)-6,)</f>
        <v>0</v>
      </c>
    </row>
    <row r="77" spans="1:5">
      <c r="A77" s="319">
        <f ca="1">OFFSET(数据表!$B$1,ROW(数据表!B76)*5+COLUMN(数据表!B76)-6,)</f>
        <v>0</v>
      </c>
      <c r="B77" s="319">
        <f ca="1">OFFSET(数据表!$B$1,ROW(数据表!C76)*5+COLUMN(数据表!C76)-6,)</f>
        <v>0</v>
      </c>
      <c r="C77" s="319">
        <f ca="1">OFFSET(数据表!$B$1,ROW(数据表!D76)*5+COLUMN(数据表!D76)-6,)</f>
        <v>0</v>
      </c>
      <c r="D77" s="319">
        <f ca="1">OFFSET(数据表!$B$1,ROW(数据表!E76)*5+COLUMN(数据表!E76)-6,)</f>
        <v>0</v>
      </c>
      <c r="E77" s="319">
        <f ca="1">OFFSET(数据表!$B$1,ROW(数据表!F76)*5+COLUMN(数据表!F76)-6,)</f>
        <v>0</v>
      </c>
    </row>
    <row r="78" spans="1:5">
      <c r="A78" s="319">
        <f ca="1">OFFSET(数据表!$B$1,ROW(数据表!B77)*5+COLUMN(数据表!B77)-6,)</f>
        <v>0</v>
      </c>
      <c r="B78" s="319">
        <f ca="1">OFFSET(数据表!$B$1,ROW(数据表!C77)*5+COLUMN(数据表!C77)-6,)</f>
        <v>0</v>
      </c>
      <c r="C78" s="319">
        <f ca="1">OFFSET(数据表!$B$1,ROW(数据表!D77)*5+COLUMN(数据表!D77)-6,)</f>
        <v>0</v>
      </c>
      <c r="D78" s="319">
        <f ca="1">OFFSET(数据表!$B$1,ROW(数据表!E77)*5+COLUMN(数据表!E77)-6,)</f>
        <v>0</v>
      </c>
      <c r="E78" s="319">
        <f ca="1">OFFSET(数据表!$B$1,ROW(数据表!F77)*5+COLUMN(数据表!F77)-6,)</f>
        <v>0</v>
      </c>
    </row>
    <row r="79" spans="1:5">
      <c r="A79" s="319">
        <f ca="1">OFFSET(数据表!$B$1,ROW(数据表!B78)*5+COLUMN(数据表!B78)-6,)</f>
        <v>0</v>
      </c>
      <c r="B79" s="319">
        <f ca="1">OFFSET(数据表!$B$1,ROW(数据表!C78)*5+COLUMN(数据表!C78)-6,)</f>
        <v>0</v>
      </c>
      <c r="C79" s="319">
        <f ca="1">OFFSET(数据表!$B$1,ROW(数据表!D78)*5+COLUMN(数据表!D78)-6,)</f>
        <v>0</v>
      </c>
      <c r="D79" s="319">
        <f ca="1">OFFSET(数据表!$B$1,ROW(数据表!E78)*5+COLUMN(数据表!E78)-6,)</f>
        <v>0</v>
      </c>
      <c r="E79" s="319">
        <f ca="1">OFFSET(数据表!$B$1,ROW(数据表!F78)*5+COLUMN(数据表!F78)-6,)</f>
        <v>0</v>
      </c>
    </row>
    <row r="80" spans="1:5">
      <c r="A80" s="319">
        <f ca="1">OFFSET(数据表!$B$1,ROW(数据表!B79)*5+COLUMN(数据表!B79)-6,)</f>
        <v>0</v>
      </c>
      <c r="B80" s="319">
        <f ca="1">OFFSET(数据表!$B$1,ROW(数据表!C79)*5+COLUMN(数据表!C79)-6,)</f>
        <v>0</v>
      </c>
      <c r="C80" s="319">
        <f ca="1">OFFSET(数据表!$B$1,ROW(数据表!D79)*5+COLUMN(数据表!D79)-6,)</f>
        <v>0</v>
      </c>
      <c r="D80" s="319">
        <f ca="1">OFFSET(数据表!$B$1,ROW(数据表!E79)*5+COLUMN(数据表!E79)-6,)</f>
        <v>0</v>
      </c>
      <c r="E80" s="319">
        <f ca="1">OFFSET(数据表!$B$1,ROW(数据表!F79)*5+COLUMN(数据表!F79)-6,)</f>
        <v>0</v>
      </c>
    </row>
    <row r="81" spans="1:5">
      <c r="A81" s="319">
        <f ca="1">OFFSET(数据表!$B$1,ROW(数据表!B80)*5+COLUMN(数据表!B80)-6,)</f>
        <v>0</v>
      </c>
      <c r="B81" s="319">
        <f ca="1">OFFSET(数据表!$B$1,ROW(数据表!C80)*5+COLUMN(数据表!C80)-6,)</f>
        <v>0</v>
      </c>
      <c r="C81" s="319">
        <f ca="1">OFFSET(数据表!$B$1,ROW(数据表!D80)*5+COLUMN(数据表!D80)-6,)</f>
        <v>0</v>
      </c>
      <c r="D81" s="319">
        <f ca="1">OFFSET(数据表!$B$1,ROW(数据表!E80)*5+COLUMN(数据表!E80)-6,)</f>
        <v>0</v>
      </c>
      <c r="E81" s="319">
        <f ca="1">OFFSET(数据表!$B$1,ROW(数据表!F80)*5+COLUMN(数据表!F80)-6,)</f>
        <v>0</v>
      </c>
    </row>
    <row r="82" spans="1:5">
      <c r="A82" s="319">
        <f ca="1">OFFSET(数据表!$B$1,ROW(数据表!B81)*5+COLUMN(数据表!B81)-6,)</f>
        <v>0</v>
      </c>
      <c r="B82" s="319">
        <f ca="1">OFFSET(数据表!$B$1,ROW(数据表!C81)*5+COLUMN(数据表!C81)-6,)</f>
        <v>0</v>
      </c>
      <c r="C82" s="319">
        <f ca="1">OFFSET(数据表!$B$1,ROW(数据表!D81)*5+COLUMN(数据表!D81)-6,)</f>
        <v>0</v>
      </c>
      <c r="D82" s="319">
        <f ca="1">OFFSET(数据表!$B$1,ROW(数据表!E81)*5+COLUMN(数据表!E81)-6,)</f>
        <v>0</v>
      </c>
      <c r="E82" s="319">
        <f ca="1">OFFSET(数据表!$B$1,ROW(数据表!F81)*5+COLUMN(数据表!F81)-6,)</f>
        <v>0</v>
      </c>
    </row>
    <row r="83" spans="1:5">
      <c r="A83" s="319">
        <f ca="1">OFFSET(数据表!$B$1,ROW(数据表!B82)*5+COLUMN(数据表!B82)-6,)</f>
        <v>0</v>
      </c>
      <c r="B83" s="319">
        <f ca="1">OFFSET(数据表!$B$1,ROW(数据表!C82)*5+COLUMN(数据表!C82)-6,)</f>
        <v>0</v>
      </c>
      <c r="C83" s="319">
        <f ca="1">OFFSET(数据表!$B$1,ROW(数据表!D82)*5+COLUMN(数据表!D82)-6,)</f>
        <v>0</v>
      </c>
      <c r="D83" s="319">
        <f ca="1">OFFSET(数据表!$B$1,ROW(数据表!E82)*5+COLUMN(数据表!E82)-6,)</f>
        <v>0</v>
      </c>
      <c r="E83" s="319">
        <f ca="1">OFFSET(数据表!$B$1,ROW(数据表!F82)*5+COLUMN(数据表!F82)-6,)</f>
        <v>0</v>
      </c>
    </row>
    <row r="84" spans="1:5">
      <c r="A84" s="319">
        <f ca="1">OFFSET(数据表!$B$1,ROW(数据表!B83)*5+COLUMN(数据表!B83)-6,)</f>
        <v>0</v>
      </c>
      <c r="B84" s="319">
        <f ca="1">OFFSET(数据表!$B$1,ROW(数据表!C83)*5+COLUMN(数据表!C83)-6,)</f>
        <v>0</v>
      </c>
      <c r="C84" s="319">
        <f ca="1">OFFSET(数据表!$B$1,ROW(数据表!D83)*5+COLUMN(数据表!D83)-6,)</f>
        <v>0</v>
      </c>
      <c r="D84" s="319">
        <f ca="1">OFFSET(数据表!$B$1,ROW(数据表!E83)*5+COLUMN(数据表!E83)-6,)</f>
        <v>0</v>
      </c>
      <c r="E84" s="319">
        <f ca="1">OFFSET(数据表!$B$1,ROW(数据表!F83)*5+COLUMN(数据表!F83)-6,)</f>
        <v>0</v>
      </c>
    </row>
    <row r="85" spans="1:5">
      <c r="A85" s="319">
        <f ca="1">OFFSET(数据表!$B$1,ROW(数据表!B84)*5+COLUMN(数据表!B84)-6,)</f>
        <v>0</v>
      </c>
      <c r="B85" s="319">
        <f ca="1">OFFSET(数据表!$B$1,ROW(数据表!C84)*5+COLUMN(数据表!C84)-6,)</f>
        <v>0</v>
      </c>
      <c r="C85" s="319">
        <f ca="1">OFFSET(数据表!$B$1,ROW(数据表!D84)*5+COLUMN(数据表!D84)-6,)</f>
        <v>0</v>
      </c>
      <c r="D85" s="319">
        <f ca="1">OFFSET(数据表!$B$1,ROW(数据表!E84)*5+COLUMN(数据表!E84)-6,)</f>
        <v>0</v>
      </c>
      <c r="E85" s="319">
        <f ca="1">OFFSET(数据表!$B$1,ROW(数据表!F84)*5+COLUMN(数据表!F84)-6,)</f>
        <v>0</v>
      </c>
    </row>
    <row r="86" spans="1:5">
      <c r="A86" s="319">
        <f ca="1">OFFSET(数据表!$B$1,ROW(数据表!B85)*5+COLUMN(数据表!B85)-6,)</f>
        <v>0</v>
      </c>
      <c r="B86" s="319">
        <f ca="1">OFFSET(数据表!$B$1,ROW(数据表!C85)*5+COLUMN(数据表!C85)-6,)</f>
        <v>0</v>
      </c>
      <c r="C86" s="319">
        <f ca="1">OFFSET(数据表!$B$1,ROW(数据表!D85)*5+COLUMN(数据表!D85)-6,)</f>
        <v>0</v>
      </c>
      <c r="D86" s="319">
        <f ca="1">OFFSET(数据表!$B$1,ROW(数据表!E85)*5+COLUMN(数据表!E85)-6,)</f>
        <v>0</v>
      </c>
      <c r="E86" s="319">
        <f ca="1">OFFSET(数据表!$B$1,ROW(数据表!F85)*5+COLUMN(数据表!F85)-6,)</f>
        <v>0</v>
      </c>
    </row>
    <row r="87" spans="1:5">
      <c r="A87" s="319">
        <f ca="1">OFFSET(数据表!$B$1,ROW(数据表!B86)*5+COLUMN(数据表!B86)-6,)</f>
        <v>0</v>
      </c>
      <c r="B87" s="319">
        <f ca="1">OFFSET(数据表!$B$1,ROW(数据表!C86)*5+COLUMN(数据表!C86)-6,)</f>
        <v>0</v>
      </c>
      <c r="C87" s="319">
        <f ca="1">OFFSET(数据表!$B$1,ROW(数据表!D86)*5+COLUMN(数据表!D86)-6,)</f>
        <v>0</v>
      </c>
      <c r="D87" s="319">
        <f ca="1">OFFSET(数据表!$B$1,ROW(数据表!E86)*5+COLUMN(数据表!E86)-6,)</f>
        <v>0</v>
      </c>
      <c r="E87" s="319">
        <f ca="1">OFFSET(数据表!$B$1,ROW(数据表!F86)*5+COLUMN(数据表!F86)-6,)</f>
        <v>0</v>
      </c>
    </row>
    <row r="88" spans="1:5">
      <c r="A88" s="319">
        <f ca="1">OFFSET(数据表!$B$1,ROW(数据表!B87)*5+COLUMN(数据表!B87)-6,)</f>
        <v>0</v>
      </c>
      <c r="B88" s="319">
        <f ca="1">OFFSET(数据表!$B$1,ROW(数据表!C87)*5+COLUMN(数据表!C87)-6,)</f>
        <v>0</v>
      </c>
      <c r="C88" s="319">
        <f ca="1">OFFSET(数据表!$B$1,ROW(数据表!D87)*5+COLUMN(数据表!D87)-6,)</f>
        <v>0</v>
      </c>
      <c r="D88" s="319">
        <f ca="1">OFFSET(数据表!$B$1,ROW(数据表!E87)*5+COLUMN(数据表!E87)-6,)</f>
        <v>0</v>
      </c>
      <c r="E88" s="319">
        <f ca="1">OFFSET(数据表!$B$1,ROW(数据表!F87)*5+COLUMN(数据表!F87)-6,)</f>
        <v>0</v>
      </c>
    </row>
    <row r="89" spans="1:5">
      <c r="A89" s="319">
        <f ca="1">OFFSET(数据表!$B$1,ROW(数据表!B88)*5+COLUMN(数据表!B88)-6,)</f>
        <v>0</v>
      </c>
      <c r="B89" s="319">
        <f ca="1">OFFSET(数据表!$B$1,ROW(数据表!C88)*5+COLUMN(数据表!C88)-6,)</f>
        <v>0</v>
      </c>
      <c r="C89" s="319">
        <f ca="1">OFFSET(数据表!$B$1,ROW(数据表!D88)*5+COLUMN(数据表!D88)-6,)</f>
        <v>0</v>
      </c>
      <c r="D89" s="319">
        <f ca="1">OFFSET(数据表!$B$1,ROW(数据表!E88)*5+COLUMN(数据表!E88)-6,)</f>
        <v>0</v>
      </c>
      <c r="E89" s="319">
        <f ca="1">OFFSET(数据表!$B$1,ROW(数据表!F88)*5+COLUMN(数据表!F88)-6,)</f>
        <v>0</v>
      </c>
    </row>
    <row r="90" spans="1:5">
      <c r="A90" s="319">
        <f ca="1">OFFSET(数据表!$B$1,ROW(数据表!B89)*5+COLUMN(数据表!B89)-6,)</f>
        <v>0</v>
      </c>
      <c r="B90" s="319">
        <f ca="1">OFFSET(数据表!$B$1,ROW(数据表!C89)*5+COLUMN(数据表!C89)-6,)</f>
        <v>0</v>
      </c>
      <c r="C90" s="319">
        <f ca="1">OFFSET(数据表!$B$1,ROW(数据表!D89)*5+COLUMN(数据表!D89)-6,)</f>
        <v>0</v>
      </c>
      <c r="D90" s="319">
        <f ca="1">OFFSET(数据表!$B$1,ROW(数据表!E89)*5+COLUMN(数据表!E89)-6,)</f>
        <v>0</v>
      </c>
      <c r="E90" s="319">
        <f ca="1">OFFSET(数据表!$B$1,ROW(数据表!F89)*5+COLUMN(数据表!F89)-6,)</f>
        <v>0</v>
      </c>
    </row>
    <row r="91" spans="1:5">
      <c r="A91" s="319">
        <f ca="1">OFFSET(数据表!$B$1,ROW(数据表!B90)*5+COLUMN(数据表!B90)-6,)</f>
        <v>0</v>
      </c>
      <c r="B91" s="319">
        <f ca="1">OFFSET(数据表!$B$1,ROW(数据表!C90)*5+COLUMN(数据表!C90)-6,)</f>
        <v>0</v>
      </c>
      <c r="C91" s="319">
        <f ca="1">OFFSET(数据表!$B$1,ROW(数据表!D90)*5+COLUMN(数据表!D90)-6,)</f>
        <v>0</v>
      </c>
      <c r="D91" s="319">
        <f ca="1">OFFSET(数据表!$B$1,ROW(数据表!E90)*5+COLUMN(数据表!E90)-6,)</f>
        <v>0</v>
      </c>
      <c r="E91" s="319">
        <f ca="1">OFFSET(数据表!$B$1,ROW(数据表!F90)*5+COLUMN(数据表!F90)-6,)</f>
        <v>0</v>
      </c>
    </row>
    <row r="92" spans="1:5">
      <c r="A92" s="319">
        <f ca="1">OFFSET(数据表!$B$1,ROW(数据表!B91)*5+COLUMN(数据表!B91)-6,)</f>
        <v>0</v>
      </c>
      <c r="B92" s="319">
        <f ca="1">OFFSET(数据表!$B$1,ROW(数据表!C91)*5+COLUMN(数据表!C91)-6,)</f>
        <v>0</v>
      </c>
      <c r="C92" s="319">
        <f ca="1">OFFSET(数据表!$B$1,ROW(数据表!D91)*5+COLUMN(数据表!D91)-6,)</f>
        <v>0</v>
      </c>
      <c r="D92" s="319">
        <f ca="1">OFFSET(数据表!$B$1,ROW(数据表!E91)*5+COLUMN(数据表!E91)-6,)</f>
        <v>0</v>
      </c>
      <c r="E92" s="319">
        <f ca="1">OFFSET(数据表!$B$1,ROW(数据表!F91)*5+COLUMN(数据表!F91)-6,)</f>
        <v>0</v>
      </c>
    </row>
    <row r="93" spans="1:5">
      <c r="A93" s="319">
        <f ca="1">OFFSET(数据表!$B$1,ROW(数据表!B92)*5+COLUMN(数据表!B92)-6,)</f>
        <v>0</v>
      </c>
      <c r="B93" s="319">
        <f ca="1">OFFSET(数据表!$B$1,ROW(数据表!C92)*5+COLUMN(数据表!C92)-6,)</f>
        <v>0</v>
      </c>
      <c r="C93" s="319">
        <f ca="1">OFFSET(数据表!$B$1,ROW(数据表!D92)*5+COLUMN(数据表!D92)-6,)</f>
        <v>0</v>
      </c>
      <c r="D93" s="319">
        <f ca="1">OFFSET(数据表!$B$1,ROW(数据表!E92)*5+COLUMN(数据表!E92)-6,)</f>
        <v>0</v>
      </c>
      <c r="E93" s="319">
        <f ca="1">OFFSET(数据表!$B$1,ROW(数据表!F92)*5+COLUMN(数据表!F92)-6,)</f>
        <v>0</v>
      </c>
    </row>
    <row r="94" spans="1:5">
      <c r="A94" s="319">
        <f ca="1">OFFSET(数据表!$B$1,ROW(数据表!B93)*5+COLUMN(数据表!B93)-6,)</f>
        <v>0</v>
      </c>
      <c r="B94" s="319">
        <f ca="1">OFFSET(数据表!$B$1,ROW(数据表!C93)*5+COLUMN(数据表!C93)-6,)</f>
        <v>0</v>
      </c>
      <c r="C94" s="319">
        <f ca="1">OFFSET(数据表!$B$1,ROW(数据表!D93)*5+COLUMN(数据表!D93)-6,)</f>
        <v>0</v>
      </c>
      <c r="D94" s="319">
        <f ca="1">OFFSET(数据表!$B$1,ROW(数据表!E93)*5+COLUMN(数据表!E93)-6,)</f>
        <v>0</v>
      </c>
      <c r="E94" s="319">
        <f ca="1">OFFSET(数据表!$B$1,ROW(数据表!F93)*5+COLUMN(数据表!F93)-6,)</f>
        <v>0</v>
      </c>
    </row>
    <row r="95" spans="1:5">
      <c r="A95" s="319">
        <f ca="1">OFFSET(数据表!$B$1,ROW(数据表!B94)*5+COLUMN(数据表!B94)-6,)</f>
        <v>0</v>
      </c>
      <c r="B95" s="319">
        <f ca="1">OFFSET(数据表!$B$1,ROW(数据表!C94)*5+COLUMN(数据表!C94)-6,)</f>
        <v>0</v>
      </c>
      <c r="C95" s="319">
        <f ca="1">OFFSET(数据表!$B$1,ROW(数据表!D94)*5+COLUMN(数据表!D94)-6,)</f>
        <v>0</v>
      </c>
      <c r="D95" s="319">
        <f ca="1">OFFSET(数据表!$B$1,ROW(数据表!E94)*5+COLUMN(数据表!E94)-6,)</f>
        <v>0</v>
      </c>
      <c r="E95" s="319">
        <f ca="1">OFFSET(数据表!$B$1,ROW(数据表!F94)*5+COLUMN(数据表!F94)-6,)</f>
        <v>0</v>
      </c>
    </row>
    <row r="96" spans="1:5">
      <c r="A96" s="319">
        <f ca="1">OFFSET(数据表!$B$1,ROW(数据表!B95)*5+COLUMN(数据表!B95)-6,)</f>
        <v>0</v>
      </c>
      <c r="B96" s="319">
        <f ca="1">OFFSET(数据表!$B$1,ROW(数据表!C95)*5+COLUMN(数据表!C95)-6,)</f>
        <v>0</v>
      </c>
      <c r="C96" s="319">
        <f ca="1">OFFSET(数据表!$B$1,ROW(数据表!D95)*5+COLUMN(数据表!D95)-6,)</f>
        <v>0</v>
      </c>
      <c r="D96" s="319">
        <f ca="1">OFFSET(数据表!$B$1,ROW(数据表!E95)*5+COLUMN(数据表!E95)-6,)</f>
        <v>0</v>
      </c>
      <c r="E96" s="319">
        <f ca="1">OFFSET(数据表!$B$1,ROW(数据表!F95)*5+COLUMN(数据表!F95)-6,)</f>
        <v>0</v>
      </c>
    </row>
    <row r="97" spans="1:5">
      <c r="A97" s="319">
        <f ca="1">OFFSET(数据表!$B$1,ROW(数据表!B96)*5+COLUMN(数据表!B96)-6,)</f>
        <v>0</v>
      </c>
      <c r="B97" s="319">
        <f ca="1">OFFSET(数据表!$B$1,ROW(数据表!C96)*5+COLUMN(数据表!C96)-6,)</f>
        <v>0</v>
      </c>
      <c r="C97" s="319">
        <f ca="1">OFFSET(数据表!$B$1,ROW(数据表!D96)*5+COLUMN(数据表!D96)-6,)</f>
        <v>0</v>
      </c>
      <c r="D97" s="319">
        <f ca="1">OFFSET(数据表!$B$1,ROW(数据表!E96)*5+COLUMN(数据表!E96)-6,)</f>
        <v>0</v>
      </c>
      <c r="E97" s="319">
        <f ca="1">OFFSET(数据表!$B$1,ROW(数据表!F96)*5+COLUMN(数据表!F96)-6,)</f>
        <v>0</v>
      </c>
    </row>
    <row r="98" spans="1:5">
      <c r="A98" s="319">
        <f ca="1">OFFSET(数据表!$B$1,ROW(数据表!B97)*5+COLUMN(数据表!B97)-6,)</f>
        <v>0</v>
      </c>
      <c r="B98" s="319">
        <f ca="1">OFFSET(数据表!$B$1,ROW(数据表!C97)*5+COLUMN(数据表!C97)-6,)</f>
        <v>0</v>
      </c>
      <c r="C98" s="319">
        <f ca="1">OFFSET(数据表!$B$1,ROW(数据表!D97)*5+COLUMN(数据表!D97)-6,)</f>
        <v>0</v>
      </c>
      <c r="D98" s="319">
        <f ca="1">OFFSET(数据表!$B$1,ROW(数据表!E97)*5+COLUMN(数据表!E97)-6,)</f>
        <v>0</v>
      </c>
      <c r="E98" s="319">
        <f ca="1">OFFSET(数据表!$B$1,ROW(数据表!F97)*5+COLUMN(数据表!F97)-6,)</f>
        <v>0</v>
      </c>
    </row>
    <row r="99" spans="1:5">
      <c r="A99" s="319">
        <f ca="1">OFFSET(数据表!$B$1,ROW(数据表!B98)*5+COLUMN(数据表!B98)-6,)</f>
        <v>0</v>
      </c>
      <c r="B99" s="319">
        <f ca="1">OFFSET(数据表!$B$1,ROW(数据表!C98)*5+COLUMN(数据表!C98)-6,)</f>
        <v>0</v>
      </c>
      <c r="C99" s="319">
        <f ca="1">OFFSET(数据表!$B$1,ROW(数据表!D98)*5+COLUMN(数据表!D98)-6,)</f>
        <v>0</v>
      </c>
      <c r="D99" s="319">
        <f ca="1">OFFSET(数据表!$B$1,ROW(数据表!E98)*5+COLUMN(数据表!E98)-6,)</f>
        <v>0</v>
      </c>
      <c r="E99" s="319">
        <f ca="1">OFFSET(数据表!$B$1,ROW(数据表!F98)*5+COLUMN(数据表!F98)-6,)</f>
        <v>0</v>
      </c>
    </row>
    <row r="100" spans="1:5">
      <c r="A100" s="319">
        <f ca="1">OFFSET(数据表!$B$1,ROW(数据表!B99)*5+COLUMN(数据表!B99)-6,)</f>
        <v>0</v>
      </c>
      <c r="B100" s="319">
        <f ca="1">OFFSET(数据表!$B$1,ROW(数据表!C99)*5+COLUMN(数据表!C99)-6,)</f>
        <v>0</v>
      </c>
      <c r="C100" s="319">
        <f ca="1">OFFSET(数据表!$B$1,ROW(数据表!D99)*5+COLUMN(数据表!D99)-6,)</f>
        <v>0</v>
      </c>
      <c r="D100" s="319">
        <f ca="1">OFFSET(数据表!$B$1,ROW(数据表!E99)*5+COLUMN(数据表!E99)-6,)</f>
        <v>0</v>
      </c>
      <c r="E100" s="319">
        <f ca="1">OFFSET(数据表!$B$1,ROW(数据表!F99)*5+COLUMN(数据表!F99)-6,)</f>
        <v>0</v>
      </c>
    </row>
    <row r="101" spans="1:5">
      <c r="A101" s="319">
        <f ca="1">OFFSET(数据表!$B$1,ROW(数据表!B100)*5+COLUMN(数据表!B100)-6,)</f>
        <v>0</v>
      </c>
      <c r="B101" s="319">
        <f ca="1">OFFSET(数据表!$B$1,ROW(数据表!C100)*5+COLUMN(数据表!C100)-6,)</f>
        <v>0</v>
      </c>
      <c r="C101" s="319">
        <f ca="1">OFFSET(数据表!$B$1,ROW(数据表!D100)*5+COLUMN(数据表!D100)-6,)</f>
        <v>0</v>
      </c>
      <c r="D101" s="319">
        <f ca="1">OFFSET(数据表!$B$1,ROW(数据表!E100)*5+COLUMN(数据表!E100)-6,)</f>
        <v>0</v>
      </c>
      <c r="E101" s="319">
        <f ca="1">OFFSET(数据表!$B$1,ROW(数据表!F100)*5+COLUMN(数据表!F100)-6,)</f>
        <v>0</v>
      </c>
    </row>
    <row r="102" spans="1:5">
      <c r="A102" s="319">
        <f ca="1">OFFSET(数据表!$B$1,ROW(数据表!B101)*5+COLUMN(数据表!B101)-6,)</f>
        <v>0</v>
      </c>
      <c r="B102" s="319">
        <f ca="1">OFFSET(数据表!$B$1,ROW(数据表!C101)*5+COLUMN(数据表!C101)-6,)</f>
        <v>0</v>
      </c>
      <c r="C102" s="319">
        <f ca="1">OFFSET(数据表!$B$1,ROW(数据表!D101)*5+COLUMN(数据表!D101)-6,)</f>
        <v>0</v>
      </c>
      <c r="D102" s="319">
        <f ca="1">OFFSET(数据表!$B$1,ROW(数据表!E101)*5+COLUMN(数据表!E101)-6,)</f>
        <v>0</v>
      </c>
      <c r="E102" s="319">
        <f ca="1">OFFSET(数据表!$B$1,ROW(数据表!F101)*5+COLUMN(数据表!F101)-6,)</f>
        <v>0</v>
      </c>
    </row>
    <row r="103" spans="1:5">
      <c r="A103" s="319">
        <f ca="1">OFFSET(数据表!$B$1,ROW(数据表!B102)*5+COLUMN(数据表!B102)-6,)</f>
        <v>0</v>
      </c>
      <c r="B103" s="319">
        <f ca="1">OFFSET(数据表!$B$1,ROW(数据表!C102)*5+COLUMN(数据表!C102)-6,)</f>
        <v>0</v>
      </c>
      <c r="C103" s="319">
        <f ca="1">OFFSET(数据表!$B$1,ROW(数据表!D102)*5+COLUMN(数据表!D102)-6,)</f>
        <v>0</v>
      </c>
      <c r="D103" s="319">
        <f ca="1">OFFSET(数据表!$B$1,ROW(数据表!E102)*5+COLUMN(数据表!E102)-6,)</f>
        <v>0</v>
      </c>
      <c r="E103" s="319">
        <f ca="1">OFFSET(数据表!$B$1,ROW(数据表!F102)*5+COLUMN(数据表!F102)-6,)</f>
        <v>0</v>
      </c>
    </row>
    <row r="104" spans="1:5">
      <c r="A104" s="319">
        <f ca="1">OFFSET(数据表!$B$1,ROW(数据表!B103)*5+COLUMN(数据表!B103)-6,)</f>
        <v>0</v>
      </c>
      <c r="B104" s="319">
        <f ca="1">OFFSET(数据表!$B$1,ROW(数据表!C103)*5+COLUMN(数据表!C103)-6,)</f>
        <v>0</v>
      </c>
      <c r="C104" s="319">
        <f ca="1">OFFSET(数据表!$B$1,ROW(数据表!D103)*5+COLUMN(数据表!D103)-6,)</f>
        <v>0</v>
      </c>
      <c r="D104" s="319">
        <f ca="1">OFFSET(数据表!$B$1,ROW(数据表!E103)*5+COLUMN(数据表!E103)-6,)</f>
        <v>0</v>
      </c>
      <c r="E104" s="319">
        <f ca="1">OFFSET(数据表!$B$1,ROW(数据表!F103)*5+COLUMN(数据表!F103)-6,)</f>
        <v>0</v>
      </c>
    </row>
    <row r="105" spans="1:5">
      <c r="A105" s="319">
        <f ca="1">OFFSET(数据表!$B$1,ROW(数据表!B104)*5+COLUMN(数据表!B104)-6,)</f>
        <v>0</v>
      </c>
      <c r="B105" s="319">
        <f ca="1">OFFSET(数据表!$B$1,ROW(数据表!C104)*5+COLUMN(数据表!C104)-6,)</f>
        <v>0</v>
      </c>
      <c r="C105" s="319">
        <f ca="1">OFFSET(数据表!$B$1,ROW(数据表!D104)*5+COLUMN(数据表!D104)-6,)</f>
        <v>0</v>
      </c>
      <c r="D105" s="319">
        <f ca="1">OFFSET(数据表!$B$1,ROW(数据表!E104)*5+COLUMN(数据表!E104)-6,)</f>
        <v>0</v>
      </c>
      <c r="E105" s="319">
        <f ca="1">OFFSET(数据表!$B$1,ROW(数据表!F104)*5+COLUMN(数据表!F104)-6,)</f>
        <v>0</v>
      </c>
    </row>
    <row r="106" spans="1:5">
      <c r="A106" s="319">
        <f ca="1">OFFSET(数据表!$B$1,ROW(数据表!B105)*5+COLUMN(数据表!B105)-6,)</f>
        <v>0</v>
      </c>
      <c r="B106" s="319">
        <f ca="1">OFFSET(数据表!$B$1,ROW(数据表!C105)*5+COLUMN(数据表!C105)-6,)</f>
        <v>0</v>
      </c>
      <c r="C106" s="319">
        <f ca="1">OFFSET(数据表!$B$1,ROW(数据表!D105)*5+COLUMN(数据表!D105)-6,)</f>
        <v>0</v>
      </c>
      <c r="D106" s="319">
        <f ca="1">OFFSET(数据表!$B$1,ROW(数据表!E105)*5+COLUMN(数据表!E105)-6,)</f>
        <v>0</v>
      </c>
      <c r="E106" s="319">
        <f ca="1">OFFSET(数据表!$B$1,ROW(数据表!F105)*5+COLUMN(数据表!F105)-6,)</f>
        <v>0</v>
      </c>
    </row>
    <row r="107" spans="1:5">
      <c r="A107" s="319">
        <f ca="1">OFFSET(数据表!$B$1,ROW(数据表!B106)*5+COLUMN(数据表!B106)-6,)</f>
        <v>0</v>
      </c>
      <c r="B107" s="319">
        <f ca="1">OFFSET(数据表!$B$1,ROW(数据表!C106)*5+COLUMN(数据表!C106)-6,)</f>
        <v>0</v>
      </c>
      <c r="C107" s="319">
        <f ca="1">OFFSET(数据表!$B$1,ROW(数据表!D106)*5+COLUMN(数据表!D106)-6,)</f>
        <v>0</v>
      </c>
      <c r="D107" s="319">
        <f ca="1">OFFSET(数据表!$B$1,ROW(数据表!E106)*5+COLUMN(数据表!E106)-6,)</f>
        <v>0</v>
      </c>
      <c r="E107" s="319">
        <f ca="1">OFFSET(数据表!$B$1,ROW(数据表!F106)*5+COLUMN(数据表!F106)-6,)</f>
        <v>0</v>
      </c>
    </row>
    <row r="108" spans="1:5">
      <c r="A108" s="319">
        <f ca="1">OFFSET(数据表!$B$1,ROW(数据表!B107)*5+COLUMN(数据表!B107)-6,)</f>
        <v>0</v>
      </c>
      <c r="B108" s="319">
        <f ca="1">OFFSET(数据表!$B$1,ROW(数据表!C107)*5+COLUMN(数据表!C107)-6,)</f>
        <v>0</v>
      </c>
      <c r="C108" s="319">
        <f ca="1">OFFSET(数据表!$B$1,ROW(数据表!D107)*5+COLUMN(数据表!D107)-6,)</f>
        <v>0</v>
      </c>
      <c r="D108" s="319">
        <f ca="1">OFFSET(数据表!$B$1,ROW(数据表!E107)*5+COLUMN(数据表!E107)-6,)</f>
        <v>0</v>
      </c>
      <c r="E108" s="319">
        <f ca="1">OFFSET(数据表!$B$1,ROW(数据表!F107)*5+COLUMN(数据表!F107)-6,)</f>
        <v>0</v>
      </c>
    </row>
    <row r="109" spans="1:5">
      <c r="A109" s="319">
        <f ca="1">OFFSET(数据表!$B$1,ROW(数据表!B108)*5+COLUMN(数据表!B108)-6,)</f>
        <v>0</v>
      </c>
      <c r="B109" s="319">
        <f ca="1">OFFSET(数据表!$B$1,ROW(数据表!C108)*5+COLUMN(数据表!C108)-6,)</f>
        <v>0</v>
      </c>
      <c r="C109" s="319">
        <f ca="1">OFFSET(数据表!$B$1,ROW(数据表!D108)*5+COLUMN(数据表!D108)-6,)</f>
        <v>0</v>
      </c>
      <c r="D109" s="319">
        <f ca="1">OFFSET(数据表!$B$1,ROW(数据表!E108)*5+COLUMN(数据表!E108)-6,)</f>
        <v>0</v>
      </c>
      <c r="E109" s="319">
        <f ca="1">OFFSET(数据表!$B$1,ROW(数据表!F108)*5+COLUMN(数据表!F108)-6,)</f>
        <v>0</v>
      </c>
    </row>
    <row r="110" spans="1:5">
      <c r="A110" s="319">
        <f ca="1">OFFSET(数据表!$B$1,ROW(数据表!B109)*5+COLUMN(数据表!B109)-6,)</f>
        <v>0</v>
      </c>
      <c r="B110" s="319">
        <f ca="1">OFFSET(数据表!$B$1,ROW(数据表!C109)*5+COLUMN(数据表!C109)-6,)</f>
        <v>0</v>
      </c>
      <c r="C110" s="319">
        <f ca="1">OFFSET(数据表!$B$1,ROW(数据表!D109)*5+COLUMN(数据表!D109)-6,)</f>
        <v>0</v>
      </c>
      <c r="D110" s="319">
        <f ca="1">OFFSET(数据表!$B$1,ROW(数据表!E109)*5+COLUMN(数据表!E109)-6,)</f>
        <v>0</v>
      </c>
      <c r="E110" s="319">
        <f ca="1">OFFSET(数据表!$B$1,ROW(数据表!F109)*5+COLUMN(数据表!F109)-6,)</f>
        <v>0</v>
      </c>
    </row>
    <row r="111" spans="1:5">
      <c r="A111" s="319">
        <f ca="1">OFFSET(数据表!$B$1,ROW(数据表!B110)*5+COLUMN(数据表!B110)-6,)</f>
        <v>0</v>
      </c>
      <c r="B111" s="319">
        <f ca="1">OFFSET(数据表!$B$1,ROW(数据表!C110)*5+COLUMN(数据表!C110)-6,)</f>
        <v>0</v>
      </c>
      <c r="C111" s="319">
        <f ca="1">OFFSET(数据表!$B$1,ROW(数据表!D110)*5+COLUMN(数据表!D110)-6,)</f>
        <v>0</v>
      </c>
      <c r="D111" s="319">
        <f ca="1">OFFSET(数据表!$B$1,ROW(数据表!E110)*5+COLUMN(数据表!E110)-6,)</f>
        <v>0</v>
      </c>
      <c r="E111" s="319">
        <f ca="1">OFFSET(数据表!$B$1,ROW(数据表!F110)*5+COLUMN(数据表!F110)-6,)</f>
        <v>0</v>
      </c>
    </row>
    <row r="112" spans="1:5">
      <c r="A112" s="319">
        <f ca="1">OFFSET(数据表!$B$1,ROW(数据表!B111)*5+COLUMN(数据表!B111)-6,)</f>
        <v>0</v>
      </c>
      <c r="B112" s="319">
        <f ca="1">OFFSET(数据表!$B$1,ROW(数据表!C111)*5+COLUMN(数据表!C111)-6,)</f>
        <v>0</v>
      </c>
      <c r="C112" s="319">
        <f ca="1">OFFSET(数据表!$B$1,ROW(数据表!D111)*5+COLUMN(数据表!D111)-6,)</f>
        <v>0</v>
      </c>
      <c r="D112" s="319">
        <f ca="1">OFFSET(数据表!$B$1,ROW(数据表!E111)*5+COLUMN(数据表!E111)-6,)</f>
        <v>0</v>
      </c>
      <c r="E112" s="319">
        <f ca="1">OFFSET(数据表!$B$1,ROW(数据表!F111)*5+COLUMN(数据表!F111)-6,)</f>
        <v>0</v>
      </c>
    </row>
    <row r="113" spans="1:5">
      <c r="A113" s="319">
        <f ca="1">OFFSET(数据表!$B$1,ROW(数据表!B112)*5+COLUMN(数据表!B112)-6,)</f>
        <v>0</v>
      </c>
      <c r="B113" s="319">
        <f ca="1">OFFSET(数据表!$B$1,ROW(数据表!C112)*5+COLUMN(数据表!C112)-6,)</f>
        <v>0</v>
      </c>
      <c r="C113" s="319">
        <f ca="1">OFFSET(数据表!$B$1,ROW(数据表!D112)*5+COLUMN(数据表!D112)-6,)</f>
        <v>0</v>
      </c>
      <c r="D113" s="319">
        <f ca="1">OFFSET(数据表!$B$1,ROW(数据表!E112)*5+COLUMN(数据表!E112)-6,)</f>
        <v>0</v>
      </c>
      <c r="E113" s="319">
        <f ca="1">OFFSET(数据表!$B$1,ROW(数据表!F112)*5+COLUMN(数据表!F112)-6,)</f>
        <v>0</v>
      </c>
    </row>
    <row r="114" spans="1:5">
      <c r="A114" s="319">
        <f ca="1">OFFSET(数据表!$B$1,ROW(数据表!B113)*5+COLUMN(数据表!B113)-6,)</f>
        <v>0</v>
      </c>
      <c r="B114" s="319">
        <f ca="1">OFFSET(数据表!$B$1,ROW(数据表!C113)*5+COLUMN(数据表!C113)-6,)</f>
        <v>0</v>
      </c>
      <c r="C114" s="319">
        <f ca="1">OFFSET(数据表!$B$1,ROW(数据表!D113)*5+COLUMN(数据表!D113)-6,)</f>
        <v>0</v>
      </c>
      <c r="D114" s="319">
        <f ca="1">OFFSET(数据表!$B$1,ROW(数据表!E113)*5+COLUMN(数据表!E113)-6,)</f>
        <v>0</v>
      </c>
      <c r="E114" s="319">
        <f ca="1">OFFSET(数据表!$B$1,ROW(数据表!F113)*5+COLUMN(数据表!F113)-6,)</f>
        <v>0</v>
      </c>
    </row>
    <row r="115" spans="1:5">
      <c r="A115" s="319">
        <f ca="1">OFFSET(数据表!$B$1,ROW(数据表!B114)*5+COLUMN(数据表!B114)-6,)</f>
        <v>0</v>
      </c>
      <c r="B115" s="319">
        <f ca="1">OFFSET(数据表!$B$1,ROW(数据表!C114)*5+COLUMN(数据表!C114)-6,)</f>
        <v>0</v>
      </c>
      <c r="C115" s="319">
        <f ca="1">OFFSET(数据表!$B$1,ROW(数据表!D114)*5+COLUMN(数据表!D114)-6,)</f>
        <v>0</v>
      </c>
      <c r="D115" s="319">
        <f ca="1">OFFSET(数据表!$B$1,ROW(数据表!E114)*5+COLUMN(数据表!E114)-6,)</f>
        <v>0</v>
      </c>
      <c r="E115" s="319">
        <f ca="1">OFFSET(数据表!$B$1,ROW(数据表!F114)*5+COLUMN(数据表!F114)-6,)</f>
        <v>0</v>
      </c>
    </row>
    <row r="116" spans="1:5">
      <c r="A116" s="319">
        <f ca="1">OFFSET(数据表!$B$1,ROW(数据表!B115)*5+COLUMN(数据表!B115)-6,)</f>
        <v>0</v>
      </c>
      <c r="B116" s="319">
        <f ca="1">OFFSET(数据表!$B$1,ROW(数据表!C115)*5+COLUMN(数据表!C115)-6,)</f>
        <v>0</v>
      </c>
      <c r="C116" s="319">
        <f ca="1">OFFSET(数据表!$B$1,ROW(数据表!D115)*5+COLUMN(数据表!D115)-6,)</f>
        <v>0</v>
      </c>
      <c r="D116" s="319">
        <f ca="1">OFFSET(数据表!$B$1,ROW(数据表!E115)*5+COLUMN(数据表!E115)-6,)</f>
        <v>0</v>
      </c>
      <c r="E116" s="319">
        <f ca="1">OFFSET(数据表!$B$1,ROW(数据表!F115)*5+COLUMN(数据表!F115)-6,)</f>
        <v>0</v>
      </c>
    </row>
    <row r="117" spans="1:5">
      <c r="A117" s="319">
        <f ca="1">OFFSET(数据表!$B$1,ROW(数据表!B116)*5+COLUMN(数据表!B116)-6,)</f>
        <v>0</v>
      </c>
      <c r="B117" s="319">
        <f ca="1">OFFSET(数据表!$B$1,ROW(数据表!C116)*5+COLUMN(数据表!C116)-6,)</f>
        <v>0</v>
      </c>
      <c r="C117" s="319">
        <f ca="1">OFFSET(数据表!$B$1,ROW(数据表!D116)*5+COLUMN(数据表!D116)-6,)</f>
        <v>0</v>
      </c>
      <c r="D117" s="319">
        <f ca="1">OFFSET(数据表!$B$1,ROW(数据表!E116)*5+COLUMN(数据表!E116)-6,)</f>
        <v>0</v>
      </c>
      <c r="E117" s="319">
        <f ca="1">OFFSET(数据表!$B$1,ROW(数据表!F116)*5+COLUMN(数据表!F116)-6,)</f>
        <v>0</v>
      </c>
    </row>
    <row r="118" spans="1:5">
      <c r="A118" s="319">
        <f ca="1">OFFSET(数据表!$B$1,ROW(数据表!B117)*5+COLUMN(数据表!B117)-6,)</f>
        <v>0</v>
      </c>
      <c r="B118" s="319">
        <f ca="1">OFFSET(数据表!$B$1,ROW(数据表!C117)*5+COLUMN(数据表!C117)-6,)</f>
        <v>0</v>
      </c>
      <c r="C118" s="319">
        <f ca="1">OFFSET(数据表!$B$1,ROW(数据表!D117)*5+COLUMN(数据表!D117)-6,)</f>
        <v>0</v>
      </c>
      <c r="D118" s="319">
        <f ca="1">OFFSET(数据表!$B$1,ROW(数据表!E117)*5+COLUMN(数据表!E117)-6,)</f>
        <v>0</v>
      </c>
      <c r="E118" s="319">
        <f ca="1">OFFSET(数据表!$B$1,ROW(数据表!F117)*5+COLUMN(数据表!F117)-6,)</f>
        <v>0</v>
      </c>
    </row>
    <row r="119" spans="1:5">
      <c r="A119" s="319">
        <f ca="1">OFFSET(数据表!$B$1,ROW(数据表!B118)*5+COLUMN(数据表!B118)-6,)</f>
        <v>0</v>
      </c>
      <c r="B119" s="319">
        <f ca="1">OFFSET(数据表!$B$1,ROW(数据表!C118)*5+COLUMN(数据表!C118)-6,)</f>
        <v>0</v>
      </c>
      <c r="C119" s="319">
        <f ca="1">OFFSET(数据表!$B$1,ROW(数据表!D118)*5+COLUMN(数据表!D118)-6,)</f>
        <v>0</v>
      </c>
      <c r="D119" s="319">
        <f ca="1">OFFSET(数据表!$B$1,ROW(数据表!E118)*5+COLUMN(数据表!E118)-6,)</f>
        <v>0</v>
      </c>
      <c r="E119" s="319">
        <f ca="1">OFFSET(数据表!$B$1,ROW(数据表!F118)*5+COLUMN(数据表!F118)-6,)</f>
        <v>0</v>
      </c>
    </row>
    <row r="120" spans="1:5">
      <c r="A120" s="319">
        <f ca="1">OFFSET(数据表!$B$1,ROW(数据表!B119)*5+COLUMN(数据表!B119)-6,)</f>
        <v>0</v>
      </c>
      <c r="B120" s="319">
        <f ca="1">OFFSET(数据表!$B$1,ROW(数据表!C119)*5+COLUMN(数据表!C119)-6,)</f>
        <v>0</v>
      </c>
      <c r="C120" s="319">
        <f ca="1">OFFSET(数据表!$B$1,ROW(数据表!D119)*5+COLUMN(数据表!D119)-6,)</f>
        <v>0</v>
      </c>
      <c r="D120" s="319">
        <f ca="1">OFFSET(数据表!$B$1,ROW(数据表!E119)*5+COLUMN(数据表!E119)-6,)</f>
        <v>0</v>
      </c>
      <c r="E120" s="319">
        <f ca="1">OFFSET(数据表!$B$1,ROW(数据表!F119)*5+COLUMN(数据表!F119)-6,)</f>
        <v>0</v>
      </c>
    </row>
    <row r="121" spans="1:5">
      <c r="A121" s="319">
        <f ca="1">OFFSET(数据表!$B$1,ROW(数据表!B120)*5+COLUMN(数据表!B120)-6,)</f>
        <v>0</v>
      </c>
      <c r="B121" s="319">
        <f ca="1">OFFSET(数据表!$B$1,ROW(数据表!C120)*5+COLUMN(数据表!C120)-6,)</f>
        <v>0</v>
      </c>
      <c r="C121" s="319">
        <f ca="1">OFFSET(数据表!$B$1,ROW(数据表!D120)*5+COLUMN(数据表!D120)-6,)</f>
        <v>0</v>
      </c>
      <c r="D121" s="319">
        <f ca="1">OFFSET(数据表!$B$1,ROW(数据表!E120)*5+COLUMN(数据表!E120)-6,)</f>
        <v>0</v>
      </c>
      <c r="E121" s="319">
        <f ca="1">OFFSET(数据表!$B$1,ROW(数据表!F120)*5+COLUMN(数据表!F120)-6,)</f>
        <v>0</v>
      </c>
    </row>
    <row r="122" spans="1:5">
      <c r="A122" s="319">
        <f ca="1">OFFSET(数据表!$B$1,ROW(数据表!B121)*5+COLUMN(数据表!B121)-6,)</f>
        <v>0</v>
      </c>
      <c r="B122" s="319">
        <f ca="1">OFFSET(数据表!$B$1,ROW(数据表!C121)*5+COLUMN(数据表!C121)-6,)</f>
        <v>0</v>
      </c>
      <c r="C122" s="319">
        <f ca="1">OFFSET(数据表!$B$1,ROW(数据表!D121)*5+COLUMN(数据表!D121)-6,)</f>
        <v>0</v>
      </c>
      <c r="D122" s="319">
        <f ca="1">OFFSET(数据表!$B$1,ROW(数据表!E121)*5+COLUMN(数据表!E121)-6,)</f>
        <v>0</v>
      </c>
      <c r="E122" s="319">
        <f ca="1">OFFSET(数据表!$B$1,ROW(数据表!F121)*5+COLUMN(数据表!F121)-6,)</f>
        <v>0</v>
      </c>
    </row>
    <row r="123" spans="1:5">
      <c r="A123" s="319">
        <f ca="1">OFFSET(数据表!$B$1,ROW(数据表!B122)*5+COLUMN(数据表!B122)-6,)</f>
        <v>0</v>
      </c>
      <c r="B123" s="319">
        <f ca="1">OFFSET(数据表!$B$1,ROW(数据表!C122)*5+COLUMN(数据表!C122)-6,)</f>
        <v>0</v>
      </c>
      <c r="C123" s="319">
        <f ca="1">OFFSET(数据表!$B$1,ROW(数据表!D122)*5+COLUMN(数据表!D122)-6,)</f>
        <v>0</v>
      </c>
      <c r="D123" s="319">
        <f ca="1">OFFSET(数据表!$B$1,ROW(数据表!E122)*5+COLUMN(数据表!E122)-6,)</f>
        <v>0</v>
      </c>
      <c r="E123" s="319">
        <f ca="1">OFFSET(数据表!$B$1,ROW(数据表!F122)*5+COLUMN(数据表!F122)-6,)</f>
        <v>0</v>
      </c>
    </row>
    <row r="124" spans="1:5">
      <c r="A124" s="319">
        <f ca="1">OFFSET(数据表!$B$1,ROW(数据表!B123)*5+COLUMN(数据表!B123)-6,)</f>
        <v>0</v>
      </c>
      <c r="B124" s="319">
        <f ca="1">OFFSET(数据表!$B$1,ROW(数据表!C123)*5+COLUMN(数据表!C123)-6,)</f>
        <v>0</v>
      </c>
      <c r="C124" s="319">
        <f ca="1">OFFSET(数据表!$B$1,ROW(数据表!D123)*5+COLUMN(数据表!D123)-6,)</f>
        <v>0</v>
      </c>
      <c r="D124" s="319">
        <f ca="1">OFFSET(数据表!$B$1,ROW(数据表!E123)*5+COLUMN(数据表!E123)-6,)</f>
        <v>0</v>
      </c>
      <c r="E124" s="319">
        <f ca="1">OFFSET(数据表!$B$1,ROW(数据表!F123)*5+COLUMN(数据表!F123)-6,)</f>
        <v>0</v>
      </c>
    </row>
    <row r="125" spans="1:5">
      <c r="A125" s="319">
        <f ca="1">OFFSET(数据表!$B$1,ROW(数据表!B124)*5+COLUMN(数据表!B124)-6,)</f>
        <v>0</v>
      </c>
      <c r="B125" s="319">
        <f ca="1">OFFSET(数据表!$B$1,ROW(数据表!C124)*5+COLUMN(数据表!C124)-6,)</f>
        <v>0</v>
      </c>
      <c r="C125" s="319">
        <f ca="1">OFFSET(数据表!$B$1,ROW(数据表!D124)*5+COLUMN(数据表!D124)-6,)</f>
        <v>0</v>
      </c>
      <c r="D125" s="319">
        <f ca="1">OFFSET(数据表!$B$1,ROW(数据表!E124)*5+COLUMN(数据表!E124)-6,)</f>
        <v>0</v>
      </c>
      <c r="E125" s="319">
        <f ca="1">OFFSET(数据表!$B$1,ROW(数据表!F124)*5+COLUMN(数据表!F124)-6,)</f>
        <v>0</v>
      </c>
    </row>
    <row r="126" spans="1:5">
      <c r="A126" s="319">
        <f ca="1">OFFSET(数据表!$B$1,ROW(数据表!B125)*5+COLUMN(数据表!B125)-6,)</f>
        <v>0</v>
      </c>
      <c r="B126" s="319">
        <f ca="1">OFFSET(数据表!$B$1,ROW(数据表!C125)*5+COLUMN(数据表!C125)-6,)</f>
        <v>0</v>
      </c>
      <c r="C126" s="319">
        <f ca="1">OFFSET(数据表!$B$1,ROW(数据表!D125)*5+COLUMN(数据表!D125)-6,)</f>
        <v>0</v>
      </c>
      <c r="D126" s="319">
        <f ca="1">OFFSET(数据表!$B$1,ROW(数据表!E125)*5+COLUMN(数据表!E125)-6,)</f>
        <v>0</v>
      </c>
      <c r="E126" s="319">
        <f ca="1">OFFSET(数据表!$B$1,ROW(数据表!F125)*5+COLUMN(数据表!F125)-6,)</f>
        <v>0</v>
      </c>
    </row>
    <row r="127" spans="1:5">
      <c r="A127" s="319">
        <f ca="1">OFFSET(数据表!$B$1,ROW(数据表!B126)*5+COLUMN(数据表!B126)-6,)</f>
        <v>0</v>
      </c>
      <c r="B127" s="319">
        <f ca="1">OFFSET(数据表!$B$1,ROW(数据表!C126)*5+COLUMN(数据表!C126)-6,)</f>
        <v>0</v>
      </c>
      <c r="C127" s="319">
        <f ca="1">OFFSET(数据表!$B$1,ROW(数据表!D126)*5+COLUMN(数据表!D126)-6,)</f>
        <v>0</v>
      </c>
      <c r="D127" s="319">
        <f ca="1">OFFSET(数据表!$B$1,ROW(数据表!E126)*5+COLUMN(数据表!E126)-6,)</f>
        <v>0</v>
      </c>
      <c r="E127" s="319">
        <f ca="1">OFFSET(数据表!$B$1,ROW(数据表!F126)*5+COLUMN(数据表!F126)-6,)</f>
        <v>0</v>
      </c>
    </row>
    <row r="128" spans="1:5">
      <c r="A128" s="319">
        <f ca="1">OFFSET(数据表!$B$1,ROW(数据表!B127)*5+COLUMN(数据表!B127)-6,)</f>
        <v>0</v>
      </c>
      <c r="B128" s="319">
        <f ca="1">OFFSET(数据表!$B$1,ROW(数据表!C127)*5+COLUMN(数据表!C127)-6,)</f>
        <v>0</v>
      </c>
      <c r="C128" s="319">
        <f ca="1">OFFSET(数据表!$B$1,ROW(数据表!D127)*5+COLUMN(数据表!D127)-6,)</f>
        <v>0</v>
      </c>
      <c r="D128" s="319">
        <f ca="1">OFFSET(数据表!$B$1,ROW(数据表!E127)*5+COLUMN(数据表!E127)-6,)</f>
        <v>0</v>
      </c>
      <c r="E128" s="319">
        <f ca="1">OFFSET(数据表!$B$1,ROW(数据表!F127)*5+COLUMN(数据表!F127)-6,)</f>
        <v>0</v>
      </c>
    </row>
    <row r="129" spans="1:5">
      <c r="A129" s="319">
        <f ca="1">OFFSET(数据表!$B$1,ROW(数据表!B128)*5+COLUMN(数据表!B128)-6,)</f>
        <v>0</v>
      </c>
      <c r="B129" s="319">
        <f ca="1">OFFSET(数据表!$B$1,ROW(数据表!C128)*5+COLUMN(数据表!C128)-6,)</f>
        <v>0</v>
      </c>
      <c r="C129" s="319">
        <f ca="1">OFFSET(数据表!$B$1,ROW(数据表!D128)*5+COLUMN(数据表!D128)-6,)</f>
        <v>0</v>
      </c>
      <c r="D129" s="319">
        <f ca="1">OFFSET(数据表!$B$1,ROW(数据表!E128)*5+COLUMN(数据表!E128)-6,)</f>
        <v>0</v>
      </c>
      <c r="E129" s="319">
        <f ca="1">OFFSET(数据表!$B$1,ROW(数据表!F128)*5+COLUMN(数据表!F128)-6,)</f>
        <v>0</v>
      </c>
    </row>
    <row r="130" spans="1:5">
      <c r="A130" s="319">
        <f ca="1">OFFSET(数据表!$B$1,ROW(数据表!B129)*5+COLUMN(数据表!B129)-6,)</f>
        <v>0</v>
      </c>
      <c r="B130" s="319">
        <f ca="1">OFFSET(数据表!$B$1,ROW(数据表!C129)*5+COLUMN(数据表!C129)-6,)</f>
        <v>0</v>
      </c>
      <c r="C130" s="319">
        <f ca="1">OFFSET(数据表!$B$1,ROW(数据表!D129)*5+COLUMN(数据表!D129)-6,)</f>
        <v>0</v>
      </c>
      <c r="D130" s="319">
        <f ca="1">OFFSET(数据表!$B$1,ROW(数据表!E129)*5+COLUMN(数据表!E129)-6,)</f>
        <v>0</v>
      </c>
      <c r="E130" s="319">
        <f ca="1">OFFSET(数据表!$B$1,ROW(数据表!F129)*5+COLUMN(数据表!F129)-6,)</f>
        <v>0</v>
      </c>
    </row>
    <row r="131" spans="1:5">
      <c r="A131" s="319">
        <f ca="1">OFFSET(数据表!$B$1,ROW(数据表!B130)*5+COLUMN(数据表!B130)-6,)</f>
        <v>0</v>
      </c>
      <c r="B131" s="319">
        <f ca="1">OFFSET(数据表!$B$1,ROW(数据表!C130)*5+COLUMN(数据表!C130)-6,)</f>
        <v>0</v>
      </c>
      <c r="C131" s="319">
        <f ca="1">OFFSET(数据表!$B$1,ROW(数据表!D130)*5+COLUMN(数据表!D130)-6,)</f>
        <v>0</v>
      </c>
      <c r="D131" s="319">
        <f ca="1">OFFSET(数据表!$B$1,ROW(数据表!E130)*5+COLUMN(数据表!E130)-6,)</f>
        <v>0</v>
      </c>
      <c r="E131" s="319">
        <f ca="1">OFFSET(数据表!$B$1,ROW(数据表!F130)*5+COLUMN(数据表!F130)-6,)</f>
        <v>0</v>
      </c>
    </row>
    <row r="132" spans="1:5">
      <c r="A132" s="319">
        <f ca="1">OFFSET(数据表!$B$1,ROW(数据表!B131)*5+COLUMN(数据表!B131)-6,)</f>
        <v>0</v>
      </c>
      <c r="B132" s="319">
        <f ca="1">OFFSET(数据表!$B$1,ROW(数据表!C131)*5+COLUMN(数据表!C131)-6,)</f>
        <v>0</v>
      </c>
      <c r="C132" s="319">
        <f ca="1">OFFSET(数据表!$B$1,ROW(数据表!D131)*5+COLUMN(数据表!D131)-6,)</f>
        <v>0</v>
      </c>
      <c r="D132" s="319">
        <f ca="1">OFFSET(数据表!$B$1,ROW(数据表!E131)*5+COLUMN(数据表!E131)-6,)</f>
        <v>0</v>
      </c>
      <c r="E132" s="319">
        <f ca="1">OFFSET(数据表!$B$1,ROW(数据表!F131)*5+COLUMN(数据表!F131)-6,)</f>
        <v>0</v>
      </c>
    </row>
    <row r="133" spans="1:5">
      <c r="A133" s="319">
        <f ca="1">OFFSET(数据表!$B$1,ROW(数据表!B132)*5+COLUMN(数据表!B132)-6,)</f>
        <v>0</v>
      </c>
      <c r="B133" s="319">
        <f ca="1">OFFSET(数据表!$B$1,ROW(数据表!C132)*5+COLUMN(数据表!C132)-6,)</f>
        <v>0</v>
      </c>
      <c r="C133" s="319">
        <f ca="1">OFFSET(数据表!$B$1,ROW(数据表!D132)*5+COLUMN(数据表!D132)-6,)</f>
        <v>0</v>
      </c>
      <c r="D133" s="319">
        <f ca="1">OFFSET(数据表!$B$1,ROW(数据表!E132)*5+COLUMN(数据表!E132)-6,)</f>
        <v>0</v>
      </c>
      <c r="E133" s="319">
        <f ca="1">OFFSET(数据表!$B$1,ROW(数据表!F132)*5+COLUMN(数据表!F132)-6,)</f>
        <v>0</v>
      </c>
    </row>
    <row r="134" spans="1:5">
      <c r="A134" s="319">
        <f ca="1">OFFSET(数据表!$B$1,ROW(数据表!B133)*5+COLUMN(数据表!B133)-6,)</f>
        <v>0</v>
      </c>
      <c r="B134" s="319">
        <f ca="1">OFFSET(数据表!$B$1,ROW(数据表!C133)*5+COLUMN(数据表!C133)-6,)</f>
        <v>0</v>
      </c>
      <c r="C134" s="319">
        <f ca="1">OFFSET(数据表!$B$1,ROW(数据表!D133)*5+COLUMN(数据表!D133)-6,)</f>
        <v>0</v>
      </c>
      <c r="D134" s="319">
        <f ca="1">OFFSET(数据表!$B$1,ROW(数据表!E133)*5+COLUMN(数据表!E133)-6,)</f>
        <v>0</v>
      </c>
      <c r="E134" s="319">
        <f ca="1">OFFSET(数据表!$B$1,ROW(数据表!F133)*5+COLUMN(数据表!F133)-6,)</f>
        <v>0</v>
      </c>
    </row>
    <row r="135" spans="1:5">
      <c r="A135" s="319">
        <f ca="1">OFFSET(数据表!$B$1,ROW(数据表!B134)*5+COLUMN(数据表!B134)-6,)</f>
        <v>0</v>
      </c>
      <c r="B135" s="319">
        <f ca="1">OFFSET(数据表!$B$1,ROW(数据表!C134)*5+COLUMN(数据表!C134)-6,)</f>
        <v>0</v>
      </c>
      <c r="C135" s="319">
        <f ca="1">OFFSET(数据表!$B$1,ROW(数据表!D134)*5+COLUMN(数据表!D134)-6,)</f>
        <v>0</v>
      </c>
      <c r="D135" s="319">
        <f ca="1">OFFSET(数据表!$B$1,ROW(数据表!E134)*5+COLUMN(数据表!E134)-6,)</f>
        <v>0</v>
      </c>
      <c r="E135" s="319">
        <f ca="1">OFFSET(数据表!$B$1,ROW(数据表!F134)*5+COLUMN(数据表!F134)-6,)</f>
        <v>0</v>
      </c>
    </row>
    <row r="136" spans="1:5">
      <c r="A136" s="319">
        <f ca="1">OFFSET(数据表!$B$1,ROW(数据表!B135)*5+COLUMN(数据表!B135)-6,)</f>
        <v>0</v>
      </c>
      <c r="B136" s="319">
        <f ca="1">OFFSET(数据表!$B$1,ROW(数据表!C135)*5+COLUMN(数据表!C135)-6,)</f>
        <v>0</v>
      </c>
      <c r="C136" s="319">
        <f ca="1">OFFSET(数据表!$B$1,ROW(数据表!D135)*5+COLUMN(数据表!D135)-6,)</f>
        <v>0</v>
      </c>
      <c r="D136" s="319">
        <f ca="1">OFFSET(数据表!$B$1,ROW(数据表!E135)*5+COLUMN(数据表!E135)-6,)</f>
        <v>0</v>
      </c>
      <c r="E136" s="319">
        <f ca="1">OFFSET(数据表!$B$1,ROW(数据表!F135)*5+COLUMN(数据表!F135)-6,)</f>
        <v>0</v>
      </c>
    </row>
    <row r="137" spans="1:5">
      <c r="A137" s="319">
        <f ca="1">OFFSET(数据表!$B$1,ROW(数据表!B136)*5+COLUMN(数据表!B136)-6,)</f>
        <v>0</v>
      </c>
      <c r="B137" s="319">
        <f ca="1">OFFSET(数据表!$B$1,ROW(数据表!C136)*5+COLUMN(数据表!C136)-6,)</f>
        <v>0</v>
      </c>
      <c r="C137" s="319">
        <f ca="1">OFFSET(数据表!$B$1,ROW(数据表!D136)*5+COLUMN(数据表!D136)-6,)</f>
        <v>0</v>
      </c>
      <c r="D137" s="319">
        <f ca="1">OFFSET(数据表!$B$1,ROW(数据表!E136)*5+COLUMN(数据表!E136)-6,)</f>
        <v>0</v>
      </c>
      <c r="E137" s="319">
        <f ca="1">OFFSET(数据表!$B$1,ROW(数据表!F136)*5+COLUMN(数据表!F136)-6,)</f>
        <v>0</v>
      </c>
    </row>
    <row r="138" spans="1:5">
      <c r="A138" s="319">
        <f ca="1">OFFSET(数据表!$B$1,ROW(数据表!B137)*5+COLUMN(数据表!B137)-6,)</f>
        <v>0</v>
      </c>
      <c r="B138" s="319">
        <f ca="1">OFFSET(数据表!$B$1,ROW(数据表!C137)*5+COLUMN(数据表!C137)-6,)</f>
        <v>0</v>
      </c>
      <c r="C138" s="319">
        <f ca="1">OFFSET(数据表!$B$1,ROW(数据表!D137)*5+COLUMN(数据表!D137)-6,)</f>
        <v>0</v>
      </c>
      <c r="D138" s="319">
        <f ca="1">OFFSET(数据表!$B$1,ROW(数据表!E137)*5+COLUMN(数据表!E137)-6,)</f>
        <v>0</v>
      </c>
      <c r="E138" s="319">
        <f ca="1">OFFSET(数据表!$B$1,ROW(数据表!F137)*5+COLUMN(数据表!F137)-6,)</f>
        <v>0</v>
      </c>
    </row>
    <row r="139" spans="1:5">
      <c r="A139" s="319">
        <f ca="1">OFFSET(数据表!$B$1,ROW(数据表!B138)*5+COLUMN(数据表!B138)-6,)</f>
        <v>0</v>
      </c>
      <c r="B139" s="319">
        <f ca="1">OFFSET(数据表!$B$1,ROW(数据表!C138)*5+COLUMN(数据表!C138)-6,)</f>
        <v>0</v>
      </c>
      <c r="C139" s="319">
        <f ca="1">OFFSET(数据表!$B$1,ROW(数据表!D138)*5+COLUMN(数据表!D138)-6,)</f>
        <v>0</v>
      </c>
      <c r="D139" s="319">
        <f ca="1">OFFSET(数据表!$B$1,ROW(数据表!E138)*5+COLUMN(数据表!E138)-6,)</f>
        <v>0</v>
      </c>
      <c r="E139" s="319">
        <f ca="1">OFFSET(数据表!$B$1,ROW(数据表!F138)*5+COLUMN(数据表!F138)-6,)</f>
        <v>0</v>
      </c>
    </row>
    <row r="140" spans="1:5">
      <c r="A140" s="319">
        <f ca="1">OFFSET(数据表!$B$1,ROW(数据表!B139)*5+COLUMN(数据表!B139)-6,)</f>
        <v>0</v>
      </c>
      <c r="B140" s="319">
        <f ca="1">OFFSET(数据表!$B$1,ROW(数据表!C139)*5+COLUMN(数据表!C139)-6,)</f>
        <v>0</v>
      </c>
      <c r="C140" s="319">
        <f ca="1">OFFSET(数据表!$B$1,ROW(数据表!D139)*5+COLUMN(数据表!D139)-6,)</f>
        <v>0</v>
      </c>
      <c r="D140" s="319">
        <f ca="1">OFFSET(数据表!$B$1,ROW(数据表!E139)*5+COLUMN(数据表!E139)-6,)</f>
        <v>0</v>
      </c>
      <c r="E140" s="319">
        <f ca="1">OFFSET(数据表!$B$1,ROW(数据表!F139)*5+COLUMN(数据表!F139)-6,)</f>
        <v>0</v>
      </c>
    </row>
    <row r="141" spans="1:5">
      <c r="A141" s="319">
        <f ca="1">OFFSET(数据表!$B$1,ROW(数据表!B140)*5+COLUMN(数据表!B140)-6,)</f>
        <v>0</v>
      </c>
      <c r="B141" s="319">
        <f ca="1">OFFSET(数据表!$B$1,ROW(数据表!C140)*5+COLUMN(数据表!C140)-6,)</f>
        <v>0</v>
      </c>
      <c r="C141" s="319">
        <f ca="1">OFFSET(数据表!$B$1,ROW(数据表!D140)*5+COLUMN(数据表!D140)-6,)</f>
        <v>0</v>
      </c>
      <c r="D141" s="319">
        <f ca="1">OFFSET(数据表!$B$1,ROW(数据表!E140)*5+COLUMN(数据表!E140)-6,)</f>
        <v>0</v>
      </c>
      <c r="E141" s="319">
        <f ca="1">OFFSET(数据表!$B$1,ROW(数据表!F140)*5+COLUMN(数据表!F140)-6,)</f>
        <v>0</v>
      </c>
    </row>
    <row r="142" spans="1:5">
      <c r="A142" s="319">
        <f ca="1">OFFSET(数据表!$B$1,ROW(数据表!B141)*5+COLUMN(数据表!B141)-6,)</f>
        <v>0</v>
      </c>
      <c r="B142" s="319">
        <f ca="1">OFFSET(数据表!$B$1,ROW(数据表!C141)*5+COLUMN(数据表!C141)-6,)</f>
        <v>0</v>
      </c>
      <c r="C142" s="319">
        <f ca="1">OFFSET(数据表!$B$1,ROW(数据表!D141)*5+COLUMN(数据表!D141)-6,)</f>
        <v>0</v>
      </c>
      <c r="D142" s="319">
        <f ca="1">OFFSET(数据表!$B$1,ROW(数据表!E141)*5+COLUMN(数据表!E141)-6,)</f>
        <v>0</v>
      </c>
      <c r="E142" s="319">
        <f ca="1">OFFSET(数据表!$B$1,ROW(数据表!F141)*5+COLUMN(数据表!F141)-6,)</f>
        <v>0</v>
      </c>
    </row>
    <row r="143" spans="1:5">
      <c r="A143" s="319">
        <f ca="1">OFFSET(数据表!$B$1,ROW(数据表!B142)*5+COLUMN(数据表!B142)-6,)</f>
        <v>0</v>
      </c>
      <c r="B143" s="319">
        <f ca="1">OFFSET(数据表!$B$1,ROW(数据表!C142)*5+COLUMN(数据表!C142)-6,)</f>
        <v>0</v>
      </c>
      <c r="C143" s="319">
        <f ca="1">OFFSET(数据表!$B$1,ROW(数据表!D142)*5+COLUMN(数据表!D142)-6,)</f>
        <v>0</v>
      </c>
      <c r="D143" s="319">
        <f ca="1">OFFSET(数据表!$B$1,ROW(数据表!E142)*5+COLUMN(数据表!E142)-6,)</f>
        <v>0</v>
      </c>
      <c r="E143" s="319">
        <f ca="1">OFFSET(数据表!$B$1,ROW(数据表!F142)*5+COLUMN(数据表!F142)-6,)</f>
        <v>0</v>
      </c>
    </row>
    <row r="144" spans="1:5">
      <c r="A144" s="319">
        <f ca="1">OFFSET(数据表!$B$1,ROW(数据表!B143)*5+COLUMN(数据表!B143)-6,)</f>
        <v>0</v>
      </c>
      <c r="B144" s="319">
        <f ca="1">OFFSET(数据表!$B$1,ROW(数据表!C143)*5+COLUMN(数据表!C143)-6,)</f>
        <v>0</v>
      </c>
      <c r="C144" s="319">
        <f ca="1">OFFSET(数据表!$B$1,ROW(数据表!D143)*5+COLUMN(数据表!D143)-6,)</f>
        <v>0</v>
      </c>
      <c r="D144" s="319">
        <f ca="1">OFFSET(数据表!$B$1,ROW(数据表!E143)*5+COLUMN(数据表!E143)-6,)</f>
        <v>0</v>
      </c>
      <c r="E144" s="319">
        <f ca="1">OFFSET(数据表!$B$1,ROW(数据表!F143)*5+COLUMN(数据表!F143)-6,)</f>
        <v>0</v>
      </c>
    </row>
    <row r="145" spans="1:5">
      <c r="A145" s="319">
        <f ca="1">OFFSET(数据表!$B$1,ROW(数据表!B144)*5+COLUMN(数据表!B144)-6,)</f>
        <v>0</v>
      </c>
      <c r="B145" s="319">
        <f ca="1">OFFSET(数据表!$B$1,ROW(数据表!C144)*5+COLUMN(数据表!C144)-6,)</f>
        <v>0</v>
      </c>
      <c r="C145" s="319">
        <f ca="1">OFFSET(数据表!$B$1,ROW(数据表!D144)*5+COLUMN(数据表!D144)-6,)</f>
        <v>0</v>
      </c>
      <c r="D145" s="319">
        <f ca="1">OFFSET(数据表!$B$1,ROW(数据表!E144)*5+COLUMN(数据表!E144)-6,)</f>
        <v>0</v>
      </c>
      <c r="E145" s="319">
        <f ca="1">OFFSET(数据表!$B$1,ROW(数据表!F144)*5+COLUMN(数据表!F144)-6,)</f>
        <v>0</v>
      </c>
    </row>
    <row r="146" spans="1:5">
      <c r="A146" s="319">
        <f ca="1">OFFSET(数据表!$B$1,ROW(数据表!B145)*5+COLUMN(数据表!B145)-6,)</f>
        <v>0</v>
      </c>
      <c r="B146" s="319">
        <f ca="1">OFFSET(数据表!$B$1,ROW(数据表!C145)*5+COLUMN(数据表!C145)-6,)</f>
        <v>0</v>
      </c>
      <c r="C146" s="319">
        <f ca="1">OFFSET(数据表!$B$1,ROW(数据表!D145)*5+COLUMN(数据表!D145)-6,)</f>
        <v>0</v>
      </c>
      <c r="D146" s="319">
        <f ca="1">OFFSET(数据表!$B$1,ROW(数据表!E145)*5+COLUMN(数据表!E145)-6,)</f>
        <v>0</v>
      </c>
      <c r="E146" s="319">
        <f ca="1">OFFSET(数据表!$B$1,ROW(数据表!F145)*5+COLUMN(数据表!F145)-6,)</f>
        <v>0</v>
      </c>
    </row>
    <row r="147" spans="1:5">
      <c r="A147" s="319">
        <f ca="1">OFFSET(数据表!$B$1,ROW(数据表!B146)*5+COLUMN(数据表!B146)-6,)</f>
        <v>0</v>
      </c>
      <c r="B147" s="319">
        <f ca="1">OFFSET(数据表!$B$1,ROW(数据表!C146)*5+COLUMN(数据表!C146)-6,)</f>
        <v>0</v>
      </c>
      <c r="C147" s="319">
        <f ca="1">OFFSET(数据表!$B$1,ROW(数据表!D146)*5+COLUMN(数据表!D146)-6,)</f>
        <v>0</v>
      </c>
      <c r="D147" s="319">
        <f ca="1">OFFSET(数据表!$B$1,ROW(数据表!E146)*5+COLUMN(数据表!E146)-6,)</f>
        <v>0</v>
      </c>
      <c r="E147" s="319">
        <f ca="1">OFFSET(数据表!$B$1,ROW(数据表!F146)*5+COLUMN(数据表!F146)-6,)</f>
        <v>0</v>
      </c>
    </row>
    <row r="148" spans="1:5">
      <c r="A148" s="319">
        <f ca="1">OFFSET(数据表!$B$1,ROW(数据表!B147)*5+COLUMN(数据表!B147)-6,)</f>
        <v>0</v>
      </c>
      <c r="B148" s="319">
        <f ca="1">OFFSET(数据表!$B$1,ROW(数据表!C147)*5+COLUMN(数据表!C147)-6,)</f>
        <v>0</v>
      </c>
      <c r="C148" s="319">
        <f ca="1">OFFSET(数据表!$B$1,ROW(数据表!D147)*5+COLUMN(数据表!D147)-6,)</f>
        <v>0</v>
      </c>
      <c r="D148" s="319">
        <f ca="1">OFFSET(数据表!$B$1,ROW(数据表!E147)*5+COLUMN(数据表!E147)-6,)</f>
        <v>0</v>
      </c>
      <c r="E148" s="319">
        <f ca="1">OFFSET(数据表!$B$1,ROW(数据表!F147)*5+COLUMN(数据表!F147)-6,)</f>
        <v>0</v>
      </c>
    </row>
    <row r="149" spans="1:5">
      <c r="A149" s="319">
        <f ca="1">OFFSET(数据表!$B$1,ROW(数据表!B148)*5+COLUMN(数据表!B148)-6,)</f>
        <v>0</v>
      </c>
      <c r="B149" s="319">
        <f ca="1">OFFSET(数据表!$B$1,ROW(数据表!C148)*5+COLUMN(数据表!C148)-6,)</f>
        <v>0</v>
      </c>
      <c r="C149" s="319">
        <f ca="1">OFFSET(数据表!$B$1,ROW(数据表!D148)*5+COLUMN(数据表!D148)-6,)</f>
        <v>0</v>
      </c>
      <c r="D149" s="319">
        <f ca="1">OFFSET(数据表!$B$1,ROW(数据表!E148)*5+COLUMN(数据表!E148)-6,)</f>
        <v>0</v>
      </c>
      <c r="E149" s="319">
        <f ca="1">OFFSET(数据表!$B$1,ROW(数据表!F148)*5+COLUMN(数据表!F148)-6,)</f>
        <v>0</v>
      </c>
    </row>
    <row r="150" spans="1:5">
      <c r="A150" s="319">
        <f ca="1">OFFSET(数据表!$B$1,ROW(数据表!B149)*5+COLUMN(数据表!B149)-6,)</f>
        <v>0</v>
      </c>
      <c r="B150" s="319">
        <f ca="1">OFFSET(数据表!$B$1,ROW(数据表!C149)*5+COLUMN(数据表!C149)-6,)</f>
        <v>0</v>
      </c>
      <c r="C150" s="319">
        <f ca="1">OFFSET(数据表!$B$1,ROW(数据表!D149)*5+COLUMN(数据表!D149)-6,)</f>
        <v>0</v>
      </c>
      <c r="D150" s="319">
        <f ca="1">OFFSET(数据表!$B$1,ROW(数据表!E149)*5+COLUMN(数据表!E149)-6,)</f>
        <v>0</v>
      </c>
      <c r="E150" s="319">
        <f ca="1">OFFSET(数据表!$B$1,ROW(数据表!F149)*5+COLUMN(数据表!F149)-6,)</f>
        <v>0</v>
      </c>
    </row>
    <row r="151" spans="1:5">
      <c r="A151" s="319">
        <f ca="1">OFFSET(数据表!$B$1,ROW(数据表!B150)*5+COLUMN(数据表!B150)-6,)</f>
        <v>0</v>
      </c>
      <c r="B151" s="319">
        <f ca="1">OFFSET(数据表!$B$1,ROW(数据表!C150)*5+COLUMN(数据表!C150)-6,)</f>
        <v>0</v>
      </c>
      <c r="C151" s="319">
        <f ca="1">OFFSET(数据表!$B$1,ROW(数据表!D150)*5+COLUMN(数据表!D150)-6,)</f>
        <v>0</v>
      </c>
      <c r="D151" s="319">
        <f ca="1">OFFSET(数据表!$B$1,ROW(数据表!E150)*5+COLUMN(数据表!E150)-6,)</f>
        <v>0</v>
      </c>
      <c r="E151" s="319">
        <f ca="1">OFFSET(数据表!$B$1,ROW(数据表!F150)*5+COLUMN(数据表!F150)-6,)</f>
        <v>0</v>
      </c>
    </row>
    <row r="152" spans="1:5">
      <c r="A152" s="319">
        <f ca="1">OFFSET(数据表!$B$1,ROW(数据表!B151)*5+COLUMN(数据表!B151)-6,)</f>
        <v>0</v>
      </c>
      <c r="B152" s="319">
        <f ca="1">OFFSET(数据表!$B$1,ROW(数据表!C151)*5+COLUMN(数据表!C151)-6,)</f>
        <v>0</v>
      </c>
      <c r="C152" s="319">
        <f ca="1">OFFSET(数据表!$B$1,ROW(数据表!D151)*5+COLUMN(数据表!D151)-6,)</f>
        <v>0</v>
      </c>
      <c r="D152" s="319">
        <f ca="1">OFFSET(数据表!$B$1,ROW(数据表!E151)*5+COLUMN(数据表!E151)-6,)</f>
        <v>0</v>
      </c>
      <c r="E152" s="319">
        <f ca="1">OFFSET(数据表!$B$1,ROW(数据表!F151)*5+COLUMN(数据表!F151)-6,)</f>
        <v>0</v>
      </c>
    </row>
    <row r="153" spans="1:5">
      <c r="A153" s="319">
        <f ca="1">OFFSET(数据表!$B$1,ROW(数据表!B152)*5+COLUMN(数据表!B152)-6,)</f>
        <v>0</v>
      </c>
      <c r="B153" s="319">
        <f ca="1">OFFSET(数据表!$B$1,ROW(数据表!C152)*5+COLUMN(数据表!C152)-6,)</f>
        <v>0</v>
      </c>
      <c r="C153" s="319">
        <f ca="1">OFFSET(数据表!$B$1,ROW(数据表!D152)*5+COLUMN(数据表!D152)-6,)</f>
        <v>0</v>
      </c>
      <c r="D153" s="319">
        <f ca="1">OFFSET(数据表!$B$1,ROW(数据表!E152)*5+COLUMN(数据表!E152)-6,)</f>
        <v>0</v>
      </c>
      <c r="E153" s="319">
        <f ca="1">OFFSET(数据表!$B$1,ROW(数据表!F152)*5+COLUMN(数据表!F152)-6,)</f>
        <v>0</v>
      </c>
    </row>
    <row r="154" spans="1:5">
      <c r="A154" s="319">
        <f ca="1">OFFSET(数据表!$B$1,ROW(数据表!B153)*5+COLUMN(数据表!B153)-6,)</f>
        <v>0</v>
      </c>
      <c r="B154" s="319">
        <f ca="1">OFFSET(数据表!$B$1,ROW(数据表!C153)*5+COLUMN(数据表!C153)-6,)</f>
        <v>0</v>
      </c>
      <c r="C154" s="319">
        <f ca="1">OFFSET(数据表!$B$1,ROW(数据表!D153)*5+COLUMN(数据表!D153)-6,)</f>
        <v>0</v>
      </c>
      <c r="D154" s="319">
        <f ca="1">OFFSET(数据表!$B$1,ROW(数据表!E153)*5+COLUMN(数据表!E153)-6,)</f>
        <v>0</v>
      </c>
      <c r="E154" s="319">
        <f ca="1">OFFSET(数据表!$B$1,ROW(数据表!F153)*5+COLUMN(数据表!F153)-6,)</f>
        <v>0</v>
      </c>
    </row>
    <row r="155" spans="1:5">
      <c r="A155" s="319">
        <f ca="1">OFFSET(数据表!$B$1,ROW(数据表!B154)*5+COLUMN(数据表!B154)-6,)</f>
        <v>0</v>
      </c>
      <c r="B155" s="319">
        <f ca="1">OFFSET(数据表!$B$1,ROW(数据表!C154)*5+COLUMN(数据表!C154)-6,)</f>
        <v>0</v>
      </c>
      <c r="C155" s="319">
        <f ca="1">OFFSET(数据表!$B$1,ROW(数据表!D154)*5+COLUMN(数据表!D154)-6,)</f>
        <v>0</v>
      </c>
      <c r="D155" s="319">
        <f ca="1">OFFSET(数据表!$B$1,ROW(数据表!E154)*5+COLUMN(数据表!E154)-6,)</f>
        <v>0</v>
      </c>
      <c r="E155" s="319">
        <f ca="1">OFFSET(数据表!$B$1,ROW(数据表!F154)*5+COLUMN(数据表!F154)-6,)</f>
        <v>0</v>
      </c>
    </row>
    <row r="156" spans="1:5">
      <c r="A156" s="319">
        <f ca="1">OFFSET(数据表!$B$1,ROW(数据表!B155)*5+COLUMN(数据表!B155)-6,)</f>
        <v>0</v>
      </c>
      <c r="B156" s="319">
        <f ca="1">OFFSET(数据表!$B$1,ROW(数据表!C155)*5+COLUMN(数据表!C155)-6,)</f>
        <v>0</v>
      </c>
      <c r="C156" s="319">
        <f ca="1">OFFSET(数据表!$B$1,ROW(数据表!D155)*5+COLUMN(数据表!D155)-6,)</f>
        <v>0</v>
      </c>
      <c r="D156" s="319">
        <f ca="1">OFFSET(数据表!$B$1,ROW(数据表!E155)*5+COLUMN(数据表!E155)-6,)</f>
        <v>0</v>
      </c>
      <c r="E156" s="319">
        <f ca="1">OFFSET(数据表!$B$1,ROW(数据表!F155)*5+COLUMN(数据表!F155)-6,)</f>
        <v>0</v>
      </c>
    </row>
    <row r="157" spans="1:5">
      <c r="A157" s="319">
        <f ca="1">OFFSET(数据表!$B$1,ROW(数据表!B156)*5+COLUMN(数据表!B156)-6,)</f>
        <v>0</v>
      </c>
      <c r="B157" s="319">
        <f ca="1">OFFSET(数据表!$B$1,ROW(数据表!C156)*5+COLUMN(数据表!C156)-6,)</f>
        <v>0</v>
      </c>
      <c r="C157" s="319">
        <f ca="1">OFFSET(数据表!$B$1,ROW(数据表!D156)*5+COLUMN(数据表!D156)-6,)</f>
        <v>0</v>
      </c>
      <c r="D157" s="319">
        <f ca="1">OFFSET(数据表!$B$1,ROW(数据表!E156)*5+COLUMN(数据表!E156)-6,)</f>
        <v>0</v>
      </c>
      <c r="E157" s="319">
        <f ca="1">OFFSET(数据表!$B$1,ROW(数据表!F156)*5+COLUMN(数据表!F156)-6,)</f>
        <v>0</v>
      </c>
    </row>
    <row r="158" spans="1:5">
      <c r="A158" s="319">
        <f ca="1">OFFSET(数据表!$B$1,ROW(数据表!B157)*5+COLUMN(数据表!B157)-6,)</f>
        <v>0</v>
      </c>
      <c r="B158" s="319">
        <f ca="1">OFFSET(数据表!$B$1,ROW(数据表!C157)*5+COLUMN(数据表!C157)-6,)</f>
        <v>0</v>
      </c>
      <c r="C158" s="319">
        <f ca="1">OFFSET(数据表!$B$1,ROW(数据表!D157)*5+COLUMN(数据表!D157)-6,)</f>
        <v>0</v>
      </c>
      <c r="D158" s="319">
        <f ca="1">OFFSET(数据表!$B$1,ROW(数据表!E157)*5+COLUMN(数据表!E157)-6,)</f>
        <v>0</v>
      </c>
      <c r="E158" s="319">
        <f ca="1">OFFSET(数据表!$B$1,ROW(数据表!F157)*5+COLUMN(数据表!F157)-6,)</f>
        <v>0</v>
      </c>
    </row>
    <row r="159" spans="1:5">
      <c r="A159" s="319">
        <f ca="1">OFFSET(数据表!$B$1,ROW(数据表!B158)*5+COLUMN(数据表!B158)-6,)</f>
        <v>0</v>
      </c>
      <c r="B159" s="319">
        <f ca="1">OFFSET(数据表!$B$1,ROW(数据表!C158)*5+COLUMN(数据表!C158)-6,)</f>
        <v>0</v>
      </c>
      <c r="C159" s="319">
        <f ca="1">OFFSET(数据表!$B$1,ROW(数据表!D158)*5+COLUMN(数据表!D158)-6,)</f>
        <v>0</v>
      </c>
      <c r="D159" s="319">
        <f ca="1">OFFSET(数据表!$B$1,ROW(数据表!E158)*5+COLUMN(数据表!E158)-6,)</f>
        <v>0</v>
      </c>
      <c r="E159" s="319">
        <f ca="1">OFFSET(数据表!$B$1,ROW(数据表!F158)*5+COLUMN(数据表!F158)-6,)</f>
        <v>0</v>
      </c>
    </row>
    <row r="160" spans="1:5">
      <c r="A160" s="319">
        <f ca="1">OFFSET(数据表!$B$1,ROW(数据表!B159)*5+COLUMN(数据表!B159)-6,)</f>
        <v>0</v>
      </c>
      <c r="B160" s="319">
        <f ca="1">OFFSET(数据表!$B$1,ROW(数据表!C159)*5+COLUMN(数据表!C159)-6,)</f>
        <v>0</v>
      </c>
      <c r="C160" s="319">
        <f ca="1">OFFSET(数据表!$B$1,ROW(数据表!D159)*5+COLUMN(数据表!D159)-6,)</f>
        <v>0</v>
      </c>
      <c r="D160" s="319">
        <f ca="1">OFFSET(数据表!$B$1,ROW(数据表!E159)*5+COLUMN(数据表!E159)-6,)</f>
        <v>0</v>
      </c>
      <c r="E160" s="319">
        <f ca="1">OFFSET(数据表!$B$1,ROW(数据表!F159)*5+COLUMN(数据表!F159)-6,)</f>
        <v>0</v>
      </c>
    </row>
    <row r="161" spans="1:5">
      <c r="A161" s="319">
        <f ca="1">OFFSET(数据表!$B$1,ROW(数据表!B160)*5+COLUMN(数据表!B160)-6,)</f>
        <v>0</v>
      </c>
      <c r="B161" s="319">
        <f ca="1">OFFSET(数据表!$B$1,ROW(数据表!C160)*5+COLUMN(数据表!C160)-6,)</f>
        <v>0</v>
      </c>
      <c r="C161" s="319">
        <f ca="1">OFFSET(数据表!$B$1,ROW(数据表!D160)*5+COLUMN(数据表!D160)-6,)</f>
        <v>0</v>
      </c>
      <c r="D161" s="319">
        <f ca="1">OFFSET(数据表!$B$1,ROW(数据表!E160)*5+COLUMN(数据表!E160)-6,)</f>
        <v>0</v>
      </c>
      <c r="E161" s="319">
        <f ca="1">OFFSET(数据表!$B$1,ROW(数据表!F160)*5+COLUMN(数据表!F160)-6,)</f>
        <v>0</v>
      </c>
    </row>
    <row r="162" spans="1:5">
      <c r="A162" s="319">
        <f ca="1">OFFSET(数据表!$B$1,ROW(数据表!B161)*5+COLUMN(数据表!B161)-6,)</f>
        <v>0</v>
      </c>
      <c r="B162" s="319">
        <f ca="1">OFFSET(数据表!$B$1,ROW(数据表!C161)*5+COLUMN(数据表!C161)-6,)</f>
        <v>0</v>
      </c>
      <c r="C162" s="319">
        <f ca="1">OFFSET(数据表!$B$1,ROW(数据表!D161)*5+COLUMN(数据表!D161)-6,)</f>
        <v>0</v>
      </c>
      <c r="D162" s="319">
        <f ca="1">OFFSET(数据表!$B$1,ROW(数据表!E161)*5+COLUMN(数据表!E161)-6,)</f>
        <v>0</v>
      </c>
      <c r="E162" s="319">
        <f ca="1">OFFSET(数据表!$B$1,ROW(数据表!F161)*5+COLUMN(数据表!F161)-6,)</f>
        <v>0</v>
      </c>
    </row>
    <row r="163" spans="1:5">
      <c r="A163" s="319">
        <f ca="1">OFFSET(数据表!$B$1,ROW(数据表!B162)*5+COLUMN(数据表!B162)-6,)</f>
        <v>0</v>
      </c>
      <c r="B163" s="319">
        <f ca="1">OFFSET(数据表!$B$1,ROW(数据表!C162)*5+COLUMN(数据表!C162)-6,)</f>
        <v>0</v>
      </c>
      <c r="C163" s="319">
        <f ca="1">OFFSET(数据表!$B$1,ROW(数据表!D162)*5+COLUMN(数据表!D162)-6,)</f>
        <v>0</v>
      </c>
      <c r="D163" s="319">
        <f ca="1">OFFSET(数据表!$B$1,ROW(数据表!E162)*5+COLUMN(数据表!E162)-6,)</f>
        <v>0</v>
      </c>
      <c r="E163" s="319">
        <f ca="1">OFFSET(数据表!$B$1,ROW(数据表!F162)*5+COLUMN(数据表!F162)-6,)</f>
        <v>0</v>
      </c>
    </row>
    <row r="164" spans="1:5">
      <c r="A164" s="319">
        <f ca="1">OFFSET(数据表!$B$1,ROW(数据表!B163)*5+COLUMN(数据表!B163)-6,)</f>
        <v>0</v>
      </c>
      <c r="B164" s="319">
        <f ca="1">OFFSET(数据表!$B$1,ROW(数据表!C163)*5+COLUMN(数据表!C163)-6,)</f>
        <v>0</v>
      </c>
      <c r="C164" s="319">
        <f ca="1">OFFSET(数据表!$B$1,ROW(数据表!D163)*5+COLUMN(数据表!D163)-6,)</f>
        <v>0</v>
      </c>
      <c r="D164" s="319">
        <f ca="1">OFFSET(数据表!$B$1,ROW(数据表!E163)*5+COLUMN(数据表!E163)-6,)</f>
        <v>0</v>
      </c>
      <c r="E164" s="319">
        <f ca="1">OFFSET(数据表!$B$1,ROW(数据表!F163)*5+COLUMN(数据表!F163)-6,)</f>
        <v>0</v>
      </c>
    </row>
    <row r="165" spans="1:5">
      <c r="A165" s="319">
        <f ca="1">OFFSET(数据表!$B$1,ROW(数据表!B164)*5+COLUMN(数据表!B164)-6,)</f>
        <v>0</v>
      </c>
      <c r="B165" s="319">
        <f ca="1">OFFSET(数据表!$B$1,ROW(数据表!C164)*5+COLUMN(数据表!C164)-6,)</f>
        <v>0</v>
      </c>
      <c r="C165" s="319">
        <f ca="1">OFFSET(数据表!$B$1,ROW(数据表!D164)*5+COLUMN(数据表!D164)-6,)</f>
        <v>0</v>
      </c>
      <c r="D165" s="319">
        <f ca="1">OFFSET(数据表!$B$1,ROW(数据表!E164)*5+COLUMN(数据表!E164)-6,)</f>
        <v>0</v>
      </c>
      <c r="E165" s="319">
        <f ca="1">OFFSET(数据表!$B$1,ROW(数据表!F164)*5+COLUMN(数据表!F164)-6,)</f>
        <v>0</v>
      </c>
    </row>
    <row r="166" spans="1:5">
      <c r="A166" s="319">
        <f ca="1">OFFSET(数据表!$B$1,ROW(数据表!B165)*5+COLUMN(数据表!B165)-6,)</f>
        <v>0</v>
      </c>
      <c r="B166" s="319">
        <f ca="1">OFFSET(数据表!$B$1,ROW(数据表!C165)*5+COLUMN(数据表!C165)-6,)</f>
        <v>0</v>
      </c>
      <c r="C166" s="319">
        <f ca="1">OFFSET(数据表!$B$1,ROW(数据表!D165)*5+COLUMN(数据表!D165)-6,)</f>
        <v>0</v>
      </c>
      <c r="D166" s="319">
        <f ca="1">OFFSET(数据表!$B$1,ROW(数据表!E165)*5+COLUMN(数据表!E165)-6,)</f>
        <v>0</v>
      </c>
      <c r="E166" s="319">
        <f ca="1">OFFSET(数据表!$B$1,ROW(数据表!F165)*5+COLUMN(数据表!F165)-6,)</f>
        <v>0</v>
      </c>
    </row>
    <row r="167" spans="1:5">
      <c r="A167" s="319">
        <f ca="1">OFFSET(数据表!$B$1,ROW(数据表!B166)*5+COLUMN(数据表!B166)-6,)</f>
        <v>0</v>
      </c>
      <c r="B167" s="319">
        <f ca="1">OFFSET(数据表!$B$1,ROW(数据表!C166)*5+COLUMN(数据表!C166)-6,)</f>
        <v>0</v>
      </c>
      <c r="C167" s="319">
        <f ca="1">OFFSET(数据表!$B$1,ROW(数据表!D166)*5+COLUMN(数据表!D166)-6,)</f>
        <v>0</v>
      </c>
      <c r="D167" s="319">
        <f ca="1">OFFSET(数据表!$B$1,ROW(数据表!E166)*5+COLUMN(数据表!E166)-6,)</f>
        <v>0</v>
      </c>
      <c r="E167" s="319">
        <f ca="1">OFFSET(数据表!$B$1,ROW(数据表!F166)*5+COLUMN(数据表!F166)-6,)</f>
        <v>0</v>
      </c>
    </row>
    <row r="168" spans="1:5">
      <c r="A168" s="319">
        <f ca="1">OFFSET(数据表!$B$1,ROW(数据表!B167)*5+COLUMN(数据表!B167)-6,)</f>
        <v>0</v>
      </c>
      <c r="B168" s="319">
        <f ca="1">OFFSET(数据表!$B$1,ROW(数据表!C167)*5+COLUMN(数据表!C167)-6,)</f>
        <v>0</v>
      </c>
      <c r="C168" s="319">
        <f ca="1">OFFSET(数据表!$B$1,ROW(数据表!D167)*5+COLUMN(数据表!D167)-6,)</f>
        <v>0</v>
      </c>
      <c r="D168" s="319">
        <f ca="1">OFFSET(数据表!$B$1,ROW(数据表!E167)*5+COLUMN(数据表!E167)-6,)</f>
        <v>0</v>
      </c>
      <c r="E168" s="319">
        <f ca="1">OFFSET(数据表!$B$1,ROW(数据表!F167)*5+COLUMN(数据表!F167)-6,)</f>
        <v>0</v>
      </c>
    </row>
    <row r="169" spans="1:5">
      <c r="A169" s="319">
        <f ca="1">OFFSET(数据表!$B$1,ROW(数据表!B168)*5+COLUMN(数据表!B168)-6,)</f>
        <v>0</v>
      </c>
      <c r="B169" s="319">
        <f ca="1">OFFSET(数据表!$B$1,ROW(数据表!C168)*5+COLUMN(数据表!C168)-6,)</f>
        <v>0</v>
      </c>
      <c r="C169" s="319">
        <f ca="1">OFFSET(数据表!$B$1,ROW(数据表!D168)*5+COLUMN(数据表!D168)-6,)</f>
        <v>0</v>
      </c>
      <c r="D169" s="319">
        <f ca="1">OFFSET(数据表!$B$1,ROW(数据表!E168)*5+COLUMN(数据表!E168)-6,)</f>
        <v>0</v>
      </c>
      <c r="E169" s="319">
        <f ca="1">OFFSET(数据表!$B$1,ROW(数据表!F168)*5+COLUMN(数据表!F168)-6,)</f>
        <v>0</v>
      </c>
    </row>
    <row r="170" spans="1:5">
      <c r="A170" s="319">
        <f ca="1">OFFSET(数据表!$B$1,ROW(数据表!B169)*5+COLUMN(数据表!B169)-6,)</f>
        <v>0</v>
      </c>
      <c r="B170" s="319">
        <f ca="1">OFFSET(数据表!$B$1,ROW(数据表!C169)*5+COLUMN(数据表!C169)-6,)</f>
        <v>0</v>
      </c>
      <c r="C170" s="319">
        <f ca="1">OFFSET(数据表!$B$1,ROW(数据表!D169)*5+COLUMN(数据表!D169)-6,)</f>
        <v>0</v>
      </c>
      <c r="D170" s="319">
        <f ca="1">OFFSET(数据表!$B$1,ROW(数据表!E169)*5+COLUMN(数据表!E169)-6,)</f>
        <v>0</v>
      </c>
      <c r="E170" s="319">
        <f ca="1">OFFSET(数据表!$B$1,ROW(数据表!F169)*5+COLUMN(数据表!F169)-6,)</f>
        <v>0</v>
      </c>
    </row>
    <row r="171" spans="1:5">
      <c r="A171" s="319">
        <f ca="1">OFFSET(数据表!$B$1,ROW(数据表!B170)*5+COLUMN(数据表!B170)-6,)</f>
        <v>0</v>
      </c>
      <c r="B171" s="319">
        <f ca="1">OFFSET(数据表!$B$1,ROW(数据表!C170)*5+COLUMN(数据表!C170)-6,)</f>
        <v>0</v>
      </c>
      <c r="C171" s="319">
        <f ca="1">OFFSET(数据表!$B$1,ROW(数据表!D170)*5+COLUMN(数据表!D170)-6,)</f>
        <v>0</v>
      </c>
      <c r="D171" s="319">
        <f ca="1">OFFSET(数据表!$B$1,ROW(数据表!E170)*5+COLUMN(数据表!E170)-6,)</f>
        <v>0</v>
      </c>
      <c r="E171" s="319">
        <f ca="1">OFFSET(数据表!$B$1,ROW(数据表!F170)*5+COLUMN(数据表!F170)-6,)</f>
        <v>0</v>
      </c>
    </row>
    <row r="172" spans="1:5">
      <c r="A172" s="319">
        <f ca="1">OFFSET(数据表!$B$1,ROW(数据表!B171)*5+COLUMN(数据表!B171)-6,)</f>
        <v>0</v>
      </c>
      <c r="B172" s="319">
        <f ca="1">OFFSET(数据表!$B$1,ROW(数据表!C171)*5+COLUMN(数据表!C171)-6,)</f>
        <v>0</v>
      </c>
      <c r="C172" s="319">
        <f ca="1">OFFSET(数据表!$B$1,ROW(数据表!D171)*5+COLUMN(数据表!D171)-6,)</f>
        <v>0</v>
      </c>
      <c r="D172" s="319">
        <f ca="1">OFFSET(数据表!$B$1,ROW(数据表!E171)*5+COLUMN(数据表!E171)-6,)</f>
        <v>0</v>
      </c>
      <c r="E172" s="319">
        <f ca="1">OFFSET(数据表!$B$1,ROW(数据表!F171)*5+COLUMN(数据表!F171)-6,)</f>
        <v>0</v>
      </c>
    </row>
    <row r="173" spans="1:5">
      <c r="A173" s="319">
        <f ca="1">OFFSET(数据表!$B$1,ROW(数据表!B172)*5+COLUMN(数据表!B172)-6,)</f>
        <v>0</v>
      </c>
      <c r="B173" s="319">
        <f ca="1">OFFSET(数据表!$B$1,ROW(数据表!C172)*5+COLUMN(数据表!C172)-6,)</f>
        <v>0</v>
      </c>
      <c r="C173" s="319">
        <f ca="1">OFFSET(数据表!$B$1,ROW(数据表!D172)*5+COLUMN(数据表!D172)-6,)</f>
        <v>0</v>
      </c>
      <c r="D173" s="319">
        <f ca="1">OFFSET(数据表!$B$1,ROW(数据表!E172)*5+COLUMN(数据表!E172)-6,)</f>
        <v>0</v>
      </c>
      <c r="E173" s="319">
        <f ca="1">OFFSET(数据表!$B$1,ROW(数据表!F172)*5+COLUMN(数据表!F172)-6,)</f>
        <v>0</v>
      </c>
    </row>
    <row r="174" spans="1:5">
      <c r="A174" s="319">
        <f ca="1">OFFSET(数据表!$B$1,ROW(数据表!B173)*5+COLUMN(数据表!B173)-6,)</f>
        <v>0</v>
      </c>
      <c r="B174" s="319">
        <f ca="1">OFFSET(数据表!$B$1,ROW(数据表!C173)*5+COLUMN(数据表!C173)-6,)</f>
        <v>0</v>
      </c>
      <c r="C174" s="319">
        <f ca="1">OFFSET(数据表!$B$1,ROW(数据表!D173)*5+COLUMN(数据表!D173)-6,)</f>
        <v>0</v>
      </c>
      <c r="D174" s="319">
        <f ca="1">OFFSET(数据表!$B$1,ROW(数据表!E173)*5+COLUMN(数据表!E173)-6,)</f>
        <v>0</v>
      </c>
      <c r="E174" s="319">
        <f ca="1">OFFSET(数据表!$B$1,ROW(数据表!F173)*5+COLUMN(数据表!F173)-6,)</f>
        <v>0</v>
      </c>
    </row>
    <row r="175" spans="1:5">
      <c r="A175" s="319">
        <f ca="1">OFFSET(数据表!$B$1,ROW(数据表!B174)*5+COLUMN(数据表!B174)-6,)</f>
        <v>0</v>
      </c>
      <c r="B175" s="319">
        <f ca="1">OFFSET(数据表!$B$1,ROW(数据表!C174)*5+COLUMN(数据表!C174)-6,)</f>
        <v>0</v>
      </c>
      <c r="C175" s="319">
        <f ca="1">OFFSET(数据表!$B$1,ROW(数据表!D174)*5+COLUMN(数据表!D174)-6,)</f>
        <v>0</v>
      </c>
      <c r="D175" s="319">
        <f ca="1">OFFSET(数据表!$B$1,ROW(数据表!E174)*5+COLUMN(数据表!E174)-6,)</f>
        <v>0</v>
      </c>
      <c r="E175" s="319">
        <f ca="1">OFFSET(数据表!$B$1,ROW(数据表!F174)*5+COLUMN(数据表!F174)-6,)</f>
        <v>0</v>
      </c>
    </row>
    <row r="176" spans="1:5">
      <c r="A176" s="319">
        <f ca="1">OFFSET(数据表!$B$1,ROW(数据表!B175)*5+COLUMN(数据表!B175)-6,)</f>
        <v>0</v>
      </c>
      <c r="B176" s="319">
        <f ca="1">OFFSET(数据表!$B$1,ROW(数据表!C175)*5+COLUMN(数据表!C175)-6,)</f>
        <v>0</v>
      </c>
      <c r="C176" s="319">
        <f ca="1">OFFSET(数据表!$B$1,ROW(数据表!D175)*5+COLUMN(数据表!D175)-6,)</f>
        <v>0</v>
      </c>
      <c r="D176" s="319">
        <f ca="1">OFFSET(数据表!$B$1,ROW(数据表!E175)*5+COLUMN(数据表!E175)-6,)</f>
        <v>0</v>
      </c>
      <c r="E176" s="319">
        <f ca="1">OFFSET(数据表!$B$1,ROW(数据表!F175)*5+COLUMN(数据表!F175)-6,)</f>
        <v>0</v>
      </c>
    </row>
    <row r="177" spans="1:5">
      <c r="A177" s="319">
        <f ca="1">OFFSET(数据表!$B$1,ROW(数据表!B176)*5+COLUMN(数据表!B176)-6,)</f>
        <v>0</v>
      </c>
      <c r="B177" s="319">
        <f ca="1">OFFSET(数据表!$B$1,ROW(数据表!C176)*5+COLUMN(数据表!C176)-6,)</f>
        <v>0</v>
      </c>
      <c r="C177" s="319">
        <f ca="1">OFFSET(数据表!$B$1,ROW(数据表!D176)*5+COLUMN(数据表!D176)-6,)</f>
        <v>0</v>
      </c>
      <c r="D177" s="319">
        <f ca="1">OFFSET(数据表!$B$1,ROW(数据表!E176)*5+COLUMN(数据表!E176)-6,)</f>
        <v>0</v>
      </c>
      <c r="E177" s="319">
        <f ca="1">OFFSET(数据表!$B$1,ROW(数据表!F176)*5+COLUMN(数据表!F176)-6,)</f>
        <v>0</v>
      </c>
    </row>
    <row r="178" spans="1:5">
      <c r="A178" s="319">
        <f ca="1">OFFSET(数据表!$B$1,ROW(数据表!B177)*5+COLUMN(数据表!B177)-6,)</f>
        <v>0</v>
      </c>
      <c r="B178" s="319">
        <f ca="1">OFFSET(数据表!$B$1,ROW(数据表!C177)*5+COLUMN(数据表!C177)-6,)</f>
        <v>0</v>
      </c>
      <c r="C178" s="319">
        <f ca="1">OFFSET(数据表!$B$1,ROW(数据表!D177)*5+COLUMN(数据表!D177)-6,)</f>
        <v>0</v>
      </c>
      <c r="D178" s="319">
        <f ca="1">OFFSET(数据表!$B$1,ROW(数据表!E177)*5+COLUMN(数据表!E177)-6,)</f>
        <v>0</v>
      </c>
      <c r="E178" s="319">
        <f ca="1">OFFSET(数据表!$B$1,ROW(数据表!F177)*5+COLUMN(数据表!F177)-6,)</f>
        <v>0</v>
      </c>
    </row>
    <row r="179" spans="1:5">
      <c r="A179" s="319">
        <f ca="1">OFFSET(数据表!$B$1,ROW(数据表!B178)*5+COLUMN(数据表!B178)-6,)</f>
        <v>0</v>
      </c>
      <c r="B179" s="319">
        <f ca="1">OFFSET(数据表!$B$1,ROW(数据表!C178)*5+COLUMN(数据表!C178)-6,)</f>
        <v>0</v>
      </c>
      <c r="C179" s="319">
        <f ca="1">OFFSET(数据表!$B$1,ROW(数据表!D178)*5+COLUMN(数据表!D178)-6,)</f>
        <v>0</v>
      </c>
      <c r="D179" s="319">
        <f ca="1">OFFSET(数据表!$B$1,ROW(数据表!E178)*5+COLUMN(数据表!E178)-6,)</f>
        <v>0</v>
      </c>
      <c r="E179" s="319">
        <f ca="1">OFFSET(数据表!$B$1,ROW(数据表!F178)*5+COLUMN(数据表!F178)-6,)</f>
        <v>0</v>
      </c>
    </row>
    <row r="180" spans="1:5">
      <c r="A180" s="319">
        <f ca="1">OFFSET(数据表!$B$1,ROW(数据表!B179)*5+COLUMN(数据表!B179)-6,)</f>
        <v>0</v>
      </c>
      <c r="B180" s="319">
        <f ca="1">OFFSET(数据表!$B$1,ROW(数据表!C179)*5+COLUMN(数据表!C179)-6,)</f>
        <v>0</v>
      </c>
      <c r="C180" s="319">
        <f ca="1">OFFSET(数据表!$B$1,ROW(数据表!D179)*5+COLUMN(数据表!D179)-6,)</f>
        <v>0</v>
      </c>
      <c r="D180" s="319">
        <f ca="1">OFFSET(数据表!$B$1,ROW(数据表!E179)*5+COLUMN(数据表!E179)-6,)</f>
        <v>0</v>
      </c>
      <c r="E180" s="319">
        <f ca="1">OFFSET(数据表!$B$1,ROW(数据表!F179)*5+COLUMN(数据表!F179)-6,)</f>
        <v>0</v>
      </c>
    </row>
    <row r="181" spans="1:5">
      <c r="A181" s="319">
        <f ca="1">OFFSET(数据表!$B$1,ROW(数据表!B180)*5+COLUMN(数据表!B180)-6,)</f>
        <v>0</v>
      </c>
      <c r="B181" s="319">
        <f ca="1">OFFSET(数据表!$B$1,ROW(数据表!C180)*5+COLUMN(数据表!C180)-6,)</f>
        <v>0</v>
      </c>
      <c r="C181" s="319">
        <f ca="1">OFFSET(数据表!$B$1,ROW(数据表!D180)*5+COLUMN(数据表!D180)-6,)</f>
        <v>0</v>
      </c>
      <c r="D181" s="319">
        <f ca="1">OFFSET(数据表!$B$1,ROW(数据表!E180)*5+COLUMN(数据表!E180)-6,)</f>
        <v>0</v>
      </c>
      <c r="E181" s="319">
        <f ca="1">OFFSET(数据表!$B$1,ROW(数据表!F180)*5+COLUMN(数据表!F180)-6,)</f>
        <v>0</v>
      </c>
    </row>
    <row r="182" spans="1:5">
      <c r="A182" s="319">
        <f ca="1">OFFSET(数据表!$B$1,ROW(数据表!B181)*5+COLUMN(数据表!B181)-6,)</f>
        <v>0</v>
      </c>
      <c r="B182" s="319">
        <f ca="1">OFFSET(数据表!$B$1,ROW(数据表!C181)*5+COLUMN(数据表!C181)-6,)</f>
        <v>0</v>
      </c>
      <c r="C182" s="319">
        <f ca="1">OFFSET(数据表!$B$1,ROW(数据表!D181)*5+COLUMN(数据表!D181)-6,)</f>
        <v>0</v>
      </c>
      <c r="D182" s="319">
        <f ca="1">OFFSET(数据表!$B$1,ROW(数据表!E181)*5+COLUMN(数据表!E181)-6,)</f>
        <v>0</v>
      </c>
      <c r="E182" s="319">
        <f ca="1">OFFSET(数据表!$B$1,ROW(数据表!F181)*5+COLUMN(数据表!F181)-6,)</f>
        <v>0</v>
      </c>
    </row>
    <row r="183" spans="1:5">
      <c r="A183" s="319">
        <f ca="1">OFFSET(数据表!$B$1,ROW(数据表!B182)*5+COLUMN(数据表!B182)-6,)</f>
        <v>0</v>
      </c>
      <c r="B183" s="319">
        <f ca="1">OFFSET(数据表!$B$1,ROW(数据表!C182)*5+COLUMN(数据表!C182)-6,)</f>
        <v>0</v>
      </c>
      <c r="C183" s="319">
        <f ca="1">OFFSET(数据表!$B$1,ROW(数据表!D182)*5+COLUMN(数据表!D182)-6,)</f>
        <v>0</v>
      </c>
      <c r="D183" s="319">
        <f ca="1">OFFSET(数据表!$B$1,ROW(数据表!E182)*5+COLUMN(数据表!E182)-6,)</f>
        <v>0</v>
      </c>
      <c r="E183" s="319">
        <f ca="1">OFFSET(数据表!$B$1,ROW(数据表!F182)*5+COLUMN(数据表!F182)-6,)</f>
        <v>0</v>
      </c>
    </row>
    <row r="184" spans="1:5">
      <c r="A184" s="319">
        <f ca="1">OFFSET(数据表!$B$1,ROW(数据表!B183)*5+COLUMN(数据表!B183)-6,)</f>
        <v>0</v>
      </c>
      <c r="B184" s="319">
        <f ca="1">OFFSET(数据表!$B$1,ROW(数据表!C183)*5+COLUMN(数据表!C183)-6,)</f>
        <v>0</v>
      </c>
      <c r="C184" s="319">
        <f ca="1">OFFSET(数据表!$B$1,ROW(数据表!D183)*5+COLUMN(数据表!D183)-6,)</f>
        <v>0</v>
      </c>
      <c r="D184" s="319">
        <f ca="1">OFFSET(数据表!$B$1,ROW(数据表!E183)*5+COLUMN(数据表!E183)-6,)</f>
        <v>0</v>
      </c>
      <c r="E184" s="319">
        <f ca="1">OFFSET(数据表!$B$1,ROW(数据表!F183)*5+COLUMN(数据表!F183)-6,)</f>
        <v>0</v>
      </c>
    </row>
    <row r="185" spans="1:5">
      <c r="A185" s="319">
        <f ca="1">OFFSET(数据表!$B$1,ROW(数据表!B184)*5+COLUMN(数据表!B184)-6,)</f>
        <v>0</v>
      </c>
      <c r="B185" s="319">
        <f ca="1">OFFSET(数据表!$B$1,ROW(数据表!C184)*5+COLUMN(数据表!C184)-6,)</f>
        <v>0</v>
      </c>
      <c r="C185" s="319">
        <f ca="1">OFFSET(数据表!$B$1,ROW(数据表!D184)*5+COLUMN(数据表!D184)-6,)</f>
        <v>0</v>
      </c>
      <c r="D185" s="319">
        <f ca="1">OFFSET(数据表!$B$1,ROW(数据表!E184)*5+COLUMN(数据表!E184)-6,)</f>
        <v>0</v>
      </c>
      <c r="E185" s="319">
        <f ca="1">OFFSET(数据表!$B$1,ROW(数据表!F184)*5+COLUMN(数据表!F184)-6,)</f>
        <v>0</v>
      </c>
    </row>
    <row r="186" spans="1:5">
      <c r="A186" s="319">
        <f ca="1">OFFSET(数据表!$B$1,ROW(数据表!B185)*5+COLUMN(数据表!B185)-6,)</f>
        <v>0</v>
      </c>
      <c r="B186" s="319">
        <f ca="1">OFFSET(数据表!$B$1,ROW(数据表!C185)*5+COLUMN(数据表!C185)-6,)</f>
        <v>0</v>
      </c>
      <c r="C186" s="319">
        <f ca="1">OFFSET(数据表!$B$1,ROW(数据表!D185)*5+COLUMN(数据表!D185)-6,)</f>
        <v>0</v>
      </c>
      <c r="D186" s="319">
        <f ca="1">OFFSET(数据表!$B$1,ROW(数据表!E185)*5+COLUMN(数据表!E185)-6,)</f>
        <v>0</v>
      </c>
      <c r="E186" s="319">
        <f ca="1">OFFSET(数据表!$B$1,ROW(数据表!F185)*5+COLUMN(数据表!F185)-6,)</f>
        <v>0</v>
      </c>
    </row>
    <row r="187" spans="1:5">
      <c r="A187" s="319">
        <f ca="1">OFFSET(数据表!$B$1,ROW(数据表!B186)*5+COLUMN(数据表!B186)-6,)</f>
        <v>0</v>
      </c>
      <c r="B187" s="319">
        <f ca="1">OFFSET(数据表!$B$1,ROW(数据表!C186)*5+COLUMN(数据表!C186)-6,)</f>
        <v>0</v>
      </c>
      <c r="C187" s="319">
        <f ca="1">OFFSET(数据表!$B$1,ROW(数据表!D186)*5+COLUMN(数据表!D186)-6,)</f>
        <v>0</v>
      </c>
      <c r="D187" s="319">
        <f ca="1">OFFSET(数据表!$B$1,ROW(数据表!E186)*5+COLUMN(数据表!E186)-6,)</f>
        <v>0</v>
      </c>
      <c r="E187" s="319">
        <f ca="1">OFFSET(数据表!$B$1,ROW(数据表!F186)*5+COLUMN(数据表!F186)-6,)</f>
        <v>0</v>
      </c>
    </row>
    <row r="188" spans="1:5">
      <c r="A188" s="319">
        <f ca="1">OFFSET(数据表!$B$1,ROW(数据表!B187)*5+COLUMN(数据表!B187)-6,)</f>
        <v>0</v>
      </c>
      <c r="B188" s="319">
        <f ca="1">OFFSET(数据表!$B$1,ROW(数据表!C187)*5+COLUMN(数据表!C187)-6,)</f>
        <v>0</v>
      </c>
      <c r="C188" s="319">
        <f ca="1">OFFSET(数据表!$B$1,ROW(数据表!D187)*5+COLUMN(数据表!D187)-6,)</f>
        <v>0</v>
      </c>
      <c r="D188" s="319">
        <f ca="1">OFFSET(数据表!$B$1,ROW(数据表!E187)*5+COLUMN(数据表!E187)-6,)</f>
        <v>0</v>
      </c>
      <c r="E188" s="319">
        <f ca="1">OFFSET(数据表!$B$1,ROW(数据表!F187)*5+COLUMN(数据表!F187)-6,)</f>
        <v>0</v>
      </c>
    </row>
    <row r="189" spans="1:5">
      <c r="A189" s="319">
        <f ca="1">OFFSET(数据表!$B$1,ROW(数据表!B188)*5+COLUMN(数据表!B188)-6,)</f>
        <v>0</v>
      </c>
      <c r="B189" s="319">
        <f ca="1">OFFSET(数据表!$B$1,ROW(数据表!C188)*5+COLUMN(数据表!C188)-6,)</f>
        <v>0</v>
      </c>
      <c r="C189" s="319">
        <f ca="1">OFFSET(数据表!$B$1,ROW(数据表!D188)*5+COLUMN(数据表!D188)-6,)</f>
        <v>0</v>
      </c>
      <c r="D189" s="319">
        <f ca="1">OFFSET(数据表!$B$1,ROW(数据表!E188)*5+COLUMN(数据表!E188)-6,)</f>
        <v>0</v>
      </c>
      <c r="E189" s="319">
        <f ca="1">OFFSET(数据表!$B$1,ROW(数据表!F188)*5+COLUMN(数据表!F188)-6,)</f>
        <v>0</v>
      </c>
    </row>
    <row r="190" spans="1:5">
      <c r="A190" s="319">
        <f ca="1">OFFSET(数据表!$B$1,ROW(数据表!B189)*5+COLUMN(数据表!B189)-6,)</f>
        <v>0</v>
      </c>
      <c r="B190" s="319">
        <f ca="1">OFFSET(数据表!$B$1,ROW(数据表!C189)*5+COLUMN(数据表!C189)-6,)</f>
        <v>0</v>
      </c>
      <c r="C190" s="319">
        <f ca="1">OFFSET(数据表!$B$1,ROW(数据表!D189)*5+COLUMN(数据表!D189)-6,)</f>
        <v>0</v>
      </c>
      <c r="D190" s="319">
        <f ca="1">OFFSET(数据表!$B$1,ROW(数据表!E189)*5+COLUMN(数据表!E189)-6,)</f>
        <v>0</v>
      </c>
      <c r="E190" s="319">
        <f ca="1">OFFSET(数据表!$B$1,ROW(数据表!F189)*5+COLUMN(数据表!F189)-6,)</f>
        <v>0</v>
      </c>
    </row>
    <row r="191" spans="1:5">
      <c r="A191" s="319">
        <f ca="1">OFFSET(数据表!$B$1,ROW(数据表!B190)*5+COLUMN(数据表!B190)-6,)</f>
        <v>0</v>
      </c>
      <c r="B191" s="319">
        <f ca="1">OFFSET(数据表!$B$1,ROW(数据表!C190)*5+COLUMN(数据表!C190)-6,)</f>
        <v>0</v>
      </c>
      <c r="C191" s="319">
        <f ca="1">OFFSET(数据表!$B$1,ROW(数据表!D190)*5+COLUMN(数据表!D190)-6,)</f>
        <v>0</v>
      </c>
      <c r="D191" s="319">
        <f ca="1">OFFSET(数据表!$B$1,ROW(数据表!E190)*5+COLUMN(数据表!E190)-6,)</f>
        <v>0</v>
      </c>
      <c r="E191" s="319">
        <f ca="1">OFFSET(数据表!$B$1,ROW(数据表!F190)*5+COLUMN(数据表!F190)-6,)</f>
        <v>0</v>
      </c>
    </row>
    <row r="192" spans="1:5">
      <c r="A192" s="319">
        <f ca="1">OFFSET(数据表!$B$1,ROW(数据表!B191)*5+COLUMN(数据表!B191)-6,)</f>
        <v>0</v>
      </c>
      <c r="B192" s="319">
        <f ca="1">OFFSET(数据表!$B$1,ROW(数据表!C191)*5+COLUMN(数据表!C191)-6,)</f>
        <v>0</v>
      </c>
      <c r="C192" s="319">
        <f ca="1">OFFSET(数据表!$B$1,ROW(数据表!D191)*5+COLUMN(数据表!D191)-6,)</f>
        <v>0</v>
      </c>
      <c r="D192" s="319">
        <f ca="1">OFFSET(数据表!$B$1,ROW(数据表!E191)*5+COLUMN(数据表!E191)-6,)</f>
        <v>0</v>
      </c>
      <c r="E192" s="319">
        <f ca="1">OFFSET(数据表!$B$1,ROW(数据表!F191)*5+COLUMN(数据表!F191)-6,)</f>
        <v>0</v>
      </c>
    </row>
    <row r="193" spans="1:5">
      <c r="A193" s="319">
        <f ca="1">OFFSET(数据表!$B$1,ROW(数据表!B192)*5+COLUMN(数据表!B192)-6,)</f>
        <v>0</v>
      </c>
      <c r="B193" s="319">
        <f ca="1">OFFSET(数据表!$B$1,ROW(数据表!C192)*5+COLUMN(数据表!C192)-6,)</f>
        <v>0</v>
      </c>
      <c r="C193" s="319">
        <f ca="1">OFFSET(数据表!$B$1,ROW(数据表!D192)*5+COLUMN(数据表!D192)-6,)</f>
        <v>0</v>
      </c>
      <c r="D193" s="319">
        <f ca="1">OFFSET(数据表!$B$1,ROW(数据表!E192)*5+COLUMN(数据表!E192)-6,)</f>
        <v>0</v>
      </c>
      <c r="E193" s="319">
        <f ca="1">OFFSET(数据表!$B$1,ROW(数据表!F192)*5+COLUMN(数据表!F192)-6,)</f>
        <v>0</v>
      </c>
    </row>
    <row r="194" spans="1:5">
      <c r="A194" s="319">
        <f ca="1">OFFSET(数据表!$B$1,ROW(数据表!B193)*5+COLUMN(数据表!B193)-6,)</f>
        <v>0</v>
      </c>
      <c r="B194" s="319">
        <f ca="1">OFFSET(数据表!$B$1,ROW(数据表!C193)*5+COLUMN(数据表!C193)-6,)</f>
        <v>0</v>
      </c>
      <c r="C194" s="319">
        <f ca="1">OFFSET(数据表!$B$1,ROW(数据表!D193)*5+COLUMN(数据表!D193)-6,)</f>
        <v>0</v>
      </c>
      <c r="D194" s="319">
        <f ca="1">OFFSET(数据表!$B$1,ROW(数据表!E193)*5+COLUMN(数据表!E193)-6,)</f>
        <v>0</v>
      </c>
      <c r="E194" s="319">
        <f ca="1">OFFSET(数据表!$B$1,ROW(数据表!F193)*5+COLUMN(数据表!F193)-6,)</f>
        <v>0</v>
      </c>
    </row>
    <row r="195" spans="1:5">
      <c r="A195" s="319">
        <f ca="1">OFFSET(数据表!$B$1,ROW(数据表!B194)*5+COLUMN(数据表!B194)-6,)</f>
        <v>0</v>
      </c>
      <c r="B195" s="319">
        <f ca="1">OFFSET(数据表!$B$1,ROW(数据表!C194)*5+COLUMN(数据表!C194)-6,)</f>
        <v>0</v>
      </c>
      <c r="C195" s="319">
        <f ca="1">OFFSET(数据表!$B$1,ROW(数据表!D194)*5+COLUMN(数据表!D194)-6,)</f>
        <v>0</v>
      </c>
      <c r="D195" s="319">
        <f ca="1">OFFSET(数据表!$B$1,ROW(数据表!E194)*5+COLUMN(数据表!E194)-6,)</f>
        <v>0</v>
      </c>
      <c r="E195" s="319">
        <f ca="1">OFFSET(数据表!$B$1,ROW(数据表!F194)*5+COLUMN(数据表!F194)-6,)</f>
        <v>0</v>
      </c>
    </row>
    <row r="196" spans="1:5">
      <c r="A196" s="319">
        <f ca="1">OFFSET(数据表!$B$1,ROW(数据表!B195)*5+COLUMN(数据表!B195)-6,)</f>
        <v>0</v>
      </c>
      <c r="B196" s="319">
        <f ca="1">OFFSET(数据表!$B$1,ROW(数据表!C195)*5+COLUMN(数据表!C195)-6,)</f>
        <v>0</v>
      </c>
      <c r="C196" s="319">
        <f ca="1">OFFSET(数据表!$B$1,ROW(数据表!D195)*5+COLUMN(数据表!D195)-6,)</f>
        <v>0</v>
      </c>
      <c r="D196" s="319">
        <f ca="1">OFFSET(数据表!$B$1,ROW(数据表!E195)*5+COLUMN(数据表!E195)-6,)</f>
        <v>0</v>
      </c>
      <c r="E196" s="319">
        <f ca="1">OFFSET(数据表!$B$1,ROW(数据表!F195)*5+COLUMN(数据表!F195)-6,)</f>
        <v>0</v>
      </c>
    </row>
    <row r="197" spans="1:5">
      <c r="A197" s="319">
        <f ca="1">OFFSET(数据表!$B$1,ROW(数据表!B196)*5+COLUMN(数据表!B196)-6,)</f>
        <v>0</v>
      </c>
      <c r="B197" s="319">
        <f ca="1">OFFSET(数据表!$B$1,ROW(数据表!C196)*5+COLUMN(数据表!C196)-6,)</f>
        <v>0</v>
      </c>
      <c r="C197" s="319">
        <f ca="1">OFFSET(数据表!$B$1,ROW(数据表!D196)*5+COLUMN(数据表!D196)-6,)</f>
        <v>0</v>
      </c>
      <c r="D197" s="319">
        <f ca="1">OFFSET(数据表!$B$1,ROW(数据表!E196)*5+COLUMN(数据表!E196)-6,)</f>
        <v>0</v>
      </c>
      <c r="E197" s="319">
        <f ca="1">OFFSET(数据表!$B$1,ROW(数据表!F196)*5+COLUMN(数据表!F196)-6,)</f>
        <v>0</v>
      </c>
    </row>
    <row r="198" spans="1:5">
      <c r="A198" s="319">
        <f ca="1">OFFSET(数据表!$B$1,ROW(数据表!B197)*5+COLUMN(数据表!B197)-6,)</f>
        <v>0</v>
      </c>
      <c r="B198" s="319">
        <f ca="1">OFFSET(数据表!$B$1,ROW(数据表!C197)*5+COLUMN(数据表!C197)-6,)</f>
        <v>0</v>
      </c>
      <c r="C198" s="319">
        <f ca="1">OFFSET(数据表!$B$1,ROW(数据表!D197)*5+COLUMN(数据表!D197)-6,)</f>
        <v>0</v>
      </c>
      <c r="D198" s="319">
        <f ca="1">OFFSET(数据表!$B$1,ROW(数据表!E197)*5+COLUMN(数据表!E197)-6,)</f>
        <v>0</v>
      </c>
      <c r="E198" s="319">
        <f ca="1">OFFSET(数据表!$B$1,ROW(数据表!F197)*5+COLUMN(数据表!F197)-6,)</f>
        <v>0</v>
      </c>
    </row>
    <row r="199" spans="1:5">
      <c r="A199" s="319">
        <f ca="1">OFFSET(数据表!$B$1,ROW(数据表!B198)*5+COLUMN(数据表!B198)-6,)</f>
        <v>0</v>
      </c>
      <c r="B199" s="319">
        <f ca="1">OFFSET(数据表!$B$1,ROW(数据表!C198)*5+COLUMN(数据表!C198)-6,)</f>
        <v>0</v>
      </c>
      <c r="C199" s="319">
        <f ca="1">OFFSET(数据表!$B$1,ROW(数据表!D198)*5+COLUMN(数据表!D198)-6,)</f>
        <v>0</v>
      </c>
      <c r="D199" s="319">
        <f ca="1">OFFSET(数据表!$B$1,ROW(数据表!E198)*5+COLUMN(数据表!E198)-6,)</f>
        <v>0</v>
      </c>
      <c r="E199" s="319">
        <f ca="1">OFFSET(数据表!$B$1,ROW(数据表!F198)*5+COLUMN(数据表!F198)-6,)</f>
        <v>0</v>
      </c>
    </row>
    <row r="200" spans="1:5">
      <c r="A200" s="319">
        <f ca="1">OFFSET(数据表!$B$1,ROW(数据表!B199)*5+COLUMN(数据表!B199)-6,)</f>
        <v>0</v>
      </c>
      <c r="B200" s="319">
        <f ca="1">OFFSET(数据表!$B$1,ROW(数据表!C199)*5+COLUMN(数据表!C199)-6,)</f>
        <v>0</v>
      </c>
      <c r="C200" s="319">
        <f ca="1">OFFSET(数据表!$B$1,ROW(数据表!D199)*5+COLUMN(数据表!D199)-6,)</f>
        <v>0</v>
      </c>
      <c r="D200" s="319">
        <f ca="1">OFFSET(数据表!$B$1,ROW(数据表!E199)*5+COLUMN(数据表!E199)-6,)</f>
        <v>0</v>
      </c>
      <c r="E200" s="319">
        <f ca="1">OFFSET(数据表!$B$1,ROW(数据表!F199)*5+COLUMN(数据表!F199)-6,)</f>
        <v>0</v>
      </c>
    </row>
    <row r="201" spans="1:5">
      <c r="A201" s="319">
        <f ca="1">OFFSET(数据表!$B$1,ROW(数据表!B200)*5+COLUMN(数据表!B200)-6,)</f>
        <v>0</v>
      </c>
      <c r="B201" s="319">
        <f ca="1">OFFSET(数据表!$B$1,ROW(数据表!C200)*5+COLUMN(数据表!C200)-6,)</f>
        <v>0</v>
      </c>
      <c r="C201" s="319">
        <f ca="1">OFFSET(数据表!$B$1,ROW(数据表!D200)*5+COLUMN(数据表!D200)-6,)</f>
        <v>0</v>
      </c>
      <c r="D201" s="319">
        <f ca="1">OFFSET(数据表!$B$1,ROW(数据表!E200)*5+COLUMN(数据表!E200)-6,)</f>
        <v>0</v>
      </c>
      <c r="E201" s="319">
        <f ca="1">OFFSET(数据表!$B$1,ROW(数据表!F200)*5+COLUMN(数据表!F200)-6,)</f>
        <v>0</v>
      </c>
    </row>
    <row r="202" spans="1:5">
      <c r="A202" s="319">
        <f ca="1">OFFSET(数据表!$B$1,ROW(数据表!B201)*5+COLUMN(数据表!B201)-6,)</f>
        <v>0</v>
      </c>
      <c r="B202" s="319">
        <f ca="1">OFFSET(数据表!$B$1,ROW(数据表!C201)*5+COLUMN(数据表!C201)-6,)</f>
        <v>0</v>
      </c>
      <c r="C202" s="319">
        <f ca="1">OFFSET(数据表!$B$1,ROW(数据表!D201)*5+COLUMN(数据表!D201)-6,)</f>
        <v>0</v>
      </c>
      <c r="D202" s="319">
        <f ca="1">OFFSET(数据表!$B$1,ROW(数据表!E201)*5+COLUMN(数据表!E201)-6,)</f>
        <v>0</v>
      </c>
      <c r="E202" s="319">
        <f ca="1">OFFSET(数据表!$B$1,ROW(数据表!F201)*5+COLUMN(数据表!F201)-6,)</f>
        <v>0</v>
      </c>
    </row>
    <row r="203" spans="1:5">
      <c r="A203" s="319">
        <f ca="1">OFFSET(数据表!$B$1,ROW(数据表!B202)*5+COLUMN(数据表!B202)-6,)</f>
        <v>0</v>
      </c>
      <c r="B203" s="319">
        <f ca="1">OFFSET(数据表!$B$1,ROW(数据表!C202)*5+COLUMN(数据表!C202)-6,)</f>
        <v>0</v>
      </c>
      <c r="C203" s="319">
        <f ca="1">OFFSET(数据表!$B$1,ROW(数据表!D202)*5+COLUMN(数据表!D202)-6,)</f>
        <v>0</v>
      </c>
      <c r="D203" s="319">
        <f ca="1">OFFSET(数据表!$B$1,ROW(数据表!E202)*5+COLUMN(数据表!E202)-6,)</f>
        <v>0</v>
      </c>
      <c r="E203" s="319">
        <f ca="1">OFFSET(数据表!$B$1,ROW(数据表!F202)*5+COLUMN(数据表!F202)-6,)</f>
        <v>0</v>
      </c>
    </row>
    <row r="204" spans="1:5">
      <c r="A204" s="319">
        <f ca="1">OFFSET(数据表!$B$1,ROW(数据表!B203)*5+COLUMN(数据表!B203)-6,)</f>
        <v>0</v>
      </c>
      <c r="B204" s="319">
        <f ca="1">OFFSET(数据表!$B$1,ROW(数据表!C203)*5+COLUMN(数据表!C203)-6,)</f>
        <v>0</v>
      </c>
      <c r="C204" s="319">
        <f ca="1">OFFSET(数据表!$B$1,ROW(数据表!D203)*5+COLUMN(数据表!D203)-6,)</f>
        <v>0</v>
      </c>
      <c r="D204" s="319">
        <f ca="1">OFFSET(数据表!$B$1,ROW(数据表!E203)*5+COLUMN(数据表!E203)-6,)</f>
        <v>0</v>
      </c>
      <c r="E204" s="319">
        <f ca="1">OFFSET(数据表!$B$1,ROW(数据表!F203)*5+COLUMN(数据表!F203)-6,)</f>
        <v>0</v>
      </c>
    </row>
    <row r="205" spans="1:5">
      <c r="A205" s="319">
        <f ca="1">OFFSET(数据表!$B$1,ROW(数据表!B204)*5+COLUMN(数据表!B204)-6,)</f>
        <v>0</v>
      </c>
      <c r="B205" s="319">
        <f ca="1">OFFSET(数据表!$B$1,ROW(数据表!C204)*5+COLUMN(数据表!C204)-6,)</f>
        <v>0</v>
      </c>
      <c r="C205" s="319">
        <f ca="1">OFFSET(数据表!$B$1,ROW(数据表!D204)*5+COLUMN(数据表!D204)-6,)</f>
        <v>0</v>
      </c>
      <c r="D205" s="319">
        <f ca="1">OFFSET(数据表!$B$1,ROW(数据表!E204)*5+COLUMN(数据表!E204)-6,)</f>
        <v>0</v>
      </c>
      <c r="E205" s="319">
        <f ca="1">OFFSET(数据表!$B$1,ROW(数据表!F204)*5+COLUMN(数据表!F204)-6,)</f>
        <v>0</v>
      </c>
    </row>
    <row r="206" spans="1:5">
      <c r="A206" s="319">
        <f ca="1">OFFSET(数据表!$B$1,ROW(数据表!B205)*5+COLUMN(数据表!B205)-6,)</f>
        <v>0</v>
      </c>
      <c r="B206" s="319">
        <f ca="1">OFFSET(数据表!$B$1,ROW(数据表!C205)*5+COLUMN(数据表!C205)-6,)</f>
        <v>0</v>
      </c>
      <c r="C206" s="319">
        <f ca="1">OFFSET(数据表!$B$1,ROW(数据表!D205)*5+COLUMN(数据表!D205)-6,)</f>
        <v>0</v>
      </c>
      <c r="D206" s="319">
        <f ca="1">OFFSET(数据表!$B$1,ROW(数据表!E205)*5+COLUMN(数据表!E205)-6,)</f>
        <v>0</v>
      </c>
      <c r="E206" s="319">
        <f ca="1">OFFSET(数据表!$B$1,ROW(数据表!F205)*5+COLUMN(数据表!F205)-6,)</f>
        <v>0</v>
      </c>
    </row>
    <row r="207" spans="1:5">
      <c r="A207" s="319">
        <f ca="1">OFFSET(数据表!$B$1,ROW(数据表!B206)*5+COLUMN(数据表!B206)-6,)</f>
        <v>0</v>
      </c>
      <c r="B207" s="319">
        <f ca="1">OFFSET(数据表!$B$1,ROW(数据表!C206)*5+COLUMN(数据表!C206)-6,)</f>
        <v>0</v>
      </c>
      <c r="C207" s="319">
        <f ca="1">OFFSET(数据表!$B$1,ROW(数据表!D206)*5+COLUMN(数据表!D206)-6,)</f>
        <v>0</v>
      </c>
      <c r="D207" s="319">
        <f ca="1">OFFSET(数据表!$B$1,ROW(数据表!E206)*5+COLUMN(数据表!E206)-6,)</f>
        <v>0</v>
      </c>
      <c r="E207" s="319">
        <f ca="1">OFFSET(数据表!$B$1,ROW(数据表!F206)*5+COLUMN(数据表!F206)-6,)</f>
        <v>0</v>
      </c>
    </row>
    <row r="208" spans="1:5">
      <c r="A208" s="319">
        <f ca="1">OFFSET(数据表!$B$1,ROW(数据表!B207)*5+COLUMN(数据表!B207)-6,)</f>
        <v>0</v>
      </c>
      <c r="B208" s="319">
        <f ca="1">OFFSET(数据表!$B$1,ROW(数据表!C207)*5+COLUMN(数据表!C207)-6,)</f>
        <v>0</v>
      </c>
      <c r="C208" s="319">
        <f ca="1">OFFSET(数据表!$B$1,ROW(数据表!D207)*5+COLUMN(数据表!D207)-6,)</f>
        <v>0</v>
      </c>
      <c r="D208" s="319">
        <f ca="1">OFFSET(数据表!$B$1,ROW(数据表!E207)*5+COLUMN(数据表!E207)-6,)</f>
        <v>0</v>
      </c>
      <c r="E208" s="319">
        <f ca="1">OFFSET(数据表!$B$1,ROW(数据表!F207)*5+COLUMN(数据表!F207)-6,)</f>
        <v>0</v>
      </c>
    </row>
    <row r="209" spans="1:5">
      <c r="A209" s="319">
        <f ca="1">OFFSET(数据表!$B$1,ROW(数据表!B208)*5+COLUMN(数据表!B208)-6,)</f>
        <v>0</v>
      </c>
      <c r="B209" s="319">
        <f ca="1">OFFSET(数据表!$B$1,ROW(数据表!C208)*5+COLUMN(数据表!C208)-6,)</f>
        <v>0</v>
      </c>
      <c r="C209" s="319">
        <f ca="1">OFFSET(数据表!$B$1,ROW(数据表!D208)*5+COLUMN(数据表!D208)-6,)</f>
        <v>0</v>
      </c>
      <c r="D209" s="319">
        <f ca="1">OFFSET(数据表!$B$1,ROW(数据表!E208)*5+COLUMN(数据表!E208)-6,)</f>
        <v>0</v>
      </c>
      <c r="E209" s="319">
        <f ca="1">OFFSET(数据表!$B$1,ROW(数据表!F208)*5+COLUMN(数据表!F208)-6,)</f>
        <v>0</v>
      </c>
    </row>
    <row r="210" spans="1:5">
      <c r="A210" s="319">
        <f ca="1">OFFSET(数据表!$B$1,ROW(数据表!B209)*5+COLUMN(数据表!B209)-6,)</f>
        <v>0</v>
      </c>
      <c r="B210" s="319">
        <f ca="1">OFFSET(数据表!$B$1,ROW(数据表!C209)*5+COLUMN(数据表!C209)-6,)</f>
        <v>0</v>
      </c>
      <c r="C210" s="319">
        <f ca="1">OFFSET(数据表!$B$1,ROW(数据表!D209)*5+COLUMN(数据表!D209)-6,)</f>
        <v>0</v>
      </c>
      <c r="D210" s="319">
        <f ca="1">OFFSET(数据表!$B$1,ROW(数据表!E209)*5+COLUMN(数据表!E209)-6,)</f>
        <v>0</v>
      </c>
      <c r="E210" s="319">
        <f ca="1">OFFSET(数据表!$B$1,ROW(数据表!F209)*5+COLUMN(数据表!F209)-6,)</f>
        <v>0</v>
      </c>
    </row>
    <row r="211" spans="1:5">
      <c r="A211" s="319">
        <f ca="1">OFFSET(数据表!$B$1,ROW(数据表!B210)*5+COLUMN(数据表!B210)-6,)</f>
        <v>0</v>
      </c>
      <c r="B211" s="319">
        <f ca="1">OFFSET(数据表!$B$1,ROW(数据表!C210)*5+COLUMN(数据表!C210)-6,)</f>
        <v>0</v>
      </c>
      <c r="C211" s="319">
        <f ca="1">OFFSET(数据表!$B$1,ROW(数据表!D210)*5+COLUMN(数据表!D210)-6,)</f>
        <v>0</v>
      </c>
      <c r="D211" s="319">
        <f ca="1">OFFSET(数据表!$B$1,ROW(数据表!E210)*5+COLUMN(数据表!E210)-6,)</f>
        <v>0</v>
      </c>
      <c r="E211" s="319">
        <f ca="1">OFFSET(数据表!$B$1,ROW(数据表!F210)*5+COLUMN(数据表!F210)-6,)</f>
        <v>0</v>
      </c>
    </row>
    <row r="212" spans="1:5">
      <c r="A212" s="319">
        <f ca="1">OFFSET(数据表!$B$1,ROW(数据表!B211)*5+COLUMN(数据表!B211)-6,)</f>
        <v>0</v>
      </c>
      <c r="B212" s="319">
        <f ca="1">OFFSET(数据表!$B$1,ROW(数据表!C211)*5+COLUMN(数据表!C211)-6,)</f>
        <v>0</v>
      </c>
      <c r="C212" s="319">
        <f ca="1">OFFSET(数据表!$B$1,ROW(数据表!D211)*5+COLUMN(数据表!D211)-6,)</f>
        <v>0</v>
      </c>
      <c r="D212" s="319">
        <f ca="1">OFFSET(数据表!$B$1,ROW(数据表!E211)*5+COLUMN(数据表!E211)-6,)</f>
        <v>0</v>
      </c>
      <c r="E212" s="319">
        <f ca="1">OFFSET(数据表!$B$1,ROW(数据表!F211)*5+COLUMN(数据表!F211)-6,)</f>
        <v>0</v>
      </c>
    </row>
    <row r="213" spans="1:5">
      <c r="A213" s="319">
        <f ca="1">OFFSET(数据表!$B$1,ROW(数据表!B212)*5+COLUMN(数据表!B212)-6,)</f>
        <v>0</v>
      </c>
      <c r="B213" s="319">
        <f ca="1">OFFSET(数据表!$B$1,ROW(数据表!C212)*5+COLUMN(数据表!C212)-6,)</f>
        <v>0</v>
      </c>
      <c r="C213" s="319">
        <f ca="1">OFFSET(数据表!$B$1,ROW(数据表!D212)*5+COLUMN(数据表!D212)-6,)</f>
        <v>0</v>
      </c>
      <c r="D213" s="319">
        <f ca="1">OFFSET(数据表!$B$1,ROW(数据表!E212)*5+COLUMN(数据表!E212)-6,)</f>
        <v>0</v>
      </c>
      <c r="E213" s="319">
        <f ca="1">OFFSET(数据表!$B$1,ROW(数据表!F212)*5+COLUMN(数据表!F212)-6,)</f>
        <v>0</v>
      </c>
    </row>
    <row r="214" spans="1:5">
      <c r="A214" s="319">
        <f ca="1">OFFSET(数据表!$B$1,ROW(数据表!B213)*5+COLUMN(数据表!B213)-6,)</f>
        <v>0</v>
      </c>
      <c r="B214" s="319">
        <f ca="1">OFFSET(数据表!$B$1,ROW(数据表!C213)*5+COLUMN(数据表!C213)-6,)</f>
        <v>0</v>
      </c>
      <c r="C214" s="319">
        <f ca="1">OFFSET(数据表!$B$1,ROW(数据表!D213)*5+COLUMN(数据表!D213)-6,)</f>
        <v>0</v>
      </c>
      <c r="D214" s="319">
        <f ca="1">OFFSET(数据表!$B$1,ROW(数据表!E213)*5+COLUMN(数据表!E213)-6,)</f>
        <v>0</v>
      </c>
      <c r="E214" s="319">
        <f ca="1">OFFSET(数据表!$B$1,ROW(数据表!F213)*5+COLUMN(数据表!F213)-6,)</f>
        <v>0</v>
      </c>
    </row>
    <row r="215" spans="1:5">
      <c r="A215" s="319">
        <f ca="1">OFFSET(数据表!$B$1,ROW(数据表!B214)*5+COLUMN(数据表!B214)-6,)</f>
        <v>0</v>
      </c>
      <c r="B215" s="319">
        <f ca="1">OFFSET(数据表!$B$1,ROW(数据表!C214)*5+COLUMN(数据表!C214)-6,)</f>
        <v>0</v>
      </c>
      <c r="C215" s="319">
        <f ca="1">OFFSET(数据表!$B$1,ROW(数据表!D214)*5+COLUMN(数据表!D214)-6,)</f>
        <v>0</v>
      </c>
      <c r="D215" s="319">
        <f ca="1">OFFSET(数据表!$B$1,ROW(数据表!E214)*5+COLUMN(数据表!E214)-6,)</f>
        <v>0</v>
      </c>
      <c r="E215" s="319">
        <f ca="1">OFFSET(数据表!$B$1,ROW(数据表!F214)*5+COLUMN(数据表!F214)-6,)</f>
        <v>0</v>
      </c>
    </row>
    <row r="216" spans="1:5">
      <c r="A216" s="319">
        <f ca="1">OFFSET(数据表!$B$1,ROW(数据表!B215)*5+COLUMN(数据表!B215)-6,)</f>
        <v>0</v>
      </c>
      <c r="B216" s="319">
        <f ca="1">OFFSET(数据表!$B$1,ROW(数据表!C215)*5+COLUMN(数据表!C215)-6,)</f>
        <v>0</v>
      </c>
      <c r="C216" s="319">
        <f ca="1">OFFSET(数据表!$B$1,ROW(数据表!D215)*5+COLUMN(数据表!D215)-6,)</f>
        <v>0</v>
      </c>
      <c r="D216" s="319">
        <f ca="1">OFFSET(数据表!$B$1,ROW(数据表!E215)*5+COLUMN(数据表!E215)-6,)</f>
        <v>0</v>
      </c>
      <c r="E216" s="319">
        <f ca="1">OFFSET(数据表!$B$1,ROW(数据表!F215)*5+COLUMN(数据表!F215)-6,)</f>
        <v>0</v>
      </c>
    </row>
    <row r="217" spans="1:5">
      <c r="A217" s="319">
        <f ca="1">OFFSET(数据表!$B$1,ROW(数据表!B216)*5+COLUMN(数据表!B216)-6,)</f>
        <v>0</v>
      </c>
      <c r="B217" s="319">
        <f ca="1">OFFSET(数据表!$B$1,ROW(数据表!C216)*5+COLUMN(数据表!C216)-6,)</f>
        <v>0</v>
      </c>
      <c r="C217" s="319">
        <f ca="1">OFFSET(数据表!$B$1,ROW(数据表!D216)*5+COLUMN(数据表!D216)-6,)</f>
        <v>0</v>
      </c>
      <c r="D217" s="319">
        <f ca="1">OFFSET(数据表!$B$1,ROW(数据表!E216)*5+COLUMN(数据表!E216)-6,)</f>
        <v>0</v>
      </c>
      <c r="E217" s="319">
        <f ca="1">OFFSET(数据表!$B$1,ROW(数据表!F216)*5+COLUMN(数据表!F216)-6,)</f>
        <v>0</v>
      </c>
    </row>
    <row r="218" spans="1:5">
      <c r="A218" s="319">
        <f ca="1">OFFSET(数据表!$B$1,ROW(数据表!B217)*5+COLUMN(数据表!B217)-6,)</f>
        <v>0</v>
      </c>
      <c r="B218" s="319">
        <f ca="1">OFFSET(数据表!$B$1,ROW(数据表!C217)*5+COLUMN(数据表!C217)-6,)</f>
        <v>0</v>
      </c>
      <c r="C218" s="319">
        <f ca="1">OFFSET(数据表!$B$1,ROW(数据表!D217)*5+COLUMN(数据表!D217)-6,)</f>
        <v>0</v>
      </c>
      <c r="D218" s="319">
        <f ca="1">OFFSET(数据表!$B$1,ROW(数据表!E217)*5+COLUMN(数据表!E217)-6,)</f>
        <v>0</v>
      </c>
      <c r="E218" s="319">
        <f ca="1">OFFSET(数据表!$B$1,ROW(数据表!F217)*5+COLUMN(数据表!F217)-6,)</f>
        <v>0</v>
      </c>
    </row>
    <row r="219" spans="1:5">
      <c r="A219" s="319">
        <f ca="1">OFFSET(数据表!$B$1,ROW(数据表!B218)*5+COLUMN(数据表!B218)-6,)</f>
        <v>0</v>
      </c>
      <c r="B219" s="319">
        <f ca="1">OFFSET(数据表!$B$1,ROW(数据表!C218)*5+COLUMN(数据表!C218)-6,)</f>
        <v>0</v>
      </c>
      <c r="C219" s="319">
        <f ca="1">OFFSET(数据表!$B$1,ROW(数据表!D218)*5+COLUMN(数据表!D218)-6,)</f>
        <v>0</v>
      </c>
      <c r="D219" s="319">
        <f ca="1">OFFSET(数据表!$B$1,ROW(数据表!E218)*5+COLUMN(数据表!E218)-6,)</f>
        <v>0</v>
      </c>
      <c r="E219" s="319">
        <f ca="1">OFFSET(数据表!$B$1,ROW(数据表!F218)*5+COLUMN(数据表!F218)-6,)</f>
        <v>0</v>
      </c>
    </row>
    <row r="220" spans="1:5">
      <c r="A220" s="319">
        <f ca="1">OFFSET(数据表!$B$1,ROW(数据表!B219)*5+COLUMN(数据表!B219)-6,)</f>
        <v>0</v>
      </c>
      <c r="B220" s="319">
        <f ca="1">OFFSET(数据表!$B$1,ROW(数据表!C219)*5+COLUMN(数据表!C219)-6,)</f>
        <v>0</v>
      </c>
      <c r="C220" s="319">
        <f ca="1">OFFSET(数据表!$B$1,ROW(数据表!D219)*5+COLUMN(数据表!D219)-6,)</f>
        <v>0</v>
      </c>
      <c r="D220" s="319">
        <f ca="1">OFFSET(数据表!$B$1,ROW(数据表!E219)*5+COLUMN(数据表!E219)-6,)</f>
        <v>0</v>
      </c>
      <c r="E220" s="319">
        <f ca="1">OFFSET(数据表!$B$1,ROW(数据表!F219)*5+COLUMN(数据表!F219)-6,)</f>
        <v>0</v>
      </c>
    </row>
    <row r="221" spans="1:5">
      <c r="A221" s="319">
        <f ca="1">OFFSET(数据表!$B$1,ROW(数据表!B220)*5+COLUMN(数据表!B220)-6,)</f>
        <v>0</v>
      </c>
      <c r="B221" s="319">
        <f ca="1">OFFSET(数据表!$B$1,ROW(数据表!C220)*5+COLUMN(数据表!C220)-6,)</f>
        <v>0</v>
      </c>
      <c r="C221" s="319">
        <f ca="1">OFFSET(数据表!$B$1,ROW(数据表!D220)*5+COLUMN(数据表!D220)-6,)</f>
        <v>0</v>
      </c>
      <c r="D221" s="319">
        <f ca="1">OFFSET(数据表!$B$1,ROW(数据表!E220)*5+COLUMN(数据表!E220)-6,)</f>
        <v>0</v>
      </c>
      <c r="E221" s="319">
        <f ca="1">OFFSET(数据表!$B$1,ROW(数据表!F220)*5+COLUMN(数据表!F220)-6,)</f>
        <v>0</v>
      </c>
    </row>
    <row r="222" spans="1:5">
      <c r="A222" s="319">
        <f ca="1">OFFSET(数据表!$B$1,ROW(数据表!B221)*5+COLUMN(数据表!B221)-6,)</f>
        <v>0</v>
      </c>
      <c r="B222" s="319">
        <f ca="1">OFFSET(数据表!$B$1,ROW(数据表!C221)*5+COLUMN(数据表!C221)-6,)</f>
        <v>0</v>
      </c>
      <c r="C222" s="319">
        <f ca="1">OFFSET(数据表!$B$1,ROW(数据表!D221)*5+COLUMN(数据表!D221)-6,)</f>
        <v>0</v>
      </c>
      <c r="D222" s="319">
        <f ca="1">OFFSET(数据表!$B$1,ROW(数据表!E221)*5+COLUMN(数据表!E221)-6,)</f>
        <v>0</v>
      </c>
      <c r="E222" s="319">
        <f ca="1">OFFSET(数据表!$B$1,ROW(数据表!F221)*5+COLUMN(数据表!F221)-6,)</f>
        <v>0</v>
      </c>
    </row>
    <row r="223" spans="1:5">
      <c r="A223" s="319">
        <f ca="1">OFFSET(数据表!$B$1,ROW(数据表!B222)*5+COLUMN(数据表!B222)-6,)</f>
        <v>0</v>
      </c>
      <c r="B223" s="319">
        <f ca="1">OFFSET(数据表!$B$1,ROW(数据表!C222)*5+COLUMN(数据表!C222)-6,)</f>
        <v>0</v>
      </c>
      <c r="C223" s="319">
        <f ca="1">OFFSET(数据表!$B$1,ROW(数据表!D222)*5+COLUMN(数据表!D222)-6,)</f>
        <v>0</v>
      </c>
      <c r="D223" s="319">
        <f ca="1">OFFSET(数据表!$B$1,ROW(数据表!E222)*5+COLUMN(数据表!E222)-6,)</f>
        <v>0</v>
      </c>
      <c r="E223" s="319">
        <f ca="1">OFFSET(数据表!$B$1,ROW(数据表!F222)*5+COLUMN(数据表!F222)-6,)</f>
        <v>0</v>
      </c>
    </row>
    <row r="224" spans="1:5">
      <c r="A224" s="319">
        <f ca="1">OFFSET(数据表!$B$1,ROW(数据表!B223)*5+COLUMN(数据表!B223)-6,)</f>
        <v>0</v>
      </c>
      <c r="B224" s="319">
        <f ca="1">OFFSET(数据表!$B$1,ROW(数据表!C223)*5+COLUMN(数据表!C223)-6,)</f>
        <v>0</v>
      </c>
      <c r="C224" s="319">
        <f ca="1">OFFSET(数据表!$B$1,ROW(数据表!D223)*5+COLUMN(数据表!D223)-6,)</f>
        <v>0</v>
      </c>
      <c r="D224" s="319">
        <f ca="1">OFFSET(数据表!$B$1,ROW(数据表!E223)*5+COLUMN(数据表!E223)-6,)</f>
        <v>0</v>
      </c>
      <c r="E224" s="319">
        <f ca="1">OFFSET(数据表!$B$1,ROW(数据表!F223)*5+COLUMN(数据表!F223)-6,)</f>
        <v>0</v>
      </c>
    </row>
    <row r="225" spans="1:5">
      <c r="A225" s="319">
        <f ca="1">OFFSET(数据表!$B$1,ROW(数据表!B224)*5+COLUMN(数据表!B224)-6,)</f>
        <v>0</v>
      </c>
      <c r="B225" s="319">
        <f ca="1">OFFSET(数据表!$B$1,ROW(数据表!C224)*5+COLUMN(数据表!C224)-6,)</f>
        <v>0</v>
      </c>
      <c r="C225" s="319">
        <f ca="1">OFFSET(数据表!$B$1,ROW(数据表!D224)*5+COLUMN(数据表!D224)-6,)</f>
        <v>0</v>
      </c>
      <c r="D225" s="319">
        <f ca="1">OFFSET(数据表!$B$1,ROW(数据表!E224)*5+COLUMN(数据表!E224)-6,)</f>
        <v>0</v>
      </c>
      <c r="E225" s="319">
        <f ca="1">OFFSET(数据表!$B$1,ROW(数据表!F224)*5+COLUMN(数据表!F224)-6,)</f>
        <v>0</v>
      </c>
    </row>
    <row r="226" spans="1:5">
      <c r="A226" s="319">
        <f ca="1">OFFSET(数据表!$B$1,ROW(数据表!B225)*5+COLUMN(数据表!B225)-6,)</f>
        <v>0</v>
      </c>
      <c r="B226" s="319">
        <f ca="1">OFFSET(数据表!$B$1,ROW(数据表!C225)*5+COLUMN(数据表!C225)-6,)</f>
        <v>0</v>
      </c>
      <c r="C226" s="319">
        <f ca="1">OFFSET(数据表!$B$1,ROW(数据表!D225)*5+COLUMN(数据表!D225)-6,)</f>
        <v>0</v>
      </c>
      <c r="D226" s="319">
        <f ca="1">OFFSET(数据表!$B$1,ROW(数据表!E225)*5+COLUMN(数据表!E225)-6,)</f>
        <v>0</v>
      </c>
      <c r="E226" s="319">
        <f ca="1">OFFSET(数据表!$B$1,ROW(数据表!F225)*5+COLUMN(数据表!F225)-6,)</f>
        <v>0</v>
      </c>
    </row>
    <row r="227" spans="1:5">
      <c r="A227" s="319">
        <f ca="1">OFFSET(数据表!$B$1,ROW(数据表!B226)*5+COLUMN(数据表!B226)-6,)</f>
        <v>0</v>
      </c>
      <c r="B227" s="319">
        <f ca="1">OFFSET(数据表!$B$1,ROW(数据表!C226)*5+COLUMN(数据表!C226)-6,)</f>
        <v>0</v>
      </c>
      <c r="C227" s="319">
        <f ca="1">OFFSET(数据表!$B$1,ROW(数据表!D226)*5+COLUMN(数据表!D226)-6,)</f>
        <v>0</v>
      </c>
      <c r="D227" s="319">
        <f ca="1">OFFSET(数据表!$B$1,ROW(数据表!E226)*5+COLUMN(数据表!E226)-6,)</f>
        <v>0</v>
      </c>
      <c r="E227" s="319">
        <f ca="1">OFFSET(数据表!$B$1,ROW(数据表!F226)*5+COLUMN(数据表!F226)-6,)</f>
        <v>0</v>
      </c>
    </row>
    <row r="228" spans="1:5">
      <c r="A228" s="319">
        <f ca="1">OFFSET(数据表!$B$1,ROW(数据表!B227)*5+COLUMN(数据表!B227)-6,)</f>
        <v>0</v>
      </c>
      <c r="B228" s="319">
        <f ca="1">OFFSET(数据表!$B$1,ROW(数据表!C227)*5+COLUMN(数据表!C227)-6,)</f>
        <v>0</v>
      </c>
      <c r="C228" s="319">
        <f ca="1">OFFSET(数据表!$B$1,ROW(数据表!D227)*5+COLUMN(数据表!D227)-6,)</f>
        <v>0</v>
      </c>
      <c r="D228" s="319">
        <f ca="1">OFFSET(数据表!$B$1,ROW(数据表!E227)*5+COLUMN(数据表!E227)-6,)</f>
        <v>0</v>
      </c>
      <c r="E228" s="319">
        <f ca="1">OFFSET(数据表!$B$1,ROW(数据表!F227)*5+COLUMN(数据表!F227)-6,)</f>
        <v>0</v>
      </c>
    </row>
    <row r="229" spans="1:5">
      <c r="A229" s="319">
        <f ca="1">OFFSET(数据表!$B$1,ROW(数据表!B228)*5+COLUMN(数据表!B228)-6,)</f>
        <v>0</v>
      </c>
      <c r="B229" s="319">
        <f ca="1">OFFSET(数据表!$B$1,ROW(数据表!C228)*5+COLUMN(数据表!C228)-6,)</f>
        <v>0</v>
      </c>
      <c r="C229" s="319">
        <f ca="1">OFFSET(数据表!$B$1,ROW(数据表!D228)*5+COLUMN(数据表!D228)-6,)</f>
        <v>0</v>
      </c>
      <c r="D229" s="319">
        <f ca="1">OFFSET(数据表!$B$1,ROW(数据表!E228)*5+COLUMN(数据表!E228)-6,)</f>
        <v>0</v>
      </c>
      <c r="E229" s="319">
        <f ca="1">OFFSET(数据表!$B$1,ROW(数据表!F228)*5+COLUMN(数据表!F228)-6,)</f>
        <v>0</v>
      </c>
    </row>
    <row r="230" spans="1:5">
      <c r="A230" s="319">
        <f ca="1">OFFSET(数据表!$B$1,ROW(数据表!B229)*5+COLUMN(数据表!B229)-6,)</f>
        <v>0</v>
      </c>
      <c r="B230" s="319">
        <f ca="1">OFFSET(数据表!$B$1,ROW(数据表!C229)*5+COLUMN(数据表!C229)-6,)</f>
        <v>0</v>
      </c>
      <c r="C230" s="319">
        <f ca="1">OFFSET(数据表!$B$1,ROW(数据表!D229)*5+COLUMN(数据表!D229)-6,)</f>
        <v>0</v>
      </c>
      <c r="D230" s="319">
        <f ca="1">OFFSET(数据表!$B$1,ROW(数据表!E229)*5+COLUMN(数据表!E229)-6,)</f>
        <v>0</v>
      </c>
      <c r="E230" s="319">
        <f ca="1">OFFSET(数据表!$B$1,ROW(数据表!F229)*5+COLUMN(数据表!F229)-6,)</f>
        <v>0</v>
      </c>
    </row>
    <row r="231" spans="1:5">
      <c r="A231" s="319">
        <f ca="1">OFFSET(数据表!$B$1,ROW(数据表!B230)*5+COLUMN(数据表!B230)-6,)</f>
        <v>0</v>
      </c>
      <c r="B231" s="319">
        <f ca="1">OFFSET(数据表!$B$1,ROW(数据表!C230)*5+COLUMN(数据表!C230)-6,)</f>
        <v>0</v>
      </c>
      <c r="C231" s="319">
        <f ca="1">OFFSET(数据表!$B$1,ROW(数据表!D230)*5+COLUMN(数据表!D230)-6,)</f>
        <v>0</v>
      </c>
      <c r="D231" s="319">
        <f ca="1">OFFSET(数据表!$B$1,ROW(数据表!E230)*5+COLUMN(数据表!E230)-6,)</f>
        <v>0</v>
      </c>
      <c r="E231" s="319">
        <f ca="1">OFFSET(数据表!$B$1,ROW(数据表!F230)*5+COLUMN(数据表!F230)-6,)</f>
        <v>0</v>
      </c>
    </row>
    <row r="232" spans="1:5">
      <c r="A232" s="319">
        <f ca="1">OFFSET(数据表!$B$1,ROW(数据表!B231)*5+COLUMN(数据表!B231)-6,)</f>
        <v>0</v>
      </c>
      <c r="B232" s="319">
        <f ca="1">OFFSET(数据表!$B$1,ROW(数据表!C231)*5+COLUMN(数据表!C231)-6,)</f>
        <v>0</v>
      </c>
      <c r="C232" s="319">
        <f ca="1">OFFSET(数据表!$B$1,ROW(数据表!D231)*5+COLUMN(数据表!D231)-6,)</f>
        <v>0</v>
      </c>
      <c r="D232" s="319">
        <f ca="1">OFFSET(数据表!$B$1,ROW(数据表!E231)*5+COLUMN(数据表!E231)-6,)</f>
        <v>0</v>
      </c>
      <c r="E232" s="319">
        <f ca="1">OFFSET(数据表!$B$1,ROW(数据表!F231)*5+COLUMN(数据表!F231)-6,)</f>
        <v>0</v>
      </c>
    </row>
    <row r="233" spans="1:5">
      <c r="A233" s="319">
        <f ca="1">OFFSET(数据表!$B$1,ROW(数据表!B232)*5+COLUMN(数据表!B232)-6,)</f>
        <v>0</v>
      </c>
      <c r="B233" s="319">
        <f ca="1">OFFSET(数据表!$B$1,ROW(数据表!C232)*5+COLUMN(数据表!C232)-6,)</f>
        <v>0</v>
      </c>
      <c r="C233" s="319">
        <f ca="1">OFFSET(数据表!$B$1,ROW(数据表!D232)*5+COLUMN(数据表!D232)-6,)</f>
        <v>0</v>
      </c>
      <c r="D233" s="319">
        <f ca="1">OFFSET(数据表!$B$1,ROW(数据表!E232)*5+COLUMN(数据表!E232)-6,)</f>
        <v>0</v>
      </c>
      <c r="E233" s="319">
        <f ca="1">OFFSET(数据表!$B$1,ROW(数据表!F232)*5+COLUMN(数据表!F232)-6,)</f>
        <v>0</v>
      </c>
    </row>
    <row r="234" spans="1:5">
      <c r="A234" s="319">
        <f ca="1">OFFSET(数据表!$B$1,ROW(数据表!B233)*5+COLUMN(数据表!B233)-6,)</f>
        <v>0</v>
      </c>
      <c r="B234" s="319">
        <f ca="1">OFFSET(数据表!$B$1,ROW(数据表!C233)*5+COLUMN(数据表!C233)-6,)</f>
        <v>0</v>
      </c>
      <c r="C234" s="319">
        <f ca="1">OFFSET(数据表!$B$1,ROW(数据表!D233)*5+COLUMN(数据表!D233)-6,)</f>
        <v>0</v>
      </c>
      <c r="D234" s="319">
        <f ca="1">OFFSET(数据表!$B$1,ROW(数据表!E233)*5+COLUMN(数据表!E233)-6,)</f>
        <v>0</v>
      </c>
      <c r="E234" s="319">
        <f ca="1">OFFSET(数据表!$B$1,ROW(数据表!F233)*5+COLUMN(数据表!F233)-6,)</f>
        <v>0</v>
      </c>
    </row>
    <row r="235" spans="1:5">
      <c r="A235" s="319">
        <f ca="1">OFFSET(数据表!$B$1,ROW(数据表!B234)*5+COLUMN(数据表!B234)-6,)</f>
        <v>0</v>
      </c>
      <c r="B235" s="319">
        <f ca="1">OFFSET(数据表!$B$1,ROW(数据表!C234)*5+COLUMN(数据表!C234)-6,)</f>
        <v>0</v>
      </c>
      <c r="C235" s="319">
        <f ca="1">OFFSET(数据表!$B$1,ROW(数据表!D234)*5+COLUMN(数据表!D234)-6,)</f>
        <v>0</v>
      </c>
      <c r="D235" s="319">
        <f ca="1">OFFSET(数据表!$B$1,ROW(数据表!E234)*5+COLUMN(数据表!E234)-6,)</f>
        <v>0</v>
      </c>
      <c r="E235" s="319">
        <f ca="1">OFFSET(数据表!$B$1,ROW(数据表!F234)*5+COLUMN(数据表!F234)-6,)</f>
        <v>0</v>
      </c>
    </row>
    <row r="236" spans="1:5">
      <c r="A236" s="319">
        <f ca="1">OFFSET(数据表!$B$1,ROW(数据表!B235)*5+COLUMN(数据表!B235)-6,)</f>
        <v>0</v>
      </c>
      <c r="B236" s="319">
        <f ca="1">OFFSET(数据表!$B$1,ROW(数据表!C235)*5+COLUMN(数据表!C235)-6,)</f>
        <v>0</v>
      </c>
      <c r="C236" s="319">
        <f ca="1">OFFSET(数据表!$B$1,ROW(数据表!D235)*5+COLUMN(数据表!D235)-6,)</f>
        <v>0</v>
      </c>
      <c r="D236" s="319">
        <f ca="1">OFFSET(数据表!$B$1,ROW(数据表!E235)*5+COLUMN(数据表!E235)-6,)</f>
        <v>0</v>
      </c>
      <c r="E236" s="319">
        <f ca="1">OFFSET(数据表!$B$1,ROW(数据表!F235)*5+COLUMN(数据表!F235)-6,)</f>
        <v>0</v>
      </c>
    </row>
    <row r="237" spans="1:5">
      <c r="A237" s="319">
        <f ca="1">OFFSET(数据表!$B$1,ROW(数据表!B236)*5+COLUMN(数据表!B236)-6,)</f>
        <v>0</v>
      </c>
      <c r="B237" s="319">
        <f ca="1">OFFSET(数据表!$B$1,ROW(数据表!C236)*5+COLUMN(数据表!C236)-6,)</f>
        <v>0</v>
      </c>
      <c r="C237" s="319">
        <f ca="1">OFFSET(数据表!$B$1,ROW(数据表!D236)*5+COLUMN(数据表!D236)-6,)</f>
        <v>0</v>
      </c>
      <c r="D237" s="319">
        <f ca="1">OFFSET(数据表!$B$1,ROW(数据表!E236)*5+COLUMN(数据表!E236)-6,)</f>
        <v>0</v>
      </c>
      <c r="E237" s="319">
        <f ca="1">OFFSET(数据表!$B$1,ROW(数据表!F236)*5+COLUMN(数据表!F236)-6,)</f>
        <v>0</v>
      </c>
    </row>
    <row r="238" spans="1:5">
      <c r="A238" s="319">
        <f ca="1">OFFSET(数据表!$B$1,ROW(数据表!B237)*5+COLUMN(数据表!B237)-6,)</f>
        <v>0</v>
      </c>
      <c r="B238" s="319">
        <f ca="1">OFFSET(数据表!$B$1,ROW(数据表!C237)*5+COLUMN(数据表!C237)-6,)</f>
        <v>0</v>
      </c>
      <c r="C238" s="319">
        <f ca="1">OFFSET(数据表!$B$1,ROW(数据表!D237)*5+COLUMN(数据表!D237)-6,)</f>
        <v>0</v>
      </c>
      <c r="D238" s="319">
        <f ca="1">OFFSET(数据表!$B$1,ROW(数据表!E237)*5+COLUMN(数据表!E237)-6,)</f>
        <v>0</v>
      </c>
      <c r="E238" s="319">
        <f ca="1">OFFSET(数据表!$B$1,ROW(数据表!F237)*5+COLUMN(数据表!F237)-6,)</f>
        <v>0</v>
      </c>
    </row>
    <row r="239" spans="1:5">
      <c r="A239" s="319">
        <f ca="1">OFFSET(数据表!$B$1,ROW(数据表!B238)*5+COLUMN(数据表!B238)-6,)</f>
        <v>0</v>
      </c>
      <c r="B239" s="319">
        <f ca="1">OFFSET(数据表!$B$1,ROW(数据表!C238)*5+COLUMN(数据表!C238)-6,)</f>
        <v>0</v>
      </c>
      <c r="C239" s="319">
        <f ca="1">OFFSET(数据表!$B$1,ROW(数据表!D238)*5+COLUMN(数据表!D238)-6,)</f>
        <v>0</v>
      </c>
      <c r="D239" s="319">
        <f ca="1">OFFSET(数据表!$B$1,ROW(数据表!E238)*5+COLUMN(数据表!E238)-6,)</f>
        <v>0</v>
      </c>
      <c r="E239" s="319">
        <f ca="1">OFFSET(数据表!$B$1,ROW(数据表!F238)*5+COLUMN(数据表!F238)-6,)</f>
        <v>0</v>
      </c>
    </row>
    <row r="240" spans="1:5">
      <c r="A240" s="319">
        <f ca="1">OFFSET(数据表!$B$1,ROW(数据表!B239)*5+COLUMN(数据表!B239)-6,)</f>
        <v>0</v>
      </c>
      <c r="B240" s="319">
        <f ca="1">OFFSET(数据表!$B$1,ROW(数据表!C239)*5+COLUMN(数据表!C239)-6,)</f>
        <v>0</v>
      </c>
      <c r="C240" s="319">
        <f ca="1">OFFSET(数据表!$B$1,ROW(数据表!D239)*5+COLUMN(数据表!D239)-6,)</f>
        <v>0</v>
      </c>
      <c r="D240" s="319">
        <f ca="1">OFFSET(数据表!$B$1,ROW(数据表!E239)*5+COLUMN(数据表!E239)-6,)</f>
        <v>0</v>
      </c>
      <c r="E240" s="319">
        <f ca="1">OFFSET(数据表!$B$1,ROW(数据表!F239)*5+COLUMN(数据表!F239)-6,)</f>
        <v>0</v>
      </c>
    </row>
    <row r="241" spans="1:5">
      <c r="A241" s="319">
        <f ca="1">OFFSET(数据表!$B$1,ROW(数据表!B240)*5+COLUMN(数据表!B240)-6,)</f>
        <v>0</v>
      </c>
      <c r="B241" s="319">
        <f ca="1">OFFSET(数据表!$B$1,ROW(数据表!C240)*5+COLUMN(数据表!C240)-6,)</f>
        <v>0</v>
      </c>
      <c r="C241" s="319">
        <f ca="1">OFFSET(数据表!$B$1,ROW(数据表!D240)*5+COLUMN(数据表!D240)-6,)</f>
        <v>0</v>
      </c>
      <c r="D241" s="319">
        <f ca="1">OFFSET(数据表!$B$1,ROW(数据表!E240)*5+COLUMN(数据表!E240)-6,)</f>
        <v>0</v>
      </c>
      <c r="E241" s="319">
        <f ca="1">OFFSET(数据表!$B$1,ROW(数据表!F240)*5+COLUMN(数据表!F240)-6,)</f>
        <v>0</v>
      </c>
    </row>
    <row r="242" spans="1:5">
      <c r="A242" s="319">
        <f ca="1">OFFSET(数据表!$B$1,ROW(数据表!B241)*5+COLUMN(数据表!B241)-6,)</f>
        <v>0</v>
      </c>
      <c r="B242" s="319">
        <f ca="1">OFFSET(数据表!$B$1,ROW(数据表!C241)*5+COLUMN(数据表!C241)-6,)</f>
        <v>0</v>
      </c>
      <c r="C242" s="319">
        <f ca="1">OFFSET(数据表!$B$1,ROW(数据表!D241)*5+COLUMN(数据表!D241)-6,)</f>
        <v>0</v>
      </c>
      <c r="D242" s="319">
        <f ca="1">OFFSET(数据表!$B$1,ROW(数据表!E241)*5+COLUMN(数据表!E241)-6,)</f>
        <v>0</v>
      </c>
      <c r="E242" s="319">
        <f ca="1">OFFSET(数据表!$B$1,ROW(数据表!F241)*5+COLUMN(数据表!F241)-6,)</f>
        <v>0</v>
      </c>
    </row>
    <row r="243" spans="1:5">
      <c r="A243" s="319">
        <f ca="1">OFFSET(数据表!$B$1,ROW(数据表!B242)*5+COLUMN(数据表!B242)-6,)</f>
        <v>0</v>
      </c>
      <c r="B243" s="319">
        <f ca="1">OFFSET(数据表!$B$1,ROW(数据表!C242)*5+COLUMN(数据表!C242)-6,)</f>
        <v>0</v>
      </c>
      <c r="C243" s="319">
        <f ca="1">OFFSET(数据表!$B$1,ROW(数据表!D242)*5+COLUMN(数据表!D242)-6,)</f>
        <v>0</v>
      </c>
      <c r="D243" s="319">
        <f ca="1">OFFSET(数据表!$B$1,ROW(数据表!E242)*5+COLUMN(数据表!E242)-6,)</f>
        <v>0</v>
      </c>
      <c r="E243" s="319">
        <f ca="1">OFFSET(数据表!$B$1,ROW(数据表!F242)*5+COLUMN(数据表!F242)-6,)</f>
        <v>0</v>
      </c>
    </row>
    <row r="244" spans="1:5">
      <c r="A244" s="319">
        <f ca="1">OFFSET(数据表!$B$1,ROW(数据表!B243)*5+COLUMN(数据表!B243)-6,)</f>
        <v>0</v>
      </c>
      <c r="B244" s="319">
        <f ca="1">OFFSET(数据表!$B$1,ROW(数据表!C243)*5+COLUMN(数据表!C243)-6,)</f>
        <v>0</v>
      </c>
      <c r="C244" s="319">
        <f ca="1">OFFSET(数据表!$B$1,ROW(数据表!D243)*5+COLUMN(数据表!D243)-6,)</f>
        <v>0</v>
      </c>
      <c r="D244" s="319">
        <f ca="1">OFFSET(数据表!$B$1,ROW(数据表!E243)*5+COLUMN(数据表!E243)-6,)</f>
        <v>0</v>
      </c>
      <c r="E244" s="319">
        <f ca="1">OFFSET(数据表!$B$1,ROW(数据表!F243)*5+COLUMN(数据表!F243)-6,)</f>
        <v>0</v>
      </c>
    </row>
    <row r="245" spans="1:5">
      <c r="A245" s="319">
        <f ca="1">OFFSET(数据表!$B$1,ROW(数据表!B244)*5+COLUMN(数据表!B244)-6,)</f>
        <v>0</v>
      </c>
      <c r="B245" s="319">
        <f ca="1">OFFSET(数据表!$B$1,ROW(数据表!C244)*5+COLUMN(数据表!C244)-6,)</f>
        <v>0</v>
      </c>
      <c r="C245" s="319">
        <f ca="1">OFFSET(数据表!$B$1,ROW(数据表!D244)*5+COLUMN(数据表!D244)-6,)</f>
        <v>0</v>
      </c>
      <c r="D245" s="319">
        <f ca="1">OFFSET(数据表!$B$1,ROW(数据表!E244)*5+COLUMN(数据表!E244)-6,)</f>
        <v>0</v>
      </c>
      <c r="E245" s="319">
        <f ca="1">OFFSET(数据表!$B$1,ROW(数据表!F244)*5+COLUMN(数据表!F244)-6,)</f>
        <v>0</v>
      </c>
    </row>
    <row r="246" spans="1:5">
      <c r="A246" s="319">
        <f ca="1">OFFSET(数据表!$B$1,ROW(数据表!B245)*5+COLUMN(数据表!B245)-6,)</f>
        <v>0</v>
      </c>
      <c r="B246" s="319">
        <f ca="1">OFFSET(数据表!$B$1,ROW(数据表!C245)*5+COLUMN(数据表!C245)-6,)</f>
        <v>0</v>
      </c>
      <c r="C246" s="319">
        <f ca="1">OFFSET(数据表!$B$1,ROW(数据表!D245)*5+COLUMN(数据表!D245)-6,)</f>
        <v>0</v>
      </c>
      <c r="D246" s="319">
        <f ca="1">OFFSET(数据表!$B$1,ROW(数据表!E245)*5+COLUMN(数据表!E245)-6,)</f>
        <v>0</v>
      </c>
      <c r="E246" s="319">
        <f ca="1">OFFSET(数据表!$B$1,ROW(数据表!F245)*5+COLUMN(数据表!F245)-6,)</f>
        <v>0</v>
      </c>
    </row>
    <row r="247" spans="1:5">
      <c r="A247" s="319">
        <f ca="1">OFFSET(数据表!$B$1,ROW(数据表!B246)*5+COLUMN(数据表!B246)-6,)</f>
        <v>0</v>
      </c>
      <c r="B247" s="319">
        <f ca="1">OFFSET(数据表!$B$1,ROW(数据表!C246)*5+COLUMN(数据表!C246)-6,)</f>
        <v>0</v>
      </c>
      <c r="C247" s="319">
        <f ca="1">OFFSET(数据表!$B$1,ROW(数据表!D246)*5+COLUMN(数据表!D246)-6,)</f>
        <v>0</v>
      </c>
      <c r="D247" s="319">
        <f ca="1">OFFSET(数据表!$B$1,ROW(数据表!E246)*5+COLUMN(数据表!E246)-6,)</f>
        <v>0</v>
      </c>
      <c r="E247" s="319">
        <f ca="1">OFFSET(数据表!$B$1,ROW(数据表!F246)*5+COLUMN(数据表!F246)-6,)</f>
        <v>0</v>
      </c>
    </row>
    <row r="248" spans="1:5">
      <c r="A248" s="319">
        <f ca="1">OFFSET(数据表!$B$1,ROW(数据表!B247)*5+COLUMN(数据表!B247)-6,)</f>
        <v>0</v>
      </c>
      <c r="B248" s="319">
        <f ca="1">OFFSET(数据表!$B$1,ROW(数据表!C247)*5+COLUMN(数据表!C247)-6,)</f>
        <v>0</v>
      </c>
      <c r="C248" s="319">
        <f ca="1">OFFSET(数据表!$B$1,ROW(数据表!D247)*5+COLUMN(数据表!D247)-6,)</f>
        <v>0</v>
      </c>
      <c r="D248" s="319">
        <f ca="1">OFFSET(数据表!$B$1,ROW(数据表!E247)*5+COLUMN(数据表!E247)-6,)</f>
        <v>0</v>
      </c>
      <c r="E248" s="319">
        <f ca="1">OFFSET(数据表!$B$1,ROW(数据表!F247)*5+COLUMN(数据表!F247)-6,)</f>
        <v>0</v>
      </c>
    </row>
    <row r="249" spans="1:5">
      <c r="A249" s="319">
        <f ca="1">OFFSET(数据表!$B$1,ROW(数据表!B248)*5+COLUMN(数据表!B248)-6,)</f>
        <v>0</v>
      </c>
      <c r="B249" s="319">
        <f ca="1">OFFSET(数据表!$B$1,ROW(数据表!C248)*5+COLUMN(数据表!C248)-6,)</f>
        <v>0</v>
      </c>
      <c r="C249" s="319">
        <f ca="1">OFFSET(数据表!$B$1,ROW(数据表!D248)*5+COLUMN(数据表!D248)-6,)</f>
        <v>0</v>
      </c>
      <c r="D249" s="319">
        <f ca="1">OFFSET(数据表!$B$1,ROW(数据表!E248)*5+COLUMN(数据表!E248)-6,)</f>
        <v>0</v>
      </c>
      <c r="E249" s="319">
        <f ca="1">OFFSET(数据表!$B$1,ROW(数据表!F248)*5+COLUMN(数据表!F248)-6,)</f>
        <v>0</v>
      </c>
    </row>
    <row r="250" spans="1:5">
      <c r="A250" s="319">
        <f ca="1">OFFSET(数据表!$B$1,ROW(数据表!B249)*5+COLUMN(数据表!B249)-6,)</f>
        <v>0</v>
      </c>
      <c r="B250" s="319">
        <f ca="1">OFFSET(数据表!$B$1,ROW(数据表!C249)*5+COLUMN(数据表!C249)-6,)</f>
        <v>0</v>
      </c>
      <c r="C250" s="319">
        <f ca="1">OFFSET(数据表!$B$1,ROW(数据表!D249)*5+COLUMN(数据表!D249)-6,)</f>
        <v>0</v>
      </c>
      <c r="D250" s="319">
        <f ca="1">OFFSET(数据表!$B$1,ROW(数据表!E249)*5+COLUMN(数据表!E249)-6,)</f>
        <v>0</v>
      </c>
      <c r="E250" s="319">
        <f ca="1">OFFSET(数据表!$B$1,ROW(数据表!F249)*5+COLUMN(数据表!F249)-6,)</f>
        <v>0</v>
      </c>
    </row>
    <row r="251" spans="1:5">
      <c r="A251" s="319">
        <f ca="1">OFFSET(数据表!$B$1,ROW(数据表!B250)*5+COLUMN(数据表!B250)-6,)</f>
        <v>0</v>
      </c>
      <c r="B251" s="319">
        <f ca="1">OFFSET(数据表!$B$1,ROW(数据表!C250)*5+COLUMN(数据表!C250)-6,)</f>
        <v>0</v>
      </c>
      <c r="C251" s="319">
        <f ca="1">OFFSET(数据表!$B$1,ROW(数据表!D250)*5+COLUMN(数据表!D250)-6,)</f>
        <v>0</v>
      </c>
      <c r="D251" s="319">
        <f ca="1">OFFSET(数据表!$B$1,ROW(数据表!E250)*5+COLUMN(数据表!E250)-6,)</f>
        <v>0</v>
      </c>
      <c r="E251" s="319">
        <f ca="1">OFFSET(数据表!$B$1,ROW(数据表!F250)*5+COLUMN(数据表!F250)-6,)</f>
        <v>0</v>
      </c>
    </row>
    <row r="252" spans="1:5">
      <c r="A252" s="319">
        <f ca="1">OFFSET(数据表!$B$1,ROW(数据表!B251)*5+COLUMN(数据表!B251)-6,)</f>
        <v>0</v>
      </c>
      <c r="B252" s="319">
        <f ca="1">OFFSET(数据表!$B$1,ROW(数据表!C251)*5+COLUMN(数据表!C251)-6,)</f>
        <v>0</v>
      </c>
      <c r="C252" s="319">
        <f ca="1">OFFSET(数据表!$B$1,ROW(数据表!D251)*5+COLUMN(数据表!D251)-6,)</f>
        <v>0</v>
      </c>
      <c r="D252" s="319">
        <f ca="1">OFFSET(数据表!$B$1,ROW(数据表!E251)*5+COLUMN(数据表!E251)-6,)</f>
        <v>0</v>
      </c>
      <c r="E252" s="319">
        <f ca="1">OFFSET(数据表!$B$1,ROW(数据表!F251)*5+COLUMN(数据表!F251)-6,)</f>
        <v>0</v>
      </c>
    </row>
    <row r="253" spans="1:5">
      <c r="A253" s="319">
        <f ca="1">OFFSET(数据表!$B$1,ROW(数据表!B252)*5+COLUMN(数据表!B252)-6,)</f>
        <v>0</v>
      </c>
      <c r="B253" s="319">
        <f ca="1">OFFSET(数据表!$B$1,ROW(数据表!C252)*5+COLUMN(数据表!C252)-6,)</f>
        <v>0</v>
      </c>
      <c r="C253" s="319">
        <f ca="1">OFFSET(数据表!$B$1,ROW(数据表!D252)*5+COLUMN(数据表!D252)-6,)</f>
        <v>0</v>
      </c>
      <c r="D253" s="319">
        <f ca="1">OFFSET(数据表!$B$1,ROW(数据表!E252)*5+COLUMN(数据表!E252)-6,)</f>
        <v>0</v>
      </c>
      <c r="E253" s="319">
        <f ca="1">OFFSET(数据表!$B$1,ROW(数据表!F252)*5+COLUMN(数据表!F252)-6,)</f>
        <v>0</v>
      </c>
    </row>
    <row r="254" spans="1:5">
      <c r="A254" s="319">
        <f ca="1">OFFSET(数据表!$B$1,ROW(数据表!B253)*5+COLUMN(数据表!B253)-6,)</f>
        <v>0</v>
      </c>
      <c r="B254" s="319">
        <f ca="1">OFFSET(数据表!$B$1,ROW(数据表!C253)*5+COLUMN(数据表!C253)-6,)</f>
        <v>0</v>
      </c>
      <c r="C254" s="319">
        <f ca="1">OFFSET(数据表!$B$1,ROW(数据表!D253)*5+COLUMN(数据表!D253)-6,)</f>
        <v>0</v>
      </c>
      <c r="D254" s="319">
        <f ca="1">OFFSET(数据表!$B$1,ROW(数据表!E253)*5+COLUMN(数据表!E253)-6,)</f>
        <v>0</v>
      </c>
      <c r="E254" s="319">
        <f ca="1">OFFSET(数据表!$B$1,ROW(数据表!F253)*5+COLUMN(数据表!F253)-6,)</f>
        <v>0</v>
      </c>
    </row>
    <row r="255" spans="1:5">
      <c r="A255" s="319">
        <f ca="1">OFFSET(数据表!$B$1,ROW(数据表!B254)*5+COLUMN(数据表!B254)-6,)</f>
        <v>0</v>
      </c>
      <c r="B255" s="319">
        <f ca="1">OFFSET(数据表!$B$1,ROW(数据表!C254)*5+COLUMN(数据表!C254)-6,)</f>
        <v>0</v>
      </c>
      <c r="C255" s="319">
        <f ca="1">OFFSET(数据表!$B$1,ROW(数据表!D254)*5+COLUMN(数据表!D254)-6,)</f>
        <v>0</v>
      </c>
      <c r="D255" s="319">
        <f ca="1">OFFSET(数据表!$B$1,ROW(数据表!E254)*5+COLUMN(数据表!E254)-6,)</f>
        <v>0</v>
      </c>
      <c r="E255" s="319">
        <f ca="1">OFFSET(数据表!$B$1,ROW(数据表!F254)*5+COLUMN(数据表!F254)-6,)</f>
        <v>0</v>
      </c>
    </row>
    <row r="256" spans="1:5">
      <c r="A256" s="319">
        <f ca="1">OFFSET(数据表!$B$1,ROW(数据表!B255)*5+COLUMN(数据表!B255)-6,)</f>
        <v>0</v>
      </c>
      <c r="B256" s="319">
        <f ca="1">OFFSET(数据表!$B$1,ROW(数据表!C255)*5+COLUMN(数据表!C255)-6,)</f>
        <v>0</v>
      </c>
      <c r="C256" s="319">
        <f ca="1">OFFSET(数据表!$B$1,ROW(数据表!D255)*5+COLUMN(数据表!D255)-6,)</f>
        <v>0</v>
      </c>
      <c r="D256" s="319">
        <f ca="1">OFFSET(数据表!$B$1,ROW(数据表!E255)*5+COLUMN(数据表!E255)-6,)</f>
        <v>0</v>
      </c>
      <c r="E256" s="319">
        <f ca="1">OFFSET(数据表!$B$1,ROW(数据表!F255)*5+COLUMN(数据表!F255)-6,)</f>
        <v>0</v>
      </c>
    </row>
    <row r="257" spans="1:5">
      <c r="A257" s="319">
        <f ca="1">OFFSET(数据表!$B$1,ROW(数据表!B256)*5+COLUMN(数据表!B256)-6,)</f>
        <v>0</v>
      </c>
      <c r="B257" s="319">
        <f ca="1">OFFSET(数据表!$B$1,ROW(数据表!C256)*5+COLUMN(数据表!C256)-6,)</f>
        <v>0</v>
      </c>
      <c r="C257" s="319">
        <f ca="1">OFFSET(数据表!$B$1,ROW(数据表!D256)*5+COLUMN(数据表!D256)-6,)</f>
        <v>0</v>
      </c>
      <c r="D257" s="319">
        <f ca="1">OFFSET(数据表!$B$1,ROW(数据表!E256)*5+COLUMN(数据表!E256)-6,)</f>
        <v>0</v>
      </c>
      <c r="E257" s="319">
        <f ca="1">OFFSET(数据表!$B$1,ROW(数据表!F256)*5+COLUMN(数据表!F256)-6,)</f>
        <v>0</v>
      </c>
    </row>
    <row r="258" spans="1:5">
      <c r="A258" s="319">
        <f ca="1">OFFSET(数据表!$B$1,ROW(数据表!B257)*5+COLUMN(数据表!B257)-6,)</f>
        <v>0</v>
      </c>
      <c r="B258" s="319">
        <f ca="1">OFFSET(数据表!$B$1,ROW(数据表!C257)*5+COLUMN(数据表!C257)-6,)</f>
        <v>0</v>
      </c>
      <c r="C258" s="319">
        <f ca="1">OFFSET(数据表!$B$1,ROW(数据表!D257)*5+COLUMN(数据表!D257)-6,)</f>
        <v>0</v>
      </c>
      <c r="D258" s="319">
        <f ca="1">OFFSET(数据表!$B$1,ROW(数据表!E257)*5+COLUMN(数据表!E257)-6,)</f>
        <v>0</v>
      </c>
      <c r="E258" s="319">
        <f ca="1">OFFSET(数据表!$B$1,ROW(数据表!F257)*5+COLUMN(数据表!F257)-6,)</f>
        <v>0</v>
      </c>
    </row>
    <row r="259" spans="1:5">
      <c r="A259" s="319">
        <f ca="1">OFFSET(数据表!$B$1,ROW(数据表!B258)*5+COLUMN(数据表!B258)-6,)</f>
        <v>0</v>
      </c>
      <c r="B259" s="319">
        <f ca="1">OFFSET(数据表!$B$1,ROW(数据表!C258)*5+COLUMN(数据表!C258)-6,)</f>
        <v>0</v>
      </c>
      <c r="C259" s="319">
        <f ca="1">OFFSET(数据表!$B$1,ROW(数据表!D258)*5+COLUMN(数据表!D258)-6,)</f>
        <v>0</v>
      </c>
      <c r="D259" s="319">
        <f ca="1">OFFSET(数据表!$B$1,ROW(数据表!E258)*5+COLUMN(数据表!E258)-6,)</f>
        <v>0</v>
      </c>
      <c r="E259" s="319">
        <f ca="1">OFFSET(数据表!$B$1,ROW(数据表!F258)*5+COLUMN(数据表!F258)-6,)</f>
        <v>0</v>
      </c>
    </row>
    <row r="260" spans="1:5">
      <c r="A260" s="319">
        <f ca="1">OFFSET(数据表!$B$1,ROW(数据表!B259)*5+COLUMN(数据表!B259)-6,)</f>
        <v>0</v>
      </c>
      <c r="B260" s="319">
        <f ca="1">OFFSET(数据表!$B$1,ROW(数据表!C259)*5+COLUMN(数据表!C259)-6,)</f>
        <v>0</v>
      </c>
      <c r="C260" s="319">
        <f ca="1">OFFSET(数据表!$B$1,ROW(数据表!D259)*5+COLUMN(数据表!D259)-6,)</f>
        <v>0</v>
      </c>
      <c r="D260" s="319">
        <f ca="1">OFFSET(数据表!$B$1,ROW(数据表!E259)*5+COLUMN(数据表!E259)-6,)</f>
        <v>0</v>
      </c>
      <c r="E260" s="319">
        <f ca="1">OFFSET(数据表!$B$1,ROW(数据表!F259)*5+COLUMN(数据表!F259)-6,)</f>
        <v>0</v>
      </c>
    </row>
    <row r="261" spans="1:5">
      <c r="A261" s="319">
        <f ca="1">OFFSET(数据表!$B$1,ROW(数据表!B260)*5+COLUMN(数据表!B260)-6,)</f>
        <v>0</v>
      </c>
      <c r="B261" s="319">
        <f ca="1">OFFSET(数据表!$B$1,ROW(数据表!C260)*5+COLUMN(数据表!C260)-6,)</f>
        <v>0</v>
      </c>
      <c r="C261" s="319">
        <f ca="1">OFFSET(数据表!$B$1,ROW(数据表!D260)*5+COLUMN(数据表!D260)-6,)</f>
        <v>0</v>
      </c>
      <c r="D261" s="319">
        <f ca="1">OFFSET(数据表!$B$1,ROW(数据表!E260)*5+COLUMN(数据表!E260)-6,)</f>
        <v>0</v>
      </c>
      <c r="E261" s="319">
        <f ca="1">OFFSET(数据表!$B$1,ROW(数据表!F260)*5+COLUMN(数据表!F260)-6,)</f>
        <v>0</v>
      </c>
    </row>
    <row r="262" spans="1:5">
      <c r="A262" s="319">
        <f ca="1">OFFSET(数据表!$B$1,ROW(数据表!B261)*5+COLUMN(数据表!B261)-6,)</f>
        <v>0</v>
      </c>
      <c r="B262" s="319">
        <f ca="1">OFFSET(数据表!$B$1,ROW(数据表!C261)*5+COLUMN(数据表!C261)-6,)</f>
        <v>0</v>
      </c>
      <c r="C262" s="319">
        <f ca="1">OFFSET(数据表!$B$1,ROW(数据表!D261)*5+COLUMN(数据表!D261)-6,)</f>
        <v>0</v>
      </c>
      <c r="D262" s="319">
        <f ca="1">OFFSET(数据表!$B$1,ROW(数据表!E261)*5+COLUMN(数据表!E261)-6,)</f>
        <v>0</v>
      </c>
      <c r="E262" s="319">
        <f ca="1">OFFSET(数据表!$B$1,ROW(数据表!F261)*5+COLUMN(数据表!F261)-6,)</f>
        <v>0</v>
      </c>
    </row>
    <row r="263" spans="1:5">
      <c r="A263" s="319">
        <f ca="1">OFFSET(数据表!$B$1,ROW(数据表!B262)*5+COLUMN(数据表!B262)-6,)</f>
        <v>0</v>
      </c>
      <c r="B263" s="319">
        <f ca="1">OFFSET(数据表!$B$1,ROW(数据表!C262)*5+COLUMN(数据表!C262)-6,)</f>
        <v>0</v>
      </c>
      <c r="C263" s="319">
        <f ca="1">OFFSET(数据表!$B$1,ROW(数据表!D262)*5+COLUMN(数据表!D262)-6,)</f>
        <v>0</v>
      </c>
      <c r="D263" s="319">
        <f ca="1">OFFSET(数据表!$B$1,ROW(数据表!E262)*5+COLUMN(数据表!E262)-6,)</f>
        <v>0</v>
      </c>
      <c r="E263" s="319">
        <f ca="1">OFFSET(数据表!$B$1,ROW(数据表!F262)*5+COLUMN(数据表!F262)-6,)</f>
        <v>0</v>
      </c>
    </row>
    <row r="264" spans="1:5">
      <c r="A264" s="319">
        <f ca="1">OFFSET(数据表!$B$1,ROW(数据表!B263)*5+COLUMN(数据表!B263)-6,)</f>
        <v>0</v>
      </c>
      <c r="B264" s="319">
        <f ca="1">OFFSET(数据表!$B$1,ROW(数据表!C263)*5+COLUMN(数据表!C263)-6,)</f>
        <v>0</v>
      </c>
      <c r="C264" s="319">
        <f ca="1">OFFSET(数据表!$B$1,ROW(数据表!D263)*5+COLUMN(数据表!D263)-6,)</f>
        <v>0</v>
      </c>
      <c r="D264" s="319">
        <f ca="1">OFFSET(数据表!$B$1,ROW(数据表!E263)*5+COLUMN(数据表!E263)-6,)</f>
        <v>0</v>
      </c>
      <c r="E264" s="319">
        <f ca="1">OFFSET(数据表!$B$1,ROW(数据表!F263)*5+COLUMN(数据表!F263)-6,)</f>
        <v>0</v>
      </c>
    </row>
    <row r="265" spans="1:5">
      <c r="A265" s="319">
        <f ca="1">OFFSET(数据表!$B$1,ROW(数据表!B264)*5+COLUMN(数据表!B264)-6,)</f>
        <v>0</v>
      </c>
      <c r="B265" s="319">
        <f ca="1">OFFSET(数据表!$B$1,ROW(数据表!C264)*5+COLUMN(数据表!C264)-6,)</f>
        <v>0</v>
      </c>
      <c r="C265" s="319">
        <f ca="1">OFFSET(数据表!$B$1,ROW(数据表!D264)*5+COLUMN(数据表!D264)-6,)</f>
        <v>0</v>
      </c>
      <c r="D265" s="319">
        <f ca="1">OFFSET(数据表!$B$1,ROW(数据表!E264)*5+COLUMN(数据表!E264)-6,)</f>
        <v>0</v>
      </c>
      <c r="E265" s="319">
        <f ca="1">OFFSET(数据表!$B$1,ROW(数据表!F264)*5+COLUMN(数据表!F264)-6,)</f>
        <v>0</v>
      </c>
    </row>
    <row r="266" spans="1:5">
      <c r="A266" s="319">
        <f ca="1">OFFSET(数据表!$B$1,ROW(数据表!B265)*5+COLUMN(数据表!B265)-6,)</f>
        <v>0</v>
      </c>
      <c r="B266" s="319">
        <f ca="1">OFFSET(数据表!$B$1,ROW(数据表!C265)*5+COLUMN(数据表!C265)-6,)</f>
        <v>0</v>
      </c>
      <c r="C266" s="319">
        <f ca="1">OFFSET(数据表!$B$1,ROW(数据表!D265)*5+COLUMN(数据表!D265)-6,)</f>
        <v>0</v>
      </c>
      <c r="D266" s="319">
        <f ca="1">OFFSET(数据表!$B$1,ROW(数据表!E265)*5+COLUMN(数据表!E265)-6,)</f>
        <v>0</v>
      </c>
      <c r="E266" s="319">
        <f ca="1">OFFSET(数据表!$B$1,ROW(数据表!F265)*5+COLUMN(数据表!F265)-6,)</f>
        <v>0</v>
      </c>
    </row>
    <row r="267" spans="1:5">
      <c r="A267" s="319">
        <f ca="1">OFFSET(数据表!$B$1,ROW(数据表!B266)*5+COLUMN(数据表!B266)-6,)</f>
        <v>0</v>
      </c>
      <c r="B267" s="319">
        <f ca="1">OFFSET(数据表!$B$1,ROW(数据表!C266)*5+COLUMN(数据表!C266)-6,)</f>
        <v>0</v>
      </c>
      <c r="C267" s="319">
        <f ca="1">OFFSET(数据表!$B$1,ROW(数据表!D266)*5+COLUMN(数据表!D266)-6,)</f>
        <v>0</v>
      </c>
      <c r="D267" s="319">
        <f ca="1">OFFSET(数据表!$B$1,ROW(数据表!E266)*5+COLUMN(数据表!E266)-6,)</f>
        <v>0</v>
      </c>
      <c r="E267" s="319">
        <f ca="1">OFFSET(数据表!$B$1,ROW(数据表!F266)*5+COLUMN(数据表!F266)-6,)</f>
        <v>0</v>
      </c>
    </row>
    <row r="268" spans="1:5">
      <c r="A268" s="319">
        <f ca="1">OFFSET(数据表!$B$1,ROW(数据表!B267)*5+COLUMN(数据表!B267)-6,)</f>
        <v>0</v>
      </c>
      <c r="B268" s="319">
        <f ca="1">OFFSET(数据表!$B$1,ROW(数据表!C267)*5+COLUMN(数据表!C267)-6,)</f>
        <v>0</v>
      </c>
      <c r="C268" s="319">
        <f ca="1">OFFSET(数据表!$B$1,ROW(数据表!D267)*5+COLUMN(数据表!D267)-6,)</f>
        <v>0</v>
      </c>
      <c r="D268" s="319">
        <f ca="1">OFFSET(数据表!$B$1,ROW(数据表!E267)*5+COLUMN(数据表!E267)-6,)</f>
        <v>0</v>
      </c>
      <c r="E268" s="319">
        <f ca="1">OFFSET(数据表!$B$1,ROW(数据表!F267)*5+COLUMN(数据表!F267)-6,)</f>
        <v>0</v>
      </c>
    </row>
    <row r="269" spans="1:5">
      <c r="A269" s="319">
        <f ca="1">OFFSET(数据表!$B$1,ROW(数据表!B268)*5+COLUMN(数据表!B268)-6,)</f>
        <v>0</v>
      </c>
      <c r="B269" s="319">
        <f ca="1">OFFSET(数据表!$B$1,ROW(数据表!C268)*5+COLUMN(数据表!C268)-6,)</f>
        <v>0</v>
      </c>
      <c r="C269" s="319">
        <f ca="1">OFFSET(数据表!$B$1,ROW(数据表!D268)*5+COLUMN(数据表!D268)-6,)</f>
        <v>0</v>
      </c>
      <c r="D269" s="319">
        <f ca="1">OFFSET(数据表!$B$1,ROW(数据表!E268)*5+COLUMN(数据表!E268)-6,)</f>
        <v>0</v>
      </c>
      <c r="E269" s="319">
        <f ca="1">OFFSET(数据表!$B$1,ROW(数据表!F268)*5+COLUMN(数据表!F268)-6,)</f>
        <v>0</v>
      </c>
    </row>
    <row r="270" spans="1:5">
      <c r="A270" s="319">
        <f ca="1">OFFSET(数据表!$B$1,ROW(数据表!B269)*5+COLUMN(数据表!B269)-6,)</f>
        <v>0</v>
      </c>
      <c r="B270" s="319">
        <f ca="1">OFFSET(数据表!$B$1,ROW(数据表!C269)*5+COLUMN(数据表!C269)-6,)</f>
        <v>0</v>
      </c>
      <c r="C270" s="319">
        <f ca="1">OFFSET(数据表!$B$1,ROW(数据表!D269)*5+COLUMN(数据表!D269)-6,)</f>
        <v>0</v>
      </c>
      <c r="D270" s="319">
        <f ca="1">OFFSET(数据表!$B$1,ROW(数据表!E269)*5+COLUMN(数据表!E269)-6,)</f>
        <v>0</v>
      </c>
      <c r="E270" s="319">
        <f ca="1">OFFSET(数据表!$B$1,ROW(数据表!F269)*5+COLUMN(数据表!F269)-6,)</f>
        <v>0</v>
      </c>
    </row>
    <row r="271" spans="1:5">
      <c r="A271" s="319">
        <f ca="1">OFFSET(数据表!$B$1,ROW(数据表!B270)*5+COLUMN(数据表!B270)-6,)</f>
        <v>0</v>
      </c>
      <c r="B271" s="319">
        <f ca="1">OFFSET(数据表!$B$1,ROW(数据表!C270)*5+COLUMN(数据表!C270)-6,)</f>
        <v>0</v>
      </c>
      <c r="C271" s="319">
        <f ca="1">OFFSET(数据表!$B$1,ROW(数据表!D270)*5+COLUMN(数据表!D270)-6,)</f>
        <v>0</v>
      </c>
      <c r="D271" s="319">
        <f ca="1">OFFSET(数据表!$B$1,ROW(数据表!E270)*5+COLUMN(数据表!E270)-6,)</f>
        <v>0</v>
      </c>
      <c r="E271" s="319">
        <f ca="1">OFFSET(数据表!$B$1,ROW(数据表!F270)*5+COLUMN(数据表!F270)-6,)</f>
        <v>0</v>
      </c>
    </row>
    <row r="272" spans="1:5">
      <c r="A272" s="319">
        <f ca="1">OFFSET(数据表!$B$1,ROW(数据表!B271)*5+COLUMN(数据表!B271)-6,)</f>
        <v>0</v>
      </c>
      <c r="B272" s="319">
        <f ca="1">OFFSET(数据表!$B$1,ROW(数据表!C271)*5+COLUMN(数据表!C271)-6,)</f>
        <v>0</v>
      </c>
      <c r="C272" s="319">
        <f ca="1">OFFSET(数据表!$B$1,ROW(数据表!D271)*5+COLUMN(数据表!D271)-6,)</f>
        <v>0</v>
      </c>
      <c r="D272" s="319">
        <f ca="1">OFFSET(数据表!$B$1,ROW(数据表!E271)*5+COLUMN(数据表!E271)-6,)</f>
        <v>0</v>
      </c>
      <c r="E272" s="319">
        <f ca="1">OFFSET(数据表!$B$1,ROW(数据表!F271)*5+COLUMN(数据表!F271)-6,)</f>
        <v>0</v>
      </c>
    </row>
    <row r="273" spans="1:5">
      <c r="A273" s="319">
        <f ca="1">OFFSET(数据表!$B$1,ROW(数据表!B272)*5+COLUMN(数据表!B272)-6,)</f>
        <v>0</v>
      </c>
      <c r="B273" s="319">
        <f ca="1">OFFSET(数据表!$B$1,ROW(数据表!C272)*5+COLUMN(数据表!C272)-6,)</f>
        <v>0</v>
      </c>
      <c r="C273" s="319">
        <f ca="1">OFFSET(数据表!$B$1,ROW(数据表!D272)*5+COLUMN(数据表!D272)-6,)</f>
        <v>0</v>
      </c>
      <c r="D273" s="319">
        <f ca="1">OFFSET(数据表!$B$1,ROW(数据表!E272)*5+COLUMN(数据表!E272)-6,)</f>
        <v>0</v>
      </c>
      <c r="E273" s="319">
        <f ca="1">OFFSET(数据表!$B$1,ROW(数据表!F272)*5+COLUMN(数据表!F272)-6,)</f>
        <v>0</v>
      </c>
    </row>
    <row r="274" spans="1:5">
      <c r="A274" s="319">
        <f ca="1">OFFSET(数据表!$B$1,ROW(数据表!B273)*5+COLUMN(数据表!B273)-6,)</f>
        <v>0</v>
      </c>
      <c r="B274" s="319">
        <f ca="1">OFFSET(数据表!$B$1,ROW(数据表!C273)*5+COLUMN(数据表!C273)-6,)</f>
        <v>0</v>
      </c>
      <c r="C274" s="319">
        <f ca="1">OFFSET(数据表!$B$1,ROW(数据表!D273)*5+COLUMN(数据表!D273)-6,)</f>
        <v>0</v>
      </c>
      <c r="D274" s="319">
        <f ca="1">OFFSET(数据表!$B$1,ROW(数据表!E273)*5+COLUMN(数据表!E273)-6,)</f>
        <v>0</v>
      </c>
      <c r="E274" s="319">
        <f ca="1">OFFSET(数据表!$B$1,ROW(数据表!F273)*5+COLUMN(数据表!F273)-6,)</f>
        <v>0</v>
      </c>
    </row>
    <row r="275" spans="1:5">
      <c r="A275" s="319">
        <f ca="1">OFFSET(数据表!$B$1,ROW(数据表!B274)*5+COLUMN(数据表!B274)-6,)</f>
        <v>0</v>
      </c>
      <c r="B275" s="319">
        <f ca="1">OFFSET(数据表!$B$1,ROW(数据表!C274)*5+COLUMN(数据表!C274)-6,)</f>
        <v>0</v>
      </c>
      <c r="C275" s="319">
        <f ca="1">OFFSET(数据表!$B$1,ROW(数据表!D274)*5+COLUMN(数据表!D274)-6,)</f>
        <v>0</v>
      </c>
      <c r="D275" s="319">
        <f ca="1">OFFSET(数据表!$B$1,ROW(数据表!E274)*5+COLUMN(数据表!E274)-6,)</f>
        <v>0</v>
      </c>
      <c r="E275" s="319">
        <f ca="1">OFFSET(数据表!$B$1,ROW(数据表!F274)*5+COLUMN(数据表!F274)-6,)</f>
        <v>0</v>
      </c>
    </row>
    <row r="276" spans="1:5">
      <c r="A276" s="319">
        <f ca="1">OFFSET(数据表!$B$1,ROW(数据表!B275)*5+COLUMN(数据表!B275)-6,)</f>
        <v>0</v>
      </c>
      <c r="B276" s="319">
        <f ca="1">OFFSET(数据表!$B$1,ROW(数据表!C275)*5+COLUMN(数据表!C275)-6,)</f>
        <v>0</v>
      </c>
      <c r="C276" s="319">
        <f ca="1">OFFSET(数据表!$B$1,ROW(数据表!D275)*5+COLUMN(数据表!D275)-6,)</f>
        <v>0</v>
      </c>
      <c r="D276" s="319">
        <f ca="1">OFFSET(数据表!$B$1,ROW(数据表!E275)*5+COLUMN(数据表!E275)-6,)</f>
        <v>0</v>
      </c>
      <c r="E276" s="319">
        <f ca="1">OFFSET(数据表!$B$1,ROW(数据表!F275)*5+COLUMN(数据表!F275)-6,)</f>
        <v>0</v>
      </c>
    </row>
    <row r="277" spans="1:5">
      <c r="A277" s="319">
        <f ca="1">OFFSET(数据表!$B$1,ROW(数据表!B276)*5+COLUMN(数据表!B276)-6,)</f>
        <v>0</v>
      </c>
      <c r="B277" s="319">
        <f ca="1">OFFSET(数据表!$B$1,ROW(数据表!C276)*5+COLUMN(数据表!C276)-6,)</f>
        <v>0</v>
      </c>
      <c r="C277" s="319">
        <f ca="1">OFFSET(数据表!$B$1,ROW(数据表!D276)*5+COLUMN(数据表!D276)-6,)</f>
        <v>0</v>
      </c>
      <c r="D277" s="319">
        <f ca="1">OFFSET(数据表!$B$1,ROW(数据表!E276)*5+COLUMN(数据表!E276)-6,)</f>
        <v>0</v>
      </c>
      <c r="E277" s="319">
        <f ca="1">OFFSET(数据表!$B$1,ROW(数据表!F276)*5+COLUMN(数据表!F276)-6,)</f>
        <v>0</v>
      </c>
    </row>
    <row r="278" spans="1:5">
      <c r="A278" s="319">
        <f ca="1">OFFSET(数据表!$B$1,ROW(数据表!B277)*5+COLUMN(数据表!B277)-6,)</f>
        <v>0</v>
      </c>
      <c r="B278" s="319">
        <f ca="1">OFFSET(数据表!$B$1,ROW(数据表!C277)*5+COLUMN(数据表!C277)-6,)</f>
        <v>0</v>
      </c>
      <c r="C278" s="319">
        <f ca="1">OFFSET(数据表!$B$1,ROW(数据表!D277)*5+COLUMN(数据表!D277)-6,)</f>
        <v>0</v>
      </c>
      <c r="D278" s="319">
        <f ca="1">OFFSET(数据表!$B$1,ROW(数据表!E277)*5+COLUMN(数据表!E277)-6,)</f>
        <v>0</v>
      </c>
      <c r="E278" s="319">
        <f ca="1">OFFSET(数据表!$B$1,ROW(数据表!F277)*5+COLUMN(数据表!F277)-6,)</f>
        <v>0</v>
      </c>
    </row>
    <row r="279" spans="1:5">
      <c r="A279" s="319">
        <f ca="1">OFFSET(数据表!$B$1,ROW(数据表!B278)*5+COLUMN(数据表!B278)-6,)</f>
        <v>0</v>
      </c>
      <c r="B279" s="319">
        <f ca="1">OFFSET(数据表!$B$1,ROW(数据表!C278)*5+COLUMN(数据表!C278)-6,)</f>
        <v>0</v>
      </c>
      <c r="C279" s="319">
        <f ca="1">OFFSET(数据表!$B$1,ROW(数据表!D278)*5+COLUMN(数据表!D278)-6,)</f>
        <v>0</v>
      </c>
      <c r="D279" s="319">
        <f ca="1">OFFSET(数据表!$B$1,ROW(数据表!E278)*5+COLUMN(数据表!E278)-6,)</f>
        <v>0</v>
      </c>
      <c r="E279" s="319">
        <f ca="1">OFFSET(数据表!$B$1,ROW(数据表!F278)*5+COLUMN(数据表!F278)-6,)</f>
        <v>0</v>
      </c>
    </row>
    <row r="280" spans="1:5">
      <c r="A280" s="319">
        <f ca="1">OFFSET(数据表!$B$1,ROW(数据表!B279)*5+COLUMN(数据表!B279)-6,)</f>
        <v>0</v>
      </c>
      <c r="B280" s="319">
        <f ca="1">OFFSET(数据表!$B$1,ROW(数据表!C279)*5+COLUMN(数据表!C279)-6,)</f>
        <v>0</v>
      </c>
      <c r="C280" s="319">
        <f ca="1">OFFSET(数据表!$B$1,ROW(数据表!D279)*5+COLUMN(数据表!D279)-6,)</f>
        <v>0</v>
      </c>
      <c r="D280" s="319">
        <f ca="1">OFFSET(数据表!$B$1,ROW(数据表!E279)*5+COLUMN(数据表!E279)-6,)</f>
        <v>0</v>
      </c>
      <c r="E280" s="319">
        <f ca="1">OFFSET(数据表!$B$1,ROW(数据表!F279)*5+COLUMN(数据表!F279)-6,)</f>
        <v>0</v>
      </c>
    </row>
    <row r="281" spans="1:5">
      <c r="A281" s="319">
        <f ca="1">OFFSET(数据表!$B$1,ROW(数据表!B280)*5+COLUMN(数据表!B280)-6,)</f>
        <v>0</v>
      </c>
      <c r="B281" s="319">
        <f ca="1">OFFSET(数据表!$B$1,ROW(数据表!C280)*5+COLUMN(数据表!C280)-6,)</f>
        <v>0</v>
      </c>
      <c r="C281" s="319">
        <f ca="1">OFFSET(数据表!$B$1,ROW(数据表!D280)*5+COLUMN(数据表!D280)-6,)</f>
        <v>0</v>
      </c>
      <c r="D281" s="319">
        <f ca="1">OFFSET(数据表!$B$1,ROW(数据表!E280)*5+COLUMN(数据表!E280)-6,)</f>
        <v>0</v>
      </c>
      <c r="E281" s="319">
        <f ca="1">OFFSET(数据表!$B$1,ROW(数据表!F280)*5+COLUMN(数据表!F280)-6,)</f>
        <v>0</v>
      </c>
    </row>
    <row r="282" spans="1:5">
      <c r="A282" s="319">
        <f ca="1">OFFSET(数据表!$B$1,ROW(数据表!B281)*5+COLUMN(数据表!B281)-6,)</f>
        <v>0</v>
      </c>
      <c r="B282" s="319">
        <f ca="1">OFFSET(数据表!$B$1,ROW(数据表!C281)*5+COLUMN(数据表!C281)-6,)</f>
        <v>0</v>
      </c>
      <c r="C282" s="319">
        <f ca="1">OFFSET(数据表!$B$1,ROW(数据表!D281)*5+COLUMN(数据表!D281)-6,)</f>
        <v>0</v>
      </c>
      <c r="D282" s="319">
        <f ca="1">OFFSET(数据表!$B$1,ROW(数据表!E281)*5+COLUMN(数据表!E281)-6,)</f>
        <v>0</v>
      </c>
      <c r="E282" s="319">
        <f ca="1">OFFSET(数据表!$B$1,ROW(数据表!F281)*5+COLUMN(数据表!F281)-6,)</f>
        <v>0</v>
      </c>
    </row>
    <row r="283" spans="1:5">
      <c r="A283" s="319">
        <f ca="1">OFFSET(数据表!$B$1,ROW(数据表!B282)*5+COLUMN(数据表!B282)-6,)</f>
        <v>0</v>
      </c>
      <c r="B283" s="319">
        <f ca="1">OFFSET(数据表!$B$1,ROW(数据表!C282)*5+COLUMN(数据表!C282)-6,)</f>
        <v>0</v>
      </c>
      <c r="C283" s="319">
        <f ca="1">OFFSET(数据表!$B$1,ROW(数据表!D282)*5+COLUMN(数据表!D282)-6,)</f>
        <v>0</v>
      </c>
      <c r="D283" s="319">
        <f ca="1">OFFSET(数据表!$B$1,ROW(数据表!E282)*5+COLUMN(数据表!E282)-6,)</f>
        <v>0</v>
      </c>
      <c r="E283" s="319">
        <f ca="1">OFFSET(数据表!$B$1,ROW(数据表!F282)*5+COLUMN(数据表!F282)-6,)</f>
        <v>0</v>
      </c>
    </row>
    <row r="284" spans="1:5">
      <c r="A284" s="319">
        <f ca="1">OFFSET(数据表!$B$1,ROW(数据表!B283)*5+COLUMN(数据表!B283)-6,)</f>
        <v>0</v>
      </c>
      <c r="B284" s="319">
        <f ca="1">OFFSET(数据表!$B$1,ROW(数据表!C283)*5+COLUMN(数据表!C283)-6,)</f>
        <v>0</v>
      </c>
      <c r="C284" s="319">
        <f ca="1">OFFSET(数据表!$B$1,ROW(数据表!D283)*5+COLUMN(数据表!D283)-6,)</f>
        <v>0</v>
      </c>
      <c r="D284" s="319">
        <f ca="1">OFFSET(数据表!$B$1,ROW(数据表!E283)*5+COLUMN(数据表!E283)-6,)</f>
        <v>0</v>
      </c>
      <c r="E284" s="319">
        <f ca="1">OFFSET(数据表!$B$1,ROW(数据表!F283)*5+COLUMN(数据表!F283)-6,)</f>
        <v>0</v>
      </c>
    </row>
    <row r="285" spans="1:5">
      <c r="A285" s="319">
        <f ca="1">OFFSET(数据表!$B$1,ROW(数据表!B284)*5+COLUMN(数据表!B284)-6,)</f>
        <v>0</v>
      </c>
      <c r="B285" s="319">
        <f ca="1">OFFSET(数据表!$B$1,ROW(数据表!C284)*5+COLUMN(数据表!C284)-6,)</f>
        <v>0</v>
      </c>
      <c r="C285" s="319">
        <f ca="1">OFFSET(数据表!$B$1,ROW(数据表!D284)*5+COLUMN(数据表!D284)-6,)</f>
        <v>0</v>
      </c>
      <c r="D285" s="319">
        <f ca="1">OFFSET(数据表!$B$1,ROW(数据表!E284)*5+COLUMN(数据表!E284)-6,)</f>
        <v>0</v>
      </c>
      <c r="E285" s="319">
        <f ca="1">OFFSET(数据表!$B$1,ROW(数据表!F284)*5+COLUMN(数据表!F284)-6,)</f>
        <v>0</v>
      </c>
    </row>
    <row r="286" spans="1:5">
      <c r="A286" s="319">
        <f ca="1">OFFSET(数据表!$B$1,ROW(数据表!B285)*5+COLUMN(数据表!B285)-6,)</f>
        <v>0</v>
      </c>
      <c r="B286" s="319">
        <f ca="1">OFFSET(数据表!$B$1,ROW(数据表!C285)*5+COLUMN(数据表!C285)-6,)</f>
        <v>0</v>
      </c>
      <c r="C286" s="319">
        <f ca="1">OFFSET(数据表!$B$1,ROW(数据表!D285)*5+COLUMN(数据表!D285)-6,)</f>
        <v>0</v>
      </c>
      <c r="D286" s="319">
        <f ca="1">OFFSET(数据表!$B$1,ROW(数据表!E285)*5+COLUMN(数据表!E285)-6,)</f>
        <v>0</v>
      </c>
      <c r="E286" s="319">
        <f ca="1">OFFSET(数据表!$B$1,ROW(数据表!F285)*5+COLUMN(数据表!F285)-6,)</f>
        <v>0</v>
      </c>
    </row>
    <row r="287" spans="1:5">
      <c r="A287" s="319">
        <f ca="1">OFFSET(数据表!$B$1,ROW(数据表!B286)*5+COLUMN(数据表!B286)-6,)</f>
        <v>0</v>
      </c>
      <c r="B287" s="319">
        <f ca="1">OFFSET(数据表!$B$1,ROW(数据表!C286)*5+COLUMN(数据表!C286)-6,)</f>
        <v>0</v>
      </c>
      <c r="C287" s="319">
        <f ca="1">OFFSET(数据表!$B$1,ROW(数据表!D286)*5+COLUMN(数据表!D286)-6,)</f>
        <v>0</v>
      </c>
      <c r="D287" s="319">
        <f ca="1">OFFSET(数据表!$B$1,ROW(数据表!E286)*5+COLUMN(数据表!E286)-6,)</f>
        <v>0</v>
      </c>
      <c r="E287" s="319">
        <f ca="1">OFFSET(数据表!$B$1,ROW(数据表!F286)*5+COLUMN(数据表!F286)-6,)</f>
        <v>0</v>
      </c>
    </row>
    <row r="288" spans="1:5">
      <c r="A288" s="319">
        <f ca="1">OFFSET(数据表!$B$1,ROW(数据表!B287)*5+COLUMN(数据表!B287)-6,)</f>
        <v>0</v>
      </c>
      <c r="B288" s="319">
        <f ca="1">OFFSET(数据表!$B$1,ROW(数据表!C287)*5+COLUMN(数据表!C287)-6,)</f>
        <v>0</v>
      </c>
      <c r="C288" s="319">
        <f ca="1">OFFSET(数据表!$B$1,ROW(数据表!D287)*5+COLUMN(数据表!D287)-6,)</f>
        <v>0</v>
      </c>
      <c r="D288" s="319">
        <f ca="1">OFFSET(数据表!$B$1,ROW(数据表!E287)*5+COLUMN(数据表!E287)-6,)</f>
        <v>0</v>
      </c>
      <c r="E288" s="319">
        <f ca="1">OFFSET(数据表!$B$1,ROW(数据表!F287)*5+COLUMN(数据表!F287)-6,)</f>
        <v>0</v>
      </c>
    </row>
    <row r="289" spans="1:5">
      <c r="A289" s="319">
        <f ca="1">OFFSET(数据表!$B$1,ROW(数据表!B288)*5+COLUMN(数据表!B288)-6,)</f>
        <v>0</v>
      </c>
      <c r="B289" s="319">
        <f ca="1">OFFSET(数据表!$B$1,ROW(数据表!C288)*5+COLUMN(数据表!C288)-6,)</f>
        <v>0</v>
      </c>
      <c r="C289" s="319">
        <f ca="1">OFFSET(数据表!$B$1,ROW(数据表!D288)*5+COLUMN(数据表!D288)-6,)</f>
        <v>0</v>
      </c>
      <c r="D289" s="319">
        <f ca="1">OFFSET(数据表!$B$1,ROW(数据表!E288)*5+COLUMN(数据表!E288)-6,)</f>
        <v>0</v>
      </c>
      <c r="E289" s="319">
        <f ca="1">OFFSET(数据表!$B$1,ROW(数据表!F288)*5+COLUMN(数据表!F288)-6,)</f>
        <v>0</v>
      </c>
    </row>
    <row r="290" spans="1:5">
      <c r="A290" s="319">
        <f ca="1">OFFSET(数据表!$B$1,ROW(数据表!B289)*5+COLUMN(数据表!B289)-6,)</f>
        <v>0</v>
      </c>
      <c r="B290" s="319">
        <f ca="1">OFFSET(数据表!$B$1,ROW(数据表!C289)*5+COLUMN(数据表!C289)-6,)</f>
        <v>0</v>
      </c>
      <c r="C290" s="319">
        <f ca="1">OFFSET(数据表!$B$1,ROW(数据表!D289)*5+COLUMN(数据表!D289)-6,)</f>
        <v>0</v>
      </c>
      <c r="D290" s="319">
        <f ca="1">OFFSET(数据表!$B$1,ROW(数据表!E289)*5+COLUMN(数据表!E289)-6,)</f>
        <v>0</v>
      </c>
      <c r="E290" s="319">
        <f ca="1">OFFSET(数据表!$B$1,ROW(数据表!F289)*5+COLUMN(数据表!F289)-6,)</f>
        <v>0</v>
      </c>
    </row>
    <row r="291" spans="1:5">
      <c r="A291" s="319">
        <f ca="1">OFFSET(数据表!$B$1,ROW(数据表!B290)*5+COLUMN(数据表!B290)-6,)</f>
        <v>0</v>
      </c>
      <c r="B291" s="319">
        <f ca="1">OFFSET(数据表!$B$1,ROW(数据表!C290)*5+COLUMN(数据表!C290)-6,)</f>
        <v>0</v>
      </c>
      <c r="C291" s="319">
        <f ca="1">OFFSET(数据表!$B$1,ROW(数据表!D290)*5+COLUMN(数据表!D290)-6,)</f>
        <v>0</v>
      </c>
      <c r="D291" s="319">
        <f ca="1">OFFSET(数据表!$B$1,ROW(数据表!E290)*5+COLUMN(数据表!E290)-6,)</f>
        <v>0</v>
      </c>
      <c r="E291" s="319">
        <f ca="1">OFFSET(数据表!$B$1,ROW(数据表!F290)*5+COLUMN(数据表!F290)-6,)</f>
        <v>0</v>
      </c>
    </row>
    <row r="292" spans="1:5">
      <c r="A292" s="319">
        <f ca="1">OFFSET(数据表!$B$1,ROW(数据表!B291)*5+COLUMN(数据表!B291)-6,)</f>
        <v>0</v>
      </c>
      <c r="B292" s="319">
        <f ca="1">OFFSET(数据表!$B$1,ROW(数据表!C291)*5+COLUMN(数据表!C291)-6,)</f>
        <v>0</v>
      </c>
      <c r="C292" s="319">
        <f ca="1">OFFSET(数据表!$B$1,ROW(数据表!D291)*5+COLUMN(数据表!D291)-6,)</f>
        <v>0</v>
      </c>
      <c r="D292" s="319">
        <f ca="1">OFFSET(数据表!$B$1,ROW(数据表!E291)*5+COLUMN(数据表!E291)-6,)</f>
        <v>0</v>
      </c>
      <c r="E292" s="319">
        <f ca="1">OFFSET(数据表!$B$1,ROW(数据表!F291)*5+COLUMN(数据表!F291)-6,)</f>
        <v>0</v>
      </c>
    </row>
    <row r="293" spans="1:5">
      <c r="A293" s="319">
        <f ca="1">OFFSET(数据表!$B$1,ROW(数据表!B292)*5+COLUMN(数据表!B292)-6,)</f>
        <v>0</v>
      </c>
      <c r="B293" s="319">
        <f ca="1">OFFSET(数据表!$B$1,ROW(数据表!C292)*5+COLUMN(数据表!C292)-6,)</f>
        <v>0</v>
      </c>
      <c r="C293" s="319">
        <f ca="1">OFFSET(数据表!$B$1,ROW(数据表!D292)*5+COLUMN(数据表!D292)-6,)</f>
        <v>0</v>
      </c>
      <c r="D293" s="319">
        <f ca="1">OFFSET(数据表!$B$1,ROW(数据表!E292)*5+COLUMN(数据表!E292)-6,)</f>
        <v>0</v>
      </c>
      <c r="E293" s="319">
        <f ca="1">OFFSET(数据表!$B$1,ROW(数据表!F292)*5+COLUMN(数据表!F292)-6,)</f>
        <v>0</v>
      </c>
    </row>
    <row r="294" spans="1:5">
      <c r="A294" s="319">
        <f ca="1">OFFSET(数据表!$B$1,ROW(数据表!B293)*5+COLUMN(数据表!B293)-6,)</f>
        <v>0</v>
      </c>
      <c r="B294" s="319">
        <f ca="1">OFFSET(数据表!$B$1,ROW(数据表!C293)*5+COLUMN(数据表!C293)-6,)</f>
        <v>0</v>
      </c>
      <c r="C294" s="319">
        <f ca="1">OFFSET(数据表!$B$1,ROW(数据表!D293)*5+COLUMN(数据表!D293)-6,)</f>
        <v>0</v>
      </c>
      <c r="D294" s="319">
        <f ca="1">OFFSET(数据表!$B$1,ROW(数据表!E293)*5+COLUMN(数据表!E293)-6,)</f>
        <v>0</v>
      </c>
      <c r="E294" s="319">
        <f ca="1">OFFSET(数据表!$B$1,ROW(数据表!F293)*5+COLUMN(数据表!F293)-6,)</f>
        <v>0</v>
      </c>
    </row>
    <row r="295" spans="1:5">
      <c r="A295" s="319">
        <f ca="1">OFFSET(数据表!$B$1,ROW(数据表!B294)*5+COLUMN(数据表!B294)-6,)</f>
        <v>0</v>
      </c>
      <c r="B295" s="319">
        <f ca="1">OFFSET(数据表!$B$1,ROW(数据表!C294)*5+COLUMN(数据表!C294)-6,)</f>
        <v>0</v>
      </c>
      <c r="C295" s="319">
        <f ca="1">OFFSET(数据表!$B$1,ROW(数据表!D294)*5+COLUMN(数据表!D294)-6,)</f>
        <v>0</v>
      </c>
      <c r="D295" s="319">
        <f ca="1">OFFSET(数据表!$B$1,ROW(数据表!E294)*5+COLUMN(数据表!E294)-6,)</f>
        <v>0</v>
      </c>
      <c r="E295" s="319">
        <f ca="1">OFFSET(数据表!$B$1,ROW(数据表!F294)*5+COLUMN(数据表!F294)-6,)</f>
        <v>0</v>
      </c>
    </row>
    <row r="296" spans="1:5">
      <c r="A296" s="319">
        <f ca="1">OFFSET(数据表!$B$1,ROW(数据表!B295)*5+COLUMN(数据表!B295)-6,)</f>
        <v>0</v>
      </c>
      <c r="B296" s="319">
        <f ca="1">OFFSET(数据表!$B$1,ROW(数据表!C295)*5+COLUMN(数据表!C295)-6,)</f>
        <v>0</v>
      </c>
      <c r="C296" s="319">
        <f ca="1">OFFSET(数据表!$B$1,ROW(数据表!D295)*5+COLUMN(数据表!D295)-6,)</f>
        <v>0</v>
      </c>
      <c r="D296" s="319">
        <f ca="1">OFFSET(数据表!$B$1,ROW(数据表!E295)*5+COLUMN(数据表!E295)-6,)</f>
        <v>0</v>
      </c>
      <c r="E296" s="319">
        <f ca="1">OFFSET(数据表!$B$1,ROW(数据表!F295)*5+COLUMN(数据表!F295)-6,)</f>
        <v>0</v>
      </c>
    </row>
    <row r="297" spans="1:5">
      <c r="A297" s="319">
        <f ca="1">OFFSET(数据表!$B$1,ROW(数据表!B296)*5+COLUMN(数据表!B296)-6,)</f>
        <v>0</v>
      </c>
      <c r="B297" s="319">
        <f ca="1">OFFSET(数据表!$B$1,ROW(数据表!C296)*5+COLUMN(数据表!C296)-6,)</f>
        <v>0</v>
      </c>
      <c r="C297" s="319">
        <f ca="1">OFFSET(数据表!$B$1,ROW(数据表!D296)*5+COLUMN(数据表!D296)-6,)</f>
        <v>0</v>
      </c>
      <c r="D297" s="319">
        <f ca="1">OFFSET(数据表!$B$1,ROW(数据表!E296)*5+COLUMN(数据表!E296)-6,)</f>
        <v>0</v>
      </c>
      <c r="E297" s="319">
        <f ca="1">OFFSET(数据表!$B$1,ROW(数据表!F296)*5+COLUMN(数据表!F296)-6,)</f>
        <v>0</v>
      </c>
    </row>
    <row r="298" spans="1:5">
      <c r="A298" s="319">
        <f ca="1">OFFSET(数据表!$B$1,ROW(数据表!B297)*5+COLUMN(数据表!B297)-6,)</f>
        <v>0</v>
      </c>
      <c r="B298" s="319">
        <f ca="1">OFFSET(数据表!$B$1,ROW(数据表!C297)*5+COLUMN(数据表!C297)-6,)</f>
        <v>0</v>
      </c>
      <c r="C298" s="319">
        <f ca="1">OFFSET(数据表!$B$1,ROW(数据表!D297)*5+COLUMN(数据表!D297)-6,)</f>
        <v>0</v>
      </c>
      <c r="D298" s="319">
        <f ca="1">OFFSET(数据表!$B$1,ROW(数据表!E297)*5+COLUMN(数据表!E297)-6,)</f>
        <v>0</v>
      </c>
      <c r="E298" s="319">
        <f ca="1">OFFSET(数据表!$B$1,ROW(数据表!F297)*5+COLUMN(数据表!F297)-6,)</f>
        <v>0</v>
      </c>
    </row>
    <row r="299" spans="1:5">
      <c r="A299" s="319">
        <f ca="1">OFFSET(数据表!$B$1,ROW(数据表!B298)*5+COLUMN(数据表!B298)-6,)</f>
        <v>0</v>
      </c>
      <c r="B299" s="319">
        <f ca="1">OFFSET(数据表!$B$1,ROW(数据表!C298)*5+COLUMN(数据表!C298)-6,)</f>
        <v>0</v>
      </c>
      <c r="C299" s="319">
        <f ca="1">OFFSET(数据表!$B$1,ROW(数据表!D298)*5+COLUMN(数据表!D298)-6,)</f>
        <v>0</v>
      </c>
      <c r="D299" s="319">
        <f ca="1">OFFSET(数据表!$B$1,ROW(数据表!E298)*5+COLUMN(数据表!E298)-6,)</f>
        <v>0</v>
      </c>
      <c r="E299" s="319">
        <f ca="1">OFFSET(数据表!$B$1,ROW(数据表!F298)*5+COLUMN(数据表!F298)-6,)</f>
        <v>0</v>
      </c>
    </row>
    <row r="300" spans="1:5">
      <c r="A300" s="319">
        <f ca="1">OFFSET(数据表!$B$1,ROW(数据表!B299)*5+COLUMN(数据表!B299)-6,)</f>
        <v>0</v>
      </c>
      <c r="B300" s="319">
        <f ca="1">OFFSET(数据表!$B$1,ROW(数据表!C299)*5+COLUMN(数据表!C299)-6,)</f>
        <v>0</v>
      </c>
      <c r="C300" s="319">
        <f ca="1">OFFSET(数据表!$B$1,ROW(数据表!D299)*5+COLUMN(数据表!D299)-6,)</f>
        <v>0</v>
      </c>
      <c r="D300" s="319">
        <f ca="1">OFFSET(数据表!$B$1,ROW(数据表!E299)*5+COLUMN(数据表!E299)-6,)</f>
        <v>0</v>
      </c>
      <c r="E300" s="319">
        <f ca="1">OFFSET(数据表!$B$1,ROW(数据表!F299)*5+COLUMN(数据表!F299)-6,)</f>
        <v>0</v>
      </c>
    </row>
    <row r="301" spans="1:5">
      <c r="A301" s="319">
        <f ca="1">OFFSET(数据表!$B$1,ROW(数据表!B300)*5+COLUMN(数据表!B300)-6,)</f>
        <v>0</v>
      </c>
      <c r="B301" s="319">
        <f ca="1">OFFSET(数据表!$B$1,ROW(数据表!C300)*5+COLUMN(数据表!C300)-6,)</f>
        <v>0</v>
      </c>
      <c r="C301" s="319">
        <f ca="1">OFFSET(数据表!$B$1,ROW(数据表!D300)*5+COLUMN(数据表!D300)-6,)</f>
        <v>0</v>
      </c>
      <c r="D301" s="319">
        <f ca="1">OFFSET(数据表!$B$1,ROW(数据表!E300)*5+COLUMN(数据表!E300)-6,)</f>
        <v>0</v>
      </c>
      <c r="E301" s="319">
        <f ca="1">OFFSET(数据表!$B$1,ROW(数据表!F300)*5+COLUMN(数据表!F300)-6,)</f>
        <v>0</v>
      </c>
    </row>
    <row r="302" spans="1:5">
      <c r="A302" s="319">
        <f ca="1">OFFSET(数据表!$B$1,ROW(数据表!B301)*5+COLUMN(数据表!B301)-6,)</f>
        <v>0</v>
      </c>
      <c r="B302" s="319">
        <f ca="1">OFFSET(数据表!$B$1,ROW(数据表!C301)*5+COLUMN(数据表!C301)-6,)</f>
        <v>0</v>
      </c>
      <c r="C302" s="319">
        <f ca="1">OFFSET(数据表!$B$1,ROW(数据表!D301)*5+COLUMN(数据表!D301)-6,)</f>
        <v>0</v>
      </c>
      <c r="D302" s="319">
        <f ca="1">OFFSET(数据表!$B$1,ROW(数据表!E301)*5+COLUMN(数据表!E301)-6,)</f>
        <v>0</v>
      </c>
      <c r="E302" s="319">
        <f ca="1">OFFSET(数据表!$B$1,ROW(数据表!F301)*5+COLUMN(数据表!F301)-6,)</f>
        <v>0</v>
      </c>
    </row>
    <row r="303" spans="1:5">
      <c r="A303" s="319">
        <f ca="1">OFFSET(数据表!$B$1,ROW(数据表!B302)*5+COLUMN(数据表!B302)-6,)</f>
        <v>0</v>
      </c>
      <c r="B303" s="319">
        <f ca="1">OFFSET(数据表!$B$1,ROW(数据表!C302)*5+COLUMN(数据表!C302)-6,)</f>
        <v>0</v>
      </c>
      <c r="C303" s="319">
        <f ca="1">OFFSET(数据表!$B$1,ROW(数据表!D302)*5+COLUMN(数据表!D302)-6,)</f>
        <v>0</v>
      </c>
      <c r="D303" s="319">
        <f ca="1">OFFSET(数据表!$B$1,ROW(数据表!E302)*5+COLUMN(数据表!E302)-6,)</f>
        <v>0</v>
      </c>
      <c r="E303" s="319">
        <f ca="1">OFFSET(数据表!$B$1,ROW(数据表!F302)*5+COLUMN(数据表!F302)-6,)</f>
        <v>0</v>
      </c>
    </row>
    <row r="304" spans="1:5">
      <c r="A304" s="319">
        <f ca="1">OFFSET(数据表!$B$1,ROW(数据表!B303)*5+COLUMN(数据表!B303)-6,)</f>
        <v>0</v>
      </c>
      <c r="B304" s="319">
        <f ca="1">OFFSET(数据表!$B$1,ROW(数据表!C303)*5+COLUMN(数据表!C303)-6,)</f>
        <v>0</v>
      </c>
      <c r="C304" s="319">
        <f ca="1">OFFSET(数据表!$B$1,ROW(数据表!D303)*5+COLUMN(数据表!D303)-6,)</f>
        <v>0</v>
      </c>
      <c r="D304" s="319">
        <f ca="1">OFFSET(数据表!$B$1,ROW(数据表!E303)*5+COLUMN(数据表!E303)-6,)</f>
        <v>0</v>
      </c>
      <c r="E304" s="319">
        <f ca="1">OFFSET(数据表!$B$1,ROW(数据表!F303)*5+COLUMN(数据表!F303)-6,)</f>
        <v>0</v>
      </c>
    </row>
    <row r="305" spans="1:5">
      <c r="A305" s="319">
        <f ca="1">OFFSET(数据表!$B$1,ROW(数据表!B304)*5+COLUMN(数据表!B304)-6,)</f>
        <v>0</v>
      </c>
      <c r="B305" s="319">
        <f ca="1">OFFSET(数据表!$B$1,ROW(数据表!C304)*5+COLUMN(数据表!C304)-6,)</f>
        <v>0</v>
      </c>
      <c r="C305" s="319">
        <f ca="1">OFFSET(数据表!$B$1,ROW(数据表!D304)*5+COLUMN(数据表!D304)-6,)</f>
        <v>0</v>
      </c>
      <c r="D305" s="319">
        <f ca="1">OFFSET(数据表!$B$1,ROW(数据表!E304)*5+COLUMN(数据表!E304)-6,)</f>
        <v>0</v>
      </c>
      <c r="E305" s="319">
        <f ca="1">OFFSET(数据表!$B$1,ROW(数据表!F304)*5+COLUMN(数据表!F304)-6,)</f>
        <v>0</v>
      </c>
    </row>
    <row r="306" spans="1:5">
      <c r="A306" s="319">
        <f ca="1">OFFSET(数据表!$B$1,ROW(数据表!B305)*5+COLUMN(数据表!B305)-6,)</f>
        <v>0</v>
      </c>
      <c r="B306" s="319">
        <f ca="1">OFFSET(数据表!$B$1,ROW(数据表!C305)*5+COLUMN(数据表!C305)-6,)</f>
        <v>0</v>
      </c>
      <c r="C306" s="319">
        <f ca="1">OFFSET(数据表!$B$1,ROW(数据表!D305)*5+COLUMN(数据表!D305)-6,)</f>
        <v>0</v>
      </c>
      <c r="D306" s="319">
        <f ca="1">OFFSET(数据表!$B$1,ROW(数据表!E305)*5+COLUMN(数据表!E305)-6,)</f>
        <v>0</v>
      </c>
      <c r="E306" s="319">
        <f ca="1">OFFSET(数据表!$B$1,ROW(数据表!F305)*5+COLUMN(数据表!F305)-6,)</f>
        <v>0</v>
      </c>
    </row>
    <row r="307" spans="1:5">
      <c r="A307" s="319">
        <f ca="1">OFFSET(数据表!$B$1,ROW(数据表!B306)*5+COLUMN(数据表!B306)-6,)</f>
        <v>0</v>
      </c>
      <c r="B307" s="319">
        <f ca="1">OFFSET(数据表!$B$1,ROW(数据表!C306)*5+COLUMN(数据表!C306)-6,)</f>
        <v>0</v>
      </c>
      <c r="C307" s="319">
        <f ca="1">OFFSET(数据表!$B$1,ROW(数据表!D306)*5+COLUMN(数据表!D306)-6,)</f>
        <v>0</v>
      </c>
      <c r="D307" s="319">
        <f ca="1">OFFSET(数据表!$B$1,ROW(数据表!E306)*5+COLUMN(数据表!E306)-6,)</f>
        <v>0</v>
      </c>
      <c r="E307" s="319">
        <f ca="1">OFFSET(数据表!$B$1,ROW(数据表!F306)*5+COLUMN(数据表!F306)-6,)</f>
        <v>0</v>
      </c>
    </row>
    <row r="308" spans="1:5">
      <c r="A308" s="319">
        <f ca="1">OFFSET(数据表!$B$1,ROW(数据表!B307)*5+COLUMN(数据表!B307)-6,)</f>
        <v>0</v>
      </c>
      <c r="B308" s="319">
        <f ca="1">OFFSET(数据表!$B$1,ROW(数据表!C307)*5+COLUMN(数据表!C307)-6,)</f>
        <v>0</v>
      </c>
      <c r="C308" s="319">
        <f ca="1">OFFSET(数据表!$B$1,ROW(数据表!D307)*5+COLUMN(数据表!D307)-6,)</f>
        <v>0</v>
      </c>
      <c r="D308" s="319">
        <f ca="1">OFFSET(数据表!$B$1,ROW(数据表!E307)*5+COLUMN(数据表!E307)-6,)</f>
        <v>0</v>
      </c>
      <c r="E308" s="319">
        <f ca="1">OFFSET(数据表!$B$1,ROW(数据表!F307)*5+COLUMN(数据表!F307)-6,)</f>
        <v>0</v>
      </c>
    </row>
    <row r="309" spans="1:5">
      <c r="A309" s="319">
        <f ca="1">OFFSET(数据表!$B$1,ROW(数据表!B308)*5+COLUMN(数据表!B308)-6,)</f>
        <v>0</v>
      </c>
      <c r="B309" s="319">
        <f ca="1">OFFSET(数据表!$B$1,ROW(数据表!C308)*5+COLUMN(数据表!C308)-6,)</f>
        <v>0</v>
      </c>
      <c r="C309" s="319">
        <f ca="1">OFFSET(数据表!$B$1,ROW(数据表!D308)*5+COLUMN(数据表!D308)-6,)</f>
        <v>0</v>
      </c>
      <c r="D309" s="319">
        <f ca="1">OFFSET(数据表!$B$1,ROW(数据表!E308)*5+COLUMN(数据表!E308)-6,)</f>
        <v>0</v>
      </c>
      <c r="E309" s="319">
        <f ca="1">OFFSET(数据表!$B$1,ROW(数据表!F308)*5+COLUMN(数据表!F308)-6,)</f>
        <v>0</v>
      </c>
    </row>
    <row r="310" spans="1:5">
      <c r="A310" s="319">
        <f ca="1">OFFSET(数据表!$B$1,ROW(数据表!B309)*5+COLUMN(数据表!B309)-6,)</f>
        <v>0</v>
      </c>
      <c r="B310" s="319">
        <f ca="1">OFFSET(数据表!$B$1,ROW(数据表!C309)*5+COLUMN(数据表!C309)-6,)</f>
        <v>0</v>
      </c>
      <c r="C310" s="319">
        <f ca="1">OFFSET(数据表!$B$1,ROW(数据表!D309)*5+COLUMN(数据表!D309)-6,)</f>
        <v>0</v>
      </c>
      <c r="D310" s="319">
        <f ca="1">OFFSET(数据表!$B$1,ROW(数据表!E309)*5+COLUMN(数据表!E309)-6,)</f>
        <v>0</v>
      </c>
      <c r="E310" s="319">
        <f ca="1">OFFSET(数据表!$B$1,ROW(数据表!F309)*5+COLUMN(数据表!F309)-6,)</f>
        <v>0</v>
      </c>
    </row>
    <row r="311" spans="1:5">
      <c r="A311" s="319">
        <f ca="1">OFFSET(数据表!$B$1,ROW(数据表!B310)*5+COLUMN(数据表!B310)-6,)</f>
        <v>0</v>
      </c>
      <c r="B311" s="319">
        <f ca="1">OFFSET(数据表!$B$1,ROW(数据表!C310)*5+COLUMN(数据表!C310)-6,)</f>
        <v>0</v>
      </c>
      <c r="C311" s="319">
        <f ca="1">OFFSET(数据表!$B$1,ROW(数据表!D310)*5+COLUMN(数据表!D310)-6,)</f>
        <v>0</v>
      </c>
      <c r="D311" s="319">
        <f ca="1">OFFSET(数据表!$B$1,ROW(数据表!E310)*5+COLUMN(数据表!E310)-6,)</f>
        <v>0</v>
      </c>
      <c r="E311" s="319">
        <f ca="1">OFFSET(数据表!$B$1,ROW(数据表!F310)*5+COLUMN(数据表!F310)-6,)</f>
        <v>0</v>
      </c>
    </row>
    <row r="312" spans="1:5">
      <c r="A312" s="319">
        <f ca="1">OFFSET(数据表!$B$1,ROW(数据表!B311)*5+COLUMN(数据表!B311)-6,)</f>
        <v>0</v>
      </c>
      <c r="B312" s="319">
        <f ca="1">OFFSET(数据表!$B$1,ROW(数据表!C311)*5+COLUMN(数据表!C311)-6,)</f>
        <v>0</v>
      </c>
      <c r="C312" s="319">
        <f ca="1">OFFSET(数据表!$B$1,ROW(数据表!D311)*5+COLUMN(数据表!D311)-6,)</f>
        <v>0</v>
      </c>
      <c r="D312" s="319">
        <f ca="1">OFFSET(数据表!$B$1,ROW(数据表!E311)*5+COLUMN(数据表!E311)-6,)</f>
        <v>0</v>
      </c>
      <c r="E312" s="319">
        <f ca="1">OFFSET(数据表!$B$1,ROW(数据表!F311)*5+COLUMN(数据表!F311)-6,)</f>
        <v>0</v>
      </c>
    </row>
    <row r="313" spans="1:5">
      <c r="A313" s="319">
        <f ca="1">OFFSET(数据表!$B$1,ROW(数据表!B312)*5+COLUMN(数据表!B312)-6,)</f>
        <v>0</v>
      </c>
      <c r="B313" s="319">
        <f ca="1">OFFSET(数据表!$B$1,ROW(数据表!C312)*5+COLUMN(数据表!C312)-6,)</f>
        <v>0</v>
      </c>
      <c r="C313" s="319">
        <f ca="1">OFFSET(数据表!$B$1,ROW(数据表!D312)*5+COLUMN(数据表!D312)-6,)</f>
        <v>0</v>
      </c>
      <c r="D313" s="319">
        <f ca="1">OFFSET(数据表!$B$1,ROW(数据表!E312)*5+COLUMN(数据表!E312)-6,)</f>
        <v>0</v>
      </c>
      <c r="E313" s="319">
        <f ca="1">OFFSET(数据表!$B$1,ROW(数据表!F312)*5+COLUMN(数据表!F312)-6,)</f>
        <v>0</v>
      </c>
    </row>
    <row r="314" spans="1:5">
      <c r="A314" s="319">
        <f ca="1">OFFSET(数据表!$B$1,ROW(数据表!B313)*5+COLUMN(数据表!B313)-6,)</f>
        <v>0</v>
      </c>
      <c r="B314" s="319">
        <f ca="1">OFFSET(数据表!$B$1,ROW(数据表!C313)*5+COLUMN(数据表!C313)-6,)</f>
        <v>0</v>
      </c>
      <c r="C314" s="319">
        <f ca="1">OFFSET(数据表!$B$1,ROW(数据表!D313)*5+COLUMN(数据表!D313)-6,)</f>
        <v>0</v>
      </c>
      <c r="D314" s="319">
        <f ca="1">OFFSET(数据表!$B$1,ROW(数据表!E313)*5+COLUMN(数据表!E313)-6,)</f>
        <v>0</v>
      </c>
      <c r="E314" s="319">
        <f ca="1">OFFSET(数据表!$B$1,ROW(数据表!F313)*5+COLUMN(数据表!F313)-6,)</f>
        <v>0</v>
      </c>
    </row>
    <row r="315" spans="1:5">
      <c r="A315" s="319">
        <f ca="1">OFFSET(数据表!$B$1,ROW(数据表!B314)*5+COLUMN(数据表!B314)-6,)</f>
        <v>0</v>
      </c>
      <c r="B315" s="319">
        <f ca="1">OFFSET(数据表!$B$1,ROW(数据表!C314)*5+COLUMN(数据表!C314)-6,)</f>
        <v>0</v>
      </c>
      <c r="C315" s="319">
        <f ca="1">OFFSET(数据表!$B$1,ROW(数据表!D314)*5+COLUMN(数据表!D314)-6,)</f>
        <v>0</v>
      </c>
      <c r="D315" s="319">
        <f ca="1">OFFSET(数据表!$B$1,ROW(数据表!E314)*5+COLUMN(数据表!E314)-6,)</f>
        <v>0</v>
      </c>
      <c r="E315" s="319">
        <f ca="1">OFFSET(数据表!$B$1,ROW(数据表!F314)*5+COLUMN(数据表!F314)-6,)</f>
        <v>0</v>
      </c>
    </row>
    <row r="316" spans="1:5">
      <c r="A316" s="319">
        <f ca="1">OFFSET(数据表!$B$1,ROW(数据表!B315)*5+COLUMN(数据表!B315)-6,)</f>
        <v>0</v>
      </c>
      <c r="B316" s="319">
        <f ca="1">OFFSET(数据表!$B$1,ROW(数据表!C315)*5+COLUMN(数据表!C315)-6,)</f>
        <v>0</v>
      </c>
      <c r="C316" s="319">
        <f ca="1">OFFSET(数据表!$B$1,ROW(数据表!D315)*5+COLUMN(数据表!D315)-6,)</f>
        <v>0</v>
      </c>
      <c r="D316" s="319">
        <f ca="1">OFFSET(数据表!$B$1,ROW(数据表!E315)*5+COLUMN(数据表!E315)-6,)</f>
        <v>0</v>
      </c>
      <c r="E316" s="319">
        <f ca="1">OFFSET(数据表!$B$1,ROW(数据表!F315)*5+COLUMN(数据表!F315)-6,)</f>
        <v>0</v>
      </c>
    </row>
    <row r="317" spans="1:5">
      <c r="A317" s="319">
        <f ca="1">OFFSET(数据表!$B$1,ROW(数据表!B316)*5+COLUMN(数据表!B316)-6,)</f>
        <v>0</v>
      </c>
      <c r="B317" s="319">
        <f ca="1">OFFSET(数据表!$B$1,ROW(数据表!C316)*5+COLUMN(数据表!C316)-6,)</f>
        <v>0</v>
      </c>
      <c r="C317" s="319">
        <f ca="1">OFFSET(数据表!$B$1,ROW(数据表!D316)*5+COLUMN(数据表!D316)-6,)</f>
        <v>0</v>
      </c>
      <c r="D317" s="319">
        <f ca="1">OFFSET(数据表!$B$1,ROW(数据表!E316)*5+COLUMN(数据表!E316)-6,)</f>
        <v>0</v>
      </c>
      <c r="E317" s="319">
        <f ca="1">OFFSET(数据表!$B$1,ROW(数据表!F316)*5+COLUMN(数据表!F316)-6,)</f>
        <v>0</v>
      </c>
    </row>
    <row r="318" spans="1:5">
      <c r="A318" s="319">
        <f ca="1">OFFSET(数据表!$B$1,ROW(数据表!B317)*5+COLUMN(数据表!B317)-6,)</f>
        <v>0</v>
      </c>
      <c r="B318" s="319">
        <f ca="1">OFFSET(数据表!$B$1,ROW(数据表!C317)*5+COLUMN(数据表!C317)-6,)</f>
        <v>0</v>
      </c>
      <c r="C318" s="319">
        <f ca="1">OFFSET(数据表!$B$1,ROW(数据表!D317)*5+COLUMN(数据表!D317)-6,)</f>
        <v>0</v>
      </c>
      <c r="D318" s="319">
        <f ca="1">OFFSET(数据表!$B$1,ROW(数据表!E317)*5+COLUMN(数据表!E317)-6,)</f>
        <v>0</v>
      </c>
      <c r="E318" s="319">
        <f ca="1">OFFSET(数据表!$B$1,ROW(数据表!F317)*5+COLUMN(数据表!F317)-6,)</f>
        <v>0</v>
      </c>
    </row>
    <row r="319" spans="1:5">
      <c r="A319" s="319">
        <f ca="1">OFFSET(数据表!$B$1,ROW(数据表!B318)*5+COLUMN(数据表!B318)-6,)</f>
        <v>0</v>
      </c>
      <c r="B319" s="319">
        <f ca="1">OFFSET(数据表!$B$1,ROW(数据表!C318)*5+COLUMN(数据表!C318)-6,)</f>
        <v>0</v>
      </c>
      <c r="C319" s="319">
        <f ca="1">OFFSET(数据表!$B$1,ROW(数据表!D318)*5+COLUMN(数据表!D318)-6,)</f>
        <v>0</v>
      </c>
      <c r="D319" s="319">
        <f ca="1">OFFSET(数据表!$B$1,ROW(数据表!E318)*5+COLUMN(数据表!E318)-6,)</f>
        <v>0</v>
      </c>
      <c r="E319" s="319">
        <f ca="1">OFFSET(数据表!$B$1,ROW(数据表!F318)*5+COLUMN(数据表!F318)-6,)</f>
        <v>0</v>
      </c>
    </row>
    <row r="320" spans="1:5">
      <c r="A320" s="319">
        <f ca="1">OFFSET(数据表!$B$1,ROW(数据表!B319)*5+COLUMN(数据表!B319)-6,)</f>
        <v>0</v>
      </c>
      <c r="B320" s="319">
        <f ca="1">OFFSET(数据表!$B$1,ROW(数据表!C319)*5+COLUMN(数据表!C319)-6,)</f>
        <v>0</v>
      </c>
      <c r="C320" s="319">
        <f ca="1">OFFSET(数据表!$B$1,ROW(数据表!D319)*5+COLUMN(数据表!D319)-6,)</f>
        <v>0</v>
      </c>
      <c r="D320" s="319">
        <f ca="1">OFFSET(数据表!$B$1,ROW(数据表!E319)*5+COLUMN(数据表!E319)-6,)</f>
        <v>0</v>
      </c>
      <c r="E320" s="319">
        <f ca="1">OFFSET(数据表!$B$1,ROW(数据表!F319)*5+COLUMN(数据表!F319)-6,)</f>
        <v>0</v>
      </c>
    </row>
    <row r="321" spans="1:5">
      <c r="A321" s="319">
        <f ca="1">OFFSET(数据表!$B$1,ROW(数据表!B320)*5+COLUMN(数据表!B320)-6,)</f>
        <v>0</v>
      </c>
      <c r="B321" s="319">
        <f ca="1">OFFSET(数据表!$B$1,ROW(数据表!C320)*5+COLUMN(数据表!C320)-6,)</f>
        <v>0</v>
      </c>
      <c r="C321" s="319">
        <f ca="1">OFFSET(数据表!$B$1,ROW(数据表!D320)*5+COLUMN(数据表!D320)-6,)</f>
        <v>0</v>
      </c>
      <c r="D321" s="319">
        <f ca="1">OFFSET(数据表!$B$1,ROW(数据表!E320)*5+COLUMN(数据表!E320)-6,)</f>
        <v>0</v>
      </c>
      <c r="E321" s="319">
        <f ca="1">OFFSET(数据表!$B$1,ROW(数据表!F320)*5+COLUMN(数据表!F320)-6,)</f>
        <v>0</v>
      </c>
    </row>
    <row r="322" spans="1:5">
      <c r="A322" s="319">
        <f ca="1">OFFSET(数据表!$B$1,ROW(数据表!B321)*5+COLUMN(数据表!B321)-6,)</f>
        <v>0</v>
      </c>
      <c r="B322" s="319">
        <f ca="1">OFFSET(数据表!$B$1,ROW(数据表!C321)*5+COLUMN(数据表!C321)-6,)</f>
        <v>0</v>
      </c>
      <c r="C322" s="319">
        <f ca="1">OFFSET(数据表!$B$1,ROW(数据表!D321)*5+COLUMN(数据表!D321)-6,)</f>
        <v>0</v>
      </c>
      <c r="D322" s="319">
        <f ca="1">OFFSET(数据表!$B$1,ROW(数据表!E321)*5+COLUMN(数据表!E321)-6,)</f>
        <v>0</v>
      </c>
      <c r="E322" s="319">
        <f ca="1">OFFSET(数据表!$B$1,ROW(数据表!F321)*5+COLUMN(数据表!F321)-6,)</f>
        <v>0</v>
      </c>
    </row>
    <row r="323" spans="1:5">
      <c r="A323" s="319">
        <f ca="1">OFFSET(数据表!$B$1,ROW(数据表!B322)*5+COLUMN(数据表!B322)-6,)</f>
        <v>0</v>
      </c>
      <c r="B323" s="319">
        <f ca="1">OFFSET(数据表!$B$1,ROW(数据表!C322)*5+COLUMN(数据表!C322)-6,)</f>
        <v>0</v>
      </c>
      <c r="C323" s="319">
        <f ca="1">OFFSET(数据表!$B$1,ROW(数据表!D322)*5+COLUMN(数据表!D322)-6,)</f>
        <v>0</v>
      </c>
      <c r="D323" s="319">
        <f ca="1">OFFSET(数据表!$B$1,ROW(数据表!E322)*5+COLUMN(数据表!E322)-6,)</f>
        <v>0</v>
      </c>
      <c r="E323" s="319">
        <f ca="1">OFFSET(数据表!$B$1,ROW(数据表!F322)*5+COLUMN(数据表!F322)-6,)</f>
        <v>0</v>
      </c>
    </row>
    <row r="324" spans="1:5">
      <c r="A324" s="319">
        <f ca="1">OFFSET(数据表!$B$1,ROW(数据表!B323)*5+COLUMN(数据表!B323)-6,)</f>
        <v>0</v>
      </c>
      <c r="B324" s="319">
        <f ca="1">OFFSET(数据表!$B$1,ROW(数据表!C323)*5+COLUMN(数据表!C323)-6,)</f>
        <v>0</v>
      </c>
      <c r="C324" s="319">
        <f ca="1">OFFSET(数据表!$B$1,ROW(数据表!D323)*5+COLUMN(数据表!D323)-6,)</f>
        <v>0</v>
      </c>
      <c r="D324" s="319">
        <f ca="1">OFFSET(数据表!$B$1,ROW(数据表!E323)*5+COLUMN(数据表!E323)-6,)</f>
        <v>0</v>
      </c>
      <c r="E324" s="319">
        <f ca="1">OFFSET(数据表!$B$1,ROW(数据表!F323)*5+COLUMN(数据表!F323)-6,)</f>
        <v>0</v>
      </c>
    </row>
    <row r="325" spans="1:5">
      <c r="A325" s="319">
        <f ca="1">OFFSET(数据表!$B$1,ROW(数据表!B324)*5+COLUMN(数据表!B324)-6,)</f>
        <v>0</v>
      </c>
      <c r="B325" s="319">
        <f ca="1">OFFSET(数据表!$B$1,ROW(数据表!C324)*5+COLUMN(数据表!C324)-6,)</f>
        <v>0</v>
      </c>
      <c r="C325" s="319">
        <f ca="1">OFFSET(数据表!$B$1,ROW(数据表!D324)*5+COLUMN(数据表!D324)-6,)</f>
        <v>0</v>
      </c>
      <c r="D325" s="319">
        <f ca="1">OFFSET(数据表!$B$1,ROW(数据表!E324)*5+COLUMN(数据表!E324)-6,)</f>
        <v>0</v>
      </c>
      <c r="E325" s="319">
        <f ca="1">OFFSET(数据表!$B$1,ROW(数据表!F324)*5+COLUMN(数据表!F324)-6,)</f>
        <v>0</v>
      </c>
    </row>
    <row r="326" spans="1:5">
      <c r="A326" s="319">
        <f ca="1">OFFSET(数据表!$B$1,ROW(数据表!B325)*5+COLUMN(数据表!B325)-6,)</f>
        <v>0</v>
      </c>
      <c r="B326" s="319">
        <f ca="1">OFFSET(数据表!$B$1,ROW(数据表!C325)*5+COLUMN(数据表!C325)-6,)</f>
        <v>0</v>
      </c>
      <c r="C326" s="319">
        <f ca="1">OFFSET(数据表!$B$1,ROW(数据表!D325)*5+COLUMN(数据表!D325)-6,)</f>
        <v>0</v>
      </c>
      <c r="D326" s="319">
        <f ca="1">OFFSET(数据表!$B$1,ROW(数据表!E325)*5+COLUMN(数据表!E325)-6,)</f>
        <v>0</v>
      </c>
      <c r="E326" s="319">
        <f ca="1">OFFSET(数据表!$B$1,ROW(数据表!F325)*5+COLUMN(数据表!F325)-6,)</f>
        <v>0</v>
      </c>
    </row>
    <row r="327" spans="1:5">
      <c r="A327" s="319">
        <f ca="1">OFFSET(数据表!$B$1,ROW(数据表!B326)*5+COLUMN(数据表!B326)-6,)</f>
        <v>0</v>
      </c>
      <c r="B327" s="319">
        <f ca="1">OFFSET(数据表!$B$1,ROW(数据表!C326)*5+COLUMN(数据表!C326)-6,)</f>
        <v>0</v>
      </c>
      <c r="C327" s="319">
        <f ca="1">OFFSET(数据表!$B$1,ROW(数据表!D326)*5+COLUMN(数据表!D326)-6,)</f>
        <v>0</v>
      </c>
      <c r="D327" s="319">
        <f ca="1">OFFSET(数据表!$B$1,ROW(数据表!E326)*5+COLUMN(数据表!E326)-6,)</f>
        <v>0</v>
      </c>
      <c r="E327" s="319">
        <f ca="1">OFFSET(数据表!$B$1,ROW(数据表!F326)*5+COLUMN(数据表!F326)-6,)</f>
        <v>0</v>
      </c>
    </row>
    <row r="328" spans="1:5">
      <c r="A328" s="319">
        <f ca="1">OFFSET(数据表!$B$1,ROW(数据表!B327)*5+COLUMN(数据表!B327)-6,)</f>
        <v>0</v>
      </c>
      <c r="B328" s="319">
        <f ca="1">OFFSET(数据表!$B$1,ROW(数据表!C327)*5+COLUMN(数据表!C327)-6,)</f>
        <v>0</v>
      </c>
      <c r="C328" s="319">
        <f ca="1">OFFSET(数据表!$B$1,ROW(数据表!D327)*5+COLUMN(数据表!D327)-6,)</f>
        <v>0</v>
      </c>
      <c r="D328" s="319">
        <f ca="1">OFFSET(数据表!$B$1,ROW(数据表!E327)*5+COLUMN(数据表!E327)-6,)</f>
        <v>0</v>
      </c>
      <c r="E328" s="319">
        <f ca="1">OFFSET(数据表!$B$1,ROW(数据表!F327)*5+COLUMN(数据表!F327)-6,)</f>
        <v>0</v>
      </c>
    </row>
    <row r="329" spans="1:5">
      <c r="A329" s="319">
        <f ca="1">OFFSET(数据表!$B$1,ROW(数据表!B328)*5+COLUMN(数据表!B328)-6,)</f>
        <v>0</v>
      </c>
      <c r="B329" s="319">
        <f ca="1">OFFSET(数据表!$B$1,ROW(数据表!C328)*5+COLUMN(数据表!C328)-6,)</f>
        <v>0</v>
      </c>
      <c r="C329" s="319">
        <f ca="1">OFFSET(数据表!$B$1,ROW(数据表!D328)*5+COLUMN(数据表!D328)-6,)</f>
        <v>0</v>
      </c>
      <c r="D329" s="319">
        <f ca="1">OFFSET(数据表!$B$1,ROW(数据表!E328)*5+COLUMN(数据表!E328)-6,)</f>
        <v>0</v>
      </c>
      <c r="E329" s="319">
        <f ca="1">OFFSET(数据表!$B$1,ROW(数据表!F328)*5+COLUMN(数据表!F328)-6,)</f>
        <v>0</v>
      </c>
    </row>
    <row r="330" spans="1:5">
      <c r="A330" s="319">
        <f ca="1">OFFSET(数据表!$B$1,ROW(数据表!B329)*5+COLUMN(数据表!B329)-6,)</f>
        <v>0</v>
      </c>
      <c r="B330" s="319">
        <f ca="1">OFFSET(数据表!$B$1,ROW(数据表!C329)*5+COLUMN(数据表!C329)-6,)</f>
        <v>0</v>
      </c>
      <c r="C330" s="319">
        <f ca="1">OFFSET(数据表!$B$1,ROW(数据表!D329)*5+COLUMN(数据表!D329)-6,)</f>
        <v>0</v>
      </c>
      <c r="D330" s="319">
        <f ca="1">OFFSET(数据表!$B$1,ROW(数据表!E329)*5+COLUMN(数据表!E329)-6,)</f>
        <v>0</v>
      </c>
      <c r="E330" s="319">
        <f ca="1">OFFSET(数据表!$B$1,ROW(数据表!F329)*5+COLUMN(数据表!F329)-6,)</f>
        <v>0</v>
      </c>
    </row>
    <row r="331" spans="1:5">
      <c r="A331" s="319">
        <f ca="1">OFFSET(数据表!$B$1,ROW(数据表!B330)*5+COLUMN(数据表!B330)-6,)</f>
        <v>0</v>
      </c>
      <c r="B331" s="319">
        <f ca="1">OFFSET(数据表!$B$1,ROW(数据表!C330)*5+COLUMN(数据表!C330)-6,)</f>
        <v>0</v>
      </c>
      <c r="C331" s="319">
        <f ca="1">OFFSET(数据表!$B$1,ROW(数据表!D330)*5+COLUMN(数据表!D330)-6,)</f>
        <v>0</v>
      </c>
      <c r="D331" s="319">
        <f ca="1">OFFSET(数据表!$B$1,ROW(数据表!E330)*5+COLUMN(数据表!E330)-6,)</f>
        <v>0</v>
      </c>
      <c r="E331" s="319">
        <f ca="1">OFFSET(数据表!$B$1,ROW(数据表!F330)*5+COLUMN(数据表!F330)-6,)</f>
        <v>0</v>
      </c>
    </row>
    <row r="332" spans="1:5">
      <c r="A332" s="319">
        <f ca="1">OFFSET(数据表!$B$1,ROW(数据表!B331)*5+COLUMN(数据表!B331)-6,)</f>
        <v>0</v>
      </c>
      <c r="B332" s="319">
        <f ca="1">OFFSET(数据表!$B$1,ROW(数据表!C331)*5+COLUMN(数据表!C331)-6,)</f>
        <v>0</v>
      </c>
      <c r="C332" s="319">
        <f ca="1">OFFSET(数据表!$B$1,ROW(数据表!D331)*5+COLUMN(数据表!D331)-6,)</f>
        <v>0</v>
      </c>
      <c r="D332" s="319">
        <f ca="1">OFFSET(数据表!$B$1,ROW(数据表!E331)*5+COLUMN(数据表!E331)-6,)</f>
        <v>0</v>
      </c>
      <c r="E332" s="319">
        <f ca="1">OFFSET(数据表!$B$1,ROW(数据表!F331)*5+COLUMN(数据表!F331)-6,)</f>
        <v>0</v>
      </c>
    </row>
    <row r="333" spans="1:5">
      <c r="A333" s="319">
        <f ca="1">OFFSET(数据表!$B$1,ROW(数据表!B332)*5+COLUMN(数据表!B332)-6,)</f>
        <v>0</v>
      </c>
      <c r="B333" s="319">
        <f ca="1">OFFSET(数据表!$B$1,ROW(数据表!C332)*5+COLUMN(数据表!C332)-6,)</f>
        <v>0</v>
      </c>
      <c r="C333" s="319">
        <f ca="1">OFFSET(数据表!$B$1,ROW(数据表!D332)*5+COLUMN(数据表!D332)-6,)</f>
        <v>0</v>
      </c>
      <c r="D333" s="319">
        <f ca="1">OFFSET(数据表!$B$1,ROW(数据表!E332)*5+COLUMN(数据表!E332)-6,)</f>
        <v>0</v>
      </c>
      <c r="E333" s="319">
        <f ca="1">OFFSET(数据表!$B$1,ROW(数据表!F332)*5+COLUMN(数据表!F332)-6,)</f>
        <v>0</v>
      </c>
    </row>
    <row r="334" spans="1:5">
      <c r="A334" s="319">
        <f ca="1">OFFSET(数据表!$B$1,ROW(数据表!B333)*5+COLUMN(数据表!B333)-6,)</f>
        <v>0</v>
      </c>
      <c r="B334" s="319">
        <f ca="1">OFFSET(数据表!$B$1,ROW(数据表!C333)*5+COLUMN(数据表!C333)-6,)</f>
        <v>0</v>
      </c>
      <c r="C334" s="319">
        <f ca="1">OFFSET(数据表!$B$1,ROW(数据表!D333)*5+COLUMN(数据表!D333)-6,)</f>
        <v>0</v>
      </c>
      <c r="D334" s="319">
        <f ca="1">OFFSET(数据表!$B$1,ROW(数据表!E333)*5+COLUMN(数据表!E333)-6,)</f>
        <v>0</v>
      </c>
      <c r="E334" s="319">
        <f ca="1">OFFSET(数据表!$B$1,ROW(数据表!F333)*5+COLUMN(数据表!F333)-6,)</f>
        <v>0</v>
      </c>
    </row>
    <row r="335" spans="1:5">
      <c r="A335" s="319">
        <f ca="1">OFFSET(数据表!$B$1,ROW(数据表!B334)*5+COLUMN(数据表!B334)-6,)</f>
        <v>0</v>
      </c>
      <c r="B335" s="319">
        <f ca="1">OFFSET(数据表!$B$1,ROW(数据表!C334)*5+COLUMN(数据表!C334)-6,)</f>
        <v>0</v>
      </c>
      <c r="C335" s="319">
        <f ca="1">OFFSET(数据表!$B$1,ROW(数据表!D334)*5+COLUMN(数据表!D334)-6,)</f>
        <v>0</v>
      </c>
      <c r="D335" s="319">
        <f ca="1">OFFSET(数据表!$B$1,ROW(数据表!E334)*5+COLUMN(数据表!E334)-6,)</f>
        <v>0</v>
      </c>
      <c r="E335" s="319">
        <f ca="1">OFFSET(数据表!$B$1,ROW(数据表!F334)*5+COLUMN(数据表!F334)-6,)</f>
        <v>0</v>
      </c>
    </row>
    <row r="336" spans="1:5">
      <c r="A336" s="319">
        <f ca="1">OFFSET(数据表!$B$1,ROW(数据表!B335)*5+COLUMN(数据表!B335)-6,)</f>
        <v>0</v>
      </c>
      <c r="B336" s="319">
        <f ca="1">OFFSET(数据表!$B$1,ROW(数据表!C335)*5+COLUMN(数据表!C335)-6,)</f>
        <v>0</v>
      </c>
      <c r="C336" s="319">
        <f ca="1">OFFSET(数据表!$B$1,ROW(数据表!D335)*5+COLUMN(数据表!D335)-6,)</f>
        <v>0</v>
      </c>
      <c r="D336" s="319">
        <f ca="1">OFFSET(数据表!$B$1,ROW(数据表!E335)*5+COLUMN(数据表!E335)-6,)</f>
        <v>0</v>
      </c>
      <c r="E336" s="319">
        <f ca="1">OFFSET(数据表!$B$1,ROW(数据表!F335)*5+COLUMN(数据表!F335)-6,)</f>
        <v>0</v>
      </c>
    </row>
    <row r="337" spans="1:5">
      <c r="A337" s="319">
        <f ca="1">OFFSET(数据表!$B$1,ROW(数据表!B336)*5+COLUMN(数据表!B336)-6,)</f>
        <v>0</v>
      </c>
      <c r="B337" s="319">
        <f ca="1">OFFSET(数据表!$B$1,ROW(数据表!C336)*5+COLUMN(数据表!C336)-6,)</f>
        <v>0</v>
      </c>
      <c r="C337" s="319">
        <f ca="1">OFFSET(数据表!$B$1,ROW(数据表!D336)*5+COLUMN(数据表!D336)-6,)</f>
        <v>0</v>
      </c>
      <c r="D337" s="319">
        <f ca="1">OFFSET(数据表!$B$1,ROW(数据表!E336)*5+COLUMN(数据表!E336)-6,)</f>
        <v>0</v>
      </c>
      <c r="E337" s="319">
        <f ca="1">OFFSET(数据表!$B$1,ROW(数据表!F336)*5+COLUMN(数据表!F336)-6,)</f>
        <v>0</v>
      </c>
    </row>
    <row r="338" spans="1:5">
      <c r="A338" s="319">
        <f ca="1">OFFSET(数据表!$B$1,ROW(数据表!B337)*5+COLUMN(数据表!B337)-6,)</f>
        <v>0</v>
      </c>
      <c r="B338" s="319">
        <f ca="1">OFFSET(数据表!$B$1,ROW(数据表!C337)*5+COLUMN(数据表!C337)-6,)</f>
        <v>0</v>
      </c>
      <c r="C338" s="319">
        <f ca="1">OFFSET(数据表!$B$1,ROW(数据表!D337)*5+COLUMN(数据表!D337)-6,)</f>
        <v>0</v>
      </c>
      <c r="D338" s="319">
        <f ca="1">OFFSET(数据表!$B$1,ROW(数据表!E337)*5+COLUMN(数据表!E337)-6,)</f>
        <v>0</v>
      </c>
      <c r="E338" s="319">
        <f ca="1">OFFSET(数据表!$B$1,ROW(数据表!F337)*5+COLUMN(数据表!F337)-6,)</f>
        <v>0</v>
      </c>
    </row>
    <row r="339" spans="1:5">
      <c r="A339" s="319">
        <f ca="1">OFFSET(数据表!$B$1,ROW(数据表!B338)*5+COLUMN(数据表!B338)-6,)</f>
        <v>0</v>
      </c>
      <c r="B339" s="319">
        <f ca="1">OFFSET(数据表!$B$1,ROW(数据表!C338)*5+COLUMN(数据表!C338)-6,)</f>
        <v>0</v>
      </c>
      <c r="C339" s="319">
        <f ca="1">OFFSET(数据表!$B$1,ROW(数据表!D338)*5+COLUMN(数据表!D338)-6,)</f>
        <v>0</v>
      </c>
      <c r="D339" s="319">
        <f ca="1">OFFSET(数据表!$B$1,ROW(数据表!E338)*5+COLUMN(数据表!E338)-6,)</f>
        <v>0</v>
      </c>
      <c r="E339" s="319">
        <f ca="1">OFFSET(数据表!$B$1,ROW(数据表!F338)*5+COLUMN(数据表!F338)-6,)</f>
        <v>0</v>
      </c>
    </row>
    <row r="340" spans="1:5">
      <c r="A340" s="319">
        <f ca="1">OFFSET(数据表!$B$1,ROW(数据表!B339)*5+COLUMN(数据表!B339)-6,)</f>
        <v>0</v>
      </c>
      <c r="B340" s="319">
        <f ca="1">OFFSET(数据表!$B$1,ROW(数据表!C339)*5+COLUMN(数据表!C339)-6,)</f>
        <v>0</v>
      </c>
      <c r="C340" s="319">
        <f ca="1">OFFSET(数据表!$B$1,ROW(数据表!D339)*5+COLUMN(数据表!D339)-6,)</f>
        <v>0</v>
      </c>
      <c r="D340" s="319">
        <f ca="1">OFFSET(数据表!$B$1,ROW(数据表!E339)*5+COLUMN(数据表!E339)-6,)</f>
        <v>0</v>
      </c>
      <c r="E340" s="319">
        <f ca="1">OFFSET(数据表!$B$1,ROW(数据表!F339)*5+COLUMN(数据表!F339)-6,)</f>
        <v>0</v>
      </c>
    </row>
    <row r="341" spans="1:5">
      <c r="A341" s="319">
        <f ca="1">OFFSET(数据表!$B$1,ROW(数据表!B340)*5+COLUMN(数据表!B340)-6,)</f>
        <v>0</v>
      </c>
      <c r="B341" s="319">
        <f ca="1">OFFSET(数据表!$B$1,ROW(数据表!C340)*5+COLUMN(数据表!C340)-6,)</f>
        <v>0</v>
      </c>
      <c r="C341" s="319">
        <f ca="1">OFFSET(数据表!$B$1,ROW(数据表!D340)*5+COLUMN(数据表!D340)-6,)</f>
        <v>0</v>
      </c>
      <c r="D341" s="319">
        <f ca="1">OFFSET(数据表!$B$1,ROW(数据表!E340)*5+COLUMN(数据表!E340)-6,)</f>
        <v>0</v>
      </c>
      <c r="E341" s="319">
        <f ca="1">OFFSET(数据表!$B$1,ROW(数据表!F340)*5+COLUMN(数据表!F340)-6,)</f>
        <v>0</v>
      </c>
    </row>
    <row r="342" spans="1:5">
      <c r="A342" s="319">
        <f ca="1">OFFSET(数据表!$B$1,ROW(数据表!B341)*5+COLUMN(数据表!B341)-6,)</f>
        <v>0</v>
      </c>
      <c r="B342" s="319">
        <f ca="1">OFFSET(数据表!$B$1,ROW(数据表!C341)*5+COLUMN(数据表!C341)-6,)</f>
        <v>0</v>
      </c>
      <c r="C342" s="319">
        <f ca="1">OFFSET(数据表!$B$1,ROW(数据表!D341)*5+COLUMN(数据表!D341)-6,)</f>
        <v>0</v>
      </c>
      <c r="D342" s="319">
        <f ca="1">OFFSET(数据表!$B$1,ROW(数据表!E341)*5+COLUMN(数据表!E341)-6,)</f>
        <v>0</v>
      </c>
      <c r="E342" s="319">
        <f ca="1">OFFSET(数据表!$B$1,ROW(数据表!F341)*5+COLUMN(数据表!F341)-6,)</f>
        <v>0</v>
      </c>
    </row>
    <row r="343" spans="1:5">
      <c r="A343" s="319">
        <f ca="1">OFFSET(数据表!$B$1,ROW(数据表!B342)*5+COLUMN(数据表!B342)-6,)</f>
        <v>0</v>
      </c>
      <c r="B343" s="319">
        <f ca="1">OFFSET(数据表!$B$1,ROW(数据表!C342)*5+COLUMN(数据表!C342)-6,)</f>
        <v>0</v>
      </c>
      <c r="C343" s="319">
        <f ca="1">OFFSET(数据表!$B$1,ROW(数据表!D342)*5+COLUMN(数据表!D342)-6,)</f>
        <v>0</v>
      </c>
      <c r="D343" s="319">
        <f ca="1">OFFSET(数据表!$B$1,ROW(数据表!E342)*5+COLUMN(数据表!E342)-6,)</f>
        <v>0</v>
      </c>
      <c r="E343" s="319">
        <f ca="1">OFFSET(数据表!$B$1,ROW(数据表!F342)*5+COLUMN(数据表!F342)-6,)</f>
        <v>0</v>
      </c>
    </row>
    <row r="344" spans="1:5">
      <c r="A344" s="319">
        <f ca="1">OFFSET(数据表!$B$1,ROW(数据表!B343)*5+COLUMN(数据表!B343)-6,)</f>
        <v>0</v>
      </c>
      <c r="B344" s="319">
        <f ca="1">OFFSET(数据表!$B$1,ROW(数据表!C343)*5+COLUMN(数据表!C343)-6,)</f>
        <v>0</v>
      </c>
      <c r="C344" s="319">
        <f ca="1">OFFSET(数据表!$B$1,ROW(数据表!D343)*5+COLUMN(数据表!D343)-6,)</f>
        <v>0</v>
      </c>
      <c r="D344" s="319">
        <f ca="1">OFFSET(数据表!$B$1,ROW(数据表!E343)*5+COLUMN(数据表!E343)-6,)</f>
        <v>0</v>
      </c>
      <c r="E344" s="319">
        <f ca="1">OFFSET(数据表!$B$1,ROW(数据表!F343)*5+COLUMN(数据表!F343)-6,)</f>
        <v>0</v>
      </c>
    </row>
    <row r="345" spans="1:5">
      <c r="A345" s="319">
        <f ca="1">OFFSET(数据表!$B$1,ROW(数据表!B344)*5+COLUMN(数据表!B344)-6,)</f>
        <v>0</v>
      </c>
      <c r="B345" s="319">
        <f ca="1">OFFSET(数据表!$B$1,ROW(数据表!C344)*5+COLUMN(数据表!C344)-6,)</f>
        <v>0</v>
      </c>
      <c r="C345" s="319">
        <f ca="1">OFFSET(数据表!$B$1,ROW(数据表!D344)*5+COLUMN(数据表!D344)-6,)</f>
        <v>0</v>
      </c>
      <c r="D345" s="319">
        <f ca="1">OFFSET(数据表!$B$1,ROW(数据表!E344)*5+COLUMN(数据表!E344)-6,)</f>
        <v>0</v>
      </c>
      <c r="E345" s="319">
        <f ca="1">OFFSET(数据表!$B$1,ROW(数据表!F344)*5+COLUMN(数据表!F344)-6,)</f>
        <v>0</v>
      </c>
    </row>
    <row r="346" spans="1:5">
      <c r="A346" s="319">
        <f ca="1">OFFSET(数据表!$B$1,ROW(数据表!B345)*5+COLUMN(数据表!B345)-6,)</f>
        <v>0</v>
      </c>
      <c r="B346" s="319">
        <f ca="1">OFFSET(数据表!$B$1,ROW(数据表!C345)*5+COLUMN(数据表!C345)-6,)</f>
        <v>0</v>
      </c>
      <c r="C346" s="319">
        <f ca="1">OFFSET(数据表!$B$1,ROW(数据表!D345)*5+COLUMN(数据表!D345)-6,)</f>
        <v>0</v>
      </c>
      <c r="D346" s="319">
        <f ca="1">OFFSET(数据表!$B$1,ROW(数据表!E345)*5+COLUMN(数据表!E345)-6,)</f>
        <v>0</v>
      </c>
      <c r="E346" s="319">
        <f ca="1">OFFSET(数据表!$B$1,ROW(数据表!F345)*5+COLUMN(数据表!F345)-6,)</f>
        <v>0</v>
      </c>
    </row>
    <row r="347" spans="1:5">
      <c r="A347" s="319">
        <f ca="1">OFFSET(数据表!$B$1,ROW(数据表!B346)*5+COLUMN(数据表!B346)-6,)</f>
        <v>0</v>
      </c>
      <c r="B347" s="319">
        <f ca="1">OFFSET(数据表!$B$1,ROW(数据表!C346)*5+COLUMN(数据表!C346)-6,)</f>
        <v>0</v>
      </c>
      <c r="C347" s="319">
        <f ca="1">OFFSET(数据表!$B$1,ROW(数据表!D346)*5+COLUMN(数据表!D346)-6,)</f>
        <v>0</v>
      </c>
      <c r="D347" s="319">
        <f ca="1">OFFSET(数据表!$B$1,ROW(数据表!E346)*5+COLUMN(数据表!E346)-6,)</f>
        <v>0</v>
      </c>
      <c r="E347" s="319">
        <f ca="1">OFFSET(数据表!$B$1,ROW(数据表!F346)*5+COLUMN(数据表!F346)-6,)</f>
        <v>0</v>
      </c>
    </row>
    <row r="348" spans="1:5">
      <c r="A348" s="319">
        <f ca="1">OFFSET(数据表!$B$1,ROW(数据表!B347)*5+COLUMN(数据表!B347)-6,)</f>
        <v>0</v>
      </c>
      <c r="B348" s="319">
        <f ca="1">OFFSET(数据表!$B$1,ROW(数据表!C347)*5+COLUMN(数据表!C347)-6,)</f>
        <v>0</v>
      </c>
      <c r="C348" s="319">
        <f ca="1">OFFSET(数据表!$B$1,ROW(数据表!D347)*5+COLUMN(数据表!D347)-6,)</f>
        <v>0</v>
      </c>
      <c r="D348" s="319">
        <f ca="1">OFFSET(数据表!$B$1,ROW(数据表!E347)*5+COLUMN(数据表!E347)-6,)</f>
        <v>0</v>
      </c>
      <c r="E348" s="319">
        <f ca="1">OFFSET(数据表!$B$1,ROW(数据表!F347)*5+COLUMN(数据表!F347)-6,)</f>
        <v>0</v>
      </c>
    </row>
    <row r="349" spans="1:5">
      <c r="A349" s="319">
        <f ca="1">OFFSET(数据表!$B$1,ROW(数据表!B348)*5+COLUMN(数据表!B348)-6,)</f>
        <v>0</v>
      </c>
      <c r="B349" s="319">
        <f ca="1">OFFSET(数据表!$B$1,ROW(数据表!C348)*5+COLUMN(数据表!C348)-6,)</f>
        <v>0</v>
      </c>
      <c r="C349" s="319">
        <f ca="1">OFFSET(数据表!$B$1,ROW(数据表!D348)*5+COLUMN(数据表!D348)-6,)</f>
        <v>0</v>
      </c>
      <c r="D349" s="319">
        <f ca="1">OFFSET(数据表!$B$1,ROW(数据表!E348)*5+COLUMN(数据表!E348)-6,)</f>
        <v>0</v>
      </c>
      <c r="E349" s="319">
        <f ca="1">OFFSET(数据表!$B$1,ROW(数据表!F348)*5+COLUMN(数据表!F348)-6,)</f>
        <v>0</v>
      </c>
    </row>
    <row r="350" spans="1:5">
      <c r="A350" s="319">
        <f ca="1">OFFSET(数据表!$B$1,ROW(数据表!B349)*5+COLUMN(数据表!B349)-6,)</f>
        <v>0</v>
      </c>
      <c r="B350" s="319">
        <f ca="1">OFFSET(数据表!$B$1,ROW(数据表!C349)*5+COLUMN(数据表!C349)-6,)</f>
        <v>0</v>
      </c>
      <c r="C350" s="319">
        <f ca="1">OFFSET(数据表!$B$1,ROW(数据表!D349)*5+COLUMN(数据表!D349)-6,)</f>
        <v>0</v>
      </c>
      <c r="D350" s="319">
        <f ca="1">OFFSET(数据表!$B$1,ROW(数据表!E349)*5+COLUMN(数据表!E349)-6,)</f>
        <v>0</v>
      </c>
      <c r="E350" s="319">
        <f ca="1">OFFSET(数据表!$B$1,ROW(数据表!F349)*5+COLUMN(数据表!F349)-6,)</f>
        <v>0</v>
      </c>
    </row>
    <row r="351" spans="1:5">
      <c r="A351" s="319">
        <f ca="1">OFFSET(数据表!$B$1,ROW(数据表!B350)*5+COLUMN(数据表!B350)-6,)</f>
        <v>0</v>
      </c>
      <c r="B351" s="319">
        <f ca="1">OFFSET(数据表!$B$1,ROW(数据表!C350)*5+COLUMN(数据表!C350)-6,)</f>
        <v>0</v>
      </c>
      <c r="C351" s="319">
        <f ca="1">OFFSET(数据表!$B$1,ROW(数据表!D350)*5+COLUMN(数据表!D350)-6,)</f>
        <v>0</v>
      </c>
      <c r="D351" s="319">
        <f ca="1">OFFSET(数据表!$B$1,ROW(数据表!E350)*5+COLUMN(数据表!E350)-6,)</f>
        <v>0</v>
      </c>
      <c r="E351" s="319">
        <f ca="1">OFFSET(数据表!$B$1,ROW(数据表!F350)*5+COLUMN(数据表!F350)-6,)</f>
        <v>0</v>
      </c>
    </row>
    <row r="352" spans="1:5">
      <c r="A352" s="319">
        <f ca="1">OFFSET(数据表!$B$1,ROW(数据表!B351)*5+COLUMN(数据表!B351)-6,)</f>
        <v>0</v>
      </c>
      <c r="B352" s="319">
        <f ca="1">OFFSET(数据表!$B$1,ROW(数据表!C351)*5+COLUMN(数据表!C351)-6,)</f>
        <v>0</v>
      </c>
      <c r="C352" s="319">
        <f ca="1">OFFSET(数据表!$B$1,ROW(数据表!D351)*5+COLUMN(数据表!D351)-6,)</f>
        <v>0</v>
      </c>
      <c r="D352" s="319">
        <f ca="1">OFFSET(数据表!$B$1,ROW(数据表!E351)*5+COLUMN(数据表!E351)-6,)</f>
        <v>0</v>
      </c>
      <c r="E352" s="319">
        <f ca="1">OFFSET(数据表!$B$1,ROW(数据表!F351)*5+COLUMN(数据表!F351)-6,)</f>
        <v>0</v>
      </c>
    </row>
    <row r="353" spans="1:5">
      <c r="A353" s="319">
        <f ca="1">OFFSET(数据表!$B$1,ROW(数据表!B352)*5+COLUMN(数据表!B352)-6,)</f>
        <v>0</v>
      </c>
      <c r="B353" s="319">
        <f ca="1">OFFSET(数据表!$B$1,ROW(数据表!C352)*5+COLUMN(数据表!C352)-6,)</f>
        <v>0</v>
      </c>
      <c r="C353" s="319">
        <f ca="1">OFFSET(数据表!$B$1,ROW(数据表!D352)*5+COLUMN(数据表!D352)-6,)</f>
        <v>0</v>
      </c>
      <c r="D353" s="319">
        <f ca="1">OFFSET(数据表!$B$1,ROW(数据表!E352)*5+COLUMN(数据表!E352)-6,)</f>
        <v>0</v>
      </c>
      <c r="E353" s="319">
        <f ca="1">OFFSET(数据表!$B$1,ROW(数据表!F352)*5+COLUMN(数据表!F352)-6,)</f>
        <v>0</v>
      </c>
    </row>
    <row r="354" spans="1:5">
      <c r="A354" s="319">
        <f ca="1">OFFSET(数据表!$B$1,ROW(数据表!B353)*5+COLUMN(数据表!B353)-6,)</f>
        <v>0</v>
      </c>
      <c r="B354" s="319">
        <f ca="1">OFFSET(数据表!$B$1,ROW(数据表!C353)*5+COLUMN(数据表!C353)-6,)</f>
        <v>0</v>
      </c>
      <c r="C354" s="319">
        <f ca="1">OFFSET(数据表!$B$1,ROW(数据表!D353)*5+COLUMN(数据表!D353)-6,)</f>
        <v>0</v>
      </c>
      <c r="D354" s="319">
        <f ca="1">OFFSET(数据表!$B$1,ROW(数据表!E353)*5+COLUMN(数据表!E353)-6,)</f>
        <v>0</v>
      </c>
      <c r="E354" s="319">
        <f ca="1">OFFSET(数据表!$B$1,ROW(数据表!F353)*5+COLUMN(数据表!F353)-6,)</f>
        <v>0</v>
      </c>
    </row>
    <row r="355" spans="1:5">
      <c r="A355" s="319">
        <f ca="1">OFFSET(数据表!$B$1,ROW(数据表!B354)*5+COLUMN(数据表!B354)-6,)</f>
        <v>0</v>
      </c>
      <c r="B355" s="319">
        <f ca="1">OFFSET(数据表!$B$1,ROW(数据表!C354)*5+COLUMN(数据表!C354)-6,)</f>
        <v>0</v>
      </c>
      <c r="C355" s="319">
        <f ca="1">OFFSET(数据表!$B$1,ROW(数据表!D354)*5+COLUMN(数据表!D354)-6,)</f>
        <v>0</v>
      </c>
      <c r="D355" s="319">
        <f ca="1">OFFSET(数据表!$B$1,ROW(数据表!E354)*5+COLUMN(数据表!E354)-6,)</f>
        <v>0</v>
      </c>
      <c r="E355" s="319">
        <f ca="1">OFFSET(数据表!$B$1,ROW(数据表!F354)*5+COLUMN(数据表!F354)-6,)</f>
        <v>0</v>
      </c>
    </row>
    <row r="356" spans="1:5">
      <c r="A356" s="319">
        <f ca="1">OFFSET(数据表!$B$1,ROW(数据表!B355)*5+COLUMN(数据表!B355)-6,)</f>
        <v>0</v>
      </c>
      <c r="B356" s="319">
        <f ca="1">OFFSET(数据表!$B$1,ROW(数据表!C355)*5+COLUMN(数据表!C355)-6,)</f>
        <v>0</v>
      </c>
      <c r="C356" s="319">
        <f ca="1">OFFSET(数据表!$B$1,ROW(数据表!D355)*5+COLUMN(数据表!D355)-6,)</f>
        <v>0</v>
      </c>
      <c r="D356" s="319">
        <f ca="1">OFFSET(数据表!$B$1,ROW(数据表!E355)*5+COLUMN(数据表!E355)-6,)</f>
        <v>0</v>
      </c>
      <c r="E356" s="319">
        <f ca="1">OFFSET(数据表!$B$1,ROW(数据表!F355)*5+COLUMN(数据表!F355)-6,)</f>
        <v>0</v>
      </c>
    </row>
    <row r="357" spans="1:5">
      <c r="A357" s="319">
        <f ca="1">OFFSET(数据表!$B$1,ROW(数据表!B356)*5+COLUMN(数据表!B356)-6,)</f>
        <v>0</v>
      </c>
      <c r="B357" s="319">
        <f ca="1">OFFSET(数据表!$B$1,ROW(数据表!C356)*5+COLUMN(数据表!C356)-6,)</f>
        <v>0</v>
      </c>
      <c r="C357" s="319">
        <f ca="1">OFFSET(数据表!$B$1,ROW(数据表!D356)*5+COLUMN(数据表!D356)-6,)</f>
        <v>0</v>
      </c>
      <c r="D357" s="319">
        <f ca="1">OFFSET(数据表!$B$1,ROW(数据表!E356)*5+COLUMN(数据表!E356)-6,)</f>
        <v>0</v>
      </c>
      <c r="E357" s="319">
        <f ca="1">OFFSET(数据表!$B$1,ROW(数据表!F356)*5+COLUMN(数据表!F356)-6,)</f>
        <v>0</v>
      </c>
    </row>
    <row r="358" spans="1:5">
      <c r="A358" s="319">
        <f ca="1">OFFSET(数据表!$B$1,ROW(数据表!B357)*5+COLUMN(数据表!B357)-6,)</f>
        <v>0</v>
      </c>
      <c r="B358" s="319">
        <f ca="1">OFFSET(数据表!$B$1,ROW(数据表!C357)*5+COLUMN(数据表!C357)-6,)</f>
        <v>0</v>
      </c>
      <c r="C358" s="319">
        <f ca="1">OFFSET(数据表!$B$1,ROW(数据表!D357)*5+COLUMN(数据表!D357)-6,)</f>
        <v>0</v>
      </c>
      <c r="D358" s="319">
        <f ca="1">OFFSET(数据表!$B$1,ROW(数据表!E357)*5+COLUMN(数据表!E357)-6,)</f>
        <v>0</v>
      </c>
      <c r="E358" s="319">
        <f ca="1">OFFSET(数据表!$B$1,ROW(数据表!F357)*5+COLUMN(数据表!F357)-6,)</f>
        <v>0</v>
      </c>
    </row>
    <row r="359" spans="1:5">
      <c r="A359" s="319">
        <f ca="1">OFFSET(数据表!$B$1,ROW(数据表!B358)*5+COLUMN(数据表!B358)-6,)</f>
        <v>0</v>
      </c>
      <c r="B359" s="319">
        <f ca="1">OFFSET(数据表!$B$1,ROW(数据表!C358)*5+COLUMN(数据表!C358)-6,)</f>
        <v>0</v>
      </c>
      <c r="C359" s="319">
        <f ca="1">OFFSET(数据表!$B$1,ROW(数据表!D358)*5+COLUMN(数据表!D358)-6,)</f>
        <v>0</v>
      </c>
      <c r="D359" s="319">
        <f ca="1">OFFSET(数据表!$B$1,ROW(数据表!E358)*5+COLUMN(数据表!E358)-6,)</f>
        <v>0</v>
      </c>
      <c r="E359" s="319">
        <f ca="1">OFFSET(数据表!$B$1,ROW(数据表!F358)*5+COLUMN(数据表!F358)-6,)</f>
        <v>0</v>
      </c>
    </row>
    <row r="360" spans="1:5">
      <c r="A360" s="319">
        <f ca="1">OFFSET(数据表!$B$1,ROW(数据表!B359)*5+COLUMN(数据表!B359)-6,)</f>
        <v>0</v>
      </c>
      <c r="B360" s="319">
        <f ca="1">OFFSET(数据表!$B$1,ROW(数据表!C359)*5+COLUMN(数据表!C359)-6,)</f>
        <v>0</v>
      </c>
      <c r="C360" s="319">
        <f ca="1">OFFSET(数据表!$B$1,ROW(数据表!D359)*5+COLUMN(数据表!D359)-6,)</f>
        <v>0</v>
      </c>
      <c r="D360" s="319">
        <f ca="1">OFFSET(数据表!$B$1,ROW(数据表!E359)*5+COLUMN(数据表!E359)-6,)</f>
        <v>0</v>
      </c>
      <c r="E360" s="319">
        <f ca="1">OFFSET(数据表!$B$1,ROW(数据表!F359)*5+COLUMN(数据表!F359)-6,)</f>
        <v>0</v>
      </c>
    </row>
    <row r="361" spans="1:5">
      <c r="A361" s="319">
        <f ca="1">OFFSET(数据表!$B$1,ROW(数据表!B360)*5+COLUMN(数据表!B360)-6,)</f>
        <v>0</v>
      </c>
      <c r="B361" s="319">
        <f ca="1">OFFSET(数据表!$B$1,ROW(数据表!C360)*5+COLUMN(数据表!C360)-6,)</f>
        <v>0</v>
      </c>
      <c r="C361" s="319">
        <f ca="1">OFFSET(数据表!$B$1,ROW(数据表!D360)*5+COLUMN(数据表!D360)-6,)</f>
        <v>0</v>
      </c>
      <c r="D361" s="319">
        <f ca="1">OFFSET(数据表!$B$1,ROW(数据表!E360)*5+COLUMN(数据表!E360)-6,)</f>
        <v>0</v>
      </c>
      <c r="E361" s="319">
        <f ca="1">OFFSET(数据表!$B$1,ROW(数据表!F360)*5+COLUMN(数据表!F360)-6,)</f>
        <v>0</v>
      </c>
    </row>
    <row r="362" spans="1:5">
      <c r="A362" s="319">
        <f ca="1">OFFSET(数据表!$B$1,ROW(数据表!B361)*5+COLUMN(数据表!B361)-6,)</f>
        <v>0</v>
      </c>
      <c r="B362" s="319">
        <f ca="1">OFFSET(数据表!$B$1,ROW(数据表!C361)*5+COLUMN(数据表!C361)-6,)</f>
        <v>0</v>
      </c>
      <c r="C362" s="319">
        <f ca="1">OFFSET(数据表!$B$1,ROW(数据表!D361)*5+COLUMN(数据表!D361)-6,)</f>
        <v>0</v>
      </c>
      <c r="D362" s="319">
        <f ca="1">OFFSET(数据表!$B$1,ROW(数据表!E361)*5+COLUMN(数据表!E361)-6,)</f>
        <v>0</v>
      </c>
      <c r="E362" s="319">
        <f ca="1">OFFSET(数据表!$B$1,ROW(数据表!F361)*5+COLUMN(数据表!F361)-6,)</f>
        <v>0</v>
      </c>
    </row>
    <row r="363" spans="1:5">
      <c r="A363" s="319">
        <f ca="1">OFFSET(数据表!$B$1,ROW(数据表!B362)*5+COLUMN(数据表!B362)-6,)</f>
        <v>0</v>
      </c>
      <c r="B363" s="319">
        <f ca="1">OFFSET(数据表!$B$1,ROW(数据表!C362)*5+COLUMN(数据表!C362)-6,)</f>
        <v>0</v>
      </c>
      <c r="C363" s="319">
        <f ca="1">OFFSET(数据表!$B$1,ROW(数据表!D362)*5+COLUMN(数据表!D362)-6,)</f>
        <v>0</v>
      </c>
      <c r="D363" s="319">
        <f ca="1">OFFSET(数据表!$B$1,ROW(数据表!E362)*5+COLUMN(数据表!E362)-6,)</f>
        <v>0</v>
      </c>
      <c r="E363" s="319">
        <f ca="1">OFFSET(数据表!$B$1,ROW(数据表!F362)*5+COLUMN(数据表!F362)-6,)</f>
        <v>0</v>
      </c>
    </row>
    <row r="364" spans="1:5">
      <c r="A364" s="319">
        <f ca="1">OFFSET(数据表!$B$1,ROW(数据表!B363)*5+COLUMN(数据表!B363)-6,)</f>
        <v>0</v>
      </c>
      <c r="B364" s="319">
        <f ca="1">OFFSET(数据表!$B$1,ROW(数据表!C363)*5+COLUMN(数据表!C363)-6,)</f>
        <v>0</v>
      </c>
      <c r="C364" s="319">
        <f ca="1">OFFSET(数据表!$B$1,ROW(数据表!D363)*5+COLUMN(数据表!D363)-6,)</f>
        <v>0</v>
      </c>
      <c r="D364" s="319">
        <f ca="1">OFFSET(数据表!$B$1,ROW(数据表!E363)*5+COLUMN(数据表!E363)-6,)</f>
        <v>0</v>
      </c>
      <c r="E364" s="319">
        <f ca="1">OFFSET(数据表!$B$1,ROW(数据表!F363)*5+COLUMN(数据表!F363)-6,)</f>
        <v>0</v>
      </c>
    </row>
    <row r="365" spans="1:5">
      <c r="A365" s="319">
        <f ca="1">OFFSET(数据表!$B$1,ROW(数据表!B364)*5+COLUMN(数据表!B364)-6,)</f>
        <v>0</v>
      </c>
      <c r="B365" s="319">
        <f ca="1">OFFSET(数据表!$B$1,ROW(数据表!C364)*5+COLUMN(数据表!C364)-6,)</f>
        <v>0</v>
      </c>
      <c r="C365" s="319">
        <f ca="1">OFFSET(数据表!$B$1,ROW(数据表!D364)*5+COLUMN(数据表!D364)-6,)</f>
        <v>0</v>
      </c>
      <c r="D365" s="319">
        <f ca="1">OFFSET(数据表!$B$1,ROW(数据表!E364)*5+COLUMN(数据表!E364)-6,)</f>
        <v>0</v>
      </c>
      <c r="E365" s="319">
        <f ca="1">OFFSET(数据表!$B$1,ROW(数据表!F364)*5+COLUMN(数据表!F364)-6,)</f>
        <v>0</v>
      </c>
    </row>
    <row r="366" spans="1:5">
      <c r="A366" s="319">
        <f ca="1">OFFSET(数据表!$B$1,ROW(数据表!B365)*5+COLUMN(数据表!B365)-6,)</f>
        <v>0</v>
      </c>
      <c r="B366" s="319">
        <f ca="1">OFFSET(数据表!$B$1,ROW(数据表!C365)*5+COLUMN(数据表!C365)-6,)</f>
        <v>0</v>
      </c>
      <c r="C366" s="319">
        <f ca="1">OFFSET(数据表!$B$1,ROW(数据表!D365)*5+COLUMN(数据表!D365)-6,)</f>
        <v>0</v>
      </c>
      <c r="D366" s="319">
        <f ca="1">OFFSET(数据表!$B$1,ROW(数据表!E365)*5+COLUMN(数据表!E365)-6,)</f>
        <v>0</v>
      </c>
      <c r="E366" s="319">
        <f ca="1">OFFSET(数据表!$B$1,ROW(数据表!F365)*5+COLUMN(数据表!F365)-6,)</f>
        <v>0</v>
      </c>
    </row>
    <row r="367" spans="1:5">
      <c r="A367" s="319">
        <f ca="1">OFFSET(数据表!$B$1,ROW(数据表!B366)*5+COLUMN(数据表!B366)-6,)</f>
        <v>0</v>
      </c>
      <c r="B367" s="319">
        <f ca="1">OFFSET(数据表!$B$1,ROW(数据表!C366)*5+COLUMN(数据表!C366)-6,)</f>
        <v>0</v>
      </c>
      <c r="C367" s="319">
        <f ca="1">OFFSET(数据表!$B$1,ROW(数据表!D366)*5+COLUMN(数据表!D366)-6,)</f>
        <v>0</v>
      </c>
      <c r="D367" s="319">
        <f ca="1">OFFSET(数据表!$B$1,ROW(数据表!E366)*5+COLUMN(数据表!E366)-6,)</f>
        <v>0</v>
      </c>
      <c r="E367" s="319">
        <f ca="1">OFFSET(数据表!$B$1,ROW(数据表!F366)*5+COLUMN(数据表!F366)-6,)</f>
        <v>0</v>
      </c>
    </row>
    <row r="368" spans="1:5">
      <c r="A368" s="319">
        <f ca="1">OFFSET(数据表!$B$1,ROW(数据表!B367)*5+COLUMN(数据表!B367)-6,)</f>
        <v>0</v>
      </c>
      <c r="B368" s="319">
        <f ca="1">OFFSET(数据表!$B$1,ROW(数据表!C367)*5+COLUMN(数据表!C367)-6,)</f>
        <v>0</v>
      </c>
      <c r="C368" s="319">
        <f ca="1">OFFSET(数据表!$B$1,ROW(数据表!D367)*5+COLUMN(数据表!D367)-6,)</f>
        <v>0</v>
      </c>
      <c r="D368" s="319">
        <f ca="1">OFFSET(数据表!$B$1,ROW(数据表!E367)*5+COLUMN(数据表!E367)-6,)</f>
        <v>0</v>
      </c>
      <c r="E368" s="319">
        <f ca="1">OFFSET(数据表!$B$1,ROW(数据表!F367)*5+COLUMN(数据表!F367)-6,)</f>
        <v>0</v>
      </c>
    </row>
    <row r="369" spans="1:5">
      <c r="A369" s="319">
        <f ca="1">OFFSET(数据表!$B$1,ROW(数据表!B368)*5+COLUMN(数据表!B368)-6,)</f>
        <v>0</v>
      </c>
      <c r="B369" s="319">
        <f ca="1">OFFSET(数据表!$B$1,ROW(数据表!C368)*5+COLUMN(数据表!C368)-6,)</f>
        <v>0</v>
      </c>
      <c r="C369" s="319">
        <f ca="1">OFFSET(数据表!$B$1,ROW(数据表!D368)*5+COLUMN(数据表!D368)-6,)</f>
        <v>0</v>
      </c>
      <c r="D369" s="319">
        <f ca="1">OFFSET(数据表!$B$1,ROW(数据表!E368)*5+COLUMN(数据表!E368)-6,)</f>
        <v>0</v>
      </c>
      <c r="E369" s="319">
        <f ca="1">OFFSET(数据表!$B$1,ROW(数据表!F368)*5+COLUMN(数据表!F368)-6,)</f>
        <v>0</v>
      </c>
    </row>
    <row r="370" spans="1:5">
      <c r="A370" s="319">
        <f ca="1">OFFSET(数据表!$B$1,ROW(数据表!B369)*5+COLUMN(数据表!B369)-6,)</f>
        <v>0</v>
      </c>
      <c r="B370" s="319">
        <f ca="1">OFFSET(数据表!$B$1,ROW(数据表!C369)*5+COLUMN(数据表!C369)-6,)</f>
        <v>0</v>
      </c>
      <c r="C370" s="319">
        <f ca="1">OFFSET(数据表!$B$1,ROW(数据表!D369)*5+COLUMN(数据表!D369)-6,)</f>
        <v>0</v>
      </c>
      <c r="D370" s="319">
        <f ca="1">OFFSET(数据表!$B$1,ROW(数据表!E369)*5+COLUMN(数据表!E369)-6,)</f>
        <v>0</v>
      </c>
      <c r="E370" s="319">
        <f ca="1">OFFSET(数据表!$B$1,ROW(数据表!F369)*5+COLUMN(数据表!F369)-6,)</f>
        <v>0</v>
      </c>
    </row>
    <row r="371" spans="1:5">
      <c r="A371" s="319">
        <f ca="1">OFFSET(数据表!$B$1,ROW(数据表!B370)*5+COLUMN(数据表!B370)-6,)</f>
        <v>0</v>
      </c>
      <c r="B371" s="319">
        <f ca="1">OFFSET(数据表!$B$1,ROW(数据表!C370)*5+COLUMN(数据表!C370)-6,)</f>
        <v>0</v>
      </c>
      <c r="C371" s="319">
        <f ca="1">OFFSET(数据表!$B$1,ROW(数据表!D370)*5+COLUMN(数据表!D370)-6,)</f>
        <v>0</v>
      </c>
      <c r="D371" s="319">
        <f ca="1">OFFSET(数据表!$B$1,ROW(数据表!E370)*5+COLUMN(数据表!E370)-6,)</f>
        <v>0</v>
      </c>
      <c r="E371" s="319">
        <f ca="1">OFFSET(数据表!$B$1,ROW(数据表!F370)*5+COLUMN(数据表!F370)-6,)</f>
        <v>0</v>
      </c>
    </row>
    <row r="372" spans="1:5">
      <c r="A372" s="319">
        <f ca="1">OFFSET(数据表!$B$1,ROW(数据表!B371)*5+COLUMN(数据表!B371)-6,)</f>
        <v>0</v>
      </c>
      <c r="B372" s="319">
        <f ca="1">OFFSET(数据表!$B$1,ROW(数据表!C371)*5+COLUMN(数据表!C371)-6,)</f>
        <v>0</v>
      </c>
      <c r="C372" s="319">
        <f ca="1">OFFSET(数据表!$B$1,ROW(数据表!D371)*5+COLUMN(数据表!D371)-6,)</f>
        <v>0</v>
      </c>
      <c r="D372" s="319">
        <f ca="1">OFFSET(数据表!$B$1,ROW(数据表!E371)*5+COLUMN(数据表!E371)-6,)</f>
        <v>0</v>
      </c>
      <c r="E372" s="319">
        <f ca="1">OFFSET(数据表!$B$1,ROW(数据表!F371)*5+COLUMN(数据表!F371)-6,)</f>
        <v>0</v>
      </c>
    </row>
    <row r="373" spans="1:5">
      <c r="A373" s="319">
        <f ca="1">OFFSET(数据表!$B$1,ROW(数据表!B372)*5+COLUMN(数据表!B372)-6,)</f>
        <v>0</v>
      </c>
      <c r="B373" s="319">
        <f ca="1">OFFSET(数据表!$B$1,ROW(数据表!C372)*5+COLUMN(数据表!C372)-6,)</f>
        <v>0</v>
      </c>
      <c r="C373" s="319">
        <f ca="1">OFFSET(数据表!$B$1,ROW(数据表!D372)*5+COLUMN(数据表!D372)-6,)</f>
        <v>0</v>
      </c>
      <c r="D373" s="319">
        <f ca="1">OFFSET(数据表!$B$1,ROW(数据表!E372)*5+COLUMN(数据表!E372)-6,)</f>
        <v>0</v>
      </c>
      <c r="E373" s="319">
        <f ca="1">OFFSET(数据表!$B$1,ROW(数据表!F372)*5+COLUMN(数据表!F372)-6,)</f>
        <v>0</v>
      </c>
    </row>
    <row r="374" spans="1:5">
      <c r="A374" s="319">
        <f ca="1">OFFSET(数据表!$B$1,ROW(数据表!B373)*5+COLUMN(数据表!B373)-6,)</f>
        <v>0</v>
      </c>
      <c r="B374" s="319">
        <f ca="1">OFFSET(数据表!$B$1,ROW(数据表!C373)*5+COLUMN(数据表!C373)-6,)</f>
        <v>0</v>
      </c>
      <c r="C374" s="319">
        <f ca="1">OFFSET(数据表!$B$1,ROW(数据表!D373)*5+COLUMN(数据表!D373)-6,)</f>
        <v>0</v>
      </c>
      <c r="D374" s="319">
        <f ca="1">OFFSET(数据表!$B$1,ROW(数据表!E373)*5+COLUMN(数据表!E373)-6,)</f>
        <v>0</v>
      </c>
      <c r="E374" s="319">
        <f ca="1">OFFSET(数据表!$B$1,ROW(数据表!F373)*5+COLUMN(数据表!F373)-6,)</f>
        <v>0</v>
      </c>
    </row>
    <row r="375" spans="1:5">
      <c r="A375" s="319">
        <f ca="1">OFFSET(数据表!$B$1,ROW(数据表!B374)*5+COLUMN(数据表!B374)-6,)</f>
        <v>0</v>
      </c>
      <c r="B375" s="319">
        <f ca="1">OFFSET(数据表!$B$1,ROW(数据表!C374)*5+COLUMN(数据表!C374)-6,)</f>
        <v>0</v>
      </c>
      <c r="C375" s="319">
        <f ca="1">OFFSET(数据表!$B$1,ROW(数据表!D374)*5+COLUMN(数据表!D374)-6,)</f>
        <v>0</v>
      </c>
      <c r="D375" s="319">
        <f ca="1">OFFSET(数据表!$B$1,ROW(数据表!E374)*5+COLUMN(数据表!E374)-6,)</f>
        <v>0</v>
      </c>
      <c r="E375" s="319">
        <f ca="1">OFFSET(数据表!$B$1,ROW(数据表!F374)*5+COLUMN(数据表!F374)-6,)</f>
        <v>0</v>
      </c>
    </row>
    <row r="376" spans="1:5">
      <c r="A376" s="319">
        <f ca="1">OFFSET(数据表!$B$1,ROW(数据表!B375)*5+COLUMN(数据表!B375)-6,)</f>
        <v>0</v>
      </c>
      <c r="B376" s="319">
        <f ca="1">OFFSET(数据表!$B$1,ROW(数据表!C375)*5+COLUMN(数据表!C375)-6,)</f>
        <v>0</v>
      </c>
      <c r="C376" s="319">
        <f ca="1">OFFSET(数据表!$B$1,ROW(数据表!D375)*5+COLUMN(数据表!D375)-6,)</f>
        <v>0</v>
      </c>
      <c r="D376" s="319">
        <f ca="1">OFFSET(数据表!$B$1,ROW(数据表!E375)*5+COLUMN(数据表!E375)-6,)</f>
        <v>0</v>
      </c>
      <c r="E376" s="319">
        <f ca="1">OFFSET(数据表!$B$1,ROW(数据表!F375)*5+COLUMN(数据表!F375)-6,)</f>
        <v>0</v>
      </c>
    </row>
    <row r="377" spans="1:5">
      <c r="A377" s="319">
        <f ca="1">OFFSET(数据表!$B$1,ROW(数据表!B376)*5+COLUMN(数据表!B376)-6,)</f>
        <v>0</v>
      </c>
      <c r="B377" s="319">
        <f ca="1">OFFSET(数据表!$B$1,ROW(数据表!C376)*5+COLUMN(数据表!C376)-6,)</f>
        <v>0</v>
      </c>
      <c r="C377" s="319">
        <f ca="1">OFFSET(数据表!$B$1,ROW(数据表!D376)*5+COLUMN(数据表!D376)-6,)</f>
        <v>0</v>
      </c>
      <c r="D377" s="319">
        <f ca="1">OFFSET(数据表!$B$1,ROW(数据表!E376)*5+COLUMN(数据表!E376)-6,)</f>
        <v>0</v>
      </c>
      <c r="E377" s="319">
        <f ca="1">OFFSET(数据表!$B$1,ROW(数据表!F376)*5+COLUMN(数据表!F376)-6,)</f>
        <v>0</v>
      </c>
    </row>
    <row r="378" spans="1:5">
      <c r="A378" s="319">
        <f ca="1">OFFSET(数据表!$B$1,ROW(数据表!B377)*5+COLUMN(数据表!B377)-6,)</f>
        <v>0</v>
      </c>
      <c r="B378" s="319">
        <f ca="1">OFFSET(数据表!$B$1,ROW(数据表!C377)*5+COLUMN(数据表!C377)-6,)</f>
        <v>0</v>
      </c>
      <c r="C378" s="319">
        <f ca="1">OFFSET(数据表!$B$1,ROW(数据表!D377)*5+COLUMN(数据表!D377)-6,)</f>
        <v>0</v>
      </c>
      <c r="D378" s="319">
        <f ca="1">OFFSET(数据表!$B$1,ROW(数据表!E377)*5+COLUMN(数据表!E377)-6,)</f>
        <v>0</v>
      </c>
      <c r="E378" s="319">
        <f ca="1">OFFSET(数据表!$B$1,ROW(数据表!F377)*5+COLUMN(数据表!F377)-6,)</f>
        <v>0</v>
      </c>
    </row>
    <row r="379" spans="1:5">
      <c r="A379" s="319">
        <f ca="1">OFFSET(数据表!$B$1,ROW(数据表!B378)*5+COLUMN(数据表!B378)-6,)</f>
        <v>0</v>
      </c>
      <c r="B379" s="319">
        <f ca="1">OFFSET(数据表!$B$1,ROW(数据表!C378)*5+COLUMN(数据表!C378)-6,)</f>
        <v>0</v>
      </c>
      <c r="C379" s="319">
        <f ca="1">OFFSET(数据表!$B$1,ROW(数据表!D378)*5+COLUMN(数据表!D378)-6,)</f>
        <v>0</v>
      </c>
      <c r="D379" s="319">
        <f ca="1">OFFSET(数据表!$B$1,ROW(数据表!E378)*5+COLUMN(数据表!E378)-6,)</f>
        <v>0</v>
      </c>
      <c r="E379" s="319">
        <f ca="1">OFFSET(数据表!$B$1,ROW(数据表!F378)*5+COLUMN(数据表!F378)-6,)</f>
        <v>0</v>
      </c>
    </row>
    <row r="380" spans="1:5">
      <c r="A380" s="319">
        <f ca="1">OFFSET(数据表!$B$1,ROW(数据表!B379)*5+COLUMN(数据表!B379)-6,)</f>
        <v>0</v>
      </c>
      <c r="B380" s="319">
        <f ca="1">OFFSET(数据表!$B$1,ROW(数据表!C379)*5+COLUMN(数据表!C379)-6,)</f>
        <v>0</v>
      </c>
      <c r="C380" s="319">
        <f ca="1">OFFSET(数据表!$B$1,ROW(数据表!D379)*5+COLUMN(数据表!D379)-6,)</f>
        <v>0</v>
      </c>
      <c r="D380" s="319">
        <f ca="1">OFFSET(数据表!$B$1,ROW(数据表!E379)*5+COLUMN(数据表!E379)-6,)</f>
        <v>0</v>
      </c>
      <c r="E380" s="319">
        <f ca="1">OFFSET(数据表!$B$1,ROW(数据表!F379)*5+COLUMN(数据表!F379)-6,)</f>
        <v>0</v>
      </c>
    </row>
    <row r="381" spans="1:5">
      <c r="A381" s="319">
        <f ca="1">OFFSET(数据表!$B$1,ROW(数据表!B380)*5+COLUMN(数据表!B380)-6,)</f>
        <v>0</v>
      </c>
      <c r="B381" s="319">
        <f ca="1">OFFSET(数据表!$B$1,ROW(数据表!C380)*5+COLUMN(数据表!C380)-6,)</f>
        <v>0</v>
      </c>
      <c r="C381" s="319">
        <f ca="1">OFFSET(数据表!$B$1,ROW(数据表!D380)*5+COLUMN(数据表!D380)-6,)</f>
        <v>0</v>
      </c>
      <c r="D381" s="319">
        <f ca="1">OFFSET(数据表!$B$1,ROW(数据表!E380)*5+COLUMN(数据表!E380)-6,)</f>
        <v>0</v>
      </c>
      <c r="E381" s="319">
        <f ca="1">OFFSET(数据表!$B$1,ROW(数据表!F380)*5+COLUMN(数据表!F380)-6,)</f>
        <v>0</v>
      </c>
    </row>
    <row r="382" spans="1:5">
      <c r="A382" s="319">
        <f ca="1">OFFSET(数据表!$B$1,ROW(数据表!B381)*5+COLUMN(数据表!B381)-6,)</f>
        <v>0</v>
      </c>
      <c r="B382" s="319">
        <f ca="1">OFFSET(数据表!$B$1,ROW(数据表!C381)*5+COLUMN(数据表!C381)-6,)</f>
        <v>0</v>
      </c>
      <c r="C382" s="319">
        <f ca="1">OFFSET(数据表!$B$1,ROW(数据表!D381)*5+COLUMN(数据表!D381)-6,)</f>
        <v>0</v>
      </c>
      <c r="D382" s="319">
        <f ca="1">OFFSET(数据表!$B$1,ROW(数据表!E381)*5+COLUMN(数据表!E381)-6,)</f>
        <v>0</v>
      </c>
      <c r="E382" s="319">
        <f ca="1">OFFSET(数据表!$B$1,ROW(数据表!F381)*5+COLUMN(数据表!F381)-6,)</f>
        <v>0</v>
      </c>
    </row>
    <row r="383" spans="1:5">
      <c r="A383" s="319">
        <f ca="1">OFFSET(数据表!$B$1,ROW(数据表!B382)*5+COLUMN(数据表!B382)-6,)</f>
        <v>0</v>
      </c>
      <c r="B383" s="319">
        <f ca="1">OFFSET(数据表!$B$1,ROW(数据表!C382)*5+COLUMN(数据表!C382)-6,)</f>
        <v>0</v>
      </c>
      <c r="C383" s="319">
        <f ca="1">OFFSET(数据表!$B$1,ROW(数据表!D382)*5+COLUMN(数据表!D382)-6,)</f>
        <v>0</v>
      </c>
      <c r="D383" s="319">
        <f ca="1">OFFSET(数据表!$B$1,ROW(数据表!E382)*5+COLUMN(数据表!E382)-6,)</f>
        <v>0</v>
      </c>
      <c r="E383" s="319">
        <f ca="1">OFFSET(数据表!$B$1,ROW(数据表!F382)*5+COLUMN(数据表!F382)-6,)</f>
        <v>0</v>
      </c>
    </row>
    <row r="384" spans="1:5">
      <c r="A384" s="319">
        <f ca="1">OFFSET(数据表!$B$1,ROW(数据表!B383)*5+COLUMN(数据表!B383)-6,)</f>
        <v>0</v>
      </c>
      <c r="B384" s="319">
        <f ca="1">OFFSET(数据表!$B$1,ROW(数据表!C383)*5+COLUMN(数据表!C383)-6,)</f>
        <v>0</v>
      </c>
      <c r="C384" s="319">
        <f ca="1">OFFSET(数据表!$B$1,ROW(数据表!D383)*5+COLUMN(数据表!D383)-6,)</f>
        <v>0</v>
      </c>
      <c r="D384" s="319">
        <f ca="1">OFFSET(数据表!$B$1,ROW(数据表!E383)*5+COLUMN(数据表!E383)-6,)</f>
        <v>0</v>
      </c>
      <c r="E384" s="319">
        <f ca="1">OFFSET(数据表!$B$1,ROW(数据表!F383)*5+COLUMN(数据表!F383)-6,)</f>
        <v>0</v>
      </c>
    </row>
    <row r="385" spans="1:5">
      <c r="A385" s="319">
        <f ca="1">OFFSET(数据表!$B$1,ROW(数据表!B384)*5+COLUMN(数据表!B384)-6,)</f>
        <v>0</v>
      </c>
      <c r="B385" s="319">
        <f ca="1">OFFSET(数据表!$B$1,ROW(数据表!C384)*5+COLUMN(数据表!C384)-6,)</f>
        <v>0</v>
      </c>
      <c r="C385" s="319">
        <f ca="1">OFFSET(数据表!$B$1,ROW(数据表!D384)*5+COLUMN(数据表!D384)-6,)</f>
        <v>0</v>
      </c>
      <c r="D385" s="319">
        <f ca="1">OFFSET(数据表!$B$1,ROW(数据表!E384)*5+COLUMN(数据表!E384)-6,)</f>
        <v>0</v>
      </c>
      <c r="E385" s="319">
        <f ca="1">OFFSET(数据表!$B$1,ROW(数据表!F384)*5+COLUMN(数据表!F384)-6,)</f>
        <v>0</v>
      </c>
    </row>
    <row r="386" spans="1:5">
      <c r="A386" s="319">
        <f ca="1">OFFSET(数据表!$B$1,ROW(数据表!B385)*5+COLUMN(数据表!B385)-6,)</f>
        <v>0</v>
      </c>
      <c r="B386" s="319">
        <f ca="1">OFFSET(数据表!$B$1,ROW(数据表!C385)*5+COLUMN(数据表!C385)-6,)</f>
        <v>0</v>
      </c>
      <c r="C386" s="319">
        <f ca="1">OFFSET(数据表!$B$1,ROW(数据表!D385)*5+COLUMN(数据表!D385)-6,)</f>
        <v>0</v>
      </c>
      <c r="D386" s="319">
        <f ca="1">OFFSET(数据表!$B$1,ROW(数据表!E385)*5+COLUMN(数据表!E385)-6,)</f>
        <v>0</v>
      </c>
      <c r="E386" s="319">
        <f ca="1">OFFSET(数据表!$B$1,ROW(数据表!F385)*5+COLUMN(数据表!F385)-6,)</f>
        <v>0</v>
      </c>
    </row>
    <row r="387" spans="1:5">
      <c r="A387" s="319">
        <f ca="1">OFFSET(数据表!$B$1,ROW(数据表!B386)*5+COLUMN(数据表!B386)-6,)</f>
        <v>0</v>
      </c>
      <c r="B387" s="319">
        <f ca="1">OFFSET(数据表!$B$1,ROW(数据表!C386)*5+COLUMN(数据表!C386)-6,)</f>
        <v>0</v>
      </c>
      <c r="C387" s="319">
        <f ca="1">OFFSET(数据表!$B$1,ROW(数据表!D386)*5+COLUMN(数据表!D386)-6,)</f>
        <v>0</v>
      </c>
      <c r="D387" s="319">
        <f ca="1">OFFSET(数据表!$B$1,ROW(数据表!E386)*5+COLUMN(数据表!E386)-6,)</f>
        <v>0</v>
      </c>
      <c r="E387" s="319">
        <f ca="1">OFFSET(数据表!$B$1,ROW(数据表!F386)*5+COLUMN(数据表!F386)-6,)</f>
        <v>0</v>
      </c>
    </row>
    <row r="388" spans="1:5">
      <c r="A388" s="319">
        <f ca="1">OFFSET(数据表!$B$1,ROW(数据表!B387)*5+COLUMN(数据表!B387)-6,)</f>
        <v>0</v>
      </c>
      <c r="B388" s="319">
        <f ca="1">OFFSET(数据表!$B$1,ROW(数据表!C387)*5+COLUMN(数据表!C387)-6,)</f>
        <v>0</v>
      </c>
      <c r="C388" s="319">
        <f ca="1">OFFSET(数据表!$B$1,ROW(数据表!D387)*5+COLUMN(数据表!D387)-6,)</f>
        <v>0</v>
      </c>
      <c r="D388" s="319">
        <f ca="1">OFFSET(数据表!$B$1,ROW(数据表!E387)*5+COLUMN(数据表!E387)-6,)</f>
        <v>0</v>
      </c>
      <c r="E388" s="319">
        <f ca="1">OFFSET(数据表!$B$1,ROW(数据表!F387)*5+COLUMN(数据表!F387)-6,)</f>
        <v>0</v>
      </c>
    </row>
    <row r="389" spans="1:5">
      <c r="A389" s="319">
        <f ca="1">OFFSET(数据表!$B$1,ROW(数据表!B388)*5+COLUMN(数据表!B388)-6,)</f>
        <v>0</v>
      </c>
      <c r="B389" s="319">
        <f ca="1">OFFSET(数据表!$B$1,ROW(数据表!C388)*5+COLUMN(数据表!C388)-6,)</f>
        <v>0</v>
      </c>
      <c r="C389" s="319">
        <f ca="1">OFFSET(数据表!$B$1,ROW(数据表!D388)*5+COLUMN(数据表!D388)-6,)</f>
        <v>0</v>
      </c>
      <c r="D389" s="319">
        <f ca="1">OFFSET(数据表!$B$1,ROW(数据表!E388)*5+COLUMN(数据表!E388)-6,)</f>
        <v>0</v>
      </c>
      <c r="E389" s="319">
        <f ca="1">OFFSET(数据表!$B$1,ROW(数据表!F388)*5+COLUMN(数据表!F388)-6,)</f>
        <v>0</v>
      </c>
    </row>
    <row r="390" spans="1:5">
      <c r="A390" s="319">
        <f ca="1">OFFSET(数据表!$B$1,ROW(数据表!B389)*5+COLUMN(数据表!B389)-6,)</f>
        <v>0</v>
      </c>
      <c r="B390" s="319">
        <f ca="1">OFFSET(数据表!$B$1,ROW(数据表!C389)*5+COLUMN(数据表!C389)-6,)</f>
        <v>0</v>
      </c>
      <c r="C390" s="319">
        <f ca="1">OFFSET(数据表!$B$1,ROW(数据表!D389)*5+COLUMN(数据表!D389)-6,)</f>
        <v>0</v>
      </c>
      <c r="D390" s="319">
        <f ca="1">OFFSET(数据表!$B$1,ROW(数据表!E389)*5+COLUMN(数据表!E389)-6,)</f>
        <v>0</v>
      </c>
      <c r="E390" s="319">
        <f ca="1">OFFSET(数据表!$B$1,ROW(数据表!F389)*5+COLUMN(数据表!F389)-6,)</f>
        <v>0</v>
      </c>
    </row>
    <row r="391" spans="1:5">
      <c r="A391" s="319">
        <f ca="1">OFFSET(数据表!$B$1,ROW(数据表!B390)*5+COLUMN(数据表!B390)-6,)</f>
        <v>0</v>
      </c>
      <c r="B391" s="319">
        <f ca="1">OFFSET(数据表!$B$1,ROW(数据表!C390)*5+COLUMN(数据表!C390)-6,)</f>
        <v>0</v>
      </c>
      <c r="C391" s="319">
        <f ca="1">OFFSET(数据表!$B$1,ROW(数据表!D390)*5+COLUMN(数据表!D390)-6,)</f>
        <v>0</v>
      </c>
      <c r="D391" s="319">
        <f ca="1">OFFSET(数据表!$B$1,ROW(数据表!E390)*5+COLUMN(数据表!E390)-6,)</f>
        <v>0</v>
      </c>
      <c r="E391" s="319">
        <f ca="1">OFFSET(数据表!$B$1,ROW(数据表!F390)*5+COLUMN(数据表!F390)-6,)</f>
        <v>0</v>
      </c>
    </row>
    <row r="392" spans="1:5">
      <c r="A392" s="319">
        <f ca="1">OFFSET(数据表!$B$1,ROW(数据表!B391)*5+COLUMN(数据表!B391)-6,)</f>
        <v>0</v>
      </c>
      <c r="B392" s="319">
        <f ca="1">OFFSET(数据表!$B$1,ROW(数据表!C391)*5+COLUMN(数据表!C391)-6,)</f>
        <v>0</v>
      </c>
      <c r="C392" s="319">
        <f ca="1">OFFSET(数据表!$B$1,ROW(数据表!D391)*5+COLUMN(数据表!D391)-6,)</f>
        <v>0</v>
      </c>
      <c r="D392" s="319">
        <f ca="1">OFFSET(数据表!$B$1,ROW(数据表!E391)*5+COLUMN(数据表!E391)-6,)</f>
        <v>0</v>
      </c>
      <c r="E392" s="319">
        <f ca="1">OFFSET(数据表!$B$1,ROW(数据表!F391)*5+COLUMN(数据表!F391)-6,)</f>
        <v>0</v>
      </c>
    </row>
    <row r="393" spans="1:5">
      <c r="A393" s="319">
        <f ca="1">OFFSET(数据表!$B$1,ROW(数据表!B392)*5+COLUMN(数据表!B392)-6,)</f>
        <v>0</v>
      </c>
      <c r="B393" s="319">
        <f ca="1">OFFSET(数据表!$B$1,ROW(数据表!C392)*5+COLUMN(数据表!C392)-6,)</f>
        <v>0</v>
      </c>
      <c r="C393" s="319">
        <f ca="1">OFFSET(数据表!$B$1,ROW(数据表!D392)*5+COLUMN(数据表!D392)-6,)</f>
        <v>0</v>
      </c>
      <c r="D393" s="319">
        <f ca="1">OFFSET(数据表!$B$1,ROW(数据表!E392)*5+COLUMN(数据表!E392)-6,)</f>
        <v>0</v>
      </c>
      <c r="E393" s="319">
        <f ca="1">OFFSET(数据表!$B$1,ROW(数据表!F392)*5+COLUMN(数据表!F392)-6,)</f>
        <v>0</v>
      </c>
    </row>
    <row r="394" spans="1:5">
      <c r="A394" s="319">
        <f ca="1">OFFSET(数据表!$B$1,ROW(数据表!B393)*5+COLUMN(数据表!B393)-6,)</f>
        <v>0</v>
      </c>
      <c r="B394" s="319">
        <f ca="1">OFFSET(数据表!$B$1,ROW(数据表!C393)*5+COLUMN(数据表!C393)-6,)</f>
        <v>0</v>
      </c>
      <c r="C394" s="319">
        <f ca="1">OFFSET(数据表!$B$1,ROW(数据表!D393)*5+COLUMN(数据表!D393)-6,)</f>
        <v>0</v>
      </c>
      <c r="D394" s="319">
        <f ca="1">OFFSET(数据表!$B$1,ROW(数据表!E393)*5+COLUMN(数据表!E393)-6,)</f>
        <v>0</v>
      </c>
      <c r="E394" s="319">
        <f ca="1">OFFSET(数据表!$B$1,ROW(数据表!F393)*5+COLUMN(数据表!F393)-6,)</f>
        <v>0</v>
      </c>
    </row>
    <row r="395" spans="1:5">
      <c r="A395" s="319">
        <f ca="1">OFFSET(数据表!$B$1,ROW(数据表!B394)*5+COLUMN(数据表!B394)-6,)</f>
        <v>0</v>
      </c>
      <c r="B395" s="319">
        <f ca="1">OFFSET(数据表!$B$1,ROW(数据表!C394)*5+COLUMN(数据表!C394)-6,)</f>
        <v>0</v>
      </c>
      <c r="C395" s="319">
        <f ca="1">OFFSET(数据表!$B$1,ROW(数据表!D394)*5+COLUMN(数据表!D394)-6,)</f>
        <v>0</v>
      </c>
      <c r="D395" s="319">
        <f ca="1">OFFSET(数据表!$B$1,ROW(数据表!E394)*5+COLUMN(数据表!E394)-6,)</f>
        <v>0</v>
      </c>
      <c r="E395" s="319">
        <f ca="1">OFFSET(数据表!$B$1,ROW(数据表!F394)*5+COLUMN(数据表!F394)-6,)</f>
        <v>0</v>
      </c>
    </row>
    <row r="396" spans="1:5">
      <c r="A396" s="319">
        <f ca="1">OFFSET(数据表!$B$1,ROW(数据表!B395)*5+COLUMN(数据表!B395)-6,)</f>
        <v>0</v>
      </c>
      <c r="B396" s="319">
        <f ca="1">OFFSET(数据表!$B$1,ROW(数据表!C395)*5+COLUMN(数据表!C395)-6,)</f>
        <v>0</v>
      </c>
      <c r="C396" s="319">
        <f ca="1">OFFSET(数据表!$B$1,ROW(数据表!D395)*5+COLUMN(数据表!D395)-6,)</f>
        <v>0</v>
      </c>
      <c r="D396" s="319">
        <f ca="1">OFFSET(数据表!$B$1,ROW(数据表!E395)*5+COLUMN(数据表!E395)-6,)</f>
        <v>0</v>
      </c>
      <c r="E396" s="319">
        <f ca="1">OFFSET(数据表!$B$1,ROW(数据表!F395)*5+COLUMN(数据表!F395)-6,)</f>
        <v>0</v>
      </c>
    </row>
    <row r="397" spans="1:5">
      <c r="A397" s="319">
        <f ca="1">OFFSET(数据表!$B$1,ROW(数据表!B396)*5+COLUMN(数据表!B396)-6,)</f>
        <v>0</v>
      </c>
      <c r="B397" s="319">
        <f ca="1">OFFSET(数据表!$B$1,ROW(数据表!C396)*5+COLUMN(数据表!C396)-6,)</f>
        <v>0</v>
      </c>
      <c r="C397" s="319">
        <f ca="1">OFFSET(数据表!$B$1,ROW(数据表!D396)*5+COLUMN(数据表!D396)-6,)</f>
        <v>0</v>
      </c>
      <c r="D397" s="319">
        <f ca="1">OFFSET(数据表!$B$1,ROW(数据表!E396)*5+COLUMN(数据表!E396)-6,)</f>
        <v>0</v>
      </c>
      <c r="E397" s="319">
        <f ca="1">OFFSET(数据表!$B$1,ROW(数据表!F396)*5+COLUMN(数据表!F396)-6,)</f>
        <v>0</v>
      </c>
    </row>
    <row r="398" spans="1:5">
      <c r="A398" s="319">
        <f ca="1">OFFSET(数据表!$B$1,ROW(数据表!B397)*5+COLUMN(数据表!B397)-6,)</f>
        <v>0</v>
      </c>
      <c r="B398" s="319">
        <f ca="1">OFFSET(数据表!$B$1,ROW(数据表!C397)*5+COLUMN(数据表!C397)-6,)</f>
        <v>0</v>
      </c>
      <c r="C398" s="319">
        <f ca="1">OFFSET(数据表!$B$1,ROW(数据表!D397)*5+COLUMN(数据表!D397)-6,)</f>
        <v>0</v>
      </c>
      <c r="D398" s="319">
        <f ca="1">OFFSET(数据表!$B$1,ROW(数据表!E397)*5+COLUMN(数据表!E397)-6,)</f>
        <v>0</v>
      </c>
      <c r="E398" s="319">
        <f ca="1">OFFSET(数据表!$B$1,ROW(数据表!F397)*5+COLUMN(数据表!F397)-6,)</f>
        <v>0</v>
      </c>
    </row>
    <row r="399" spans="1:5">
      <c r="A399" s="319">
        <f ca="1">OFFSET(数据表!$B$1,ROW(数据表!B398)*5+COLUMN(数据表!B398)-6,)</f>
        <v>0</v>
      </c>
      <c r="B399" s="319">
        <f ca="1">OFFSET(数据表!$B$1,ROW(数据表!C398)*5+COLUMN(数据表!C398)-6,)</f>
        <v>0</v>
      </c>
      <c r="C399" s="319">
        <f ca="1">OFFSET(数据表!$B$1,ROW(数据表!D398)*5+COLUMN(数据表!D398)-6,)</f>
        <v>0</v>
      </c>
      <c r="D399" s="319">
        <f ca="1">OFFSET(数据表!$B$1,ROW(数据表!E398)*5+COLUMN(数据表!E398)-6,)</f>
        <v>0</v>
      </c>
      <c r="E399" s="319">
        <f ca="1">OFFSET(数据表!$B$1,ROW(数据表!F398)*5+COLUMN(数据表!F398)-6,)</f>
        <v>0</v>
      </c>
    </row>
    <row r="400" spans="1:5">
      <c r="A400" s="319">
        <f ca="1">OFFSET(数据表!$B$1,ROW(数据表!B399)*5+COLUMN(数据表!B399)-6,)</f>
        <v>0</v>
      </c>
      <c r="B400" s="319">
        <f ca="1">OFFSET(数据表!$B$1,ROW(数据表!C399)*5+COLUMN(数据表!C399)-6,)</f>
        <v>0</v>
      </c>
      <c r="C400" s="319">
        <f ca="1">OFFSET(数据表!$B$1,ROW(数据表!D399)*5+COLUMN(数据表!D399)-6,)</f>
        <v>0</v>
      </c>
      <c r="D400" s="319">
        <f ca="1">OFFSET(数据表!$B$1,ROW(数据表!E399)*5+COLUMN(数据表!E399)-6,)</f>
        <v>0</v>
      </c>
      <c r="E400" s="319">
        <f ca="1">OFFSET(数据表!$B$1,ROW(数据表!F399)*5+COLUMN(数据表!F399)-6,)</f>
        <v>0</v>
      </c>
    </row>
    <row r="401" spans="1:5">
      <c r="A401" s="319">
        <f ca="1">OFFSET(数据表!$B$1,ROW(数据表!B400)*5+COLUMN(数据表!B400)-6,)</f>
        <v>0</v>
      </c>
      <c r="B401" s="319">
        <f ca="1">OFFSET(数据表!$B$1,ROW(数据表!C400)*5+COLUMN(数据表!C400)-6,)</f>
        <v>0</v>
      </c>
      <c r="C401" s="319">
        <f ca="1">OFFSET(数据表!$B$1,ROW(数据表!D400)*5+COLUMN(数据表!D400)-6,)</f>
        <v>0</v>
      </c>
      <c r="D401" s="319">
        <f ca="1">OFFSET(数据表!$B$1,ROW(数据表!E400)*5+COLUMN(数据表!E400)-6,)</f>
        <v>0</v>
      </c>
      <c r="E401" s="319">
        <f ca="1">OFFSET(数据表!$B$1,ROW(数据表!F400)*5+COLUMN(数据表!F400)-6,)</f>
        <v>0</v>
      </c>
    </row>
    <row r="402" spans="1:5">
      <c r="A402" s="319">
        <f ca="1">OFFSET(数据表!$B$1,ROW(数据表!B401)*5+COLUMN(数据表!B401)-6,)</f>
        <v>0</v>
      </c>
      <c r="B402" s="319">
        <f ca="1">OFFSET(数据表!$B$1,ROW(数据表!C401)*5+COLUMN(数据表!C401)-6,)</f>
        <v>0</v>
      </c>
      <c r="C402" s="319">
        <f ca="1">OFFSET(数据表!$B$1,ROW(数据表!D401)*5+COLUMN(数据表!D401)-6,)</f>
        <v>0</v>
      </c>
      <c r="D402" s="319">
        <f ca="1">OFFSET(数据表!$B$1,ROW(数据表!E401)*5+COLUMN(数据表!E401)-6,)</f>
        <v>0</v>
      </c>
      <c r="E402" s="319">
        <f ca="1">OFFSET(数据表!$B$1,ROW(数据表!F401)*5+COLUMN(数据表!F401)-6,)</f>
        <v>0</v>
      </c>
    </row>
    <row r="403" spans="1:5">
      <c r="A403" s="319">
        <f ca="1">OFFSET(数据表!$B$1,ROW(数据表!B402)*5+COLUMN(数据表!B402)-6,)</f>
        <v>0</v>
      </c>
      <c r="B403" s="319">
        <f ca="1">OFFSET(数据表!$B$1,ROW(数据表!C402)*5+COLUMN(数据表!C402)-6,)</f>
        <v>0</v>
      </c>
      <c r="C403" s="319">
        <f ca="1">OFFSET(数据表!$B$1,ROW(数据表!D402)*5+COLUMN(数据表!D402)-6,)</f>
        <v>0</v>
      </c>
      <c r="D403" s="319">
        <f ca="1">OFFSET(数据表!$B$1,ROW(数据表!E402)*5+COLUMN(数据表!E402)-6,)</f>
        <v>0</v>
      </c>
      <c r="E403" s="319">
        <f ca="1">OFFSET(数据表!$B$1,ROW(数据表!F402)*5+COLUMN(数据表!F402)-6,)</f>
        <v>0</v>
      </c>
    </row>
    <row r="404" spans="1:5">
      <c r="A404" s="319">
        <f ca="1">OFFSET(数据表!$B$1,ROW(数据表!B403)*5+COLUMN(数据表!B403)-6,)</f>
        <v>0</v>
      </c>
      <c r="B404" s="319">
        <f ca="1">OFFSET(数据表!$B$1,ROW(数据表!C403)*5+COLUMN(数据表!C403)-6,)</f>
        <v>0</v>
      </c>
      <c r="C404" s="319">
        <f ca="1">OFFSET(数据表!$B$1,ROW(数据表!D403)*5+COLUMN(数据表!D403)-6,)</f>
        <v>0</v>
      </c>
      <c r="D404" s="319">
        <f ca="1">OFFSET(数据表!$B$1,ROW(数据表!E403)*5+COLUMN(数据表!E403)-6,)</f>
        <v>0</v>
      </c>
      <c r="E404" s="319">
        <f ca="1">OFFSET(数据表!$B$1,ROW(数据表!F403)*5+COLUMN(数据表!F403)-6,)</f>
        <v>0</v>
      </c>
    </row>
    <row r="405" spans="1:5">
      <c r="A405" s="319">
        <f ca="1">OFFSET(数据表!$B$1,ROW(数据表!B404)*5+COLUMN(数据表!B404)-6,)</f>
        <v>0</v>
      </c>
      <c r="B405" s="319">
        <f ca="1">OFFSET(数据表!$B$1,ROW(数据表!C404)*5+COLUMN(数据表!C404)-6,)</f>
        <v>0</v>
      </c>
      <c r="C405" s="319">
        <f ca="1">OFFSET(数据表!$B$1,ROW(数据表!D404)*5+COLUMN(数据表!D404)-6,)</f>
        <v>0</v>
      </c>
      <c r="D405" s="319">
        <f ca="1">OFFSET(数据表!$B$1,ROW(数据表!E404)*5+COLUMN(数据表!E404)-6,)</f>
        <v>0</v>
      </c>
      <c r="E405" s="319">
        <f ca="1">OFFSET(数据表!$B$1,ROW(数据表!F404)*5+COLUMN(数据表!F404)-6,)</f>
        <v>0</v>
      </c>
    </row>
    <row r="406" spans="1:5">
      <c r="A406" s="319">
        <f ca="1">OFFSET(数据表!$B$1,ROW(数据表!B405)*5+COLUMN(数据表!B405)-6,)</f>
        <v>0</v>
      </c>
      <c r="B406" s="319">
        <f ca="1">OFFSET(数据表!$B$1,ROW(数据表!C405)*5+COLUMN(数据表!C405)-6,)</f>
        <v>0</v>
      </c>
      <c r="C406" s="319">
        <f ca="1">OFFSET(数据表!$B$1,ROW(数据表!D405)*5+COLUMN(数据表!D405)-6,)</f>
        <v>0</v>
      </c>
      <c r="D406" s="319">
        <f ca="1">OFFSET(数据表!$B$1,ROW(数据表!E405)*5+COLUMN(数据表!E405)-6,)</f>
        <v>0</v>
      </c>
      <c r="E406" s="319">
        <f ca="1">OFFSET(数据表!$B$1,ROW(数据表!F405)*5+COLUMN(数据表!F405)-6,)</f>
        <v>0</v>
      </c>
    </row>
    <row r="407" spans="1:5">
      <c r="A407" s="319">
        <f ca="1">OFFSET(数据表!$B$1,ROW(数据表!B406)*5+COLUMN(数据表!B406)-6,)</f>
        <v>0</v>
      </c>
      <c r="B407" s="319">
        <f ca="1">OFFSET(数据表!$B$1,ROW(数据表!C406)*5+COLUMN(数据表!C406)-6,)</f>
        <v>0</v>
      </c>
      <c r="C407" s="319">
        <f ca="1">OFFSET(数据表!$B$1,ROW(数据表!D406)*5+COLUMN(数据表!D406)-6,)</f>
        <v>0</v>
      </c>
      <c r="D407" s="319">
        <f ca="1">OFFSET(数据表!$B$1,ROW(数据表!E406)*5+COLUMN(数据表!E406)-6,)</f>
        <v>0</v>
      </c>
      <c r="E407" s="319">
        <f ca="1">OFFSET(数据表!$B$1,ROW(数据表!F406)*5+COLUMN(数据表!F406)-6,)</f>
        <v>0</v>
      </c>
    </row>
    <row r="408" spans="1:5">
      <c r="A408" s="319">
        <f ca="1">OFFSET(数据表!$B$1,ROW(数据表!B407)*5+COLUMN(数据表!B407)-6,)</f>
        <v>0</v>
      </c>
      <c r="B408" s="319">
        <f ca="1">OFFSET(数据表!$B$1,ROW(数据表!C407)*5+COLUMN(数据表!C407)-6,)</f>
        <v>0</v>
      </c>
      <c r="C408" s="319">
        <f ca="1">OFFSET(数据表!$B$1,ROW(数据表!D407)*5+COLUMN(数据表!D407)-6,)</f>
        <v>0</v>
      </c>
      <c r="D408" s="319">
        <f ca="1">OFFSET(数据表!$B$1,ROW(数据表!E407)*5+COLUMN(数据表!E407)-6,)</f>
        <v>0</v>
      </c>
      <c r="E408" s="319">
        <f ca="1">OFFSET(数据表!$B$1,ROW(数据表!F407)*5+COLUMN(数据表!F407)-6,)</f>
        <v>0</v>
      </c>
    </row>
    <row r="409" spans="1:5">
      <c r="A409" s="319">
        <f ca="1">OFFSET(数据表!$B$1,ROW(数据表!B408)*5+COLUMN(数据表!B408)-6,)</f>
        <v>0</v>
      </c>
      <c r="B409" s="319">
        <f ca="1">OFFSET(数据表!$B$1,ROW(数据表!C408)*5+COLUMN(数据表!C408)-6,)</f>
        <v>0</v>
      </c>
      <c r="C409" s="319">
        <f ca="1">OFFSET(数据表!$B$1,ROW(数据表!D408)*5+COLUMN(数据表!D408)-6,)</f>
        <v>0</v>
      </c>
      <c r="D409" s="319">
        <f ca="1">OFFSET(数据表!$B$1,ROW(数据表!E408)*5+COLUMN(数据表!E408)-6,)</f>
        <v>0</v>
      </c>
      <c r="E409" s="319">
        <f ca="1">OFFSET(数据表!$B$1,ROW(数据表!F408)*5+COLUMN(数据表!F408)-6,)</f>
        <v>0</v>
      </c>
    </row>
    <row r="410" spans="1:5">
      <c r="A410" s="319">
        <f ca="1">OFFSET(数据表!$B$1,ROW(数据表!B409)*5+COLUMN(数据表!B409)-6,)</f>
        <v>0</v>
      </c>
      <c r="B410" s="319">
        <f ca="1">OFFSET(数据表!$B$1,ROW(数据表!C409)*5+COLUMN(数据表!C409)-6,)</f>
        <v>0</v>
      </c>
      <c r="C410" s="319">
        <f ca="1">OFFSET(数据表!$B$1,ROW(数据表!D409)*5+COLUMN(数据表!D409)-6,)</f>
        <v>0</v>
      </c>
      <c r="D410" s="319">
        <f ca="1">OFFSET(数据表!$B$1,ROW(数据表!E409)*5+COLUMN(数据表!E409)-6,)</f>
        <v>0</v>
      </c>
      <c r="E410" s="319">
        <f ca="1">OFFSET(数据表!$B$1,ROW(数据表!F409)*5+COLUMN(数据表!F409)-6,)</f>
        <v>0</v>
      </c>
    </row>
    <row r="411" spans="1:5">
      <c r="A411" s="319">
        <f ca="1">OFFSET(数据表!$B$1,ROW(数据表!B410)*5+COLUMN(数据表!B410)-6,)</f>
        <v>0</v>
      </c>
      <c r="B411" s="319">
        <f ca="1">OFFSET(数据表!$B$1,ROW(数据表!C410)*5+COLUMN(数据表!C410)-6,)</f>
        <v>0</v>
      </c>
      <c r="C411" s="319">
        <f ca="1">OFFSET(数据表!$B$1,ROW(数据表!D410)*5+COLUMN(数据表!D410)-6,)</f>
        <v>0</v>
      </c>
      <c r="D411" s="319">
        <f ca="1">OFFSET(数据表!$B$1,ROW(数据表!E410)*5+COLUMN(数据表!E410)-6,)</f>
        <v>0</v>
      </c>
      <c r="E411" s="319">
        <f ca="1">OFFSET(数据表!$B$1,ROW(数据表!F410)*5+COLUMN(数据表!F410)-6,)</f>
        <v>0</v>
      </c>
    </row>
    <row r="412" spans="1:5">
      <c r="A412" s="319">
        <f ca="1">OFFSET(数据表!$B$1,ROW(数据表!B411)*5+COLUMN(数据表!B411)-6,)</f>
        <v>0</v>
      </c>
      <c r="B412" s="319">
        <f ca="1">OFFSET(数据表!$B$1,ROW(数据表!C411)*5+COLUMN(数据表!C411)-6,)</f>
        <v>0</v>
      </c>
      <c r="C412" s="319">
        <f ca="1">OFFSET(数据表!$B$1,ROW(数据表!D411)*5+COLUMN(数据表!D411)-6,)</f>
        <v>0</v>
      </c>
      <c r="D412" s="319">
        <f ca="1">OFFSET(数据表!$B$1,ROW(数据表!E411)*5+COLUMN(数据表!E411)-6,)</f>
        <v>0</v>
      </c>
      <c r="E412" s="319">
        <f ca="1">OFFSET(数据表!$B$1,ROW(数据表!F411)*5+COLUMN(数据表!F411)-6,)</f>
        <v>0</v>
      </c>
    </row>
    <row r="413" spans="1:5">
      <c r="A413" s="319">
        <f ca="1">OFFSET(数据表!$B$1,ROW(数据表!B412)*5+COLUMN(数据表!B412)-6,)</f>
        <v>0</v>
      </c>
      <c r="B413" s="319">
        <f ca="1">OFFSET(数据表!$B$1,ROW(数据表!C412)*5+COLUMN(数据表!C412)-6,)</f>
        <v>0</v>
      </c>
      <c r="C413" s="319">
        <f ca="1">OFFSET(数据表!$B$1,ROW(数据表!D412)*5+COLUMN(数据表!D412)-6,)</f>
        <v>0</v>
      </c>
      <c r="D413" s="319">
        <f ca="1">OFFSET(数据表!$B$1,ROW(数据表!E412)*5+COLUMN(数据表!E412)-6,)</f>
        <v>0</v>
      </c>
      <c r="E413" s="319">
        <f ca="1">OFFSET(数据表!$B$1,ROW(数据表!F412)*5+COLUMN(数据表!F412)-6,)</f>
        <v>0</v>
      </c>
    </row>
    <row r="414" spans="1:5">
      <c r="A414" s="319">
        <f ca="1">OFFSET(数据表!$B$1,ROW(数据表!B413)*5+COLUMN(数据表!B413)-6,)</f>
        <v>0</v>
      </c>
      <c r="B414" s="319">
        <f ca="1">OFFSET(数据表!$B$1,ROW(数据表!C413)*5+COLUMN(数据表!C413)-6,)</f>
        <v>0</v>
      </c>
      <c r="C414" s="319">
        <f ca="1">OFFSET(数据表!$B$1,ROW(数据表!D413)*5+COLUMN(数据表!D413)-6,)</f>
        <v>0</v>
      </c>
      <c r="D414" s="319">
        <f ca="1">OFFSET(数据表!$B$1,ROW(数据表!E413)*5+COLUMN(数据表!E413)-6,)</f>
        <v>0</v>
      </c>
      <c r="E414" s="319">
        <f ca="1">OFFSET(数据表!$B$1,ROW(数据表!F413)*5+COLUMN(数据表!F413)-6,)</f>
        <v>0</v>
      </c>
    </row>
    <row r="415" spans="1:5">
      <c r="A415" s="319">
        <f ca="1">OFFSET(数据表!$B$1,ROW(数据表!B414)*5+COLUMN(数据表!B414)-6,)</f>
        <v>0</v>
      </c>
      <c r="B415" s="319">
        <f ca="1">OFFSET(数据表!$B$1,ROW(数据表!C414)*5+COLUMN(数据表!C414)-6,)</f>
        <v>0</v>
      </c>
      <c r="C415" s="319">
        <f ca="1">OFFSET(数据表!$B$1,ROW(数据表!D414)*5+COLUMN(数据表!D414)-6,)</f>
        <v>0</v>
      </c>
      <c r="D415" s="319">
        <f ca="1">OFFSET(数据表!$B$1,ROW(数据表!E414)*5+COLUMN(数据表!E414)-6,)</f>
        <v>0</v>
      </c>
      <c r="E415" s="319">
        <f ca="1">OFFSET(数据表!$B$1,ROW(数据表!F414)*5+COLUMN(数据表!F414)-6,)</f>
        <v>0</v>
      </c>
    </row>
    <row r="416" spans="1:5">
      <c r="A416" s="319">
        <f ca="1">OFFSET(数据表!$B$1,ROW(数据表!B415)*5+COLUMN(数据表!B415)-6,)</f>
        <v>0</v>
      </c>
      <c r="B416" s="319">
        <f ca="1">OFFSET(数据表!$B$1,ROW(数据表!C415)*5+COLUMN(数据表!C415)-6,)</f>
        <v>0</v>
      </c>
      <c r="C416" s="319">
        <f ca="1">OFFSET(数据表!$B$1,ROW(数据表!D415)*5+COLUMN(数据表!D415)-6,)</f>
        <v>0</v>
      </c>
      <c r="D416" s="319">
        <f ca="1">OFFSET(数据表!$B$1,ROW(数据表!E415)*5+COLUMN(数据表!E415)-6,)</f>
        <v>0</v>
      </c>
      <c r="E416" s="319">
        <f ca="1">OFFSET(数据表!$B$1,ROW(数据表!F415)*5+COLUMN(数据表!F415)-6,)</f>
        <v>0</v>
      </c>
    </row>
    <row r="417" spans="1:5">
      <c r="A417" s="319">
        <f ca="1">OFFSET(数据表!$B$1,ROW(数据表!B416)*5+COLUMN(数据表!B416)-6,)</f>
        <v>0</v>
      </c>
      <c r="B417" s="319">
        <f ca="1">OFFSET(数据表!$B$1,ROW(数据表!C416)*5+COLUMN(数据表!C416)-6,)</f>
        <v>0</v>
      </c>
      <c r="C417" s="319">
        <f ca="1">OFFSET(数据表!$B$1,ROW(数据表!D416)*5+COLUMN(数据表!D416)-6,)</f>
        <v>0</v>
      </c>
      <c r="D417" s="319">
        <f ca="1">OFFSET(数据表!$B$1,ROW(数据表!E416)*5+COLUMN(数据表!E416)-6,)</f>
        <v>0</v>
      </c>
      <c r="E417" s="319">
        <f ca="1">OFFSET(数据表!$B$1,ROW(数据表!F416)*5+COLUMN(数据表!F416)-6,)</f>
        <v>0</v>
      </c>
    </row>
    <row r="418" spans="1:5">
      <c r="A418" s="319">
        <f ca="1">OFFSET(数据表!$B$1,ROW(数据表!B417)*5+COLUMN(数据表!B417)-6,)</f>
        <v>0</v>
      </c>
      <c r="B418" s="319">
        <f ca="1">OFFSET(数据表!$B$1,ROW(数据表!C417)*5+COLUMN(数据表!C417)-6,)</f>
        <v>0</v>
      </c>
      <c r="C418" s="319">
        <f ca="1">OFFSET(数据表!$B$1,ROW(数据表!D417)*5+COLUMN(数据表!D417)-6,)</f>
        <v>0</v>
      </c>
      <c r="D418" s="319">
        <f ca="1">OFFSET(数据表!$B$1,ROW(数据表!E417)*5+COLUMN(数据表!E417)-6,)</f>
        <v>0</v>
      </c>
      <c r="E418" s="319">
        <f ca="1">OFFSET(数据表!$B$1,ROW(数据表!F417)*5+COLUMN(数据表!F417)-6,)</f>
        <v>0</v>
      </c>
    </row>
    <row r="419" spans="1:5">
      <c r="A419" s="319">
        <f ca="1">OFFSET(数据表!$B$1,ROW(数据表!B418)*5+COLUMN(数据表!B418)-6,)</f>
        <v>0</v>
      </c>
      <c r="B419" s="319">
        <f ca="1">OFFSET(数据表!$B$1,ROW(数据表!C418)*5+COLUMN(数据表!C418)-6,)</f>
        <v>0</v>
      </c>
      <c r="C419" s="319">
        <f ca="1">OFFSET(数据表!$B$1,ROW(数据表!D418)*5+COLUMN(数据表!D418)-6,)</f>
        <v>0</v>
      </c>
      <c r="D419" s="319">
        <f ca="1">OFFSET(数据表!$B$1,ROW(数据表!E418)*5+COLUMN(数据表!E418)-6,)</f>
        <v>0</v>
      </c>
      <c r="E419" s="319">
        <f ca="1">OFFSET(数据表!$B$1,ROW(数据表!F418)*5+COLUMN(数据表!F418)-6,)</f>
        <v>0</v>
      </c>
    </row>
    <row r="420" spans="1:5">
      <c r="A420" s="319">
        <f ca="1">OFFSET(数据表!$B$1,ROW(数据表!B419)*5+COLUMN(数据表!B419)-6,)</f>
        <v>0</v>
      </c>
      <c r="B420" s="319">
        <f ca="1">OFFSET(数据表!$B$1,ROW(数据表!C419)*5+COLUMN(数据表!C419)-6,)</f>
        <v>0</v>
      </c>
      <c r="C420" s="319">
        <f ca="1">OFFSET(数据表!$B$1,ROW(数据表!D419)*5+COLUMN(数据表!D419)-6,)</f>
        <v>0</v>
      </c>
      <c r="D420" s="319">
        <f ca="1">OFFSET(数据表!$B$1,ROW(数据表!E419)*5+COLUMN(数据表!E419)-6,)</f>
        <v>0</v>
      </c>
      <c r="E420" s="319">
        <f ca="1">OFFSET(数据表!$B$1,ROW(数据表!F419)*5+COLUMN(数据表!F419)-6,)</f>
        <v>0</v>
      </c>
    </row>
    <row r="421" spans="1:5">
      <c r="A421" s="319">
        <f ca="1">OFFSET(数据表!$B$1,ROW(数据表!B420)*5+COLUMN(数据表!B420)-6,)</f>
        <v>0</v>
      </c>
      <c r="B421" s="319">
        <f ca="1">OFFSET(数据表!$B$1,ROW(数据表!C420)*5+COLUMN(数据表!C420)-6,)</f>
        <v>0</v>
      </c>
      <c r="C421" s="319">
        <f ca="1">OFFSET(数据表!$B$1,ROW(数据表!D420)*5+COLUMN(数据表!D420)-6,)</f>
        <v>0</v>
      </c>
      <c r="D421" s="319">
        <f ca="1">OFFSET(数据表!$B$1,ROW(数据表!E420)*5+COLUMN(数据表!E420)-6,)</f>
        <v>0</v>
      </c>
      <c r="E421" s="319">
        <f ca="1">OFFSET(数据表!$B$1,ROW(数据表!F420)*5+COLUMN(数据表!F420)-6,)</f>
        <v>0</v>
      </c>
    </row>
    <row r="422" spans="1:5">
      <c r="A422" s="319">
        <f ca="1">OFFSET(数据表!$B$1,ROW(数据表!B421)*5+COLUMN(数据表!B421)-6,)</f>
        <v>0</v>
      </c>
      <c r="B422" s="319">
        <f ca="1">OFFSET(数据表!$B$1,ROW(数据表!C421)*5+COLUMN(数据表!C421)-6,)</f>
        <v>0</v>
      </c>
      <c r="C422" s="319">
        <f ca="1">OFFSET(数据表!$B$1,ROW(数据表!D421)*5+COLUMN(数据表!D421)-6,)</f>
        <v>0</v>
      </c>
      <c r="D422" s="319">
        <f ca="1">OFFSET(数据表!$B$1,ROW(数据表!E421)*5+COLUMN(数据表!E421)-6,)</f>
        <v>0</v>
      </c>
      <c r="E422" s="319">
        <f ca="1">OFFSET(数据表!$B$1,ROW(数据表!F421)*5+COLUMN(数据表!F421)-6,)</f>
        <v>0</v>
      </c>
    </row>
    <row r="423" spans="1:5">
      <c r="A423" s="319">
        <f ca="1">OFFSET(数据表!$B$1,ROW(数据表!B422)*5+COLUMN(数据表!B422)-6,)</f>
        <v>0</v>
      </c>
      <c r="B423" s="319">
        <f ca="1">OFFSET(数据表!$B$1,ROW(数据表!C422)*5+COLUMN(数据表!C422)-6,)</f>
        <v>0</v>
      </c>
      <c r="C423" s="319">
        <f ca="1">OFFSET(数据表!$B$1,ROW(数据表!D422)*5+COLUMN(数据表!D422)-6,)</f>
        <v>0</v>
      </c>
      <c r="D423" s="319">
        <f ca="1">OFFSET(数据表!$B$1,ROW(数据表!E422)*5+COLUMN(数据表!E422)-6,)</f>
        <v>0</v>
      </c>
      <c r="E423" s="319">
        <f ca="1">OFFSET(数据表!$B$1,ROW(数据表!F422)*5+COLUMN(数据表!F422)-6,)</f>
        <v>0</v>
      </c>
    </row>
    <row r="424" spans="1:5">
      <c r="A424" s="319">
        <f ca="1">OFFSET(数据表!$B$1,ROW(数据表!B423)*5+COLUMN(数据表!B423)-6,)</f>
        <v>0</v>
      </c>
      <c r="B424" s="319">
        <f ca="1">OFFSET(数据表!$B$1,ROW(数据表!C423)*5+COLUMN(数据表!C423)-6,)</f>
        <v>0</v>
      </c>
      <c r="C424" s="319">
        <f ca="1">OFFSET(数据表!$B$1,ROW(数据表!D423)*5+COLUMN(数据表!D423)-6,)</f>
        <v>0</v>
      </c>
      <c r="D424" s="319">
        <f ca="1">OFFSET(数据表!$B$1,ROW(数据表!E423)*5+COLUMN(数据表!E423)-6,)</f>
        <v>0</v>
      </c>
      <c r="E424" s="319">
        <f ca="1">OFFSET(数据表!$B$1,ROW(数据表!F423)*5+COLUMN(数据表!F423)-6,)</f>
        <v>0</v>
      </c>
    </row>
    <row r="425" spans="1:5">
      <c r="A425" s="319">
        <f ca="1">OFFSET(数据表!$B$1,ROW(数据表!B424)*5+COLUMN(数据表!B424)-6,)</f>
        <v>0</v>
      </c>
      <c r="B425" s="319">
        <f ca="1">OFFSET(数据表!$B$1,ROW(数据表!C424)*5+COLUMN(数据表!C424)-6,)</f>
        <v>0</v>
      </c>
      <c r="C425" s="319">
        <f ca="1">OFFSET(数据表!$B$1,ROW(数据表!D424)*5+COLUMN(数据表!D424)-6,)</f>
        <v>0</v>
      </c>
      <c r="D425" s="319">
        <f ca="1">OFFSET(数据表!$B$1,ROW(数据表!E424)*5+COLUMN(数据表!E424)-6,)</f>
        <v>0</v>
      </c>
      <c r="E425" s="319">
        <f ca="1">OFFSET(数据表!$B$1,ROW(数据表!F424)*5+COLUMN(数据表!F424)-6,)</f>
        <v>0</v>
      </c>
    </row>
    <row r="426" spans="1:5">
      <c r="A426" s="319">
        <f ca="1">OFFSET(数据表!$B$1,ROW(数据表!B425)*5+COLUMN(数据表!B425)-6,)</f>
        <v>0</v>
      </c>
      <c r="B426" s="319">
        <f ca="1">OFFSET(数据表!$B$1,ROW(数据表!C425)*5+COLUMN(数据表!C425)-6,)</f>
        <v>0</v>
      </c>
      <c r="C426" s="319">
        <f ca="1">OFFSET(数据表!$B$1,ROW(数据表!D425)*5+COLUMN(数据表!D425)-6,)</f>
        <v>0</v>
      </c>
      <c r="D426" s="319">
        <f ca="1">OFFSET(数据表!$B$1,ROW(数据表!E425)*5+COLUMN(数据表!E425)-6,)</f>
        <v>0</v>
      </c>
      <c r="E426" s="319">
        <f ca="1">OFFSET(数据表!$B$1,ROW(数据表!F425)*5+COLUMN(数据表!F425)-6,)</f>
        <v>0</v>
      </c>
    </row>
    <row r="427" spans="1:5">
      <c r="A427" s="319">
        <f ca="1">OFFSET(数据表!$B$1,ROW(数据表!B426)*5+COLUMN(数据表!B426)-6,)</f>
        <v>0</v>
      </c>
      <c r="B427" s="319">
        <f ca="1">OFFSET(数据表!$B$1,ROW(数据表!C426)*5+COLUMN(数据表!C426)-6,)</f>
        <v>0</v>
      </c>
      <c r="C427" s="319">
        <f ca="1">OFFSET(数据表!$B$1,ROW(数据表!D426)*5+COLUMN(数据表!D426)-6,)</f>
        <v>0</v>
      </c>
      <c r="D427" s="319">
        <f ca="1">OFFSET(数据表!$B$1,ROW(数据表!E426)*5+COLUMN(数据表!E426)-6,)</f>
        <v>0</v>
      </c>
      <c r="E427" s="319">
        <f ca="1">OFFSET(数据表!$B$1,ROW(数据表!F426)*5+COLUMN(数据表!F426)-6,)</f>
        <v>0</v>
      </c>
    </row>
    <row r="428" spans="1:5">
      <c r="A428" s="319">
        <f ca="1">OFFSET(数据表!$B$1,ROW(数据表!B427)*5+COLUMN(数据表!B427)-6,)</f>
        <v>0</v>
      </c>
      <c r="B428" s="319">
        <f ca="1">OFFSET(数据表!$B$1,ROW(数据表!C427)*5+COLUMN(数据表!C427)-6,)</f>
        <v>0</v>
      </c>
      <c r="C428" s="319">
        <f ca="1">OFFSET(数据表!$B$1,ROW(数据表!D427)*5+COLUMN(数据表!D427)-6,)</f>
        <v>0</v>
      </c>
      <c r="D428" s="319">
        <f ca="1">OFFSET(数据表!$B$1,ROW(数据表!E427)*5+COLUMN(数据表!E427)-6,)</f>
        <v>0</v>
      </c>
      <c r="E428" s="319">
        <f ca="1">OFFSET(数据表!$B$1,ROW(数据表!F427)*5+COLUMN(数据表!F427)-6,)</f>
        <v>0</v>
      </c>
    </row>
    <row r="429" spans="1:5">
      <c r="A429" s="319">
        <f ca="1">OFFSET(数据表!$B$1,ROW(数据表!B428)*5+COLUMN(数据表!B428)-6,)</f>
        <v>0</v>
      </c>
      <c r="B429" s="319">
        <f ca="1">OFFSET(数据表!$B$1,ROW(数据表!C428)*5+COLUMN(数据表!C428)-6,)</f>
        <v>0</v>
      </c>
      <c r="C429" s="319">
        <f ca="1">OFFSET(数据表!$B$1,ROW(数据表!D428)*5+COLUMN(数据表!D428)-6,)</f>
        <v>0</v>
      </c>
      <c r="D429" s="319">
        <f ca="1">OFFSET(数据表!$B$1,ROW(数据表!E428)*5+COLUMN(数据表!E428)-6,)</f>
        <v>0</v>
      </c>
      <c r="E429" s="319">
        <f ca="1">OFFSET(数据表!$B$1,ROW(数据表!F428)*5+COLUMN(数据表!F428)-6,)</f>
        <v>0</v>
      </c>
    </row>
    <row r="430" spans="1:5">
      <c r="A430" s="319">
        <f ca="1">OFFSET(数据表!$B$1,ROW(数据表!B429)*5+COLUMN(数据表!B429)-6,)</f>
        <v>0</v>
      </c>
      <c r="B430" s="319">
        <f ca="1">OFFSET(数据表!$B$1,ROW(数据表!C429)*5+COLUMN(数据表!C429)-6,)</f>
        <v>0</v>
      </c>
      <c r="C430" s="319">
        <f ca="1">OFFSET(数据表!$B$1,ROW(数据表!D429)*5+COLUMN(数据表!D429)-6,)</f>
        <v>0</v>
      </c>
      <c r="D430" s="319">
        <f ca="1">OFFSET(数据表!$B$1,ROW(数据表!E429)*5+COLUMN(数据表!E429)-6,)</f>
        <v>0</v>
      </c>
      <c r="E430" s="319">
        <f ca="1">OFFSET(数据表!$B$1,ROW(数据表!F429)*5+COLUMN(数据表!F429)-6,)</f>
        <v>0</v>
      </c>
    </row>
    <row r="431" spans="1:5">
      <c r="A431" s="319">
        <f ca="1">OFFSET(数据表!$B$1,ROW(数据表!B430)*5+COLUMN(数据表!B430)-6,)</f>
        <v>0</v>
      </c>
      <c r="B431" s="319">
        <f ca="1">OFFSET(数据表!$B$1,ROW(数据表!C430)*5+COLUMN(数据表!C430)-6,)</f>
        <v>0</v>
      </c>
      <c r="C431" s="319">
        <f ca="1">OFFSET(数据表!$B$1,ROW(数据表!D430)*5+COLUMN(数据表!D430)-6,)</f>
        <v>0</v>
      </c>
      <c r="D431" s="319">
        <f ca="1">OFFSET(数据表!$B$1,ROW(数据表!E430)*5+COLUMN(数据表!E430)-6,)</f>
        <v>0</v>
      </c>
      <c r="E431" s="319">
        <f ca="1">OFFSET(数据表!$B$1,ROW(数据表!F430)*5+COLUMN(数据表!F430)-6,)</f>
        <v>0</v>
      </c>
    </row>
    <row r="432" spans="1:5">
      <c r="A432" s="319">
        <f ca="1">OFFSET(数据表!$B$1,ROW(数据表!B431)*5+COLUMN(数据表!B431)-6,)</f>
        <v>0</v>
      </c>
      <c r="B432" s="319">
        <f ca="1">OFFSET(数据表!$B$1,ROW(数据表!C431)*5+COLUMN(数据表!C431)-6,)</f>
        <v>0</v>
      </c>
      <c r="C432" s="319">
        <f ca="1">OFFSET(数据表!$B$1,ROW(数据表!D431)*5+COLUMN(数据表!D431)-6,)</f>
        <v>0</v>
      </c>
      <c r="D432" s="319">
        <f ca="1">OFFSET(数据表!$B$1,ROW(数据表!E431)*5+COLUMN(数据表!E431)-6,)</f>
        <v>0</v>
      </c>
      <c r="E432" s="319">
        <f ca="1">OFFSET(数据表!$B$1,ROW(数据表!F431)*5+COLUMN(数据表!F431)-6,)</f>
        <v>0</v>
      </c>
    </row>
    <row r="433" spans="1:5">
      <c r="A433" s="319">
        <f ca="1">OFFSET(数据表!$B$1,ROW(数据表!B432)*5+COLUMN(数据表!B432)-6,)</f>
        <v>0</v>
      </c>
      <c r="B433" s="319">
        <f ca="1">OFFSET(数据表!$B$1,ROW(数据表!C432)*5+COLUMN(数据表!C432)-6,)</f>
        <v>0</v>
      </c>
      <c r="C433" s="319">
        <f ca="1">OFFSET(数据表!$B$1,ROW(数据表!D432)*5+COLUMN(数据表!D432)-6,)</f>
        <v>0</v>
      </c>
      <c r="D433" s="319">
        <f ca="1">OFFSET(数据表!$B$1,ROW(数据表!E432)*5+COLUMN(数据表!E432)-6,)</f>
        <v>0</v>
      </c>
      <c r="E433" s="319">
        <f ca="1">OFFSET(数据表!$B$1,ROW(数据表!F432)*5+COLUMN(数据表!F432)-6,)</f>
        <v>0</v>
      </c>
    </row>
    <row r="434" spans="1:5">
      <c r="A434" s="319">
        <f ca="1">OFFSET(数据表!$B$1,ROW(数据表!B433)*5+COLUMN(数据表!B433)-6,)</f>
        <v>0</v>
      </c>
      <c r="B434" s="319">
        <f ca="1">OFFSET(数据表!$B$1,ROW(数据表!C433)*5+COLUMN(数据表!C433)-6,)</f>
        <v>0</v>
      </c>
      <c r="C434" s="319">
        <f ca="1">OFFSET(数据表!$B$1,ROW(数据表!D433)*5+COLUMN(数据表!D433)-6,)</f>
        <v>0</v>
      </c>
      <c r="D434" s="319">
        <f ca="1">OFFSET(数据表!$B$1,ROW(数据表!E433)*5+COLUMN(数据表!E433)-6,)</f>
        <v>0</v>
      </c>
      <c r="E434" s="319">
        <f ca="1">OFFSET(数据表!$B$1,ROW(数据表!F433)*5+COLUMN(数据表!F433)-6,)</f>
        <v>0</v>
      </c>
    </row>
    <row r="435" spans="1:5">
      <c r="A435" s="319">
        <f ca="1">OFFSET(数据表!$B$1,ROW(数据表!B434)*5+COLUMN(数据表!B434)-6,)</f>
        <v>0</v>
      </c>
      <c r="B435" s="319">
        <f ca="1">OFFSET(数据表!$B$1,ROW(数据表!C434)*5+COLUMN(数据表!C434)-6,)</f>
        <v>0</v>
      </c>
      <c r="C435" s="319">
        <f ca="1">OFFSET(数据表!$B$1,ROW(数据表!D434)*5+COLUMN(数据表!D434)-6,)</f>
        <v>0</v>
      </c>
      <c r="D435" s="319">
        <f ca="1">OFFSET(数据表!$B$1,ROW(数据表!E434)*5+COLUMN(数据表!E434)-6,)</f>
        <v>0</v>
      </c>
      <c r="E435" s="319">
        <f ca="1">OFFSET(数据表!$B$1,ROW(数据表!F434)*5+COLUMN(数据表!F434)-6,)</f>
        <v>0</v>
      </c>
    </row>
    <row r="436" spans="1:5">
      <c r="A436" s="319">
        <f ca="1">OFFSET(数据表!$B$1,ROW(数据表!B435)*5+COLUMN(数据表!B435)-6,)</f>
        <v>0</v>
      </c>
      <c r="B436" s="319">
        <f ca="1">OFFSET(数据表!$B$1,ROW(数据表!C435)*5+COLUMN(数据表!C435)-6,)</f>
        <v>0</v>
      </c>
      <c r="C436" s="319">
        <f ca="1">OFFSET(数据表!$B$1,ROW(数据表!D435)*5+COLUMN(数据表!D435)-6,)</f>
        <v>0</v>
      </c>
      <c r="D436" s="319">
        <f ca="1">OFFSET(数据表!$B$1,ROW(数据表!E435)*5+COLUMN(数据表!E435)-6,)</f>
        <v>0</v>
      </c>
      <c r="E436" s="319">
        <f ca="1">OFFSET(数据表!$B$1,ROW(数据表!F435)*5+COLUMN(数据表!F435)-6,)</f>
        <v>0</v>
      </c>
    </row>
    <row r="437" spans="1:5">
      <c r="A437" s="319">
        <f ca="1">OFFSET(数据表!$B$1,ROW(数据表!B436)*5+COLUMN(数据表!B436)-6,)</f>
        <v>0</v>
      </c>
      <c r="B437" s="319">
        <f ca="1">OFFSET(数据表!$B$1,ROW(数据表!C436)*5+COLUMN(数据表!C436)-6,)</f>
        <v>0</v>
      </c>
      <c r="C437" s="319">
        <f ca="1">OFFSET(数据表!$B$1,ROW(数据表!D436)*5+COLUMN(数据表!D436)-6,)</f>
        <v>0</v>
      </c>
      <c r="D437" s="319">
        <f ca="1">OFFSET(数据表!$B$1,ROW(数据表!E436)*5+COLUMN(数据表!E436)-6,)</f>
        <v>0</v>
      </c>
      <c r="E437" s="319">
        <f ca="1">OFFSET(数据表!$B$1,ROW(数据表!F436)*5+COLUMN(数据表!F436)-6,)</f>
        <v>0</v>
      </c>
    </row>
    <row r="438" spans="1:5">
      <c r="A438" s="319">
        <f ca="1">OFFSET(数据表!$B$1,ROW(数据表!B437)*5+COLUMN(数据表!B437)-6,)</f>
        <v>0</v>
      </c>
      <c r="B438" s="319">
        <f ca="1">OFFSET(数据表!$B$1,ROW(数据表!C437)*5+COLUMN(数据表!C437)-6,)</f>
        <v>0</v>
      </c>
      <c r="C438" s="319">
        <f ca="1">OFFSET(数据表!$B$1,ROW(数据表!D437)*5+COLUMN(数据表!D437)-6,)</f>
        <v>0</v>
      </c>
      <c r="D438" s="319">
        <f ca="1">OFFSET(数据表!$B$1,ROW(数据表!E437)*5+COLUMN(数据表!E437)-6,)</f>
        <v>0</v>
      </c>
      <c r="E438" s="319">
        <f ca="1">OFFSET(数据表!$B$1,ROW(数据表!F437)*5+COLUMN(数据表!F437)-6,)</f>
        <v>0</v>
      </c>
    </row>
    <row r="439" spans="1:5">
      <c r="A439" s="319">
        <f ca="1">OFFSET(数据表!$B$1,ROW(数据表!B438)*5+COLUMN(数据表!B438)-6,)</f>
        <v>0</v>
      </c>
      <c r="B439" s="319">
        <f ca="1">OFFSET(数据表!$B$1,ROW(数据表!C438)*5+COLUMN(数据表!C438)-6,)</f>
        <v>0</v>
      </c>
      <c r="C439" s="319">
        <f ca="1">OFFSET(数据表!$B$1,ROW(数据表!D438)*5+COLUMN(数据表!D438)-6,)</f>
        <v>0</v>
      </c>
      <c r="D439" s="319">
        <f ca="1">OFFSET(数据表!$B$1,ROW(数据表!E438)*5+COLUMN(数据表!E438)-6,)</f>
        <v>0</v>
      </c>
      <c r="E439" s="319">
        <f ca="1">OFFSET(数据表!$B$1,ROW(数据表!F438)*5+COLUMN(数据表!F438)-6,)</f>
        <v>0</v>
      </c>
    </row>
    <row r="440" spans="1:5">
      <c r="A440" s="319">
        <f ca="1">OFFSET(数据表!$B$1,ROW(数据表!B439)*5+COLUMN(数据表!B439)-6,)</f>
        <v>0</v>
      </c>
      <c r="B440" s="319">
        <f ca="1">OFFSET(数据表!$B$1,ROW(数据表!C439)*5+COLUMN(数据表!C439)-6,)</f>
        <v>0</v>
      </c>
      <c r="C440" s="319">
        <f ca="1">OFFSET(数据表!$B$1,ROW(数据表!D439)*5+COLUMN(数据表!D439)-6,)</f>
        <v>0</v>
      </c>
      <c r="D440" s="319">
        <f ca="1">OFFSET(数据表!$B$1,ROW(数据表!E439)*5+COLUMN(数据表!E439)-6,)</f>
        <v>0</v>
      </c>
      <c r="E440" s="319">
        <f ca="1">OFFSET(数据表!$B$1,ROW(数据表!F439)*5+COLUMN(数据表!F439)-6,)</f>
        <v>0</v>
      </c>
    </row>
    <row r="441" spans="1:5">
      <c r="A441" s="319">
        <f ca="1">OFFSET(数据表!$B$1,ROW(数据表!B440)*5+COLUMN(数据表!B440)-6,)</f>
        <v>0</v>
      </c>
      <c r="B441" s="319">
        <f ca="1">OFFSET(数据表!$B$1,ROW(数据表!C440)*5+COLUMN(数据表!C440)-6,)</f>
        <v>0</v>
      </c>
      <c r="C441" s="319">
        <f ca="1">OFFSET(数据表!$B$1,ROW(数据表!D440)*5+COLUMN(数据表!D440)-6,)</f>
        <v>0</v>
      </c>
      <c r="D441" s="319">
        <f ca="1">OFFSET(数据表!$B$1,ROW(数据表!E440)*5+COLUMN(数据表!E440)-6,)</f>
        <v>0</v>
      </c>
      <c r="E441" s="319">
        <f ca="1">OFFSET(数据表!$B$1,ROW(数据表!F440)*5+COLUMN(数据表!F440)-6,)</f>
        <v>0</v>
      </c>
    </row>
    <row r="442" spans="1:5">
      <c r="A442" s="319">
        <f ca="1">OFFSET(数据表!$B$1,ROW(数据表!B441)*5+COLUMN(数据表!B441)-6,)</f>
        <v>0</v>
      </c>
      <c r="B442" s="319">
        <f ca="1">OFFSET(数据表!$B$1,ROW(数据表!C441)*5+COLUMN(数据表!C441)-6,)</f>
        <v>0</v>
      </c>
      <c r="C442" s="319">
        <f ca="1">OFFSET(数据表!$B$1,ROW(数据表!D441)*5+COLUMN(数据表!D441)-6,)</f>
        <v>0</v>
      </c>
      <c r="D442" s="319">
        <f ca="1">OFFSET(数据表!$B$1,ROW(数据表!E441)*5+COLUMN(数据表!E441)-6,)</f>
        <v>0</v>
      </c>
      <c r="E442" s="319">
        <f ca="1">OFFSET(数据表!$B$1,ROW(数据表!F441)*5+COLUMN(数据表!F441)-6,)</f>
        <v>0</v>
      </c>
    </row>
    <row r="443" spans="1:5">
      <c r="A443" s="319">
        <f ca="1">OFFSET(数据表!$B$1,ROW(数据表!B442)*5+COLUMN(数据表!B442)-6,)</f>
        <v>0</v>
      </c>
      <c r="B443" s="319">
        <f ca="1">OFFSET(数据表!$B$1,ROW(数据表!C442)*5+COLUMN(数据表!C442)-6,)</f>
        <v>0</v>
      </c>
      <c r="C443" s="319">
        <f ca="1">OFFSET(数据表!$B$1,ROW(数据表!D442)*5+COLUMN(数据表!D442)-6,)</f>
        <v>0</v>
      </c>
      <c r="D443" s="319">
        <f ca="1">OFFSET(数据表!$B$1,ROW(数据表!E442)*5+COLUMN(数据表!E442)-6,)</f>
        <v>0</v>
      </c>
      <c r="E443" s="319">
        <f ca="1">OFFSET(数据表!$B$1,ROW(数据表!F442)*5+COLUMN(数据表!F442)-6,)</f>
        <v>0</v>
      </c>
    </row>
    <row r="444" spans="1:5">
      <c r="A444" s="319">
        <f ca="1">OFFSET(数据表!$B$1,ROW(数据表!B443)*5+COLUMN(数据表!B443)-6,)</f>
        <v>0</v>
      </c>
      <c r="B444" s="319">
        <f ca="1">OFFSET(数据表!$B$1,ROW(数据表!C443)*5+COLUMN(数据表!C443)-6,)</f>
        <v>0</v>
      </c>
      <c r="C444" s="319">
        <f ca="1">OFFSET(数据表!$B$1,ROW(数据表!D443)*5+COLUMN(数据表!D443)-6,)</f>
        <v>0</v>
      </c>
      <c r="D444" s="319">
        <f ca="1">OFFSET(数据表!$B$1,ROW(数据表!E443)*5+COLUMN(数据表!E443)-6,)</f>
        <v>0</v>
      </c>
      <c r="E444" s="319">
        <f ca="1">OFFSET(数据表!$B$1,ROW(数据表!F443)*5+COLUMN(数据表!F443)-6,)</f>
        <v>0</v>
      </c>
    </row>
    <row r="445" spans="1:5">
      <c r="A445" s="319">
        <f ca="1">OFFSET(数据表!$B$1,ROW(数据表!B444)*5+COLUMN(数据表!B444)-6,)</f>
        <v>0</v>
      </c>
      <c r="B445" s="319">
        <f ca="1">OFFSET(数据表!$B$1,ROW(数据表!C444)*5+COLUMN(数据表!C444)-6,)</f>
        <v>0</v>
      </c>
      <c r="C445" s="319">
        <f ca="1">OFFSET(数据表!$B$1,ROW(数据表!D444)*5+COLUMN(数据表!D444)-6,)</f>
        <v>0</v>
      </c>
      <c r="D445" s="319">
        <f ca="1">OFFSET(数据表!$B$1,ROW(数据表!E444)*5+COLUMN(数据表!E444)-6,)</f>
        <v>0</v>
      </c>
      <c r="E445" s="319">
        <f ca="1">OFFSET(数据表!$B$1,ROW(数据表!F444)*5+COLUMN(数据表!F444)-6,)</f>
        <v>0</v>
      </c>
    </row>
    <row r="446" spans="1:5">
      <c r="A446" s="319">
        <f ca="1">OFFSET(数据表!$B$1,ROW(数据表!B445)*5+COLUMN(数据表!B445)-6,)</f>
        <v>0</v>
      </c>
      <c r="B446" s="319">
        <f ca="1">OFFSET(数据表!$B$1,ROW(数据表!C445)*5+COLUMN(数据表!C445)-6,)</f>
        <v>0</v>
      </c>
      <c r="C446" s="319">
        <f ca="1">OFFSET(数据表!$B$1,ROW(数据表!D445)*5+COLUMN(数据表!D445)-6,)</f>
        <v>0</v>
      </c>
      <c r="D446" s="319">
        <f ca="1">OFFSET(数据表!$B$1,ROW(数据表!E445)*5+COLUMN(数据表!E445)-6,)</f>
        <v>0</v>
      </c>
      <c r="E446" s="319">
        <f ca="1">OFFSET(数据表!$B$1,ROW(数据表!F445)*5+COLUMN(数据表!F445)-6,)</f>
        <v>0</v>
      </c>
    </row>
    <row r="447" spans="1:5">
      <c r="A447" s="319">
        <f ca="1">OFFSET(数据表!$B$1,ROW(数据表!B446)*5+COLUMN(数据表!B446)-6,)</f>
        <v>0</v>
      </c>
      <c r="B447" s="319">
        <f ca="1">OFFSET(数据表!$B$1,ROW(数据表!C446)*5+COLUMN(数据表!C446)-6,)</f>
        <v>0</v>
      </c>
      <c r="C447" s="319">
        <f ca="1">OFFSET(数据表!$B$1,ROW(数据表!D446)*5+COLUMN(数据表!D446)-6,)</f>
        <v>0</v>
      </c>
      <c r="D447" s="319">
        <f ca="1">OFFSET(数据表!$B$1,ROW(数据表!E446)*5+COLUMN(数据表!E446)-6,)</f>
        <v>0</v>
      </c>
      <c r="E447" s="319">
        <f ca="1">OFFSET(数据表!$B$1,ROW(数据表!F446)*5+COLUMN(数据表!F446)-6,)</f>
        <v>0</v>
      </c>
    </row>
    <row r="448" spans="1:5">
      <c r="A448" s="319">
        <f ca="1">OFFSET(数据表!$B$1,ROW(数据表!B447)*5+COLUMN(数据表!B447)-6,)</f>
        <v>0</v>
      </c>
      <c r="B448" s="319">
        <f ca="1">OFFSET(数据表!$B$1,ROW(数据表!C447)*5+COLUMN(数据表!C447)-6,)</f>
        <v>0</v>
      </c>
      <c r="C448" s="319">
        <f ca="1">OFFSET(数据表!$B$1,ROW(数据表!D447)*5+COLUMN(数据表!D447)-6,)</f>
        <v>0</v>
      </c>
      <c r="D448" s="319">
        <f ca="1">OFFSET(数据表!$B$1,ROW(数据表!E447)*5+COLUMN(数据表!E447)-6,)</f>
        <v>0</v>
      </c>
      <c r="E448" s="319">
        <f ca="1">OFFSET(数据表!$B$1,ROW(数据表!F447)*5+COLUMN(数据表!F447)-6,)</f>
        <v>0</v>
      </c>
    </row>
    <row r="449" spans="1:5">
      <c r="A449" s="319">
        <f ca="1">OFFSET(数据表!$B$1,ROW(数据表!B448)*5+COLUMN(数据表!B448)-6,)</f>
        <v>0</v>
      </c>
      <c r="B449" s="319">
        <f ca="1">OFFSET(数据表!$B$1,ROW(数据表!C448)*5+COLUMN(数据表!C448)-6,)</f>
        <v>0</v>
      </c>
      <c r="C449" s="319">
        <f ca="1">OFFSET(数据表!$B$1,ROW(数据表!D448)*5+COLUMN(数据表!D448)-6,)</f>
        <v>0</v>
      </c>
      <c r="D449" s="319">
        <f ca="1">OFFSET(数据表!$B$1,ROW(数据表!E448)*5+COLUMN(数据表!E448)-6,)</f>
        <v>0</v>
      </c>
      <c r="E449" s="319">
        <f ca="1">OFFSET(数据表!$B$1,ROW(数据表!F448)*5+COLUMN(数据表!F448)-6,)</f>
        <v>0</v>
      </c>
    </row>
    <row r="450" spans="1:5">
      <c r="A450" s="319">
        <f ca="1">OFFSET(数据表!$B$1,ROW(数据表!B449)*5+COLUMN(数据表!B449)-6,)</f>
        <v>0</v>
      </c>
      <c r="B450" s="319">
        <f ca="1">OFFSET(数据表!$B$1,ROW(数据表!C449)*5+COLUMN(数据表!C449)-6,)</f>
        <v>0</v>
      </c>
      <c r="C450" s="319">
        <f ca="1">OFFSET(数据表!$B$1,ROW(数据表!D449)*5+COLUMN(数据表!D449)-6,)</f>
        <v>0</v>
      </c>
      <c r="D450" s="319">
        <f ca="1">OFFSET(数据表!$B$1,ROW(数据表!E449)*5+COLUMN(数据表!E449)-6,)</f>
        <v>0</v>
      </c>
      <c r="E450" s="319">
        <f ca="1">OFFSET(数据表!$B$1,ROW(数据表!F449)*5+COLUMN(数据表!F449)-6,)</f>
        <v>0</v>
      </c>
    </row>
    <row r="451" spans="1:5">
      <c r="A451" s="319">
        <f ca="1">OFFSET(数据表!$B$1,ROW(数据表!B450)*5+COLUMN(数据表!B450)-6,)</f>
        <v>0</v>
      </c>
      <c r="B451" s="319">
        <f ca="1">OFFSET(数据表!$B$1,ROW(数据表!C450)*5+COLUMN(数据表!C450)-6,)</f>
        <v>0</v>
      </c>
      <c r="C451" s="319">
        <f ca="1">OFFSET(数据表!$B$1,ROW(数据表!D450)*5+COLUMN(数据表!D450)-6,)</f>
        <v>0</v>
      </c>
      <c r="D451" s="319">
        <f ca="1">OFFSET(数据表!$B$1,ROW(数据表!E450)*5+COLUMN(数据表!E450)-6,)</f>
        <v>0</v>
      </c>
      <c r="E451" s="319">
        <f ca="1">OFFSET(数据表!$B$1,ROW(数据表!F450)*5+COLUMN(数据表!F450)-6,)</f>
        <v>0</v>
      </c>
    </row>
    <row r="452" spans="1:5">
      <c r="A452" s="319">
        <f ca="1">OFFSET(数据表!$B$1,ROW(数据表!B451)*5+COLUMN(数据表!B451)-6,)</f>
        <v>0</v>
      </c>
      <c r="B452" s="319">
        <f ca="1">OFFSET(数据表!$B$1,ROW(数据表!C451)*5+COLUMN(数据表!C451)-6,)</f>
        <v>0</v>
      </c>
      <c r="C452" s="319">
        <f ca="1">OFFSET(数据表!$B$1,ROW(数据表!D451)*5+COLUMN(数据表!D451)-6,)</f>
        <v>0</v>
      </c>
      <c r="D452" s="319">
        <f ca="1">OFFSET(数据表!$B$1,ROW(数据表!E451)*5+COLUMN(数据表!E451)-6,)</f>
        <v>0</v>
      </c>
      <c r="E452" s="319">
        <f ca="1">OFFSET(数据表!$B$1,ROW(数据表!F451)*5+COLUMN(数据表!F451)-6,)</f>
        <v>0</v>
      </c>
    </row>
    <row r="453" spans="1:5">
      <c r="A453" s="319">
        <f ca="1">OFFSET(数据表!$B$1,ROW(数据表!B452)*5+COLUMN(数据表!B452)-6,)</f>
        <v>0</v>
      </c>
      <c r="B453" s="319">
        <f ca="1">OFFSET(数据表!$B$1,ROW(数据表!C452)*5+COLUMN(数据表!C452)-6,)</f>
        <v>0</v>
      </c>
      <c r="C453" s="319">
        <f ca="1">OFFSET(数据表!$B$1,ROW(数据表!D452)*5+COLUMN(数据表!D452)-6,)</f>
        <v>0</v>
      </c>
      <c r="D453" s="319">
        <f ca="1">OFFSET(数据表!$B$1,ROW(数据表!E452)*5+COLUMN(数据表!E452)-6,)</f>
        <v>0</v>
      </c>
      <c r="E453" s="319">
        <f ca="1">OFFSET(数据表!$B$1,ROW(数据表!F452)*5+COLUMN(数据表!F452)-6,)</f>
        <v>0</v>
      </c>
    </row>
    <row r="454" spans="1:5">
      <c r="A454" s="319">
        <f ca="1">OFFSET(数据表!$B$1,ROW(数据表!B453)*5+COLUMN(数据表!B453)-6,)</f>
        <v>0</v>
      </c>
      <c r="B454" s="319">
        <f ca="1">OFFSET(数据表!$B$1,ROW(数据表!C453)*5+COLUMN(数据表!C453)-6,)</f>
        <v>0</v>
      </c>
      <c r="C454" s="319">
        <f ca="1">OFFSET(数据表!$B$1,ROW(数据表!D453)*5+COLUMN(数据表!D453)-6,)</f>
        <v>0</v>
      </c>
      <c r="D454" s="319">
        <f ca="1">OFFSET(数据表!$B$1,ROW(数据表!E453)*5+COLUMN(数据表!E453)-6,)</f>
        <v>0</v>
      </c>
      <c r="E454" s="319">
        <f ca="1">OFFSET(数据表!$B$1,ROW(数据表!F453)*5+COLUMN(数据表!F453)-6,)</f>
        <v>0</v>
      </c>
    </row>
    <row r="455" spans="1:5">
      <c r="A455" s="319">
        <f ca="1">OFFSET(数据表!$B$1,ROW(数据表!B454)*5+COLUMN(数据表!B454)-6,)</f>
        <v>0</v>
      </c>
      <c r="B455" s="319">
        <f ca="1">OFFSET(数据表!$B$1,ROW(数据表!C454)*5+COLUMN(数据表!C454)-6,)</f>
        <v>0</v>
      </c>
      <c r="C455" s="319">
        <f ca="1">OFFSET(数据表!$B$1,ROW(数据表!D454)*5+COLUMN(数据表!D454)-6,)</f>
        <v>0</v>
      </c>
      <c r="D455" s="319">
        <f ca="1">OFFSET(数据表!$B$1,ROW(数据表!E454)*5+COLUMN(数据表!E454)-6,)</f>
        <v>0</v>
      </c>
      <c r="E455" s="319">
        <f ca="1">OFFSET(数据表!$B$1,ROW(数据表!F454)*5+COLUMN(数据表!F454)-6,)</f>
        <v>0</v>
      </c>
    </row>
    <row r="456" spans="1:5">
      <c r="A456" s="319">
        <f ca="1">OFFSET(数据表!$B$1,ROW(数据表!B455)*5+COLUMN(数据表!B455)-6,)</f>
        <v>0</v>
      </c>
      <c r="B456" s="319">
        <f ca="1">OFFSET(数据表!$B$1,ROW(数据表!C455)*5+COLUMN(数据表!C455)-6,)</f>
        <v>0</v>
      </c>
      <c r="C456" s="319">
        <f ca="1">OFFSET(数据表!$B$1,ROW(数据表!D455)*5+COLUMN(数据表!D455)-6,)</f>
        <v>0</v>
      </c>
      <c r="D456" s="319">
        <f ca="1">OFFSET(数据表!$B$1,ROW(数据表!E455)*5+COLUMN(数据表!E455)-6,)</f>
        <v>0</v>
      </c>
      <c r="E456" s="319">
        <f ca="1">OFFSET(数据表!$B$1,ROW(数据表!F455)*5+COLUMN(数据表!F455)-6,)</f>
        <v>0</v>
      </c>
    </row>
    <row r="457" spans="1:5">
      <c r="A457" s="319">
        <f ca="1">OFFSET(数据表!$B$1,ROW(数据表!B456)*5+COLUMN(数据表!B456)-6,)</f>
        <v>0</v>
      </c>
      <c r="B457" s="319">
        <f ca="1">OFFSET(数据表!$B$1,ROW(数据表!C456)*5+COLUMN(数据表!C456)-6,)</f>
        <v>0</v>
      </c>
      <c r="C457" s="319">
        <f ca="1">OFFSET(数据表!$B$1,ROW(数据表!D456)*5+COLUMN(数据表!D456)-6,)</f>
        <v>0</v>
      </c>
      <c r="D457" s="319">
        <f ca="1">OFFSET(数据表!$B$1,ROW(数据表!E456)*5+COLUMN(数据表!E456)-6,)</f>
        <v>0</v>
      </c>
      <c r="E457" s="319">
        <f ca="1">OFFSET(数据表!$B$1,ROW(数据表!F456)*5+COLUMN(数据表!F456)-6,)</f>
        <v>0</v>
      </c>
    </row>
    <row r="458" spans="1:5">
      <c r="A458" s="319">
        <f ca="1">OFFSET(数据表!$B$1,ROW(数据表!B457)*5+COLUMN(数据表!B457)-6,)</f>
        <v>0</v>
      </c>
      <c r="B458" s="319">
        <f ca="1">OFFSET(数据表!$B$1,ROW(数据表!C457)*5+COLUMN(数据表!C457)-6,)</f>
        <v>0</v>
      </c>
      <c r="C458" s="319">
        <f ca="1">OFFSET(数据表!$B$1,ROW(数据表!D457)*5+COLUMN(数据表!D457)-6,)</f>
        <v>0</v>
      </c>
      <c r="D458" s="319">
        <f ca="1">OFFSET(数据表!$B$1,ROW(数据表!E457)*5+COLUMN(数据表!E457)-6,)</f>
        <v>0</v>
      </c>
      <c r="E458" s="319">
        <f ca="1">OFFSET(数据表!$B$1,ROW(数据表!F457)*5+COLUMN(数据表!F457)-6,)</f>
        <v>0</v>
      </c>
    </row>
    <row r="459" spans="1:5">
      <c r="A459" s="319">
        <f ca="1">OFFSET(数据表!$B$1,ROW(数据表!B458)*5+COLUMN(数据表!B458)-6,)</f>
        <v>0</v>
      </c>
      <c r="B459" s="319">
        <f ca="1">OFFSET(数据表!$B$1,ROW(数据表!C458)*5+COLUMN(数据表!C458)-6,)</f>
        <v>0</v>
      </c>
      <c r="C459" s="319">
        <f ca="1">OFFSET(数据表!$B$1,ROW(数据表!D458)*5+COLUMN(数据表!D458)-6,)</f>
        <v>0</v>
      </c>
      <c r="D459" s="319">
        <f ca="1">OFFSET(数据表!$B$1,ROW(数据表!E458)*5+COLUMN(数据表!E458)-6,)</f>
        <v>0</v>
      </c>
      <c r="E459" s="319">
        <f ca="1">OFFSET(数据表!$B$1,ROW(数据表!F458)*5+COLUMN(数据表!F458)-6,)</f>
        <v>0</v>
      </c>
    </row>
    <row r="460" spans="1:5">
      <c r="A460" s="319">
        <f ca="1">OFFSET(数据表!$B$1,ROW(数据表!B459)*5+COLUMN(数据表!B459)-6,)</f>
        <v>0</v>
      </c>
      <c r="B460" s="319">
        <f ca="1">OFFSET(数据表!$B$1,ROW(数据表!C459)*5+COLUMN(数据表!C459)-6,)</f>
        <v>0</v>
      </c>
      <c r="C460" s="319">
        <f ca="1">OFFSET(数据表!$B$1,ROW(数据表!D459)*5+COLUMN(数据表!D459)-6,)</f>
        <v>0</v>
      </c>
      <c r="D460" s="319">
        <f ca="1">OFFSET(数据表!$B$1,ROW(数据表!E459)*5+COLUMN(数据表!E459)-6,)</f>
        <v>0</v>
      </c>
      <c r="E460" s="319">
        <f ca="1">OFFSET(数据表!$B$1,ROW(数据表!F459)*5+COLUMN(数据表!F459)-6,)</f>
        <v>0</v>
      </c>
    </row>
    <row r="461" spans="1:5">
      <c r="A461" s="319">
        <f ca="1">OFFSET(数据表!$B$1,ROW(数据表!B460)*5+COLUMN(数据表!B460)-6,)</f>
        <v>0</v>
      </c>
      <c r="B461" s="319">
        <f ca="1">OFFSET(数据表!$B$1,ROW(数据表!C460)*5+COLUMN(数据表!C460)-6,)</f>
        <v>0</v>
      </c>
      <c r="C461" s="319">
        <f ca="1">OFFSET(数据表!$B$1,ROW(数据表!D460)*5+COLUMN(数据表!D460)-6,)</f>
        <v>0</v>
      </c>
      <c r="D461" s="319">
        <f ca="1">OFFSET(数据表!$B$1,ROW(数据表!E460)*5+COLUMN(数据表!E460)-6,)</f>
        <v>0</v>
      </c>
      <c r="E461" s="319">
        <f ca="1">OFFSET(数据表!$B$1,ROW(数据表!F460)*5+COLUMN(数据表!F460)-6,)</f>
        <v>0</v>
      </c>
    </row>
    <row r="462" spans="1:5">
      <c r="A462" s="319">
        <f ca="1">OFFSET(数据表!$B$1,ROW(数据表!B461)*5+COLUMN(数据表!B461)-6,)</f>
        <v>0</v>
      </c>
      <c r="B462" s="319">
        <f ca="1">OFFSET(数据表!$B$1,ROW(数据表!C461)*5+COLUMN(数据表!C461)-6,)</f>
        <v>0</v>
      </c>
      <c r="C462" s="319">
        <f ca="1">OFFSET(数据表!$B$1,ROW(数据表!D461)*5+COLUMN(数据表!D461)-6,)</f>
        <v>0</v>
      </c>
      <c r="D462" s="319">
        <f ca="1">OFFSET(数据表!$B$1,ROW(数据表!E461)*5+COLUMN(数据表!E461)-6,)</f>
        <v>0</v>
      </c>
      <c r="E462" s="319">
        <f ca="1">OFFSET(数据表!$B$1,ROW(数据表!F461)*5+COLUMN(数据表!F461)-6,)</f>
        <v>0</v>
      </c>
    </row>
    <row r="463" spans="1:5">
      <c r="A463" s="319">
        <f ca="1">OFFSET(数据表!$B$1,ROW(数据表!B462)*5+COLUMN(数据表!B462)-6,)</f>
        <v>0</v>
      </c>
      <c r="B463" s="319">
        <f ca="1">OFFSET(数据表!$B$1,ROW(数据表!C462)*5+COLUMN(数据表!C462)-6,)</f>
        <v>0</v>
      </c>
      <c r="C463" s="319">
        <f ca="1">OFFSET(数据表!$B$1,ROW(数据表!D462)*5+COLUMN(数据表!D462)-6,)</f>
        <v>0</v>
      </c>
      <c r="D463" s="319">
        <f ca="1">OFFSET(数据表!$B$1,ROW(数据表!E462)*5+COLUMN(数据表!E462)-6,)</f>
        <v>0</v>
      </c>
      <c r="E463" s="319">
        <f ca="1">OFFSET(数据表!$B$1,ROW(数据表!F462)*5+COLUMN(数据表!F462)-6,)</f>
        <v>0</v>
      </c>
    </row>
    <row r="464" spans="1:5">
      <c r="A464" s="319">
        <f ca="1">OFFSET(数据表!$B$1,ROW(数据表!B463)*5+COLUMN(数据表!B463)-6,)</f>
        <v>0</v>
      </c>
      <c r="B464" s="319">
        <f ca="1">OFFSET(数据表!$B$1,ROW(数据表!C463)*5+COLUMN(数据表!C463)-6,)</f>
        <v>0</v>
      </c>
      <c r="C464" s="319">
        <f ca="1">OFFSET(数据表!$B$1,ROW(数据表!D463)*5+COLUMN(数据表!D463)-6,)</f>
        <v>0</v>
      </c>
      <c r="D464" s="319">
        <f ca="1">OFFSET(数据表!$B$1,ROW(数据表!E463)*5+COLUMN(数据表!E463)-6,)</f>
        <v>0</v>
      </c>
      <c r="E464" s="319">
        <f ca="1">OFFSET(数据表!$B$1,ROW(数据表!F463)*5+COLUMN(数据表!F463)-6,)</f>
        <v>0</v>
      </c>
    </row>
    <row r="465" spans="1:5">
      <c r="A465" s="319">
        <f ca="1">OFFSET(数据表!$B$1,ROW(数据表!B464)*5+COLUMN(数据表!B464)-6,)</f>
        <v>0</v>
      </c>
      <c r="B465" s="319">
        <f ca="1">OFFSET(数据表!$B$1,ROW(数据表!C464)*5+COLUMN(数据表!C464)-6,)</f>
        <v>0</v>
      </c>
      <c r="C465" s="319">
        <f ca="1">OFFSET(数据表!$B$1,ROW(数据表!D464)*5+COLUMN(数据表!D464)-6,)</f>
        <v>0</v>
      </c>
      <c r="D465" s="319">
        <f ca="1">OFFSET(数据表!$B$1,ROW(数据表!E464)*5+COLUMN(数据表!E464)-6,)</f>
        <v>0</v>
      </c>
      <c r="E465" s="319">
        <f ca="1">OFFSET(数据表!$B$1,ROW(数据表!F464)*5+COLUMN(数据表!F464)-6,)</f>
        <v>0</v>
      </c>
    </row>
    <row r="466" spans="1:5">
      <c r="A466" s="319">
        <f ca="1">OFFSET(数据表!$B$1,ROW(数据表!B465)*5+COLUMN(数据表!B465)-6,)</f>
        <v>0</v>
      </c>
      <c r="B466" s="319">
        <f ca="1">OFFSET(数据表!$B$1,ROW(数据表!C465)*5+COLUMN(数据表!C465)-6,)</f>
        <v>0</v>
      </c>
      <c r="C466" s="319">
        <f ca="1">OFFSET(数据表!$B$1,ROW(数据表!D465)*5+COLUMN(数据表!D465)-6,)</f>
        <v>0</v>
      </c>
      <c r="D466" s="319">
        <f ca="1">OFFSET(数据表!$B$1,ROW(数据表!E465)*5+COLUMN(数据表!E465)-6,)</f>
        <v>0</v>
      </c>
      <c r="E466" s="319">
        <f ca="1">OFFSET(数据表!$B$1,ROW(数据表!F465)*5+COLUMN(数据表!F465)-6,)</f>
        <v>0</v>
      </c>
    </row>
    <row r="467" spans="1:5">
      <c r="A467" s="319">
        <f ca="1">OFFSET(数据表!$B$1,ROW(数据表!B466)*5+COLUMN(数据表!B466)-6,)</f>
        <v>0</v>
      </c>
      <c r="B467" s="319">
        <f ca="1">OFFSET(数据表!$B$1,ROW(数据表!C466)*5+COLUMN(数据表!C466)-6,)</f>
        <v>0</v>
      </c>
      <c r="C467" s="319">
        <f ca="1">OFFSET(数据表!$B$1,ROW(数据表!D466)*5+COLUMN(数据表!D466)-6,)</f>
        <v>0</v>
      </c>
      <c r="D467" s="319">
        <f ca="1">OFFSET(数据表!$B$1,ROW(数据表!E466)*5+COLUMN(数据表!E466)-6,)</f>
        <v>0</v>
      </c>
      <c r="E467" s="319">
        <f ca="1">OFFSET(数据表!$B$1,ROW(数据表!F466)*5+COLUMN(数据表!F466)-6,)</f>
        <v>0</v>
      </c>
    </row>
    <row r="468" spans="1:5">
      <c r="A468" s="319">
        <f ca="1">OFFSET(数据表!$B$1,ROW(数据表!B467)*5+COLUMN(数据表!B467)-6,)</f>
        <v>0</v>
      </c>
      <c r="B468" s="319">
        <f ca="1">OFFSET(数据表!$B$1,ROW(数据表!C467)*5+COLUMN(数据表!C467)-6,)</f>
        <v>0</v>
      </c>
      <c r="C468" s="319">
        <f ca="1">OFFSET(数据表!$B$1,ROW(数据表!D467)*5+COLUMN(数据表!D467)-6,)</f>
        <v>0</v>
      </c>
      <c r="D468" s="319">
        <f ca="1">OFFSET(数据表!$B$1,ROW(数据表!E467)*5+COLUMN(数据表!E467)-6,)</f>
        <v>0</v>
      </c>
      <c r="E468" s="319">
        <f ca="1">OFFSET(数据表!$B$1,ROW(数据表!F467)*5+COLUMN(数据表!F467)-6,)</f>
        <v>0</v>
      </c>
    </row>
    <row r="469" spans="1:5">
      <c r="A469" s="319">
        <f ca="1">OFFSET(数据表!$B$1,ROW(数据表!B468)*5+COLUMN(数据表!B468)-6,)</f>
        <v>0</v>
      </c>
      <c r="B469" s="319">
        <f ca="1">OFFSET(数据表!$B$1,ROW(数据表!C468)*5+COLUMN(数据表!C468)-6,)</f>
        <v>0</v>
      </c>
      <c r="C469" s="319">
        <f ca="1">OFFSET(数据表!$B$1,ROW(数据表!D468)*5+COLUMN(数据表!D468)-6,)</f>
        <v>0</v>
      </c>
      <c r="D469" s="319">
        <f ca="1">OFFSET(数据表!$B$1,ROW(数据表!E468)*5+COLUMN(数据表!E468)-6,)</f>
        <v>0</v>
      </c>
      <c r="E469" s="319">
        <f ca="1">OFFSET(数据表!$B$1,ROW(数据表!F468)*5+COLUMN(数据表!F468)-6,)</f>
        <v>0</v>
      </c>
    </row>
    <row r="470" spans="1:5">
      <c r="A470" s="319">
        <f ca="1">OFFSET(数据表!$B$1,ROW(数据表!B469)*5+COLUMN(数据表!B469)-6,)</f>
        <v>0</v>
      </c>
      <c r="B470" s="319">
        <f ca="1">OFFSET(数据表!$B$1,ROW(数据表!C469)*5+COLUMN(数据表!C469)-6,)</f>
        <v>0</v>
      </c>
      <c r="C470" s="319">
        <f ca="1">OFFSET(数据表!$B$1,ROW(数据表!D469)*5+COLUMN(数据表!D469)-6,)</f>
        <v>0</v>
      </c>
      <c r="D470" s="319">
        <f ca="1">OFFSET(数据表!$B$1,ROW(数据表!E469)*5+COLUMN(数据表!E469)-6,)</f>
        <v>0</v>
      </c>
      <c r="E470" s="319">
        <f ca="1">OFFSET(数据表!$B$1,ROW(数据表!F469)*5+COLUMN(数据表!F469)-6,)</f>
        <v>0</v>
      </c>
    </row>
    <row r="471" spans="1:5">
      <c r="A471" s="319">
        <f ca="1">OFFSET(数据表!$B$1,ROW(数据表!B470)*5+COLUMN(数据表!B470)-6,)</f>
        <v>0</v>
      </c>
      <c r="B471" s="319">
        <f ca="1">OFFSET(数据表!$B$1,ROW(数据表!C470)*5+COLUMN(数据表!C470)-6,)</f>
        <v>0</v>
      </c>
      <c r="C471" s="319">
        <f ca="1">OFFSET(数据表!$B$1,ROW(数据表!D470)*5+COLUMN(数据表!D470)-6,)</f>
        <v>0</v>
      </c>
      <c r="D471" s="319">
        <f ca="1">OFFSET(数据表!$B$1,ROW(数据表!E470)*5+COLUMN(数据表!E470)-6,)</f>
        <v>0</v>
      </c>
      <c r="E471" s="319">
        <f ca="1">OFFSET(数据表!$B$1,ROW(数据表!F470)*5+COLUMN(数据表!F470)-6,)</f>
        <v>0</v>
      </c>
    </row>
    <row r="472" spans="1:5">
      <c r="A472" s="319">
        <f ca="1">OFFSET(数据表!$B$1,ROW(数据表!B471)*5+COLUMN(数据表!B471)-6,)</f>
        <v>0</v>
      </c>
      <c r="B472" s="319">
        <f ca="1">OFFSET(数据表!$B$1,ROW(数据表!C471)*5+COLUMN(数据表!C471)-6,)</f>
        <v>0</v>
      </c>
      <c r="C472" s="319">
        <f ca="1">OFFSET(数据表!$B$1,ROW(数据表!D471)*5+COLUMN(数据表!D471)-6,)</f>
        <v>0</v>
      </c>
      <c r="D472" s="319">
        <f ca="1">OFFSET(数据表!$B$1,ROW(数据表!E471)*5+COLUMN(数据表!E471)-6,)</f>
        <v>0</v>
      </c>
      <c r="E472" s="319">
        <f ca="1">OFFSET(数据表!$B$1,ROW(数据表!F471)*5+COLUMN(数据表!F471)-6,)</f>
        <v>0</v>
      </c>
    </row>
    <row r="473" spans="1:5">
      <c r="A473" s="319">
        <f ca="1">OFFSET(数据表!$B$1,ROW(数据表!B472)*5+COLUMN(数据表!B472)-6,)</f>
        <v>0</v>
      </c>
      <c r="B473" s="319">
        <f ca="1">OFFSET(数据表!$B$1,ROW(数据表!C472)*5+COLUMN(数据表!C472)-6,)</f>
        <v>0</v>
      </c>
      <c r="C473" s="319">
        <f ca="1">OFFSET(数据表!$B$1,ROW(数据表!D472)*5+COLUMN(数据表!D472)-6,)</f>
        <v>0</v>
      </c>
      <c r="D473" s="319">
        <f ca="1">OFFSET(数据表!$B$1,ROW(数据表!E472)*5+COLUMN(数据表!E472)-6,)</f>
        <v>0</v>
      </c>
      <c r="E473" s="319">
        <f ca="1">OFFSET(数据表!$B$1,ROW(数据表!F472)*5+COLUMN(数据表!F472)-6,)</f>
        <v>0</v>
      </c>
    </row>
    <row r="474" spans="1:5">
      <c r="A474" s="319">
        <f ca="1">OFFSET(数据表!$B$1,ROW(数据表!B473)*5+COLUMN(数据表!B473)-6,)</f>
        <v>0</v>
      </c>
      <c r="B474" s="319">
        <f ca="1">OFFSET(数据表!$B$1,ROW(数据表!C473)*5+COLUMN(数据表!C473)-6,)</f>
        <v>0</v>
      </c>
      <c r="C474" s="319">
        <f ca="1">OFFSET(数据表!$B$1,ROW(数据表!D473)*5+COLUMN(数据表!D473)-6,)</f>
        <v>0</v>
      </c>
      <c r="D474" s="319">
        <f ca="1">OFFSET(数据表!$B$1,ROW(数据表!E473)*5+COLUMN(数据表!E473)-6,)</f>
        <v>0</v>
      </c>
      <c r="E474" s="319">
        <f ca="1">OFFSET(数据表!$B$1,ROW(数据表!F473)*5+COLUMN(数据表!F473)-6,)</f>
        <v>0</v>
      </c>
    </row>
    <row r="475" spans="1:5">
      <c r="A475" s="319">
        <f ca="1">OFFSET(数据表!$B$1,ROW(数据表!B474)*5+COLUMN(数据表!B474)-6,)</f>
        <v>0</v>
      </c>
      <c r="B475" s="319">
        <f ca="1">OFFSET(数据表!$B$1,ROW(数据表!C474)*5+COLUMN(数据表!C474)-6,)</f>
        <v>0</v>
      </c>
      <c r="C475" s="319">
        <f ca="1">OFFSET(数据表!$B$1,ROW(数据表!D474)*5+COLUMN(数据表!D474)-6,)</f>
        <v>0</v>
      </c>
      <c r="D475" s="319">
        <f ca="1">OFFSET(数据表!$B$1,ROW(数据表!E474)*5+COLUMN(数据表!E474)-6,)</f>
        <v>0</v>
      </c>
      <c r="E475" s="319">
        <f ca="1">OFFSET(数据表!$B$1,ROW(数据表!F474)*5+COLUMN(数据表!F474)-6,)</f>
        <v>0</v>
      </c>
    </row>
    <row r="476" spans="1:5">
      <c r="A476" s="319">
        <f ca="1">OFFSET(数据表!$B$1,ROW(数据表!B475)*5+COLUMN(数据表!B475)-6,)</f>
        <v>0</v>
      </c>
      <c r="B476" s="319">
        <f ca="1">OFFSET(数据表!$B$1,ROW(数据表!C475)*5+COLUMN(数据表!C475)-6,)</f>
        <v>0</v>
      </c>
      <c r="C476" s="319">
        <f ca="1">OFFSET(数据表!$B$1,ROW(数据表!D475)*5+COLUMN(数据表!D475)-6,)</f>
        <v>0</v>
      </c>
      <c r="D476" s="319">
        <f ca="1">OFFSET(数据表!$B$1,ROW(数据表!E475)*5+COLUMN(数据表!E475)-6,)</f>
        <v>0</v>
      </c>
      <c r="E476" s="319">
        <f ca="1">OFFSET(数据表!$B$1,ROW(数据表!F475)*5+COLUMN(数据表!F475)-6,)</f>
        <v>0</v>
      </c>
    </row>
    <row r="477" spans="1:5">
      <c r="A477" s="319">
        <f ca="1">OFFSET(数据表!$B$1,ROW(数据表!B476)*5+COLUMN(数据表!B476)-6,)</f>
        <v>0</v>
      </c>
      <c r="B477" s="319">
        <f ca="1">OFFSET(数据表!$B$1,ROW(数据表!C476)*5+COLUMN(数据表!C476)-6,)</f>
        <v>0</v>
      </c>
      <c r="C477" s="319">
        <f ca="1">OFFSET(数据表!$B$1,ROW(数据表!D476)*5+COLUMN(数据表!D476)-6,)</f>
        <v>0</v>
      </c>
      <c r="D477" s="319">
        <f ca="1">OFFSET(数据表!$B$1,ROW(数据表!E476)*5+COLUMN(数据表!E476)-6,)</f>
        <v>0</v>
      </c>
      <c r="E477" s="319">
        <f ca="1">OFFSET(数据表!$B$1,ROW(数据表!F476)*5+COLUMN(数据表!F476)-6,)</f>
        <v>0</v>
      </c>
    </row>
    <row r="478" spans="1:5">
      <c r="A478" s="319">
        <f ca="1">OFFSET(数据表!$B$1,ROW(数据表!B477)*5+COLUMN(数据表!B477)-6,)</f>
        <v>0</v>
      </c>
      <c r="B478" s="319">
        <f ca="1">OFFSET(数据表!$B$1,ROW(数据表!C477)*5+COLUMN(数据表!C477)-6,)</f>
        <v>0</v>
      </c>
      <c r="C478" s="319">
        <f ca="1">OFFSET(数据表!$B$1,ROW(数据表!D477)*5+COLUMN(数据表!D477)-6,)</f>
        <v>0</v>
      </c>
      <c r="D478" s="319">
        <f ca="1">OFFSET(数据表!$B$1,ROW(数据表!E477)*5+COLUMN(数据表!E477)-6,)</f>
        <v>0</v>
      </c>
      <c r="E478" s="319">
        <f ca="1">OFFSET(数据表!$B$1,ROW(数据表!F477)*5+COLUMN(数据表!F477)-6,)</f>
        <v>0</v>
      </c>
    </row>
    <row r="479" spans="1:5">
      <c r="A479" s="319">
        <f ca="1">OFFSET(数据表!$B$1,ROW(数据表!B478)*5+COLUMN(数据表!B478)-6,)</f>
        <v>0</v>
      </c>
      <c r="B479" s="319">
        <f ca="1">OFFSET(数据表!$B$1,ROW(数据表!C478)*5+COLUMN(数据表!C478)-6,)</f>
        <v>0</v>
      </c>
      <c r="C479" s="319">
        <f ca="1">OFFSET(数据表!$B$1,ROW(数据表!D478)*5+COLUMN(数据表!D478)-6,)</f>
        <v>0</v>
      </c>
      <c r="D479" s="319">
        <f ca="1">OFFSET(数据表!$B$1,ROW(数据表!E478)*5+COLUMN(数据表!E478)-6,)</f>
        <v>0</v>
      </c>
      <c r="E479" s="319">
        <f ca="1">OFFSET(数据表!$B$1,ROW(数据表!F478)*5+COLUMN(数据表!F478)-6,)</f>
        <v>0</v>
      </c>
    </row>
    <row r="480" spans="1:5">
      <c r="A480" s="319">
        <f ca="1">OFFSET(数据表!$B$1,ROW(数据表!B479)*5+COLUMN(数据表!B479)-6,)</f>
        <v>0</v>
      </c>
      <c r="B480" s="319">
        <f ca="1">OFFSET(数据表!$B$1,ROW(数据表!C479)*5+COLUMN(数据表!C479)-6,)</f>
        <v>0</v>
      </c>
      <c r="C480" s="319">
        <f ca="1">OFFSET(数据表!$B$1,ROW(数据表!D479)*5+COLUMN(数据表!D479)-6,)</f>
        <v>0</v>
      </c>
      <c r="D480" s="319">
        <f ca="1">OFFSET(数据表!$B$1,ROW(数据表!E479)*5+COLUMN(数据表!E479)-6,)</f>
        <v>0</v>
      </c>
      <c r="E480" s="319">
        <f ca="1">OFFSET(数据表!$B$1,ROW(数据表!F479)*5+COLUMN(数据表!F479)-6,)</f>
        <v>0</v>
      </c>
    </row>
    <row r="481" spans="1:5">
      <c r="A481" s="319">
        <f ca="1">OFFSET(数据表!$B$1,ROW(数据表!B480)*5+COLUMN(数据表!B480)-6,)</f>
        <v>0</v>
      </c>
      <c r="B481" s="319">
        <f ca="1">OFFSET(数据表!$B$1,ROW(数据表!C480)*5+COLUMN(数据表!C480)-6,)</f>
        <v>0</v>
      </c>
      <c r="C481" s="319">
        <f ca="1">OFFSET(数据表!$B$1,ROW(数据表!D480)*5+COLUMN(数据表!D480)-6,)</f>
        <v>0</v>
      </c>
      <c r="D481" s="319">
        <f ca="1">OFFSET(数据表!$B$1,ROW(数据表!E480)*5+COLUMN(数据表!E480)-6,)</f>
        <v>0</v>
      </c>
      <c r="E481" s="319">
        <f ca="1">OFFSET(数据表!$B$1,ROW(数据表!F480)*5+COLUMN(数据表!F480)-6,)</f>
        <v>0</v>
      </c>
    </row>
    <row r="482" spans="1:5">
      <c r="A482" s="319">
        <f ca="1">OFFSET(数据表!$B$1,ROW(数据表!B481)*5+COLUMN(数据表!B481)-6,)</f>
        <v>0</v>
      </c>
      <c r="B482" s="319">
        <f ca="1">OFFSET(数据表!$B$1,ROW(数据表!C481)*5+COLUMN(数据表!C481)-6,)</f>
        <v>0</v>
      </c>
      <c r="C482" s="319">
        <f ca="1">OFFSET(数据表!$B$1,ROW(数据表!D481)*5+COLUMN(数据表!D481)-6,)</f>
        <v>0</v>
      </c>
      <c r="D482" s="319">
        <f ca="1">OFFSET(数据表!$B$1,ROW(数据表!E481)*5+COLUMN(数据表!E481)-6,)</f>
        <v>0</v>
      </c>
      <c r="E482" s="319">
        <f ca="1">OFFSET(数据表!$B$1,ROW(数据表!F481)*5+COLUMN(数据表!F481)-6,)</f>
        <v>0</v>
      </c>
    </row>
    <row r="483" spans="1:5">
      <c r="A483" s="319">
        <f ca="1">OFFSET(数据表!$B$1,ROW(数据表!B482)*5+COLUMN(数据表!B482)-6,)</f>
        <v>0</v>
      </c>
      <c r="B483" s="319">
        <f ca="1">OFFSET(数据表!$B$1,ROW(数据表!C482)*5+COLUMN(数据表!C482)-6,)</f>
        <v>0</v>
      </c>
      <c r="C483" s="319">
        <f ca="1">OFFSET(数据表!$B$1,ROW(数据表!D482)*5+COLUMN(数据表!D482)-6,)</f>
        <v>0</v>
      </c>
      <c r="D483" s="319">
        <f ca="1">OFFSET(数据表!$B$1,ROW(数据表!E482)*5+COLUMN(数据表!E482)-6,)</f>
        <v>0</v>
      </c>
      <c r="E483" s="319">
        <f ca="1">OFFSET(数据表!$B$1,ROW(数据表!F482)*5+COLUMN(数据表!F482)-6,)</f>
        <v>0</v>
      </c>
    </row>
    <row r="484" spans="1:5">
      <c r="A484" s="319">
        <f ca="1">OFFSET(数据表!$B$1,ROW(数据表!B483)*5+COLUMN(数据表!B483)-6,)</f>
        <v>0</v>
      </c>
      <c r="B484" s="319">
        <f ca="1">OFFSET(数据表!$B$1,ROW(数据表!C483)*5+COLUMN(数据表!C483)-6,)</f>
        <v>0</v>
      </c>
      <c r="C484" s="319">
        <f ca="1">OFFSET(数据表!$B$1,ROW(数据表!D483)*5+COLUMN(数据表!D483)-6,)</f>
        <v>0</v>
      </c>
      <c r="D484" s="319">
        <f ca="1">OFFSET(数据表!$B$1,ROW(数据表!E483)*5+COLUMN(数据表!E483)-6,)</f>
        <v>0</v>
      </c>
      <c r="E484" s="319">
        <f ca="1">OFFSET(数据表!$B$1,ROW(数据表!F483)*5+COLUMN(数据表!F483)-6,)</f>
        <v>0</v>
      </c>
    </row>
    <row r="485" spans="1:5">
      <c r="A485" s="319">
        <f ca="1">OFFSET(数据表!$B$1,ROW(数据表!B484)*5+COLUMN(数据表!B484)-6,)</f>
        <v>0</v>
      </c>
      <c r="B485" s="319">
        <f ca="1">OFFSET(数据表!$B$1,ROW(数据表!C484)*5+COLUMN(数据表!C484)-6,)</f>
        <v>0</v>
      </c>
      <c r="C485" s="319">
        <f ca="1">OFFSET(数据表!$B$1,ROW(数据表!D484)*5+COLUMN(数据表!D484)-6,)</f>
        <v>0</v>
      </c>
      <c r="D485" s="319">
        <f ca="1">OFFSET(数据表!$B$1,ROW(数据表!E484)*5+COLUMN(数据表!E484)-6,)</f>
        <v>0</v>
      </c>
      <c r="E485" s="319">
        <f ca="1">OFFSET(数据表!$B$1,ROW(数据表!F484)*5+COLUMN(数据表!F484)-6,)</f>
        <v>0</v>
      </c>
    </row>
    <row r="486" spans="1:5">
      <c r="A486" s="319">
        <f ca="1">OFFSET(数据表!$B$1,ROW(数据表!B485)*5+COLUMN(数据表!B485)-6,)</f>
        <v>0</v>
      </c>
      <c r="B486" s="319">
        <f ca="1">OFFSET(数据表!$B$1,ROW(数据表!C485)*5+COLUMN(数据表!C485)-6,)</f>
        <v>0</v>
      </c>
      <c r="C486" s="319">
        <f ca="1">OFFSET(数据表!$B$1,ROW(数据表!D485)*5+COLUMN(数据表!D485)-6,)</f>
        <v>0</v>
      </c>
      <c r="D486" s="319">
        <f ca="1">OFFSET(数据表!$B$1,ROW(数据表!E485)*5+COLUMN(数据表!E485)-6,)</f>
        <v>0</v>
      </c>
      <c r="E486" s="319">
        <f ca="1">OFFSET(数据表!$B$1,ROW(数据表!F485)*5+COLUMN(数据表!F485)-6,)</f>
        <v>0</v>
      </c>
    </row>
    <row r="487" spans="1:5">
      <c r="A487" s="319">
        <f ca="1">OFFSET(数据表!$B$1,ROW(数据表!B486)*5+COLUMN(数据表!B486)-6,)</f>
        <v>0</v>
      </c>
      <c r="B487" s="319">
        <f ca="1">OFFSET(数据表!$B$1,ROW(数据表!C486)*5+COLUMN(数据表!C486)-6,)</f>
        <v>0</v>
      </c>
      <c r="C487" s="319">
        <f ca="1">OFFSET(数据表!$B$1,ROW(数据表!D486)*5+COLUMN(数据表!D486)-6,)</f>
        <v>0</v>
      </c>
      <c r="D487" s="319">
        <f ca="1">OFFSET(数据表!$B$1,ROW(数据表!E486)*5+COLUMN(数据表!E486)-6,)</f>
        <v>0</v>
      </c>
      <c r="E487" s="319">
        <f ca="1">OFFSET(数据表!$B$1,ROW(数据表!F486)*5+COLUMN(数据表!F486)-6,)</f>
        <v>0</v>
      </c>
    </row>
    <row r="488" spans="1:5">
      <c r="A488" s="319">
        <f ca="1">OFFSET(数据表!$B$1,ROW(数据表!B487)*5+COLUMN(数据表!B487)-6,)</f>
        <v>0</v>
      </c>
      <c r="B488" s="319">
        <f ca="1">OFFSET(数据表!$B$1,ROW(数据表!C487)*5+COLUMN(数据表!C487)-6,)</f>
        <v>0</v>
      </c>
      <c r="C488" s="319">
        <f ca="1">OFFSET(数据表!$B$1,ROW(数据表!D487)*5+COLUMN(数据表!D487)-6,)</f>
        <v>0</v>
      </c>
      <c r="D488" s="319">
        <f ca="1">OFFSET(数据表!$B$1,ROW(数据表!E487)*5+COLUMN(数据表!E487)-6,)</f>
        <v>0</v>
      </c>
      <c r="E488" s="319">
        <f ca="1">OFFSET(数据表!$B$1,ROW(数据表!F487)*5+COLUMN(数据表!F487)-6,)</f>
        <v>0</v>
      </c>
    </row>
    <row r="489" spans="1:5">
      <c r="A489" s="319">
        <f ca="1">OFFSET(数据表!$B$1,ROW(数据表!B488)*5+COLUMN(数据表!B488)-6,)</f>
        <v>0</v>
      </c>
      <c r="B489" s="319">
        <f ca="1">OFFSET(数据表!$B$1,ROW(数据表!C488)*5+COLUMN(数据表!C488)-6,)</f>
        <v>0</v>
      </c>
      <c r="C489" s="319">
        <f ca="1">OFFSET(数据表!$B$1,ROW(数据表!D488)*5+COLUMN(数据表!D488)-6,)</f>
        <v>0</v>
      </c>
      <c r="D489" s="319">
        <f ca="1">OFFSET(数据表!$B$1,ROW(数据表!E488)*5+COLUMN(数据表!E488)-6,)</f>
        <v>0</v>
      </c>
      <c r="E489" s="319">
        <f ca="1">OFFSET(数据表!$B$1,ROW(数据表!F488)*5+COLUMN(数据表!F488)-6,)</f>
        <v>0</v>
      </c>
    </row>
    <row r="490" spans="1:5">
      <c r="A490" s="319">
        <f ca="1">OFFSET(数据表!$B$1,ROW(数据表!B489)*5+COLUMN(数据表!B489)-6,)</f>
        <v>0</v>
      </c>
      <c r="B490" s="319">
        <f ca="1">OFFSET(数据表!$B$1,ROW(数据表!C489)*5+COLUMN(数据表!C489)-6,)</f>
        <v>0</v>
      </c>
      <c r="C490" s="319">
        <f ca="1">OFFSET(数据表!$B$1,ROW(数据表!D489)*5+COLUMN(数据表!D489)-6,)</f>
        <v>0</v>
      </c>
      <c r="D490" s="319">
        <f ca="1">OFFSET(数据表!$B$1,ROW(数据表!E489)*5+COLUMN(数据表!E489)-6,)</f>
        <v>0</v>
      </c>
      <c r="E490" s="319">
        <f ca="1">OFFSET(数据表!$B$1,ROW(数据表!F489)*5+COLUMN(数据表!F489)-6,)</f>
        <v>0</v>
      </c>
    </row>
    <row r="491" spans="1:5">
      <c r="A491" s="319">
        <f ca="1">OFFSET(数据表!$B$1,ROW(数据表!B490)*5+COLUMN(数据表!B490)-6,)</f>
        <v>0</v>
      </c>
      <c r="B491" s="319">
        <f ca="1">OFFSET(数据表!$B$1,ROW(数据表!C490)*5+COLUMN(数据表!C490)-6,)</f>
        <v>0</v>
      </c>
      <c r="C491" s="319">
        <f ca="1">OFFSET(数据表!$B$1,ROW(数据表!D490)*5+COLUMN(数据表!D490)-6,)</f>
        <v>0</v>
      </c>
      <c r="D491" s="319">
        <f ca="1">OFFSET(数据表!$B$1,ROW(数据表!E490)*5+COLUMN(数据表!E490)-6,)</f>
        <v>0</v>
      </c>
      <c r="E491" s="319">
        <f ca="1">OFFSET(数据表!$B$1,ROW(数据表!F490)*5+COLUMN(数据表!F490)-6,)</f>
        <v>0</v>
      </c>
    </row>
    <row r="492" spans="1:5">
      <c r="A492" s="319">
        <f ca="1">OFFSET(数据表!$B$1,ROW(数据表!B491)*5+COLUMN(数据表!B491)-6,)</f>
        <v>0</v>
      </c>
      <c r="B492" s="319">
        <f ca="1">OFFSET(数据表!$B$1,ROW(数据表!C491)*5+COLUMN(数据表!C491)-6,)</f>
        <v>0</v>
      </c>
      <c r="C492" s="319">
        <f ca="1">OFFSET(数据表!$B$1,ROW(数据表!D491)*5+COLUMN(数据表!D491)-6,)</f>
        <v>0</v>
      </c>
      <c r="D492" s="319">
        <f ca="1">OFFSET(数据表!$B$1,ROW(数据表!E491)*5+COLUMN(数据表!E491)-6,)</f>
        <v>0</v>
      </c>
      <c r="E492" s="319">
        <f ca="1">OFFSET(数据表!$B$1,ROW(数据表!F491)*5+COLUMN(数据表!F491)-6,)</f>
        <v>0</v>
      </c>
    </row>
    <row r="493" spans="1:5">
      <c r="A493" s="319">
        <f ca="1">OFFSET(数据表!$B$1,ROW(数据表!B492)*5+COLUMN(数据表!B492)-6,)</f>
        <v>0</v>
      </c>
      <c r="B493" s="319">
        <f ca="1">OFFSET(数据表!$B$1,ROW(数据表!C492)*5+COLUMN(数据表!C492)-6,)</f>
        <v>0</v>
      </c>
      <c r="C493" s="319">
        <f ca="1">OFFSET(数据表!$B$1,ROW(数据表!D492)*5+COLUMN(数据表!D492)-6,)</f>
        <v>0</v>
      </c>
      <c r="D493" s="319">
        <f ca="1">OFFSET(数据表!$B$1,ROW(数据表!E492)*5+COLUMN(数据表!E492)-6,)</f>
        <v>0</v>
      </c>
      <c r="E493" s="319">
        <f ca="1">OFFSET(数据表!$B$1,ROW(数据表!F492)*5+COLUMN(数据表!F492)-6,)</f>
        <v>0</v>
      </c>
    </row>
    <row r="494" spans="1:5">
      <c r="A494" s="319">
        <f ca="1">OFFSET(数据表!$B$1,ROW(数据表!B493)*5+COLUMN(数据表!B493)-6,)</f>
        <v>0</v>
      </c>
      <c r="B494" s="319">
        <f ca="1">OFFSET(数据表!$B$1,ROW(数据表!C493)*5+COLUMN(数据表!C493)-6,)</f>
        <v>0</v>
      </c>
      <c r="C494" s="319">
        <f ca="1">OFFSET(数据表!$B$1,ROW(数据表!D493)*5+COLUMN(数据表!D493)-6,)</f>
        <v>0</v>
      </c>
      <c r="D494" s="319">
        <f ca="1">OFFSET(数据表!$B$1,ROW(数据表!E493)*5+COLUMN(数据表!E493)-6,)</f>
        <v>0</v>
      </c>
      <c r="E494" s="319">
        <f ca="1">OFFSET(数据表!$B$1,ROW(数据表!F493)*5+COLUMN(数据表!F493)-6,)</f>
        <v>0</v>
      </c>
    </row>
    <row r="495" spans="1:5">
      <c r="A495" s="319">
        <f ca="1">OFFSET(数据表!$B$1,ROW(数据表!B494)*5+COLUMN(数据表!B494)-6,)</f>
        <v>0</v>
      </c>
      <c r="B495" s="319">
        <f ca="1">OFFSET(数据表!$B$1,ROW(数据表!C494)*5+COLUMN(数据表!C494)-6,)</f>
        <v>0</v>
      </c>
      <c r="C495" s="319">
        <f ca="1">OFFSET(数据表!$B$1,ROW(数据表!D494)*5+COLUMN(数据表!D494)-6,)</f>
        <v>0</v>
      </c>
      <c r="D495" s="319">
        <f ca="1">OFFSET(数据表!$B$1,ROW(数据表!E494)*5+COLUMN(数据表!E494)-6,)</f>
        <v>0</v>
      </c>
      <c r="E495" s="319">
        <f ca="1">OFFSET(数据表!$B$1,ROW(数据表!F494)*5+COLUMN(数据表!F494)-6,)</f>
        <v>0</v>
      </c>
    </row>
    <row r="496" spans="1:5">
      <c r="A496" s="319">
        <f ca="1">OFFSET(数据表!$B$1,ROW(数据表!B495)*5+COLUMN(数据表!B495)-6,)</f>
        <v>0</v>
      </c>
      <c r="B496" s="319">
        <f ca="1">OFFSET(数据表!$B$1,ROW(数据表!C495)*5+COLUMN(数据表!C495)-6,)</f>
        <v>0</v>
      </c>
      <c r="C496" s="319">
        <f ca="1">OFFSET(数据表!$B$1,ROW(数据表!D495)*5+COLUMN(数据表!D495)-6,)</f>
        <v>0</v>
      </c>
      <c r="D496" s="319">
        <f ca="1">OFFSET(数据表!$B$1,ROW(数据表!E495)*5+COLUMN(数据表!E495)-6,)</f>
        <v>0</v>
      </c>
      <c r="E496" s="319">
        <f ca="1">OFFSET(数据表!$B$1,ROW(数据表!F495)*5+COLUMN(数据表!F495)-6,)</f>
        <v>0</v>
      </c>
    </row>
    <row r="497" spans="1:5">
      <c r="A497" s="319">
        <f ca="1">OFFSET(数据表!$B$1,ROW(数据表!B496)*5+COLUMN(数据表!B496)-6,)</f>
        <v>0</v>
      </c>
      <c r="B497" s="319">
        <f ca="1">OFFSET(数据表!$B$1,ROW(数据表!C496)*5+COLUMN(数据表!C496)-6,)</f>
        <v>0</v>
      </c>
      <c r="C497" s="319">
        <f ca="1">OFFSET(数据表!$B$1,ROW(数据表!D496)*5+COLUMN(数据表!D496)-6,)</f>
        <v>0</v>
      </c>
      <c r="D497" s="319">
        <f ca="1">OFFSET(数据表!$B$1,ROW(数据表!E496)*5+COLUMN(数据表!E496)-6,)</f>
        <v>0</v>
      </c>
      <c r="E497" s="319">
        <f ca="1">OFFSET(数据表!$B$1,ROW(数据表!F496)*5+COLUMN(数据表!F496)-6,)</f>
        <v>0</v>
      </c>
    </row>
    <row r="498" spans="1:5">
      <c r="A498" s="319">
        <f ca="1">OFFSET(数据表!$B$1,ROW(数据表!B497)*5+COLUMN(数据表!B497)-6,)</f>
        <v>0</v>
      </c>
      <c r="B498" s="319">
        <f ca="1">OFFSET(数据表!$B$1,ROW(数据表!C497)*5+COLUMN(数据表!C497)-6,)</f>
        <v>0</v>
      </c>
      <c r="C498" s="319">
        <f ca="1">OFFSET(数据表!$B$1,ROW(数据表!D497)*5+COLUMN(数据表!D497)-6,)</f>
        <v>0</v>
      </c>
      <c r="D498" s="319">
        <f ca="1">OFFSET(数据表!$B$1,ROW(数据表!E497)*5+COLUMN(数据表!E497)-6,)</f>
        <v>0</v>
      </c>
      <c r="E498" s="319">
        <f ca="1">OFFSET(数据表!$B$1,ROW(数据表!F497)*5+COLUMN(数据表!F497)-6,)</f>
        <v>0</v>
      </c>
    </row>
    <row r="499" spans="1:5">
      <c r="A499" s="319">
        <f ca="1">OFFSET(数据表!$B$1,ROW(数据表!B498)*5+COLUMN(数据表!B498)-6,)</f>
        <v>0</v>
      </c>
      <c r="B499" s="319">
        <f ca="1">OFFSET(数据表!$B$1,ROW(数据表!C498)*5+COLUMN(数据表!C498)-6,)</f>
        <v>0</v>
      </c>
      <c r="C499" s="319">
        <f ca="1">OFFSET(数据表!$B$1,ROW(数据表!D498)*5+COLUMN(数据表!D498)-6,)</f>
        <v>0</v>
      </c>
      <c r="D499" s="319">
        <f ca="1">OFFSET(数据表!$B$1,ROW(数据表!E498)*5+COLUMN(数据表!E498)-6,)</f>
        <v>0</v>
      </c>
      <c r="E499" s="319">
        <f ca="1">OFFSET(数据表!$B$1,ROW(数据表!F498)*5+COLUMN(数据表!F498)-6,)</f>
        <v>0</v>
      </c>
    </row>
    <row r="500" spans="1:5">
      <c r="A500" s="319">
        <f ca="1">OFFSET(数据表!$B$1,ROW(数据表!B499)*5+COLUMN(数据表!B499)-6,)</f>
        <v>0</v>
      </c>
      <c r="B500" s="319">
        <f ca="1">OFFSET(数据表!$B$1,ROW(数据表!C499)*5+COLUMN(数据表!C499)-6,)</f>
        <v>0</v>
      </c>
      <c r="C500" s="319">
        <f ca="1">OFFSET(数据表!$B$1,ROW(数据表!D499)*5+COLUMN(数据表!D499)-6,)</f>
        <v>0</v>
      </c>
      <c r="D500" s="319">
        <f ca="1">OFFSET(数据表!$B$1,ROW(数据表!E499)*5+COLUMN(数据表!E499)-6,)</f>
        <v>0</v>
      </c>
      <c r="E500" s="319">
        <f ca="1">OFFSET(数据表!$B$1,ROW(数据表!F499)*5+COLUMN(数据表!F499)-6,)</f>
        <v>0</v>
      </c>
    </row>
  </sheetData>
  <sheetProtection algorithmName="SHA-512" hashValue="iG4Zz8J2M27X+BL0zrFB/ws5YdM3PH1liFecyGEKvqpK3Nmmpc3V1xzFPdZxrl+RsB1I7gykDECDs+xCXKrryw==" saltValue="olNfjKunx56XoiHgIfZ5RQ==" spinCount="100000" sheet="1" objects="1" scenarios="1"/>
  <mergeCells count="1">
    <mergeCell ref="B1:C1"/>
  </mergeCells>
  <phoneticPr fontId="1" type="noConversion"/>
  <pageMargins left="0.74803149606299213" right="0.74803149606299213" top="0.74803149606299213" bottom="1.0629921259842521" header="0.51181102362204722" footer="0.51181102362204722"/>
  <pageSetup paperSize="9" scale="99" orientation="portrait" r:id="rId1"/>
  <headerFooter alignWithMargins="0">
    <oddFooter>第 &amp;P 页，共 &amp;N 页</oddFooter>
  </headerFooter>
  <colBreaks count="4" manualBreakCount="4">
    <brk id="10" max="1048575" man="1"/>
    <brk id="15" max="1048575" man="1"/>
    <brk id="20" max="1048575" man="1"/>
    <brk id="25" max="1048575" man="1"/>
  </col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2:G32"/>
  <sheetViews>
    <sheetView view="pageBreakPreview" topLeftCell="A16" zoomScaleSheetLayoutView="100" workbookViewId="0">
      <selection activeCell="F19" sqref="F19"/>
    </sheetView>
  </sheetViews>
  <sheetFormatPr defaultRowHeight="13.5"/>
  <cols>
    <col min="1" max="1" width="9" style="519" customWidth="1"/>
    <col min="2" max="2" width="27" style="519" customWidth="1"/>
    <col min="3" max="3" width="25.625" style="519" customWidth="1"/>
    <col min="4" max="4" width="1.375" style="519" customWidth="1"/>
    <col min="5" max="5" width="24.375" style="519" customWidth="1"/>
    <col min="6" max="16384" width="9" style="519"/>
  </cols>
  <sheetData>
    <row r="2" spans="1:7" s="518" customFormat="1" ht="18.75"/>
    <row r="3" spans="1:7" s="518" customFormat="1" ht="18.75"/>
    <row r="4" spans="1:7" s="518" customFormat="1" ht="18.75"/>
    <row r="5" spans="1:7" ht="35.25">
      <c r="C5" s="520" t="s">
        <v>158</v>
      </c>
    </row>
    <row r="10" spans="1:7" ht="30" customHeight="1">
      <c r="A10" s="521" t="s">
        <v>153</v>
      </c>
      <c r="B10" s="521"/>
      <c r="C10" s="522">
        <f>数据表!C2</f>
        <v>0</v>
      </c>
      <c r="D10" s="523" t="s">
        <v>157</v>
      </c>
    </row>
    <row r="11" spans="1:7" ht="30" customHeight="1">
      <c r="A11" s="521" t="s">
        <v>155</v>
      </c>
      <c r="B11" s="521"/>
      <c r="C11" s="521"/>
      <c r="D11" s="521"/>
      <c r="E11" s="521"/>
    </row>
    <row r="12" spans="1:7" ht="30" customHeight="1">
      <c r="A12" s="521" t="s">
        <v>156</v>
      </c>
      <c r="B12" s="521"/>
      <c r="C12" s="521"/>
      <c r="D12" s="521"/>
      <c r="E12" s="521"/>
    </row>
    <row r="13" spans="1:7" ht="22.5">
      <c r="G13" s="523"/>
    </row>
    <row r="14" spans="1:7" ht="22.5">
      <c r="G14" s="523"/>
    </row>
    <row r="15" spans="1:7" ht="22.5">
      <c r="G15" s="523"/>
    </row>
    <row r="16" spans="1:7" ht="22.5">
      <c r="A16" s="523"/>
      <c r="B16" s="523"/>
      <c r="C16" s="523"/>
      <c r="D16" s="523"/>
      <c r="E16" s="523"/>
      <c r="G16" s="523"/>
    </row>
    <row r="17" spans="1:7" ht="22.5">
      <c r="A17" s="523"/>
      <c r="B17" s="523"/>
      <c r="C17" s="523"/>
      <c r="D17" s="523"/>
      <c r="E17" s="523"/>
      <c r="G17" s="523"/>
    </row>
    <row r="18" spans="1:7" ht="22.5">
      <c r="A18" s="523"/>
      <c r="B18" s="523"/>
      <c r="C18" s="523"/>
      <c r="D18" s="523"/>
      <c r="E18" s="523"/>
      <c r="G18" s="523"/>
    </row>
    <row r="19" spans="1:7" ht="22.5">
      <c r="A19" s="523"/>
      <c r="B19" s="523"/>
      <c r="C19" s="523"/>
      <c r="D19" s="523"/>
      <c r="E19" s="523"/>
      <c r="G19" s="523"/>
    </row>
    <row r="20" spans="1:7" ht="22.5">
      <c r="A20" s="523"/>
      <c r="B20" s="523"/>
      <c r="C20" s="523"/>
      <c r="D20" s="523"/>
      <c r="E20" s="523"/>
      <c r="G20" s="523"/>
    </row>
    <row r="21" spans="1:7" ht="22.5">
      <c r="A21" s="523"/>
      <c r="B21" s="523"/>
      <c r="C21" s="523"/>
      <c r="D21" s="523"/>
      <c r="E21" s="523"/>
      <c r="G21" s="523"/>
    </row>
    <row r="22" spans="1:7" ht="22.5">
      <c r="A22" s="523"/>
      <c r="B22" s="523"/>
      <c r="C22" s="523"/>
      <c r="D22" s="523"/>
      <c r="E22" s="523"/>
      <c r="G22" s="523"/>
    </row>
    <row r="23" spans="1:7" ht="22.5">
      <c r="A23" s="523"/>
      <c r="B23" s="523"/>
      <c r="C23" s="523"/>
      <c r="D23" s="523"/>
      <c r="E23" s="523"/>
      <c r="G23" s="523"/>
    </row>
    <row r="24" spans="1:7" ht="22.5">
      <c r="A24" s="523"/>
      <c r="B24" s="523"/>
      <c r="C24" s="523"/>
      <c r="D24" s="523"/>
      <c r="E24" s="523"/>
      <c r="G24" s="523"/>
    </row>
    <row r="25" spans="1:7" ht="22.5">
      <c r="A25" s="523"/>
      <c r="B25" s="523"/>
      <c r="C25" s="523"/>
      <c r="D25" s="523"/>
      <c r="E25" s="523"/>
      <c r="G25" s="523"/>
    </row>
    <row r="26" spans="1:7" ht="22.5">
      <c r="A26" s="523"/>
      <c r="B26" s="523"/>
      <c r="C26" s="523"/>
      <c r="D26" s="523"/>
      <c r="E26" s="523"/>
      <c r="G26" s="523"/>
    </row>
    <row r="27" spans="1:7" ht="22.5">
      <c r="A27" s="523"/>
      <c r="B27" s="523"/>
      <c r="C27" s="523"/>
      <c r="D27" s="523"/>
      <c r="E27" s="523"/>
      <c r="G27" s="523"/>
    </row>
    <row r="28" spans="1:7" ht="22.5">
      <c r="A28" s="523"/>
      <c r="B28" s="523"/>
      <c r="C28" s="523"/>
      <c r="D28" s="523"/>
      <c r="E28" s="523"/>
      <c r="G28" s="523"/>
    </row>
    <row r="29" spans="1:7" ht="22.5">
      <c r="A29" s="523"/>
      <c r="D29" s="523"/>
      <c r="E29" s="524" t="s">
        <v>402</v>
      </c>
      <c r="G29" s="523"/>
    </row>
    <row r="30" spans="1:7" ht="22.5">
      <c r="A30" s="523"/>
      <c r="B30" s="523"/>
      <c r="E30" s="525" t="s">
        <v>154</v>
      </c>
      <c r="G30" s="523"/>
    </row>
    <row r="31" spans="1:7" ht="22.5">
      <c r="A31" s="523"/>
      <c r="B31" s="523"/>
      <c r="E31" s="527">
        <f>数据表!E2</f>
        <v>0</v>
      </c>
      <c r="G31" s="523"/>
    </row>
    <row r="32" spans="1:7" ht="22.5">
      <c r="B32" s="523"/>
      <c r="C32" s="523"/>
      <c r="D32" s="523"/>
      <c r="E32" s="523"/>
      <c r="F32" s="523"/>
      <c r="G32" s="523"/>
    </row>
  </sheetData>
  <sheetProtection algorithmName="SHA-512" hashValue="xDg72NLX0oSrggCs0iX33QUwo/U1zIrn1X/Oa4trKhjQHgwhjYaW0YFGAgdQ5FQRL7ezSCcdbW7fzwN/GDplIw==" saltValue="adHmul+X6KXNCAqj7PoWeA==" spinCount="100000" sheet="1"/>
  <phoneticPr fontId="1" type="noConversion"/>
  <pageMargins left="0.7" right="0.7" top="0.75" bottom="0.75" header="0.3" footer="0.3"/>
  <pageSetup paperSize="9" scale="90"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E22"/>
  <sheetViews>
    <sheetView workbookViewId="0">
      <selection activeCell="E21" sqref="E21"/>
    </sheetView>
  </sheetViews>
  <sheetFormatPr defaultColWidth="14" defaultRowHeight="14.25"/>
  <cols>
    <col min="1" max="1" width="86" style="284" bestFit="1" customWidth="1"/>
    <col min="2" max="2" width="25" style="284" bestFit="1" customWidth="1"/>
    <col min="3" max="3" width="13.75" style="285" customWidth="1"/>
    <col min="4" max="4" width="13.625" style="284" customWidth="1"/>
    <col min="5" max="5" width="30.625" style="284" customWidth="1"/>
    <col min="6" max="16384" width="14" style="284"/>
  </cols>
  <sheetData>
    <row r="1" spans="1:5">
      <c r="A1" s="285" t="e">
        <f>VLOOKUP(参数!B6,车辆信息!A1:K15,8,FALSE)&amp;"    请确认以下信息是否正确，请过皇岗口岸，过关后请通知我，可以直接入场。"</f>
        <v>#N/A</v>
      </c>
      <c r="B1" s="285"/>
    </row>
    <row r="2" spans="1:5">
      <c r="A2" s="285" t="str">
        <f>参数!A6&amp;":  "&amp;参数!B6</f>
        <v>车牌:  0</v>
      </c>
      <c r="B2" s="285"/>
    </row>
    <row r="3" spans="1:5">
      <c r="A3" s="285" t="str">
        <f>"载货清单号"&amp;":  "&amp;参数!B7</f>
        <v>载货清单号:  0</v>
      </c>
      <c r="B3" s="285"/>
    </row>
    <row r="4" spans="1:5">
      <c r="A4" s="285" t="str">
        <f>参数!A2&amp;":  "&amp;参数!B2</f>
        <v>总件数:  0</v>
      </c>
      <c r="B4" s="285"/>
    </row>
    <row r="5" spans="1:5">
      <c r="A5" s="285" t="str">
        <f>参数!A3&amp;":  "&amp;参数!B3</f>
        <v>总重:  119</v>
      </c>
      <c r="B5" s="285"/>
    </row>
    <row r="6" spans="1:5">
      <c r="A6" s="285" t="str">
        <f>"电子关锁号："&amp;参数!B9</f>
        <v>电子关锁号：车牌错误,注意核对</v>
      </c>
      <c r="B6" s="285"/>
    </row>
    <row r="7" spans="1:5">
      <c r="B7" s="285"/>
    </row>
    <row r="8" spans="1:5" hidden="1">
      <c r="A8" s="285"/>
      <c r="B8" s="285"/>
      <c r="E8" s="285"/>
    </row>
    <row r="9" spans="1:5" hidden="1">
      <c r="A9" s="285"/>
      <c r="B9" s="285"/>
      <c r="E9" s="285"/>
    </row>
    <row r="10" spans="1:5" hidden="1">
      <c r="A10" s="285"/>
      <c r="B10" s="285"/>
      <c r="E10" s="285"/>
    </row>
    <row r="11" spans="1:5" hidden="1">
      <c r="A11" s="285"/>
      <c r="B11" s="285"/>
      <c r="E11" s="285"/>
    </row>
    <row r="12" spans="1:5" hidden="1">
      <c r="A12" s="285"/>
      <c r="B12" s="285"/>
      <c r="E12" s="285"/>
    </row>
    <row r="13" spans="1:5" hidden="1">
      <c r="A13" s="285"/>
      <c r="B13" s="285"/>
      <c r="E13" s="285"/>
    </row>
    <row r="14" spans="1:5" hidden="1">
      <c r="A14" s="285"/>
      <c r="B14" s="285"/>
      <c r="E14" s="285"/>
    </row>
    <row r="15" spans="1:5" hidden="1">
      <c r="A15" s="285"/>
      <c r="B15" s="285"/>
      <c r="E15" s="285"/>
    </row>
    <row r="16" spans="1:5" hidden="1">
      <c r="A16" s="285"/>
      <c r="B16" s="285"/>
      <c r="E16" s="285"/>
    </row>
    <row r="17" spans="1:5" hidden="1">
      <c r="A17" s="285"/>
      <c r="B17" s="285"/>
      <c r="E17" s="285"/>
    </row>
    <row r="20" spans="1:5" ht="85.5">
      <c r="A20" s="476" t="e">
        <f>A1&amp;CHAR(10)&amp;A2&amp;CHAR(10)&amp;A3&amp;CHAR(10)&amp;A4&amp;CHAR(10)&amp;A5&amp;CHAR(10)&amp;A6</f>
        <v>#N/A</v>
      </c>
    </row>
    <row r="21" spans="1:5" ht="90" customHeight="1">
      <c r="A21" s="476" t="s">
        <v>1658</v>
      </c>
    </row>
    <row r="22" spans="1:5">
      <c r="A22" s="476"/>
    </row>
  </sheetData>
  <sheetProtection selectLockedCells="1" selectUnlockedCells="1"/>
  <phoneticPr fontId="3" type="noConversion"/>
  <pageMargins left="0.75" right="0.75" top="1" bottom="1" header="0.5" footer="0.5"/>
  <pageSetup paperSize="9" orientation="landscape"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7F48DE-7099-4F37-AC20-FCBD1C0DEF3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27</vt:i4>
      </vt:variant>
      <vt:variant>
        <vt:lpstr>命名范围</vt:lpstr>
      </vt:variant>
      <vt:variant>
        <vt:i4>17</vt:i4>
      </vt:variant>
    </vt:vector>
  </HeadingPairs>
  <TitlesOfParts>
    <vt:vector size="44" baseType="lpstr">
      <vt:lpstr>数据表</vt:lpstr>
      <vt:lpstr>参数</vt:lpstr>
      <vt:lpstr>结果</vt:lpstr>
      <vt:lpstr>二维舱单</vt:lpstr>
      <vt:lpstr>SQL</vt:lpstr>
      <vt:lpstr>车辆信息</vt:lpstr>
      <vt:lpstr>普货</vt:lpstr>
      <vt:lpstr>进口舱单</vt:lpstr>
      <vt:lpstr>舱单一体</vt:lpstr>
      <vt:lpstr>checkData</vt:lpstr>
      <vt:lpstr>过境面单</vt:lpstr>
      <vt:lpstr>DATA</vt:lpstr>
      <vt:lpstr>KJ1</vt:lpstr>
      <vt:lpstr>KJ2</vt:lpstr>
      <vt:lpstr>国别代码</vt:lpstr>
      <vt:lpstr>HS</vt:lpstr>
      <vt:lpstr>国别</vt:lpstr>
      <vt:lpstr>司机纸</vt:lpstr>
      <vt:lpstr>提单</vt:lpstr>
      <vt:lpstr>舱单</vt:lpstr>
      <vt:lpstr>舱单一体V190430</vt:lpstr>
      <vt:lpstr>委托书</vt:lpstr>
      <vt:lpstr>对货</vt:lpstr>
      <vt:lpstr>流程表</vt:lpstr>
      <vt:lpstr>清单表</vt:lpstr>
      <vt:lpstr>承诺</vt:lpstr>
      <vt:lpstr>统计</vt:lpstr>
      <vt:lpstr>'KJ1'!Print_Area</vt:lpstr>
      <vt:lpstr>'KJ2'!Print_Area</vt:lpstr>
      <vt:lpstr>参数!Print_Area</vt:lpstr>
      <vt:lpstr>舱单!Print_Area</vt:lpstr>
      <vt:lpstr>承诺!Print_Area</vt:lpstr>
      <vt:lpstr>对货!Print_Area</vt:lpstr>
      <vt:lpstr>过境面单!Print_Area</vt:lpstr>
      <vt:lpstr>进口舱单!Print_Area</vt:lpstr>
      <vt:lpstr>流程表!Print_Area</vt:lpstr>
      <vt:lpstr>清单表!Print_Area</vt:lpstr>
      <vt:lpstr>司机纸!Print_Area</vt:lpstr>
      <vt:lpstr>提单!Print_Area</vt:lpstr>
      <vt:lpstr>委托书!Print_Area</vt:lpstr>
      <vt:lpstr>'KJ1'!Print_Titles</vt:lpstr>
      <vt:lpstr>'KJ2'!Print_Titles</vt:lpstr>
      <vt:lpstr>对货!Print_Titles</vt:lpstr>
      <vt:lpstr>清单表!Print_Titles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Qinghua Chen</dc:creator>
  <cp:lastModifiedBy>Qinghua Chen</cp:lastModifiedBy>
  <cp:lastPrinted>2020-09-20T08:07:09Z</cp:lastPrinted>
  <dcterms:created xsi:type="dcterms:W3CDTF">2016-11-05T00:26:10Z</dcterms:created>
  <dcterms:modified xsi:type="dcterms:W3CDTF">2020-09-20T09:05:45Z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cff24eae-bc09-4d36-a0c0-af47bca8fbcf</vt:lpwstr>
  </property>
</Properties>
</file>